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8B6C754-A6B6-474D-A4E8-E240D77723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lo Levels" sheetId="2" r:id="rId1"/>
    <sheet name="Silo Volumes" sheetId="1" r:id="rId2"/>
    <sheet name="List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6" i="2"/>
  <c r="H24" i="2"/>
  <c r="D17" i="2"/>
  <c r="D24" i="2" s="1"/>
  <c r="Q22" i="2"/>
  <c r="X29" i="1"/>
  <c r="X599" i="1"/>
  <c r="X197" i="1"/>
  <c r="X141" i="1"/>
  <c r="D28" i="2"/>
  <c r="D1177" i="1" s="1"/>
  <c r="D14" i="2"/>
  <c r="T29" i="1" s="1"/>
  <c r="D16" i="2"/>
  <c r="AB29" i="1" s="1"/>
  <c r="L603" i="1"/>
  <c r="L796" i="1" s="1"/>
  <c r="D22" i="2"/>
  <c r="P603" i="1" s="1"/>
  <c r="D29" i="2"/>
  <c r="H1177" i="1"/>
  <c r="L29" i="1"/>
  <c r="L487" i="1"/>
  <c r="G13" i="1"/>
  <c r="C12" i="1"/>
  <c r="K13" i="1"/>
  <c r="O13" i="1"/>
  <c r="P29" i="1"/>
  <c r="N219" i="1"/>
  <c r="G20" i="1"/>
  <c r="C19" i="1"/>
  <c r="C21" i="1"/>
  <c r="D18" i="1"/>
  <c r="G19" i="1"/>
  <c r="H18" i="1"/>
  <c r="K20" i="1"/>
  <c r="O20" i="1"/>
  <c r="O19" i="1"/>
  <c r="AJ29" i="1"/>
  <c r="AJ389" i="1" s="1"/>
  <c r="D603" i="1"/>
  <c r="D1074" i="1"/>
  <c r="T603" i="1"/>
  <c r="T826" i="1"/>
  <c r="AB603" i="1"/>
  <c r="AB1044" i="1" s="1"/>
  <c r="AF603" i="1"/>
  <c r="AD721" i="1"/>
  <c r="AJ603" i="1"/>
  <c r="AH1149" i="1"/>
  <c r="L1177" i="1"/>
  <c r="J1340" i="1" s="1"/>
  <c r="G6" i="1"/>
  <c r="C5" i="1"/>
  <c r="C7" i="1"/>
  <c r="D4" i="1"/>
  <c r="G5" i="1"/>
  <c r="H4" i="1"/>
  <c r="D29" i="1"/>
  <c r="K5" i="1"/>
  <c r="K6" i="1"/>
  <c r="O6" i="1"/>
  <c r="O5" i="1"/>
  <c r="AN11" i="1"/>
  <c r="AM7" i="1"/>
  <c r="AN4" i="1"/>
  <c r="AN18" i="1"/>
  <c r="AN47" i="1"/>
  <c r="AP47" i="1" s="1"/>
  <c r="AU7" i="1"/>
  <c r="AV4" i="1"/>
  <c r="AU14" i="1"/>
  <c r="AV11" i="1"/>
  <c r="AV18" i="1"/>
  <c r="AQ5" i="1"/>
  <c r="AQ6" i="1"/>
  <c r="AQ7" i="1"/>
  <c r="AR4" i="1"/>
  <c r="AQ12" i="1"/>
  <c r="AQ14" i="1"/>
  <c r="AR11" i="1"/>
  <c r="AR18" i="1"/>
  <c r="AN45" i="1"/>
  <c r="AP45" i="1" s="1"/>
  <c r="AQ44" i="1"/>
  <c r="AP44" i="1"/>
  <c r="AR42" i="1"/>
  <c r="AQ42" i="1"/>
  <c r="AN40" i="1"/>
  <c r="AR40" i="1" s="1"/>
  <c r="AR39" i="1"/>
  <c r="AQ39" i="1"/>
  <c r="AP39" i="1"/>
  <c r="AQ37" i="1"/>
  <c r="AQ36" i="1"/>
  <c r="AQ34" i="1"/>
  <c r="AP33" i="1"/>
  <c r="AR32" i="1"/>
  <c r="AN32" i="1"/>
  <c r="AR31" i="1"/>
  <c r="AQ31" i="1"/>
  <c r="AP31" i="1"/>
  <c r="AN31" i="1"/>
  <c r="AR30" i="1"/>
  <c r="AQ30" i="1"/>
  <c r="AP30" i="1"/>
  <c r="D11" i="1"/>
  <c r="G12" i="1"/>
  <c r="H11" i="1"/>
  <c r="AN30" i="1"/>
  <c r="AP29" i="1"/>
  <c r="AN48" i="1"/>
  <c r="AN44" i="1"/>
  <c r="AR44" i="1" s="1"/>
  <c r="AN43" i="1"/>
  <c r="AR43" i="1"/>
  <c r="AN41" i="1"/>
  <c r="AQ41" i="1"/>
  <c r="AN37" i="1"/>
  <c r="AP37" i="1" s="1"/>
  <c r="AN36" i="1"/>
  <c r="AN33" i="1"/>
  <c r="AN28" i="1"/>
  <c r="AQ28" i="1" s="1"/>
  <c r="E2" i="2"/>
  <c r="AH303" i="1"/>
  <c r="V554" i="1"/>
  <c r="AN34" i="1"/>
  <c r="K1176" i="1"/>
  <c r="G1176" i="1"/>
  <c r="C1176" i="1"/>
  <c r="AI602" i="1"/>
  <c r="AE602" i="1"/>
  <c r="AA602" i="1"/>
  <c r="W602" i="1"/>
  <c r="S602" i="1"/>
  <c r="O602" i="1"/>
  <c r="K602" i="1"/>
  <c r="G602" i="1"/>
  <c r="C602" i="1"/>
  <c r="AI28" i="1"/>
  <c r="AE28" i="1"/>
  <c r="AA28" i="1"/>
  <c r="W28" i="1"/>
  <c r="S28" i="1"/>
  <c r="O28" i="1"/>
  <c r="K28" i="1"/>
  <c r="G28" i="1"/>
  <c r="C28" i="1"/>
  <c r="P18" i="1"/>
  <c r="L18" i="1"/>
  <c r="P11" i="1"/>
  <c r="L11" i="1"/>
  <c r="P4" i="1"/>
  <c r="L4" i="1"/>
  <c r="X417" i="1"/>
  <c r="X425" i="1"/>
  <c r="X481" i="1"/>
  <c r="X489" i="1"/>
  <c r="X545" i="1"/>
  <c r="X553" i="1"/>
  <c r="X326" i="1"/>
  <c r="X334" i="1"/>
  <c r="X390" i="1"/>
  <c r="X398" i="1"/>
  <c r="X264" i="1"/>
  <c r="X272" i="1"/>
  <c r="X42" i="1"/>
  <c r="X50" i="1"/>
  <c r="X106" i="1"/>
  <c r="X114" i="1"/>
  <c r="X170" i="1"/>
  <c r="X178" i="1"/>
  <c r="X466" i="1"/>
  <c r="X474" i="1"/>
  <c r="X530" i="1"/>
  <c r="X538" i="1"/>
  <c r="X594" i="1"/>
  <c r="X319" i="1"/>
  <c r="X375" i="1"/>
  <c r="X383" i="1"/>
  <c r="X249" i="1"/>
  <c r="X257" i="1"/>
  <c r="X313" i="1"/>
  <c r="X35" i="1"/>
  <c r="X91" i="1"/>
  <c r="X99" i="1"/>
  <c r="X155" i="1"/>
  <c r="X163" i="1"/>
  <c r="X219" i="1"/>
  <c r="V418" i="1"/>
  <c r="V474" i="1"/>
  <c r="V482" i="1"/>
  <c r="X427" i="1"/>
  <c r="X435" i="1"/>
  <c r="X491" i="1"/>
  <c r="X499" i="1"/>
  <c r="X555" i="1"/>
  <c r="X563" i="1"/>
  <c r="X336" i="1"/>
  <c r="X344" i="1"/>
  <c r="X400" i="1"/>
  <c r="X408" i="1"/>
  <c r="X274" i="1"/>
  <c r="X282" i="1"/>
  <c r="X52" i="1"/>
  <c r="X60" i="1"/>
  <c r="X116" i="1"/>
  <c r="X124" i="1"/>
  <c r="X180" i="1"/>
  <c r="X188" i="1"/>
  <c r="V419" i="1"/>
  <c r="V435" i="1"/>
  <c r="V467" i="1"/>
  <c r="V483" i="1"/>
  <c r="V515" i="1"/>
  <c r="X420" i="1"/>
  <c r="X460" i="1"/>
  <c r="X468" i="1"/>
  <c r="X516" i="1"/>
  <c r="X524" i="1"/>
  <c r="X548" i="1"/>
  <c r="X564" i="1"/>
  <c r="X596" i="1"/>
  <c r="X321" i="1"/>
  <c r="X361" i="1"/>
  <c r="X369" i="1"/>
  <c r="X393" i="1"/>
  <c r="X409" i="1"/>
  <c r="X251" i="1"/>
  <c r="X259" i="1"/>
  <c r="X291" i="1"/>
  <c r="X299" i="1"/>
  <c r="X37" i="1"/>
  <c r="X45" i="1"/>
  <c r="X69" i="1"/>
  <c r="X77" i="1"/>
  <c r="X101" i="1"/>
  <c r="X109" i="1"/>
  <c r="X133" i="1"/>
  <c r="X165" i="1"/>
  <c r="X173" i="1"/>
  <c r="X413" i="1"/>
  <c r="X421" i="1"/>
  <c r="X445" i="1"/>
  <c r="X453" i="1"/>
  <c r="X477" i="1"/>
  <c r="X485" i="1"/>
  <c r="X509" i="1"/>
  <c r="X517" i="1"/>
  <c r="X541" i="1"/>
  <c r="X549" i="1"/>
  <c r="X573" i="1"/>
  <c r="X581" i="1"/>
  <c r="X322" i="1"/>
  <c r="X330" i="1"/>
  <c r="X354" i="1"/>
  <c r="X362" i="1"/>
  <c r="X386" i="1"/>
  <c r="X394" i="1"/>
  <c r="X228" i="1"/>
  <c r="X236" i="1"/>
  <c r="X260" i="1"/>
  <c r="X268" i="1"/>
  <c r="X292" i="1"/>
  <c r="X300" i="1"/>
  <c r="X38" i="1"/>
  <c r="X46" i="1"/>
  <c r="X70" i="1"/>
  <c r="X78" i="1"/>
  <c r="X102" i="1"/>
  <c r="X110" i="1"/>
  <c r="X134" i="1"/>
  <c r="X415" i="1"/>
  <c r="X439" i="1"/>
  <c r="X447" i="1"/>
  <c r="X471" i="1"/>
  <c r="X479" i="1"/>
  <c r="X503" i="1"/>
  <c r="X511" i="1"/>
  <c r="X535" i="1"/>
  <c r="X543" i="1"/>
  <c r="X567" i="1"/>
  <c r="X575" i="1"/>
  <c r="X324" i="1"/>
  <c r="X348" i="1"/>
  <c r="X356" i="1"/>
  <c r="X380" i="1"/>
  <c r="X388" i="1"/>
  <c r="X316" i="1"/>
  <c r="X230" i="1"/>
  <c r="X254" i="1"/>
  <c r="X262" i="1"/>
  <c r="X286" i="1"/>
  <c r="X294" i="1"/>
  <c r="X32" i="1"/>
  <c r="X40" i="1"/>
  <c r="X64" i="1"/>
  <c r="X72" i="1"/>
  <c r="X96" i="1"/>
  <c r="X416" i="1"/>
  <c r="X502" i="1"/>
  <c r="X534" i="1"/>
  <c r="X347" i="1"/>
  <c r="X379" i="1"/>
  <c r="X285" i="1"/>
  <c r="X221" i="1"/>
  <c r="X119" i="1"/>
  <c r="X137" i="1"/>
  <c r="X185" i="1"/>
  <c r="X198" i="1"/>
  <c r="V421" i="1"/>
  <c r="V431" i="1"/>
  <c r="V463" i="1"/>
  <c r="V473" i="1"/>
  <c r="V505" i="1"/>
  <c r="V517" i="1"/>
  <c r="X440" i="1"/>
  <c r="X472" i="1"/>
  <c r="X568" i="1"/>
  <c r="X411" i="1"/>
  <c r="X223" i="1"/>
  <c r="X255" i="1"/>
  <c r="X65" i="1"/>
  <c r="X97" i="1"/>
  <c r="X158" i="1"/>
  <c r="X174" i="1"/>
  <c r="X209" i="1"/>
  <c r="X31" i="1"/>
  <c r="V444" i="1"/>
  <c r="V454" i="1"/>
  <c r="V486" i="1"/>
  <c r="V496" i="1"/>
  <c r="V527" i="1"/>
  <c r="V535" i="1"/>
  <c r="V559" i="1"/>
  <c r="V567" i="1"/>
  <c r="V591" i="1"/>
  <c r="V599" i="1"/>
  <c r="X510" i="1"/>
  <c r="X542" i="1"/>
  <c r="X355" i="1"/>
  <c r="X387" i="1"/>
  <c r="X293" i="1"/>
  <c r="X39" i="1"/>
  <c r="X121" i="1"/>
  <c r="X159" i="1"/>
  <c r="X200" i="1"/>
  <c r="X210" i="1"/>
  <c r="V433" i="1"/>
  <c r="V445" i="1"/>
  <c r="V477" i="1"/>
  <c r="V487" i="1"/>
  <c r="V519" i="1"/>
  <c r="V528" i="1"/>
  <c r="V552" i="1"/>
  <c r="V560" i="1"/>
  <c r="V584" i="1"/>
  <c r="V592" i="1"/>
  <c r="V331" i="1"/>
  <c r="V339" i="1"/>
  <c r="V363" i="1"/>
  <c r="V371" i="1"/>
  <c r="V395" i="1"/>
  <c r="V403" i="1"/>
  <c r="V237" i="1"/>
  <c r="V245" i="1"/>
  <c r="V269" i="1"/>
  <c r="V277" i="1"/>
  <c r="V301" i="1"/>
  <c r="V309" i="1"/>
  <c r="V49" i="1"/>
  <c r="V57" i="1"/>
  <c r="V81" i="1"/>
  <c r="V89" i="1"/>
  <c r="V113" i="1"/>
  <c r="V121" i="1"/>
  <c r="V145" i="1"/>
  <c r="V153" i="1"/>
  <c r="V177" i="1"/>
  <c r="X414" i="1"/>
  <c r="X512" i="1"/>
  <c r="X544" i="1"/>
  <c r="X357" i="1"/>
  <c r="X389" i="1"/>
  <c r="X295" i="1"/>
  <c r="X41" i="1"/>
  <c r="X127" i="1"/>
  <c r="X144" i="1"/>
  <c r="X191" i="1"/>
  <c r="X201" i="1"/>
  <c r="V424" i="1"/>
  <c r="V436" i="1"/>
  <c r="V468" i="1"/>
  <c r="V478" i="1"/>
  <c r="V510" i="1"/>
  <c r="V520" i="1"/>
  <c r="V545" i="1"/>
  <c r="V553" i="1"/>
  <c r="V577" i="1"/>
  <c r="V585" i="1"/>
  <c r="V324" i="1"/>
  <c r="V332" i="1"/>
  <c r="X486" i="1"/>
  <c r="X518" i="1"/>
  <c r="X331" i="1"/>
  <c r="X363" i="1"/>
  <c r="X269" i="1"/>
  <c r="X301" i="1"/>
  <c r="X105" i="1"/>
  <c r="X128" i="1"/>
  <c r="X177" i="1"/>
  <c r="X192" i="1"/>
  <c r="V415" i="1"/>
  <c r="V425" i="1"/>
  <c r="V457" i="1"/>
  <c r="V469" i="1"/>
  <c r="V501" i="1"/>
  <c r="V511" i="1"/>
  <c r="X430" i="1"/>
  <c r="X462" i="1"/>
  <c r="X558" i="1"/>
  <c r="X590" i="1"/>
  <c r="X403" i="1"/>
  <c r="X245" i="1"/>
  <c r="X55" i="1"/>
  <c r="X87" i="1"/>
  <c r="X151" i="1"/>
  <c r="X167" i="1"/>
  <c r="X206" i="1"/>
  <c r="X216" i="1"/>
  <c r="V439" i="1"/>
  <c r="V449" i="1"/>
  <c r="V481" i="1"/>
  <c r="V493" i="1"/>
  <c r="V524" i="1"/>
  <c r="V532" i="1"/>
  <c r="V556" i="1"/>
  <c r="V564" i="1"/>
  <c r="V588" i="1"/>
  <c r="V596" i="1"/>
  <c r="V335" i="1"/>
  <c r="V343" i="1"/>
  <c r="V367" i="1"/>
  <c r="V375" i="1"/>
  <c r="V399" i="1"/>
  <c r="V407" i="1"/>
  <c r="V241" i="1"/>
  <c r="V249" i="1"/>
  <c r="V265" i="1"/>
  <c r="V273" i="1"/>
  <c r="V281" i="1"/>
  <c r="V305" i="1"/>
  <c r="V313" i="1"/>
  <c r="V45" i="1"/>
  <c r="V53" i="1"/>
  <c r="V61" i="1"/>
  <c r="V85" i="1"/>
  <c r="V93" i="1"/>
  <c r="V109" i="1"/>
  <c r="V117" i="1"/>
  <c r="V125" i="1"/>
  <c r="V149" i="1"/>
  <c r="V157" i="1"/>
  <c r="V173" i="1"/>
  <c r="V181" i="1"/>
  <c r="V217" i="1"/>
  <c r="V193" i="1"/>
  <c r="V185" i="1"/>
  <c r="V164" i="1"/>
  <c r="V154" i="1"/>
  <c r="V143" i="1"/>
  <c r="V132" i="1"/>
  <c r="V122" i="1"/>
  <c r="V100" i="1"/>
  <c r="V90" i="1"/>
  <c r="V79" i="1"/>
  <c r="V58" i="1"/>
  <c r="V47" i="1"/>
  <c r="V36" i="1"/>
  <c r="V299" i="1"/>
  <c r="V288" i="1"/>
  <c r="V278" i="1"/>
  <c r="V267" i="1"/>
  <c r="V256" i="1"/>
  <c r="V246" i="1"/>
  <c r="V235" i="1"/>
  <c r="V224" i="1"/>
  <c r="V404" i="1"/>
  <c r="V393" i="1"/>
  <c r="V382" i="1"/>
  <c r="V372" i="1"/>
  <c r="V361" i="1"/>
  <c r="V350" i="1"/>
  <c r="V340" i="1"/>
  <c r="V328" i="1"/>
  <c r="V598" i="1"/>
  <c r="V582" i="1"/>
  <c r="V566" i="1"/>
  <c r="V550" i="1"/>
  <c r="V533" i="1"/>
  <c r="V494" i="1"/>
  <c r="V452" i="1"/>
  <c r="X217" i="1"/>
  <c r="X168" i="1"/>
  <c r="X89" i="1"/>
  <c r="X592" i="1"/>
  <c r="X464" i="1"/>
  <c r="V492" i="1"/>
  <c r="V448" i="1"/>
  <c r="X215" i="1"/>
  <c r="X166" i="1"/>
  <c r="X81" i="1"/>
  <c r="X239" i="1"/>
  <c r="X584" i="1"/>
  <c r="X456" i="1"/>
  <c r="V215" i="1"/>
  <c r="V207" i="1"/>
  <c r="V199" i="1"/>
  <c r="V191" i="1"/>
  <c r="V183" i="1"/>
  <c r="V172" i="1"/>
  <c r="V162" i="1"/>
  <c r="V151" i="1"/>
  <c r="V140" i="1"/>
  <c r="V130" i="1"/>
  <c r="V119" i="1"/>
  <c r="V108" i="1"/>
  <c r="V98" i="1"/>
  <c r="V87" i="1"/>
  <c r="V76" i="1"/>
  <c r="V66" i="1"/>
  <c r="V55" i="1"/>
  <c r="V44" i="1"/>
  <c r="V34" i="1"/>
  <c r="V307" i="1"/>
  <c r="V296" i="1"/>
  <c r="V286" i="1"/>
  <c r="V275" i="1"/>
  <c r="V264" i="1"/>
  <c r="V254" i="1"/>
  <c r="V243" i="1"/>
  <c r="V232" i="1"/>
  <c r="V222" i="1"/>
  <c r="V401" i="1"/>
  <c r="V390" i="1"/>
  <c r="V380" i="1"/>
  <c r="V369" i="1"/>
  <c r="V358" i="1"/>
  <c r="V348" i="1"/>
  <c r="V337" i="1"/>
  <c r="V325" i="1"/>
  <c r="V595" i="1"/>
  <c r="V579" i="1"/>
  <c r="V563" i="1"/>
  <c r="V547" i="1"/>
  <c r="V525" i="1"/>
  <c r="V484" i="1"/>
  <c r="V440" i="1"/>
  <c r="X207" i="1"/>
  <c r="X152" i="1"/>
  <c r="X57" i="1"/>
  <c r="X405" i="1"/>
  <c r="X560" i="1"/>
  <c r="X432" i="1"/>
  <c r="V523" i="1"/>
  <c r="V480" i="1"/>
  <c r="V438" i="1"/>
  <c r="X205" i="1"/>
  <c r="X150" i="1"/>
  <c r="X49" i="1"/>
  <c r="X397" i="1"/>
  <c r="X552" i="1"/>
  <c r="X424" i="1"/>
  <c r="V32" i="1"/>
  <c r="V213" i="1"/>
  <c r="V205" i="1"/>
  <c r="V197" i="1"/>
  <c r="V189" i="1"/>
  <c r="V180" i="1"/>
  <c r="V170" i="1"/>
  <c r="V159" i="1"/>
  <c r="V148" i="1"/>
  <c r="V138" i="1"/>
  <c r="V127" i="1"/>
  <c r="V116" i="1"/>
  <c r="V106" i="1"/>
  <c r="V95" i="1"/>
  <c r="V84" i="1"/>
  <c r="V74" i="1"/>
  <c r="V63" i="1"/>
  <c r="V52" i="1"/>
  <c r="V42" i="1"/>
  <c r="V315" i="1"/>
  <c r="V304" i="1"/>
  <c r="V294" i="1"/>
  <c r="V283" i="1"/>
  <c r="V272" i="1"/>
  <c r="V262" i="1"/>
  <c r="V251" i="1"/>
  <c r="V240" i="1"/>
  <c r="V230" i="1"/>
  <c r="V409" i="1"/>
  <c r="V398" i="1"/>
  <c r="V388" i="1"/>
  <c r="V377" i="1"/>
  <c r="V366" i="1"/>
  <c r="V356" i="1"/>
  <c r="V345" i="1"/>
  <c r="V334" i="1"/>
  <c r="V321" i="1"/>
  <c r="V590" i="1"/>
  <c r="V574" i="1"/>
  <c r="V558" i="1"/>
  <c r="V542" i="1"/>
  <c r="V516" i="1"/>
  <c r="V472" i="1"/>
  <c r="V430" i="1"/>
  <c r="X136" i="1"/>
  <c r="X311" i="1"/>
  <c r="X373" i="1"/>
  <c r="X528" i="1"/>
  <c r="V220" i="1"/>
  <c r="V212" i="1"/>
  <c r="V204" i="1"/>
  <c r="V196" i="1"/>
  <c r="V188" i="1"/>
  <c r="V179" i="1"/>
  <c r="V168" i="1"/>
  <c r="V158" i="1"/>
  <c r="V147" i="1"/>
  <c r="V136" i="1"/>
  <c r="V126" i="1"/>
  <c r="V115" i="1"/>
  <c r="V104" i="1"/>
  <c r="V94" i="1"/>
  <c r="V83" i="1"/>
  <c r="V72" i="1"/>
  <c r="V62" i="1"/>
  <c r="V51" i="1"/>
  <c r="V40" i="1"/>
  <c r="V314" i="1"/>
  <c r="V303" i="1"/>
  <c r="V292" i="1"/>
  <c r="V282" i="1"/>
  <c r="V271" i="1"/>
  <c r="V260" i="1"/>
  <c r="V250" i="1"/>
  <c r="V239" i="1"/>
  <c r="V228" i="1"/>
  <c r="V408" i="1"/>
  <c r="V397" i="1"/>
  <c r="V386" i="1"/>
  <c r="V376" i="1"/>
  <c r="V365" i="1"/>
  <c r="V354" i="1"/>
  <c r="V344" i="1"/>
  <c r="V333" i="1"/>
  <c r="V320" i="1"/>
  <c r="V589" i="1"/>
  <c r="V573" i="1"/>
  <c r="V557" i="1"/>
  <c r="V541" i="1"/>
  <c r="V512" i="1"/>
  <c r="V470" i="1"/>
  <c r="V428" i="1"/>
  <c r="X193" i="1"/>
  <c r="X129" i="1"/>
  <c r="X303" i="1"/>
  <c r="X365" i="1"/>
  <c r="X520" i="1"/>
  <c r="AD777" i="1"/>
  <c r="AD713" i="1"/>
  <c r="AD806" i="1"/>
  <c r="AD932" i="1"/>
  <c r="AF760" i="1"/>
  <c r="AD878" i="1"/>
  <c r="AD641" i="1"/>
  <c r="AD862" i="1"/>
  <c r="AD1144" i="1"/>
  <c r="AD1062" i="1"/>
  <c r="AD761" i="1"/>
  <c r="AD697" i="1"/>
  <c r="AD980" i="1"/>
  <c r="AD916" i="1"/>
  <c r="AF728" i="1"/>
  <c r="AD785" i="1"/>
  <c r="AD753" i="1"/>
  <c r="AD689" i="1"/>
  <c r="AD972" i="1"/>
  <c r="AD908" i="1"/>
  <c r="AF712" i="1"/>
  <c r="AD657" i="1"/>
  <c r="AD617" i="1"/>
  <c r="AD838" i="1"/>
  <c r="AD1120" i="1"/>
  <c r="AD1014" i="1"/>
  <c r="AD737" i="1"/>
  <c r="AD673" i="1"/>
  <c r="AD956" i="1"/>
  <c r="AD892" i="1"/>
  <c r="AF680" i="1"/>
  <c r="AD1094" i="1"/>
  <c r="AD665" i="1"/>
  <c r="AD886" i="1"/>
  <c r="AD1168" i="1"/>
  <c r="AD1104" i="1"/>
  <c r="D56" i="1"/>
  <c r="D125" i="1"/>
  <c r="D106" i="1"/>
  <c r="D201" i="1"/>
  <c r="D272" i="1"/>
  <c r="D77" i="1"/>
  <c r="D51" i="1"/>
  <c r="D98" i="1"/>
  <c r="D76" i="1"/>
  <c r="D116" i="1"/>
  <c r="D93" i="1"/>
  <c r="D133" i="1"/>
  <c r="D114" i="1"/>
  <c r="D154" i="1"/>
  <c r="D132" i="1"/>
  <c r="B226" i="1"/>
  <c r="D149" i="1"/>
  <c r="D372" i="1"/>
  <c r="B116" i="1"/>
  <c r="D115" i="1"/>
  <c r="D107" i="1"/>
  <c r="D38" i="1"/>
  <c r="D213" i="1"/>
  <c r="D374" i="1"/>
  <c r="D318" i="1"/>
  <c r="D153" i="1"/>
  <c r="D145" i="1"/>
  <c r="D121" i="1"/>
  <c r="D89" i="1"/>
  <c r="D81" i="1"/>
  <c r="H10" i="2" s="1"/>
  <c r="D50" i="1"/>
  <c r="D177" i="1"/>
  <c r="D161" i="1"/>
  <c r="D398" i="1"/>
  <c r="B92" i="1"/>
  <c r="B219" i="1"/>
  <c r="B344" i="1"/>
  <c r="D191" i="1"/>
  <c r="D265" i="1"/>
  <c r="B148" i="1"/>
  <c r="B400" i="1"/>
  <c r="B336" i="1"/>
  <c r="D104" i="1"/>
  <c r="D159" i="1"/>
  <c r="D358" i="1"/>
  <c r="D135" i="1"/>
  <c r="D103" i="1"/>
  <c r="D95" i="1"/>
  <c r="D71" i="1"/>
  <c r="D205" i="1"/>
  <c r="D189" i="1"/>
  <c r="D131" i="1"/>
  <c r="D264" i="1"/>
  <c r="D286" i="1"/>
  <c r="B140" i="1"/>
  <c r="B266" i="1"/>
  <c r="B305" i="1"/>
  <c r="B313" i="1"/>
  <c r="B337" i="1"/>
  <c r="B369" i="1"/>
  <c r="B377" i="1"/>
  <c r="B401" i="1"/>
  <c r="B243" i="1"/>
  <c r="B251" i="1"/>
  <c r="B275" i="1"/>
  <c r="B180" i="1"/>
  <c r="B188" i="1"/>
  <c r="B212" i="1"/>
  <c r="B53" i="1"/>
  <c r="B61" i="1"/>
  <c r="B85" i="1"/>
  <c r="B117" i="1"/>
  <c r="B125" i="1"/>
  <c r="B149" i="1"/>
  <c r="D303" i="1"/>
  <c r="D311" i="1"/>
  <c r="D335" i="1"/>
  <c r="D367" i="1"/>
  <c r="D375" i="1"/>
  <c r="D399" i="1"/>
  <c r="D241" i="1"/>
  <c r="D249" i="1"/>
  <c r="B298" i="1"/>
  <c r="B330" i="1"/>
  <c r="B338" i="1"/>
  <c r="B362" i="1"/>
  <c r="B394" i="1"/>
  <c r="B402" i="1"/>
  <c r="B236" i="1"/>
  <c r="B268" i="1"/>
  <c r="B276" i="1"/>
  <c r="B173" i="1"/>
  <c r="B205" i="1"/>
  <c r="B213" i="1"/>
  <c r="B46" i="1"/>
  <c r="B78" i="1"/>
  <c r="B86" i="1"/>
  <c r="B110" i="1"/>
  <c r="B142" i="1"/>
  <c r="B150" i="1"/>
  <c r="D296" i="1"/>
  <c r="D328" i="1"/>
  <c r="D336" i="1"/>
  <c r="D360" i="1"/>
  <c r="D392" i="1"/>
  <c r="D400" i="1"/>
  <c r="D234" i="1"/>
  <c r="D266" i="1"/>
  <c r="D274" i="1"/>
  <c r="D171" i="1"/>
  <c r="D203" i="1"/>
  <c r="D211" i="1"/>
  <c r="D52" i="1"/>
  <c r="B299" i="1"/>
  <c r="B307" i="1"/>
  <c r="B331" i="1"/>
  <c r="B363" i="1"/>
  <c r="B371" i="1"/>
  <c r="B395" i="1"/>
  <c r="B237" i="1"/>
  <c r="B245" i="1"/>
  <c r="B269" i="1"/>
  <c r="B174" i="1"/>
  <c r="B182" i="1"/>
  <c r="B206" i="1"/>
  <c r="B47" i="1"/>
  <c r="B55" i="1"/>
  <c r="B79" i="1"/>
  <c r="B111" i="1"/>
  <c r="B119" i="1"/>
  <c r="B143" i="1"/>
  <c r="D305" i="1"/>
  <c r="D313" i="1"/>
  <c r="D337" i="1"/>
  <c r="D369" i="1"/>
  <c r="D377" i="1"/>
  <c r="D401" i="1"/>
  <c r="D259" i="1"/>
  <c r="D267" i="1"/>
  <c r="D164" i="1"/>
  <c r="D204" i="1"/>
  <c r="D212" i="1"/>
  <c r="D45" i="1"/>
  <c r="B292" i="1"/>
  <c r="B300" i="1"/>
  <c r="B324" i="1"/>
  <c r="B356" i="1"/>
  <c r="B364" i="1"/>
  <c r="B388" i="1"/>
  <c r="B230" i="1"/>
  <c r="B238" i="1"/>
  <c r="B262" i="1"/>
  <c r="B167" i="1"/>
  <c r="B175" i="1"/>
  <c r="B199" i="1"/>
  <c r="B40" i="1"/>
  <c r="B48" i="1"/>
  <c r="B72" i="1"/>
  <c r="B104" i="1"/>
  <c r="B112" i="1"/>
  <c r="B136" i="1"/>
  <c r="D298" i="1"/>
  <c r="D306" i="1"/>
  <c r="D330" i="1"/>
  <c r="D362" i="1"/>
  <c r="D370" i="1"/>
  <c r="D394" i="1"/>
  <c r="D236" i="1"/>
  <c r="D244" i="1"/>
  <c r="D268" i="1"/>
  <c r="B309" i="1"/>
  <c r="B317" i="1"/>
  <c r="B341" i="1"/>
  <c r="B373" i="1"/>
  <c r="B381" i="1"/>
  <c r="B405" i="1"/>
  <c r="B247" i="1"/>
  <c r="B255" i="1"/>
  <c r="B279" i="1"/>
  <c r="B184" i="1"/>
  <c r="B192" i="1"/>
  <c r="B216" i="1"/>
  <c r="B57" i="1"/>
  <c r="B65" i="1"/>
  <c r="B89" i="1"/>
  <c r="B121" i="1"/>
  <c r="B129" i="1"/>
  <c r="B153" i="1"/>
  <c r="D315" i="1"/>
  <c r="D323" i="1"/>
  <c r="D347" i="1"/>
  <c r="D379" i="1"/>
  <c r="D387" i="1"/>
  <c r="D411" i="1"/>
  <c r="D253" i="1"/>
  <c r="D261" i="1"/>
  <c r="D222" i="1"/>
  <c r="D190" i="1"/>
  <c r="D198" i="1"/>
  <c r="D158" i="1"/>
  <c r="B294" i="1"/>
  <c r="B302" i="1"/>
  <c r="B326" i="1"/>
  <c r="B358" i="1"/>
  <c r="B366" i="1"/>
  <c r="B390" i="1"/>
  <c r="B232" i="1"/>
  <c r="B240" i="1"/>
  <c r="B264" i="1"/>
  <c r="B169" i="1"/>
  <c r="B177" i="1"/>
  <c r="B201" i="1"/>
  <c r="B42" i="1"/>
  <c r="B50" i="1"/>
  <c r="B74" i="1"/>
  <c r="B106" i="1"/>
  <c r="B114" i="1"/>
  <c r="B138" i="1"/>
  <c r="D292" i="1"/>
  <c r="D300" i="1"/>
  <c r="D308" i="1"/>
  <c r="D332" i="1"/>
  <c r="D356" i="1"/>
  <c r="D364" i="1"/>
  <c r="B287" i="1"/>
  <c r="B311" i="1"/>
  <c r="B319" i="1"/>
  <c r="B335" i="1"/>
  <c r="B343" i="1"/>
  <c r="B351" i="1"/>
  <c r="B375" i="1"/>
  <c r="B383" i="1"/>
  <c r="B399" i="1"/>
  <c r="B407" i="1"/>
  <c r="B225" i="1"/>
  <c r="B249" i="1"/>
  <c r="B257" i="1"/>
  <c r="B265" i="1"/>
  <c r="B273" i="1"/>
  <c r="B281" i="1"/>
  <c r="B162" i="1"/>
  <c r="B178" i="1"/>
  <c r="B186" i="1"/>
  <c r="B194" i="1"/>
  <c r="B202" i="1"/>
  <c r="B210" i="1"/>
  <c r="B218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223" i="1"/>
  <c r="D231" i="1"/>
  <c r="D239" i="1"/>
  <c r="D247" i="1"/>
  <c r="D255" i="1"/>
  <c r="D263" i="1"/>
  <c r="D271" i="1"/>
  <c r="D279" i="1"/>
  <c r="D160" i="1"/>
  <c r="D168" i="1"/>
  <c r="D176" i="1"/>
  <c r="D184" i="1"/>
  <c r="D192" i="1"/>
  <c r="D200" i="1"/>
  <c r="D208" i="1"/>
  <c r="D216" i="1"/>
  <c r="D33" i="1"/>
  <c r="D41" i="1"/>
  <c r="D49" i="1"/>
  <c r="D57" i="1"/>
  <c r="D136" i="1"/>
  <c r="D120" i="1"/>
  <c r="D96" i="1"/>
  <c r="D80" i="1"/>
  <c r="D48" i="1"/>
  <c r="D207" i="1"/>
  <c r="D175" i="1"/>
  <c r="D396" i="1"/>
  <c r="D31" i="1"/>
  <c r="D150" i="1"/>
  <c r="D142" i="1"/>
  <c r="D134" i="1"/>
  <c r="D126" i="1"/>
  <c r="D118" i="1"/>
  <c r="D110" i="1"/>
  <c r="D102" i="1"/>
  <c r="D94" i="1"/>
  <c r="D86" i="1"/>
  <c r="D78" i="1"/>
  <c r="D70" i="1"/>
  <c r="D58" i="1"/>
  <c r="D43" i="1"/>
  <c r="D218" i="1"/>
  <c r="D202" i="1"/>
  <c r="D186" i="1"/>
  <c r="D170" i="1"/>
  <c r="D281" i="1"/>
  <c r="D262" i="1"/>
  <c r="D230" i="1"/>
  <c r="D388" i="1"/>
  <c r="D342" i="1"/>
  <c r="B132" i="1"/>
  <c r="B68" i="1"/>
  <c r="B195" i="1"/>
  <c r="B258" i="1"/>
  <c r="B384" i="1"/>
  <c r="B320" i="1"/>
  <c r="D185" i="1"/>
  <c r="D169" i="1"/>
  <c r="D280" i="1"/>
  <c r="D256" i="1"/>
  <c r="D224" i="1"/>
  <c r="D382" i="1"/>
  <c r="D334" i="1"/>
  <c r="B124" i="1"/>
  <c r="B60" i="1"/>
  <c r="B187" i="1"/>
  <c r="B250" i="1"/>
  <c r="B376" i="1"/>
  <c r="B312" i="1"/>
  <c r="AD792" i="1"/>
  <c r="AD784" i="1"/>
  <c r="AD776" i="1"/>
  <c r="AD768" i="1"/>
  <c r="AD760" i="1"/>
  <c r="AD752" i="1"/>
  <c r="AD744" i="1"/>
  <c r="AD736" i="1"/>
  <c r="AD728" i="1"/>
  <c r="AD720" i="1"/>
  <c r="AD712" i="1"/>
  <c r="AD704" i="1"/>
  <c r="AD696" i="1"/>
  <c r="AD688" i="1"/>
  <c r="AD680" i="1"/>
  <c r="AD672" i="1"/>
  <c r="AD664" i="1"/>
  <c r="AD656" i="1"/>
  <c r="AD648" i="1"/>
  <c r="AD640" i="1"/>
  <c r="AD632" i="1"/>
  <c r="AD624" i="1"/>
  <c r="AD616" i="1"/>
  <c r="AD608" i="1"/>
  <c r="AD885" i="1"/>
  <c r="AD877" i="1"/>
  <c r="AD869" i="1"/>
  <c r="AD861" i="1"/>
  <c r="AD853" i="1"/>
  <c r="AD845" i="1"/>
  <c r="AD837" i="1"/>
  <c r="AD829" i="1"/>
  <c r="AD821" i="1"/>
  <c r="AD813" i="1"/>
  <c r="AD805" i="1"/>
  <c r="AD797" i="1"/>
  <c r="AD979" i="1"/>
  <c r="AD971" i="1"/>
  <c r="AD963" i="1"/>
  <c r="AD955" i="1"/>
  <c r="AD947" i="1"/>
  <c r="AD939" i="1"/>
  <c r="AD931" i="1"/>
  <c r="AD923" i="1"/>
  <c r="AD915" i="1"/>
  <c r="AD907" i="1"/>
  <c r="AD899" i="1"/>
  <c r="AD891" i="1"/>
  <c r="AD1167" i="1"/>
  <c r="AD1159" i="1"/>
  <c r="AD1151" i="1"/>
  <c r="AD1143" i="1"/>
  <c r="AD1135" i="1"/>
  <c r="AD1127" i="1"/>
  <c r="AD1119" i="1"/>
  <c r="AD1111" i="1"/>
  <c r="AD1103" i="1"/>
  <c r="AD1093" i="1"/>
  <c r="AD1077" i="1"/>
  <c r="AD1061" i="1"/>
  <c r="AD1045" i="1"/>
  <c r="AD1029" i="1"/>
  <c r="AD1013" i="1"/>
  <c r="AD997" i="1"/>
  <c r="AF791" i="1"/>
  <c r="AF775" i="1"/>
  <c r="AF759" i="1"/>
  <c r="AF743" i="1"/>
  <c r="AF727" i="1"/>
  <c r="AF711" i="1"/>
  <c r="AF695" i="1"/>
  <c r="AF679" i="1"/>
  <c r="AF663" i="1"/>
  <c r="AD791" i="1"/>
  <c r="AD783" i="1"/>
  <c r="AD775" i="1"/>
  <c r="AD767" i="1"/>
  <c r="AD759" i="1"/>
  <c r="AD751" i="1"/>
  <c r="AD743" i="1"/>
  <c r="AD735" i="1"/>
  <c r="AD727" i="1"/>
  <c r="AD719" i="1"/>
  <c r="AD711" i="1"/>
  <c r="AD703" i="1"/>
  <c r="AD695" i="1"/>
  <c r="AD687" i="1"/>
  <c r="AD679" i="1"/>
  <c r="AD671" i="1"/>
  <c r="AD663" i="1"/>
  <c r="AD655" i="1"/>
  <c r="AD647" i="1"/>
  <c r="AD639" i="1"/>
  <c r="AD631" i="1"/>
  <c r="AD623" i="1"/>
  <c r="AD615" i="1"/>
  <c r="AD607" i="1"/>
  <c r="AD884" i="1"/>
  <c r="AD876" i="1"/>
  <c r="AD868" i="1"/>
  <c r="AD860" i="1"/>
  <c r="AD852" i="1"/>
  <c r="AD844" i="1"/>
  <c r="AD836" i="1"/>
  <c r="AD828" i="1"/>
  <c r="AD820" i="1"/>
  <c r="AD812" i="1"/>
  <c r="AD804" i="1"/>
  <c r="AD796" i="1"/>
  <c r="AD978" i="1"/>
  <c r="AD970" i="1"/>
  <c r="AD962" i="1"/>
  <c r="AD954" i="1"/>
  <c r="AD946" i="1"/>
  <c r="AD938" i="1"/>
  <c r="AD930" i="1"/>
  <c r="AD922" i="1"/>
  <c r="AD914" i="1"/>
  <c r="AD906" i="1"/>
  <c r="AD898" i="1"/>
  <c r="AD985" i="1"/>
  <c r="AD1166" i="1"/>
  <c r="AD1158" i="1"/>
  <c r="AD1150" i="1"/>
  <c r="AD1142" i="1"/>
  <c r="AD1134" i="1"/>
  <c r="AD1126" i="1"/>
  <c r="AD1118" i="1"/>
  <c r="AD1110" i="1"/>
  <c r="AD1102" i="1"/>
  <c r="AD1090" i="1"/>
  <c r="AD1074" i="1"/>
  <c r="AD1058" i="1"/>
  <c r="AD1042" i="1"/>
  <c r="AD1026" i="1"/>
  <c r="AD1010" i="1"/>
  <c r="AD994" i="1"/>
  <c r="AF788" i="1"/>
  <c r="AF772" i="1"/>
  <c r="AF756" i="1"/>
  <c r="AF740" i="1"/>
  <c r="AF724" i="1"/>
  <c r="AF708" i="1"/>
  <c r="AF692" i="1"/>
  <c r="AF676" i="1"/>
  <c r="AF660" i="1"/>
  <c r="AD790" i="1"/>
  <c r="AD782" i="1"/>
  <c r="AD774" i="1"/>
  <c r="AD766" i="1"/>
  <c r="AD758" i="1"/>
  <c r="AD750" i="1"/>
  <c r="AD742" i="1"/>
  <c r="AD734" i="1"/>
  <c r="AD726" i="1"/>
  <c r="AD718" i="1"/>
  <c r="AD710" i="1"/>
  <c r="AD702" i="1"/>
  <c r="AD694" i="1"/>
  <c r="AD686" i="1"/>
  <c r="AD678" i="1"/>
  <c r="AD670" i="1"/>
  <c r="AD662" i="1"/>
  <c r="AD654" i="1"/>
  <c r="AD646" i="1"/>
  <c r="AD638" i="1"/>
  <c r="AD630" i="1"/>
  <c r="AD622" i="1"/>
  <c r="AD614" i="1"/>
  <c r="AD606" i="1"/>
  <c r="AD883" i="1"/>
  <c r="AD875" i="1"/>
  <c r="AD867" i="1"/>
  <c r="AD859" i="1"/>
  <c r="AD851" i="1"/>
  <c r="AD843" i="1"/>
  <c r="AD835" i="1"/>
  <c r="AD827" i="1"/>
  <c r="AD819" i="1"/>
  <c r="AD811" i="1"/>
  <c r="AD803" i="1"/>
  <c r="AD890" i="1"/>
  <c r="AD977" i="1"/>
  <c r="AD969" i="1"/>
  <c r="AD961" i="1"/>
  <c r="AD953" i="1"/>
  <c r="AD945" i="1"/>
  <c r="AD937" i="1"/>
  <c r="AD929" i="1"/>
  <c r="AD921" i="1"/>
  <c r="AD913" i="1"/>
  <c r="AD905" i="1"/>
  <c r="AD897" i="1"/>
  <c r="AD1173" i="1"/>
  <c r="AD1165" i="1"/>
  <c r="AD1157" i="1"/>
  <c r="AD1149" i="1"/>
  <c r="AD1141" i="1"/>
  <c r="AD1133" i="1"/>
  <c r="AD1125" i="1"/>
  <c r="AD1117" i="1"/>
  <c r="AD1109" i="1"/>
  <c r="AD1101" i="1"/>
  <c r="AD1089" i="1"/>
  <c r="AD1073" i="1"/>
  <c r="AD1057" i="1"/>
  <c r="AD1041" i="1"/>
  <c r="AD1025" i="1"/>
  <c r="AD1009" i="1"/>
  <c r="AD993" i="1"/>
  <c r="AF787" i="1"/>
  <c r="AF771" i="1"/>
  <c r="AF755" i="1"/>
  <c r="AF739" i="1"/>
  <c r="AF723" i="1"/>
  <c r="AF707" i="1"/>
  <c r="AF691" i="1"/>
  <c r="AF675" i="1"/>
  <c r="AF659" i="1"/>
  <c r="AD789" i="1"/>
  <c r="AD781" i="1"/>
  <c r="AD773" i="1"/>
  <c r="AD765" i="1"/>
  <c r="AD757" i="1"/>
  <c r="AD749" i="1"/>
  <c r="AD741" i="1"/>
  <c r="AD733" i="1"/>
  <c r="AD725" i="1"/>
  <c r="AD717" i="1"/>
  <c r="AD709" i="1"/>
  <c r="AD701" i="1"/>
  <c r="AD693" i="1"/>
  <c r="AD685" i="1"/>
  <c r="AD677" i="1"/>
  <c r="AD669" i="1"/>
  <c r="AD661" i="1"/>
  <c r="AD653" i="1"/>
  <c r="AD645" i="1"/>
  <c r="AD637" i="1"/>
  <c r="AD629" i="1"/>
  <c r="AD621" i="1"/>
  <c r="AD613" i="1"/>
  <c r="AD795" i="1"/>
  <c r="AD882" i="1"/>
  <c r="AD874" i="1"/>
  <c r="AD866" i="1"/>
  <c r="AD858" i="1"/>
  <c r="AD850" i="1"/>
  <c r="AD842" i="1"/>
  <c r="AD834" i="1"/>
  <c r="AD826" i="1"/>
  <c r="AD818" i="1"/>
  <c r="AD810" i="1"/>
  <c r="AD802" i="1"/>
  <c r="AD984" i="1"/>
  <c r="AD976" i="1"/>
  <c r="AD968" i="1"/>
  <c r="AD960" i="1"/>
  <c r="AD952" i="1"/>
  <c r="AD944" i="1"/>
  <c r="AD936" i="1"/>
  <c r="AD928" i="1"/>
  <c r="AD920" i="1"/>
  <c r="AD912" i="1"/>
  <c r="AD904" i="1"/>
  <c r="AD896" i="1"/>
  <c r="AD1172" i="1"/>
  <c r="AD1164" i="1"/>
  <c r="AD1156" i="1"/>
  <c r="AD1148" i="1"/>
  <c r="AD1140" i="1"/>
  <c r="AD1132" i="1"/>
  <c r="AD1124" i="1"/>
  <c r="AD1116" i="1"/>
  <c r="AD1108" i="1"/>
  <c r="AD1100" i="1"/>
  <c r="AD1086" i="1"/>
  <c r="AD1070" i="1"/>
  <c r="AD1054" i="1"/>
  <c r="AD1038" i="1"/>
  <c r="AD1022" i="1"/>
  <c r="AD1006" i="1"/>
  <c r="AD990" i="1"/>
  <c r="AF784" i="1"/>
  <c r="AF768" i="1"/>
  <c r="AF752" i="1"/>
  <c r="AF736" i="1"/>
  <c r="AF720" i="1"/>
  <c r="AF704" i="1"/>
  <c r="AF688" i="1"/>
  <c r="AF672" i="1"/>
  <c r="AF655" i="1"/>
  <c r="AD788" i="1"/>
  <c r="AD780" i="1"/>
  <c r="AD772" i="1"/>
  <c r="AD764" i="1"/>
  <c r="AD756" i="1"/>
  <c r="AD748" i="1"/>
  <c r="AD740" i="1"/>
  <c r="AD732" i="1"/>
  <c r="AD724" i="1"/>
  <c r="AD716" i="1"/>
  <c r="AD708" i="1"/>
  <c r="AD700" i="1"/>
  <c r="AD692" i="1"/>
  <c r="AD684" i="1"/>
  <c r="AD676" i="1"/>
  <c r="AD668" i="1"/>
  <c r="AD660" i="1"/>
  <c r="AD652" i="1"/>
  <c r="AD644" i="1"/>
  <c r="AD636" i="1"/>
  <c r="AD628" i="1"/>
  <c r="AD620" i="1"/>
  <c r="AD612" i="1"/>
  <c r="AD889" i="1"/>
  <c r="AD881" i="1"/>
  <c r="AD873" i="1"/>
  <c r="AD865" i="1"/>
  <c r="AD857" i="1"/>
  <c r="AD849" i="1"/>
  <c r="AD841" i="1"/>
  <c r="AD833" i="1"/>
  <c r="AD825" i="1"/>
  <c r="AD817" i="1"/>
  <c r="AD809" i="1"/>
  <c r="AD801" i="1"/>
  <c r="AD983" i="1"/>
  <c r="AD975" i="1"/>
  <c r="AD967" i="1"/>
  <c r="AD959" i="1"/>
  <c r="AD951" i="1"/>
  <c r="AD943" i="1"/>
  <c r="AD935" i="1"/>
  <c r="AD927" i="1"/>
  <c r="AD919" i="1"/>
  <c r="AD911" i="1"/>
  <c r="AD903" i="1"/>
  <c r="AD895" i="1"/>
  <c r="AD1171" i="1"/>
  <c r="AD1163" i="1"/>
  <c r="AD1155" i="1"/>
  <c r="AD1147" i="1"/>
  <c r="AD1139" i="1"/>
  <c r="AD1131" i="1"/>
  <c r="AD1123" i="1"/>
  <c r="AD1115" i="1"/>
  <c r="AD1107" i="1"/>
  <c r="AD1099" i="1"/>
  <c r="AD1085" i="1"/>
  <c r="AD1069" i="1"/>
  <c r="AD1053" i="1"/>
  <c r="AD1037" i="1"/>
  <c r="AD1021" i="1"/>
  <c r="AD1005" i="1"/>
  <c r="AD989" i="1"/>
  <c r="AF783" i="1"/>
  <c r="AF767" i="1"/>
  <c r="AF751" i="1"/>
  <c r="AF735" i="1"/>
  <c r="AF719" i="1"/>
  <c r="AF703" i="1"/>
  <c r="AF687" i="1"/>
  <c r="AF671" i="1"/>
  <c r="AF986" i="1"/>
  <c r="AF994" i="1"/>
  <c r="AF1002" i="1"/>
  <c r="AF1010" i="1"/>
  <c r="AF1018" i="1"/>
  <c r="AF1026" i="1"/>
  <c r="AF1034" i="1"/>
  <c r="AF1042" i="1"/>
  <c r="AF1050" i="1"/>
  <c r="AF1058" i="1"/>
  <c r="AF1066" i="1"/>
  <c r="AF1074" i="1"/>
  <c r="AF1082" i="1"/>
  <c r="AF1090" i="1"/>
  <c r="AF1098" i="1"/>
  <c r="AF1106" i="1"/>
  <c r="AF1114" i="1"/>
  <c r="AF1122" i="1"/>
  <c r="AF1130" i="1"/>
  <c r="AF1138" i="1"/>
  <c r="AF1146" i="1"/>
  <c r="AF1154" i="1"/>
  <c r="AF1162" i="1"/>
  <c r="AF1170" i="1"/>
  <c r="AF894" i="1"/>
  <c r="AF902" i="1"/>
  <c r="AF910" i="1"/>
  <c r="AF918" i="1"/>
  <c r="AF926" i="1"/>
  <c r="AF934" i="1"/>
  <c r="AF942" i="1"/>
  <c r="AF950" i="1"/>
  <c r="AF958" i="1"/>
  <c r="AF966" i="1"/>
  <c r="AF974" i="1"/>
  <c r="AF982" i="1"/>
  <c r="AF800" i="1"/>
  <c r="AF808" i="1"/>
  <c r="AF816" i="1"/>
  <c r="AF824" i="1"/>
  <c r="AF832" i="1"/>
  <c r="AF840" i="1"/>
  <c r="AF848" i="1"/>
  <c r="AF856" i="1"/>
  <c r="AF864" i="1"/>
  <c r="AF872" i="1"/>
  <c r="AF880" i="1"/>
  <c r="AF888" i="1"/>
  <c r="AF611" i="1"/>
  <c r="AF619" i="1"/>
  <c r="AF627" i="1"/>
  <c r="AF635" i="1"/>
  <c r="AF987" i="1"/>
  <c r="AF995" i="1"/>
  <c r="AF1003" i="1"/>
  <c r="AF1011" i="1"/>
  <c r="AF1019" i="1"/>
  <c r="AF1027" i="1"/>
  <c r="AF1035" i="1"/>
  <c r="AF1043" i="1"/>
  <c r="AF1051" i="1"/>
  <c r="AF1059" i="1"/>
  <c r="AF1067" i="1"/>
  <c r="AF1075" i="1"/>
  <c r="AF1083" i="1"/>
  <c r="AF1091" i="1"/>
  <c r="AF1099" i="1"/>
  <c r="AF1107" i="1"/>
  <c r="AF1115" i="1"/>
  <c r="AF1123" i="1"/>
  <c r="AF1131" i="1"/>
  <c r="AF1139" i="1"/>
  <c r="AF1147" i="1"/>
  <c r="AF1155" i="1"/>
  <c r="AF1163" i="1"/>
  <c r="AF1171" i="1"/>
  <c r="AF895" i="1"/>
  <c r="AF903" i="1"/>
  <c r="AF911" i="1"/>
  <c r="AF919" i="1"/>
  <c r="AF927" i="1"/>
  <c r="AF935" i="1"/>
  <c r="AF943" i="1"/>
  <c r="AF951" i="1"/>
  <c r="AF959" i="1"/>
  <c r="AF967" i="1"/>
  <c r="AF975" i="1"/>
  <c r="AF983" i="1"/>
  <c r="AF801" i="1"/>
  <c r="AF809" i="1"/>
  <c r="AF817" i="1"/>
  <c r="AF825" i="1"/>
  <c r="AF833" i="1"/>
  <c r="AF841" i="1"/>
  <c r="AF849" i="1"/>
  <c r="AF857" i="1"/>
  <c r="AF865" i="1"/>
  <c r="AF873" i="1"/>
  <c r="AF881" i="1"/>
  <c r="AF889" i="1"/>
  <c r="AF612" i="1"/>
  <c r="AF620" i="1"/>
  <c r="AF628" i="1"/>
  <c r="AF636" i="1"/>
  <c r="AF644" i="1"/>
  <c r="AF988" i="1"/>
  <c r="AF996" i="1"/>
  <c r="AF1004" i="1"/>
  <c r="AF1012" i="1"/>
  <c r="AF1020" i="1"/>
  <c r="AF1028" i="1"/>
  <c r="AF1036" i="1"/>
  <c r="AF1044" i="1"/>
  <c r="AF1052" i="1"/>
  <c r="AF1060" i="1"/>
  <c r="AF1068" i="1"/>
  <c r="AF1076" i="1"/>
  <c r="AF1084" i="1"/>
  <c r="AF1092" i="1"/>
  <c r="AF1100" i="1"/>
  <c r="AF1108" i="1"/>
  <c r="AF1116" i="1"/>
  <c r="AF1124" i="1"/>
  <c r="AF1132" i="1"/>
  <c r="AF1140" i="1"/>
  <c r="AF1148" i="1"/>
  <c r="AF1156" i="1"/>
  <c r="AF1164" i="1"/>
  <c r="AF1172" i="1"/>
  <c r="AF896" i="1"/>
  <c r="AF904" i="1"/>
  <c r="AF912" i="1"/>
  <c r="AF920" i="1"/>
  <c r="AF928" i="1"/>
  <c r="AF936" i="1"/>
  <c r="AF944" i="1"/>
  <c r="AF952" i="1"/>
  <c r="AF960" i="1"/>
  <c r="AF968" i="1"/>
  <c r="AF976" i="1"/>
  <c r="AF984" i="1"/>
  <c r="AF802" i="1"/>
  <c r="AF810" i="1"/>
  <c r="AF818" i="1"/>
  <c r="AF826" i="1"/>
  <c r="AF834" i="1"/>
  <c r="AF842" i="1"/>
  <c r="AF850" i="1"/>
  <c r="AF858" i="1"/>
  <c r="AF866" i="1"/>
  <c r="AF874" i="1"/>
  <c r="AF882" i="1"/>
  <c r="AF795" i="1"/>
  <c r="AF613" i="1"/>
  <c r="AF621" i="1"/>
  <c r="AF629" i="1"/>
  <c r="AF637" i="1"/>
  <c r="AF645" i="1"/>
  <c r="AF653" i="1"/>
  <c r="AF661" i="1"/>
  <c r="AF669" i="1"/>
  <c r="AF677" i="1"/>
  <c r="AF685" i="1"/>
  <c r="AF693" i="1"/>
  <c r="AF701" i="1"/>
  <c r="AF709" i="1"/>
  <c r="AF717" i="1"/>
  <c r="AF725" i="1"/>
  <c r="AF733" i="1"/>
  <c r="AF741" i="1"/>
  <c r="AF749" i="1"/>
  <c r="AF757" i="1"/>
  <c r="AF765" i="1"/>
  <c r="AF773" i="1"/>
  <c r="AF781" i="1"/>
  <c r="AF789" i="1"/>
  <c r="AD987" i="1"/>
  <c r="AD995" i="1"/>
  <c r="AD1003" i="1"/>
  <c r="AD1011" i="1"/>
  <c r="AD1019" i="1"/>
  <c r="AD1027" i="1"/>
  <c r="AD1035" i="1"/>
  <c r="AD1043" i="1"/>
  <c r="AD1051" i="1"/>
  <c r="AD1059" i="1"/>
  <c r="AD1067" i="1"/>
  <c r="AD1075" i="1"/>
  <c r="AD1083" i="1"/>
  <c r="AD1091" i="1"/>
  <c r="AF989" i="1"/>
  <c r="AF997" i="1"/>
  <c r="AF1005" i="1"/>
  <c r="AF1013" i="1"/>
  <c r="AF1021" i="1"/>
  <c r="AF1029" i="1"/>
  <c r="AF1037" i="1"/>
  <c r="AF1045" i="1"/>
  <c r="AF1053" i="1"/>
  <c r="AF1061" i="1"/>
  <c r="AF1069" i="1"/>
  <c r="AF1077" i="1"/>
  <c r="AF1085" i="1"/>
  <c r="AF1093" i="1"/>
  <c r="AF1101" i="1"/>
  <c r="AF1109" i="1"/>
  <c r="AF1117" i="1"/>
  <c r="AF1125" i="1"/>
  <c r="AF1133" i="1"/>
  <c r="AF1141" i="1"/>
  <c r="AF1149" i="1"/>
  <c r="AF1157" i="1"/>
  <c r="AF1165" i="1"/>
  <c r="AF1173" i="1"/>
  <c r="AF897" i="1"/>
  <c r="AF905" i="1"/>
  <c r="AF913" i="1"/>
  <c r="AF921" i="1"/>
  <c r="AF929" i="1"/>
  <c r="AF937" i="1"/>
  <c r="AF945" i="1"/>
  <c r="AF953" i="1"/>
  <c r="AF961" i="1"/>
  <c r="AF969" i="1"/>
  <c r="AF977" i="1"/>
  <c r="AF890" i="1"/>
  <c r="AF803" i="1"/>
  <c r="AF811" i="1"/>
  <c r="AF819" i="1"/>
  <c r="AF827" i="1"/>
  <c r="AF835" i="1"/>
  <c r="AF843" i="1"/>
  <c r="AF851" i="1"/>
  <c r="AF859" i="1"/>
  <c r="AF867" i="1"/>
  <c r="AF875" i="1"/>
  <c r="AF883" i="1"/>
  <c r="AF606" i="1"/>
  <c r="AF614" i="1"/>
  <c r="AF622" i="1"/>
  <c r="AF630" i="1"/>
  <c r="AF638" i="1"/>
  <c r="AF646" i="1"/>
  <c r="AF654" i="1"/>
  <c r="AF662" i="1"/>
  <c r="AF670" i="1"/>
  <c r="AF678" i="1"/>
  <c r="AF686" i="1"/>
  <c r="AF694" i="1"/>
  <c r="AF702" i="1"/>
  <c r="AF710" i="1"/>
  <c r="AF718" i="1"/>
  <c r="AF726" i="1"/>
  <c r="AF734" i="1"/>
  <c r="AF742" i="1"/>
  <c r="AF750" i="1"/>
  <c r="AF758" i="1"/>
  <c r="AF766" i="1"/>
  <c r="AF774" i="1"/>
  <c r="AF782" i="1"/>
  <c r="AF790" i="1"/>
  <c r="AD988" i="1"/>
  <c r="AD996" i="1"/>
  <c r="AD1004" i="1"/>
  <c r="AD1012" i="1"/>
  <c r="AD1020" i="1"/>
  <c r="AD1028" i="1"/>
  <c r="AD1036" i="1"/>
  <c r="AD1044" i="1"/>
  <c r="AD1052" i="1"/>
  <c r="AD1060" i="1"/>
  <c r="AD1068" i="1"/>
  <c r="AD1076" i="1"/>
  <c r="AD1084" i="1"/>
  <c r="AD1092" i="1"/>
  <c r="AF990" i="1"/>
  <c r="AF998" i="1"/>
  <c r="AF1006" i="1"/>
  <c r="AF1014" i="1"/>
  <c r="AF1022" i="1"/>
  <c r="AF1030" i="1"/>
  <c r="AF1038" i="1"/>
  <c r="AF1046" i="1"/>
  <c r="AF1054" i="1"/>
  <c r="AF1062" i="1"/>
  <c r="AF1070" i="1"/>
  <c r="AF1078" i="1"/>
  <c r="AF1086" i="1"/>
  <c r="AF1094" i="1"/>
  <c r="AF1102" i="1"/>
  <c r="AF1110" i="1"/>
  <c r="AF1118" i="1"/>
  <c r="AF1126" i="1"/>
  <c r="AF1134" i="1"/>
  <c r="AF1142" i="1"/>
  <c r="AF1150" i="1"/>
  <c r="AF1158" i="1"/>
  <c r="AF985" i="1"/>
  <c r="AF898" i="1"/>
  <c r="AF906" i="1"/>
  <c r="AF914" i="1"/>
  <c r="AF922" i="1"/>
  <c r="AF930" i="1"/>
  <c r="AF938" i="1"/>
  <c r="AF946" i="1"/>
  <c r="AF954" i="1"/>
  <c r="AF962" i="1"/>
  <c r="AF970" i="1"/>
  <c r="AF978" i="1"/>
  <c r="AF796" i="1"/>
  <c r="AF804" i="1"/>
  <c r="AF812" i="1"/>
  <c r="AF820" i="1"/>
  <c r="AF828" i="1"/>
  <c r="AF836" i="1"/>
  <c r="AF844" i="1"/>
  <c r="AF852" i="1"/>
  <c r="AF860" i="1"/>
  <c r="AF868" i="1"/>
  <c r="AF876" i="1"/>
  <c r="AF884" i="1"/>
  <c r="AF607" i="1"/>
  <c r="AF615" i="1"/>
  <c r="AF623" i="1"/>
  <c r="AF631" i="1"/>
  <c r="AF639" i="1"/>
  <c r="AF647" i="1"/>
  <c r="AF991" i="1"/>
  <c r="AF999" i="1"/>
  <c r="AF1007" i="1"/>
  <c r="AF1015" i="1"/>
  <c r="AF1023" i="1"/>
  <c r="AF1031" i="1"/>
  <c r="AF1039" i="1"/>
  <c r="AF1047" i="1"/>
  <c r="AF1055" i="1"/>
  <c r="AF1063" i="1"/>
  <c r="AF1071" i="1"/>
  <c r="AF1079" i="1"/>
  <c r="AF1087" i="1"/>
  <c r="AF1095" i="1"/>
  <c r="AF1103" i="1"/>
  <c r="AF1111" i="1"/>
  <c r="AF1119" i="1"/>
  <c r="AF1127" i="1"/>
  <c r="AF1135" i="1"/>
  <c r="AF1143" i="1"/>
  <c r="AF1151" i="1"/>
  <c r="AF1159" i="1"/>
  <c r="AF1167" i="1"/>
  <c r="AF891" i="1"/>
  <c r="AF899" i="1"/>
  <c r="AF907" i="1"/>
  <c r="AF915" i="1"/>
  <c r="AF923" i="1"/>
  <c r="AF931" i="1"/>
  <c r="AF939" i="1"/>
  <c r="AF947" i="1"/>
  <c r="AF955" i="1"/>
  <c r="AF963" i="1"/>
  <c r="AF971" i="1"/>
  <c r="AF979" i="1"/>
  <c r="AF797" i="1"/>
  <c r="AF805" i="1"/>
  <c r="AF813" i="1"/>
  <c r="AF821" i="1"/>
  <c r="AF829" i="1"/>
  <c r="AF837" i="1"/>
  <c r="AF845" i="1"/>
  <c r="AF853" i="1"/>
  <c r="AF861" i="1"/>
  <c r="AF869" i="1"/>
  <c r="AF877" i="1"/>
  <c r="AF885" i="1"/>
  <c r="AF608" i="1"/>
  <c r="AF616" i="1"/>
  <c r="AF624" i="1"/>
  <c r="AF632" i="1"/>
  <c r="AF640" i="1"/>
  <c r="AF648" i="1"/>
  <c r="AF656" i="1"/>
  <c r="AF992" i="1"/>
  <c r="AF1000" i="1"/>
  <c r="AF1008" i="1"/>
  <c r="AF1016" i="1"/>
  <c r="AF1024" i="1"/>
  <c r="AF1032" i="1"/>
  <c r="AF1040" i="1"/>
  <c r="AF1048" i="1"/>
  <c r="AF1056" i="1"/>
  <c r="AF1064" i="1"/>
  <c r="AF1072" i="1"/>
  <c r="AF1080" i="1"/>
  <c r="AF1088" i="1"/>
  <c r="AF1096" i="1"/>
  <c r="AF1104" i="1"/>
  <c r="AF1112" i="1"/>
  <c r="AF1120" i="1"/>
  <c r="AF1128" i="1"/>
  <c r="AF1136" i="1"/>
  <c r="AF1144" i="1"/>
  <c r="AF1152" i="1"/>
  <c r="AF1160" i="1"/>
  <c r="AF1168" i="1"/>
  <c r="AF892" i="1"/>
  <c r="AF900" i="1"/>
  <c r="AF908" i="1"/>
  <c r="AF916" i="1"/>
  <c r="AF924" i="1"/>
  <c r="AF932" i="1"/>
  <c r="AF940" i="1"/>
  <c r="AF948" i="1"/>
  <c r="AF956" i="1"/>
  <c r="AF964" i="1"/>
  <c r="AF972" i="1"/>
  <c r="AF980" i="1"/>
  <c r="AF798" i="1"/>
  <c r="AF806" i="1"/>
  <c r="AF814" i="1"/>
  <c r="AF822" i="1"/>
  <c r="AF830" i="1"/>
  <c r="AF838" i="1"/>
  <c r="AF846" i="1"/>
  <c r="AF854" i="1"/>
  <c r="AF862" i="1"/>
  <c r="AF870" i="1"/>
  <c r="AF878" i="1"/>
  <c r="AF886" i="1"/>
  <c r="AF609" i="1"/>
  <c r="AF617" i="1"/>
  <c r="AF625" i="1"/>
  <c r="AF633" i="1"/>
  <c r="AF641" i="1"/>
  <c r="AF649" i="1"/>
  <c r="AF657" i="1"/>
  <c r="AF665" i="1"/>
  <c r="AF673" i="1"/>
  <c r="AF681" i="1"/>
  <c r="AF689" i="1"/>
  <c r="AF697" i="1"/>
  <c r="AF705" i="1"/>
  <c r="AF713" i="1"/>
  <c r="AF721" i="1"/>
  <c r="AF729" i="1"/>
  <c r="AF737" i="1"/>
  <c r="AF745" i="1"/>
  <c r="AF753" i="1"/>
  <c r="AF761" i="1"/>
  <c r="AF769" i="1"/>
  <c r="AF777" i="1"/>
  <c r="AF785" i="1"/>
  <c r="AF793" i="1"/>
  <c r="AD991" i="1"/>
  <c r="AD999" i="1"/>
  <c r="AD1007" i="1"/>
  <c r="AD1015" i="1"/>
  <c r="AD1023" i="1"/>
  <c r="AD1031" i="1"/>
  <c r="AD1039" i="1"/>
  <c r="AD1047" i="1"/>
  <c r="AD1055" i="1"/>
  <c r="AD1063" i="1"/>
  <c r="AD1071" i="1"/>
  <c r="AD1079" i="1"/>
  <c r="AD1087" i="1"/>
  <c r="AD1095" i="1"/>
  <c r="AF993" i="1"/>
  <c r="AF1001" i="1"/>
  <c r="AF1009" i="1"/>
  <c r="AF1017" i="1"/>
  <c r="AF1025" i="1"/>
  <c r="AF1033" i="1"/>
  <c r="AF1041" i="1"/>
  <c r="AF1049" i="1"/>
  <c r="AF1057" i="1"/>
  <c r="AF1065" i="1"/>
  <c r="AF1073" i="1"/>
  <c r="AF1081" i="1"/>
  <c r="AF1089" i="1"/>
  <c r="AF1097" i="1"/>
  <c r="AF1105" i="1"/>
  <c r="AF1113" i="1"/>
  <c r="AF1121" i="1"/>
  <c r="AF1129" i="1"/>
  <c r="AF1137" i="1"/>
  <c r="AF1145" i="1"/>
  <c r="AF1153" i="1"/>
  <c r="AF1161" i="1"/>
  <c r="AF1169" i="1"/>
  <c r="AF893" i="1"/>
  <c r="AF901" i="1"/>
  <c r="AF909" i="1"/>
  <c r="AF917" i="1"/>
  <c r="AF925" i="1"/>
  <c r="AF933" i="1"/>
  <c r="AF941" i="1"/>
  <c r="AF949" i="1"/>
  <c r="AF957" i="1"/>
  <c r="AF965" i="1"/>
  <c r="AF973" i="1"/>
  <c r="AF981" i="1"/>
  <c r="AF799" i="1"/>
  <c r="AF807" i="1"/>
  <c r="AF815" i="1"/>
  <c r="AF823" i="1"/>
  <c r="AF831" i="1"/>
  <c r="AF839" i="1"/>
  <c r="AF847" i="1"/>
  <c r="AF855" i="1"/>
  <c r="AF863" i="1"/>
  <c r="AF871" i="1"/>
  <c r="AF879" i="1"/>
  <c r="AF887" i="1"/>
  <c r="AF610" i="1"/>
  <c r="AF618" i="1"/>
  <c r="AF626" i="1"/>
  <c r="AF634" i="1"/>
  <c r="AF642" i="1"/>
  <c r="AF650" i="1"/>
  <c r="AF658" i="1"/>
  <c r="AF666" i="1"/>
  <c r="AF674" i="1"/>
  <c r="AF682" i="1"/>
  <c r="AF690" i="1"/>
  <c r="AF698" i="1"/>
  <c r="AF706" i="1"/>
  <c r="AF714" i="1"/>
  <c r="AF722" i="1"/>
  <c r="AF730" i="1"/>
  <c r="AF738" i="1"/>
  <c r="AF746" i="1"/>
  <c r="AF754" i="1"/>
  <c r="AF762" i="1"/>
  <c r="AF770" i="1"/>
  <c r="AF778" i="1"/>
  <c r="AF786" i="1"/>
  <c r="AF794" i="1"/>
  <c r="AD992" i="1"/>
  <c r="AD1000" i="1"/>
  <c r="AD1008" i="1"/>
  <c r="AD1016" i="1"/>
  <c r="AD1024" i="1"/>
  <c r="AD1032" i="1"/>
  <c r="AD1040" i="1"/>
  <c r="AD1048" i="1"/>
  <c r="AD1056" i="1"/>
  <c r="AD1064" i="1"/>
  <c r="AD1072" i="1"/>
  <c r="AD1080" i="1"/>
  <c r="AD1088" i="1"/>
  <c r="AD1096" i="1"/>
  <c r="AD605" i="1"/>
  <c r="AD787" i="1"/>
  <c r="AD779" i="1"/>
  <c r="AD771" i="1"/>
  <c r="AD763" i="1"/>
  <c r="AD755" i="1"/>
  <c r="AD747" i="1"/>
  <c r="AD739" i="1"/>
  <c r="AD731" i="1"/>
  <c r="AD723" i="1"/>
  <c r="AD715" i="1"/>
  <c r="AD707" i="1"/>
  <c r="AD699" i="1"/>
  <c r="AD691" i="1"/>
  <c r="AD683" i="1"/>
  <c r="AD675" i="1"/>
  <c r="AD667" i="1"/>
  <c r="AD659" i="1"/>
  <c r="AD651" i="1"/>
  <c r="AD643" i="1"/>
  <c r="AD635" i="1"/>
  <c r="AD627" i="1"/>
  <c r="AD619" i="1"/>
  <c r="AD611" i="1"/>
  <c r="AD888" i="1"/>
  <c r="AD880" i="1"/>
  <c r="AD872" i="1"/>
  <c r="AD864" i="1"/>
  <c r="AD856" i="1"/>
  <c r="AD848" i="1"/>
  <c r="AD840" i="1"/>
  <c r="AD832" i="1"/>
  <c r="AD824" i="1"/>
  <c r="AD816" i="1"/>
  <c r="AD808" i="1"/>
  <c r="AD800" i="1"/>
  <c r="AD982" i="1"/>
  <c r="AD974" i="1"/>
  <c r="AD966" i="1"/>
  <c r="AD958" i="1"/>
  <c r="AD950" i="1"/>
  <c r="AD942" i="1"/>
  <c r="AD934" i="1"/>
  <c r="AD926" i="1"/>
  <c r="AD918" i="1"/>
  <c r="AD910" i="1"/>
  <c r="AD902" i="1"/>
  <c r="AD894" i="1"/>
  <c r="AD1170" i="1"/>
  <c r="AD1162" i="1"/>
  <c r="AD1154" i="1"/>
  <c r="AD1146" i="1"/>
  <c r="AD1138" i="1"/>
  <c r="AD1130" i="1"/>
  <c r="AD1122" i="1"/>
  <c r="AD1114" i="1"/>
  <c r="AD1106" i="1"/>
  <c r="AD1098" i="1"/>
  <c r="AD1082" i="1"/>
  <c r="AD1066" i="1"/>
  <c r="AD1050" i="1"/>
  <c r="AD1034" i="1"/>
  <c r="AD1018" i="1"/>
  <c r="AD1002" i="1"/>
  <c r="AD986" i="1"/>
  <c r="AF780" i="1"/>
  <c r="AF764" i="1"/>
  <c r="AF748" i="1"/>
  <c r="AF732" i="1"/>
  <c r="AF716" i="1"/>
  <c r="AF700" i="1"/>
  <c r="AF684" i="1"/>
  <c r="AF668" i="1"/>
  <c r="AF651" i="1"/>
  <c r="AD794" i="1"/>
  <c r="AD786" i="1"/>
  <c r="AD778" i="1"/>
  <c r="AD770" i="1"/>
  <c r="AD762" i="1"/>
  <c r="AD754" i="1"/>
  <c r="AD746" i="1"/>
  <c r="AD738" i="1"/>
  <c r="AD730" i="1"/>
  <c r="AD722" i="1"/>
  <c r="AD714" i="1"/>
  <c r="AD706" i="1"/>
  <c r="AD698" i="1"/>
  <c r="AD690" i="1"/>
  <c r="AD682" i="1"/>
  <c r="AD674" i="1"/>
  <c r="AD666" i="1"/>
  <c r="AD658" i="1"/>
  <c r="AD650" i="1"/>
  <c r="AD642" i="1"/>
  <c r="AD634" i="1"/>
  <c r="AD626" i="1"/>
  <c r="AD618" i="1"/>
  <c r="AD610" i="1"/>
  <c r="AD887" i="1"/>
  <c r="AD879" i="1"/>
  <c r="AD871" i="1"/>
  <c r="AD863" i="1"/>
  <c r="AD855" i="1"/>
  <c r="AD847" i="1"/>
  <c r="AD839" i="1"/>
  <c r="AD831" i="1"/>
  <c r="AD823" i="1"/>
  <c r="AD815" i="1"/>
  <c r="AD807" i="1"/>
  <c r="AD799" i="1"/>
  <c r="AD981" i="1"/>
  <c r="AD973" i="1"/>
  <c r="AD965" i="1"/>
  <c r="AD957" i="1"/>
  <c r="AD949" i="1"/>
  <c r="AD941" i="1"/>
  <c r="AD933" i="1"/>
  <c r="AD925" i="1"/>
  <c r="AD917" i="1"/>
  <c r="AD909" i="1"/>
  <c r="AD901" i="1"/>
  <c r="AD893" i="1"/>
  <c r="AD1169" i="1"/>
  <c r="AD1161" i="1"/>
  <c r="AD1153" i="1"/>
  <c r="AD1145" i="1"/>
  <c r="AD1137" i="1"/>
  <c r="AD1129" i="1"/>
  <c r="AD1121" i="1"/>
  <c r="AD1113" i="1"/>
  <c r="AD1105" i="1"/>
  <c r="AD1097" i="1"/>
  <c r="AD1081" i="1"/>
  <c r="AD1065" i="1"/>
  <c r="AD1049" i="1"/>
  <c r="AD1033" i="1"/>
  <c r="AD1017" i="1"/>
  <c r="AD1001" i="1"/>
  <c r="AF605" i="1"/>
  <c r="AF779" i="1"/>
  <c r="AF763" i="1"/>
  <c r="AF747" i="1"/>
  <c r="AF731" i="1"/>
  <c r="AF715" i="1"/>
  <c r="AF699" i="1"/>
  <c r="AF683" i="1"/>
  <c r="AF667" i="1"/>
  <c r="AF643" i="1"/>
  <c r="Z791" i="1"/>
  <c r="Z783" i="1"/>
  <c r="Z775" i="1"/>
  <c r="Z767" i="1"/>
  <c r="Z759" i="1"/>
  <c r="Z751" i="1"/>
  <c r="Z743" i="1"/>
  <c r="Z735" i="1"/>
  <c r="Z727" i="1"/>
  <c r="Z719" i="1"/>
  <c r="Z711" i="1"/>
  <c r="Z703" i="1"/>
  <c r="Z695" i="1"/>
  <c r="Z687" i="1"/>
  <c r="Z679" i="1"/>
  <c r="Z671" i="1"/>
  <c r="Z663" i="1"/>
  <c r="Z655" i="1"/>
  <c r="Z647" i="1"/>
  <c r="Z639" i="1"/>
  <c r="Z631" i="1"/>
  <c r="Z623" i="1"/>
  <c r="Z615" i="1"/>
  <c r="Z607" i="1"/>
  <c r="Z884" i="1"/>
  <c r="Z876" i="1"/>
  <c r="Z868" i="1"/>
  <c r="Z860" i="1"/>
  <c r="Z852" i="1"/>
  <c r="Z844" i="1"/>
  <c r="Z836" i="1"/>
  <c r="Z828" i="1"/>
  <c r="Z820" i="1"/>
  <c r="Z812" i="1"/>
  <c r="Z804" i="1"/>
  <c r="Z796" i="1"/>
  <c r="Z978" i="1"/>
  <c r="Z970" i="1"/>
  <c r="Z962" i="1"/>
  <c r="Z954" i="1"/>
  <c r="Z946" i="1"/>
  <c r="Z938" i="1"/>
  <c r="Z930" i="1"/>
  <c r="Z922" i="1"/>
  <c r="Z914" i="1"/>
  <c r="Z906" i="1"/>
  <c r="Z898" i="1"/>
  <c r="Z985" i="1"/>
  <c r="Z1166" i="1"/>
  <c r="Z1158" i="1"/>
  <c r="Z1150" i="1"/>
  <c r="Z1142" i="1"/>
  <c r="Z1134" i="1"/>
  <c r="Z1126" i="1"/>
  <c r="Z1118" i="1"/>
  <c r="Z1110" i="1"/>
  <c r="Z1102" i="1"/>
  <c r="Z1091" i="1"/>
  <c r="Z1061" i="1"/>
  <c r="Z1029" i="1"/>
  <c r="Z997" i="1"/>
  <c r="AB775" i="1"/>
  <c r="AB743" i="1"/>
  <c r="AB711" i="1"/>
  <c r="AB679" i="1"/>
  <c r="Z790" i="1"/>
  <c r="Z782" i="1"/>
  <c r="Z774" i="1"/>
  <c r="Z766" i="1"/>
  <c r="Z758" i="1"/>
  <c r="Z750" i="1"/>
  <c r="Z742" i="1"/>
  <c r="Z734" i="1"/>
  <c r="Z726" i="1"/>
  <c r="Z718" i="1"/>
  <c r="Z710" i="1"/>
  <c r="Z702" i="1"/>
  <c r="Z694" i="1"/>
  <c r="Z686" i="1"/>
  <c r="Z678" i="1"/>
  <c r="Z670" i="1"/>
  <c r="Z662" i="1"/>
  <c r="Z654" i="1"/>
  <c r="Z646" i="1"/>
  <c r="Z638" i="1"/>
  <c r="Z630" i="1"/>
  <c r="Z622" i="1"/>
  <c r="Z614" i="1"/>
  <c r="Z606" i="1"/>
  <c r="Z883" i="1"/>
  <c r="Z875" i="1"/>
  <c r="Z867" i="1"/>
  <c r="Z859" i="1"/>
  <c r="Z851" i="1"/>
  <c r="Z843" i="1"/>
  <c r="Z835" i="1"/>
  <c r="Z827" i="1"/>
  <c r="Z819" i="1"/>
  <c r="Z811" i="1"/>
  <c r="Z803" i="1"/>
  <c r="Z890" i="1"/>
  <c r="Z977" i="1"/>
  <c r="Z969" i="1"/>
  <c r="Z961" i="1"/>
  <c r="Z953" i="1"/>
  <c r="Z945" i="1"/>
  <c r="Z937" i="1"/>
  <c r="Z929" i="1"/>
  <c r="Z921" i="1"/>
  <c r="Z913" i="1"/>
  <c r="Z905" i="1"/>
  <c r="Z897" i="1"/>
  <c r="Z1173" i="1"/>
  <c r="Z1165" i="1"/>
  <c r="Z1157" i="1"/>
  <c r="Z1149" i="1"/>
  <c r="Z1141" i="1"/>
  <c r="Z1133" i="1"/>
  <c r="Z1125" i="1"/>
  <c r="Z1117" i="1"/>
  <c r="Z1109" i="1"/>
  <c r="Z1101" i="1"/>
  <c r="Z1089" i="1"/>
  <c r="Z1057" i="1"/>
  <c r="Z1025" i="1"/>
  <c r="Z993" i="1"/>
  <c r="AB771" i="1"/>
  <c r="AB739" i="1"/>
  <c r="AB707" i="1"/>
  <c r="AB992" i="1"/>
  <c r="AB1000" i="1"/>
  <c r="AB1008" i="1"/>
  <c r="AB1016" i="1"/>
  <c r="AB1024" i="1"/>
  <c r="AB1032" i="1"/>
  <c r="AB1040" i="1"/>
  <c r="AB1048" i="1"/>
  <c r="AB1056" i="1"/>
  <c r="AB1064" i="1"/>
  <c r="AB1072" i="1"/>
  <c r="AB1080" i="1"/>
  <c r="AB1088" i="1"/>
  <c r="AB1096" i="1"/>
  <c r="AB1104" i="1"/>
  <c r="AB1112" i="1"/>
  <c r="AB1120" i="1"/>
  <c r="AB1128" i="1"/>
  <c r="AB1136" i="1"/>
  <c r="AB1144" i="1"/>
  <c r="AB1152" i="1"/>
  <c r="AB1160" i="1"/>
  <c r="AB1168" i="1"/>
  <c r="AB892" i="1"/>
  <c r="AB900" i="1"/>
  <c r="AB908" i="1"/>
  <c r="AB916" i="1"/>
  <c r="AB924" i="1"/>
  <c r="AB932" i="1"/>
  <c r="AB940" i="1"/>
  <c r="AB948" i="1"/>
  <c r="AB956" i="1"/>
  <c r="AB964" i="1"/>
  <c r="AB972" i="1"/>
  <c r="AB980" i="1"/>
  <c r="AB798" i="1"/>
  <c r="AB806" i="1"/>
  <c r="AB814" i="1"/>
  <c r="AB822" i="1"/>
  <c r="AB830" i="1"/>
  <c r="AB838" i="1"/>
  <c r="AB846" i="1"/>
  <c r="AB854" i="1"/>
  <c r="AB862" i="1"/>
  <c r="AB870" i="1"/>
  <c r="AB878" i="1"/>
  <c r="AB886" i="1"/>
  <c r="AB609" i="1"/>
  <c r="AB617" i="1"/>
  <c r="AB625" i="1"/>
  <c r="AB633" i="1"/>
  <c r="AB641" i="1"/>
  <c r="AB649" i="1"/>
  <c r="AB657" i="1"/>
  <c r="AB665" i="1"/>
  <c r="AB673" i="1"/>
  <c r="AB681" i="1"/>
  <c r="AB689" i="1"/>
  <c r="AB697" i="1"/>
  <c r="AB705" i="1"/>
  <c r="AB713" i="1"/>
  <c r="AB721" i="1"/>
  <c r="AB729" i="1"/>
  <c r="AB737" i="1"/>
  <c r="AB745" i="1"/>
  <c r="AB753" i="1"/>
  <c r="AB761" i="1"/>
  <c r="AB769" i="1"/>
  <c r="AB777" i="1"/>
  <c r="AB785" i="1"/>
  <c r="AB793" i="1"/>
  <c r="Z991" i="1"/>
  <c r="Z999" i="1"/>
  <c r="Z1007" i="1"/>
  <c r="Z1015" i="1"/>
  <c r="Z1023" i="1"/>
  <c r="Z1031" i="1"/>
  <c r="Z1039" i="1"/>
  <c r="Z1047" i="1"/>
  <c r="Z1055" i="1"/>
  <c r="Z1063" i="1"/>
  <c r="Z1071" i="1"/>
  <c r="Z1079" i="1"/>
  <c r="Z1087" i="1"/>
  <c r="AB993" i="1"/>
  <c r="AB1001" i="1"/>
  <c r="AB1009" i="1"/>
  <c r="AB1017" i="1"/>
  <c r="AB1025" i="1"/>
  <c r="AB1033" i="1"/>
  <c r="AB1041" i="1"/>
  <c r="AB1049" i="1"/>
  <c r="AB1057" i="1"/>
  <c r="AB1065" i="1"/>
  <c r="AB1073" i="1"/>
  <c r="AB1081" i="1"/>
  <c r="AB1089" i="1"/>
  <c r="AB1097" i="1"/>
  <c r="AB1105" i="1"/>
  <c r="AB1113" i="1"/>
  <c r="AB1121" i="1"/>
  <c r="AB1129" i="1"/>
  <c r="AB1137" i="1"/>
  <c r="AB1145" i="1"/>
  <c r="AB1153" i="1"/>
  <c r="AB1161" i="1"/>
  <c r="AB1169" i="1"/>
  <c r="AB893" i="1"/>
  <c r="AB901" i="1"/>
  <c r="AB909" i="1"/>
  <c r="AB917" i="1"/>
  <c r="AB925" i="1"/>
  <c r="AB933" i="1"/>
  <c r="AB941" i="1"/>
  <c r="AB949" i="1"/>
  <c r="AB957" i="1"/>
  <c r="AB965" i="1"/>
  <c r="AB973" i="1"/>
  <c r="AB981" i="1"/>
  <c r="AB799" i="1"/>
  <c r="AB807" i="1"/>
  <c r="AB815" i="1"/>
  <c r="AB823" i="1"/>
  <c r="AB831" i="1"/>
  <c r="AB839" i="1"/>
  <c r="AB847" i="1"/>
  <c r="AB855" i="1"/>
  <c r="AB863" i="1"/>
  <c r="AB871" i="1"/>
  <c r="AB879" i="1"/>
  <c r="AB887" i="1"/>
  <c r="AB610" i="1"/>
  <c r="AB618" i="1"/>
  <c r="AB626" i="1"/>
  <c r="AB634" i="1"/>
  <c r="AB642" i="1"/>
  <c r="AB650" i="1"/>
  <c r="AB658" i="1"/>
  <c r="AB666" i="1"/>
  <c r="AB674" i="1"/>
  <c r="AB682" i="1"/>
  <c r="AB690" i="1"/>
  <c r="AB698" i="1"/>
  <c r="AB706" i="1"/>
  <c r="AB714" i="1"/>
  <c r="AB722" i="1"/>
  <c r="AB730" i="1"/>
  <c r="AB738" i="1"/>
  <c r="AB746" i="1"/>
  <c r="AB754" i="1"/>
  <c r="AB762" i="1"/>
  <c r="AB770" i="1"/>
  <c r="AB778" i="1"/>
  <c r="AB786" i="1"/>
  <c r="AB794" i="1"/>
  <c r="Z992" i="1"/>
  <c r="Z1000" i="1"/>
  <c r="Z1008" i="1"/>
  <c r="Z1016" i="1"/>
  <c r="Z1024" i="1"/>
  <c r="Z1032" i="1"/>
  <c r="Z1040" i="1"/>
  <c r="Z1048" i="1"/>
  <c r="Z1056" i="1"/>
  <c r="Z1064" i="1"/>
  <c r="Z1072" i="1"/>
  <c r="Z1080" i="1"/>
  <c r="Z1088" i="1"/>
  <c r="Z1096" i="1"/>
  <c r="AB986" i="1"/>
  <c r="AB994" i="1"/>
  <c r="AB1002" i="1"/>
  <c r="AB1010" i="1"/>
  <c r="AB1018" i="1"/>
  <c r="AB1026" i="1"/>
  <c r="AB1034" i="1"/>
  <c r="AB1042" i="1"/>
  <c r="AB1050" i="1"/>
  <c r="AB1058" i="1"/>
  <c r="AB1066" i="1"/>
  <c r="AB1074" i="1"/>
  <c r="AB1082" i="1"/>
  <c r="AB1090" i="1"/>
  <c r="AB1098" i="1"/>
  <c r="AB1106" i="1"/>
  <c r="AB1114" i="1"/>
  <c r="AB1122" i="1"/>
  <c r="AB1130" i="1"/>
  <c r="AB1138" i="1"/>
  <c r="AB1146" i="1"/>
  <c r="AB1154" i="1"/>
  <c r="AB1162" i="1"/>
  <c r="AB1170" i="1"/>
  <c r="AB894" i="1"/>
  <c r="AB902" i="1"/>
  <c r="AB910" i="1"/>
  <c r="AB918" i="1"/>
  <c r="AB926" i="1"/>
  <c r="AB934" i="1"/>
  <c r="AB942" i="1"/>
  <c r="AB950" i="1"/>
  <c r="AB958" i="1"/>
  <c r="AB966" i="1"/>
  <c r="AB974" i="1"/>
  <c r="AB982" i="1"/>
  <c r="AB800" i="1"/>
  <c r="AB808" i="1"/>
  <c r="AB816" i="1"/>
  <c r="AB824" i="1"/>
  <c r="AB832" i="1"/>
  <c r="AB840" i="1"/>
  <c r="AB848" i="1"/>
  <c r="AB856" i="1"/>
  <c r="AB864" i="1"/>
  <c r="AB872" i="1"/>
  <c r="AB880" i="1"/>
  <c r="AB888" i="1"/>
  <c r="AB611" i="1"/>
  <c r="AB619" i="1"/>
  <c r="AB627" i="1"/>
  <c r="AB635" i="1"/>
  <c r="AB643" i="1"/>
  <c r="AB651" i="1"/>
  <c r="AB987" i="1"/>
  <c r="AB995" i="1"/>
  <c r="AB1003" i="1"/>
  <c r="AB1011" i="1"/>
  <c r="AB1019" i="1"/>
  <c r="AB1027" i="1"/>
  <c r="AB1035" i="1"/>
  <c r="AB1043" i="1"/>
  <c r="AB1051" i="1"/>
  <c r="AB1059" i="1"/>
  <c r="AB1067" i="1"/>
  <c r="AB1075" i="1"/>
  <c r="AB1083" i="1"/>
  <c r="AB1091" i="1"/>
  <c r="AB1099" i="1"/>
  <c r="AB1107" i="1"/>
  <c r="AB1115" i="1"/>
  <c r="AB1123" i="1"/>
  <c r="AB1131" i="1"/>
  <c r="AB1139" i="1"/>
  <c r="AB1147" i="1"/>
  <c r="AB1155" i="1"/>
  <c r="AB1163" i="1"/>
  <c r="AB1171" i="1"/>
  <c r="AB895" i="1"/>
  <c r="AB903" i="1"/>
  <c r="AB911" i="1"/>
  <c r="AB919" i="1"/>
  <c r="AB927" i="1"/>
  <c r="AB935" i="1"/>
  <c r="AB943" i="1"/>
  <c r="AB951" i="1"/>
  <c r="AB959" i="1"/>
  <c r="AB967" i="1"/>
  <c r="AB975" i="1"/>
  <c r="AB983" i="1"/>
  <c r="AB801" i="1"/>
  <c r="AB809" i="1"/>
  <c r="AB817" i="1"/>
  <c r="AB825" i="1"/>
  <c r="AB833" i="1"/>
  <c r="AB841" i="1"/>
  <c r="AB849" i="1"/>
  <c r="AB857" i="1"/>
  <c r="AB865" i="1"/>
  <c r="AB873" i="1"/>
  <c r="AB881" i="1"/>
  <c r="AB889" i="1"/>
  <c r="AB612" i="1"/>
  <c r="AB620" i="1"/>
  <c r="AB628" i="1"/>
  <c r="AB636" i="1"/>
  <c r="AB644" i="1"/>
  <c r="AB652" i="1"/>
  <c r="AB660" i="1"/>
  <c r="AB668" i="1"/>
  <c r="AB676" i="1"/>
  <c r="AB684" i="1"/>
  <c r="AB692" i="1"/>
  <c r="AB700" i="1"/>
  <c r="AB708" i="1"/>
  <c r="AB716" i="1"/>
  <c r="AB724" i="1"/>
  <c r="AB732" i="1"/>
  <c r="AB740" i="1"/>
  <c r="AB748" i="1"/>
  <c r="AB756" i="1"/>
  <c r="AB764" i="1"/>
  <c r="AB772" i="1"/>
  <c r="AB780" i="1"/>
  <c r="AB788" i="1"/>
  <c r="Z986" i="1"/>
  <c r="Z994" i="1"/>
  <c r="Z1002" i="1"/>
  <c r="Z1010" i="1"/>
  <c r="Z1018" i="1"/>
  <c r="Z1026" i="1"/>
  <c r="Z1034" i="1"/>
  <c r="Z1042" i="1"/>
  <c r="Z1050" i="1"/>
  <c r="Z1058" i="1"/>
  <c r="Z1066" i="1"/>
  <c r="Z1074" i="1"/>
  <c r="Z1082" i="1"/>
  <c r="Z1090" i="1"/>
  <c r="AB988" i="1"/>
  <c r="AB996" i="1"/>
  <c r="AB1004" i="1"/>
  <c r="AB1012" i="1"/>
  <c r="AB1020" i="1"/>
  <c r="AB1028" i="1"/>
  <c r="AB1036" i="1"/>
  <c r="AB1052" i="1"/>
  <c r="AB1060" i="1"/>
  <c r="AB1068" i="1"/>
  <c r="AB1076" i="1"/>
  <c r="AB1084" i="1"/>
  <c r="AB1092" i="1"/>
  <c r="AB1100" i="1"/>
  <c r="AB1108" i="1"/>
  <c r="AB1116" i="1"/>
  <c r="AB1124" i="1"/>
  <c r="AB1132" i="1"/>
  <c r="AB1140" i="1"/>
  <c r="AB1148" i="1"/>
  <c r="AB1156" i="1"/>
  <c r="AB1164" i="1"/>
  <c r="AB1172" i="1"/>
  <c r="AB896" i="1"/>
  <c r="AB904" i="1"/>
  <c r="AB912" i="1"/>
  <c r="AB920" i="1"/>
  <c r="AB928" i="1"/>
  <c r="AB936" i="1"/>
  <c r="AB944" i="1"/>
  <c r="AB952" i="1"/>
  <c r="AB960" i="1"/>
  <c r="AB968" i="1"/>
  <c r="AB976" i="1"/>
  <c r="AB984" i="1"/>
  <c r="AB802" i="1"/>
  <c r="AB810" i="1"/>
  <c r="AB818" i="1"/>
  <c r="AB826" i="1"/>
  <c r="AB834" i="1"/>
  <c r="AB842" i="1"/>
  <c r="AB850" i="1"/>
  <c r="AB858" i="1"/>
  <c r="AB866" i="1"/>
  <c r="AB874" i="1"/>
  <c r="AB882" i="1"/>
  <c r="AB795" i="1"/>
  <c r="AB613" i="1"/>
  <c r="AB621" i="1"/>
  <c r="AB629" i="1"/>
  <c r="AB637" i="1"/>
  <c r="AB645" i="1"/>
  <c r="AB653" i="1"/>
  <c r="AB661" i="1"/>
  <c r="AB669" i="1"/>
  <c r="AB677" i="1"/>
  <c r="AB685" i="1"/>
  <c r="AB693" i="1"/>
  <c r="AB701" i="1"/>
  <c r="AB709" i="1"/>
  <c r="AB717" i="1"/>
  <c r="AB725" i="1"/>
  <c r="AB733" i="1"/>
  <c r="AB741" i="1"/>
  <c r="AB749" i="1"/>
  <c r="AB757" i="1"/>
  <c r="AB765" i="1"/>
  <c r="AB773" i="1"/>
  <c r="AB781" i="1"/>
  <c r="AB789" i="1"/>
  <c r="Z987" i="1"/>
  <c r="Z995" i="1"/>
  <c r="Z1003" i="1"/>
  <c r="Z1011" i="1"/>
  <c r="Z1019" i="1"/>
  <c r="Z1027" i="1"/>
  <c r="Z1035" i="1"/>
  <c r="Z1043" i="1"/>
  <c r="Z1051" i="1"/>
  <c r="Z1059" i="1"/>
  <c r="Z1067" i="1"/>
  <c r="Z1075" i="1"/>
  <c r="Z1083" i="1"/>
  <c r="AB989" i="1"/>
  <c r="AB997" i="1"/>
  <c r="AB1005" i="1"/>
  <c r="AB1013" i="1"/>
  <c r="AB1021" i="1"/>
  <c r="AB1029" i="1"/>
  <c r="AB1037" i="1"/>
  <c r="AB1045" i="1"/>
  <c r="AB1053" i="1"/>
  <c r="AB1061" i="1"/>
  <c r="AB1069" i="1"/>
  <c r="AB1077" i="1"/>
  <c r="AB1085" i="1"/>
  <c r="AB1093" i="1"/>
  <c r="AB1101" i="1"/>
  <c r="AB1109" i="1"/>
  <c r="AB1117" i="1"/>
  <c r="AB1125" i="1"/>
  <c r="AB1133" i="1"/>
  <c r="AB1141" i="1"/>
  <c r="AB1149" i="1"/>
  <c r="AB1157" i="1"/>
  <c r="AB1165" i="1"/>
  <c r="AB1173" i="1"/>
  <c r="AB897" i="1"/>
  <c r="AB905" i="1"/>
  <c r="AB913" i="1"/>
  <c r="AB921" i="1"/>
  <c r="AB929" i="1"/>
  <c r="AB937" i="1"/>
  <c r="AB945" i="1"/>
  <c r="AB953" i="1"/>
  <c r="AB961" i="1"/>
  <c r="AB969" i="1"/>
  <c r="AB977" i="1"/>
  <c r="AB890" i="1"/>
  <c r="AB803" i="1"/>
  <c r="AB811" i="1"/>
  <c r="AB819" i="1"/>
  <c r="AB827" i="1"/>
  <c r="AB835" i="1"/>
  <c r="AB843" i="1"/>
  <c r="AB851" i="1"/>
  <c r="AB859" i="1"/>
  <c r="AB867" i="1"/>
  <c r="AB875" i="1"/>
  <c r="AB883" i="1"/>
  <c r="AB606" i="1"/>
  <c r="AB614" i="1"/>
  <c r="AB622" i="1"/>
  <c r="AB630" i="1"/>
  <c r="AB638" i="1"/>
  <c r="AB646" i="1"/>
  <c r="AB654" i="1"/>
  <c r="AB662" i="1"/>
  <c r="AB670" i="1"/>
  <c r="AB678" i="1"/>
  <c r="AB686" i="1"/>
  <c r="AB694" i="1"/>
  <c r="AB702" i="1"/>
  <c r="AB710" i="1"/>
  <c r="AB718" i="1"/>
  <c r="AB726" i="1"/>
  <c r="AB734" i="1"/>
  <c r="AB742" i="1"/>
  <c r="AB750" i="1"/>
  <c r="AB758" i="1"/>
  <c r="AB766" i="1"/>
  <c r="AB774" i="1"/>
  <c r="AB782" i="1"/>
  <c r="AB790" i="1"/>
  <c r="Z988" i="1"/>
  <c r="Z996" i="1"/>
  <c r="Z1004" i="1"/>
  <c r="Z1012" i="1"/>
  <c r="Z1020" i="1"/>
  <c r="Z1028" i="1"/>
  <c r="Z1036" i="1"/>
  <c r="Z1044" i="1"/>
  <c r="Z1052" i="1"/>
  <c r="Z1060" i="1"/>
  <c r="Z1068" i="1"/>
  <c r="Z1076" i="1"/>
  <c r="Z1084" i="1"/>
  <c r="Z1092" i="1"/>
  <c r="AB990" i="1"/>
  <c r="AB998" i="1"/>
  <c r="AB1006" i="1"/>
  <c r="AB1014" i="1"/>
  <c r="AB1022" i="1"/>
  <c r="AB1030" i="1"/>
  <c r="AB1038" i="1"/>
  <c r="AB1046" i="1"/>
  <c r="AB1054" i="1"/>
  <c r="AB1062" i="1"/>
  <c r="AB1070" i="1"/>
  <c r="AB1078" i="1"/>
  <c r="AB1086" i="1"/>
  <c r="AB1094" i="1"/>
  <c r="AB1102" i="1"/>
  <c r="AB1110" i="1"/>
  <c r="AB1118" i="1"/>
  <c r="AB1126" i="1"/>
  <c r="AB1134" i="1"/>
  <c r="AB1142" i="1"/>
  <c r="AB1150" i="1"/>
  <c r="AB1158" i="1"/>
  <c r="AB1166" i="1"/>
  <c r="AB985" i="1"/>
  <c r="AB898" i="1"/>
  <c r="AB906" i="1"/>
  <c r="AB914" i="1"/>
  <c r="AB922" i="1"/>
  <c r="AB930" i="1"/>
  <c r="AB938" i="1"/>
  <c r="AB946" i="1"/>
  <c r="AB954" i="1"/>
  <c r="AB962" i="1"/>
  <c r="AB970" i="1"/>
  <c r="AB978" i="1"/>
  <c r="AB796" i="1"/>
  <c r="AB804" i="1"/>
  <c r="AB812" i="1"/>
  <c r="AB820" i="1"/>
  <c r="AB828" i="1"/>
  <c r="AB836" i="1"/>
  <c r="AB844" i="1"/>
  <c r="AB852" i="1"/>
  <c r="AB860" i="1"/>
  <c r="AB868" i="1"/>
  <c r="AB876" i="1"/>
  <c r="AB884" i="1"/>
  <c r="AB607" i="1"/>
  <c r="AB615" i="1"/>
  <c r="AB623" i="1"/>
  <c r="AB631" i="1"/>
  <c r="AB639" i="1"/>
  <c r="AB647" i="1"/>
  <c r="AB655" i="1"/>
  <c r="AB663" i="1"/>
  <c r="AB991" i="1"/>
  <c r="AB999" i="1"/>
  <c r="AB1007" i="1"/>
  <c r="AB1015" i="1"/>
  <c r="AB1023" i="1"/>
  <c r="AB1031" i="1"/>
  <c r="AB1039" i="1"/>
  <c r="AB1047" i="1"/>
  <c r="AB1055" i="1"/>
  <c r="AB1063" i="1"/>
  <c r="AB1071" i="1"/>
  <c r="AB1079" i="1"/>
  <c r="AB1087" i="1"/>
  <c r="AB1095" i="1"/>
  <c r="AB1103" i="1"/>
  <c r="AB1111" i="1"/>
  <c r="AB1119" i="1"/>
  <c r="AB1127" i="1"/>
  <c r="AB1135" i="1"/>
  <c r="AB1143" i="1"/>
  <c r="AB1151" i="1"/>
  <c r="AB1159" i="1"/>
  <c r="AB1167" i="1"/>
  <c r="AB891" i="1"/>
  <c r="AB899" i="1"/>
  <c r="AB907" i="1"/>
  <c r="AB915" i="1"/>
  <c r="AB923" i="1"/>
  <c r="AB931" i="1"/>
  <c r="AB939" i="1"/>
  <c r="AB947" i="1"/>
  <c r="AB955" i="1"/>
  <c r="AB963" i="1"/>
  <c r="AB971" i="1"/>
  <c r="AB979" i="1"/>
  <c r="AB797" i="1"/>
  <c r="AB805" i="1"/>
  <c r="AB813" i="1"/>
  <c r="AB821" i="1"/>
  <c r="AB829" i="1"/>
  <c r="AB837" i="1"/>
  <c r="AB845" i="1"/>
  <c r="AB853" i="1"/>
  <c r="AB861" i="1"/>
  <c r="AB869" i="1"/>
  <c r="AB877" i="1"/>
  <c r="AB885" i="1"/>
  <c r="AB608" i="1"/>
  <c r="AB616" i="1"/>
  <c r="AB624" i="1"/>
  <c r="AB632" i="1"/>
  <c r="AB640" i="1"/>
  <c r="AB648" i="1"/>
  <c r="AB656" i="1"/>
  <c r="AB664" i="1"/>
  <c r="AB672" i="1"/>
  <c r="AB680" i="1"/>
  <c r="AB688" i="1"/>
  <c r="AB696" i="1"/>
  <c r="AB704" i="1"/>
  <c r="AB712" i="1"/>
  <c r="AB720" i="1"/>
  <c r="AB728" i="1"/>
  <c r="AB736" i="1"/>
  <c r="AB744" i="1"/>
  <c r="AB752" i="1"/>
  <c r="AB760" i="1"/>
  <c r="AB768" i="1"/>
  <c r="AB776" i="1"/>
  <c r="H25" i="2"/>
  <c r="K25" i="2" s="1"/>
  <c r="AB784" i="1"/>
  <c r="AB792" i="1"/>
  <c r="Z990" i="1"/>
  <c r="Z998" i="1"/>
  <c r="Z1006" i="1"/>
  <c r="Z1014" i="1"/>
  <c r="Z1022" i="1"/>
  <c r="Z1030" i="1"/>
  <c r="Z1038" i="1"/>
  <c r="Z1046" i="1"/>
  <c r="Z1054" i="1"/>
  <c r="Z1062" i="1"/>
  <c r="Z1070" i="1"/>
  <c r="Z1078" i="1"/>
  <c r="Z1086" i="1"/>
  <c r="Z1094" i="1"/>
  <c r="Z789" i="1"/>
  <c r="Z781" i="1"/>
  <c r="Z773" i="1"/>
  <c r="Z765" i="1"/>
  <c r="Z757" i="1"/>
  <c r="Z749" i="1"/>
  <c r="Z741" i="1"/>
  <c r="Z733" i="1"/>
  <c r="Z725" i="1"/>
  <c r="Z717" i="1"/>
  <c r="Z709" i="1"/>
  <c r="Z701" i="1"/>
  <c r="Z693" i="1"/>
  <c r="Z685" i="1"/>
  <c r="Z677" i="1"/>
  <c r="Z669" i="1"/>
  <c r="Z661" i="1"/>
  <c r="Z653" i="1"/>
  <c r="Z645" i="1"/>
  <c r="Z637" i="1"/>
  <c r="Z629" i="1"/>
  <c r="Z621" i="1"/>
  <c r="Z613" i="1"/>
  <c r="Z795" i="1"/>
  <c r="Z882" i="1"/>
  <c r="Z874" i="1"/>
  <c r="Z866" i="1"/>
  <c r="Z858" i="1"/>
  <c r="Z850" i="1"/>
  <c r="Z842" i="1"/>
  <c r="Z834" i="1"/>
  <c r="Z826" i="1"/>
  <c r="Z818" i="1"/>
  <c r="Z810" i="1"/>
  <c r="Z802" i="1"/>
  <c r="Z984" i="1"/>
  <c r="Z976" i="1"/>
  <c r="Z968" i="1"/>
  <c r="Z960" i="1"/>
  <c r="Z952" i="1"/>
  <c r="Z944" i="1"/>
  <c r="Z936" i="1"/>
  <c r="Z928" i="1"/>
  <c r="Z920" i="1"/>
  <c r="Z912" i="1"/>
  <c r="Z904" i="1"/>
  <c r="Z896" i="1"/>
  <c r="Z1172" i="1"/>
  <c r="Z1164" i="1"/>
  <c r="Z1156" i="1"/>
  <c r="Z1148" i="1"/>
  <c r="Z1140" i="1"/>
  <c r="Z1132" i="1"/>
  <c r="Z1124" i="1"/>
  <c r="Z1116" i="1"/>
  <c r="Z1108" i="1"/>
  <c r="Z1100" i="1"/>
  <c r="Z1085" i="1"/>
  <c r="Z1053" i="1"/>
  <c r="Z1021" i="1"/>
  <c r="Z989" i="1"/>
  <c r="AB767" i="1"/>
  <c r="AB735" i="1"/>
  <c r="AB703" i="1"/>
  <c r="AB671" i="1"/>
  <c r="Z788" i="1"/>
  <c r="Z780" i="1"/>
  <c r="Z772" i="1"/>
  <c r="Z764" i="1"/>
  <c r="Z756" i="1"/>
  <c r="Z748" i="1"/>
  <c r="Z740" i="1"/>
  <c r="Z732" i="1"/>
  <c r="Z724" i="1"/>
  <c r="Z716" i="1"/>
  <c r="Z708" i="1"/>
  <c r="Z700" i="1"/>
  <c r="Z692" i="1"/>
  <c r="Z684" i="1"/>
  <c r="Z676" i="1"/>
  <c r="Z668" i="1"/>
  <c r="Z660" i="1"/>
  <c r="Z652" i="1"/>
  <c r="Z644" i="1"/>
  <c r="Z636" i="1"/>
  <c r="Z628" i="1"/>
  <c r="Z620" i="1"/>
  <c r="Z612" i="1"/>
  <c r="Z889" i="1"/>
  <c r="Z881" i="1"/>
  <c r="Z873" i="1"/>
  <c r="Z865" i="1"/>
  <c r="Z857" i="1"/>
  <c r="Z849" i="1"/>
  <c r="Z841" i="1"/>
  <c r="Z833" i="1"/>
  <c r="Z825" i="1"/>
  <c r="Z817" i="1"/>
  <c r="Z809" i="1"/>
  <c r="Z801" i="1"/>
  <c r="Z983" i="1"/>
  <c r="Z975" i="1"/>
  <c r="Z967" i="1"/>
  <c r="Z959" i="1"/>
  <c r="Z951" i="1"/>
  <c r="Z943" i="1"/>
  <c r="Z935" i="1"/>
  <c r="Z927" i="1"/>
  <c r="Z919" i="1"/>
  <c r="Z911" i="1"/>
  <c r="Z903" i="1"/>
  <c r="Z895" i="1"/>
  <c r="Z1171" i="1"/>
  <c r="Z1163" i="1"/>
  <c r="Z1155" i="1"/>
  <c r="Z1147" i="1"/>
  <c r="Z1139" i="1"/>
  <c r="Z1131" i="1"/>
  <c r="Z1123" i="1"/>
  <c r="Z1115" i="1"/>
  <c r="Z1107" i="1"/>
  <c r="Z1099" i="1"/>
  <c r="Z1081" i="1"/>
  <c r="Z1049" i="1"/>
  <c r="Z1017" i="1"/>
  <c r="AB605" i="1"/>
  <c r="AB763" i="1"/>
  <c r="AB731" i="1"/>
  <c r="AB699" i="1"/>
  <c r="AB667" i="1"/>
  <c r="Z605" i="1"/>
  <c r="Z787" i="1"/>
  <c r="Z779" i="1"/>
  <c r="Z771" i="1"/>
  <c r="Z763" i="1"/>
  <c r="Z755" i="1"/>
  <c r="Z747" i="1"/>
  <c r="Z739" i="1"/>
  <c r="Z731" i="1"/>
  <c r="Z723" i="1"/>
  <c r="Z715" i="1"/>
  <c r="Z707" i="1"/>
  <c r="Z699" i="1"/>
  <c r="Z691" i="1"/>
  <c r="Z683" i="1"/>
  <c r="Z675" i="1"/>
  <c r="Z667" i="1"/>
  <c r="Z659" i="1"/>
  <c r="Z651" i="1"/>
  <c r="Z643" i="1"/>
  <c r="Z635" i="1"/>
  <c r="Z627" i="1"/>
  <c r="Z619" i="1"/>
  <c r="Z611" i="1"/>
  <c r="Z888" i="1"/>
  <c r="Z880" i="1"/>
  <c r="Z872" i="1"/>
  <c r="Z864" i="1"/>
  <c r="Z856" i="1"/>
  <c r="Z848" i="1"/>
  <c r="Z840" i="1"/>
  <c r="Z832" i="1"/>
  <c r="Z824" i="1"/>
  <c r="Z816" i="1"/>
  <c r="Z808" i="1"/>
  <c r="Z800" i="1"/>
  <c r="Z982" i="1"/>
  <c r="Z974" i="1"/>
  <c r="Z966" i="1"/>
  <c r="Z958" i="1"/>
  <c r="Z950" i="1"/>
  <c r="Z942" i="1"/>
  <c r="Z934" i="1"/>
  <c r="Z926" i="1"/>
  <c r="Z918" i="1"/>
  <c r="Z910" i="1"/>
  <c r="Z902" i="1"/>
  <c r="Z894" i="1"/>
  <c r="Z1170" i="1"/>
  <c r="Z1162" i="1"/>
  <c r="Z1154" i="1"/>
  <c r="Z1146" i="1"/>
  <c r="Z1138" i="1"/>
  <c r="Z1130" i="1"/>
  <c r="Z1122" i="1"/>
  <c r="Z1114" i="1"/>
  <c r="Z1106" i="1"/>
  <c r="Z1098" i="1"/>
  <c r="Z1077" i="1"/>
  <c r="Z1045" i="1"/>
  <c r="Z1013" i="1"/>
  <c r="AB791" i="1"/>
  <c r="AB759" i="1"/>
  <c r="AB727" i="1"/>
  <c r="AB695" i="1"/>
  <c r="AB659" i="1"/>
  <c r="Z794" i="1"/>
  <c r="Z786" i="1"/>
  <c r="Z778" i="1"/>
  <c r="Z770" i="1"/>
  <c r="Z762" i="1"/>
  <c r="Z754" i="1"/>
  <c r="Z746" i="1"/>
  <c r="Z738" i="1"/>
  <c r="Z730" i="1"/>
  <c r="Z722" i="1"/>
  <c r="Z714" i="1"/>
  <c r="Z706" i="1"/>
  <c r="Z698" i="1"/>
  <c r="Z690" i="1"/>
  <c r="Z682" i="1"/>
  <c r="Z674" i="1"/>
  <c r="Z666" i="1"/>
  <c r="Z658" i="1"/>
  <c r="Z650" i="1"/>
  <c r="Z642" i="1"/>
  <c r="Z634" i="1"/>
  <c r="Z626" i="1"/>
  <c r="Z618" i="1"/>
  <c r="Z610" i="1"/>
  <c r="Z887" i="1"/>
  <c r="Z879" i="1"/>
  <c r="Z871" i="1"/>
  <c r="Z863" i="1"/>
  <c r="Z855" i="1"/>
  <c r="Z847" i="1"/>
  <c r="Z839" i="1"/>
  <c r="Z831" i="1"/>
  <c r="Z823" i="1"/>
  <c r="Z815" i="1"/>
  <c r="Z807" i="1"/>
  <c r="Z799" i="1"/>
  <c r="Z981" i="1"/>
  <c r="Z973" i="1"/>
  <c r="Z965" i="1"/>
  <c r="Z957" i="1"/>
  <c r="Z949" i="1"/>
  <c r="Z941" i="1"/>
  <c r="Z933" i="1"/>
  <c r="Z925" i="1"/>
  <c r="Z917" i="1"/>
  <c r="Z909" i="1"/>
  <c r="Z901" i="1"/>
  <c r="Z893" i="1"/>
  <c r="Z1169" i="1"/>
  <c r="Z1161" i="1"/>
  <c r="Z1153" i="1"/>
  <c r="Z1145" i="1"/>
  <c r="Z1137" i="1"/>
  <c r="Z1129" i="1"/>
  <c r="Z1121" i="1"/>
  <c r="Z1113" i="1"/>
  <c r="Z1105" i="1"/>
  <c r="Z1097" i="1"/>
  <c r="Z1073" i="1"/>
  <c r="Z1041" i="1"/>
  <c r="Z1009" i="1"/>
  <c r="AB787" i="1"/>
  <c r="AB755" i="1"/>
  <c r="AB723" i="1"/>
  <c r="AB691" i="1"/>
  <c r="Z793" i="1"/>
  <c r="Z785" i="1"/>
  <c r="Z777" i="1"/>
  <c r="Z769" i="1"/>
  <c r="Z761" i="1"/>
  <c r="Z753" i="1"/>
  <c r="Z745" i="1"/>
  <c r="Z737" i="1"/>
  <c r="Z729" i="1"/>
  <c r="Z721" i="1"/>
  <c r="Z713" i="1"/>
  <c r="Z705" i="1"/>
  <c r="Z697" i="1"/>
  <c r="Z689" i="1"/>
  <c r="Z681" i="1"/>
  <c r="Z673" i="1"/>
  <c r="Z665" i="1"/>
  <c r="Z657" i="1"/>
  <c r="Z649" i="1"/>
  <c r="Z641" i="1"/>
  <c r="Z633" i="1"/>
  <c r="Z625" i="1"/>
  <c r="Z617" i="1"/>
  <c r="Z609" i="1"/>
  <c r="Z886" i="1"/>
  <c r="Z878" i="1"/>
  <c r="Z870" i="1"/>
  <c r="Z862" i="1"/>
  <c r="Z854" i="1"/>
  <c r="Z846" i="1"/>
  <c r="Z838" i="1"/>
  <c r="Z830" i="1"/>
  <c r="Z822" i="1"/>
  <c r="Z814" i="1"/>
  <c r="Z806" i="1"/>
  <c r="Z798" i="1"/>
  <c r="Z980" i="1"/>
  <c r="Z972" i="1"/>
  <c r="Z964" i="1"/>
  <c r="Z956" i="1"/>
  <c r="Z948" i="1"/>
  <c r="Z940" i="1"/>
  <c r="Z932" i="1"/>
  <c r="Z924" i="1"/>
  <c r="Z916" i="1"/>
  <c r="Z908" i="1"/>
  <c r="Z900" i="1"/>
  <c r="Z892" i="1"/>
  <c r="Z1168" i="1"/>
  <c r="Z1160" i="1"/>
  <c r="Z1152" i="1"/>
  <c r="Z1144" i="1"/>
  <c r="Z1136" i="1"/>
  <c r="Z1128" i="1"/>
  <c r="Z1120" i="1"/>
  <c r="Z1112" i="1"/>
  <c r="Z1104" i="1"/>
  <c r="Z1095" i="1"/>
  <c r="Z1069" i="1"/>
  <c r="Z1037" i="1"/>
  <c r="Z1005" i="1"/>
  <c r="AB783" i="1"/>
  <c r="AB751" i="1"/>
  <c r="AB719" i="1"/>
  <c r="AB687" i="1"/>
  <c r="P426" i="1"/>
  <c r="P458" i="1"/>
  <c r="P522" i="1"/>
  <c r="P586" i="1"/>
  <c r="P390" i="1"/>
  <c r="P398" i="1"/>
  <c r="P272" i="1"/>
  <c r="P43" i="1"/>
  <c r="P115" i="1"/>
  <c r="P171" i="1"/>
  <c r="P211" i="1"/>
  <c r="N465" i="1"/>
  <c r="P475" i="1"/>
  <c r="P483" i="1"/>
  <c r="P547" i="1"/>
  <c r="P579" i="1"/>
  <c r="P327" i="1"/>
  <c r="P233" i="1"/>
  <c r="P257" i="1"/>
  <c r="P36" i="1"/>
  <c r="P44" i="1"/>
  <c r="P76" i="1"/>
  <c r="P164" i="1"/>
  <c r="P204" i="1"/>
  <c r="N426" i="1"/>
  <c r="N482" i="1"/>
  <c r="N490" i="1"/>
  <c r="P468" i="1"/>
  <c r="P492" i="1"/>
  <c r="P556" i="1"/>
  <c r="P564" i="1"/>
  <c r="P336" i="1"/>
  <c r="P344" i="1"/>
  <c r="P376" i="1"/>
  <c r="P408" i="1"/>
  <c r="P250" i="1"/>
  <c r="P274" i="1"/>
  <c r="P314" i="1"/>
  <c r="P53" i="1"/>
  <c r="P61" i="1"/>
  <c r="P117" i="1"/>
  <c r="P125" i="1"/>
  <c r="P157" i="1"/>
  <c r="P189" i="1"/>
  <c r="P31" i="1"/>
  <c r="N435" i="1"/>
  <c r="P421" i="1"/>
  <c r="P445" i="1"/>
  <c r="P453" i="1"/>
  <c r="P517" i="1"/>
  <c r="P525" i="1"/>
  <c r="P557" i="1"/>
  <c r="P589" i="1"/>
  <c r="P337" i="1"/>
  <c r="P361" i="1"/>
  <c r="P401" i="1"/>
  <c r="P235" i="1"/>
  <c r="P243" i="1"/>
  <c r="P299" i="1"/>
  <c r="P307" i="1"/>
  <c r="P54" i="1"/>
  <c r="P86" i="1"/>
  <c r="P118" i="1"/>
  <c r="P142" i="1"/>
  <c r="P182" i="1"/>
  <c r="P206" i="1"/>
  <c r="P214" i="1"/>
  <c r="N460" i="1"/>
  <c r="N468" i="1"/>
  <c r="N500" i="1"/>
  <c r="P422" i="1"/>
  <c r="P454" i="1"/>
  <c r="P478" i="1"/>
  <c r="P518" i="1"/>
  <c r="P542" i="1"/>
  <c r="P550" i="1"/>
  <c r="P322" i="1"/>
  <c r="P330" i="1"/>
  <c r="P362" i="1"/>
  <c r="P394" i="1"/>
  <c r="P236" i="1"/>
  <c r="P260" i="1"/>
  <c r="P300" i="1"/>
  <c r="P39" i="1"/>
  <c r="P47" i="1"/>
  <c r="P87" i="1"/>
  <c r="P103" i="1"/>
  <c r="P111" i="1"/>
  <c r="P151" i="1"/>
  <c r="P167" i="1"/>
  <c r="P175" i="1"/>
  <c r="P215" i="1"/>
  <c r="N421" i="1"/>
  <c r="N429" i="1"/>
  <c r="N469" i="1"/>
  <c r="P415" i="1"/>
  <c r="P423" i="1"/>
  <c r="P463" i="1"/>
  <c r="P479" i="1"/>
  <c r="P487" i="1"/>
  <c r="P527" i="1"/>
  <c r="P543" i="1"/>
  <c r="P551" i="1"/>
  <c r="P591" i="1"/>
  <c r="P323" i="1"/>
  <c r="P331" i="1"/>
  <c r="P371" i="1"/>
  <c r="P387" i="1"/>
  <c r="P395" i="1"/>
  <c r="P245" i="1"/>
  <c r="P261" i="1"/>
  <c r="P269" i="1"/>
  <c r="P309" i="1"/>
  <c r="P40" i="1"/>
  <c r="P48" i="1"/>
  <c r="P88" i="1"/>
  <c r="P104" i="1"/>
  <c r="P112" i="1"/>
  <c r="P152" i="1"/>
  <c r="P168" i="1"/>
  <c r="P176" i="1"/>
  <c r="P216" i="1"/>
  <c r="N422" i="1"/>
  <c r="N430" i="1"/>
  <c r="N470" i="1"/>
  <c r="N486" i="1"/>
  <c r="N494" i="1"/>
  <c r="P432" i="1"/>
  <c r="P448" i="1"/>
  <c r="P456" i="1"/>
  <c r="P496" i="1"/>
  <c r="P512" i="1"/>
  <c r="P520" i="1"/>
  <c r="P560" i="1"/>
  <c r="P576" i="1"/>
  <c r="P584" i="1"/>
  <c r="P332" i="1"/>
  <c r="P340" i="1"/>
  <c r="P356" i="1"/>
  <c r="P388" i="1"/>
  <c r="P396" i="1"/>
  <c r="P404" i="1"/>
  <c r="P230" i="1"/>
  <c r="P238" i="1"/>
  <c r="P262" i="1"/>
  <c r="P278" i="1"/>
  <c r="P286" i="1"/>
  <c r="P294" i="1"/>
  <c r="P41" i="1"/>
  <c r="P49" i="1"/>
  <c r="P57" i="1"/>
  <c r="P73" i="1"/>
  <c r="P81" i="1"/>
  <c r="P105" i="1"/>
  <c r="P121" i="1"/>
  <c r="P129" i="1"/>
  <c r="P137" i="1"/>
  <c r="P169" i="1"/>
  <c r="P177" i="1"/>
  <c r="P185" i="1"/>
  <c r="P201" i="1"/>
  <c r="P209" i="1"/>
  <c r="N423" i="1"/>
  <c r="N439" i="1"/>
  <c r="N447" i="1"/>
  <c r="N455" i="1"/>
  <c r="P417" i="1"/>
  <c r="P425" i="1"/>
  <c r="P433" i="1"/>
  <c r="P449" i="1"/>
  <c r="P457" i="1"/>
  <c r="P481" i="1"/>
  <c r="P497" i="1"/>
  <c r="P505" i="1"/>
  <c r="P513" i="1"/>
  <c r="P545" i="1"/>
  <c r="P553" i="1"/>
  <c r="P561" i="1"/>
  <c r="P577" i="1"/>
  <c r="P585" i="1"/>
  <c r="P325" i="1"/>
  <c r="P341" i="1"/>
  <c r="P349" i="1"/>
  <c r="P357" i="1"/>
  <c r="P389" i="1"/>
  <c r="P397" i="1"/>
  <c r="P405" i="1"/>
  <c r="P231" i="1"/>
  <c r="P239" i="1"/>
  <c r="P263" i="1"/>
  <c r="P279" i="1"/>
  <c r="P287" i="1"/>
  <c r="P295" i="1"/>
  <c r="P42" i="1"/>
  <c r="P50" i="1"/>
  <c r="P58" i="1"/>
  <c r="P74" i="1"/>
  <c r="P82" i="1"/>
  <c r="P106" i="1"/>
  <c r="P122" i="1"/>
  <c r="P130" i="1"/>
  <c r="P138" i="1"/>
  <c r="P154" i="1"/>
  <c r="P170" i="1"/>
  <c r="P178" i="1"/>
  <c r="P194" i="1"/>
  <c r="P202" i="1"/>
  <c r="P210" i="1"/>
  <c r="N416" i="1"/>
  <c r="N424" i="1"/>
  <c r="N432" i="1"/>
  <c r="N448" i="1"/>
  <c r="N456" i="1"/>
  <c r="N464" i="1"/>
  <c r="N480" i="1"/>
  <c r="N488" i="1"/>
  <c r="N496" i="1"/>
  <c r="N512" i="1"/>
  <c r="N520" i="1"/>
  <c r="N493" i="1"/>
  <c r="N523" i="1"/>
  <c r="N531" i="1"/>
  <c r="N539" i="1"/>
  <c r="N555" i="1"/>
  <c r="N563" i="1"/>
  <c r="N571" i="1"/>
  <c r="N587" i="1"/>
  <c r="N595" i="1"/>
  <c r="N319" i="1"/>
  <c r="N335" i="1"/>
  <c r="N343" i="1"/>
  <c r="N351" i="1"/>
  <c r="N367" i="1"/>
  <c r="N375" i="1"/>
  <c r="N383" i="1"/>
  <c r="N399" i="1"/>
  <c r="N407" i="1"/>
  <c r="N225" i="1"/>
  <c r="N241" i="1"/>
  <c r="N249" i="1"/>
  <c r="N257" i="1"/>
  <c r="N273" i="1"/>
  <c r="N281" i="1"/>
  <c r="N289" i="1"/>
  <c r="N305" i="1"/>
  <c r="N313" i="1"/>
  <c r="N36" i="1"/>
  <c r="N52" i="1"/>
  <c r="N60" i="1"/>
  <c r="N68" i="1"/>
  <c r="N84" i="1"/>
  <c r="N92" i="1"/>
  <c r="N100" i="1"/>
  <c r="N116" i="1"/>
  <c r="N124" i="1"/>
  <c r="N132" i="1"/>
  <c r="N148" i="1"/>
  <c r="N156" i="1"/>
  <c r="N164" i="1"/>
  <c r="N180" i="1"/>
  <c r="N188" i="1"/>
  <c r="N196" i="1"/>
  <c r="N212" i="1"/>
  <c r="N220" i="1"/>
  <c r="N495" i="1"/>
  <c r="N524" i="1"/>
  <c r="N532" i="1"/>
  <c r="N540" i="1"/>
  <c r="N556" i="1"/>
  <c r="N564" i="1"/>
  <c r="N572" i="1"/>
  <c r="N588" i="1"/>
  <c r="N596" i="1"/>
  <c r="N320" i="1"/>
  <c r="N336" i="1"/>
  <c r="N344" i="1"/>
  <c r="N352" i="1"/>
  <c r="N368" i="1"/>
  <c r="N376" i="1"/>
  <c r="N384" i="1"/>
  <c r="N400" i="1"/>
  <c r="N408" i="1"/>
  <c r="N226" i="1"/>
  <c r="N242" i="1"/>
  <c r="N250" i="1"/>
  <c r="N258" i="1"/>
  <c r="N274" i="1"/>
  <c r="N282" i="1"/>
  <c r="N290" i="1"/>
  <c r="N306" i="1"/>
  <c r="N314" i="1"/>
  <c r="N37" i="1"/>
  <c r="N53" i="1"/>
  <c r="N61" i="1"/>
  <c r="N69" i="1"/>
  <c r="N85" i="1"/>
  <c r="N93" i="1"/>
  <c r="N101" i="1"/>
  <c r="N117" i="1"/>
  <c r="N125" i="1"/>
  <c r="N133" i="1"/>
  <c r="N149" i="1"/>
  <c r="N157" i="1"/>
  <c r="N165" i="1"/>
  <c r="N181" i="1"/>
  <c r="N189" i="1"/>
  <c r="N197" i="1"/>
  <c r="N213" i="1"/>
  <c r="N31" i="1"/>
  <c r="N467" i="1"/>
  <c r="N513" i="1"/>
  <c r="N525" i="1"/>
  <c r="N533" i="1"/>
  <c r="N549" i="1"/>
  <c r="N557" i="1"/>
  <c r="N565" i="1"/>
  <c r="N581" i="1"/>
  <c r="N589" i="1"/>
  <c r="N597" i="1"/>
  <c r="N329" i="1"/>
  <c r="N337" i="1"/>
  <c r="N345" i="1"/>
  <c r="N361" i="1"/>
  <c r="N369" i="1"/>
  <c r="N377" i="1"/>
  <c r="N393" i="1"/>
  <c r="N401" i="1"/>
  <c r="N409" i="1"/>
  <c r="N235" i="1"/>
  <c r="N243" i="1"/>
  <c r="N251" i="1"/>
  <c r="N267" i="1"/>
  <c r="N275" i="1"/>
  <c r="N283" i="1"/>
  <c r="N299" i="1"/>
  <c r="N307" i="1"/>
  <c r="N315" i="1"/>
  <c r="N46" i="1"/>
  <c r="N54" i="1"/>
  <c r="N62" i="1"/>
  <c r="N78" i="1"/>
  <c r="N86" i="1"/>
  <c r="N94" i="1"/>
  <c r="N110" i="1"/>
  <c r="N118" i="1"/>
  <c r="N126" i="1"/>
  <c r="N142" i="1"/>
  <c r="N150" i="1"/>
  <c r="N158" i="1"/>
  <c r="N174" i="1"/>
  <c r="N182" i="1"/>
  <c r="N190" i="1"/>
  <c r="N206" i="1"/>
  <c r="N214" i="1"/>
  <c r="N183" i="1"/>
  <c r="N521" i="1"/>
  <c r="N538" i="1"/>
  <c r="N554" i="1"/>
  <c r="N586" i="1"/>
  <c r="N594" i="1"/>
  <c r="N342" i="1"/>
  <c r="N374" i="1"/>
  <c r="N390" i="1"/>
  <c r="N232" i="1"/>
  <c r="N272" i="1"/>
  <c r="N288" i="1"/>
  <c r="N304" i="1"/>
  <c r="N51" i="1"/>
  <c r="N67" i="1"/>
  <c r="N83" i="1"/>
  <c r="N115" i="1"/>
  <c r="N131" i="1"/>
  <c r="N475" i="1"/>
  <c r="N515" i="1"/>
  <c r="N526" i="1"/>
  <c r="N534" i="1"/>
  <c r="N550" i="1"/>
  <c r="N558" i="1"/>
  <c r="N566" i="1"/>
  <c r="N582" i="1"/>
  <c r="N590" i="1"/>
  <c r="N598" i="1"/>
  <c r="N330" i="1"/>
  <c r="N338" i="1"/>
  <c r="N346" i="1"/>
  <c r="N362" i="1"/>
  <c r="N370" i="1"/>
  <c r="N378" i="1"/>
  <c r="N394" i="1"/>
  <c r="N402" i="1"/>
  <c r="N410" i="1"/>
  <c r="N236" i="1"/>
  <c r="N244" i="1"/>
  <c r="N252" i="1"/>
  <c r="N268" i="1"/>
  <c r="N276" i="1"/>
  <c r="N284" i="1"/>
  <c r="N300" i="1"/>
  <c r="N308" i="1"/>
  <c r="N221" i="1"/>
  <c r="N47" i="1"/>
  <c r="N55" i="1"/>
  <c r="N63" i="1"/>
  <c r="N79" i="1"/>
  <c r="N87" i="1"/>
  <c r="N95" i="1"/>
  <c r="N111" i="1"/>
  <c r="N119" i="1"/>
  <c r="N127" i="1"/>
  <c r="N143" i="1"/>
  <c r="N151" i="1"/>
  <c r="N159" i="1"/>
  <c r="N175" i="1"/>
  <c r="N191" i="1"/>
  <c r="N199" i="1"/>
  <c r="N215" i="1"/>
  <c r="N483" i="1"/>
  <c r="N501" i="1"/>
  <c r="N527" i="1"/>
  <c r="N535" i="1"/>
  <c r="N543" i="1"/>
  <c r="N559" i="1"/>
  <c r="N567" i="1"/>
  <c r="N575" i="1"/>
  <c r="N591" i="1"/>
  <c r="N599" i="1"/>
  <c r="N323" i="1"/>
  <c r="N339" i="1"/>
  <c r="N347" i="1"/>
  <c r="N355" i="1"/>
  <c r="N371" i="1"/>
  <c r="N379" i="1"/>
  <c r="N387" i="1"/>
  <c r="N403" i="1"/>
  <c r="N316" i="1"/>
  <c r="N229" i="1"/>
  <c r="N245" i="1"/>
  <c r="N253" i="1"/>
  <c r="N261" i="1"/>
  <c r="N277" i="1"/>
  <c r="N285" i="1"/>
  <c r="N293" i="1"/>
  <c r="N309" i="1"/>
  <c r="N32" i="1"/>
  <c r="N40" i="1"/>
  <c r="N56" i="1"/>
  <c r="N64" i="1"/>
  <c r="N72" i="1"/>
  <c r="N88" i="1"/>
  <c r="N96" i="1"/>
  <c r="N104" i="1"/>
  <c r="N120" i="1"/>
  <c r="N128" i="1"/>
  <c r="N136" i="1"/>
  <c r="N152" i="1"/>
  <c r="N160" i="1"/>
  <c r="N168" i="1"/>
  <c r="N184" i="1"/>
  <c r="N192" i="1"/>
  <c r="N200" i="1"/>
  <c r="N216" i="1"/>
  <c r="N485" i="1"/>
  <c r="N503" i="1"/>
  <c r="N528" i="1"/>
  <c r="N536" i="1"/>
  <c r="N544" i="1"/>
  <c r="N560" i="1"/>
  <c r="N568" i="1"/>
  <c r="N576" i="1"/>
  <c r="N584" i="1"/>
  <c r="N592" i="1"/>
  <c r="N411" i="1"/>
  <c r="N324" i="1"/>
  <c r="N332" i="1"/>
  <c r="N340" i="1"/>
  <c r="N348" i="1"/>
  <c r="N356" i="1"/>
  <c r="N364" i="1"/>
  <c r="N372" i="1"/>
  <c r="N380" i="1"/>
  <c r="N388" i="1"/>
  <c r="N396" i="1"/>
  <c r="N40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487" i="1"/>
  <c r="N505" i="1"/>
  <c r="N519" i="1"/>
  <c r="N529" i="1"/>
  <c r="N537" i="1"/>
  <c r="N545" i="1"/>
  <c r="N553" i="1"/>
  <c r="N561" i="1"/>
  <c r="N569" i="1"/>
  <c r="N577" i="1"/>
  <c r="N585" i="1"/>
  <c r="N593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N218" i="1"/>
  <c r="N491" i="1"/>
  <c r="N530" i="1"/>
  <c r="N546" i="1"/>
  <c r="N562" i="1"/>
  <c r="N578" i="1"/>
  <c r="N318" i="1"/>
  <c r="N326" i="1"/>
  <c r="N334" i="1"/>
  <c r="N350" i="1"/>
  <c r="N366" i="1"/>
  <c r="N382" i="1"/>
  <c r="N398" i="1"/>
  <c r="N224" i="1"/>
  <c r="N248" i="1"/>
  <c r="N264" i="1"/>
  <c r="N280" i="1"/>
  <c r="N296" i="1"/>
  <c r="N312" i="1"/>
  <c r="N43" i="1"/>
  <c r="N59" i="1"/>
  <c r="N75" i="1"/>
  <c r="N91" i="1"/>
  <c r="N107" i="1"/>
  <c r="N123" i="1"/>
  <c r="N139" i="1"/>
  <c r="N195" i="1"/>
  <c r="N187" i="1"/>
  <c r="N179" i="1"/>
  <c r="L165" i="1"/>
  <c r="L157" i="1"/>
  <c r="L31" i="1"/>
  <c r="L399" i="1"/>
  <c r="L407" i="1"/>
  <c r="L415" i="1"/>
  <c r="L423" i="1"/>
  <c r="L431" i="1"/>
  <c r="L439" i="1"/>
  <c r="L447" i="1"/>
  <c r="L455" i="1"/>
  <c r="L463" i="1"/>
  <c r="L471" i="1"/>
  <c r="L479" i="1"/>
  <c r="L495" i="1"/>
  <c r="L503" i="1"/>
  <c r="L511" i="1"/>
  <c r="L519" i="1"/>
  <c r="L527" i="1"/>
  <c r="L535" i="1"/>
  <c r="L543" i="1"/>
  <c r="L551" i="1"/>
  <c r="L559" i="1"/>
  <c r="L567" i="1"/>
  <c r="L394" i="1"/>
  <c r="L311" i="1"/>
  <c r="L319" i="1"/>
  <c r="L327" i="1"/>
  <c r="L335" i="1"/>
  <c r="L343" i="1"/>
  <c r="L351" i="1"/>
  <c r="L359" i="1"/>
  <c r="L367" i="1"/>
  <c r="L375" i="1"/>
  <c r="L383" i="1"/>
  <c r="L391" i="1"/>
  <c r="L218" i="1"/>
  <c r="L226" i="1"/>
  <c r="L234" i="1"/>
  <c r="L242" i="1"/>
  <c r="L250" i="1"/>
  <c r="L258" i="1"/>
  <c r="L266" i="1"/>
  <c r="L274" i="1"/>
  <c r="L282" i="1"/>
  <c r="L290" i="1"/>
  <c r="L298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219" i="1"/>
  <c r="L227" i="1"/>
  <c r="L235" i="1"/>
  <c r="L243" i="1"/>
  <c r="L251" i="1"/>
  <c r="L259" i="1"/>
  <c r="L267" i="1"/>
  <c r="L275" i="1"/>
  <c r="L283" i="1"/>
  <c r="L291" i="1"/>
  <c r="L299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401" i="1"/>
  <c r="L409" i="1"/>
  <c r="L417" i="1"/>
  <c r="L425" i="1"/>
  <c r="L433" i="1"/>
  <c r="L441" i="1"/>
  <c r="L449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220" i="1"/>
  <c r="L228" i="1"/>
  <c r="L236" i="1"/>
  <c r="L244" i="1"/>
  <c r="L252" i="1"/>
  <c r="L260" i="1"/>
  <c r="L268" i="1"/>
  <c r="L276" i="1"/>
  <c r="L284" i="1"/>
  <c r="L292" i="1"/>
  <c r="L300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306" i="1"/>
  <c r="L314" i="1"/>
  <c r="L322" i="1"/>
  <c r="L330" i="1"/>
  <c r="L338" i="1"/>
  <c r="L346" i="1"/>
  <c r="L354" i="1"/>
  <c r="L362" i="1"/>
  <c r="L370" i="1"/>
  <c r="L378" i="1"/>
  <c r="L386" i="1"/>
  <c r="L303" i="1"/>
  <c r="L221" i="1"/>
  <c r="L229" i="1"/>
  <c r="L237" i="1"/>
  <c r="L245" i="1"/>
  <c r="L253" i="1"/>
  <c r="L261" i="1"/>
  <c r="L269" i="1"/>
  <c r="L277" i="1"/>
  <c r="L285" i="1"/>
  <c r="L293" i="1"/>
  <c r="L301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395" i="1"/>
  <c r="L403" i="1"/>
  <c r="L411" i="1"/>
  <c r="L419" i="1"/>
  <c r="L427" i="1"/>
  <c r="L435" i="1"/>
  <c r="L443" i="1"/>
  <c r="L451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307" i="1"/>
  <c r="L315" i="1"/>
  <c r="L323" i="1"/>
  <c r="L331" i="1"/>
  <c r="L339" i="1"/>
  <c r="L347" i="1"/>
  <c r="L355" i="1"/>
  <c r="L363" i="1"/>
  <c r="L371" i="1"/>
  <c r="L379" i="1"/>
  <c r="L387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308" i="1"/>
  <c r="L316" i="1"/>
  <c r="L324" i="1"/>
  <c r="L332" i="1"/>
  <c r="L340" i="1"/>
  <c r="L348" i="1"/>
  <c r="L356" i="1"/>
  <c r="L364" i="1"/>
  <c r="L372" i="1"/>
  <c r="L380" i="1"/>
  <c r="L388" i="1"/>
  <c r="L215" i="1"/>
  <c r="L223" i="1"/>
  <c r="L231" i="1"/>
  <c r="L239" i="1"/>
  <c r="L247" i="1"/>
  <c r="L255" i="1"/>
  <c r="L263" i="1"/>
  <c r="L271" i="1"/>
  <c r="L279" i="1"/>
  <c r="L287" i="1"/>
  <c r="L295" i="1"/>
  <c r="L213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397" i="1"/>
  <c r="L405" i="1"/>
  <c r="L413" i="1"/>
  <c r="L421" i="1"/>
  <c r="L429" i="1"/>
  <c r="L437" i="1"/>
  <c r="L445" i="1"/>
  <c r="L453" i="1"/>
  <c r="L461" i="1"/>
  <c r="L469" i="1"/>
  <c r="L477" i="1"/>
  <c r="L485" i="1"/>
  <c r="L493" i="1"/>
  <c r="L501" i="1"/>
  <c r="L509" i="1"/>
  <c r="L517" i="1"/>
  <c r="L525" i="1"/>
  <c r="L533" i="1"/>
  <c r="L541" i="1"/>
  <c r="L549" i="1"/>
  <c r="L557" i="1"/>
  <c r="L565" i="1"/>
  <c r="L573" i="1"/>
  <c r="L309" i="1"/>
  <c r="L317" i="1"/>
  <c r="L325" i="1"/>
  <c r="L333" i="1"/>
  <c r="L341" i="1"/>
  <c r="L349" i="1"/>
  <c r="L357" i="1"/>
  <c r="L365" i="1"/>
  <c r="L373" i="1"/>
  <c r="L381" i="1"/>
  <c r="L389" i="1"/>
  <c r="L216" i="1"/>
  <c r="L224" i="1"/>
  <c r="L232" i="1"/>
  <c r="L240" i="1"/>
  <c r="L248" i="1"/>
  <c r="L256" i="1"/>
  <c r="L264" i="1"/>
  <c r="L272" i="1"/>
  <c r="L280" i="1"/>
  <c r="L288" i="1"/>
  <c r="L296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H12" i="2" s="1"/>
  <c r="L494" i="1"/>
  <c r="L502" i="1"/>
  <c r="L510" i="1"/>
  <c r="L518" i="1"/>
  <c r="L526" i="1"/>
  <c r="L534" i="1"/>
  <c r="L542" i="1"/>
  <c r="L550" i="1"/>
  <c r="L558" i="1"/>
  <c r="L566" i="1"/>
  <c r="L574" i="1"/>
  <c r="L310" i="1"/>
  <c r="L318" i="1"/>
  <c r="L326" i="1"/>
  <c r="L334" i="1"/>
  <c r="L342" i="1"/>
  <c r="L350" i="1"/>
  <c r="L358" i="1"/>
  <c r="L366" i="1"/>
  <c r="L374" i="1"/>
  <c r="L382" i="1"/>
  <c r="L390" i="1"/>
  <c r="L217" i="1"/>
  <c r="L225" i="1"/>
  <c r="L233" i="1"/>
  <c r="L241" i="1"/>
  <c r="L249" i="1"/>
  <c r="L257" i="1"/>
  <c r="L265" i="1"/>
  <c r="L273" i="1"/>
  <c r="L281" i="1"/>
  <c r="L289" i="1"/>
  <c r="L297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05" i="1"/>
  <c r="L141" i="1"/>
  <c r="L197" i="1"/>
  <c r="L189" i="1"/>
  <c r="L181" i="1"/>
  <c r="L173" i="1"/>
  <c r="V155" i="1"/>
  <c r="AN39" i="1"/>
  <c r="V268" i="1"/>
  <c r="V586" i="1"/>
  <c r="V290" i="1"/>
  <c r="V176" i="1"/>
  <c r="X441" i="1"/>
  <c r="X505" i="1"/>
  <c r="X569" i="1"/>
  <c r="X350" i="1"/>
  <c r="X224" i="1"/>
  <c r="X288" i="1"/>
  <c r="X66" i="1"/>
  <c r="X130" i="1"/>
  <c r="X426" i="1"/>
  <c r="X490" i="1"/>
  <c r="X554" i="1"/>
  <c r="X335" i="1"/>
  <c r="X399" i="1"/>
  <c r="X273" i="1"/>
  <c r="X51" i="1"/>
  <c r="X115" i="1"/>
  <c r="X179" i="1"/>
  <c r="V434" i="1"/>
  <c r="V498" i="1"/>
  <c r="X451" i="1"/>
  <c r="X515" i="1"/>
  <c r="X579" i="1"/>
  <c r="X360" i="1"/>
  <c r="X234" i="1"/>
  <c r="X298" i="1"/>
  <c r="X76" i="1"/>
  <c r="X140" i="1"/>
  <c r="X204" i="1"/>
  <c r="V459" i="1"/>
  <c r="X412" i="1"/>
  <c r="X476" i="1"/>
  <c r="V329" i="1"/>
  <c r="V311" i="1"/>
  <c r="V194" i="1"/>
  <c r="X449" i="1"/>
  <c r="X513" i="1"/>
  <c r="X577" i="1"/>
  <c r="X358" i="1"/>
  <c r="X232" i="1"/>
  <c r="X296" i="1"/>
  <c r="X74" i="1"/>
  <c r="X138" i="1"/>
  <c r="X434" i="1"/>
  <c r="X498" i="1"/>
  <c r="X562" i="1"/>
  <c r="X343" i="1"/>
  <c r="X407" i="1"/>
  <c r="X281" i="1"/>
  <c r="X59" i="1"/>
  <c r="X123" i="1"/>
  <c r="X187" i="1"/>
  <c r="V442" i="1"/>
  <c r="V506" i="1"/>
  <c r="X459" i="1"/>
  <c r="X523" i="1"/>
  <c r="X587" i="1"/>
  <c r="X368" i="1"/>
  <c r="X242" i="1"/>
  <c r="X306" i="1"/>
  <c r="X84" i="1"/>
  <c r="X148" i="1"/>
  <c r="V352" i="1"/>
  <c r="V48" i="1"/>
  <c r="V210" i="1"/>
  <c r="X457" i="1"/>
  <c r="X521" i="1"/>
  <c r="X585" i="1"/>
  <c r="X366" i="1"/>
  <c r="X240" i="1"/>
  <c r="X304" i="1"/>
  <c r="X82" i="1"/>
  <c r="X146" i="1"/>
  <c r="X442" i="1"/>
  <c r="X506" i="1"/>
  <c r="X570" i="1"/>
  <c r="X351" i="1"/>
  <c r="X225" i="1"/>
  <c r="X289" i="1"/>
  <c r="X67" i="1"/>
  <c r="X131" i="1"/>
  <c r="X195" i="1"/>
  <c r="V450" i="1"/>
  <c r="V514" i="1"/>
  <c r="X467" i="1"/>
  <c r="X531" i="1"/>
  <c r="X595" i="1"/>
  <c r="X376" i="1"/>
  <c r="X250" i="1"/>
  <c r="X314" i="1"/>
  <c r="X92" i="1"/>
  <c r="X156" i="1"/>
  <c r="X220" i="1"/>
  <c r="V475" i="1"/>
  <c r="X428" i="1"/>
  <c r="X492" i="1"/>
  <c r="X556" i="1"/>
  <c r="X337" i="1"/>
  <c r="X401" i="1"/>
  <c r="X275" i="1"/>
  <c r="V373" i="1"/>
  <c r="V70" i="1"/>
  <c r="V394" i="1"/>
  <c r="V91" i="1"/>
  <c r="X473" i="1"/>
  <c r="X537" i="1"/>
  <c r="X318" i="1"/>
  <c r="X382" i="1"/>
  <c r="X256" i="1"/>
  <c r="X34" i="1"/>
  <c r="X98" i="1"/>
  <c r="X162" i="1"/>
  <c r="X458" i="1"/>
  <c r="X522" i="1"/>
  <c r="X586" i="1"/>
  <c r="X367" i="1"/>
  <c r="X241" i="1"/>
  <c r="X305" i="1"/>
  <c r="X83" i="1"/>
  <c r="X147" i="1"/>
  <c r="X211" i="1"/>
  <c r="V466" i="1"/>
  <c r="X419" i="1"/>
  <c r="X483" i="1"/>
  <c r="X547" i="1"/>
  <c r="X328" i="1"/>
  <c r="X392" i="1"/>
  <c r="X266" i="1"/>
  <c r="X44" i="1"/>
  <c r="X108" i="1"/>
  <c r="X172" i="1"/>
  <c r="V427" i="1"/>
  <c r="V491" i="1"/>
  <c r="X444" i="1"/>
  <c r="X508" i="1"/>
  <c r="X572" i="1"/>
  <c r="X353" i="1"/>
  <c r="X227" i="1"/>
  <c r="X341" i="1"/>
  <c r="V226" i="1"/>
  <c r="V112" i="1"/>
  <c r="V462" i="1"/>
  <c r="V134" i="1"/>
  <c r="AR34" i="1"/>
  <c r="AP34" i="1"/>
  <c r="AQ32" i="1"/>
  <c r="AP32" i="1"/>
  <c r="AR48" i="1"/>
  <c r="T589" i="1"/>
  <c r="X496" i="1"/>
  <c r="X271" i="1"/>
  <c r="X279" i="1"/>
  <c r="N733" i="1"/>
  <c r="N765" i="1"/>
  <c r="P1026" i="1"/>
  <c r="P905" i="1"/>
  <c r="P937" i="1"/>
  <c r="P969" i="1"/>
  <c r="P811" i="1"/>
  <c r="P843" i="1"/>
  <c r="P875" i="1"/>
  <c r="P622" i="1"/>
  <c r="P654" i="1"/>
  <c r="P686" i="1"/>
  <c r="P718" i="1"/>
  <c r="P750" i="1"/>
  <c r="P782" i="1"/>
  <c r="N1004" i="1"/>
  <c r="N1036" i="1"/>
  <c r="N1068" i="1"/>
  <c r="N1100" i="1"/>
  <c r="N1132" i="1"/>
  <c r="N1164" i="1"/>
  <c r="N912" i="1"/>
  <c r="N944" i="1"/>
  <c r="N976" i="1"/>
  <c r="N818" i="1"/>
  <c r="N850" i="1"/>
  <c r="N882" i="1"/>
  <c r="N630" i="1"/>
  <c r="N662" i="1"/>
  <c r="N694" i="1"/>
  <c r="N726" i="1"/>
  <c r="N758" i="1"/>
  <c r="N790" i="1"/>
  <c r="P894" i="1"/>
  <c r="P930" i="1"/>
  <c r="P962" i="1"/>
  <c r="P804" i="1"/>
  <c r="P836" i="1"/>
  <c r="P868" i="1"/>
  <c r="P615" i="1"/>
  <c r="P647" i="1"/>
  <c r="P679" i="1"/>
  <c r="P711" i="1"/>
  <c r="P743" i="1"/>
  <c r="P775" i="1"/>
  <c r="N997" i="1"/>
  <c r="N1029" i="1"/>
  <c r="N1061" i="1"/>
  <c r="N1093" i="1"/>
  <c r="N1125" i="1"/>
  <c r="N1157" i="1"/>
  <c r="N905" i="1"/>
  <c r="N937" i="1"/>
  <c r="N969" i="1"/>
  <c r="N811" i="1"/>
  <c r="N843" i="1"/>
  <c r="N875" i="1"/>
  <c r="N623" i="1"/>
  <c r="N655" i="1"/>
  <c r="N687" i="1"/>
  <c r="N719" i="1"/>
  <c r="N751" i="1"/>
  <c r="N783" i="1"/>
  <c r="P1163" i="1"/>
  <c r="P923" i="1"/>
  <c r="P955" i="1"/>
  <c r="P797" i="1"/>
  <c r="P829" i="1"/>
  <c r="P861" i="1"/>
  <c r="P608" i="1"/>
  <c r="P640" i="1"/>
  <c r="P672" i="1"/>
  <c r="P704" i="1"/>
  <c r="P736" i="1"/>
  <c r="P768" i="1"/>
  <c r="N990" i="1"/>
  <c r="N1022" i="1"/>
  <c r="N1054" i="1"/>
  <c r="N1086" i="1"/>
  <c r="N1118" i="1"/>
  <c r="N1150" i="1"/>
  <c r="N898" i="1"/>
  <c r="N930" i="1"/>
  <c r="N962" i="1"/>
  <c r="N804" i="1"/>
  <c r="N836" i="1"/>
  <c r="N868" i="1"/>
  <c r="N616" i="1"/>
  <c r="N648" i="1"/>
  <c r="N680" i="1"/>
  <c r="N712" i="1"/>
  <c r="N744" i="1"/>
  <c r="N776" i="1"/>
  <c r="P798" i="1"/>
  <c r="P769" i="1"/>
  <c r="N931" i="1"/>
  <c r="N713" i="1"/>
  <c r="P806" i="1"/>
  <c r="P777" i="1"/>
  <c r="N939" i="1"/>
  <c r="N721" i="1"/>
  <c r="P814" i="1"/>
  <c r="P785" i="1"/>
  <c r="N947" i="1"/>
  <c r="N729" i="1"/>
  <c r="P822" i="1"/>
  <c r="P793" i="1"/>
  <c r="N955" i="1"/>
  <c r="N737" i="1"/>
  <c r="P609" i="1"/>
  <c r="N1055" i="1"/>
  <c r="N837" i="1"/>
  <c r="P908" i="1"/>
  <c r="P689" i="1"/>
  <c r="N1135" i="1"/>
  <c r="N633" i="1"/>
  <c r="P980" i="1"/>
  <c r="P761" i="1"/>
  <c r="N923" i="1"/>
  <c r="N705" i="1"/>
  <c r="N1063" i="1"/>
  <c r="N907" i="1"/>
  <c r="N845" i="1"/>
  <c r="N689" i="1"/>
  <c r="AB683" i="1"/>
  <c r="Z1103" i="1"/>
  <c r="Z1167" i="1"/>
  <c r="Z947" i="1"/>
  <c r="Z821" i="1"/>
  <c r="Z885" i="1"/>
  <c r="Z664" i="1"/>
  <c r="Z728" i="1"/>
  <c r="Z792" i="1"/>
  <c r="AB715" i="1"/>
  <c r="Z1111" i="1"/>
  <c r="Z891" i="1"/>
  <c r="Z955" i="1"/>
  <c r="Z829" i="1"/>
  <c r="Z608" i="1"/>
  <c r="Z672" i="1"/>
  <c r="Z736" i="1"/>
  <c r="AB747" i="1"/>
  <c r="Z1119" i="1"/>
  <c r="Z899" i="1"/>
  <c r="Z963" i="1"/>
  <c r="Z837" i="1"/>
  <c r="Z616" i="1"/>
  <c r="Z680" i="1"/>
  <c r="Z744" i="1"/>
  <c r="AB779" i="1"/>
  <c r="Z1127" i="1"/>
  <c r="Z907" i="1"/>
  <c r="Z971" i="1"/>
  <c r="Z845" i="1"/>
  <c r="Z624" i="1"/>
  <c r="Z688" i="1"/>
  <c r="Z752" i="1"/>
  <c r="Z1001" i="1"/>
  <c r="Z1135" i="1"/>
  <c r="Z915" i="1"/>
  <c r="Z979" i="1"/>
  <c r="Z853" i="1"/>
  <c r="Z632" i="1"/>
  <c r="Z696" i="1"/>
  <c r="Z760" i="1"/>
  <c r="Z1033" i="1"/>
  <c r="Z1143" i="1"/>
  <c r="Z923" i="1"/>
  <c r="Z797" i="1"/>
  <c r="Z861" i="1"/>
  <c r="Z640" i="1"/>
  <c r="Z704" i="1"/>
  <c r="Z768" i="1"/>
  <c r="Z1065" i="1"/>
  <c r="Z1151" i="1"/>
  <c r="Z931" i="1"/>
  <c r="Z805" i="1"/>
  <c r="Z869" i="1"/>
  <c r="Z648" i="1"/>
  <c r="Z712" i="1"/>
  <c r="Z776" i="1"/>
  <c r="Z939" i="1"/>
  <c r="Z813" i="1"/>
  <c r="Z877" i="1"/>
  <c r="Z656" i="1"/>
  <c r="Z720" i="1"/>
  <c r="Z784" i="1"/>
  <c r="Z1093" i="1"/>
  <c r="Z1159" i="1"/>
  <c r="D1598" i="1"/>
  <c r="D1646" i="1"/>
  <c r="D1694" i="1"/>
  <c r="D1591" i="1"/>
  <c r="D1560" i="1"/>
  <c r="D1616" i="1"/>
  <c r="D1585" i="1"/>
  <c r="D1586" i="1"/>
  <c r="D1634" i="1"/>
  <c r="D1690" i="1"/>
  <c r="D1603" i="1"/>
  <c r="D1588" i="1"/>
  <c r="D1636" i="1"/>
  <c r="D1681" i="1"/>
  <c r="D1744" i="1"/>
  <c r="D1516" i="1"/>
  <c r="D1374" i="1"/>
  <c r="D1422" i="1"/>
  <c r="D1185" i="1"/>
  <c r="D1241" i="1"/>
  <c r="D1297" i="1"/>
  <c r="D1345" i="1"/>
  <c r="B1583" i="1"/>
  <c r="B1631" i="1"/>
  <c r="B1647" i="1"/>
  <c r="D1640" i="1"/>
  <c r="D1661" i="1"/>
  <c r="D1672" i="1"/>
  <c r="D1737" i="1"/>
  <c r="D1745" i="1"/>
  <c r="D1469" i="1"/>
  <c r="D1485" i="1"/>
  <c r="D1501" i="1"/>
  <c r="D1517" i="1"/>
  <c r="D1525" i="1"/>
  <c r="D1533" i="1"/>
  <c r="D1549" i="1"/>
  <c r="D1375" i="1"/>
  <c r="D1391" i="1"/>
  <c r="D1399" i="1"/>
  <c r="D1407" i="1"/>
  <c r="D1423" i="1"/>
  <c r="D1439" i="1"/>
  <c r="D1455" i="1"/>
  <c r="D1463" i="1"/>
  <c r="D1186" i="1"/>
  <c r="D1202" i="1"/>
  <c r="D1218" i="1"/>
  <c r="D1234" i="1"/>
  <c r="D1242" i="1"/>
  <c r="D1250" i="1"/>
  <c r="D1266" i="1"/>
  <c r="D1282" i="1"/>
  <c r="D1298" i="1"/>
  <c r="D1306" i="1"/>
  <c r="D1314" i="1"/>
  <c r="D1330" i="1"/>
  <c r="D1346" i="1"/>
  <c r="D1362" i="1"/>
  <c r="B1560" i="1"/>
  <c r="B1568" i="1"/>
  <c r="B1584" i="1"/>
  <c r="B1600" i="1"/>
  <c r="D1565" i="1"/>
  <c r="D1621" i="1"/>
  <c r="D1641" i="1"/>
  <c r="D1663" i="1"/>
  <c r="D1684" i="1"/>
  <c r="D1705" i="1"/>
  <c r="D1714" i="1"/>
  <c r="D1722" i="1"/>
  <c r="D1738" i="1"/>
  <c r="D1470" i="1"/>
  <c r="D1486" i="1"/>
  <c r="D1494" i="1"/>
  <c r="D1502" i="1"/>
  <c r="D1518" i="1"/>
  <c r="D1534" i="1"/>
  <c r="D1550" i="1"/>
  <c r="D1558" i="1"/>
  <c r="D1376" i="1"/>
  <c r="D1392" i="1"/>
  <c r="D1408" i="1"/>
  <c r="D1424" i="1"/>
  <c r="D1432" i="1"/>
  <c r="D1440" i="1"/>
  <c r="D1456" i="1"/>
  <c r="D1187" i="1"/>
  <c r="D1203" i="1"/>
  <c r="D1211" i="1"/>
  <c r="D1219" i="1"/>
  <c r="D1235" i="1"/>
  <c r="D1251" i="1"/>
  <c r="D1267" i="1"/>
  <c r="D1275" i="1"/>
  <c r="D1283" i="1"/>
  <c r="D1299" i="1"/>
  <c r="D1315" i="1"/>
  <c r="D1331" i="1"/>
  <c r="D1339" i="1"/>
  <c r="D1347" i="1"/>
  <c r="D1363" i="1"/>
  <c r="B1569" i="1"/>
  <c r="B1585" i="1"/>
  <c r="B1593" i="1"/>
  <c r="B1601" i="1"/>
  <c r="B1617" i="1"/>
  <c r="B1633" i="1"/>
  <c r="D1625" i="1"/>
  <c r="D1643" i="1"/>
  <c r="D1653" i="1"/>
  <c r="D1675" i="1"/>
  <c r="D1696" i="1"/>
  <c r="D1715" i="1"/>
  <c r="D1723" i="1"/>
  <c r="D1731" i="1"/>
  <c r="D1747" i="1"/>
  <c r="D1479" i="1"/>
  <c r="D1495" i="1"/>
  <c r="D1503" i="1"/>
  <c r="D1511" i="1"/>
  <c r="D1527" i="1"/>
  <c r="D1543" i="1"/>
  <c r="D1464" i="1"/>
  <c r="D1377" i="1"/>
  <c r="D1385" i="1"/>
  <c r="D1401" i="1"/>
  <c r="D1417" i="1"/>
  <c r="D1433" i="1"/>
  <c r="D1441" i="1"/>
  <c r="D1449" i="1"/>
  <c r="D1180" i="1"/>
  <c r="D1196" i="1"/>
  <c r="D1212" i="1"/>
  <c r="D1220" i="1"/>
  <c r="D1228" i="1"/>
  <c r="D1244" i="1"/>
  <c r="D1260" i="1"/>
  <c r="D1276" i="1"/>
  <c r="D1284" i="1"/>
  <c r="D1292" i="1"/>
  <c r="D1308" i="1"/>
  <c r="D1324" i="1"/>
  <c r="D1332" i="1"/>
  <c r="D1340" i="1"/>
  <c r="D1348" i="1"/>
  <c r="D1356" i="1"/>
  <c r="D1627" i="1"/>
  <c r="D1655" i="1"/>
  <c r="D1665" i="1"/>
  <c r="D1676" i="1"/>
  <c r="D1687" i="1"/>
  <c r="D1697" i="1"/>
  <c r="D1716" i="1"/>
  <c r="D1732" i="1"/>
  <c r="D1740" i="1"/>
  <c r="D1559" i="1"/>
  <c r="D1472" i="1"/>
  <c r="D1480" i="1"/>
  <c r="D1496" i="1"/>
  <c r="D1512" i="1"/>
  <c r="D1520" i="1"/>
  <c r="D1528" i="1"/>
  <c r="D1536" i="1"/>
  <c r="D1544" i="1"/>
  <c r="D1370" i="1"/>
  <c r="D1386" i="1"/>
  <c r="D1394" i="1"/>
  <c r="D1402" i="1"/>
  <c r="D1410" i="1"/>
  <c r="D1418" i="1"/>
  <c r="D1434" i="1"/>
  <c r="D1450" i="1"/>
  <c r="D1458" i="1"/>
  <c r="D1181" i="1"/>
  <c r="D1189" i="1"/>
  <c r="D1197" i="1"/>
  <c r="D1213" i="1"/>
  <c r="D1229" i="1"/>
  <c r="D1237" i="1"/>
  <c r="D1245" i="1"/>
  <c r="D1253" i="1"/>
  <c r="D1261" i="1"/>
  <c r="D1277" i="1"/>
  <c r="D1293" i="1"/>
  <c r="D1301" i="1"/>
  <c r="D1309" i="1"/>
  <c r="D1317" i="1"/>
  <c r="D1325" i="1"/>
  <c r="D1341" i="1"/>
  <c r="D1357" i="1"/>
  <c r="D1365" i="1"/>
  <c r="B1563" i="1"/>
  <c r="B1571" i="1"/>
  <c r="B1579" i="1"/>
  <c r="B1595" i="1"/>
  <c r="D1633" i="1"/>
  <c r="D1647" i="1"/>
  <c r="D1657" i="1"/>
  <c r="D1668" i="1"/>
  <c r="D1679" i="1"/>
  <c r="D1700" i="1"/>
  <c r="D1718" i="1"/>
  <c r="D1726" i="1"/>
  <c r="D1734" i="1"/>
  <c r="D1742" i="1"/>
  <c r="D1466" i="1"/>
  <c r="D1482" i="1"/>
  <c r="D1498" i="1"/>
  <c r="D1506" i="1"/>
  <c r="D1514" i="1"/>
  <c r="D1522" i="1"/>
  <c r="D1530" i="1"/>
  <c r="D1546" i="1"/>
  <c r="D1372" i="1"/>
  <c r="D1380" i="1"/>
  <c r="D1388" i="1"/>
  <c r="D1396" i="1"/>
  <c r="D1404" i="1"/>
  <c r="D1420" i="1"/>
  <c r="D1436" i="1"/>
  <c r="D1444" i="1"/>
  <c r="D1452" i="1"/>
  <c r="D1460" i="1"/>
  <c r="D1183" i="1"/>
  <c r="D1199" i="1"/>
  <c r="D1215" i="1"/>
  <c r="D1223" i="1"/>
  <c r="D1231" i="1"/>
  <c r="D1239" i="1"/>
  <c r="D1247" i="1"/>
  <c r="D1263" i="1"/>
  <c r="D1279" i="1"/>
  <c r="D1287" i="1"/>
  <c r="D1295" i="1"/>
  <c r="D1303" i="1"/>
  <c r="D1311" i="1"/>
  <c r="D1327" i="1"/>
  <c r="D1343" i="1"/>
  <c r="D1351" i="1"/>
  <c r="D1359" i="1"/>
  <c r="D1367" i="1"/>
  <c r="B1565" i="1"/>
  <c r="B1581" i="1"/>
  <c r="B1597" i="1"/>
  <c r="B1605" i="1"/>
  <c r="B1613" i="1"/>
  <c r="B1621" i="1"/>
  <c r="B1629" i="1"/>
  <c r="B1645" i="1"/>
  <c r="B1661" i="1"/>
  <c r="B1669" i="1"/>
  <c r="B1677" i="1"/>
  <c r="D1605" i="1"/>
  <c r="D1635" i="1"/>
  <c r="D1659" i="1"/>
  <c r="D1680" i="1"/>
  <c r="D1691" i="1"/>
  <c r="D1701" i="1"/>
  <c r="D1711" i="1"/>
  <c r="D1719" i="1"/>
  <c r="D1735" i="1"/>
  <c r="D1467" i="1"/>
  <c r="D1475" i="1"/>
  <c r="D1483" i="1"/>
  <c r="D1491" i="1"/>
  <c r="D1499" i="1"/>
  <c r="D1515" i="1"/>
  <c r="D1531" i="1"/>
  <c r="D1539" i="1"/>
  <c r="D1555" i="1"/>
  <c r="D1373" i="1"/>
  <c r="D1381" i="1"/>
  <c r="D1397" i="1"/>
  <c r="D1413" i="1"/>
  <c r="D1421" i="1"/>
  <c r="D1429" i="1"/>
  <c r="D1437" i="1"/>
  <c r="D1453" i="1"/>
  <c r="D1184" i="1"/>
  <c r="D1200" i="1"/>
  <c r="D1208" i="1"/>
  <c r="D1216" i="1"/>
  <c r="D1224" i="1"/>
  <c r="D1232" i="1"/>
  <c r="D1248" i="1"/>
  <c r="D1264" i="1"/>
  <c r="D1272" i="1"/>
  <c r="D1280" i="1"/>
  <c r="D1288" i="1"/>
  <c r="D1296" i="1"/>
  <c r="D1312" i="1"/>
  <c r="D1328" i="1"/>
  <c r="D1336" i="1"/>
  <c r="D1344" i="1"/>
  <c r="D1352" i="1"/>
  <c r="D1360" i="1"/>
  <c r="D1699" i="1"/>
  <c r="D1545" i="1"/>
  <c r="D1419" i="1"/>
  <c r="D1198" i="1"/>
  <c r="D1262" i="1"/>
  <c r="D1326" i="1"/>
  <c r="B1586" i="1"/>
  <c r="B1619" i="1"/>
  <c r="B1632" i="1"/>
  <c r="B1643" i="1"/>
  <c r="B1654" i="1"/>
  <c r="B1663" i="1"/>
  <c r="B1681" i="1"/>
  <c r="B1697" i="1"/>
  <c r="B1705" i="1"/>
  <c r="B1713" i="1"/>
  <c r="B1721" i="1"/>
  <c r="B1729" i="1"/>
  <c r="B1745" i="1"/>
  <c r="B1477" i="1"/>
  <c r="B1485" i="1"/>
  <c r="B1493" i="1"/>
  <c r="B1501" i="1"/>
  <c r="B1509" i="1"/>
  <c r="B1525" i="1"/>
  <c r="B1541" i="1"/>
  <c r="B1549" i="1"/>
  <c r="B1557" i="1"/>
  <c r="B1375" i="1"/>
  <c r="B1383" i="1"/>
  <c r="B1399" i="1"/>
  <c r="B1415" i="1"/>
  <c r="B1423" i="1"/>
  <c r="B1431" i="1"/>
  <c r="B1439" i="1"/>
  <c r="B1447" i="1"/>
  <c r="B1463" i="1"/>
  <c r="B1194" i="1"/>
  <c r="B1202" i="1"/>
  <c r="B1210" i="1"/>
  <c r="B1218" i="1"/>
  <c r="B1226" i="1"/>
  <c r="B1242" i="1"/>
  <c r="B1258" i="1"/>
  <c r="B1266" i="1"/>
  <c r="B1274" i="1"/>
  <c r="B1282" i="1"/>
  <c r="B1290" i="1"/>
  <c r="B1306" i="1"/>
  <c r="B1322" i="1"/>
  <c r="B1330" i="1"/>
  <c r="B1338" i="1"/>
  <c r="B1346" i="1"/>
  <c r="B1354" i="1"/>
  <c r="D1589" i="1"/>
  <c r="D1489" i="1"/>
  <c r="D1553" i="1"/>
  <c r="D1427" i="1"/>
  <c r="D1206" i="1"/>
  <c r="D1270" i="1"/>
  <c r="B1566" i="1"/>
  <c r="B1588" i="1"/>
  <c r="B1606" i="1"/>
  <c r="B1620" i="1"/>
  <c r="B1634" i="1"/>
  <c r="B1644" i="1"/>
  <c r="B1655" i="1"/>
  <c r="B1673" i="1"/>
  <c r="B1682" i="1"/>
  <c r="B1690" i="1"/>
  <c r="B1698" i="1"/>
  <c r="B1706" i="1"/>
  <c r="B1714" i="1"/>
  <c r="B1722" i="1"/>
  <c r="B1730" i="1"/>
  <c r="B1738" i="1"/>
  <c r="B1746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376" i="1"/>
  <c r="B1384" i="1"/>
  <c r="B1392" i="1"/>
  <c r="B1400" i="1"/>
  <c r="B1408" i="1"/>
  <c r="B1416" i="1"/>
  <c r="B1424" i="1"/>
  <c r="B1432" i="1"/>
  <c r="B1440" i="1"/>
  <c r="B1448" i="1"/>
  <c r="B1456" i="1"/>
  <c r="B136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D1629" i="1"/>
  <c r="D1717" i="1"/>
  <c r="D1497" i="1"/>
  <c r="D1371" i="1"/>
  <c r="D1435" i="1"/>
  <c r="D1214" i="1"/>
  <c r="D1278" i="1"/>
  <c r="D1342" i="1"/>
  <c r="B1570" i="1"/>
  <c r="B1590" i="1"/>
  <c r="B1610" i="1"/>
  <c r="B1622" i="1"/>
  <c r="B1635" i="1"/>
  <c r="B1646" i="1"/>
  <c r="B1656" i="1"/>
  <c r="B1665" i="1"/>
  <c r="B1674" i="1"/>
  <c r="B1683" i="1"/>
  <c r="B1691" i="1"/>
  <c r="B1699" i="1"/>
  <c r="B1707" i="1"/>
  <c r="B1715" i="1"/>
  <c r="B1723" i="1"/>
  <c r="B1731" i="1"/>
  <c r="B1739" i="1"/>
  <c r="B1747" i="1"/>
  <c r="B1471" i="1"/>
  <c r="B1479" i="1"/>
  <c r="B1487" i="1"/>
  <c r="B1495" i="1"/>
  <c r="B1503" i="1"/>
  <c r="B1511" i="1"/>
  <c r="B1519" i="1"/>
  <c r="B1527" i="1"/>
  <c r="B1535" i="1"/>
  <c r="B1543" i="1"/>
  <c r="B1551" i="1"/>
  <c r="B1464" i="1"/>
  <c r="B1377" i="1"/>
  <c r="B1385" i="1"/>
  <c r="B1393" i="1"/>
  <c r="B1401" i="1"/>
  <c r="B1409" i="1"/>
  <c r="B1417" i="1"/>
  <c r="B1425" i="1"/>
  <c r="B1433" i="1"/>
  <c r="B1441" i="1"/>
  <c r="B1449" i="1"/>
  <c r="B1457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D1645" i="1"/>
  <c r="D1725" i="1"/>
  <c r="D1505" i="1"/>
  <c r="D1379" i="1"/>
  <c r="D1443" i="1"/>
  <c r="D1222" i="1"/>
  <c r="D1286" i="1"/>
  <c r="D1350" i="1"/>
  <c r="B1572" i="1"/>
  <c r="B1594" i="1"/>
  <c r="B1611" i="1"/>
  <c r="B1624" i="1"/>
  <c r="B1636" i="1"/>
  <c r="B1648" i="1"/>
  <c r="B1657" i="1"/>
  <c r="B1666" i="1"/>
  <c r="B1675" i="1"/>
  <c r="B1684" i="1"/>
  <c r="B1692" i="1"/>
  <c r="B1700" i="1"/>
  <c r="B1708" i="1"/>
  <c r="B1716" i="1"/>
  <c r="B1724" i="1"/>
  <c r="B1732" i="1"/>
  <c r="B1740" i="1"/>
  <c r="B1559" i="1"/>
  <c r="B1472" i="1"/>
  <c r="B1480" i="1"/>
  <c r="B1488" i="1"/>
  <c r="B1496" i="1"/>
  <c r="B1504" i="1"/>
  <c r="B1512" i="1"/>
  <c r="B1520" i="1"/>
  <c r="B1528" i="1"/>
  <c r="B1536" i="1"/>
  <c r="B1544" i="1"/>
  <c r="B155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181" i="1"/>
  <c r="B1189" i="1"/>
  <c r="B1197" i="1"/>
  <c r="B1205" i="1"/>
  <c r="B1213" i="1"/>
  <c r="B1221" i="1"/>
  <c r="B1229" i="1"/>
  <c r="B1237" i="1"/>
  <c r="B1245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D1656" i="1"/>
  <c r="D1733" i="1"/>
  <c r="D1513" i="1"/>
  <c r="D1387" i="1"/>
  <c r="D1451" i="1"/>
  <c r="D1230" i="1"/>
  <c r="D1294" i="1"/>
  <c r="D1358" i="1"/>
  <c r="B1574" i="1"/>
  <c r="B1596" i="1"/>
  <c r="B1612" i="1"/>
  <c r="B1626" i="1"/>
  <c r="B1638" i="1"/>
  <c r="B1649" i="1"/>
  <c r="B1658" i="1"/>
  <c r="B1667" i="1"/>
  <c r="B1676" i="1"/>
  <c r="B1685" i="1"/>
  <c r="B1693" i="1"/>
  <c r="B1701" i="1"/>
  <c r="B1709" i="1"/>
  <c r="B1717" i="1"/>
  <c r="B1725" i="1"/>
  <c r="B1733" i="1"/>
  <c r="B1741" i="1"/>
  <c r="B1465" i="1"/>
  <c r="B1473" i="1"/>
  <c r="B1481" i="1"/>
  <c r="B1489" i="1"/>
  <c r="B1497" i="1"/>
  <c r="B1505" i="1"/>
  <c r="B1513" i="1"/>
  <c r="B1521" i="1"/>
  <c r="B1529" i="1"/>
  <c r="B1537" i="1"/>
  <c r="B1545" i="1"/>
  <c r="B155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D1677" i="1"/>
  <c r="D1465" i="1"/>
  <c r="D1403" i="1"/>
  <c r="D1182" i="1"/>
  <c r="D1246" i="1"/>
  <c r="D1310" i="1"/>
  <c r="D1366" i="1"/>
  <c r="B1580" i="1"/>
  <c r="B1602" i="1"/>
  <c r="B1616" i="1"/>
  <c r="B1628" i="1"/>
  <c r="B1641" i="1"/>
  <c r="B1651" i="1"/>
  <c r="B1660" i="1"/>
  <c r="B1670" i="1"/>
  <c r="B1679" i="1"/>
  <c r="B1687" i="1"/>
  <c r="B1695" i="1"/>
  <c r="B1703" i="1"/>
  <c r="B1711" i="1"/>
  <c r="B1719" i="1"/>
  <c r="B1727" i="1"/>
  <c r="B1735" i="1"/>
  <c r="B1743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373" i="1"/>
  <c r="B1381" i="1"/>
  <c r="B1389" i="1"/>
  <c r="B1397" i="1"/>
  <c r="B1405" i="1"/>
  <c r="B1445" i="1"/>
  <c r="B1562" i="1"/>
  <c r="B1413" i="1"/>
  <c r="B1421" i="1"/>
  <c r="B1429" i="1"/>
  <c r="B1437" i="1"/>
  <c r="B1453" i="1"/>
  <c r="B1461" i="1"/>
  <c r="B1184" i="1"/>
  <c r="B1192" i="1"/>
  <c r="B1200" i="1"/>
  <c r="B1208" i="1"/>
  <c r="B1216" i="1"/>
  <c r="B1224" i="1"/>
  <c r="B1232" i="1"/>
  <c r="B1240" i="1"/>
  <c r="B1248" i="1"/>
  <c r="B1256" i="1"/>
  <c r="B1264" i="1"/>
  <c r="B1272" i="1"/>
  <c r="B1280" i="1"/>
  <c r="B1288" i="1"/>
  <c r="B1296" i="1"/>
  <c r="B1304" i="1"/>
  <c r="B1312" i="1"/>
  <c r="B1320" i="1"/>
  <c r="B1328" i="1"/>
  <c r="B1336" i="1"/>
  <c r="B1344" i="1"/>
  <c r="B1352" i="1"/>
  <c r="B1360" i="1"/>
  <c r="B1368" i="1"/>
  <c r="D1688" i="1"/>
  <c r="D1473" i="1"/>
  <c r="D1537" i="1"/>
  <c r="D1411" i="1"/>
  <c r="D1190" i="1"/>
  <c r="D1254" i="1"/>
  <c r="D1318" i="1"/>
  <c r="B1582" i="1"/>
  <c r="B1603" i="1"/>
  <c r="B1618" i="1"/>
  <c r="B1630" i="1"/>
  <c r="B1642" i="1"/>
  <c r="B1652" i="1"/>
  <c r="B1662" i="1"/>
  <c r="B1671" i="1"/>
  <c r="B1680" i="1"/>
  <c r="B1688" i="1"/>
  <c r="B1696" i="1"/>
  <c r="B1704" i="1"/>
  <c r="B1712" i="1"/>
  <c r="B1720" i="1"/>
  <c r="B1728" i="1"/>
  <c r="B1736" i="1"/>
  <c r="B1744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185" i="1"/>
  <c r="B1193" i="1"/>
  <c r="B1201" i="1"/>
  <c r="B1209" i="1"/>
  <c r="B1217" i="1"/>
  <c r="B1225" i="1"/>
  <c r="B1233" i="1"/>
  <c r="G28" i="2" s="1"/>
  <c r="B1241" i="1"/>
  <c r="B1249" i="1"/>
  <c r="B1257" i="1"/>
  <c r="B1265" i="1"/>
  <c r="B1273" i="1"/>
  <c r="B1281" i="1"/>
  <c r="B1289" i="1"/>
  <c r="B1297" i="1"/>
  <c r="B1305" i="1"/>
  <c r="B1313" i="1"/>
  <c r="B1321" i="1"/>
  <c r="B1329" i="1"/>
  <c r="B1337" i="1"/>
  <c r="B1345" i="1"/>
  <c r="B1353" i="1"/>
  <c r="B1361" i="1"/>
  <c r="B1179" i="1"/>
  <c r="D1364" i="1"/>
  <c r="B1668" i="1"/>
  <c r="B1734" i="1"/>
  <c r="B1514" i="1"/>
  <c r="B1388" i="1"/>
  <c r="B1452" i="1"/>
  <c r="B1231" i="1"/>
  <c r="B1295" i="1"/>
  <c r="B1359" i="1"/>
  <c r="D1667" i="1"/>
  <c r="B1578" i="1"/>
  <c r="B1678" i="1"/>
  <c r="B1742" i="1"/>
  <c r="B1522" i="1"/>
  <c r="B1396" i="1"/>
  <c r="B1460" i="1"/>
  <c r="B1239" i="1"/>
  <c r="B1303" i="1"/>
  <c r="B1367" i="1"/>
  <c r="D1741" i="1"/>
  <c r="B1598" i="1"/>
  <c r="B1686" i="1"/>
  <c r="B1466" i="1"/>
  <c r="B1530" i="1"/>
  <c r="B1404" i="1"/>
  <c r="B1183" i="1"/>
  <c r="B1247" i="1"/>
  <c r="B1311" i="1"/>
  <c r="D1521" i="1"/>
  <c r="B1614" i="1"/>
  <c r="B1694" i="1"/>
  <c r="B1474" i="1"/>
  <c r="B1538" i="1"/>
  <c r="B1412" i="1"/>
  <c r="B1191" i="1"/>
  <c r="B1255" i="1"/>
  <c r="B1319" i="1"/>
  <c r="D1395" i="1"/>
  <c r="B1627" i="1"/>
  <c r="B1702" i="1"/>
  <c r="B1482" i="1"/>
  <c r="B1546" i="1"/>
  <c r="B1420" i="1"/>
  <c r="B1199" i="1"/>
  <c r="B1263" i="1"/>
  <c r="B1327" i="1"/>
  <c r="D1238" i="1"/>
  <c r="B1650" i="1"/>
  <c r="B1718" i="1"/>
  <c r="B1498" i="1"/>
  <c r="B1372" i="1"/>
  <c r="B1436" i="1"/>
  <c r="B1215" i="1"/>
  <c r="B1279" i="1"/>
  <c r="B1343" i="1"/>
  <c r="D1302" i="1"/>
  <c r="B1659" i="1"/>
  <c r="B1726" i="1"/>
  <c r="B1506" i="1"/>
  <c r="B1380" i="1"/>
  <c r="B1444" i="1"/>
  <c r="B1223" i="1"/>
  <c r="B1287" i="1"/>
  <c r="B1351" i="1"/>
  <c r="D1459" i="1"/>
  <c r="B1335" i="1"/>
  <c r="B1640" i="1"/>
  <c r="B1710" i="1"/>
  <c r="B1490" i="1"/>
  <c r="B1554" i="1"/>
  <c r="B1428" i="1"/>
  <c r="B1207" i="1"/>
  <c r="B1271" i="1"/>
  <c r="AQ40" i="1"/>
  <c r="R212" i="1"/>
  <c r="R204" i="1"/>
  <c r="R148" i="1"/>
  <c r="R140" i="1"/>
  <c r="R84" i="1"/>
  <c r="R76" i="1"/>
  <c r="R305" i="1"/>
  <c r="R297" i="1"/>
  <c r="R241" i="1"/>
  <c r="R233" i="1"/>
  <c r="R367" i="1"/>
  <c r="R359" i="1"/>
  <c r="R588" i="1"/>
  <c r="R580" i="1"/>
  <c r="R524" i="1"/>
  <c r="R516" i="1"/>
  <c r="R460" i="1"/>
  <c r="R452" i="1"/>
  <c r="T206" i="1"/>
  <c r="T198" i="1"/>
  <c r="T142" i="1"/>
  <c r="T134" i="1"/>
  <c r="T78" i="1"/>
  <c r="T70" i="1"/>
  <c r="T298" i="1"/>
  <c r="T290" i="1"/>
  <c r="T234" i="1"/>
  <c r="T226" i="1"/>
  <c r="T360" i="1"/>
  <c r="T352" i="1"/>
  <c r="T580" i="1"/>
  <c r="T572" i="1"/>
  <c r="T516" i="1"/>
  <c r="T500" i="1"/>
  <c r="T436" i="1"/>
  <c r="T428" i="1"/>
  <c r="V208" i="1"/>
  <c r="V192" i="1"/>
  <c r="V174" i="1"/>
  <c r="V152" i="1"/>
  <c r="V131" i="1"/>
  <c r="V110" i="1"/>
  <c r="V88" i="1"/>
  <c r="V67" i="1"/>
  <c r="V46" i="1"/>
  <c r="V308" i="1"/>
  <c r="V287" i="1"/>
  <c r="V266" i="1"/>
  <c r="V244" i="1"/>
  <c r="V223" i="1"/>
  <c r="V392" i="1"/>
  <c r="V370" i="1"/>
  <c r="V349" i="1"/>
  <c r="V326" i="1"/>
  <c r="V581" i="1"/>
  <c r="V549" i="1"/>
  <c r="V460" i="1"/>
  <c r="X333" i="1"/>
  <c r="Z102" i="1"/>
  <c r="Z80" i="1"/>
  <c r="AB31" i="1"/>
  <c r="AB158" i="1"/>
  <c r="AB468" i="1"/>
  <c r="AH210" i="1"/>
  <c r="D989" i="1"/>
  <c r="D997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897" i="1"/>
  <c r="D905" i="1"/>
  <c r="D913" i="1"/>
  <c r="D921" i="1"/>
  <c r="D929" i="1"/>
  <c r="D937" i="1"/>
  <c r="D945" i="1"/>
  <c r="D953" i="1"/>
  <c r="D961" i="1"/>
  <c r="D969" i="1"/>
  <c r="D977" i="1"/>
  <c r="D890" i="1"/>
  <c r="D803" i="1"/>
  <c r="D811" i="1"/>
  <c r="D819" i="1"/>
  <c r="D827" i="1"/>
  <c r="D835" i="1"/>
  <c r="D843" i="1"/>
  <c r="D851" i="1"/>
  <c r="D859" i="1"/>
  <c r="D867" i="1"/>
  <c r="D875" i="1"/>
  <c r="D883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B988" i="1"/>
  <c r="B996" i="1"/>
  <c r="B1004" i="1"/>
  <c r="B1012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D990" i="1"/>
  <c r="D998" i="1"/>
  <c r="D1006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985" i="1"/>
  <c r="D898" i="1"/>
  <c r="D906" i="1"/>
  <c r="D914" i="1"/>
  <c r="D922" i="1"/>
  <c r="D930" i="1"/>
  <c r="D938" i="1"/>
  <c r="D946" i="1"/>
  <c r="D954" i="1"/>
  <c r="D962" i="1"/>
  <c r="D970" i="1"/>
  <c r="D978" i="1"/>
  <c r="D796" i="1"/>
  <c r="D804" i="1"/>
  <c r="D812" i="1"/>
  <c r="D820" i="1"/>
  <c r="D828" i="1"/>
  <c r="D836" i="1"/>
  <c r="D844" i="1"/>
  <c r="D852" i="1"/>
  <c r="D860" i="1"/>
  <c r="D868" i="1"/>
  <c r="D876" i="1"/>
  <c r="D884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B989" i="1"/>
  <c r="B997" i="1"/>
  <c r="B1005" i="1"/>
  <c r="B1013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898" i="1"/>
  <c r="B906" i="1"/>
  <c r="B914" i="1"/>
  <c r="B922" i="1"/>
  <c r="B930" i="1"/>
  <c r="B938" i="1"/>
  <c r="B946" i="1"/>
  <c r="B954" i="1"/>
  <c r="B962" i="1"/>
  <c r="B970" i="1"/>
  <c r="B978" i="1"/>
  <c r="B890" i="1"/>
  <c r="B803" i="1"/>
  <c r="B811" i="1"/>
  <c r="B819" i="1"/>
  <c r="B827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797" i="1"/>
  <c r="D805" i="1"/>
  <c r="D813" i="1"/>
  <c r="D821" i="1"/>
  <c r="D829" i="1"/>
  <c r="D837" i="1"/>
  <c r="D845" i="1"/>
  <c r="D853" i="1"/>
  <c r="D861" i="1"/>
  <c r="D869" i="1"/>
  <c r="H19" i="2" s="1"/>
  <c r="D877" i="1"/>
  <c r="D885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B990" i="1"/>
  <c r="B998" i="1"/>
  <c r="B1006" i="1"/>
  <c r="B1014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985" i="1"/>
  <c r="B899" i="1"/>
  <c r="B907" i="1"/>
  <c r="B915" i="1"/>
  <c r="B923" i="1"/>
  <c r="B931" i="1"/>
  <c r="B939" i="1"/>
  <c r="B947" i="1"/>
  <c r="B955" i="1"/>
  <c r="B963" i="1"/>
  <c r="B971" i="1"/>
  <c r="B979" i="1"/>
  <c r="B796" i="1"/>
  <c r="B804" i="1"/>
  <c r="B812" i="1"/>
  <c r="B820" i="1"/>
  <c r="B828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610" i="1"/>
  <c r="D618" i="1"/>
  <c r="D626" i="1"/>
  <c r="D634" i="1"/>
  <c r="D642" i="1"/>
  <c r="D650" i="1"/>
  <c r="D658" i="1"/>
  <c r="D666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797" i="1"/>
  <c r="B805" i="1"/>
  <c r="B813" i="1"/>
  <c r="B821" i="1"/>
  <c r="B829" i="1"/>
  <c r="B837" i="1"/>
  <c r="B84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606" i="1"/>
  <c r="B992" i="1"/>
  <c r="B1000" i="1"/>
  <c r="B1008" i="1"/>
  <c r="B1016" i="1"/>
  <c r="B1024" i="1"/>
  <c r="B1032" i="1"/>
  <c r="B1040" i="1"/>
  <c r="B1048" i="1"/>
  <c r="B1056" i="1"/>
  <c r="B1064" i="1"/>
  <c r="B1072" i="1"/>
  <c r="B1080" i="1"/>
  <c r="B1088" i="1"/>
  <c r="B1096" i="1"/>
  <c r="B1104" i="1"/>
  <c r="B1112" i="1"/>
  <c r="B1120" i="1"/>
  <c r="B1128" i="1"/>
  <c r="D986" i="1"/>
  <c r="D994" i="1"/>
  <c r="D1002" i="1"/>
  <c r="D1010" i="1"/>
  <c r="D1018" i="1"/>
  <c r="D1026" i="1"/>
  <c r="D1034" i="1"/>
  <c r="D1042" i="1"/>
  <c r="D1050" i="1"/>
  <c r="D1058" i="1"/>
  <c r="D1066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605" i="1"/>
  <c r="B993" i="1"/>
  <c r="B1001" i="1"/>
  <c r="B1009" i="1"/>
  <c r="B1017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894" i="1"/>
  <c r="B902" i="1"/>
  <c r="B910" i="1"/>
  <c r="B918" i="1"/>
  <c r="B926" i="1"/>
  <c r="B934" i="1"/>
  <c r="B942" i="1"/>
  <c r="B950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613" i="1"/>
  <c r="D621" i="1"/>
  <c r="D629" i="1"/>
  <c r="D637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800" i="1"/>
  <c r="B808" i="1"/>
  <c r="B816" i="1"/>
  <c r="B824" i="1"/>
  <c r="B832" i="1"/>
  <c r="D1036" i="1"/>
  <c r="D1100" i="1"/>
  <c r="D1164" i="1"/>
  <c r="D944" i="1"/>
  <c r="D818" i="1"/>
  <c r="D882" i="1"/>
  <c r="D662" i="1"/>
  <c r="D726" i="1"/>
  <c r="D790" i="1"/>
  <c r="B1043" i="1"/>
  <c r="B1107" i="1"/>
  <c r="B1147" i="1"/>
  <c r="B1168" i="1"/>
  <c r="B905" i="1"/>
  <c r="B928" i="1"/>
  <c r="B949" i="1"/>
  <c r="B966" i="1"/>
  <c r="B982" i="1"/>
  <c r="B807" i="1"/>
  <c r="B823" i="1"/>
  <c r="B836" i="1"/>
  <c r="B846" i="1"/>
  <c r="B854" i="1"/>
  <c r="B862" i="1"/>
  <c r="B870" i="1"/>
  <c r="B878" i="1"/>
  <c r="B886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D1044" i="1"/>
  <c r="D1108" i="1"/>
  <c r="D1172" i="1"/>
  <c r="D952" i="1"/>
  <c r="D826" i="1"/>
  <c r="D795" i="1"/>
  <c r="D670" i="1"/>
  <c r="D734" i="1"/>
  <c r="B987" i="1"/>
  <c r="B1051" i="1"/>
  <c r="B1115" i="1"/>
  <c r="B1148" i="1"/>
  <c r="B1171" i="1"/>
  <c r="B909" i="1"/>
  <c r="B929" i="1"/>
  <c r="B952" i="1"/>
  <c r="B968" i="1"/>
  <c r="B984" i="1"/>
  <c r="B809" i="1"/>
  <c r="B825" i="1"/>
  <c r="B838" i="1"/>
  <c r="B847" i="1"/>
  <c r="B855" i="1"/>
  <c r="B863" i="1"/>
  <c r="B871" i="1"/>
  <c r="B879" i="1"/>
  <c r="B887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D988" i="1"/>
  <c r="D1052" i="1"/>
  <c r="D1116" i="1"/>
  <c r="D896" i="1"/>
  <c r="D960" i="1"/>
  <c r="D834" i="1"/>
  <c r="D614" i="1"/>
  <c r="D678" i="1"/>
  <c r="D742" i="1"/>
  <c r="B995" i="1"/>
  <c r="B1059" i="1"/>
  <c r="B1123" i="1"/>
  <c r="B1152" i="1"/>
  <c r="B1172" i="1"/>
  <c r="B912" i="1"/>
  <c r="B933" i="1"/>
  <c r="B953" i="1"/>
  <c r="B969" i="1"/>
  <c r="B891" i="1"/>
  <c r="B810" i="1"/>
  <c r="B826" i="1"/>
  <c r="B839" i="1"/>
  <c r="B848" i="1"/>
  <c r="B856" i="1"/>
  <c r="B864" i="1"/>
  <c r="B872" i="1"/>
  <c r="B880" i="1"/>
  <c r="B888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605" i="1"/>
  <c r="D996" i="1"/>
  <c r="D1060" i="1"/>
  <c r="D1124" i="1"/>
  <c r="D904" i="1"/>
  <c r="D968" i="1"/>
  <c r="D842" i="1"/>
  <c r="D622" i="1"/>
  <c r="D686" i="1"/>
  <c r="D750" i="1"/>
  <c r="B1003" i="1"/>
  <c r="B1067" i="1"/>
  <c r="B1131" i="1"/>
  <c r="B1155" i="1"/>
  <c r="B893" i="1"/>
  <c r="B913" i="1"/>
  <c r="B936" i="1"/>
  <c r="B957" i="1"/>
  <c r="B973" i="1"/>
  <c r="B798" i="1"/>
  <c r="B814" i="1"/>
  <c r="B830" i="1"/>
  <c r="B840" i="1"/>
  <c r="B849" i="1"/>
  <c r="B857" i="1"/>
  <c r="B865" i="1"/>
  <c r="B873" i="1"/>
  <c r="B881" i="1"/>
  <c r="B889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D1004" i="1"/>
  <c r="D1068" i="1"/>
  <c r="D1132" i="1"/>
  <c r="D912" i="1"/>
  <c r="D976" i="1"/>
  <c r="D850" i="1"/>
  <c r="D630" i="1"/>
  <c r="D694" i="1"/>
  <c r="D758" i="1"/>
  <c r="B1011" i="1"/>
  <c r="B1075" i="1"/>
  <c r="B1136" i="1"/>
  <c r="B1156" i="1"/>
  <c r="B896" i="1"/>
  <c r="B917" i="1"/>
  <c r="B937" i="1"/>
  <c r="B958" i="1"/>
  <c r="B974" i="1"/>
  <c r="B799" i="1"/>
  <c r="B815" i="1"/>
  <c r="B831" i="1"/>
  <c r="B841" i="1"/>
  <c r="B850" i="1"/>
  <c r="B858" i="1"/>
  <c r="B866" i="1"/>
  <c r="B874" i="1"/>
  <c r="B882" i="1"/>
  <c r="B79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D1012" i="1"/>
  <c r="D1076" i="1"/>
  <c r="D1140" i="1"/>
  <c r="D920" i="1"/>
  <c r="D984" i="1"/>
  <c r="D858" i="1"/>
  <c r="D638" i="1"/>
  <c r="D702" i="1"/>
  <c r="D766" i="1"/>
  <c r="B1019" i="1"/>
  <c r="B1083" i="1"/>
  <c r="B1139" i="1"/>
  <c r="B1160" i="1"/>
  <c r="B897" i="1"/>
  <c r="B920" i="1"/>
  <c r="B941" i="1"/>
  <c r="B960" i="1"/>
  <c r="B976" i="1"/>
  <c r="B801" i="1"/>
  <c r="B817" i="1"/>
  <c r="B833" i="1"/>
  <c r="B842" i="1"/>
  <c r="B851" i="1"/>
  <c r="B859" i="1"/>
  <c r="B867" i="1"/>
  <c r="B875" i="1"/>
  <c r="B883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D1020" i="1"/>
  <c r="D1084" i="1"/>
  <c r="D1148" i="1"/>
  <c r="D928" i="1"/>
  <c r="D802" i="1"/>
  <c r="D866" i="1"/>
  <c r="D646" i="1"/>
  <c r="D710" i="1"/>
  <c r="D774" i="1"/>
  <c r="B1027" i="1"/>
  <c r="B1091" i="1"/>
  <c r="B1140" i="1"/>
  <c r="B1163" i="1"/>
  <c r="B901" i="1"/>
  <c r="B921" i="1"/>
  <c r="B944" i="1"/>
  <c r="B961" i="1"/>
  <c r="B977" i="1"/>
  <c r="B802" i="1"/>
  <c r="B818" i="1"/>
  <c r="B834" i="1"/>
  <c r="B843" i="1"/>
  <c r="B852" i="1"/>
  <c r="B860" i="1"/>
  <c r="B868" i="1"/>
  <c r="B876" i="1"/>
  <c r="B884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D1092" i="1"/>
  <c r="B1035" i="1"/>
  <c r="B981" i="1"/>
  <c r="B877" i="1"/>
  <c r="B656" i="1"/>
  <c r="B720" i="1"/>
  <c r="B784" i="1"/>
  <c r="D1156" i="1"/>
  <c r="B1099" i="1"/>
  <c r="B806" i="1"/>
  <c r="B885" i="1"/>
  <c r="B664" i="1"/>
  <c r="B728" i="1"/>
  <c r="B792" i="1"/>
  <c r="D936" i="1"/>
  <c r="B1144" i="1"/>
  <c r="B822" i="1"/>
  <c r="B608" i="1"/>
  <c r="B672" i="1"/>
  <c r="B736" i="1"/>
  <c r="D810" i="1"/>
  <c r="B1164" i="1"/>
  <c r="B835" i="1"/>
  <c r="B616" i="1"/>
  <c r="B680" i="1"/>
  <c r="B744" i="1"/>
  <c r="D874" i="1"/>
  <c r="B904" i="1"/>
  <c r="B844" i="1"/>
  <c r="B624" i="1"/>
  <c r="B688" i="1"/>
  <c r="B752" i="1"/>
  <c r="D654" i="1"/>
  <c r="B925" i="1"/>
  <c r="B853" i="1"/>
  <c r="B632" i="1"/>
  <c r="B696" i="1"/>
  <c r="B760" i="1"/>
  <c r="D718" i="1"/>
  <c r="B945" i="1"/>
  <c r="B861" i="1"/>
  <c r="B640" i="1"/>
  <c r="B704" i="1"/>
  <c r="B768" i="1"/>
  <c r="D1028" i="1"/>
  <c r="D782" i="1"/>
  <c r="B965" i="1"/>
  <c r="B869" i="1"/>
  <c r="G19" i="2" s="1"/>
  <c r="B648" i="1"/>
  <c r="B776" i="1"/>
  <c r="R179" i="1"/>
  <c r="R171" i="1"/>
  <c r="R115" i="1"/>
  <c r="R107" i="1"/>
  <c r="R51" i="1"/>
  <c r="R43" i="1"/>
  <c r="R272" i="1"/>
  <c r="R264" i="1"/>
  <c r="R398" i="1"/>
  <c r="R390" i="1"/>
  <c r="R334" i="1"/>
  <c r="R326" i="1"/>
  <c r="R555" i="1"/>
  <c r="R547" i="1"/>
  <c r="R491" i="1"/>
  <c r="R483" i="1"/>
  <c r="R427" i="1"/>
  <c r="R419" i="1"/>
  <c r="T173" i="1"/>
  <c r="T165" i="1"/>
  <c r="T109" i="1"/>
  <c r="T101" i="1"/>
  <c r="T45" i="1"/>
  <c r="T37" i="1"/>
  <c r="T265" i="1"/>
  <c r="T257" i="1"/>
  <c r="T391" i="1"/>
  <c r="T383" i="1"/>
  <c r="T327" i="1"/>
  <c r="T319" i="1"/>
  <c r="T539" i="1"/>
  <c r="T531" i="1"/>
  <c r="T475" i="1"/>
  <c r="T467" i="1"/>
  <c r="V31" i="1"/>
  <c r="V206" i="1"/>
  <c r="V190" i="1"/>
  <c r="V171" i="1"/>
  <c r="V150" i="1"/>
  <c r="V128" i="1"/>
  <c r="V107" i="1"/>
  <c r="V86" i="1"/>
  <c r="V64" i="1"/>
  <c r="V43" i="1"/>
  <c r="V306" i="1"/>
  <c r="V284" i="1"/>
  <c r="V263" i="1"/>
  <c r="V242" i="1"/>
  <c r="V410" i="1"/>
  <c r="V389" i="1"/>
  <c r="V368" i="1"/>
  <c r="V346" i="1"/>
  <c r="V322" i="1"/>
  <c r="V578" i="1"/>
  <c r="V546" i="1"/>
  <c r="V420" i="1"/>
  <c r="X488" i="1"/>
  <c r="Z197" i="1"/>
  <c r="Z184" i="1"/>
  <c r="Z249" i="1"/>
  <c r="Z375" i="1"/>
  <c r="AB307" i="1"/>
  <c r="AB243" i="1"/>
  <c r="AH146" i="1"/>
  <c r="R210" i="1"/>
  <c r="R202" i="1"/>
  <c r="R146" i="1"/>
  <c r="R138" i="1"/>
  <c r="R82" i="1"/>
  <c r="R74" i="1"/>
  <c r="R303" i="1"/>
  <c r="R295" i="1"/>
  <c r="R239" i="1"/>
  <c r="R231" i="1"/>
  <c r="R365" i="1"/>
  <c r="R357" i="1"/>
  <c r="R586" i="1"/>
  <c r="R578" i="1"/>
  <c r="R522" i="1"/>
  <c r="R514" i="1"/>
  <c r="R458" i="1"/>
  <c r="R450" i="1"/>
  <c r="T204" i="1"/>
  <c r="T196" i="1"/>
  <c r="T140" i="1"/>
  <c r="T132" i="1"/>
  <c r="T76" i="1"/>
  <c r="T68" i="1"/>
  <c r="T296" i="1"/>
  <c r="T288" i="1"/>
  <c r="T232" i="1"/>
  <c r="T224" i="1"/>
  <c r="T358" i="1"/>
  <c r="T350" i="1"/>
  <c r="T578" i="1"/>
  <c r="T570" i="1"/>
  <c r="T514" i="1"/>
  <c r="T506" i="1"/>
  <c r="T450" i="1"/>
  <c r="T442" i="1"/>
  <c r="V219" i="1"/>
  <c r="V203" i="1"/>
  <c r="V187" i="1"/>
  <c r="V167" i="1"/>
  <c r="V146" i="1"/>
  <c r="V124" i="1"/>
  <c r="V103" i="1"/>
  <c r="V82" i="1"/>
  <c r="V60" i="1"/>
  <c r="V39" i="1"/>
  <c r="V302" i="1"/>
  <c r="V280" i="1"/>
  <c r="V259" i="1"/>
  <c r="V238" i="1"/>
  <c r="G15" i="2" s="1"/>
  <c r="V406" i="1"/>
  <c r="V385" i="1"/>
  <c r="V364" i="1"/>
  <c r="V342" i="1"/>
  <c r="V318" i="1"/>
  <c r="V571" i="1"/>
  <c r="V539" i="1"/>
  <c r="V416" i="1"/>
  <c r="Z140" i="1"/>
  <c r="Z118" i="1"/>
  <c r="Z523" i="1"/>
  <c r="Z459" i="1"/>
  <c r="AB580" i="1"/>
  <c r="AB516" i="1"/>
  <c r="AH82" i="1"/>
  <c r="H1595" i="1"/>
  <c r="H1603" i="1"/>
  <c r="H1659" i="1"/>
  <c r="H1667" i="1"/>
  <c r="H1612" i="1"/>
  <c r="H1620" i="1"/>
  <c r="H1565" i="1"/>
  <c r="H1573" i="1"/>
  <c r="H1629" i="1"/>
  <c r="H1637" i="1"/>
  <c r="H1598" i="1"/>
  <c r="H1606" i="1"/>
  <c r="H1622" i="1"/>
  <c r="H1662" i="1"/>
  <c r="H1369" i="1"/>
  <c r="H1575" i="1"/>
  <c r="H1615" i="1"/>
  <c r="H1623" i="1"/>
  <c r="H1639" i="1"/>
  <c r="H1747" i="1"/>
  <c r="H1568" i="1"/>
  <c r="H1584" i="1"/>
  <c r="H1624" i="1"/>
  <c r="H1632" i="1"/>
  <c r="H1640" i="1"/>
  <c r="H1648" i="1"/>
  <c r="H1664" i="1"/>
  <c r="H1561" i="1"/>
  <c r="H1569" i="1"/>
  <c r="H1577" i="1"/>
  <c r="H1585" i="1"/>
  <c r="H1593" i="1"/>
  <c r="H1601" i="1"/>
  <c r="H1609" i="1"/>
  <c r="H1617" i="1"/>
  <c r="H1625" i="1"/>
  <c r="H1633" i="1"/>
  <c r="H1641" i="1"/>
  <c r="H1649" i="1"/>
  <c r="H1657" i="1"/>
  <c r="H1665" i="1"/>
  <c r="H1578" i="1"/>
  <c r="H1642" i="1"/>
  <c r="H1673" i="1"/>
  <c r="H1681" i="1"/>
  <c r="H1689" i="1"/>
  <c r="H1697" i="1"/>
  <c r="H1705" i="1"/>
  <c r="H1713" i="1"/>
  <c r="H1721" i="1"/>
  <c r="H1729" i="1"/>
  <c r="H1737" i="1"/>
  <c r="H1745" i="1"/>
  <c r="H1469" i="1"/>
  <c r="H1477" i="1"/>
  <c r="H1485" i="1"/>
  <c r="H1493" i="1"/>
  <c r="H1501" i="1"/>
  <c r="H1509" i="1"/>
  <c r="H1517" i="1"/>
  <c r="H1525" i="1"/>
  <c r="H1533" i="1"/>
  <c r="H1541" i="1"/>
  <c r="H1549" i="1"/>
  <c r="H1557" i="1"/>
  <c r="H1375" i="1"/>
  <c r="H1383" i="1"/>
  <c r="H1391" i="1"/>
  <c r="H1399" i="1"/>
  <c r="H1407" i="1"/>
  <c r="H1415" i="1"/>
  <c r="H1423" i="1"/>
  <c r="H1431" i="1"/>
  <c r="H1439" i="1"/>
  <c r="H1447" i="1"/>
  <c r="H1455" i="1"/>
  <c r="H1463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H1586" i="1"/>
  <c r="H1650" i="1"/>
  <c r="H1674" i="1"/>
  <c r="H1682" i="1"/>
  <c r="H1690" i="1"/>
  <c r="H1698" i="1"/>
  <c r="H1706" i="1"/>
  <c r="H1714" i="1"/>
  <c r="H1722" i="1"/>
  <c r="H1730" i="1"/>
  <c r="H1738" i="1"/>
  <c r="H1746" i="1"/>
  <c r="H1470" i="1"/>
  <c r="H1478" i="1"/>
  <c r="H1494" i="1"/>
  <c r="H1502" i="1"/>
  <c r="H1510" i="1"/>
  <c r="H1518" i="1"/>
  <c r="H1526" i="1"/>
  <c r="H1534" i="1"/>
  <c r="H1542" i="1"/>
  <c r="H1550" i="1"/>
  <c r="H1558" i="1"/>
  <c r="H1376" i="1"/>
  <c r="H1384" i="1"/>
  <c r="H1392" i="1"/>
  <c r="H1400" i="1"/>
  <c r="H1408" i="1"/>
  <c r="H1416" i="1"/>
  <c r="H1424" i="1"/>
  <c r="H1432" i="1"/>
  <c r="H1440" i="1"/>
  <c r="H1448" i="1"/>
  <c r="H1456" i="1"/>
  <c r="H1180" i="1"/>
  <c r="H1188" i="1"/>
  <c r="H1196" i="1"/>
  <c r="H1204" i="1"/>
  <c r="H1212" i="1"/>
  <c r="H1220" i="1"/>
  <c r="H1228" i="1"/>
  <c r="H1236" i="1"/>
  <c r="H1244" i="1"/>
  <c r="H1252" i="1"/>
  <c r="H1260" i="1"/>
  <c r="H1268" i="1"/>
  <c r="H1276" i="1"/>
  <c r="H1284" i="1"/>
  <c r="H1292" i="1"/>
  <c r="H1300" i="1"/>
  <c r="H1308" i="1"/>
  <c r="H1316" i="1"/>
  <c r="H1324" i="1"/>
  <c r="H1332" i="1"/>
  <c r="H1340" i="1"/>
  <c r="H1348" i="1"/>
  <c r="H1356" i="1"/>
  <c r="H1364" i="1"/>
  <c r="H29" i="2" s="1"/>
  <c r="F1562" i="1"/>
  <c r="F1570" i="1"/>
  <c r="F1578" i="1"/>
  <c r="F1586" i="1"/>
  <c r="F1594" i="1"/>
  <c r="F1602" i="1"/>
  <c r="H1594" i="1"/>
  <c r="H1658" i="1"/>
  <c r="H1675" i="1"/>
  <c r="H1683" i="1"/>
  <c r="H1691" i="1"/>
  <c r="H1699" i="1"/>
  <c r="H1707" i="1"/>
  <c r="H1715" i="1"/>
  <c r="H1723" i="1"/>
  <c r="H1731" i="1"/>
  <c r="H1739" i="1"/>
  <c r="H1560" i="1"/>
  <c r="H1471" i="1"/>
  <c r="H1479" i="1"/>
  <c r="H1487" i="1"/>
  <c r="H1495" i="1"/>
  <c r="H1503" i="1"/>
  <c r="H1511" i="1"/>
  <c r="H1519" i="1"/>
  <c r="H1527" i="1"/>
  <c r="H1535" i="1"/>
  <c r="H1543" i="1"/>
  <c r="H1551" i="1"/>
  <c r="H1464" i="1"/>
  <c r="H1377" i="1"/>
  <c r="H1385" i="1"/>
  <c r="H1393" i="1"/>
  <c r="H1401" i="1"/>
  <c r="H1409" i="1"/>
  <c r="H1417" i="1"/>
  <c r="H1425" i="1"/>
  <c r="H1433" i="1"/>
  <c r="H1441" i="1"/>
  <c r="H1449" i="1"/>
  <c r="H1457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285" i="1"/>
  <c r="H1293" i="1"/>
  <c r="H1301" i="1"/>
  <c r="H1309" i="1"/>
  <c r="H1317" i="1"/>
  <c r="H1325" i="1"/>
  <c r="H1333" i="1"/>
  <c r="H1341" i="1"/>
  <c r="H1349" i="1"/>
  <c r="H1357" i="1"/>
  <c r="H1365" i="1"/>
  <c r="F1563" i="1"/>
  <c r="F1571" i="1"/>
  <c r="F1579" i="1"/>
  <c r="F1587" i="1"/>
  <c r="F1595" i="1"/>
  <c r="F1603" i="1"/>
  <c r="H1602" i="1"/>
  <c r="H1661" i="1"/>
  <c r="H1676" i="1"/>
  <c r="H1684" i="1"/>
  <c r="H1692" i="1"/>
  <c r="H1700" i="1"/>
  <c r="H1708" i="1"/>
  <c r="H1716" i="1"/>
  <c r="H1724" i="1"/>
  <c r="H1732" i="1"/>
  <c r="H1740" i="1"/>
  <c r="H1559" i="1"/>
  <c r="H1472" i="1"/>
  <c r="H1480" i="1"/>
  <c r="H1488" i="1"/>
  <c r="H1496" i="1"/>
  <c r="H1504" i="1"/>
  <c r="H1512" i="1"/>
  <c r="H1520" i="1"/>
  <c r="H1528" i="1"/>
  <c r="H1536" i="1"/>
  <c r="H1544" i="1"/>
  <c r="H1552" i="1"/>
  <c r="H1370" i="1"/>
  <c r="H1378" i="1"/>
  <c r="H1386" i="1"/>
  <c r="H1394" i="1"/>
  <c r="H1402" i="1"/>
  <c r="H1410" i="1"/>
  <c r="H1418" i="1"/>
  <c r="H1426" i="1"/>
  <c r="H1434" i="1"/>
  <c r="H1442" i="1"/>
  <c r="H1450" i="1"/>
  <c r="H1458" i="1"/>
  <c r="H1182" i="1"/>
  <c r="H1190" i="1"/>
  <c r="H1198" i="1"/>
  <c r="H1206" i="1"/>
  <c r="H1214" i="1"/>
  <c r="H1222" i="1"/>
  <c r="H1230" i="1"/>
  <c r="H1238" i="1"/>
  <c r="H1246" i="1"/>
  <c r="H1254" i="1"/>
  <c r="H1262" i="1"/>
  <c r="H1610" i="1"/>
  <c r="H1666" i="1"/>
  <c r="H1677" i="1"/>
  <c r="H1685" i="1"/>
  <c r="H1693" i="1"/>
  <c r="H1701" i="1"/>
  <c r="H1709" i="1"/>
  <c r="H1717" i="1"/>
  <c r="H1725" i="1"/>
  <c r="H1733" i="1"/>
  <c r="H1741" i="1"/>
  <c r="H1465" i="1"/>
  <c r="H1473" i="1"/>
  <c r="H1481" i="1"/>
  <c r="H1489" i="1"/>
  <c r="H1497" i="1"/>
  <c r="H1505" i="1"/>
  <c r="H1513" i="1"/>
  <c r="H1521" i="1"/>
  <c r="H1529" i="1"/>
  <c r="H1537" i="1"/>
  <c r="H1545" i="1"/>
  <c r="H155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183" i="1"/>
  <c r="H1191" i="1"/>
  <c r="H1199" i="1"/>
  <c r="H1207" i="1"/>
  <c r="H1215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693" i="1"/>
  <c r="H1618" i="1"/>
  <c r="H1669" i="1"/>
  <c r="H1678" i="1"/>
  <c r="H1686" i="1"/>
  <c r="H1694" i="1"/>
  <c r="H1702" i="1"/>
  <c r="H1710" i="1"/>
  <c r="H1718" i="1"/>
  <c r="H1726" i="1"/>
  <c r="H1734" i="1"/>
  <c r="H1742" i="1"/>
  <c r="H1466" i="1"/>
  <c r="H1474" i="1"/>
  <c r="H1482" i="1"/>
  <c r="H1490" i="1"/>
  <c r="H1498" i="1"/>
  <c r="H1506" i="1"/>
  <c r="H1514" i="1"/>
  <c r="H1522" i="1"/>
  <c r="H1530" i="1"/>
  <c r="H1538" i="1"/>
  <c r="H1546" i="1"/>
  <c r="H1554" i="1"/>
  <c r="H1372" i="1"/>
  <c r="H1380" i="1"/>
  <c r="H1388" i="1"/>
  <c r="H1396" i="1"/>
  <c r="H1404" i="1"/>
  <c r="H1412" i="1"/>
  <c r="H1420" i="1"/>
  <c r="H1428" i="1"/>
  <c r="H1436" i="1"/>
  <c r="H1444" i="1"/>
  <c r="H1452" i="1"/>
  <c r="H1460" i="1"/>
  <c r="H1184" i="1"/>
  <c r="H1192" i="1"/>
  <c r="H1200" i="1"/>
  <c r="H1208" i="1"/>
  <c r="H1216" i="1"/>
  <c r="H1224" i="1"/>
  <c r="H1232" i="1"/>
  <c r="H1240" i="1"/>
  <c r="H1248" i="1"/>
  <c r="H1256" i="1"/>
  <c r="H1264" i="1"/>
  <c r="H1272" i="1"/>
  <c r="H1280" i="1"/>
  <c r="H1288" i="1"/>
  <c r="H1296" i="1"/>
  <c r="H1304" i="1"/>
  <c r="H1312" i="1"/>
  <c r="H1320" i="1"/>
  <c r="H1328" i="1"/>
  <c r="H1336" i="1"/>
  <c r="H1344" i="1"/>
  <c r="H1352" i="1"/>
  <c r="H1360" i="1"/>
  <c r="H1368" i="1"/>
  <c r="F1566" i="1"/>
  <c r="F1574" i="1"/>
  <c r="F1582" i="1"/>
  <c r="F1590" i="1"/>
  <c r="F1598" i="1"/>
  <c r="H1562" i="1"/>
  <c r="H1626" i="1"/>
  <c r="H1670" i="1"/>
  <c r="H1679" i="1"/>
  <c r="H1687" i="1"/>
  <c r="H1695" i="1"/>
  <c r="H1703" i="1"/>
  <c r="H1711" i="1"/>
  <c r="H1719" i="1"/>
  <c r="H1727" i="1"/>
  <c r="H1735" i="1"/>
  <c r="H1743" i="1"/>
  <c r="H1467" i="1"/>
  <c r="H1475" i="1"/>
  <c r="H1483" i="1"/>
  <c r="H1491" i="1"/>
  <c r="H1499" i="1"/>
  <c r="H1507" i="1"/>
  <c r="H1515" i="1"/>
  <c r="H1523" i="1"/>
  <c r="H1531" i="1"/>
  <c r="H1539" i="1"/>
  <c r="H1547" i="1"/>
  <c r="H1555" i="1"/>
  <c r="H1373" i="1"/>
  <c r="H1381" i="1"/>
  <c r="H1389" i="1"/>
  <c r="H1397" i="1"/>
  <c r="H1405" i="1"/>
  <c r="H1413" i="1"/>
  <c r="H1421" i="1"/>
  <c r="H1429" i="1"/>
  <c r="H1437" i="1"/>
  <c r="H1445" i="1"/>
  <c r="H1453" i="1"/>
  <c r="H1461" i="1"/>
  <c r="H1185" i="1"/>
  <c r="H1193" i="1"/>
  <c r="H1201" i="1"/>
  <c r="H1209" i="1"/>
  <c r="H1217" i="1"/>
  <c r="H1225" i="1"/>
  <c r="H1233" i="1"/>
  <c r="H1241" i="1"/>
  <c r="H1249" i="1"/>
  <c r="H1257" i="1"/>
  <c r="H1265" i="1"/>
  <c r="H1273" i="1"/>
  <c r="H1281" i="1"/>
  <c r="H1289" i="1"/>
  <c r="H1297" i="1"/>
  <c r="H1305" i="1"/>
  <c r="H1313" i="1"/>
  <c r="H1321" i="1"/>
  <c r="H1329" i="1"/>
  <c r="H1337" i="1"/>
  <c r="H1345" i="1"/>
  <c r="H1353" i="1"/>
  <c r="H1361" i="1"/>
  <c r="H1179" i="1"/>
  <c r="F1567" i="1"/>
  <c r="F1575" i="1"/>
  <c r="F1583" i="1"/>
  <c r="F1591" i="1"/>
  <c r="H1570" i="1"/>
  <c r="H1720" i="1"/>
  <c r="H1500" i="1"/>
  <c r="H1374" i="1"/>
  <c r="H1438" i="1"/>
  <c r="H1218" i="1"/>
  <c r="H1274" i="1"/>
  <c r="H1306" i="1"/>
  <c r="H1338" i="1"/>
  <c r="F1560" i="1"/>
  <c r="F1592" i="1"/>
  <c r="F1610" i="1"/>
  <c r="F1620" i="1"/>
  <c r="F1631" i="1"/>
  <c r="F1642" i="1"/>
  <c r="F1652" i="1"/>
  <c r="F1663" i="1"/>
  <c r="F1674" i="1"/>
  <c r="F1684" i="1"/>
  <c r="F1695" i="1"/>
  <c r="F1703" i="1"/>
  <c r="F1711" i="1"/>
  <c r="F1719" i="1"/>
  <c r="F1727" i="1"/>
  <c r="F1735" i="1"/>
  <c r="F1743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180" i="1"/>
  <c r="H1634" i="1"/>
  <c r="H1728" i="1"/>
  <c r="H1508" i="1"/>
  <c r="H1382" i="1"/>
  <c r="H1446" i="1"/>
  <c r="H1226" i="1"/>
  <c r="H1278" i="1"/>
  <c r="H1310" i="1"/>
  <c r="H1342" i="1"/>
  <c r="F1564" i="1"/>
  <c r="F1596" i="1"/>
  <c r="F1611" i="1"/>
  <c r="F1622" i="1"/>
  <c r="F1632" i="1"/>
  <c r="F1643" i="1"/>
  <c r="F1654" i="1"/>
  <c r="F1664" i="1"/>
  <c r="F1675" i="1"/>
  <c r="F1686" i="1"/>
  <c r="F1696" i="1"/>
  <c r="F1704" i="1"/>
  <c r="F1712" i="1"/>
  <c r="F1720" i="1"/>
  <c r="F1728" i="1"/>
  <c r="F1736" i="1"/>
  <c r="F1744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179" i="1"/>
  <c r="H1672" i="1"/>
  <c r="H1736" i="1"/>
  <c r="H1516" i="1"/>
  <c r="H1390" i="1"/>
  <c r="H1454" i="1"/>
  <c r="H1234" i="1"/>
  <c r="H1282" i="1"/>
  <c r="H1314" i="1"/>
  <c r="H1346" i="1"/>
  <c r="F1568" i="1"/>
  <c r="F1599" i="1"/>
  <c r="F1612" i="1"/>
  <c r="F1623" i="1"/>
  <c r="F1634" i="1"/>
  <c r="F1644" i="1"/>
  <c r="F1655" i="1"/>
  <c r="F1666" i="1"/>
  <c r="F1676" i="1"/>
  <c r="F1687" i="1"/>
  <c r="F1697" i="1"/>
  <c r="F1705" i="1"/>
  <c r="F1713" i="1"/>
  <c r="F1721" i="1"/>
  <c r="F1729" i="1"/>
  <c r="F1737" i="1"/>
  <c r="F1745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H1680" i="1"/>
  <c r="H1744" i="1"/>
  <c r="H1524" i="1"/>
  <c r="H1398" i="1"/>
  <c r="H1462" i="1"/>
  <c r="H1242" i="1"/>
  <c r="H1286" i="1"/>
  <c r="H1318" i="1"/>
  <c r="H1350" i="1"/>
  <c r="F1572" i="1"/>
  <c r="F1600" i="1"/>
  <c r="F1614" i="1"/>
  <c r="F1624" i="1"/>
  <c r="F1635" i="1"/>
  <c r="F1646" i="1"/>
  <c r="F1656" i="1"/>
  <c r="F1667" i="1"/>
  <c r="F1678" i="1"/>
  <c r="F1688" i="1"/>
  <c r="F1698" i="1"/>
  <c r="F1706" i="1"/>
  <c r="F1714" i="1"/>
  <c r="F1722" i="1"/>
  <c r="F1730" i="1"/>
  <c r="F1738" i="1"/>
  <c r="F1746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376" i="1"/>
  <c r="F1384" i="1"/>
  <c r="F1392" i="1"/>
  <c r="F1400" i="1"/>
  <c r="F1408" i="1"/>
  <c r="F1416" i="1"/>
  <c r="F1424" i="1"/>
  <c r="F1432" i="1"/>
  <c r="F1440" i="1"/>
  <c r="F1448" i="1"/>
  <c r="F1456" i="1"/>
  <c r="F1369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G29" i="2" s="1"/>
  <c r="H1688" i="1"/>
  <c r="H1468" i="1"/>
  <c r="H1532" i="1"/>
  <c r="H1406" i="1"/>
  <c r="H1186" i="1"/>
  <c r="H1250" i="1"/>
  <c r="H1290" i="1"/>
  <c r="H1322" i="1"/>
  <c r="H1354" i="1"/>
  <c r="F1576" i="1"/>
  <c r="F1604" i="1"/>
  <c r="F1615" i="1"/>
  <c r="F1626" i="1"/>
  <c r="F1636" i="1"/>
  <c r="F1647" i="1"/>
  <c r="F1658" i="1"/>
  <c r="F1668" i="1"/>
  <c r="F1679" i="1"/>
  <c r="F1690" i="1"/>
  <c r="F1699" i="1"/>
  <c r="F1707" i="1"/>
  <c r="F1715" i="1"/>
  <c r="F1723" i="1"/>
  <c r="F1731" i="1"/>
  <c r="F1739" i="1"/>
  <c r="F1747" i="1"/>
  <c r="F1471" i="1"/>
  <c r="F1479" i="1"/>
  <c r="F1487" i="1"/>
  <c r="F1495" i="1"/>
  <c r="F1503" i="1"/>
  <c r="F1511" i="1"/>
  <c r="F1519" i="1"/>
  <c r="F1527" i="1"/>
  <c r="F1535" i="1"/>
  <c r="F1543" i="1"/>
  <c r="F1551" i="1"/>
  <c r="F1464" i="1"/>
  <c r="F1377" i="1"/>
  <c r="F1385" i="1"/>
  <c r="F1393" i="1"/>
  <c r="F1401" i="1"/>
  <c r="F1409" i="1"/>
  <c r="F1417" i="1"/>
  <c r="F1425" i="1"/>
  <c r="F1433" i="1"/>
  <c r="F1441" i="1"/>
  <c r="F1449" i="1"/>
  <c r="F1457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H1696" i="1"/>
  <c r="H1476" i="1"/>
  <c r="H1540" i="1"/>
  <c r="H1414" i="1"/>
  <c r="H1194" i="1"/>
  <c r="H1258" i="1"/>
  <c r="H1294" i="1"/>
  <c r="H1326" i="1"/>
  <c r="H1358" i="1"/>
  <c r="F1580" i="1"/>
  <c r="F1606" i="1"/>
  <c r="F1616" i="1"/>
  <c r="F1627" i="1"/>
  <c r="F1638" i="1"/>
  <c r="F1648" i="1"/>
  <c r="F1659" i="1"/>
  <c r="F1670" i="1"/>
  <c r="F1680" i="1"/>
  <c r="F1691" i="1"/>
  <c r="F1700" i="1"/>
  <c r="F1708" i="1"/>
  <c r="F1716" i="1"/>
  <c r="F1724" i="1"/>
  <c r="F1732" i="1"/>
  <c r="F1740" i="1"/>
  <c r="F1559" i="1"/>
  <c r="F1472" i="1"/>
  <c r="F1480" i="1"/>
  <c r="F1488" i="1"/>
  <c r="F1496" i="1"/>
  <c r="F1504" i="1"/>
  <c r="F1512" i="1"/>
  <c r="F1520" i="1"/>
  <c r="F1528" i="1"/>
  <c r="F1536" i="1"/>
  <c r="F1544" i="1"/>
  <c r="F155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H1704" i="1"/>
  <c r="H1484" i="1"/>
  <c r="H1548" i="1"/>
  <c r="H1422" i="1"/>
  <c r="H1202" i="1"/>
  <c r="H1266" i="1"/>
  <c r="H1298" i="1"/>
  <c r="H1330" i="1"/>
  <c r="H1362" i="1"/>
  <c r="F1584" i="1"/>
  <c r="F1607" i="1"/>
  <c r="F1618" i="1"/>
  <c r="F1628" i="1"/>
  <c r="F1639" i="1"/>
  <c r="F1650" i="1"/>
  <c r="F1660" i="1"/>
  <c r="F1671" i="1"/>
  <c r="F1682" i="1"/>
  <c r="F1692" i="1"/>
  <c r="F1701" i="1"/>
  <c r="F1709" i="1"/>
  <c r="F1717" i="1"/>
  <c r="F1725" i="1"/>
  <c r="F1733" i="1"/>
  <c r="F1741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371" i="1"/>
  <c r="F1379" i="1"/>
  <c r="F1387" i="1"/>
  <c r="F1395" i="1"/>
  <c r="F1403" i="1"/>
  <c r="F1411" i="1"/>
  <c r="F1466" i="1"/>
  <c r="F1419" i="1"/>
  <c r="F1427" i="1"/>
  <c r="F1435" i="1"/>
  <c r="F1443" i="1"/>
  <c r="F1451" i="1"/>
  <c r="F1459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H1334" i="1"/>
  <c r="F1662" i="1"/>
  <c r="F1734" i="1"/>
  <c r="F1514" i="1"/>
  <c r="F1388" i="1"/>
  <c r="F1452" i="1"/>
  <c r="F1232" i="1"/>
  <c r="F1296" i="1"/>
  <c r="F1360" i="1"/>
  <c r="H1712" i="1"/>
  <c r="H1366" i="1"/>
  <c r="F1672" i="1"/>
  <c r="F1742" i="1"/>
  <c r="F1522" i="1"/>
  <c r="F1396" i="1"/>
  <c r="F1460" i="1"/>
  <c r="F1240" i="1"/>
  <c r="F1304" i="1"/>
  <c r="F1368" i="1"/>
  <c r="H1492" i="1"/>
  <c r="F1588" i="1"/>
  <c r="F1683" i="1"/>
  <c r="F1530" i="1"/>
  <c r="F1404" i="1"/>
  <c r="F1184" i="1"/>
  <c r="F1248" i="1"/>
  <c r="F1312" i="1"/>
  <c r="H1556" i="1"/>
  <c r="F1608" i="1"/>
  <c r="F1694" i="1"/>
  <c r="F1474" i="1"/>
  <c r="F1538" i="1"/>
  <c r="F1412" i="1"/>
  <c r="F1192" i="1"/>
  <c r="F1256" i="1"/>
  <c r="F1320" i="1"/>
  <c r="H1430" i="1"/>
  <c r="F1619" i="1"/>
  <c r="F1702" i="1"/>
  <c r="F1482" i="1"/>
  <c r="F1546" i="1"/>
  <c r="F1420" i="1"/>
  <c r="F1200" i="1"/>
  <c r="F1264" i="1"/>
  <c r="F1328" i="1"/>
  <c r="H1270" i="1"/>
  <c r="F1640" i="1"/>
  <c r="F1718" i="1"/>
  <c r="F1498" i="1"/>
  <c r="F1372" i="1"/>
  <c r="F1436" i="1"/>
  <c r="F1216" i="1"/>
  <c r="F1280" i="1"/>
  <c r="F1344" i="1"/>
  <c r="H1302" i="1"/>
  <c r="F1651" i="1"/>
  <c r="F1726" i="1"/>
  <c r="F1506" i="1"/>
  <c r="F1380" i="1"/>
  <c r="F1444" i="1"/>
  <c r="F1224" i="1"/>
  <c r="F1288" i="1"/>
  <c r="F1352" i="1"/>
  <c r="H1210" i="1"/>
  <c r="F1336" i="1"/>
  <c r="F1630" i="1"/>
  <c r="F1710" i="1"/>
  <c r="F1490" i="1"/>
  <c r="F1554" i="1"/>
  <c r="F1208" i="1"/>
  <c r="F1272" i="1"/>
  <c r="F1428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567" i="1"/>
  <c r="J503" i="1"/>
  <c r="J439" i="1"/>
  <c r="J375" i="1"/>
  <c r="J311" i="1"/>
  <c r="J247" i="1"/>
  <c r="J183" i="1"/>
  <c r="J119" i="1"/>
  <c r="J55" i="1"/>
  <c r="J559" i="1"/>
  <c r="J495" i="1"/>
  <c r="J431" i="1"/>
  <c r="J367" i="1"/>
  <c r="J303" i="1"/>
  <c r="J239" i="1"/>
  <c r="J175" i="1"/>
  <c r="J111" i="1"/>
  <c r="J47" i="1"/>
  <c r="J551" i="1"/>
  <c r="J487" i="1"/>
  <c r="G12" i="2"/>
  <c r="J423" i="1"/>
  <c r="J359" i="1"/>
  <c r="J295" i="1"/>
  <c r="J231" i="1"/>
  <c r="J167" i="1"/>
  <c r="J103" i="1"/>
  <c r="J39" i="1"/>
  <c r="J543" i="1"/>
  <c r="J479" i="1"/>
  <c r="J415" i="1"/>
  <c r="J351" i="1"/>
  <c r="J287" i="1"/>
  <c r="J223" i="1"/>
  <c r="J159" i="1"/>
  <c r="J95" i="1"/>
  <c r="J31" i="1"/>
  <c r="J535" i="1"/>
  <c r="J471" i="1"/>
  <c r="J407" i="1"/>
  <c r="J343" i="1"/>
  <c r="J279" i="1"/>
  <c r="J215" i="1"/>
  <c r="J151" i="1"/>
  <c r="J87" i="1"/>
  <c r="J527" i="1"/>
  <c r="J463" i="1"/>
  <c r="J399" i="1"/>
  <c r="J335" i="1"/>
  <c r="J271" i="1"/>
  <c r="J207" i="1"/>
  <c r="J143" i="1"/>
  <c r="J79" i="1"/>
  <c r="J519" i="1"/>
  <c r="J455" i="1"/>
  <c r="J391" i="1"/>
  <c r="J327" i="1"/>
  <c r="J263" i="1"/>
  <c r="J199" i="1"/>
  <c r="J135" i="1"/>
  <c r="J71" i="1"/>
  <c r="J511" i="1"/>
  <c r="J447" i="1"/>
  <c r="J383" i="1"/>
  <c r="J319" i="1"/>
  <c r="J255" i="1"/>
  <c r="J191" i="1"/>
  <c r="J127" i="1"/>
  <c r="J63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404" i="1"/>
  <c r="R396" i="1"/>
  <c r="R388" i="1"/>
  <c r="R380" i="1"/>
  <c r="R372" i="1"/>
  <c r="R364" i="1"/>
  <c r="R356" i="1"/>
  <c r="R348" i="1"/>
  <c r="R340" i="1"/>
  <c r="R332" i="1"/>
  <c r="R324" i="1"/>
  <c r="R411" i="1"/>
  <c r="R593" i="1"/>
  <c r="R585" i="1"/>
  <c r="R577" i="1"/>
  <c r="R569" i="1"/>
  <c r="R561" i="1"/>
  <c r="R553" i="1"/>
  <c r="R545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T219" i="1"/>
  <c r="T211" i="1"/>
  <c r="T203" i="1"/>
  <c r="T195" i="1"/>
  <c r="T187" i="1"/>
  <c r="T179" i="1"/>
  <c r="T171" i="1"/>
  <c r="T163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T43" i="1"/>
  <c r="T35" i="1"/>
  <c r="T311" i="1"/>
  <c r="T303" i="1"/>
  <c r="T295" i="1"/>
  <c r="T287" i="1"/>
  <c r="T279" i="1"/>
  <c r="T271" i="1"/>
  <c r="T263" i="1"/>
  <c r="T255" i="1"/>
  <c r="T247" i="1"/>
  <c r="T239" i="1"/>
  <c r="T231" i="1"/>
  <c r="T223" i="1"/>
  <c r="T405" i="1"/>
  <c r="T397" i="1"/>
  <c r="T389" i="1"/>
  <c r="T381" i="1"/>
  <c r="T373" i="1"/>
  <c r="T365" i="1"/>
  <c r="T357" i="1"/>
  <c r="T349" i="1"/>
  <c r="T341" i="1"/>
  <c r="T333" i="1"/>
  <c r="T325" i="1"/>
  <c r="T317" i="1"/>
  <c r="T593" i="1"/>
  <c r="T585" i="1"/>
  <c r="T577" i="1"/>
  <c r="T569" i="1"/>
  <c r="T561" i="1"/>
  <c r="T553" i="1"/>
  <c r="T545" i="1"/>
  <c r="T537" i="1"/>
  <c r="T529" i="1"/>
  <c r="T521" i="1"/>
  <c r="T513" i="1"/>
  <c r="T505" i="1"/>
  <c r="T497" i="1"/>
  <c r="T489" i="1"/>
  <c r="T481" i="1"/>
  <c r="T473" i="1"/>
  <c r="T465" i="1"/>
  <c r="T457" i="1"/>
  <c r="T449" i="1"/>
  <c r="T441" i="1"/>
  <c r="T433" i="1"/>
  <c r="T425" i="1"/>
  <c r="T417" i="1"/>
  <c r="V218" i="1"/>
  <c r="V202" i="1"/>
  <c r="V186" i="1"/>
  <c r="V166" i="1"/>
  <c r="V144" i="1"/>
  <c r="V123" i="1"/>
  <c r="V102" i="1"/>
  <c r="V80" i="1"/>
  <c r="V59" i="1"/>
  <c r="V38" i="1"/>
  <c r="V300" i="1"/>
  <c r="V279" i="1"/>
  <c r="V258" i="1"/>
  <c r="V236" i="1"/>
  <c r="V405" i="1"/>
  <c r="V384" i="1"/>
  <c r="V362" i="1"/>
  <c r="V341" i="1"/>
  <c r="V317" i="1"/>
  <c r="V570" i="1"/>
  <c r="V538" i="1"/>
  <c r="X184" i="1"/>
  <c r="Z220" i="1"/>
  <c r="Z206" i="1"/>
  <c r="Z193" i="1"/>
  <c r="Z180" i="1"/>
  <c r="Z158" i="1"/>
  <c r="Z136" i="1"/>
  <c r="Z116" i="1"/>
  <c r="Z94" i="1"/>
  <c r="Z70" i="1"/>
  <c r="Z297" i="1"/>
  <c r="Z233" i="1"/>
  <c r="Z359" i="1"/>
  <c r="Z579" i="1"/>
  <c r="Z515" i="1"/>
  <c r="Z451" i="1"/>
  <c r="AB198" i="1"/>
  <c r="AB134" i="1"/>
  <c r="AB70" i="1"/>
  <c r="AB291" i="1"/>
  <c r="AB227" i="1"/>
  <c r="AB352" i="1"/>
  <c r="AB572" i="1"/>
  <c r="AB508" i="1"/>
  <c r="AB444" i="1"/>
  <c r="AJ417" i="1"/>
  <c r="AJ425" i="1"/>
  <c r="AJ433" i="1"/>
  <c r="AJ441" i="1"/>
  <c r="AJ449" i="1"/>
  <c r="AJ457" i="1"/>
  <c r="AJ465" i="1"/>
  <c r="AJ473" i="1"/>
  <c r="AJ481" i="1"/>
  <c r="AJ489" i="1"/>
  <c r="AJ497" i="1"/>
  <c r="AJ505" i="1"/>
  <c r="AJ513" i="1"/>
  <c r="AJ521" i="1"/>
  <c r="AJ529" i="1"/>
  <c r="AJ537" i="1"/>
  <c r="AJ545" i="1"/>
  <c r="AJ553" i="1"/>
  <c r="AJ561" i="1"/>
  <c r="AJ569" i="1"/>
  <c r="AJ577" i="1"/>
  <c r="AJ585" i="1"/>
  <c r="AJ593" i="1"/>
  <c r="AJ317" i="1"/>
  <c r="AJ325" i="1"/>
  <c r="AJ401" i="1"/>
  <c r="AJ250" i="1"/>
  <c r="AJ333" i="1"/>
  <c r="AJ341" i="1"/>
  <c r="AJ349" i="1"/>
  <c r="AJ357" i="1"/>
  <c r="AJ365" i="1"/>
  <c r="AJ373" i="1"/>
  <c r="AJ381" i="1"/>
  <c r="AJ397" i="1"/>
  <c r="AJ405" i="1"/>
  <c r="AJ223" i="1"/>
  <c r="AJ231" i="1"/>
  <c r="AJ239" i="1"/>
  <c r="AJ247" i="1"/>
  <c r="AJ255" i="1"/>
  <c r="AJ263" i="1"/>
  <c r="AJ271" i="1"/>
  <c r="AJ279" i="1"/>
  <c r="AJ287" i="1"/>
  <c r="AJ295" i="1"/>
  <c r="AJ303" i="1"/>
  <c r="AJ311" i="1"/>
  <c r="AJ35" i="1"/>
  <c r="AJ43" i="1"/>
  <c r="AJ51" i="1"/>
  <c r="AJ59" i="1"/>
  <c r="AJ67" i="1"/>
  <c r="AJ75" i="1"/>
  <c r="AJ83" i="1"/>
  <c r="AJ91" i="1"/>
  <c r="AJ99" i="1"/>
  <c r="AJ107" i="1"/>
  <c r="AJ115" i="1"/>
  <c r="AJ123" i="1"/>
  <c r="AJ131" i="1"/>
  <c r="AJ139" i="1"/>
  <c r="AJ147" i="1"/>
  <c r="AJ155" i="1"/>
  <c r="AJ163" i="1"/>
  <c r="AJ171" i="1"/>
  <c r="AJ179" i="1"/>
  <c r="AJ187" i="1"/>
  <c r="AJ195" i="1"/>
  <c r="AJ203" i="1"/>
  <c r="AJ211" i="1"/>
  <c r="AJ219" i="1"/>
  <c r="AH416" i="1"/>
  <c r="AH424" i="1"/>
  <c r="AH432" i="1"/>
  <c r="AH440" i="1"/>
  <c r="AH448" i="1"/>
  <c r="AH456" i="1"/>
  <c r="AH464" i="1"/>
  <c r="AH472" i="1"/>
  <c r="AH480" i="1"/>
  <c r="AH488" i="1"/>
  <c r="AH496" i="1"/>
  <c r="AH504" i="1"/>
  <c r="AH512" i="1"/>
  <c r="AH520" i="1"/>
  <c r="AH528" i="1"/>
  <c r="AH536" i="1"/>
  <c r="AH544" i="1"/>
  <c r="AH552" i="1"/>
  <c r="AH560" i="1"/>
  <c r="AH568" i="1"/>
  <c r="AH576" i="1"/>
  <c r="AH584" i="1"/>
  <c r="AH592" i="1"/>
  <c r="AH411" i="1"/>
  <c r="AH324" i="1"/>
  <c r="AH332" i="1"/>
  <c r="AH340" i="1"/>
  <c r="AH348" i="1"/>
  <c r="AH356" i="1"/>
  <c r="AH364" i="1"/>
  <c r="AH372" i="1"/>
  <c r="AH380" i="1"/>
  <c r="AH388" i="1"/>
  <c r="AH396" i="1"/>
  <c r="AH404" i="1"/>
  <c r="AH222" i="1"/>
  <c r="AH230" i="1"/>
  <c r="AH238" i="1"/>
  <c r="AH246" i="1"/>
  <c r="AH254" i="1"/>
  <c r="AH262" i="1"/>
  <c r="AJ418" i="1"/>
  <c r="AJ426" i="1"/>
  <c r="AJ434" i="1"/>
  <c r="AJ442" i="1"/>
  <c r="AJ450" i="1"/>
  <c r="AJ458" i="1"/>
  <c r="AJ466" i="1"/>
  <c r="AJ474" i="1"/>
  <c r="AJ482" i="1"/>
  <c r="AJ490" i="1"/>
  <c r="AJ498" i="1"/>
  <c r="AJ506" i="1"/>
  <c r="AJ514" i="1"/>
  <c r="AJ522" i="1"/>
  <c r="AJ530" i="1"/>
  <c r="AJ538" i="1"/>
  <c r="AJ546" i="1"/>
  <c r="AJ554" i="1"/>
  <c r="AJ562" i="1"/>
  <c r="AJ570" i="1"/>
  <c r="AJ578" i="1"/>
  <c r="AJ586" i="1"/>
  <c r="AJ594" i="1"/>
  <c r="AJ318" i="1"/>
  <c r="AJ326" i="1"/>
  <c r="AJ334" i="1"/>
  <c r="AJ342" i="1"/>
  <c r="AJ350" i="1"/>
  <c r="AJ358" i="1"/>
  <c r="AJ366" i="1"/>
  <c r="AJ374" i="1"/>
  <c r="AJ382" i="1"/>
  <c r="AJ390" i="1"/>
  <c r="AJ398" i="1"/>
  <c r="AJ406" i="1"/>
  <c r="AJ224" i="1"/>
  <c r="AJ232" i="1"/>
  <c r="AJ240" i="1"/>
  <c r="AJ248" i="1"/>
  <c r="AJ256" i="1"/>
  <c r="AJ264" i="1"/>
  <c r="AJ272" i="1"/>
  <c r="AJ280" i="1"/>
  <c r="AJ288" i="1"/>
  <c r="AJ296" i="1"/>
  <c r="AJ304" i="1"/>
  <c r="AJ312" i="1"/>
  <c r="AJ36" i="1"/>
  <c r="AJ44" i="1"/>
  <c r="AJ52" i="1"/>
  <c r="AJ60" i="1"/>
  <c r="AJ68" i="1"/>
  <c r="AJ76" i="1"/>
  <c r="AJ84" i="1"/>
  <c r="AJ92" i="1"/>
  <c r="AJ100" i="1"/>
  <c r="AJ108" i="1"/>
  <c r="AJ116" i="1"/>
  <c r="AJ124" i="1"/>
  <c r="AJ132" i="1"/>
  <c r="AJ140" i="1"/>
  <c r="AJ148" i="1"/>
  <c r="AJ156" i="1"/>
  <c r="AJ164" i="1"/>
  <c r="AJ172" i="1"/>
  <c r="AJ180" i="1"/>
  <c r="AJ188" i="1"/>
  <c r="AJ196" i="1"/>
  <c r="AJ204" i="1"/>
  <c r="AJ212" i="1"/>
  <c r="AJ220" i="1"/>
  <c r="AH417" i="1"/>
  <c r="AH425" i="1"/>
  <c r="AH433" i="1"/>
  <c r="AH441" i="1"/>
  <c r="AH449" i="1"/>
  <c r="AH457" i="1"/>
  <c r="AH465" i="1"/>
  <c r="AH473" i="1"/>
  <c r="AH481" i="1"/>
  <c r="AH489" i="1"/>
  <c r="AH497" i="1"/>
  <c r="AH505" i="1"/>
  <c r="AH513" i="1"/>
  <c r="AH521" i="1"/>
  <c r="AH529" i="1"/>
  <c r="AH537" i="1"/>
  <c r="AH545" i="1"/>
  <c r="AH553" i="1"/>
  <c r="AH561" i="1"/>
  <c r="AH569" i="1"/>
  <c r="AH577" i="1"/>
  <c r="AH585" i="1"/>
  <c r="AH593" i="1"/>
  <c r="AH317" i="1"/>
  <c r="AH325" i="1"/>
  <c r="AH333" i="1"/>
  <c r="AJ419" i="1"/>
  <c r="AJ427" i="1"/>
  <c r="AJ435" i="1"/>
  <c r="AJ443" i="1"/>
  <c r="AJ451" i="1"/>
  <c r="AJ459" i="1"/>
  <c r="AJ467" i="1"/>
  <c r="AJ475" i="1"/>
  <c r="AJ483" i="1"/>
  <c r="AJ491" i="1"/>
  <c r="AJ499" i="1"/>
  <c r="AJ507" i="1"/>
  <c r="AJ515" i="1"/>
  <c r="AJ523" i="1"/>
  <c r="AJ531" i="1"/>
  <c r="AJ539" i="1"/>
  <c r="AJ547" i="1"/>
  <c r="AJ555" i="1"/>
  <c r="AJ563" i="1"/>
  <c r="AJ571" i="1"/>
  <c r="AJ579" i="1"/>
  <c r="AJ587" i="1"/>
  <c r="AJ595" i="1"/>
  <c r="AJ319" i="1"/>
  <c r="AJ327" i="1"/>
  <c r="AJ335" i="1"/>
  <c r="AJ343" i="1"/>
  <c r="AJ351" i="1"/>
  <c r="AJ359" i="1"/>
  <c r="AJ367" i="1"/>
  <c r="AJ375" i="1"/>
  <c r="AJ383" i="1"/>
  <c r="AJ391" i="1"/>
  <c r="AJ399" i="1"/>
  <c r="AJ407" i="1"/>
  <c r="AJ225" i="1"/>
  <c r="AJ233" i="1"/>
  <c r="AJ241" i="1"/>
  <c r="AJ249" i="1"/>
  <c r="AJ257" i="1"/>
  <c r="AJ265" i="1"/>
  <c r="AJ273" i="1"/>
  <c r="AJ281" i="1"/>
  <c r="AJ289" i="1"/>
  <c r="AJ297" i="1"/>
  <c r="AJ305" i="1"/>
  <c r="AJ313" i="1"/>
  <c r="AJ37" i="1"/>
  <c r="AJ45" i="1"/>
  <c r="AJ53" i="1"/>
  <c r="AJ61" i="1"/>
  <c r="AJ69" i="1"/>
  <c r="AJ77" i="1"/>
  <c r="AJ85" i="1"/>
  <c r="AJ93" i="1"/>
  <c r="AJ101" i="1"/>
  <c r="AJ109" i="1"/>
  <c r="AJ117" i="1"/>
  <c r="AJ125" i="1"/>
  <c r="AJ133" i="1"/>
  <c r="AJ141" i="1"/>
  <c r="AJ149" i="1"/>
  <c r="AJ157" i="1"/>
  <c r="AJ165" i="1"/>
  <c r="AJ173" i="1"/>
  <c r="AJ181" i="1"/>
  <c r="AJ189" i="1"/>
  <c r="AJ197" i="1"/>
  <c r="AJ205" i="1"/>
  <c r="AJ213" i="1"/>
  <c r="AJ32" i="1"/>
  <c r="AH418" i="1"/>
  <c r="AH426" i="1"/>
  <c r="AH434" i="1"/>
  <c r="AH442" i="1"/>
  <c r="AH450" i="1"/>
  <c r="AH458" i="1"/>
  <c r="AH466" i="1"/>
  <c r="AH474" i="1"/>
  <c r="AH482" i="1"/>
  <c r="AH490" i="1"/>
  <c r="AH498" i="1"/>
  <c r="AH506" i="1"/>
  <c r="AH514" i="1"/>
  <c r="AH522" i="1"/>
  <c r="AH530" i="1"/>
  <c r="AH538" i="1"/>
  <c r="AH546" i="1"/>
  <c r="AH554" i="1"/>
  <c r="AH562" i="1"/>
  <c r="AH570" i="1"/>
  <c r="AH578" i="1"/>
  <c r="AH586" i="1"/>
  <c r="AH594" i="1"/>
  <c r="AH318" i="1"/>
  <c r="AH326" i="1"/>
  <c r="AH334" i="1"/>
  <c r="AH342" i="1"/>
  <c r="AH350" i="1"/>
  <c r="AH358" i="1"/>
  <c r="AH366" i="1"/>
  <c r="AH374" i="1"/>
  <c r="AH382" i="1"/>
  <c r="AH390" i="1"/>
  <c r="AH398" i="1"/>
  <c r="AH406" i="1"/>
  <c r="AH224" i="1"/>
  <c r="AH232" i="1"/>
  <c r="AH240" i="1"/>
  <c r="AH248" i="1"/>
  <c r="AH256" i="1"/>
  <c r="AJ412" i="1"/>
  <c r="AJ420" i="1"/>
  <c r="AJ428" i="1"/>
  <c r="AJ436" i="1"/>
  <c r="AJ444" i="1"/>
  <c r="AJ452" i="1"/>
  <c r="AJ460" i="1"/>
  <c r="AJ468" i="1"/>
  <c r="AJ476" i="1"/>
  <c r="AJ484" i="1"/>
  <c r="AJ492" i="1"/>
  <c r="AJ500" i="1"/>
  <c r="AJ508" i="1"/>
  <c r="AJ516" i="1"/>
  <c r="AJ524" i="1"/>
  <c r="AJ532" i="1"/>
  <c r="AJ540" i="1"/>
  <c r="AJ548" i="1"/>
  <c r="AJ556" i="1"/>
  <c r="AJ564" i="1"/>
  <c r="AJ572" i="1"/>
  <c r="AJ580" i="1"/>
  <c r="AJ588" i="1"/>
  <c r="AJ596" i="1"/>
  <c r="AJ320" i="1"/>
  <c r="AJ328" i="1"/>
  <c r="AJ336" i="1"/>
  <c r="AJ344" i="1"/>
  <c r="AJ352" i="1"/>
  <c r="AJ360" i="1"/>
  <c r="AJ368" i="1"/>
  <c r="AJ376" i="1"/>
  <c r="AJ384" i="1"/>
  <c r="AJ400" i="1"/>
  <c r="AJ408" i="1"/>
  <c r="AJ226" i="1"/>
  <c r="AJ234" i="1"/>
  <c r="AJ242" i="1"/>
  <c r="AJ266" i="1"/>
  <c r="AJ274" i="1"/>
  <c r="AJ282" i="1"/>
  <c r="AJ290" i="1"/>
  <c r="AJ298" i="1"/>
  <c r="AJ306" i="1"/>
  <c r="AJ314" i="1"/>
  <c r="AJ38" i="1"/>
  <c r="AJ46" i="1"/>
  <c r="AJ54" i="1"/>
  <c r="AJ62" i="1"/>
  <c r="AJ70" i="1"/>
  <c r="AJ78" i="1"/>
  <c r="AJ86" i="1"/>
  <c r="AJ94" i="1"/>
  <c r="AJ102" i="1"/>
  <c r="AJ110" i="1"/>
  <c r="AJ118" i="1"/>
  <c r="AJ126" i="1"/>
  <c r="AJ134" i="1"/>
  <c r="AJ142" i="1"/>
  <c r="AJ150" i="1"/>
  <c r="AJ158" i="1"/>
  <c r="AJ166" i="1"/>
  <c r="AJ174" i="1"/>
  <c r="AJ182" i="1"/>
  <c r="AJ190" i="1"/>
  <c r="AJ198" i="1"/>
  <c r="AJ206" i="1"/>
  <c r="AJ214" i="1"/>
  <c r="AJ31" i="1"/>
  <c r="AH419" i="1"/>
  <c r="AH427" i="1"/>
  <c r="AH435" i="1"/>
  <c r="AH443" i="1"/>
  <c r="AH451" i="1"/>
  <c r="AH459" i="1"/>
  <c r="AH467" i="1"/>
  <c r="AH475" i="1"/>
  <c r="AH483" i="1"/>
  <c r="AH491" i="1"/>
  <c r="AH499" i="1"/>
  <c r="AH507" i="1"/>
  <c r="AH515" i="1"/>
  <c r="AH523" i="1"/>
  <c r="AH531" i="1"/>
  <c r="AH539" i="1"/>
  <c r="AH547" i="1"/>
  <c r="AH555" i="1"/>
  <c r="AH563" i="1"/>
  <c r="AH571" i="1"/>
  <c r="AH579" i="1"/>
  <c r="AH587" i="1"/>
  <c r="AH595" i="1"/>
  <c r="AH319" i="1"/>
  <c r="AH327" i="1"/>
  <c r="AH335" i="1"/>
  <c r="AH343" i="1"/>
  <c r="AH351" i="1"/>
  <c r="AH359" i="1"/>
  <c r="AH367" i="1"/>
  <c r="AH375" i="1"/>
  <c r="AH383" i="1"/>
  <c r="AH391" i="1"/>
  <c r="AH399" i="1"/>
  <c r="AH407" i="1"/>
  <c r="AH225" i="1"/>
  <c r="AH233" i="1"/>
  <c r="AH241" i="1"/>
  <c r="AH249" i="1"/>
  <c r="AH257" i="1"/>
  <c r="AH265" i="1"/>
  <c r="AJ413" i="1"/>
  <c r="AJ429" i="1"/>
  <c r="AJ437" i="1"/>
  <c r="AJ445" i="1"/>
  <c r="AJ453" i="1"/>
  <c r="AJ461" i="1"/>
  <c r="AJ469" i="1"/>
  <c r="AJ477" i="1"/>
  <c r="AJ485" i="1"/>
  <c r="AJ493" i="1"/>
  <c r="AJ501" i="1"/>
  <c r="AJ509" i="1"/>
  <c r="AJ517" i="1"/>
  <c r="AJ525" i="1"/>
  <c r="AJ533" i="1"/>
  <c r="AJ541" i="1"/>
  <c r="AJ549" i="1"/>
  <c r="AJ557" i="1"/>
  <c r="AJ565" i="1"/>
  <c r="AJ573" i="1"/>
  <c r="AJ581" i="1"/>
  <c r="AJ589" i="1"/>
  <c r="AJ597" i="1"/>
  <c r="AJ321" i="1"/>
  <c r="AJ329" i="1"/>
  <c r="AJ337" i="1"/>
  <c r="AJ345" i="1"/>
  <c r="AJ353" i="1"/>
  <c r="AJ361" i="1"/>
  <c r="AJ369" i="1"/>
  <c r="AJ377" i="1"/>
  <c r="AJ385" i="1"/>
  <c r="AJ393" i="1"/>
  <c r="AJ409" i="1"/>
  <c r="AJ227" i="1"/>
  <c r="AJ235" i="1"/>
  <c r="AJ243" i="1"/>
  <c r="AJ251" i="1"/>
  <c r="AJ259" i="1"/>
  <c r="AJ267" i="1"/>
  <c r="AJ275" i="1"/>
  <c r="AJ283" i="1"/>
  <c r="AJ291" i="1"/>
  <c r="AJ299" i="1"/>
  <c r="AJ307" i="1"/>
  <c r="AJ315" i="1"/>
  <c r="AJ39" i="1"/>
  <c r="AJ47" i="1"/>
  <c r="AJ55" i="1"/>
  <c r="AJ63" i="1"/>
  <c r="AJ71" i="1"/>
  <c r="AJ79" i="1"/>
  <c r="AJ87" i="1"/>
  <c r="AJ95" i="1"/>
  <c r="AJ103" i="1"/>
  <c r="AJ111" i="1"/>
  <c r="AJ119" i="1"/>
  <c r="AJ127" i="1"/>
  <c r="AJ135" i="1"/>
  <c r="AJ143" i="1"/>
  <c r="AJ151" i="1"/>
  <c r="AJ159" i="1"/>
  <c r="AJ167" i="1"/>
  <c r="AJ175" i="1"/>
  <c r="AJ183" i="1"/>
  <c r="AJ191" i="1"/>
  <c r="AJ199" i="1"/>
  <c r="AJ207" i="1"/>
  <c r="AJ215" i="1"/>
  <c r="AH412" i="1"/>
  <c r="AH420" i="1"/>
  <c r="AH428" i="1"/>
  <c r="AH436" i="1"/>
  <c r="AH444" i="1"/>
  <c r="AH452" i="1"/>
  <c r="AH460" i="1"/>
  <c r="AH468" i="1"/>
  <c r="AH476" i="1"/>
  <c r="AH484" i="1"/>
  <c r="AH492" i="1"/>
  <c r="AH500" i="1"/>
  <c r="AH508" i="1"/>
  <c r="AH516" i="1"/>
  <c r="AH524" i="1"/>
  <c r="AH532" i="1"/>
  <c r="AH540" i="1"/>
  <c r="AH548" i="1"/>
  <c r="AH556" i="1"/>
  <c r="AH564" i="1"/>
  <c r="AH572" i="1"/>
  <c r="AH580" i="1"/>
  <c r="AH588" i="1"/>
  <c r="AH596" i="1"/>
  <c r="AH320" i="1"/>
  <c r="AH328" i="1"/>
  <c r="AH336" i="1"/>
  <c r="AH344" i="1"/>
  <c r="AH352" i="1"/>
  <c r="AH360" i="1"/>
  <c r="AH368" i="1"/>
  <c r="AH376" i="1"/>
  <c r="AH384" i="1"/>
  <c r="AH392" i="1"/>
  <c r="AH400" i="1"/>
  <c r="AH408" i="1"/>
  <c r="AH226" i="1"/>
  <c r="AH234" i="1"/>
  <c r="AH242" i="1"/>
  <c r="AH250" i="1"/>
  <c r="AH258" i="1"/>
  <c r="AJ414" i="1"/>
  <c r="AJ422" i="1"/>
  <c r="AJ430" i="1"/>
  <c r="AJ438" i="1"/>
  <c r="AJ446" i="1"/>
  <c r="AJ454" i="1"/>
  <c r="AJ462" i="1"/>
  <c r="AJ470" i="1"/>
  <c r="AJ478" i="1"/>
  <c r="AJ486" i="1"/>
  <c r="AJ494" i="1"/>
  <c r="AJ502" i="1"/>
  <c r="AJ510" i="1"/>
  <c r="AJ518" i="1"/>
  <c r="AJ526" i="1"/>
  <c r="AJ534" i="1"/>
  <c r="AJ542" i="1"/>
  <c r="AJ550" i="1"/>
  <c r="AJ558" i="1"/>
  <c r="AJ566" i="1"/>
  <c r="AJ574" i="1"/>
  <c r="AJ582" i="1"/>
  <c r="AJ590" i="1"/>
  <c r="AJ598" i="1"/>
  <c r="AJ322" i="1"/>
  <c r="AJ330" i="1"/>
  <c r="AJ338" i="1"/>
  <c r="AJ346" i="1"/>
  <c r="AJ354" i="1"/>
  <c r="AJ362" i="1"/>
  <c r="AJ370" i="1"/>
  <c r="AJ378" i="1"/>
  <c r="AJ386" i="1"/>
  <c r="AJ394" i="1"/>
  <c r="AJ402" i="1"/>
  <c r="AJ410" i="1"/>
  <c r="AJ228" i="1"/>
  <c r="AJ236" i="1"/>
  <c r="AJ244" i="1"/>
  <c r="AJ252" i="1"/>
  <c r="AJ260" i="1"/>
  <c r="AJ268" i="1"/>
  <c r="AJ276" i="1"/>
  <c r="AJ284" i="1"/>
  <c r="AJ292" i="1"/>
  <c r="H18" i="2" s="1"/>
  <c r="K18" i="2" s="1"/>
  <c r="AJ300" i="1"/>
  <c r="AJ308" i="1"/>
  <c r="AJ221" i="1"/>
  <c r="AJ40" i="1"/>
  <c r="AJ48" i="1"/>
  <c r="AJ56" i="1"/>
  <c r="AJ64" i="1"/>
  <c r="AJ72" i="1"/>
  <c r="AJ80" i="1"/>
  <c r="AJ88" i="1"/>
  <c r="AJ96" i="1"/>
  <c r="AJ104" i="1"/>
  <c r="AJ112" i="1"/>
  <c r="AJ120" i="1"/>
  <c r="AJ128" i="1"/>
  <c r="AJ136" i="1"/>
  <c r="AJ144" i="1"/>
  <c r="AJ152" i="1"/>
  <c r="AJ160" i="1"/>
  <c r="AJ168" i="1"/>
  <c r="AJ176" i="1"/>
  <c r="AJ184" i="1"/>
  <c r="AJ192" i="1"/>
  <c r="AJ200" i="1"/>
  <c r="AJ208" i="1"/>
  <c r="AJ216" i="1"/>
  <c r="AH413" i="1"/>
  <c r="AH421" i="1"/>
  <c r="AH429" i="1"/>
  <c r="AH437" i="1"/>
  <c r="AH445" i="1"/>
  <c r="AH453" i="1"/>
  <c r="AH461" i="1"/>
  <c r="AH469" i="1"/>
  <c r="AH477" i="1"/>
  <c r="AH485" i="1"/>
  <c r="AH493" i="1"/>
  <c r="AH501" i="1"/>
  <c r="AH509" i="1"/>
  <c r="AH517" i="1"/>
  <c r="AH525" i="1"/>
  <c r="AH533" i="1"/>
  <c r="AH541" i="1"/>
  <c r="AH549" i="1"/>
  <c r="AH557" i="1"/>
  <c r="AH565" i="1"/>
  <c r="AH573" i="1"/>
  <c r="AH581" i="1"/>
  <c r="AH589" i="1"/>
  <c r="AH597" i="1"/>
  <c r="AH321" i="1"/>
  <c r="AH329" i="1"/>
  <c r="AH337" i="1"/>
  <c r="AH345" i="1"/>
  <c r="AH353" i="1"/>
  <c r="AH361" i="1"/>
  <c r="AH369" i="1"/>
  <c r="AH377" i="1"/>
  <c r="AH385" i="1"/>
  <c r="AH393" i="1"/>
  <c r="AH401" i="1"/>
  <c r="AH409" i="1"/>
  <c r="AH227" i="1"/>
  <c r="AH235" i="1"/>
  <c r="AH243" i="1"/>
  <c r="AH251" i="1"/>
  <c r="AH259" i="1"/>
  <c r="AH267" i="1"/>
  <c r="AJ415" i="1"/>
  <c r="AJ423" i="1"/>
  <c r="AJ431" i="1"/>
  <c r="AJ439" i="1"/>
  <c r="AJ447" i="1"/>
  <c r="AJ455" i="1"/>
  <c r="AJ463" i="1"/>
  <c r="AJ471" i="1"/>
  <c r="AJ479" i="1"/>
  <c r="AJ487" i="1"/>
  <c r="AJ495" i="1"/>
  <c r="AJ503" i="1"/>
  <c r="AJ511" i="1"/>
  <c r="AJ519" i="1"/>
  <c r="AJ527" i="1"/>
  <c r="AJ535" i="1"/>
  <c r="AJ543" i="1"/>
  <c r="AJ551" i="1"/>
  <c r="AJ559" i="1"/>
  <c r="AJ567" i="1"/>
  <c r="AJ575" i="1"/>
  <c r="AJ583" i="1"/>
  <c r="AJ591" i="1"/>
  <c r="AJ599" i="1"/>
  <c r="AJ323" i="1"/>
  <c r="AJ331" i="1"/>
  <c r="AJ339" i="1"/>
  <c r="AJ347" i="1"/>
  <c r="AJ355" i="1"/>
  <c r="AJ363" i="1"/>
  <c r="AJ371" i="1"/>
  <c r="AJ379" i="1"/>
  <c r="AJ387" i="1"/>
  <c r="AJ395" i="1"/>
  <c r="AJ403" i="1"/>
  <c r="AJ316" i="1"/>
  <c r="AJ229" i="1"/>
  <c r="AJ237" i="1"/>
  <c r="AJ245" i="1"/>
  <c r="AJ253" i="1"/>
  <c r="AJ261" i="1"/>
  <c r="AJ269" i="1"/>
  <c r="AJ277" i="1"/>
  <c r="AJ285" i="1"/>
  <c r="AJ293" i="1"/>
  <c r="AJ301" i="1"/>
  <c r="AJ309" i="1"/>
  <c r="AJ33" i="1"/>
  <c r="AJ41" i="1"/>
  <c r="AJ49" i="1"/>
  <c r="AJ57" i="1"/>
  <c r="AJ65" i="1"/>
  <c r="AJ73" i="1"/>
  <c r="AJ81" i="1"/>
  <c r="AJ89" i="1"/>
  <c r="AJ97" i="1"/>
  <c r="AJ105" i="1"/>
  <c r="AJ113" i="1"/>
  <c r="AJ121" i="1"/>
  <c r="AJ129" i="1"/>
  <c r="AJ137" i="1"/>
  <c r="AJ145" i="1"/>
  <c r="AJ153" i="1"/>
  <c r="AJ161" i="1"/>
  <c r="AJ169" i="1"/>
  <c r="AJ177" i="1"/>
  <c r="AJ185" i="1"/>
  <c r="AJ193" i="1"/>
  <c r="AJ201" i="1"/>
  <c r="AJ209" i="1"/>
  <c r="AJ217" i="1"/>
  <c r="AH414" i="1"/>
  <c r="AH422" i="1"/>
  <c r="AH430" i="1"/>
  <c r="AH438" i="1"/>
  <c r="AH446" i="1"/>
  <c r="AH454" i="1"/>
  <c r="AH462" i="1"/>
  <c r="AH470" i="1"/>
  <c r="AH478" i="1"/>
  <c r="AH486" i="1"/>
  <c r="AH494" i="1"/>
  <c r="AH502" i="1"/>
  <c r="AH510" i="1"/>
  <c r="AH518" i="1"/>
  <c r="AH526" i="1"/>
  <c r="AH534" i="1"/>
  <c r="AH542" i="1"/>
  <c r="AH550" i="1"/>
  <c r="AH558" i="1"/>
  <c r="AH566" i="1"/>
  <c r="AH574" i="1"/>
  <c r="AH582" i="1"/>
  <c r="AH590" i="1"/>
  <c r="AH598" i="1"/>
  <c r="AJ464" i="1"/>
  <c r="AJ528" i="1"/>
  <c r="AJ592" i="1"/>
  <c r="AJ372" i="1"/>
  <c r="AJ246" i="1"/>
  <c r="AJ310" i="1"/>
  <c r="AJ90" i="1"/>
  <c r="AJ154" i="1"/>
  <c r="AJ218" i="1"/>
  <c r="AH471" i="1"/>
  <c r="AH535" i="1"/>
  <c r="AH599" i="1"/>
  <c r="AH346" i="1"/>
  <c r="AH365" i="1"/>
  <c r="AH387" i="1"/>
  <c r="AH410" i="1"/>
  <c r="AH239" i="1"/>
  <c r="AH261" i="1"/>
  <c r="AH272" i="1"/>
  <c r="AH280" i="1"/>
  <c r="AH288" i="1"/>
  <c r="AH296" i="1"/>
  <c r="AH304" i="1"/>
  <c r="AH312" i="1"/>
  <c r="AH35" i="1"/>
  <c r="AH43" i="1"/>
  <c r="AH51" i="1"/>
  <c r="AH59" i="1"/>
  <c r="AH67" i="1"/>
  <c r="AH75" i="1"/>
  <c r="AH83" i="1"/>
  <c r="AH91" i="1"/>
  <c r="AH99" i="1"/>
  <c r="AH107" i="1"/>
  <c r="AH115" i="1"/>
  <c r="AH123" i="1"/>
  <c r="AH131" i="1"/>
  <c r="AH139" i="1"/>
  <c r="AH147" i="1"/>
  <c r="AH155" i="1"/>
  <c r="AH163" i="1"/>
  <c r="AH171" i="1"/>
  <c r="AH179" i="1"/>
  <c r="AH187" i="1"/>
  <c r="AH195" i="1"/>
  <c r="AH203" i="1"/>
  <c r="AH211" i="1"/>
  <c r="AH219" i="1"/>
  <c r="AJ472" i="1"/>
  <c r="AJ536" i="1"/>
  <c r="AJ411" i="1"/>
  <c r="AJ380" i="1"/>
  <c r="AJ254" i="1"/>
  <c r="AJ34" i="1"/>
  <c r="AJ98" i="1"/>
  <c r="AJ162" i="1"/>
  <c r="AH415" i="1"/>
  <c r="AH479" i="1"/>
  <c r="AH543" i="1"/>
  <c r="AH322" i="1"/>
  <c r="AH347" i="1"/>
  <c r="AH370" i="1"/>
  <c r="AH389" i="1"/>
  <c r="AH316" i="1"/>
  <c r="AH244" i="1"/>
  <c r="AH263" i="1"/>
  <c r="AH273" i="1"/>
  <c r="AH281" i="1"/>
  <c r="AH289" i="1"/>
  <c r="AH297" i="1"/>
  <c r="AH305" i="1"/>
  <c r="AH313" i="1"/>
  <c r="AH36" i="1"/>
  <c r="AH44" i="1"/>
  <c r="AH52" i="1"/>
  <c r="AH60" i="1"/>
  <c r="AH68" i="1"/>
  <c r="AH76" i="1"/>
  <c r="AH84" i="1"/>
  <c r="AH92" i="1"/>
  <c r="AH100" i="1"/>
  <c r="AH108" i="1"/>
  <c r="AH116" i="1"/>
  <c r="AH124" i="1"/>
  <c r="AH132" i="1"/>
  <c r="AH140" i="1"/>
  <c r="AH148" i="1"/>
  <c r="AH156" i="1"/>
  <c r="AH164" i="1"/>
  <c r="AH172" i="1"/>
  <c r="AH180" i="1"/>
  <c r="AH188" i="1"/>
  <c r="AH196" i="1"/>
  <c r="AH204" i="1"/>
  <c r="AH212" i="1"/>
  <c r="AH220" i="1"/>
  <c r="AJ416" i="1"/>
  <c r="AJ480" i="1"/>
  <c r="AJ544" i="1"/>
  <c r="AJ324" i="1"/>
  <c r="AJ388" i="1"/>
  <c r="AJ262" i="1"/>
  <c r="AJ42" i="1"/>
  <c r="AJ106" i="1"/>
  <c r="AJ170" i="1"/>
  <c r="AH423" i="1"/>
  <c r="AH487" i="1"/>
  <c r="AH551" i="1"/>
  <c r="AH323" i="1"/>
  <c r="AH349" i="1"/>
  <c r="AH371" i="1"/>
  <c r="AH394" i="1"/>
  <c r="AH223" i="1"/>
  <c r="AH245" i="1"/>
  <c r="AH264" i="1"/>
  <c r="AH274" i="1"/>
  <c r="AH282" i="1"/>
  <c r="AH290" i="1"/>
  <c r="AH298" i="1"/>
  <c r="AH306" i="1"/>
  <c r="AH314" i="1"/>
  <c r="AH37" i="1"/>
  <c r="AH45" i="1"/>
  <c r="AH53" i="1"/>
  <c r="AH61" i="1"/>
  <c r="AH69" i="1"/>
  <c r="AH77" i="1"/>
  <c r="AH85" i="1"/>
  <c r="AH93" i="1"/>
  <c r="AH101" i="1"/>
  <c r="AH109" i="1"/>
  <c r="AH117" i="1"/>
  <c r="AH125" i="1"/>
  <c r="AH133" i="1"/>
  <c r="AH141" i="1"/>
  <c r="AH149" i="1"/>
  <c r="AH157" i="1"/>
  <c r="AH165" i="1"/>
  <c r="AH173" i="1"/>
  <c r="AH181" i="1"/>
  <c r="AH189" i="1"/>
  <c r="AH197" i="1"/>
  <c r="AH205" i="1"/>
  <c r="AH213" i="1"/>
  <c r="AH31" i="1"/>
  <c r="AJ424" i="1"/>
  <c r="AJ488" i="1"/>
  <c r="AJ552" i="1"/>
  <c r="AJ332" i="1"/>
  <c r="AJ396" i="1"/>
  <c r="AJ270" i="1"/>
  <c r="AJ50" i="1"/>
  <c r="AJ114" i="1"/>
  <c r="AJ178" i="1"/>
  <c r="AH431" i="1"/>
  <c r="AH495" i="1"/>
  <c r="AH559" i="1"/>
  <c r="AH330" i="1"/>
  <c r="AH354" i="1"/>
  <c r="AH373" i="1"/>
  <c r="AH395" i="1"/>
  <c r="AH228" i="1"/>
  <c r="AH247" i="1"/>
  <c r="AH266" i="1"/>
  <c r="AH275" i="1"/>
  <c r="AH283" i="1"/>
  <c r="AH291" i="1"/>
  <c r="AH299" i="1"/>
  <c r="AH307" i="1"/>
  <c r="AH315" i="1"/>
  <c r="AH38" i="1"/>
  <c r="AH46" i="1"/>
  <c r="AH54" i="1"/>
  <c r="AH62" i="1"/>
  <c r="AH70" i="1"/>
  <c r="AH78" i="1"/>
  <c r="AH86" i="1"/>
  <c r="AH94" i="1"/>
  <c r="AH102" i="1"/>
  <c r="AH110" i="1"/>
  <c r="AH118" i="1"/>
  <c r="AH126" i="1"/>
  <c r="AH134" i="1"/>
  <c r="AH142" i="1"/>
  <c r="AH150" i="1"/>
  <c r="AH158" i="1"/>
  <c r="AH166" i="1"/>
  <c r="AH174" i="1"/>
  <c r="AH182" i="1"/>
  <c r="AH190" i="1"/>
  <c r="AH198" i="1"/>
  <c r="AH206" i="1"/>
  <c r="AH214" i="1"/>
  <c r="AJ432" i="1"/>
  <c r="AJ496" i="1"/>
  <c r="AJ560" i="1"/>
  <c r="AJ340" i="1"/>
  <c r="AJ404" i="1"/>
  <c r="AJ278" i="1"/>
  <c r="AJ58" i="1"/>
  <c r="AJ122" i="1"/>
  <c r="AJ186" i="1"/>
  <c r="AH439" i="1"/>
  <c r="AH503" i="1"/>
  <c r="AH567" i="1"/>
  <c r="AH331" i="1"/>
  <c r="AH355" i="1"/>
  <c r="AH378" i="1"/>
  <c r="AH397" i="1"/>
  <c r="AH229" i="1"/>
  <c r="AH252" i="1"/>
  <c r="AH268" i="1"/>
  <c r="AH276" i="1"/>
  <c r="AH284" i="1"/>
  <c r="AH292" i="1"/>
  <c r="G18" i="2" s="1"/>
  <c r="AH300" i="1"/>
  <c r="AH308" i="1"/>
  <c r="AH221" i="1"/>
  <c r="AH39" i="1"/>
  <c r="AH47" i="1"/>
  <c r="AH55" i="1"/>
  <c r="AH63" i="1"/>
  <c r="AH71" i="1"/>
  <c r="AH79" i="1"/>
  <c r="AH87" i="1"/>
  <c r="AH95" i="1"/>
  <c r="AH103" i="1"/>
  <c r="AH111" i="1"/>
  <c r="AH119" i="1"/>
  <c r="AH127" i="1"/>
  <c r="AH135" i="1"/>
  <c r="AH143" i="1"/>
  <c r="AH151" i="1"/>
  <c r="AH159" i="1"/>
  <c r="AH167" i="1"/>
  <c r="AH175" i="1"/>
  <c r="AH183" i="1"/>
  <c r="AH191" i="1"/>
  <c r="AH199" i="1"/>
  <c r="AH207" i="1"/>
  <c r="AH215" i="1"/>
  <c r="AJ440" i="1"/>
  <c r="AJ504" i="1"/>
  <c r="AJ568" i="1"/>
  <c r="AJ348" i="1"/>
  <c r="AJ222" i="1"/>
  <c r="AJ286" i="1"/>
  <c r="AJ66" i="1"/>
  <c r="AJ130" i="1"/>
  <c r="AJ194" i="1"/>
  <c r="AH447" i="1"/>
  <c r="AH511" i="1"/>
  <c r="AH575" i="1"/>
  <c r="AH338" i="1"/>
  <c r="AH357" i="1"/>
  <c r="AH379" i="1"/>
  <c r="AH402" i="1"/>
  <c r="AH231" i="1"/>
  <c r="AH253" i="1"/>
  <c r="AH269" i="1"/>
  <c r="AH277" i="1"/>
  <c r="AH285" i="1"/>
  <c r="AH293" i="1"/>
  <c r="AH301" i="1"/>
  <c r="AH309" i="1"/>
  <c r="AH32" i="1"/>
  <c r="AH40" i="1"/>
  <c r="AH48" i="1"/>
  <c r="AH56" i="1"/>
  <c r="AH64" i="1"/>
  <c r="AH72" i="1"/>
  <c r="AH80" i="1"/>
  <c r="AH88" i="1"/>
  <c r="AH96" i="1"/>
  <c r="AH104" i="1"/>
  <c r="AH112" i="1"/>
  <c r="AH120" i="1"/>
  <c r="AH128" i="1"/>
  <c r="AH136" i="1"/>
  <c r="AH144" i="1"/>
  <c r="AH152" i="1"/>
  <c r="AH160" i="1"/>
  <c r="AH168" i="1"/>
  <c r="AH176" i="1"/>
  <c r="AH184" i="1"/>
  <c r="AH192" i="1"/>
  <c r="AH200" i="1"/>
  <c r="AH208" i="1"/>
  <c r="AH216" i="1"/>
  <c r="AJ448" i="1"/>
  <c r="AJ512" i="1"/>
  <c r="AJ576" i="1"/>
  <c r="AJ356" i="1"/>
  <c r="AJ230" i="1"/>
  <c r="AJ294" i="1"/>
  <c r="AJ74" i="1"/>
  <c r="AJ138" i="1"/>
  <c r="AJ202" i="1"/>
  <c r="AH455" i="1"/>
  <c r="AH519" i="1"/>
  <c r="AH583" i="1"/>
  <c r="AH339" i="1"/>
  <c r="AH362" i="1"/>
  <c r="AH381" i="1"/>
  <c r="AH403" i="1"/>
  <c r="AH236" i="1"/>
  <c r="AH255" i="1"/>
  <c r="AH270" i="1"/>
  <c r="AH278" i="1"/>
  <c r="AH286" i="1"/>
  <c r="AH294" i="1"/>
  <c r="AH302" i="1"/>
  <c r="AH310" i="1"/>
  <c r="AH33" i="1"/>
  <c r="AH41" i="1"/>
  <c r="AH49" i="1"/>
  <c r="AH57" i="1"/>
  <c r="AH65" i="1"/>
  <c r="AH73" i="1"/>
  <c r="AH81" i="1"/>
  <c r="AH89" i="1"/>
  <c r="AH97" i="1"/>
  <c r="AH105" i="1"/>
  <c r="AH113" i="1"/>
  <c r="AH121" i="1"/>
  <c r="AH129" i="1"/>
  <c r="AH137" i="1"/>
  <c r="AH145" i="1"/>
  <c r="AH153" i="1"/>
  <c r="AH161" i="1"/>
  <c r="AH169" i="1"/>
  <c r="AH177" i="1"/>
  <c r="AH185" i="1"/>
  <c r="AH193" i="1"/>
  <c r="AH201" i="1"/>
  <c r="AH209" i="1"/>
  <c r="AH217" i="1"/>
  <c r="AJ520" i="1"/>
  <c r="AH463" i="1"/>
  <c r="AH260" i="1"/>
  <c r="AH42" i="1"/>
  <c r="AH106" i="1"/>
  <c r="AH170" i="1"/>
  <c r="AJ584" i="1"/>
  <c r="AH527" i="1"/>
  <c r="AH271" i="1"/>
  <c r="AH50" i="1"/>
  <c r="AH114" i="1"/>
  <c r="AH178" i="1"/>
  <c r="AJ364" i="1"/>
  <c r="AH591" i="1"/>
  <c r="AH279" i="1"/>
  <c r="AH58" i="1"/>
  <c r="AH122" i="1"/>
  <c r="AH186" i="1"/>
  <c r="AJ238" i="1"/>
  <c r="AH341" i="1"/>
  <c r="AH287" i="1"/>
  <c r="AH66" i="1"/>
  <c r="AH130" i="1"/>
  <c r="AH194" i="1"/>
  <c r="AJ302" i="1"/>
  <c r="AH363" i="1"/>
  <c r="AH295" i="1"/>
  <c r="AH74" i="1"/>
  <c r="AH138" i="1"/>
  <c r="AH202" i="1"/>
  <c r="AJ146" i="1"/>
  <c r="AH405" i="1"/>
  <c r="AH311" i="1"/>
  <c r="AH90" i="1"/>
  <c r="AH154" i="1"/>
  <c r="AH218" i="1"/>
  <c r="AJ456" i="1"/>
  <c r="AJ210" i="1"/>
  <c r="AH237" i="1"/>
  <c r="AH34" i="1"/>
  <c r="AH98" i="1"/>
  <c r="AH162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309" i="1"/>
  <c r="R301" i="1"/>
  <c r="R293" i="1"/>
  <c r="R285" i="1"/>
  <c r="R277" i="1"/>
  <c r="R269" i="1"/>
  <c r="R261" i="1"/>
  <c r="R253" i="1"/>
  <c r="R245" i="1"/>
  <c r="R237" i="1"/>
  <c r="R229" i="1"/>
  <c r="R316" i="1"/>
  <c r="R403" i="1"/>
  <c r="R395" i="1"/>
  <c r="R387" i="1"/>
  <c r="R379" i="1"/>
  <c r="R371" i="1"/>
  <c r="R363" i="1"/>
  <c r="R355" i="1"/>
  <c r="R347" i="1"/>
  <c r="R339" i="1"/>
  <c r="R331" i="1"/>
  <c r="R323" i="1"/>
  <c r="R412" i="1"/>
  <c r="R592" i="1"/>
  <c r="R584" i="1"/>
  <c r="R576" i="1"/>
  <c r="R568" i="1"/>
  <c r="R560" i="1"/>
  <c r="R552" i="1"/>
  <c r="R544" i="1"/>
  <c r="R536" i="1"/>
  <c r="R528" i="1"/>
  <c r="R520" i="1"/>
  <c r="R512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T218" i="1"/>
  <c r="T210" i="1"/>
  <c r="T202" i="1"/>
  <c r="T194" i="1"/>
  <c r="T186" i="1"/>
  <c r="T178" i="1"/>
  <c r="T170" i="1"/>
  <c r="T162" i="1"/>
  <c r="T154" i="1"/>
  <c r="T146" i="1"/>
  <c r="T138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310" i="1"/>
  <c r="T302" i="1"/>
  <c r="T294" i="1"/>
  <c r="T286" i="1"/>
  <c r="T278" i="1"/>
  <c r="T270" i="1"/>
  <c r="T262" i="1"/>
  <c r="T254" i="1"/>
  <c r="T246" i="1"/>
  <c r="T238" i="1"/>
  <c r="T230" i="1"/>
  <c r="T222" i="1"/>
  <c r="T404" i="1"/>
  <c r="T396" i="1"/>
  <c r="T388" i="1"/>
  <c r="T380" i="1"/>
  <c r="T364" i="1"/>
  <c r="T356" i="1"/>
  <c r="T348" i="1"/>
  <c r="T340" i="1"/>
  <c r="T332" i="1"/>
  <c r="T324" i="1"/>
  <c r="T411" i="1"/>
  <c r="T592" i="1"/>
  <c r="T584" i="1"/>
  <c r="T576" i="1"/>
  <c r="T568" i="1"/>
  <c r="T560" i="1"/>
  <c r="T552" i="1"/>
  <c r="T544" i="1"/>
  <c r="T536" i="1"/>
  <c r="T528" i="1"/>
  <c r="T520" i="1"/>
  <c r="T512" i="1"/>
  <c r="T504" i="1"/>
  <c r="T496" i="1"/>
  <c r="T488" i="1"/>
  <c r="T480" i="1"/>
  <c r="T472" i="1"/>
  <c r="T464" i="1"/>
  <c r="T456" i="1"/>
  <c r="T448" i="1"/>
  <c r="T440" i="1"/>
  <c r="T432" i="1"/>
  <c r="T424" i="1"/>
  <c r="T416" i="1"/>
  <c r="V216" i="1"/>
  <c r="V200" i="1"/>
  <c r="V184" i="1"/>
  <c r="V163" i="1"/>
  <c r="V142" i="1"/>
  <c r="V120" i="1"/>
  <c r="V99" i="1"/>
  <c r="V78" i="1"/>
  <c r="V56" i="1"/>
  <c r="V35" i="1"/>
  <c r="V298" i="1"/>
  <c r="V276" i="1"/>
  <c r="V255" i="1"/>
  <c r="V234" i="1"/>
  <c r="V402" i="1"/>
  <c r="V381" i="1"/>
  <c r="V360" i="1"/>
  <c r="V338" i="1"/>
  <c r="V597" i="1"/>
  <c r="V565" i="1"/>
  <c r="V531" i="1"/>
  <c r="X182" i="1"/>
  <c r="Z217" i="1"/>
  <c r="Z205" i="1"/>
  <c r="Z192" i="1"/>
  <c r="Z176" i="1"/>
  <c r="Z156" i="1"/>
  <c r="Z134" i="1"/>
  <c r="Z112" i="1"/>
  <c r="Z92" i="1"/>
  <c r="Z68" i="1"/>
  <c r="Z289" i="1"/>
  <c r="Z225" i="1"/>
  <c r="Z351" i="1"/>
  <c r="Z571" i="1"/>
  <c r="Z507" i="1"/>
  <c r="Z443" i="1"/>
  <c r="AB190" i="1"/>
  <c r="AB126" i="1"/>
  <c r="AB62" i="1"/>
  <c r="AB283" i="1"/>
  <c r="AB344" i="1"/>
  <c r="AB564" i="1"/>
  <c r="AB500" i="1"/>
  <c r="AB436" i="1"/>
  <c r="AH386" i="1"/>
  <c r="L991" i="1"/>
  <c r="L999" i="1"/>
  <c r="L1007" i="1"/>
  <c r="L1015" i="1"/>
  <c r="L1023" i="1"/>
  <c r="L1031" i="1"/>
  <c r="L1039" i="1"/>
  <c r="L1047" i="1"/>
  <c r="L1055" i="1"/>
  <c r="L1063" i="1"/>
  <c r="L1071" i="1"/>
  <c r="L1079" i="1"/>
  <c r="L1087" i="1"/>
  <c r="L1095" i="1"/>
  <c r="L1103" i="1"/>
  <c r="L1111" i="1"/>
  <c r="L1119" i="1"/>
  <c r="L1127" i="1"/>
  <c r="L1135" i="1"/>
  <c r="L1143" i="1"/>
  <c r="L1151" i="1"/>
  <c r="L1159" i="1"/>
  <c r="L1167" i="1"/>
  <c r="L891" i="1"/>
  <c r="L899" i="1"/>
  <c r="L907" i="1"/>
  <c r="L915" i="1"/>
  <c r="L923" i="1"/>
  <c r="L931" i="1"/>
  <c r="L939" i="1"/>
  <c r="L992" i="1"/>
  <c r="L1000" i="1"/>
  <c r="L1008" i="1"/>
  <c r="L1016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128" i="1"/>
  <c r="L1136" i="1"/>
  <c r="L1144" i="1"/>
  <c r="L1152" i="1"/>
  <c r="L1160" i="1"/>
  <c r="L1168" i="1"/>
  <c r="L892" i="1"/>
  <c r="L900" i="1"/>
  <c r="L993" i="1"/>
  <c r="L1001" i="1"/>
  <c r="L1009" i="1"/>
  <c r="L1017" i="1"/>
  <c r="L1025" i="1"/>
  <c r="L1033" i="1"/>
  <c r="L1041" i="1"/>
  <c r="L1049" i="1"/>
  <c r="L1057" i="1"/>
  <c r="L1065" i="1"/>
  <c r="L1073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893" i="1"/>
  <c r="L901" i="1"/>
  <c r="L909" i="1"/>
  <c r="L917" i="1"/>
  <c r="L925" i="1"/>
  <c r="L933" i="1"/>
  <c r="L986" i="1"/>
  <c r="L994" i="1"/>
  <c r="L1002" i="1"/>
  <c r="L1010" i="1"/>
  <c r="L1018" i="1"/>
  <c r="L1026" i="1"/>
  <c r="L1034" i="1"/>
  <c r="L1042" i="1"/>
  <c r="L1050" i="1"/>
  <c r="L1058" i="1"/>
  <c r="L1066" i="1"/>
  <c r="L1074" i="1"/>
  <c r="L1082" i="1"/>
  <c r="L1090" i="1"/>
  <c r="L1098" i="1"/>
  <c r="L1106" i="1"/>
  <c r="L1114" i="1"/>
  <c r="L1122" i="1"/>
  <c r="L1130" i="1"/>
  <c r="L1138" i="1"/>
  <c r="L1146" i="1"/>
  <c r="L1154" i="1"/>
  <c r="L1162" i="1"/>
  <c r="L1170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988" i="1"/>
  <c r="L996" i="1"/>
  <c r="L1004" i="1"/>
  <c r="L1012" i="1"/>
  <c r="L1020" i="1"/>
  <c r="L1028" i="1"/>
  <c r="L1036" i="1"/>
  <c r="L1044" i="1"/>
  <c r="L1052" i="1"/>
  <c r="L1060" i="1"/>
  <c r="L1068" i="1"/>
  <c r="L1076" i="1"/>
  <c r="L1084" i="1"/>
  <c r="L1092" i="1"/>
  <c r="L1100" i="1"/>
  <c r="L1108" i="1"/>
  <c r="L1116" i="1"/>
  <c r="L1124" i="1"/>
  <c r="L1132" i="1"/>
  <c r="L1140" i="1"/>
  <c r="L1148" i="1"/>
  <c r="L1156" i="1"/>
  <c r="L1164" i="1"/>
  <c r="L1172" i="1"/>
  <c r="L989" i="1"/>
  <c r="L997" i="1"/>
  <c r="L1005" i="1"/>
  <c r="L1013" i="1"/>
  <c r="L1021" i="1"/>
  <c r="L1029" i="1"/>
  <c r="L1037" i="1"/>
  <c r="L1045" i="1"/>
  <c r="L1053" i="1"/>
  <c r="L1061" i="1"/>
  <c r="L1069" i="1"/>
  <c r="L1077" i="1"/>
  <c r="L1085" i="1"/>
  <c r="L1093" i="1"/>
  <c r="L1101" i="1"/>
  <c r="L1109" i="1"/>
  <c r="L1117" i="1"/>
  <c r="L1125" i="1"/>
  <c r="L1133" i="1"/>
  <c r="L1141" i="1"/>
  <c r="L1149" i="1"/>
  <c r="L1157" i="1"/>
  <c r="L1165" i="1"/>
  <c r="L1173" i="1"/>
  <c r="L1030" i="1"/>
  <c r="L1094" i="1"/>
  <c r="L1158" i="1"/>
  <c r="L902" i="1"/>
  <c r="L912" i="1"/>
  <c r="L922" i="1"/>
  <c r="L934" i="1"/>
  <c r="L943" i="1"/>
  <c r="L951" i="1"/>
  <c r="L959" i="1"/>
  <c r="L967" i="1"/>
  <c r="L975" i="1"/>
  <c r="L98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613" i="1"/>
  <c r="L621" i="1"/>
  <c r="L629" i="1"/>
  <c r="L637" i="1"/>
  <c r="L645" i="1"/>
  <c r="L653" i="1"/>
  <c r="L661" i="1"/>
  <c r="L669" i="1"/>
  <c r="L677" i="1"/>
  <c r="L685" i="1"/>
  <c r="L693" i="1"/>
  <c r="L701" i="1"/>
  <c r="L709" i="1"/>
  <c r="L717" i="1"/>
  <c r="L725" i="1"/>
  <c r="L733" i="1"/>
  <c r="L741" i="1"/>
  <c r="L749" i="1"/>
  <c r="L757" i="1"/>
  <c r="L765" i="1"/>
  <c r="L773" i="1"/>
  <c r="L781" i="1"/>
  <c r="L789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1146" i="1"/>
  <c r="J1154" i="1"/>
  <c r="J1162" i="1"/>
  <c r="L1038" i="1"/>
  <c r="L1102" i="1"/>
  <c r="L1166" i="1"/>
  <c r="L903" i="1"/>
  <c r="L913" i="1"/>
  <c r="L924" i="1"/>
  <c r="L935" i="1"/>
  <c r="L944" i="1"/>
  <c r="L952" i="1"/>
  <c r="L960" i="1"/>
  <c r="L968" i="1"/>
  <c r="L976" i="1"/>
  <c r="L984" i="1"/>
  <c r="L802" i="1"/>
  <c r="L810" i="1"/>
  <c r="L818" i="1"/>
  <c r="L826" i="1"/>
  <c r="L834" i="1"/>
  <c r="L842" i="1"/>
  <c r="L850" i="1"/>
  <c r="L858" i="1"/>
  <c r="L866" i="1"/>
  <c r="L874" i="1"/>
  <c r="L882" i="1"/>
  <c r="L795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L1046" i="1"/>
  <c r="L1110" i="1"/>
  <c r="L985" i="1"/>
  <c r="L904" i="1"/>
  <c r="L914" i="1"/>
  <c r="L926" i="1"/>
  <c r="L936" i="1"/>
  <c r="L945" i="1"/>
  <c r="L953" i="1"/>
  <c r="L961" i="1"/>
  <c r="L969" i="1"/>
  <c r="L977" i="1"/>
  <c r="L890" i="1"/>
  <c r="L803" i="1"/>
  <c r="L811" i="1"/>
  <c r="L819" i="1"/>
  <c r="L827" i="1"/>
  <c r="L835" i="1"/>
  <c r="L843" i="1"/>
  <c r="L851" i="1"/>
  <c r="L859" i="1"/>
  <c r="L867" i="1"/>
  <c r="L875" i="1"/>
  <c r="L883" i="1"/>
  <c r="L607" i="1"/>
  <c r="L615" i="1"/>
  <c r="L623" i="1"/>
  <c r="L631" i="1"/>
  <c r="L639" i="1"/>
  <c r="L647" i="1"/>
  <c r="L655" i="1"/>
  <c r="L663" i="1"/>
  <c r="H21" i="2" s="1"/>
  <c r="L671" i="1"/>
  <c r="L679" i="1"/>
  <c r="L687" i="1"/>
  <c r="L695" i="1"/>
  <c r="L703" i="1"/>
  <c r="L711" i="1"/>
  <c r="L719" i="1"/>
  <c r="L727" i="1"/>
  <c r="L735" i="1"/>
  <c r="L743" i="1"/>
  <c r="L751" i="1"/>
  <c r="L759" i="1"/>
  <c r="L767" i="1"/>
  <c r="L775" i="1"/>
  <c r="L783" i="1"/>
  <c r="L791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1140" i="1"/>
  <c r="J1148" i="1"/>
  <c r="J1156" i="1"/>
  <c r="J1164" i="1"/>
  <c r="J1172" i="1"/>
  <c r="J896" i="1"/>
  <c r="J904" i="1"/>
  <c r="L990" i="1"/>
  <c r="L1054" i="1"/>
  <c r="L1118" i="1"/>
  <c r="L894" i="1"/>
  <c r="L905" i="1"/>
  <c r="L916" i="1"/>
  <c r="L927" i="1"/>
  <c r="L937" i="1"/>
  <c r="L946" i="1"/>
  <c r="L954" i="1"/>
  <c r="L962" i="1"/>
  <c r="L970" i="1"/>
  <c r="L978" i="1"/>
  <c r="L804" i="1"/>
  <c r="L812" i="1"/>
  <c r="L820" i="1"/>
  <c r="L828" i="1"/>
  <c r="L836" i="1"/>
  <c r="L844" i="1"/>
  <c r="L852" i="1"/>
  <c r="L860" i="1"/>
  <c r="L868" i="1"/>
  <c r="L876" i="1"/>
  <c r="L884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J989" i="1"/>
  <c r="J997" i="1"/>
  <c r="J1005" i="1"/>
  <c r="J1013" i="1"/>
  <c r="J1021" i="1"/>
  <c r="J1029" i="1"/>
  <c r="J1037" i="1"/>
  <c r="J1045" i="1"/>
  <c r="J1053" i="1"/>
  <c r="J1061" i="1"/>
  <c r="J1069" i="1"/>
  <c r="J1077" i="1"/>
  <c r="J1085" i="1"/>
  <c r="J1093" i="1"/>
  <c r="J1101" i="1"/>
  <c r="J1109" i="1"/>
  <c r="J1117" i="1"/>
  <c r="J1125" i="1"/>
  <c r="J1133" i="1"/>
  <c r="L998" i="1"/>
  <c r="L1062" i="1"/>
  <c r="L1126" i="1"/>
  <c r="L895" i="1"/>
  <c r="L906" i="1"/>
  <c r="L918" i="1"/>
  <c r="L928" i="1"/>
  <c r="L938" i="1"/>
  <c r="L947" i="1"/>
  <c r="L955" i="1"/>
  <c r="L963" i="1"/>
  <c r="L971" i="1"/>
  <c r="L979" i="1"/>
  <c r="L797" i="1"/>
  <c r="L805" i="1"/>
  <c r="L813" i="1"/>
  <c r="L821" i="1"/>
  <c r="L829" i="1"/>
  <c r="L837" i="1"/>
  <c r="L845" i="1"/>
  <c r="L853" i="1"/>
  <c r="L861" i="1"/>
  <c r="L869" i="1"/>
  <c r="L877" i="1"/>
  <c r="L885" i="1"/>
  <c r="L609" i="1"/>
  <c r="L617" i="1"/>
  <c r="L625" i="1"/>
  <c r="L633" i="1"/>
  <c r="L641" i="1"/>
  <c r="L649" i="1"/>
  <c r="L657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J990" i="1"/>
  <c r="J998" i="1"/>
  <c r="J1006" i="1"/>
  <c r="J1014" i="1"/>
  <c r="J1022" i="1"/>
  <c r="J1030" i="1"/>
  <c r="J1038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L1014" i="1"/>
  <c r="L1078" i="1"/>
  <c r="L1142" i="1"/>
  <c r="L897" i="1"/>
  <c r="L910" i="1"/>
  <c r="L920" i="1"/>
  <c r="L930" i="1"/>
  <c r="L941" i="1"/>
  <c r="L949" i="1"/>
  <c r="L957" i="1"/>
  <c r="L965" i="1"/>
  <c r="L973" i="1"/>
  <c r="L98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787" i="1"/>
  <c r="L606" i="1"/>
  <c r="J992" i="1"/>
  <c r="J1000" i="1"/>
  <c r="J1008" i="1"/>
  <c r="J1016" i="1"/>
  <c r="J1024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144" i="1"/>
  <c r="J1152" i="1"/>
  <c r="J1160" i="1"/>
  <c r="J1168" i="1"/>
  <c r="J892" i="1"/>
  <c r="J900" i="1"/>
  <c r="J908" i="1"/>
  <c r="J916" i="1"/>
  <c r="J924" i="1"/>
  <c r="L1022" i="1"/>
  <c r="L1086" i="1"/>
  <c r="L1150" i="1"/>
  <c r="L898" i="1"/>
  <c r="L911" i="1"/>
  <c r="L921" i="1"/>
  <c r="L932" i="1"/>
  <c r="L942" i="1"/>
  <c r="L950" i="1"/>
  <c r="L958" i="1"/>
  <c r="L966" i="1"/>
  <c r="L974" i="1"/>
  <c r="L98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605" i="1"/>
  <c r="J993" i="1"/>
  <c r="J1001" i="1"/>
  <c r="J1009" i="1"/>
  <c r="J1017" i="1"/>
  <c r="J1025" i="1"/>
  <c r="J1033" i="1"/>
  <c r="J1041" i="1"/>
  <c r="J1049" i="1"/>
  <c r="J1057" i="1"/>
  <c r="J1065" i="1"/>
  <c r="J1073" i="1"/>
  <c r="J1081" i="1"/>
  <c r="J1089" i="1"/>
  <c r="J1097" i="1"/>
  <c r="J1105" i="1"/>
  <c r="J1113" i="1"/>
  <c r="J1121" i="1"/>
  <c r="J1129" i="1"/>
  <c r="J1137" i="1"/>
  <c r="L940" i="1"/>
  <c r="L814" i="1"/>
  <c r="L878" i="1"/>
  <c r="L658" i="1"/>
  <c r="L722" i="1"/>
  <c r="L786" i="1"/>
  <c r="J1039" i="1"/>
  <c r="J1103" i="1"/>
  <c r="J1145" i="1"/>
  <c r="J1161" i="1"/>
  <c r="J1173" i="1"/>
  <c r="J899" i="1"/>
  <c r="J910" i="1"/>
  <c r="J919" i="1"/>
  <c r="J928" i="1"/>
  <c r="J936" i="1"/>
  <c r="J944" i="1"/>
  <c r="J952" i="1"/>
  <c r="J960" i="1"/>
  <c r="J968" i="1"/>
  <c r="J976" i="1"/>
  <c r="J984" i="1"/>
  <c r="J804" i="1"/>
  <c r="J812" i="1"/>
  <c r="J820" i="1"/>
  <c r="J828" i="1"/>
  <c r="J836" i="1"/>
  <c r="J844" i="1"/>
  <c r="J852" i="1"/>
  <c r="J860" i="1"/>
  <c r="J868" i="1"/>
  <c r="J876" i="1"/>
  <c r="J884" i="1"/>
  <c r="J795" i="1"/>
  <c r="J613" i="1"/>
  <c r="J621" i="1"/>
  <c r="J629" i="1"/>
  <c r="J637" i="1"/>
  <c r="J645" i="1"/>
  <c r="J653" i="1"/>
  <c r="J661" i="1"/>
  <c r="J669" i="1"/>
  <c r="J677" i="1"/>
  <c r="J685" i="1"/>
  <c r="J693" i="1"/>
  <c r="J701" i="1"/>
  <c r="J709" i="1"/>
  <c r="J717" i="1"/>
  <c r="J725" i="1"/>
  <c r="J733" i="1"/>
  <c r="J741" i="1"/>
  <c r="J749" i="1"/>
  <c r="J757" i="1"/>
  <c r="J765" i="1"/>
  <c r="J773" i="1"/>
  <c r="J781" i="1"/>
  <c r="J789" i="1"/>
  <c r="L1006" i="1"/>
  <c r="L948" i="1"/>
  <c r="L822" i="1"/>
  <c r="L886" i="1"/>
  <c r="L666" i="1"/>
  <c r="L730" i="1"/>
  <c r="L794" i="1"/>
  <c r="J1047" i="1"/>
  <c r="J1111" i="1"/>
  <c r="J1149" i="1"/>
  <c r="J1163" i="1"/>
  <c r="J985" i="1"/>
  <c r="J901" i="1"/>
  <c r="J911" i="1"/>
  <c r="J920" i="1"/>
  <c r="J929" i="1"/>
  <c r="J937" i="1"/>
  <c r="J945" i="1"/>
  <c r="J953" i="1"/>
  <c r="J961" i="1"/>
  <c r="J969" i="1"/>
  <c r="J977" i="1"/>
  <c r="J890" i="1"/>
  <c r="J805" i="1"/>
  <c r="J813" i="1"/>
  <c r="J821" i="1"/>
  <c r="J829" i="1"/>
  <c r="J837" i="1"/>
  <c r="J845" i="1"/>
  <c r="J853" i="1"/>
  <c r="J861" i="1"/>
  <c r="J869" i="1"/>
  <c r="J877" i="1"/>
  <c r="J885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L1070" i="1"/>
  <c r="L956" i="1"/>
  <c r="L830" i="1"/>
  <c r="L610" i="1"/>
  <c r="L674" i="1"/>
  <c r="L738" i="1"/>
  <c r="J991" i="1"/>
  <c r="J1055" i="1"/>
  <c r="J1119" i="1"/>
  <c r="J1150" i="1"/>
  <c r="J1165" i="1"/>
  <c r="J891" i="1"/>
  <c r="J902" i="1"/>
  <c r="J912" i="1"/>
  <c r="J921" i="1"/>
  <c r="J930" i="1"/>
  <c r="J938" i="1"/>
  <c r="J946" i="1"/>
  <c r="J954" i="1"/>
  <c r="J962" i="1"/>
  <c r="J970" i="1"/>
  <c r="J978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607" i="1"/>
  <c r="J615" i="1"/>
  <c r="J623" i="1"/>
  <c r="J631" i="1"/>
  <c r="J639" i="1"/>
  <c r="J647" i="1"/>
  <c r="J655" i="1"/>
  <c r="J663" i="1"/>
  <c r="G21" i="2" s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L1134" i="1"/>
  <c r="L964" i="1"/>
  <c r="L838" i="1"/>
  <c r="L618" i="1"/>
  <c r="L682" i="1"/>
  <c r="L746" i="1"/>
  <c r="J999" i="1"/>
  <c r="J1063" i="1"/>
  <c r="J1127" i="1"/>
  <c r="J1151" i="1"/>
  <c r="J1166" i="1"/>
  <c r="J893" i="1"/>
  <c r="J903" i="1"/>
  <c r="J913" i="1"/>
  <c r="J922" i="1"/>
  <c r="J931" i="1"/>
  <c r="J939" i="1"/>
  <c r="J947" i="1"/>
  <c r="J955" i="1"/>
  <c r="J963" i="1"/>
  <c r="J971" i="1"/>
  <c r="J979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608" i="1"/>
  <c r="J616" i="1"/>
  <c r="J624" i="1"/>
  <c r="J632" i="1"/>
  <c r="J640" i="1"/>
  <c r="J648" i="1"/>
  <c r="J656" i="1"/>
  <c r="J664" i="1"/>
  <c r="J672" i="1"/>
  <c r="J680" i="1"/>
  <c r="J688" i="1"/>
  <c r="J696" i="1"/>
  <c r="J704" i="1"/>
  <c r="J712" i="1"/>
  <c r="J720" i="1"/>
  <c r="J728" i="1"/>
  <c r="J736" i="1"/>
  <c r="J744" i="1"/>
  <c r="J752" i="1"/>
  <c r="J760" i="1"/>
  <c r="J768" i="1"/>
  <c r="J776" i="1"/>
  <c r="J784" i="1"/>
  <c r="J792" i="1"/>
  <c r="L896" i="1"/>
  <c r="L972" i="1"/>
  <c r="L846" i="1"/>
  <c r="L626" i="1"/>
  <c r="L690" i="1"/>
  <c r="L754" i="1"/>
  <c r="J1007" i="1"/>
  <c r="J1071" i="1"/>
  <c r="J1135" i="1"/>
  <c r="J1153" i="1"/>
  <c r="J1167" i="1"/>
  <c r="J894" i="1"/>
  <c r="J905" i="1"/>
  <c r="J914" i="1"/>
  <c r="J923" i="1"/>
  <c r="J932" i="1"/>
  <c r="J940" i="1"/>
  <c r="J948" i="1"/>
  <c r="J956" i="1"/>
  <c r="J964" i="1"/>
  <c r="J972" i="1"/>
  <c r="J980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L908" i="1"/>
  <c r="L980" i="1"/>
  <c r="L854" i="1"/>
  <c r="L634" i="1"/>
  <c r="L698" i="1"/>
  <c r="L762" i="1"/>
  <c r="J1015" i="1"/>
  <c r="J1079" i="1"/>
  <c r="J1141" i="1"/>
  <c r="J1157" i="1"/>
  <c r="J1169" i="1"/>
  <c r="J895" i="1"/>
  <c r="J906" i="1"/>
  <c r="J915" i="1"/>
  <c r="J925" i="1"/>
  <c r="J933" i="1"/>
  <c r="J941" i="1"/>
  <c r="J949" i="1"/>
  <c r="J957" i="1"/>
  <c r="J965" i="1"/>
  <c r="J973" i="1"/>
  <c r="J981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L919" i="1"/>
  <c r="L798" i="1"/>
  <c r="L862" i="1"/>
  <c r="L642" i="1"/>
  <c r="L706" i="1"/>
  <c r="L770" i="1"/>
  <c r="J1023" i="1"/>
  <c r="J1087" i="1"/>
  <c r="J1142" i="1"/>
  <c r="J1158" i="1"/>
  <c r="J1170" i="1"/>
  <c r="J897" i="1"/>
  <c r="J907" i="1"/>
  <c r="J917" i="1"/>
  <c r="J926" i="1"/>
  <c r="J934" i="1"/>
  <c r="J942" i="1"/>
  <c r="J950" i="1"/>
  <c r="J958" i="1"/>
  <c r="J966" i="1"/>
  <c r="J974" i="1"/>
  <c r="J982" i="1"/>
  <c r="J802" i="1"/>
  <c r="J810" i="1"/>
  <c r="J818" i="1"/>
  <c r="J826" i="1"/>
  <c r="J834" i="1"/>
  <c r="J842" i="1"/>
  <c r="J850" i="1"/>
  <c r="J858" i="1"/>
  <c r="J866" i="1"/>
  <c r="J874" i="1"/>
  <c r="J882" i="1"/>
  <c r="J797" i="1"/>
  <c r="J611" i="1"/>
  <c r="J619" i="1"/>
  <c r="J627" i="1"/>
  <c r="J635" i="1"/>
  <c r="J643" i="1"/>
  <c r="J651" i="1"/>
  <c r="J659" i="1"/>
  <c r="J667" i="1"/>
  <c r="J675" i="1"/>
  <c r="J683" i="1"/>
  <c r="J691" i="1"/>
  <c r="J699" i="1"/>
  <c r="J707" i="1"/>
  <c r="J715" i="1"/>
  <c r="J723" i="1"/>
  <c r="J731" i="1"/>
  <c r="J739" i="1"/>
  <c r="J747" i="1"/>
  <c r="J755" i="1"/>
  <c r="J763" i="1"/>
  <c r="J771" i="1"/>
  <c r="J779" i="1"/>
  <c r="J787" i="1"/>
  <c r="J605" i="1"/>
  <c r="J1031" i="1"/>
  <c r="J927" i="1"/>
  <c r="J803" i="1"/>
  <c r="J867" i="1"/>
  <c r="J644" i="1"/>
  <c r="J708" i="1"/>
  <c r="J772" i="1"/>
  <c r="J1095" i="1"/>
  <c r="J935" i="1"/>
  <c r="J811" i="1"/>
  <c r="J875" i="1"/>
  <c r="J652" i="1"/>
  <c r="J716" i="1"/>
  <c r="J780" i="1"/>
  <c r="L929" i="1"/>
  <c r="J1143" i="1"/>
  <c r="J943" i="1"/>
  <c r="J819" i="1"/>
  <c r="J883" i="1"/>
  <c r="J660" i="1"/>
  <c r="J724" i="1"/>
  <c r="J788" i="1"/>
  <c r="L806" i="1"/>
  <c r="J1159" i="1"/>
  <c r="J951" i="1"/>
  <c r="J827" i="1"/>
  <c r="J796" i="1"/>
  <c r="J668" i="1"/>
  <c r="J732" i="1"/>
  <c r="L870" i="1"/>
  <c r="J1171" i="1"/>
  <c r="J959" i="1"/>
  <c r="J835" i="1"/>
  <c r="J612" i="1"/>
  <c r="J676" i="1"/>
  <c r="J740" i="1"/>
  <c r="L650" i="1"/>
  <c r="J898" i="1"/>
  <c r="J967" i="1"/>
  <c r="J843" i="1"/>
  <c r="J620" i="1"/>
  <c r="J684" i="1"/>
  <c r="J748" i="1"/>
  <c r="L714" i="1"/>
  <c r="J909" i="1"/>
  <c r="J975" i="1"/>
  <c r="J851" i="1"/>
  <c r="J628" i="1"/>
  <c r="J692" i="1"/>
  <c r="J756" i="1"/>
  <c r="L778" i="1"/>
  <c r="J918" i="1"/>
  <c r="J983" i="1"/>
  <c r="J859" i="1"/>
  <c r="J636" i="1"/>
  <c r="J700" i="1"/>
  <c r="J764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221" i="1"/>
  <c r="R308" i="1"/>
  <c r="R300" i="1"/>
  <c r="G14" i="2" s="1"/>
  <c r="R292" i="1"/>
  <c r="R284" i="1"/>
  <c r="R276" i="1"/>
  <c r="R268" i="1"/>
  <c r="R260" i="1"/>
  <c r="R252" i="1"/>
  <c r="R244" i="1"/>
  <c r="R236" i="1"/>
  <c r="R22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599" i="1"/>
  <c r="R591" i="1"/>
  <c r="R583" i="1"/>
  <c r="R575" i="1"/>
  <c r="R567" i="1"/>
  <c r="R559" i="1"/>
  <c r="R551" i="1"/>
  <c r="R543" i="1"/>
  <c r="R535" i="1"/>
  <c r="R527" i="1"/>
  <c r="R519" i="1"/>
  <c r="R511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T217" i="1"/>
  <c r="T209" i="1"/>
  <c r="T201" i="1"/>
  <c r="T193" i="1"/>
  <c r="T185" i="1"/>
  <c r="T177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309" i="1"/>
  <c r="T301" i="1"/>
  <c r="T293" i="1"/>
  <c r="T285" i="1"/>
  <c r="T277" i="1"/>
  <c r="T269" i="1"/>
  <c r="T261" i="1"/>
  <c r="T253" i="1"/>
  <c r="T245" i="1"/>
  <c r="T237" i="1"/>
  <c r="T229" i="1"/>
  <c r="T316" i="1"/>
  <c r="T403" i="1"/>
  <c r="T395" i="1"/>
  <c r="T387" i="1"/>
  <c r="T379" i="1"/>
  <c r="T371" i="1"/>
  <c r="T363" i="1"/>
  <c r="T355" i="1"/>
  <c r="T347" i="1"/>
  <c r="T339" i="1"/>
  <c r="T331" i="1"/>
  <c r="T323" i="1"/>
  <c r="T599" i="1"/>
  <c r="T591" i="1"/>
  <c r="T583" i="1"/>
  <c r="T575" i="1"/>
  <c r="T567" i="1"/>
  <c r="T559" i="1"/>
  <c r="T551" i="1"/>
  <c r="T543" i="1"/>
  <c r="T535" i="1"/>
  <c r="T527" i="1"/>
  <c r="T519" i="1"/>
  <c r="T511" i="1"/>
  <c r="T503" i="1"/>
  <c r="T495" i="1"/>
  <c r="T487" i="1"/>
  <c r="T479" i="1"/>
  <c r="T471" i="1"/>
  <c r="T463" i="1"/>
  <c r="T455" i="1"/>
  <c r="T447" i="1"/>
  <c r="T439" i="1"/>
  <c r="T431" i="1"/>
  <c r="T423" i="1"/>
  <c r="T415" i="1"/>
  <c r="V214" i="1"/>
  <c r="V198" i="1"/>
  <c r="V182" i="1"/>
  <c r="V160" i="1"/>
  <c r="V139" i="1"/>
  <c r="V118" i="1"/>
  <c r="V96" i="1"/>
  <c r="V75" i="1"/>
  <c r="V54" i="1"/>
  <c r="V221" i="1"/>
  <c r="V295" i="1"/>
  <c r="V274" i="1"/>
  <c r="V252" i="1"/>
  <c r="V231" i="1"/>
  <c r="V400" i="1"/>
  <c r="V378" i="1"/>
  <c r="V357" i="1"/>
  <c r="V336" i="1"/>
  <c r="V594" i="1"/>
  <c r="V562" i="1"/>
  <c r="V504" i="1"/>
  <c r="X113" i="1"/>
  <c r="Z216" i="1"/>
  <c r="Z204" i="1"/>
  <c r="Z190" i="1"/>
  <c r="Z174" i="1"/>
  <c r="Z152" i="1"/>
  <c r="Z132" i="1"/>
  <c r="Z110" i="1"/>
  <c r="Z88" i="1"/>
  <c r="Z60" i="1"/>
  <c r="Z281" i="1"/>
  <c r="Z303" i="1"/>
  <c r="Z408" i="1"/>
  <c r="Z407" i="1"/>
  <c r="Z343" i="1"/>
  <c r="Z563" i="1"/>
  <c r="Z499" i="1"/>
  <c r="Z435" i="1"/>
  <c r="AB182" i="1"/>
  <c r="AB118" i="1"/>
  <c r="AB54" i="1"/>
  <c r="AB275" i="1"/>
  <c r="AB400" i="1"/>
  <c r="AB336" i="1"/>
  <c r="AB329" i="1"/>
  <c r="AB556" i="1"/>
  <c r="AB492" i="1"/>
  <c r="AJ82" i="1"/>
  <c r="AB415" i="1"/>
  <c r="AB423" i="1"/>
  <c r="AB431" i="1"/>
  <c r="AB439" i="1"/>
  <c r="AB447" i="1"/>
  <c r="AB455" i="1"/>
  <c r="AB463" i="1"/>
  <c r="AB471" i="1"/>
  <c r="AB479" i="1"/>
  <c r="AB487" i="1"/>
  <c r="AB495" i="1"/>
  <c r="AB503" i="1"/>
  <c r="AB511" i="1"/>
  <c r="AB519" i="1"/>
  <c r="AB527" i="1"/>
  <c r="AB535" i="1"/>
  <c r="AB543" i="1"/>
  <c r="AB551" i="1"/>
  <c r="AB559" i="1"/>
  <c r="AB567" i="1"/>
  <c r="AB575" i="1"/>
  <c r="AB583" i="1"/>
  <c r="AB591" i="1"/>
  <c r="AB599" i="1"/>
  <c r="AB323" i="1"/>
  <c r="AB331" i="1"/>
  <c r="AB339" i="1"/>
  <c r="AB347" i="1"/>
  <c r="AB355" i="1"/>
  <c r="AB363" i="1"/>
  <c r="AB371" i="1"/>
  <c r="AB379" i="1"/>
  <c r="AB387" i="1"/>
  <c r="AB395" i="1"/>
  <c r="AB403" i="1"/>
  <c r="AB316" i="1"/>
  <c r="AB230" i="1"/>
  <c r="AB238" i="1"/>
  <c r="AB246" i="1"/>
  <c r="AB254" i="1"/>
  <c r="AB262" i="1"/>
  <c r="AB270" i="1"/>
  <c r="AB278" i="1"/>
  <c r="AB286" i="1"/>
  <c r="AB294" i="1"/>
  <c r="AB302" i="1"/>
  <c r="AB310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AB201" i="1"/>
  <c r="AB209" i="1"/>
  <c r="AB217" i="1"/>
  <c r="Z414" i="1"/>
  <c r="Z422" i="1"/>
  <c r="Z430" i="1"/>
  <c r="Z438" i="1"/>
  <c r="Z446" i="1"/>
  <c r="Z454" i="1"/>
  <c r="Z462" i="1"/>
  <c r="Z470" i="1"/>
  <c r="Z478" i="1"/>
  <c r="Z486" i="1"/>
  <c r="Z494" i="1"/>
  <c r="Z502" i="1"/>
  <c r="Z510" i="1"/>
  <c r="Z518" i="1"/>
  <c r="Z526" i="1"/>
  <c r="Z534" i="1"/>
  <c r="Z542" i="1"/>
  <c r="Z550" i="1"/>
  <c r="Z558" i="1"/>
  <c r="Z566" i="1"/>
  <c r="Z574" i="1"/>
  <c r="Z582" i="1"/>
  <c r="Z590" i="1"/>
  <c r="Z598" i="1"/>
  <c r="Z322" i="1"/>
  <c r="Z330" i="1"/>
  <c r="Z338" i="1"/>
  <c r="Z346" i="1"/>
  <c r="Z354" i="1"/>
  <c r="Z362" i="1"/>
  <c r="Z370" i="1"/>
  <c r="Z378" i="1"/>
  <c r="Z386" i="1"/>
  <c r="Z394" i="1"/>
  <c r="Z402" i="1"/>
  <c r="Z410" i="1"/>
  <c r="Z228" i="1"/>
  <c r="Z236" i="1"/>
  <c r="Z244" i="1"/>
  <c r="Z252" i="1"/>
  <c r="Z260" i="1"/>
  <c r="Z268" i="1"/>
  <c r="Z276" i="1"/>
  <c r="Z284" i="1"/>
  <c r="Z292" i="1"/>
  <c r="Z300" i="1"/>
  <c r="Z308" i="1"/>
  <c r="Z22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183" i="1"/>
  <c r="Z191" i="1"/>
  <c r="Z199" i="1"/>
  <c r="Z207" i="1"/>
  <c r="Z215" i="1"/>
  <c r="AB416" i="1"/>
  <c r="AB424" i="1"/>
  <c r="AB432" i="1"/>
  <c r="AB440" i="1"/>
  <c r="AB448" i="1"/>
  <c r="AB456" i="1"/>
  <c r="AB464" i="1"/>
  <c r="AB472" i="1"/>
  <c r="AB480" i="1"/>
  <c r="AB488" i="1"/>
  <c r="AB496" i="1"/>
  <c r="AB504" i="1"/>
  <c r="AB512" i="1"/>
  <c r="AB520" i="1"/>
  <c r="AB528" i="1"/>
  <c r="AB536" i="1"/>
  <c r="AB544" i="1"/>
  <c r="AB552" i="1"/>
  <c r="AB560" i="1"/>
  <c r="AB568" i="1"/>
  <c r="AB576" i="1"/>
  <c r="AB584" i="1"/>
  <c r="AB592" i="1"/>
  <c r="AB411" i="1"/>
  <c r="AB324" i="1"/>
  <c r="AB332" i="1"/>
  <c r="AB340" i="1"/>
  <c r="AB348" i="1"/>
  <c r="AB356" i="1"/>
  <c r="AB364" i="1"/>
  <c r="AB372" i="1"/>
  <c r="AB380" i="1"/>
  <c r="AB388" i="1"/>
  <c r="AB396" i="1"/>
  <c r="AB404" i="1"/>
  <c r="AB223" i="1"/>
  <c r="AB231" i="1"/>
  <c r="AB239" i="1"/>
  <c r="AB247" i="1"/>
  <c r="AB255" i="1"/>
  <c r="AB263" i="1"/>
  <c r="AB271" i="1"/>
  <c r="AB279" i="1"/>
  <c r="AB287" i="1"/>
  <c r="AB295" i="1"/>
  <c r="AB311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AB202" i="1"/>
  <c r="AB210" i="1"/>
  <c r="AB218" i="1"/>
  <c r="Z415" i="1"/>
  <c r="Z423" i="1"/>
  <c r="Z431" i="1"/>
  <c r="Z439" i="1"/>
  <c r="Z447" i="1"/>
  <c r="Z455" i="1"/>
  <c r="Z463" i="1"/>
  <c r="Z471" i="1"/>
  <c r="Z479" i="1"/>
  <c r="Z487" i="1"/>
  <c r="Z495" i="1"/>
  <c r="Z503" i="1"/>
  <c r="Z511" i="1"/>
  <c r="Z519" i="1"/>
  <c r="Z527" i="1"/>
  <c r="Z535" i="1"/>
  <c r="Z543" i="1"/>
  <c r="Z551" i="1"/>
  <c r="Z559" i="1"/>
  <c r="Z567" i="1"/>
  <c r="Z575" i="1"/>
  <c r="Z583" i="1"/>
  <c r="Z591" i="1"/>
  <c r="Z599" i="1"/>
  <c r="Z323" i="1"/>
  <c r="Z331" i="1"/>
  <c r="Z339" i="1"/>
  <c r="Z347" i="1"/>
  <c r="Z355" i="1"/>
  <c r="Z363" i="1"/>
  <c r="Z371" i="1"/>
  <c r="Z379" i="1"/>
  <c r="Z387" i="1"/>
  <c r="Z395" i="1"/>
  <c r="Z403" i="1"/>
  <c r="Z316" i="1"/>
  <c r="Z229" i="1"/>
  <c r="Z237" i="1"/>
  <c r="Z245" i="1"/>
  <c r="Z253" i="1"/>
  <c r="Z261" i="1"/>
  <c r="Z269" i="1"/>
  <c r="Z277" i="1"/>
  <c r="Z285" i="1"/>
  <c r="Z293" i="1"/>
  <c r="Z301" i="1"/>
  <c r="Z309" i="1"/>
  <c r="Z32" i="1"/>
  <c r="Z40" i="1"/>
  <c r="Z48" i="1"/>
  <c r="Z56" i="1"/>
  <c r="Z64" i="1"/>
  <c r="Z72" i="1"/>
  <c r="AB417" i="1"/>
  <c r="AB425" i="1"/>
  <c r="AB433" i="1"/>
  <c r="AB441" i="1"/>
  <c r="AB449" i="1"/>
  <c r="AB457" i="1"/>
  <c r="AB465" i="1"/>
  <c r="AB473" i="1"/>
  <c r="AB481" i="1"/>
  <c r="AB489" i="1"/>
  <c r="AB497" i="1"/>
  <c r="AB505" i="1"/>
  <c r="AB513" i="1"/>
  <c r="AB521" i="1"/>
  <c r="AB529" i="1"/>
  <c r="AB537" i="1"/>
  <c r="AB545" i="1"/>
  <c r="AB553" i="1"/>
  <c r="AB561" i="1"/>
  <c r="AB569" i="1"/>
  <c r="AB577" i="1"/>
  <c r="AB585" i="1"/>
  <c r="AB593" i="1"/>
  <c r="AB317" i="1"/>
  <c r="AB325" i="1"/>
  <c r="AB333" i="1"/>
  <c r="AB341" i="1"/>
  <c r="AB349" i="1"/>
  <c r="AB357" i="1"/>
  <c r="AB365" i="1"/>
  <c r="AB373" i="1"/>
  <c r="AB381" i="1"/>
  <c r="AB389" i="1"/>
  <c r="AB397" i="1"/>
  <c r="AB405" i="1"/>
  <c r="AB224" i="1"/>
  <c r="AB232" i="1"/>
  <c r="AB240" i="1"/>
  <c r="AB248" i="1"/>
  <c r="AB256" i="1"/>
  <c r="AB264" i="1"/>
  <c r="AB272" i="1"/>
  <c r="AB280" i="1"/>
  <c r="AB288" i="1"/>
  <c r="AB296" i="1"/>
  <c r="AB304" i="1"/>
  <c r="AB312" i="1"/>
  <c r="AB35" i="1"/>
  <c r="AB43" i="1"/>
  <c r="AB51" i="1"/>
  <c r="AB59" i="1"/>
  <c r="AB67" i="1"/>
  <c r="AB75" i="1"/>
  <c r="AB83" i="1"/>
  <c r="AB91" i="1"/>
  <c r="AB99" i="1"/>
  <c r="AB107" i="1"/>
  <c r="AB115" i="1"/>
  <c r="AB123" i="1"/>
  <c r="AB131" i="1"/>
  <c r="AB139" i="1"/>
  <c r="AB147" i="1"/>
  <c r="AB155" i="1"/>
  <c r="AB163" i="1"/>
  <c r="H16" i="2" s="1"/>
  <c r="I16" i="2" s="1"/>
  <c r="AB171" i="1"/>
  <c r="AB179" i="1"/>
  <c r="AB187" i="1"/>
  <c r="AB195" i="1"/>
  <c r="AB203" i="1"/>
  <c r="AB211" i="1"/>
  <c r="AB219" i="1"/>
  <c r="Z416" i="1"/>
  <c r="Z424" i="1"/>
  <c r="Z432" i="1"/>
  <c r="Z440" i="1"/>
  <c r="Z448" i="1"/>
  <c r="Z456" i="1"/>
  <c r="Z464" i="1"/>
  <c r="Z472" i="1"/>
  <c r="Z480" i="1"/>
  <c r="Z488" i="1"/>
  <c r="Z496" i="1"/>
  <c r="Z504" i="1"/>
  <c r="Z512" i="1"/>
  <c r="Z520" i="1"/>
  <c r="Z528" i="1"/>
  <c r="Z536" i="1"/>
  <c r="Z544" i="1"/>
  <c r="Z552" i="1"/>
  <c r="Z560" i="1"/>
  <c r="Z568" i="1"/>
  <c r="Z576" i="1"/>
  <c r="Z584" i="1"/>
  <c r="Z592" i="1"/>
  <c r="Z411" i="1"/>
  <c r="Z324" i="1"/>
  <c r="Z332" i="1"/>
  <c r="Z340" i="1"/>
  <c r="Z348" i="1"/>
  <c r="Z356" i="1"/>
  <c r="Z364" i="1"/>
  <c r="Z372" i="1"/>
  <c r="Z380" i="1"/>
  <c r="Z388" i="1"/>
  <c r="Z396" i="1"/>
  <c r="Z404" i="1"/>
  <c r="Z222" i="1"/>
  <c r="Z230" i="1"/>
  <c r="Z238" i="1"/>
  <c r="Z246" i="1"/>
  <c r="Z254" i="1"/>
  <c r="Z262" i="1"/>
  <c r="Z270" i="1"/>
  <c r="Z278" i="1"/>
  <c r="Z286" i="1"/>
  <c r="Z294" i="1"/>
  <c r="Z302" i="1"/>
  <c r="Z310" i="1"/>
  <c r="Z33" i="1"/>
  <c r="Z41" i="1"/>
  <c r="Z49" i="1"/>
  <c r="Z57" i="1"/>
  <c r="Z65" i="1"/>
  <c r="Z73" i="1"/>
  <c r="Z81" i="1"/>
  <c r="Z89" i="1"/>
  <c r="Z97" i="1"/>
  <c r="Z105" i="1"/>
  <c r="Z113" i="1"/>
  <c r="Z121" i="1"/>
  <c r="Z129" i="1"/>
  <c r="Z137" i="1"/>
  <c r="Z145" i="1"/>
  <c r="Z153" i="1"/>
  <c r="Z161" i="1"/>
  <c r="Z169" i="1"/>
  <c r="Z177" i="1"/>
  <c r="AB418" i="1"/>
  <c r="AB426" i="1"/>
  <c r="AB434" i="1"/>
  <c r="AB442" i="1"/>
  <c r="AB450" i="1"/>
  <c r="AB458" i="1"/>
  <c r="AB466" i="1"/>
  <c r="AB474" i="1"/>
  <c r="AB482" i="1"/>
  <c r="AB490" i="1"/>
  <c r="AB498" i="1"/>
  <c r="AB506" i="1"/>
  <c r="AB514" i="1"/>
  <c r="AB522" i="1"/>
  <c r="AB530" i="1"/>
  <c r="AB538" i="1"/>
  <c r="AB546" i="1"/>
  <c r="AB554" i="1"/>
  <c r="AB562" i="1"/>
  <c r="AB570" i="1"/>
  <c r="AB578" i="1"/>
  <c r="AB586" i="1"/>
  <c r="AB594" i="1"/>
  <c r="AB318" i="1"/>
  <c r="AB326" i="1"/>
  <c r="AB334" i="1"/>
  <c r="AB342" i="1"/>
  <c r="AB350" i="1"/>
  <c r="AB358" i="1"/>
  <c r="AB366" i="1"/>
  <c r="AB374" i="1"/>
  <c r="AB382" i="1"/>
  <c r="AB390" i="1"/>
  <c r="AB398" i="1"/>
  <c r="AB406" i="1"/>
  <c r="AB225" i="1"/>
  <c r="AB233" i="1"/>
  <c r="AB241" i="1"/>
  <c r="AB249" i="1"/>
  <c r="AB257" i="1"/>
  <c r="AB265" i="1"/>
  <c r="AB273" i="1"/>
  <c r="AB281" i="1"/>
  <c r="AB289" i="1"/>
  <c r="AB297" i="1"/>
  <c r="AB305" i="1"/>
  <c r="AB313" i="1"/>
  <c r="AB36" i="1"/>
  <c r="AB44" i="1"/>
  <c r="AB52" i="1"/>
  <c r="AB60" i="1"/>
  <c r="AB68" i="1"/>
  <c r="AB76" i="1"/>
  <c r="AB84" i="1"/>
  <c r="AB92" i="1"/>
  <c r="AB100" i="1"/>
  <c r="AB108" i="1"/>
  <c r="AB116" i="1"/>
  <c r="AB124" i="1"/>
  <c r="AB132" i="1"/>
  <c r="AB140" i="1"/>
  <c r="AB148" i="1"/>
  <c r="AB156" i="1"/>
  <c r="AB164" i="1"/>
  <c r="AB172" i="1"/>
  <c r="AB180" i="1"/>
  <c r="AB188" i="1"/>
  <c r="AB196" i="1"/>
  <c r="AB204" i="1"/>
  <c r="AB212" i="1"/>
  <c r="AB220" i="1"/>
  <c r="Z417" i="1"/>
  <c r="Z425" i="1"/>
  <c r="Z433" i="1"/>
  <c r="Z441" i="1"/>
  <c r="Z449" i="1"/>
  <c r="Z457" i="1"/>
  <c r="Z465" i="1"/>
  <c r="Z473" i="1"/>
  <c r="Z481" i="1"/>
  <c r="Z489" i="1"/>
  <c r="Z497" i="1"/>
  <c r="Z505" i="1"/>
  <c r="Z513" i="1"/>
  <c r="Z521" i="1"/>
  <c r="Z529" i="1"/>
  <c r="Z537" i="1"/>
  <c r="Z545" i="1"/>
  <c r="Z553" i="1"/>
  <c r="Z561" i="1"/>
  <c r="Z569" i="1"/>
  <c r="Z577" i="1"/>
  <c r="Z585" i="1"/>
  <c r="Z593" i="1"/>
  <c r="Z317" i="1"/>
  <c r="Z325" i="1"/>
  <c r="Z333" i="1"/>
  <c r="Z341" i="1"/>
  <c r="Z349" i="1"/>
  <c r="Z357" i="1"/>
  <c r="Z365" i="1"/>
  <c r="Z373" i="1"/>
  <c r="Z381" i="1"/>
  <c r="Z389" i="1"/>
  <c r="Z397" i="1"/>
  <c r="Z405" i="1"/>
  <c r="Z223" i="1"/>
  <c r="Z231" i="1"/>
  <c r="Z239" i="1"/>
  <c r="Z247" i="1"/>
  <c r="Z255" i="1"/>
  <c r="Z263" i="1"/>
  <c r="Z271" i="1"/>
  <c r="Z279" i="1"/>
  <c r="Z287" i="1"/>
  <c r="Z295" i="1"/>
  <c r="Z311" i="1"/>
  <c r="Z34" i="1"/>
  <c r="Z42" i="1"/>
  <c r="Z50" i="1"/>
  <c r="Z58" i="1"/>
  <c r="Z66" i="1"/>
  <c r="Z74" i="1"/>
  <c r="Z82" i="1"/>
  <c r="Z90" i="1"/>
  <c r="Z98" i="1"/>
  <c r="Z106" i="1"/>
  <c r="Z114" i="1"/>
  <c r="Z122" i="1"/>
  <c r="Z130" i="1"/>
  <c r="Z138" i="1"/>
  <c r="Z146" i="1"/>
  <c r="Z154" i="1"/>
  <c r="Z162" i="1"/>
  <c r="Z170" i="1"/>
  <c r="Z178" i="1"/>
  <c r="Z186" i="1"/>
  <c r="Z194" i="1"/>
  <c r="Z202" i="1"/>
  <c r="Z210" i="1"/>
  <c r="Z218" i="1"/>
  <c r="AB419" i="1"/>
  <c r="AB427" i="1"/>
  <c r="AB435" i="1"/>
  <c r="AB443" i="1"/>
  <c r="AB451" i="1"/>
  <c r="AB459" i="1"/>
  <c r="AB467" i="1"/>
  <c r="AB475" i="1"/>
  <c r="AB483" i="1"/>
  <c r="AB491" i="1"/>
  <c r="AB499" i="1"/>
  <c r="AB507" i="1"/>
  <c r="AB515" i="1"/>
  <c r="AB523" i="1"/>
  <c r="AB531" i="1"/>
  <c r="AB539" i="1"/>
  <c r="AB547" i="1"/>
  <c r="AB555" i="1"/>
  <c r="AB563" i="1"/>
  <c r="AB571" i="1"/>
  <c r="AB579" i="1"/>
  <c r="AB587" i="1"/>
  <c r="AB595" i="1"/>
  <c r="AB319" i="1"/>
  <c r="AB327" i="1"/>
  <c r="AB335" i="1"/>
  <c r="AB343" i="1"/>
  <c r="AB351" i="1"/>
  <c r="AB359" i="1"/>
  <c r="AB367" i="1"/>
  <c r="AB375" i="1"/>
  <c r="AB383" i="1"/>
  <c r="AB391" i="1"/>
  <c r="AB399" i="1"/>
  <c r="AB407" i="1"/>
  <c r="AB226" i="1"/>
  <c r="AB234" i="1"/>
  <c r="AB242" i="1"/>
  <c r="AB250" i="1"/>
  <c r="AB258" i="1"/>
  <c r="AB266" i="1"/>
  <c r="AB274" i="1"/>
  <c r="AB282" i="1"/>
  <c r="AB290" i="1"/>
  <c r="AB298" i="1"/>
  <c r="AB306" i="1"/>
  <c r="AB314" i="1"/>
  <c r="AB37" i="1"/>
  <c r="AB45" i="1"/>
  <c r="AB53" i="1"/>
  <c r="AB61" i="1"/>
  <c r="AB69" i="1"/>
  <c r="AB77" i="1"/>
  <c r="AB85" i="1"/>
  <c r="AB93" i="1"/>
  <c r="AB101" i="1"/>
  <c r="AB109" i="1"/>
  <c r="AB117" i="1"/>
  <c r="AB125" i="1"/>
  <c r="AB133" i="1"/>
  <c r="AB141" i="1"/>
  <c r="AB149" i="1"/>
  <c r="AB157" i="1"/>
  <c r="AB165" i="1"/>
  <c r="AB173" i="1"/>
  <c r="AB181" i="1"/>
  <c r="AB189" i="1"/>
  <c r="AB197" i="1"/>
  <c r="AB205" i="1"/>
  <c r="AB213" i="1"/>
  <c r="AB32" i="1"/>
  <c r="Z418" i="1"/>
  <c r="Z426" i="1"/>
  <c r="Z434" i="1"/>
  <c r="Z442" i="1"/>
  <c r="Z450" i="1"/>
  <c r="Z458" i="1"/>
  <c r="Z466" i="1"/>
  <c r="Z474" i="1"/>
  <c r="Z482" i="1"/>
  <c r="Z490" i="1"/>
  <c r="Z498" i="1"/>
  <c r="Z506" i="1"/>
  <c r="Z514" i="1"/>
  <c r="Z522" i="1"/>
  <c r="Z530" i="1"/>
  <c r="Z538" i="1"/>
  <c r="Z546" i="1"/>
  <c r="Z554" i="1"/>
  <c r="Z562" i="1"/>
  <c r="Z570" i="1"/>
  <c r="Z578" i="1"/>
  <c r="Z586" i="1"/>
  <c r="Z594" i="1"/>
  <c r="Z318" i="1"/>
  <c r="Z326" i="1"/>
  <c r="Z334" i="1"/>
  <c r="Z342" i="1"/>
  <c r="Z350" i="1"/>
  <c r="Z358" i="1"/>
  <c r="Z366" i="1"/>
  <c r="Z374" i="1"/>
  <c r="Z382" i="1"/>
  <c r="Z390" i="1"/>
  <c r="Z398" i="1"/>
  <c r="Z406" i="1"/>
  <c r="Z224" i="1"/>
  <c r="Z232" i="1"/>
  <c r="Z240" i="1"/>
  <c r="Z248" i="1"/>
  <c r="Z256" i="1"/>
  <c r="Z264" i="1"/>
  <c r="Z272" i="1"/>
  <c r="Z280" i="1"/>
  <c r="Z288" i="1"/>
  <c r="Z296" i="1"/>
  <c r="Z304" i="1"/>
  <c r="Z312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G16" i="2" s="1"/>
  <c r="Z171" i="1"/>
  <c r="Z179" i="1"/>
  <c r="Z187" i="1"/>
  <c r="Z195" i="1"/>
  <c r="Z203" i="1"/>
  <c r="Z211" i="1"/>
  <c r="Z219" i="1"/>
  <c r="AB413" i="1"/>
  <c r="AB421" i="1"/>
  <c r="AB429" i="1"/>
  <c r="AB437" i="1"/>
  <c r="AB445" i="1"/>
  <c r="AB453" i="1"/>
  <c r="AB461" i="1"/>
  <c r="AB469" i="1"/>
  <c r="AB477" i="1"/>
  <c r="AB485" i="1"/>
  <c r="AB493" i="1"/>
  <c r="AB501" i="1"/>
  <c r="AB509" i="1"/>
  <c r="AB517" i="1"/>
  <c r="AB525" i="1"/>
  <c r="AB533" i="1"/>
  <c r="AB541" i="1"/>
  <c r="AB549" i="1"/>
  <c r="AB557" i="1"/>
  <c r="AB565" i="1"/>
  <c r="AB573" i="1"/>
  <c r="AB581" i="1"/>
  <c r="AB589" i="1"/>
  <c r="AB597" i="1"/>
  <c r="AB321" i="1"/>
  <c r="AB337" i="1"/>
  <c r="AB345" i="1"/>
  <c r="AB353" i="1"/>
  <c r="AB361" i="1"/>
  <c r="AB369" i="1"/>
  <c r="AB377" i="1"/>
  <c r="AB385" i="1"/>
  <c r="AB393" i="1"/>
  <c r="AB401" i="1"/>
  <c r="AB409" i="1"/>
  <c r="AB228" i="1"/>
  <c r="AB236" i="1"/>
  <c r="AB244" i="1"/>
  <c r="AB252" i="1"/>
  <c r="AB260" i="1"/>
  <c r="AB268" i="1"/>
  <c r="AB276" i="1"/>
  <c r="AB284" i="1"/>
  <c r="AB292" i="1"/>
  <c r="AB300" i="1"/>
  <c r="AB308" i="1"/>
  <c r="AB222" i="1"/>
  <c r="AB39" i="1"/>
  <c r="AB47" i="1"/>
  <c r="AB55" i="1"/>
  <c r="AB63" i="1"/>
  <c r="AB71" i="1"/>
  <c r="AB79" i="1"/>
  <c r="AB87" i="1"/>
  <c r="AB95" i="1"/>
  <c r="AB103" i="1"/>
  <c r="AB111" i="1"/>
  <c r="AB119" i="1"/>
  <c r="AB127" i="1"/>
  <c r="AB135" i="1"/>
  <c r="AB143" i="1"/>
  <c r="AB151" i="1"/>
  <c r="AB159" i="1"/>
  <c r="AB167" i="1"/>
  <c r="AB175" i="1"/>
  <c r="AB183" i="1"/>
  <c r="AB191" i="1"/>
  <c r="AB199" i="1"/>
  <c r="AB207" i="1"/>
  <c r="AB215" i="1"/>
  <c r="Z412" i="1"/>
  <c r="Z420" i="1"/>
  <c r="Z428" i="1"/>
  <c r="Z436" i="1"/>
  <c r="Z444" i="1"/>
  <c r="Z452" i="1"/>
  <c r="Z460" i="1"/>
  <c r="Z468" i="1"/>
  <c r="Z476" i="1"/>
  <c r="Z484" i="1"/>
  <c r="Z492" i="1"/>
  <c r="Z500" i="1"/>
  <c r="Z508" i="1"/>
  <c r="Z516" i="1"/>
  <c r="Z524" i="1"/>
  <c r="Z532" i="1"/>
  <c r="Z540" i="1"/>
  <c r="Z548" i="1"/>
  <c r="Z556" i="1"/>
  <c r="Z564" i="1"/>
  <c r="Z572" i="1"/>
  <c r="Z580" i="1"/>
  <c r="Z588" i="1"/>
  <c r="Z596" i="1"/>
  <c r="Z320" i="1"/>
  <c r="Z328" i="1"/>
  <c r="Z336" i="1"/>
  <c r="Z344" i="1"/>
  <c r="Z352" i="1"/>
  <c r="Z360" i="1"/>
  <c r="Z368" i="1"/>
  <c r="Z376" i="1"/>
  <c r="Z384" i="1"/>
  <c r="Z392" i="1"/>
  <c r="Z400" i="1"/>
  <c r="Z226" i="1"/>
  <c r="Z234" i="1"/>
  <c r="Z242" i="1"/>
  <c r="Z250" i="1"/>
  <c r="Z258" i="1"/>
  <c r="Z266" i="1"/>
  <c r="Z274" i="1"/>
  <c r="Z282" i="1"/>
  <c r="Z290" i="1"/>
  <c r="Z298" i="1"/>
  <c r="Z306" i="1"/>
  <c r="Z314" i="1"/>
  <c r="Z37" i="1"/>
  <c r="Z45" i="1"/>
  <c r="Z53" i="1"/>
  <c r="Z61" i="1"/>
  <c r="Z69" i="1"/>
  <c r="Z77" i="1"/>
  <c r="Z85" i="1"/>
  <c r="Z93" i="1"/>
  <c r="Z101" i="1"/>
  <c r="Z109" i="1"/>
  <c r="Z117" i="1"/>
  <c r="Z125" i="1"/>
  <c r="Z133" i="1"/>
  <c r="Z141" i="1"/>
  <c r="Z149" i="1"/>
  <c r="Z157" i="1"/>
  <c r="Z165" i="1"/>
  <c r="Z173" i="1"/>
  <c r="Z181" i="1"/>
  <c r="AB414" i="1"/>
  <c r="AB422" i="1"/>
  <c r="AB430" i="1"/>
  <c r="AB438" i="1"/>
  <c r="AB446" i="1"/>
  <c r="AB454" i="1"/>
  <c r="AB462" i="1"/>
  <c r="AB470" i="1"/>
  <c r="AB478" i="1"/>
  <c r="AB486" i="1"/>
  <c r="AB494" i="1"/>
  <c r="AB502" i="1"/>
  <c r="AB510" i="1"/>
  <c r="AB518" i="1"/>
  <c r="AB526" i="1"/>
  <c r="AB534" i="1"/>
  <c r="AB542" i="1"/>
  <c r="AB550" i="1"/>
  <c r="AB558" i="1"/>
  <c r="AB566" i="1"/>
  <c r="AB574" i="1"/>
  <c r="AB582" i="1"/>
  <c r="AB590" i="1"/>
  <c r="AB598" i="1"/>
  <c r="AB322" i="1"/>
  <c r="AB330" i="1"/>
  <c r="AB338" i="1"/>
  <c r="AB346" i="1"/>
  <c r="AB354" i="1"/>
  <c r="AB362" i="1"/>
  <c r="AB370" i="1"/>
  <c r="AB378" i="1"/>
  <c r="AB386" i="1"/>
  <c r="AB394" i="1"/>
  <c r="AB402" i="1"/>
  <c r="AB410" i="1"/>
  <c r="AB229" i="1"/>
  <c r="AB237" i="1"/>
  <c r="AB245" i="1"/>
  <c r="AB253" i="1"/>
  <c r="AB261" i="1"/>
  <c r="AB269" i="1"/>
  <c r="AB277" i="1"/>
  <c r="AB285" i="1"/>
  <c r="AB293" i="1"/>
  <c r="AB301" i="1"/>
  <c r="AB309" i="1"/>
  <c r="AB221" i="1"/>
  <c r="AB40" i="1"/>
  <c r="AB48" i="1"/>
  <c r="AB56" i="1"/>
  <c r="AB64" i="1"/>
  <c r="AB72" i="1"/>
  <c r="AB80" i="1"/>
  <c r="AB88" i="1"/>
  <c r="AB96" i="1"/>
  <c r="AB104" i="1"/>
  <c r="AB112" i="1"/>
  <c r="AB120" i="1"/>
  <c r="AB128" i="1"/>
  <c r="AB136" i="1"/>
  <c r="AB144" i="1"/>
  <c r="AB152" i="1"/>
  <c r="AB160" i="1"/>
  <c r="AB168" i="1"/>
  <c r="AB176" i="1"/>
  <c r="AB184" i="1"/>
  <c r="AB192" i="1"/>
  <c r="AB200" i="1"/>
  <c r="AB208" i="1"/>
  <c r="AB216" i="1"/>
  <c r="Z413" i="1"/>
  <c r="Z421" i="1"/>
  <c r="Z429" i="1"/>
  <c r="Z437" i="1"/>
  <c r="Z445" i="1"/>
  <c r="Z453" i="1"/>
  <c r="Z461" i="1"/>
  <c r="Z469" i="1"/>
  <c r="Z477" i="1"/>
  <c r="Z485" i="1"/>
  <c r="Z493" i="1"/>
  <c r="Z501" i="1"/>
  <c r="Z509" i="1"/>
  <c r="Z517" i="1"/>
  <c r="Z525" i="1"/>
  <c r="Z533" i="1"/>
  <c r="Z541" i="1"/>
  <c r="Z549" i="1"/>
  <c r="Z557" i="1"/>
  <c r="Z565" i="1"/>
  <c r="Z573" i="1"/>
  <c r="Z581" i="1"/>
  <c r="Z589" i="1"/>
  <c r="Z597" i="1"/>
  <c r="Z321" i="1"/>
  <c r="Z329" i="1"/>
  <c r="Z337" i="1"/>
  <c r="Z345" i="1"/>
  <c r="Z353" i="1"/>
  <c r="Z361" i="1"/>
  <c r="Z369" i="1"/>
  <c r="Z377" i="1"/>
  <c r="Z385" i="1"/>
  <c r="Z393" i="1"/>
  <c r="Z401" i="1"/>
  <c r="Z409" i="1"/>
  <c r="Z227" i="1"/>
  <c r="Z235" i="1"/>
  <c r="Z243" i="1"/>
  <c r="Z251" i="1"/>
  <c r="Z259" i="1"/>
  <c r="Z267" i="1"/>
  <c r="Z275" i="1"/>
  <c r="Z283" i="1"/>
  <c r="Z291" i="1"/>
  <c r="Z299" i="1"/>
  <c r="Z307" i="1"/>
  <c r="Z315" i="1"/>
  <c r="Z38" i="1"/>
  <c r="Z46" i="1"/>
  <c r="Z54" i="1"/>
  <c r="Z62" i="1"/>
  <c r="L1531" i="1"/>
  <c r="J1347" i="1"/>
  <c r="J1219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598" i="1"/>
  <c r="R590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T216" i="1"/>
  <c r="T208" i="1"/>
  <c r="T200" i="1"/>
  <c r="T192" i="1"/>
  <c r="T184" i="1"/>
  <c r="T176" i="1"/>
  <c r="T168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56" i="1"/>
  <c r="T48" i="1"/>
  <c r="T40" i="1"/>
  <c r="T221" i="1"/>
  <c r="T308" i="1"/>
  <c r="T300" i="1"/>
  <c r="H14" i="2" s="1"/>
  <c r="I14" i="2" s="1"/>
  <c r="T292" i="1"/>
  <c r="T284" i="1"/>
  <c r="T276" i="1"/>
  <c r="T268" i="1"/>
  <c r="T260" i="1"/>
  <c r="T252" i="1"/>
  <c r="T244" i="1"/>
  <c r="T236" i="1"/>
  <c r="T228" i="1"/>
  <c r="T410" i="1"/>
  <c r="T402" i="1"/>
  <c r="T394" i="1"/>
  <c r="T386" i="1"/>
  <c r="T378" i="1"/>
  <c r="T370" i="1"/>
  <c r="T362" i="1"/>
  <c r="T354" i="1"/>
  <c r="T346" i="1"/>
  <c r="T338" i="1"/>
  <c r="T330" i="1"/>
  <c r="T322" i="1"/>
  <c r="T598" i="1"/>
  <c r="T590" i="1"/>
  <c r="T582" i="1"/>
  <c r="T574" i="1"/>
  <c r="T566" i="1"/>
  <c r="T558" i="1"/>
  <c r="T550" i="1"/>
  <c r="T542" i="1"/>
  <c r="T534" i="1"/>
  <c r="T526" i="1"/>
  <c r="T518" i="1"/>
  <c r="T510" i="1"/>
  <c r="T502" i="1"/>
  <c r="T494" i="1"/>
  <c r="T486" i="1"/>
  <c r="T478" i="1"/>
  <c r="T470" i="1"/>
  <c r="T462" i="1"/>
  <c r="T454" i="1"/>
  <c r="T446" i="1"/>
  <c r="T438" i="1"/>
  <c r="T430" i="1"/>
  <c r="T422" i="1"/>
  <c r="V211" i="1"/>
  <c r="V195" i="1"/>
  <c r="V178" i="1"/>
  <c r="V156" i="1"/>
  <c r="V135" i="1"/>
  <c r="V114" i="1"/>
  <c r="V92" i="1"/>
  <c r="V71" i="1"/>
  <c r="V50" i="1"/>
  <c r="V312" i="1"/>
  <c r="V291" i="1"/>
  <c r="V270" i="1"/>
  <c r="V248" i="1"/>
  <c r="V227" i="1"/>
  <c r="V396" i="1"/>
  <c r="V374" i="1"/>
  <c r="V353" i="1"/>
  <c r="V330" i="1"/>
  <c r="V587" i="1"/>
  <c r="V555" i="1"/>
  <c r="V502" i="1"/>
  <c r="X111" i="1"/>
  <c r="Z214" i="1"/>
  <c r="Z201" i="1"/>
  <c r="Z189" i="1"/>
  <c r="Z172" i="1"/>
  <c r="Z150" i="1"/>
  <c r="Z128" i="1"/>
  <c r="Z108" i="1"/>
  <c r="Z86" i="1"/>
  <c r="Z52" i="1"/>
  <c r="Z273" i="1"/>
  <c r="Z399" i="1"/>
  <c r="Z335" i="1"/>
  <c r="Z555" i="1"/>
  <c r="Z491" i="1"/>
  <c r="Z427" i="1"/>
  <c r="AB174" i="1"/>
  <c r="AB110" i="1"/>
  <c r="AB46" i="1"/>
  <c r="AB267" i="1"/>
  <c r="AB392" i="1"/>
  <c r="AB328" i="1"/>
  <c r="AB548" i="1"/>
  <c r="AB484" i="1"/>
  <c r="AB420" i="1"/>
  <c r="B712" i="1"/>
  <c r="AR47" i="1"/>
  <c r="AQ47" i="1"/>
  <c r="D219" i="1"/>
  <c r="D227" i="1"/>
  <c r="AP28" i="1"/>
  <c r="I10" i="2"/>
  <c r="AR28" i="1"/>
  <c r="J1722" i="1"/>
  <c r="J1376" i="1"/>
  <c r="J1251" i="1"/>
  <c r="L1598" i="1"/>
  <c r="L1380" i="1"/>
  <c r="L1311" i="1"/>
  <c r="J1667" i="1"/>
  <c r="J1731" i="1"/>
  <c r="J1511" i="1"/>
  <c r="J1377" i="1"/>
  <c r="J1441" i="1"/>
  <c r="J1220" i="1"/>
  <c r="J1284" i="1"/>
  <c r="J1348" i="1"/>
  <c r="L1727" i="1"/>
  <c r="L1224" i="1"/>
  <c r="J1589" i="1"/>
  <c r="J1700" i="1"/>
  <c r="J1480" i="1"/>
  <c r="J1544" i="1"/>
  <c r="J1418" i="1"/>
  <c r="J1197" i="1"/>
  <c r="J1261" i="1"/>
  <c r="J1325" i="1"/>
  <c r="L1638" i="1"/>
  <c r="L1452" i="1"/>
  <c r="L1359" i="1"/>
  <c r="J1685" i="1"/>
  <c r="J1465" i="1"/>
  <c r="J1529" i="1"/>
  <c r="J1403" i="1"/>
  <c r="J1182" i="1"/>
  <c r="J1246" i="1"/>
  <c r="J1310" i="1"/>
  <c r="L1575" i="1"/>
  <c r="L1547" i="1"/>
  <c r="L1296" i="1"/>
  <c r="J1614" i="1"/>
  <c r="J1710" i="1"/>
  <c r="J1490" i="1"/>
  <c r="J1554" i="1"/>
  <c r="J1428" i="1"/>
  <c r="J1207" i="1"/>
  <c r="J1271" i="1"/>
  <c r="J1335" i="1"/>
  <c r="J1636" i="1"/>
  <c r="J1572" i="1"/>
  <c r="L1318" i="1"/>
  <c r="L1254" i="1"/>
  <c r="L1190" i="1"/>
  <c r="L1411" i="1"/>
  <c r="L1537" i="1"/>
  <c r="L1473" i="1"/>
  <c r="L1693" i="1"/>
  <c r="L1629" i="1"/>
  <c r="L1565" i="1"/>
  <c r="J1603" i="1"/>
  <c r="L1349" i="1"/>
  <c r="L1261" i="1"/>
  <c r="L1181" i="1"/>
  <c r="L1378" i="1"/>
  <c r="L1480" i="1"/>
  <c r="L1668" i="1"/>
  <c r="L1572" i="1"/>
  <c r="J1570" i="1"/>
  <c r="L1204" i="1"/>
  <c r="L1535" i="1"/>
  <c r="L1635" i="1"/>
  <c r="L1363" i="1"/>
  <c r="L1219" i="1"/>
  <c r="L1510" i="1"/>
  <c r="L1610" i="1"/>
  <c r="L1423" i="1"/>
  <c r="L1649" i="1"/>
  <c r="L1313" i="1"/>
  <c r="L1532" i="1"/>
  <c r="L1560" i="1"/>
  <c r="J1727" i="1"/>
  <c r="J1296" i="1"/>
  <c r="J1430" i="1"/>
  <c r="J1448" i="1"/>
  <c r="J1210" i="1"/>
  <c r="J1187" i="1"/>
  <c r="L1287" i="1"/>
  <c r="J1470" i="1"/>
  <c r="L1630" i="1"/>
  <c r="L1412" i="1"/>
  <c r="L1330" i="1"/>
  <c r="H30" i="2" s="1"/>
  <c r="J1675" i="1"/>
  <c r="J1739" i="1"/>
  <c r="J1519" i="1"/>
  <c r="J1385" i="1"/>
  <c r="J1449" i="1"/>
  <c r="J1228" i="1"/>
  <c r="J1292" i="1"/>
  <c r="J1356" i="1"/>
  <c r="L1475" i="1"/>
  <c r="L1248" i="1"/>
  <c r="J1608" i="1"/>
  <c r="J1708" i="1"/>
  <c r="J1488" i="1"/>
  <c r="J1552" i="1"/>
  <c r="J1426" i="1"/>
  <c r="J1205" i="1"/>
  <c r="J1269" i="1"/>
  <c r="J1333" i="1"/>
  <c r="L1670" i="1"/>
  <c r="L1199" i="1"/>
  <c r="J1568" i="1"/>
  <c r="J1693" i="1"/>
  <c r="J1473" i="1"/>
  <c r="J1537" i="1"/>
  <c r="J1411" i="1"/>
  <c r="J1190" i="1"/>
  <c r="J1254" i="1"/>
  <c r="J1318" i="1"/>
  <c r="L1607" i="1"/>
  <c r="L1389" i="1"/>
  <c r="L1319" i="1"/>
  <c r="J1637" i="1"/>
  <c r="J1718" i="1"/>
  <c r="J1498" i="1"/>
  <c r="J1372" i="1"/>
  <c r="J1436" i="1"/>
  <c r="J1215" i="1"/>
  <c r="J1279" i="1"/>
  <c r="J1343" i="1"/>
  <c r="J1628" i="1"/>
  <c r="J1564" i="1"/>
  <c r="L1310" i="1"/>
  <c r="L1246" i="1"/>
  <c r="L1182" i="1"/>
  <c r="L1403" i="1"/>
  <c r="L1529" i="1"/>
  <c r="L1465" i="1"/>
  <c r="L1685" i="1"/>
  <c r="L1621" i="1"/>
  <c r="J1659" i="1"/>
  <c r="J1595" i="1"/>
  <c r="L1341" i="1"/>
  <c r="L1253" i="1"/>
  <c r="L1450" i="1"/>
  <c r="L1370" i="1"/>
  <c r="L1472" i="1"/>
  <c r="L1660" i="1"/>
  <c r="J1666" i="1"/>
  <c r="L1348" i="1"/>
  <c r="L1196" i="1"/>
  <c r="L1487" i="1"/>
  <c r="L1627" i="1"/>
  <c r="L1355" i="1"/>
  <c r="L1456" i="1"/>
  <c r="L1502" i="1"/>
  <c r="L1602" i="1"/>
  <c r="L1375" i="1"/>
  <c r="L1641" i="1"/>
  <c r="L1305" i="1"/>
  <c r="L1524" i="1"/>
  <c r="L1614" i="1"/>
  <c r="J1735" i="1"/>
  <c r="J1360" i="1"/>
  <c r="J1209" i="1"/>
  <c r="L1466" i="1"/>
  <c r="L1264" i="1"/>
  <c r="J1690" i="1"/>
  <c r="J1315" i="1"/>
  <c r="L1687" i="1"/>
  <c r="L1662" i="1"/>
  <c r="L1444" i="1"/>
  <c r="L1352" i="1"/>
  <c r="J1683" i="1"/>
  <c r="J1747" i="1"/>
  <c r="J1527" i="1"/>
  <c r="J1393" i="1"/>
  <c r="J1457" i="1"/>
  <c r="J1236" i="1"/>
  <c r="J1300" i="1"/>
  <c r="J1364" i="1"/>
  <c r="L1507" i="1"/>
  <c r="L1271" i="1"/>
  <c r="J1630" i="1"/>
  <c r="J1716" i="1"/>
  <c r="J1496" i="1"/>
  <c r="J1370" i="1"/>
  <c r="J1434" i="1"/>
  <c r="J1213" i="1"/>
  <c r="J1277" i="1"/>
  <c r="J1341" i="1"/>
  <c r="L1702" i="1"/>
  <c r="L1231" i="1"/>
  <c r="J1590" i="1"/>
  <c r="J1701" i="1"/>
  <c r="J1481" i="1"/>
  <c r="J1545" i="1"/>
  <c r="J1419" i="1"/>
  <c r="J1198" i="1"/>
  <c r="J1262" i="1"/>
  <c r="J1326" i="1"/>
  <c r="L1639" i="1"/>
  <c r="L1421" i="1"/>
  <c r="J1656" i="1"/>
  <c r="J1726" i="1"/>
  <c r="J1506" i="1"/>
  <c r="J1380" i="1"/>
  <c r="J1444" i="1"/>
  <c r="J1223" i="1"/>
  <c r="J1287" i="1"/>
  <c r="J1351" i="1"/>
  <c r="J1620" i="1"/>
  <c r="L1366" i="1"/>
  <c r="L1302" i="1"/>
  <c r="L1238" i="1"/>
  <c r="L1459" i="1"/>
  <c r="L1395" i="1"/>
  <c r="L1521" i="1"/>
  <c r="L1741" i="1"/>
  <c r="L1677" i="1"/>
  <c r="L1613" i="1"/>
  <c r="J1651" i="1"/>
  <c r="J1587" i="1"/>
  <c r="L1333" i="1"/>
  <c r="L1245" i="1"/>
  <c r="L1442" i="1"/>
  <c r="L1544" i="1"/>
  <c r="L1559" i="1"/>
  <c r="L1652" i="1"/>
  <c r="J1650" i="1"/>
  <c r="L1332" i="1"/>
  <c r="L1188" i="1"/>
  <c r="L1479" i="1"/>
  <c r="L1579" i="1"/>
  <c r="L1347" i="1"/>
  <c r="L1448" i="1"/>
  <c r="L1738" i="1"/>
  <c r="L1594" i="1"/>
  <c r="L1557" i="1"/>
  <c r="L1585" i="1"/>
  <c r="L1249" i="1"/>
  <c r="L1468" i="1"/>
  <c r="L1554" i="1"/>
  <c r="J1507" i="1"/>
  <c r="L1491" i="1"/>
  <c r="J1273" i="1"/>
  <c r="J1485" i="1"/>
  <c r="J1558" i="1"/>
  <c r="J1440" i="1"/>
  <c r="J1534" i="1"/>
  <c r="L1694" i="1"/>
  <c r="L1191" i="1"/>
  <c r="J1565" i="1"/>
  <c r="J1691" i="1"/>
  <c r="J1471" i="1"/>
  <c r="J1535" i="1"/>
  <c r="J1401" i="1"/>
  <c r="J1180" i="1"/>
  <c r="J1244" i="1"/>
  <c r="J1308" i="1"/>
  <c r="L1567" i="1"/>
  <c r="L1539" i="1"/>
  <c r="L1290" i="1"/>
  <c r="J1653" i="1"/>
  <c r="J1724" i="1"/>
  <c r="J1504" i="1"/>
  <c r="J1378" i="1"/>
  <c r="J1442" i="1"/>
  <c r="J1221" i="1"/>
  <c r="J1285" i="1"/>
  <c r="J1349" i="1"/>
  <c r="L1734" i="1"/>
  <c r="L1250" i="1"/>
  <c r="J1613" i="1"/>
  <c r="J1709" i="1"/>
  <c r="J1489" i="1"/>
  <c r="J1553" i="1"/>
  <c r="J1427" i="1"/>
  <c r="J1206" i="1"/>
  <c r="J1270" i="1"/>
  <c r="J1334" i="1"/>
  <c r="L1671" i="1"/>
  <c r="L1453" i="1"/>
  <c r="L1420" i="1"/>
  <c r="J1670" i="1"/>
  <c r="J1734" i="1"/>
  <c r="J1514" i="1"/>
  <c r="J1388" i="1"/>
  <c r="J1452" i="1"/>
  <c r="J1231" i="1"/>
  <c r="J1295" i="1"/>
  <c r="J1359" i="1"/>
  <c r="J1612" i="1"/>
  <c r="L1358" i="1"/>
  <c r="L1294" i="1"/>
  <c r="L1230" i="1"/>
  <c r="L1451" i="1"/>
  <c r="L1387" i="1"/>
  <c r="L1513" i="1"/>
  <c r="L1733" i="1"/>
  <c r="L1669" i="1"/>
  <c r="L1605" i="1"/>
  <c r="J1643" i="1"/>
  <c r="J1579" i="1"/>
  <c r="L1325" i="1"/>
  <c r="L1229" i="1"/>
  <c r="L1434" i="1"/>
  <c r="L1536" i="1"/>
  <c r="L1732" i="1"/>
  <c r="L1636" i="1"/>
  <c r="J1642" i="1"/>
  <c r="L1324" i="1"/>
  <c r="L1425" i="1"/>
  <c r="L1471" i="1"/>
  <c r="L1571" i="1"/>
  <c r="L1299" i="1"/>
  <c r="L1440" i="1"/>
  <c r="L1730" i="1"/>
  <c r="L1218" i="1"/>
  <c r="L1549" i="1"/>
  <c r="L1577" i="1"/>
  <c r="L1241" i="1"/>
  <c r="L1744" i="1"/>
  <c r="L1396" i="1"/>
  <c r="J1515" i="1"/>
  <c r="L1258" i="1"/>
  <c r="J1337" i="1"/>
  <c r="J1266" i="1"/>
  <c r="J1339" i="1"/>
  <c r="J1646" i="1"/>
  <c r="L1184" i="1"/>
  <c r="L1726" i="1"/>
  <c r="L1223" i="1"/>
  <c r="J1584" i="1"/>
  <c r="J1699" i="1"/>
  <c r="J1479" i="1"/>
  <c r="J1409" i="1"/>
  <c r="J1188" i="1"/>
  <c r="J1252" i="1"/>
  <c r="J1316" i="1"/>
  <c r="L1599" i="1"/>
  <c r="L1381" i="1"/>
  <c r="L1312" i="1"/>
  <c r="J1668" i="1"/>
  <c r="J1732" i="1"/>
  <c r="J1512" i="1"/>
  <c r="J1386" i="1"/>
  <c r="J1450" i="1"/>
  <c r="J1229" i="1"/>
  <c r="J1293" i="1"/>
  <c r="J1357" i="1"/>
  <c r="L1482" i="1"/>
  <c r="L1272" i="1"/>
  <c r="J1632" i="1"/>
  <c r="J1717" i="1"/>
  <c r="J1497" i="1"/>
  <c r="J1371" i="1"/>
  <c r="J1435" i="1"/>
  <c r="J1214" i="1"/>
  <c r="J1278" i="1"/>
  <c r="J1342" i="1"/>
  <c r="L1703" i="1"/>
  <c r="L1200" i="1"/>
  <c r="L1338" i="1"/>
  <c r="J1678" i="1"/>
  <c r="J1742" i="1"/>
  <c r="J1522" i="1"/>
  <c r="J1396" i="1"/>
  <c r="J1460" i="1"/>
  <c r="J1239" i="1"/>
  <c r="J1303" i="1"/>
  <c r="J1367" i="1"/>
  <c r="J1604" i="1"/>
  <c r="L1350" i="1"/>
  <c r="L1286" i="1"/>
  <c r="L1222" i="1"/>
  <c r="L1443" i="1"/>
  <c r="L1379" i="1"/>
  <c r="L1505" i="1"/>
  <c r="L1725" i="1"/>
  <c r="L1661" i="1"/>
  <c r="L1597" i="1"/>
  <c r="J1635" i="1"/>
  <c r="J1571" i="1"/>
  <c r="L1309" i="1"/>
  <c r="L1221" i="1"/>
  <c r="L1418" i="1"/>
  <c r="L1528" i="1"/>
  <c r="L1724" i="1"/>
  <c r="L1620" i="1"/>
  <c r="J1634" i="1"/>
  <c r="L1316" i="1"/>
  <c r="L1417" i="1"/>
  <c r="L1707" i="1"/>
  <c r="L1563" i="1"/>
  <c r="L1291" i="1"/>
  <c r="L1392" i="1"/>
  <c r="L1722" i="1"/>
  <c r="L1210" i="1"/>
  <c r="L1493" i="1"/>
  <c r="J1631" i="1"/>
  <c r="L1185" i="1"/>
  <c r="L1688" i="1"/>
  <c r="L1298" i="1"/>
  <c r="J1381" i="1"/>
  <c r="J1621" i="1"/>
  <c r="L1215" i="1"/>
  <c r="L1328" i="1"/>
  <c r="L1317" i="1"/>
  <c r="J1186" i="1"/>
  <c r="J1689" i="1"/>
  <c r="J1307" i="1"/>
  <c r="J1526" i="1"/>
  <c r="L1437" i="1"/>
  <c r="J1463" i="1"/>
  <c r="J1681" i="1"/>
  <c r="J1331" i="1"/>
  <c r="J1550" i="1"/>
  <c r="L1242" i="1"/>
  <c r="J1234" i="1"/>
  <c r="J1737" i="1"/>
  <c r="L1622" i="1"/>
  <c r="J1416" i="1"/>
  <c r="J1582" i="1"/>
  <c r="J1290" i="1"/>
  <c r="J1509" i="1"/>
  <c r="L1372" i="1"/>
  <c r="J1329" i="1"/>
  <c r="J1265" i="1"/>
  <c r="J1201" i="1"/>
  <c r="J1422" i="1"/>
  <c r="J1548" i="1"/>
  <c r="J1484" i="1"/>
  <c r="J1704" i="1"/>
  <c r="J1598" i="1"/>
  <c r="L1239" i="1"/>
  <c r="L1743" i="1"/>
  <c r="J1352" i="1"/>
  <c r="J1288" i="1"/>
  <c r="J1224" i="1"/>
  <c r="J1445" i="1"/>
  <c r="J1439" i="1"/>
  <c r="J1645" i="1"/>
  <c r="J1275" i="1"/>
  <c r="J1494" i="1"/>
  <c r="L1499" i="1"/>
  <c r="J1431" i="1"/>
  <c r="J1622" i="1"/>
  <c r="J1299" i="1"/>
  <c r="J1518" i="1"/>
  <c r="L1405" i="1"/>
  <c r="J1202" i="1"/>
  <c r="J1705" i="1"/>
  <c r="J1355" i="1"/>
  <c r="J1384" i="1"/>
  <c r="L1306" i="1"/>
  <c r="J1258" i="1"/>
  <c r="J1477" i="1"/>
  <c r="L1718" i="1"/>
  <c r="J1321" i="1"/>
  <c r="J1257" i="1"/>
  <c r="J1193" i="1"/>
  <c r="J1414" i="1"/>
  <c r="J1540" i="1"/>
  <c r="J1476" i="1"/>
  <c r="J1696" i="1"/>
  <c r="J1576" i="1"/>
  <c r="L1208" i="1"/>
  <c r="L1711" i="1"/>
  <c r="J1344" i="1"/>
  <c r="J1280" i="1"/>
  <c r="J1216" i="1"/>
  <c r="J1437" i="1"/>
  <c r="J1373" i="1"/>
  <c r="J1499" i="1"/>
  <c r="J1719" i="1"/>
  <c r="J1638" i="1"/>
  <c r="L1279" i="1"/>
  <c r="L1522" i="1"/>
  <c r="L1568" i="1"/>
  <c r="L1632" i="1"/>
  <c r="L1696" i="1"/>
  <c r="L1476" i="1"/>
  <c r="L1540" i="1"/>
  <c r="L1414" i="1"/>
  <c r="L1193" i="1"/>
  <c r="L1257" i="1"/>
  <c r="L1321" i="1"/>
  <c r="J1575" i="1"/>
  <c r="J1639" i="1"/>
  <c r="L1593" i="1"/>
  <c r="L1657" i="1"/>
  <c r="L1721" i="1"/>
  <c r="L1501" i="1"/>
  <c r="J1407" i="1"/>
  <c r="L1368" i="1"/>
  <c r="J1243" i="1"/>
  <c r="J1746" i="1"/>
  <c r="L1655" i="1"/>
  <c r="J1399" i="1"/>
  <c r="L1346" i="1"/>
  <c r="J1267" i="1"/>
  <c r="J1486" i="1"/>
  <c r="L1467" i="1"/>
  <c r="J1455" i="1"/>
  <c r="J1673" i="1"/>
  <c r="J1323" i="1"/>
  <c r="J1542" i="1"/>
  <c r="L1216" i="1"/>
  <c r="J1226" i="1"/>
  <c r="J1729" i="1"/>
  <c r="L1590" i="1"/>
  <c r="J1313" i="1"/>
  <c r="J1249" i="1"/>
  <c r="J1185" i="1"/>
  <c r="J1406" i="1"/>
  <c r="J1532" i="1"/>
  <c r="J1468" i="1"/>
  <c r="J1688" i="1"/>
  <c r="L1367" i="1"/>
  <c r="L1461" i="1"/>
  <c r="L1679" i="1"/>
  <c r="J1336" i="1"/>
  <c r="J1272" i="1"/>
  <c r="J1208" i="1"/>
  <c r="J1429" i="1"/>
  <c r="J1555" i="1"/>
  <c r="J1491" i="1"/>
  <c r="J1711" i="1"/>
  <c r="J1616" i="1"/>
  <c r="L1256" i="1"/>
  <c r="L1490" i="1"/>
  <c r="L1576" i="1"/>
  <c r="L1640" i="1"/>
  <c r="L1704" i="1"/>
  <c r="L1484" i="1"/>
  <c r="L1548" i="1"/>
  <c r="L1422" i="1"/>
  <c r="L1201" i="1"/>
  <c r="L1265" i="1"/>
  <c r="L1329" i="1"/>
  <c r="J1583" i="1"/>
  <c r="J1647" i="1"/>
  <c r="L1601" i="1"/>
  <c r="L1665" i="1"/>
  <c r="L1729" i="1"/>
  <c r="L1509" i="1"/>
  <c r="L1383" i="1"/>
  <c r="L1447" i="1"/>
  <c r="L1226" i="1"/>
  <c r="L1618" i="1"/>
  <c r="L1682" i="1"/>
  <c r="L1746" i="1"/>
  <c r="L1526" i="1"/>
  <c r="L1400" i="1"/>
  <c r="L1369" i="1"/>
  <c r="L1243" i="1"/>
  <c r="L1307" i="1"/>
  <c r="J1561" i="1"/>
  <c r="J1625" i="1"/>
  <c r="L1587" i="1"/>
  <c r="L1651" i="1"/>
  <c r="L1715" i="1"/>
  <c r="L1495" i="1"/>
  <c r="L1464" i="1"/>
  <c r="L1433" i="1"/>
  <c r="L1212" i="1"/>
  <c r="L1276" i="1"/>
  <c r="L1340" i="1"/>
  <c r="J1594" i="1"/>
  <c r="J1658" i="1"/>
  <c r="L1612" i="1"/>
  <c r="L1676" i="1"/>
  <c r="L1740" i="1"/>
  <c r="L1520" i="1"/>
  <c r="L1394" i="1"/>
  <c r="L1458" i="1"/>
  <c r="L1237" i="1"/>
  <c r="L1301" i="1"/>
  <c r="L1582" i="1"/>
  <c r="J1346" i="1"/>
  <c r="J1375" i="1"/>
  <c r="L1282" i="1"/>
  <c r="J1211" i="1"/>
  <c r="J1714" i="1"/>
  <c r="J1338" i="1"/>
  <c r="J1557" i="1"/>
  <c r="L1263" i="1"/>
  <c r="J1235" i="1"/>
  <c r="J1738" i="1"/>
  <c r="L1623" i="1"/>
  <c r="J1423" i="1"/>
  <c r="J1600" i="1"/>
  <c r="J1291" i="1"/>
  <c r="J1510" i="1"/>
  <c r="L1373" i="1"/>
  <c r="J1194" i="1"/>
  <c r="J1697" i="1"/>
  <c r="J1179" i="1"/>
  <c r="J1305" i="1"/>
  <c r="J1241" i="1"/>
  <c r="J1462" i="1"/>
  <c r="J1398" i="1"/>
  <c r="J1524" i="1"/>
  <c r="J1744" i="1"/>
  <c r="J1680" i="1"/>
  <c r="L1344" i="1"/>
  <c r="L1429" i="1"/>
  <c r="L1647" i="1"/>
  <c r="J1328" i="1"/>
  <c r="J1264" i="1"/>
  <c r="J1200" i="1"/>
  <c r="J1421" i="1"/>
  <c r="J1547" i="1"/>
  <c r="J1483" i="1"/>
  <c r="J1703" i="1"/>
  <c r="J1597" i="1"/>
  <c r="L1234" i="1"/>
  <c r="L1742" i="1"/>
  <c r="L1584" i="1"/>
  <c r="L1648" i="1"/>
  <c r="L1712" i="1"/>
  <c r="L1492" i="1"/>
  <c r="L1556" i="1"/>
  <c r="L1430" i="1"/>
  <c r="L1209" i="1"/>
  <c r="L1273" i="1"/>
  <c r="L1337" i="1"/>
  <c r="J1591" i="1"/>
  <c r="J1655" i="1"/>
  <c r="L1609" i="1"/>
  <c r="L1511" i="1"/>
  <c r="L1673" i="1"/>
  <c r="L1737" i="1"/>
  <c r="L1517" i="1"/>
  <c r="L1391" i="1"/>
  <c r="L1455" i="1"/>
  <c r="L1562" i="1"/>
  <c r="L1626" i="1"/>
  <c r="L1690" i="1"/>
  <c r="L1470" i="1"/>
  <c r="L1534" i="1"/>
  <c r="L1408" i="1"/>
  <c r="L1187" i="1"/>
  <c r="L1251" i="1"/>
  <c r="L1315" i="1"/>
  <c r="J1569" i="1"/>
  <c r="J1633" i="1"/>
  <c r="L1595" i="1"/>
  <c r="L1659" i="1"/>
  <c r="L1723" i="1"/>
  <c r="L1503" i="1"/>
  <c r="L1377" i="1"/>
  <c r="L1441" i="1"/>
  <c r="L1220" i="1"/>
  <c r="L1284" i="1"/>
  <c r="J1314" i="1"/>
  <c r="J1533" i="1"/>
  <c r="L1183" i="1"/>
  <c r="J1369" i="1"/>
  <c r="J1682" i="1"/>
  <c r="J1306" i="1"/>
  <c r="J1525" i="1"/>
  <c r="L1436" i="1"/>
  <c r="J1203" i="1"/>
  <c r="J1706" i="1"/>
  <c r="J1362" i="1"/>
  <c r="J1391" i="1"/>
  <c r="L1327" i="1"/>
  <c r="J1259" i="1"/>
  <c r="J1478" i="1"/>
  <c r="L1719" i="1"/>
  <c r="J1447" i="1"/>
  <c r="J1664" i="1"/>
  <c r="J1361" i="1"/>
  <c r="J1297" i="1"/>
  <c r="J1233" i="1"/>
  <c r="J1454" i="1"/>
  <c r="J1390" i="1"/>
  <c r="J1516" i="1"/>
  <c r="J1736" i="1"/>
  <c r="J1672" i="1"/>
  <c r="L1322" i="1"/>
  <c r="L1397" i="1"/>
  <c r="L1615" i="1"/>
  <c r="J1320" i="1"/>
  <c r="J1256" i="1"/>
  <c r="J1192" i="1"/>
  <c r="J1413" i="1"/>
  <c r="J1539" i="1"/>
  <c r="J1475" i="1"/>
  <c r="J1695" i="1"/>
  <c r="J1574" i="1"/>
  <c r="L1207" i="1"/>
  <c r="L1710" i="1"/>
  <c r="L1592" i="1"/>
  <c r="L1656" i="1"/>
  <c r="L1720" i="1"/>
  <c r="L1500" i="1"/>
  <c r="L1374" i="1"/>
  <c r="L1438" i="1"/>
  <c r="L1217" i="1"/>
  <c r="L1281" i="1"/>
  <c r="L1345" i="1"/>
  <c r="J1599" i="1"/>
  <c r="J1663" i="1"/>
  <c r="L1617" i="1"/>
  <c r="L1681" i="1"/>
  <c r="L1745" i="1"/>
  <c r="L1525" i="1"/>
  <c r="L1399" i="1"/>
  <c r="L1463" i="1"/>
  <c r="L1570" i="1"/>
  <c r="L1634" i="1"/>
  <c r="L1698" i="1"/>
  <c r="L1478" i="1"/>
  <c r="L1542" i="1"/>
  <c r="L1416" i="1"/>
  <c r="L1195" i="1"/>
  <c r="L1259" i="1"/>
  <c r="L1323" i="1"/>
  <c r="J1577" i="1"/>
  <c r="J1641" i="1"/>
  <c r="L1603" i="1"/>
  <c r="L1667" i="1"/>
  <c r="L1731" i="1"/>
  <c r="L1385" i="1"/>
  <c r="L1449" i="1"/>
  <c r="L1228" i="1"/>
  <c r="L1292" i="1"/>
  <c r="L1356" i="1"/>
  <c r="J1610" i="1"/>
  <c r="L1564" i="1"/>
  <c r="L1628" i="1"/>
  <c r="L1692" i="1"/>
  <c r="J1282" i="1"/>
  <c r="J1501" i="1"/>
  <c r="L1530" i="1"/>
  <c r="J1432" i="1"/>
  <c r="J1624" i="1"/>
  <c r="J1274" i="1"/>
  <c r="J1493" i="1"/>
  <c r="L1498" i="1"/>
  <c r="J1456" i="1"/>
  <c r="J1674" i="1"/>
  <c r="J1330" i="1"/>
  <c r="G30" i="2" s="1"/>
  <c r="J1549" i="1"/>
  <c r="L1240" i="1"/>
  <c r="J1227" i="1"/>
  <c r="J1730" i="1"/>
  <c r="L1591" i="1"/>
  <c r="J1415" i="1"/>
  <c r="J1581" i="1"/>
  <c r="J1353" i="1"/>
  <c r="J1289" i="1"/>
  <c r="J1225" i="1"/>
  <c r="J1446" i="1"/>
  <c r="J1382" i="1"/>
  <c r="J1508" i="1"/>
  <c r="J1728" i="1"/>
  <c r="J1662" i="1"/>
  <c r="L1303" i="1"/>
  <c r="L1555" i="1"/>
  <c r="L1583" i="1"/>
  <c r="J1312" i="1"/>
  <c r="J1248" i="1"/>
  <c r="J1184" i="1"/>
  <c r="J1405" i="1"/>
  <c r="J1531" i="1"/>
  <c r="J1467" i="1"/>
  <c r="J1687" i="1"/>
  <c r="L1362" i="1"/>
  <c r="L1460" i="1"/>
  <c r="L1678" i="1"/>
  <c r="L1600" i="1"/>
  <c r="L1664" i="1"/>
  <c r="L1728" i="1"/>
  <c r="L1508" i="1"/>
  <c r="L1382" i="1"/>
  <c r="L1446" i="1"/>
  <c r="L1225" i="1"/>
  <c r="L1289" i="1"/>
  <c r="L1353" i="1"/>
  <c r="J1607" i="1"/>
  <c r="L1561" i="1"/>
  <c r="L1625" i="1"/>
  <c r="L1689" i="1"/>
  <c r="L1469" i="1"/>
  <c r="L1533" i="1"/>
  <c r="L1407" i="1"/>
  <c r="L1186" i="1"/>
  <c r="L1578" i="1"/>
  <c r="L1642" i="1"/>
  <c r="L1706" i="1"/>
  <c r="L1486" i="1"/>
  <c r="L1550" i="1"/>
  <c r="L1424" i="1"/>
  <c r="L1203" i="1"/>
  <c r="L1267" i="1"/>
  <c r="L1331" i="1"/>
  <c r="J1585" i="1"/>
  <c r="J1649" i="1"/>
  <c r="L1611" i="1"/>
  <c r="L1675" i="1"/>
  <c r="L1739" i="1"/>
  <c r="L1519" i="1"/>
  <c r="L1393" i="1"/>
  <c r="L1457" i="1"/>
  <c r="L1236" i="1"/>
  <c r="L1300" i="1"/>
  <c r="L1364" i="1"/>
  <c r="J1618" i="1"/>
  <c r="J1250" i="1"/>
  <c r="J1469" i="1"/>
  <c r="L1686" i="1"/>
  <c r="J1400" i="1"/>
  <c r="L1351" i="1"/>
  <c r="J1242" i="1"/>
  <c r="J1745" i="1"/>
  <c r="L1654" i="1"/>
  <c r="J1424" i="1"/>
  <c r="J1605" i="1"/>
  <c r="J1298" i="1"/>
  <c r="J1517" i="1"/>
  <c r="L1404" i="1"/>
  <c r="J1195" i="1"/>
  <c r="J1698" i="1"/>
  <c r="J1354" i="1"/>
  <c r="J1383" i="1"/>
  <c r="L1304" i="1"/>
  <c r="J1345" i="1"/>
  <c r="J1281" i="1"/>
  <c r="J1217" i="1"/>
  <c r="J1438" i="1"/>
  <c r="J1374" i="1"/>
  <c r="J1500" i="1"/>
  <c r="J1720" i="1"/>
  <c r="J1640" i="1"/>
  <c r="L1280" i="1"/>
  <c r="L1523" i="1"/>
  <c r="J1368" i="1"/>
  <c r="J1304" i="1"/>
  <c r="J1240" i="1"/>
  <c r="J1461" i="1"/>
  <c r="J1397" i="1"/>
  <c r="J1523" i="1"/>
  <c r="J1743" i="1"/>
  <c r="J1679" i="1"/>
  <c r="L1343" i="1"/>
  <c r="L1428" i="1"/>
  <c r="L1646" i="1"/>
  <c r="L1608" i="1"/>
  <c r="L1672" i="1"/>
  <c r="L1736" i="1"/>
  <c r="L1516" i="1"/>
  <c r="L1390" i="1"/>
  <c r="L1454" i="1"/>
  <c r="L1233" i="1"/>
  <c r="L1297" i="1"/>
  <c r="L1361" i="1"/>
  <c r="J1615" i="1"/>
  <c r="L1569" i="1"/>
  <c r="L1633" i="1"/>
  <c r="L1697" i="1"/>
  <c r="L1477" i="1"/>
  <c r="L1541" i="1"/>
  <c r="L1415" i="1"/>
  <c r="L1194" i="1"/>
  <c r="L1586" i="1"/>
  <c r="L1650" i="1"/>
  <c r="L1714" i="1"/>
  <c r="L1494" i="1"/>
  <c r="L1558" i="1"/>
  <c r="L1432" i="1"/>
  <c r="L1211" i="1"/>
  <c r="L1275" i="1"/>
  <c r="L1339" i="1"/>
  <c r="J1593" i="1"/>
  <c r="J1657" i="1"/>
  <c r="L1619" i="1"/>
  <c r="L1683" i="1"/>
  <c r="L1747" i="1"/>
  <c r="L1527" i="1"/>
  <c r="L1401" i="1"/>
  <c r="L1180" i="1"/>
  <c r="L1244" i="1"/>
  <c r="L1308" i="1"/>
  <c r="J1562" i="1"/>
  <c r="J1626" i="1"/>
  <c r="L1580" i="1"/>
  <c r="L1644" i="1"/>
  <c r="L1708" i="1"/>
  <c r="L1488" i="1"/>
  <c r="L1552" i="1"/>
  <c r="L1426" i="1"/>
  <c r="L1205" i="1"/>
  <c r="L1269" i="1"/>
  <c r="J1408" i="1"/>
  <c r="J1283" i="1"/>
  <c r="L1474" i="1"/>
  <c r="L1247" i="1"/>
  <c r="J1606" i="1"/>
  <c r="J1707" i="1"/>
  <c r="J1487" i="1"/>
  <c r="J1543" i="1"/>
  <c r="J1417" i="1"/>
  <c r="J1196" i="1"/>
  <c r="J1260" i="1"/>
  <c r="J1324" i="1"/>
  <c r="L1631" i="1"/>
  <c r="L1413" i="1"/>
  <c r="L1335" i="1"/>
  <c r="J1676" i="1"/>
  <c r="J1740" i="1"/>
  <c r="J1520" i="1"/>
  <c r="J1394" i="1"/>
  <c r="J1458" i="1"/>
  <c r="J1237" i="1"/>
  <c r="J1301" i="1"/>
  <c r="J1365" i="1"/>
  <c r="L1514" i="1"/>
  <c r="L1295" i="1"/>
  <c r="J1654" i="1"/>
  <c r="J1725" i="1"/>
  <c r="J1505" i="1"/>
  <c r="J1379" i="1"/>
  <c r="J1443" i="1"/>
  <c r="J1222" i="1"/>
  <c r="J1286" i="1"/>
  <c r="J1350" i="1"/>
  <c r="L1735" i="1"/>
  <c r="L1232" i="1"/>
  <c r="L1360" i="1"/>
  <c r="J1686" i="1"/>
  <c r="J1466" i="1"/>
  <c r="J1530" i="1"/>
  <c r="J1404" i="1"/>
  <c r="J1183" i="1"/>
  <c r="J1247" i="1"/>
  <c r="J1311" i="1"/>
  <c r="J1660" i="1"/>
  <c r="J1596" i="1"/>
  <c r="L1342" i="1"/>
  <c r="L1278" i="1"/>
  <c r="L1214" i="1"/>
  <c r="L1435" i="1"/>
  <c r="L1371" i="1"/>
  <c r="L1497" i="1"/>
  <c r="L1717" i="1"/>
  <c r="L1653" i="1"/>
  <c r="L1589" i="1"/>
  <c r="J1627" i="1"/>
  <c r="J1563" i="1"/>
  <c r="L1293" i="1"/>
  <c r="L1213" i="1"/>
  <c r="L1410" i="1"/>
  <c r="L1512" i="1"/>
  <c r="L1716" i="1"/>
  <c r="L1604" i="1"/>
  <c r="J1602" i="1"/>
  <c r="L1268" i="1"/>
  <c r="L1409" i="1"/>
  <c r="L1699" i="1"/>
  <c r="J1617" i="1"/>
  <c r="L1283" i="1"/>
  <c r="L1384" i="1"/>
  <c r="L1674" i="1"/>
  <c r="L1202" i="1"/>
  <c r="L1485" i="1"/>
  <c r="J1623" i="1"/>
  <c r="L1462" i="1"/>
  <c r="L1680" i="1"/>
  <c r="L1320" i="1"/>
  <c r="J1389" i="1"/>
  <c r="J1712" i="1"/>
  <c r="J1541" i="1"/>
  <c r="J1392" i="1"/>
  <c r="J1218" i="1"/>
  <c r="J1560" i="1"/>
  <c r="J1502" i="1"/>
  <c r="L1506" i="1"/>
  <c r="L1266" i="1"/>
  <c r="J1629" i="1"/>
  <c r="J1715" i="1"/>
  <c r="J1495" i="1"/>
  <c r="J1551" i="1"/>
  <c r="J1425" i="1"/>
  <c r="J1204" i="1"/>
  <c r="J1268" i="1"/>
  <c r="J1332" i="1"/>
  <c r="L1663" i="1"/>
  <c r="L1445" i="1"/>
  <c r="L1354" i="1"/>
  <c r="J1684" i="1"/>
  <c r="J1559" i="1"/>
  <c r="J1528" i="1"/>
  <c r="J1402" i="1"/>
  <c r="J1181" i="1"/>
  <c r="J1245" i="1"/>
  <c r="J1309" i="1"/>
  <c r="L1574" i="1"/>
  <c r="L1546" i="1"/>
  <c r="L1314" i="1"/>
  <c r="J1669" i="1"/>
  <c r="J1733" i="1"/>
  <c r="J1513" i="1"/>
  <c r="J1387" i="1"/>
  <c r="J1451" i="1"/>
  <c r="J1230" i="1"/>
  <c r="J1294" i="1"/>
  <c r="J1358" i="1"/>
  <c r="L1483" i="1"/>
  <c r="L1255" i="1"/>
  <c r="J1573" i="1"/>
  <c r="J1694" i="1"/>
  <c r="J1474" i="1"/>
  <c r="J1538" i="1"/>
  <c r="J1412" i="1"/>
  <c r="J1191" i="1"/>
  <c r="J1255" i="1"/>
  <c r="J1319" i="1"/>
  <c r="J1652" i="1"/>
  <c r="J1588" i="1"/>
  <c r="L1334" i="1"/>
  <c r="L1270" i="1"/>
  <c r="L1206" i="1"/>
  <c r="L1427" i="1"/>
  <c r="L1553" i="1"/>
  <c r="L1489" i="1"/>
  <c r="L1709" i="1"/>
  <c r="L1645" i="1"/>
  <c r="L1581" i="1"/>
  <c r="J1619" i="1"/>
  <c r="L1365" i="1"/>
  <c r="L1285" i="1"/>
  <c r="L1197" i="1"/>
  <c r="L1402" i="1"/>
  <c r="L1504" i="1"/>
  <c r="L1700" i="1"/>
  <c r="L1596" i="1"/>
  <c r="J1586" i="1"/>
  <c r="L1260" i="1"/>
  <c r="L1551" i="1"/>
  <c r="L1691" i="1"/>
  <c r="J1609" i="1"/>
  <c r="L1235" i="1"/>
  <c r="L1376" i="1"/>
  <c r="L1666" i="1"/>
  <c r="L1439" i="1"/>
  <c r="L1713" i="1"/>
  <c r="J1567" i="1"/>
  <c r="L1406" i="1"/>
  <c r="L1624" i="1"/>
  <c r="J1661" i="1"/>
  <c r="J1453" i="1"/>
  <c r="J1492" i="1"/>
  <c r="J1322" i="1"/>
  <c r="J1363" i="1"/>
  <c r="T991" i="1"/>
  <c r="R713" i="1"/>
  <c r="R626" i="1"/>
  <c r="R941" i="1"/>
  <c r="R920" i="1"/>
  <c r="T636" i="1"/>
  <c r="R1125" i="1"/>
  <c r="R1030" i="1"/>
  <c r="R984" i="1"/>
  <c r="R905" i="1"/>
  <c r="R1110" i="1"/>
  <c r="T743" i="1"/>
  <c r="R777" i="1"/>
  <c r="R690" i="1"/>
  <c r="R831" i="1"/>
  <c r="T715" i="1"/>
  <c r="R858" i="1"/>
  <c r="R969" i="1"/>
  <c r="R985" i="1"/>
  <c r="R1085" i="1"/>
  <c r="T844" i="1"/>
  <c r="R754" i="1"/>
  <c r="R699" i="1"/>
  <c r="T778" i="1"/>
  <c r="R638" i="1"/>
  <c r="R843" i="1"/>
  <c r="R954" i="1"/>
  <c r="R1151" i="1"/>
  <c r="R1054" i="1"/>
  <c r="R1046" i="1"/>
  <c r="T1026" i="1"/>
  <c r="R702" i="1"/>
  <c r="R623" i="1"/>
  <c r="R828" i="1"/>
  <c r="R931" i="1"/>
  <c r="R1128" i="1"/>
  <c r="T1071" i="1"/>
  <c r="R840" i="1"/>
  <c r="T1105" i="1"/>
  <c r="R749" i="1"/>
  <c r="T655" i="1"/>
  <c r="R766" i="1"/>
  <c r="R687" i="1"/>
  <c r="R608" i="1"/>
  <c r="R805" i="1"/>
  <c r="R908" i="1"/>
  <c r="R1000" i="1"/>
  <c r="R1084" i="1"/>
  <c r="T915" i="1"/>
  <c r="R983" i="1"/>
  <c r="R975" i="1"/>
  <c r="R1070" i="1"/>
  <c r="T820" i="1"/>
  <c r="R751" i="1"/>
  <c r="R672" i="1"/>
  <c r="R869" i="1"/>
  <c r="R972" i="1"/>
  <c r="R1097" i="1"/>
  <c r="T1134" i="1"/>
  <c r="R733" i="1"/>
  <c r="R645" i="1"/>
  <c r="R1140" i="1"/>
  <c r="R1049" i="1"/>
  <c r="T985" i="1"/>
  <c r="R736" i="1"/>
  <c r="R649" i="1"/>
  <c r="R846" i="1"/>
  <c r="R1161" i="1"/>
  <c r="T1023" i="1"/>
  <c r="R789" i="1"/>
  <c r="R801" i="1"/>
  <c r="R1131" i="1"/>
  <c r="T1016" i="1"/>
  <c r="T1080" i="1"/>
  <c r="T1144" i="1"/>
  <c r="T923" i="1"/>
  <c r="T797" i="1"/>
  <c r="T861" i="1"/>
  <c r="T640" i="1"/>
  <c r="T704" i="1"/>
  <c r="T768" i="1"/>
  <c r="R1022" i="1"/>
  <c r="T1049" i="1"/>
  <c r="T1113" i="1"/>
  <c r="T892" i="1"/>
  <c r="T956" i="1"/>
  <c r="T830" i="1"/>
  <c r="T609" i="1"/>
  <c r="T673" i="1"/>
  <c r="T737" i="1"/>
  <c r="R991" i="1"/>
  <c r="T1034" i="1"/>
  <c r="T1098" i="1"/>
  <c r="T1162" i="1"/>
  <c r="T941" i="1"/>
  <c r="T815" i="1"/>
  <c r="T879" i="1"/>
  <c r="T658" i="1"/>
  <c r="T722" i="1"/>
  <c r="T786" i="1"/>
  <c r="T1035" i="1"/>
  <c r="T1099" i="1"/>
  <c r="T1163" i="1"/>
  <c r="T942" i="1"/>
  <c r="T816" i="1"/>
  <c r="T880" i="1"/>
  <c r="T659" i="1"/>
  <c r="T723" i="1"/>
  <c r="T787" i="1"/>
  <c r="T1012" i="1"/>
  <c r="T1076" i="1"/>
  <c r="T1140" i="1"/>
  <c r="T919" i="1"/>
  <c r="T983" i="1"/>
  <c r="T857" i="1"/>
  <c r="T644" i="1"/>
  <c r="T708" i="1"/>
  <c r="T772" i="1"/>
  <c r="T989" i="1"/>
  <c r="T1053" i="1"/>
  <c r="T1117" i="1"/>
  <c r="T896" i="1"/>
  <c r="T960" i="1"/>
  <c r="T834" i="1"/>
  <c r="T613" i="1"/>
  <c r="T677" i="1"/>
  <c r="T741" i="1"/>
  <c r="R995" i="1"/>
  <c r="R1059" i="1"/>
  <c r="T1014" i="1"/>
  <c r="T1078" i="1"/>
  <c r="T1142" i="1"/>
  <c r="T921" i="1"/>
  <c r="T803" i="1"/>
  <c r="T867" i="1"/>
  <c r="T646" i="1"/>
  <c r="T710" i="1"/>
  <c r="T774" i="1"/>
  <c r="R1028" i="1"/>
  <c r="T977" i="1"/>
  <c r="R881" i="1"/>
  <c r="R1079" i="1"/>
  <c r="R685" i="1"/>
  <c r="T1024" i="1"/>
  <c r="T1088" i="1"/>
  <c r="T1152" i="1"/>
  <c r="T931" i="1"/>
  <c r="T805" i="1"/>
  <c r="T869" i="1"/>
  <c r="T648" i="1"/>
  <c r="T712" i="1"/>
  <c r="T776" i="1"/>
  <c r="T993" i="1"/>
  <c r="T1057" i="1"/>
  <c r="T1121" i="1"/>
  <c r="T900" i="1"/>
  <c r="T964" i="1"/>
  <c r="T838" i="1"/>
  <c r="T617" i="1"/>
  <c r="T681" i="1"/>
  <c r="T745" i="1"/>
  <c r="R999" i="1"/>
  <c r="T1042" i="1"/>
  <c r="T1106" i="1"/>
  <c r="T1170" i="1"/>
  <c r="T949" i="1"/>
  <c r="T823" i="1"/>
  <c r="T887" i="1"/>
  <c r="T666" i="1"/>
  <c r="T730" i="1"/>
  <c r="T794" i="1"/>
  <c r="T1043" i="1"/>
  <c r="T1107" i="1"/>
  <c r="T1171" i="1"/>
  <c r="T950" i="1"/>
  <c r="T824" i="1"/>
  <c r="T888" i="1"/>
  <c r="T667" i="1"/>
  <c r="T731" i="1"/>
  <c r="T605" i="1"/>
  <c r="T1020" i="1"/>
  <c r="T1084" i="1"/>
  <c r="T1148" i="1"/>
  <c r="T927" i="1"/>
  <c r="T801" i="1"/>
  <c r="T865" i="1"/>
  <c r="T652" i="1"/>
  <c r="T716" i="1"/>
  <c r="T780" i="1"/>
  <c r="T997" i="1"/>
  <c r="T1061" i="1"/>
  <c r="T1125" i="1"/>
  <c r="T904" i="1"/>
  <c r="T968" i="1"/>
  <c r="T842" i="1"/>
  <c r="T621" i="1"/>
  <c r="T685" i="1"/>
  <c r="T749" i="1"/>
  <c r="R1003" i="1"/>
  <c r="R1067" i="1"/>
  <c r="T1022" i="1"/>
  <c r="T1086" i="1"/>
  <c r="T1150" i="1"/>
  <c r="T929" i="1"/>
  <c r="T811" i="1"/>
  <c r="T875" i="1"/>
  <c r="T654" i="1"/>
  <c r="T718" i="1"/>
  <c r="T782" i="1"/>
  <c r="R1036" i="1"/>
  <c r="R605" i="1"/>
  <c r="R732" i="1"/>
  <c r="R668" i="1"/>
  <c r="R888" i="1"/>
  <c r="R824" i="1"/>
  <c r="R950" i="1"/>
  <c r="R1170" i="1"/>
  <c r="R1106" i="1"/>
  <c r="R1024" i="1"/>
  <c r="T1143" i="1"/>
  <c r="R755" i="1"/>
  <c r="R691" i="1"/>
  <c r="R627" i="1"/>
  <c r="R847" i="1"/>
  <c r="T881" i="1"/>
  <c r="R817" i="1"/>
  <c r="T711" i="1"/>
  <c r="R967" i="1"/>
  <c r="T1032" i="1"/>
  <c r="T1096" i="1"/>
  <c r="T1160" i="1"/>
  <c r="T939" i="1"/>
  <c r="T813" i="1"/>
  <c r="T877" i="1"/>
  <c r="T656" i="1"/>
  <c r="T720" i="1"/>
  <c r="T784" i="1"/>
  <c r="T1001" i="1"/>
  <c r="T1065" i="1"/>
  <c r="T1129" i="1"/>
  <c r="T908" i="1"/>
  <c r="T972" i="1"/>
  <c r="T846" i="1"/>
  <c r="T625" i="1"/>
  <c r="T689" i="1"/>
  <c r="T753" i="1"/>
  <c r="R1007" i="1"/>
  <c r="T1050" i="1"/>
  <c r="T1114" i="1"/>
  <c r="T893" i="1"/>
  <c r="T957" i="1"/>
  <c r="T831" i="1"/>
  <c r="T610" i="1"/>
  <c r="T674" i="1"/>
  <c r="T738" i="1"/>
  <c r="T987" i="1"/>
  <c r="T1051" i="1"/>
  <c r="T1115" i="1"/>
  <c r="T894" i="1"/>
  <c r="T958" i="1"/>
  <c r="T832" i="1"/>
  <c r="T611" i="1"/>
  <c r="T675" i="1"/>
  <c r="T739" i="1"/>
  <c r="R993" i="1"/>
  <c r="T1028" i="1"/>
  <c r="T1092" i="1"/>
  <c r="T1156" i="1"/>
  <c r="T935" i="1"/>
  <c r="T809" i="1"/>
  <c r="T873" i="1"/>
  <c r="T660" i="1"/>
  <c r="T724" i="1"/>
  <c r="T788" i="1"/>
  <c r="T1005" i="1"/>
  <c r="T1069" i="1"/>
  <c r="T1133" i="1"/>
  <c r="T912" i="1"/>
  <c r="T976" i="1"/>
  <c r="T850" i="1"/>
  <c r="T629" i="1"/>
  <c r="T693" i="1"/>
  <c r="T757" i="1"/>
  <c r="R1011" i="1"/>
  <c r="R1075" i="1"/>
  <c r="T1030" i="1"/>
  <c r="T1094" i="1"/>
  <c r="T1158" i="1"/>
  <c r="T937" i="1"/>
  <c r="T819" i="1"/>
  <c r="T883" i="1"/>
  <c r="T662" i="1"/>
  <c r="T726" i="1"/>
  <c r="T790" i="1"/>
  <c r="R1044" i="1"/>
  <c r="R788" i="1"/>
  <c r="R724" i="1"/>
  <c r="R660" i="1"/>
  <c r="R880" i="1"/>
  <c r="R816" i="1"/>
  <c r="R942" i="1"/>
  <c r="R1162" i="1"/>
  <c r="R1098" i="1"/>
  <c r="R1005" i="1"/>
  <c r="T1079" i="1"/>
  <c r="R747" i="1"/>
  <c r="R683" i="1"/>
  <c r="R619" i="1"/>
  <c r="R839" i="1"/>
  <c r="R1008" i="1"/>
  <c r="R857" i="1"/>
  <c r="R903" i="1"/>
  <c r="T1040" i="1"/>
  <c r="T1104" i="1"/>
  <c r="T1168" i="1"/>
  <c r="T947" i="1"/>
  <c r="T821" i="1"/>
  <c r="T885" i="1"/>
  <c r="T664" i="1"/>
  <c r="T728" i="1"/>
  <c r="T792" i="1"/>
  <c r="T1009" i="1"/>
  <c r="T1073" i="1"/>
  <c r="T1137" i="1"/>
  <c r="T916" i="1"/>
  <c r="T980" i="1"/>
  <c r="T854" i="1"/>
  <c r="T633" i="1"/>
  <c r="T697" i="1"/>
  <c r="T761" i="1"/>
  <c r="T994" i="1"/>
  <c r="T1058" i="1"/>
  <c r="T1122" i="1"/>
  <c r="T901" i="1"/>
  <c r="T965" i="1"/>
  <c r="T839" i="1"/>
  <c r="T618" i="1"/>
  <c r="T682" i="1"/>
  <c r="T746" i="1"/>
  <c r="T995" i="1"/>
  <c r="T1059" i="1"/>
  <c r="T1123" i="1"/>
  <c r="T902" i="1"/>
  <c r="T966" i="1"/>
  <c r="T840" i="1"/>
  <c r="T619" i="1"/>
  <c r="T683" i="1"/>
  <c r="T747" i="1"/>
  <c r="R1001" i="1"/>
  <c r="T1036" i="1"/>
  <c r="T1100" i="1"/>
  <c r="T1164" i="1"/>
  <c r="T943" i="1"/>
  <c r="T817" i="1"/>
  <c r="T889" i="1"/>
  <c r="T668" i="1"/>
  <c r="T732" i="1"/>
  <c r="R986" i="1"/>
  <c r="T1013" i="1"/>
  <c r="T1077" i="1"/>
  <c r="T1141" i="1"/>
  <c r="T920" i="1"/>
  <c r="T984" i="1"/>
  <c r="T858" i="1"/>
  <c r="T637" i="1"/>
  <c r="T701" i="1"/>
  <c r="T765" i="1"/>
  <c r="R1019" i="1"/>
  <c r="R1083" i="1"/>
  <c r="T1038" i="1"/>
  <c r="T1102" i="1"/>
  <c r="T1166" i="1"/>
  <c r="T945" i="1"/>
  <c r="T827" i="1"/>
  <c r="T606" i="1"/>
  <c r="T670" i="1"/>
  <c r="T734" i="1"/>
  <c r="R988" i="1"/>
  <c r="R1052" i="1"/>
  <c r="R780" i="1"/>
  <c r="R716" i="1"/>
  <c r="R652" i="1"/>
  <c r="R872" i="1"/>
  <c r="R808" i="1"/>
  <c r="R934" i="1"/>
  <c r="R1154" i="1"/>
  <c r="R1088" i="1"/>
  <c r="T767" i="1"/>
  <c r="T1015" i="1"/>
  <c r="R943" i="1"/>
  <c r="R717" i="1"/>
  <c r="R1139" i="1"/>
  <c r="R741" i="1"/>
  <c r="T1048" i="1"/>
  <c r="T1112" i="1"/>
  <c r="T891" i="1"/>
  <c r="T955" i="1"/>
  <c r="T829" i="1"/>
  <c r="T608" i="1"/>
  <c r="T672" i="1"/>
  <c r="T736" i="1"/>
  <c r="R990" i="1"/>
  <c r="T1017" i="1"/>
  <c r="T1081" i="1"/>
  <c r="T1145" i="1"/>
  <c r="T924" i="1"/>
  <c r="T798" i="1"/>
  <c r="T862" i="1"/>
  <c r="T641" i="1"/>
  <c r="T705" i="1"/>
  <c r="T769" i="1"/>
  <c r="T1002" i="1"/>
  <c r="T1066" i="1"/>
  <c r="T1130" i="1"/>
  <c r="T909" i="1"/>
  <c r="T973" i="1"/>
  <c r="T847" i="1"/>
  <c r="T626" i="1"/>
  <c r="T690" i="1"/>
  <c r="T754" i="1"/>
  <c r="T1003" i="1"/>
  <c r="T1067" i="1"/>
  <c r="T1131" i="1"/>
  <c r="T910" i="1"/>
  <c r="T974" i="1"/>
  <c r="T848" i="1"/>
  <c r="T627" i="1"/>
  <c r="T691" i="1"/>
  <c r="T755" i="1"/>
  <c r="R1009" i="1"/>
  <c r="T1044" i="1"/>
  <c r="T1108" i="1"/>
  <c r="T1172" i="1"/>
  <c r="T951" i="1"/>
  <c r="T825" i="1"/>
  <c r="T612" i="1"/>
  <c r="T676" i="1"/>
  <c r="T740" i="1"/>
  <c r="R994" i="1"/>
  <c r="T1021" i="1"/>
  <c r="T1085" i="1"/>
  <c r="T1149" i="1"/>
  <c r="T928" i="1"/>
  <c r="T802" i="1"/>
  <c r="T866" i="1"/>
  <c r="T645" i="1"/>
  <c r="T709" i="1"/>
  <c r="T773" i="1"/>
  <c r="R1027" i="1"/>
  <c r="R1091" i="1"/>
  <c r="T1046" i="1"/>
  <c r="T1110" i="1"/>
  <c r="T986" i="1"/>
  <c r="T953" i="1"/>
  <c r="T835" i="1"/>
  <c r="T614" i="1"/>
  <c r="T678" i="1"/>
  <c r="T742" i="1"/>
  <c r="R996" i="1"/>
  <c r="R1060" i="1"/>
  <c r="R772" i="1"/>
  <c r="R708" i="1"/>
  <c r="R644" i="1"/>
  <c r="R864" i="1"/>
  <c r="R800" i="1"/>
  <c r="R926" i="1"/>
  <c r="R1146" i="1"/>
  <c r="R1078" i="1"/>
  <c r="T703" i="1"/>
  <c r="R606" i="1"/>
  <c r="R731" i="1"/>
  <c r="R667" i="1"/>
  <c r="R653" i="1"/>
  <c r="R1069" i="1"/>
  <c r="R833" i="1"/>
  <c r="T992" i="1"/>
  <c r="T1056" i="1"/>
  <c r="T1120" i="1"/>
  <c r="T899" i="1"/>
  <c r="T963" i="1"/>
  <c r="T837" i="1"/>
  <c r="T616" i="1"/>
  <c r="T680" i="1"/>
  <c r="T744" i="1"/>
  <c r="R998" i="1"/>
  <c r="T1025" i="1"/>
  <c r="T1089" i="1"/>
  <c r="T1153" i="1"/>
  <c r="T932" i="1"/>
  <c r="T806" i="1"/>
  <c r="T870" i="1"/>
  <c r="T649" i="1"/>
  <c r="T713" i="1"/>
  <c r="T777" i="1"/>
  <c r="T1010" i="1"/>
  <c r="T1074" i="1"/>
  <c r="T1138" i="1"/>
  <c r="T917" i="1"/>
  <c r="T981" i="1"/>
  <c r="T855" i="1"/>
  <c r="T634" i="1"/>
  <c r="T698" i="1"/>
  <c r="T762" i="1"/>
  <c r="T1011" i="1"/>
  <c r="T1075" i="1"/>
  <c r="T1139" i="1"/>
  <c r="T918" i="1"/>
  <c r="T982" i="1"/>
  <c r="T856" i="1"/>
  <c r="T635" i="1"/>
  <c r="T699" i="1"/>
  <c r="T763" i="1"/>
  <c r="T988" i="1"/>
  <c r="T1052" i="1"/>
  <c r="T1116" i="1"/>
  <c r="T895" i="1"/>
  <c r="T959" i="1"/>
  <c r="T833" i="1"/>
  <c r="T620" i="1"/>
  <c r="T684" i="1"/>
  <c r="T748" i="1"/>
  <c r="R1002" i="1"/>
  <c r="T1029" i="1"/>
  <c r="T1093" i="1"/>
  <c r="T1157" i="1"/>
  <c r="T936" i="1"/>
  <c r="T810" i="1"/>
  <c r="T874" i="1"/>
  <c r="T653" i="1"/>
  <c r="T717" i="1"/>
  <c r="T781" i="1"/>
  <c r="R1035" i="1"/>
  <c r="T990" i="1"/>
  <c r="T1054" i="1"/>
  <c r="T1118" i="1"/>
  <c r="T897" i="1"/>
  <c r="T961" i="1"/>
  <c r="T843" i="1"/>
  <c r="T622" i="1"/>
  <c r="T686" i="1"/>
  <c r="T750" i="1"/>
  <c r="R1004" i="1"/>
  <c r="R1068" i="1"/>
  <c r="R764" i="1"/>
  <c r="R700" i="1"/>
  <c r="R636" i="1"/>
  <c r="R856" i="1"/>
  <c r="R982" i="1"/>
  <c r="R918" i="1"/>
  <c r="R1138" i="1"/>
  <c r="R1066" i="1"/>
  <c r="T639" i="1"/>
  <c r="R787" i="1"/>
  <c r="R723" i="1"/>
  <c r="R659" i="1"/>
  <c r="R879" i="1"/>
  <c r="R815" i="1"/>
  <c r="R1155" i="1"/>
  <c r="R629" i="1"/>
  <c r="R959" i="1"/>
  <c r="T1000" i="1"/>
  <c r="T1064" i="1"/>
  <c r="T1128" i="1"/>
  <c r="T907" i="1"/>
  <c r="T971" i="1"/>
  <c r="T845" i="1"/>
  <c r="T624" i="1"/>
  <c r="T688" i="1"/>
  <c r="T752" i="1"/>
  <c r="R1006" i="1"/>
  <c r="T1033" i="1"/>
  <c r="T1097" i="1"/>
  <c r="T1161" i="1"/>
  <c r="T940" i="1"/>
  <c r="T814" i="1"/>
  <c r="T878" i="1"/>
  <c r="T657" i="1"/>
  <c r="T721" i="1"/>
  <c r="T785" i="1"/>
  <c r="T1018" i="1"/>
  <c r="T1082" i="1"/>
  <c r="T1146" i="1"/>
  <c r="T925" i="1"/>
  <c r="T799" i="1"/>
  <c r="T863" i="1"/>
  <c r="T642" i="1"/>
  <c r="T706" i="1"/>
  <c r="T770" i="1"/>
  <c r="T1019" i="1"/>
  <c r="T1083" i="1"/>
  <c r="T1147" i="1"/>
  <c r="T926" i="1"/>
  <c r="T800" i="1"/>
  <c r="T864" i="1"/>
  <c r="T643" i="1"/>
  <c r="T707" i="1"/>
  <c r="T771" i="1"/>
  <c r="T996" i="1"/>
  <c r="T1060" i="1"/>
  <c r="T1124" i="1"/>
  <c r="T903" i="1"/>
  <c r="T967" i="1"/>
  <c r="T841" i="1"/>
  <c r="T628" i="1"/>
  <c r="T692" i="1"/>
  <c r="T756" i="1"/>
  <c r="R1010" i="1"/>
  <c r="T1037" i="1"/>
  <c r="T1101" i="1"/>
  <c r="T1165" i="1"/>
  <c r="T944" i="1"/>
  <c r="T818" i="1"/>
  <c r="T882" i="1"/>
  <c r="T661" i="1"/>
  <c r="T725" i="1"/>
  <c r="T789" i="1"/>
  <c r="R1043" i="1"/>
  <c r="T998" i="1"/>
  <c r="T1062" i="1"/>
  <c r="T1126" i="1"/>
  <c r="T905" i="1"/>
  <c r="T969" i="1"/>
  <c r="T851" i="1"/>
  <c r="T630" i="1"/>
  <c r="T694" i="1"/>
  <c r="T758" i="1"/>
  <c r="R1012" i="1"/>
  <c r="R1076" i="1"/>
  <c r="R756" i="1"/>
  <c r="R692" i="1"/>
  <c r="R628" i="1"/>
  <c r="R848" i="1"/>
  <c r="R974" i="1"/>
  <c r="R910" i="1"/>
  <c r="R1130" i="1"/>
  <c r="R1056" i="1"/>
  <c r="T860" i="1"/>
  <c r="R779" i="1"/>
  <c r="R715" i="1"/>
  <c r="R651" i="1"/>
  <c r="R871" i="1"/>
  <c r="R807" i="1"/>
  <c r="T1151" i="1"/>
  <c r="R873" i="1"/>
  <c r="R701" i="1"/>
  <c r="T804" i="1"/>
  <c r="R849" i="1"/>
  <c r="R841" i="1"/>
  <c r="T719" i="1"/>
  <c r="R1080" i="1"/>
  <c r="R1148" i="1"/>
  <c r="R928" i="1"/>
  <c r="R802" i="1"/>
  <c r="R866" i="1"/>
  <c r="R646" i="1"/>
  <c r="R710" i="1"/>
  <c r="R774" i="1"/>
  <c r="T884" i="1"/>
  <c r="R1061" i="1"/>
  <c r="R1133" i="1"/>
  <c r="R913" i="1"/>
  <c r="R977" i="1"/>
  <c r="R851" i="1"/>
  <c r="R631" i="1"/>
  <c r="R695" i="1"/>
  <c r="R759" i="1"/>
  <c r="T954" i="1"/>
  <c r="R1040" i="1"/>
  <c r="R1118" i="1"/>
  <c r="R898" i="1"/>
  <c r="R962" i="1"/>
  <c r="R836" i="1"/>
  <c r="R616" i="1"/>
  <c r="R680" i="1"/>
  <c r="R744" i="1"/>
  <c r="T1055" i="1"/>
  <c r="R992" i="1"/>
  <c r="R1095" i="1"/>
  <c r="R1159" i="1"/>
  <c r="R939" i="1"/>
  <c r="R813" i="1"/>
  <c r="R877" i="1"/>
  <c r="R657" i="1"/>
  <c r="R721" i="1"/>
  <c r="R785" i="1"/>
  <c r="T623" i="1"/>
  <c r="R1064" i="1"/>
  <c r="R1136" i="1"/>
  <c r="R916" i="1"/>
  <c r="R980" i="1"/>
  <c r="R854" i="1"/>
  <c r="R634" i="1"/>
  <c r="R698" i="1"/>
  <c r="R762" i="1"/>
  <c r="T1135" i="1"/>
  <c r="R1023" i="1"/>
  <c r="R1105" i="1"/>
  <c r="R1169" i="1"/>
  <c r="R949" i="1"/>
  <c r="R855" i="1"/>
  <c r="R707" i="1"/>
  <c r="R1114" i="1"/>
  <c r="R612" i="1"/>
  <c r="R1020" i="1"/>
  <c r="T1070" i="1"/>
  <c r="T952" i="1"/>
  <c r="T849" i="1"/>
  <c r="T651" i="1"/>
  <c r="T714" i="1"/>
  <c r="T793" i="1"/>
  <c r="T1041" i="1"/>
  <c r="T1136" i="1"/>
  <c r="R669" i="1"/>
  <c r="R709" i="1"/>
  <c r="R757" i="1"/>
  <c r="R1037" i="1"/>
  <c r="R621" i="1"/>
  <c r="R613" i="1"/>
  <c r="T1031" i="1"/>
  <c r="T783" i="1"/>
  <c r="R1090" i="1"/>
  <c r="R1156" i="1"/>
  <c r="R936" i="1"/>
  <c r="R810" i="1"/>
  <c r="R874" i="1"/>
  <c r="R654" i="1"/>
  <c r="R718" i="1"/>
  <c r="R782" i="1"/>
  <c r="T663" i="1"/>
  <c r="R1071" i="1"/>
  <c r="R1141" i="1"/>
  <c r="R921" i="1"/>
  <c r="R890" i="1"/>
  <c r="R859" i="1"/>
  <c r="R639" i="1"/>
  <c r="R703" i="1"/>
  <c r="R767" i="1"/>
  <c r="T828" i="1"/>
  <c r="R1050" i="1"/>
  <c r="R1126" i="1"/>
  <c r="R906" i="1"/>
  <c r="R970" i="1"/>
  <c r="R844" i="1"/>
  <c r="R624" i="1"/>
  <c r="R688" i="1"/>
  <c r="R752" i="1"/>
  <c r="T1119" i="1"/>
  <c r="R1017" i="1"/>
  <c r="R1103" i="1"/>
  <c r="R1167" i="1"/>
  <c r="R947" i="1"/>
  <c r="R821" i="1"/>
  <c r="R885" i="1"/>
  <c r="R665" i="1"/>
  <c r="R729" i="1"/>
  <c r="R793" i="1"/>
  <c r="T687" i="1"/>
  <c r="R1074" i="1"/>
  <c r="R1144" i="1"/>
  <c r="R924" i="1"/>
  <c r="R798" i="1"/>
  <c r="R862" i="1"/>
  <c r="R642" i="1"/>
  <c r="R706" i="1"/>
  <c r="R770" i="1"/>
  <c r="T914" i="1"/>
  <c r="R1033" i="1"/>
  <c r="R1113" i="1"/>
  <c r="R893" i="1"/>
  <c r="R957" i="1"/>
  <c r="R863" i="1"/>
  <c r="R739" i="1"/>
  <c r="R1122" i="1"/>
  <c r="R620" i="1"/>
  <c r="T766" i="1"/>
  <c r="T1006" i="1"/>
  <c r="T1173" i="1"/>
  <c r="T975" i="1"/>
  <c r="T872" i="1"/>
  <c r="T650" i="1"/>
  <c r="T729" i="1"/>
  <c r="R1014" i="1"/>
  <c r="T1072" i="1"/>
  <c r="R911" i="1"/>
  <c r="R889" i="1"/>
  <c r="R765" i="1"/>
  <c r="T868" i="1"/>
  <c r="R1099" i="1"/>
  <c r="T930" i="1"/>
  <c r="R677" i="1"/>
  <c r="R661" i="1"/>
  <c r="T1095" i="1"/>
  <c r="R1013" i="1"/>
  <c r="R1100" i="1"/>
  <c r="R1164" i="1"/>
  <c r="R944" i="1"/>
  <c r="R818" i="1"/>
  <c r="R882" i="1"/>
  <c r="R662" i="1"/>
  <c r="R726" i="1"/>
  <c r="R790" i="1"/>
  <c r="T727" i="1"/>
  <c r="R1081" i="1"/>
  <c r="R1149" i="1"/>
  <c r="R929" i="1"/>
  <c r="R803" i="1"/>
  <c r="R867" i="1"/>
  <c r="R647" i="1"/>
  <c r="R711" i="1"/>
  <c r="R775" i="1"/>
  <c r="T607" i="1"/>
  <c r="R1062" i="1"/>
  <c r="R1134" i="1"/>
  <c r="R914" i="1"/>
  <c r="R978" i="1"/>
  <c r="R852" i="1"/>
  <c r="R632" i="1"/>
  <c r="R696" i="1"/>
  <c r="R760" i="1"/>
  <c r="T898" i="1"/>
  <c r="R1031" i="1"/>
  <c r="R1111" i="1"/>
  <c r="R891" i="1"/>
  <c r="R955" i="1"/>
  <c r="R829" i="1"/>
  <c r="R609" i="1"/>
  <c r="R673" i="1"/>
  <c r="R737" i="1"/>
  <c r="T999" i="1"/>
  <c r="T751" i="1"/>
  <c r="R1086" i="1"/>
  <c r="R1152" i="1"/>
  <c r="R932" i="1"/>
  <c r="R806" i="1"/>
  <c r="R870" i="1"/>
  <c r="R650" i="1"/>
  <c r="R714" i="1"/>
  <c r="R778" i="1"/>
  <c r="T978" i="1"/>
  <c r="R1045" i="1"/>
  <c r="R1121" i="1"/>
  <c r="R901" i="1"/>
  <c r="R965" i="1"/>
  <c r="R887" i="1"/>
  <c r="R763" i="1"/>
  <c r="R894" i="1"/>
  <c r="R676" i="1"/>
  <c r="T702" i="1"/>
  <c r="R1051" i="1"/>
  <c r="T1109" i="1"/>
  <c r="T911" i="1"/>
  <c r="T808" i="1"/>
  <c r="T871" i="1"/>
  <c r="T665" i="1"/>
  <c r="T760" i="1"/>
  <c r="T1008" i="1"/>
  <c r="R773" i="1"/>
  <c r="R825" i="1"/>
  <c r="T647" i="1"/>
  <c r="R1047" i="1"/>
  <c r="R935" i="1"/>
  <c r="R725" i="1"/>
  <c r="R781" i="1"/>
  <c r="T1159" i="1"/>
  <c r="R1026" i="1"/>
  <c r="R1108" i="1"/>
  <c r="R1172" i="1"/>
  <c r="R952" i="1"/>
  <c r="R826" i="1"/>
  <c r="R795" i="1"/>
  <c r="R670" i="1"/>
  <c r="R734" i="1"/>
  <c r="T1039" i="1"/>
  <c r="T791" i="1"/>
  <c r="R1093" i="1"/>
  <c r="R1157" i="1"/>
  <c r="R937" i="1"/>
  <c r="R811" i="1"/>
  <c r="R875" i="1"/>
  <c r="R655" i="1"/>
  <c r="R719" i="1"/>
  <c r="R783" i="1"/>
  <c r="T671" i="1"/>
  <c r="R1072" i="1"/>
  <c r="R1142" i="1"/>
  <c r="R922" i="1"/>
  <c r="R796" i="1"/>
  <c r="R860" i="1"/>
  <c r="R640" i="1"/>
  <c r="R704" i="1"/>
  <c r="R768" i="1"/>
  <c r="T962" i="1"/>
  <c r="R1041" i="1"/>
  <c r="R1119" i="1"/>
  <c r="R899" i="1"/>
  <c r="R963" i="1"/>
  <c r="R837" i="1"/>
  <c r="R617" i="1"/>
  <c r="R681" i="1"/>
  <c r="R745" i="1"/>
  <c r="T1063" i="1"/>
  <c r="R997" i="1"/>
  <c r="R1096" i="1"/>
  <c r="R1160" i="1"/>
  <c r="R940" i="1"/>
  <c r="R814" i="1"/>
  <c r="R878" i="1"/>
  <c r="R658" i="1"/>
  <c r="R722" i="1"/>
  <c r="R786" i="1"/>
  <c r="T852" i="1"/>
  <c r="R1055" i="1"/>
  <c r="R1129" i="1"/>
  <c r="R909" i="1"/>
  <c r="R973" i="1"/>
  <c r="R611" i="1"/>
  <c r="R771" i="1"/>
  <c r="R902" i="1"/>
  <c r="R684" i="1"/>
  <c r="T638" i="1"/>
  <c r="R987" i="1"/>
  <c r="T1045" i="1"/>
  <c r="T1132" i="1"/>
  <c r="T934" i="1"/>
  <c r="T807" i="1"/>
  <c r="T886" i="1"/>
  <c r="T696" i="1"/>
  <c r="R951" i="1"/>
  <c r="R1057" i="1"/>
  <c r="R1115" i="1"/>
  <c r="R865" i="1"/>
  <c r="T1087" i="1"/>
  <c r="T775" i="1"/>
  <c r="T938" i="1"/>
  <c r="R1038" i="1"/>
  <c r="R1116" i="1"/>
  <c r="R896" i="1"/>
  <c r="R960" i="1"/>
  <c r="R834" i="1"/>
  <c r="R614" i="1"/>
  <c r="R678" i="1"/>
  <c r="R742" i="1"/>
  <c r="T1103" i="1"/>
  <c r="R1015" i="1"/>
  <c r="R1101" i="1"/>
  <c r="R1165" i="1"/>
  <c r="R945" i="1"/>
  <c r="R819" i="1"/>
  <c r="R883" i="1"/>
  <c r="R663" i="1"/>
  <c r="R727" i="1"/>
  <c r="R791" i="1"/>
  <c r="T735" i="1"/>
  <c r="R1082" i="1"/>
  <c r="R1150" i="1"/>
  <c r="R930" i="1"/>
  <c r="R804" i="1"/>
  <c r="R868" i="1"/>
  <c r="R648" i="1"/>
  <c r="R712" i="1"/>
  <c r="R776" i="1"/>
  <c r="T836" i="1"/>
  <c r="R1053" i="1"/>
  <c r="R1127" i="1"/>
  <c r="R907" i="1"/>
  <c r="R971" i="1"/>
  <c r="R845" i="1"/>
  <c r="R625" i="1"/>
  <c r="R689" i="1"/>
  <c r="R753" i="1"/>
  <c r="T1127" i="1"/>
  <c r="R1021" i="1"/>
  <c r="R1104" i="1"/>
  <c r="R1168" i="1"/>
  <c r="R948" i="1"/>
  <c r="R822" i="1"/>
  <c r="R886" i="1"/>
  <c r="R666" i="1"/>
  <c r="R730" i="1"/>
  <c r="R794" i="1"/>
  <c r="T631" i="1"/>
  <c r="R1065" i="1"/>
  <c r="R1137" i="1"/>
  <c r="R917" i="1"/>
  <c r="R981" i="1"/>
  <c r="R635" i="1"/>
  <c r="T922" i="1"/>
  <c r="R958" i="1"/>
  <c r="R740" i="1"/>
  <c r="T859" i="1"/>
  <c r="T733" i="1"/>
  <c r="R1018" i="1"/>
  <c r="T1068" i="1"/>
  <c r="T1155" i="1"/>
  <c r="T933" i="1"/>
  <c r="T822" i="1"/>
  <c r="T632" i="1"/>
  <c r="R1171" i="1"/>
  <c r="R1123" i="1"/>
  <c r="R1163" i="1"/>
  <c r="R637" i="1"/>
  <c r="R1089" i="1"/>
  <c r="R1147" i="1"/>
  <c r="T812" i="1"/>
  <c r="R1048" i="1"/>
  <c r="R1124" i="1"/>
  <c r="R904" i="1"/>
  <c r="R968" i="1"/>
  <c r="R842" i="1"/>
  <c r="R622" i="1"/>
  <c r="R686" i="1"/>
  <c r="R750" i="1"/>
  <c r="T1167" i="1"/>
  <c r="R1029" i="1"/>
  <c r="R1109" i="1"/>
  <c r="R1173" i="1"/>
  <c r="R953" i="1"/>
  <c r="R827" i="1"/>
  <c r="R607" i="1"/>
  <c r="R671" i="1"/>
  <c r="R735" i="1"/>
  <c r="T1047" i="1"/>
  <c r="R989" i="1"/>
  <c r="R1094" i="1"/>
  <c r="R1158" i="1"/>
  <c r="R938" i="1"/>
  <c r="R812" i="1"/>
  <c r="R876" i="1"/>
  <c r="R656" i="1"/>
  <c r="R720" i="1"/>
  <c r="R784" i="1"/>
  <c r="T615" i="1"/>
  <c r="R1063" i="1"/>
  <c r="R1135" i="1"/>
  <c r="R915" i="1"/>
  <c r="R979" i="1"/>
  <c r="R853" i="1"/>
  <c r="R633" i="1"/>
  <c r="R697" i="1"/>
  <c r="R761" i="1"/>
  <c r="T906" i="1"/>
  <c r="R1032" i="1"/>
  <c r="R1112" i="1"/>
  <c r="R892" i="1"/>
  <c r="R956" i="1"/>
  <c r="R830" i="1"/>
  <c r="R610" i="1"/>
  <c r="R674" i="1"/>
  <c r="R738" i="1"/>
  <c r="T695" i="1"/>
  <c r="R1077" i="1"/>
  <c r="R1145" i="1"/>
  <c r="R925" i="1"/>
  <c r="R799" i="1"/>
  <c r="R643" i="1"/>
  <c r="T796" i="1"/>
  <c r="R966" i="1"/>
  <c r="R748" i="1"/>
  <c r="T890" i="1"/>
  <c r="T669" i="1"/>
  <c r="T764" i="1"/>
  <c r="T1004" i="1"/>
  <c r="T1091" i="1"/>
  <c r="T1154" i="1"/>
  <c r="T948" i="1"/>
  <c r="T853" i="1"/>
  <c r="R1025" i="1"/>
  <c r="R1107" i="1"/>
  <c r="R895" i="1"/>
  <c r="R809" i="1"/>
  <c r="R693" i="1"/>
  <c r="R927" i="1"/>
  <c r="R919" i="1"/>
  <c r="T876" i="1"/>
  <c r="R1058" i="1"/>
  <c r="R1132" i="1"/>
  <c r="R912" i="1"/>
  <c r="R976" i="1"/>
  <c r="R850" i="1"/>
  <c r="R630" i="1"/>
  <c r="R694" i="1"/>
  <c r="R758" i="1"/>
  <c r="T946" i="1"/>
  <c r="R1039" i="1"/>
  <c r="R1117" i="1"/>
  <c r="R897" i="1"/>
  <c r="R961" i="1"/>
  <c r="R835" i="1"/>
  <c r="R615" i="1"/>
  <c r="R679" i="1"/>
  <c r="R743" i="1"/>
  <c r="T1111" i="1"/>
  <c r="R1016" i="1"/>
  <c r="R1102" i="1"/>
  <c r="R1166" i="1"/>
  <c r="R946" i="1"/>
  <c r="R820" i="1"/>
  <c r="R884" i="1"/>
  <c r="R664" i="1"/>
  <c r="R728" i="1"/>
  <c r="R792" i="1"/>
  <c r="T679" i="1"/>
  <c r="R1073" i="1"/>
  <c r="R1143" i="1"/>
  <c r="R923" i="1"/>
  <c r="R797" i="1"/>
  <c r="R861" i="1"/>
  <c r="R641" i="1"/>
  <c r="R705" i="1"/>
  <c r="R769" i="1"/>
  <c r="T970" i="1"/>
  <c r="R1042" i="1"/>
  <c r="R1120" i="1"/>
  <c r="R900" i="1"/>
  <c r="R964" i="1"/>
  <c r="R838" i="1"/>
  <c r="R618" i="1"/>
  <c r="R682" i="1"/>
  <c r="R746" i="1"/>
  <c r="T1007" i="1"/>
  <c r="T759" i="1"/>
  <c r="R1087" i="1"/>
  <c r="R1153" i="1"/>
  <c r="R933" i="1"/>
  <c r="R823" i="1"/>
  <c r="R675" i="1"/>
  <c r="R1034" i="1"/>
  <c r="R832" i="1"/>
  <c r="R1092" i="1"/>
  <c r="T913" i="1"/>
  <c r="T795" i="1"/>
  <c r="T700" i="1"/>
  <c r="T779" i="1"/>
  <c r="T1027" i="1"/>
  <c r="T1090" i="1"/>
  <c r="T1169" i="1"/>
  <c r="T979" i="1"/>
  <c r="D1547" i="1"/>
  <c r="T372" i="1"/>
  <c r="T469" i="1"/>
  <c r="AP41" i="1"/>
  <c r="N406" i="1"/>
  <c r="R141" i="1"/>
  <c r="R266" i="1"/>
  <c r="R573" i="1"/>
  <c r="T199" i="1"/>
  <c r="T39" i="1"/>
  <c r="T345" i="1"/>
  <c r="T445" i="1"/>
  <c r="T452" i="1"/>
  <c r="R109" i="1"/>
  <c r="R226" i="1"/>
  <c r="R517" i="1"/>
  <c r="T167" i="1"/>
  <c r="T283" i="1"/>
  <c r="T573" i="1"/>
  <c r="T413" i="1"/>
  <c r="T547" i="1"/>
  <c r="R77" i="1"/>
  <c r="R392" i="1"/>
  <c r="R509" i="1"/>
  <c r="T135" i="1"/>
  <c r="T259" i="1"/>
  <c r="T565" i="1"/>
  <c r="AB675" i="1"/>
  <c r="T414" i="1"/>
  <c r="R69" i="1"/>
  <c r="R360" i="1"/>
  <c r="R485" i="1"/>
  <c r="T127" i="1"/>
  <c r="T227" i="1"/>
  <c r="T541" i="1"/>
  <c r="X247" i="1"/>
  <c r="R205" i="1"/>
  <c r="R45" i="1"/>
  <c r="R352" i="1"/>
  <c r="R453" i="1"/>
  <c r="T103" i="1"/>
  <c r="T409" i="1"/>
  <c r="T509" i="1"/>
  <c r="P917" i="1"/>
  <c r="R197" i="1"/>
  <c r="R298" i="1"/>
  <c r="R328" i="1"/>
  <c r="R445" i="1"/>
  <c r="T71" i="1"/>
  <c r="T385" i="1"/>
  <c r="T501" i="1"/>
  <c r="D196" i="1"/>
  <c r="D210" i="1"/>
  <c r="D84" i="1"/>
  <c r="D310" i="1"/>
  <c r="D199" i="1"/>
  <c r="D42" i="1"/>
  <c r="D74" i="1"/>
  <c r="D92" i="1"/>
  <c r="D109" i="1"/>
  <c r="D130" i="1"/>
  <c r="B368" i="1"/>
  <c r="D99" i="1"/>
  <c r="D197" i="1"/>
  <c r="B108" i="1"/>
  <c r="D137" i="1"/>
  <c r="D73" i="1"/>
  <c r="D270" i="1"/>
  <c r="B282" i="1"/>
  <c r="D238" i="1"/>
  <c r="D152" i="1"/>
  <c r="D151" i="1"/>
  <c r="D87" i="1"/>
  <c r="D173" i="1"/>
  <c r="B76" i="1"/>
  <c r="B321" i="1"/>
  <c r="B385" i="1"/>
  <c r="B259" i="1"/>
  <c r="B196" i="1"/>
  <c r="B69" i="1"/>
  <c r="B133" i="1"/>
  <c r="D319" i="1"/>
  <c r="D383" i="1"/>
  <c r="D257" i="1"/>
  <c r="B346" i="1"/>
  <c r="B410" i="1"/>
  <c r="B284" i="1"/>
  <c r="B221" i="1"/>
  <c r="B94" i="1"/>
  <c r="B31" i="1"/>
  <c r="D344" i="1"/>
  <c r="D408" i="1"/>
  <c r="D282" i="1"/>
  <c r="D36" i="1"/>
  <c r="B315" i="1"/>
  <c r="B379" i="1"/>
  <c r="B253" i="1"/>
  <c r="B190" i="1"/>
  <c r="B63" i="1"/>
  <c r="B127" i="1"/>
  <c r="D321" i="1"/>
  <c r="D385" i="1"/>
  <c r="D275" i="1"/>
  <c r="D220" i="1"/>
  <c r="B308" i="1"/>
  <c r="B372" i="1"/>
  <c r="B246" i="1"/>
  <c r="B183" i="1"/>
  <c r="B56" i="1"/>
  <c r="B120" i="1"/>
  <c r="D314" i="1"/>
  <c r="D378" i="1"/>
  <c r="D252" i="1"/>
  <c r="B325" i="1"/>
  <c r="B389" i="1"/>
  <c r="B263" i="1"/>
  <c r="B200" i="1"/>
  <c r="B73" i="1"/>
  <c r="B137" i="1"/>
  <c r="D331" i="1"/>
  <c r="D395" i="1"/>
  <c r="D269" i="1"/>
  <c r="D206" i="1"/>
  <c r="B310" i="1"/>
  <c r="B374" i="1"/>
  <c r="B248" i="1"/>
  <c r="B185" i="1"/>
  <c r="B58" i="1"/>
  <c r="B122" i="1"/>
  <c r="D316" i="1"/>
  <c r="B295" i="1"/>
  <c r="B359" i="1"/>
  <c r="B233" i="1"/>
  <c r="B170" i="1"/>
  <c r="B100" i="1"/>
  <c r="D146" i="1"/>
  <c r="B52" i="1"/>
  <c r="D254" i="1"/>
  <c r="D194" i="1"/>
  <c r="D40" i="1"/>
  <c r="D67" i="1"/>
  <c r="D90" i="1"/>
  <c r="D108" i="1"/>
  <c r="D155" i="1"/>
  <c r="D91" i="1"/>
  <c r="D181" i="1"/>
  <c r="B44" i="1"/>
  <c r="D129" i="1"/>
  <c r="D63" i="1"/>
  <c r="D240" i="1"/>
  <c r="B408" i="1"/>
  <c r="D294" i="1"/>
  <c r="D128" i="1"/>
  <c r="D143" i="1"/>
  <c r="D79" i="1"/>
  <c r="D284" i="1"/>
  <c r="B203" i="1"/>
  <c r="B329" i="1"/>
  <c r="B393" i="1"/>
  <c r="B267" i="1"/>
  <c r="B204" i="1"/>
  <c r="B77" i="1"/>
  <c r="B141" i="1"/>
  <c r="D327" i="1"/>
  <c r="D391" i="1"/>
  <c r="B290" i="1"/>
  <c r="B354" i="1"/>
  <c r="B228" i="1"/>
  <c r="B165" i="1"/>
  <c r="B38" i="1"/>
  <c r="B102" i="1"/>
  <c r="D288" i="1"/>
  <c r="D352" i="1"/>
  <c r="D226" i="1"/>
  <c r="D163" i="1"/>
  <c r="D44" i="1"/>
  <c r="B323" i="1"/>
  <c r="B387" i="1"/>
  <c r="B261" i="1"/>
  <c r="B198" i="1"/>
  <c r="B71" i="1"/>
  <c r="B135" i="1"/>
  <c r="D329" i="1"/>
  <c r="D393" i="1"/>
  <c r="D283" i="1"/>
  <c r="D37" i="1"/>
  <c r="B316" i="1"/>
  <c r="B380" i="1"/>
  <c r="B254" i="1"/>
  <c r="B191" i="1"/>
  <c r="B64" i="1"/>
  <c r="B128" i="1"/>
  <c r="D322" i="1"/>
  <c r="D386" i="1"/>
  <c r="D260" i="1"/>
  <c r="B333" i="1"/>
  <c r="B397" i="1"/>
  <c r="B271" i="1"/>
  <c r="B208" i="1"/>
  <c r="B81" i="1"/>
  <c r="B145" i="1"/>
  <c r="D339" i="1"/>
  <c r="D403" i="1"/>
  <c r="D277" i="1"/>
  <c r="D214" i="1"/>
  <c r="B318" i="1"/>
  <c r="B382" i="1"/>
  <c r="B256" i="1"/>
  <c r="B193" i="1"/>
  <c r="B66" i="1"/>
  <c r="B130" i="1"/>
  <c r="D324" i="1"/>
  <c r="B303" i="1"/>
  <c r="B367" i="1"/>
  <c r="B241" i="1"/>
  <c r="D278" i="1"/>
  <c r="D124" i="1"/>
  <c r="B304" i="1"/>
  <c r="B36" i="1"/>
  <c r="D246" i="1"/>
  <c r="D183" i="1"/>
  <c r="D35" i="1"/>
  <c r="D66" i="1"/>
  <c r="D85" i="1"/>
  <c r="D147" i="1"/>
  <c r="D83" i="1"/>
  <c r="D165" i="1"/>
  <c r="B171" i="1"/>
  <c r="B352" i="1"/>
  <c r="D101" i="1"/>
  <c r="D141" i="1"/>
  <c r="B288" i="1"/>
  <c r="B179" i="1"/>
  <c r="D285" i="1"/>
  <c r="D178" i="1"/>
  <c r="D217" i="1"/>
  <c r="D64" i="1"/>
  <c r="D139" i="1"/>
  <c r="D75" i="1"/>
  <c r="D273" i="1"/>
  <c r="B234" i="1"/>
  <c r="D113" i="1"/>
  <c r="D34" i="1"/>
  <c r="D366" i="1"/>
  <c r="D144" i="1"/>
  <c r="B84" i="1"/>
  <c r="D88" i="1"/>
  <c r="D127" i="1"/>
  <c r="D59" i="1"/>
  <c r="D232" i="1"/>
  <c r="B392" i="1"/>
  <c r="B345" i="1"/>
  <c r="B409" i="1"/>
  <c r="B283" i="1"/>
  <c r="B220" i="1"/>
  <c r="B93" i="1"/>
  <c r="B157" i="1"/>
  <c r="D343" i="1"/>
  <c r="D407" i="1"/>
  <c r="B306" i="1"/>
  <c r="B370" i="1"/>
  <c r="B244" i="1"/>
  <c r="B181" i="1"/>
  <c r="B54" i="1"/>
  <c r="B118" i="1"/>
  <c r="D304" i="1"/>
  <c r="D368" i="1"/>
  <c r="D242" i="1"/>
  <c r="D179" i="1"/>
  <c r="D60" i="1"/>
  <c r="B339" i="1"/>
  <c r="B403" i="1"/>
  <c r="B277" i="1"/>
  <c r="B214" i="1"/>
  <c r="B87" i="1"/>
  <c r="B151" i="1"/>
  <c r="D345" i="1"/>
  <c r="D409" i="1"/>
  <c r="D172" i="1"/>
  <c r="D53" i="1"/>
  <c r="B332" i="1"/>
  <c r="B396" i="1"/>
  <c r="B270" i="1"/>
  <c r="B207" i="1"/>
  <c r="B80" i="1"/>
  <c r="B144" i="1"/>
  <c r="D338" i="1"/>
  <c r="D402" i="1"/>
  <c r="D276" i="1"/>
  <c r="B349" i="1"/>
  <c r="B223" i="1"/>
  <c r="B160" i="1"/>
  <c r="B33" i="1"/>
  <c r="B97" i="1"/>
  <c r="D291" i="1"/>
  <c r="D355" i="1"/>
  <c r="D229" i="1"/>
  <c r="D166" i="1"/>
  <c r="D39" i="1"/>
  <c r="B334" i="1"/>
  <c r="B398" i="1"/>
  <c r="B272" i="1"/>
  <c r="B209" i="1"/>
  <c r="B82" i="1"/>
  <c r="B146" i="1"/>
  <c r="D340" i="1"/>
  <c r="D326" i="1"/>
  <c r="D82" i="1"/>
  <c r="D122" i="1"/>
  <c r="D140" i="1"/>
  <c r="D157" i="1"/>
  <c r="B163" i="1"/>
  <c r="D404" i="1"/>
  <c r="D167" i="1"/>
  <c r="D215" i="1"/>
  <c r="D65" i="1"/>
  <c r="D248" i="1"/>
  <c r="B360" i="1"/>
  <c r="D105" i="1"/>
  <c r="D209" i="1"/>
  <c r="D302" i="1"/>
  <c r="D112" i="1"/>
  <c r="B211" i="1"/>
  <c r="D62" i="1"/>
  <c r="D119" i="1"/>
  <c r="D46" i="1"/>
  <c r="D390" i="1"/>
  <c r="B289" i="1"/>
  <c r="B353" i="1"/>
  <c r="B227" i="1"/>
  <c r="B164" i="1"/>
  <c r="B37" i="1"/>
  <c r="B101" i="1"/>
  <c r="D287" i="1"/>
  <c r="D351" i="1"/>
  <c r="D225" i="1"/>
  <c r="B314" i="1"/>
  <c r="B378" i="1"/>
  <c r="B252" i="1"/>
  <c r="B189" i="1"/>
  <c r="G10" i="2"/>
  <c r="B62" i="1"/>
  <c r="B126" i="1"/>
  <c r="D312" i="1"/>
  <c r="D376" i="1"/>
  <c r="D250" i="1"/>
  <c r="D187" i="1"/>
  <c r="D68" i="1"/>
  <c r="B347" i="1"/>
  <c r="B411" i="1"/>
  <c r="B222" i="1"/>
  <c r="B158" i="1"/>
  <c r="B95" i="1"/>
  <c r="D289" i="1"/>
  <c r="D353" i="1"/>
  <c r="D235" i="1"/>
  <c r="D180" i="1"/>
  <c r="D61" i="1"/>
  <c r="B340" i="1"/>
  <c r="B404" i="1"/>
  <c r="B278" i="1"/>
  <c r="B215" i="1"/>
  <c r="B88" i="1"/>
  <c r="B152" i="1"/>
  <c r="D346" i="1"/>
  <c r="D410" i="1"/>
  <c r="B293" i="1"/>
  <c r="B357" i="1"/>
  <c r="B231" i="1"/>
  <c r="B168" i="1"/>
  <c r="B41" i="1"/>
  <c r="B105" i="1"/>
  <c r="D299" i="1"/>
  <c r="D363" i="1"/>
  <c r="D237" i="1"/>
  <c r="D174" i="1"/>
  <c r="D47" i="1"/>
  <c r="B342" i="1"/>
  <c r="B406" i="1"/>
  <c r="B280" i="1"/>
  <c r="B217" i="1"/>
  <c r="B90" i="1"/>
  <c r="B154" i="1"/>
  <c r="D348" i="1"/>
  <c r="B327" i="1"/>
  <c r="B391" i="1"/>
  <c r="D148" i="1"/>
  <c r="D55" i="1"/>
  <c r="D100" i="1"/>
  <c r="D117" i="1"/>
  <c r="D138" i="1"/>
  <c r="D156" i="1"/>
  <c r="B242" i="1"/>
  <c r="D380" i="1"/>
  <c r="D162" i="1"/>
  <c r="D123" i="1"/>
  <c r="D54" i="1"/>
  <c r="D406" i="1"/>
  <c r="B296" i="1"/>
  <c r="D97" i="1"/>
  <c r="D193" i="1"/>
  <c r="B156" i="1"/>
  <c r="D72" i="1"/>
  <c r="B274" i="1"/>
  <c r="D32" i="1"/>
  <c r="D111" i="1"/>
  <c r="D221" i="1"/>
  <c r="D350" i="1"/>
  <c r="B297" i="1"/>
  <c r="B361" i="1"/>
  <c r="B235" i="1"/>
  <c r="B172" i="1"/>
  <c r="B45" i="1"/>
  <c r="B109" i="1"/>
  <c r="D295" i="1"/>
  <c r="D359" i="1"/>
  <c r="D233" i="1"/>
  <c r="B322" i="1"/>
  <c r="B386" i="1"/>
  <c r="B260" i="1"/>
  <c r="B197" i="1"/>
  <c r="B70" i="1"/>
  <c r="B134" i="1"/>
  <c r="D320" i="1"/>
  <c r="D384" i="1"/>
  <c r="D258" i="1"/>
  <c r="D195" i="1"/>
  <c r="B291" i="1"/>
  <c r="B355" i="1"/>
  <c r="B229" i="1"/>
  <c r="B166" i="1"/>
  <c r="B39" i="1"/>
  <c r="B103" i="1"/>
  <c r="D297" i="1"/>
  <c r="D361" i="1"/>
  <c r="D243" i="1"/>
  <c r="D188" i="1"/>
  <c r="D69" i="1"/>
  <c r="B348" i="1"/>
  <c r="B285" i="1"/>
  <c r="B159" i="1"/>
  <c r="B32" i="1"/>
  <c r="B96" i="1"/>
  <c r="D290" i="1"/>
  <c r="D354" i="1"/>
  <c r="D228" i="1"/>
  <c r="B301" i="1"/>
  <c r="B365" i="1"/>
  <c r="B239" i="1"/>
  <c r="B176" i="1"/>
  <c r="B49" i="1"/>
  <c r="B113" i="1"/>
  <c r="D307" i="1"/>
  <c r="D371" i="1"/>
  <c r="D245" i="1"/>
  <c r="D182" i="1"/>
  <c r="B286" i="1"/>
  <c r="B350" i="1"/>
  <c r="B224" i="1"/>
  <c r="B161" i="1"/>
  <c r="B34" i="1"/>
  <c r="B98" i="1"/>
  <c r="L1179" i="1"/>
  <c r="L1481" i="1"/>
  <c r="J1521" i="1"/>
  <c r="J1212" i="1"/>
  <c r="L1616" i="1"/>
  <c r="L1545" i="1"/>
  <c r="J1741" i="1"/>
  <c r="L1288" i="1"/>
  <c r="L1398" i="1"/>
  <c r="J1644" i="1"/>
  <c r="J1677" i="1"/>
  <c r="L1538" i="1"/>
  <c r="J1601" i="1"/>
  <c r="J1327" i="1"/>
  <c r="J1189" i="1"/>
  <c r="L1566" i="1"/>
  <c r="L1643" i="1"/>
  <c r="J1263" i="1"/>
  <c r="J1410" i="1"/>
  <c r="L1386" i="1"/>
  <c r="J1592" i="1"/>
  <c r="J1536" i="1"/>
  <c r="L1515" i="1"/>
  <c r="L1274" i="1"/>
  <c r="L1701" i="1"/>
  <c r="L1189" i="1"/>
  <c r="AN35" i="1"/>
  <c r="AF29" i="1"/>
  <c r="AP36" i="1"/>
  <c r="AR36" i="1"/>
  <c r="AB303" i="1"/>
  <c r="Z148" i="1"/>
  <c r="Z265" i="1"/>
  <c r="AB476" i="1"/>
  <c r="Z168" i="1"/>
  <c r="Z44" i="1"/>
  <c r="AB408" i="1"/>
  <c r="AB259" i="1"/>
  <c r="Z213" i="1"/>
  <c r="Z126" i="1"/>
  <c r="T508" i="1"/>
  <c r="R344" i="1"/>
  <c r="T401" i="1"/>
  <c r="R53" i="1"/>
  <c r="T111" i="1"/>
  <c r="R541" i="1"/>
  <c r="T597" i="1"/>
  <c r="R376" i="1"/>
  <c r="T243" i="1"/>
  <c r="R85" i="1"/>
  <c r="T143" i="1"/>
  <c r="T321" i="1"/>
  <c r="T191" i="1"/>
  <c r="R234" i="1"/>
  <c r="R189" i="1"/>
  <c r="R437" i="1"/>
  <c r="T493" i="1"/>
  <c r="R336" i="1"/>
  <c r="T393" i="1"/>
  <c r="R101" i="1"/>
  <c r="T159" i="1"/>
  <c r="R31" i="1"/>
  <c r="R469" i="1"/>
  <c r="T525" i="1"/>
  <c r="R368" i="1"/>
  <c r="T235" i="1"/>
  <c r="R290" i="1"/>
  <c r="R125" i="1"/>
  <c r="T183" i="1"/>
  <c r="T429" i="1"/>
  <c r="R557" i="1"/>
  <c r="T329" i="1"/>
  <c r="R37" i="1"/>
  <c r="T95" i="1"/>
  <c r="R157" i="1"/>
  <c r="T215" i="1"/>
  <c r="T461" i="1"/>
  <c r="R589" i="1"/>
  <c r="T361" i="1"/>
  <c r="P482" i="1"/>
  <c r="P366" i="1"/>
  <c r="P51" i="1"/>
  <c r="N425" i="1"/>
  <c r="P515" i="1"/>
  <c r="P391" i="1"/>
  <c r="P100" i="1"/>
  <c r="N458" i="1"/>
  <c r="P500" i="1"/>
  <c r="P400" i="1"/>
  <c r="P93" i="1"/>
  <c r="N443" i="1"/>
  <c r="P581" i="1"/>
  <c r="P275" i="1"/>
  <c r="P150" i="1"/>
  <c r="P414" i="1"/>
  <c r="P582" i="1"/>
  <c r="P268" i="1"/>
  <c r="P143" i="1"/>
  <c r="N461" i="1"/>
  <c r="P519" i="1"/>
  <c r="P363" i="1"/>
  <c r="P301" i="1"/>
  <c r="P144" i="1"/>
  <c r="N462" i="1"/>
  <c r="P488" i="1"/>
  <c r="P324" i="1"/>
  <c r="P222" i="1"/>
  <c r="P302" i="1"/>
  <c r="P113" i="1"/>
  <c r="P193" i="1"/>
  <c r="N463" i="1"/>
  <c r="P489" i="1"/>
  <c r="P569" i="1"/>
  <c r="P365" i="1"/>
  <c r="P271" i="1"/>
  <c r="P66" i="1"/>
  <c r="P146" i="1"/>
  <c r="P218" i="1"/>
  <c r="N472" i="1"/>
  <c r="N509" i="1"/>
  <c r="N579" i="1"/>
  <c r="N359" i="1"/>
  <c r="N233" i="1"/>
  <c r="N297" i="1"/>
  <c r="N76" i="1"/>
  <c r="N140" i="1"/>
  <c r="N204" i="1"/>
  <c r="N548" i="1"/>
  <c r="N328" i="1"/>
  <c r="N392" i="1"/>
  <c r="N266" i="1"/>
  <c r="N45" i="1"/>
  <c r="N109" i="1"/>
  <c r="N173" i="1"/>
  <c r="N497" i="1"/>
  <c r="N573" i="1"/>
  <c r="N353" i="1"/>
  <c r="N227" i="1"/>
  <c r="N291" i="1"/>
  <c r="N70" i="1"/>
  <c r="N134" i="1"/>
  <c r="N198" i="1"/>
  <c r="N570" i="1"/>
  <c r="N256" i="1"/>
  <c r="N99" i="1"/>
  <c r="N542" i="1"/>
  <c r="N322" i="1"/>
  <c r="N386" i="1"/>
  <c r="N260" i="1"/>
  <c r="N39" i="1"/>
  <c r="N103" i="1"/>
  <c r="N167" i="1"/>
  <c r="N517" i="1"/>
  <c r="N583" i="1"/>
  <c r="N363" i="1"/>
  <c r="N237" i="1"/>
  <c r="N301" i="1"/>
  <c r="N80" i="1"/>
  <c r="N144" i="1"/>
  <c r="N208" i="1"/>
  <c r="N552" i="1"/>
  <c r="N147" i="1"/>
  <c r="P554" i="1"/>
  <c r="P264" i="1"/>
  <c r="P147" i="1"/>
  <c r="P419" i="1"/>
  <c r="P319" i="1"/>
  <c r="P297" i="1"/>
  <c r="P172" i="1"/>
  <c r="P428" i="1"/>
  <c r="P596" i="1"/>
  <c r="P282" i="1"/>
  <c r="P181" i="1"/>
  <c r="P493" i="1"/>
  <c r="P369" i="1"/>
  <c r="P78" i="1"/>
  <c r="N436" i="1"/>
  <c r="P486" i="1"/>
  <c r="P386" i="1"/>
  <c r="P79" i="1"/>
  <c r="P207" i="1"/>
  <c r="P455" i="1"/>
  <c r="P583" i="1"/>
  <c r="P237" i="1"/>
  <c r="P80" i="1"/>
  <c r="P208" i="1"/>
  <c r="P424" i="1"/>
  <c r="P552" i="1"/>
  <c r="P364" i="1"/>
  <c r="P270" i="1"/>
  <c r="P65" i="1"/>
  <c r="P145" i="1"/>
  <c r="N431" i="1"/>
  <c r="P441" i="1"/>
  <c r="P521" i="1"/>
  <c r="P333" i="1"/>
  <c r="P223" i="1"/>
  <c r="P303" i="1"/>
  <c r="P114" i="1"/>
  <c r="P186" i="1"/>
  <c r="N440" i="1"/>
  <c r="N504" i="1"/>
  <c r="N547" i="1"/>
  <c r="N327" i="1"/>
  <c r="N391" i="1"/>
  <c r="N265" i="1"/>
  <c r="N44" i="1"/>
  <c r="N108" i="1"/>
  <c r="N172" i="1"/>
  <c r="N511" i="1"/>
  <c r="N580" i="1"/>
  <c r="N360" i="1"/>
  <c r="N234" i="1"/>
  <c r="N298" i="1"/>
  <c r="N77" i="1"/>
  <c r="N141" i="1"/>
  <c r="N205" i="1"/>
  <c r="N541" i="1"/>
  <c r="N321" i="1"/>
  <c r="N385" i="1"/>
  <c r="N259" i="1"/>
  <c r="N38" i="1"/>
  <c r="N102" i="1"/>
  <c r="N166" i="1"/>
  <c r="N507" i="1"/>
  <c r="N358" i="1"/>
  <c r="N35" i="1"/>
  <c r="N499" i="1"/>
  <c r="N574" i="1"/>
  <c r="N354" i="1"/>
  <c r="N228" i="1"/>
  <c r="N292" i="1"/>
  <c r="N71" i="1"/>
  <c r="N135" i="1"/>
  <c r="N207" i="1"/>
  <c r="N551" i="1"/>
  <c r="N331" i="1"/>
  <c r="N395" i="1"/>
  <c r="N269" i="1"/>
  <c r="N48" i="1"/>
  <c r="N112" i="1"/>
  <c r="N176" i="1"/>
  <c r="N518" i="1"/>
  <c r="P461" i="1"/>
  <c r="N171" i="1"/>
  <c r="N155" i="1"/>
  <c r="P434" i="1"/>
  <c r="P498" i="1"/>
  <c r="P562" i="1"/>
  <c r="P342" i="1"/>
  <c r="P406" i="1"/>
  <c r="P280" i="1"/>
  <c r="P59" i="1"/>
  <c r="P123" i="1"/>
  <c r="P187" i="1"/>
  <c r="N441" i="1"/>
  <c r="P427" i="1"/>
  <c r="P491" i="1"/>
  <c r="P555" i="1"/>
  <c r="P335" i="1"/>
  <c r="P399" i="1"/>
  <c r="P273" i="1"/>
  <c r="P52" i="1"/>
  <c r="P116" i="1"/>
  <c r="P180" i="1"/>
  <c r="N434" i="1"/>
  <c r="N498" i="1"/>
  <c r="P444" i="1"/>
  <c r="P508" i="1"/>
  <c r="P572" i="1"/>
  <c r="P352" i="1"/>
  <c r="P226" i="1"/>
  <c r="P290" i="1"/>
  <c r="P69" i="1"/>
  <c r="P133" i="1"/>
  <c r="P197" i="1"/>
  <c r="N451" i="1"/>
  <c r="P469" i="1"/>
  <c r="P533" i="1"/>
  <c r="P597" i="1"/>
  <c r="P377" i="1"/>
  <c r="P251" i="1"/>
  <c r="P315" i="1"/>
  <c r="P94" i="1"/>
  <c r="P158" i="1"/>
  <c r="N412" i="1"/>
  <c r="N476" i="1"/>
  <c r="P430" i="1"/>
  <c r="P494" i="1"/>
  <c r="P558" i="1"/>
  <c r="P338" i="1"/>
  <c r="P402" i="1"/>
  <c r="P276" i="1"/>
  <c r="P55" i="1"/>
  <c r="P119" i="1"/>
  <c r="P183" i="1"/>
  <c r="N437" i="1"/>
  <c r="P431" i="1"/>
  <c r="P495" i="1"/>
  <c r="P559" i="1"/>
  <c r="P339" i="1"/>
  <c r="P403" i="1"/>
  <c r="P277" i="1"/>
  <c r="P56" i="1"/>
  <c r="P120" i="1"/>
  <c r="P184" i="1"/>
  <c r="N438" i="1"/>
  <c r="N502" i="1"/>
  <c r="P464" i="1"/>
  <c r="P528" i="1"/>
  <c r="P592" i="1"/>
  <c r="P372" i="1"/>
  <c r="P246" i="1"/>
  <c r="P310" i="1"/>
  <c r="P89" i="1"/>
  <c r="P153" i="1"/>
  <c r="P217" i="1"/>
  <c r="N471" i="1"/>
  <c r="P465" i="1"/>
  <c r="P529" i="1"/>
  <c r="P593" i="1"/>
  <c r="P373" i="1"/>
  <c r="P247" i="1"/>
  <c r="P311" i="1"/>
  <c r="P90" i="1"/>
  <c r="N163" i="1"/>
  <c r="P442" i="1"/>
  <c r="P506" i="1"/>
  <c r="P570" i="1"/>
  <c r="P350" i="1"/>
  <c r="P224" i="1"/>
  <c r="P288" i="1"/>
  <c r="P67" i="1"/>
  <c r="P131" i="1"/>
  <c r="P195" i="1"/>
  <c r="N449" i="1"/>
  <c r="P435" i="1"/>
  <c r="P499" i="1"/>
  <c r="P563" i="1"/>
  <c r="P343" i="1"/>
  <c r="P407" i="1"/>
  <c r="P281" i="1"/>
  <c r="P60" i="1"/>
  <c r="P124" i="1"/>
  <c r="P188" i="1"/>
  <c r="N442" i="1"/>
  <c r="N506" i="1"/>
  <c r="P452" i="1"/>
  <c r="P516" i="1"/>
  <c r="P580" i="1"/>
  <c r="P360" i="1"/>
  <c r="P234" i="1"/>
  <c r="P298" i="1"/>
  <c r="P77" i="1"/>
  <c r="P141" i="1"/>
  <c r="P205" i="1"/>
  <c r="N459" i="1"/>
  <c r="P477" i="1"/>
  <c r="P541" i="1"/>
  <c r="P321" i="1"/>
  <c r="P385" i="1"/>
  <c r="P259" i="1"/>
  <c r="P38" i="1"/>
  <c r="P102" i="1"/>
  <c r="P166" i="1"/>
  <c r="N420" i="1"/>
  <c r="N484" i="1"/>
  <c r="P438" i="1"/>
  <c r="P502" i="1"/>
  <c r="P566" i="1"/>
  <c r="P346" i="1"/>
  <c r="P410" i="1"/>
  <c r="P284" i="1"/>
  <c r="P63" i="1"/>
  <c r="P127" i="1"/>
  <c r="P191" i="1"/>
  <c r="N445" i="1"/>
  <c r="P439" i="1"/>
  <c r="P503" i="1"/>
  <c r="P567" i="1"/>
  <c r="P347" i="1"/>
  <c r="P316" i="1"/>
  <c r="P285" i="1"/>
  <c r="P64" i="1"/>
  <c r="P128" i="1"/>
  <c r="P192" i="1"/>
  <c r="N446" i="1"/>
  <c r="N510" i="1"/>
  <c r="P472" i="1"/>
  <c r="P536" i="1"/>
  <c r="P411" i="1"/>
  <c r="P380" i="1"/>
  <c r="P254" i="1"/>
  <c r="P33" i="1"/>
  <c r="P97" i="1"/>
  <c r="P161" i="1"/>
  <c r="N415" i="1"/>
  <c r="N479" i="1"/>
  <c r="P473" i="1"/>
  <c r="P537" i="1"/>
  <c r="P317" i="1"/>
  <c r="P381" i="1"/>
  <c r="P255" i="1"/>
  <c r="P34" i="1"/>
  <c r="P98" i="1"/>
  <c r="P162" i="1"/>
  <c r="N211" i="1"/>
  <c r="P450" i="1"/>
  <c r="P514" i="1"/>
  <c r="P578" i="1"/>
  <c r="P358" i="1"/>
  <c r="P232" i="1"/>
  <c r="P296" i="1"/>
  <c r="P75" i="1"/>
  <c r="P139" i="1"/>
  <c r="P203" i="1"/>
  <c r="N457" i="1"/>
  <c r="P443" i="1"/>
  <c r="P507" i="1"/>
  <c r="P571" i="1"/>
  <c r="P351" i="1"/>
  <c r="P225" i="1"/>
  <c r="P289" i="1"/>
  <c r="P68" i="1"/>
  <c r="P132" i="1"/>
  <c r="P196" i="1"/>
  <c r="N450" i="1"/>
  <c r="N514" i="1"/>
  <c r="P460" i="1"/>
  <c r="P524" i="1"/>
  <c r="P588" i="1"/>
  <c r="P368" i="1"/>
  <c r="P242" i="1"/>
  <c r="P306" i="1"/>
  <c r="P85" i="1"/>
  <c r="P149" i="1"/>
  <c r="P213" i="1"/>
  <c r="P413" i="1"/>
  <c r="P485" i="1"/>
  <c r="P549" i="1"/>
  <c r="P329" i="1"/>
  <c r="P393" i="1"/>
  <c r="P267" i="1"/>
  <c r="P46" i="1"/>
  <c r="P110" i="1"/>
  <c r="P174" i="1"/>
  <c r="N428" i="1"/>
  <c r="N492" i="1"/>
  <c r="P446" i="1"/>
  <c r="P510" i="1"/>
  <c r="P574" i="1"/>
  <c r="P354" i="1"/>
  <c r="P228" i="1"/>
  <c r="P292" i="1"/>
  <c r="P71" i="1"/>
  <c r="P135" i="1"/>
  <c r="P199" i="1"/>
  <c r="N453" i="1"/>
  <c r="P447" i="1"/>
  <c r="P511" i="1"/>
  <c r="P575" i="1"/>
  <c r="P355" i="1"/>
  <c r="P229" i="1"/>
  <c r="P293" i="1"/>
  <c r="P72" i="1"/>
  <c r="P136" i="1"/>
  <c r="P200" i="1"/>
  <c r="N454" i="1"/>
  <c r="P416" i="1"/>
  <c r="P480" i="1"/>
  <c r="P544" i="1"/>
  <c r="N203" i="1"/>
  <c r="P466" i="1"/>
  <c r="P530" i="1"/>
  <c r="P594" i="1"/>
  <c r="P374" i="1"/>
  <c r="P248" i="1"/>
  <c r="P312" i="1"/>
  <c r="P91" i="1"/>
  <c r="P155" i="1"/>
  <c r="P219" i="1"/>
  <c r="N473" i="1"/>
  <c r="P459" i="1"/>
  <c r="P523" i="1"/>
  <c r="P587" i="1"/>
  <c r="P367" i="1"/>
  <c r="P241" i="1"/>
  <c r="P305" i="1"/>
  <c r="P84" i="1"/>
  <c r="P148" i="1"/>
  <c r="P212" i="1"/>
  <c r="N466" i="1"/>
  <c r="P412" i="1"/>
  <c r="P476" i="1"/>
  <c r="P540" i="1"/>
  <c r="P320" i="1"/>
  <c r="P384" i="1"/>
  <c r="P258" i="1"/>
  <c r="P37" i="1"/>
  <c r="P101" i="1"/>
  <c r="P165" i="1"/>
  <c r="N419" i="1"/>
  <c r="P429" i="1"/>
  <c r="P501" i="1"/>
  <c r="P565" i="1"/>
  <c r="P345" i="1"/>
  <c r="P409" i="1"/>
  <c r="P283" i="1"/>
  <c r="P62" i="1"/>
  <c r="P126" i="1"/>
  <c r="P190" i="1"/>
  <c r="N444" i="1"/>
  <c r="N508" i="1"/>
  <c r="P462" i="1"/>
  <c r="P526" i="1"/>
  <c r="P590" i="1"/>
  <c r="P370" i="1"/>
  <c r="P244" i="1"/>
  <c r="P308" i="1"/>
  <c r="N240" i="1"/>
  <c r="P474" i="1"/>
  <c r="H13" i="2" s="1"/>
  <c r="K13" i="2" s="1"/>
  <c r="P538" i="1"/>
  <c r="P318" i="1"/>
  <c r="P382" i="1"/>
  <c r="P256" i="1"/>
  <c r="P35" i="1"/>
  <c r="P99" i="1"/>
  <c r="P163" i="1"/>
  <c r="N417" i="1"/>
  <c r="N481" i="1"/>
  <c r="P467" i="1"/>
  <c r="P531" i="1"/>
  <c r="P595" i="1"/>
  <c r="P375" i="1"/>
  <c r="P249" i="1"/>
  <c r="P313" i="1"/>
  <c r="P92" i="1"/>
  <c r="P156" i="1"/>
  <c r="P220" i="1"/>
  <c r="N474" i="1"/>
  <c r="G13" i="2" s="1"/>
  <c r="P420" i="1"/>
  <c r="P484" i="1"/>
  <c r="P548" i="1"/>
  <c r="P328" i="1"/>
  <c r="P392" i="1"/>
  <c r="P266" i="1"/>
  <c r="P45" i="1"/>
  <c r="P109" i="1"/>
  <c r="P173" i="1"/>
  <c r="N427" i="1"/>
  <c r="P437" i="1"/>
  <c r="P509" i="1"/>
  <c r="P573" i="1"/>
  <c r="P353" i="1"/>
  <c r="P227" i="1"/>
  <c r="P291" i="1"/>
  <c r="P70" i="1"/>
  <c r="P134" i="1"/>
  <c r="P198" i="1"/>
  <c r="N452" i="1"/>
  <c r="N516" i="1"/>
  <c r="P470" i="1"/>
  <c r="P534" i="1"/>
  <c r="P598" i="1"/>
  <c r="P378" i="1"/>
  <c r="P252" i="1"/>
  <c r="P221" i="1"/>
  <c r="P95" i="1"/>
  <c r="P159" i="1"/>
  <c r="N413" i="1"/>
  <c r="N477" i="1"/>
  <c r="P471" i="1"/>
  <c r="P535" i="1"/>
  <c r="P599" i="1"/>
  <c r="P379" i="1"/>
  <c r="P253" i="1"/>
  <c r="P32" i="1"/>
  <c r="P96" i="1"/>
  <c r="P160" i="1"/>
  <c r="N414" i="1"/>
  <c r="N478" i="1"/>
  <c r="P440" i="1"/>
  <c r="P504" i="1"/>
  <c r="P568" i="1"/>
  <c r="P348" i="1"/>
  <c r="AP38" i="1"/>
  <c r="J1721" i="1"/>
  <c r="G23" i="2"/>
  <c r="D1445" i="1"/>
  <c r="D1574" i="1"/>
  <c r="D1638" i="1"/>
  <c r="D1702" i="1"/>
  <c r="D1615" i="1"/>
  <c r="D1592" i="1"/>
  <c r="D1577" i="1"/>
  <c r="D1594" i="1"/>
  <c r="D1658" i="1"/>
  <c r="D1579" i="1"/>
  <c r="D1580" i="1"/>
  <c r="D1613" i="1"/>
  <c r="D1712" i="1"/>
  <c r="D1492" i="1"/>
  <c r="D1556" i="1"/>
  <c r="D1430" i="1"/>
  <c r="D1209" i="1"/>
  <c r="D1273" i="1"/>
  <c r="D1337" i="1"/>
  <c r="B1591" i="1"/>
  <c r="D1617" i="1"/>
  <c r="D1713" i="1"/>
  <c r="D1493" i="1"/>
  <c r="D1557" i="1"/>
  <c r="D1431" i="1"/>
  <c r="D1210" i="1"/>
  <c r="D1274" i="1"/>
  <c r="D1338" i="1"/>
  <c r="B1592" i="1"/>
  <c r="D1673" i="1"/>
  <c r="D1746" i="1"/>
  <c r="D1526" i="1"/>
  <c r="D1400" i="1"/>
  <c r="D1369" i="1"/>
  <c r="D1243" i="1"/>
  <c r="D1307" i="1"/>
  <c r="B1561" i="1"/>
  <c r="B1625" i="1"/>
  <c r="D1685" i="1"/>
  <c r="D1471" i="1"/>
  <c r="D1535" i="1"/>
  <c r="D1409" i="1"/>
  <c r="D1188" i="1"/>
  <c r="D1252" i="1"/>
  <c r="D1316" i="1"/>
  <c r="D1644" i="1"/>
  <c r="D1724" i="1"/>
  <c r="D1504" i="1"/>
  <c r="D1378" i="1"/>
  <c r="D1442" i="1"/>
  <c r="D1221" i="1"/>
  <c r="D1285" i="1"/>
  <c r="D1349" i="1"/>
  <c r="D1597" i="1"/>
  <c r="D1709" i="1"/>
  <c r="D1490" i="1"/>
  <c r="D1554" i="1"/>
  <c r="D1428" i="1"/>
  <c r="D1207" i="1"/>
  <c r="D1271" i="1"/>
  <c r="D1335" i="1"/>
  <c r="B1589" i="1"/>
  <c r="B1653" i="1"/>
  <c r="D1669" i="1"/>
  <c r="D1743" i="1"/>
  <c r="D1523" i="1"/>
  <c r="D1405" i="1"/>
  <c r="D1192" i="1"/>
  <c r="D1256" i="1"/>
  <c r="D1320" i="1"/>
  <c r="D1481" i="1"/>
  <c r="B1604" i="1"/>
  <c r="B1689" i="1"/>
  <c r="B1469" i="1"/>
  <c r="B1533" i="1"/>
  <c r="B1407" i="1"/>
  <c r="B1186" i="1"/>
  <c r="B1250" i="1"/>
  <c r="B1314" i="1"/>
  <c r="D1708" i="1"/>
  <c r="D1562" i="1"/>
  <c r="D1529" i="1"/>
  <c r="D1590" i="1"/>
  <c r="D1654" i="1"/>
  <c r="D1567" i="1"/>
  <c r="D1631" i="1"/>
  <c r="D1608" i="1"/>
  <c r="D1593" i="1"/>
  <c r="D1610" i="1"/>
  <c r="D1674" i="1"/>
  <c r="D1595" i="1"/>
  <c r="D1596" i="1"/>
  <c r="D1649" i="1"/>
  <c r="D1728" i="1"/>
  <c r="D1508" i="1"/>
  <c r="D1382" i="1"/>
  <c r="D1446" i="1"/>
  <c r="D1225" i="1"/>
  <c r="D1289" i="1"/>
  <c r="D1353" i="1"/>
  <c r="B1607" i="1"/>
  <c r="D1651" i="1"/>
  <c r="D1729" i="1"/>
  <c r="D1509" i="1"/>
  <c r="D1383" i="1"/>
  <c r="D1447" i="1"/>
  <c r="D1226" i="1"/>
  <c r="D1290" i="1"/>
  <c r="D1354" i="1"/>
  <c r="B1608" i="1"/>
  <c r="D1695" i="1"/>
  <c r="D1478" i="1"/>
  <c r="D1542" i="1"/>
  <c r="D1416" i="1"/>
  <c r="D1195" i="1"/>
  <c r="D1259" i="1"/>
  <c r="D1323" i="1"/>
  <c r="B1577" i="1"/>
  <c r="D1573" i="1"/>
  <c r="D1706" i="1"/>
  <c r="D1487" i="1"/>
  <c r="D1551" i="1"/>
  <c r="D1425" i="1"/>
  <c r="D1204" i="1"/>
  <c r="D1268" i="1"/>
  <c r="D1622" i="1"/>
  <c r="D1686" i="1"/>
  <c r="D1599" i="1"/>
  <c r="D1576" i="1"/>
  <c r="D1561" i="1"/>
  <c r="D1578" i="1"/>
  <c r="D1642" i="1"/>
  <c r="D1563" i="1"/>
  <c r="D1564" i="1"/>
  <c r="D1628" i="1"/>
  <c r="D1692" i="1"/>
  <c r="D1476" i="1"/>
  <c r="D1540" i="1"/>
  <c r="D1414" i="1"/>
  <c r="D1193" i="1"/>
  <c r="D1257" i="1"/>
  <c r="D1321" i="1"/>
  <c r="B1575" i="1"/>
  <c r="B1639" i="1"/>
  <c r="D1693" i="1"/>
  <c r="D1477" i="1"/>
  <c r="D1541" i="1"/>
  <c r="D1415" i="1"/>
  <c r="D1194" i="1"/>
  <c r="D1258" i="1"/>
  <c r="D1322" i="1"/>
  <c r="B1576" i="1"/>
  <c r="D1652" i="1"/>
  <c r="D1730" i="1"/>
  <c r="D1510" i="1"/>
  <c r="D1384" i="1"/>
  <c r="D1448" i="1"/>
  <c r="D1227" i="1"/>
  <c r="D1291" i="1"/>
  <c r="D1355" i="1"/>
  <c r="B1609" i="1"/>
  <c r="D1664" i="1"/>
  <c r="D1739" i="1"/>
  <c r="D1519" i="1"/>
  <c r="D1393" i="1"/>
  <c r="D1457" i="1"/>
  <c r="D1236" i="1"/>
  <c r="D1300" i="1"/>
  <c r="D1581" i="1"/>
  <c r="D1707" i="1"/>
  <c r="D1488" i="1"/>
  <c r="D1552" i="1"/>
  <c r="D1426" i="1"/>
  <c r="D1205" i="1"/>
  <c r="D1269" i="1"/>
  <c r="D1333" i="1"/>
  <c r="B1587" i="1"/>
  <c r="D1689" i="1"/>
  <c r="D1474" i="1"/>
  <c r="D1538" i="1"/>
  <c r="D1412" i="1"/>
  <c r="D1191" i="1"/>
  <c r="D1255" i="1"/>
  <c r="D1319" i="1"/>
  <c r="B1573" i="1"/>
  <c r="B1637" i="1"/>
  <c r="D1648" i="1"/>
  <c r="D1727" i="1"/>
  <c r="D1507" i="1"/>
  <c r="D1389" i="1"/>
  <c r="D1461" i="1"/>
  <c r="D1240" i="1"/>
  <c r="D1304" i="1"/>
  <c r="D1368" i="1"/>
  <c r="B1564" i="1"/>
  <c r="B1672" i="1"/>
  <c r="B1737" i="1"/>
  <c r="B1517" i="1"/>
  <c r="B1391" i="1"/>
  <c r="B1455" i="1"/>
  <c r="B1234" i="1"/>
  <c r="B1298" i="1"/>
  <c r="B1362" i="1"/>
  <c r="D1334" i="1"/>
  <c r="B1664" i="1"/>
  <c r="L149" i="1"/>
  <c r="AJ258" i="1"/>
  <c r="H26" i="2"/>
  <c r="K26" i="2" s="1"/>
  <c r="D251" i="1"/>
  <c r="B328" i="1"/>
  <c r="AJ421" i="1"/>
  <c r="AJ392" i="1"/>
  <c r="T437" i="1"/>
  <c r="R549" i="1"/>
  <c r="T477" i="1"/>
  <c r="R581" i="1"/>
  <c r="T291" i="1"/>
  <c r="R133" i="1"/>
  <c r="T63" i="1"/>
  <c r="R173" i="1"/>
  <c r="R421" i="1"/>
  <c r="T353" i="1"/>
  <c r="X143" i="1"/>
  <c r="X497" i="1"/>
  <c r="X342" i="1"/>
  <c r="X280" i="1"/>
  <c r="X122" i="1"/>
  <c r="X482" i="1"/>
  <c r="X327" i="1"/>
  <c r="X265" i="1"/>
  <c r="X107" i="1"/>
  <c r="V426" i="1"/>
  <c r="X443" i="1"/>
  <c r="X571" i="1"/>
  <c r="X226" i="1"/>
  <c r="X68" i="1"/>
  <c r="X196" i="1"/>
  <c r="V499" i="1"/>
  <c r="X484" i="1"/>
  <c r="X580" i="1"/>
  <c r="X377" i="1"/>
  <c r="X267" i="1"/>
  <c r="X53" i="1"/>
  <c r="X117" i="1"/>
  <c r="X181" i="1"/>
  <c r="X461" i="1"/>
  <c r="X525" i="1"/>
  <c r="X589" i="1"/>
  <c r="X370" i="1"/>
  <c r="X244" i="1"/>
  <c r="X308" i="1"/>
  <c r="X86" i="1"/>
  <c r="X423" i="1"/>
  <c r="X487" i="1"/>
  <c r="X551" i="1"/>
  <c r="X332" i="1"/>
  <c r="X396" i="1"/>
  <c r="X270" i="1"/>
  <c r="X48" i="1"/>
  <c r="X438" i="1"/>
  <c r="X317" i="1"/>
  <c r="X153" i="1"/>
  <c r="V441" i="1"/>
  <c r="V526" i="1"/>
  <c r="X349" i="1"/>
  <c r="X120" i="1"/>
  <c r="V422" i="1"/>
  <c r="V508" i="1"/>
  <c r="V575" i="1"/>
  <c r="X574" i="1"/>
  <c r="X71" i="1"/>
  <c r="V413" i="1"/>
  <c r="V497" i="1"/>
  <c r="V568" i="1"/>
  <c r="V347" i="1"/>
  <c r="V316" i="1"/>
  <c r="V285" i="1"/>
  <c r="V65" i="1"/>
  <c r="V129" i="1"/>
  <c r="X448" i="1"/>
  <c r="X231" i="1"/>
  <c r="X160" i="1"/>
  <c r="V446" i="1"/>
  <c r="V529" i="1"/>
  <c r="V593" i="1"/>
  <c r="X550" i="1"/>
  <c r="X47" i="1"/>
  <c r="X202" i="1"/>
  <c r="V479" i="1"/>
  <c r="X494" i="1"/>
  <c r="X277" i="1"/>
  <c r="X183" i="1"/>
  <c r="V461" i="1"/>
  <c r="V540" i="1"/>
  <c r="V319" i="1"/>
  <c r="V383" i="1"/>
  <c r="V257" i="1"/>
  <c r="V37" i="1"/>
  <c r="V101" i="1"/>
  <c r="V165" i="1"/>
  <c r="V175" i="1"/>
  <c r="V111" i="1"/>
  <c r="V310" i="1"/>
  <c r="X529" i="1"/>
  <c r="X374" i="1"/>
  <c r="X312" i="1"/>
  <c r="X154" i="1"/>
  <c r="X514" i="1"/>
  <c r="X359" i="1"/>
  <c r="X297" i="1"/>
  <c r="X139" i="1"/>
  <c r="V458" i="1"/>
  <c r="X475" i="1"/>
  <c r="X320" i="1"/>
  <c r="X258" i="1"/>
  <c r="X100" i="1"/>
  <c r="X212" i="1"/>
  <c r="V507" i="1"/>
  <c r="X500" i="1"/>
  <c r="X588" i="1"/>
  <c r="X385" i="1"/>
  <c r="X283" i="1"/>
  <c r="X61" i="1"/>
  <c r="X125" i="1"/>
  <c r="X189" i="1"/>
  <c r="X469" i="1"/>
  <c r="X533" i="1"/>
  <c r="X597" i="1"/>
  <c r="X378" i="1"/>
  <c r="X252" i="1"/>
  <c r="X222" i="1"/>
  <c r="X94" i="1"/>
  <c r="X431" i="1"/>
  <c r="X495" i="1"/>
  <c r="X559" i="1"/>
  <c r="X340" i="1"/>
  <c r="X404" i="1"/>
  <c r="X278" i="1"/>
  <c r="X56" i="1"/>
  <c r="X470" i="1"/>
  <c r="X253" i="1"/>
  <c r="X169" i="1"/>
  <c r="V453" i="1"/>
  <c r="V534" i="1"/>
  <c r="X381" i="1"/>
  <c r="X142" i="1"/>
  <c r="V432" i="1"/>
  <c r="V518" i="1"/>
  <c r="V583" i="1"/>
  <c r="X323" i="1"/>
  <c r="X103" i="1"/>
  <c r="V423" i="1"/>
  <c r="V509" i="1"/>
  <c r="V576" i="1"/>
  <c r="V355" i="1"/>
  <c r="V229" i="1"/>
  <c r="V293" i="1"/>
  <c r="V73" i="1"/>
  <c r="V137" i="1"/>
  <c r="X480" i="1"/>
  <c r="X263" i="1"/>
  <c r="X176" i="1"/>
  <c r="V456" i="1"/>
  <c r="V537" i="1"/>
  <c r="V411" i="1"/>
  <c r="X582" i="1"/>
  <c r="X79" i="1"/>
  <c r="X214" i="1"/>
  <c r="V489" i="1"/>
  <c r="X526" i="1"/>
  <c r="X309" i="1"/>
  <c r="X194" i="1"/>
  <c r="V471" i="1"/>
  <c r="V548" i="1"/>
  <c r="V327" i="1"/>
  <c r="V391" i="1"/>
  <c r="X433" i="1"/>
  <c r="X561" i="1"/>
  <c r="X406" i="1"/>
  <c r="X58" i="1"/>
  <c r="X418" i="1"/>
  <c r="X546" i="1"/>
  <c r="X391" i="1"/>
  <c r="X43" i="1"/>
  <c r="X171" i="1"/>
  <c r="V490" i="1"/>
  <c r="X507" i="1"/>
  <c r="X352" i="1"/>
  <c r="X290" i="1"/>
  <c r="X132" i="1"/>
  <c r="V443" i="1"/>
  <c r="X436" i="1"/>
  <c r="X532" i="1"/>
  <c r="X329" i="1"/>
  <c r="X235" i="1"/>
  <c r="X307" i="1"/>
  <c r="X85" i="1"/>
  <c r="X149" i="1"/>
  <c r="X429" i="1"/>
  <c r="X493" i="1"/>
  <c r="X557" i="1"/>
  <c r="X338" i="1"/>
  <c r="X402" i="1"/>
  <c r="X276" i="1"/>
  <c r="X54" i="1"/>
  <c r="X118" i="1"/>
  <c r="X455" i="1"/>
  <c r="X519" i="1"/>
  <c r="X583" i="1"/>
  <c r="X364" i="1"/>
  <c r="X238" i="1"/>
  <c r="H15" i="2" s="1"/>
  <c r="K15" i="2" s="1"/>
  <c r="X302" i="1"/>
  <c r="X80" i="1"/>
  <c r="X566" i="1"/>
  <c r="X63" i="1"/>
  <c r="X208" i="1"/>
  <c r="V485" i="1"/>
  <c r="X504" i="1"/>
  <c r="X287" i="1"/>
  <c r="X186" i="1"/>
  <c r="V464" i="1"/>
  <c r="V543" i="1"/>
  <c r="X446" i="1"/>
  <c r="X229" i="1"/>
  <c r="X175" i="1"/>
  <c r="V455" i="1"/>
  <c r="V536" i="1"/>
  <c r="V412" i="1"/>
  <c r="V379" i="1"/>
  <c r="V253" i="1"/>
  <c r="V33" i="1"/>
  <c r="V97" i="1"/>
  <c r="V161" i="1"/>
  <c r="X576" i="1"/>
  <c r="X73" i="1"/>
  <c r="X213" i="1"/>
  <c r="V488" i="1"/>
  <c r="V561" i="1"/>
  <c r="X422" i="1"/>
  <c r="X395" i="1"/>
  <c r="X145" i="1"/>
  <c r="V437" i="1"/>
  <c r="V521" i="1"/>
  <c r="X339" i="1"/>
  <c r="X112" i="1"/>
  <c r="V417" i="1"/>
  <c r="V503" i="1"/>
  <c r="V572" i="1"/>
  <c r="V351" i="1"/>
  <c r="V225" i="1"/>
  <c r="V289" i="1"/>
  <c r="V69" i="1"/>
  <c r="V133" i="1"/>
  <c r="V209" i="1"/>
  <c r="V247" i="1"/>
  <c r="V68" i="1"/>
  <c r="X465" i="1"/>
  <c r="X593" i="1"/>
  <c r="X248" i="1"/>
  <c r="X90" i="1"/>
  <c r="X450" i="1"/>
  <c r="X578" i="1"/>
  <c r="X233" i="1"/>
  <c r="X75" i="1"/>
  <c r="X203" i="1"/>
  <c r="V522" i="1"/>
  <c r="X539" i="1"/>
  <c r="X384" i="1"/>
  <c r="X36" i="1"/>
  <c r="X164" i="1"/>
  <c r="V451" i="1"/>
  <c r="X452" i="1"/>
  <c r="X540" i="1"/>
  <c r="X345" i="1"/>
  <c r="X243" i="1"/>
  <c r="X315" i="1"/>
  <c r="X93" i="1"/>
  <c r="X157" i="1"/>
  <c r="X437" i="1"/>
  <c r="X501" i="1"/>
  <c r="X565" i="1"/>
  <c r="X346" i="1"/>
  <c r="X410" i="1"/>
  <c r="X284" i="1"/>
  <c r="X62" i="1"/>
  <c r="X126" i="1"/>
  <c r="X463" i="1"/>
  <c r="X527" i="1"/>
  <c r="X591" i="1"/>
  <c r="X372" i="1"/>
  <c r="X246" i="1"/>
  <c r="X310" i="1"/>
  <c r="X88" i="1"/>
  <c r="X598" i="1"/>
  <c r="X95" i="1"/>
  <c r="X218" i="1"/>
  <c r="V495" i="1"/>
  <c r="X536" i="1"/>
  <c r="X33" i="1"/>
  <c r="X199" i="1"/>
  <c r="V476" i="1"/>
  <c r="V551" i="1"/>
  <c r="X478" i="1"/>
  <c r="X261" i="1"/>
  <c r="X190" i="1"/>
  <c r="V465" i="1"/>
  <c r="V544" i="1"/>
  <c r="V323" i="1"/>
  <c r="V387" i="1"/>
  <c r="V261" i="1"/>
  <c r="V41" i="1"/>
  <c r="V105" i="1"/>
  <c r="V169" i="1"/>
  <c r="X325" i="1"/>
  <c r="X104" i="1"/>
  <c r="V414" i="1"/>
  <c r="V500" i="1"/>
  <c r="V569" i="1"/>
  <c r="X454" i="1"/>
  <c r="X237" i="1"/>
  <c r="X161" i="1"/>
  <c r="V447" i="1"/>
  <c r="V530" i="1"/>
  <c r="X371" i="1"/>
  <c r="X135" i="1"/>
  <c r="V429" i="1"/>
  <c r="V513" i="1"/>
  <c r="V580" i="1"/>
  <c r="V359" i="1"/>
  <c r="V233" i="1"/>
  <c r="V297" i="1"/>
  <c r="V77" i="1"/>
  <c r="V141" i="1"/>
  <c r="V201" i="1"/>
  <c r="AH721" i="1"/>
  <c r="AJ1078" i="1"/>
  <c r="AH940" i="1"/>
  <c r="AH752" i="1"/>
  <c r="AH971" i="1"/>
  <c r="AH888" i="1"/>
  <c r="AJ1136" i="1"/>
  <c r="AJ1160" i="1"/>
  <c r="AJ753" i="1"/>
  <c r="AH682" i="1"/>
  <c r="L1496" i="1"/>
  <c r="L1227" i="1"/>
  <c r="J1671" i="1"/>
  <c r="J1648" i="1"/>
  <c r="L1695" i="1"/>
  <c r="J1253" i="1"/>
  <c r="J1395" i="1"/>
  <c r="J1702" i="1"/>
  <c r="J1580" i="1"/>
  <c r="L1637" i="1"/>
  <c r="L1684" i="1"/>
  <c r="L1518" i="1"/>
  <c r="J1232" i="1"/>
  <c r="J1723" i="1"/>
  <c r="L1192" i="1"/>
  <c r="J1317" i="1"/>
  <c r="J1459" i="1"/>
  <c r="J1482" i="1"/>
  <c r="L1326" i="1"/>
  <c r="L1573" i="1"/>
  <c r="L1588" i="1"/>
  <c r="L1658" i="1"/>
  <c r="J1556" i="1"/>
  <c r="J1503" i="1"/>
  <c r="J1566" i="1"/>
  <c r="L1606" i="1"/>
  <c r="J1238" i="1"/>
  <c r="J1546" i="1"/>
  <c r="L1262" i="1"/>
  <c r="J1611" i="1"/>
  <c r="J1578" i="1"/>
  <c r="L1431" i="1"/>
  <c r="J1665" i="1"/>
  <c r="J1464" i="1"/>
  <c r="J1692" i="1"/>
  <c r="L1388" i="1"/>
  <c r="J1302" i="1"/>
  <c r="J1420" i="1"/>
  <c r="L1198" i="1"/>
  <c r="L1357" i="1"/>
  <c r="L1252" i="1"/>
  <c r="L1705" i="1"/>
  <c r="J1713" i="1"/>
  <c r="J1433" i="1"/>
  <c r="J1472" i="1"/>
  <c r="L1336" i="1"/>
  <c r="J1366" i="1"/>
  <c r="J1199" i="1"/>
  <c r="L1419" i="1"/>
  <c r="L1277" i="1"/>
  <c r="L1543" i="1"/>
  <c r="AJ908" i="1"/>
  <c r="AJ1026" i="1"/>
  <c r="AJ1011" i="1"/>
  <c r="AJ1004" i="1"/>
  <c r="AJ1068" i="1"/>
  <c r="AJ1006" i="1"/>
  <c r="AJ1016" i="1"/>
  <c r="AJ1080" i="1"/>
  <c r="AJ1063" i="1"/>
  <c r="AJ1131" i="1"/>
  <c r="AJ911" i="1"/>
  <c r="AJ975" i="1"/>
  <c r="AJ849" i="1"/>
  <c r="AJ628" i="1"/>
  <c r="AJ692" i="1"/>
  <c r="AJ756" i="1"/>
  <c r="AH1010" i="1"/>
  <c r="AH1074" i="1"/>
  <c r="AJ1100" i="1"/>
  <c r="AJ1164" i="1"/>
  <c r="AJ944" i="1"/>
  <c r="AJ818" i="1"/>
  <c r="AJ882" i="1"/>
  <c r="AJ661" i="1"/>
  <c r="AJ725" i="1"/>
  <c r="AJ789" i="1"/>
  <c r="AH1043" i="1"/>
  <c r="AJ1054" i="1"/>
  <c r="AJ1125" i="1"/>
  <c r="AJ905" i="1"/>
  <c r="AJ969" i="1"/>
  <c r="AJ843" i="1"/>
  <c r="AJ622" i="1"/>
  <c r="AJ686" i="1"/>
  <c r="AJ750" i="1"/>
  <c r="AH1004" i="1"/>
  <c r="AJ1039" i="1"/>
  <c r="AJ1118" i="1"/>
  <c r="AJ898" i="1"/>
  <c r="AJ962" i="1"/>
  <c r="AJ836" i="1"/>
  <c r="AJ615" i="1"/>
  <c r="AJ679" i="1"/>
  <c r="AJ743" i="1"/>
  <c r="AH997" i="1"/>
  <c r="AH1061" i="1"/>
  <c r="AJ1087" i="1"/>
  <c r="AJ1151" i="1"/>
  <c r="AJ931" i="1"/>
  <c r="AJ805" i="1"/>
  <c r="AJ869" i="1"/>
  <c r="AJ648" i="1"/>
  <c r="AJ712" i="1"/>
  <c r="AJ776" i="1"/>
  <c r="AH1030" i="1"/>
  <c r="AJ1061" i="1"/>
  <c r="AJ1129" i="1"/>
  <c r="AJ909" i="1"/>
  <c r="AJ973" i="1"/>
  <c r="AJ847" i="1"/>
  <c r="AJ626" i="1"/>
  <c r="AJ690" i="1"/>
  <c r="AJ754" i="1"/>
  <c r="AH1008" i="1"/>
  <c r="AH1072" i="1"/>
  <c r="AJ1098" i="1"/>
  <c r="AJ1162" i="1"/>
  <c r="AJ934" i="1"/>
  <c r="AJ808" i="1"/>
  <c r="AJ872" i="1"/>
  <c r="AJ651" i="1"/>
  <c r="AJ715" i="1"/>
  <c r="AJ779" i="1"/>
  <c r="AH1033" i="1"/>
  <c r="AJ1168" i="1"/>
  <c r="AH1079" i="1"/>
  <c r="AH1147" i="1"/>
  <c r="AH927" i="1"/>
  <c r="AH801" i="1"/>
  <c r="AH865" i="1"/>
  <c r="AH644" i="1"/>
  <c r="AJ1034" i="1"/>
  <c r="AJ1019" i="1"/>
  <c r="AJ1012" i="1"/>
  <c r="AJ989" i="1"/>
  <c r="AJ1014" i="1"/>
  <c r="AJ1024" i="1"/>
  <c r="AJ993" i="1"/>
  <c r="AJ1074" i="1"/>
  <c r="AJ1139" i="1"/>
  <c r="AJ919" i="1"/>
  <c r="AJ983" i="1"/>
  <c r="AJ857" i="1"/>
  <c r="AJ636" i="1"/>
  <c r="AJ700" i="1"/>
  <c r="AJ764" i="1"/>
  <c r="AH1018" i="1"/>
  <c r="AH1082" i="1"/>
  <c r="AJ1108" i="1"/>
  <c r="AJ1172" i="1"/>
  <c r="AJ952" i="1"/>
  <c r="AJ826" i="1"/>
  <c r="AJ795" i="1"/>
  <c r="AJ669" i="1"/>
  <c r="AJ733" i="1"/>
  <c r="AH987" i="1"/>
  <c r="AH1051" i="1"/>
  <c r="AJ1066" i="1"/>
  <c r="AJ1133" i="1"/>
  <c r="AJ913" i="1"/>
  <c r="AJ977" i="1"/>
  <c r="AJ851" i="1"/>
  <c r="AJ630" i="1"/>
  <c r="AJ694" i="1"/>
  <c r="AJ758" i="1"/>
  <c r="AH1012" i="1"/>
  <c r="AJ1055" i="1"/>
  <c r="H27" i="2" s="1"/>
  <c r="AJ1126" i="1"/>
  <c r="AJ906" i="1"/>
  <c r="AJ970" i="1"/>
  <c r="AJ844" i="1"/>
  <c r="AJ623" i="1"/>
  <c r="AJ687" i="1"/>
  <c r="AJ751" i="1"/>
  <c r="AH1005" i="1"/>
  <c r="AH1069" i="1"/>
  <c r="AJ1095" i="1"/>
  <c r="AJ1159" i="1"/>
  <c r="AJ939" i="1"/>
  <c r="AJ813" i="1"/>
  <c r="AJ877" i="1"/>
  <c r="AJ656" i="1"/>
  <c r="AJ720" i="1"/>
  <c r="AJ784" i="1"/>
  <c r="AH1038" i="1"/>
  <c r="AJ1071" i="1"/>
  <c r="AJ1137" i="1"/>
  <c r="AJ917" i="1"/>
  <c r="AJ981" i="1"/>
  <c r="AJ855" i="1"/>
  <c r="AJ634" i="1"/>
  <c r="AJ698" i="1"/>
  <c r="AJ762" i="1"/>
  <c r="AH1016" i="1"/>
  <c r="AH1080" i="1"/>
  <c r="AJ1106" i="1"/>
  <c r="AJ1170" i="1"/>
  <c r="AJ942" i="1"/>
  <c r="AJ816" i="1"/>
  <c r="AJ880" i="1"/>
  <c r="AJ659" i="1"/>
  <c r="AJ723" i="1"/>
  <c r="AJ787" i="1"/>
  <c r="AH1041" i="1"/>
  <c r="AJ948" i="1"/>
  <c r="AH1091" i="1"/>
  <c r="AH1155" i="1"/>
  <c r="AH935" i="1"/>
  <c r="AH809" i="1"/>
  <c r="AH873" i="1"/>
  <c r="AJ1042" i="1"/>
  <c r="AJ1027" i="1"/>
  <c r="AJ1020" i="1"/>
  <c r="AJ997" i="1"/>
  <c r="AJ1022" i="1"/>
  <c r="AJ1032" i="1"/>
  <c r="AJ1001" i="1"/>
  <c r="AJ1083" i="1"/>
  <c r="AJ1147" i="1"/>
  <c r="AJ927" i="1"/>
  <c r="AJ801" i="1"/>
  <c r="AJ865" i="1"/>
  <c r="AJ644" i="1"/>
  <c r="AJ708" i="1"/>
  <c r="AJ772" i="1"/>
  <c r="AH1026" i="1"/>
  <c r="AJ1033" i="1"/>
  <c r="AJ1116" i="1"/>
  <c r="AJ896" i="1"/>
  <c r="AJ960" i="1"/>
  <c r="AJ834" i="1"/>
  <c r="AJ613" i="1"/>
  <c r="AJ677" i="1"/>
  <c r="AJ741" i="1"/>
  <c r="AH995" i="1"/>
  <c r="AH1059" i="1"/>
  <c r="AJ1076" i="1"/>
  <c r="AJ1141" i="1"/>
  <c r="AJ921" i="1"/>
  <c r="AJ890" i="1"/>
  <c r="AJ859" i="1"/>
  <c r="AJ638" i="1"/>
  <c r="AJ702" i="1"/>
  <c r="AJ766" i="1"/>
  <c r="AH1020" i="1"/>
  <c r="AJ1067" i="1"/>
  <c r="AJ1134" i="1"/>
  <c r="AJ914" i="1"/>
  <c r="AJ978" i="1"/>
  <c r="AJ852" i="1"/>
  <c r="AJ631" i="1"/>
  <c r="AJ695" i="1"/>
  <c r="AJ759" i="1"/>
  <c r="AH1013" i="1"/>
  <c r="AH1077" i="1"/>
  <c r="AJ1103" i="1"/>
  <c r="AJ1167" i="1"/>
  <c r="AJ947" i="1"/>
  <c r="AJ821" i="1"/>
  <c r="AJ885" i="1"/>
  <c r="AJ664" i="1"/>
  <c r="AJ728" i="1"/>
  <c r="AJ792" i="1"/>
  <c r="AH1046" i="1"/>
  <c r="AJ1081" i="1"/>
  <c r="AJ1145" i="1"/>
  <c r="AJ925" i="1"/>
  <c r="AJ799" i="1"/>
  <c r="AJ863" i="1"/>
  <c r="AJ642" i="1"/>
  <c r="AJ706" i="1"/>
  <c r="AJ770" i="1"/>
  <c r="AH1024" i="1"/>
  <c r="AJ1029" i="1"/>
  <c r="AJ1114" i="1"/>
  <c r="AJ894" i="1"/>
  <c r="AJ950" i="1"/>
  <c r="AJ824" i="1"/>
  <c r="AJ888" i="1"/>
  <c r="AJ667" i="1"/>
  <c r="AJ731" i="1"/>
  <c r="AJ605" i="1"/>
  <c r="AH1049" i="1"/>
  <c r="AJ822" i="1"/>
  <c r="AH1099" i="1"/>
  <c r="AH1163" i="1"/>
  <c r="AH943" i="1"/>
  <c r="AH817" i="1"/>
  <c r="AH881" i="1"/>
  <c r="AH660" i="1"/>
  <c r="AH724" i="1"/>
  <c r="AJ986" i="1"/>
  <c r="AJ1050" i="1"/>
  <c r="AJ1035" i="1"/>
  <c r="AJ1028" i="1"/>
  <c r="AJ1005" i="1"/>
  <c r="AJ1030" i="1"/>
  <c r="AJ1040" i="1"/>
  <c r="AJ1009" i="1"/>
  <c r="AJ1091" i="1"/>
  <c r="AJ1155" i="1"/>
  <c r="AJ935" i="1"/>
  <c r="AJ809" i="1"/>
  <c r="AJ873" i="1"/>
  <c r="AJ652" i="1"/>
  <c r="AJ716" i="1"/>
  <c r="AJ780" i="1"/>
  <c r="AH1034" i="1"/>
  <c r="AJ1053" i="1"/>
  <c r="AJ1124" i="1"/>
  <c r="AJ904" i="1"/>
  <c r="AJ968" i="1"/>
  <c r="AJ842" i="1"/>
  <c r="AJ621" i="1"/>
  <c r="AJ685" i="1"/>
  <c r="AJ749" i="1"/>
  <c r="AH1003" i="1"/>
  <c r="AH1067" i="1"/>
  <c r="AJ1085" i="1"/>
  <c r="AJ1149" i="1"/>
  <c r="AJ929" i="1"/>
  <c r="AJ803" i="1"/>
  <c r="AJ867" i="1"/>
  <c r="AJ646" i="1"/>
  <c r="AJ710" i="1"/>
  <c r="AJ774" i="1"/>
  <c r="AH1028" i="1"/>
  <c r="AJ1077" i="1"/>
  <c r="AJ1142" i="1"/>
  <c r="AJ922" i="1"/>
  <c r="AJ796" i="1"/>
  <c r="AJ860" i="1"/>
  <c r="AJ639" i="1"/>
  <c r="AJ703" i="1"/>
  <c r="AJ767" i="1"/>
  <c r="AH1021" i="1"/>
  <c r="AJ1007" i="1"/>
  <c r="AJ1111" i="1"/>
  <c r="AJ891" i="1"/>
  <c r="AJ955" i="1"/>
  <c r="AJ829" i="1"/>
  <c r="AJ608" i="1"/>
  <c r="AJ672" i="1"/>
  <c r="AJ736" i="1"/>
  <c r="AH990" i="1"/>
  <c r="AH1054" i="1"/>
  <c r="AJ1089" i="1"/>
  <c r="AJ1153" i="1"/>
  <c r="AJ933" i="1"/>
  <c r="AJ807" i="1"/>
  <c r="AJ871" i="1"/>
  <c r="AJ650" i="1"/>
  <c r="AJ714" i="1"/>
  <c r="AJ778" i="1"/>
  <c r="AH1032" i="1"/>
  <c r="AJ1047" i="1"/>
  <c r="AJ1122" i="1"/>
  <c r="AJ902" i="1"/>
  <c r="AJ958" i="1"/>
  <c r="AJ832" i="1"/>
  <c r="AJ611" i="1"/>
  <c r="AJ675" i="1"/>
  <c r="AJ739" i="1"/>
  <c r="AH993" i="1"/>
  <c r="AH1057" i="1"/>
  <c r="AJ886" i="1"/>
  <c r="AH1107" i="1"/>
  <c r="AH1171" i="1"/>
  <c r="AH951" i="1"/>
  <c r="AH825" i="1"/>
  <c r="AJ994" i="1"/>
  <c r="AJ1058" i="1"/>
  <c r="AJ1043" i="1"/>
  <c r="AJ1036" i="1"/>
  <c r="AJ1013" i="1"/>
  <c r="AJ1038" i="1"/>
  <c r="AJ1048" i="1"/>
  <c r="AJ1017" i="1"/>
  <c r="AJ1099" i="1"/>
  <c r="AJ1163" i="1"/>
  <c r="AJ943" i="1"/>
  <c r="AJ817" i="1"/>
  <c r="AJ881" i="1"/>
  <c r="AJ660" i="1"/>
  <c r="AJ724" i="1"/>
  <c r="AJ788" i="1"/>
  <c r="AH1042" i="1"/>
  <c r="AJ1065" i="1"/>
  <c r="AJ1132" i="1"/>
  <c r="AJ912" i="1"/>
  <c r="AJ976" i="1"/>
  <c r="AJ850" i="1"/>
  <c r="AJ629" i="1"/>
  <c r="AJ693" i="1"/>
  <c r="AJ757" i="1"/>
  <c r="AH1011" i="1"/>
  <c r="AH1075" i="1"/>
  <c r="AJ1093" i="1"/>
  <c r="AJ1157" i="1"/>
  <c r="AJ937" i="1"/>
  <c r="AJ811" i="1"/>
  <c r="AJ875" i="1"/>
  <c r="AJ654" i="1"/>
  <c r="AJ718" i="1"/>
  <c r="AJ782" i="1"/>
  <c r="AH1036" i="1"/>
  <c r="AJ1086" i="1"/>
  <c r="AJ1150" i="1"/>
  <c r="AJ930" i="1"/>
  <c r="AJ804" i="1"/>
  <c r="AJ868" i="1"/>
  <c r="AJ647" i="1"/>
  <c r="AJ711" i="1"/>
  <c r="AJ775" i="1"/>
  <c r="AH1029" i="1"/>
  <c r="AJ1041" i="1"/>
  <c r="AJ1119" i="1"/>
  <c r="AJ899" i="1"/>
  <c r="AJ963" i="1"/>
  <c r="AJ837" i="1"/>
  <c r="AJ616" i="1"/>
  <c r="AJ680" i="1"/>
  <c r="AJ744" i="1"/>
  <c r="AH998" i="1"/>
  <c r="AH1062" i="1"/>
  <c r="AJ1097" i="1"/>
  <c r="AJ1161" i="1"/>
  <c r="AJ941" i="1"/>
  <c r="AJ815" i="1"/>
  <c r="AJ879" i="1"/>
  <c r="AJ658" i="1"/>
  <c r="AJ722" i="1"/>
  <c r="AJ786" i="1"/>
  <c r="AH1040" i="1"/>
  <c r="AJ1062" i="1"/>
  <c r="AJ1130" i="1"/>
  <c r="AJ910" i="1"/>
  <c r="AJ966" i="1"/>
  <c r="AJ840" i="1"/>
  <c r="AJ619" i="1"/>
  <c r="AJ683" i="1"/>
  <c r="AJ747" i="1"/>
  <c r="AH1001" i="1"/>
  <c r="AH1065" i="1"/>
  <c r="AJ665" i="1"/>
  <c r="AH1115" i="1"/>
  <c r="AH895" i="1"/>
  <c r="AH959" i="1"/>
  <c r="AH833" i="1"/>
  <c r="AH612" i="1"/>
  <c r="AH676" i="1"/>
  <c r="AH740" i="1"/>
  <c r="AJ1002" i="1"/>
  <c r="AJ987" i="1"/>
  <c r="AJ1051" i="1"/>
  <c r="AJ1044" i="1"/>
  <c r="AJ1021" i="1"/>
  <c r="AJ992" i="1"/>
  <c r="AJ1056" i="1"/>
  <c r="AJ1025" i="1"/>
  <c r="AJ1107" i="1"/>
  <c r="AJ1171" i="1"/>
  <c r="AJ951" i="1"/>
  <c r="AJ825" i="1"/>
  <c r="AJ889" i="1"/>
  <c r="AJ668" i="1"/>
  <c r="AJ732" i="1"/>
  <c r="AH986" i="1"/>
  <c r="AH1050" i="1"/>
  <c r="AJ1075" i="1"/>
  <c r="AJ1140" i="1"/>
  <c r="AJ920" i="1"/>
  <c r="AJ984" i="1"/>
  <c r="AJ858" i="1"/>
  <c r="AJ637" i="1"/>
  <c r="AJ701" i="1"/>
  <c r="AJ765" i="1"/>
  <c r="AH1019" i="1"/>
  <c r="AH1083" i="1"/>
  <c r="AJ1101" i="1"/>
  <c r="AJ1165" i="1"/>
  <c r="AJ945" i="1"/>
  <c r="AJ819" i="1"/>
  <c r="AJ883" i="1"/>
  <c r="AJ662" i="1"/>
  <c r="AJ726" i="1"/>
  <c r="AJ790" i="1"/>
  <c r="AH1044" i="1"/>
  <c r="AJ1094" i="1"/>
  <c r="AJ1158" i="1"/>
  <c r="AJ938" i="1"/>
  <c r="AJ812" i="1"/>
  <c r="AJ876" i="1"/>
  <c r="AJ655" i="1"/>
  <c r="AJ719" i="1"/>
  <c r="AJ783" i="1"/>
  <c r="AH1037" i="1"/>
  <c r="AJ1057" i="1"/>
  <c r="AJ1127" i="1"/>
  <c r="AJ907" i="1"/>
  <c r="AJ971" i="1"/>
  <c r="AJ845" i="1"/>
  <c r="AJ624" i="1"/>
  <c r="AJ688" i="1"/>
  <c r="AJ752" i="1"/>
  <c r="AH1006" i="1"/>
  <c r="AH1070" i="1"/>
  <c r="AJ1105" i="1"/>
  <c r="AJ1169" i="1"/>
  <c r="AJ949" i="1"/>
  <c r="AJ823" i="1"/>
  <c r="AJ887" i="1"/>
  <c r="AJ666" i="1"/>
  <c r="AJ730" i="1"/>
  <c r="AJ794" i="1"/>
  <c r="AH1048" i="1"/>
  <c r="AJ1073" i="1"/>
  <c r="AJ1138" i="1"/>
  <c r="AJ974" i="1"/>
  <c r="AJ848" i="1"/>
  <c r="AJ627" i="1"/>
  <c r="AJ691" i="1"/>
  <c r="AJ755" i="1"/>
  <c r="AH1009" i="1"/>
  <c r="AH1073" i="1"/>
  <c r="AJ729" i="1"/>
  <c r="AH1123" i="1"/>
  <c r="AH903" i="1"/>
  <c r="AH967" i="1"/>
  <c r="AH841" i="1"/>
  <c r="AH620" i="1"/>
  <c r="AH684" i="1"/>
  <c r="AH748" i="1"/>
  <c r="AJ892" i="1"/>
  <c r="AH1084" i="1"/>
  <c r="AH1148" i="1"/>
  <c r="AJ1010" i="1"/>
  <c r="AJ995" i="1"/>
  <c r="AJ988" i="1"/>
  <c r="AJ1052" i="1"/>
  <c r="AJ990" i="1"/>
  <c r="AJ1000" i="1"/>
  <c r="AJ1064" i="1"/>
  <c r="AJ1031" i="1"/>
  <c r="AJ1115" i="1"/>
  <c r="AJ895" i="1"/>
  <c r="AJ959" i="1"/>
  <c r="AJ833" i="1"/>
  <c r="AJ612" i="1"/>
  <c r="AJ676" i="1"/>
  <c r="AJ740" i="1"/>
  <c r="AH994" i="1"/>
  <c r="AH1058" i="1"/>
  <c r="AJ1084" i="1"/>
  <c r="AJ1148" i="1"/>
  <c r="AJ928" i="1"/>
  <c r="AJ802" i="1"/>
  <c r="AJ866" i="1"/>
  <c r="AJ645" i="1"/>
  <c r="AJ709" i="1"/>
  <c r="AJ773" i="1"/>
  <c r="AH1027" i="1"/>
  <c r="AJ991" i="1"/>
  <c r="AJ1109" i="1"/>
  <c r="AJ1173" i="1"/>
  <c r="AJ953" i="1"/>
  <c r="AJ827" i="1"/>
  <c r="AJ606" i="1"/>
  <c r="AJ670" i="1"/>
  <c r="AJ734" i="1"/>
  <c r="AH988" i="1"/>
  <c r="AH1052" i="1"/>
  <c r="AJ1102" i="1"/>
  <c r="AJ1166" i="1"/>
  <c r="AJ946" i="1"/>
  <c r="AJ820" i="1"/>
  <c r="AJ884" i="1"/>
  <c r="AJ663" i="1"/>
  <c r="AJ727" i="1"/>
  <c r="AJ791" i="1"/>
  <c r="AH1045" i="1"/>
  <c r="AJ1069" i="1"/>
  <c r="AJ1135" i="1"/>
  <c r="AJ915" i="1"/>
  <c r="AJ979" i="1"/>
  <c r="AJ853" i="1"/>
  <c r="AJ632" i="1"/>
  <c r="AJ696" i="1"/>
  <c r="AJ760" i="1"/>
  <c r="AH1014" i="1"/>
  <c r="AJ1023" i="1"/>
  <c r="AJ1113" i="1"/>
  <c r="AJ893" i="1"/>
  <c r="AJ957" i="1"/>
  <c r="AJ831" i="1"/>
  <c r="AJ610" i="1"/>
  <c r="AJ674" i="1"/>
  <c r="AJ738" i="1"/>
  <c r="AH992" i="1"/>
  <c r="AH1056" i="1"/>
  <c r="AJ1082" i="1"/>
  <c r="AJ1146" i="1"/>
  <c r="AJ918" i="1"/>
  <c r="AJ982" i="1"/>
  <c r="AJ856" i="1"/>
  <c r="AJ635" i="1"/>
  <c r="AJ699" i="1"/>
  <c r="AJ763" i="1"/>
  <c r="AH1017" i="1"/>
  <c r="AH1081" i="1"/>
  <c r="AJ793" i="1"/>
  <c r="AH1131" i="1"/>
  <c r="AH911" i="1"/>
  <c r="AH975" i="1"/>
  <c r="AH849" i="1"/>
  <c r="AH628" i="1"/>
  <c r="AH692" i="1"/>
  <c r="AH756" i="1"/>
  <c r="AJ956" i="1"/>
  <c r="AH1092" i="1"/>
  <c r="AH1156" i="1"/>
  <c r="AJ1072" i="1"/>
  <c r="AJ748" i="1"/>
  <c r="AJ653" i="1"/>
  <c r="AJ835" i="1"/>
  <c r="AJ954" i="1"/>
  <c r="AJ1143" i="1"/>
  <c r="AJ1046" i="1"/>
  <c r="AH1000" i="1"/>
  <c r="AJ707" i="1"/>
  <c r="AH857" i="1"/>
  <c r="AH732" i="1"/>
  <c r="AJ609" i="1"/>
  <c r="AH1124" i="1"/>
  <c r="AH920" i="1"/>
  <c r="AH984" i="1"/>
  <c r="AH858" i="1"/>
  <c r="AH637" i="1"/>
  <c r="AH701" i="1"/>
  <c r="AH765" i="1"/>
  <c r="AJ838" i="1"/>
  <c r="AH1101" i="1"/>
  <c r="AH1165" i="1"/>
  <c r="AH945" i="1"/>
  <c r="AH819" i="1"/>
  <c r="AH883" i="1"/>
  <c r="AH662" i="1"/>
  <c r="AH726" i="1"/>
  <c r="AH790" i="1"/>
  <c r="AH1007" i="1"/>
  <c r="AH1134" i="1"/>
  <c r="AH914" i="1"/>
  <c r="AH978" i="1"/>
  <c r="AH852" i="1"/>
  <c r="AH631" i="1"/>
  <c r="AH695" i="1"/>
  <c r="AH759" i="1"/>
  <c r="AJ980" i="1"/>
  <c r="AH1095" i="1"/>
  <c r="AH1159" i="1"/>
  <c r="AH923" i="1"/>
  <c r="AH797" i="1"/>
  <c r="AH861" i="1"/>
  <c r="AH640" i="1"/>
  <c r="AH704" i="1"/>
  <c r="AH768" i="1"/>
  <c r="AJ862" i="1"/>
  <c r="AH1104" i="1"/>
  <c r="AH1168" i="1"/>
  <c r="AH956" i="1"/>
  <c r="AH830" i="1"/>
  <c r="AH609" i="1"/>
  <c r="AH673" i="1"/>
  <c r="AH737" i="1"/>
  <c r="AJ1088" i="1"/>
  <c r="AH1031" i="1"/>
  <c r="AH1137" i="1"/>
  <c r="AH917" i="1"/>
  <c r="AH981" i="1"/>
  <c r="AH855" i="1"/>
  <c r="AH634" i="1"/>
  <c r="AH698" i="1"/>
  <c r="AH762" i="1"/>
  <c r="AH974" i="1"/>
  <c r="AH918" i="1"/>
  <c r="AH1146" i="1"/>
  <c r="AH1090" i="1"/>
  <c r="AJ814" i="1"/>
  <c r="AH787" i="1"/>
  <c r="AH731" i="1"/>
  <c r="AH675" i="1"/>
  <c r="AH683" i="1"/>
  <c r="AJ998" i="1"/>
  <c r="AH1053" i="1"/>
  <c r="AH708" i="1"/>
  <c r="AH621" i="1"/>
  <c r="AH929" i="1"/>
  <c r="AH1118" i="1"/>
  <c r="AJ1049" i="1"/>
  <c r="AH1002" i="1"/>
  <c r="AJ717" i="1"/>
  <c r="AJ614" i="1"/>
  <c r="AJ828" i="1"/>
  <c r="AJ923" i="1"/>
  <c r="AJ1121" i="1"/>
  <c r="AH1064" i="1"/>
  <c r="AJ771" i="1"/>
  <c r="AH889" i="1"/>
  <c r="AH764" i="1"/>
  <c r="AJ673" i="1"/>
  <c r="AH1132" i="1"/>
  <c r="AH928" i="1"/>
  <c r="AH802" i="1"/>
  <c r="AH866" i="1"/>
  <c r="AH645" i="1"/>
  <c r="AH709" i="1"/>
  <c r="AH773" i="1"/>
  <c r="AJ617" i="1"/>
  <c r="AH1109" i="1"/>
  <c r="AH1173" i="1"/>
  <c r="AH953" i="1"/>
  <c r="AH827" i="1"/>
  <c r="AH606" i="1"/>
  <c r="AH670" i="1"/>
  <c r="AH734" i="1"/>
  <c r="AJ1059" i="1"/>
  <c r="AH1063" i="1"/>
  <c r="AH1142" i="1"/>
  <c r="AH922" i="1"/>
  <c r="AH796" i="1"/>
  <c r="AH860" i="1"/>
  <c r="AH639" i="1"/>
  <c r="AH703" i="1"/>
  <c r="AH767" i="1"/>
  <c r="AJ854" i="1"/>
  <c r="AH1103" i="1"/>
  <c r="AH1167" i="1"/>
  <c r="AH931" i="1"/>
  <c r="AH805" i="1"/>
  <c r="AH869" i="1"/>
  <c r="AH648" i="1"/>
  <c r="AH712" i="1"/>
  <c r="AH776" i="1"/>
  <c r="AJ641" i="1"/>
  <c r="AH1112" i="1"/>
  <c r="AH892" i="1"/>
  <c r="AH964" i="1"/>
  <c r="AH838" i="1"/>
  <c r="AH617" i="1"/>
  <c r="AH681" i="1"/>
  <c r="AH745" i="1"/>
  <c r="AJ1152" i="1"/>
  <c r="AH1076" i="1"/>
  <c r="AH1145" i="1"/>
  <c r="AH925" i="1"/>
  <c r="AH799" i="1"/>
  <c r="AH863" i="1"/>
  <c r="AH642" i="1"/>
  <c r="AH706" i="1"/>
  <c r="AH770" i="1"/>
  <c r="AH848" i="1"/>
  <c r="AH982" i="1"/>
  <c r="AH926" i="1"/>
  <c r="AH1154" i="1"/>
  <c r="AH1098" i="1"/>
  <c r="AJ878" i="1"/>
  <c r="AH605" i="1"/>
  <c r="AH739" i="1"/>
  <c r="AH747" i="1"/>
  <c r="AJ620" i="1"/>
  <c r="AJ897" i="1"/>
  <c r="AJ682" i="1"/>
  <c r="AH919" i="1"/>
  <c r="AJ1112" i="1"/>
  <c r="AH968" i="1"/>
  <c r="AH685" i="1"/>
  <c r="AJ900" i="1"/>
  <c r="AH803" i="1"/>
  <c r="AH646" i="1"/>
  <c r="AH774" i="1"/>
  <c r="AH898" i="1"/>
  <c r="AH836" i="1"/>
  <c r="AH679" i="1"/>
  <c r="AJ1018" i="1"/>
  <c r="AJ1123" i="1"/>
  <c r="AH1066" i="1"/>
  <c r="AJ781" i="1"/>
  <c r="AJ678" i="1"/>
  <c r="AJ607" i="1"/>
  <c r="AJ797" i="1"/>
  <c r="AJ901" i="1"/>
  <c r="AJ1090" i="1"/>
  <c r="AH1025" i="1"/>
  <c r="AH636" i="1"/>
  <c r="AH772" i="1"/>
  <c r="AJ737" i="1"/>
  <c r="AH1140" i="1"/>
  <c r="AH936" i="1"/>
  <c r="AH810" i="1"/>
  <c r="AH874" i="1"/>
  <c r="AH653" i="1"/>
  <c r="AH717" i="1"/>
  <c r="AH781" i="1"/>
  <c r="AJ681" i="1"/>
  <c r="AH1117" i="1"/>
  <c r="AH897" i="1"/>
  <c r="AH961" i="1"/>
  <c r="AH835" i="1"/>
  <c r="AH614" i="1"/>
  <c r="AH678" i="1"/>
  <c r="AH742" i="1"/>
  <c r="AJ1128" i="1"/>
  <c r="AH1086" i="1"/>
  <c r="AH1150" i="1"/>
  <c r="AH930" i="1"/>
  <c r="AH804" i="1"/>
  <c r="AH868" i="1"/>
  <c r="AH647" i="1"/>
  <c r="AH711" i="1"/>
  <c r="AH775" i="1"/>
  <c r="AJ633" i="1"/>
  <c r="AH1111" i="1"/>
  <c r="AH891" i="1"/>
  <c r="AH939" i="1"/>
  <c r="AH813" i="1"/>
  <c r="AH877" i="1"/>
  <c r="AH656" i="1"/>
  <c r="AH720" i="1"/>
  <c r="AH784" i="1"/>
  <c r="AJ705" i="1"/>
  <c r="AH1120" i="1"/>
  <c r="AH900" i="1"/>
  <c r="AH972" i="1"/>
  <c r="AH846" i="1"/>
  <c r="AH625" i="1"/>
  <c r="AH689" i="1"/>
  <c r="AH753" i="1"/>
  <c r="AJ932" i="1"/>
  <c r="AH1089" i="1"/>
  <c r="AH1153" i="1"/>
  <c r="AH933" i="1"/>
  <c r="AH807" i="1"/>
  <c r="AH871" i="1"/>
  <c r="AH650" i="1"/>
  <c r="AH714" i="1"/>
  <c r="AH778" i="1"/>
  <c r="AH627" i="1"/>
  <c r="AH856" i="1"/>
  <c r="AH800" i="1"/>
  <c r="AH934" i="1"/>
  <c r="AH1162" i="1"/>
  <c r="AH1106" i="1"/>
  <c r="AJ657" i="1"/>
  <c r="AJ721" i="1"/>
  <c r="AJ1003" i="1"/>
  <c r="AJ903" i="1"/>
  <c r="AJ1092" i="1"/>
  <c r="AH1035" i="1"/>
  <c r="AJ742" i="1"/>
  <c r="AJ671" i="1"/>
  <c r="AJ861" i="1"/>
  <c r="AJ965" i="1"/>
  <c r="AJ1154" i="1"/>
  <c r="AJ1104" i="1"/>
  <c r="AH652" i="1"/>
  <c r="AH780" i="1"/>
  <c r="AH991" i="1"/>
  <c r="AH1164" i="1"/>
  <c r="AH944" i="1"/>
  <c r="AH818" i="1"/>
  <c r="AH882" i="1"/>
  <c r="AH661" i="1"/>
  <c r="AH725" i="1"/>
  <c r="AH789" i="1"/>
  <c r="AJ745" i="1"/>
  <c r="AH1125" i="1"/>
  <c r="AH905" i="1"/>
  <c r="AH969" i="1"/>
  <c r="AH843" i="1"/>
  <c r="AH622" i="1"/>
  <c r="AH686" i="1"/>
  <c r="AH750" i="1"/>
  <c r="AJ972" i="1"/>
  <c r="AH1094" i="1"/>
  <c r="AH1158" i="1"/>
  <c r="AH938" i="1"/>
  <c r="AH812" i="1"/>
  <c r="AH876" i="1"/>
  <c r="AH655" i="1"/>
  <c r="AH719" i="1"/>
  <c r="AH783" i="1"/>
  <c r="AJ697" i="1"/>
  <c r="AH1119" i="1"/>
  <c r="AH899" i="1"/>
  <c r="AH947" i="1"/>
  <c r="AH821" i="1"/>
  <c r="AH885" i="1"/>
  <c r="AH664" i="1"/>
  <c r="AH728" i="1"/>
  <c r="AH792" i="1"/>
  <c r="AJ769" i="1"/>
  <c r="AH1128" i="1"/>
  <c r="AH916" i="1"/>
  <c r="AH980" i="1"/>
  <c r="AH854" i="1"/>
  <c r="AH633" i="1"/>
  <c r="AH697" i="1"/>
  <c r="AH761" i="1"/>
  <c r="AJ806" i="1"/>
  <c r="AH1097" i="1"/>
  <c r="AH1161" i="1"/>
  <c r="AH941" i="1"/>
  <c r="AH815" i="1"/>
  <c r="AH879" i="1"/>
  <c r="AH658" i="1"/>
  <c r="AH722" i="1"/>
  <c r="AH786" i="1"/>
  <c r="AH691" i="1"/>
  <c r="AH635" i="1"/>
  <c r="AH864" i="1"/>
  <c r="AH808" i="1"/>
  <c r="AH942" i="1"/>
  <c r="AH1170" i="1"/>
  <c r="AH1114" i="1"/>
  <c r="AH1122" i="1"/>
  <c r="AJ996" i="1"/>
  <c r="AJ967" i="1"/>
  <c r="AJ1156" i="1"/>
  <c r="AJ1037" i="1"/>
  <c r="AH996" i="1"/>
  <c r="AJ735" i="1"/>
  <c r="AJ640" i="1"/>
  <c r="AJ839" i="1"/>
  <c r="AJ926" i="1"/>
  <c r="AH1047" i="1"/>
  <c r="AH668" i="1"/>
  <c r="AH788" i="1"/>
  <c r="AH1055" i="1"/>
  <c r="G27" i="2" s="1"/>
  <c r="AH1172" i="1"/>
  <c r="AH952" i="1"/>
  <c r="AH826" i="1"/>
  <c r="AH795" i="1"/>
  <c r="AH669" i="1"/>
  <c r="AH733" i="1"/>
  <c r="AJ1045" i="1"/>
  <c r="AH999" i="1"/>
  <c r="AH1133" i="1"/>
  <c r="AH913" i="1"/>
  <c r="AH977" i="1"/>
  <c r="AH851" i="1"/>
  <c r="AH630" i="1"/>
  <c r="AH694" i="1"/>
  <c r="AH758" i="1"/>
  <c r="AJ846" i="1"/>
  <c r="AH1102" i="1"/>
  <c r="AH1166" i="1"/>
  <c r="AH946" i="1"/>
  <c r="AH820" i="1"/>
  <c r="AH884" i="1"/>
  <c r="AH663" i="1"/>
  <c r="AH727" i="1"/>
  <c r="AH791" i="1"/>
  <c r="AJ761" i="1"/>
  <c r="AH1127" i="1"/>
  <c r="AH907" i="1"/>
  <c r="AH955" i="1"/>
  <c r="AH829" i="1"/>
  <c r="AH608" i="1"/>
  <c r="AH672" i="1"/>
  <c r="AH736" i="1"/>
  <c r="AJ1079" i="1"/>
  <c r="AH1023" i="1"/>
  <c r="AH1136" i="1"/>
  <c r="AH924" i="1"/>
  <c r="AH798" i="1"/>
  <c r="AH862" i="1"/>
  <c r="AH641" i="1"/>
  <c r="AH705" i="1"/>
  <c r="AH769" i="1"/>
  <c r="AJ870" i="1"/>
  <c r="AH1105" i="1"/>
  <c r="AH1169" i="1"/>
  <c r="AH949" i="1"/>
  <c r="AH823" i="1"/>
  <c r="AH887" i="1"/>
  <c r="AH666" i="1"/>
  <c r="AH730" i="1"/>
  <c r="AH794" i="1"/>
  <c r="AH755" i="1"/>
  <c r="AH699" i="1"/>
  <c r="AH643" i="1"/>
  <c r="AH872" i="1"/>
  <c r="AH816" i="1"/>
  <c r="AH950" i="1"/>
  <c r="AH894" i="1"/>
  <c r="AH902" i="1"/>
  <c r="AJ1060" i="1"/>
  <c r="AJ841" i="1"/>
  <c r="AJ936" i="1"/>
  <c r="AJ1117" i="1"/>
  <c r="AJ999" i="1"/>
  <c r="AH989" i="1"/>
  <c r="AJ704" i="1"/>
  <c r="AJ618" i="1"/>
  <c r="AJ800" i="1"/>
  <c r="AH1139" i="1"/>
  <c r="AH700" i="1"/>
  <c r="AJ1015" i="1"/>
  <c r="AH1100" i="1"/>
  <c r="AH896" i="1"/>
  <c r="AH960" i="1"/>
  <c r="AH834" i="1"/>
  <c r="AH613" i="1"/>
  <c r="AH677" i="1"/>
  <c r="AH741" i="1"/>
  <c r="AJ1120" i="1"/>
  <c r="AH1060" i="1"/>
  <c r="AH1141" i="1"/>
  <c r="AH921" i="1"/>
  <c r="AH890" i="1"/>
  <c r="AH859" i="1"/>
  <c r="AH638" i="1"/>
  <c r="AH702" i="1"/>
  <c r="AH766" i="1"/>
  <c r="AJ625" i="1"/>
  <c r="AH1110" i="1"/>
  <c r="AH985" i="1"/>
  <c r="AH954" i="1"/>
  <c r="AH828" i="1"/>
  <c r="AH607" i="1"/>
  <c r="AH671" i="1"/>
  <c r="AH735" i="1"/>
  <c r="AJ1070" i="1"/>
  <c r="AH1015" i="1"/>
  <c r="AH1135" i="1"/>
  <c r="AH908" i="1"/>
  <c r="AH963" i="1"/>
  <c r="AH837" i="1"/>
  <c r="AH616" i="1"/>
  <c r="AH680" i="1"/>
  <c r="AH744" i="1"/>
  <c r="AJ1144" i="1"/>
  <c r="AH1071" i="1"/>
  <c r="AH1144" i="1"/>
  <c r="AH932" i="1"/>
  <c r="AH806" i="1"/>
  <c r="AH870" i="1"/>
  <c r="AH649" i="1"/>
  <c r="AH713" i="1"/>
  <c r="AH777" i="1"/>
  <c r="AJ649" i="1"/>
  <c r="AH1113" i="1"/>
  <c r="AH893" i="1"/>
  <c r="AH957" i="1"/>
  <c r="AH831" i="1"/>
  <c r="AH610" i="1"/>
  <c r="AH674" i="1"/>
  <c r="AH738" i="1"/>
  <c r="AJ785" i="1"/>
  <c r="AJ1096" i="1"/>
  <c r="AH763" i="1"/>
  <c r="AH707" i="1"/>
  <c r="AH651" i="1"/>
  <c r="AH880" i="1"/>
  <c r="AH824" i="1"/>
  <c r="AH958" i="1"/>
  <c r="AH966" i="1"/>
  <c r="AJ810" i="1"/>
  <c r="AJ1110" i="1"/>
  <c r="AJ768" i="1"/>
  <c r="AJ864" i="1"/>
  <c r="AH1108" i="1"/>
  <c r="AH904" i="1"/>
  <c r="AH842" i="1"/>
  <c r="AH749" i="1"/>
  <c r="AH1085" i="1"/>
  <c r="AH867" i="1"/>
  <c r="AH710" i="1"/>
  <c r="AJ689" i="1"/>
  <c r="AH962" i="1"/>
  <c r="AH615" i="1"/>
  <c r="AH743" i="1"/>
  <c r="AH1138" i="1"/>
  <c r="AH626" i="1"/>
  <c r="AH1160" i="1"/>
  <c r="AH915" i="1"/>
  <c r="AH782" i="1"/>
  <c r="AH1116" i="1"/>
  <c r="AH659" i="1"/>
  <c r="AH1039" i="1"/>
  <c r="AH618" i="1"/>
  <c r="AH1121" i="1"/>
  <c r="AH657" i="1"/>
  <c r="AH1152" i="1"/>
  <c r="AH688" i="1"/>
  <c r="AH687" i="1"/>
  <c r="AH718" i="1"/>
  <c r="AJ964" i="1"/>
  <c r="AJ830" i="1"/>
  <c r="AJ961" i="1"/>
  <c r="AH619" i="1"/>
  <c r="AH779" i="1"/>
  <c r="AH910" i="1"/>
  <c r="AH847" i="1"/>
  <c r="AJ777" i="1"/>
  <c r="AH886" i="1"/>
  <c r="AH1096" i="1"/>
  <c r="AH632" i="1"/>
  <c r="AH1151" i="1"/>
  <c r="AH623" i="1"/>
  <c r="AH654" i="1"/>
  <c r="AH757" i="1"/>
  <c r="AH716" i="1"/>
  <c r="AJ874" i="1"/>
  <c r="AH611" i="1"/>
  <c r="AJ940" i="1"/>
  <c r="AH754" i="1"/>
  <c r="AH973" i="1"/>
  <c r="AH793" i="1"/>
  <c r="AH822" i="1"/>
  <c r="AJ798" i="1"/>
  <c r="AH853" i="1"/>
  <c r="AH1087" i="1"/>
  <c r="AH970" i="1"/>
  <c r="AH811" i="1"/>
  <c r="AH629" i="1"/>
  <c r="AJ643" i="1"/>
  <c r="AJ1008" i="1"/>
  <c r="AH693" i="1"/>
  <c r="AH832" i="1"/>
  <c r="AH771" i="1"/>
  <c r="AH746" i="1"/>
  <c r="AH965" i="1"/>
  <c r="AH785" i="1"/>
  <c r="AH814" i="1"/>
  <c r="AJ924" i="1"/>
  <c r="AH845" i="1"/>
  <c r="AH1068" i="1"/>
  <c r="AH906" i="1"/>
  <c r="AH937" i="1"/>
  <c r="AH850" i="1"/>
  <c r="AJ746" i="1"/>
  <c r="AH723" i="1"/>
  <c r="AH1129" i="1"/>
  <c r="AH665" i="1"/>
  <c r="AH696" i="1"/>
  <c r="AH751" i="1"/>
  <c r="AH1093" i="1"/>
  <c r="AJ985" i="1"/>
  <c r="AH840" i="1"/>
  <c r="AH715" i="1"/>
  <c r="AH1130" i="1"/>
  <c r="AH839" i="1"/>
  <c r="AJ713" i="1"/>
  <c r="AH878" i="1"/>
  <c r="AH1088" i="1"/>
  <c r="AH624" i="1"/>
  <c r="AH1143" i="1"/>
  <c r="AH844" i="1"/>
  <c r="AH875" i="1"/>
  <c r="AH983" i="1"/>
  <c r="AJ684" i="1"/>
  <c r="AH667" i="1"/>
  <c r="AH1078" i="1"/>
  <c r="AH690" i="1"/>
  <c r="AH909" i="1"/>
  <c r="AH729" i="1"/>
  <c r="AH948" i="1"/>
  <c r="AH760" i="1"/>
  <c r="AH979" i="1"/>
  <c r="AJ916" i="1"/>
  <c r="AH1126" i="1"/>
  <c r="AH1157" i="1"/>
  <c r="AH976" i="1"/>
  <c r="AH1022" i="1"/>
  <c r="AF792" i="1"/>
  <c r="AD793" i="1"/>
  <c r="AD609" i="1"/>
  <c r="AD964" i="1"/>
  <c r="AD1128" i="1"/>
  <c r="AD814" i="1"/>
  <c r="AD633" i="1"/>
  <c r="AD798" i="1"/>
  <c r="AD1152" i="1"/>
  <c r="AF652" i="1"/>
  <c r="AD948" i="1"/>
  <c r="AD998" i="1"/>
  <c r="AD940" i="1"/>
  <c r="AD681" i="1"/>
  <c r="AD846" i="1"/>
  <c r="G26" i="2"/>
  <c r="AD1046" i="1"/>
  <c r="AD1160" i="1"/>
  <c r="AD705" i="1"/>
  <c r="AD870" i="1"/>
  <c r="AD822" i="1"/>
  <c r="AD1112" i="1"/>
  <c r="AF696" i="1"/>
  <c r="AD745" i="1"/>
  <c r="AD625" i="1"/>
  <c r="AD1136" i="1"/>
  <c r="AF744" i="1"/>
  <c r="AD769" i="1"/>
  <c r="AD649" i="1"/>
  <c r="AF1166" i="1"/>
  <c r="AF664" i="1"/>
  <c r="AD729" i="1"/>
  <c r="AD830" i="1"/>
  <c r="AD900" i="1"/>
  <c r="AD1030" i="1"/>
  <c r="AF776" i="1"/>
  <c r="AD854" i="1"/>
  <c r="AD924" i="1"/>
  <c r="AD1078" i="1"/>
  <c r="AF220" i="1"/>
  <c r="AD159" i="1"/>
  <c r="AF417" i="1"/>
  <c r="AF481" i="1"/>
  <c r="AF545" i="1"/>
  <c r="AF325" i="1"/>
  <c r="AF389" i="1"/>
  <c r="AF263" i="1"/>
  <c r="AF43" i="1"/>
  <c r="AF107" i="1"/>
  <c r="AF171" i="1"/>
  <c r="AD425" i="1"/>
  <c r="AD489" i="1"/>
  <c r="AD553" i="1"/>
  <c r="AD334" i="1"/>
  <c r="AD398" i="1"/>
  <c r="AD270" i="1"/>
  <c r="AF426" i="1"/>
  <c r="AF490" i="1"/>
  <c r="AF554" i="1"/>
  <c r="AF334" i="1"/>
  <c r="AF398" i="1"/>
  <c r="AF272" i="1"/>
  <c r="AF52" i="1"/>
  <c r="AF116" i="1"/>
  <c r="AF180" i="1"/>
  <c r="AD442" i="1"/>
  <c r="AD506" i="1"/>
  <c r="AD570" i="1"/>
  <c r="AD351" i="1"/>
  <c r="AD223" i="1"/>
  <c r="AF419" i="1"/>
  <c r="AF483" i="1"/>
  <c r="AF547" i="1"/>
  <c r="AF327" i="1"/>
  <c r="AF391" i="1"/>
  <c r="AF265" i="1"/>
  <c r="AF45" i="1"/>
  <c r="AF109" i="1"/>
  <c r="AF173" i="1"/>
  <c r="AD427" i="1"/>
  <c r="AD491" i="1"/>
  <c r="AD555" i="1"/>
  <c r="AD336" i="1"/>
  <c r="AD400" i="1"/>
  <c r="AD272" i="1"/>
  <c r="AF460" i="1"/>
  <c r="AF524" i="1"/>
  <c r="AF588" i="1"/>
  <c r="AF368" i="1"/>
  <c r="AF242" i="1"/>
  <c r="AF306" i="1"/>
  <c r="AF86" i="1"/>
  <c r="AF150" i="1"/>
  <c r="AF214" i="1"/>
  <c r="AD468" i="1"/>
  <c r="AD532" i="1"/>
  <c r="AD596" i="1"/>
  <c r="AD377" i="1"/>
  <c r="AD249" i="1"/>
  <c r="AD313" i="1"/>
  <c r="AF461" i="1"/>
  <c r="AF525" i="1"/>
  <c r="AF589" i="1"/>
  <c r="AF369" i="1"/>
  <c r="AF243" i="1"/>
  <c r="AF307" i="1"/>
  <c r="AF87" i="1"/>
  <c r="AF151" i="1"/>
  <c r="AF441" i="1"/>
  <c r="AF505" i="1"/>
  <c r="AF569" i="1"/>
  <c r="AF349" i="1"/>
  <c r="AF223" i="1"/>
  <c r="AF287" i="1"/>
  <c r="AF67" i="1"/>
  <c r="AF131" i="1"/>
  <c r="AF195" i="1"/>
  <c r="AD449" i="1"/>
  <c r="AD513" i="1"/>
  <c r="AD577" i="1"/>
  <c r="AD358" i="1"/>
  <c r="AD230" i="1"/>
  <c r="AD294" i="1"/>
  <c r="AF450" i="1"/>
  <c r="AF514" i="1"/>
  <c r="AF578" i="1"/>
  <c r="AF358" i="1"/>
  <c r="AF232" i="1"/>
  <c r="AF296" i="1"/>
  <c r="AF76" i="1"/>
  <c r="AF140" i="1"/>
  <c r="AF204" i="1"/>
  <c r="AD466" i="1"/>
  <c r="AD530" i="1"/>
  <c r="AD594" i="1"/>
  <c r="AD375" i="1"/>
  <c r="AD231" i="1"/>
  <c r="AF443" i="1"/>
  <c r="AF507" i="1"/>
  <c r="AF571" i="1"/>
  <c r="AF351" i="1"/>
  <c r="AF225" i="1"/>
  <c r="AF289" i="1"/>
  <c r="AF69" i="1"/>
  <c r="AF133" i="1"/>
  <c r="AF197" i="1"/>
  <c r="AD451" i="1"/>
  <c r="AD515" i="1"/>
  <c r="AD579" i="1"/>
  <c r="AD360" i="1"/>
  <c r="AD232" i="1"/>
  <c r="AF420" i="1"/>
  <c r="AF484" i="1"/>
  <c r="AF548" i="1"/>
  <c r="AF328" i="1"/>
  <c r="AF392" i="1"/>
  <c r="AF266" i="1"/>
  <c r="AF46" i="1"/>
  <c r="AF110" i="1"/>
  <c r="AF174" i="1"/>
  <c r="AD428" i="1"/>
  <c r="AD492" i="1"/>
  <c r="AD556" i="1"/>
  <c r="AD337" i="1"/>
  <c r="AD401" i="1"/>
  <c r="AD273" i="1"/>
  <c r="AF421" i="1"/>
  <c r="AF485" i="1"/>
  <c r="AF549" i="1"/>
  <c r="AF329" i="1"/>
  <c r="AF393" i="1"/>
  <c r="AF267" i="1"/>
  <c r="AF47" i="1"/>
  <c r="AF111" i="1"/>
  <c r="AF175" i="1"/>
  <c r="AF449" i="1"/>
  <c r="AF513" i="1"/>
  <c r="AF577" i="1"/>
  <c r="AF357" i="1"/>
  <c r="AF231" i="1"/>
  <c r="AF295" i="1"/>
  <c r="AF75" i="1"/>
  <c r="AF139" i="1"/>
  <c r="AF203" i="1"/>
  <c r="AD457" i="1"/>
  <c r="AD521" i="1"/>
  <c r="AD585" i="1"/>
  <c r="AD366" i="1"/>
  <c r="AD238" i="1"/>
  <c r="AD302" i="1"/>
  <c r="AF458" i="1"/>
  <c r="AF522" i="1"/>
  <c r="AF586" i="1"/>
  <c r="AF366" i="1"/>
  <c r="AF240" i="1"/>
  <c r="AF304" i="1"/>
  <c r="AF84" i="1"/>
  <c r="AF148" i="1"/>
  <c r="AF212" i="1"/>
  <c r="AD474" i="1"/>
  <c r="AD538" i="1"/>
  <c r="AD319" i="1"/>
  <c r="AD383" i="1"/>
  <c r="AD239" i="1"/>
  <c r="AF451" i="1"/>
  <c r="AF515" i="1"/>
  <c r="AF579" i="1"/>
  <c r="AF359" i="1"/>
  <c r="AF233" i="1"/>
  <c r="AF297" i="1"/>
  <c r="AF77" i="1"/>
  <c r="AF141" i="1"/>
  <c r="AF205" i="1"/>
  <c r="AD459" i="1"/>
  <c r="AD523" i="1"/>
  <c r="AD587" i="1"/>
  <c r="AD368" i="1"/>
  <c r="AD240" i="1"/>
  <c r="AF428" i="1"/>
  <c r="AF492" i="1"/>
  <c r="AF556" i="1"/>
  <c r="AF336" i="1"/>
  <c r="AF400" i="1"/>
  <c r="AF274" i="1"/>
  <c r="AF54" i="1"/>
  <c r="AF118" i="1"/>
  <c r="AF182" i="1"/>
  <c r="AD436" i="1"/>
  <c r="AD500" i="1"/>
  <c r="AD564" i="1"/>
  <c r="AD345" i="1"/>
  <c r="AD409" i="1"/>
  <c r="AD281" i="1"/>
  <c r="AF429" i="1"/>
  <c r="AF493" i="1"/>
  <c r="AF557" i="1"/>
  <c r="AF337" i="1"/>
  <c r="AF401" i="1"/>
  <c r="AF275" i="1"/>
  <c r="AF55" i="1"/>
  <c r="AF119" i="1"/>
  <c r="AF473" i="1"/>
  <c r="AF585" i="1"/>
  <c r="AD95" i="1"/>
  <c r="AF489" i="1"/>
  <c r="AF593" i="1"/>
  <c r="AF405" i="1"/>
  <c r="AF35" i="1"/>
  <c r="AF147" i="1"/>
  <c r="AD433" i="1"/>
  <c r="AD537" i="1"/>
  <c r="AD350" i="1"/>
  <c r="AD262" i="1"/>
  <c r="AF466" i="1"/>
  <c r="AF562" i="1"/>
  <c r="AD304" i="1"/>
  <c r="AF425" i="1"/>
  <c r="AF529" i="1"/>
  <c r="AF341" i="1"/>
  <c r="AF255" i="1"/>
  <c r="AF83" i="1"/>
  <c r="AF179" i="1"/>
  <c r="AD473" i="1"/>
  <c r="AD569" i="1"/>
  <c r="AD390" i="1"/>
  <c r="AD310" i="1"/>
  <c r="AF498" i="1"/>
  <c r="AF318" i="1"/>
  <c r="AF224" i="1"/>
  <c r="AF44" i="1"/>
  <c r="AF156" i="1"/>
  <c r="AD450" i="1"/>
  <c r="AD554" i="1"/>
  <c r="AD367" i="1"/>
  <c r="AD263" i="1"/>
  <c r="AF523" i="1"/>
  <c r="AF335" i="1"/>
  <c r="AF249" i="1"/>
  <c r="AF61" i="1"/>
  <c r="AF165" i="1"/>
  <c r="AD467" i="1"/>
  <c r="AD563" i="1"/>
  <c r="AD384" i="1"/>
  <c r="AF412" i="1"/>
  <c r="AF516" i="1"/>
  <c r="AF344" i="1"/>
  <c r="AF250" i="1"/>
  <c r="AF70" i="1"/>
  <c r="AF166" i="1"/>
  <c r="AD460" i="1"/>
  <c r="AD572" i="1"/>
  <c r="AD385" i="1"/>
  <c r="AD297" i="1"/>
  <c r="AF477" i="1"/>
  <c r="AF581" i="1"/>
  <c r="AF409" i="1"/>
  <c r="AF315" i="1"/>
  <c r="AF135" i="1"/>
  <c r="AF215" i="1"/>
  <c r="AD469" i="1"/>
  <c r="AD533" i="1"/>
  <c r="AD597" i="1"/>
  <c r="AD378" i="1"/>
  <c r="AD250" i="1"/>
  <c r="AD314" i="1"/>
  <c r="AF462" i="1"/>
  <c r="AF526" i="1"/>
  <c r="AF590" i="1"/>
  <c r="AF370" i="1"/>
  <c r="AF244" i="1"/>
  <c r="AF308" i="1"/>
  <c r="AF88" i="1"/>
  <c r="AF152" i="1"/>
  <c r="AF216" i="1"/>
  <c r="AD470" i="1"/>
  <c r="AD534" i="1"/>
  <c r="AD598" i="1"/>
  <c r="AD379" i="1"/>
  <c r="AD251" i="1"/>
  <c r="AD315" i="1"/>
  <c r="AF471" i="1"/>
  <c r="AF535" i="1"/>
  <c r="AF599" i="1"/>
  <c r="AF379" i="1"/>
  <c r="AF253" i="1"/>
  <c r="AF33" i="1"/>
  <c r="AF97" i="1"/>
  <c r="AF161" i="1"/>
  <c r="AD415" i="1"/>
  <c r="AD487" i="1"/>
  <c r="AD551" i="1"/>
  <c r="AF433" i="1"/>
  <c r="AF537" i="1"/>
  <c r="AF365" i="1"/>
  <c r="AF271" i="1"/>
  <c r="AF91" i="1"/>
  <c r="AF187" i="1"/>
  <c r="AD481" i="1"/>
  <c r="AD593" i="1"/>
  <c r="AD406" i="1"/>
  <c r="AD34" i="1"/>
  <c r="AF506" i="1"/>
  <c r="AF326" i="1"/>
  <c r="AF248" i="1"/>
  <c r="AF60" i="1"/>
  <c r="AF164" i="1"/>
  <c r="AD458" i="1"/>
  <c r="AD562" i="1"/>
  <c r="AD391" i="1"/>
  <c r="AF427" i="1"/>
  <c r="AF531" i="1"/>
  <c r="AF343" i="1"/>
  <c r="AF257" i="1"/>
  <c r="AF85" i="1"/>
  <c r="AF181" i="1"/>
  <c r="AD475" i="1"/>
  <c r="AD571" i="1"/>
  <c r="AD392" i="1"/>
  <c r="AF436" i="1"/>
  <c r="AF532" i="1"/>
  <c r="AF352" i="1"/>
  <c r="AF258" i="1"/>
  <c r="AF78" i="1"/>
  <c r="AF190" i="1"/>
  <c r="AD476" i="1"/>
  <c r="AD580" i="1"/>
  <c r="AD393" i="1"/>
  <c r="AD305" i="1"/>
  <c r="AF501" i="1"/>
  <c r="AF597" i="1"/>
  <c r="AF227" i="1"/>
  <c r="AF39" i="1"/>
  <c r="AF143" i="1"/>
  <c r="AD413" i="1"/>
  <c r="AD477" i="1"/>
  <c r="AD541" i="1"/>
  <c r="AD322" i="1"/>
  <c r="AD386" i="1"/>
  <c r="AD258" i="1"/>
  <c r="AD38" i="1"/>
  <c r="AF470" i="1"/>
  <c r="AF534" i="1"/>
  <c r="AF598" i="1"/>
  <c r="AF378" i="1"/>
  <c r="AF252" i="1"/>
  <c r="AF221" i="1"/>
  <c r="AF96" i="1"/>
  <c r="AF160" i="1"/>
  <c r="AD414" i="1"/>
  <c r="AD478" i="1"/>
  <c r="AD542" i="1"/>
  <c r="AD323" i="1"/>
  <c r="AD387" i="1"/>
  <c r="AD259" i="1"/>
  <c r="AD39" i="1"/>
  <c r="AF479" i="1"/>
  <c r="AF543" i="1"/>
  <c r="AF323" i="1"/>
  <c r="AF387" i="1"/>
  <c r="AF261" i="1"/>
  <c r="AF41" i="1"/>
  <c r="AF105" i="1"/>
  <c r="AF169" i="1"/>
  <c r="AD423" i="1"/>
  <c r="AD495" i="1"/>
  <c r="AD559" i="1"/>
  <c r="AD340" i="1"/>
  <c r="AD404" i="1"/>
  <c r="AF50" i="1"/>
  <c r="AD252" i="1"/>
  <c r="AD74" i="1"/>
  <c r="AD138" i="1"/>
  <c r="AD202" i="1"/>
  <c r="AF278" i="1"/>
  <c r="AD316" i="1"/>
  <c r="AD67" i="1"/>
  <c r="AF497" i="1"/>
  <c r="AF397" i="1"/>
  <c r="AF99" i="1"/>
  <c r="AD441" i="1"/>
  <c r="AD326" i="1"/>
  <c r="AD286" i="1"/>
  <c r="AF546" i="1"/>
  <c r="AF406" i="1"/>
  <c r="AF92" i="1"/>
  <c r="AD418" i="1"/>
  <c r="AD546" i="1"/>
  <c r="AD407" i="1"/>
  <c r="AF475" i="1"/>
  <c r="AF319" i="1"/>
  <c r="AF281" i="1"/>
  <c r="AF125" i="1"/>
  <c r="AD443" i="1"/>
  <c r="AD320" i="1"/>
  <c r="AD256" i="1"/>
  <c r="AF508" i="1"/>
  <c r="AF376" i="1"/>
  <c r="AF314" i="1"/>
  <c r="AF158" i="1"/>
  <c r="AD508" i="1"/>
  <c r="AD353" i="1"/>
  <c r="AD289" i="1"/>
  <c r="AF517" i="1"/>
  <c r="AF361" i="1"/>
  <c r="AF299" i="1"/>
  <c r="AF167" i="1"/>
  <c r="AD445" i="1"/>
  <c r="AD525" i="1"/>
  <c r="AD338" i="1"/>
  <c r="AD226" i="1"/>
  <c r="AD306" i="1"/>
  <c r="AF486" i="1"/>
  <c r="AF566" i="1"/>
  <c r="AF362" i="1"/>
  <c r="AF268" i="1"/>
  <c r="AF64" i="1"/>
  <c r="AF144" i="1"/>
  <c r="AD430" i="1"/>
  <c r="AD510" i="1"/>
  <c r="AD590" i="1"/>
  <c r="AD403" i="1"/>
  <c r="AD291" i="1"/>
  <c r="AF463" i="1"/>
  <c r="AF559" i="1"/>
  <c r="AF355" i="1"/>
  <c r="AF245" i="1"/>
  <c r="AF57" i="1"/>
  <c r="AF137" i="1"/>
  <c r="AF217" i="1"/>
  <c r="AD511" i="1"/>
  <c r="AD591" i="1"/>
  <c r="AD380" i="1"/>
  <c r="AF396" i="1"/>
  <c r="AD405" i="1"/>
  <c r="AD82" i="1"/>
  <c r="AD154" i="1"/>
  <c r="AF432" i="1"/>
  <c r="AD440" i="1"/>
  <c r="AD43" i="1"/>
  <c r="AD115" i="1"/>
  <c r="AD179" i="1"/>
  <c r="AF348" i="1"/>
  <c r="AD576" i="1"/>
  <c r="AD52" i="1"/>
  <c r="AD116" i="1"/>
  <c r="AD180" i="1"/>
  <c r="AF356" i="1"/>
  <c r="AD584" i="1"/>
  <c r="AD53" i="1"/>
  <c r="AD117" i="1"/>
  <c r="AD181" i="1"/>
  <c r="AF218" i="1"/>
  <c r="AF521" i="1"/>
  <c r="AF239" i="1"/>
  <c r="AF115" i="1"/>
  <c r="AD465" i="1"/>
  <c r="AD342" i="1"/>
  <c r="AF418" i="1"/>
  <c r="AF570" i="1"/>
  <c r="AF256" i="1"/>
  <c r="AF100" i="1"/>
  <c r="AD426" i="1"/>
  <c r="AD578" i="1"/>
  <c r="AD220" i="1"/>
  <c r="AF491" i="1"/>
  <c r="AF367" i="1"/>
  <c r="AF305" i="1"/>
  <c r="AF149" i="1"/>
  <c r="AD483" i="1"/>
  <c r="AD328" i="1"/>
  <c r="AD264" i="1"/>
  <c r="AF540" i="1"/>
  <c r="AF384" i="1"/>
  <c r="AF38" i="1"/>
  <c r="AF198" i="1"/>
  <c r="AD516" i="1"/>
  <c r="AD361" i="1"/>
  <c r="AD37" i="1"/>
  <c r="AF533" i="1"/>
  <c r="AF377" i="1"/>
  <c r="AF63" i="1"/>
  <c r="AF183" i="1"/>
  <c r="AD453" i="1"/>
  <c r="AD549" i="1"/>
  <c r="AD346" i="1"/>
  <c r="AD234" i="1"/>
  <c r="AF414" i="1"/>
  <c r="AF494" i="1"/>
  <c r="AF574" i="1"/>
  <c r="AF386" i="1"/>
  <c r="AF276" i="1"/>
  <c r="AF72" i="1"/>
  <c r="AF168" i="1"/>
  <c r="AD438" i="1"/>
  <c r="AD518" i="1"/>
  <c r="AD331" i="1"/>
  <c r="AD318" i="1"/>
  <c r="AD299" i="1"/>
  <c r="AF487" i="1"/>
  <c r="AF567" i="1"/>
  <c r="AF363" i="1"/>
  <c r="AF269" i="1"/>
  <c r="AF65" i="1"/>
  <c r="AF145" i="1"/>
  <c r="AD431" i="1"/>
  <c r="AD519" i="1"/>
  <c r="AD599" i="1"/>
  <c r="AD388" i="1"/>
  <c r="AF270" i="1"/>
  <c r="AD277" i="1"/>
  <c r="AD90" i="1"/>
  <c r="AD162" i="1"/>
  <c r="AF496" i="1"/>
  <c r="AD504" i="1"/>
  <c r="AD51" i="1"/>
  <c r="AD123" i="1"/>
  <c r="AD187" i="1"/>
  <c r="AF222" i="1"/>
  <c r="AD357" i="1"/>
  <c r="AD60" i="1"/>
  <c r="AD124" i="1"/>
  <c r="AD188" i="1"/>
  <c r="AF230" i="1"/>
  <c r="AD365" i="1"/>
  <c r="AD61" i="1"/>
  <c r="AD125" i="1"/>
  <c r="AD189" i="1"/>
  <c r="AF364" i="1"/>
  <c r="AD592" i="1"/>
  <c r="AD54" i="1"/>
  <c r="AD118" i="1"/>
  <c r="AD182" i="1"/>
  <c r="AF411" i="1"/>
  <c r="AD544" i="1"/>
  <c r="AD48" i="1"/>
  <c r="AD112" i="1"/>
  <c r="AF317" i="1"/>
  <c r="AF303" i="1"/>
  <c r="AF163" i="1"/>
  <c r="AD529" i="1"/>
  <c r="AD222" i="1"/>
  <c r="AF474" i="1"/>
  <c r="AF350" i="1"/>
  <c r="AF288" i="1"/>
  <c r="AF132" i="1"/>
  <c r="AD490" i="1"/>
  <c r="AD335" i="1"/>
  <c r="AD255" i="1"/>
  <c r="AF555" i="1"/>
  <c r="AF399" i="1"/>
  <c r="AF53" i="1"/>
  <c r="AF213" i="1"/>
  <c r="AD531" i="1"/>
  <c r="AD376" i="1"/>
  <c r="AF452" i="1"/>
  <c r="AF580" i="1"/>
  <c r="AF234" i="1"/>
  <c r="AF102" i="1"/>
  <c r="AD420" i="1"/>
  <c r="AD548" i="1"/>
  <c r="AD233" i="1"/>
  <c r="AF445" i="1"/>
  <c r="AF573" i="1"/>
  <c r="AF251" i="1"/>
  <c r="AF95" i="1"/>
  <c r="AF207" i="1"/>
  <c r="AD493" i="1"/>
  <c r="AD573" i="1"/>
  <c r="AD370" i="1"/>
  <c r="AD274" i="1"/>
  <c r="AF438" i="1"/>
  <c r="AF518" i="1"/>
  <c r="AF330" i="1"/>
  <c r="AF410" i="1"/>
  <c r="AF300" i="1"/>
  <c r="AF112" i="1"/>
  <c r="AF192" i="1"/>
  <c r="AD462" i="1"/>
  <c r="AD558" i="1"/>
  <c r="AD355" i="1"/>
  <c r="AD243" i="1"/>
  <c r="AF423" i="1"/>
  <c r="AF511" i="1"/>
  <c r="AF591" i="1"/>
  <c r="AF403" i="1"/>
  <c r="AF293" i="1"/>
  <c r="AF89" i="1"/>
  <c r="AF185" i="1"/>
  <c r="AD463" i="1"/>
  <c r="AD543" i="1"/>
  <c r="AD348" i="1"/>
  <c r="AF424" i="1"/>
  <c r="AD432" i="1"/>
  <c r="AD42" i="1"/>
  <c r="AD114" i="1"/>
  <c r="AD186" i="1"/>
  <c r="AF404" i="1"/>
  <c r="AD253" i="1"/>
  <c r="AD83" i="1"/>
  <c r="AD147" i="1"/>
  <c r="AD211" i="1"/>
  <c r="AF130" i="1"/>
  <c r="AD284" i="1"/>
  <c r="AD84" i="1"/>
  <c r="AD148" i="1"/>
  <c r="AD212" i="1"/>
  <c r="AF138" i="1"/>
  <c r="AD285" i="1"/>
  <c r="AD85" i="1"/>
  <c r="AD149" i="1"/>
  <c r="AD213" i="1"/>
  <c r="AF82" i="1"/>
  <c r="AD268" i="1"/>
  <c r="AD78" i="1"/>
  <c r="AD142" i="1"/>
  <c r="AD206" i="1"/>
  <c r="AF34" i="1"/>
  <c r="AD244" i="1"/>
  <c r="AD72" i="1"/>
  <c r="AD136" i="1"/>
  <c r="AD200" i="1"/>
  <c r="AF333" i="1"/>
  <c r="AF311" i="1"/>
  <c r="AF211" i="1"/>
  <c r="AD545" i="1"/>
  <c r="AD246" i="1"/>
  <c r="AF482" i="1"/>
  <c r="AF374" i="1"/>
  <c r="AF312" i="1"/>
  <c r="AF172" i="1"/>
  <c r="AD498" i="1"/>
  <c r="AD343" i="1"/>
  <c r="AF435" i="1"/>
  <c r="AF563" i="1"/>
  <c r="AF407" i="1"/>
  <c r="AF93" i="1"/>
  <c r="AF32" i="1"/>
  <c r="AD539" i="1"/>
  <c r="AD408" i="1"/>
  <c r="AF468" i="1"/>
  <c r="AF596" i="1"/>
  <c r="AF282" i="1"/>
  <c r="AF126" i="1"/>
  <c r="AD444" i="1"/>
  <c r="AD588" i="1"/>
  <c r="AD241" i="1"/>
  <c r="AF453" i="1"/>
  <c r="AF321" i="1"/>
  <c r="AF259" i="1"/>
  <c r="AF103" i="1"/>
  <c r="AD421" i="1"/>
  <c r="AD501" i="1"/>
  <c r="AD581" i="1"/>
  <c r="AD394" i="1"/>
  <c r="AD282" i="1"/>
  <c r="AF446" i="1"/>
  <c r="AF542" i="1"/>
  <c r="AF338" i="1"/>
  <c r="AF228" i="1"/>
  <c r="AF40" i="1"/>
  <c r="AF120" i="1"/>
  <c r="AF200" i="1"/>
  <c r="AD486" i="1"/>
  <c r="AD566" i="1"/>
  <c r="AD363" i="1"/>
  <c r="AD267" i="1"/>
  <c r="AF431" i="1"/>
  <c r="AF519" i="1"/>
  <c r="AF331" i="1"/>
  <c r="AF316" i="1"/>
  <c r="AF301" i="1"/>
  <c r="AF113" i="1"/>
  <c r="AF193" i="1"/>
  <c r="AD471" i="1"/>
  <c r="AD567" i="1"/>
  <c r="AD356" i="1"/>
  <c r="AF488" i="1"/>
  <c r="AD496" i="1"/>
  <c r="AD50" i="1"/>
  <c r="AD122" i="1"/>
  <c r="AD194" i="1"/>
  <c r="AF58" i="1"/>
  <c r="AD279" i="1"/>
  <c r="AD91" i="1"/>
  <c r="AD155" i="1"/>
  <c r="AD219" i="1"/>
  <c r="AF194" i="1"/>
  <c r="AD300" i="1"/>
  <c r="AD92" i="1"/>
  <c r="AD156" i="1"/>
  <c r="AF448" i="1"/>
  <c r="AF202" i="1"/>
  <c r="AF465" i="1"/>
  <c r="AF59" i="1"/>
  <c r="AD411" i="1"/>
  <c r="AF538" i="1"/>
  <c r="AF68" i="1"/>
  <c r="AD522" i="1"/>
  <c r="AF467" i="1"/>
  <c r="AF273" i="1"/>
  <c r="AD435" i="1"/>
  <c r="AD248" i="1"/>
  <c r="AF360" i="1"/>
  <c r="AF142" i="1"/>
  <c r="AD329" i="1"/>
  <c r="AF509" i="1"/>
  <c r="AF291" i="1"/>
  <c r="AD437" i="1"/>
  <c r="AD330" i="1"/>
  <c r="AD298" i="1"/>
  <c r="AF558" i="1"/>
  <c r="AF260" i="1"/>
  <c r="AF136" i="1"/>
  <c r="AD502" i="1"/>
  <c r="AD395" i="1"/>
  <c r="AF447" i="1"/>
  <c r="AF347" i="1"/>
  <c r="AF49" i="1"/>
  <c r="AF209" i="1"/>
  <c r="AD583" i="1"/>
  <c r="AF332" i="1"/>
  <c r="AD66" i="1"/>
  <c r="AD218" i="1"/>
  <c r="AD312" i="1"/>
  <c r="AD171" i="1"/>
  <c r="AD512" i="1"/>
  <c r="AD108" i="1"/>
  <c r="AF576" i="1"/>
  <c r="AD33" i="1"/>
  <c r="AD141" i="1"/>
  <c r="AF520" i="1"/>
  <c r="AD373" i="1"/>
  <c r="AD86" i="1"/>
  <c r="AD166" i="1"/>
  <c r="AF380" i="1"/>
  <c r="AD271" i="1"/>
  <c r="AD96" i="1"/>
  <c r="AD176" i="1"/>
  <c r="AF324" i="1"/>
  <c r="AD552" i="1"/>
  <c r="AD49" i="1"/>
  <c r="AD113" i="1"/>
  <c r="AD177" i="1"/>
  <c r="AD237" i="1"/>
  <c r="AD167" i="1"/>
  <c r="AF553" i="1"/>
  <c r="AF123" i="1"/>
  <c r="AD374" i="1"/>
  <c r="AF594" i="1"/>
  <c r="AF108" i="1"/>
  <c r="AD586" i="1"/>
  <c r="AF499" i="1"/>
  <c r="AF313" i="1"/>
  <c r="AD499" i="1"/>
  <c r="AD280" i="1"/>
  <c r="AF408" i="1"/>
  <c r="AF206" i="1"/>
  <c r="AD369" i="1"/>
  <c r="AF541" i="1"/>
  <c r="AF71" i="1"/>
  <c r="AD461" i="1"/>
  <c r="AD354" i="1"/>
  <c r="AF422" i="1"/>
  <c r="AF582" i="1"/>
  <c r="AF284" i="1"/>
  <c r="AF176" i="1"/>
  <c r="AD526" i="1"/>
  <c r="AD227" i="1"/>
  <c r="AF495" i="1"/>
  <c r="AF371" i="1"/>
  <c r="AF73" i="1"/>
  <c r="AD439" i="1"/>
  <c r="AD324" i="1"/>
  <c r="AF114" i="1"/>
  <c r="AD98" i="1"/>
  <c r="AF560" i="1"/>
  <c r="AD59" i="1"/>
  <c r="AD195" i="1"/>
  <c r="AD228" i="1"/>
  <c r="AD132" i="1"/>
  <c r="AF294" i="1"/>
  <c r="AD45" i="1"/>
  <c r="AD157" i="1"/>
  <c r="AF584" i="1"/>
  <c r="AD236" i="1"/>
  <c r="AD94" i="1"/>
  <c r="AD174" i="1"/>
  <c r="AF254" i="1"/>
  <c r="AD292" i="1"/>
  <c r="AD104" i="1"/>
  <c r="AD184" i="1"/>
  <c r="AF388" i="1"/>
  <c r="AD333" i="1"/>
  <c r="AD57" i="1"/>
  <c r="AD121" i="1"/>
  <c r="AD185" i="1"/>
  <c r="AD215" i="1"/>
  <c r="AF310" i="1"/>
  <c r="AD103" i="1"/>
  <c r="AF455" i="1"/>
  <c r="AF561" i="1"/>
  <c r="AF155" i="1"/>
  <c r="AD382" i="1"/>
  <c r="AF342" i="1"/>
  <c r="AF124" i="1"/>
  <c r="AD327" i="1"/>
  <c r="AF539" i="1"/>
  <c r="AF37" i="1"/>
  <c r="AD507" i="1"/>
  <c r="AF444" i="1"/>
  <c r="AF226" i="1"/>
  <c r="AF31" i="1"/>
  <c r="AD225" i="1"/>
  <c r="AF565" i="1"/>
  <c r="AF79" i="1"/>
  <c r="AD485" i="1"/>
  <c r="AD362" i="1"/>
  <c r="AF430" i="1"/>
  <c r="AF322" i="1"/>
  <c r="AF292" i="1"/>
  <c r="AF184" i="1"/>
  <c r="AD550" i="1"/>
  <c r="AD235" i="1"/>
  <c r="AF503" i="1"/>
  <c r="AF395" i="1"/>
  <c r="AF81" i="1"/>
  <c r="AD447" i="1"/>
  <c r="AD332" i="1"/>
  <c r="AF178" i="1"/>
  <c r="AD106" i="1"/>
  <c r="AF340" i="1"/>
  <c r="AD75" i="1"/>
  <c r="AD203" i="1"/>
  <c r="AD260" i="1"/>
  <c r="AD140" i="1"/>
  <c r="AF74" i="1"/>
  <c r="AD69" i="1"/>
  <c r="AD165" i="1"/>
  <c r="AF238" i="1"/>
  <c r="AD287" i="1"/>
  <c r="AD102" i="1"/>
  <c r="AD190" i="1"/>
  <c r="AF98" i="1"/>
  <c r="AD308" i="1"/>
  <c r="AD120" i="1"/>
  <c r="AD192" i="1"/>
  <c r="AF262" i="1"/>
  <c r="AD397" i="1"/>
  <c r="AD65" i="1"/>
  <c r="AD129" i="1"/>
  <c r="AD193" i="1"/>
  <c r="AD151" i="1"/>
  <c r="AD191" i="1"/>
  <c r="AD183" i="1"/>
  <c r="AD175" i="1"/>
  <c r="AD36" i="1"/>
  <c r="AD47" i="1"/>
  <c r="AF528" i="1"/>
  <c r="AD536" i="1"/>
  <c r="AF464" i="1"/>
  <c r="AF373" i="1"/>
  <c r="AF219" i="1"/>
  <c r="AD254" i="1"/>
  <c r="AF382" i="1"/>
  <c r="AF188" i="1"/>
  <c r="AD359" i="1"/>
  <c r="AF587" i="1"/>
  <c r="AF101" i="1"/>
  <c r="AD547" i="1"/>
  <c r="AF476" i="1"/>
  <c r="AF290" i="1"/>
  <c r="AD452" i="1"/>
  <c r="AD257" i="1"/>
  <c r="AF345" i="1"/>
  <c r="AF127" i="1"/>
  <c r="AD509" i="1"/>
  <c r="AD402" i="1"/>
  <c r="AF454" i="1"/>
  <c r="AF346" i="1"/>
  <c r="AF48" i="1"/>
  <c r="AF208" i="1"/>
  <c r="AD574" i="1"/>
  <c r="AD275" i="1"/>
  <c r="AF527" i="1"/>
  <c r="AF229" i="1"/>
  <c r="AF121" i="1"/>
  <c r="AD479" i="1"/>
  <c r="AD364" i="1"/>
  <c r="AD560" i="1"/>
  <c r="AD130" i="1"/>
  <c r="AF122" i="1"/>
  <c r="AD99" i="1"/>
  <c r="AF504" i="1"/>
  <c r="AD221" i="1"/>
  <c r="AD164" i="1"/>
  <c r="AD456" i="1"/>
  <c r="AD77" i="1"/>
  <c r="AD173" i="1"/>
  <c r="AF302" i="1"/>
  <c r="AD303" i="1"/>
  <c r="AD110" i="1"/>
  <c r="AD198" i="1"/>
  <c r="AF162" i="1"/>
  <c r="AD40" i="1"/>
  <c r="AD128" i="1"/>
  <c r="AD208" i="1"/>
  <c r="AF42" i="1"/>
  <c r="AD245" i="1"/>
  <c r="AD73" i="1"/>
  <c r="AD137" i="1"/>
  <c r="AD201" i="1"/>
  <c r="AD87" i="1"/>
  <c r="AD207" i="1"/>
  <c r="AD127" i="1"/>
  <c r="AD119" i="1"/>
  <c r="AD111" i="1"/>
  <c r="AD472" i="1"/>
  <c r="AF440" i="1"/>
  <c r="AD63" i="1"/>
  <c r="AD55" i="1"/>
  <c r="AF381" i="1"/>
  <c r="AD417" i="1"/>
  <c r="AD278" i="1"/>
  <c r="AF390" i="1"/>
  <c r="AF196" i="1"/>
  <c r="AD399" i="1"/>
  <c r="AF595" i="1"/>
  <c r="AF117" i="1"/>
  <c r="AD595" i="1"/>
  <c r="AF500" i="1"/>
  <c r="AF298" i="1"/>
  <c r="AD484" i="1"/>
  <c r="AD265" i="1"/>
  <c r="AF353" i="1"/>
  <c r="AF159" i="1"/>
  <c r="AD517" i="1"/>
  <c r="AD410" i="1"/>
  <c r="AF478" i="1"/>
  <c r="AF354" i="1"/>
  <c r="AF56" i="1"/>
  <c r="AD422" i="1"/>
  <c r="AD582" i="1"/>
  <c r="AD283" i="1"/>
  <c r="AF551" i="1"/>
  <c r="AF237" i="1"/>
  <c r="AF129" i="1"/>
  <c r="AD503" i="1"/>
  <c r="AD372" i="1"/>
  <c r="AD341" i="1"/>
  <c r="AD146" i="1"/>
  <c r="AF186" i="1"/>
  <c r="AD107" i="1"/>
  <c r="AF568" i="1"/>
  <c r="AD44" i="1"/>
  <c r="AD172" i="1"/>
  <c r="AD520" i="1"/>
  <c r="AD93" i="1"/>
  <c r="AD197" i="1"/>
  <c r="AF146" i="1"/>
  <c r="AD35" i="1"/>
  <c r="AD126" i="1"/>
  <c r="AD214" i="1"/>
  <c r="AD416" i="1"/>
  <c r="AD56" i="1"/>
  <c r="AD144" i="1"/>
  <c r="AD216" i="1"/>
  <c r="AF106" i="1"/>
  <c r="AD276" i="1"/>
  <c r="AD81" i="1"/>
  <c r="AD145" i="1"/>
  <c r="AD209" i="1"/>
  <c r="AD288" i="1"/>
  <c r="AD143" i="1"/>
  <c r="AF247" i="1"/>
  <c r="AD497" i="1"/>
  <c r="AF434" i="1"/>
  <c r="AF264" i="1"/>
  <c r="AD434" i="1"/>
  <c r="AD455" i="1"/>
  <c r="AF375" i="1"/>
  <c r="AF157" i="1"/>
  <c r="AD344" i="1"/>
  <c r="AF564" i="1"/>
  <c r="AF62" i="1"/>
  <c r="AD524" i="1"/>
  <c r="AF413" i="1"/>
  <c r="AF385" i="1"/>
  <c r="AF191" i="1"/>
  <c r="AD557" i="1"/>
  <c r="AD242" i="1"/>
  <c r="AF502" i="1"/>
  <c r="AF394" i="1"/>
  <c r="AF80" i="1"/>
  <c r="AD446" i="1"/>
  <c r="AD339" i="1"/>
  <c r="AD307" i="1"/>
  <c r="AF575" i="1"/>
  <c r="AF277" i="1"/>
  <c r="AF153" i="1"/>
  <c r="AD527" i="1"/>
  <c r="AD396" i="1"/>
  <c r="AD295" i="1"/>
  <c r="AD170" i="1"/>
  <c r="AD568" i="1"/>
  <c r="AD131" i="1"/>
  <c r="AF286" i="1"/>
  <c r="AD68" i="1"/>
  <c r="AD196" i="1"/>
  <c r="AD229" i="1"/>
  <c r="AD101" i="1"/>
  <c r="AD205" i="1"/>
  <c r="AF210" i="1"/>
  <c r="AD46" i="1"/>
  <c r="AD134" i="1"/>
  <c r="AD31" i="1"/>
  <c r="AD480" i="1"/>
  <c r="AD64" i="1"/>
  <c r="AD152" i="1"/>
  <c r="AF416" i="1"/>
  <c r="AF170" i="1"/>
  <c r="AD293" i="1"/>
  <c r="AD89" i="1"/>
  <c r="AD153" i="1"/>
  <c r="AD217" i="1"/>
  <c r="AF154" i="1"/>
  <c r="AD79" i="1"/>
  <c r="AD199" i="1"/>
  <c r="AD381" i="1"/>
  <c r="AD412" i="1"/>
  <c r="AF279" i="1"/>
  <c r="AD505" i="1"/>
  <c r="AF442" i="1"/>
  <c r="AF280" i="1"/>
  <c r="AD482" i="1"/>
  <c r="AD247" i="1"/>
  <c r="AF383" i="1"/>
  <c r="AF189" i="1"/>
  <c r="AD352" i="1"/>
  <c r="AF572" i="1"/>
  <c r="AF94" i="1"/>
  <c r="AD540" i="1"/>
  <c r="AF437" i="1"/>
  <c r="AF235" i="1"/>
  <c r="AF199" i="1"/>
  <c r="AD565" i="1"/>
  <c r="AD266" i="1"/>
  <c r="AF510" i="1"/>
  <c r="AF402" i="1"/>
  <c r="AF104" i="1"/>
  <c r="AD454" i="1"/>
  <c r="AD347" i="1"/>
  <c r="AF415" i="1"/>
  <c r="AF583" i="1"/>
  <c r="AF285" i="1"/>
  <c r="AF177" i="1"/>
  <c r="AD535" i="1"/>
  <c r="AD317" i="1"/>
  <c r="AD311" i="1"/>
  <c r="AD178" i="1"/>
  <c r="AD349" i="1"/>
  <c r="AD139" i="1"/>
  <c r="AF66" i="1"/>
  <c r="AD76" i="1"/>
  <c r="AD204" i="1"/>
  <c r="AD261" i="1"/>
  <c r="AD109" i="1"/>
  <c r="AD32" i="1"/>
  <c r="AD464" i="1"/>
  <c r="AD62" i="1"/>
  <c r="AD150" i="1"/>
  <c r="AF472" i="1"/>
  <c r="AD325" i="1"/>
  <c r="AD80" i="1"/>
  <c r="AD160" i="1"/>
  <c r="AF480" i="1"/>
  <c r="AD424" i="1"/>
  <c r="AD309" i="1"/>
  <c r="AD97" i="1"/>
  <c r="AD161" i="1"/>
  <c r="AD269" i="1"/>
  <c r="AD135" i="1"/>
  <c r="AF246" i="1"/>
  <c r="AF372" i="1"/>
  <c r="AF592" i="1"/>
  <c r="AF457" i="1"/>
  <c r="AF51" i="1"/>
  <c r="AD561" i="1"/>
  <c r="AF530" i="1"/>
  <c r="AF36" i="1"/>
  <c r="AD514" i="1"/>
  <c r="AF459" i="1"/>
  <c r="AF241" i="1"/>
  <c r="AD419" i="1"/>
  <c r="AD224" i="1"/>
  <c r="AF320" i="1"/>
  <c r="AF134" i="1"/>
  <c r="AD321" i="1"/>
  <c r="AF469" i="1"/>
  <c r="AF283" i="1"/>
  <c r="AD429" i="1"/>
  <c r="AD589" i="1"/>
  <c r="AD290" i="1"/>
  <c r="AF550" i="1"/>
  <c r="AF236" i="1"/>
  <c r="AF128" i="1"/>
  <c r="AD494" i="1"/>
  <c r="AD371" i="1"/>
  <c r="AF439" i="1"/>
  <c r="AF339" i="1"/>
  <c r="AF309" i="1"/>
  <c r="AF201" i="1"/>
  <c r="AD575" i="1"/>
  <c r="AF552" i="1"/>
  <c r="AD58" i="1"/>
  <c r="AD210" i="1"/>
  <c r="AD296" i="1"/>
  <c r="AD163" i="1"/>
  <c r="AD448" i="1"/>
  <c r="AD100" i="1"/>
  <c r="AF512" i="1"/>
  <c r="AD301" i="1"/>
  <c r="AD133" i="1"/>
  <c r="AF456" i="1"/>
  <c r="AD528" i="1"/>
  <c r="AD70" i="1"/>
  <c r="AD158" i="1"/>
  <c r="AF536" i="1"/>
  <c r="AD389" i="1"/>
  <c r="AD88" i="1"/>
  <c r="AD168" i="1"/>
  <c r="AF544" i="1"/>
  <c r="AD488" i="1"/>
  <c r="AD41" i="1"/>
  <c r="AD105" i="1"/>
  <c r="AD169" i="1"/>
  <c r="AF90" i="1"/>
  <c r="AD71" i="1"/>
  <c r="AR35" i="1"/>
  <c r="AQ35" i="1"/>
  <c r="AP35" i="1"/>
  <c r="AQ38" i="1"/>
  <c r="AR38" i="1"/>
  <c r="H23" i="2"/>
  <c r="K23" i="2" s="1"/>
  <c r="P1043" i="1"/>
  <c r="P1107" i="1"/>
  <c r="P996" i="1"/>
  <c r="P1060" i="1"/>
  <c r="P1124" i="1"/>
  <c r="P904" i="1"/>
  <c r="P1045" i="1"/>
  <c r="P1109" i="1"/>
  <c r="P998" i="1"/>
  <c r="P1062" i="1"/>
  <c r="P1126" i="1"/>
  <c r="P1007" i="1"/>
  <c r="P1071" i="1"/>
  <c r="P1135" i="1"/>
  <c r="P1000" i="1"/>
  <c r="P1064" i="1"/>
  <c r="P1128" i="1"/>
  <c r="P993" i="1"/>
  <c r="P1057" i="1"/>
  <c r="P1121" i="1"/>
  <c r="P1058" i="1"/>
  <c r="P949" i="1"/>
  <c r="P823" i="1"/>
  <c r="P887" i="1"/>
  <c r="P666" i="1"/>
  <c r="P730" i="1"/>
  <c r="N992" i="1"/>
  <c r="N1056" i="1"/>
  <c r="N1120" i="1"/>
  <c r="N900" i="1"/>
  <c r="N964" i="1"/>
  <c r="N838" i="1"/>
  <c r="N618" i="1"/>
  <c r="N682" i="1"/>
  <c r="N746" i="1"/>
  <c r="P1066" i="1"/>
  <c r="P942" i="1"/>
  <c r="P816" i="1"/>
  <c r="P880" i="1"/>
  <c r="P659" i="1"/>
  <c r="P723" i="1"/>
  <c r="P787" i="1"/>
  <c r="N1041" i="1"/>
  <c r="N1105" i="1"/>
  <c r="N1169" i="1"/>
  <c r="N949" i="1"/>
  <c r="N823" i="1"/>
  <c r="N887" i="1"/>
  <c r="N667" i="1"/>
  <c r="N731" i="1"/>
  <c r="N606" i="1"/>
  <c r="P927" i="1"/>
  <c r="P801" i="1"/>
  <c r="P865" i="1"/>
  <c r="P644" i="1"/>
  <c r="P708" i="1"/>
  <c r="P772" i="1"/>
  <c r="N1026" i="1"/>
  <c r="N1090" i="1"/>
  <c r="N1154" i="1"/>
  <c r="N934" i="1"/>
  <c r="N808" i="1"/>
  <c r="N872" i="1"/>
  <c r="N652" i="1"/>
  <c r="N716" i="1"/>
  <c r="N780" i="1"/>
  <c r="P912" i="1"/>
  <c r="P976" i="1"/>
  <c r="P850" i="1"/>
  <c r="P629" i="1"/>
  <c r="P693" i="1"/>
  <c r="P757" i="1"/>
  <c r="N1011" i="1"/>
  <c r="N1075" i="1"/>
  <c r="N1139" i="1"/>
  <c r="N919" i="1"/>
  <c r="N983" i="1"/>
  <c r="N857" i="1"/>
  <c r="N637" i="1"/>
  <c r="N701" i="1"/>
  <c r="P987" i="1"/>
  <c r="P1051" i="1"/>
  <c r="P1115" i="1"/>
  <c r="P1004" i="1"/>
  <c r="P1068" i="1"/>
  <c r="P1132" i="1"/>
  <c r="P989" i="1"/>
  <c r="P1053" i="1"/>
  <c r="P1117" i="1"/>
  <c r="P1006" i="1"/>
  <c r="P1070" i="1"/>
  <c r="P1134" i="1"/>
  <c r="P1015" i="1"/>
  <c r="P1079" i="1"/>
  <c r="P1143" i="1"/>
  <c r="P1008" i="1"/>
  <c r="P1072" i="1"/>
  <c r="P1136" i="1"/>
  <c r="P1001" i="1"/>
  <c r="P1065" i="1"/>
  <c r="P1129" i="1"/>
  <c r="P1122" i="1"/>
  <c r="P957" i="1"/>
  <c r="P831" i="1"/>
  <c r="P610" i="1"/>
  <c r="P674" i="1"/>
  <c r="P738" i="1"/>
  <c r="N1000" i="1"/>
  <c r="N1064" i="1"/>
  <c r="N1128" i="1"/>
  <c r="N908" i="1"/>
  <c r="N972" i="1"/>
  <c r="N846" i="1"/>
  <c r="N626" i="1"/>
  <c r="N690" i="1"/>
  <c r="N754" i="1"/>
  <c r="P1130" i="1"/>
  <c r="P950" i="1"/>
  <c r="P824" i="1"/>
  <c r="P888" i="1"/>
  <c r="P667" i="1"/>
  <c r="P731" i="1"/>
  <c r="P605" i="1"/>
  <c r="N1049" i="1"/>
  <c r="N1113" i="1"/>
  <c r="N893" i="1"/>
  <c r="N957" i="1"/>
  <c r="N831" i="1"/>
  <c r="N611" i="1"/>
  <c r="N675" i="1"/>
  <c r="N739" i="1"/>
  <c r="P1010" i="1"/>
  <c r="P935" i="1"/>
  <c r="P809" i="1"/>
  <c r="P873" i="1"/>
  <c r="P652" i="1"/>
  <c r="P716" i="1"/>
  <c r="P780" i="1"/>
  <c r="N1034" i="1"/>
  <c r="N1098" i="1"/>
  <c r="N1162" i="1"/>
  <c r="N942" i="1"/>
  <c r="N816" i="1"/>
  <c r="N880" i="1"/>
  <c r="N660" i="1"/>
  <c r="N724" i="1"/>
  <c r="N788" i="1"/>
  <c r="P920" i="1"/>
  <c r="P984" i="1"/>
  <c r="P858" i="1"/>
  <c r="P637" i="1"/>
  <c r="P701" i="1"/>
  <c r="P765" i="1"/>
  <c r="N1019" i="1"/>
  <c r="N1083" i="1"/>
  <c r="N1147" i="1"/>
  <c r="N927" i="1"/>
  <c r="N801" i="1"/>
  <c r="N865" i="1"/>
  <c r="N645" i="1"/>
  <c r="N709" i="1"/>
  <c r="P995" i="1"/>
  <c r="P1059" i="1"/>
  <c r="P1123" i="1"/>
  <c r="P1012" i="1"/>
  <c r="P1076" i="1"/>
  <c r="P1140" i="1"/>
  <c r="P997" i="1"/>
  <c r="P1061" i="1"/>
  <c r="P1125" i="1"/>
  <c r="P1014" i="1"/>
  <c r="P1078" i="1"/>
  <c r="P1142" i="1"/>
  <c r="P1023" i="1"/>
  <c r="P1087" i="1"/>
  <c r="P1151" i="1"/>
  <c r="P1016" i="1"/>
  <c r="P1080" i="1"/>
  <c r="P1144" i="1"/>
  <c r="P1009" i="1"/>
  <c r="P1073" i="1"/>
  <c r="P1137" i="1"/>
  <c r="P1170" i="1"/>
  <c r="P965" i="1"/>
  <c r="P839" i="1"/>
  <c r="P618" i="1"/>
  <c r="P682" i="1"/>
  <c r="P754" i="1"/>
  <c r="N1008" i="1"/>
  <c r="N1072" i="1"/>
  <c r="N1136" i="1"/>
  <c r="N916" i="1"/>
  <c r="N980" i="1"/>
  <c r="N854" i="1"/>
  <c r="N634" i="1"/>
  <c r="N698" i="1"/>
  <c r="N762" i="1"/>
  <c r="P1171" i="1"/>
  <c r="P958" i="1"/>
  <c r="P832" i="1"/>
  <c r="P611" i="1"/>
  <c r="P675" i="1"/>
  <c r="P739" i="1"/>
  <c r="N993" i="1"/>
  <c r="N1057" i="1"/>
  <c r="N1121" i="1"/>
  <c r="N901" i="1"/>
  <c r="N965" i="1"/>
  <c r="N839" i="1"/>
  <c r="N619" i="1"/>
  <c r="N683" i="1"/>
  <c r="N747" i="1"/>
  <c r="P1074" i="1"/>
  <c r="P943" i="1"/>
  <c r="P817" i="1"/>
  <c r="P881" i="1"/>
  <c r="P660" i="1"/>
  <c r="P724" i="1"/>
  <c r="P788" i="1"/>
  <c r="N1042" i="1"/>
  <c r="N1106" i="1"/>
  <c r="N1170" i="1"/>
  <c r="N950" i="1"/>
  <c r="N824" i="1"/>
  <c r="N888" i="1"/>
  <c r="N668" i="1"/>
  <c r="N732" i="1"/>
  <c r="N605" i="1"/>
  <c r="P928" i="1"/>
  <c r="P802" i="1"/>
  <c r="P866" i="1"/>
  <c r="P645" i="1"/>
  <c r="P709" i="1"/>
  <c r="P773" i="1"/>
  <c r="N1027" i="1"/>
  <c r="N1091" i="1"/>
  <c r="N1155" i="1"/>
  <c r="N935" i="1"/>
  <c r="N809" i="1"/>
  <c r="N873" i="1"/>
  <c r="N653" i="1"/>
  <c r="N717" i="1"/>
  <c r="P1003" i="1"/>
  <c r="P1067" i="1"/>
  <c r="P1131" i="1"/>
  <c r="P1020" i="1"/>
  <c r="P1084" i="1"/>
  <c r="P1148" i="1"/>
  <c r="P1005" i="1"/>
  <c r="P1069" i="1"/>
  <c r="P1133" i="1"/>
  <c r="P1022" i="1"/>
  <c r="P1086" i="1"/>
  <c r="P1150" i="1"/>
  <c r="P1031" i="1"/>
  <c r="P1095" i="1"/>
  <c r="P1159" i="1"/>
  <c r="P1024" i="1"/>
  <c r="P1088" i="1"/>
  <c r="P1152" i="1"/>
  <c r="P1017" i="1"/>
  <c r="P1081" i="1"/>
  <c r="P1145" i="1"/>
  <c r="P898" i="1"/>
  <c r="P973" i="1"/>
  <c r="P847" i="1"/>
  <c r="P626" i="1"/>
  <c r="P690" i="1"/>
  <c r="P762" i="1"/>
  <c r="N1016" i="1"/>
  <c r="N1080" i="1"/>
  <c r="N1144" i="1"/>
  <c r="N924" i="1"/>
  <c r="N798" i="1"/>
  <c r="N862" i="1"/>
  <c r="N642" i="1"/>
  <c r="N706" i="1"/>
  <c r="N770" i="1"/>
  <c r="P901" i="1"/>
  <c r="P966" i="1"/>
  <c r="P840" i="1"/>
  <c r="P619" i="1"/>
  <c r="P683" i="1"/>
  <c r="P747" i="1"/>
  <c r="N1001" i="1"/>
  <c r="N1065" i="1"/>
  <c r="N1129" i="1"/>
  <c r="N909" i="1"/>
  <c r="N973" i="1"/>
  <c r="N847" i="1"/>
  <c r="N627" i="1"/>
  <c r="N691" i="1"/>
  <c r="N755" i="1"/>
  <c r="G22" i="2" s="1"/>
  <c r="P1138" i="1"/>
  <c r="P951" i="1"/>
  <c r="P825" i="1"/>
  <c r="P889" i="1"/>
  <c r="P668" i="1"/>
  <c r="P732" i="1"/>
  <c r="N986" i="1"/>
  <c r="N1050" i="1"/>
  <c r="N1114" i="1"/>
  <c r="N894" i="1"/>
  <c r="N958" i="1"/>
  <c r="N832" i="1"/>
  <c r="N612" i="1"/>
  <c r="N676" i="1"/>
  <c r="N740" i="1"/>
  <c r="P1018" i="1"/>
  <c r="P936" i="1"/>
  <c r="P810" i="1"/>
  <c r="P874" i="1"/>
  <c r="P653" i="1"/>
  <c r="P717" i="1"/>
  <c r="P781" i="1"/>
  <c r="N1035" i="1"/>
  <c r="N1099" i="1"/>
  <c r="N1163" i="1"/>
  <c r="N943" i="1"/>
  <c r="N817" i="1"/>
  <c r="N881" i="1"/>
  <c r="N661" i="1"/>
  <c r="P746" i="1"/>
  <c r="P1011" i="1"/>
  <c r="P1075" i="1"/>
  <c r="P1139" i="1"/>
  <c r="P1028" i="1"/>
  <c r="P1092" i="1"/>
  <c r="P1156" i="1"/>
  <c r="P1013" i="1"/>
  <c r="P1077" i="1"/>
  <c r="P1141" i="1"/>
  <c r="P1030" i="1"/>
  <c r="P1094" i="1"/>
  <c r="P1158" i="1"/>
  <c r="P1039" i="1"/>
  <c r="P1103" i="1"/>
  <c r="P1167" i="1"/>
  <c r="P1032" i="1"/>
  <c r="P1096" i="1"/>
  <c r="P1160" i="1"/>
  <c r="P1025" i="1"/>
  <c r="P1089" i="1"/>
  <c r="P1153" i="1"/>
  <c r="P909" i="1"/>
  <c r="P981" i="1"/>
  <c r="P855" i="1"/>
  <c r="P634" i="1"/>
  <c r="P698" i="1"/>
  <c r="P770" i="1"/>
  <c r="N1024" i="1"/>
  <c r="N1088" i="1"/>
  <c r="N1152" i="1"/>
  <c r="N932" i="1"/>
  <c r="N806" i="1"/>
  <c r="N870" i="1"/>
  <c r="N650" i="1"/>
  <c r="N714" i="1"/>
  <c r="N778" i="1"/>
  <c r="P910" i="1"/>
  <c r="P974" i="1"/>
  <c r="P848" i="1"/>
  <c r="P627" i="1"/>
  <c r="P691" i="1"/>
  <c r="P755" i="1"/>
  <c r="H22" i="2" s="1"/>
  <c r="I22" i="2" s="1"/>
  <c r="N1009" i="1"/>
  <c r="N1073" i="1"/>
  <c r="N1137" i="1"/>
  <c r="N917" i="1"/>
  <c r="N981" i="1"/>
  <c r="N855" i="1"/>
  <c r="N635" i="1"/>
  <c r="N699" i="1"/>
  <c r="N763" i="1"/>
  <c r="P1173" i="1"/>
  <c r="P959" i="1"/>
  <c r="P833" i="1"/>
  <c r="P612" i="1"/>
  <c r="P676" i="1"/>
  <c r="P740" i="1"/>
  <c r="N994" i="1"/>
  <c r="N1058" i="1"/>
  <c r="N1122" i="1"/>
  <c r="N902" i="1"/>
  <c r="N966" i="1"/>
  <c r="N840" i="1"/>
  <c r="N620" i="1"/>
  <c r="N684" i="1"/>
  <c r="N748" i="1"/>
  <c r="P1082" i="1"/>
  <c r="P944" i="1"/>
  <c r="P818" i="1"/>
  <c r="P882" i="1"/>
  <c r="P661" i="1"/>
  <c r="P725" i="1"/>
  <c r="P789" i="1"/>
  <c r="N1043" i="1"/>
  <c r="N1107" i="1"/>
  <c r="N1171" i="1"/>
  <c r="N951" i="1"/>
  <c r="N825" i="1"/>
  <c r="N889" i="1"/>
  <c r="N669" i="1"/>
  <c r="P1019" i="1"/>
  <c r="P1083" i="1"/>
  <c r="P1147" i="1"/>
  <c r="P1036" i="1"/>
  <c r="P1100" i="1"/>
  <c r="P1164" i="1"/>
  <c r="P1021" i="1"/>
  <c r="P1085" i="1"/>
  <c r="P1149" i="1"/>
  <c r="P1038" i="1"/>
  <c r="P1102" i="1"/>
  <c r="P1166" i="1"/>
  <c r="P1047" i="1"/>
  <c r="P1111" i="1"/>
  <c r="P891" i="1"/>
  <c r="P1040" i="1"/>
  <c r="P1104" i="1"/>
  <c r="P1168" i="1"/>
  <c r="P1033" i="1"/>
  <c r="P1097" i="1"/>
  <c r="P1161" i="1"/>
  <c r="P925" i="1"/>
  <c r="P799" i="1"/>
  <c r="P863" i="1"/>
  <c r="P642" i="1"/>
  <c r="P706" i="1"/>
  <c r="P778" i="1"/>
  <c r="N1032" i="1"/>
  <c r="N1096" i="1"/>
  <c r="N1160" i="1"/>
  <c r="N940" i="1"/>
  <c r="N814" i="1"/>
  <c r="N878" i="1"/>
  <c r="N658" i="1"/>
  <c r="N722" i="1"/>
  <c r="N786" i="1"/>
  <c r="P918" i="1"/>
  <c r="P982" i="1"/>
  <c r="P856" i="1"/>
  <c r="P635" i="1"/>
  <c r="P699" i="1"/>
  <c r="P763" i="1"/>
  <c r="N1017" i="1"/>
  <c r="N1081" i="1"/>
  <c r="N1145" i="1"/>
  <c r="N925" i="1"/>
  <c r="N799" i="1"/>
  <c r="N863" i="1"/>
  <c r="N643" i="1"/>
  <c r="N707" i="1"/>
  <c r="N771" i="1"/>
  <c r="P902" i="1"/>
  <c r="P967" i="1"/>
  <c r="P841" i="1"/>
  <c r="P620" i="1"/>
  <c r="P684" i="1"/>
  <c r="P748" i="1"/>
  <c r="N1002" i="1"/>
  <c r="N1066" i="1"/>
  <c r="N1130" i="1"/>
  <c r="N910" i="1"/>
  <c r="N974" i="1"/>
  <c r="N848" i="1"/>
  <c r="N628" i="1"/>
  <c r="N692" i="1"/>
  <c r="N756" i="1"/>
  <c r="P1146" i="1"/>
  <c r="P952" i="1"/>
  <c r="P826" i="1"/>
  <c r="P795" i="1"/>
  <c r="P669" i="1"/>
  <c r="P733" i="1"/>
  <c r="N987" i="1"/>
  <c r="N1051" i="1"/>
  <c r="N1115" i="1"/>
  <c r="N895" i="1"/>
  <c r="N959" i="1"/>
  <c r="N833" i="1"/>
  <c r="N613" i="1"/>
  <c r="N677" i="1"/>
  <c r="P1027" i="1"/>
  <c r="P1091" i="1"/>
  <c r="P1155" i="1"/>
  <c r="P1044" i="1"/>
  <c r="P1108" i="1"/>
  <c r="P1172" i="1"/>
  <c r="P1029" i="1"/>
  <c r="P1093" i="1"/>
  <c r="P1157" i="1"/>
  <c r="P1046" i="1"/>
  <c r="P1110" i="1"/>
  <c r="P991" i="1"/>
  <c r="P1055" i="1"/>
  <c r="P1119" i="1"/>
  <c r="P899" i="1"/>
  <c r="P1048" i="1"/>
  <c r="P1112" i="1"/>
  <c r="P892" i="1"/>
  <c r="P1041" i="1"/>
  <c r="P1105" i="1"/>
  <c r="P1169" i="1"/>
  <c r="P933" i="1"/>
  <c r="P807" i="1"/>
  <c r="P871" i="1"/>
  <c r="P650" i="1"/>
  <c r="P714" i="1"/>
  <c r="P786" i="1"/>
  <c r="N1040" i="1"/>
  <c r="N1104" i="1"/>
  <c r="N1168" i="1"/>
  <c r="N948" i="1"/>
  <c r="N822" i="1"/>
  <c r="N886" i="1"/>
  <c r="N666" i="1"/>
  <c r="N730" i="1"/>
  <c r="N794" i="1"/>
  <c r="P926" i="1"/>
  <c r="P800" i="1"/>
  <c r="P864" i="1"/>
  <c r="P643" i="1"/>
  <c r="P707" i="1"/>
  <c r="P771" i="1"/>
  <c r="N1025" i="1"/>
  <c r="N1089" i="1"/>
  <c r="N1153" i="1"/>
  <c r="N933" i="1"/>
  <c r="N807" i="1"/>
  <c r="N871" i="1"/>
  <c r="N651" i="1"/>
  <c r="N715" i="1"/>
  <c r="N779" i="1"/>
  <c r="P911" i="1"/>
  <c r="P975" i="1"/>
  <c r="P849" i="1"/>
  <c r="P628" i="1"/>
  <c r="P692" i="1"/>
  <c r="P756" i="1"/>
  <c r="N1010" i="1"/>
  <c r="N1074" i="1"/>
  <c r="N1138" i="1"/>
  <c r="N918" i="1"/>
  <c r="N982" i="1"/>
  <c r="N856" i="1"/>
  <c r="N636" i="1"/>
  <c r="N700" i="1"/>
  <c r="N764" i="1"/>
  <c r="P985" i="1"/>
  <c r="P960" i="1"/>
  <c r="P834" i="1"/>
  <c r="P613" i="1"/>
  <c r="P677" i="1"/>
  <c r="P741" i="1"/>
  <c r="N995" i="1"/>
  <c r="N1059" i="1"/>
  <c r="N1123" i="1"/>
  <c r="N903" i="1"/>
  <c r="N967" i="1"/>
  <c r="N841" i="1"/>
  <c r="N621" i="1"/>
  <c r="N685" i="1"/>
  <c r="P1035" i="1"/>
  <c r="P1099" i="1"/>
  <c r="P988" i="1"/>
  <c r="P1052" i="1"/>
  <c r="P1116" i="1"/>
  <c r="P896" i="1"/>
  <c r="P1037" i="1"/>
  <c r="P1101" i="1"/>
  <c r="P990" i="1"/>
  <c r="P1054" i="1"/>
  <c r="P1118" i="1"/>
  <c r="P999" i="1"/>
  <c r="P1063" i="1"/>
  <c r="P1127" i="1"/>
  <c r="P992" i="1"/>
  <c r="P1056" i="1"/>
  <c r="P1120" i="1"/>
  <c r="P900" i="1"/>
  <c r="P1049" i="1"/>
  <c r="P1113" i="1"/>
  <c r="P994" i="1"/>
  <c r="P941" i="1"/>
  <c r="P815" i="1"/>
  <c r="P879" i="1"/>
  <c r="P658" i="1"/>
  <c r="P722" i="1"/>
  <c r="P794" i="1"/>
  <c r="N1048" i="1"/>
  <c r="N1112" i="1"/>
  <c r="N892" i="1"/>
  <c r="N956" i="1"/>
  <c r="N830" i="1"/>
  <c r="N610" i="1"/>
  <c r="N674" i="1"/>
  <c r="N738" i="1"/>
  <c r="P1002" i="1"/>
  <c r="P934" i="1"/>
  <c r="P808" i="1"/>
  <c r="P872" i="1"/>
  <c r="P651" i="1"/>
  <c r="P715" i="1"/>
  <c r="P779" i="1"/>
  <c r="N1033" i="1"/>
  <c r="N1097" i="1"/>
  <c r="N1161" i="1"/>
  <c r="N941" i="1"/>
  <c r="N815" i="1"/>
  <c r="N879" i="1"/>
  <c r="N659" i="1"/>
  <c r="N723" i="1"/>
  <c r="N787" i="1"/>
  <c r="P919" i="1"/>
  <c r="P983" i="1"/>
  <c r="P857" i="1"/>
  <c r="P636" i="1"/>
  <c r="P700" i="1"/>
  <c r="P764" i="1"/>
  <c r="N1018" i="1"/>
  <c r="N1082" i="1"/>
  <c r="N1146" i="1"/>
  <c r="N926" i="1"/>
  <c r="N800" i="1"/>
  <c r="N864" i="1"/>
  <c r="N644" i="1"/>
  <c r="N708" i="1"/>
  <c r="N772" i="1"/>
  <c r="P903" i="1"/>
  <c r="P968" i="1"/>
  <c r="P842" i="1"/>
  <c r="P621" i="1"/>
  <c r="P685" i="1"/>
  <c r="P749" i="1"/>
  <c r="N1003" i="1"/>
  <c r="N1067" i="1"/>
  <c r="N1131" i="1"/>
  <c r="N911" i="1"/>
  <c r="N975" i="1"/>
  <c r="N849" i="1"/>
  <c r="N629" i="1"/>
  <c r="N693" i="1"/>
  <c r="G25" i="2"/>
  <c r="K30" i="2"/>
  <c r="AR45" i="1"/>
  <c r="AH901" i="1"/>
  <c r="AH912" i="1"/>
  <c r="K27" i="2"/>
  <c r="H1486" i="1"/>
  <c r="H1611" i="1"/>
  <c r="H1564" i="1"/>
  <c r="H1628" i="1"/>
  <c r="H1581" i="1"/>
  <c r="H1645" i="1"/>
  <c r="H1614" i="1"/>
  <c r="H1567" i="1"/>
  <c r="H1631" i="1"/>
  <c r="H1576" i="1"/>
  <c r="H1619" i="1"/>
  <c r="H1572" i="1"/>
  <c r="H1636" i="1"/>
  <c r="H1589" i="1"/>
  <c r="H1653" i="1"/>
  <c r="H1563" i="1"/>
  <c r="H1627" i="1"/>
  <c r="H1580" i="1"/>
  <c r="H1644" i="1"/>
  <c r="H1597" i="1"/>
  <c r="H1566" i="1"/>
  <c r="H1630" i="1"/>
  <c r="H1583" i="1"/>
  <c r="H1647" i="1"/>
  <c r="H1592" i="1"/>
  <c r="H1656" i="1"/>
  <c r="H1571" i="1"/>
  <c r="H1635" i="1"/>
  <c r="H1588" i="1"/>
  <c r="H1652" i="1"/>
  <c r="H1605" i="1"/>
  <c r="H1574" i="1"/>
  <c r="H1638" i="1"/>
  <c r="H1591" i="1"/>
  <c r="H1655" i="1"/>
  <c r="H1600" i="1"/>
  <c r="H1579" i="1"/>
  <c r="H1643" i="1"/>
  <c r="H1596" i="1"/>
  <c r="H1660" i="1"/>
  <c r="H1613" i="1"/>
  <c r="H1582" i="1"/>
  <c r="H1646" i="1"/>
  <c r="H1599" i="1"/>
  <c r="H1663" i="1"/>
  <c r="H1608" i="1"/>
  <c r="H1587" i="1"/>
  <c r="K29" i="2"/>
  <c r="H1651" i="1"/>
  <c r="H1604" i="1"/>
  <c r="H1668" i="1"/>
  <c r="H1621" i="1"/>
  <c r="H1590" i="1"/>
  <c r="H1654" i="1"/>
  <c r="H1607" i="1"/>
  <c r="H1671" i="1"/>
  <c r="H1616" i="1"/>
  <c r="AQ48" i="1"/>
  <c r="AP48" i="1"/>
  <c r="Z547" i="1"/>
  <c r="AB412" i="1"/>
  <c r="Z212" i="1"/>
  <c r="Z36" i="1"/>
  <c r="AB94" i="1"/>
  <c r="Z164" i="1"/>
  <c r="Z595" i="1"/>
  <c r="AB368" i="1"/>
  <c r="Z96" i="1"/>
  <c r="AB206" i="1"/>
  <c r="AB452" i="1"/>
  <c r="AB384" i="1"/>
  <c r="AB166" i="1"/>
  <c r="Z198" i="1"/>
  <c r="Z257" i="1"/>
  <c r="AB315" i="1"/>
  <c r="Z142" i="1"/>
  <c r="Z531" i="1"/>
  <c r="AB588" i="1"/>
  <c r="Z31" i="1"/>
  <c r="Z76" i="1"/>
  <c r="AB142" i="1"/>
  <c r="Z327" i="1"/>
  <c r="Z84" i="1"/>
  <c r="Z483" i="1"/>
  <c r="Z185" i="1"/>
  <c r="Z383" i="1"/>
  <c r="AB251" i="1"/>
  <c r="Z120" i="1"/>
  <c r="Z467" i="1"/>
  <c r="AB524" i="1"/>
  <c r="Z208" i="1"/>
  <c r="Z305" i="1"/>
  <c r="AB78" i="1"/>
  <c r="Z391" i="1"/>
  <c r="Z419" i="1"/>
  <c r="AB540" i="1"/>
  <c r="Z166" i="1"/>
  <c r="Z319" i="1"/>
  <c r="AB376" i="1"/>
  <c r="Z100" i="1"/>
  <c r="AB214" i="1"/>
  <c r="AB460" i="1"/>
  <c r="Z196" i="1"/>
  <c r="Z241" i="1"/>
  <c r="AB299" i="1"/>
  <c r="Z188" i="1"/>
  <c r="Z104" i="1"/>
  <c r="Z144" i="1"/>
  <c r="Z539" i="1"/>
  <c r="AB596" i="1"/>
  <c r="Z78" i="1"/>
  <c r="AB150" i="1"/>
  <c r="Z182" i="1"/>
  <c r="Z367" i="1"/>
  <c r="AB235" i="1"/>
  <c r="AB38" i="1"/>
  <c r="Z124" i="1"/>
  <c r="Z475" i="1"/>
  <c r="AB532" i="1"/>
  <c r="Z209" i="1"/>
  <c r="Z313" i="1"/>
  <c r="AB86" i="1"/>
  <c r="Z160" i="1"/>
  <c r="Z587" i="1"/>
  <c r="AB360" i="1"/>
  <c r="AR33" i="1"/>
  <c r="AQ33" i="1"/>
  <c r="R501" i="1"/>
  <c r="R117" i="1"/>
  <c r="T549" i="1"/>
  <c r="R413" i="1"/>
  <c r="R597" i="1"/>
  <c r="R149" i="1"/>
  <c r="T581" i="1"/>
  <c r="R196" i="1"/>
  <c r="R132" i="1"/>
  <c r="R68" i="1"/>
  <c r="R289" i="1"/>
  <c r="R225" i="1"/>
  <c r="R351" i="1"/>
  <c r="R572" i="1"/>
  <c r="R508" i="1"/>
  <c r="R444" i="1"/>
  <c r="T190" i="1"/>
  <c r="T126" i="1"/>
  <c r="T62" i="1"/>
  <c r="T282" i="1"/>
  <c r="T408" i="1"/>
  <c r="T344" i="1"/>
  <c r="T564" i="1"/>
  <c r="T492" i="1"/>
  <c r="T420" i="1"/>
  <c r="R163" i="1"/>
  <c r="R99" i="1"/>
  <c r="R35" i="1"/>
  <c r="R256" i="1"/>
  <c r="R382" i="1"/>
  <c r="R318" i="1"/>
  <c r="R539" i="1"/>
  <c r="R475" i="1"/>
  <c r="T32" i="1"/>
  <c r="T157" i="1"/>
  <c r="T93" i="1"/>
  <c r="T313" i="1"/>
  <c r="T249" i="1"/>
  <c r="T375" i="1"/>
  <c r="T595" i="1"/>
  <c r="T523" i="1"/>
  <c r="T459" i="1"/>
  <c r="R194" i="1"/>
  <c r="R130" i="1"/>
  <c r="R66" i="1"/>
  <c r="R287" i="1"/>
  <c r="R223" i="1"/>
  <c r="R349" i="1"/>
  <c r="R570" i="1"/>
  <c r="R506" i="1"/>
  <c r="R442" i="1"/>
  <c r="T188" i="1"/>
  <c r="T124" i="1"/>
  <c r="T60" i="1"/>
  <c r="T280" i="1"/>
  <c r="T406" i="1"/>
  <c r="T342" i="1"/>
  <c r="T562" i="1"/>
  <c r="T498" i="1"/>
  <c r="T434" i="1"/>
  <c r="T119" i="1"/>
  <c r="R274" i="1"/>
  <c r="T485" i="1"/>
  <c r="T315" i="1"/>
  <c r="R533" i="1"/>
  <c r="R306" i="1"/>
  <c r="T517" i="1"/>
  <c r="R188" i="1"/>
  <c r="R124" i="1"/>
  <c r="R60" i="1"/>
  <c r="R281" i="1"/>
  <c r="R407" i="1"/>
  <c r="R343" i="1"/>
  <c r="R564" i="1"/>
  <c r="R500" i="1"/>
  <c r="R436" i="1"/>
  <c r="T182" i="1"/>
  <c r="T118" i="1"/>
  <c r="T54" i="1"/>
  <c r="T274" i="1"/>
  <c r="T400" i="1"/>
  <c r="T336" i="1"/>
  <c r="T556" i="1"/>
  <c r="T484" i="1"/>
  <c r="T412" i="1"/>
  <c r="R219" i="1"/>
  <c r="R155" i="1"/>
  <c r="R91" i="1"/>
  <c r="R312" i="1"/>
  <c r="R248" i="1"/>
  <c r="R374" i="1"/>
  <c r="R595" i="1"/>
  <c r="R531" i="1"/>
  <c r="R467" i="1"/>
  <c r="T213" i="1"/>
  <c r="T149" i="1"/>
  <c r="T85" i="1"/>
  <c r="T305" i="1"/>
  <c r="T241" i="1"/>
  <c r="T367" i="1"/>
  <c r="T587" i="1"/>
  <c r="T515" i="1"/>
  <c r="T451" i="1"/>
  <c r="R186" i="1"/>
  <c r="R122" i="1"/>
  <c r="R58" i="1"/>
  <c r="R279" i="1"/>
  <c r="R405" i="1"/>
  <c r="R341" i="1"/>
  <c r="R562" i="1"/>
  <c r="R498" i="1"/>
  <c r="R434" i="1"/>
  <c r="T180" i="1"/>
  <c r="T116" i="1"/>
  <c r="T52" i="1"/>
  <c r="T272" i="1"/>
  <c r="T398" i="1"/>
  <c r="T334" i="1"/>
  <c r="T554" i="1"/>
  <c r="T490" i="1"/>
  <c r="T426" i="1"/>
  <c r="T55" i="1"/>
  <c r="R400" i="1"/>
  <c r="T421" i="1"/>
  <c r="T251" i="1"/>
  <c r="T151" i="1"/>
  <c r="R242" i="1"/>
  <c r="T453" i="1"/>
  <c r="R180" i="1"/>
  <c r="R116" i="1"/>
  <c r="R52" i="1"/>
  <c r="R273" i="1"/>
  <c r="R399" i="1"/>
  <c r="R335" i="1"/>
  <c r="R556" i="1"/>
  <c r="R492" i="1"/>
  <c r="R428" i="1"/>
  <c r="T174" i="1"/>
  <c r="T110" i="1"/>
  <c r="T46" i="1"/>
  <c r="T266" i="1"/>
  <c r="T392" i="1"/>
  <c r="T328" i="1"/>
  <c r="T548" i="1"/>
  <c r="T476" i="1"/>
  <c r="R211" i="1"/>
  <c r="R147" i="1"/>
  <c r="R83" i="1"/>
  <c r="R304" i="1"/>
  <c r="R240" i="1"/>
  <c r="R366" i="1"/>
  <c r="R587" i="1"/>
  <c r="R523" i="1"/>
  <c r="R459" i="1"/>
  <c r="T205" i="1"/>
  <c r="T141" i="1"/>
  <c r="T77" i="1"/>
  <c r="T297" i="1"/>
  <c r="T233" i="1"/>
  <c r="T359" i="1"/>
  <c r="T579" i="1"/>
  <c r="T507" i="1"/>
  <c r="T443" i="1"/>
  <c r="R178" i="1"/>
  <c r="R114" i="1"/>
  <c r="R50" i="1"/>
  <c r="R271" i="1"/>
  <c r="R397" i="1"/>
  <c r="R333" i="1"/>
  <c r="R554" i="1"/>
  <c r="R490" i="1"/>
  <c r="R426" i="1"/>
  <c r="T172" i="1"/>
  <c r="T108" i="1"/>
  <c r="T44" i="1"/>
  <c r="T264" i="1"/>
  <c r="T390" i="1"/>
  <c r="T326" i="1"/>
  <c r="T546" i="1"/>
  <c r="T482" i="1"/>
  <c r="T418" i="1"/>
  <c r="T275" i="1"/>
  <c r="R493" i="1"/>
  <c r="R165" i="1"/>
  <c r="T377" i="1"/>
  <c r="T87" i="1"/>
  <c r="R525" i="1"/>
  <c r="R172" i="1"/>
  <c r="R108" i="1"/>
  <c r="R44" i="1"/>
  <c r="R265" i="1"/>
  <c r="R391" i="1"/>
  <c r="R327" i="1"/>
  <c r="R548" i="1"/>
  <c r="R484" i="1"/>
  <c r="R420" i="1"/>
  <c r="T166" i="1"/>
  <c r="T102" i="1"/>
  <c r="T38" i="1"/>
  <c r="T258" i="1"/>
  <c r="T384" i="1"/>
  <c r="T320" i="1"/>
  <c r="T540" i="1"/>
  <c r="T468" i="1"/>
  <c r="R203" i="1"/>
  <c r="R139" i="1"/>
  <c r="R75" i="1"/>
  <c r="R296" i="1"/>
  <c r="R232" i="1"/>
  <c r="R358" i="1"/>
  <c r="R579" i="1"/>
  <c r="R515" i="1"/>
  <c r="R451" i="1"/>
  <c r="T197" i="1"/>
  <c r="T133" i="1"/>
  <c r="T69" i="1"/>
  <c r="T289" i="1"/>
  <c r="T225" i="1"/>
  <c r="T351" i="1"/>
  <c r="T571" i="1"/>
  <c r="T499" i="1"/>
  <c r="T435" i="1"/>
  <c r="R170" i="1"/>
  <c r="R106" i="1"/>
  <c r="R42" i="1"/>
  <c r="R263" i="1"/>
  <c r="R389" i="1"/>
  <c r="R325" i="1"/>
  <c r="R546" i="1"/>
  <c r="R482" i="1"/>
  <c r="R418" i="1"/>
  <c r="T164" i="1"/>
  <c r="T100" i="1"/>
  <c r="T36" i="1"/>
  <c r="T256" i="1"/>
  <c r="T382" i="1"/>
  <c r="T318" i="1"/>
  <c r="T538" i="1"/>
  <c r="T474" i="1"/>
  <c r="R61" i="1"/>
  <c r="T337" i="1"/>
  <c r="R429" i="1"/>
  <c r="R258" i="1"/>
  <c r="T533" i="1"/>
  <c r="T307" i="1"/>
  <c r="R461" i="1"/>
  <c r="R164" i="1"/>
  <c r="R100" i="1"/>
  <c r="R36" i="1"/>
  <c r="R257" i="1"/>
  <c r="R383" i="1"/>
  <c r="R319" i="1"/>
  <c r="R540" i="1"/>
  <c r="R476" i="1"/>
  <c r="T31" i="1"/>
  <c r="T158" i="1"/>
  <c r="T94" i="1"/>
  <c r="T314" i="1"/>
  <c r="T250" i="1"/>
  <c r="T376" i="1"/>
  <c r="T596" i="1"/>
  <c r="T532" i="1"/>
  <c r="T460" i="1"/>
  <c r="R195" i="1"/>
  <c r="R131" i="1"/>
  <c r="R67" i="1"/>
  <c r="R288" i="1"/>
  <c r="R224" i="1"/>
  <c r="R350" i="1"/>
  <c r="R571" i="1"/>
  <c r="R507" i="1"/>
  <c r="R443" i="1"/>
  <c r="T189" i="1"/>
  <c r="T125" i="1"/>
  <c r="T61" i="1"/>
  <c r="T281" i="1"/>
  <c r="T407" i="1"/>
  <c r="T343" i="1"/>
  <c r="T563" i="1"/>
  <c r="T491" i="1"/>
  <c r="T427" i="1"/>
  <c r="R162" i="1"/>
  <c r="R98" i="1"/>
  <c r="R34" i="1"/>
  <c r="R255" i="1"/>
  <c r="R381" i="1"/>
  <c r="R317" i="1"/>
  <c r="R538" i="1"/>
  <c r="R474" i="1"/>
  <c r="T220" i="1"/>
  <c r="T156" i="1"/>
  <c r="T92" i="1"/>
  <c r="T312" i="1"/>
  <c r="T248" i="1"/>
  <c r="T374" i="1"/>
  <c r="T594" i="1"/>
  <c r="T530" i="1"/>
  <c r="T466" i="1"/>
  <c r="R282" i="1"/>
  <c r="T557" i="1"/>
  <c r="T175" i="1"/>
  <c r="R384" i="1"/>
  <c r="R93" i="1"/>
  <c r="T369" i="1"/>
  <c r="T207" i="1"/>
  <c r="R220" i="1"/>
  <c r="R156" i="1"/>
  <c r="R92" i="1"/>
  <c r="R313" i="1"/>
  <c r="R249" i="1"/>
  <c r="R375" i="1"/>
  <c r="R596" i="1"/>
  <c r="R532" i="1"/>
  <c r="R468" i="1"/>
  <c r="T214" i="1"/>
  <c r="T150" i="1"/>
  <c r="T86" i="1"/>
  <c r="T306" i="1"/>
  <c r="T242" i="1"/>
  <c r="T368" i="1"/>
  <c r="T588" i="1"/>
  <c r="T524" i="1"/>
  <c r="T444" i="1"/>
  <c r="R187" i="1"/>
  <c r="R123" i="1"/>
  <c r="R59" i="1"/>
  <c r="R280" i="1"/>
  <c r="R406" i="1"/>
  <c r="R342" i="1"/>
  <c r="R563" i="1"/>
  <c r="R499" i="1"/>
  <c r="R435" i="1"/>
  <c r="T181" i="1"/>
  <c r="T117" i="1"/>
  <c r="T53" i="1"/>
  <c r="T273" i="1"/>
  <c r="T399" i="1"/>
  <c r="T335" i="1"/>
  <c r="T555" i="1"/>
  <c r="T483" i="1"/>
  <c r="T419" i="1"/>
  <c r="R218" i="1"/>
  <c r="R154" i="1"/>
  <c r="R90" i="1"/>
  <c r="R311" i="1"/>
  <c r="R247" i="1"/>
  <c r="R373" i="1"/>
  <c r="R594" i="1"/>
  <c r="R530" i="1"/>
  <c r="R466" i="1"/>
  <c r="T212" i="1"/>
  <c r="T148" i="1"/>
  <c r="T84" i="1"/>
  <c r="T304" i="1"/>
  <c r="T240" i="1"/>
  <c r="T366" i="1"/>
  <c r="T586" i="1"/>
  <c r="T522" i="1"/>
  <c r="T458" i="1"/>
  <c r="H29" i="1"/>
  <c r="F334" i="1" s="1"/>
  <c r="AN29" i="1"/>
  <c r="AR29" i="1" s="1"/>
  <c r="AP40" i="1"/>
  <c r="AQ43" i="1"/>
  <c r="K21" i="2"/>
  <c r="I21" i="2"/>
  <c r="K12" i="2"/>
  <c r="I12" i="2"/>
  <c r="N433" i="1"/>
  <c r="P304" i="1"/>
  <c r="P546" i="1"/>
  <c r="AQ45" i="1"/>
  <c r="P532" i="1"/>
  <c r="N418" i="1"/>
  <c r="P265" i="1"/>
  <c r="P539" i="1"/>
  <c r="P179" i="1"/>
  <c r="P240" i="1"/>
  <c r="P490" i="1"/>
  <c r="AR41" i="1"/>
  <c r="AP43" i="1"/>
  <c r="P436" i="1"/>
  <c r="P140" i="1"/>
  <c r="P383" i="1"/>
  <c r="P451" i="1"/>
  <c r="P107" i="1"/>
  <c r="P334" i="1"/>
  <c r="P418" i="1"/>
  <c r="N522" i="1"/>
  <c r="P108" i="1"/>
  <c r="P359" i="1"/>
  <c r="N489" i="1"/>
  <c r="P83" i="1"/>
  <c r="P326" i="1"/>
  <c r="K19" i="2"/>
  <c r="K14" i="2"/>
  <c r="K10" i="2"/>
  <c r="I25" i="2"/>
  <c r="I29" i="2"/>
  <c r="F272" i="1"/>
  <c r="H144" i="1"/>
  <c r="H391" i="1"/>
  <c r="F321" i="1"/>
  <c r="H328" i="1"/>
  <c r="F359" i="1"/>
  <c r="F153" i="1"/>
  <c r="H264" i="1"/>
  <c r="H95" i="1"/>
  <c r="F282" i="1"/>
  <c r="F205" i="1"/>
  <c r="H87" i="1"/>
  <c r="H195" i="1"/>
  <c r="F216" i="1"/>
  <c r="F313" i="1"/>
  <c r="H260" i="1"/>
  <c r="H114" i="1"/>
  <c r="H381" i="1"/>
  <c r="F186" i="1"/>
  <c r="H233" i="1"/>
  <c r="H255" i="1"/>
  <c r="H253" i="1"/>
  <c r="F105" i="1"/>
  <c r="H98" i="1"/>
  <c r="H307" i="1"/>
  <c r="H46" i="1"/>
  <c r="H280" i="1"/>
  <c r="H278" i="1"/>
  <c r="F44" i="1"/>
  <c r="H228" i="1"/>
  <c r="F77" i="1"/>
  <c r="F303" i="1"/>
  <c r="H410" i="1"/>
  <c r="H335" i="1"/>
  <c r="H220" i="1"/>
  <c r="F192" i="1"/>
  <c r="F262" i="1"/>
  <c r="H326" i="1"/>
  <c r="F344" i="1"/>
  <c r="H194" i="1"/>
  <c r="F127" i="1"/>
  <c r="H216" i="1"/>
  <c r="H250" i="1"/>
  <c r="F246" i="1"/>
  <c r="H81" i="1"/>
  <c r="H79" i="1"/>
  <c r="F73" i="1"/>
  <c r="F112" i="1"/>
  <c r="H175" i="1"/>
  <c r="F377" i="1"/>
  <c r="F239" i="1"/>
  <c r="H42" i="1"/>
  <c r="H40" i="1"/>
  <c r="F243" i="1"/>
  <c r="F223" i="1"/>
  <c r="F347" i="1"/>
  <c r="H285" i="1"/>
  <c r="F52" i="1"/>
  <c r="H91" i="1"/>
  <c r="H49" i="1"/>
  <c r="H47" i="1"/>
  <c r="F234" i="1"/>
  <c r="F281" i="1"/>
  <c r="H289" i="1"/>
  <c r="F240" i="1"/>
  <c r="H61" i="1"/>
  <c r="H93" i="1"/>
  <c r="H352" i="1"/>
  <c r="H97" i="1"/>
  <c r="H199" i="1"/>
  <c r="F315" i="1"/>
  <c r="F393" i="1"/>
  <c r="H375" i="1"/>
  <c r="H208" i="1"/>
  <c r="F392" i="1"/>
  <c r="F48" i="1"/>
  <c r="H238" i="1"/>
  <c r="H71" i="1"/>
  <c r="F356" i="1"/>
  <c r="F181" i="1"/>
  <c r="H370" i="1"/>
  <c r="F121" i="1"/>
  <c r="H348" i="1"/>
  <c r="H11" i="2" s="1"/>
  <c r="F129" i="1"/>
  <c r="H176" i="1"/>
  <c r="H152" i="1"/>
  <c r="F162" i="1"/>
  <c r="F350" i="1"/>
  <c r="F114" i="1"/>
  <c r="F139" i="1"/>
  <c r="F265" i="1"/>
  <c r="F184" i="1"/>
  <c r="F326" i="1"/>
  <c r="H275" i="1"/>
  <c r="H122" i="1"/>
  <c r="F118" i="1"/>
  <c r="F354" i="1"/>
  <c r="H164" i="1"/>
  <c r="F200" i="1"/>
  <c r="H160" i="1"/>
  <c r="F255" i="1"/>
  <c r="H383" i="1"/>
  <c r="F329" i="1"/>
  <c r="H234" i="1"/>
  <c r="H271" i="1"/>
  <c r="H56" i="1"/>
  <c r="F33" i="1"/>
  <c r="H317" i="1"/>
  <c r="H62" i="1"/>
  <c r="H392" i="1"/>
  <c r="F291" i="1"/>
  <c r="H306" i="1"/>
  <c r="F32" i="1"/>
  <c r="F95" i="1"/>
  <c r="F57" i="1"/>
  <c r="H406" i="1"/>
  <c r="H88" i="1"/>
  <c r="H111" i="1"/>
  <c r="F65" i="1"/>
  <c r="H221" i="1"/>
  <c r="H86" i="1"/>
  <c r="F58" i="1"/>
  <c r="H291" i="1"/>
  <c r="H267" i="1"/>
  <c r="H150" i="1"/>
  <c r="F261" i="1"/>
  <c r="H241" i="1"/>
  <c r="H96" i="1"/>
  <c r="F155" i="1"/>
  <c r="H83" i="1"/>
  <c r="H201" i="1"/>
  <c r="H324" i="1"/>
  <c r="H319" i="1"/>
  <c r="H279" i="1"/>
  <c r="F301" i="1"/>
  <c r="F119" i="1"/>
  <c r="H206" i="1"/>
  <c r="H134" i="1"/>
  <c r="F238" i="1"/>
  <c r="H261" i="1"/>
  <c r="H252" i="1"/>
  <c r="H52" i="1"/>
  <c r="H170" i="1"/>
  <c r="F187" i="1"/>
  <c r="H282" i="1"/>
  <c r="F159" i="1"/>
  <c r="F158" i="1"/>
  <c r="F173" i="1"/>
  <c r="F152" i="1"/>
  <c r="H357" i="1"/>
  <c r="H215" i="1"/>
  <c r="H102" i="1"/>
  <c r="F351" i="1"/>
  <c r="H361" i="1"/>
  <c r="F141" i="1"/>
  <c r="H213" i="1"/>
  <c r="F122" i="1"/>
  <c r="F79" i="1"/>
  <c r="H204" i="1"/>
  <c r="H85" i="1"/>
  <c r="H355" i="1"/>
  <c r="F253" i="1"/>
  <c r="F371" i="1"/>
  <c r="F108" i="1"/>
  <c r="H146" i="1"/>
  <c r="F168" i="1"/>
  <c r="H321" i="1"/>
  <c r="H140" i="1"/>
  <c r="F150" i="1"/>
  <c r="F128" i="1"/>
  <c r="H318" i="1"/>
  <c r="H397" i="1"/>
  <c r="H191" i="1"/>
  <c r="F97" i="1"/>
  <c r="H325" i="1"/>
  <c r="H372" i="1"/>
  <c r="H269" i="1"/>
  <c r="H70" i="1"/>
  <c r="F397" i="1"/>
  <c r="F237" i="1"/>
  <c r="F109" i="1"/>
  <c r="H323" i="1"/>
  <c r="H378" i="1"/>
  <c r="H384" i="1"/>
  <c r="H359" i="1"/>
  <c r="H104" i="1"/>
  <c r="F250" i="1"/>
  <c r="F178" i="1"/>
  <c r="F341" i="1"/>
  <c r="F285" i="1"/>
  <c r="F236" i="1"/>
  <c r="F116" i="1"/>
  <c r="H163" i="1"/>
  <c r="F215" i="1"/>
  <c r="F87" i="1"/>
  <c r="H404" i="1"/>
  <c r="H237" i="1"/>
  <c r="H38" i="1"/>
  <c r="H37" i="1"/>
  <c r="F163" i="1"/>
  <c r="H353" i="1"/>
  <c r="H39" i="1"/>
  <c r="H188" i="1"/>
  <c r="F284" i="1"/>
  <c r="H166" i="1"/>
  <c r="H313" i="1"/>
  <c r="F202" i="1"/>
  <c r="H399" i="1"/>
  <c r="F94" i="1"/>
  <c r="F318" i="1"/>
  <c r="H141" i="1"/>
  <c r="F201" i="1"/>
  <c r="H149" i="1"/>
  <c r="F345" i="1"/>
  <c r="F409" i="1"/>
  <c r="F180" i="1"/>
  <c r="H258" i="1"/>
  <c r="F305" i="1"/>
  <c r="F103" i="1"/>
  <c r="H76" i="1"/>
  <c r="F368" i="1"/>
  <c r="H117" i="1"/>
  <c r="H334" i="1"/>
  <c r="F249" i="1"/>
  <c r="H205" i="1"/>
  <c r="F217" i="1"/>
  <c r="H132" i="1"/>
  <c r="H327" i="1"/>
  <c r="F135" i="1"/>
  <c r="F196" i="1"/>
  <c r="F408" i="1"/>
  <c r="F357" i="1"/>
  <c r="F64" i="1"/>
  <c r="F63" i="1"/>
  <c r="H333" i="1"/>
  <c r="H254" i="1"/>
  <c r="F49" i="1"/>
  <c r="H156" i="1"/>
  <c r="F372" i="1"/>
  <c r="F182" i="1"/>
  <c r="F134" i="1"/>
  <c r="F117" i="1"/>
  <c r="H395" i="1"/>
  <c r="H368" i="1"/>
  <c r="H51" i="1"/>
  <c r="F300" i="1"/>
  <c r="F299" i="1"/>
  <c r="F252" i="1"/>
  <c r="F45" i="1"/>
  <c r="F68" i="1"/>
  <c r="H312" i="1"/>
  <c r="F104" i="1"/>
  <c r="H358" i="1"/>
  <c r="H192" i="1"/>
  <c r="H167" i="1"/>
  <c r="H127" i="1"/>
  <c r="F376" i="1"/>
  <c r="H99" i="1"/>
  <c r="F348" i="1"/>
  <c r="G11" i="2" s="1"/>
  <c r="H121" i="1"/>
  <c r="F362" i="1"/>
  <c r="F283" i="1"/>
  <c r="F179" i="1"/>
  <c r="F107" i="1"/>
  <c r="F404" i="1"/>
  <c r="F214" i="1"/>
  <c r="F102" i="1"/>
  <c r="F149" i="1"/>
  <c r="H363" i="1"/>
  <c r="H165" i="1"/>
  <c r="H180" i="1"/>
  <c r="H103" i="1"/>
  <c r="F75" i="1"/>
  <c r="H172" i="1"/>
  <c r="F294" i="1"/>
  <c r="H125" i="1"/>
  <c r="H105" i="1"/>
  <c r="H385" i="1"/>
  <c r="F147" i="1"/>
  <c r="F406" i="1"/>
  <c r="F382" i="1"/>
  <c r="F143" i="1"/>
  <c r="F256" i="1"/>
  <c r="F233" i="1"/>
  <c r="F343" i="1"/>
  <c r="H270" i="1"/>
  <c r="H168" i="1"/>
  <c r="F208" i="1"/>
  <c r="F148" i="1"/>
  <c r="F140" i="1"/>
  <c r="F131" i="1"/>
  <c r="F167" i="1"/>
  <c r="H162" i="1"/>
  <c r="H119" i="1"/>
  <c r="F212" i="1"/>
  <c r="H109" i="1"/>
  <c r="H196" i="1"/>
  <c r="H337" i="1"/>
  <c r="H345" i="1"/>
  <c r="F398" i="1"/>
  <c r="F346" i="1"/>
  <c r="H60" i="1"/>
  <c r="F136" i="1"/>
  <c r="F71" i="1"/>
  <c r="F276" i="1"/>
  <c r="F365" i="1"/>
  <c r="H288" i="1"/>
  <c r="F254" i="1"/>
  <c r="F190" i="1"/>
  <c r="F142" i="1"/>
  <c r="H316" i="1"/>
  <c r="H339" i="1"/>
  <c r="H123" i="1"/>
  <c r="F308" i="1"/>
  <c r="F245" i="1"/>
  <c r="F197" i="1"/>
  <c r="F53" i="1"/>
  <c r="H331" i="1"/>
  <c r="H386" i="1"/>
  <c r="H178" i="1"/>
  <c r="H50" i="1"/>
  <c r="H137" i="1"/>
  <c r="F378" i="1"/>
  <c r="F251" i="1"/>
  <c r="F195" i="1"/>
  <c r="F123" i="1"/>
  <c r="F40" i="1"/>
  <c r="H294" i="1"/>
  <c r="H373" i="1"/>
  <c r="H230" i="1"/>
  <c r="H63" i="1"/>
  <c r="H118" i="1"/>
  <c r="H400" i="1"/>
  <c r="H34" i="1"/>
  <c r="H57" i="1"/>
  <c r="F298" i="1"/>
  <c r="F361" i="1"/>
  <c r="F242" i="1"/>
  <c r="H231" i="1"/>
  <c r="H155" i="1"/>
  <c r="F277" i="1"/>
  <c r="F165" i="1"/>
  <c r="F85" i="1"/>
  <c r="H299" i="1"/>
  <c r="H354" i="1"/>
  <c r="F207" i="1"/>
  <c r="H53" i="1"/>
  <c r="H272" i="1"/>
  <c r="H45" i="1"/>
  <c r="F366" i="1"/>
  <c r="F319" i="1"/>
  <c r="F206" i="1"/>
  <c r="F204" i="1"/>
  <c r="H259" i="1"/>
  <c r="F154" i="1"/>
  <c r="F130" i="1"/>
  <c r="F332" i="1"/>
  <c r="F193" i="1"/>
  <c r="F210" i="1"/>
  <c r="F138" i="1"/>
  <c r="F241" i="1"/>
  <c r="F145" i="1"/>
  <c r="F247" i="1"/>
  <c r="F337" i="1"/>
  <c r="F61" i="1"/>
  <c r="F386" i="1"/>
  <c r="F314" i="1"/>
  <c r="H356" i="1"/>
  <c r="H147" i="1"/>
  <c r="H77" i="1"/>
  <c r="H31" i="1"/>
  <c r="H203" i="1"/>
  <c r="H219" i="1"/>
  <c r="H224" i="1"/>
  <c r="H218" i="1"/>
  <c r="F177" i="1"/>
  <c r="F374" i="1"/>
  <c r="F66" i="1"/>
  <c r="F270" i="1"/>
  <c r="F288" i="1"/>
  <c r="H209" i="1"/>
  <c r="F231" i="1"/>
  <c r="F387" i="1"/>
  <c r="H136" i="1"/>
  <c r="H158" i="1"/>
  <c r="H179" i="1"/>
  <c r="H67" i="1"/>
  <c r="H130" i="1"/>
  <c r="F379" i="1"/>
  <c r="F188" i="1"/>
  <c r="F84" i="1"/>
  <c r="F381" i="1"/>
  <c r="H249" i="1"/>
  <c r="H58" i="1"/>
  <c r="H145" i="1"/>
  <c r="F322" i="1"/>
  <c r="F203" i="1"/>
  <c r="F67" i="1"/>
  <c r="F317" i="1"/>
  <c r="H303" i="1"/>
  <c r="H366" i="1"/>
  <c r="H200" i="1"/>
  <c r="H48" i="1"/>
  <c r="F384" i="1"/>
  <c r="F333" i="1"/>
  <c r="F405" i="1"/>
  <c r="F230" i="1"/>
  <c r="F166" i="1"/>
  <c r="F54" i="1"/>
  <c r="H292" i="1"/>
  <c r="H244" i="1"/>
  <c r="H320" i="1"/>
  <c r="H351" i="1"/>
  <c r="H350" i="1"/>
  <c r="H247" i="1"/>
  <c r="H159" i="1"/>
  <c r="H55" i="1"/>
  <c r="H242" i="1"/>
  <c r="H281" i="1"/>
  <c r="H90" i="1"/>
  <c r="H113" i="1"/>
  <c r="F290" i="1"/>
  <c r="F275" i="1"/>
  <c r="F171" i="1"/>
  <c r="F232" i="1"/>
  <c r="F391" i="1"/>
  <c r="H82" i="1"/>
  <c r="H108" i="1"/>
  <c r="F375" i="1"/>
  <c r="F50" i="1"/>
  <c r="F170" i="1"/>
  <c r="F248" i="1"/>
  <c r="H69" i="1"/>
  <c r="F100" i="1"/>
  <c r="F295" i="1"/>
  <c r="F335" i="1"/>
  <c r="H226" i="1"/>
  <c r="H329" i="1"/>
  <c r="H401" i="1"/>
  <c r="H330" i="1"/>
  <c r="F396" i="1"/>
  <c r="I30" i="2"/>
  <c r="I18" i="2" l="1"/>
  <c r="K16" i="2"/>
  <c r="H17" i="2"/>
  <c r="I17" i="2" s="1"/>
  <c r="G17" i="2"/>
  <c r="H243" i="1"/>
  <c r="H298" i="1"/>
  <c r="F297" i="1"/>
  <c r="F189" i="1"/>
  <c r="F55" i="1"/>
  <c r="F69" i="1"/>
  <c r="F269" i="1"/>
  <c r="F264" i="1"/>
  <c r="F226" i="1"/>
  <c r="F151" i="1"/>
  <c r="F115" i="1"/>
  <c r="H300" i="1"/>
  <c r="F293" i="1"/>
  <c r="H405" i="1"/>
  <c r="H190" i="1"/>
  <c r="F98" i="1"/>
  <c r="F34" i="1"/>
  <c r="H343" i="1"/>
  <c r="F164" i="1"/>
  <c r="F175" i="1"/>
  <c r="F400" i="1"/>
  <c r="H139" i="1"/>
  <c r="H240" i="1"/>
  <c r="H276" i="1"/>
  <c r="F91" i="1"/>
  <c r="H182" i="1"/>
  <c r="F355" i="1"/>
  <c r="F194" i="1"/>
  <c r="F330" i="1"/>
  <c r="H344" i="1"/>
  <c r="H101" i="1"/>
  <c r="H342" i="1"/>
  <c r="H287" i="1"/>
  <c r="H295" i="1"/>
  <c r="H92" i="1"/>
  <c r="H59" i="1"/>
  <c r="H187" i="1"/>
  <c r="H266" i="1"/>
  <c r="F161" i="1"/>
  <c r="F339" i="1"/>
  <c r="H225" i="1"/>
  <c r="H296" i="1"/>
  <c r="F76" i="1"/>
  <c r="H380" i="1"/>
  <c r="F72" i="1"/>
  <c r="H72" i="1"/>
  <c r="I13" i="2"/>
  <c r="K22" i="2"/>
  <c r="I23" i="2"/>
  <c r="F220" i="1"/>
  <c r="H65" i="1"/>
  <c r="H115" i="1"/>
  <c r="F389" i="1"/>
  <c r="H390" i="1"/>
  <c r="F271" i="1"/>
  <c r="H396" i="1"/>
  <c r="F176" i="1"/>
  <c r="F41" i="1"/>
  <c r="H129" i="1"/>
  <c r="F279" i="1"/>
  <c r="H151" i="1"/>
  <c r="H202" i="1"/>
  <c r="H186" i="1"/>
  <c r="H346" i="1"/>
  <c r="H402" i="1"/>
  <c r="F157" i="1"/>
  <c r="H106" i="1"/>
  <c r="F257" i="1"/>
  <c r="H89" i="1"/>
  <c r="H229" i="1"/>
  <c r="F78" i="1"/>
  <c r="F185" i="1"/>
  <c r="F360" i="1"/>
  <c r="H365" i="1"/>
  <c r="F81" i="1"/>
  <c r="F385" i="1"/>
  <c r="H66" i="1"/>
  <c r="H338" i="1"/>
  <c r="H223" i="1"/>
  <c r="H84" i="1"/>
  <c r="F263" i="1"/>
  <c r="H189" i="1"/>
  <c r="H322" i="1"/>
  <c r="F336" i="1"/>
  <c r="F133" i="1"/>
  <c r="F146" i="1"/>
  <c r="F311" i="1"/>
  <c r="H408" i="1"/>
  <c r="F51" i="1"/>
  <c r="F172" i="1"/>
  <c r="H246" i="1"/>
  <c r="F191" i="1"/>
  <c r="F395" i="1"/>
  <c r="H44" i="1"/>
  <c r="H214" i="1"/>
  <c r="H265" i="1"/>
  <c r="H181" i="1"/>
  <c r="F352" i="1"/>
  <c r="H78" i="1"/>
  <c r="H371" i="1"/>
  <c r="H169" i="1"/>
  <c r="F383" i="1"/>
  <c r="H64" i="1"/>
  <c r="H157" i="1"/>
  <c r="F89" i="1"/>
  <c r="F221" i="1"/>
  <c r="F296" i="1"/>
  <c r="F110" i="1"/>
  <c r="H43" i="1"/>
  <c r="F328" i="1"/>
  <c r="H193" i="1"/>
  <c r="H349" i="1"/>
  <c r="H284" i="1"/>
  <c r="H227" i="1"/>
  <c r="F227" i="1"/>
  <c r="H286" i="1"/>
  <c r="F320" i="1"/>
  <c r="H120" i="1"/>
  <c r="H257" i="1"/>
  <c r="F36" i="1"/>
  <c r="H290" i="1"/>
  <c r="H236" i="1"/>
  <c r="H315" i="1"/>
  <c r="F132" i="1"/>
  <c r="F266" i="1"/>
  <c r="H277" i="1"/>
  <c r="H33" i="1"/>
  <c r="F224" i="1"/>
  <c r="F42" i="1"/>
  <c r="F137" i="1"/>
  <c r="F312" i="1"/>
  <c r="H112" i="1"/>
  <c r="F70" i="1"/>
  <c r="H68" i="1"/>
  <c r="F209" i="1"/>
  <c r="H304" i="1"/>
  <c r="AQ29" i="1"/>
  <c r="H183" i="1"/>
  <c r="F373" i="1"/>
  <c r="F403" i="1"/>
  <c r="H212" i="1"/>
  <c r="H305" i="1"/>
  <c r="H239" i="1"/>
  <c r="H36" i="1"/>
  <c r="H364" i="1"/>
  <c r="H374" i="1"/>
  <c r="H262" i="1"/>
  <c r="H184" i="1"/>
  <c r="H393" i="1"/>
  <c r="H394" i="1"/>
  <c r="H407" i="1"/>
  <c r="F124" i="1"/>
  <c r="H302" i="1"/>
  <c r="F211" i="1"/>
  <c r="F324" i="1"/>
  <c r="F273" i="1"/>
  <c r="H340" i="1"/>
  <c r="F46" i="1"/>
  <c r="H309" i="1"/>
  <c r="F363" i="1"/>
  <c r="H310" i="1"/>
  <c r="F380" i="1"/>
  <c r="H75" i="1"/>
  <c r="F302" i="1"/>
  <c r="F353" i="1"/>
  <c r="F235" i="1"/>
  <c r="F292" i="1"/>
  <c r="H367" i="1"/>
  <c r="F274" i="1"/>
  <c r="H388" i="1"/>
  <c r="F156" i="1"/>
  <c r="I15" i="2"/>
  <c r="R565" i="1"/>
  <c r="R250" i="1"/>
  <c r="R181" i="1"/>
  <c r="R213" i="1"/>
  <c r="T47" i="1"/>
  <c r="T79" i="1"/>
  <c r="T267" i="1"/>
  <c r="T299" i="1"/>
  <c r="R477" i="1"/>
  <c r="R408" i="1"/>
  <c r="R314" i="1"/>
  <c r="D1582" i="1"/>
  <c r="D1678" i="1"/>
  <c r="D1639" i="1"/>
  <c r="D1569" i="1"/>
  <c r="D1626" i="1"/>
  <c r="D1587" i="1"/>
  <c r="D1620" i="1"/>
  <c r="D1736" i="1"/>
  <c r="D1548" i="1"/>
  <c r="D1462" i="1"/>
  <c r="D1281" i="1"/>
  <c r="B1567" i="1"/>
  <c r="D1606" i="1"/>
  <c r="D1710" i="1"/>
  <c r="D1568" i="1"/>
  <c r="D1601" i="1"/>
  <c r="D1650" i="1"/>
  <c r="D1611" i="1"/>
  <c r="D1637" i="1"/>
  <c r="D1468" i="1"/>
  <c r="D1390" i="1"/>
  <c r="D1201" i="1"/>
  <c r="D1305" i="1"/>
  <c r="B1599" i="1"/>
  <c r="D1683" i="1"/>
  <c r="D1614" i="1"/>
  <c r="D1575" i="1"/>
  <c r="D1584" i="1"/>
  <c r="D1609" i="1"/>
  <c r="D1666" i="1"/>
  <c r="D1619" i="1"/>
  <c r="D1660" i="1"/>
  <c r="D1484" i="1"/>
  <c r="D1398" i="1"/>
  <c r="D1217" i="1"/>
  <c r="D1313" i="1"/>
  <c r="B1615" i="1"/>
  <c r="D1704" i="1"/>
  <c r="D1630" i="1"/>
  <c r="D1583" i="1"/>
  <c r="D1600" i="1"/>
  <c r="D1570" i="1"/>
  <c r="D1682" i="1"/>
  <c r="D1572" i="1"/>
  <c r="D1671" i="1"/>
  <c r="D1500" i="1"/>
  <c r="D1406" i="1"/>
  <c r="D1233" i="1"/>
  <c r="H28" i="2" s="1"/>
  <c r="K28" i="2" s="1"/>
  <c r="D1329" i="1"/>
  <c r="B1623" i="1"/>
  <c r="D1721" i="1"/>
  <c r="D1662" i="1"/>
  <c r="D1607" i="1"/>
  <c r="D1624" i="1"/>
  <c r="D1602" i="1"/>
  <c r="D1698" i="1"/>
  <c r="D1604" i="1"/>
  <c r="D1703" i="1"/>
  <c r="D1524" i="1"/>
  <c r="D1438" i="1"/>
  <c r="D1249" i="1"/>
  <c r="D1361" i="1"/>
  <c r="D1566" i="1"/>
  <c r="D1670" i="1"/>
  <c r="D1623" i="1"/>
  <c r="D1632" i="1"/>
  <c r="D1618" i="1"/>
  <c r="D1571" i="1"/>
  <c r="D1612" i="1"/>
  <c r="D1720" i="1"/>
  <c r="D1532" i="1"/>
  <c r="D1454" i="1"/>
  <c r="D1265" i="1"/>
  <c r="D1179" i="1"/>
  <c r="R320" i="1"/>
  <c r="N725" i="1"/>
  <c r="N789" i="1"/>
  <c r="P929" i="1"/>
  <c r="P803" i="1"/>
  <c r="P867" i="1"/>
  <c r="P646" i="1"/>
  <c r="P710" i="1"/>
  <c r="P774" i="1"/>
  <c r="N1028" i="1"/>
  <c r="N1092" i="1"/>
  <c r="N1156" i="1"/>
  <c r="N936" i="1"/>
  <c r="N810" i="1"/>
  <c r="N874" i="1"/>
  <c r="N654" i="1"/>
  <c r="N718" i="1"/>
  <c r="N782" i="1"/>
  <c r="P922" i="1"/>
  <c r="P796" i="1"/>
  <c r="P860" i="1"/>
  <c r="P639" i="1"/>
  <c r="P703" i="1"/>
  <c r="P767" i="1"/>
  <c r="N1021" i="1"/>
  <c r="N1085" i="1"/>
  <c r="N1149" i="1"/>
  <c r="N929" i="1"/>
  <c r="N803" i="1"/>
  <c r="N867" i="1"/>
  <c r="N647" i="1"/>
  <c r="N711" i="1"/>
  <c r="N775" i="1"/>
  <c r="P915" i="1"/>
  <c r="P979" i="1"/>
  <c r="P853" i="1"/>
  <c r="P632" i="1"/>
  <c r="P696" i="1"/>
  <c r="P760" i="1"/>
  <c r="N1014" i="1"/>
  <c r="N1078" i="1"/>
  <c r="N1142" i="1"/>
  <c r="N922" i="1"/>
  <c r="N796" i="1"/>
  <c r="N860" i="1"/>
  <c r="N640" i="1"/>
  <c r="N704" i="1"/>
  <c r="N768" i="1"/>
  <c r="P705" i="1"/>
  <c r="N649" i="1"/>
  <c r="P713" i="1"/>
  <c r="N657" i="1"/>
  <c r="P721" i="1"/>
  <c r="N665" i="1"/>
  <c r="P729" i="1"/>
  <c r="N673" i="1"/>
  <c r="N991" i="1"/>
  <c r="N745" i="1"/>
  <c r="N1071" i="1"/>
  <c r="P916" i="1"/>
  <c r="N1143" i="1"/>
  <c r="N753" i="1"/>
  <c r="P617" i="1"/>
  <c r="N741" i="1"/>
  <c r="P1090" i="1"/>
  <c r="P945" i="1"/>
  <c r="P819" i="1"/>
  <c r="P883" i="1"/>
  <c r="P662" i="1"/>
  <c r="P726" i="1"/>
  <c r="P790" i="1"/>
  <c r="N1044" i="1"/>
  <c r="N1108" i="1"/>
  <c r="N1172" i="1"/>
  <c r="N952" i="1"/>
  <c r="N826" i="1"/>
  <c r="N795" i="1"/>
  <c r="N670" i="1"/>
  <c r="N734" i="1"/>
  <c r="P1034" i="1"/>
  <c r="P938" i="1"/>
  <c r="P812" i="1"/>
  <c r="P876" i="1"/>
  <c r="P655" i="1"/>
  <c r="P719" i="1"/>
  <c r="P783" i="1"/>
  <c r="N1037" i="1"/>
  <c r="N1101" i="1"/>
  <c r="N1165" i="1"/>
  <c r="N945" i="1"/>
  <c r="N819" i="1"/>
  <c r="N883" i="1"/>
  <c r="N663" i="1"/>
  <c r="N727" i="1"/>
  <c r="N791" i="1"/>
  <c r="P931" i="1"/>
  <c r="P805" i="1"/>
  <c r="P869" i="1"/>
  <c r="P648" i="1"/>
  <c r="P712" i="1"/>
  <c r="P776" i="1"/>
  <c r="N1030" i="1"/>
  <c r="N1094" i="1"/>
  <c r="N1158" i="1"/>
  <c r="N938" i="1"/>
  <c r="N812" i="1"/>
  <c r="N876" i="1"/>
  <c r="N656" i="1"/>
  <c r="N720" i="1"/>
  <c r="N784" i="1"/>
  <c r="N1023" i="1"/>
  <c r="N777" i="1"/>
  <c r="N1031" i="1"/>
  <c r="N785" i="1"/>
  <c r="N1039" i="1"/>
  <c r="N793" i="1"/>
  <c r="N1047" i="1"/>
  <c r="P1165" i="1"/>
  <c r="N1119" i="1"/>
  <c r="P972" i="1"/>
  <c r="N915" i="1"/>
  <c r="P854" i="1"/>
  <c r="N797" i="1"/>
  <c r="P897" i="1"/>
  <c r="P681" i="1"/>
  <c r="N749" i="1"/>
  <c r="P1154" i="1"/>
  <c r="P953" i="1"/>
  <c r="P827" i="1"/>
  <c r="P606" i="1"/>
  <c r="P670" i="1"/>
  <c r="P734" i="1"/>
  <c r="N988" i="1"/>
  <c r="N1052" i="1"/>
  <c r="N1116" i="1"/>
  <c r="N896" i="1"/>
  <c r="N960" i="1"/>
  <c r="N834" i="1"/>
  <c r="N614" i="1"/>
  <c r="N678" i="1"/>
  <c r="N742" i="1"/>
  <c r="P1098" i="1"/>
  <c r="P946" i="1"/>
  <c r="P820" i="1"/>
  <c r="P884" i="1"/>
  <c r="P663" i="1"/>
  <c r="P727" i="1"/>
  <c r="P791" i="1"/>
  <c r="N1045" i="1"/>
  <c r="N1109" i="1"/>
  <c r="N1173" i="1"/>
  <c r="N953" i="1"/>
  <c r="N827" i="1"/>
  <c r="N607" i="1"/>
  <c r="N671" i="1"/>
  <c r="N735" i="1"/>
  <c r="P1042" i="1"/>
  <c r="P939" i="1"/>
  <c r="P813" i="1"/>
  <c r="P877" i="1"/>
  <c r="P656" i="1"/>
  <c r="P720" i="1"/>
  <c r="P784" i="1"/>
  <c r="N1038" i="1"/>
  <c r="N1102" i="1"/>
  <c r="N1166" i="1"/>
  <c r="N946" i="1"/>
  <c r="N820" i="1"/>
  <c r="N884" i="1"/>
  <c r="N664" i="1"/>
  <c r="N728" i="1"/>
  <c r="N792" i="1"/>
  <c r="N1087" i="1"/>
  <c r="P986" i="1"/>
  <c r="N1095" i="1"/>
  <c r="P1050" i="1"/>
  <c r="N1103" i="1"/>
  <c r="P1114" i="1"/>
  <c r="N1111" i="1"/>
  <c r="P956" i="1"/>
  <c r="N899" i="1"/>
  <c r="P846" i="1"/>
  <c r="N979" i="1"/>
  <c r="P633" i="1"/>
  <c r="N861" i="1"/>
  <c r="N1127" i="1"/>
  <c r="N625" i="1"/>
  <c r="N757" i="1"/>
  <c r="P893" i="1"/>
  <c r="P961" i="1"/>
  <c r="P835" i="1"/>
  <c r="P614" i="1"/>
  <c r="P678" i="1"/>
  <c r="P742" i="1"/>
  <c r="N996" i="1"/>
  <c r="N1060" i="1"/>
  <c r="N1124" i="1"/>
  <c r="N904" i="1"/>
  <c r="N968" i="1"/>
  <c r="N842" i="1"/>
  <c r="N622" i="1"/>
  <c r="N686" i="1"/>
  <c r="N750" i="1"/>
  <c r="P1162" i="1"/>
  <c r="P954" i="1"/>
  <c r="P828" i="1"/>
  <c r="P607" i="1"/>
  <c r="P671" i="1"/>
  <c r="P735" i="1"/>
  <c r="N989" i="1"/>
  <c r="N1053" i="1"/>
  <c r="N1117" i="1"/>
  <c r="N897" i="1"/>
  <c r="N961" i="1"/>
  <c r="N835" i="1"/>
  <c r="N615" i="1"/>
  <c r="N679" i="1"/>
  <c r="N743" i="1"/>
  <c r="P1106" i="1"/>
  <c r="P947" i="1"/>
  <c r="P821" i="1"/>
  <c r="P885" i="1"/>
  <c r="P664" i="1"/>
  <c r="P728" i="1"/>
  <c r="P792" i="1"/>
  <c r="N1046" i="1"/>
  <c r="N1110" i="1"/>
  <c r="N985" i="1"/>
  <c r="N954" i="1"/>
  <c r="N828" i="1"/>
  <c r="N608" i="1"/>
  <c r="N672" i="1"/>
  <c r="N736" i="1"/>
  <c r="P924" i="1"/>
  <c r="N1151" i="1"/>
  <c r="P932" i="1"/>
  <c r="N1159" i="1"/>
  <c r="P940" i="1"/>
  <c r="N1167" i="1"/>
  <c r="P948" i="1"/>
  <c r="N891" i="1"/>
  <c r="P830" i="1"/>
  <c r="N963" i="1"/>
  <c r="P625" i="1"/>
  <c r="N853" i="1"/>
  <c r="P697" i="1"/>
  <c r="N641" i="1"/>
  <c r="P964" i="1"/>
  <c r="P745" i="1"/>
  <c r="N773" i="1"/>
  <c r="P913" i="1"/>
  <c r="P977" i="1"/>
  <c r="P851" i="1"/>
  <c r="P630" i="1"/>
  <c r="P694" i="1"/>
  <c r="P758" i="1"/>
  <c r="N1012" i="1"/>
  <c r="N1076" i="1"/>
  <c r="N1140" i="1"/>
  <c r="N920" i="1"/>
  <c r="N984" i="1"/>
  <c r="N858" i="1"/>
  <c r="N638" i="1"/>
  <c r="N702" i="1"/>
  <c r="N766" i="1"/>
  <c r="P906" i="1"/>
  <c r="P970" i="1"/>
  <c r="P844" i="1"/>
  <c r="P623" i="1"/>
  <c r="P687" i="1"/>
  <c r="P751" i="1"/>
  <c r="N1005" i="1"/>
  <c r="N1069" i="1"/>
  <c r="N1133" i="1"/>
  <c r="N913" i="1"/>
  <c r="N977" i="1"/>
  <c r="N851" i="1"/>
  <c r="N631" i="1"/>
  <c r="N695" i="1"/>
  <c r="N759" i="1"/>
  <c r="P895" i="1"/>
  <c r="P963" i="1"/>
  <c r="P837" i="1"/>
  <c r="P616" i="1"/>
  <c r="P680" i="1"/>
  <c r="P744" i="1"/>
  <c r="N998" i="1"/>
  <c r="N1062" i="1"/>
  <c r="N1126" i="1"/>
  <c r="N906" i="1"/>
  <c r="N970" i="1"/>
  <c r="N844" i="1"/>
  <c r="N624" i="1"/>
  <c r="N688" i="1"/>
  <c r="N752" i="1"/>
  <c r="P862" i="1"/>
  <c r="N805" i="1"/>
  <c r="P870" i="1"/>
  <c r="N813" i="1"/>
  <c r="P878" i="1"/>
  <c r="N821" i="1"/>
  <c r="P886" i="1"/>
  <c r="N829" i="1"/>
  <c r="P673" i="1"/>
  <c r="N617" i="1"/>
  <c r="P753" i="1"/>
  <c r="N697" i="1"/>
  <c r="N1015" i="1"/>
  <c r="N769" i="1"/>
  <c r="P838" i="1"/>
  <c r="N781" i="1"/>
  <c r="P921" i="1"/>
  <c r="P890" i="1"/>
  <c r="P859" i="1"/>
  <c r="P638" i="1"/>
  <c r="P702" i="1"/>
  <c r="P766" i="1"/>
  <c r="N1020" i="1"/>
  <c r="N1084" i="1"/>
  <c r="N1148" i="1"/>
  <c r="N928" i="1"/>
  <c r="N802" i="1"/>
  <c r="N866" i="1"/>
  <c r="N646" i="1"/>
  <c r="N710" i="1"/>
  <c r="N774" i="1"/>
  <c r="P914" i="1"/>
  <c r="P978" i="1"/>
  <c r="P852" i="1"/>
  <c r="P631" i="1"/>
  <c r="P695" i="1"/>
  <c r="P759" i="1"/>
  <c r="N1013" i="1"/>
  <c r="N1077" i="1"/>
  <c r="N1141" i="1"/>
  <c r="N921" i="1"/>
  <c r="N890" i="1"/>
  <c r="N859" i="1"/>
  <c r="N639" i="1"/>
  <c r="N703" i="1"/>
  <c r="N767" i="1"/>
  <c r="P907" i="1"/>
  <c r="P971" i="1"/>
  <c r="P845" i="1"/>
  <c r="P624" i="1"/>
  <c r="P688" i="1"/>
  <c r="P752" i="1"/>
  <c r="N1006" i="1"/>
  <c r="N1070" i="1"/>
  <c r="N1134" i="1"/>
  <c r="N914" i="1"/>
  <c r="N978" i="1"/>
  <c r="N852" i="1"/>
  <c r="N632" i="1"/>
  <c r="N696" i="1"/>
  <c r="N760" i="1"/>
  <c r="P641" i="1"/>
  <c r="N869" i="1"/>
  <c r="P649" i="1"/>
  <c r="N877" i="1"/>
  <c r="P657" i="1"/>
  <c r="N885" i="1"/>
  <c r="P665" i="1"/>
  <c r="N609" i="1"/>
  <c r="P737" i="1"/>
  <c r="N681" i="1"/>
  <c r="N1007" i="1"/>
  <c r="N761" i="1"/>
  <c r="N1079" i="1"/>
  <c r="N999" i="1"/>
  <c r="N971" i="1"/>
  <c r="X603" i="1"/>
  <c r="AN42" i="1"/>
  <c r="AP42" i="1" s="1"/>
  <c r="Z200" i="1"/>
  <c r="AB102" i="1"/>
  <c r="AB428" i="1"/>
  <c r="AB320" i="1"/>
  <c r="AN46" i="1"/>
  <c r="J1276" i="1"/>
  <c r="D20" i="2"/>
  <c r="I11" i="2"/>
  <c r="K11" i="2"/>
  <c r="H398" i="1"/>
  <c r="H138" i="1"/>
  <c r="H409" i="1"/>
  <c r="F323" i="1"/>
  <c r="H382" i="1"/>
  <c r="F56" i="1"/>
  <c r="F325" i="1"/>
  <c r="H387" i="1"/>
  <c r="F306" i="1"/>
  <c r="F222" i="1"/>
  <c r="F88" i="1"/>
  <c r="F287" i="1"/>
  <c r="H251" i="1"/>
  <c r="F80" i="1"/>
  <c r="H222" i="1"/>
  <c r="F125" i="1"/>
  <c r="F260" i="1"/>
  <c r="H177" i="1"/>
  <c r="F160" i="1"/>
  <c r="H54" i="1"/>
  <c r="F289" i="1"/>
  <c r="F228" i="1"/>
  <c r="H41" i="1"/>
  <c r="F310" i="1"/>
  <c r="H411" i="1"/>
  <c r="F309" i="1"/>
  <c r="H376" i="1"/>
  <c r="H107" i="1"/>
  <c r="F96" i="1"/>
  <c r="H217" i="1"/>
  <c r="F144" i="1"/>
  <c r="H332" i="1"/>
  <c r="H210" i="1"/>
  <c r="F358" i="1"/>
  <c r="H74" i="1"/>
  <c r="H128" i="1"/>
  <c r="H143" i="1"/>
  <c r="H198" i="1"/>
  <c r="F60" i="1"/>
  <c r="H173" i="1"/>
  <c r="F225" i="1"/>
  <c r="F367" i="1"/>
  <c r="F390" i="1"/>
  <c r="F59" i="1"/>
  <c r="H274" i="1"/>
  <c r="H256" i="1"/>
  <c r="H389" i="1"/>
  <c r="F62" i="1"/>
  <c r="F370" i="1"/>
  <c r="F93" i="1"/>
  <c r="H174" i="1"/>
  <c r="H377" i="1"/>
  <c r="F83" i="1"/>
  <c r="F258" i="1"/>
  <c r="H283" i="1"/>
  <c r="H171" i="1"/>
  <c r="F43" i="1"/>
  <c r="F198" i="1"/>
  <c r="H116" i="1"/>
  <c r="F213" i="1"/>
  <c r="H153" i="1"/>
  <c r="H248" i="1"/>
  <c r="H360" i="1"/>
  <c r="H126" i="1"/>
  <c r="F37" i="1"/>
  <c r="H301" i="1"/>
  <c r="H142" i="1"/>
  <c r="F280" i="1"/>
  <c r="F35" i="1"/>
  <c r="F304" i="1"/>
  <c r="H379" i="1"/>
  <c r="H135" i="1"/>
  <c r="F259" i="1"/>
  <c r="F268" i="1"/>
  <c r="F388" i="1"/>
  <c r="F99" i="1"/>
  <c r="H154" i="1"/>
  <c r="F31" i="1"/>
  <c r="H268" i="1"/>
  <c r="F410" i="1"/>
  <c r="F340" i="1"/>
  <c r="H35" i="1"/>
  <c r="H100" i="1"/>
  <c r="H211" i="1"/>
  <c r="H336" i="1"/>
  <c r="F401" i="1"/>
  <c r="F82" i="1"/>
  <c r="H73" i="1"/>
  <c r="F74" i="1"/>
  <c r="F267" i="1"/>
  <c r="F331" i="1"/>
  <c r="F349" i="1"/>
  <c r="F113" i="1"/>
  <c r="H314" i="1"/>
  <c r="H197" i="1"/>
  <c r="H403" i="1"/>
  <c r="F86" i="1"/>
  <c r="H94" i="1"/>
  <c r="F316" i="1"/>
  <c r="H80" i="1"/>
  <c r="H235" i="1"/>
  <c r="H293" i="1"/>
  <c r="F411" i="1"/>
  <c r="H232" i="1"/>
  <c r="F364" i="1"/>
  <c r="F183" i="1"/>
  <c r="F219" i="1"/>
  <c r="H273" i="1"/>
  <c r="F199" i="1"/>
  <c r="F407" i="1"/>
  <c r="H369" i="1"/>
  <c r="H362" i="1"/>
  <c r="F369" i="1"/>
  <c r="F47" i="1"/>
  <c r="F120" i="1"/>
  <c r="F92" i="1"/>
  <c r="F399" i="1"/>
  <c r="H124" i="1"/>
  <c r="F327" i="1"/>
  <c r="F106" i="1"/>
  <c r="H245" i="1"/>
  <c r="F244" i="1"/>
  <c r="F111" i="1"/>
  <c r="H311" i="1"/>
  <c r="H347" i="1"/>
  <c r="F218" i="1"/>
  <c r="F338" i="1"/>
  <c r="H133" i="1"/>
  <c r="F169" i="1"/>
  <c r="H110" i="1"/>
  <c r="F101" i="1"/>
  <c r="H263" i="1"/>
  <c r="H185" i="1"/>
  <c r="H148" i="1"/>
  <c r="F90" i="1"/>
  <c r="H297" i="1"/>
  <c r="F278" i="1"/>
  <c r="H161" i="1"/>
  <c r="F229" i="1"/>
  <c r="F126" i="1"/>
  <c r="H308" i="1"/>
  <c r="F394" i="1"/>
  <c r="F402" i="1"/>
  <c r="H207" i="1"/>
  <c r="F342" i="1"/>
  <c r="F38" i="1"/>
  <c r="H32" i="1"/>
  <c r="F39" i="1"/>
  <c r="F174" i="1"/>
  <c r="F307" i="1"/>
  <c r="H131" i="1"/>
  <c r="F286" i="1"/>
  <c r="H341" i="1"/>
  <c r="AQ46" i="1"/>
  <c r="AR37" i="1"/>
  <c r="I19" i="2" s="1"/>
  <c r="K17" i="2" l="1"/>
  <c r="AN38" i="1"/>
  <c r="H603" i="1"/>
  <c r="X1044" i="1"/>
  <c r="X1001" i="1"/>
  <c r="X1065" i="1"/>
  <c r="X1042" i="1"/>
  <c r="X1019" i="1"/>
  <c r="X1012" i="1"/>
  <c r="X989" i="1"/>
  <c r="X1053" i="1"/>
  <c r="X1022" i="1"/>
  <c r="X1031" i="1"/>
  <c r="X1056" i="1"/>
  <c r="X1134" i="1"/>
  <c r="X914" i="1"/>
  <c r="X978" i="1"/>
  <c r="X852" i="1"/>
  <c r="X631" i="1"/>
  <c r="X695" i="1"/>
  <c r="X759" i="1"/>
  <c r="V1013" i="1"/>
  <c r="V1077" i="1"/>
  <c r="V1141" i="1"/>
  <c r="V921" i="1"/>
  <c r="V890" i="1"/>
  <c r="V859" i="1"/>
  <c r="V638" i="1"/>
  <c r="V702" i="1"/>
  <c r="V766" i="1"/>
  <c r="X1095" i="1"/>
  <c r="X1159" i="1"/>
  <c r="X939" i="1"/>
  <c r="X813" i="1"/>
  <c r="X877" i="1"/>
  <c r="X656" i="1"/>
  <c r="X720" i="1"/>
  <c r="X784" i="1"/>
  <c r="V1038" i="1"/>
  <c r="V1102" i="1"/>
  <c r="V1166" i="1"/>
  <c r="V946" i="1"/>
  <c r="V820" i="1"/>
  <c r="V884" i="1"/>
  <c r="V663" i="1"/>
  <c r="V727" i="1"/>
  <c r="V791" i="1"/>
  <c r="X1120" i="1"/>
  <c r="X900" i="1"/>
  <c r="X964" i="1"/>
  <c r="X838" i="1"/>
  <c r="X617" i="1"/>
  <c r="X681" i="1"/>
  <c r="X745" i="1"/>
  <c r="V999" i="1"/>
  <c r="V1063" i="1"/>
  <c r="V1127" i="1"/>
  <c r="V907" i="1"/>
  <c r="V971" i="1"/>
  <c r="V845" i="1"/>
  <c r="V624" i="1"/>
  <c r="V688" i="1"/>
  <c r="V752" i="1"/>
  <c r="X1081" i="1"/>
  <c r="X1145" i="1"/>
  <c r="X925" i="1"/>
  <c r="X799" i="1"/>
  <c r="X863" i="1"/>
  <c r="X642" i="1"/>
  <c r="X706" i="1"/>
  <c r="X770" i="1"/>
  <c r="V1024" i="1"/>
  <c r="V1088" i="1"/>
  <c r="V1152" i="1"/>
  <c r="V932" i="1"/>
  <c r="V806" i="1"/>
  <c r="V870" i="1"/>
  <c r="V649" i="1"/>
  <c r="V713" i="1"/>
  <c r="V777" i="1"/>
  <c r="X1106" i="1"/>
  <c r="X1170" i="1"/>
  <c r="X950" i="1"/>
  <c r="X824" i="1"/>
  <c r="X888" i="1"/>
  <c r="X667" i="1"/>
  <c r="X731" i="1"/>
  <c r="X605" i="1"/>
  <c r="X1009" i="1"/>
  <c r="X1073" i="1"/>
  <c r="X1050" i="1"/>
  <c r="X1027" i="1"/>
  <c r="X1020" i="1"/>
  <c r="X997" i="1"/>
  <c r="X1061" i="1"/>
  <c r="X1030" i="1"/>
  <c r="X1039" i="1"/>
  <c r="X1075" i="1"/>
  <c r="X1142" i="1"/>
  <c r="X922" i="1"/>
  <c r="X796" i="1"/>
  <c r="X860" i="1"/>
  <c r="X639" i="1"/>
  <c r="X703" i="1"/>
  <c r="X767" i="1"/>
  <c r="V1021" i="1"/>
  <c r="V1085" i="1"/>
  <c r="V1149" i="1"/>
  <c r="V929" i="1"/>
  <c r="V803" i="1"/>
  <c r="V867" i="1"/>
  <c r="V646" i="1"/>
  <c r="V710" i="1"/>
  <c r="V774" i="1"/>
  <c r="X1103" i="1"/>
  <c r="X1167" i="1"/>
  <c r="X947" i="1"/>
  <c r="X821" i="1"/>
  <c r="X885" i="1"/>
  <c r="X664" i="1"/>
  <c r="X728" i="1"/>
  <c r="X792" i="1"/>
  <c r="V1046" i="1"/>
  <c r="V1110" i="1"/>
  <c r="V985" i="1"/>
  <c r="V954" i="1"/>
  <c r="V828" i="1"/>
  <c r="V607" i="1"/>
  <c r="V671" i="1"/>
  <c r="V735" i="1"/>
  <c r="X1024" i="1"/>
  <c r="X1128" i="1"/>
  <c r="X908" i="1"/>
  <c r="X972" i="1"/>
  <c r="X846" i="1"/>
  <c r="X625" i="1"/>
  <c r="X689" i="1"/>
  <c r="X753" i="1"/>
  <c r="V1007" i="1"/>
  <c r="V1071" i="1"/>
  <c r="V1135" i="1"/>
  <c r="V915" i="1"/>
  <c r="V979" i="1"/>
  <c r="V853" i="1"/>
  <c r="V632" i="1"/>
  <c r="V696" i="1"/>
  <c r="V760" i="1"/>
  <c r="X1089" i="1"/>
  <c r="X1153" i="1"/>
  <c r="X933" i="1"/>
  <c r="X807" i="1"/>
  <c r="X871" i="1"/>
  <c r="X650" i="1"/>
  <c r="X714" i="1"/>
  <c r="X778" i="1"/>
  <c r="V1032" i="1"/>
  <c r="V1096" i="1"/>
  <c r="V1160" i="1"/>
  <c r="V940" i="1"/>
  <c r="V814" i="1"/>
  <c r="V878" i="1"/>
  <c r="V657" i="1"/>
  <c r="V721" i="1"/>
  <c r="V785" i="1"/>
  <c r="X1114" i="1"/>
  <c r="X894" i="1"/>
  <c r="X958" i="1"/>
  <c r="X832" i="1"/>
  <c r="X611" i="1"/>
  <c r="X675" i="1"/>
  <c r="X739" i="1"/>
  <c r="V993" i="1"/>
  <c r="X1017" i="1"/>
  <c r="X986" i="1"/>
  <c r="X1058" i="1"/>
  <c r="X1035" i="1"/>
  <c r="X1028" i="1"/>
  <c r="X1005" i="1"/>
  <c r="X1069" i="1"/>
  <c r="X1038" i="1"/>
  <c r="X1047" i="1"/>
  <c r="X1086" i="1"/>
  <c r="X1150" i="1"/>
  <c r="X930" i="1"/>
  <c r="X804" i="1"/>
  <c r="X868" i="1"/>
  <c r="X647" i="1"/>
  <c r="X711" i="1"/>
  <c r="X775" i="1"/>
  <c r="V1029" i="1"/>
  <c r="V1093" i="1"/>
  <c r="V1157" i="1"/>
  <c r="V937" i="1"/>
  <c r="V811" i="1"/>
  <c r="V875" i="1"/>
  <c r="V654" i="1"/>
  <c r="V718" i="1"/>
  <c r="V782" i="1"/>
  <c r="X1111" i="1"/>
  <c r="X891" i="1"/>
  <c r="X955" i="1"/>
  <c r="X829" i="1"/>
  <c r="X608" i="1"/>
  <c r="X672" i="1"/>
  <c r="X736" i="1"/>
  <c r="V990" i="1"/>
  <c r="V1054" i="1"/>
  <c r="V1118" i="1"/>
  <c r="V898" i="1"/>
  <c r="V962" i="1"/>
  <c r="V836" i="1"/>
  <c r="V615" i="1"/>
  <c r="V679" i="1"/>
  <c r="V743" i="1"/>
  <c r="X1062" i="1"/>
  <c r="X1136" i="1"/>
  <c r="X916" i="1"/>
  <c r="X980" i="1"/>
  <c r="X854" i="1"/>
  <c r="X633" i="1"/>
  <c r="X697" i="1"/>
  <c r="X761" i="1"/>
  <c r="V1015" i="1"/>
  <c r="V1079" i="1"/>
  <c r="V1143" i="1"/>
  <c r="V923" i="1"/>
  <c r="V797" i="1"/>
  <c r="V861" i="1"/>
  <c r="V640" i="1"/>
  <c r="V704" i="1"/>
  <c r="V768" i="1"/>
  <c r="X1097" i="1"/>
  <c r="X1161" i="1"/>
  <c r="X941" i="1"/>
  <c r="X815" i="1"/>
  <c r="X879" i="1"/>
  <c r="X658" i="1"/>
  <c r="X722" i="1"/>
  <c r="X786" i="1"/>
  <c r="V1040" i="1"/>
  <c r="V1104" i="1"/>
  <c r="V1168" i="1"/>
  <c r="V948" i="1"/>
  <c r="V822" i="1"/>
  <c r="V886" i="1"/>
  <c r="V665" i="1"/>
  <c r="V729" i="1"/>
  <c r="V793" i="1"/>
  <c r="X1122" i="1"/>
  <c r="X902" i="1"/>
  <c r="X966" i="1"/>
  <c r="X840" i="1"/>
  <c r="X619" i="1"/>
  <c r="X683" i="1"/>
  <c r="X747" i="1"/>
  <c r="V1001" i="1"/>
  <c r="X1025" i="1"/>
  <c r="X994" i="1"/>
  <c r="X1066" i="1"/>
  <c r="X1043" i="1"/>
  <c r="X1036" i="1"/>
  <c r="X1013" i="1"/>
  <c r="X1077" i="1"/>
  <c r="X991" i="1"/>
  <c r="X1055" i="1"/>
  <c r="X1094" i="1"/>
  <c r="X1158" i="1"/>
  <c r="X938" i="1"/>
  <c r="X812" i="1"/>
  <c r="X876" i="1"/>
  <c r="X655" i="1"/>
  <c r="X719" i="1"/>
  <c r="X783" i="1"/>
  <c r="V1037" i="1"/>
  <c r="V1101" i="1"/>
  <c r="V1165" i="1"/>
  <c r="V945" i="1"/>
  <c r="V819" i="1"/>
  <c r="V883" i="1"/>
  <c r="V662" i="1"/>
  <c r="V726" i="1"/>
  <c r="V790" i="1"/>
  <c r="X1119" i="1"/>
  <c r="X899" i="1"/>
  <c r="X963" i="1"/>
  <c r="X837" i="1"/>
  <c r="X616" i="1"/>
  <c r="X680" i="1"/>
  <c r="X744" i="1"/>
  <c r="V998" i="1"/>
  <c r="V1062" i="1"/>
  <c r="V1126" i="1"/>
  <c r="V906" i="1"/>
  <c r="V970" i="1"/>
  <c r="V844" i="1"/>
  <c r="V623" i="1"/>
  <c r="V687" i="1"/>
  <c r="V751" i="1"/>
  <c r="X1080" i="1"/>
  <c r="X1144" i="1"/>
  <c r="X924" i="1"/>
  <c r="X798" i="1"/>
  <c r="X862" i="1"/>
  <c r="X641" i="1"/>
  <c r="X705" i="1"/>
  <c r="X769" i="1"/>
  <c r="V1023" i="1"/>
  <c r="V1087" i="1"/>
  <c r="V1151" i="1"/>
  <c r="V931" i="1"/>
  <c r="V805" i="1"/>
  <c r="V869" i="1"/>
  <c r="V648" i="1"/>
  <c r="V712" i="1"/>
  <c r="V776" i="1"/>
  <c r="X1105" i="1"/>
  <c r="X1169" i="1"/>
  <c r="X949" i="1"/>
  <c r="X823" i="1"/>
  <c r="X887" i="1"/>
  <c r="X666" i="1"/>
  <c r="X730" i="1"/>
  <c r="X794" i="1"/>
  <c r="V1048" i="1"/>
  <c r="V1112" i="1"/>
  <c r="V892" i="1"/>
  <c r="V956" i="1"/>
  <c r="V830" i="1"/>
  <c r="V609" i="1"/>
  <c r="V673" i="1"/>
  <c r="V737" i="1"/>
  <c r="X1040" i="1"/>
  <c r="X1130" i="1"/>
  <c r="X910" i="1"/>
  <c r="X974" i="1"/>
  <c r="X848" i="1"/>
  <c r="X627" i="1"/>
  <c r="X691" i="1"/>
  <c r="X755" i="1"/>
  <c r="X1041" i="1"/>
  <c r="X1018" i="1"/>
  <c r="X995" i="1"/>
  <c r="X988" i="1"/>
  <c r="X1060" i="1"/>
  <c r="X1029" i="1"/>
  <c r="X998" i="1"/>
  <c r="X1007" i="1"/>
  <c r="X1071" i="1"/>
  <c r="X1110" i="1"/>
  <c r="X985" i="1"/>
  <c r="X954" i="1"/>
  <c r="X828" i="1"/>
  <c r="X607" i="1"/>
  <c r="X671" i="1"/>
  <c r="X735" i="1"/>
  <c r="V989" i="1"/>
  <c r="V1053" i="1"/>
  <c r="V1117" i="1"/>
  <c r="V897" i="1"/>
  <c r="V961" i="1"/>
  <c r="V835" i="1"/>
  <c r="V614" i="1"/>
  <c r="V678" i="1"/>
  <c r="V742" i="1"/>
  <c r="X1059" i="1"/>
  <c r="X1135" i="1"/>
  <c r="X915" i="1"/>
  <c r="X979" i="1"/>
  <c r="X853" i="1"/>
  <c r="X632" i="1"/>
  <c r="X696" i="1"/>
  <c r="X760" i="1"/>
  <c r="V1014" i="1"/>
  <c r="V1078" i="1"/>
  <c r="V1142" i="1"/>
  <c r="V922" i="1"/>
  <c r="V796" i="1"/>
  <c r="V860" i="1"/>
  <c r="V639" i="1"/>
  <c r="V703" i="1"/>
  <c r="V767" i="1"/>
  <c r="X1096" i="1"/>
  <c r="X1160" i="1"/>
  <c r="X940" i="1"/>
  <c r="X814" i="1"/>
  <c r="X878" i="1"/>
  <c r="X657" i="1"/>
  <c r="X721" i="1"/>
  <c r="X785" i="1"/>
  <c r="V1039" i="1"/>
  <c r="V1103" i="1"/>
  <c r="V1167" i="1"/>
  <c r="V947" i="1"/>
  <c r="V821" i="1"/>
  <c r="X1049" i="1"/>
  <c r="X1026" i="1"/>
  <c r="X1003" i="1"/>
  <c r="X996" i="1"/>
  <c r="X1068" i="1"/>
  <c r="X1037" i="1"/>
  <c r="X1006" i="1"/>
  <c r="X1015" i="1"/>
  <c r="X1079" i="1"/>
  <c r="X1118" i="1"/>
  <c r="X898" i="1"/>
  <c r="X962" i="1"/>
  <c r="X836" i="1"/>
  <c r="X615" i="1"/>
  <c r="X679" i="1"/>
  <c r="X743" i="1"/>
  <c r="V997" i="1"/>
  <c r="V1061" i="1"/>
  <c r="V1125" i="1"/>
  <c r="V905" i="1"/>
  <c r="V969" i="1"/>
  <c r="V843" i="1"/>
  <c r="V622" i="1"/>
  <c r="V686" i="1"/>
  <c r="V750" i="1"/>
  <c r="X1078" i="1"/>
  <c r="X1143" i="1"/>
  <c r="X923" i="1"/>
  <c r="X797" i="1"/>
  <c r="X861" i="1"/>
  <c r="X640" i="1"/>
  <c r="X704" i="1"/>
  <c r="X768" i="1"/>
  <c r="V1022" i="1"/>
  <c r="V1086" i="1"/>
  <c r="V1150" i="1"/>
  <c r="V930" i="1"/>
  <c r="V804" i="1"/>
  <c r="V868" i="1"/>
  <c r="V647" i="1"/>
  <c r="V711" i="1"/>
  <c r="V775" i="1"/>
  <c r="X1104" i="1"/>
  <c r="X1168" i="1"/>
  <c r="X948" i="1"/>
  <c r="X822" i="1"/>
  <c r="X886" i="1"/>
  <c r="X665" i="1"/>
  <c r="X729" i="1"/>
  <c r="X793" i="1"/>
  <c r="V1047" i="1"/>
  <c r="V1111" i="1"/>
  <c r="V891" i="1"/>
  <c r="V955" i="1"/>
  <c r="V829" i="1"/>
  <c r="V608" i="1"/>
  <c r="V672" i="1"/>
  <c r="V736" i="1"/>
  <c r="X1032" i="1"/>
  <c r="X1129" i="1"/>
  <c r="X909" i="1"/>
  <c r="X973" i="1"/>
  <c r="X847" i="1"/>
  <c r="X626" i="1"/>
  <c r="X690" i="1"/>
  <c r="X754" i="1"/>
  <c r="V1008" i="1"/>
  <c r="V1072" i="1"/>
  <c r="V1136" i="1"/>
  <c r="V916" i="1"/>
  <c r="V980" i="1"/>
  <c r="V854" i="1"/>
  <c r="V633" i="1"/>
  <c r="V697" i="1"/>
  <c r="V761" i="1"/>
  <c r="X1090" i="1"/>
  <c r="X1154" i="1"/>
  <c r="X934" i="1"/>
  <c r="X808" i="1"/>
  <c r="X872" i="1"/>
  <c r="X651" i="1"/>
  <c r="X715" i="1"/>
  <c r="X779" i="1"/>
  <c r="X993" i="1"/>
  <c r="X1051" i="1"/>
  <c r="X999" i="1"/>
  <c r="X946" i="1"/>
  <c r="X727" i="1"/>
  <c r="V1173" i="1"/>
  <c r="V670" i="1"/>
  <c r="X907" i="1"/>
  <c r="X688" i="1"/>
  <c r="V1134" i="1"/>
  <c r="V631" i="1"/>
  <c r="X1152" i="1"/>
  <c r="X649" i="1"/>
  <c r="V1095" i="1"/>
  <c r="V877" i="1"/>
  <c r="V744" i="1"/>
  <c r="X901" i="1"/>
  <c r="X610" i="1"/>
  <c r="X762" i="1"/>
  <c r="V1128" i="1"/>
  <c r="V838" i="1"/>
  <c r="V705" i="1"/>
  <c r="X1146" i="1"/>
  <c r="X856" i="1"/>
  <c r="X723" i="1"/>
  <c r="V1025" i="1"/>
  <c r="V1089" i="1"/>
  <c r="V1153" i="1"/>
  <c r="V933" i="1"/>
  <c r="V807" i="1"/>
  <c r="V871" i="1"/>
  <c r="V650" i="1"/>
  <c r="V714" i="1"/>
  <c r="V778" i="1"/>
  <c r="X1107" i="1"/>
  <c r="X1171" i="1"/>
  <c r="X951" i="1"/>
  <c r="X825" i="1"/>
  <c r="X889" i="1"/>
  <c r="X668" i="1"/>
  <c r="X732" i="1"/>
  <c r="V986" i="1"/>
  <c r="V1058" i="1"/>
  <c r="V1122" i="1"/>
  <c r="V902" i="1"/>
  <c r="V966" i="1"/>
  <c r="V840" i="1"/>
  <c r="V619" i="1"/>
  <c r="V683" i="1"/>
  <c r="V747" i="1"/>
  <c r="X1048" i="1"/>
  <c r="X1132" i="1"/>
  <c r="X912" i="1"/>
  <c r="X976" i="1"/>
  <c r="X850" i="1"/>
  <c r="X629" i="1"/>
  <c r="X693" i="1"/>
  <c r="X757" i="1"/>
  <c r="V1011" i="1"/>
  <c r="V1075" i="1"/>
  <c r="V1139" i="1"/>
  <c r="V919" i="1"/>
  <c r="V983" i="1"/>
  <c r="V857" i="1"/>
  <c r="V636" i="1"/>
  <c r="V700" i="1"/>
  <c r="V764" i="1"/>
  <c r="X614" i="1"/>
  <c r="V842" i="1"/>
  <c r="X843" i="1"/>
  <c r="V976" i="1"/>
  <c r="X977" i="1"/>
  <c r="V920" i="1"/>
  <c r="X921" i="1"/>
  <c r="V1148" i="1"/>
  <c r="X1149" i="1"/>
  <c r="V1092" i="1"/>
  <c r="X1093" i="1"/>
  <c r="V1036" i="1"/>
  <c r="V789" i="1"/>
  <c r="X790" i="1"/>
  <c r="V988" i="1"/>
  <c r="X827" i="1"/>
  <c r="X1004" i="1"/>
  <c r="X1023" i="1"/>
  <c r="X970" i="1"/>
  <c r="X751" i="1"/>
  <c r="V913" i="1"/>
  <c r="V694" i="1"/>
  <c r="X931" i="1"/>
  <c r="X712" i="1"/>
  <c r="V1158" i="1"/>
  <c r="V655" i="1"/>
  <c r="X892" i="1"/>
  <c r="X673" i="1"/>
  <c r="V1119" i="1"/>
  <c r="V885" i="1"/>
  <c r="V784" i="1"/>
  <c r="X917" i="1"/>
  <c r="X618" i="1"/>
  <c r="V992" i="1"/>
  <c r="V1144" i="1"/>
  <c r="V846" i="1"/>
  <c r="V745" i="1"/>
  <c r="X1162" i="1"/>
  <c r="X864" i="1"/>
  <c r="X763" i="1"/>
  <c r="V1033" i="1"/>
  <c r="V1097" i="1"/>
  <c r="V1161" i="1"/>
  <c r="V941" i="1"/>
  <c r="V815" i="1"/>
  <c r="V879" i="1"/>
  <c r="V658" i="1"/>
  <c r="V722" i="1"/>
  <c r="V786" i="1"/>
  <c r="X1115" i="1"/>
  <c r="X895" i="1"/>
  <c r="X959" i="1"/>
  <c r="X833" i="1"/>
  <c r="X612" i="1"/>
  <c r="X676" i="1"/>
  <c r="X740" i="1"/>
  <c r="V994" i="1"/>
  <c r="V1066" i="1"/>
  <c r="V1130" i="1"/>
  <c r="V910" i="1"/>
  <c r="V974" i="1"/>
  <c r="V848" i="1"/>
  <c r="V627" i="1"/>
  <c r="V691" i="1"/>
  <c r="V755" i="1"/>
  <c r="X1072" i="1"/>
  <c r="X1140" i="1"/>
  <c r="X920" i="1"/>
  <c r="X984" i="1"/>
  <c r="X858" i="1"/>
  <c r="X637" i="1"/>
  <c r="X701" i="1"/>
  <c r="X765" i="1"/>
  <c r="V1019" i="1"/>
  <c r="V1083" i="1"/>
  <c r="V1147" i="1"/>
  <c r="V927" i="1"/>
  <c r="V801" i="1"/>
  <c r="V865" i="1"/>
  <c r="V644" i="1"/>
  <c r="V708" i="1"/>
  <c r="V772" i="1"/>
  <c r="X678" i="1"/>
  <c r="V621" i="1"/>
  <c r="X622" i="1"/>
  <c r="V850" i="1"/>
  <c r="X851" i="1"/>
  <c r="V984" i="1"/>
  <c r="X890" i="1"/>
  <c r="V928" i="1"/>
  <c r="X929" i="1"/>
  <c r="V1156" i="1"/>
  <c r="X1157" i="1"/>
  <c r="V1100" i="1"/>
  <c r="X1101" i="1"/>
  <c r="V1108" i="1"/>
  <c r="V741" i="1"/>
  <c r="V960" i="1"/>
  <c r="X1033" i="1"/>
  <c r="X1052" i="1"/>
  <c r="X1063" i="1"/>
  <c r="X820" i="1"/>
  <c r="X791" i="1"/>
  <c r="V953" i="1"/>
  <c r="V734" i="1"/>
  <c r="X971" i="1"/>
  <c r="X752" i="1"/>
  <c r="V914" i="1"/>
  <c r="V695" i="1"/>
  <c r="X932" i="1"/>
  <c r="X713" i="1"/>
  <c r="V1159" i="1"/>
  <c r="V616" i="1"/>
  <c r="V792" i="1"/>
  <c r="X957" i="1"/>
  <c r="X634" i="1"/>
  <c r="V1000" i="1"/>
  <c r="V900" i="1"/>
  <c r="V862" i="1"/>
  <c r="V753" i="1"/>
  <c r="X918" i="1"/>
  <c r="X880" i="1"/>
  <c r="X771" i="1"/>
  <c r="V1041" i="1"/>
  <c r="V1105" i="1"/>
  <c r="V1169" i="1"/>
  <c r="V949" i="1"/>
  <c r="V823" i="1"/>
  <c r="V887" i="1"/>
  <c r="V666" i="1"/>
  <c r="V730" i="1"/>
  <c r="V794" i="1"/>
  <c r="X1123" i="1"/>
  <c r="X903" i="1"/>
  <c r="X967" i="1"/>
  <c r="X841" i="1"/>
  <c r="X620" i="1"/>
  <c r="X684" i="1"/>
  <c r="X748" i="1"/>
  <c r="V1002" i="1"/>
  <c r="V1074" i="1"/>
  <c r="V1138" i="1"/>
  <c r="V918" i="1"/>
  <c r="V982" i="1"/>
  <c r="V856" i="1"/>
  <c r="V635" i="1"/>
  <c r="V699" i="1"/>
  <c r="V763" i="1"/>
  <c r="X1084" i="1"/>
  <c r="X1148" i="1"/>
  <c r="X928" i="1"/>
  <c r="X802" i="1"/>
  <c r="X866" i="1"/>
  <c r="X645" i="1"/>
  <c r="X709" i="1"/>
  <c r="X773" i="1"/>
  <c r="V1027" i="1"/>
  <c r="V1091" i="1"/>
  <c r="V1155" i="1"/>
  <c r="V935" i="1"/>
  <c r="V809" i="1"/>
  <c r="V873" i="1"/>
  <c r="V652" i="1"/>
  <c r="V716" i="1"/>
  <c r="V780" i="1"/>
  <c r="X742" i="1"/>
  <c r="V685" i="1"/>
  <c r="X686" i="1"/>
  <c r="V629" i="1"/>
  <c r="X630" i="1"/>
  <c r="V858" i="1"/>
  <c r="X859" i="1"/>
  <c r="V802" i="1"/>
  <c r="X803" i="1"/>
  <c r="V936" i="1"/>
  <c r="X937" i="1"/>
  <c r="V1164" i="1"/>
  <c r="X1165" i="1"/>
  <c r="V1172" i="1"/>
  <c r="X1109" i="1"/>
  <c r="X670" i="1"/>
  <c r="X1057" i="1"/>
  <c r="X1076" i="1"/>
  <c r="X1008" i="1"/>
  <c r="X844" i="1"/>
  <c r="V1005" i="1"/>
  <c r="V977" i="1"/>
  <c r="V758" i="1"/>
  <c r="X805" i="1"/>
  <c r="X776" i="1"/>
  <c r="V938" i="1"/>
  <c r="V719" i="1"/>
  <c r="X956" i="1"/>
  <c r="X737" i="1"/>
  <c r="V899" i="1"/>
  <c r="V656" i="1"/>
  <c r="X1064" i="1"/>
  <c r="X965" i="1"/>
  <c r="X674" i="1"/>
  <c r="V1016" i="1"/>
  <c r="V908" i="1"/>
  <c r="V617" i="1"/>
  <c r="V769" i="1"/>
  <c r="X926" i="1"/>
  <c r="X635" i="1"/>
  <c r="X787" i="1"/>
  <c r="V1049" i="1"/>
  <c r="V1113" i="1"/>
  <c r="V893" i="1"/>
  <c r="V957" i="1"/>
  <c r="V831" i="1"/>
  <c r="V610" i="1"/>
  <c r="V674" i="1"/>
  <c r="V738" i="1"/>
  <c r="X1046" i="1"/>
  <c r="X1131" i="1"/>
  <c r="X911" i="1"/>
  <c r="X975" i="1"/>
  <c r="X849" i="1"/>
  <c r="X628" i="1"/>
  <c r="X692" i="1"/>
  <c r="X756" i="1"/>
  <c r="V1018" i="1"/>
  <c r="V1082" i="1"/>
  <c r="V1146" i="1"/>
  <c r="V926" i="1"/>
  <c r="V800" i="1"/>
  <c r="V864" i="1"/>
  <c r="V643" i="1"/>
  <c r="V707" i="1"/>
  <c r="V771" i="1"/>
  <c r="X1092" i="1"/>
  <c r="X1156" i="1"/>
  <c r="X936" i="1"/>
  <c r="X810" i="1"/>
  <c r="X874" i="1"/>
  <c r="X653" i="1"/>
  <c r="X717" i="1"/>
  <c r="X781" i="1"/>
  <c r="V1035" i="1"/>
  <c r="V1099" i="1"/>
  <c r="V1163" i="1"/>
  <c r="V943" i="1"/>
  <c r="V817" i="1"/>
  <c r="V881" i="1"/>
  <c r="V660" i="1"/>
  <c r="V724" i="1"/>
  <c r="V788" i="1"/>
  <c r="V996" i="1"/>
  <c r="V749" i="1"/>
  <c r="X750" i="1"/>
  <c r="V693" i="1"/>
  <c r="X694" i="1"/>
  <c r="V637" i="1"/>
  <c r="X638" i="1"/>
  <c r="V866" i="1"/>
  <c r="X867" i="1"/>
  <c r="V810" i="1"/>
  <c r="X811" i="1"/>
  <c r="V944" i="1"/>
  <c r="X945" i="1"/>
  <c r="V952" i="1"/>
  <c r="V1052" i="1"/>
  <c r="V613" i="1"/>
  <c r="X1002" i="1"/>
  <c r="X1021" i="1"/>
  <c r="X1102" i="1"/>
  <c r="X884" i="1"/>
  <c r="V1045" i="1"/>
  <c r="V827" i="1"/>
  <c r="X1016" i="1"/>
  <c r="X845" i="1"/>
  <c r="V1006" i="1"/>
  <c r="V978" i="1"/>
  <c r="V759" i="1"/>
  <c r="X806" i="1"/>
  <c r="X777" i="1"/>
  <c r="V939" i="1"/>
  <c r="V664" i="1"/>
  <c r="X1113" i="1"/>
  <c r="X981" i="1"/>
  <c r="X682" i="1"/>
  <c r="V1056" i="1"/>
  <c r="V924" i="1"/>
  <c r="V625" i="1"/>
  <c r="X1067" i="1"/>
  <c r="X942" i="1"/>
  <c r="X643" i="1"/>
  <c r="V1010" i="1"/>
  <c r="V1057" i="1"/>
  <c r="V1121" i="1"/>
  <c r="V901" i="1"/>
  <c r="V965" i="1"/>
  <c r="V839" i="1"/>
  <c r="V618" i="1"/>
  <c r="V682" i="1"/>
  <c r="V746" i="1"/>
  <c r="X1070" i="1"/>
  <c r="X1139" i="1"/>
  <c r="X919" i="1"/>
  <c r="X983" i="1"/>
  <c r="X857" i="1"/>
  <c r="X636" i="1"/>
  <c r="X700" i="1"/>
  <c r="X764" i="1"/>
  <c r="V1026" i="1"/>
  <c r="V1090" i="1"/>
  <c r="V1154" i="1"/>
  <c r="V934" i="1"/>
  <c r="V808" i="1"/>
  <c r="V872" i="1"/>
  <c r="V651" i="1"/>
  <c r="V715" i="1"/>
  <c r="V779" i="1"/>
  <c r="X1100" i="1"/>
  <c r="X1164" i="1"/>
  <c r="X944" i="1"/>
  <c r="X818" i="1"/>
  <c r="X882" i="1"/>
  <c r="X661" i="1"/>
  <c r="X725" i="1"/>
  <c r="X789" i="1"/>
  <c r="V1043" i="1"/>
  <c r="V1107" i="1"/>
  <c r="V1171" i="1"/>
  <c r="V951" i="1"/>
  <c r="V825" i="1"/>
  <c r="V889" i="1"/>
  <c r="V668" i="1"/>
  <c r="V732" i="1"/>
  <c r="X1117" i="1"/>
  <c r="V1060" i="1"/>
  <c r="X1000" i="1"/>
  <c r="V1004" i="1"/>
  <c r="V757" i="1"/>
  <c r="X758" i="1"/>
  <c r="V701" i="1"/>
  <c r="X702" i="1"/>
  <c r="V645" i="1"/>
  <c r="X646" i="1"/>
  <c r="V874" i="1"/>
  <c r="X875" i="1"/>
  <c r="V818" i="1"/>
  <c r="X819" i="1"/>
  <c r="V826" i="1"/>
  <c r="X1173" i="1"/>
  <c r="X734" i="1"/>
  <c r="X1034" i="1"/>
  <c r="X1045" i="1"/>
  <c r="X1126" i="1"/>
  <c r="X623" i="1"/>
  <c r="V1069" i="1"/>
  <c r="V851" i="1"/>
  <c r="X1087" i="1"/>
  <c r="X869" i="1"/>
  <c r="V1030" i="1"/>
  <c r="V812" i="1"/>
  <c r="V783" i="1"/>
  <c r="X830" i="1"/>
  <c r="V991" i="1"/>
  <c r="V963" i="1"/>
  <c r="V680" i="1"/>
  <c r="X1121" i="1"/>
  <c r="X831" i="1"/>
  <c r="X698" i="1"/>
  <c r="V1064" i="1"/>
  <c r="V964" i="1"/>
  <c r="V641" i="1"/>
  <c r="X1082" i="1"/>
  <c r="X982" i="1"/>
  <c r="X659" i="1"/>
  <c r="V1044" i="1"/>
  <c r="V1065" i="1"/>
  <c r="V1129" i="1"/>
  <c r="V909" i="1"/>
  <c r="V973" i="1"/>
  <c r="V847" i="1"/>
  <c r="V626" i="1"/>
  <c r="V690" i="1"/>
  <c r="V754" i="1"/>
  <c r="X1083" i="1"/>
  <c r="X1147" i="1"/>
  <c r="X927" i="1"/>
  <c r="X801" i="1"/>
  <c r="X865" i="1"/>
  <c r="X644" i="1"/>
  <c r="X708" i="1"/>
  <c r="X772" i="1"/>
  <c r="V1034" i="1"/>
  <c r="V1098" i="1"/>
  <c r="V1162" i="1"/>
  <c r="V942" i="1"/>
  <c r="V816" i="1"/>
  <c r="V880" i="1"/>
  <c r="V659" i="1"/>
  <c r="V723" i="1"/>
  <c r="V787" i="1"/>
  <c r="X1108" i="1"/>
  <c r="X1172" i="1"/>
  <c r="X952" i="1"/>
  <c r="X826" i="1"/>
  <c r="X795" i="1"/>
  <c r="X669" i="1"/>
  <c r="X733" i="1"/>
  <c r="V987" i="1"/>
  <c r="V1051" i="1"/>
  <c r="V1115" i="1"/>
  <c r="V895" i="1"/>
  <c r="V959" i="1"/>
  <c r="V833" i="1"/>
  <c r="V612" i="1"/>
  <c r="V676" i="1"/>
  <c r="V740" i="1"/>
  <c r="X897" i="1"/>
  <c r="V1124" i="1"/>
  <c r="X1125" i="1"/>
  <c r="V1068" i="1"/>
  <c r="X1054" i="1"/>
  <c r="V1012" i="1"/>
  <c r="V765" i="1"/>
  <c r="X766" i="1"/>
  <c r="V709" i="1"/>
  <c r="X710" i="1"/>
  <c r="V653" i="1"/>
  <c r="X654" i="1"/>
  <c r="V882" i="1"/>
  <c r="X883" i="1"/>
  <c r="V795" i="1"/>
  <c r="V1116" i="1"/>
  <c r="V677" i="1"/>
  <c r="X987" i="1"/>
  <c r="X990" i="1"/>
  <c r="X1166" i="1"/>
  <c r="X663" i="1"/>
  <c r="V1109" i="1"/>
  <c r="V606" i="1"/>
  <c r="X1127" i="1"/>
  <c r="X624" i="1"/>
  <c r="V1070" i="1"/>
  <c r="V852" i="1"/>
  <c r="X1088" i="1"/>
  <c r="X870" i="1"/>
  <c r="V1031" i="1"/>
  <c r="V813" i="1"/>
  <c r="V720" i="1"/>
  <c r="X1137" i="1"/>
  <c r="X839" i="1"/>
  <c r="X738" i="1"/>
  <c r="V1080" i="1"/>
  <c r="V972" i="1"/>
  <c r="V681" i="1"/>
  <c r="X1098" i="1"/>
  <c r="X800" i="1"/>
  <c r="X699" i="1"/>
  <c r="V1009" i="1"/>
  <c r="V1073" i="1"/>
  <c r="V1137" i="1"/>
  <c r="V917" i="1"/>
  <c r="V981" i="1"/>
  <c r="V855" i="1"/>
  <c r="V634" i="1"/>
  <c r="V698" i="1"/>
  <c r="V762" i="1"/>
  <c r="X1091" i="1"/>
  <c r="X1155" i="1"/>
  <c r="X935" i="1"/>
  <c r="X809" i="1"/>
  <c r="X873" i="1"/>
  <c r="X652" i="1"/>
  <c r="X716" i="1"/>
  <c r="X780" i="1"/>
  <c r="V1042" i="1"/>
  <c r="V1106" i="1"/>
  <c r="V1170" i="1"/>
  <c r="V950" i="1"/>
  <c r="V824" i="1"/>
  <c r="V888" i="1"/>
  <c r="V667" i="1"/>
  <c r="V731" i="1"/>
  <c r="V605" i="1"/>
  <c r="X1116" i="1"/>
  <c r="X896" i="1"/>
  <c r="X960" i="1"/>
  <c r="X834" i="1"/>
  <c r="X613" i="1"/>
  <c r="X677" i="1"/>
  <c r="X741" i="1"/>
  <c r="V995" i="1"/>
  <c r="V1059" i="1"/>
  <c r="V1123" i="1"/>
  <c r="V903" i="1"/>
  <c r="V967" i="1"/>
  <c r="V841" i="1"/>
  <c r="V620" i="1"/>
  <c r="V684" i="1"/>
  <c r="V748" i="1"/>
  <c r="X961" i="1"/>
  <c r="V904" i="1"/>
  <c r="X905" i="1"/>
  <c r="V1132" i="1"/>
  <c r="X1133" i="1"/>
  <c r="V1076" i="1"/>
  <c r="X1074" i="1"/>
  <c r="V1020" i="1"/>
  <c r="V773" i="1"/>
  <c r="X774" i="1"/>
  <c r="V717" i="1"/>
  <c r="X718" i="1"/>
  <c r="V661" i="1"/>
  <c r="X662" i="1"/>
  <c r="V669" i="1"/>
  <c r="X953" i="1"/>
  <c r="X606" i="1"/>
  <c r="X1011" i="1"/>
  <c r="X1014" i="1"/>
  <c r="X906" i="1"/>
  <c r="X687" i="1"/>
  <c r="V1133" i="1"/>
  <c r="V630" i="1"/>
  <c r="X1151" i="1"/>
  <c r="X648" i="1"/>
  <c r="V1094" i="1"/>
  <c r="V876" i="1"/>
  <c r="X1112" i="1"/>
  <c r="X609" i="1"/>
  <c r="V1055" i="1"/>
  <c r="V837" i="1"/>
  <c r="V728" i="1"/>
  <c r="X893" i="1"/>
  <c r="X855" i="1"/>
  <c r="X746" i="1"/>
  <c r="V1120" i="1"/>
  <c r="V798" i="1"/>
  <c r="V689" i="1"/>
  <c r="X1138" i="1"/>
  <c r="X816" i="1"/>
  <c r="X707" i="1"/>
  <c r="V1017" i="1"/>
  <c r="V1081" i="1"/>
  <c r="V1145" i="1"/>
  <c r="V925" i="1"/>
  <c r="V799" i="1"/>
  <c r="V863" i="1"/>
  <c r="V642" i="1"/>
  <c r="V706" i="1"/>
  <c r="V770" i="1"/>
  <c r="X1099" i="1"/>
  <c r="X1163" i="1"/>
  <c r="X943" i="1"/>
  <c r="X817" i="1"/>
  <c r="X881" i="1"/>
  <c r="X660" i="1"/>
  <c r="X724" i="1"/>
  <c r="X788" i="1"/>
  <c r="V1050" i="1"/>
  <c r="V1114" i="1"/>
  <c r="V894" i="1"/>
  <c r="V958" i="1"/>
  <c r="V832" i="1"/>
  <c r="V611" i="1"/>
  <c r="V675" i="1"/>
  <c r="V739" i="1"/>
  <c r="X992" i="1"/>
  <c r="X1124" i="1"/>
  <c r="X904" i="1"/>
  <c r="X968" i="1"/>
  <c r="X842" i="1"/>
  <c r="X621" i="1"/>
  <c r="X685" i="1"/>
  <c r="X749" i="1"/>
  <c r="V1003" i="1"/>
  <c r="V1067" i="1"/>
  <c r="V1131" i="1"/>
  <c r="V911" i="1"/>
  <c r="V975" i="1"/>
  <c r="V849" i="1"/>
  <c r="V628" i="1"/>
  <c r="V692" i="1"/>
  <c r="V756" i="1"/>
  <c r="X835" i="1"/>
  <c r="V968" i="1"/>
  <c r="X969" i="1"/>
  <c r="V912" i="1"/>
  <c r="X913" i="1"/>
  <c r="V1140" i="1"/>
  <c r="X1141" i="1"/>
  <c r="V1084" i="1"/>
  <c r="X1085" i="1"/>
  <c r="V1028" i="1"/>
  <c r="V781" i="1"/>
  <c r="X782" i="1"/>
  <c r="V725" i="1"/>
  <c r="X726" i="1"/>
  <c r="V733" i="1"/>
  <c r="V896" i="1"/>
  <c r="V834" i="1"/>
  <c r="X1010" i="1"/>
  <c r="AR46" i="1"/>
  <c r="AP46" i="1"/>
  <c r="I28" i="2" s="1"/>
  <c r="G24" i="2" l="1"/>
  <c r="K24" i="2"/>
  <c r="I24" i="2"/>
  <c r="F749" i="1"/>
  <c r="F1150" i="1"/>
  <c r="F933" i="1"/>
  <c r="H627" i="1"/>
  <c r="F715" i="1"/>
  <c r="F612" i="1"/>
  <c r="F957" i="1"/>
  <c r="H952" i="1"/>
  <c r="F947" i="1"/>
  <c r="H791" i="1"/>
  <c r="H1060" i="1"/>
  <c r="F1117" i="1"/>
  <c r="H927" i="1"/>
  <c r="H985" i="1"/>
  <c r="F1063" i="1"/>
  <c r="F927" i="1"/>
  <c r="H704" i="1"/>
  <c r="H780" i="1"/>
  <c r="H852" i="1"/>
  <c r="F1079" i="1"/>
  <c r="H653" i="1"/>
  <c r="H703" i="1"/>
  <c r="F1023" i="1"/>
  <c r="F660" i="1"/>
  <c r="F768" i="1"/>
  <c r="F996" i="1"/>
  <c r="H739" i="1"/>
  <c r="F791" i="1"/>
  <c r="H887" i="1"/>
  <c r="F630" i="1"/>
  <c r="F866" i="1"/>
  <c r="H1147" i="1"/>
  <c r="F734" i="1"/>
  <c r="H675" i="1"/>
  <c r="F785" i="1"/>
  <c r="F754" i="1"/>
  <c r="F651" i="1"/>
  <c r="F674" i="1"/>
  <c r="F635" i="1"/>
  <c r="H733" i="1"/>
  <c r="H841" i="1"/>
  <c r="H899" i="1"/>
  <c r="H904" i="1"/>
  <c r="H845" i="1"/>
  <c r="F1018" i="1"/>
  <c r="H954" i="1"/>
  <c r="F971" i="1"/>
  <c r="H1157" i="1"/>
  <c r="F1078" i="1"/>
  <c r="H802" i="1"/>
  <c r="H759" i="1"/>
  <c r="F923" i="1"/>
  <c r="F1163" i="1"/>
  <c r="F1149" i="1"/>
  <c r="F1087" i="1"/>
  <c r="F755" i="1"/>
  <c r="F965" i="1"/>
  <c r="H1053" i="1"/>
  <c r="F840" i="1"/>
  <c r="F1145" i="1"/>
  <c r="H1154" i="1"/>
  <c r="H1142" i="1"/>
  <c r="F613" i="1"/>
  <c r="H975" i="1"/>
  <c r="H906" i="1"/>
  <c r="H699" i="1"/>
  <c r="F752" i="1"/>
  <c r="F721" i="1"/>
  <c r="H1042" i="1"/>
  <c r="F769" i="1"/>
  <c r="H894" i="1"/>
  <c r="F625" i="1"/>
  <c r="H905" i="1"/>
  <c r="H620" i="1"/>
  <c r="H948" i="1"/>
  <c r="F1003" i="1"/>
  <c r="H624" i="1"/>
  <c r="H912" i="1"/>
  <c r="H743" i="1"/>
  <c r="H1137" i="1"/>
  <c r="F1036" i="1"/>
  <c r="H908" i="1"/>
  <c r="H866" i="1"/>
  <c r="H1023" i="1"/>
  <c r="H1089" i="1"/>
  <c r="F817" i="1"/>
  <c r="H1095" i="1"/>
  <c r="F805" i="1"/>
  <c r="F691" i="1"/>
  <c r="F671" i="1"/>
  <c r="H1115" i="1"/>
  <c r="F1000" i="1"/>
  <c r="H1088" i="1"/>
  <c r="F662" i="1"/>
  <c r="H1066" i="1"/>
  <c r="F737" i="1"/>
  <c r="H1146" i="1"/>
  <c r="F1147" i="1"/>
  <c r="F1095" i="1"/>
  <c r="F663" i="1"/>
  <c r="H1090" i="1"/>
  <c r="H880" i="1"/>
  <c r="F829" i="1"/>
  <c r="F695" i="1"/>
  <c r="F656" i="1"/>
  <c r="H888" i="1"/>
  <c r="H812" i="1"/>
  <c r="H960" i="1"/>
  <c r="H886" i="1"/>
  <c r="H1077" i="1"/>
  <c r="F1126" i="1"/>
  <c r="H629" i="1"/>
  <c r="H1071" i="1"/>
  <c r="H1155" i="1"/>
  <c r="F1100" i="1"/>
  <c r="F1007" i="1"/>
  <c r="F1091" i="1"/>
  <c r="H1087" i="1"/>
  <c r="H1107" i="1"/>
  <c r="H1173" i="1"/>
  <c r="H1159" i="1"/>
  <c r="F694" i="1"/>
  <c r="H619" i="1"/>
  <c r="F828" i="1"/>
  <c r="F884" i="1"/>
  <c r="F1128" i="1"/>
  <c r="H882" i="1"/>
  <c r="F914" i="1"/>
  <c r="H840" i="1"/>
  <c r="F1134" i="1"/>
  <c r="H964" i="1"/>
  <c r="H798" i="1"/>
  <c r="F1056" i="1"/>
  <c r="H730" i="1"/>
  <c r="F822" i="1"/>
  <c r="F918" i="1"/>
  <c r="F1024" i="1"/>
  <c r="F1161" i="1"/>
  <c r="H876" i="1"/>
  <c r="F903" i="1"/>
  <c r="F1111" i="1"/>
  <c r="H859" i="1"/>
  <c r="H737" i="1"/>
  <c r="F1075" i="1"/>
  <c r="H1135" i="1"/>
  <c r="H772" i="1"/>
  <c r="H1118" i="1"/>
  <c r="F1135" i="1"/>
  <c r="H945" i="1"/>
  <c r="H869" i="1"/>
  <c r="H1171" i="1"/>
  <c r="F988" i="1"/>
  <c r="H656" i="1"/>
  <c r="F843" i="1"/>
  <c r="F879" i="1"/>
  <c r="F980" i="1"/>
  <c r="H986" i="1"/>
  <c r="H950" i="1"/>
  <c r="F972" i="1"/>
  <c r="H742" i="1"/>
  <c r="F629" i="1"/>
  <c r="F644" i="1"/>
  <c r="H814" i="1"/>
  <c r="H1143" i="1"/>
  <c r="F774" i="1"/>
  <c r="F1029" i="1"/>
  <c r="H1105" i="1"/>
  <c r="H835" i="1"/>
  <c r="H870" i="1"/>
  <c r="H770" i="1"/>
  <c r="H634" i="1"/>
  <c r="F819" i="1"/>
  <c r="H977" i="1"/>
  <c r="H839" i="1"/>
  <c r="F1020" i="1"/>
  <c r="F991" i="1"/>
  <c r="H1149" i="1"/>
  <c r="H696" i="1"/>
  <c r="F1090" i="1"/>
  <c r="F1005" i="1"/>
  <c r="H1145" i="1"/>
  <c r="H819" i="1"/>
  <c r="F1086" i="1"/>
  <c r="H660" i="1"/>
  <c r="F1052" i="1"/>
  <c r="F1094" i="1"/>
  <c r="F654" i="1"/>
  <c r="F800" i="1"/>
  <c r="H754" i="1"/>
  <c r="F1170" i="1"/>
  <c r="F949" i="1"/>
  <c r="H723" i="1"/>
  <c r="H682" i="1"/>
  <c r="F766" i="1"/>
  <c r="F717" i="1"/>
  <c r="H828" i="1"/>
  <c r="H809" i="1"/>
  <c r="H824" i="1"/>
  <c r="H864" i="1"/>
  <c r="F677" i="1"/>
  <c r="H643" i="1"/>
  <c r="F1107" i="1"/>
  <c r="F958" i="1"/>
  <c r="H868" i="1"/>
  <c r="F1060" i="1"/>
  <c r="H940" i="1"/>
  <c r="F1076" i="1"/>
  <c r="H618" i="1"/>
  <c r="H1166" i="1"/>
  <c r="H1001" i="1"/>
  <c r="H803" i="1"/>
  <c r="H900" i="1"/>
  <c r="H984" i="1"/>
  <c r="F1069" i="1"/>
  <c r="H943" i="1"/>
  <c r="F1108" i="1"/>
  <c r="H1072" i="1"/>
  <c r="H1028" i="1"/>
  <c r="H1006" i="1"/>
  <c r="H1080" i="1"/>
  <c r="F934" i="1"/>
  <c r="F681" i="1"/>
  <c r="H690" i="1"/>
  <c r="F1064" i="1"/>
  <c r="F986" i="1"/>
  <c r="H635" i="1"/>
  <c r="F778" i="1"/>
  <c r="H903" i="1"/>
  <c r="F1028" i="1"/>
  <c r="H1156" i="1"/>
  <c r="F1031" i="1"/>
  <c r="H663" i="1"/>
  <c r="H854" i="1"/>
  <c r="H860" i="1"/>
  <c r="F1009" i="1"/>
  <c r="F724" i="1"/>
  <c r="H874" i="1"/>
  <c r="H716" i="1"/>
  <c r="H681" i="1"/>
  <c r="F1053" i="1"/>
  <c r="F1167" i="1"/>
  <c r="F1017" i="1"/>
  <c r="F857" i="1"/>
  <c r="H941" i="1"/>
  <c r="F640" i="1"/>
  <c r="H767" i="1"/>
  <c r="H631" i="1"/>
  <c r="F801" i="1"/>
  <c r="H857" i="1"/>
  <c r="F1045" i="1"/>
  <c r="F1130" i="1"/>
  <c r="F787" i="1"/>
  <c r="F954" i="1"/>
  <c r="F834" i="1"/>
  <c r="F827" i="1"/>
  <c r="H1164" i="1"/>
  <c r="H1039" i="1"/>
  <c r="H706" i="1"/>
  <c r="F798" i="1"/>
  <c r="H655" i="1"/>
  <c r="H997" i="1"/>
  <c r="H849" i="1"/>
  <c r="H609" i="1"/>
  <c r="H674" i="1"/>
  <c r="H1026" i="1"/>
  <c r="F767" i="1"/>
  <c r="F728" i="1"/>
  <c r="F633" i="1"/>
  <c r="F887" i="1"/>
  <c r="F1115" i="1"/>
  <c r="H1131" i="1"/>
  <c r="H1168" i="1"/>
  <c r="H1169" i="1"/>
  <c r="F892" i="1"/>
  <c r="F639" i="1"/>
  <c r="F885" i="1"/>
  <c r="F925" i="1"/>
  <c r="F1057" i="1"/>
  <c r="F959" i="1"/>
  <c r="H970" i="1"/>
  <c r="H822" i="1"/>
  <c r="H777" i="1"/>
  <c r="F1112" i="1"/>
  <c r="F860" i="1"/>
  <c r="F1142" i="1"/>
  <c r="H667" i="1"/>
  <c r="H1114" i="1"/>
  <c r="H989" i="1"/>
  <c r="F922" i="1"/>
  <c r="F1169" i="1"/>
  <c r="F771" i="1"/>
  <c r="H676" i="1"/>
  <c r="F984" i="1"/>
  <c r="F1148" i="1"/>
  <c r="F919" i="1"/>
  <c r="H801" i="1"/>
  <c r="H846" i="1"/>
  <c r="F921" i="1"/>
  <c r="H670" i="1"/>
  <c r="F881" i="1"/>
  <c r="F926" i="1"/>
  <c r="F726" i="1"/>
  <c r="H881" i="1"/>
  <c r="H1081" i="1"/>
  <c r="H632" i="1"/>
  <c r="H702" i="1"/>
  <c r="F945" i="1"/>
  <c r="F1096" i="1"/>
  <c r="H947" i="1"/>
  <c r="F908" i="1"/>
  <c r="F993" i="1"/>
  <c r="F1116" i="1"/>
  <c r="H662" i="1"/>
  <c r="H1012" i="1"/>
  <c r="F899" i="1"/>
  <c r="H851" i="1"/>
  <c r="H815" i="1"/>
  <c r="H775" i="1"/>
  <c r="H966" i="1"/>
  <c r="H691" i="1"/>
  <c r="H918" i="1"/>
  <c r="F789" i="1"/>
  <c r="H707" i="1"/>
  <c r="F1124" i="1"/>
  <c r="H981" i="1"/>
  <c r="H1047" i="1"/>
  <c r="H758" i="1"/>
  <c r="H1124" i="1"/>
  <c r="F851" i="1"/>
  <c r="H678" i="1"/>
  <c r="H855" i="1"/>
  <c r="F1168" i="1"/>
  <c r="F852" i="1"/>
  <c r="F816" i="1"/>
  <c r="F902" i="1"/>
  <c r="H843" i="1"/>
  <c r="F1066" i="1"/>
  <c r="F670" i="1"/>
  <c r="H818" i="1"/>
  <c r="H713" i="1"/>
  <c r="F1040" i="1"/>
  <c r="H651" i="1"/>
  <c r="H1162" i="1"/>
  <c r="F776" i="1"/>
  <c r="H686" i="1"/>
  <c r="H1052" i="1"/>
  <c r="F883" i="1"/>
  <c r="H732" i="1"/>
  <c r="F1102" i="1"/>
  <c r="H786" i="1"/>
  <c r="F814" i="1"/>
  <c r="F751" i="1"/>
  <c r="F712" i="1"/>
  <c r="H750" i="1"/>
  <c r="H879" i="1"/>
  <c r="F703" i="1"/>
  <c r="F854" i="1"/>
  <c r="F895" i="1"/>
  <c r="F953" i="1"/>
  <c r="H735" i="1"/>
  <c r="H646" i="1"/>
  <c r="H1076" i="1"/>
  <c r="F979" i="1"/>
  <c r="H648" i="1"/>
  <c r="H1070" i="1"/>
  <c r="F909" i="1"/>
  <c r="F719" i="1"/>
  <c r="F713" i="1"/>
  <c r="F864" i="1"/>
  <c r="F1058" i="1"/>
  <c r="H1030" i="1"/>
  <c r="F802" i="1"/>
  <c r="F983" i="1"/>
  <c r="H865" i="1"/>
  <c r="H625" i="1"/>
  <c r="F611" i="1"/>
  <c r="F795" i="1"/>
  <c r="H1100" i="1"/>
  <c r="H762" i="1"/>
  <c r="F1059" i="1"/>
  <c r="F975" i="1"/>
  <c r="H1068" i="1"/>
  <c r="H1091" i="1"/>
  <c r="H1128" i="1"/>
  <c r="F1050" i="1"/>
  <c r="F931" i="1"/>
  <c r="H1025" i="1"/>
  <c r="H1064" i="1"/>
  <c r="H679" i="1"/>
  <c r="H621" i="1"/>
  <c r="H1125" i="1"/>
  <c r="F839" i="1"/>
  <c r="F886" i="1"/>
  <c r="F727" i="1"/>
  <c r="F627" i="1"/>
  <c r="H1045" i="1"/>
  <c r="H773" i="1"/>
  <c r="H917" i="1"/>
  <c r="H688" i="1"/>
  <c r="H748" i="1"/>
  <c r="F761" i="1"/>
  <c r="F680" i="1"/>
  <c r="F729" i="1"/>
  <c r="F762" i="1"/>
  <c r="F723" i="1"/>
  <c r="F684" i="1"/>
  <c r="F874" i="1"/>
  <c r="F1158" i="1"/>
  <c r="H725" i="1"/>
  <c r="F990" i="1"/>
  <c r="H1158" i="1"/>
  <c r="F1067" i="1"/>
  <c r="F842" i="1"/>
  <c r="F742" i="1"/>
  <c r="F1171" i="1"/>
  <c r="H649" i="1"/>
  <c r="H778" i="1"/>
  <c r="H872" i="1"/>
  <c r="H1098" i="1"/>
  <c r="F976" i="1"/>
  <c r="H677" i="1"/>
  <c r="H856" i="1"/>
  <c r="F812" i="1"/>
  <c r="H668" i="1"/>
  <c r="H1103" i="1"/>
  <c r="H650" i="1"/>
  <c r="F932" i="1"/>
  <c r="F679" i="1"/>
  <c r="H1086" i="1"/>
  <c r="F995" i="1"/>
  <c r="F772" i="1"/>
  <c r="F1025" i="1"/>
  <c r="F646" i="1"/>
  <c r="H711" i="1"/>
  <c r="H823" i="1"/>
  <c r="F1152" i="1"/>
  <c r="F615" i="1"/>
  <c r="H1150" i="1"/>
  <c r="F606" i="1"/>
  <c r="F1038" i="1"/>
  <c r="F806" i="1"/>
  <c r="H1022" i="1"/>
  <c r="F1118" i="1"/>
  <c r="H907" i="1"/>
  <c r="H1046" i="1"/>
  <c r="F1019" i="1"/>
  <c r="H1099" i="1"/>
  <c r="H916" i="1"/>
  <c r="F1021" i="1"/>
  <c r="H1050" i="1"/>
  <c r="H1024" i="1"/>
  <c r="F941" i="1"/>
  <c r="F784" i="1"/>
  <c r="H1061" i="1"/>
  <c r="H1055" i="1"/>
  <c r="F989" i="1"/>
  <c r="H710" i="1"/>
  <c r="H1140" i="1"/>
  <c r="H1017" i="1"/>
  <c r="H1170" i="1"/>
  <c r="H1122" i="1"/>
  <c r="F676" i="1"/>
  <c r="H1123" i="1"/>
  <c r="H949" i="1"/>
  <c r="H924" i="1"/>
  <c r="H980" i="1"/>
  <c r="F977" i="1"/>
  <c r="H774" i="1"/>
  <c r="H919" i="1"/>
  <c r="H1021" i="1"/>
  <c r="F1137" i="1"/>
  <c r="F685" i="1"/>
  <c r="F760" i="1"/>
  <c r="F788" i="1"/>
  <c r="H936" i="1"/>
  <c r="H873" i="1"/>
  <c r="H617" i="1"/>
  <c r="H607" i="1"/>
  <c r="F1103" i="1"/>
  <c r="F653" i="1"/>
  <c r="H982" i="1"/>
  <c r="F624" i="1"/>
  <c r="F657" i="1"/>
  <c r="F626" i="1"/>
  <c r="F872" i="1"/>
  <c r="F1153" i="1"/>
  <c r="H763" i="1"/>
  <c r="H833" i="1"/>
  <c r="H878" i="1"/>
  <c r="F1109" i="1"/>
  <c r="H890" i="1"/>
  <c r="H755" i="1"/>
  <c r="F1154" i="1"/>
  <c r="F1089" i="1"/>
  <c r="H889" i="1"/>
  <c r="H647" i="1"/>
  <c r="H642" i="1"/>
  <c r="F924" i="1"/>
  <c r="H719" i="1"/>
  <c r="H1069" i="1"/>
  <c r="F739" i="1"/>
  <c r="F764" i="1"/>
  <c r="F733" i="1"/>
  <c r="F938" i="1"/>
  <c r="H961" i="1"/>
  <c r="F939" i="1"/>
  <c r="F1080" i="1"/>
  <c r="F1037" i="1"/>
  <c r="H913" i="1"/>
  <c r="F675" i="1"/>
  <c r="F700" i="1"/>
  <c r="F669" i="1"/>
  <c r="F750" i="1"/>
  <c r="F1043" i="1"/>
  <c r="H806" i="1"/>
  <c r="F1016" i="1"/>
  <c r="F1101" i="1"/>
  <c r="F731" i="1"/>
  <c r="F661" i="1"/>
  <c r="H789" i="1"/>
  <c r="H891" i="1"/>
  <c r="F891" i="1"/>
  <c r="H1048" i="1"/>
  <c r="F997" i="1"/>
  <c r="H937" i="1"/>
  <c r="F1034" i="1"/>
  <c r="F1143" i="1"/>
  <c r="H939" i="1"/>
  <c r="F704" i="1"/>
  <c r="F741" i="1"/>
  <c r="F968" i="1"/>
  <c r="F1088" i="1"/>
  <c r="H930" i="1"/>
  <c r="H1040" i="1"/>
  <c r="H971" i="1"/>
  <c r="H1110" i="1"/>
  <c r="F1083" i="1"/>
  <c r="H1163" i="1"/>
  <c r="F1120" i="1"/>
  <c r="F608" i="1"/>
  <c r="F1121" i="1"/>
  <c r="H669" i="1"/>
  <c r="H727" i="1"/>
  <c r="H946" i="1"/>
  <c r="H929" i="1"/>
  <c r="H637" i="1"/>
  <c r="H799" i="1"/>
  <c r="H1008" i="1"/>
  <c r="H639" i="1"/>
  <c r="H934" i="1"/>
  <c r="H877" i="1"/>
  <c r="H805" i="1"/>
  <c r="H1054" i="1"/>
  <c r="H757" i="1"/>
  <c r="H793" i="1"/>
  <c r="F796" i="1"/>
  <c r="H715" i="1"/>
  <c r="F974" i="1"/>
  <c r="F696" i="1"/>
  <c r="H800" i="1"/>
  <c r="H951" i="1"/>
  <c r="F915" i="1"/>
  <c r="H853" i="1"/>
  <c r="H638" i="1"/>
  <c r="H783" i="1"/>
  <c r="F1160" i="1"/>
  <c r="F992" i="1"/>
  <c r="F982" i="1"/>
  <c r="F837" i="1"/>
  <c r="F966" i="1"/>
  <c r="F1146" i="1"/>
  <c r="H994" i="1"/>
  <c r="F763" i="1"/>
  <c r="H1108" i="1"/>
  <c r="F821" i="1"/>
  <c r="H837" i="1"/>
  <c r="F928" i="1"/>
  <c r="F770" i="1"/>
  <c r="F605" i="1"/>
  <c r="F756" i="1"/>
  <c r="F725" i="1"/>
  <c r="F686" i="1"/>
  <c r="H897" i="1"/>
  <c r="F1159" i="1"/>
  <c r="H1111" i="1"/>
  <c r="F1012" i="1"/>
  <c r="F642" i="1"/>
  <c r="F667" i="1"/>
  <c r="F628" i="1"/>
  <c r="F882" i="1"/>
  <c r="H926" i="1"/>
  <c r="H1036" i="1"/>
  <c r="H664" i="1"/>
  <c r="H955" i="1"/>
  <c r="F1140" i="1"/>
  <c r="F863" i="1"/>
  <c r="F888" i="1"/>
  <c r="F849" i="1"/>
  <c r="F808" i="1"/>
  <c r="F782" i="1"/>
  <c r="H959" i="1"/>
  <c r="F937" i="1"/>
  <c r="H829" i="1"/>
  <c r="F799" i="1"/>
  <c r="F1001" i="1"/>
  <c r="F732" i="1"/>
  <c r="H721" i="1"/>
  <c r="H1011" i="1"/>
  <c r="F1055" i="1"/>
  <c r="H915" i="1"/>
  <c r="F1164" i="1"/>
  <c r="H645" i="1"/>
  <c r="H871" i="1"/>
  <c r="H1016" i="1"/>
  <c r="F607" i="1"/>
  <c r="F823" i="1"/>
  <c r="F1081" i="1"/>
  <c r="H771" i="1"/>
  <c r="H608" i="1"/>
  <c r="F955" i="1"/>
  <c r="H1112" i="1"/>
  <c r="F1061" i="1"/>
  <c r="H811" i="1"/>
  <c r="F1098" i="1"/>
  <c r="H987" i="1"/>
  <c r="H722" i="1"/>
  <c r="F687" i="1"/>
  <c r="F1004" i="1"/>
  <c r="H680" i="1"/>
  <c r="F961" i="1"/>
  <c r="F1156" i="1"/>
  <c r="H1029" i="1"/>
  <c r="H652" i="1"/>
  <c r="F861" i="1"/>
  <c r="F1085" i="1"/>
  <c r="H695" i="1"/>
  <c r="H1093" i="1"/>
  <c r="H636" i="1"/>
  <c r="H1119" i="1"/>
  <c r="H910" i="1"/>
  <c r="F880" i="1"/>
  <c r="F850" i="1"/>
  <c r="H661" i="1"/>
  <c r="F1151" i="1"/>
  <c r="F797" i="1"/>
  <c r="H1000" i="1"/>
  <c r="H836" i="1"/>
  <c r="H842" i="1"/>
  <c r="F987" i="1"/>
  <c r="F618" i="1"/>
  <c r="F793" i="1"/>
  <c r="H738" i="1"/>
  <c r="H779" i="1"/>
  <c r="H816" i="1"/>
  <c r="F792" i="1"/>
  <c r="F697" i="1"/>
  <c r="F666" i="1"/>
  <c r="F1051" i="1"/>
  <c r="H1067" i="1"/>
  <c r="H1104" i="1"/>
  <c r="H671" i="1"/>
  <c r="F665" i="1"/>
  <c r="F698" i="1"/>
  <c r="F659" i="1"/>
  <c r="F620" i="1"/>
  <c r="F978" i="1"/>
  <c r="F790" i="1"/>
  <c r="F1114" i="1"/>
  <c r="F1046" i="1"/>
  <c r="H938" i="1"/>
  <c r="F818" i="1"/>
  <c r="F855" i="1"/>
  <c r="F804" i="1"/>
  <c r="F985" i="1"/>
  <c r="H1074" i="1"/>
  <c r="F773" i="1"/>
  <c r="H995" i="1"/>
  <c r="H1032" i="1"/>
  <c r="H884" i="1"/>
  <c r="F1113" i="1"/>
  <c r="F906" i="1"/>
  <c r="F1065" i="1"/>
  <c r="H848" i="1"/>
  <c r="F740" i="1"/>
  <c r="F709" i="1"/>
  <c r="H1059" i="1"/>
  <c r="H1096" i="1"/>
  <c r="F956" i="1"/>
  <c r="F664" i="1"/>
  <c r="F820" i="1"/>
  <c r="H610" i="1"/>
  <c r="F1010" i="1"/>
  <c r="H973" i="1"/>
  <c r="H992" i="1"/>
  <c r="H623" i="1"/>
  <c r="H1037" i="1"/>
  <c r="H724" i="1"/>
  <c r="H769" i="1"/>
  <c r="F1008" i="1"/>
  <c r="F744" i="1"/>
  <c r="F682" i="1"/>
  <c r="F824" i="1"/>
  <c r="F1039" i="1"/>
  <c r="H1075" i="1"/>
  <c r="F1119" i="1"/>
  <c r="H979" i="1"/>
  <c r="F944" i="1"/>
  <c r="H709" i="1"/>
  <c r="F636" i="1"/>
  <c r="F745" i="1"/>
  <c r="F960" i="1"/>
  <c r="H726" i="1"/>
  <c r="H920" i="1"/>
  <c r="F963" i="1"/>
  <c r="H630" i="1"/>
  <c r="F811" i="1"/>
  <c r="H1014" i="1"/>
  <c r="F894" i="1"/>
  <c r="H626" i="1"/>
  <c r="H1144" i="1"/>
  <c r="H1136" i="1"/>
  <c r="F913" i="1"/>
  <c r="H867" i="1"/>
  <c r="H1139" i="1"/>
  <c r="H1117" i="1"/>
  <c r="F867" i="1"/>
  <c r="F702" i="1"/>
  <c r="H1078" i="1"/>
  <c r="H666" i="1"/>
  <c r="F948" i="1"/>
  <c r="F631" i="1"/>
  <c r="F877" i="1"/>
  <c r="F846" i="1"/>
  <c r="H969" i="1"/>
  <c r="F1002" i="1"/>
  <c r="F1047" i="1"/>
  <c r="H1063" i="1"/>
  <c r="F845" i="1"/>
  <c r="F878" i="1"/>
  <c r="F847" i="1"/>
  <c r="F973" i="1"/>
  <c r="H974" i="1"/>
  <c r="H1010" i="1"/>
  <c r="H612" i="1"/>
  <c r="H657" i="1"/>
  <c r="F1173" i="1"/>
  <c r="H659" i="1"/>
  <c r="F1049" i="1"/>
  <c r="H832" i="1"/>
  <c r="H1058" i="1"/>
  <c r="F707" i="1"/>
  <c r="F668" i="1"/>
  <c r="H740" i="1"/>
  <c r="H785" i="1"/>
  <c r="H991" i="1"/>
  <c r="F783" i="1"/>
  <c r="H1106" i="1"/>
  <c r="F777" i="1"/>
  <c r="F746" i="1"/>
  <c r="F643" i="1"/>
  <c r="F889" i="1"/>
  <c r="F994" i="1"/>
  <c r="F893" i="1"/>
  <c r="H944" i="1"/>
  <c r="H714" i="1"/>
  <c r="F743" i="1"/>
  <c r="H1116" i="1"/>
  <c r="H685" i="1"/>
  <c r="H700" i="1"/>
  <c r="H745" i="1"/>
  <c r="H1015" i="1"/>
  <c r="H790" i="1"/>
  <c r="H810" i="1"/>
  <c r="H1161" i="1"/>
  <c r="F1157" i="1"/>
  <c r="F1048" i="1"/>
  <c r="H942" i="1"/>
  <c r="F753" i="1"/>
  <c r="H1003" i="1"/>
  <c r="F1074" i="1"/>
  <c r="H1019" i="1"/>
  <c r="H1056" i="1"/>
  <c r="H687" i="1"/>
  <c r="H1101" i="1"/>
  <c r="H611" i="1"/>
  <c r="F779" i="1"/>
  <c r="F645" i="1"/>
  <c r="H1160" i="1"/>
  <c r="H901" i="1"/>
  <c r="H673" i="1"/>
  <c r="H1007" i="1"/>
  <c r="H898" i="1"/>
  <c r="F848" i="1"/>
  <c r="H1109" i="1"/>
  <c r="F1027" i="1"/>
  <c r="H1027" i="1"/>
  <c r="F1062" i="1"/>
  <c r="H988" i="1"/>
  <c r="F720" i="1"/>
  <c r="F616" i="1"/>
  <c r="F825" i="1"/>
  <c r="F1138" i="1"/>
  <c r="H813" i="1"/>
  <c r="H1151" i="1"/>
  <c r="H990" i="1"/>
  <c r="H693" i="1"/>
  <c r="H665" i="1"/>
  <c r="F869" i="1"/>
  <c r="F1162" i="1"/>
  <c r="F621" i="1"/>
  <c r="F917" i="1"/>
  <c r="H614" i="1"/>
  <c r="H1041" i="1"/>
  <c r="F1032" i="1"/>
  <c r="F898" i="1"/>
  <c r="F1041" i="1"/>
  <c r="F912" i="1"/>
  <c r="H613" i="1"/>
  <c r="H965" i="1"/>
  <c r="F970" i="1"/>
  <c r="F1033" i="1"/>
  <c r="F901" i="1"/>
  <c r="H605" i="1"/>
  <c r="H958" i="1"/>
  <c r="F738" i="1"/>
  <c r="F699" i="1"/>
  <c r="H1172" i="1"/>
  <c r="H1049" i="1"/>
  <c r="H616" i="1"/>
  <c r="F964" i="1"/>
  <c r="F775" i="1"/>
  <c r="F736" i="1"/>
  <c r="F705" i="1"/>
  <c r="F610" i="1"/>
  <c r="F856" i="1"/>
  <c r="H826" i="1"/>
  <c r="H893" i="1"/>
  <c r="H744" i="1"/>
  <c r="F900" i="1"/>
  <c r="F711" i="1"/>
  <c r="F672" i="1"/>
  <c r="F641" i="1"/>
  <c r="F831" i="1"/>
  <c r="F930" i="1"/>
  <c r="H795" i="1"/>
  <c r="F706" i="1"/>
  <c r="F692" i="1"/>
  <c r="F835" i="1"/>
  <c r="H932" i="1"/>
  <c r="F967" i="1"/>
  <c r="H1141" i="1"/>
  <c r="H976" i="1"/>
  <c r="H1009" i="1"/>
  <c r="H768" i="1"/>
  <c r="H978" i="1"/>
  <c r="F943" i="1"/>
  <c r="F701" i="1"/>
  <c r="F708" i="1"/>
  <c r="F859" i="1"/>
  <c r="F813" i="1"/>
  <c r="F836" i="1"/>
  <c r="H896" i="1"/>
  <c r="H749" i="1"/>
  <c r="H764" i="1"/>
  <c r="F999" i="1"/>
  <c r="H1079" i="1"/>
  <c r="F1044" i="1"/>
  <c r="F647" i="1"/>
  <c r="F862" i="1"/>
  <c r="H683" i="1"/>
  <c r="H1113" i="1"/>
  <c r="H628" i="1"/>
  <c r="H1065" i="1"/>
  <c r="H760" i="1"/>
  <c r="F1133" i="1"/>
  <c r="H883" i="1"/>
  <c r="H1092" i="1"/>
  <c r="H1073" i="1"/>
  <c r="F1165" i="1"/>
  <c r="F1011" i="1"/>
  <c r="F1155" i="1"/>
  <c r="H953" i="1"/>
  <c r="H1051" i="1"/>
  <c r="H1130" i="1"/>
  <c r="F1099" i="1"/>
  <c r="H1148" i="1"/>
  <c r="F907" i="1"/>
  <c r="H1127" i="1"/>
  <c r="H911" i="1"/>
  <c r="H747" i="1"/>
  <c r="F634" i="1"/>
  <c r="F683" i="1"/>
  <c r="F838" i="1"/>
  <c r="H914" i="1"/>
  <c r="H998" i="1"/>
  <c r="H701" i="1"/>
  <c r="H909" i="1"/>
  <c r="H1094" i="1"/>
  <c r="F622" i="1"/>
  <c r="H1082" i="1"/>
  <c r="F942" i="1"/>
  <c r="H787" i="1"/>
  <c r="F929" i="1"/>
  <c r="F1077" i="1"/>
  <c r="H875" i="1"/>
  <c r="F1082" i="1"/>
  <c r="H963" i="1"/>
  <c r="F794" i="1"/>
  <c r="F690" i="1"/>
  <c r="F1014" i="1"/>
  <c r="H684" i="1"/>
  <c r="H615" i="1"/>
  <c r="H1062" i="1"/>
  <c r="F896" i="1"/>
  <c r="H821" i="1"/>
  <c r="F858" i="1"/>
  <c r="F1106" i="1"/>
  <c r="H1035" i="1"/>
  <c r="H1120" i="1"/>
  <c r="H1102" i="1"/>
  <c r="F1110" i="1"/>
  <c r="H825" i="1"/>
  <c r="F638" i="1"/>
  <c r="F716" i="1"/>
  <c r="F722" i="1"/>
  <c r="H606" i="1"/>
  <c r="F809" i="1"/>
  <c r="H644" i="1"/>
  <c r="H956" i="1"/>
  <c r="H741" i="1"/>
  <c r="F623" i="1"/>
  <c r="F962" i="1"/>
  <c r="F830" i="1"/>
  <c r="F617" i="1"/>
  <c r="H1134" i="1"/>
  <c r="F952" i="1"/>
  <c r="H858" i="1"/>
  <c r="H1129" i="1"/>
  <c r="F920" i="1"/>
  <c r="F758" i="1"/>
  <c r="F678" i="1"/>
  <c r="F910" i="1"/>
  <c r="F981" i="1"/>
  <c r="H694" i="1"/>
  <c r="H838" i="1"/>
  <c r="F1013" i="1"/>
  <c r="F632" i="1"/>
  <c r="F1093" i="1"/>
  <c r="H1018" i="1"/>
  <c r="H1043" i="1"/>
  <c r="H753" i="1"/>
  <c r="F969" i="1"/>
  <c r="H1005" i="1"/>
  <c r="F1132" i="1"/>
  <c r="F759" i="1"/>
  <c r="F876" i="1"/>
  <c r="F757" i="1"/>
  <c r="F1073" i="1"/>
  <c r="H781" i="1"/>
  <c r="H1084" i="1"/>
  <c r="F1172" i="1"/>
  <c r="H999" i="1"/>
  <c r="H831" i="1"/>
  <c r="F950" i="1"/>
  <c r="H902" i="1"/>
  <c r="F871" i="1"/>
  <c r="F786" i="1"/>
  <c r="H827" i="1"/>
  <c r="F935" i="1"/>
  <c r="H935" i="1"/>
  <c r="H892" i="1"/>
  <c r="H834" i="1"/>
  <c r="F1105" i="1"/>
  <c r="F868" i="1"/>
  <c r="F781" i="1"/>
  <c r="H1167" i="1"/>
  <c r="H729" i="1"/>
  <c r="F1026" i="1"/>
  <c r="H931" i="1"/>
  <c r="F673" i="1"/>
  <c r="H922" i="1"/>
  <c r="H705" i="1"/>
  <c r="F1015" i="1"/>
  <c r="H640" i="1"/>
  <c r="F810" i="1"/>
  <c r="H996" i="1"/>
  <c r="H1044" i="1"/>
  <c r="F841" i="1"/>
  <c r="F832" i="1"/>
  <c r="F693" i="1"/>
  <c r="F637" i="1"/>
  <c r="F1042" i="1"/>
  <c r="H863" i="1"/>
  <c r="F1070" i="1"/>
  <c r="H1038" i="1"/>
  <c r="H736" i="1"/>
  <c r="F904" i="1"/>
  <c r="F710" i="1"/>
  <c r="F619" i="1"/>
  <c r="F807" i="1"/>
  <c r="H717" i="1"/>
  <c r="H1020" i="1"/>
  <c r="F1127" i="1"/>
  <c r="F897" i="1"/>
  <c r="H957" i="1"/>
  <c r="F833" i="1"/>
  <c r="F1129" i="1"/>
  <c r="H804" i="1"/>
  <c r="F614" i="1"/>
  <c r="H968" i="1"/>
  <c r="H782" i="1"/>
  <c r="H761" i="1"/>
  <c r="F714" i="1"/>
  <c r="F1072" i="1"/>
  <c r="F1030" i="1"/>
  <c r="F1022" i="1"/>
  <c r="H751" i="1"/>
  <c r="H1085" i="1"/>
  <c r="H1121" i="1"/>
  <c r="H698" i="1"/>
  <c r="H847" i="1"/>
  <c r="F815" i="1"/>
  <c r="H895" i="1"/>
  <c r="H1097" i="1"/>
  <c r="H807" i="1"/>
  <c r="H689" i="1"/>
  <c r="F905" i="1"/>
  <c r="F911" i="1"/>
  <c r="F1068" i="1"/>
  <c r="H731" i="1"/>
  <c r="F655" i="1"/>
  <c r="F652" i="1"/>
  <c r="F765" i="1"/>
  <c r="H788" i="1"/>
  <c r="H925" i="1"/>
  <c r="F1006" i="1"/>
  <c r="F1084" i="1"/>
  <c r="H672" i="1"/>
  <c r="H792" i="1"/>
  <c r="F951" i="1"/>
  <c r="H1133" i="1"/>
  <c r="F940" i="1"/>
  <c r="H766" i="1"/>
  <c r="H861" i="1"/>
  <c r="H1153" i="1"/>
  <c r="F747" i="1"/>
  <c r="F735" i="1"/>
  <c r="H1031" i="1"/>
  <c r="F890" i="1"/>
  <c r="H718" i="1"/>
  <c r="H1132" i="1"/>
  <c r="F1054" i="1"/>
  <c r="F689" i="1"/>
  <c r="F870" i="1"/>
  <c r="F853" i="1"/>
  <c r="H885" i="1"/>
  <c r="H641" i="1"/>
  <c r="H697" i="1"/>
  <c r="H797" i="1"/>
  <c r="F936" i="1"/>
  <c r="H756" i="1"/>
  <c r="F1122" i="1"/>
  <c r="F748" i="1"/>
  <c r="H1002" i="1"/>
  <c r="F873" i="1"/>
  <c r="H1033" i="1"/>
  <c r="H933" i="1"/>
  <c r="H972" i="1"/>
  <c r="F1125" i="1"/>
  <c r="F1131" i="1"/>
  <c r="H622" i="1"/>
  <c r="F946" i="1"/>
  <c r="F688" i="1"/>
  <c r="H921" i="1"/>
  <c r="H728" i="1"/>
  <c r="H752" i="1"/>
  <c r="F1071" i="1"/>
  <c r="H817" i="1"/>
  <c r="F780" i="1"/>
  <c r="F1166" i="1"/>
  <c r="H796" i="1"/>
  <c r="H1126" i="1"/>
  <c r="H765" i="1"/>
  <c r="H1083" i="1"/>
  <c r="H820" i="1"/>
  <c r="F718" i="1"/>
  <c r="F826" i="1"/>
  <c r="F609" i="1"/>
  <c r="F1136" i="1"/>
  <c r="H784" i="1"/>
  <c r="H776" i="1"/>
  <c r="H844" i="1"/>
  <c r="H1013" i="1"/>
  <c r="H1057" i="1"/>
  <c r="F1144" i="1"/>
  <c r="H658" i="1"/>
  <c r="H746" i="1"/>
  <c r="H1152" i="1"/>
  <c r="H862" i="1"/>
  <c r="H633" i="1"/>
  <c r="H923" i="1"/>
  <c r="F1092" i="1"/>
  <c r="H692" i="1"/>
  <c r="H967" i="1"/>
  <c r="H1138" i="1"/>
  <c r="F865" i="1"/>
  <c r="H850" i="1"/>
  <c r="F648" i="1"/>
  <c r="H983" i="1"/>
  <c r="H928" i="1"/>
  <c r="F1035" i="1"/>
  <c r="F875" i="1"/>
  <c r="F658" i="1"/>
  <c r="H734" i="1"/>
  <c r="H1165" i="1"/>
  <c r="H708" i="1"/>
  <c r="H830" i="1"/>
  <c r="F1123" i="1"/>
  <c r="F844" i="1"/>
  <c r="H794" i="1"/>
  <c r="F650" i="1"/>
  <c r="H1034" i="1"/>
  <c r="F803" i="1"/>
  <c r="F1141" i="1"/>
  <c r="H654" i="1"/>
  <c r="H1004" i="1"/>
  <c r="F998" i="1"/>
  <c r="F730" i="1"/>
  <c r="F649" i="1"/>
  <c r="F1097" i="1"/>
  <c r="F916" i="1"/>
  <c r="H720" i="1"/>
  <c r="H712" i="1"/>
  <c r="H962" i="1"/>
  <c r="F1139" i="1"/>
  <c r="H993" i="1"/>
  <c r="H808" i="1"/>
  <c r="F1104" i="1"/>
  <c r="H20" i="2" l="1"/>
  <c r="K20" i="2" s="1"/>
  <c r="G20" i="2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Anthony Jacobs</author>
  </authors>
  <commentList>
    <comment ref="D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Compaction Formula:
((($D$4+$H$4)/3)*X)
Tiered throughout silo.</t>
        </r>
      </text>
    </comment>
    <comment ref="D3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H35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
</t>
        </r>
      </text>
    </comment>
    <comment ref="L48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P54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R54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T54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V54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X54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Z54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B54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D54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F54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H54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J54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B1114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D111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F1114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H1114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J1114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L111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N111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P111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R1114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T1114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V1114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X111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Z1114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B1114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D1114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F111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H111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AJ111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B1688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D1688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F1688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H1688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J1688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  <comment ref="L1688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Anthony Jacobs:</t>
        </r>
        <r>
          <rPr>
            <sz val="9"/>
            <color indexed="81"/>
            <rFont val="Tahoma"/>
            <family val="2"/>
          </rPr>
          <t xml:space="preserve">
Beginning of Cone Calculation</t>
        </r>
      </text>
    </comment>
  </commentList>
</comments>
</file>

<file path=xl/sharedStrings.xml><?xml version="1.0" encoding="utf-8"?>
<sst xmlns="http://schemas.openxmlformats.org/spreadsheetml/2006/main" count="422" uniqueCount="110">
  <si>
    <t>Silos 1 &amp; 2</t>
  </si>
  <si>
    <t>h=</t>
  </si>
  <si>
    <t>d=</t>
  </si>
  <si>
    <t>b=</t>
  </si>
  <si>
    <t>ft</t>
  </si>
  <si>
    <t>r=</t>
  </si>
  <si>
    <t>Truncated Conical Tip Vol.</t>
  </si>
  <si>
    <t>Total Cone Vol.</t>
  </si>
  <si>
    <t xml:space="preserve">Frustum </t>
  </si>
  <si>
    <t xml:space="preserve">Cylinder </t>
  </si>
  <si>
    <t>Silo 3</t>
  </si>
  <si>
    <t>Silos 4-11, 16-21, &amp; 23-26</t>
  </si>
  <si>
    <t>Silo 1</t>
  </si>
  <si>
    <t>Material:</t>
  </si>
  <si>
    <t>R4000</t>
  </si>
  <si>
    <t>Bulk Density</t>
  </si>
  <si>
    <t>Bulk Density =</t>
  </si>
  <si>
    <t>Feet Down</t>
  </si>
  <si>
    <t>Calc. lbs.</t>
  </si>
  <si>
    <t>Level (ft.)</t>
  </si>
  <si>
    <t>Silo 2</t>
  </si>
  <si>
    <t>R4102</t>
  </si>
  <si>
    <t>Silo 4</t>
  </si>
  <si>
    <t>Silo 5</t>
  </si>
  <si>
    <t>Silo 6</t>
  </si>
  <si>
    <t>Silo 7</t>
  </si>
  <si>
    <t>Silo 8</t>
  </si>
  <si>
    <t>Silo 9</t>
  </si>
  <si>
    <t>Silo 10</t>
  </si>
  <si>
    <t>Silo 11</t>
  </si>
  <si>
    <t>Silo 16</t>
  </si>
  <si>
    <t>Silo 17</t>
  </si>
  <si>
    <t>Silo 18</t>
  </si>
  <si>
    <t>Silo 19</t>
  </si>
  <si>
    <t>Silo 20</t>
  </si>
  <si>
    <t>Silo 21</t>
  </si>
  <si>
    <t>Silo 23</t>
  </si>
  <si>
    <t>Silo 24</t>
  </si>
  <si>
    <t>Silo 25</t>
  </si>
  <si>
    <t>Silo 26</t>
  </si>
  <si>
    <t>Silo #</t>
  </si>
  <si>
    <t>Resin</t>
  </si>
  <si>
    <t>Resin Description</t>
  </si>
  <si>
    <t>Lbs. in Silo</t>
  </si>
  <si>
    <t>Lbs. With Day Bins</t>
  </si>
  <si>
    <t xml:space="preserve">Previous </t>
  </si>
  <si>
    <t>R4100</t>
  </si>
  <si>
    <t>R4203</t>
  </si>
  <si>
    <t>R2639</t>
  </si>
  <si>
    <t>R1807</t>
  </si>
  <si>
    <t>R2642</t>
  </si>
  <si>
    <t>R1813</t>
  </si>
  <si>
    <t>R2307</t>
  </si>
  <si>
    <t>R2400</t>
  </si>
  <si>
    <t>R2462</t>
  </si>
  <si>
    <t>R3333</t>
  </si>
  <si>
    <t>R1100</t>
  </si>
  <si>
    <t>R2600</t>
  </si>
  <si>
    <t>R5605</t>
  </si>
  <si>
    <t>R2405</t>
  </si>
  <si>
    <t>R2709</t>
  </si>
  <si>
    <t>R1804</t>
  </si>
  <si>
    <t>R2500</t>
  </si>
  <si>
    <t>R2618</t>
  </si>
  <si>
    <t>R2607</t>
  </si>
  <si>
    <t>HDPE .75 .956 Bare</t>
  </si>
  <si>
    <t>LLDPE Hex BAREFOOT</t>
  </si>
  <si>
    <t>LLDPE .85/.918</t>
  </si>
  <si>
    <t>LDPE 2/923 0/1000</t>
  </si>
  <si>
    <t>LDPE .7/.924 4000ab</t>
  </si>
  <si>
    <t>LL 1/.915 TNNP FREE</t>
  </si>
  <si>
    <t>1.0/.912 TNNP Free</t>
  </si>
  <si>
    <t>LLDPE BUT 1/918 BARE</t>
  </si>
  <si>
    <t>LDPE .25mi.920 Bare</t>
  </si>
  <si>
    <t>LL OCT 1/920 PA ONLY</t>
  </si>
  <si>
    <t>LL Hex .5/.917 S/AB</t>
  </si>
  <si>
    <t>HDPE 1.0mi .962 Bare</t>
  </si>
  <si>
    <t>LLDPE MET .9 .933</t>
  </si>
  <si>
    <t>Pumping Status</t>
  </si>
  <si>
    <t>Change in Lbs.</t>
  </si>
  <si>
    <t>HDPE High Barrier</t>
  </si>
  <si>
    <t>HDPE HMW</t>
  </si>
  <si>
    <t xml:space="preserve">LLDPE Metallocene -AB </t>
  </si>
  <si>
    <t>EX LLDPE Metallocene-Slip/AB</t>
  </si>
  <si>
    <t>LLDPE Hexene-SLIP/AB</t>
  </si>
  <si>
    <t>EX Plastomer -SLIP/AB</t>
  </si>
  <si>
    <r>
      <t xml:space="preserve"> Volume (ft</t>
    </r>
    <r>
      <rPr>
        <b/>
        <sz val="10"/>
        <color theme="1"/>
        <rFont val="Calibri"/>
        <family val="2"/>
      </rPr>
      <t>³</t>
    </r>
    <r>
      <rPr>
        <b/>
        <sz val="9"/>
        <color theme="1"/>
        <rFont val="Calibri"/>
        <family val="2"/>
      </rPr>
      <t>)</t>
    </r>
    <r>
      <rPr>
        <b/>
        <sz val="10"/>
        <color theme="1"/>
        <rFont val="Calibri"/>
        <family val="2"/>
        <scheme val="minor"/>
      </rPr>
      <t xml:space="preserve">   =</t>
    </r>
  </si>
  <si>
    <t xml:space="preserve"> Volume (ft³)   =</t>
  </si>
  <si>
    <t>Pumping</t>
  </si>
  <si>
    <t>No Repose</t>
  </si>
  <si>
    <t>Without Repose</t>
  </si>
  <si>
    <t>Day Bins 210</t>
  </si>
  <si>
    <t xml:space="preserve">Volume Without Bottom Funnel </t>
  </si>
  <si>
    <t>l=</t>
  </si>
  <si>
    <t>w=</t>
  </si>
  <si>
    <t>Day Bins 222</t>
  </si>
  <si>
    <t>Day Bins 223 &amp; 224</t>
  </si>
  <si>
    <t xml:space="preserve">Volume of Funnel </t>
  </si>
  <si>
    <t>Total Volume</t>
  </si>
  <si>
    <t>Day Bin 210</t>
  </si>
  <si>
    <t>Day Bin 222</t>
  </si>
  <si>
    <t>Day Bin 223</t>
  </si>
  <si>
    <t>*</t>
  </si>
  <si>
    <t>Slope</t>
  </si>
  <si>
    <t>Zone 1</t>
  </si>
  <si>
    <t>Zone 2</t>
  </si>
  <si>
    <t>Zone 3</t>
  </si>
  <si>
    <t>Zone 4</t>
  </si>
  <si>
    <t>HD Barrier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</si>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</sst>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0_);\(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0" borderId="9" xfId="0" applyFont="1" applyBorder="1" applyAlignment="1">
      <alignment horizontal="left" vertical="center"/>
    </xf>
    <xf numFmtId="165" fontId="0" fillId="0" borderId="0" xfId="0" applyNumberFormat="1"/>
    <xf numFmtId="165" fontId="0" fillId="0" borderId="8" xfId="0" applyNumberFormat="1" applyBorder="1"/>
    <xf numFmtId="165" fontId="3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2" fontId="3" fillId="3" borderId="1" xfId="0" applyNumberFormat="1" applyFont="1" applyFill="1" applyBorder="1" applyAlignment="1">
      <alignment horizontal="right" vertical="center"/>
    </xf>
    <xf numFmtId="2" fontId="0" fillId="3" borderId="1" xfId="0" applyNumberFormat="1" applyFill="1" applyBorder="1"/>
    <xf numFmtId="165" fontId="0" fillId="3" borderId="1" xfId="0" applyNumberFormat="1" applyFill="1" applyBorder="1"/>
    <xf numFmtId="165" fontId="0" fillId="3" borderId="1" xfId="0" applyNumberFormat="1" applyFill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2" fillId="0" borderId="5" xfId="0" applyFont="1" applyBorder="1"/>
    <xf numFmtId="0" fontId="7" fillId="0" borderId="1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righ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166" fontId="2" fillId="6" borderId="32" xfId="1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166" fontId="2" fillId="6" borderId="34" xfId="1" applyNumberFormat="1" applyFont="1" applyFill="1" applyBorder="1" applyAlignment="1">
      <alignment horizontal="center" vertical="center"/>
    </xf>
    <xf numFmtId="2" fontId="2" fillId="6" borderId="34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66" fontId="2" fillId="5" borderId="26" xfId="1" applyNumberFormat="1" applyFont="1" applyFill="1" applyBorder="1" applyAlignment="1">
      <alignment horizontal="center" vertical="center"/>
    </xf>
    <xf numFmtId="164" fontId="0" fillId="7" borderId="23" xfId="0" applyNumberFormat="1" applyFill="1" applyBorder="1" applyAlignment="1">
      <alignment horizontal="center" vertical="center"/>
    </xf>
    <xf numFmtId="43" fontId="0" fillId="7" borderId="24" xfId="1" applyFon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43" fontId="0" fillId="7" borderId="15" xfId="1" applyFon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43" fontId="0" fillId="7" borderId="18" xfId="1" applyFon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43" fontId="0" fillId="8" borderId="15" xfId="1" applyFont="1" applyFill="1" applyBorder="1" applyAlignment="1">
      <alignment horizontal="center" vertical="center"/>
    </xf>
    <xf numFmtId="164" fontId="0" fillId="8" borderId="17" xfId="0" applyNumberFormat="1" applyFill="1" applyBorder="1" applyAlignment="1">
      <alignment horizontal="center" vertical="center"/>
    </xf>
    <xf numFmtId="43" fontId="0" fillId="8" borderId="18" xfId="1" applyFont="1" applyFill="1" applyBorder="1" applyAlignment="1">
      <alignment horizontal="center" vertical="center"/>
    </xf>
    <xf numFmtId="164" fontId="0" fillId="8" borderId="25" xfId="0" applyNumberFormat="1" applyFill="1" applyBorder="1" applyAlignment="1">
      <alignment horizontal="center" vertical="center"/>
    </xf>
    <xf numFmtId="164" fontId="0" fillId="9" borderId="13" xfId="0" applyNumberFormat="1" applyFill="1" applyBorder="1" applyAlignment="1">
      <alignment horizontal="center" vertical="center"/>
    </xf>
    <xf numFmtId="43" fontId="0" fillId="9" borderId="15" xfId="1" applyFont="1" applyFill="1" applyBorder="1" applyAlignment="1">
      <alignment horizontal="center" vertical="center"/>
    </xf>
    <xf numFmtId="164" fontId="0" fillId="9" borderId="17" xfId="0" applyNumberFormat="1" applyFill="1" applyBorder="1" applyAlignment="1">
      <alignment horizontal="center" vertical="center"/>
    </xf>
    <xf numFmtId="43" fontId="0" fillId="9" borderId="18" xfId="1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43" fontId="0" fillId="0" borderId="15" xfId="1" applyFont="1" applyFill="1" applyBorder="1" applyAlignment="1">
      <alignment horizontal="center" vertical="center"/>
    </xf>
    <xf numFmtId="164" fontId="0" fillId="9" borderId="25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43" fontId="0" fillId="0" borderId="18" xfId="1" applyFont="1" applyFill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43" fontId="0" fillId="7" borderId="22" xfId="1" applyFont="1" applyFill="1" applyBorder="1" applyAlignment="1">
      <alignment horizontal="center" vertical="center"/>
    </xf>
    <xf numFmtId="43" fontId="3" fillId="7" borderId="22" xfId="1" applyFont="1" applyFill="1" applyBorder="1" applyAlignment="1">
      <alignment horizontal="center" vertical="center"/>
    </xf>
    <xf numFmtId="43" fontId="3" fillId="7" borderId="24" xfId="1" applyFont="1" applyFill="1" applyBorder="1" applyAlignment="1">
      <alignment horizontal="center" vertical="center"/>
    </xf>
    <xf numFmtId="43" fontId="0" fillId="7" borderId="14" xfId="1" applyFont="1" applyFill="1" applyBorder="1" applyAlignment="1">
      <alignment horizontal="center" vertical="center"/>
    </xf>
    <xf numFmtId="43" fontId="3" fillId="7" borderId="14" xfId="1" applyFont="1" applyFill="1" applyBorder="1" applyAlignment="1">
      <alignment horizontal="center" vertical="center"/>
    </xf>
    <xf numFmtId="43" fontId="3" fillId="7" borderId="15" xfId="1" applyFont="1" applyFill="1" applyBorder="1" applyAlignment="1">
      <alignment horizontal="center" vertical="center"/>
    </xf>
    <xf numFmtId="43" fontId="0" fillId="7" borderId="16" xfId="1" applyFont="1" applyFill="1" applyBorder="1" applyAlignment="1">
      <alignment horizontal="center" vertical="center"/>
    </xf>
    <xf numFmtId="43" fontId="0" fillId="8" borderId="14" xfId="1" applyFont="1" applyFill="1" applyBorder="1" applyAlignment="1">
      <alignment horizontal="center" vertical="center"/>
    </xf>
    <xf numFmtId="43" fontId="3" fillId="7" borderId="16" xfId="1" applyFont="1" applyFill="1" applyBorder="1" applyAlignment="1">
      <alignment horizontal="center" vertical="center"/>
    </xf>
    <xf numFmtId="43" fontId="3" fillId="7" borderId="18" xfId="1" applyFont="1" applyFill="1" applyBorder="1" applyAlignment="1">
      <alignment horizontal="center" vertical="center"/>
    </xf>
    <xf numFmtId="43" fontId="3" fillId="8" borderId="14" xfId="1" applyFont="1" applyFill="1" applyBorder="1" applyAlignment="1">
      <alignment horizontal="center" vertical="center"/>
    </xf>
    <xf numFmtId="43" fontId="3" fillId="8" borderId="15" xfId="1" applyFont="1" applyFill="1" applyBorder="1" applyAlignment="1">
      <alignment horizontal="center" vertical="center"/>
    </xf>
    <xf numFmtId="43" fontId="0" fillId="8" borderId="16" xfId="1" applyFont="1" applyFill="1" applyBorder="1" applyAlignment="1">
      <alignment horizontal="center" vertical="center"/>
    </xf>
    <xf numFmtId="43" fontId="3" fillId="8" borderId="27" xfId="1" applyFont="1" applyFill="1" applyBorder="1" applyAlignment="1">
      <alignment horizontal="center" vertical="center"/>
    </xf>
    <xf numFmtId="43" fontId="3" fillId="8" borderId="28" xfId="1" applyFont="1" applyFill="1" applyBorder="1" applyAlignment="1">
      <alignment horizontal="center" vertical="center"/>
    </xf>
    <xf numFmtId="43" fontId="0" fillId="9" borderId="14" xfId="1" applyFont="1" applyFill="1" applyBorder="1" applyAlignment="1">
      <alignment horizontal="center" vertical="center"/>
    </xf>
    <xf numFmtId="43" fontId="0" fillId="9" borderId="16" xfId="1" applyFont="1" applyFill="1" applyBorder="1" applyAlignment="1">
      <alignment horizontal="center" vertical="center"/>
    </xf>
    <xf numFmtId="43" fontId="0" fillId="0" borderId="14" xfId="1" applyFont="1" applyFill="1" applyBorder="1" applyAlignment="1">
      <alignment horizontal="center" vertical="center"/>
    </xf>
    <xf numFmtId="43" fontId="3" fillId="8" borderId="16" xfId="1" applyFont="1" applyFill="1" applyBorder="1" applyAlignment="1">
      <alignment horizontal="center" vertical="center"/>
    </xf>
    <xf numFmtId="43" fontId="3" fillId="8" borderId="18" xfId="1" applyFont="1" applyFill="1" applyBorder="1" applyAlignment="1">
      <alignment horizontal="center" vertical="center"/>
    </xf>
    <xf numFmtId="43" fontId="3" fillId="9" borderId="14" xfId="1" applyFont="1" applyFill="1" applyBorder="1" applyAlignment="1">
      <alignment horizontal="center" vertical="center"/>
    </xf>
    <xf numFmtId="43" fontId="3" fillId="9" borderId="15" xfId="1" applyFont="1" applyFill="1" applyBorder="1" applyAlignment="1">
      <alignment horizontal="center" vertical="center"/>
    </xf>
    <xf numFmtId="43" fontId="3" fillId="9" borderId="27" xfId="1" applyFont="1" applyFill="1" applyBorder="1" applyAlignment="1">
      <alignment horizontal="center" vertical="center"/>
    </xf>
    <xf numFmtId="43" fontId="3" fillId="9" borderId="28" xfId="1" applyFont="1" applyFill="1" applyBorder="1" applyAlignment="1">
      <alignment horizontal="center" vertical="center"/>
    </xf>
    <xf numFmtId="43" fontId="3" fillId="9" borderId="16" xfId="1" applyFont="1" applyFill="1" applyBorder="1" applyAlignment="1">
      <alignment horizontal="center" vertical="center"/>
    </xf>
    <xf numFmtId="43" fontId="3" fillId="9" borderId="18" xfId="1" applyFont="1" applyFill="1" applyBorder="1" applyAlignment="1">
      <alignment horizontal="center" vertical="center"/>
    </xf>
    <xf numFmtId="43" fontId="3" fillId="0" borderId="14" xfId="1" applyFont="1" applyFill="1" applyBorder="1" applyAlignment="1">
      <alignment horizontal="center" vertical="center"/>
    </xf>
    <xf numFmtId="43" fontId="3" fillId="0" borderId="15" xfId="1" applyFont="1" applyFill="1" applyBorder="1" applyAlignment="1">
      <alignment horizontal="center" vertical="center"/>
    </xf>
    <xf numFmtId="43" fontId="0" fillId="0" borderId="16" xfId="1" applyFont="1" applyFill="1" applyBorder="1" applyAlignment="1">
      <alignment horizontal="center" vertical="center"/>
    </xf>
    <xf numFmtId="43" fontId="3" fillId="0" borderId="27" xfId="1" applyFont="1" applyFill="1" applyBorder="1" applyAlignment="1">
      <alignment horizontal="center" vertical="center"/>
    </xf>
    <xf numFmtId="43" fontId="3" fillId="0" borderId="28" xfId="1" applyFont="1" applyFill="1" applyBorder="1" applyAlignment="1">
      <alignment horizontal="center" vertical="center"/>
    </xf>
    <xf numFmtId="43" fontId="3" fillId="0" borderId="16" xfId="1" applyFont="1" applyFill="1" applyBorder="1" applyAlignment="1">
      <alignment horizontal="center" vertical="center"/>
    </xf>
    <xf numFmtId="43" fontId="3" fillId="0" borderId="18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" fontId="2" fillId="8" borderId="26" xfId="0" applyNumberFormat="1" applyFont="1" applyFill="1" applyBorder="1" applyAlignment="1">
      <alignment horizontal="center" vertical="center"/>
    </xf>
    <xf numFmtId="166" fontId="2" fillId="6" borderId="35" xfId="1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31" xfId="0" applyFont="1" applyFill="1" applyBorder="1" applyAlignment="1" applyProtection="1">
      <alignment horizontal="center" vertical="center"/>
      <protection locked="0"/>
    </xf>
    <xf numFmtId="0" fontId="2" fillId="6" borderId="34" xfId="0" applyFont="1" applyFill="1" applyBorder="1" applyAlignment="1" applyProtection="1">
      <alignment horizontal="center" vertical="center"/>
      <protection locked="0"/>
    </xf>
    <xf numFmtId="0" fontId="2" fillId="5" borderId="30" xfId="0" applyFont="1" applyFill="1" applyBorder="1" applyAlignment="1" applyProtection="1">
      <alignment horizontal="center" vertical="center"/>
      <protection locked="0"/>
    </xf>
    <xf numFmtId="0" fontId="2" fillId="5" borderId="33" xfId="0" applyFont="1" applyFill="1" applyBorder="1" applyAlignment="1" applyProtection="1">
      <alignment horizontal="center" vertical="center"/>
      <protection locked="0"/>
    </xf>
    <xf numFmtId="0" fontId="2" fillId="5" borderId="2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9" xfId="0" applyFont="1" applyFill="1" applyBorder="1" applyAlignment="1" applyProtection="1">
      <alignment horizontal="center" vertical="center"/>
      <protection locked="0"/>
    </xf>
    <xf numFmtId="0" fontId="2" fillId="6" borderId="32" xfId="0" applyFont="1" applyFill="1" applyBorder="1" applyAlignment="1" applyProtection="1">
      <alignment horizontal="center" vertical="center"/>
      <protection locked="0"/>
    </xf>
    <xf numFmtId="0" fontId="2" fillId="5" borderId="31" xfId="0" applyFont="1" applyFill="1" applyBorder="1" applyAlignment="1" applyProtection="1">
      <alignment horizontal="center" vertical="center"/>
      <protection locked="0"/>
    </xf>
    <xf numFmtId="0" fontId="2" fillId="5" borderId="34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3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6" fontId="2" fillId="6" borderId="34" xfId="1" applyNumberFormat="1" applyFont="1" applyFill="1" applyBorder="1" applyAlignment="1" applyProtection="1">
      <alignment horizontal="center" vertical="center"/>
    </xf>
    <xf numFmtId="166" fontId="2" fillId="6" borderId="34" xfId="0" applyNumberFormat="1" applyFont="1" applyFill="1" applyBorder="1" applyAlignment="1">
      <alignment horizontal="center" vertical="center"/>
    </xf>
    <xf numFmtId="166" fontId="2" fillId="5" borderId="26" xfId="1" applyNumberFormat="1" applyFont="1" applyFill="1" applyBorder="1" applyAlignment="1" applyProtection="1">
      <alignment horizontal="center" vertical="center"/>
    </xf>
    <xf numFmtId="166" fontId="2" fillId="5" borderId="33" xfId="1" applyNumberFormat="1" applyFont="1" applyFill="1" applyBorder="1" applyAlignment="1" applyProtection="1">
      <alignment horizontal="center" vertical="center"/>
    </xf>
    <xf numFmtId="166" fontId="2" fillId="5" borderId="33" xfId="0" applyNumberFormat="1" applyFont="1" applyFill="1" applyBorder="1" applyAlignment="1">
      <alignment horizontal="center" vertical="center"/>
    </xf>
    <xf numFmtId="166" fontId="2" fillId="6" borderId="32" xfId="1" applyNumberFormat="1" applyFont="1" applyFill="1" applyBorder="1" applyAlignment="1" applyProtection="1">
      <alignment horizontal="center" vertical="center"/>
    </xf>
    <xf numFmtId="166" fontId="2" fillId="6" borderId="32" xfId="0" applyNumberFormat="1" applyFont="1" applyFill="1" applyBorder="1" applyAlignment="1">
      <alignment horizontal="center" vertical="center"/>
    </xf>
    <xf numFmtId="166" fontId="2" fillId="5" borderId="34" xfId="1" applyNumberFormat="1" applyFont="1" applyFill="1" applyBorder="1" applyAlignment="1" applyProtection="1">
      <alignment horizontal="center" vertical="center"/>
    </xf>
    <xf numFmtId="166" fontId="2" fillId="5" borderId="34" xfId="0" applyNumberFormat="1" applyFont="1" applyFill="1" applyBorder="1" applyAlignment="1">
      <alignment horizontal="center" vertical="center"/>
    </xf>
    <xf numFmtId="166" fontId="2" fillId="5" borderId="36" xfId="1" applyNumberFormat="1" applyFont="1" applyFill="1" applyBorder="1" applyAlignment="1" applyProtection="1">
      <alignment horizontal="center" vertical="center"/>
    </xf>
    <xf numFmtId="166" fontId="2" fillId="6" borderId="26" xfId="1" applyNumberFormat="1" applyFont="1" applyFill="1" applyBorder="1" applyAlignment="1" applyProtection="1">
      <alignment horizontal="center" vertical="center"/>
    </xf>
    <xf numFmtId="166" fontId="2" fillId="6" borderId="1" xfId="1" applyNumberFormat="1" applyFont="1" applyFill="1" applyBorder="1" applyAlignment="1" applyProtection="1">
      <alignment horizontal="center" vertical="center"/>
    </xf>
    <xf numFmtId="166" fontId="2" fillId="6" borderId="1" xfId="0" applyNumberFormat="1" applyFont="1" applyFill="1" applyBorder="1" applyAlignment="1">
      <alignment horizontal="center" vertical="center"/>
    </xf>
    <xf numFmtId="166" fontId="2" fillId="6" borderId="31" xfId="0" applyNumberFormat="1" applyFont="1" applyFill="1" applyBorder="1" applyAlignment="1">
      <alignment horizontal="center" vertical="center"/>
    </xf>
    <xf numFmtId="2" fontId="2" fillId="5" borderId="33" xfId="0" applyNumberFormat="1" applyFont="1" applyFill="1" applyBorder="1" applyAlignment="1">
      <alignment horizontal="center" vertical="center"/>
    </xf>
    <xf numFmtId="2" fontId="2" fillId="6" borderId="32" xfId="0" applyNumberFormat="1" applyFont="1" applyFill="1" applyBorder="1" applyAlignment="1">
      <alignment horizontal="center" vertical="center"/>
    </xf>
    <xf numFmtId="2" fontId="2" fillId="5" borderId="34" xfId="0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43" fontId="0" fillId="0" borderId="27" xfId="1" applyFont="1" applyFill="1" applyBorder="1" applyAlignment="1">
      <alignment horizontal="center" vertical="center"/>
    </xf>
    <xf numFmtId="43" fontId="0" fillId="0" borderId="28" xfId="1" applyFont="1" applyFill="1" applyBorder="1" applyAlignment="1">
      <alignment horizontal="center" vertical="center"/>
    </xf>
    <xf numFmtId="43" fontId="0" fillId="9" borderId="27" xfId="1" applyFont="1" applyFill="1" applyBorder="1" applyAlignment="1">
      <alignment horizontal="center" vertical="center"/>
    </xf>
    <xf numFmtId="43" fontId="0" fillId="9" borderId="28" xfId="1" applyFont="1" applyFill="1" applyBorder="1" applyAlignment="1">
      <alignment horizontal="center" vertical="center"/>
    </xf>
    <xf numFmtId="43" fontId="0" fillId="8" borderId="27" xfId="1" applyFont="1" applyFill="1" applyBorder="1" applyAlignment="1">
      <alignment horizontal="center" vertical="center"/>
    </xf>
    <xf numFmtId="43" fontId="0" fillId="8" borderId="28" xfId="1" applyFont="1" applyFill="1" applyBorder="1" applyAlignment="1">
      <alignment horizontal="center" vertical="center"/>
    </xf>
    <xf numFmtId="43" fontId="3" fillId="7" borderId="19" xfId="1" applyFont="1" applyFill="1" applyBorder="1" applyAlignment="1">
      <alignment horizontal="center" vertical="center"/>
    </xf>
    <xf numFmtId="43" fontId="3" fillId="8" borderId="22" xfId="1" applyFont="1" applyFill="1" applyBorder="1" applyAlignment="1">
      <alignment horizontal="center" vertical="center"/>
    </xf>
    <xf numFmtId="43" fontId="3" fillId="8" borderId="19" xfId="1" applyFont="1" applyFill="1" applyBorder="1" applyAlignment="1">
      <alignment horizontal="center" vertical="center"/>
    </xf>
    <xf numFmtId="43" fontId="3" fillId="9" borderId="22" xfId="1" applyFont="1" applyFill="1" applyBorder="1" applyAlignment="1">
      <alignment horizontal="center" vertical="center"/>
    </xf>
    <xf numFmtId="43" fontId="3" fillId="9" borderId="19" xfId="1" applyFont="1" applyFill="1" applyBorder="1" applyAlignment="1">
      <alignment horizontal="center" vertical="center"/>
    </xf>
    <xf numFmtId="43" fontId="3" fillId="0" borderId="22" xfId="1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11" borderId="34" xfId="0" applyFont="1" applyFill="1" applyBorder="1" applyAlignment="1" applyProtection="1">
      <alignment horizontal="center" vertical="center"/>
      <protection locked="0"/>
    </xf>
    <xf numFmtId="0" fontId="2" fillId="11" borderId="33" xfId="0" applyFont="1" applyFill="1" applyBorder="1" applyAlignment="1" applyProtection="1">
      <alignment horizontal="center" vertical="center"/>
      <protection locked="0"/>
    </xf>
    <xf numFmtId="0" fontId="2" fillId="11" borderId="32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1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1" applyNumberFormat="1" applyFont="1" applyAlignment="1" applyProtection="1">
      <alignment horizontal="center"/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0" fillId="0" borderId="0" xfId="2" applyNumberFormat="1" applyFont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" fontId="0" fillId="0" borderId="0" xfId="1" applyNumberFormat="1" applyFont="1" applyProtection="1">
      <protection locked="0"/>
    </xf>
    <xf numFmtId="1" fontId="2" fillId="0" borderId="0" xfId="1" applyNumberFormat="1" applyFont="1" applyProtection="1">
      <protection locked="0"/>
    </xf>
    <xf numFmtId="1" fontId="0" fillId="0" borderId="0" xfId="2" applyNumberFormat="1" applyFont="1" applyProtection="1">
      <protection locked="0"/>
    </xf>
    <xf numFmtId="1" fontId="0" fillId="0" borderId="0" xfId="1" applyNumberFormat="1" applyFont="1" applyFill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1" fillId="0" borderId="0" xfId="1" applyNumberFormat="1" applyFont="1" applyAlignment="1" applyProtection="1">
      <alignment horizontal="right"/>
      <protection locked="0"/>
    </xf>
    <xf numFmtId="16" fontId="0" fillId="0" borderId="0" xfId="0" applyNumberFormat="1" applyProtection="1">
      <protection locked="0"/>
    </xf>
    <xf numFmtId="0" fontId="0" fillId="3" borderId="0" xfId="0" applyFill="1" applyProtection="1">
      <protection locked="0"/>
    </xf>
    <xf numFmtId="22" fontId="6" fillId="0" borderId="0" xfId="0" applyNumberFormat="1" applyFont="1" applyAlignment="1" applyProtection="1">
      <alignment horizontal="center" vertical="center"/>
      <protection locked="0"/>
    </xf>
    <xf numFmtId="0" fontId="2" fillId="10" borderId="1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492234</xdr:colOff>
      <xdr:row>1</xdr:row>
      <xdr:rowOff>21896</xdr:rowOff>
    </xdr:from>
    <xdr:to>
      <xdr:col>26</xdr:col>
      <xdr:colOff>293932</xdr:colOff>
      <xdr:row>17</xdr:row>
      <xdr:rowOff>116024</xdr:rowOff>
    </xdr:to>
    <xdr:pic>
      <xdr:nvPicPr>
        <xdr:cNvPr id="3" name="il_fi" descr="http://exploration.grc.nasa.gov/education/rocket/Images/volumenose.gif">
          <a:extLst>
            <a:ext uri="{FF2B5EF4-FFF2-40B4-BE49-F238E27FC236}">
              <a16:creationId xmlns:a16="http://schemas.microsoft.com/office/drawing/2014/main" id="{DC0847CA-7AD8-4EA0-B4AA-E7912755C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7665" y="218965"/>
          <a:ext cx="5418164" cy="32800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27</xdr:col>
      <xdr:colOff>295275</xdr:colOff>
      <xdr:row>1</xdr:row>
      <xdr:rowOff>19050</xdr:rowOff>
    </xdr:from>
    <xdr:to>
      <xdr:col>33</xdr:col>
      <xdr:colOff>730914</xdr:colOff>
      <xdr:row>22</xdr:row>
      <xdr:rowOff>111378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9935E0-5A12-4FF8-B6A6-70C940A82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7950" y="219075"/>
          <a:ext cx="3733333" cy="4323809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zoomScale="90" zoomScaleNormal="90" workbookViewId="0">
      <selection activeCell="H6" sqref="H6"/>
    </sheetView>
  </sheetViews>
  <sheetFormatPr defaultColWidth="9.109375" defaultRowHeight="14.4" x14ac:dyDescent="0.3"/>
  <cols>
    <col min="1" max="1" width="1.33203125" style="114" customWidth="1"/>
    <col min="2" max="2" width="11" style="114" customWidth="1"/>
    <col min="3" max="3" width="13.5546875" style="114" customWidth="1"/>
    <col min="4" max="4" width="18.88671875" style="114" customWidth="1"/>
    <col min="5" max="5" width="29" style="114" customWidth="1"/>
    <col min="6" max="8" width="15.6640625" style="114" customWidth="1"/>
    <col min="9" max="9" width="20.6640625" style="114" customWidth="1"/>
    <col min="10" max="12" width="15.6640625" style="114" customWidth="1"/>
    <col min="13" max="15" width="12.6640625" style="114" customWidth="1"/>
    <col min="16" max="16" width="11.44140625" style="114" customWidth="1"/>
    <col min="17" max="17" width="9.109375" style="114"/>
    <col min="18" max="18" width="14.44140625" style="114" customWidth="1"/>
    <col min="19" max="16384" width="9.109375" style="114"/>
  </cols>
  <sheetData>
    <row r="2" spans="2:18" x14ac:dyDescent="0.3">
      <c r="E2" s="190">
        <f ca="1">NOW()</f>
        <v>44798.901673495369</v>
      </c>
    </row>
    <row r="3" spans="2:18" x14ac:dyDescent="0.3">
      <c r="E3" s="190"/>
    </row>
    <row r="8" spans="2:18" ht="15" thickBot="1" x14ac:dyDescent="0.35"/>
    <row r="9" spans="2:18" ht="30" customHeight="1" thickBot="1" x14ac:dyDescent="0.35">
      <c r="B9" s="115" t="s">
        <v>40</v>
      </c>
      <c r="C9" s="116" t="s">
        <v>41</v>
      </c>
      <c r="D9" s="116" t="s">
        <v>15</v>
      </c>
      <c r="E9" s="116" t="s">
        <v>42</v>
      </c>
      <c r="F9" s="174" t="s">
        <v>17</v>
      </c>
      <c r="G9" s="116" t="s">
        <v>90</v>
      </c>
      <c r="H9" s="116" t="s">
        <v>43</v>
      </c>
      <c r="I9" s="116" t="s">
        <v>44</v>
      </c>
      <c r="J9" s="116" t="s">
        <v>45</v>
      </c>
      <c r="K9" s="116" t="s">
        <v>79</v>
      </c>
      <c r="L9" s="116" t="s">
        <v>78</v>
      </c>
      <c r="M9" s="116" t="s">
        <v>99</v>
      </c>
      <c r="N9" s="116" t="s">
        <v>100</v>
      </c>
      <c r="O9" s="117" t="s">
        <v>101</v>
      </c>
      <c r="R9" s="152"/>
    </row>
    <row r="10" spans="2:18" ht="15" thickBot="1" x14ac:dyDescent="0.35">
      <c r="B10" s="118">
        <v>1</v>
      </c>
      <c r="C10" s="119"/>
      <c r="D10" s="44">
        <v>39</v>
      </c>
      <c r="E10" s="120" t="s">
        <v>65</v>
      </c>
      <c r="F10" s="170">
        <v>14</v>
      </c>
      <c r="G10" s="132">
        <f>VLOOKUP(F10,'Silo Volumes'!A31:B411,2)</f>
        <v>90615.107157168983</v>
      </c>
      <c r="H10" s="132">
        <f>VLOOKUP(F10,'Silo Volumes'!C31:D411,2)</f>
        <v>87559.600407462785</v>
      </c>
      <c r="I10" s="133">
        <f>$H$10+SUM('Silo Volumes'!AP28:AR28)</f>
        <v>96327.33821851603</v>
      </c>
      <c r="J10" s="132">
        <v>115360.76236888386</v>
      </c>
      <c r="K10" s="145">
        <f t="shared" ref="K10:K30" si="0">H10-J10</f>
        <v>-27801.161961421079</v>
      </c>
      <c r="L10" s="120"/>
      <c r="M10" s="120" t="s">
        <v>102</v>
      </c>
      <c r="N10" s="120" t="s">
        <v>102</v>
      </c>
      <c r="O10" s="120" t="s">
        <v>102</v>
      </c>
    </row>
    <row r="11" spans="2:18" ht="15" thickBot="1" x14ac:dyDescent="0.35">
      <c r="B11" s="115">
        <v>2</v>
      </c>
      <c r="C11" s="121"/>
      <c r="D11" s="146">
        <v>34</v>
      </c>
      <c r="E11" s="122" t="s">
        <v>80</v>
      </c>
      <c r="F11" s="171">
        <v>38.5</v>
      </c>
      <c r="G11" s="134">
        <f>VLOOKUP(F11,'Silo Volumes'!E31:F411,2)</f>
        <v>0</v>
      </c>
      <c r="H11" s="135">
        <f>VLOOKUP(F11,'Silo Volumes'!G31:H411,2)</f>
        <v>0</v>
      </c>
      <c r="I11" s="136">
        <f>$H$11+SUM('Silo Volumes'!AP29:AR29)</f>
        <v>3057.2105275848762</v>
      </c>
      <c r="J11" s="135">
        <v>0</v>
      </c>
      <c r="K11" s="145">
        <f t="shared" si="0"/>
        <v>0</v>
      </c>
      <c r="L11" s="123"/>
      <c r="M11" s="123"/>
      <c r="N11" s="123" t="s">
        <v>102</v>
      </c>
      <c r="O11" s="123" t="s">
        <v>102</v>
      </c>
    </row>
    <row r="12" spans="2:18" ht="15" thickBot="1" x14ac:dyDescent="0.35">
      <c r="B12" s="124">
        <v>3</v>
      </c>
      <c r="C12" s="125"/>
      <c r="D12" s="167">
        <v>34.04</v>
      </c>
      <c r="E12" s="126" t="s">
        <v>81</v>
      </c>
      <c r="F12" s="172">
        <v>45.56</v>
      </c>
      <c r="G12" s="132">
        <f>VLOOKUP(F12,'Silo Volumes'!I31:J574,2)</f>
        <v>21764.121979750737</v>
      </c>
      <c r="H12" s="137">
        <f>VLOOKUP(F12,'Silo Volumes'!K31:L574,2)</f>
        <v>11520.116206602865</v>
      </c>
      <c r="I12" s="138">
        <f>$H$12+SUM('Silo Volumes'!AP30:AR30)</f>
        <v>11520.116206602865</v>
      </c>
      <c r="J12" s="137">
        <v>11520.116206602865</v>
      </c>
      <c r="K12" s="145">
        <f t="shared" si="0"/>
        <v>0</v>
      </c>
      <c r="L12" s="126"/>
      <c r="M12" s="126"/>
      <c r="N12" s="126"/>
      <c r="O12" s="126"/>
    </row>
    <row r="13" spans="2:18" ht="15" thickBot="1" x14ac:dyDescent="0.35">
      <c r="B13" s="115">
        <v>4</v>
      </c>
      <c r="C13" s="121"/>
      <c r="D13" s="168">
        <v>36.5</v>
      </c>
      <c r="E13" s="122" t="s">
        <v>82</v>
      </c>
      <c r="F13" s="171">
        <v>59.1</v>
      </c>
      <c r="G13" s="134">
        <f>VLOOKUP(F13,'Silo Volumes'!M31:N599,2)</f>
        <v>-0.62945391140759732</v>
      </c>
      <c r="H13" s="135">
        <f>VLOOKUP(F13,'Silo Volumes'!O31:P599,2)</f>
        <v>2.4426249053600966</v>
      </c>
      <c r="I13" s="136">
        <f>$H$13+SUM('Silo Volumes'!AP31:AR31)</f>
        <v>2.4426249053600966</v>
      </c>
      <c r="J13" s="135">
        <v>2.4426249053600966</v>
      </c>
      <c r="K13" s="145">
        <f t="shared" si="0"/>
        <v>0</v>
      </c>
      <c r="L13" s="123"/>
      <c r="M13" s="123"/>
      <c r="N13" s="123"/>
      <c r="O13" s="123"/>
      <c r="R13" s="152"/>
    </row>
    <row r="14" spans="2:18" ht="15" thickBot="1" x14ac:dyDescent="0.35">
      <c r="B14" s="124">
        <v>5</v>
      </c>
      <c r="C14" s="125"/>
      <c r="D14" s="147">
        <f>(35*40%)+(36.61*30%)+(35.08*30%)</f>
        <v>35.506999999999998</v>
      </c>
      <c r="E14" s="126" t="s">
        <v>69</v>
      </c>
      <c r="F14" s="172">
        <v>8.8000000000000007</v>
      </c>
      <c r="G14" s="132">
        <f>VLOOKUP(F14,'Silo Volumes'!Q31:R599,2)</f>
        <v>178443.15880311956</v>
      </c>
      <c r="H14" s="137">
        <f>VLOOKUP(F14,'Silo Volumes'!S31:T599,2)</f>
        <v>174469.09733199069</v>
      </c>
      <c r="I14" s="138">
        <f>$H$14+SUM('Silo Volumes'!AP32:AR32)</f>
        <v>179258.84368615737</v>
      </c>
      <c r="J14" s="137">
        <v>174469.09733199069</v>
      </c>
      <c r="K14" s="145">
        <f t="shared" si="0"/>
        <v>0</v>
      </c>
      <c r="L14" s="126"/>
      <c r="M14" s="126" t="s">
        <v>102</v>
      </c>
      <c r="N14" s="126"/>
      <c r="O14" s="126"/>
      <c r="R14" s="152"/>
    </row>
    <row r="15" spans="2:18" ht="15" thickBot="1" x14ac:dyDescent="0.35">
      <c r="B15" s="115">
        <v>6</v>
      </c>
      <c r="C15" s="121"/>
      <c r="D15" s="168">
        <v>34.590000000000003</v>
      </c>
      <c r="E15" s="122" t="s">
        <v>83</v>
      </c>
      <c r="F15" s="171">
        <v>20.6</v>
      </c>
      <c r="G15" s="134">
        <f>VLOOKUP(F15,'Silo Volumes'!U31:V599,2)</f>
        <v>127080.85862063033</v>
      </c>
      <c r="H15" s="135">
        <f>VLOOKUP(F15,'Silo Volumes'!W31:X599,2)</f>
        <v>123209.43083776082</v>
      </c>
      <c r="I15" s="136">
        <f>$H$15+SUM('Silo Volumes'!AP33:AR33)</f>
        <v>126319.69295979496</v>
      </c>
      <c r="J15" s="135">
        <v>122820.93912993281</v>
      </c>
      <c r="K15" s="145">
        <f t="shared" si="0"/>
        <v>388.4917078280123</v>
      </c>
      <c r="L15" s="123"/>
      <c r="M15" s="123"/>
      <c r="N15" s="123" t="s">
        <v>102</v>
      </c>
      <c r="O15" s="123" t="s">
        <v>102</v>
      </c>
    </row>
    <row r="16" spans="2:18" ht="15" thickBot="1" x14ac:dyDescent="0.35">
      <c r="B16" s="124">
        <v>7</v>
      </c>
      <c r="C16" s="125"/>
      <c r="D16" s="147">
        <f>(33.2*40%)+(34.62*30%)+(34.59*30%)</f>
        <v>34.042999999999999</v>
      </c>
      <c r="E16" s="126" t="s">
        <v>73</v>
      </c>
      <c r="F16" s="172">
        <v>25.7</v>
      </c>
      <c r="G16" s="132">
        <f>VLOOKUP(F16,'Silo Volumes'!Y31:Z599,2)</f>
        <v>105602.72911781407</v>
      </c>
      <c r="H16" s="137">
        <f>VLOOKUP(F16,'Silo Volumes'!AA31:AB599,2)</f>
        <v>101792.52339326286</v>
      </c>
      <c r="I16" s="138">
        <f>$H$16+SUM('Silo Volumes'!AP34:AR34)</f>
        <v>107928.06491409619</v>
      </c>
      <c r="J16" s="137">
        <v>77863.229290382456</v>
      </c>
      <c r="K16" s="145">
        <f t="shared" si="0"/>
        <v>23929.294102880405</v>
      </c>
      <c r="L16" s="126"/>
      <c r="M16" s="126" t="s">
        <v>102</v>
      </c>
      <c r="N16" s="126"/>
      <c r="O16" s="126" t="s">
        <v>102</v>
      </c>
    </row>
    <row r="17" spans="2:29" ht="15" thickBot="1" x14ac:dyDescent="0.35">
      <c r="B17" s="115">
        <v>8</v>
      </c>
      <c r="C17" s="121"/>
      <c r="D17" s="146">
        <f>(32.5*1%)+(32.58*2%)+(33.54*98%)</f>
        <v>33.845799999999997</v>
      </c>
      <c r="E17" s="122" t="s">
        <v>72</v>
      </c>
      <c r="F17" s="171">
        <v>34</v>
      </c>
      <c r="G17" s="134">
        <f>VLOOKUP(F17,'Silo Volumes'!AC31:AD599,2)</f>
        <v>72462.985839837187</v>
      </c>
      <c r="H17" s="135">
        <f>VLOOKUP(F17,'Silo Volumes'!AE31:AF599,2)</f>
        <v>68674.851394811325</v>
      </c>
      <c r="I17" s="136">
        <f>$H$17+SUM('Silo Volumes'!AP35:AR35)</f>
        <v>76283.853969307369</v>
      </c>
      <c r="J17" s="135">
        <v>79318.585250103497</v>
      </c>
      <c r="K17" s="145">
        <f t="shared" si="0"/>
        <v>-10643.733855292172</v>
      </c>
      <c r="L17" s="123"/>
      <c r="M17" s="123" t="s">
        <v>102</v>
      </c>
      <c r="N17" s="123" t="s">
        <v>102</v>
      </c>
      <c r="O17" s="123" t="s">
        <v>102</v>
      </c>
    </row>
    <row r="18" spans="2:29" ht="15" thickBot="1" x14ac:dyDescent="0.35">
      <c r="B18" s="124">
        <v>9</v>
      </c>
      <c r="C18" s="125"/>
      <c r="D18" s="147">
        <v>34</v>
      </c>
      <c r="E18" s="126" t="s">
        <v>66</v>
      </c>
      <c r="F18" s="172">
        <v>32.200000000000003</v>
      </c>
      <c r="G18" s="132">
        <f>VLOOKUP(F18,'Silo Volumes'!AG31:AH599,2)</f>
        <v>79662.19495723705</v>
      </c>
      <c r="H18" s="137">
        <f>VLOOKUP(F18,'Silo Volumes'!AI31:AJ599,2)</f>
        <v>75856.801935624942</v>
      </c>
      <c r="I18" s="138">
        <f>$H$18+SUM('Silo Volumes'!AP36:AR36)</f>
        <v>81984.593602291614</v>
      </c>
      <c r="J18" s="137">
        <v>86167.162958640896</v>
      </c>
      <c r="K18" s="145">
        <f t="shared" si="0"/>
        <v>-10310.361023015954</v>
      </c>
      <c r="L18" s="126"/>
      <c r="M18" s="126" t="s">
        <v>102</v>
      </c>
      <c r="N18" s="126"/>
      <c r="O18" s="126" t="s">
        <v>102</v>
      </c>
    </row>
    <row r="19" spans="2:29" ht="15" thickBot="1" x14ac:dyDescent="0.35">
      <c r="B19" s="115">
        <v>10</v>
      </c>
      <c r="C19" s="121"/>
      <c r="D19" s="146">
        <v>37.36</v>
      </c>
      <c r="E19" s="122" t="s">
        <v>76</v>
      </c>
      <c r="F19" s="171">
        <v>34.4</v>
      </c>
      <c r="G19" s="134">
        <f>VLOOKUP(F19,'Silo Volumes'!A605:B1173,2)</f>
        <v>78205.76183509735</v>
      </c>
      <c r="H19" s="135">
        <f>VLOOKUP(F19,'Silo Volumes'!C605:D1173,2)</f>
        <v>75278.743061532645</v>
      </c>
      <c r="I19" s="136">
        <f>$H$19+SUM('Silo Volumes'!AP37:AR37)</f>
        <v>76972.39639486598</v>
      </c>
      <c r="J19" s="135">
        <v>75278.743061532645</v>
      </c>
      <c r="K19" s="145">
        <f t="shared" si="0"/>
        <v>0</v>
      </c>
      <c r="L19" s="123"/>
      <c r="M19" s="123"/>
      <c r="N19" s="123"/>
      <c r="O19" s="123" t="s">
        <v>102</v>
      </c>
    </row>
    <row r="20" spans="2:29" ht="15" thickBot="1" x14ac:dyDescent="0.35">
      <c r="B20" s="124">
        <v>11</v>
      </c>
      <c r="C20" s="125"/>
      <c r="D20" s="147">
        <f>D17</f>
        <v>33.845799999999997</v>
      </c>
      <c r="E20" s="126" t="s">
        <v>75</v>
      </c>
      <c r="F20" s="172">
        <v>56.8</v>
      </c>
      <c r="G20" s="132">
        <f>VLOOKUP(F20,'Silo Volumes'!E605:F1173,2)</f>
        <v>-0.58368140259504808</v>
      </c>
      <c r="H20" s="137">
        <f>VLOOKUP(F20,'Silo Volumes'!G605:H1173,2)</f>
        <v>2.2650025759407324</v>
      </c>
      <c r="I20" s="138">
        <f>$H$20+SUM('Silo Volumes'!AP38:AR38)</f>
        <v>2.2650025759407324</v>
      </c>
      <c r="J20" s="137">
        <v>2.2650025759407324</v>
      </c>
      <c r="K20" s="145">
        <f t="shared" si="0"/>
        <v>0</v>
      </c>
      <c r="L20" s="126"/>
      <c r="M20" s="126"/>
      <c r="N20" s="126"/>
      <c r="O20" s="126"/>
    </row>
    <row r="21" spans="2:29" ht="15" thickBot="1" x14ac:dyDescent="0.35">
      <c r="B21" s="115">
        <v>16</v>
      </c>
      <c r="C21" s="127"/>
      <c r="D21" s="148">
        <v>34</v>
      </c>
      <c r="E21" s="128" t="s">
        <v>77</v>
      </c>
      <c r="F21" s="170">
        <v>5.85</v>
      </c>
      <c r="G21" s="134">
        <f>VLOOKUP(F21,'Silo Volumes'!I605:J1173,2)</f>
        <v>182451.42162248303</v>
      </c>
      <c r="H21" s="139">
        <f>VLOOKUP(F21,'Silo Volumes'!K605:L1173,2)</f>
        <v>178646.02860087092</v>
      </c>
      <c r="I21" s="140">
        <f>$H$21+SUM('Silo Volumes'!AP39:AR39)</f>
        <v>178646.02860087092</v>
      </c>
      <c r="J21" s="139">
        <v>178646.02860087092</v>
      </c>
      <c r="K21" s="145">
        <f t="shared" si="0"/>
        <v>0</v>
      </c>
      <c r="L21" s="123"/>
      <c r="M21" s="123"/>
      <c r="N21" s="123"/>
      <c r="O21" s="123"/>
    </row>
    <row r="22" spans="2:29" ht="15" thickBot="1" x14ac:dyDescent="0.35">
      <c r="B22" s="124">
        <v>17</v>
      </c>
      <c r="C22" s="125"/>
      <c r="D22" s="147">
        <f>(35*40%)+(34.33*30%)+(35.01*30%)</f>
        <v>34.802</v>
      </c>
      <c r="E22" s="126" t="s">
        <v>68</v>
      </c>
      <c r="F22" s="172">
        <v>20.2</v>
      </c>
      <c r="G22" s="132">
        <f>VLOOKUP(F22,'Silo Volumes'!M605:N1173,2)</f>
        <v>129411.10471611768</v>
      </c>
      <c r="H22" s="137">
        <f>VLOOKUP(F22,'Silo Volumes'!O605:P1173,2)</f>
        <v>125515.94918852519</v>
      </c>
      <c r="I22" s="138">
        <f>$H$22+SUM('Silo Volumes'!AP40:AR40)</f>
        <v>133339.91870904507</v>
      </c>
      <c r="J22" s="137">
        <v>84267.652071617325</v>
      </c>
      <c r="K22" s="145">
        <f t="shared" si="0"/>
        <v>41248.297116907866</v>
      </c>
      <c r="L22" s="126"/>
      <c r="M22" s="126" t="s">
        <v>102</v>
      </c>
      <c r="N22" s="126" t="s">
        <v>102</v>
      </c>
      <c r="O22" s="126" t="s">
        <v>102</v>
      </c>
      <c r="Q22" s="189" t="str">
        <f>IF('Silo Levels'!F22&lt;48,"GOOD","ALERT")</f>
        <v>GOOD</v>
      </c>
    </row>
    <row r="23" spans="2:29" ht="15" thickBot="1" x14ac:dyDescent="0.35">
      <c r="B23" s="115">
        <v>18</v>
      </c>
      <c r="C23" s="127"/>
      <c r="D23" s="148">
        <v>36</v>
      </c>
      <c r="E23" s="128" t="s">
        <v>70</v>
      </c>
      <c r="F23" s="170">
        <v>31.3</v>
      </c>
      <c r="G23" s="134">
        <f>VLOOKUP(F23,'Silo Volumes'!Q605:R1173,2)</f>
        <v>87929.015969505621</v>
      </c>
      <c r="H23" s="139">
        <f>VLOOKUP(F23,'Silo Volumes'!S605:T1173,2)</f>
        <v>83899.776299563382</v>
      </c>
      <c r="I23" s="140">
        <f>$H$23+SUM('Silo Volumes'!AP41:AR41)</f>
        <v>91993.072740535601</v>
      </c>
      <c r="J23" s="139">
        <v>91582.006081418425</v>
      </c>
      <c r="K23" s="145">
        <f t="shared" si="0"/>
        <v>-7682.2297818550433</v>
      </c>
      <c r="L23" s="123"/>
      <c r="M23" s="123" t="s">
        <v>102</v>
      </c>
      <c r="N23" s="123" t="s">
        <v>102</v>
      </c>
      <c r="O23" s="123" t="s">
        <v>102</v>
      </c>
    </row>
    <row r="24" spans="2:29" ht="15" thickBot="1" x14ac:dyDescent="0.35">
      <c r="B24" s="124">
        <v>19</v>
      </c>
      <c r="C24" s="125"/>
      <c r="D24" s="147">
        <f>D17</f>
        <v>33.845799999999997</v>
      </c>
      <c r="E24" s="126" t="s">
        <v>72</v>
      </c>
      <c r="F24" s="172">
        <v>28</v>
      </c>
      <c r="G24" s="132">
        <f>VLOOKUP(F24,'Silo Volumes'!U605:V1173,2)</f>
        <v>96259.390845087619</v>
      </c>
      <c r="H24" s="139">
        <f>VLOOKUP(F24,'Silo Volumes'!S606:T1174,2)</f>
        <v>98231.000333763004</v>
      </c>
      <c r="I24" s="138">
        <f>$H$24+SUM('Silo Volumes'!AP42:AR42)</f>
        <v>102796.65772959634</v>
      </c>
      <c r="J24" s="137">
        <v>109147.85318166226</v>
      </c>
      <c r="K24" s="145">
        <f t="shared" si="0"/>
        <v>-10916.852847899252</v>
      </c>
      <c r="L24" s="126"/>
      <c r="M24" s="126" t="s">
        <v>102</v>
      </c>
      <c r="N24" s="126"/>
      <c r="O24" s="126"/>
      <c r="AC24" s="114" t="s">
        <v>109</v>
      </c>
    </row>
    <row r="25" spans="2:29" ht="15" thickBot="1" x14ac:dyDescent="0.35">
      <c r="B25" s="115">
        <v>20</v>
      </c>
      <c r="C25" s="127"/>
      <c r="D25" s="169">
        <v>38.86</v>
      </c>
      <c r="E25" s="128" t="s">
        <v>84</v>
      </c>
      <c r="F25" s="170">
        <v>21.7</v>
      </c>
      <c r="G25" s="134">
        <f>VLOOKUP(F25,'Silo Volumes'!Y605:Z1173,2)</f>
        <v>137723.51926500542</v>
      </c>
      <c r="H25" s="139">
        <f>VLOOKUP(F25,'Silo Volumes'!AA605:AB1173,2)</f>
        <v>133374.1788879511</v>
      </c>
      <c r="I25" s="140">
        <f>$H$25+SUM('Silo Volumes'!AP43:AR43)</f>
        <v>142110.44276840056</v>
      </c>
      <c r="J25" s="139">
        <v>142539.6181215485</v>
      </c>
      <c r="K25" s="145">
        <f t="shared" si="0"/>
        <v>-9165.4392335973971</v>
      </c>
      <c r="L25" s="123"/>
      <c r="M25" s="123" t="s">
        <v>102</v>
      </c>
      <c r="N25" s="123" t="s">
        <v>102</v>
      </c>
      <c r="O25" s="123" t="s">
        <v>102</v>
      </c>
    </row>
    <row r="26" spans="2:29" ht="15" thickBot="1" x14ac:dyDescent="0.35">
      <c r="B26" s="124">
        <v>21</v>
      </c>
      <c r="C26" s="125"/>
      <c r="D26" s="167">
        <v>39.5</v>
      </c>
      <c r="E26" s="126" t="s">
        <v>85</v>
      </c>
      <c r="F26" s="172">
        <v>15.6</v>
      </c>
      <c r="G26" s="132">
        <f>VLOOKUP(F26,'Silo Volumes'!AC605:AD1173,2)</f>
        <v>170480.48652381194</v>
      </c>
      <c r="H26" s="137">
        <f>VLOOKUP(F26,'Silo Volumes'!AE605:AF1173,2)</f>
        <v>168270.00087155195</v>
      </c>
      <c r="I26" s="138">
        <f>$H$26+SUM('Silo Volumes'!AP44:AR44)</f>
        <v>170060.66753821861</v>
      </c>
      <c r="J26" s="137">
        <v>170044.55102584013</v>
      </c>
      <c r="K26" s="145">
        <f t="shared" si="0"/>
        <v>-1774.550154288183</v>
      </c>
      <c r="L26" s="126"/>
      <c r="M26" s="126"/>
      <c r="N26" s="126"/>
      <c r="O26" s="126" t="s">
        <v>102</v>
      </c>
    </row>
    <row r="27" spans="2:29" ht="15" thickBot="1" x14ac:dyDescent="0.35">
      <c r="B27" s="115">
        <v>23</v>
      </c>
      <c r="C27" s="127"/>
      <c r="D27" s="148">
        <v>37.36</v>
      </c>
      <c r="E27" s="128" t="s">
        <v>108</v>
      </c>
      <c r="F27" s="170">
        <v>49</v>
      </c>
      <c r="G27" s="134">
        <f>VLOOKUP(F27,'Silo Volumes'!AG605:AH1173,2)</f>
        <v>15955.394090267062</v>
      </c>
      <c r="H27" s="139">
        <f>VLOOKUP(F27,'Silo Volumes'!AI605:AJ1173,2)</f>
        <v>11773.938699460341</v>
      </c>
      <c r="I27" s="140">
        <f>$H$27+SUM('Silo Volumes'!AP44:AR44)</f>
        <v>13564.605366127007</v>
      </c>
      <c r="J27" s="139">
        <v>24362.013464815765</v>
      </c>
      <c r="K27" s="145">
        <f t="shared" si="0"/>
        <v>-12588.074765355424</v>
      </c>
      <c r="L27" s="123"/>
      <c r="M27" s="123" t="s">
        <v>102</v>
      </c>
      <c r="N27" s="123"/>
      <c r="O27" s="123"/>
    </row>
    <row r="28" spans="2:29" ht="15" thickBot="1" x14ac:dyDescent="0.35">
      <c r="B28" s="124">
        <v>24</v>
      </c>
      <c r="C28" s="125"/>
      <c r="D28" s="147">
        <f>(32.6*40%)+(36.86*30%)+(34.34*30%)</f>
        <v>34.4</v>
      </c>
      <c r="E28" s="126" t="s">
        <v>74</v>
      </c>
      <c r="F28" s="172">
        <v>30.5</v>
      </c>
      <c r="G28" s="132">
        <f>VLOOKUP(F28,'Silo Volumes'!A1179:B1747,2)</f>
        <v>87155.850806715069</v>
      </c>
      <c r="H28" s="137">
        <f>VLOOKUP(F28,'Silo Volumes'!C1179:D1747,2)</f>
        <v>83305.688455436932</v>
      </c>
      <c r="I28" s="138">
        <f>$H$28+SUM('Silo Volumes'!AP46:AR46)</f>
        <v>91039.282832365949</v>
      </c>
      <c r="J28" s="137">
        <v>87941.981516766988</v>
      </c>
      <c r="K28" s="145">
        <f t="shared" si="0"/>
        <v>-4636.2930613300559</v>
      </c>
      <c r="L28" s="126"/>
      <c r="M28" s="126" t="s">
        <v>102</v>
      </c>
      <c r="N28" s="126" t="s">
        <v>102</v>
      </c>
      <c r="O28" s="126" t="s">
        <v>102</v>
      </c>
    </row>
    <row r="29" spans="2:29" ht="15" thickBot="1" x14ac:dyDescent="0.35">
      <c r="B29" s="115">
        <v>25</v>
      </c>
      <c r="C29" s="127"/>
      <c r="D29" s="169">
        <f>(35.62*50%)+(34.04*50%)</f>
        <v>34.83</v>
      </c>
      <c r="E29" s="128" t="s">
        <v>67</v>
      </c>
      <c r="F29" s="170">
        <v>25.2</v>
      </c>
      <c r="G29" s="141">
        <f>VLOOKUP(F29,'Silo Volumes'!E1179:F1747,2)</f>
        <v>109954.27081361692</v>
      </c>
      <c r="H29" s="139">
        <f>VLOOKUP(F29,'Silo Volumes'!G1179:H1747,2)</f>
        <v>106055.98143294781</v>
      </c>
      <c r="I29" s="140">
        <f>$H$29+SUM('Silo Volumes'!AP47:AR47)</f>
        <v>109187.82386458844</v>
      </c>
      <c r="J29" s="139">
        <v>139512.92516484202</v>
      </c>
      <c r="K29" s="145">
        <f t="shared" si="0"/>
        <v>-33456.943731894207</v>
      </c>
      <c r="L29" s="123"/>
      <c r="M29" s="123"/>
      <c r="N29" s="123" t="s">
        <v>102</v>
      </c>
      <c r="O29" s="123" t="s">
        <v>102</v>
      </c>
    </row>
    <row r="30" spans="2:29" ht="15" thickBot="1" x14ac:dyDescent="0.35">
      <c r="B30" s="124">
        <v>26</v>
      </c>
      <c r="C30" s="124"/>
      <c r="D30" s="45">
        <v>36</v>
      </c>
      <c r="E30" s="129" t="s">
        <v>71</v>
      </c>
      <c r="F30" s="173">
        <v>31.2</v>
      </c>
      <c r="G30" s="142">
        <f>VLOOKUP(F30,'Silo Volumes'!I1179:J1747,2)</f>
        <v>88333.343852761158</v>
      </c>
      <c r="H30" s="143">
        <f>VLOOKUP(F30,'Silo Volumes'!K1179:L1747,2)</f>
        <v>84304.104182818919</v>
      </c>
      <c r="I30" s="144">
        <f>$H$30+SUM('Silo Volumes'!AP48:AR48)</f>
        <v>92397.400623791138</v>
      </c>
      <c r="J30" s="143">
        <v>95220.957030718157</v>
      </c>
      <c r="K30" s="145">
        <f t="shared" si="0"/>
        <v>-10916.852847899238</v>
      </c>
      <c r="L30" s="130"/>
      <c r="M30" s="130" t="s">
        <v>102</v>
      </c>
      <c r="N30" s="130" t="s">
        <v>102</v>
      </c>
      <c r="O30" s="130" t="s">
        <v>102</v>
      </c>
    </row>
    <row r="31" spans="2:29" x14ac:dyDescent="0.3">
      <c r="B31" s="131"/>
    </row>
    <row r="32" spans="2:29" x14ac:dyDescent="0.3">
      <c r="F32" s="151"/>
      <c r="G32" s="151"/>
      <c r="H32" s="151"/>
      <c r="I32" s="151"/>
      <c r="J32" s="151"/>
      <c r="K32" s="151"/>
      <c r="M32" s="151"/>
      <c r="N32" s="151"/>
      <c r="O32" s="151"/>
      <c r="P32" s="151"/>
    </row>
    <row r="33" spans="2:45" x14ac:dyDescent="0.3">
      <c r="B33" s="175"/>
      <c r="C33" s="176"/>
      <c r="D33" s="150"/>
      <c r="E33" s="150"/>
      <c r="F33" s="177"/>
      <c r="G33" s="177"/>
      <c r="H33" s="178"/>
      <c r="I33" s="179"/>
      <c r="J33" s="150"/>
      <c r="K33" s="150"/>
      <c r="L33" s="150"/>
      <c r="M33" s="177"/>
      <c r="N33" s="179"/>
      <c r="T33" s="188"/>
    </row>
    <row r="34" spans="2:45" x14ac:dyDescent="0.3">
      <c r="D34" s="181"/>
      <c r="E34" s="181"/>
      <c r="F34" s="182"/>
      <c r="G34" s="182"/>
      <c r="H34" s="183"/>
      <c r="I34" s="184"/>
      <c r="J34" s="181"/>
      <c r="K34" s="181"/>
      <c r="L34" s="181"/>
      <c r="M34" s="182"/>
      <c r="N34" s="184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</row>
    <row r="35" spans="2:45" x14ac:dyDescent="0.3">
      <c r="D35" s="181"/>
      <c r="E35" s="181"/>
      <c r="F35" s="185"/>
      <c r="G35" s="185"/>
      <c r="H35" s="185"/>
      <c r="I35" s="185"/>
      <c r="J35" s="181"/>
      <c r="K35" s="186"/>
      <c r="L35" s="186"/>
      <c r="M35" s="186"/>
      <c r="N35" s="186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</row>
    <row r="36" spans="2:45" x14ac:dyDescent="0.3">
      <c r="D36" s="181"/>
      <c r="E36" s="186"/>
      <c r="F36" s="185"/>
      <c r="G36" s="185"/>
      <c r="H36" s="185"/>
      <c r="I36" s="185"/>
      <c r="J36" s="181"/>
      <c r="K36" s="186"/>
      <c r="L36" s="186"/>
      <c r="M36" s="186"/>
      <c r="N36" s="186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</row>
    <row r="37" spans="2:45" x14ac:dyDescent="0.3">
      <c r="D37" s="181"/>
      <c r="E37" s="182"/>
      <c r="F37" s="182"/>
      <c r="G37" s="184"/>
      <c r="H37" s="187"/>
      <c r="I37" s="184"/>
      <c r="J37" s="184"/>
      <c r="K37" s="181"/>
      <c r="L37" s="181"/>
      <c r="M37" s="182"/>
      <c r="N37" s="184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</row>
    <row r="38" spans="2:45" x14ac:dyDescent="0.3">
      <c r="D38" s="181"/>
      <c r="E38" s="182"/>
      <c r="F38" s="182"/>
      <c r="G38" s="184"/>
      <c r="H38" s="187"/>
      <c r="I38" s="184"/>
      <c r="J38" s="184"/>
      <c r="K38" s="181"/>
      <c r="L38" s="181"/>
      <c r="M38" s="182"/>
      <c r="N38" s="184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</row>
    <row r="39" spans="2:45" x14ac:dyDescent="0.3">
      <c r="D39" s="181"/>
      <c r="E39" s="182"/>
      <c r="F39" s="182"/>
      <c r="G39" s="184"/>
      <c r="H39" s="187"/>
      <c r="I39" s="184"/>
      <c r="J39" s="184"/>
      <c r="K39" s="181"/>
      <c r="L39" s="181"/>
      <c r="M39" s="182"/>
      <c r="N39" s="184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</row>
    <row r="40" spans="2:45" x14ac:dyDescent="0.3">
      <c r="D40" s="181"/>
      <c r="E40" s="182"/>
      <c r="F40" s="182"/>
      <c r="G40" s="184"/>
      <c r="H40" s="187"/>
      <c r="I40" s="184"/>
      <c r="J40" s="184"/>
      <c r="K40" s="181"/>
      <c r="L40" s="181"/>
      <c r="M40" s="182"/>
      <c r="N40" s="184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</row>
    <row r="41" spans="2:45" x14ac:dyDescent="0.3">
      <c r="D41" s="181"/>
      <c r="E41" s="181"/>
      <c r="F41" s="182"/>
      <c r="G41" s="182"/>
      <c r="H41" s="183"/>
      <c r="I41" s="184"/>
      <c r="J41" s="181"/>
      <c r="K41" s="181"/>
      <c r="L41" s="181"/>
      <c r="M41" s="182"/>
      <c r="N41" s="184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</row>
    <row r="42" spans="2:45" x14ac:dyDescent="0.3">
      <c r="D42" s="181"/>
      <c r="E42" s="181"/>
      <c r="F42" s="182"/>
      <c r="G42" s="182"/>
      <c r="H42" s="183"/>
      <c r="I42" s="184"/>
      <c r="J42" s="181"/>
      <c r="K42" s="181"/>
      <c r="L42" s="181"/>
      <c r="M42" s="182"/>
      <c r="N42" s="184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</row>
    <row r="43" spans="2:45" x14ac:dyDescent="0.3">
      <c r="D43" s="181"/>
      <c r="E43" s="181"/>
      <c r="F43" s="182"/>
      <c r="G43" s="182"/>
      <c r="H43" s="183"/>
      <c r="I43" s="184"/>
      <c r="J43" s="181"/>
      <c r="K43" s="181"/>
      <c r="L43" s="181"/>
      <c r="M43" s="182"/>
      <c r="N43" s="184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</row>
    <row r="44" spans="2:45" x14ac:dyDescent="0.3">
      <c r="D44" s="181"/>
      <c r="E44" s="181"/>
      <c r="F44" s="182"/>
      <c r="G44" s="182"/>
      <c r="H44" s="183"/>
      <c r="I44" s="184"/>
      <c r="J44" s="181"/>
      <c r="K44" s="181"/>
      <c r="L44" s="181"/>
      <c r="M44" s="182"/>
      <c r="N44" s="184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</row>
    <row r="45" spans="2:45" x14ac:dyDescent="0.3">
      <c r="D45" s="181"/>
      <c r="E45" s="181"/>
      <c r="F45" s="182"/>
      <c r="G45" s="182"/>
      <c r="H45" s="183"/>
      <c r="I45" s="184"/>
      <c r="J45" s="181"/>
      <c r="K45" s="181"/>
      <c r="L45" s="181"/>
      <c r="M45" s="182"/>
      <c r="N45" s="184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</row>
    <row r="46" spans="2:45" x14ac:dyDescent="0.3">
      <c r="D46" s="181"/>
      <c r="E46" s="181"/>
      <c r="F46" s="182"/>
      <c r="G46" s="182"/>
      <c r="H46" s="183"/>
      <c r="I46" s="184"/>
      <c r="J46" s="181"/>
      <c r="K46" s="182"/>
      <c r="L46" s="181"/>
      <c r="M46" s="182"/>
      <c r="N46" s="184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</row>
    <row r="47" spans="2:45" x14ac:dyDescent="0.3">
      <c r="D47" s="181"/>
      <c r="E47" s="181"/>
      <c r="F47" s="182"/>
      <c r="G47" s="182"/>
      <c r="H47" s="183"/>
      <c r="I47" s="184"/>
      <c r="J47" s="181"/>
      <c r="K47" s="181"/>
      <c r="L47" s="181"/>
      <c r="M47" s="182"/>
      <c r="N47" s="184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</row>
    <row r="48" spans="2:45" x14ac:dyDescent="0.3">
      <c r="D48" s="181"/>
      <c r="E48" s="181"/>
      <c r="F48" s="185"/>
      <c r="G48" s="185"/>
      <c r="H48" s="185"/>
      <c r="I48" s="185"/>
      <c r="J48" s="181"/>
      <c r="K48" s="186"/>
      <c r="L48" s="186"/>
      <c r="M48" s="186"/>
      <c r="N48" s="186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</row>
    <row r="49" spans="4:45" x14ac:dyDescent="0.3">
      <c r="D49" s="181"/>
      <c r="E49" s="181"/>
      <c r="F49" s="185"/>
      <c r="G49" s="185"/>
      <c r="H49" s="185"/>
      <c r="I49" s="185"/>
      <c r="J49" s="181"/>
      <c r="K49" s="186"/>
      <c r="L49" s="186"/>
      <c r="M49" s="186"/>
      <c r="N49" s="186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</row>
    <row r="50" spans="4:45" x14ac:dyDescent="0.3">
      <c r="D50" s="181"/>
      <c r="E50" s="181"/>
      <c r="F50" s="182"/>
      <c r="G50" s="182"/>
      <c r="H50" s="183"/>
      <c r="I50" s="184"/>
      <c r="J50" s="181"/>
      <c r="K50" s="181"/>
      <c r="L50" s="181"/>
      <c r="M50" s="182"/>
      <c r="N50" s="184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</row>
    <row r="51" spans="4:45" x14ac:dyDescent="0.3">
      <c r="D51" s="181"/>
      <c r="E51" s="181"/>
      <c r="F51" s="182"/>
      <c r="G51" s="182"/>
      <c r="H51" s="183"/>
      <c r="I51" s="184"/>
      <c r="J51" s="181"/>
      <c r="K51" s="181"/>
      <c r="L51" s="181"/>
      <c r="M51" s="182"/>
      <c r="N51" s="184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</row>
    <row r="52" spans="4:45" x14ac:dyDescent="0.3">
      <c r="D52" s="181"/>
      <c r="E52" s="181"/>
      <c r="F52" s="182"/>
      <c r="G52" s="182"/>
      <c r="H52" s="183"/>
      <c r="I52" s="184"/>
      <c r="J52" s="181"/>
      <c r="K52" s="181"/>
      <c r="L52" s="181"/>
      <c r="M52" s="182"/>
      <c r="N52" s="184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</row>
    <row r="53" spans="4:45" x14ac:dyDescent="0.3">
      <c r="D53" s="181"/>
      <c r="E53" s="181"/>
      <c r="F53" s="182"/>
      <c r="G53" s="182"/>
      <c r="H53" s="183"/>
      <c r="I53" s="184"/>
      <c r="J53" s="181"/>
      <c r="K53" s="181"/>
      <c r="L53" s="181"/>
      <c r="M53" s="182"/>
      <c r="N53" s="184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  <c r="AH53" s="181"/>
      <c r="AI53" s="181"/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</row>
    <row r="54" spans="4:45" x14ac:dyDescent="0.3"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</row>
    <row r="55" spans="4:45" x14ac:dyDescent="0.3">
      <c r="I55" s="180"/>
      <c r="J55" s="180"/>
      <c r="K55" s="180"/>
      <c r="L55" s="180"/>
      <c r="M55" s="180"/>
      <c r="N55" s="180"/>
    </row>
  </sheetData>
  <mergeCells count="1">
    <mergeCell ref="E2:E3"/>
  </mergeCells>
  <pageMargins left="0.25" right="0.25" top="0.75" bottom="0.75" header="0.3" footer="0.3"/>
  <pageSetup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Lists!$B$2:$B$3</xm:f>
          </x14:formula1>
          <xm:sqref>L10:L30</xm:sqref>
        </x14:dataValidation>
        <x14:dataValidation type="list" allowBlank="1" showInputMessage="1" showErrorMessage="1" xr:uid="{00000000-0002-0000-0000-000001000000}">
          <x14:formula1>
            <xm:f>Lists!$C$2:$C$3</xm:f>
          </x14:formula1>
          <xm:sqref>M10:O30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G1747"/>
  <sheetViews>
    <sheetView topLeftCell="A7" zoomScale="80" zoomScaleNormal="80" workbookViewId="0">
      <selection activeCell="AY33" sqref="AY33"/>
    </sheetView>
  </sheetViews>
  <sheetFormatPr defaultRowHeight="14.4" x14ac:dyDescent="0.3"/>
  <cols>
    <col min="1" max="1" width="1.33203125" customWidth="1"/>
    <col min="2" max="2" width="12.6640625" customWidth="1"/>
    <col min="3" max="3" width="9.44140625" bestFit="1" customWidth="1"/>
    <col min="4" max="4" width="12.6640625" customWidth="1"/>
    <col min="5" max="5" width="1.33203125" customWidth="1"/>
    <col min="6" max="6" width="12.6640625" customWidth="1"/>
    <col min="8" max="8" width="12.6640625" customWidth="1"/>
    <col min="9" max="9" width="1.33203125" customWidth="1"/>
    <col min="10" max="10" width="12.6640625" customWidth="1"/>
    <col min="12" max="12" width="12.6640625" customWidth="1"/>
    <col min="13" max="13" width="1.33203125" customWidth="1"/>
    <col min="14" max="14" width="12.6640625" customWidth="1"/>
    <col min="16" max="16" width="12.6640625" customWidth="1"/>
    <col min="17" max="17" width="1.33203125" customWidth="1"/>
    <col min="18" max="18" width="12.6640625" customWidth="1"/>
    <col min="20" max="20" width="12.6640625" customWidth="1"/>
    <col min="21" max="21" width="1.33203125" customWidth="1"/>
    <col min="22" max="22" width="12.6640625" customWidth="1"/>
    <col min="24" max="24" width="12.6640625" customWidth="1"/>
    <col min="25" max="25" width="1.33203125" customWidth="1"/>
    <col min="26" max="26" width="12.6640625" customWidth="1"/>
    <col min="28" max="28" width="12.6640625" customWidth="1"/>
    <col min="29" max="29" width="1.33203125" customWidth="1"/>
    <col min="30" max="30" width="12.6640625" customWidth="1"/>
    <col min="32" max="32" width="12.6640625" customWidth="1"/>
    <col min="33" max="33" width="1.33203125" customWidth="1"/>
    <col min="34" max="34" width="12.6640625" customWidth="1"/>
    <col min="36" max="36" width="12.6640625" customWidth="1"/>
    <col min="37" max="37" width="1.33203125" customWidth="1"/>
    <col min="38" max="38" width="12.6640625" customWidth="1"/>
    <col min="39" max="39" width="9.109375" customWidth="1"/>
    <col min="40" max="40" width="12.6640625" customWidth="1"/>
    <col min="41" max="41" width="1.33203125" customWidth="1"/>
    <col min="42" max="44" width="12.6640625" customWidth="1"/>
    <col min="45" max="45" width="1.33203125" customWidth="1"/>
    <col min="46" max="46" width="12.6640625" customWidth="1"/>
    <col min="48" max="48" width="12.6640625" customWidth="1"/>
    <col min="50" max="52" width="12.6640625" customWidth="1"/>
    <col min="54" max="59" width="12.6640625" customWidth="1"/>
  </cols>
  <sheetData>
    <row r="1" spans="2:59" ht="15" thickBot="1" x14ac:dyDescent="0.35"/>
    <row r="2" spans="2:59" ht="16.2" thickBot="1" x14ac:dyDescent="0.35">
      <c r="B2" s="202" t="s">
        <v>0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4"/>
      <c r="AL2" s="191" t="s">
        <v>91</v>
      </c>
      <c r="AM2" s="192"/>
      <c r="AN2" s="193"/>
      <c r="AP2" s="191" t="s">
        <v>95</v>
      </c>
      <c r="AQ2" s="192"/>
      <c r="AR2" s="193"/>
      <c r="AT2" s="191" t="s">
        <v>96</v>
      </c>
      <c r="AU2" s="192"/>
      <c r="AV2" s="193"/>
      <c r="AX2" s="115" t="s">
        <v>40</v>
      </c>
      <c r="AY2" s="116" t="s">
        <v>41</v>
      </c>
      <c r="AZ2" s="117" t="s">
        <v>103</v>
      </c>
      <c r="BB2" s="115" t="s">
        <v>40</v>
      </c>
      <c r="BC2" s="116" t="s">
        <v>41</v>
      </c>
      <c r="BD2" s="153" t="s">
        <v>104</v>
      </c>
      <c r="BE2" s="153" t="s">
        <v>105</v>
      </c>
      <c r="BF2" s="153" t="s">
        <v>106</v>
      </c>
      <c r="BG2" s="154" t="s">
        <v>107</v>
      </c>
    </row>
    <row r="3" spans="2:59" ht="15" thickBot="1" x14ac:dyDescent="0.35">
      <c r="B3" s="208" t="s">
        <v>8</v>
      </c>
      <c r="C3" s="209"/>
      <c r="D3" s="210"/>
      <c r="E3" s="7"/>
      <c r="F3" s="208" t="s">
        <v>9</v>
      </c>
      <c r="G3" s="209"/>
      <c r="H3" s="210"/>
      <c r="J3" s="211" t="s">
        <v>6</v>
      </c>
      <c r="K3" s="212"/>
      <c r="L3" s="213"/>
      <c r="N3" s="211" t="s">
        <v>7</v>
      </c>
      <c r="O3" s="212"/>
      <c r="P3" s="213"/>
      <c r="AL3" s="194" t="s">
        <v>92</v>
      </c>
      <c r="AM3" s="195"/>
      <c r="AN3" s="196"/>
      <c r="AP3" s="194" t="s">
        <v>92</v>
      </c>
      <c r="AQ3" s="195"/>
      <c r="AR3" s="196"/>
      <c r="AT3" s="194" t="s">
        <v>92</v>
      </c>
      <c r="AU3" s="195"/>
      <c r="AV3" s="196"/>
      <c r="AX3" s="118">
        <v>1</v>
      </c>
      <c r="AY3" s="119" t="s">
        <v>14</v>
      </c>
      <c r="AZ3" s="44">
        <v>0.35</v>
      </c>
      <c r="BB3" s="118">
        <v>1</v>
      </c>
      <c r="BC3" s="119" t="s">
        <v>14</v>
      </c>
      <c r="BD3" s="125">
        <v>1.5</v>
      </c>
      <c r="BE3" s="125">
        <v>1</v>
      </c>
      <c r="BF3" s="125">
        <v>0.5</v>
      </c>
      <c r="BG3" s="126">
        <v>0</v>
      </c>
    </row>
    <row r="4" spans="2:59" ht="15" thickBot="1" x14ac:dyDescent="0.35">
      <c r="B4" s="214" t="s">
        <v>86</v>
      </c>
      <c r="C4" s="215"/>
      <c r="D4" s="33">
        <f>((PI()*$C$5)/12)*(($C$6*$C$6)+($C$6*$C$7)+($C$7*$C$7))</f>
        <v>231.37142064278757</v>
      </c>
      <c r="E4" s="7"/>
      <c r="F4" s="214" t="s">
        <v>87</v>
      </c>
      <c r="G4" s="215"/>
      <c r="H4" s="19">
        <f>PI()*$G$5*$G$5*$G$6</f>
        <v>3631.4633959061284</v>
      </c>
      <c r="J4" s="199" t="s">
        <v>87</v>
      </c>
      <c r="K4" s="200"/>
      <c r="L4" s="20">
        <f>(PI()*($K$5*$K$5)*$K$6)/12</f>
        <v>0.13537915110526358</v>
      </c>
      <c r="N4" s="199" t="s">
        <v>87</v>
      </c>
      <c r="O4" s="200"/>
      <c r="P4" s="20">
        <f>(PI()*($O$5*$O$5)*$O$6)/12</f>
        <v>231.50679979389281</v>
      </c>
      <c r="AL4" s="199" t="s">
        <v>87</v>
      </c>
      <c r="AM4" s="200"/>
      <c r="AN4" s="20">
        <f>$AM$5*$AM$6*$AM$7</f>
        <v>114.0625</v>
      </c>
      <c r="AP4" s="199" t="s">
        <v>87</v>
      </c>
      <c r="AQ4" s="200"/>
      <c r="AR4" s="20">
        <f>$AQ$5*$AQ$6*$AQ$7</f>
        <v>29.815104166666661</v>
      </c>
      <c r="AT4" s="199" t="s">
        <v>87</v>
      </c>
      <c r="AU4" s="201"/>
      <c r="AV4" s="20">
        <f>$AU$5*$AU$6*$AU$7</f>
        <v>34.666666666666664</v>
      </c>
      <c r="AX4" s="115">
        <v>2</v>
      </c>
      <c r="AY4" s="121" t="s">
        <v>21</v>
      </c>
      <c r="AZ4" s="146">
        <v>0.35</v>
      </c>
      <c r="BB4" s="115">
        <v>2</v>
      </c>
      <c r="BC4" s="121" t="s">
        <v>21</v>
      </c>
      <c r="BD4" s="121">
        <v>1.5</v>
      </c>
      <c r="BE4" s="121">
        <v>1</v>
      </c>
      <c r="BF4" s="121">
        <v>0.5</v>
      </c>
      <c r="BG4" s="122">
        <v>0</v>
      </c>
    </row>
    <row r="5" spans="2:59" ht="15" thickBot="1" x14ac:dyDescent="0.35">
      <c r="B5" s="11" t="s">
        <v>1</v>
      </c>
      <c r="C5" s="22">
        <f>(5+(8/12))</f>
        <v>5.666666666666667</v>
      </c>
      <c r="D5" s="12" t="s">
        <v>4</v>
      </c>
      <c r="E5" s="7"/>
      <c r="F5" s="11" t="s">
        <v>5</v>
      </c>
      <c r="G5" s="22">
        <f>5+(11.75/12)</f>
        <v>5.979166666666667</v>
      </c>
      <c r="H5" s="12" t="s">
        <v>4</v>
      </c>
      <c r="J5" s="14" t="s">
        <v>2</v>
      </c>
      <c r="K5" s="24">
        <f>1</f>
        <v>1</v>
      </c>
      <c r="L5" s="12" t="s">
        <v>4</v>
      </c>
      <c r="N5" s="14" t="s">
        <v>2</v>
      </c>
      <c r="O5" s="25">
        <f>11+(11.5/12)</f>
        <v>11.958333333333334</v>
      </c>
      <c r="P5" s="12" t="s">
        <v>4</v>
      </c>
      <c r="AJ5" s="46"/>
      <c r="AL5" s="14" t="s">
        <v>93</v>
      </c>
      <c r="AM5" s="27">
        <v>5</v>
      </c>
      <c r="AN5" s="110" t="s">
        <v>4</v>
      </c>
      <c r="AP5" s="14" t="s">
        <v>93</v>
      </c>
      <c r="AQ5" s="27">
        <f>4+(5.5/12)</f>
        <v>4.458333333333333</v>
      </c>
      <c r="AR5" s="110" t="s">
        <v>4</v>
      </c>
      <c r="AT5" s="14" t="s">
        <v>93</v>
      </c>
      <c r="AU5" s="27">
        <v>4</v>
      </c>
      <c r="AV5" s="110" t="s">
        <v>4</v>
      </c>
      <c r="AX5" s="124">
        <v>3</v>
      </c>
      <c r="AY5" s="125" t="s">
        <v>47</v>
      </c>
      <c r="AZ5" s="147">
        <v>0.5</v>
      </c>
      <c r="BB5" s="124">
        <v>3</v>
      </c>
      <c r="BC5" s="125" t="s">
        <v>47</v>
      </c>
      <c r="BD5" s="125">
        <v>1.5</v>
      </c>
      <c r="BE5" s="125">
        <v>1</v>
      </c>
      <c r="BF5" s="125">
        <v>0.5</v>
      </c>
      <c r="BG5" s="126">
        <v>0</v>
      </c>
    </row>
    <row r="6" spans="2:59" ht="15" thickBot="1" x14ac:dyDescent="0.35">
      <c r="B6" s="11" t="s">
        <v>2</v>
      </c>
      <c r="C6" s="23">
        <v>1</v>
      </c>
      <c r="D6" s="12" t="s">
        <v>4</v>
      </c>
      <c r="E6" s="7"/>
      <c r="F6" s="13" t="s">
        <v>1</v>
      </c>
      <c r="G6" s="23">
        <f>(32+(4/12))</f>
        <v>32.333333333333336</v>
      </c>
      <c r="H6" s="16" t="s">
        <v>4</v>
      </c>
      <c r="J6" s="15" t="s">
        <v>1</v>
      </c>
      <c r="K6" s="18">
        <f>($K$5/2)*($C$5/(($C$7/2)-($K$5/2)))</f>
        <v>0.5171102661596958</v>
      </c>
      <c r="L6" s="16" t="s">
        <v>4</v>
      </c>
      <c r="N6" s="14" t="s">
        <v>1</v>
      </c>
      <c r="O6" s="17">
        <f>$C$5+$K$6</f>
        <v>6.1837769328263628</v>
      </c>
      <c r="P6" s="16" t="s">
        <v>4</v>
      </c>
      <c r="AL6" s="14" t="s">
        <v>94</v>
      </c>
      <c r="AM6" s="27">
        <v>5</v>
      </c>
      <c r="AN6" s="110" t="s">
        <v>4</v>
      </c>
      <c r="AP6" s="14" t="s">
        <v>94</v>
      </c>
      <c r="AQ6" s="27">
        <f>4+(5.5/12)</f>
        <v>4.458333333333333</v>
      </c>
      <c r="AR6" s="110" t="s">
        <v>4</v>
      </c>
      <c r="AT6" s="14" t="s">
        <v>94</v>
      </c>
      <c r="AU6" s="27">
        <v>4</v>
      </c>
      <c r="AV6" s="110" t="s">
        <v>4</v>
      </c>
      <c r="AX6" s="115">
        <v>4</v>
      </c>
      <c r="AY6" s="121" t="s">
        <v>48</v>
      </c>
      <c r="AZ6" s="146">
        <v>0.5</v>
      </c>
      <c r="BB6" s="115">
        <v>4</v>
      </c>
      <c r="BC6" s="121" t="s">
        <v>48</v>
      </c>
      <c r="BD6" s="121">
        <v>1.5</v>
      </c>
      <c r="BE6" s="121">
        <v>1</v>
      </c>
      <c r="BF6" s="121">
        <v>0.5</v>
      </c>
      <c r="BG6" s="122">
        <v>0</v>
      </c>
    </row>
    <row r="7" spans="2:59" ht="15" thickBot="1" x14ac:dyDescent="0.35">
      <c r="B7" s="13" t="s">
        <v>3</v>
      </c>
      <c r="C7" s="22">
        <f>11+(11.5/12)</f>
        <v>11.958333333333334</v>
      </c>
      <c r="D7" s="16" t="s">
        <v>4</v>
      </c>
      <c r="E7" s="9"/>
      <c r="F7" s="8"/>
      <c r="G7" s="9"/>
      <c r="H7" s="10"/>
      <c r="I7" s="2"/>
      <c r="J7" s="1"/>
      <c r="K7" s="2"/>
      <c r="L7" s="3"/>
      <c r="M7" s="2"/>
      <c r="N7" s="4"/>
      <c r="O7" s="5"/>
      <c r="P7" s="6"/>
      <c r="AL7" s="15" t="s">
        <v>1</v>
      </c>
      <c r="AM7" s="27">
        <f>4+(6.75/12)</f>
        <v>4.5625</v>
      </c>
      <c r="AN7" s="111" t="s">
        <v>4</v>
      </c>
      <c r="AP7" s="15" t="s">
        <v>1</v>
      </c>
      <c r="AQ7" s="27">
        <f>1+(6/12)</f>
        <v>1.5</v>
      </c>
      <c r="AR7" s="111" t="s">
        <v>4</v>
      </c>
      <c r="AT7" s="15" t="s">
        <v>1</v>
      </c>
      <c r="AU7" s="27">
        <f>2+(2/12)</f>
        <v>2.1666666666666665</v>
      </c>
      <c r="AV7" s="111" t="s">
        <v>4</v>
      </c>
      <c r="AX7" s="124">
        <v>5</v>
      </c>
      <c r="AY7" s="125" t="s">
        <v>49</v>
      </c>
      <c r="AZ7" s="147">
        <v>0.5</v>
      </c>
      <c r="BB7" s="124">
        <v>5</v>
      </c>
      <c r="BC7" s="125" t="s">
        <v>49</v>
      </c>
      <c r="BD7" s="125">
        <v>1.5</v>
      </c>
      <c r="BE7" s="125">
        <v>1</v>
      </c>
      <c r="BF7" s="125">
        <v>0.5</v>
      </c>
      <c r="BG7" s="126">
        <v>0</v>
      </c>
    </row>
    <row r="8" spans="2:59" ht="15" thickBot="1" x14ac:dyDescent="0.35">
      <c r="B8" s="7"/>
      <c r="C8" s="7"/>
      <c r="D8" s="7"/>
      <c r="E8" s="7"/>
      <c r="F8" s="7"/>
      <c r="G8" s="7"/>
      <c r="H8" s="7"/>
      <c r="AX8" s="115">
        <v>6</v>
      </c>
      <c r="AY8" s="121" t="s">
        <v>50</v>
      </c>
      <c r="AZ8" s="146">
        <v>0.5</v>
      </c>
      <c r="BB8" s="115">
        <v>6</v>
      </c>
      <c r="BC8" s="121" t="s">
        <v>50</v>
      </c>
      <c r="BD8" s="121">
        <v>1.5</v>
      </c>
      <c r="BE8" s="121">
        <v>1</v>
      </c>
      <c r="BF8" s="121">
        <v>0.5</v>
      </c>
      <c r="BG8" s="122">
        <v>0</v>
      </c>
    </row>
    <row r="9" spans="2:59" ht="16.2" thickBot="1" x14ac:dyDescent="0.35">
      <c r="B9" s="205" t="s">
        <v>10</v>
      </c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7"/>
      <c r="AL9" s="191" t="s">
        <v>91</v>
      </c>
      <c r="AM9" s="192"/>
      <c r="AN9" s="193"/>
      <c r="AP9" s="191" t="s">
        <v>95</v>
      </c>
      <c r="AQ9" s="192"/>
      <c r="AR9" s="193"/>
      <c r="AT9" s="191" t="s">
        <v>96</v>
      </c>
      <c r="AU9" s="192"/>
      <c r="AV9" s="193"/>
      <c r="AX9" s="124">
        <v>7</v>
      </c>
      <c r="AY9" s="125" t="s">
        <v>51</v>
      </c>
      <c r="AZ9" s="147">
        <v>0.5</v>
      </c>
      <c r="BB9" s="124">
        <v>7</v>
      </c>
      <c r="BC9" s="125" t="s">
        <v>51</v>
      </c>
      <c r="BD9" s="125">
        <v>1.5</v>
      </c>
      <c r="BE9" s="125">
        <v>1</v>
      </c>
      <c r="BF9" s="125">
        <v>0.5</v>
      </c>
      <c r="BG9" s="126">
        <v>0</v>
      </c>
    </row>
    <row r="10" spans="2:59" ht="15" thickBot="1" x14ac:dyDescent="0.35">
      <c r="B10" s="208" t="s">
        <v>8</v>
      </c>
      <c r="C10" s="209"/>
      <c r="D10" s="210"/>
      <c r="F10" s="208" t="s">
        <v>9</v>
      </c>
      <c r="G10" s="209"/>
      <c r="H10" s="210"/>
      <c r="J10" s="211" t="s">
        <v>6</v>
      </c>
      <c r="K10" s="212"/>
      <c r="L10" s="213"/>
      <c r="N10" s="211" t="s">
        <v>7</v>
      </c>
      <c r="O10" s="212"/>
      <c r="P10" s="213"/>
      <c r="AL10" s="194" t="s">
        <v>97</v>
      </c>
      <c r="AM10" s="195"/>
      <c r="AN10" s="196"/>
      <c r="AP10" s="194" t="s">
        <v>97</v>
      </c>
      <c r="AQ10" s="195"/>
      <c r="AR10" s="196"/>
      <c r="AT10" s="194" t="s">
        <v>97</v>
      </c>
      <c r="AU10" s="195"/>
      <c r="AV10" s="196"/>
      <c r="AX10" s="115">
        <v>8</v>
      </c>
      <c r="AY10" s="121" t="s">
        <v>52</v>
      </c>
      <c r="AZ10" s="146">
        <v>0.5</v>
      </c>
      <c r="BB10" s="115">
        <v>8</v>
      </c>
      <c r="BC10" s="121" t="s">
        <v>52</v>
      </c>
      <c r="BD10" s="121">
        <v>1.5</v>
      </c>
      <c r="BE10" s="121">
        <v>1</v>
      </c>
      <c r="BF10" s="121">
        <v>0.5</v>
      </c>
      <c r="BG10" s="122">
        <v>0</v>
      </c>
    </row>
    <row r="11" spans="2:59" ht="15" thickBot="1" x14ac:dyDescent="0.35">
      <c r="B11" s="214" t="s">
        <v>87</v>
      </c>
      <c r="C11" s="215"/>
      <c r="D11" s="20">
        <f>((PI()*$C$12)/12)*(($C$13*$C$13)+($C$13*$C$14)+($C$14*$C$14))</f>
        <v>832.162471742153</v>
      </c>
      <c r="F11" s="214" t="s">
        <v>87</v>
      </c>
      <c r="G11" s="215"/>
      <c r="H11" s="20">
        <f>(PI()*($G$12*$G$12))*$G$13</f>
        <v>12170.974710986789</v>
      </c>
      <c r="J11" s="214" t="s">
        <v>87</v>
      </c>
      <c r="K11" s="215"/>
      <c r="L11" s="20">
        <f>(PI()*($K$12*$K$12)*$K$13)/12</f>
        <v>0.13060117692374901</v>
      </c>
      <c r="N11" s="214" t="s">
        <v>87</v>
      </c>
      <c r="O11" s="215"/>
      <c r="P11" s="20">
        <f>(PI()*($O$12*$O$12)*$O$13)/12</f>
        <v>832.29307291907662</v>
      </c>
      <c r="AL11" s="199" t="s">
        <v>87</v>
      </c>
      <c r="AM11" s="200"/>
      <c r="AN11" s="20">
        <f>($AM$12*$AM$13)*($AM$14/3)</f>
        <v>20.833333333333336</v>
      </c>
      <c r="AP11" s="199" t="s">
        <v>87</v>
      </c>
      <c r="AQ11" s="200"/>
      <c r="AR11" s="20">
        <f>($AQ$12*$AQ$13)*($AQ$14/3)</f>
        <v>14.769519193672835</v>
      </c>
      <c r="AT11" s="199" t="s">
        <v>87</v>
      </c>
      <c r="AU11" s="200"/>
      <c r="AV11" s="20">
        <f>($AU$12*$AU$13)*($AU$14/3)</f>
        <v>10.666666666666666</v>
      </c>
      <c r="AX11" s="124">
        <v>9</v>
      </c>
      <c r="AY11" s="125" t="s">
        <v>53</v>
      </c>
      <c r="AZ11" s="147">
        <v>0.5</v>
      </c>
      <c r="BB11" s="124">
        <v>9</v>
      </c>
      <c r="BC11" s="125" t="s">
        <v>53</v>
      </c>
      <c r="BD11" s="125">
        <v>1.5</v>
      </c>
      <c r="BE11" s="125">
        <v>1</v>
      </c>
      <c r="BF11" s="125">
        <v>0.5</v>
      </c>
      <c r="BG11" s="126">
        <v>0</v>
      </c>
    </row>
    <row r="12" spans="2:59" ht="15" thickBot="1" x14ac:dyDescent="0.35">
      <c r="B12" s="11" t="s">
        <v>1</v>
      </c>
      <c r="C12" s="26">
        <f>8+(9/12)</f>
        <v>8.75</v>
      </c>
      <c r="D12" s="12" t="s">
        <v>4</v>
      </c>
      <c r="F12" s="11" t="s">
        <v>5</v>
      </c>
      <c r="G12" s="21">
        <f>$C$14/2</f>
        <v>9.27</v>
      </c>
      <c r="H12" s="12" t="s">
        <v>4</v>
      </c>
      <c r="J12" s="14" t="s">
        <v>2</v>
      </c>
      <c r="K12" s="27">
        <v>1</v>
      </c>
      <c r="L12" s="12" t="s">
        <v>4</v>
      </c>
      <c r="N12" s="14" t="s">
        <v>2</v>
      </c>
      <c r="O12" s="28">
        <v>18.54</v>
      </c>
      <c r="P12" s="12" t="s">
        <v>4</v>
      </c>
      <c r="AL12" s="14" t="s">
        <v>93</v>
      </c>
      <c r="AM12" s="27">
        <v>5</v>
      </c>
      <c r="AN12" s="110" t="s">
        <v>4</v>
      </c>
      <c r="AP12" s="14" t="s">
        <v>93</v>
      </c>
      <c r="AQ12" s="27">
        <f>4+(5.5/12)</f>
        <v>4.458333333333333</v>
      </c>
      <c r="AR12" s="110" t="s">
        <v>4</v>
      </c>
      <c r="AT12" s="14" t="s">
        <v>93</v>
      </c>
      <c r="AU12" s="27">
        <v>4</v>
      </c>
      <c r="AV12" s="110" t="s">
        <v>4</v>
      </c>
      <c r="AX12" s="115">
        <v>10</v>
      </c>
      <c r="AY12" s="121" t="s">
        <v>46</v>
      </c>
      <c r="AZ12" s="146">
        <v>0.35</v>
      </c>
      <c r="BB12" s="115">
        <v>10</v>
      </c>
      <c r="BC12" s="121" t="s">
        <v>46</v>
      </c>
      <c r="BD12" s="121">
        <v>1.5</v>
      </c>
      <c r="BE12" s="121">
        <v>1</v>
      </c>
      <c r="BF12" s="121">
        <v>0.5</v>
      </c>
      <c r="BG12" s="122">
        <v>0</v>
      </c>
    </row>
    <row r="13" spans="2:59" ht="15" thickBot="1" x14ac:dyDescent="0.35">
      <c r="B13" s="11" t="s">
        <v>2</v>
      </c>
      <c r="C13" s="27">
        <v>1</v>
      </c>
      <c r="D13" s="12" t="s">
        <v>4</v>
      </c>
      <c r="F13" s="13" t="s">
        <v>1</v>
      </c>
      <c r="G13" s="26">
        <f>45+(1/12)</f>
        <v>45.083333333333336</v>
      </c>
      <c r="H13" s="16" t="s">
        <v>4</v>
      </c>
      <c r="J13" s="15" t="s">
        <v>1</v>
      </c>
      <c r="K13" s="21">
        <f>($K$12/2)*($C$12/(($C$14/2)-($K$12/2)))</f>
        <v>0.4988597491448119</v>
      </c>
      <c r="L13" s="16" t="s">
        <v>4</v>
      </c>
      <c r="N13" s="14" t="s">
        <v>1</v>
      </c>
      <c r="O13" s="21">
        <f>$C$12+$K$13</f>
        <v>9.2488597491448115</v>
      </c>
      <c r="P13" s="16" t="s">
        <v>4</v>
      </c>
      <c r="AL13" s="14" t="s">
        <v>94</v>
      </c>
      <c r="AM13" s="27">
        <v>5</v>
      </c>
      <c r="AN13" s="110" t="s">
        <v>4</v>
      </c>
      <c r="AP13" s="14" t="s">
        <v>94</v>
      </c>
      <c r="AQ13" s="27">
        <v>4.458333333333333</v>
      </c>
      <c r="AR13" s="110" t="s">
        <v>4</v>
      </c>
      <c r="AT13" s="14" t="s">
        <v>94</v>
      </c>
      <c r="AU13" s="27">
        <v>4</v>
      </c>
      <c r="AV13" s="110" t="s">
        <v>4</v>
      </c>
      <c r="AX13" s="124">
        <v>11</v>
      </c>
      <c r="AY13" s="125" t="s">
        <v>54</v>
      </c>
      <c r="AZ13" s="147">
        <v>0.5</v>
      </c>
      <c r="BB13" s="124">
        <v>11</v>
      </c>
      <c r="BC13" s="125" t="s">
        <v>54</v>
      </c>
      <c r="BD13" s="125">
        <v>1.5</v>
      </c>
      <c r="BE13" s="125">
        <v>1</v>
      </c>
      <c r="BF13" s="125">
        <v>0.5</v>
      </c>
      <c r="BG13" s="126">
        <v>0</v>
      </c>
    </row>
    <row r="14" spans="2:59" ht="15" thickBot="1" x14ac:dyDescent="0.35">
      <c r="B14" s="13" t="s">
        <v>3</v>
      </c>
      <c r="C14" s="28">
        <v>18.54</v>
      </c>
      <c r="D14" s="16" t="s">
        <v>4</v>
      </c>
      <c r="E14" s="2"/>
      <c r="F14" s="4"/>
      <c r="G14" s="5"/>
      <c r="H14" s="6"/>
      <c r="I14" s="2"/>
      <c r="J14" s="4"/>
      <c r="K14" s="5"/>
      <c r="L14" s="6"/>
      <c r="M14" s="2"/>
      <c r="N14" s="4"/>
      <c r="O14" s="5"/>
      <c r="P14" s="6"/>
      <c r="AL14" s="15" t="s">
        <v>1</v>
      </c>
      <c r="AM14" s="27">
        <v>2.5</v>
      </c>
      <c r="AN14" s="111" t="s">
        <v>4</v>
      </c>
      <c r="AP14" s="15" t="s">
        <v>1</v>
      </c>
      <c r="AQ14" s="27">
        <f>AQ13/2</f>
        <v>2.2291666666666665</v>
      </c>
      <c r="AR14" s="111" t="s">
        <v>4</v>
      </c>
      <c r="AT14" s="15" t="s">
        <v>1</v>
      </c>
      <c r="AU14" s="27">
        <f>AU13/2</f>
        <v>2</v>
      </c>
      <c r="AV14" s="111" t="s">
        <v>4</v>
      </c>
      <c r="AX14" s="115">
        <v>16</v>
      </c>
      <c r="AY14" s="127" t="s">
        <v>55</v>
      </c>
      <c r="AZ14" s="148">
        <v>0.5</v>
      </c>
      <c r="BB14" s="115">
        <v>16</v>
      </c>
      <c r="BC14" s="127" t="s">
        <v>55</v>
      </c>
      <c r="BD14" s="127">
        <v>1.5</v>
      </c>
      <c r="BE14" s="127">
        <v>1</v>
      </c>
      <c r="BF14" s="127">
        <v>0.5</v>
      </c>
      <c r="BG14" s="128">
        <v>0</v>
      </c>
    </row>
    <row r="15" spans="2:59" ht="15" thickBot="1" x14ac:dyDescent="0.35">
      <c r="AX15" s="124">
        <v>17</v>
      </c>
      <c r="AY15" s="125" t="s">
        <v>56</v>
      </c>
      <c r="AZ15" s="147">
        <v>0.5</v>
      </c>
      <c r="BB15" s="124">
        <v>17</v>
      </c>
      <c r="BC15" s="125" t="s">
        <v>56</v>
      </c>
      <c r="BD15" s="125">
        <v>1.5</v>
      </c>
      <c r="BE15" s="125">
        <v>1</v>
      </c>
      <c r="BF15" s="125">
        <v>0.5</v>
      </c>
      <c r="BG15" s="126">
        <v>0</v>
      </c>
    </row>
    <row r="16" spans="2:59" ht="16.2" thickBot="1" x14ac:dyDescent="0.35">
      <c r="B16" s="205" t="s">
        <v>11</v>
      </c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  <c r="P16" s="207"/>
      <c r="AL16" s="191" t="s">
        <v>91</v>
      </c>
      <c r="AM16" s="192"/>
      <c r="AN16" s="193"/>
      <c r="AP16" s="191" t="s">
        <v>95</v>
      </c>
      <c r="AQ16" s="192"/>
      <c r="AR16" s="193"/>
      <c r="AT16" s="191" t="s">
        <v>96</v>
      </c>
      <c r="AU16" s="192"/>
      <c r="AV16" s="193"/>
      <c r="AX16" s="115">
        <v>18</v>
      </c>
      <c r="AY16" s="127" t="s">
        <v>57</v>
      </c>
      <c r="AZ16" s="148">
        <v>0.5</v>
      </c>
      <c r="BB16" s="115">
        <v>18</v>
      </c>
      <c r="BC16" s="127" t="s">
        <v>57</v>
      </c>
      <c r="BD16" s="127">
        <v>1.5</v>
      </c>
      <c r="BE16" s="127">
        <v>1</v>
      </c>
      <c r="BF16" s="127">
        <v>0.5</v>
      </c>
      <c r="BG16" s="128">
        <v>0</v>
      </c>
    </row>
    <row r="17" spans="1:59" ht="15" thickBot="1" x14ac:dyDescent="0.35">
      <c r="B17" s="208" t="s">
        <v>8</v>
      </c>
      <c r="C17" s="209"/>
      <c r="D17" s="210"/>
      <c r="F17" s="208" t="s">
        <v>9</v>
      </c>
      <c r="G17" s="209"/>
      <c r="H17" s="210"/>
      <c r="J17" s="211" t="s">
        <v>6</v>
      </c>
      <c r="K17" s="212"/>
      <c r="L17" s="213"/>
      <c r="N17" s="211" t="s">
        <v>7</v>
      </c>
      <c r="O17" s="212"/>
      <c r="P17" s="213"/>
      <c r="AL17" s="194" t="s">
        <v>98</v>
      </c>
      <c r="AM17" s="195"/>
      <c r="AN17" s="196"/>
      <c r="AP17" s="194" t="s">
        <v>98</v>
      </c>
      <c r="AQ17" s="195"/>
      <c r="AR17" s="196"/>
      <c r="AT17" s="194" t="s">
        <v>98</v>
      </c>
      <c r="AU17" s="195"/>
      <c r="AV17" s="196"/>
      <c r="AX17" s="124">
        <v>19</v>
      </c>
      <c r="AY17" s="125" t="s">
        <v>58</v>
      </c>
      <c r="AZ17" s="147">
        <v>0.5</v>
      </c>
      <c r="BB17" s="124">
        <v>19</v>
      </c>
      <c r="BC17" s="125" t="s">
        <v>58</v>
      </c>
      <c r="BD17" s="125">
        <v>1.5</v>
      </c>
      <c r="BE17" s="125">
        <v>1</v>
      </c>
      <c r="BF17" s="125">
        <v>0.5</v>
      </c>
      <c r="BG17" s="126">
        <v>0</v>
      </c>
    </row>
    <row r="18" spans="1:59" ht="15" thickBot="1" x14ac:dyDescent="0.35">
      <c r="B18" s="214" t="s">
        <v>87</v>
      </c>
      <c r="C18" s="215"/>
      <c r="D18" s="20">
        <f>((PI()*$C$19)/12)*(($C$20*$C$20)+($C$20*$C$21)+($C$21*$C$21))</f>
        <v>221.16385796737043</v>
      </c>
      <c r="F18" s="214" t="s">
        <v>87</v>
      </c>
      <c r="G18" s="215"/>
      <c r="H18" s="20">
        <f>PI()*($G$19*$G$19)*$G$20</f>
        <v>5709.2594626359223</v>
      </c>
      <c r="J18" s="214" t="s">
        <v>87</v>
      </c>
      <c r="K18" s="215"/>
      <c r="L18" s="20">
        <f>(PI()*($K$19*$K$19)*$K$20)/12</f>
        <v>0.12940654149767841</v>
      </c>
      <c r="N18" s="214" t="s">
        <v>87</v>
      </c>
      <c r="O18" s="215"/>
      <c r="P18" s="20">
        <f>(PI()*($O$19*$O$19)*$O$20)/12</f>
        <v>221.29326450886811</v>
      </c>
      <c r="AL18" s="197" t="s">
        <v>87</v>
      </c>
      <c r="AM18" s="198"/>
      <c r="AN18" s="25">
        <f>AN4+AN11</f>
        <v>134.89583333333334</v>
      </c>
      <c r="AP18" s="197" t="s">
        <v>87</v>
      </c>
      <c r="AQ18" s="198"/>
      <c r="AR18" s="25">
        <f>AR4+AR11</f>
        <v>44.584623360339492</v>
      </c>
      <c r="AT18" s="197" t="s">
        <v>87</v>
      </c>
      <c r="AU18" s="198"/>
      <c r="AV18" s="25">
        <f>AV4+AV11</f>
        <v>45.333333333333329</v>
      </c>
      <c r="AX18" s="115">
        <v>20</v>
      </c>
      <c r="AY18" s="127" t="s">
        <v>59</v>
      </c>
      <c r="AZ18" s="148">
        <v>0.5</v>
      </c>
      <c r="BB18" s="115">
        <v>20</v>
      </c>
      <c r="BC18" s="127" t="s">
        <v>59</v>
      </c>
      <c r="BD18" s="127">
        <v>1.5</v>
      </c>
      <c r="BE18" s="127">
        <v>1</v>
      </c>
      <c r="BF18" s="127">
        <v>0.5</v>
      </c>
      <c r="BG18" s="128">
        <v>0</v>
      </c>
    </row>
    <row r="19" spans="1:59" ht="15" thickBot="1" x14ac:dyDescent="0.35">
      <c r="B19" s="11" t="s">
        <v>1</v>
      </c>
      <c r="C19" s="25">
        <f>5+(5/12)</f>
        <v>5.416666666666667</v>
      </c>
      <c r="D19" s="12" t="s">
        <v>4</v>
      </c>
      <c r="F19" s="11" t="s">
        <v>5</v>
      </c>
      <c r="G19" s="17">
        <f>$C$21/2</f>
        <v>5.979166666666667</v>
      </c>
      <c r="H19" s="12" t="s">
        <v>4</v>
      </c>
      <c r="J19" s="14" t="s">
        <v>2</v>
      </c>
      <c r="K19" s="24">
        <v>1</v>
      </c>
      <c r="L19" s="12" t="s">
        <v>4</v>
      </c>
      <c r="N19" s="14" t="s">
        <v>2</v>
      </c>
      <c r="O19" s="25">
        <f>11+(11.5/12)</f>
        <v>11.958333333333334</v>
      </c>
      <c r="P19" s="12" t="s">
        <v>4</v>
      </c>
      <c r="AX19" s="124">
        <v>21</v>
      </c>
      <c r="AY19" s="125" t="s">
        <v>60</v>
      </c>
      <c r="AZ19" s="147">
        <v>0.25</v>
      </c>
      <c r="BB19" s="124">
        <v>21</v>
      </c>
      <c r="BC19" s="125" t="s">
        <v>60</v>
      </c>
      <c r="BD19" s="125">
        <v>2.75</v>
      </c>
      <c r="BE19" s="125">
        <v>2.75</v>
      </c>
      <c r="BF19" s="125">
        <v>2.5</v>
      </c>
      <c r="BG19" s="126">
        <v>2.5</v>
      </c>
    </row>
    <row r="20" spans="1:59" ht="15" thickBot="1" x14ac:dyDescent="0.35">
      <c r="B20" s="11" t="s">
        <v>2</v>
      </c>
      <c r="C20" s="24">
        <v>1</v>
      </c>
      <c r="D20" s="12" t="s">
        <v>4</v>
      </c>
      <c r="F20" s="13" t="s">
        <v>1</v>
      </c>
      <c r="G20" s="25">
        <f>50+(10/12)</f>
        <v>50.833333333333336</v>
      </c>
      <c r="H20" s="16" t="s">
        <v>4</v>
      </c>
      <c r="J20" s="15" t="s">
        <v>1</v>
      </c>
      <c r="K20" s="17">
        <f>($K$19/2)*($C$19/(($C$21/2)-($K$19/2)))</f>
        <v>0.49429657794676807</v>
      </c>
      <c r="L20" s="16" t="s">
        <v>4</v>
      </c>
      <c r="N20" s="14" t="s">
        <v>1</v>
      </c>
      <c r="O20" s="17">
        <f>$C$19+$K$20</f>
        <v>5.910963244613435</v>
      </c>
      <c r="P20" s="16" t="s">
        <v>4</v>
      </c>
      <c r="AX20" s="115">
        <v>23</v>
      </c>
      <c r="AY20" s="127" t="s">
        <v>61</v>
      </c>
      <c r="AZ20" s="148">
        <v>0.5</v>
      </c>
      <c r="BB20" s="115">
        <v>23</v>
      </c>
      <c r="BC20" s="127" t="s">
        <v>61</v>
      </c>
      <c r="BD20" s="127">
        <v>1.5</v>
      </c>
      <c r="BE20" s="127">
        <v>1</v>
      </c>
      <c r="BF20" s="127">
        <v>0.5</v>
      </c>
      <c r="BG20" s="128">
        <v>0</v>
      </c>
    </row>
    <row r="21" spans="1:59" ht="15" thickBot="1" x14ac:dyDescent="0.35">
      <c r="B21" s="13" t="s">
        <v>3</v>
      </c>
      <c r="C21" s="25">
        <f>11+(11.5/12)</f>
        <v>11.958333333333334</v>
      </c>
      <c r="D21" s="16" t="s">
        <v>4</v>
      </c>
      <c r="E21" s="2"/>
      <c r="F21" s="4"/>
      <c r="G21" s="5"/>
      <c r="H21" s="6"/>
      <c r="I21" s="2"/>
      <c r="J21" s="4"/>
      <c r="K21" s="5"/>
      <c r="L21" s="6"/>
      <c r="M21" s="2"/>
      <c r="N21" s="4"/>
      <c r="O21" s="5"/>
      <c r="P21" s="6"/>
      <c r="AX21" s="124">
        <v>24</v>
      </c>
      <c r="AY21" s="125" t="s">
        <v>62</v>
      </c>
      <c r="AZ21" s="147">
        <v>0.5</v>
      </c>
      <c r="BB21" s="124">
        <v>24</v>
      </c>
      <c r="BC21" s="125" t="s">
        <v>62</v>
      </c>
      <c r="BD21" s="125">
        <v>1.5</v>
      </c>
      <c r="BE21" s="125">
        <v>1</v>
      </c>
      <c r="BF21" s="125">
        <v>0.5</v>
      </c>
      <c r="BG21" s="126">
        <v>0</v>
      </c>
    </row>
    <row r="22" spans="1:59" ht="15" thickBot="1" x14ac:dyDescent="0.35">
      <c r="AX22" s="115">
        <v>25</v>
      </c>
      <c r="AY22" s="127" t="s">
        <v>63</v>
      </c>
      <c r="AZ22" s="148">
        <v>0.5</v>
      </c>
      <c r="BB22" s="115">
        <v>25</v>
      </c>
      <c r="BC22" s="127" t="s">
        <v>63</v>
      </c>
      <c r="BD22" s="127">
        <v>1.5</v>
      </c>
      <c r="BE22" s="127">
        <v>1</v>
      </c>
      <c r="BF22" s="127">
        <v>0.5</v>
      </c>
      <c r="BG22" s="128">
        <v>0</v>
      </c>
    </row>
    <row r="23" spans="1:59" ht="15" thickBot="1" x14ac:dyDescent="0.35">
      <c r="AX23" s="124">
        <v>26</v>
      </c>
      <c r="AY23" s="124" t="s">
        <v>64</v>
      </c>
      <c r="AZ23" s="45">
        <v>0.5</v>
      </c>
      <c r="BB23" s="124">
        <v>26</v>
      </c>
      <c r="BC23" s="124" t="s">
        <v>64</v>
      </c>
      <c r="BD23" s="124">
        <v>1.5</v>
      </c>
      <c r="BE23" s="124">
        <v>1</v>
      </c>
      <c r="BF23" s="124">
        <v>0.5</v>
      </c>
      <c r="BG23" s="129">
        <v>0</v>
      </c>
    </row>
    <row r="24" spans="1:59" x14ac:dyDescent="0.3">
      <c r="D24" s="47"/>
      <c r="H24" s="47"/>
    </row>
    <row r="26" spans="1:59" ht="15" thickBot="1" x14ac:dyDescent="0.35"/>
    <row r="27" spans="1:59" ht="15" thickBot="1" x14ac:dyDescent="0.35">
      <c r="B27" s="194" t="s">
        <v>12</v>
      </c>
      <c r="C27" s="195"/>
      <c r="D27" s="196"/>
      <c r="F27" s="194" t="s">
        <v>20</v>
      </c>
      <c r="G27" s="195"/>
      <c r="H27" s="196"/>
      <c r="J27" s="194" t="s">
        <v>10</v>
      </c>
      <c r="K27" s="195"/>
      <c r="L27" s="196"/>
      <c r="N27" s="194" t="s">
        <v>22</v>
      </c>
      <c r="O27" s="195"/>
      <c r="P27" s="196"/>
      <c r="R27" s="194" t="s">
        <v>23</v>
      </c>
      <c r="S27" s="195"/>
      <c r="T27" s="196"/>
      <c r="V27" s="194" t="s">
        <v>24</v>
      </c>
      <c r="W27" s="195"/>
      <c r="X27" s="196"/>
      <c r="Z27" s="194" t="s">
        <v>25</v>
      </c>
      <c r="AA27" s="195"/>
      <c r="AB27" s="196"/>
      <c r="AD27" s="194" t="s">
        <v>26</v>
      </c>
      <c r="AE27" s="195"/>
      <c r="AF27" s="196"/>
      <c r="AH27" s="194" t="s">
        <v>27</v>
      </c>
      <c r="AI27" s="195"/>
      <c r="AJ27" s="196"/>
      <c r="AL27" s="34" t="s">
        <v>40</v>
      </c>
      <c r="AM27" s="35" t="s">
        <v>41</v>
      </c>
      <c r="AN27" s="49" t="s">
        <v>15</v>
      </c>
      <c r="AP27" s="34" t="s">
        <v>99</v>
      </c>
      <c r="AQ27" s="35" t="s">
        <v>100</v>
      </c>
      <c r="AR27" s="49" t="s">
        <v>101</v>
      </c>
    </row>
    <row r="28" spans="1:59" ht="15" thickBot="1" x14ac:dyDescent="0.35">
      <c r="B28" s="29" t="s">
        <v>13</v>
      </c>
      <c r="C28" s="218">
        <f>'Silo Levels'!C10</f>
        <v>0</v>
      </c>
      <c r="D28" s="219"/>
      <c r="F28" s="29" t="s">
        <v>13</v>
      </c>
      <c r="G28" s="218">
        <f>'Silo Levels'!C11</f>
        <v>0</v>
      </c>
      <c r="H28" s="219"/>
      <c r="J28" s="29" t="s">
        <v>13</v>
      </c>
      <c r="K28" s="218">
        <f>'Silo Levels'!C12</f>
        <v>0</v>
      </c>
      <c r="L28" s="219"/>
      <c r="N28" s="29" t="s">
        <v>13</v>
      </c>
      <c r="O28" s="218">
        <f>'Silo Levels'!C13</f>
        <v>0</v>
      </c>
      <c r="P28" s="219"/>
      <c r="R28" s="29" t="s">
        <v>13</v>
      </c>
      <c r="S28" s="218">
        <f>'Silo Levels'!C14</f>
        <v>0</v>
      </c>
      <c r="T28" s="219"/>
      <c r="V28" s="29" t="s">
        <v>13</v>
      </c>
      <c r="W28" s="218">
        <f>'Silo Levels'!C15</f>
        <v>0</v>
      </c>
      <c r="X28" s="219"/>
      <c r="Z28" s="29" t="s">
        <v>13</v>
      </c>
      <c r="AA28" s="218">
        <f>'Silo Levels'!C16</f>
        <v>0</v>
      </c>
      <c r="AB28" s="219"/>
      <c r="AD28" s="29" t="s">
        <v>13</v>
      </c>
      <c r="AE28" s="218">
        <f>'Silo Levels'!C17</f>
        <v>0</v>
      </c>
      <c r="AF28" s="219"/>
      <c r="AH28" s="29" t="s">
        <v>13</v>
      </c>
      <c r="AI28" s="218">
        <f>'Silo Levels'!C18</f>
        <v>0</v>
      </c>
      <c r="AJ28" s="219"/>
      <c r="AL28" s="41">
        <v>1</v>
      </c>
      <c r="AM28" s="42" t="s">
        <v>14</v>
      </c>
      <c r="AN28" s="44">
        <f>'Silo Levels'!$D$10</f>
        <v>39</v>
      </c>
      <c r="AP28" s="43">
        <f>IF('Silo Levels'!$M$10="*",$AN$18*$AN$28,0)</f>
        <v>5260.9375</v>
      </c>
      <c r="AQ28" s="43">
        <f>IF('Silo Levels'!$N$10="*",$AR$18*$AN$28,0)</f>
        <v>1738.8003110532402</v>
      </c>
      <c r="AR28" s="43">
        <f>IF('Silo Levels'!$O$10="*",$AV$18*$AN$28,0)</f>
        <v>1767.9999999999998</v>
      </c>
    </row>
    <row r="29" spans="1:59" ht="15" thickBot="1" x14ac:dyDescent="0.35">
      <c r="B29" s="216" t="s">
        <v>16</v>
      </c>
      <c r="C29" s="217"/>
      <c r="D29" s="32">
        <f>'Silo Levels'!D10</f>
        <v>39</v>
      </c>
      <c r="F29" s="216" t="s">
        <v>16</v>
      </c>
      <c r="G29" s="217"/>
      <c r="H29" s="32">
        <f>'Silo Levels'!D11</f>
        <v>34</v>
      </c>
      <c r="J29" s="216" t="s">
        <v>16</v>
      </c>
      <c r="K29" s="217"/>
      <c r="L29" s="32">
        <f>'Silo Levels'!D12</f>
        <v>34.04</v>
      </c>
      <c r="N29" s="216" t="s">
        <v>16</v>
      </c>
      <c r="O29" s="217"/>
      <c r="P29" s="32">
        <f>'Silo Levels'!D13</f>
        <v>36.5</v>
      </c>
      <c r="R29" s="216" t="s">
        <v>16</v>
      </c>
      <c r="S29" s="217"/>
      <c r="T29" s="32">
        <f>'Silo Levels'!D14</f>
        <v>35.506999999999998</v>
      </c>
      <c r="V29" s="216" t="s">
        <v>16</v>
      </c>
      <c r="W29" s="217"/>
      <c r="X29" s="32">
        <f>'Silo Levels'!D15</f>
        <v>34.590000000000003</v>
      </c>
      <c r="Z29" s="216" t="s">
        <v>16</v>
      </c>
      <c r="AA29" s="217"/>
      <c r="AB29" s="32">
        <f>'Silo Levels'!D16</f>
        <v>34.042999999999999</v>
      </c>
      <c r="AD29" s="216" t="s">
        <v>16</v>
      </c>
      <c r="AE29" s="217"/>
      <c r="AF29" s="32">
        <f>'Silo Levels'!D17</f>
        <v>33.845799999999997</v>
      </c>
      <c r="AH29" s="216" t="s">
        <v>16</v>
      </c>
      <c r="AI29" s="217"/>
      <c r="AJ29" s="32">
        <f>'Silo Levels'!D18</f>
        <v>34</v>
      </c>
      <c r="AL29" s="34">
        <v>2</v>
      </c>
      <c r="AM29" s="38" t="s">
        <v>21</v>
      </c>
      <c r="AN29" s="112">
        <f>'Silo Levels'!$D$11</f>
        <v>34</v>
      </c>
      <c r="AP29" s="50">
        <f>IF('Silo Levels'!$M$11="*",$AN$18*$AN$29,0)</f>
        <v>0</v>
      </c>
      <c r="AQ29" s="50">
        <f>IF('Silo Levels'!$N$11="*",$AR$18*$AN$29,0)</f>
        <v>1515.8771942515427</v>
      </c>
      <c r="AR29" s="50">
        <f>IF('Silo Levels'!$O$11="*",$AV$18*$AN$29,0)</f>
        <v>1541.3333333333333</v>
      </c>
    </row>
    <row r="30" spans="1:59" ht="15" thickBot="1" x14ac:dyDescent="0.35">
      <c r="B30" s="30" t="s">
        <v>89</v>
      </c>
      <c r="C30" s="149" t="s">
        <v>19</v>
      </c>
      <c r="D30" s="31" t="s">
        <v>18</v>
      </c>
      <c r="F30" s="30" t="s">
        <v>89</v>
      </c>
      <c r="G30" s="149" t="s">
        <v>19</v>
      </c>
      <c r="H30" s="31" t="s">
        <v>18</v>
      </c>
      <c r="J30" s="30" t="s">
        <v>89</v>
      </c>
      <c r="K30" s="149" t="s">
        <v>19</v>
      </c>
      <c r="L30" s="31" t="s">
        <v>18</v>
      </c>
      <c r="N30" s="30" t="s">
        <v>89</v>
      </c>
      <c r="O30" s="149" t="s">
        <v>19</v>
      </c>
      <c r="P30" s="31" t="s">
        <v>18</v>
      </c>
      <c r="R30" s="30" t="s">
        <v>89</v>
      </c>
      <c r="S30" s="149" t="s">
        <v>19</v>
      </c>
      <c r="T30" s="31" t="s">
        <v>18</v>
      </c>
      <c r="V30" s="30" t="s">
        <v>89</v>
      </c>
      <c r="W30" s="149" t="s">
        <v>19</v>
      </c>
      <c r="X30" s="31" t="s">
        <v>18</v>
      </c>
      <c r="Z30" s="30" t="s">
        <v>89</v>
      </c>
      <c r="AA30" s="149" t="s">
        <v>19</v>
      </c>
      <c r="AB30" s="31" t="s">
        <v>18</v>
      </c>
      <c r="AD30" s="30" t="s">
        <v>89</v>
      </c>
      <c r="AE30" s="149" t="s">
        <v>19</v>
      </c>
      <c r="AF30" s="31" t="s">
        <v>18</v>
      </c>
      <c r="AH30" s="30" t="s">
        <v>89</v>
      </c>
      <c r="AI30" s="149" t="s">
        <v>19</v>
      </c>
      <c r="AJ30" s="31" t="s">
        <v>18</v>
      </c>
      <c r="AL30" s="36">
        <v>3</v>
      </c>
      <c r="AM30" s="37" t="s">
        <v>47</v>
      </c>
      <c r="AN30" s="44">
        <f>'Silo Levels'!$D$12</f>
        <v>34.04</v>
      </c>
      <c r="AP30" s="40">
        <f>IF('Silo Levels'!$M$12="*",$AN$18*$AN$30,0)</f>
        <v>0</v>
      </c>
      <c r="AQ30" s="40">
        <f>IF('Silo Levels'!$N$12="*",$AR$18*$AN$30,0)</f>
        <v>0</v>
      </c>
      <c r="AR30" s="40">
        <f>IF('Silo Levels'!$O$12="*",$AV$18*$AN$30,0)</f>
        <v>0</v>
      </c>
    </row>
    <row r="31" spans="1:59" ht="15" thickBot="1" x14ac:dyDescent="0.35">
      <c r="A31" s="48">
        <v>0</v>
      </c>
      <c r="B31" s="75">
        <f>IF($C31&gt;$G$6,(PI()*((($C$5+$G$6)-$C31)*($O$6/($O$5/2)))^2*((($O$6+$G$6)-$C31)/3))*$D$29,($D$4*$D$29)+((PI()*(($C$7/2)^2)*($G$6-$C31))*$D$29)+((($D$4+$H$4)/3)*$BD$3))</f>
        <v>152581.97525368218</v>
      </c>
      <c r="C31" s="51">
        <v>0</v>
      </c>
      <c r="D31" s="52">
        <f>IF($C31&gt;$G$6,IF('Silo Levels'!$L$10="Pumping",((PI()*((($C$5+$G$6)-$C31)*($O$6/($O$5/2)))^2*((($O$6+$G$6)-$C31))/3)*$D$29)+(((PI()*((($C$5+$G$6)-$C31)*($O$6/($O$5/2)))^2*(((($C$5+$G$6)-$C31)*($O$6/($O$5/2)))*$AZ$3))/3)*$D$29),(((PI()*((($C$5+$G$6)-$C31)*($O$6/($O$5/2)))^2*((($O$6+$G$6)-$C31)/3))*$D$29)-((PI()*((($C$5+$G$6)-$C31)*($O$6/($O$5/2)))^2*(((($C$5+$G$6)-$C31)*($O$6/($O$5/2)))*$AZ$3)/3)*$D$29))),IF('Silo Levels'!$L$10="Pumping",(($D$4*$D$29)+((PI()*(($C$7/2)^2)*(G$6-$C31))*$D$29))+((($D$4+$H$4)/3)*$BD$3)+(((PI()*($C$7/2)^2*(($C$7/2)*$AZ$3))/3)*$D$29),(($D$4*$D$29)+((PI()*(($C$7/2)^2)*($G$6-$C31))*$D$29))+((($D$4+$H$4)/3)*$BD$3)-(((PI()*($C$7/2)^2*(($C$7/2)*$AZ$3))/3)*$D$29)))</f>
        <v>149526.46850397598</v>
      </c>
      <c r="E31" s="73">
        <v>0</v>
      </c>
      <c r="F31" s="75">
        <f>IF($G31&gt;$G$6,(PI()*((($C$5+$G$6)-$G31)*($O$6/($O$5/2)))^2*((($O$6+$G$6)-$G31)/3))*$H$29,($D$4*$H$29)+((PI()*(($C$7/2)^2)*($G$6-$G31))*$H$29)+((($D$4+$H$4)/3)*$BD$4))</f>
        <v>133267.80117093757</v>
      </c>
      <c r="G31" s="51">
        <v>0</v>
      </c>
      <c r="H31" s="52">
        <f>IF($G31&gt;$G$6,IF('Silo Levels'!$L$11="Pumping",((PI()*((($C$5+$G$6)-$G31)*($O$6/($O$5/2)))^2*((($O$6+$G$6)-$G31))/3)*$H$29)+(((PI()*((($C$5+$G$6)-$G31)*($O$6/($O$5/2)))^2*(((($C$5+$G$6)-$G31)*($O$6/($O$5/2)))*$AZ$4))/3)*$H$29),(((PI()*((($C$5+$G$6)-$G31)*($O$6/($O$5/2)))^2*((($O$6+$G$6)-$G31)/3))*$H$29)-((PI()*((($C$5+$G$6)-$G31)*($O$6/($O$5/2)))^2*(((($C$5+$G$6)-$G31)*($O$6/($O$5/2)))*$AZ$4)/3)*$H$29))),IF('Silo Levels'!$L$11="Pumping",(($D$4*$H$29)+((PI()*(($C$7/2)^2)*(G$6-$G31))*$H$29))+((($D$4+$H$4)/3)*$BD$4)+(((PI()*($C$7/2)^2*(($C$7/2)*$AZ$4))/3)*$H$29),(($D$4*$H$29)+((PI()*(($C$7/2)^2)*($G$6-$G31))*$H$29))+((($D$4+$H$4)/3)*$BD$4)-(((PI()*($C$7/2)^2*(($C$7/2)*$AZ$4))/3)*$H$29)))</f>
        <v>130604.0260558091</v>
      </c>
      <c r="I31" s="73">
        <v>0</v>
      </c>
      <c r="J31" s="76">
        <f>IF($K31&gt;$G$13,(PI()*((($C$12+$G$13)-$K31)*($O$13/($O$12/2)))^2*((($O$13+$G$13)-$K31)/3))*$L$29,($D$11*$L$29)+((PI()*(($C$14/2)^2)*($G$13-$K31))*$L$29)+((($D$11+$H$11)/3)*$BD$5))</f>
        <v>449128.35829145764</v>
      </c>
      <c r="K31" s="51">
        <v>0</v>
      </c>
      <c r="L31" s="77">
        <f>IF($K31&gt;$G$13,IF('Silo Levels'!$L$12="Pumping",((PI()*((($C$12+$G$13)-$K31)*($O$13/($O$12/2)))^2*((($O$13+$G$13)-$K31))/3)*$L$29)+(((PI()*((($C$12+$G$13)-$K31)*($O$13/($O$12/2)))^2*(((($C$12+$G$13)-$K31)*($O$13/($O$12/2)))*$AZ$5))/3)*$L$29),(((PI()*((($C$12+$G$13)-$K31)*($O$13/($O$12/2)))^2*((($O$13+$G$13)-$K31)/3))*$L$29)-((PI()*((($C$12+$G$13)-$K31)*($O$13/($O$12/2)))^2*(((($C$12+$G$13)-$K31)*($O$13/($O$12/2)))*$AZ$5)/3)*$L$29))),IF('Silo Levels'!$L$12="Pumping",(($D$11*$L$29)+((PI()*(($C$14/2)^2)*($G$13-$K31))*$L$29))+((($D$11+$H$11)/3)*$BD$5)+(((PI()*($C$14/2)^2*(($C$14/2)*$AZ$5))/3)*$L$29),(($D$11*$L$29)+((PI()*(($C$14/2)^2)*($G$13-$K31))*$L$29))+((($D$11+$H$11)/3)*$BD$5)-(((PI()*($C$14/2)^2*(($C$14/2)*$AZ$5))/3)*$L$29)))</f>
        <v>434930.35161185818</v>
      </c>
      <c r="M31" s="73">
        <v>0</v>
      </c>
      <c r="N31" s="76">
        <f>IF($O31&gt;$G$20,(PI()*((($C$19+$G$20)-$O31)*($O$20/($O$19/2)))^2*((($O$20+$G$20)-$O31)/3))*$P$29,($D$18*$P$29)+((PI()*(($C$21/2)^2)*($G$20-$O31))*$P$29)+((($D$18+$H$18)/3)*$BD$6))</f>
        <v>219425.66286232183</v>
      </c>
      <c r="O31" s="51">
        <v>0</v>
      </c>
      <c r="P31" s="77">
        <f>IF($O31&gt;$G$20,IF('Silo Levels'!$L$13="Pumping",((PI()*((($C$19+$G$20)-$O31)*($O$20/($O$19/2)))^2*((($O$20+$G$20)-$O31))/3)*$P$29)+(((PI()*((($C$19+$G$20)-$O31)*($O$20/($O$19/2)))^2*(((($C$19+$G$20)-$O31)*($O$20/($O$19/2)))*$AZ$6))/3)*$P$29),(((PI()*((($C$19+$G$20)-$O31)*($O$20/($O$19/2)))^2*((($O$20+$G$20)-$O31)/3))*$P$29)-((PI()*((($C$19+$G$20)-$O31)*($O$20/($O$19/2)))^2*(((($C$19+$G$20)-$O31)*($O$20/($O$19/2)))*$AZ$6)/3)*$P$29))),IF('Silo Levels'!$L$13="Pumping",(($D$18*$P$29)+((PI()*(($C$21/2)^2)*($G$20-$O31))*$P$29))+((($D$18+$H$18)/3)*$BD$6)+(((PI()*($C$21/2)^2*(($C$21/2)*$AZ$6))/3)*$P$29),(($D$18*$P$29)+((PI()*(($C$21/2)^2)*($G$20-$O31))*$P$29))+((($D$18+$H$18)/3)*$BD$6)-(((PI()*($C$21/2)^2*(($C$21/2)*$AZ$6))/3)*$P$29)))</f>
        <v>215340.46153029706</v>
      </c>
      <c r="Q31" s="73">
        <v>0</v>
      </c>
      <c r="R31" s="76">
        <f>IF($S31&gt;$G$20,(PI()*((($C$19+$G$20)-$S31)*($O$20/($O$19/2)))^2*((($O$20+$G$20)-$S31)/3))*$T$29,($D$18*$T$29)+((PI()*(($C$21/2)^2)*($G$20-$S31))*$T$29)+((($D$18+$H$18)/3)*$BD$7))</f>
        <v>213536.75250496273</v>
      </c>
      <c r="S31" s="51">
        <v>0</v>
      </c>
      <c r="T31" s="77">
        <f>IF($S31&gt;$G$20,IF('Silo Levels'!$L$14="Pumping",((PI()*((($C$19+$G$20)-$S31)*($O$20/($O$19/2)))^2*((($O$20+$G$20)-$S31))/3)*$T$29)+(((PI()*((($C$19+$G$20)-$S31)*($O$20/($O$19/2)))^2*(((($C$19+$G$20)-$S31)*($O$20/($O$19/2)))*$AZ$7))/3)*$T$29),(((PI()*((($C$19+$G$20)-$S31)*($O$20/($O$19/2)))^2*((($O$20+$G$20)-$S31)/3))*$T$29)-((PI()*((($C$19+$G$20)-$S31)*($O$20/($O$19/2)))^2*(((($C$19+$G$20)-$S31)*($O$20/($O$19/2)))*$AZ$7)/3)*$T$29))),IF('Silo Levels'!$L$14="Pumping",(($D$18*$T$29)+((PI()*(($C$21/2)^2)*($G$20-$S31))*$T$29))+((($D$18+$H$18)/3)*$BD$7)+(((PI()*($C$21/2)^2*(($C$21/2)*$AZ$7))/3)*$T$29),(($D$18*$T$29)+((PI()*(($C$21/2)^2)*($G$20-$S31))*$T$29))+((($D$18+$H$18)/3)*$BD$7)-(((PI()*($C$21/2)^2*(($C$21/2)*$AZ$7))/3)*$T$29)))</f>
        <v>209562.69103383386</v>
      </c>
      <c r="U31" s="73">
        <v>0</v>
      </c>
      <c r="V31" s="76">
        <f>IF($W31&gt;$G$20,(PI()*((($C$19+$G$20)-$W31)*($O$20/($O$19/2)))^2*((($O$20+$G$20)-$W31)/3))*$X$29,($D$18*$X$29)+((PI()*(($C$21/2)^2)*($G$20-$W31))*$X$29)+((($D$18+$H$18)/3)*$BD$8))</f>
        <v>208098.55431996955</v>
      </c>
      <c r="W31" s="51">
        <v>0</v>
      </c>
      <c r="X31" s="77">
        <f>IF($W31&gt;$G$20,IF('Silo Levels'!$L$15="Pumping",((PI()*((($C$19+$G$20)-$W31)*($O$20/($O$19/2)))^2*((($O$20+$G$20)-$W31))/3)*$X$29)+(((PI()*((($C$19+$G$20)-$W31)*($O$20/($O$19/2)))^2*(((($C$19+$G$20)-$W31)*($O$20/($O$19/2)))*$AZ$8))/3)*$X$29),(((PI()*((($C$19+$G$20)-$W31)*($O$20/($O$19/2)))^2*((($O$20+$G$20)-$W31)/3))*$X$29)-((PI()*((($C$19+$G$20)-$W31)*($O$20/($O$19/2)))^2*(((($C$19+$G$20)-$W31)*($O$20/($O$19/2)))*$AZ$8)/3)*$X$29))),IF('Silo Levels'!$L$15="Pumping",(($D$18*$X$29)+((PI()*(($C$21/2)^2)*($G$20-$W31))*$X$29))+((($D$18+$H$18)/3)*$BD$8)+(((PI()*($C$21/2)^2*(($C$21/2)*$AZ$8))/3)*$X$29),(($D$18*$X$29)+((PI()*(($C$21/2)^2)*($G$20-$W31))*$X$29))+((($D$18+$H$18)/3)*$BD$8)-(((PI()*($C$21/2)^2*(($C$21/2)*$AZ$8))/3)*$X$29)))</f>
        <v>204227.12653710006</v>
      </c>
      <c r="Y31" s="73">
        <v>0</v>
      </c>
      <c r="Z31" s="76">
        <f>IF($AA31&gt;$G$20,(PI()*((($C$19+$G$20)-$AA31)*($O$20/($O$19/2)))^2*((($O$20+$G$20)-$AA31)/3))*$AB$29,($D$18*$AB$29)+((PI()*(($C$21/2)^2)*($G$20-$AA31))*$AB$29)+((($D$18+$H$18)/3)*$BD$9))</f>
        <v>204854.61276359955</v>
      </c>
      <c r="AA31" s="51">
        <v>0</v>
      </c>
      <c r="AB31" s="77">
        <f>IF($AA31&gt;$G$20,IF('Silo Levels'!$L$16="Pumping",((PI()*((($C$19+$G$20)-$AA31)*($O$20/($O$19/2)))^2*((($O$20+$G$20)-$AA31))/3)*$AB$29)+(((PI()*((($C$19+$G$20)-$AA31)*($O$20/($O$19/2)))^2*(((($C$19+$G$20)-$AA31)*($O$20/($O$19/2)))*$AZ$9))/3)*$AB$29),(((PI()*((($C$19+$G$20)-$AA31)*($O$20/($O$19/2)))^2*((($O$20+$G$20)-$AA31)/3))*$AB$29)-((PI()*((($C$19+$G$20)-$AA31)*($O$20/($O$19/2)))^2*(((($C$19+$G$20)-$AA31)*($O$20/($O$19/2)))*$AZ$9)/3)*$AB$29))),IF('Silo Levels'!$L$16="Pumping",(($D$18*$AB$29)+((PI()*(($C$21/2)^2)*($G$20-$AA31))*$AB$29))+((($D$18+$H$18)/3)*$BD$9)+(((PI()*($C$21/2)^2*(($C$21/2)*$AZ$9))/3)*$AB$29),(($D$18*$AB$29)+((PI()*(($C$21/2)^2)*($G$20-$AA31))*$AB$29))+((($D$18+$H$18)/3)*$BD$9)-(((PI()*($C$21/2)^2*(($C$21/2)*$AZ$9))/3)*$AB$29)))</f>
        <v>201044.40703904835</v>
      </c>
      <c r="AC31" s="73">
        <v>0</v>
      </c>
      <c r="AD31" s="76">
        <f>IF($AE31&gt;$G$20,(PI()*((($C$19+$G$20)-$AE31)*($O$20/($O$19/2)))^2*((($O$20+$G$20)-$AE31)/3))*$AF$29,($D$18*$AF$29)+((PI()*(($C$21/2)^2)*($G$20-$AE31))*$AF$29)+((($D$18+$H$18)/3)*$BD$10))</f>
        <v>203685.13328477656</v>
      </c>
      <c r="AE31" s="51">
        <v>0</v>
      </c>
      <c r="AF31" s="77">
        <f>IF($AE31&gt;$G$20,IF('Silo Levels'!$L$17="Pumping",((PI()*((($C$19+$G$20)-$AE31)*($O$20/($O$19/2)))^2*((($O$20+$G$20)-$AE31))/3)*$AF$29)+(((PI()*((($C$19+$G$20)-$AE31)*($O$20/($O$19/2)))^2*(((($C$19+$G$20)-$AE31)*($O$20/($O$19/2)))*$AZ$10))/3)*$AF$29),(((PI()*((($C$19+$G$20)-$AE31)*($O$20/($O$19/2)))^2*((($O$20+$G$20)-$AE31)/3))*$AF$29)-((PI()*((($C$19+$G$20)-$AE31)*($O$20/($O$19/2)))^2*(((($C$19+$G$20)-$AE31)*($O$20/($O$19/2)))*$AZ$10)/3)*$AF$29))),IF('Silo Levels'!$L$17="Pumping",(($D$18*$AF$29)+((PI()*(($C$21/2)^2)*($G$20-$AE31))*$AF$29))+((($D$18+$H$18)/3)*$BD$10)+(((PI()*($C$21/2)^2*(($C$21/2)*$AZ$10))/3)*$AF$29),(($D$18*$AF$29)+((PI()*(($C$21/2)^2)*($G$20-$AE31))*$AF$29))+((($D$18+$H$18)/3)*$BD$10)-(((PI()*($C$21/2)^2*(($C$21/2)*$AZ$10))/3)*$AF$29)))</f>
        <v>199896.99883975071</v>
      </c>
      <c r="AG31" s="73">
        <v>0</v>
      </c>
      <c r="AH31" s="76">
        <f>IF($AI31&gt;$G$20,(PI()*((($C$19+$G$20)-$AI31)*($O$20/($O$19/2)))^2*((($O$20+$G$20)-$AI31)/3))*$AJ$29,($D$18*$AJ$29)+((PI()*(($C$21/2)^2)*($G$20-$AI31))*$AJ$29)+((($D$18+$H$18)/3)*$BD$11))</f>
        <v>204599.60456081358</v>
      </c>
      <c r="AI31" s="51">
        <v>0</v>
      </c>
      <c r="AJ31" s="77">
        <f>IF($AI31&gt;$G$20,IF('Silo Levels'!$L$18="Pumping",((PI()*((($C$19+$G$20)-$AI31)*($O$20/($O$19/2)))^2*((($O$20+$G$20)-$AI31))/3)*$AJ$29)+(((PI()*((($C$19+$G$20)-$AI31)*($O$20/($O$19/2)))^2*(((($C$19+$G$20)-$AI31)*($O$20/($O$19/2)))*$AZ$11))/3)*$AJ$29),(((PI()*((($C$19+$G$20)-$AI31)*($O$20/($O$19/2)))^2*((($O$20+$G$20)-$AI31)/3))*$AJ$29)-((PI()*((($C$19+$G$20)-$AI31)*($O$20/($O$19/2)))^2*(((($C$19+$G$20)-$AI31)*($O$20/($O$19/2)))*$AZ$11)/3)*$AJ$29))),IF('Silo Levels'!$L$18="Pumping",(($D$18*$AJ$29)+((PI()*(($C$21/2)^2)*($G$20-$AI31))*$AJ$29))+((($D$18+$H$18)/3)*$BD$11)+(((PI()*($C$21/2)^2*(($C$21/2)*$AZ$11))/3)*$AJ$29),(($D$18*$AJ$29)+((PI()*(($C$21/2)^2)*($G$20-$AI31))*$AJ$29))+((($D$18+$H$18)/3)*$BD$11)-(((PI()*($C$21/2)^2*(($C$21/2)*$AZ$11))/3)*$AJ$29)))</f>
        <v>200794.21153920147</v>
      </c>
      <c r="AL31" s="34">
        <v>4</v>
      </c>
      <c r="AM31" s="38" t="s">
        <v>48</v>
      </c>
      <c r="AN31" s="112">
        <f>'Silo Levels'!$D$13</f>
        <v>36.5</v>
      </c>
      <c r="AP31" s="50">
        <f>IF('Silo Levels'!$M$13="*",$AN$18*$AN$31,0)</f>
        <v>0</v>
      </c>
      <c r="AQ31" s="50">
        <f>IF('Silo Levels'!$N$13="*",$AR$18*$AN$31,0)</f>
        <v>0</v>
      </c>
      <c r="AR31" s="50">
        <f>IF('Silo Levels'!$O$13="*",$AV$18*$AN$31,0)</f>
        <v>0</v>
      </c>
    </row>
    <row r="32" spans="1:59" ht="15" thickBot="1" x14ac:dyDescent="0.35">
      <c r="A32" s="48">
        <v>0.1</v>
      </c>
      <c r="B32" s="78">
        <f t="shared" ref="B32:B95" si="0">IF($C32&gt;$G$6,(PI()*((($C$5+$G$6)-$C32)*($O$6/($O$5/2)))^2*((($O$6+$G$6)-$C32)/3))*$D$29,($D$4*$D$29)+((PI()*(($C$7/2)^2)*($G$6-$C32))*$D$29)+((($D$4+$H$4)/3)*$BD$3))</f>
        <v>152143.95338015535</v>
      </c>
      <c r="C32" s="53">
        <v>0.1</v>
      </c>
      <c r="D32" s="54">
        <f>IF($C32&gt;$G$6,IF('Silo Levels'!$L$10="Pumping",((PI()*((($C$5+$G$6)-$C32)*($O$6/($O$5/2)))^2*((($O$6+$G$6)-$C32))/3)*$D$29)+(((PI()*((($C$5+$G$6)-$C32)*($O$6/($O$5/2)))^2*(((($C$5+$G$6)-$C32)*($O$6/($O$5/2)))*$AZ$3))/3)*$D$29),(((PI()*((($C$5+$G$6)-$C32)*($O$6/($O$5/2)))^2*((($O$6+$G$6)-$C32)/3))*$D$29)-((PI()*((($C$5+$G$6)-$C32)*($O$6/($O$5/2)))^2*(((($C$5+$G$6)-$C32)*($O$6/($O$5/2)))*$AZ$3)/3)*$D$29))),IF('Silo Levels'!$L$10="Pumping",(($D$4*$D$29)+((PI()*(($C$7/2)^2)*(G$6-$C32))*$D$29))+((($D$4+$H$4)/3)*$BD$3)+(((PI()*($C$7/2)^2*(($C$7/2)*$AZ$3))/3)*$D$29),(($D$4*$D$29)+((PI()*(($C$7/2)^2)*($G$6-$C32))*$D$29))+((($D$4+$H$4)/3)*$BD$3)-(((PI()*($C$7/2)^2*(($C$7/2)*$AZ$3))/3)*$D$29)))</f>
        <v>149088.44663044915</v>
      </c>
      <c r="E32" s="73">
        <v>0.1</v>
      </c>
      <c r="F32" s="78">
        <f t="shared" ref="F32:F95" si="1">IF($G32&gt;$G$6,(PI()*((($C$5+$G$6)-$G32)*($O$6/($O$5/2)))^2*((($O$6+$G$6)-$G32)/3))*$H$29,($D$4*$H$29)+((PI()*(($C$7/2)^2)*($G$6-$G32))*$H$29)+((($D$4+$H$4)/3)*$BD$4))</f>
        <v>132885.93594786292</v>
      </c>
      <c r="G32" s="53">
        <v>0.1</v>
      </c>
      <c r="H32" s="54">
        <f>IF($G32&gt;$G$6,IF('Silo Levels'!$L$11="Pumping",((PI()*((($C$5+$G$6)-$G32)*($O$6/($O$5/2)))^2*((($O$6+$G$6)-$G32))/3)*$H$29)+(((PI()*((($C$5+$G$6)-$G32)*($O$6/($O$5/2)))^2*(((($C$5+$G$6)-$G32)*($O$6/($O$5/2)))*$AZ$4))/3)*$H$29),(((PI()*((($C$5+$G$6)-$G32)*($O$6/($O$5/2)))^2*((($O$6+$G$6)-$G32)/3))*$H$29)-((PI()*((($C$5+$G$6)-$G32)*($O$6/($O$5/2)))^2*(((($C$5+$G$6)-$G32)*($O$6/($O$5/2)))*$AZ$4)/3)*$H$29))),IF('Silo Levels'!$L$11="Pumping",(($D$4*$H$29)+((PI()*(($C$7/2)^2)*(G$6-$G32))*$H$29))+((($D$4+$H$4)/3)*$BD$4)+(((PI()*($C$7/2)^2*(($C$7/2)*$AZ$4))/3)*$H$29),(($D$4*$H$29)+((PI()*(($C$7/2)^2)*($G$6-$G32))*$H$29))+((($D$4+$H$4)/3)*$BD$4)-(((PI()*($C$7/2)^2*(($C$7/2)*$AZ$4))/3)*$H$29)))</f>
        <v>130222.16083273444</v>
      </c>
      <c r="I32" s="73">
        <v>0.1</v>
      </c>
      <c r="J32" s="79">
        <f t="shared" ref="J32:J95" si="2">IF($K32&gt;$G$13,(PI()*((($C$12+$G$13)-$K32)*($O$13/($O$12/2)))^2*((($O$13+$G$13)-$K32)/3))*$L$29,($D$11*$L$29)+((PI()*(($C$14/2)^2)*($G$13-$K32))*$L$29)+((($D$11+$H$11)/3)*$BD$5))</f>
        <v>448209.39345782658</v>
      </c>
      <c r="K32" s="53">
        <v>0.1</v>
      </c>
      <c r="L32" s="80">
        <f>IF($K32&gt;$G$13,IF('Silo Levels'!$L$12="Pumping",((PI()*((($C$12+$G$13)-$K32)*($O$13/($O$12/2)))^2*((($O$13+$G$13)-$K32))/3)*$L$29)+(((PI()*((($C$12+$G$13)-$K32)*($O$13/($O$12/2)))^2*(((($C$12+$G$13)-$K32)*($O$13/($O$12/2)))*$AZ$5))/3)*$L$29),(((PI()*((($C$12+$G$13)-$K32)*($O$13/($O$12/2)))^2*((($O$13+$G$13)-$K32)/3))*$L$29)-((PI()*((($C$12+$G$13)-$K32)*($O$13/($O$12/2)))^2*(((($C$12+$G$13)-$K32)*($O$13/($O$12/2)))*$AZ$5)/3)*$L$29))),IF('Silo Levels'!$L$12="Pumping",(($D$11*$L$29)+((PI()*(($C$14/2)^2)*($G$13-$K32))*$L$29))+((($D$11+$H$11)/3)*$BD$5)+(((PI()*($C$14/2)^2*(($C$14/2)*$AZ$5))/3)*$L$29),(($D$11*$L$29)+((PI()*(($C$14/2)^2)*($G$13-$K32))*$L$29))+((($D$11+$H$11)/3)*$BD$5)-(((PI()*($C$14/2)^2*(($C$14/2)*$AZ$5))/3)*$L$29)))</f>
        <v>434011.38677822711</v>
      </c>
      <c r="M32" s="73">
        <v>0.1</v>
      </c>
      <c r="N32" s="79">
        <f t="shared" ref="N32:N95" si="3">IF($O32&gt;$G$20,(PI()*((($C$19+$G$20)-$O32)*($O$20/($O$19/2)))^2*((($O$20+$G$20)-$O32)/3))*$P$29,($D$18*$P$29)+((PI()*(($C$21/2)^2)*($G$20-$O32))*$P$29)+((($D$18+$H$18)/3)*$BD$6))</f>
        <v>219015.71931402106</v>
      </c>
      <c r="O32" s="53">
        <v>0.1</v>
      </c>
      <c r="P32" s="80">
        <f>IF($O32&gt;$G$20,IF('Silo Levels'!$L$13="Pumping",((PI()*((($C$19+$G$20)-$O32)*($O$20/($O$19/2)))^2*((($O$20+$G$20)-$O32))/3)*$P$29)+(((PI()*((($C$19+$G$20)-$O32)*($O$20/($O$19/2)))^2*(((($C$19+$G$20)-$O32)*($O$20/($O$19/2)))*$AZ$6))/3)*$P$29),(((PI()*((($C$19+$G$20)-$O32)*($O$20/($O$19/2)))^2*((($O$20+$G$20)-$O32)/3))*$P$29)-((PI()*((($C$19+$G$20)-$O32)*($O$20/($O$19/2)))^2*(((($C$19+$G$20)-$O32)*($O$20/($O$19/2)))*$AZ$6)/3)*$P$29))),IF('Silo Levels'!$L$13="Pumping",(($D$18*$P$29)+((PI()*(($C$21/2)^2)*($G$20-$O32))*$P$29))+((($D$18+$H$18)/3)*$BD$6)+(((PI()*($C$21/2)^2*(($C$21/2)*$AZ$6))/3)*$P$29),(($D$18*$P$29)+((PI()*(($C$21/2)^2)*($G$20-$O32))*$P$29))+((($D$18+$H$18)/3)*$BD$6)-(((PI()*($C$21/2)^2*(($C$21/2)*$AZ$6))/3)*$P$29)))</f>
        <v>214930.51798199629</v>
      </c>
      <c r="Q32" s="73">
        <v>0.1</v>
      </c>
      <c r="R32" s="79">
        <f t="shared" ref="R32:R95" si="4">IF($S32&gt;$G$20,(PI()*((($C$19+$G$20)-$S32)*($O$20/($O$19/2)))^2*((($O$20+$G$20)-$S32)/3))*$T$29,($D$18*$T$29)+((PI()*(($C$21/2)^2)*($G$20-$S32))*$T$29)+((($D$18+$H$18)/3)*$BD$7))</f>
        <v>213137.96166744176</v>
      </c>
      <c r="S32" s="53">
        <v>0.1</v>
      </c>
      <c r="T32" s="80">
        <f>IF($S32&gt;$G$20,IF('Silo Levels'!$L$14="Pumping",((PI()*((($C$19+$G$20)-$S32)*($O$20/($O$19/2)))^2*((($O$20+$G$20)-$S32))/3)*$T$29)+(((PI()*((($C$19+$G$20)-$S32)*($O$20/($O$19/2)))^2*(((($C$19+$G$20)-$S32)*($O$20/($O$19/2)))*$AZ$7))/3)*$T$29),(((PI()*((($C$19+$G$20)-$S32)*($O$20/($O$19/2)))^2*((($O$20+$G$20)-$S32)/3))*$T$29)-((PI()*((($C$19+$G$20)-$S32)*($O$20/($O$19/2)))^2*(((($C$19+$G$20)-$S32)*($O$20/($O$19/2)))*$AZ$7)/3)*$T$29))),IF('Silo Levels'!$L$14="Pumping",(($D$18*$T$29)+((PI()*(($C$21/2)^2)*($G$20-$S32))*$T$29))+((($D$18+$H$18)/3)*$BD$7)+(((PI()*($C$21/2)^2*(($C$21/2)*$AZ$7))/3)*$T$29),(($D$18*$T$29)+((PI()*(($C$21/2)^2)*($G$20-$S32))*$T$29))+((($D$18+$H$18)/3)*$BD$7)-(((PI()*($C$21/2)^2*(($C$21/2)*$AZ$7))/3)*$T$29)))</f>
        <v>209163.9001963129</v>
      </c>
      <c r="U32" s="73">
        <v>0.1</v>
      </c>
      <c r="V32" s="79">
        <f>IF($W32&gt;$G$20,(PI()*((($C$19+$G$20)-$W32)*($O$20/($O$19/2)))^2*((($O$20+$G$20)-$W32)/3))*$X$29,($D$18*$X$29)+((PI()*(($C$21/2)^2)*($G$20-$W32))*$X$29)+((($D$18+$H$18)/3)*$BD$8))</f>
        <v>207710.06261214151</v>
      </c>
      <c r="W32" s="53">
        <v>0.1</v>
      </c>
      <c r="X32" s="80">
        <f>IF($W32&gt;$G$20,IF('Silo Levels'!$L$15="Pumping",((PI()*((($C$19+$G$20)-$W32)*($O$20/($O$19/2)))^2*((($O$20+$G$20)-$W32))/3)*$X$29)+(((PI()*((($C$19+$G$20)-$W32)*($O$20/($O$19/2)))^2*(((($C$19+$G$20)-$W32)*($O$20/($O$19/2)))*$AZ$8))/3)*$X$29),(((PI()*((($C$19+$G$20)-$W32)*($O$20/($O$19/2)))^2*((($O$20+$G$20)-$W32)/3))*$X$29)-((PI()*((($C$19+$G$20)-$W32)*($O$20/($O$19/2)))^2*(((($C$19+$G$20)-$W32)*($O$20/($O$19/2)))*$AZ$8)/3)*$X$29))),IF('Silo Levels'!$L$15="Pumping",(($D$18*$X$29)+((PI()*(($C$21/2)^2)*($G$20-$W32))*$X$29))+((($D$18+$H$18)/3)*$BD$8)+(((PI()*($C$21/2)^2*(($C$21/2)*$AZ$8))/3)*$X$29),(($D$18*$X$29)+((PI()*(($C$21/2)^2)*($G$20-$W32))*$X$29))+((($D$18+$H$18)/3)*$BD$8)-(((PI()*($C$21/2)^2*(($C$21/2)*$AZ$8))/3)*$X$29)))</f>
        <v>203838.63482927202</v>
      </c>
      <c r="Y32" s="73">
        <v>0.1</v>
      </c>
      <c r="Z32" s="79">
        <f t="shared" ref="Z32:Z95" si="5">IF($AA32&gt;$G$20,(PI()*((($C$19+$G$20)-$AA32)*($O$20/($O$19/2)))^2*((($O$20+$G$20)-$AA32)/3))*$AB$29,($D$18*$AB$29)+((PI()*(($C$21/2)^2)*($G$20-$AA32))*$AB$29)+((($D$18+$H$18)/3)*$BD$9))</f>
        <v>204472.26459333097</v>
      </c>
      <c r="AA32" s="53">
        <v>0.1</v>
      </c>
      <c r="AB32" s="80">
        <f>IF($AA32&gt;$G$20,IF('Silo Levels'!$L$16="Pumping",((PI()*((($C$19+$G$20)-$AA32)*($O$20/($O$19/2)))^2*((($O$20+$G$20)-$AA32))/3)*$AB$29)+(((PI()*((($C$19+$G$20)-$AA32)*($O$20/($O$19/2)))^2*(((($C$19+$G$20)-$AA32)*($O$20/($O$19/2)))*$AZ$9))/3)*$AB$29),(((PI()*((($C$19+$G$20)-$AA32)*($O$20/($O$19/2)))^2*((($O$20+$G$20)-$AA32)/3))*$AB$29)-((PI()*((($C$19+$G$20)-$AA32)*($O$20/($O$19/2)))^2*(((($C$19+$G$20)-$AA32)*($O$20/($O$19/2)))*$AZ$9)/3)*$AB$29))),IF('Silo Levels'!$L$16="Pumping",(($D$18*$AB$29)+((PI()*(($C$21/2)^2)*($G$20-$AA32))*$AB$29))+((($D$18+$H$18)/3)*$BD$9)+(((PI()*($C$21/2)^2*(($C$21/2)*$AZ$9))/3)*$AB$29),(($D$18*$AB$29)+((PI()*(($C$21/2)^2)*($G$20-$AA32))*$AB$29))+((($D$18+$H$18)/3)*$BD$9)-(((PI()*($C$21/2)^2*(($C$21/2)*$AZ$9))/3)*$AB$29)))</f>
        <v>200662.05886877977</v>
      </c>
      <c r="AC32" s="73">
        <v>0.1</v>
      </c>
      <c r="AD32" s="79">
        <f>IF($AE32&gt;$G$20,(PI()*((($C$19+$G$20)-$AE32)*($O$20/($O$19/2)))^2*((($O$20+$G$20)-$AE32)/3))*$AF$29,($D$18*$AF$29)+((PI()*(($C$21/2)^2)*($G$20-$AE32))*$AF$29)+((($D$18+$H$18)/3)*$BD$10))</f>
        <v>203304.99993280182</v>
      </c>
      <c r="AE32" s="53">
        <v>0.1</v>
      </c>
      <c r="AF32" s="80">
        <f>IF($AE32&gt;$G$20,IF('Silo Levels'!$L$17="Pumping",((PI()*((($C$19+$G$20)-$AE32)*($O$20/($O$19/2)))^2*((($O$20+$G$20)-$AE32))/3)*$AF$29)+(((PI()*((($C$19+$G$20)-$AE32)*($O$20/($O$19/2)))^2*(((($C$19+$G$20)-$AE32)*($O$20/($O$19/2)))*$AZ$10))/3)*$AF$29),(((PI()*((($C$19+$G$20)-$AE32)*($O$20/($O$19/2)))^2*((($O$20+$G$20)-$AE32)/3))*$AF$29)-((PI()*((($C$19+$G$20)-$AE32)*($O$20/($O$19/2)))^2*(((($C$19+$G$20)-$AE32)*($O$20/($O$19/2)))*$AZ$10)/3)*$AF$29))),IF('Silo Levels'!$L$17="Pumping",(($D$18*$AF$29)+((PI()*(($C$21/2)^2)*($G$20-$AE32))*$AF$29))+((($D$18+$H$18)/3)*$BD$10)+(((PI()*($C$21/2)^2*(($C$21/2)*$AZ$10))/3)*$AF$29),(($D$18*$AF$29)+((PI()*(($C$21/2)^2)*($G$20-$AE32))*$AF$29))+((($D$18+$H$18)/3)*$BD$10)-(((PI()*($C$21/2)^2*(($C$21/2)*$AZ$10))/3)*$AF$29)))</f>
        <v>199516.86548777597</v>
      </c>
      <c r="AG32" s="73">
        <v>0.1</v>
      </c>
      <c r="AH32" s="79">
        <f t="shared" ref="AH32:AH95" si="6">IF($AI32&gt;$G$20,(PI()*((($C$19+$G$20)-$AI32)*($O$20/($O$19/2)))^2*((($O$20+$G$20)-$AI32)/3))*$AJ$29,($D$18*$AJ$29)+((PI()*(($C$21/2)^2)*($G$20-$AI32))*$AJ$29)+((($D$18+$H$18)/3)*$BD$11))</f>
        <v>204217.73933773889</v>
      </c>
      <c r="AI32" s="53">
        <v>0.1</v>
      </c>
      <c r="AJ32" s="80">
        <f>IF($AI32&gt;$G$20,IF('Silo Levels'!$L$18="Pumping",((PI()*((($C$19+$G$20)-$AI32)*($O$20/($O$19/2)))^2*((($O$20+$G$20)-$AI32))/3)*$AJ$29)+(((PI()*((($C$19+$G$20)-$AI32)*($O$20/($O$19/2)))^2*(((($C$19+$G$20)-$AI32)*($O$20/($O$19/2)))*$AZ$11))/3)*$AJ$29),(((PI()*((($C$19+$G$20)-$AI32)*($O$20/($O$19/2)))^2*((($O$20+$G$20)-$AI32)/3))*$AJ$29)-((PI()*((($C$19+$G$20)-$AI32)*($O$20/($O$19/2)))^2*(((($C$19+$G$20)-$AI32)*($O$20/($O$19/2)))*$AZ$11)/3)*$AJ$29))),IF('Silo Levels'!$L$18="Pumping",(($D$18*$AJ$29)+((PI()*(($C$21/2)^2)*($G$20-$AI32))*$AJ$29))+((($D$18+$H$18)/3)*$BD$11)+(((PI()*($C$21/2)^2*(($C$21/2)*$AZ$11))/3)*$AJ$29),(($D$18*$AJ$29)+((PI()*(($C$21/2)^2)*($G$20-$AI32))*$AJ$29))+((($D$18+$H$18)/3)*$BD$11)-(((PI()*($C$21/2)^2*(($C$21/2)*$AZ$11))/3)*$AJ$29)))</f>
        <v>200412.34631612679</v>
      </c>
      <c r="AL32" s="36">
        <v>5</v>
      </c>
      <c r="AM32" s="37" t="s">
        <v>49</v>
      </c>
      <c r="AN32" s="44">
        <f>'Silo Levels'!$D$14</f>
        <v>35.506999999999998</v>
      </c>
      <c r="AP32" s="40">
        <f>IF('Silo Levels'!$M$14="*",$AN$18*$AN$32,0)</f>
        <v>4789.7463541666666</v>
      </c>
      <c r="AQ32" s="40">
        <f>IF('Silo Levels'!$N$14="*",$AR$18*$AN$32,0)</f>
        <v>0</v>
      </c>
      <c r="AR32" s="40">
        <f>IF('Silo Levels'!$O$14="*",$AV$18*$AN$32,0)</f>
        <v>0</v>
      </c>
    </row>
    <row r="33" spans="1:44" ht="15" thickBot="1" x14ac:dyDescent="0.35">
      <c r="A33" s="48">
        <v>0.2</v>
      </c>
      <c r="B33" s="78">
        <f t="shared" si="0"/>
        <v>151705.93150662852</v>
      </c>
      <c r="C33" s="53">
        <v>0.2</v>
      </c>
      <c r="D33" s="54">
        <f>IF($C33&gt;$G$6,IF('Silo Levels'!$L$10="Pumping",((PI()*((($C$5+$G$6)-$C33)*($O$6/($O$5/2)))^2*((($O$6+$G$6)-$C33))/3)*$D$29)+(((PI()*((($C$5+$G$6)-$C33)*($O$6/($O$5/2)))^2*(((($C$5+$G$6)-$C33)*($O$6/($O$5/2)))*$AZ$3))/3)*$D$29),(((PI()*((($C$5+$G$6)-$C33)*($O$6/($O$5/2)))^2*((($O$6+$G$6)-$C33)/3))*$D$29)-((PI()*((($C$5+$G$6)-$C33)*($O$6/($O$5/2)))^2*(((($C$5+$G$6)-$C33)*($O$6/($O$5/2)))*$AZ$3)/3)*$D$29))),IF('Silo Levels'!$L$10="Pumping",(($D$4*$D$29)+((PI()*(($C$7/2)^2)*(G$6-$C33))*$D$29))+((($D$4+$H$4)/3)*$BD$3)+(((PI()*($C$7/2)^2*(($C$7/2)*$AZ$3))/3)*$D$29),(($D$4*$D$29)+((PI()*(($C$7/2)^2)*($G$6-$C33))*$D$29))+((($D$4+$H$4)/3)*$BD$3)-(((PI()*($C$7/2)^2*(($C$7/2)*$AZ$3))/3)*$D$29)))</f>
        <v>148650.42475692232</v>
      </c>
      <c r="E33" s="73">
        <v>0.2</v>
      </c>
      <c r="F33" s="78">
        <f t="shared" si="1"/>
        <v>132504.07072478824</v>
      </c>
      <c r="G33" s="53">
        <v>0.2</v>
      </c>
      <c r="H33" s="54">
        <f>IF($G33&gt;$G$6,IF('Silo Levels'!$L$11="Pumping",((PI()*((($C$5+$G$6)-$G33)*($O$6/($O$5/2)))^2*((($O$6+$G$6)-$G33))/3)*$H$29)+(((PI()*((($C$5+$G$6)-$G33)*($O$6/($O$5/2)))^2*(((($C$5+$G$6)-$G33)*($O$6/($O$5/2)))*$AZ$4))/3)*$H$29),(((PI()*((($C$5+$G$6)-$G33)*($O$6/($O$5/2)))^2*((($O$6+$G$6)-$G33)/3))*$H$29)-((PI()*((($C$5+$G$6)-$G33)*($O$6/($O$5/2)))^2*(((($C$5+$G$6)-$G33)*($O$6/($O$5/2)))*$AZ$4)/3)*$H$29))),IF('Silo Levels'!$L$11="Pumping",(($D$4*$H$29)+((PI()*(($C$7/2)^2)*(G$6-$G33))*$H$29))+((($D$4+$H$4)/3)*$BD$4)+(((PI()*($C$7/2)^2*(($C$7/2)*$AZ$4))/3)*$H$29),(($D$4*$H$29)+((PI()*(($C$7/2)^2)*($G$6-$G33))*$H$29))+((($D$4+$H$4)/3)*$BD$4)-(((PI()*($C$7/2)^2*(($C$7/2)*$AZ$4))/3)*$H$29)))</f>
        <v>129840.29560965976</v>
      </c>
      <c r="I33" s="73">
        <v>0.2</v>
      </c>
      <c r="J33" s="79">
        <f t="shared" si="2"/>
        <v>447290.42862419557</v>
      </c>
      <c r="K33" s="53">
        <v>0.2</v>
      </c>
      <c r="L33" s="80">
        <f>IF($K33&gt;$G$13,IF('Silo Levels'!$L$12="Pumping",((PI()*((($C$12+$G$13)-$K33)*($O$13/($O$12/2)))^2*((($O$13+$G$13)-$K33))/3)*$L$29)+(((PI()*((($C$12+$G$13)-$K33)*($O$13/($O$12/2)))^2*(((($C$12+$G$13)-$K33)*($O$13/($O$12/2)))*$AZ$5))/3)*$L$29),(((PI()*((($C$12+$G$13)-$K33)*($O$13/($O$12/2)))^2*((($O$13+$G$13)-$K33)/3))*$L$29)-((PI()*((($C$12+$G$13)-$K33)*($O$13/($O$12/2)))^2*(((($C$12+$G$13)-$K33)*($O$13/($O$12/2)))*$AZ$5)/3)*$L$29))),IF('Silo Levels'!$L$12="Pumping",(($D$11*$L$29)+((PI()*(($C$14/2)^2)*($G$13-$K33))*$L$29))+((($D$11+$H$11)/3)*$BD$5)+(((PI()*($C$14/2)^2*(($C$14/2)*$AZ$5))/3)*$L$29),(($D$11*$L$29)+((PI()*(($C$14/2)^2)*($G$13-$K33))*$L$29))+((($D$11+$H$11)/3)*$BD$5)-(((PI()*($C$14/2)^2*(($C$14/2)*$AZ$5))/3)*$L$29)))</f>
        <v>433092.42194459611</v>
      </c>
      <c r="M33" s="73">
        <v>0.2</v>
      </c>
      <c r="N33" s="79">
        <f t="shared" si="3"/>
        <v>218605.77576572032</v>
      </c>
      <c r="O33" s="53">
        <v>0.2</v>
      </c>
      <c r="P33" s="80">
        <f>IF($O33&gt;$G$20,IF('Silo Levels'!$L$13="Pumping",((PI()*((($C$19+$G$20)-$O33)*($O$20/($O$19/2)))^2*((($O$20+$G$20)-$O33))/3)*$P$29)+(((PI()*((($C$19+$G$20)-$O33)*($O$20/($O$19/2)))^2*(((($C$19+$G$20)-$O33)*($O$20/($O$19/2)))*$AZ$6))/3)*$P$29),(((PI()*((($C$19+$G$20)-$O33)*($O$20/($O$19/2)))^2*((($O$20+$G$20)-$O33)/3))*$P$29)-((PI()*((($C$19+$G$20)-$O33)*($O$20/($O$19/2)))^2*(((($C$19+$G$20)-$O33)*($O$20/($O$19/2)))*$AZ$6)/3)*$P$29))),IF('Silo Levels'!$L$13="Pumping",(($D$18*$P$29)+((PI()*(($C$21/2)^2)*($G$20-$O33))*$P$29))+((($D$18+$H$18)/3)*$BD$6)+(((PI()*($C$21/2)^2*(($C$21/2)*$AZ$6))/3)*$P$29),(($D$18*$P$29)+((PI()*(($C$21/2)^2)*($G$20-$O33))*$P$29))+((($D$18+$H$18)/3)*$BD$6)-(((PI()*($C$21/2)^2*(($C$21/2)*$AZ$6))/3)*$P$29)))</f>
        <v>214520.57443369555</v>
      </c>
      <c r="Q33" s="73">
        <v>0.2</v>
      </c>
      <c r="R33" s="79">
        <f t="shared" si="4"/>
        <v>212739.17082992083</v>
      </c>
      <c r="S33" s="53">
        <v>0.2</v>
      </c>
      <c r="T33" s="80">
        <f>IF($S33&gt;$G$20,IF('Silo Levels'!$L$14="Pumping",((PI()*((($C$19+$G$20)-$S33)*($O$20/($O$19/2)))^2*((($O$20+$G$20)-$S33))/3)*$T$29)+(((PI()*((($C$19+$G$20)-$S33)*($O$20/($O$19/2)))^2*(((($C$19+$G$20)-$S33)*($O$20/($O$19/2)))*$AZ$7))/3)*$T$29),(((PI()*((($C$19+$G$20)-$S33)*($O$20/($O$19/2)))^2*((($O$20+$G$20)-$S33)/3))*$T$29)-((PI()*((($C$19+$G$20)-$S33)*($O$20/($O$19/2)))^2*(((($C$19+$G$20)-$S33)*($O$20/($O$19/2)))*$AZ$7)/3)*$T$29))),IF('Silo Levels'!$L$14="Pumping",(($D$18*$T$29)+((PI()*(($C$21/2)^2)*($G$20-$S33))*$T$29))+((($D$18+$H$18)/3)*$BD$7)+(((PI()*($C$21/2)^2*(($C$21/2)*$AZ$7))/3)*$T$29),(($D$18*$T$29)+((PI()*(($C$21/2)^2)*($G$20-$S33))*$T$29))+((($D$18+$H$18)/3)*$BD$7)-(((PI()*($C$21/2)^2*(($C$21/2)*$AZ$7))/3)*$T$29)))</f>
        <v>208765.10935879196</v>
      </c>
      <c r="U33" s="73">
        <v>0.2</v>
      </c>
      <c r="V33" s="79">
        <f t="shared" ref="V33:V96" si="7">IF($W33&gt;$G$20,(PI()*((($C$19+$G$20)-$W33)*($O$20/($O$19/2)))^2*((($O$20+$G$20)-$W33)/3))*$X$29,($D$18*$X$29)+((PI()*(($C$21/2)^2)*($G$20-$W33))*$X$29)+((($D$18+$H$18)/3)*$BD$8))</f>
        <v>207321.5709043135</v>
      </c>
      <c r="W33" s="53">
        <v>0.2</v>
      </c>
      <c r="X33" s="80">
        <f>IF($W33&gt;$G$20,IF('Silo Levels'!$L$15="Pumping",((PI()*((($C$19+$G$20)-$W33)*($O$20/($O$19/2)))^2*((($O$20+$G$20)-$W33))/3)*$X$29)+(((PI()*((($C$19+$G$20)-$W33)*($O$20/($O$19/2)))^2*(((($C$19+$G$20)-$W33)*($O$20/($O$19/2)))*$AZ$8))/3)*$X$29),(((PI()*((($C$19+$G$20)-$W33)*($O$20/($O$19/2)))^2*((($O$20+$G$20)-$W33)/3))*$X$29)-((PI()*((($C$19+$G$20)-$W33)*($O$20/($O$19/2)))^2*(((($C$19+$G$20)-$W33)*($O$20/($O$19/2)))*$AZ$8)/3)*$X$29))),IF('Silo Levels'!$L$15="Pumping",(($D$18*$X$29)+((PI()*(($C$21/2)^2)*($G$20-$W33))*$X$29))+((($D$18+$H$18)/3)*$BD$8)+(((PI()*($C$21/2)^2*(($C$21/2)*$AZ$8))/3)*$X$29),(($D$18*$X$29)+((PI()*(($C$21/2)^2)*($G$20-$W33))*$X$29))+((($D$18+$H$18)/3)*$BD$8)-(((PI()*($C$21/2)^2*(($C$21/2)*$AZ$8))/3)*$X$29)))</f>
        <v>203450.14312144401</v>
      </c>
      <c r="Y33" s="73">
        <v>0.2</v>
      </c>
      <c r="Z33" s="79">
        <f t="shared" si="5"/>
        <v>204089.91642306242</v>
      </c>
      <c r="AA33" s="53">
        <v>0.2</v>
      </c>
      <c r="AB33" s="80">
        <f>IF($AA33&gt;$G$20,IF('Silo Levels'!$L$16="Pumping",((PI()*((($C$19+$G$20)-$AA33)*($O$20/($O$19/2)))^2*((($O$20+$G$20)-$AA33))/3)*$AB$29)+(((PI()*((($C$19+$G$20)-$AA33)*($O$20/($O$19/2)))^2*(((($C$19+$G$20)-$AA33)*($O$20/($O$19/2)))*$AZ$9))/3)*$AB$29),(((PI()*((($C$19+$G$20)-$AA33)*($O$20/($O$19/2)))^2*((($O$20+$G$20)-$AA33)/3))*$AB$29)-((PI()*((($C$19+$G$20)-$AA33)*($O$20/($O$19/2)))^2*(((($C$19+$G$20)-$AA33)*($O$20/($O$19/2)))*$AZ$9)/3)*$AB$29))),IF('Silo Levels'!$L$16="Pumping",(($D$18*$AB$29)+((PI()*(($C$21/2)^2)*($G$20-$AA33))*$AB$29))+((($D$18+$H$18)/3)*$BD$9)+(((PI()*($C$21/2)^2*(($C$21/2)*$AZ$9))/3)*$AB$29),(($D$18*$AB$29)+((PI()*(($C$21/2)^2)*($G$20-$AA33))*$AB$29))+((($D$18+$H$18)/3)*$BD$9)-(((PI()*($C$21/2)^2*(($C$21/2)*$AZ$9))/3)*$AB$29)))</f>
        <v>200279.71069851122</v>
      </c>
      <c r="AC33" s="73">
        <v>0.2</v>
      </c>
      <c r="AD33" s="79">
        <f t="shared" ref="AD33:AD96" si="8">IF($AE33&gt;$G$20,(PI()*((($C$19+$G$20)-$AE33)*($O$20/($O$19/2)))^2*((($O$20+$G$20)-$AE33)/3))*$AF$29,($D$18*$AF$29)+((PI()*(($C$21/2)^2)*($G$20-$AE33))*$AF$29)+((($D$18+$H$18)/3)*$BD$10))</f>
        <v>202924.8665808271</v>
      </c>
      <c r="AE33" s="53">
        <v>0.2</v>
      </c>
      <c r="AF33" s="80">
        <f>IF($AE33&gt;$G$20,IF('Silo Levels'!$L$17="Pumping",((PI()*((($C$19+$G$20)-$AE33)*($O$20/($O$19/2)))^2*((($O$20+$G$20)-$AE33))/3)*$AF$29)+(((PI()*((($C$19+$G$20)-$AE33)*($O$20/($O$19/2)))^2*(((($C$19+$G$20)-$AE33)*($O$20/($O$19/2)))*$AZ$10))/3)*$AF$29),(((PI()*((($C$19+$G$20)-$AE33)*($O$20/($O$19/2)))^2*((($O$20+$G$20)-$AE33)/3))*$AF$29)-((PI()*((($C$19+$G$20)-$AE33)*($O$20/($O$19/2)))^2*(((($C$19+$G$20)-$AE33)*($O$20/($O$19/2)))*$AZ$10)/3)*$AF$29))),IF('Silo Levels'!$L$17="Pumping",(($D$18*$AF$29)+((PI()*(($C$21/2)^2)*($G$20-$AE33))*$AF$29))+((($D$18+$H$18)/3)*$BD$10)+(((PI()*($C$21/2)^2*(($C$21/2)*$AZ$10))/3)*$AF$29),(($D$18*$AF$29)+((PI()*(($C$21/2)^2)*($G$20-$AE33))*$AF$29))+((($D$18+$H$18)/3)*$BD$10)-(((PI()*($C$21/2)^2*(($C$21/2)*$AZ$10))/3)*$AF$29)))</f>
        <v>199136.73213580126</v>
      </c>
      <c r="AG33" s="73">
        <v>0.2</v>
      </c>
      <c r="AH33" s="79">
        <f t="shared" si="6"/>
        <v>203835.87411466424</v>
      </c>
      <c r="AI33" s="53">
        <v>0.2</v>
      </c>
      <c r="AJ33" s="80">
        <f>IF($AI33&gt;$G$20,IF('Silo Levels'!$L$18="Pumping",((PI()*((($C$19+$G$20)-$AI33)*($O$20/($O$19/2)))^2*((($O$20+$G$20)-$AI33))/3)*$AJ$29)+(((PI()*((($C$19+$G$20)-$AI33)*($O$20/($O$19/2)))^2*(((($C$19+$G$20)-$AI33)*($O$20/($O$19/2)))*$AZ$11))/3)*$AJ$29),(((PI()*((($C$19+$G$20)-$AI33)*($O$20/($O$19/2)))^2*((($O$20+$G$20)-$AI33)/3))*$AJ$29)-((PI()*((($C$19+$G$20)-$AI33)*($O$20/($O$19/2)))^2*(((($C$19+$G$20)-$AI33)*($O$20/($O$19/2)))*$AZ$11)/3)*$AJ$29))),IF('Silo Levels'!$L$18="Pumping",(($D$18*$AJ$29)+((PI()*(($C$21/2)^2)*($G$20-$AI33))*$AJ$29))+((($D$18+$H$18)/3)*$BD$11)+(((PI()*($C$21/2)^2*(($C$21/2)*$AZ$11))/3)*$AJ$29),(($D$18*$AJ$29)+((PI()*(($C$21/2)^2)*($G$20-$AI33))*$AJ$29))+((($D$18+$H$18)/3)*$BD$11)-(((PI()*($C$21/2)^2*(($C$21/2)*$AZ$11))/3)*$AJ$29)))</f>
        <v>200030.48109305213</v>
      </c>
      <c r="AL33" s="34">
        <v>6</v>
      </c>
      <c r="AM33" s="38" t="s">
        <v>50</v>
      </c>
      <c r="AN33" s="112">
        <f>'Silo Levels'!$D$15</f>
        <v>34.590000000000003</v>
      </c>
      <c r="AP33" s="50">
        <f>IF('Silo Levels'!$M$15="*",$AN$18*$AN$33,0)</f>
        <v>0</v>
      </c>
      <c r="AQ33" s="50">
        <f>IF('Silo Levels'!$N$15="*",$AR$18*$AN$33,0)</f>
        <v>1542.1821220341433</v>
      </c>
      <c r="AR33" s="50">
        <f>IF('Silo Levels'!$O$15="*",$AV$18*$AN$33,0)</f>
        <v>1568.08</v>
      </c>
    </row>
    <row r="34" spans="1:44" ht="15" thickBot="1" x14ac:dyDescent="0.35">
      <c r="A34" s="48">
        <v>0.3</v>
      </c>
      <c r="B34" s="78">
        <f t="shared" si="0"/>
        <v>151267.90963310172</v>
      </c>
      <c r="C34" s="53">
        <v>0.3</v>
      </c>
      <c r="D34" s="54">
        <f>IF($C34&gt;$G$6,IF('Silo Levels'!$L$10="Pumping",((PI()*((($C$5+$G$6)-$C34)*($O$6/($O$5/2)))^2*((($O$6+$G$6)-$C34))/3)*$D$29)+(((PI()*((($C$5+$G$6)-$C34)*($O$6/($O$5/2)))^2*(((($C$5+$G$6)-$C34)*($O$6/($O$5/2)))*$AZ$3))/3)*$D$29),(((PI()*((($C$5+$G$6)-$C34)*($O$6/($O$5/2)))^2*((($O$6+$G$6)-$C34)/3))*$D$29)-((PI()*((($C$5+$G$6)-$C34)*($O$6/($O$5/2)))^2*(((($C$5+$G$6)-$C34)*($O$6/($O$5/2)))*$AZ$3)/3)*$D$29))),IF('Silo Levels'!$L$10="Pumping",(($D$4*$D$29)+((PI()*(($C$7/2)^2)*(G$6-$C34))*$D$29))+((($D$4+$H$4)/3)*$BD$3)+(((PI()*($C$7/2)^2*(($C$7/2)*$AZ$3))/3)*$D$29),(($D$4*$D$29)+((PI()*(($C$7/2)^2)*($G$6-$C34))*$D$29))+((($D$4+$H$4)/3)*$BD$3)-(((PI()*($C$7/2)^2*(($C$7/2)*$AZ$3))/3)*$D$29)))</f>
        <v>148212.40288339552</v>
      </c>
      <c r="E34" s="73">
        <v>0.3</v>
      </c>
      <c r="F34" s="78">
        <f t="shared" si="1"/>
        <v>132122.20550171362</v>
      </c>
      <c r="G34" s="53">
        <v>0.3</v>
      </c>
      <c r="H34" s="54">
        <f>IF($G34&gt;$G$6,IF('Silo Levels'!$L$11="Pumping",((PI()*((($C$5+$G$6)-$G34)*($O$6/($O$5/2)))^2*((($O$6+$G$6)-$G34))/3)*$H$29)+(((PI()*((($C$5+$G$6)-$G34)*($O$6/($O$5/2)))^2*(((($C$5+$G$6)-$G34)*($O$6/($O$5/2)))*$AZ$4))/3)*$H$29),(((PI()*((($C$5+$G$6)-$G34)*($O$6/($O$5/2)))^2*((($O$6+$G$6)-$G34)/3))*$H$29)-((PI()*((($C$5+$G$6)-$G34)*($O$6/($O$5/2)))^2*(((($C$5+$G$6)-$G34)*($O$6/($O$5/2)))*$AZ$4)/3)*$H$29))),IF('Silo Levels'!$L$11="Pumping",(($D$4*$H$29)+((PI()*(($C$7/2)^2)*(G$6-$G34))*$H$29))+((($D$4+$H$4)/3)*$BD$4)+(((PI()*($C$7/2)^2*(($C$7/2)*$AZ$4))/3)*$H$29),(($D$4*$H$29)+((PI()*(($C$7/2)^2)*($G$6-$G34))*$H$29))+((($D$4+$H$4)/3)*$BD$4)-(((PI()*($C$7/2)^2*(($C$7/2)*$AZ$4))/3)*$H$29)))</f>
        <v>129458.43038658514</v>
      </c>
      <c r="I34" s="73">
        <v>0.3</v>
      </c>
      <c r="J34" s="79">
        <f t="shared" si="2"/>
        <v>446371.46379056451</v>
      </c>
      <c r="K34" s="53">
        <v>0.3</v>
      </c>
      <c r="L34" s="80">
        <f>IF($K34&gt;$G$13,IF('Silo Levels'!$L$12="Pumping",((PI()*((($C$12+$G$13)-$K34)*($O$13/($O$12/2)))^2*((($O$13+$G$13)-$K34))/3)*$L$29)+(((PI()*((($C$12+$G$13)-$K34)*($O$13/($O$12/2)))^2*(((($C$12+$G$13)-$K34)*($O$13/($O$12/2)))*$AZ$5))/3)*$L$29),(((PI()*((($C$12+$G$13)-$K34)*($O$13/($O$12/2)))^2*((($O$13+$G$13)-$K34)/3))*$L$29)-((PI()*((($C$12+$G$13)-$K34)*($O$13/($O$12/2)))^2*(((($C$12+$G$13)-$K34)*($O$13/($O$12/2)))*$AZ$5)/3)*$L$29))),IF('Silo Levels'!$L$12="Pumping",(($D$11*$L$29)+((PI()*(($C$14/2)^2)*($G$13-$K34))*$L$29))+((($D$11+$H$11)/3)*$BD$5)+(((PI()*($C$14/2)^2*(($C$14/2)*$AZ$5))/3)*$L$29),(($D$11*$L$29)+((PI()*(($C$14/2)^2)*($G$13-$K34))*$L$29))+((($D$11+$H$11)/3)*$BD$5)-(((PI()*($C$14/2)^2*(($C$14/2)*$AZ$5))/3)*$L$29)))</f>
        <v>432173.45711096504</v>
      </c>
      <c r="M34" s="73">
        <v>0.3</v>
      </c>
      <c r="N34" s="79">
        <f t="shared" si="3"/>
        <v>218195.83221741958</v>
      </c>
      <c r="O34" s="53">
        <v>0.3</v>
      </c>
      <c r="P34" s="80">
        <f>IF($O34&gt;$G$20,IF('Silo Levels'!$L$13="Pumping",((PI()*((($C$19+$G$20)-$O34)*($O$20/($O$19/2)))^2*((($O$20+$G$20)-$O34))/3)*$P$29)+(((PI()*((($C$19+$G$20)-$O34)*($O$20/($O$19/2)))^2*(((($C$19+$G$20)-$O34)*($O$20/($O$19/2)))*$AZ$6))/3)*$P$29),(((PI()*((($C$19+$G$20)-$O34)*($O$20/($O$19/2)))^2*((($O$20+$G$20)-$O34)/3))*$P$29)-((PI()*((($C$19+$G$20)-$O34)*($O$20/($O$19/2)))^2*(((($C$19+$G$20)-$O34)*($O$20/($O$19/2)))*$AZ$6)/3)*$P$29))),IF('Silo Levels'!$L$13="Pumping",(($D$18*$P$29)+((PI()*(($C$21/2)^2)*($G$20-$O34))*$P$29))+((($D$18+$H$18)/3)*$BD$6)+(((PI()*($C$21/2)^2*(($C$21/2)*$AZ$6))/3)*$P$29),(($D$18*$P$29)+((PI()*(($C$21/2)^2)*($G$20-$O34))*$P$29))+((($D$18+$H$18)/3)*$BD$6)-(((PI()*($C$21/2)^2*(($C$21/2)*$AZ$6))/3)*$P$29)))</f>
        <v>214110.63088539481</v>
      </c>
      <c r="Q34" s="73">
        <v>0.3</v>
      </c>
      <c r="R34" s="79">
        <f t="shared" si="4"/>
        <v>212340.37999239989</v>
      </c>
      <c r="S34" s="53">
        <v>0.3</v>
      </c>
      <c r="T34" s="80">
        <f>IF($S34&gt;$G$20,IF('Silo Levels'!$L$14="Pumping",((PI()*((($C$19+$G$20)-$S34)*($O$20/($O$19/2)))^2*((($O$20+$G$20)-$S34))/3)*$T$29)+(((PI()*((($C$19+$G$20)-$S34)*($O$20/($O$19/2)))^2*(((($C$19+$G$20)-$S34)*($O$20/($O$19/2)))*$AZ$7))/3)*$T$29),(((PI()*((($C$19+$G$20)-$S34)*($O$20/($O$19/2)))^2*((($O$20+$G$20)-$S34)/3))*$T$29)-((PI()*((($C$19+$G$20)-$S34)*($O$20/($O$19/2)))^2*(((($C$19+$G$20)-$S34)*($O$20/($O$19/2)))*$AZ$7)/3)*$T$29))),IF('Silo Levels'!$L$14="Pumping",(($D$18*$T$29)+((PI()*(($C$21/2)^2)*($G$20-$S34))*$T$29))+((($D$18+$H$18)/3)*$BD$7)+(((PI()*($C$21/2)^2*(($C$21/2)*$AZ$7))/3)*$T$29),(($D$18*$T$29)+((PI()*(($C$21/2)^2)*($G$20-$S34))*$T$29))+((($D$18+$H$18)/3)*$BD$7)-(((PI()*($C$21/2)^2*(($C$21/2)*$AZ$7))/3)*$T$29)))</f>
        <v>208366.31852127102</v>
      </c>
      <c r="U34" s="73">
        <v>0.3</v>
      </c>
      <c r="V34" s="79">
        <f t="shared" si="7"/>
        <v>206933.07919648549</v>
      </c>
      <c r="W34" s="53">
        <v>0.3</v>
      </c>
      <c r="X34" s="80">
        <f>IF($W34&gt;$G$20,IF('Silo Levels'!$L$15="Pumping",((PI()*((($C$19+$G$20)-$W34)*($O$20/($O$19/2)))^2*((($O$20+$G$20)-$W34))/3)*$X$29)+(((PI()*((($C$19+$G$20)-$W34)*($O$20/($O$19/2)))^2*(((($C$19+$G$20)-$W34)*($O$20/($O$19/2)))*$AZ$8))/3)*$X$29),(((PI()*((($C$19+$G$20)-$W34)*($O$20/($O$19/2)))^2*((($O$20+$G$20)-$W34)/3))*$X$29)-((PI()*((($C$19+$G$20)-$W34)*($O$20/($O$19/2)))^2*(((($C$19+$G$20)-$W34)*($O$20/($O$19/2)))*$AZ$8)/3)*$X$29))),IF('Silo Levels'!$L$15="Pumping",(($D$18*$X$29)+((PI()*(($C$21/2)^2)*($G$20-$W34))*$X$29))+((($D$18+$H$18)/3)*$BD$8)+(((PI()*($C$21/2)^2*(($C$21/2)*$AZ$8))/3)*$X$29),(($D$18*$X$29)+((PI()*(($C$21/2)^2)*($G$20-$W34))*$X$29))+((($D$18+$H$18)/3)*$BD$8)-(((PI()*($C$21/2)^2*(($C$21/2)*$AZ$8))/3)*$X$29)))</f>
        <v>203061.651413616</v>
      </c>
      <c r="Y34" s="73">
        <v>0.3</v>
      </c>
      <c r="Z34" s="79">
        <f t="shared" si="5"/>
        <v>203707.56825279389</v>
      </c>
      <c r="AA34" s="53">
        <v>0.3</v>
      </c>
      <c r="AB34" s="80">
        <f>IF($AA34&gt;$G$20,IF('Silo Levels'!$L$16="Pumping",((PI()*((($C$19+$G$20)-$AA34)*($O$20/($O$19/2)))^2*((($O$20+$G$20)-$AA34))/3)*$AB$29)+(((PI()*((($C$19+$G$20)-$AA34)*($O$20/($O$19/2)))^2*(((($C$19+$G$20)-$AA34)*($O$20/($O$19/2)))*$AZ$9))/3)*$AB$29),(((PI()*((($C$19+$G$20)-$AA34)*($O$20/($O$19/2)))^2*((($O$20+$G$20)-$AA34)/3))*$AB$29)-((PI()*((($C$19+$G$20)-$AA34)*($O$20/($O$19/2)))^2*(((($C$19+$G$20)-$AA34)*($O$20/($O$19/2)))*$AZ$9)/3)*$AB$29))),IF('Silo Levels'!$L$16="Pumping",(($D$18*$AB$29)+((PI()*(($C$21/2)^2)*($G$20-$AA34))*$AB$29))+((($D$18+$H$18)/3)*$BD$9)+(((PI()*($C$21/2)^2*(($C$21/2)*$AZ$9))/3)*$AB$29),(($D$18*$AB$29)+((PI()*(($C$21/2)^2)*($G$20-$AA34))*$AB$29))+((($D$18+$H$18)/3)*$BD$9)-(((PI()*($C$21/2)^2*(($C$21/2)*$AZ$9))/3)*$AB$29)))</f>
        <v>199897.36252824269</v>
      </c>
      <c r="AC34" s="73">
        <v>0.3</v>
      </c>
      <c r="AD34" s="79">
        <f t="shared" si="8"/>
        <v>202544.73322885239</v>
      </c>
      <c r="AE34" s="53">
        <v>0.3</v>
      </c>
      <c r="AF34" s="80">
        <f>IF($AE34&gt;$G$20,IF('Silo Levels'!$L$17="Pumping",((PI()*((($C$19+$G$20)-$AE34)*($O$20/($O$19/2)))^2*((($O$20+$G$20)-$AE34))/3)*$AF$29)+(((PI()*((($C$19+$G$20)-$AE34)*($O$20/($O$19/2)))^2*(((($C$19+$G$20)-$AE34)*($O$20/($O$19/2)))*$AZ$10))/3)*$AF$29),(((PI()*((($C$19+$G$20)-$AE34)*($O$20/($O$19/2)))^2*((($O$20+$G$20)-$AE34)/3))*$AF$29)-((PI()*((($C$19+$G$20)-$AE34)*($O$20/($O$19/2)))^2*(((($C$19+$G$20)-$AE34)*($O$20/($O$19/2)))*$AZ$10)/3)*$AF$29))),IF('Silo Levels'!$L$17="Pumping",(($D$18*$AF$29)+((PI()*(($C$21/2)^2)*($G$20-$AE34))*$AF$29))+((($D$18+$H$18)/3)*$BD$10)+(((PI()*($C$21/2)^2*(($C$21/2)*$AZ$10))/3)*$AF$29),(($D$18*$AF$29)+((PI()*(($C$21/2)^2)*($G$20-$AE34))*$AF$29))+((($D$18+$H$18)/3)*$BD$10)-(((PI()*($C$21/2)^2*(($C$21/2)*$AZ$10))/3)*$AF$29)))</f>
        <v>198756.59878382654</v>
      </c>
      <c r="AG34" s="73">
        <v>0.3</v>
      </c>
      <c r="AH34" s="79">
        <f t="shared" si="6"/>
        <v>203454.00889158959</v>
      </c>
      <c r="AI34" s="53">
        <v>0.3</v>
      </c>
      <c r="AJ34" s="80">
        <f>IF($AI34&gt;$G$20,IF('Silo Levels'!$L$18="Pumping",((PI()*((($C$19+$G$20)-$AI34)*($O$20/($O$19/2)))^2*((($O$20+$G$20)-$AI34))/3)*$AJ$29)+(((PI()*((($C$19+$G$20)-$AI34)*($O$20/($O$19/2)))^2*(((($C$19+$G$20)-$AI34)*($O$20/($O$19/2)))*$AZ$11))/3)*$AJ$29),(((PI()*((($C$19+$G$20)-$AI34)*($O$20/($O$19/2)))^2*((($O$20+$G$20)-$AI34)/3))*$AJ$29)-((PI()*((($C$19+$G$20)-$AI34)*($O$20/($O$19/2)))^2*(((($C$19+$G$20)-$AI34)*($O$20/($O$19/2)))*$AZ$11)/3)*$AJ$29))),IF('Silo Levels'!$L$18="Pumping",(($D$18*$AJ$29)+((PI()*(($C$21/2)^2)*($G$20-$AI34))*$AJ$29))+((($D$18+$H$18)/3)*$BD$11)+(((PI()*($C$21/2)^2*(($C$21/2)*$AZ$11))/3)*$AJ$29),(($D$18*$AJ$29)+((PI()*(($C$21/2)^2)*($G$20-$AI34))*$AJ$29))+((($D$18+$H$18)/3)*$BD$11)-(((PI()*($C$21/2)^2*(($C$21/2)*$AZ$11))/3)*$AJ$29)))</f>
        <v>199648.61586997748</v>
      </c>
      <c r="AL34" s="36">
        <v>7</v>
      </c>
      <c r="AM34" s="37" t="s">
        <v>51</v>
      </c>
      <c r="AN34" s="44">
        <f>'Silo Levels'!$D$16</f>
        <v>34.042999999999999</v>
      </c>
      <c r="AP34" s="40">
        <f>IF('Silo Levels'!$M$16="*",$AN$18*$AN$34,0)</f>
        <v>4592.2588541666673</v>
      </c>
      <c r="AQ34" s="40">
        <f>IF('Silo Levels'!$N$16="*",$AR$18*$AN$34,0)</f>
        <v>0</v>
      </c>
      <c r="AR34" s="40">
        <f>IF('Silo Levels'!$O$16="*",$AV$18*$AN$34,0)</f>
        <v>1543.2826666666665</v>
      </c>
    </row>
    <row r="35" spans="1:44" ht="15" thickBot="1" x14ac:dyDescent="0.35">
      <c r="A35" s="48">
        <v>0.4</v>
      </c>
      <c r="B35" s="78">
        <f t="shared" si="0"/>
        <v>150829.88775957489</v>
      </c>
      <c r="C35" s="53">
        <v>0.4</v>
      </c>
      <c r="D35" s="54">
        <f>IF($C35&gt;$G$6,IF('Silo Levels'!$L$10="Pumping",((PI()*((($C$5+$G$6)-$C35)*($O$6/($O$5/2)))^2*((($O$6+$G$6)-$C35))/3)*$D$29)+(((PI()*((($C$5+$G$6)-$C35)*($O$6/($O$5/2)))^2*(((($C$5+$G$6)-$C35)*($O$6/($O$5/2)))*$AZ$3))/3)*$D$29),(((PI()*((($C$5+$G$6)-$C35)*($O$6/($O$5/2)))^2*((($O$6+$G$6)-$C35)/3))*$D$29)-((PI()*((($C$5+$G$6)-$C35)*($O$6/($O$5/2)))^2*(((($C$5+$G$6)-$C35)*($O$6/($O$5/2)))*$AZ$3)/3)*$D$29))),IF('Silo Levels'!$L$10="Pumping",(($D$4*$D$29)+((PI()*(($C$7/2)^2)*(G$6-$C35))*$D$29))+((($D$4+$H$4)/3)*$BD$3)+(((PI()*($C$7/2)^2*(($C$7/2)*$AZ$3))/3)*$D$29),(($D$4*$D$29)+((PI()*(($C$7/2)^2)*($G$6-$C35))*$D$29))+((($D$4+$H$4)/3)*$BD$3)-(((PI()*($C$7/2)^2*(($C$7/2)*$AZ$3))/3)*$D$29)))</f>
        <v>147774.3810098687</v>
      </c>
      <c r="E35" s="73">
        <v>0.4</v>
      </c>
      <c r="F35" s="78">
        <f t="shared" si="1"/>
        <v>131740.34027863893</v>
      </c>
      <c r="G35" s="53">
        <v>0.4</v>
      </c>
      <c r="H35" s="54">
        <f>IF($G35&gt;$G$6,IF('Silo Levels'!$L$11="Pumping",((PI()*((($C$5+$G$6)-$G35)*($O$6/($O$5/2)))^2*((($O$6+$G$6)-$G35))/3)*$H$29)+(((PI()*((($C$5+$G$6)-$G35)*($O$6/($O$5/2)))^2*(((($C$5+$G$6)-$G35)*($O$6/($O$5/2)))*$AZ$4))/3)*$H$29),(((PI()*((($C$5+$G$6)-$G35)*($O$6/($O$5/2)))^2*((($O$6+$G$6)-$G35)/3))*$H$29)-((PI()*((($C$5+$G$6)-$G35)*($O$6/($O$5/2)))^2*(((($C$5+$G$6)-$G35)*($O$6/($O$5/2)))*$AZ$4)/3)*$H$29))),IF('Silo Levels'!$L$11="Pumping",(($D$4*$H$29)+((PI()*(($C$7/2)^2)*(G$6-$G35))*$H$29))+((($D$4+$H$4)/3)*$BD$4)+(((PI()*($C$7/2)^2*(($C$7/2)*$AZ$4))/3)*$H$29),(($D$4*$H$29)+((PI()*(($C$7/2)^2)*($G$6-$G35))*$H$29))+((($D$4+$H$4)/3)*$BD$4)-(((PI()*($C$7/2)^2*(($C$7/2)*$AZ$4))/3)*$H$29)))</f>
        <v>129076.56516351046</v>
      </c>
      <c r="I35" s="73">
        <v>0.4</v>
      </c>
      <c r="J35" s="79">
        <f t="shared" si="2"/>
        <v>445452.4989569335</v>
      </c>
      <c r="K35" s="53">
        <v>0.4</v>
      </c>
      <c r="L35" s="80">
        <f>IF($K35&gt;$G$13,IF('Silo Levels'!$L$12="Pumping",((PI()*((($C$12+$G$13)-$K35)*($O$13/($O$12/2)))^2*((($O$13+$G$13)-$K35))/3)*$L$29)+(((PI()*((($C$12+$G$13)-$K35)*($O$13/($O$12/2)))^2*(((($C$12+$G$13)-$K35)*($O$13/($O$12/2)))*$AZ$5))/3)*$L$29),(((PI()*((($C$12+$G$13)-$K35)*($O$13/($O$12/2)))^2*((($O$13+$G$13)-$K35)/3))*$L$29)-((PI()*((($C$12+$G$13)-$K35)*($O$13/($O$12/2)))^2*(((($C$12+$G$13)-$K35)*($O$13/($O$12/2)))*$AZ$5)/3)*$L$29))),IF('Silo Levels'!$L$12="Pumping",(($D$11*$L$29)+((PI()*(($C$14/2)^2)*($G$13-$K35))*$L$29))+((($D$11+$H$11)/3)*$BD$5)+(((PI()*($C$14/2)^2*(($C$14/2)*$AZ$5))/3)*$L$29),(($D$11*$L$29)+((PI()*(($C$14/2)^2)*($G$13-$K35))*$L$29))+((($D$11+$H$11)/3)*$BD$5)-(((PI()*($C$14/2)^2*(($C$14/2)*$AZ$5))/3)*$L$29)))</f>
        <v>431254.49227733404</v>
      </c>
      <c r="M35" s="73">
        <v>0.4</v>
      </c>
      <c r="N35" s="79">
        <f t="shared" si="3"/>
        <v>217785.88866911884</v>
      </c>
      <c r="O35" s="53">
        <v>0.4</v>
      </c>
      <c r="P35" s="80">
        <f>IF($O35&gt;$G$20,IF('Silo Levels'!$L$13="Pumping",((PI()*((($C$19+$G$20)-$O35)*($O$20/($O$19/2)))^2*((($O$20+$G$20)-$O35))/3)*$P$29)+(((PI()*((($C$19+$G$20)-$O35)*($O$20/($O$19/2)))^2*(((($C$19+$G$20)-$O35)*($O$20/($O$19/2)))*$AZ$6))/3)*$P$29),(((PI()*((($C$19+$G$20)-$O35)*($O$20/($O$19/2)))^2*((($O$20+$G$20)-$O35)/3))*$P$29)-((PI()*((($C$19+$G$20)-$O35)*($O$20/($O$19/2)))^2*(((($C$19+$G$20)-$O35)*($O$20/($O$19/2)))*$AZ$6)/3)*$P$29))),IF('Silo Levels'!$L$13="Pumping",(($D$18*$P$29)+((PI()*(($C$21/2)^2)*($G$20-$O35))*$P$29))+((($D$18+$H$18)/3)*$BD$6)+(((PI()*($C$21/2)^2*(($C$21/2)*$AZ$6))/3)*$P$29),(($D$18*$P$29)+((PI()*(($C$21/2)^2)*($G$20-$O35))*$P$29))+((($D$18+$H$18)/3)*$BD$6)-(((PI()*($C$21/2)^2*(($C$21/2)*$AZ$6))/3)*$P$29)))</f>
        <v>213700.68733709407</v>
      </c>
      <c r="Q35" s="73">
        <v>0.4</v>
      </c>
      <c r="R35" s="79">
        <f t="shared" si="4"/>
        <v>211941.58915487895</v>
      </c>
      <c r="S35" s="53">
        <v>0.4</v>
      </c>
      <c r="T35" s="80">
        <f>IF($S35&gt;$G$20,IF('Silo Levels'!$L$14="Pumping",((PI()*((($C$19+$G$20)-$S35)*($O$20/($O$19/2)))^2*((($O$20+$G$20)-$S35))/3)*$T$29)+(((PI()*((($C$19+$G$20)-$S35)*($O$20/($O$19/2)))^2*(((($C$19+$G$20)-$S35)*($O$20/($O$19/2)))*$AZ$7))/3)*$T$29),(((PI()*((($C$19+$G$20)-$S35)*($O$20/($O$19/2)))^2*((($O$20+$G$20)-$S35)/3))*$T$29)-((PI()*((($C$19+$G$20)-$S35)*($O$20/($O$19/2)))^2*(((($C$19+$G$20)-$S35)*($O$20/($O$19/2)))*$AZ$7)/3)*$T$29))),IF('Silo Levels'!$L$14="Pumping",(($D$18*$T$29)+((PI()*(($C$21/2)^2)*($G$20-$S35))*$T$29))+((($D$18+$H$18)/3)*$BD$7)+(((PI()*($C$21/2)^2*(($C$21/2)*$AZ$7))/3)*$T$29),(($D$18*$T$29)+((PI()*(($C$21/2)^2)*($G$20-$S35))*$T$29))+((($D$18+$H$18)/3)*$BD$7)-(((PI()*($C$21/2)^2*(($C$21/2)*$AZ$7))/3)*$T$29)))</f>
        <v>207967.52768375009</v>
      </c>
      <c r="U35" s="73">
        <v>0.4</v>
      </c>
      <c r="V35" s="79">
        <f t="shared" si="7"/>
        <v>206544.58748865747</v>
      </c>
      <c r="W35" s="53">
        <v>0.4</v>
      </c>
      <c r="X35" s="80">
        <f>IF($W35&gt;$G$20,IF('Silo Levels'!$L$15="Pumping",((PI()*((($C$19+$G$20)-$W35)*($O$20/($O$19/2)))^2*((($O$20+$G$20)-$W35))/3)*$X$29)+(((PI()*((($C$19+$G$20)-$W35)*($O$20/($O$19/2)))^2*(((($C$19+$G$20)-$W35)*($O$20/($O$19/2)))*$AZ$8))/3)*$X$29),(((PI()*((($C$19+$G$20)-$W35)*($O$20/($O$19/2)))^2*((($O$20+$G$20)-$W35)/3))*$X$29)-((PI()*((($C$19+$G$20)-$W35)*($O$20/($O$19/2)))^2*(((($C$19+$G$20)-$W35)*($O$20/($O$19/2)))*$AZ$8)/3)*$X$29))),IF('Silo Levels'!$L$15="Pumping",(($D$18*$X$29)+((PI()*(($C$21/2)^2)*($G$20-$W35))*$X$29))+((($D$18+$H$18)/3)*$BD$8)+(((PI()*($C$21/2)^2*(($C$21/2)*$AZ$8))/3)*$X$29),(($D$18*$X$29)+((PI()*(($C$21/2)^2)*($G$20-$W35))*$X$29))+((($D$18+$H$18)/3)*$BD$8)-(((PI()*($C$21/2)^2*(($C$21/2)*$AZ$8))/3)*$X$29)))</f>
        <v>202673.15970578798</v>
      </c>
      <c r="Y35" s="73">
        <v>0.4</v>
      </c>
      <c r="Z35" s="79">
        <f t="shared" si="5"/>
        <v>203325.22008252531</v>
      </c>
      <c r="AA35" s="53">
        <v>0.4</v>
      </c>
      <c r="AB35" s="80">
        <f>IF($AA35&gt;$G$20,IF('Silo Levels'!$L$16="Pumping",((PI()*((($C$19+$G$20)-$AA35)*($O$20/($O$19/2)))^2*((($O$20+$G$20)-$AA35))/3)*$AB$29)+(((PI()*((($C$19+$G$20)-$AA35)*($O$20/($O$19/2)))^2*(((($C$19+$G$20)-$AA35)*($O$20/($O$19/2)))*$AZ$9))/3)*$AB$29),(((PI()*((($C$19+$G$20)-$AA35)*($O$20/($O$19/2)))^2*((($O$20+$G$20)-$AA35)/3))*$AB$29)-((PI()*((($C$19+$G$20)-$AA35)*($O$20/($O$19/2)))^2*(((($C$19+$G$20)-$AA35)*($O$20/($O$19/2)))*$AZ$9)/3)*$AB$29))),IF('Silo Levels'!$L$16="Pumping",(($D$18*$AB$29)+((PI()*(($C$21/2)^2)*($G$20-$AA35))*$AB$29))+((($D$18+$H$18)/3)*$BD$9)+(((PI()*($C$21/2)^2*(($C$21/2)*$AZ$9))/3)*$AB$29),(($D$18*$AB$29)+((PI()*(($C$21/2)^2)*($G$20-$AA35))*$AB$29))+((($D$18+$H$18)/3)*$BD$9)-(((PI()*($C$21/2)^2*(($C$21/2)*$AZ$9))/3)*$AB$29)))</f>
        <v>199515.01435797411</v>
      </c>
      <c r="AC35" s="73">
        <v>0.4</v>
      </c>
      <c r="AD35" s="79">
        <f t="shared" si="8"/>
        <v>202164.59987687768</v>
      </c>
      <c r="AE35" s="53">
        <v>0.4</v>
      </c>
      <c r="AF35" s="80">
        <f>IF($AE35&gt;$G$20,IF('Silo Levels'!$L$17="Pumping",((PI()*((($C$19+$G$20)-$AE35)*($O$20/($O$19/2)))^2*((($O$20+$G$20)-$AE35))/3)*$AF$29)+(((PI()*((($C$19+$G$20)-$AE35)*($O$20/($O$19/2)))^2*(((($C$19+$G$20)-$AE35)*($O$20/($O$19/2)))*$AZ$10))/3)*$AF$29),(((PI()*((($C$19+$G$20)-$AE35)*($O$20/($O$19/2)))^2*((($O$20+$G$20)-$AE35)/3))*$AF$29)-((PI()*((($C$19+$G$20)-$AE35)*($O$20/($O$19/2)))^2*(((($C$19+$G$20)-$AE35)*($O$20/($O$19/2)))*$AZ$10)/3)*$AF$29))),IF('Silo Levels'!$L$17="Pumping",(($D$18*$AF$29)+((PI()*(($C$21/2)^2)*($G$20-$AE35))*$AF$29))+((($D$18+$H$18)/3)*$BD$10)+(((PI()*($C$21/2)^2*(($C$21/2)*$AZ$10))/3)*$AF$29),(($D$18*$AF$29)+((PI()*(($C$21/2)^2)*($G$20-$AE35))*$AF$29))+((($D$18+$H$18)/3)*$BD$10)-(((PI()*($C$21/2)^2*(($C$21/2)*$AZ$10))/3)*$AF$29)))</f>
        <v>198376.46543185183</v>
      </c>
      <c r="AG35" s="73">
        <v>0.4</v>
      </c>
      <c r="AH35" s="79">
        <f t="shared" si="6"/>
        <v>203072.14366851491</v>
      </c>
      <c r="AI35" s="53">
        <v>0.4</v>
      </c>
      <c r="AJ35" s="80">
        <f>IF($AI35&gt;$G$20,IF('Silo Levels'!$L$18="Pumping",((PI()*((($C$19+$G$20)-$AI35)*($O$20/($O$19/2)))^2*((($O$20+$G$20)-$AI35))/3)*$AJ$29)+(((PI()*((($C$19+$G$20)-$AI35)*($O$20/($O$19/2)))^2*(((($C$19+$G$20)-$AI35)*($O$20/($O$19/2)))*$AZ$11))/3)*$AJ$29),(((PI()*((($C$19+$G$20)-$AI35)*($O$20/($O$19/2)))^2*((($O$20+$G$20)-$AI35)/3))*$AJ$29)-((PI()*((($C$19+$G$20)-$AI35)*($O$20/($O$19/2)))^2*(((($C$19+$G$20)-$AI35)*($O$20/($O$19/2)))*$AZ$11)/3)*$AJ$29))),IF('Silo Levels'!$L$18="Pumping",(($D$18*$AJ$29)+((PI()*(($C$21/2)^2)*($G$20-$AI35))*$AJ$29))+((($D$18+$H$18)/3)*$BD$11)+(((PI()*($C$21/2)^2*(($C$21/2)*$AZ$11))/3)*$AJ$29),(($D$18*$AJ$29)+((PI()*(($C$21/2)^2)*($G$20-$AI35))*$AJ$29))+((($D$18+$H$18)/3)*$BD$11)-(((PI()*($C$21/2)^2*(($C$21/2)*$AZ$11))/3)*$AJ$29)))</f>
        <v>199266.7506469028</v>
      </c>
      <c r="AL35" s="34">
        <v>8</v>
      </c>
      <c r="AM35" s="38" t="s">
        <v>52</v>
      </c>
      <c r="AN35" s="112">
        <f>'Silo Levels'!$D$17</f>
        <v>33.845799999999997</v>
      </c>
      <c r="AP35" s="50">
        <f>IF('Silo Levels'!$M$17="*",$AN$18*$AN$35,0)</f>
        <v>4565.6573958333329</v>
      </c>
      <c r="AQ35" s="50">
        <f>IF('Silo Levels'!$N$17="*",$AR$18*$AN$35,0)</f>
        <v>1509.0022453293782</v>
      </c>
      <c r="AR35" s="50">
        <f>IF('Silo Levels'!$O$17="*",$AV$18*$AN$35,0)</f>
        <v>1534.3429333333331</v>
      </c>
    </row>
    <row r="36" spans="1:44" ht="15" thickBot="1" x14ac:dyDescent="0.35">
      <c r="A36" s="48">
        <v>0.5</v>
      </c>
      <c r="B36" s="78">
        <f t="shared" si="0"/>
        <v>150391.86588604806</v>
      </c>
      <c r="C36" s="53">
        <v>0.5</v>
      </c>
      <c r="D36" s="54">
        <f>IF($C36&gt;$G$6,IF('Silo Levels'!$L$10="Pumping",((PI()*((($C$5+$G$6)-$C36)*($O$6/($O$5/2)))^2*((($O$6+$G$6)-$C36))/3)*$D$29)+(((PI()*((($C$5+$G$6)-$C36)*($O$6/($O$5/2)))^2*(((($C$5+$G$6)-$C36)*($O$6/($O$5/2)))*$AZ$3))/3)*$D$29),(((PI()*((($C$5+$G$6)-$C36)*($O$6/($O$5/2)))^2*((($O$6+$G$6)-$C36)/3))*$D$29)-((PI()*((($C$5+$G$6)-$C36)*($O$6/($O$5/2)))^2*(((($C$5+$G$6)-$C36)*($O$6/($O$5/2)))*$AZ$3)/3)*$D$29))),IF('Silo Levels'!$L$10="Pumping",(($D$4*$D$29)+((PI()*(($C$7/2)^2)*(G$6-$C36))*$D$29))+((($D$4+$H$4)/3)*$BD$3)+(((PI()*($C$7/2)^2*(($C$7/2)*$AZ$3))/3)*$D$29),(($D$4*$D$29)+((PI()*(($C$7/2)^2)*($G$6-$C36))*$D$29))+((($D$4+$H$4)/3)*$BD$3)-(((PI()*($C$7/2)^2*(($C$7/2)*$AZ$3))/3)*$D$29)))</f>
        <v>147336.35913634187</v>
      </c>
      <c r="E36" s="73">
        <v>0.5</v>
      </c>
      <c r="F36" s="78">
        <f t="shared" si="1"/>
        <v>131358.47505556428</v>
      </c>
      <c r="G36" s="53">
        <v>0.5</v>
      </c>
      <c r="H36" s="54">
        <f>IF($G36&gt;$G$6,IF('Silo Levels'!$L$11="Pumping",((PI()*((($C$5+$G$6)-$G36)*($O$6/($O$5/2)))^2*((($O$6+$G$6)-$G36))/3)*$H$29)+(((PI()*((($C$5+$G$6)-$G36)*($O$6/($O$5/2)))^2*(((($C$5+$G$6)-$G36)*($O$6/($O$5/2)))*$AZ$4))/3)*$H$29),(((PI()*((($C$5+$G$6)-$G36)*($O$6/($O$5/2)))^2*((($O$6+$G$6)-$G36)/3))*$H$29)-((PI()*((($C$5+$G$6)-$G36)*($O$6/($O$5/2)))^2*(((($C$5+$G$6)-$G36)*($O$6/($O$5/2)))*$AZ$4)/3)*$H$29))),IF('Silo Levels'!$L$11="Pumping",(($D$4*$H$29)+((PI()*(($C$7/2)^2)*(G$6-$G36))*$H$29))+((($D$4+$H$4)/3)*$BD$4)+(((PI()*($C$7/2)^2*(($C$7/2)*$AZ$4))/3)*$H$29),(($D$4*$H$29)+((PI()*(($C$7/2)^2)*($G$6-$G36))*$H$29))+((($D$4+$H$4)/3)*$BD$4)-(((PI()*($C$7/2)^2*(($C$7/2)*$AZ$4))/3)*$H$29)))</f>
        <v>128694.69994043581</v>
      </c>
      <c r="I36" s="73">
        <v>0.5</v>
      </c>
      <c r="J36" s="79">
        <f t="shared" si="2"/>
        <v>444533.5341233025</v>
      </c>
      <c r="K36" s="53">
        <v>0.5</v>
      </c>
      <c r="L36" s="80">
        <f>IF($K36&gt;$G$13,IF('Silo Levels'!$L$12="Pumping",((PI()*((($C$12+$G$13)-$K36)*($O$13/($O$12/2)))^2*((($O$13+$G$13)-$K36))/3)*$L$29)+(((PI()*((($C$12+$G$13)-$K36)*($O$13/($O$12/2)))^2*(((($C$12+$G$13)-$K36)*($O$13/($O$12/2)))*$AZ$5))/3)*$L$29),(((PI()*((($C$12+$G$13)-$K36)*($O$13/($O$12/2)))^2*((($O$13+$G$13)-$K36)/3))*$L$29)-((PI()*((($C$12+$G$13)-$K36)*($O$13/($O$12/2)))^2*(((($C$12+$G$13)-$K36)*($O$13/($O$12/2)))*$AZ$5)/3)*$L$29))),IF('Silo Levels'!$L$12="Pumping",(($D$11*$L$29)+((PI()*(($C$14/2)^2)*($G$13-$K36))*$L$29))+((($D$11+$H$11)/3)*$BD$5)+(((PI()*($C$14/2)^2*(($C$14/2)*$AZ$5))/3)*$L$29),(($D$11*$L$29)+((PI()*(($C$14/2)^2)*($G$13-$K36))*$L$29))+((($D$11+$H$11)/3)*$BD$5)-(((PI()*($C$14/2)^2*(($C$14/2)*$AZ$5))/3)*$L$29)))</f>
        <v>430335.52744370303</v>
      </c>
      <c r="M36" s="73">
        <v>0.5</v>
      </c>
      <c r="N36" s="79">
        <f t="shared" si="3"/>
        <v>217375.94512081813</v>
      </c>
      <c r="O36" s="53">
        <v>0.5</v>
      </c>
      <c r="P36" s="80">
        <f>IF($O36&gt;$G$20,IF('Silo Levels'!$L$13="Pumping",((PI()*((($C$19+$G$20)-$O36)*($O$20/($O$19/2)))^2*((($O$20+$G$20)-$O36))/3)*$P$29)+(((PI()*((($C$19+$G$20)-$O36)*($O$20/($O$19/2)))^2*(((($C$19+$G$20)-$O36)*($O$20/($O$19/2)))*$AZ$6))/3)*$P$29),(((PI()*((($C$19+$G$20)-$O36)*($O$20/($O$19/2)))^2*((($O$20+$G$20)-$O36)/3))*$P$29)-((PI()*((($C$19+$G$20)-$O36)*($O$20/($O$19/2)))^2*(((($C$19+$G$20)-$O36)*($O$20/($O$19/2)))*$AZ$6)/3)*$P$29))),IF('Silo Levels'!$L$13="Pumping",(($D$18*$P$29)+((PI()*(($C$21/2)^2)*($G$20-$O36))*$P$29))+((($D$18+$H$18)/3)*$BD$6)+(((PI()*($C$21/2)^2*(($C$21/2)*$AZ$6))/3)*$P$29),(($D$18*$P$29)+((PI()*(($C$21/2)^2)*($G$20-$O36))*$P$29))+((($D$18+$H$18)/3)*$BD$6)-(((PI()*($C$21/2)^2*(($C$21/2)*$AZ$6))/3)*$P$29)))</f>
        <v>213290.74378879336</v>
      </c>
      <c r="Q36" s="73">
        <v>0.5</v>
      </c>
      <c r="R36" s="79">
        <f t="shared" si="4"/>
        <v>211542.79831735801</v>
      </c>
      <c r="S36" s="53">
        <v>0.5</v>
      </c>
      <c r="T36" s="80">
        <f>IF($S36&gt;$G$20,IF('Silo Levels'!$L$14="Pumping",((PI()*((($C$19+$G$20)-$S36)*($O$20/($O$19/2)))^2*((($O$20+$G$20)-$S36))/3)*$T$29)+(((PI()*((($C$19+$G$20)-$S36)*($O$20/($O$19/2)))^2*(((($C$19+$G$20)-$S36)*($O$20/($O$19/2)))*$AZ$7))/3)*$T$29),(((PI()*((($C$19+$G$20)-$S36)*($O$20/($O$19/2)))^2*((($O$20+$G$20)-$S36)/3))*$T$29)-((PI()*((($C$19+$G$20)-$S36)*($O$20/($O$19/2)))^2*(((($C$19+$G$20)-$S36)*($O$20/($O$19/2)))*$AZ$7)/3)*$T$29))),IF('Silo Levels'!$L$14="Pumping",(($D$18*$T$29)+((PI()*(($C$21/2)^2)*($G$20-$S36))*$T$29))+((($D$18+$H$18)/3)*$BD$7)+(((PI()*($C$21/2)^2*(($C$21/2)*$AZ$7))/3)*$T$29),(($D$18*$T$29)+((PI()*(($C$21/2)^2)*($G$20-$S36))*$T$29))+((($D$18+$H$18)/3)*$BD$7)-(((PI()*($C$21/2)^2*(($C$21/2)*$AZ$7))/3)*$T$29)))</f>
        <v>207568.73684622915</v>
      </c>
      <c r="U36" s="73">
        <v>0.5</v>
      </c>
      <c r="V36" s="79">
        <f t="shared" si="7"/>
        <v>206156.09578082946</v>
      </c>
      <c r="W36" s="53">
        <v>0.5</v>
      </c>
      <c r="X36" s="80">
        <f>IF($W36&gt;$G$20,IF('Silo Levels'!$L$15="Pumping",((PI()*((($C$19+$G$20)-$W36)*($O$20/($O$19/2)))^2*((($O$20+$G$20)-$W36))/3)*$X$29)+(((PI()*((($C$19+$G$20)-$W36)*($O$20/($O$19/2)))^2*(((($C$19+$G$20)-$W36)*($O$20/($O$19/2)))*$AZ$8))/3)*$X$29),(((PI()*((($C$19+$G$20)-$W36)*($O$20/($O$19/2)))^2*((($O$20+$G$20)-$W36)/3))*$X$29)-((PI()*((($C$19+$G$20)-$W36)*($O$20/($O$19/2)))^2*(((($C$19+$G$20)-$W36)*($O$20/($O$19/2)))*$AZ$8)/3)*$X$29))),IF('Silo Levels'!$L$15="Pumping",(($D$18*$X$29)+((PI()*(($C$21/2)^2)*($G$20-$W36))*$X$29))+((($D$18+$H$18)/3)*$BD$8)+(((PI()*($C$21/2)^2*(($C$21/2)*$AZ$8))/3)*$X$29),(($D$18*$X$29)+((PI()*(($C$21/2)^2)*($G$20-$W36))*$X$29))+((($D$18+$H$18)/3)*$BD$8)-(((PI()*($C$21/2)^2*(($C$21/2)*$AZ$8))/3)*$X$29)))</f>
        <v>202284.66799795997</v>
      </c>
      <c r="Y36" s="73">
        <v>0.5</v>
      </c>
      <c r="Z36" s="79">
        <f t="shared" si="5"/>
        <v>202942.87191225679</v>
      </c>
      <c r="AA36" s="53">
        <v>0.5</v>
      </c>
      <c r="AB36" s="80">
        <f>IF($AA36&gt;$G$20,IF('Silo Levels'!$L$16="Pumping",((PI()*((($C$19+$G$20)-$AA36)*($O$20/($O$19/2)))^2*((($O$20+$G$20)-$AA36))/3)*$AB$29)+(((PI()*((($C$19+$G$20)-$AA36)*($O$20/($O$19/2)))^2*(((($C$19+$G$20)-$AA36)*($O$20/($O$19/2)))*$AZ$9))/3)*$AB$29),(((PI()*((($C$19+$G$20)-$AA36)*($O$20/($O$19/2)))^2*((($O$20+$G$20)-$AA36)/3))*$AB$29)-((PI()*((($C$19+$G$20)-$AA36)*($O$20/($O$19/2)))^2*(((($C$19+$G$20)-$AA36)*($O$20/($O$19/2)))*$AZ$9)/3)*$AB$29))),IF('Silo Levels'!$L$16="Pumping",(($D$18*$AB$29)+((PI()*(($C$21/2)^2)*($G$20-$AA36))*$AB$29))+((($D$18+$H$18)/3)*$BD$9)+(((PI()*($C$21/2)^2*(($C$21/2)*$AZ$9))/3)*$AB$29),(($D$18*$AB$29)+((PI()*(($C$21/2)^2)*($G$20-$AA36))*$AB$29))+((($D$18+$H$18)/3)*$BD$9)-(((PI()*($C$21/2)^2*(($C$21/2)*$AZ$9))/3)*$AB$29)))</f>
        <v>199132.66618770559</v>
      </c>
      <c r="AC36" s="73">
        <v>0.5</v>
      </c>
      <c r="AD36" s="79">
        <f t="shared" si="8"/>
        <v>201784.46652490296</v>
      </c>
      <c r="AE36" s="53">
        <v>0.5</v>
      </c>
      <c r="AF36" s="80">
        <f>IF($AE36&gt;$G$20,IF('Silo Levels'!$L$17="Pumping",((PI()*((($C$19+$G$20)-$AE36)*($O$20/($O$19/2)))^2*((($O$20+$G$20)-$AE36))/3)*$AF$29)+(((PI()*((($C$19+$G$20)-$AE36)*($O$20/($O$19/2)))^2*(((($C$19+$G$20)-$AE36)*($O$20/($O$19/2)))*$AZ$10))/3)*$AF$29),(((PI()*((($C$19+$G$20)-$AE36)*($O$20/($O$19/2)))^2*((($O$20+$G$20)-$AE36)/3))*$AF$29)-((PI()*((($C$19+$G$20)-$AE36)*($O$20/($O$19/2)))^2*(((($C$19+$G$20)-$AE36)*($O$20/($O$19/2)))*$AZ$10)/3)*$AF$29))),IF('Silo Levels'!$L$17="Pumping",(($D$18*$AF$29)+((PI()*(($C$21/2)^2)*($G$20-$AE36))*$AF$29))+((($D$18+$H$18)/3)*$BD$10)+(((PI()*($C$21/2)^2*(($C$21/2)*$AZ$10))/3)*$AF$29),(($D$18*$AF$29)+((PI()*(($C$21/2)^2)*($G$20-$AE36))*$AF$29))+((($D$18+$H$18)/3)*$BD$10)-(((PI()*($C$21/2)^2*(($C$21/2)*$AZ$10))/3)*$AF$29)))</f>
        <v>197996.33207987712</v>
      </c>
      <c r="AG36" s="73">
        <v>0.5</v>
      </c>
      <c r="AH36" s="79">
        <f t="shared" si="6"/>
        <v>202690.27844544026</v>
      </c>
      <c r="AI36" s="53">
        <v>0.5</v>
      </c>
      <c r="AJ36" s="80">
        <f>IF($AI36&gt;$G$20,IF('Silo Levels'!$L$18="Pumping",((PI()*((($C$19+$G$20)-$AI36)*($O$20/($O$19/2)))^2*((($O$20+$G$20)-$AI36))/3)*$AJ$29)+(((PI()*((($C$19+$G$20)-$AI36)*($O$20/($O$19/2)))^2*(((($C$19+$G$20)-$AI36)*($O$20/($O$19/2)))*$AZ$11))/3)*$AJ$29),(((PI()*((($C$19+$G$20)-$AI36)*($O$20/($O$19/2)))^2*((($O$20+$G$20)-$AI36)/3))*$AJ$29)-((PI()*((($C$19+$G$20)-$AI36)*($O$20/($O$19/2)))^2*(((($C$19+$G$20)-$AI36)*($O$20/($O$19/2)))*$AZ$11)/3)*$AJ$29))),IF('Silo Levels'!$L$18="Pumping",(($D$18*$AJ$29)+((PI()*(($C$21/2)^2)*($G$20-$AI36))*$AJ$29))+((($D$18+$H$18)/3)*$BD$11)+(((PI()*($C$21/2)^2*(($C$21/2)*$AZ$11))/3)*$AJ$29),(($D$18*$AJ$29)+((PI()*(($C$21/2)^2)*($G$20-$AI36))*$AJ$29))+((($D$18+$H$18)/3)*$BD$11)-(((PI()*($C$21/2)^2*(($C$21/2)*$AZ$11))/3)*$AJ$29)))</f>
        <v>198884.88542382815</v>
      </c>
      <c r="AL36" s="36">
        <v>9</v>
      </c>
      <c r="AM36" s="37" t="s">
        <v>53</v>
      </c>
      <c r="AN36" s="44">
        <f>'Silo Levels'!$D$18</f>
        <v>34</v>
      </c>
      <c r="AP36" s="40">
        <f>IF('Silo Levels'!$M$18="*",$AN$18*$AN$36,0)</f>
        <v>4586.4583333333339</v>
      </c>
      <c r="AQ36" s="40">
        <f>IF('Silo Levels'!$N$18="*",$AR$18*$AN$36,0)</f>
        <v>0</v>
      </c>
      <c r="AR36" s="40">
        <f>IF('Silo Levels'!$O$18="*",$AV$18*$AN$36,0)</f>
        <v>1541.3333333333333</v>
      </c>
    </row>
    <row r="37" spans="1:44" ht="15" thickBot="1" x14ac:dyDescent="0.35">
      <c r="A37" s="48">
        <v>0.6</v>
      </c>
      <c r="B37" s="78">
        <f t="shared" si="0"/>
        <v>149953.84401252124</v>
      </c>
      <c r="C37" s="53">
        <v>0.6</v>
      </c>
      <c r="D37" s="54">
        <f>IF($C37&gt;$G$6,IF('Silo Levels'!$L$10="Pumping",((PI()*((($C$5+$G$6)-$C37)*($O$6/($O$5/2)))^2*((($O$6+$G$6)-$C37))/3)*$D$29)+(((PI()*((($C$5+$G$6)-$C37)*($O$6/($O$5/2)))^2*(((($C$5+$G$6)-$C37)*($O$6/($O$5/2)))*$AZ$3))/3)*$D$29),(((PI()*((($C$5+$G$6)-$C37)*($O$6/($O$5/2)))^2*((($O$6+$G$6)-$C37)/3))*$D$29)-((PI()*((($C$5+$G$6)-$C37)*($O$6/($O$5/2)))^2*(((($C$5+$G$6)-$C37)*($O$6/($O$5/2)))*$AZ$3)/3)*$D$29))),IF('Silo Levels'!$L$10="Pumping",(($D$4*$D$29)+((PI()*(($C$7/2)^2)*(G$6-$C37))*$D$29))+((($D$4+$H$4)/3)*$BD$3)+(((PI()*($C$7/2)^2*(($C$7/2)*$AZ$3))/3)*$D$29),(($D$4*$D$29)+((PI()*(($C$7/2)^2)*($G$6-$C37))*$D$29))+((($D$4+$H$4)/3)*$BD$3)-(((PI()*($C$7/2)^2*(($C$7/2)*$AZ$3))/3)*$D$29)))</f>
        <v>146898.33726281504</v>
      </c>
      <c r="E37" s="73">
        <v>0.6</v>
      </c>
      <c r="F37" s="78">
        <f t="shared" si="1"/>
        <v>130976.6098324896</v>
      </c>
      <c r="G37" s="53">
        <v>0.6</v>
      </c>
      <c r="H37" s="54">
        <f>IF($G37&gt;$G$6,IF('Silo Levels'!$L$11="Pumping",((PI()*((($C$5+$G$6)-$G37)*($O$6/($O$5/2)))^2*((($O$6+$G$6)-$G37))/3)*$H$29)+(((PI()*((($C$5+$G$6)-$G37)*($O$6/($O$5/2)))^2*(((($C$5+$G$6)-$G37)*($O$6/($O$5/2)))*$AZ$4))/3)*$H$29),(((PI()*((($C$5+$G$6)-$G37)*($O$6/($O$5/2)))^2*((($O$6+$G$6)-$G37)/3))*$H$29)-((PI()*((($C$5+$G$6)-$G37)*($O$6/($O$5/2)))^2*(((($C$5+$G$6)-$G37)*($O$6/($O$5/2)))*$AZ$4)/3)*$H$29))),IF('Silo Levels'!$L$11="Pumping",(($D$4*$H$29)+((PI()*(($C$7/2)^2)*(G$6-$G37))*$H$29))+((($D$4+$H$4)/3)*$BD$4)+(((PI()*($C$7/2)^2*(($C$7/2)*$AZ$4))/3)*$H$29),(($D$4*$H$29)+((PI()*(($C$7/2)^2)*($G$6-$G37))*$H$29))+((($D$4+$H$4)/3)*$BD$4)-(((PI()*($C$7/2)^2*(($C$7/2)*$AZ$4))/3)*$H$29)))</f>
        <v>128312.83471736113</v>
      </c>
      <c r="I37" s="73">
        <v>0.6</v>
      </c>
      <c r="J37" s="79">
        <f t="shared" si="2"/>
        <v>443614.56928967143</v>
      </c>
      <c r="K37" s="53">
        <v>0.6</v>
      </c>
      <c r="L37" s="80">
        <f>IF($K37&gt;$G$13,IF('Silo Levels'!$L$12="Pumping",((PI()*((($C$12+$G$13)-$K37)*($O$13/($O$12/2)))^2*((($O$13+$G$13)-$K37))/3)*$L$29)+(((PI()*((($C$12+$G$13)-$K37)*($O$13/($O$12/2)))^2*(((($C$12+$G$13)-$K37)*($O$13/($O$12/2)))*$AZ$5))/3)*$L$29),(((PI()*((($C$12+$G$13)-$K37)*($O$13/($O$12/2)))^2*((($O$13+$G$13)-$K37)/3))*$L$29)-((PI()*((($C$12+$G$13)-$K37)*($O$13/($O$12/2)))^2*(((($C$12+$G$13)-$K37)*($O$13/($O$12/2)))*$AZ$5)/3)*$L$29))),IF('Silo Levels'!$L$12="Pumping",(($D$11*$L$29)+((PI()*(($C$14/2)^2)*($G$13-$K37))*$L$29))+((($D$11+$H$11)/3)*$BD$5)+(((PI()*($C$14/2)^2*(($C$14/2)*$AZ$5))/3)*$L$29),(($D$11*$L$29)+((PI()*(($C$14/2)^2)*($G$13-$K37))*$L$29))+((($D$11+$H$11)/3)*$BD$5)-(((PI()*($C$14/2)^2*(($C$14/2)*$AZ$5))/3)*$L$29)))</f>
        <v>429416.56261007197</v>
      </c>
      <c r="M37" s="73">
        <v>0.6</v>
      </c>
      <c r="N37" s="79">
        <f t="shared" si="3"/>
        <v>216966.00157251736</v>
      </c>
      <c r="O37" s="53">
        <v>0.6</v>
      </c>
      <c r="P37" s="80">
        <f>IF($O37&gt;$G$20,IF('Silo Levels'!$L$13="Pumping",((PI()*((($C$19+$G$20)-$O37)*($O$20/($O$19/2)))^2*((($O$20+$G$20)-$O37))/3)*$P$29)+(((PI()*((($C$19+$G$20)-$O37)*($O$20/($O$19/2)))^2*(((($C$19+$G$20)-$O37)*($O$20/($O$19/2)))*$AZ$6))/3)*$P$29),(((PI()*((($C$19+$G$20)-$O37)*($O$20/($O$19/2)))^2*((($O$20+$G$20)-$O37)/3))*$P$29)-((PI()*((($C$19+$G$20)-$O37)*($O$20/($O$19/2)))^2*(((($C$19+$G$20)-$O37)*($O$20/($O$19/2)))*$AZ$6)/3)*$P$29))),IF('Silo Levels'!$L$13="Pumping",(($D$18*$P$29)+((PI()*(($C$21/2)^2)*($G$20-$O37))*$P$29))+((($D$18+$H$18)/3)*$BD$6)+(((PI()*($C$21/2)^2*(($C$21/2)*$AZ$6))/3)*$P$29),(($D$18*$P$29)+((PI()*(($C$21/2)^2)*($G$20-$O37))*$P$29))+((($D$18+$H$18)/3)*$BD$6)-(((PI()*($C$21/2)^2*(($C$21/2)*$AZ$6))/3)*$P$29)))</f>
        <v>212880.80024049259</v>
      </c>
      <c r="Q37" s="73">
        <v>0.6</v>
      </c>
      <c r="R37" s="79">
        <f t="shared" si="4"/>
        <v>211144.00747983708</v>
      </c>
      <c r="S37" s="53">
        <v>0.6</v>
      </c>
      <c r="T37" s="80">
        <f>IF($S37&gt;$G$20,IF('Silo Levels'!$L$14="Pumping",((PI()*((($C$19+$G$20)-$S37)*($O$20/($O$19/2)))^2*((($O$20+$G$20)-$S37))/3)*$T$29)+(((PI()*((($C$19+$G$20)-$S37)*($O$20/($O$19/2)))^2*(((($C$19+$G$20)-$S37)*($O$20/($O$19/2)))*$AZ$7))/3)*$T$29),(((PI()*((($C$19+$G$20)-$S37)*($O$20/($O$19/2)))^2*((($O$20+$G$20)-$S37)/3))*$T$29)-((PI()*((($C$19+$G$20)-$S37)*($O$20/($O$19/2)))^2*(((($C$19+$G$20)-$S37)*($O$20/($O$19/2)))*$AZ$7)/3)*$T$29))),IF('Silo Levels'!$L$14="Pumping",(($D$18*$T$29)+((PI()*(($C$21/2)^2)*($G$20-$S37))*$T$29))+((($D$18+$H$18)/3)*$BD$7)+(((PI()*($C$21/2)^2*(($C$21/2)*$AZ$7))/3)*$T$29),(($D$18*$T$29)+((PI()*(($C$21/2)^2)*($G$20-$S37))*$T$29))+((($D$18+$H$18)/3)*$BD$7)-(((PI()*($C$21/2)^2*(($C$21/2)*$AZ$7))/3)*$T$29)))</f>
        <v>207169.94600870821</v>
      </c>
      <c r="U37" s="73">
        <v>0.6</v>
      </c>
      <c r="V37" s="79">
        <f t="shared" si="7"/>
        <v>205767.60407300145</v>
      </c>
      <c r="W37" s="53">
        <v>0.6</v>
      </c>
      <c r="X37" s="80">
        <f>IF($W37&gt;$G$20,IF('Silo Levels'!$L$15="Pumping",((PI()*((($C$19+$G$20)-$W37)*($O$20/($O$19/2)))^2*((($O$20+$G$20)-$W37))/3)*$X$29)+(((PI()*((($C$19+$G$20)-$W37)*($O$20/($O$19/2)))^2*(((($C$19+$G$20)-$W37)*($O$20/($O$19/2)))*$AZ$8))/3)*$X$29),(((PI()*((($C$19+$G$20)-$W37)*($O$20/($O$19/2)))^2*((($O$20+$G$20)-$W37)/3))*$X$29)-((PI()*((($C$19+$G$20)-$W37)*($O$20/($O$19/2)))^2*(((($C$19+$G$20)-$W37)*($O$20/($O$19/2)))*$AZ$8)/3)*$X$29))),IF('Silo Levels'!$L$15="Pumping",(($D$18*$X$29)+((PI()*(($C$21/2)^2)*($G$20-$W37))*$X$29))+((($D$18+$H$18)/3)*$BD$8)+(((PI()*($C$21/2)^2*(($C$21/2)*$AZ$8))/3)*$X$29),(($D$18*$X$29)+((PI()*(($C$21/2)^2)*($G$20-$W37))*$X$29))+((($D$18+$H$18)/3)*$BD$8)-(((PI()*($C$21/2)^2*(($C$21/2)*$AZ$8))/3)*$X$29)))</f>
        <v>201896.17629013196</v>
      </c>
      <c r="Y37" s="73">
        <v>0.6</v>
      </c>
      <c r="Z37" s="79">
        <f t="shared" si="5"/>
        <v>202560.52374198823</v>
      </c>
      <c r="AA37" s="53">
        <v>0.6</v>
      </c>
      <c r="AB37" s="80">
        <f>IF($AA37&gt;$G$20,IF('Silo Levels'!$L$16="Pumping",((PI()*((($C$19+$G$20)-$AA37)*($O$20/($O$19/2)))^2*((($O$20+$G$20)-$AA37))/3)*$AB$29)+(((PI()*((($C$19+$G$20)-$AA37)*($O$20/($O$19/2)))^2*(((($C$19+$G$20)-$AA37)*($O$20/($O$19/2)))*$AZ$9))/3)*$AB$29),(((PI()*((($C$19+$G$20)-$AA37)*($O$20/($O$19/2)))^2*((($O$20+$G$20)-$AA37)/3))*$AB$29)-((PI()*((($C$19+$G$20)-$AA37)*($O$20/($O$19/2)))^2*(((($C$19+$G$20)-$AA37)*($O$20/($O$19/2)))*$AZ$9)/3)*$AB$29))),IF('Silo Levels'!$L$16="Pumping",(($D$18*$AB$29)+((PI()*(($C$21/2)^2)*($G$20-$AA37))*$AB$29))+((($D$18+$H$18)/3)*$BD$9)+(((PI()*($C$21/2)^2*(($C$21/2)*$AZ$9))/3)*$AB$29),(($D$18*$AB$29)+((PI()*(($C$21/2)^2)*($G$20-$AA37))*$AB$29))+((($D$18+$H$18)/3)*$BD$9)-(((PI()*($C$21/2)^2*(($C$21/2)*$AZ$9))/3)*$AB$29)))</f>
        <v>198750.31801743704</v>
      </c>
      <c r="AC37" s="73">
        <v>0.6</v>
      </c>
      <c r="AD37" s="79">
        <f t="shared" si="8"/>
        <v>201404.33317292825</v>
      </c>
      <c r="AE37" s="53">
        <v>0.6</v>
      </c>
      <c r="AF37" s="80">
        <f>IF($AE37&gt;$G$20,IF('Silo Levels'!$L$17="Pumping",((PI()*((($C$19+$G$20)-$AE37)*($O$20/($O$19/2)))^2*((($O$20+$G$20)-$AE37))/3)*$AF$29)+(((PI()*((($C$19+$G$20)-$AE37)*($O$20/($O$19/2)))^2*(((($C$19+$G$20)-$AE37)*($O$20/($O$19/2)))*$AZ$10))/3)*$AF$29),(((PI()*((($C$19+$G$20)-$AE37)*($O$20/($O$19/2)))^2*((($O$20+$G$20)-$AE37)/3))*$AF$29)-((PI()*((($C$19+$G$20)-$AE37)*($O$20/($O$19/2)))^2*(((($C$19+$G$20)-$AE37)*($O$20/($O$19/2)))*$AZ$10)/3)*$AF$29))),IF('Silo Levels'!$L$17="Pumping",(($D$18*$AF$29)+((PI()*(($C$21/2)^2)*($G$20-$AE37))*$AF$29))+((($D$18+$H$18)/3)*$BD$10)+(((PI()*($C$21/2)^2*(($C$21/2)*$AZ$10))/3)*$AF$29),(($D$18*$AF$29)+((PI()*(($C$21/2)^2)*($G$20-$AE37))*$AF$29))+((($D$18+$H$18)/3)*$BD$10)-(((PI()*($C$21/2)^2*(($C$21/2)*$AZ$10))/3)*$AF$29)))</f>
        <v>197616.1987279024</v>
      </c>
      <c r="AG37" s="73">
        <v>0.6</v>
      </c>
      <c r="AH37" s="79">
        <f t="shared" si="6"/>
        <v>202308.41322236561</v>
      </c>
      <c r="AI37" s="53">
        <v>0.6</v>
      </c>
      <c r="AJ37" s="80">
        <f>IF($AI37&gt;$G$20,IF('Silo Levels'!$L$18="Pumping",((PI()*((($C$19+$G$20)-$AI37)*($O$20/($O$19/2)))^2*((($O$20+$G$20)-$AI37))/3)*$AJ$29)+(((PI()*((($C$19+$G$20)-$AI37)*($O$20/($O$19/2)))^2*(((($C$19+$G$20)-$AI37)*($O$20/($O$19/2)))*$AZ$11))/3)*$AJ$29),(((PI()*((($C$19+$G$20)-$AI37)*($O$20/($O$19/2)))^2*((($O$20+$G$20)-$AI37)/3))*$AJ$29)-((PI()*((($C$19+$G$20)-$AI37)*($O$20/($O$19/2)))^2*(((($C$19+$G$20)-$AI37)*($O$20/($O$19/2)))*$AZ$11)/3)*$AJ$29))),IF('Silo Levels'!$L$18="Pumping",(($D$18*$AJ$29)+((PI()*(($C$21/2)^2)*($G$20-$AI37))*$AJ$29))+((($D$18+$H$18)/3)*$BD$11)+(((PI()*($C$21/2)^2*(($C$21/2)*$AZ$11))/3)*$AJ$29),(($D$18*$AJ$29)+((PI()*(($C$21/2)^2)*($G$20-$AI37))*$AJ$29))+((($D$18+$H$18)/3)*$BD$11)-(((PI()*($C$21/2)^2*(($C$21/2)*$AZ$11))/3)*$AJ$29)))</f>
        <v>198503.0202007535</v>
      </c>
      <c r="AL37" s="34">
        <v>10</v>
      </c>
      <c r="AM37" s="38" t="s">
        <v>46</v>
      </c>
      <c r="AN37" s="112">
        <f>'Silo Levels'!$D$19</f>
        <v>37.36</v>
      </c>
      <c r="AP37" s="50">
        <f>IF('Silo Levels'!$M$19="*",$AN$18*$AN$37,0)</f>
        <v>0</v>
      </c>
      <c r="AQ37" s="50">
        <f>IF('Silo Levels'!$N$19="*",$AR$18*$AN$37,0)</f>
        <v>0</v>
      </c>
      <c r="AR37" s="50">
        <f>IF('Silo Levels'!$O$19="*",$AV$18*$AN$37,0)</f>
        <v>1693.6533333333332</v>
      </c>
    </row>
    <row r="38" spans="1:44" ht="15" thickBot="1" x14ac:dyDescent="0.35">
      <c r="A38" s="48">
        <v>0.7</v>
      </c>
      <c r="B38" s="78">
        <f t="shared" si="0"/>
        <v>149515.82213899444</v>
      </c>
      <c r="C38" s="53">
        <v>0.7</v>
      </c>
      <c r="D38" s="54">
        <f>IF($C38&gt;$G$6,IF('Silo Levels'!$L$10="Pumping",((PI()*((($C$5+$G$6)-$C38)*($O$6/($O$5/2)))^2*((($O$6+$G$6)-$C38))/3)*$D$29)+(((PI()*((($C$5+$G$6)-$C38)*($O$6/($O$5/2)))^2*(((($C$5+$G$6)-$C38)*($O$6/($O$5/2)))*$AZ$3))/3)*$D$29),(((PI()*((($C$5+$G$6)-$C38)*($O$6/($O$5/2)))^2*((($O$6+$G$6)-$C38)/3))*$D$29)-((PI()*((($C$5+$G$6)-$C38)*($O$6/($O$5/2)))^2*(((($C$5+$G$6)-$C38)*($O$6/($O$5/2)))*$AZ$3)/3)*$D$29))),IF('Silo Levels'!$L$10="Pumping",(($D$4*$D$29)+((PI()*(($C$7/2)^2)*(G$6-$C38))*$D$29))+((($D$4+$H$4)/3)*$BD$3)+(((PI()*($C$7/2)^2*(($C$7/2)*$AZ$3))/3)*$D$29),(($D$4*$D$29)+((PI()*(($C$7/2)^2)*($G$6-$C38))*$D$29))+((($D$4+$H$4)/3)*$BD$3)-(((PI()*($C$7/2)^2*(($C$7/2)*$AZ$3))/3)*$D$29)))</f>
        <v>146460.31538928824</v>
      </c>
      <c r="E38" s="73">
        <v>0.7</v>
      </c>
      <c r="F38" s="78">
        <f t="shared" si="1"/>
        <v>130594.74460941493</v>
      </c>
      <c r="G38" s="53">
        <v>0.7</v>
      </c>
      <c r="H38" s="54">
        <f>IF($G38&gt;$G$6,IF('Silo Levels'!$L$11="Pumping",((PI()*((($C$5+$G$6)-$G38)*($O$6/($O$5/2)))^2*((($O$6+$G$6)-$G38))/3)*$H$29)+(((PI()*((($C$5+$G$6)-$G38)*($O$6/($O$5/2)))^2*(((($C$5+$G$6)-$G38)*($O$6/($O$5/2)))*$AZ$4))/3)*$H$29),(((PI()*((($C$5+$G$6)-$G38)*($O$6/($O$5/2)))^2*((($O$6+$G$6)-$G38)/3))*$H$29)-((PI()*((($C$5+$G$6)-$G38)*($O$6/($O$5/2)))^2*(((($C$5+$G$6)-$G38)*($O$6/($O$5/2)))*$AZ$4)/3)*$H$29))),IF('Silo Levels'!$L$11="Pumping",(($D$4*$H$29)+((PI()*(($C$7/2)^2)*(G$6-$G38))*$H$29))+((($D$4+$H$4)/3)*$BD$4)+(((PI()*($C$7/2)^2*(($C$7/2)*$AZ$4))/3)*$H$29),(($D$4*$H$29)+((PI()*(($C$7/2)^2)*($G$6-$G38))*$H$29))+((($D$4+$H$4)/3)*$BD$4)-(((PI()*($C$7/2)^2*(($C$7/2)*$AZ$4))/3)*$H$29)))</f>
        <v>127930.96949428646</v>
      </c>
      <c r="I38" s="73">
        <v>0.7</v>
      </c>
      <c r="J38" s="79">
        <f t="shared" si="2"/>
        <v>442695.60445604037</v>
      </c>
      <c r="K38" s="53">
        <v>0.7</v>
      </c>
      <c r="L38" s="80">
        <f>IF($K38&gt;$G$13,IF('Silo Levels'!$L$12="Pumping",((PI()*((($C$12+$G$13)-$K38)*($O$13/($O$12/2)))^2*((($O$13+$G$13)-$K38))/3)*$L$29)+(((PI()*((($C$12+$G$13)-$K38)*($O$13/($O$12/2)))^2*(((($C$12+$G$13)-$K38)*($O$13/($O$12/2)))*$AZ$5))/3)*$L$29),(((PI()*((($C$12+$G$13)-$K38)*($O$13/($O$12/2)))^2*((($O$13+$G$13)-$K38)/3))*$L$29)-((PI()*((($C$12+$G$13)-$K38)*($O$13/($O$12/2)))^2*(((($C$12+$G$13)-$K38)*($O$13/($O$12/2)))*$AZ$5)/3)*$L$29))),IF('Silo Levels'!$L$12="Pumping",(($D$11*$L$29)+((PI()*(($C$14/2)^2)*($G$13-$K38))*$L$29))+((($D$11+$H$11)/3)*$BD$5)+(((PI()*($C$14/2)^2*(($C$14/2)*$AZ$5))/3)*$L$29),(($D$11*$L$29)+((PI()*(($C$14/2)^2)*($G$13-$K38))*$L$29))+((($D$11+$H$11)/3)*$BD$5)-(((PI()*($C$14/2)^2*(($C$14/2)*$AZ$5))/3)*$L$29)))</f>
        <v>428497.5977764409</v>
      </c>
      <c r="M38" s="73">
        <v>0.7</v>
      </c>
      <c r="N38" s="79">
        <f t="shared" si="3"/>
        <v>216556.05802421662</v>
      </c>
      <c r="O38" s="53">
        <v>0.7</v>
      </c>
      <c r="P38" s="80">
        <f>IF($O38&gt;$G$20,IF('Silo Levels'!$L$13="Pumping",((PI()*((($C$19+$G$20)-$O38)*($O$20/($O$19/2)))^2*((($O$20+$G$20)-$O38))/3)*$P$29)+(((PI()*((($C$19+$G$20)-$O38)*($O$20/($O$19/2)))^2*(((($C$19+$G$20)-$O38)*($O$20/($O$19/2)))*$AZ$6))/3)*$P$29),(((PI()*((($C$19+$G$20)-$O38)*($O$20/($O$19/2)))^2*((($O$20+$G$20)-$O38)/3))*$P$29)-((PI()*((($C$19+$G$20)-$O38)*($O$20/($O$19/2)))^2*(((($C$19+$G$20)-$O38)*($O$20/($O$19/2)))*$AZ$6)/3)*$P$29))),IF('Silo Levels'!$L$13="Pumping",(($D$18*$P$29)+((PI()*(($C$21/2)^2)*($G$20-$O38))*$P$29))+((($D$18+$H$18)/3)*$BD$6)+(((PI()*($C$21/2)^2*(($C$21/2)*$AZ$6))/3)*$P$29),(($D$18*$P$29)+((PI()*(($C$21/2)^2)*($G$20-$O38))*$P$29))+((($D$18+$H$18)/3)*$BD$6)-(((PI()*($C$21/2)^2*(($C$21/2)*$AZ$6))/3)*$P$29)))</f>
        <v>212470.85669219185</v>
      </c>
      <c r="Q38" s="73">
        <v>0.7</v>
      </c>
      <c r="R38" s="79">
        <f t="shared" si="4"/>
        <v>210745.21664231611</v>
      </c>
      <c r="S38" s="53">
        <v>0.7</v>
      </c>
      <c r="T38" s="80">
        <f>IF($S38&gt;$G$20,IF('Silo Levels'!$L$14="Pumping",((PI()*((($C$19+$G$20)-$S38)*($O$20/($O$19/2)))^2*((($O$20+$G$20)-$S38))/3)*$T$29)+(((PI()*((($C$19+$G$20)-$S38)*($O$20/($O$19/2)))^2*(((($C$19+$G$20)-$S38)*($O$20/($O$19/2)))*$AZ$7))/3)*$T$29),(((PI()*((($C$19+$G$20)-$S38)*($O$20/($O$19/2)))^2*((($O$20+$G$20)-$S38)/3))*$T$29)-((PI()*((($C$19+$G$20)-$S38)*($O$20/($O$19/2)))^2*(((($C$19+$G$20)-$S38)*($O$20/($O$19/2)))*$AZ$7)/3)*$T$29))),IF('Silo Levels'!$L$14="Pumping",(($D$18*$T$29)+((PI()*(($C$21/2)^2)*($G$20-$S38))*$T$29))+((($D$18+$H$18)/3)*$BD$7)+(((PI()*($C$21/2)^2*(($C$21/2)*$AZ$7))/3)*$T$29),(($D$18*$T$29)+((PI()*(($C$21/2)^2)*($G$20-$S38))*$T$29))+((($D$18+$H$18)/3)*$BD$7)-(((PI()*($C$21/2)^2*(($C$21/2)*$AZ$7))/3)*$T$29)))</f>
        <v>206771.15517118725</v>
      </c>
      <c r="U38" s="73">
        <v>0.7</v>
      </c>
      <c r="V38" s="79">
        <f t="shared" si="7"/>
        <v>205379.11236517341</v>
      </c>
      <c r="W38" s="53">
        <v>0.7</v>
      </c>
      <c r="X38" s="80">
        <f>IF($W38&gt;$G$20,IF('Silo Levels'!$L$15="Pumping",((PI()*((($C$19+$G$20)-$W38)*($O$20/($O$19/2)))^2*((($O$20+$G$20)-$W38))/3)*$X$29)+(((PI()*((($C$19+$G$20)-$W38)*($O$20/($O$19/2)))^2*(((($C$19+$G$20)-$W38)*($O$20/($O$19/2)))*$AZ$8))/3)*$X$29),(((PI()*((($C$19+$G$20)-$W38)*($O$20/($O$19/2)))^2*((($O$20+$G$20)-$W38)/3))*$X$29)-((PI()*((($C$19+$G$20)-$W38)*($O$20/($O$19/2)))^2*(((($C$19+$G$20)-$W38)*($O$20/($O$19/2)))*$AZ$8)/3)*$X$29))),IF('Silo Levels'!$L$15="Pumping",(($D$18*$X$29)+((PI()*(($C$21/2)^2)*($G$20-$W38))*$X$29))+((($D$18+$H$18)/3)*$BD$8)+(((PI()*($C$21/2)^2*(($C$21/2)*$AZ$8))/3)*$X$29),(($D$18*$X$29)+((PI()*(($C$21/2)^2)*($G$20-$W38))*$X$29))+((($D$18+$H$18)/3)*$BD$8)-(((PI()*($C$21/2)^2*(($C$21/2)*$AZ$8))/3)*$X$29)))</f>
        <v>201507.68458230392</v>
      </c>
      <c r="Y38" s="73">
        <v>0.7</v>
      </c>
      <c r="Z38" s="79">
        <f t="shared" si="5"/>
        <v>202178.17557171965</v>
      </c>
      <c r="AA38" s="53">
        <v>0.7</v>
      </c>
      <c r="AB38" s="80">
        <f>IF($AA38&gt;$G$20,IF('Silo Levels'!$L$16="Pumping",((PI()*((($C$19+$G$20)-$AA38)*($O$20/($O$19/2)))^2*((($O$20+$G$20)-$AA38))/3)*$AB$29)+(((PI()*((($C$19+$G$20)-$AA38)*($O$20/($O$19/2)))^2*(((($C$19+$G$20)-$AA38)*($O$20/($O$19/2)))*$AZ$9))/3)*$AB$29),(((PI()*((($C$19+$G$20)-$AA38)*($O$20/($O$19/2)))^2*((($O$20+$G$20)-$AA38)/3))*$AB$29)-((PI()*((($C$19+$G$20)-$AA38)*($O$20/($O$19/2)))^2*(((($C$19+$G$20)-$AA38)*($O$20/($O$19/2)))*$AZ$9)/3)*$AB$29))),IF('Silo Levels'!$L$16="Pumping",(($D$18*$AB$29)+((PI()*(($C$21/2)^2)*($G$20-$AA38))*$AB$29))+((($D$18+$H$18)/3)*$BD$9)+(((PI()*($C$21/2)^2*(($C$21/2)*$AZ$9))/3)*$AB$29),(($D$18*$AB$29)+((PI()*(($C$21/2)^2)*($G$20-$AA38))*$AB$29))+((($D$18+$H$18)/3)*$BD$9)-(((PI()*($C$21/2)^2*(($C$21/2)*$AZ$9))/3)*$AB$29)))</f>
        <v>198367.96984716845</v>
      </c>
      <c r="AC38" s="73">
        <v>0.7</v>
      </c>
      <c r="AD38" s="79">
        <f t="shared" si="8"/>
        <v>201024.19982095351</v>
      </c>
      <c r="AE38" s="53">
        <v>0.7</v>
      </c>
      <c r="AF38" s="80">
        <f>IF($AE38&gt;$G$20,IF('Silo Levels'!$L$17="Pumping",((PI()*((($C$19+$G$20)-$AE38)*($O$20/($O$19/2)))^2*((($O$20+$G$20)-$AE38))/3)*$AF$29)+(((PI()*((($C$19+$G$20)-$AE38)*($O$20/($O$19/2)))^2*(((($C$19+$G$20)-$AE38)*($O$20/($O$19/2)))*$AZ$10))/3)*$AF$29),(((PI()*((($C$19+$G$20)-$AE38)*($O$20/($O$19/2)))^2*((($O$20+$G$20)-$AE38)/3))*$AF$29)-((PI()*((($C$19+$G$20)-$AE38)*($O$20/($O$19/2)))^2*(((($C$19+$G$20)-$AE38)*($O$20/($O$19/2)))*$AZ$10)/3)*$AF$29))),IF('Silo Levels'!$L$17="Pumping",(($D$18*$AF$29)+((PI()*(($C$21/2)^2)*($G$20-$AE38))*$AF$29))+((($D$18+$H$18)/3)*$BD$10)+(((PI()*($C$21/2)^2*(($C$21/2)*$AZ$10))/3)*$AF$29),(($D$18*$AF$29)+((PI()*(($C$21/2)^2)*($G$20-$AE38))*$AF$29))+((($D$18+$H$18)/3)*$BD$10)-(((PI()*($C$21/2)^2*(($C$21/2)*$AZ$10))/3)*$AF$29)))</f>
        <v>197236.06537592766</v>
      </c>
      <c r="AG38" s="73">
        <v>0.7</v>
      </c>
      <c r="AH38" s="79">
        <f t="shared" si="6"/>
        <v>201926.54799929092</v>
      </c>
      <c r="AI38" s="53">
        <v>0.7</v>
      </c>
      <c r="AJ38" s="80">
        <f>IF($AI38&gt;$G$20,IF('Silo Levels'!$L$18="Pumping",((PI()*((($C$19+$G$20)-$AI38)*($O$20/($O$19/2)))^2*((($O$20+$G$20)-$AI38))/3)*$AJ$29)+(((PI()*((($C$19+$G$20)-$AI38)*($O$20/($O$19/2)))^2*(((($C$19+$G$20)-$AI38)*($O$20/($O$19/2)))*$AZ$11))/3)*$AJ$29),(((PI()*((($C$19+$G$20)-$AI38)*($O$20/($O$19/2)))^2*((($O$20+$G$20)-$AI38)/3))*$AJ$29)-((PI()*((($C$19+$G$20)-$AI38)*($O$20/($O$19/2)))^2*(((($C$19+$G$20)-$AI38)*($O$20/($O$19/2)))*$AZ$11)/3)*$AJ$29))),IF('Silo Levels'!$L$18="Pumping",(($D$18*$AJ$29)+((PI()*(($C$21/2)^2)*($G$20-$AI38))*$AJ$29))+((($D$18+$H$18)/3)*$BD$11)+(((PI()*($C$21/2)^2*(($C$21/2)*$AZ$11))/3)*$AJ$29),(($D$18*$AJ$29)+((PI()*(($C$21/2)^2)*($G$20-$AI38))*$AJ$29))+((($D$18+$H$18)/3)*$BD$11)-(((PI()*($C$21/2)^2*(($C$21/2)*$AZ$11))/3)*$AJ$29)))</f>
        <v>198121.15497767882</v>
      </c>
      <c r="AL38" s="36">
        <v>11</v>
      </c>
      <c r="AM38" s="37" t="s">
        <v>54</v>
      </c>
      <c r="AN38" s="44">
        <f>'Silo Levels'!$D$20</f>
        <v>33.845799999999997</v>
      </c>
      <c r="AP38" s="40">
        <f>IF('Silo Levels'!$M$20="*",$AN$18*$AN$38,0)</f>
        <v>0</v>
      </c>
      <c r="AQ38" s="40">
        <f>IF('Silo Levels'!$N$20="*",$AR$18*$AN$38,0)</f>
        <v>0</v>
      </c>
      <c r="AR38" s="40">
        <f>IF('Silo Levels'!$O$20="*",$AV$18*$AN$38,0)</f>
        <v>0</v>
      </c>
    </row>
    <row r="39" spans="1:44" ht="15" thickBot="1" x14ac:dyDescent="0.35">
      <c r="A39" s="48">
        <v>0.8</v>
      </c>
      <c r="B39" s="78">
        <f t="shared" si="0"/>
        <v>149077.80026546758</v>
      </c>
      <c r="C39" s="53">
        <v>0.8</v>
      </c>
      <c r="D39" s="54">
        <f>IF($C39&gt;$G$6,IF('Silo Levels'!$L$10="Pumping",((PI()*((($C$5+$G$6)-$C39)*($O$6/($O$5/2)))^2*((($O$6+$G$6)-$C39))/3)*$D$29)+(((PI()*((($C$5+$G$6)-$C39)*($O$6/($O$5/2)))^2*(((($C$5+$G$6)-$C39)*($O$6/($O$5/2)))*$AZ$3))/3)*$D$29),(((PI()*((($C$5+$G$6)-$C39)*($O$6/($O$5/2)))^2*((($O$6+$G$6)-$C39)/3))*$D$29)-((PI()*((($C$5+$G$6)-$C39)*($O$6/($O$5/2)))^2*(((($C$5+$G$6)-$C39)*($O$6/($O$5/2)))*$AZ$3)/3)*$D$29))),IF('Silo Levels'!$L$10="Pumping",(($D$4*$D$29)+((PI()*(($C$7/2)^2)*(G$6-$C39))*$D$29))+((($D$4+$H$4)/3)*$BD$3)+(((PI()*($C$7/2)^2*(($C$7/2)*$AZ$3))/3)*$D$29),(($D$4*$D$29)+((PI()*(($C$7/2)^2)*($G$6-$C39))*$D$29))+((($D$4+$H$4)/3)*$BD$3)-(((PI()*($C$7/2)^2*(($C$7/2)*$AZ$3))/3)*$D$29)))</f>
        <v>146022.29351576138</v>
      </c>
      <c r="E39" s="73">
        <v>0.8</v>
      </c>
      <c r="F39" s="78">
        <f t="shared" si="1"/>
        <v>130212.87938634027</v>
      </c>
      <c r="G39" s="53">
        <v>0.8</v>
      </c>
      <c r="H39" s="54">
        <f>IF($G39&gt;$G$6,IF('Silo Levels'!$L$11="Pumping",((PI()*((($C$5+$G$6)-$G39)*($O$6/($O$5/2)))^2*((($O$6+$G$6)-$G39))/3)*$H$29)+(((PI()*((($C$5+$G$6)-$G39)*($O$6/($O$5/2)))^2*(((($C$5+$G$6)-$G39)*($O$6/($O$5/2)))*$AZ$4))/3)*$H$29),(((PI()*((($C$5+$G$6)-$G39)*($O$6/($O$5/2)))^2*((($O$6+$G$6)-$G39)/3))*$H$29)-((PI()*((($C$5+$G$6)-$G39)*($O$6/($O$5/2)))^2*(((($C$5+$G$6)-$G39)*($O$6/($O$5/2)))*$AZ$4)/3)*$H$29))),IF('Silo Levels'!$L$11="Pumping",(($D$4*$H$29)+((PI()*(($C$7/2)^2)*(G$6-$G39))*$H$29))+((($D$4+$H$4)/3)*$BD$4)+(((PI()*($C$7/2)^2*(($C$7/2)*$AZ$4))/3)*$H$29),(($D$4*$H$29)+((PI()*(($C$7/2)^2)*($G$6-$G39))*$H$29))+((($D$4+$H$4)/3)*$BD$4)-(((PI()*($C$7/2)^2*(($C$7/2)*$AZ$4))/3)*$H$29)))</f>
        <v>127549.10427121179</v>
      </c>
      <c r="I39" s="73">
        <v>0.8</v>
      </c>
      <c r="J39" s="79">
        <f t="shared" si="2"/>
        <v>441776.63962240942</v>
      </c>
      <c r="K39" s="53">
        <v>0.8</v>
      </c>
      <c r="L39" s="80">
        <f>IF($K39&gt;$G$13,IF('Silo Levels'!$L$12="Pumping",((PI()*((($C$12+$G$13)-$K39)*($O$13/($O$12/2)))^2*((($O$13+$G$13)-$K39))/3)*$L$29)+(((PI()*((($C$12+$G$13)-$K39)*($O$13/($O$12/2)))^2*(((($C$12+$G$13)-$K39)*($O$13/($O$12/2)))*$AZ$5))/3)*$L$29),(((PI()*((($C$12+$G$13)-$K39)*($O$13/($O$12/2)))^2*((($O$13+$G$13)-$K39)/3))*$L$29)-((PI()*((($C$12+$G$13)-$K39)*($O$13/($O$12/2)))^2*(((($C$12+$G$13)-$K39)*($O$13/($O$12/2)))*$AZ$5)/3)*$L$29))),IF('Silo Levels'!$L$12="Pumping",(($D$11*$L$29)+((PI()*(($C$14/2)^2)*($G$13-$K39))*$L$29))+((($D$11+$H$11)/3)*$BD$5)+(((PI()*($C$14/2)^2*(($C$14/2)*$AZ$5))/3)*$L$29),(($D$11*$L$29)+((PI()*(($C$14/2)^2)*($G$13-$K39))*$L$29))+((($D$11+$H$11)/3)*$BD$5)-(((PI()*($C$14/2)^2*(($C$14/2)*$AZ$5))/3)*$L$29)))</f>
        <v>427578.63294280996</v>
      </c>
      <c r="M39" s="73">
        <v>0.8</v>
      </c>
      <c r="N39" s="79">
        <f t="shared" si="3"/>
        <v>216146.11447591588</v>
      </c>
      <c r="O39" s="53">
        <v>0.8</v>
      </c>
      <c r="P39" s="80">
        <f>IF($O39&gt;$G$20,IF('Silo Levels'!$L$13="Pumping",((PI()*((($C$19+$G$20)-$O39)*($O$20/($O$19/2)))^2*((($O$20+$G$20)-$O39))/3)*$P$29)+(((PI()*((($C$19+$G$20)-$O39)*($O$20/($O$19/2)))^2*(((($C$19+$G$20)-$O39)*($O$20/($O$19/2)))*$AZ$6))/3)*$P$29),(((PI()*((($C$19+$G$20)-$O39)*($O$20/($O$19/2)))^2*((($O$20+$G$20)-$O39)/3))*$P$29)-((PI()*((($C$19+$G$20)-$O39)*($O$20/($O$19/2)))^2*(((($C$19+$G$20)-$O39)*($O$20/($O$19/2)))*$AZ$6)/3)*$P$29))),IF('Silo Levels'!$L$13="Pumping",(($D$18*$P$29)+((PI()*(($C$21/2)^2)*($G$20-$O39))*$P$29))+((($D$18+$H$18)/3)*$BD$6)+(((PI()*($C$21/2)^2*(($C$21/2)*$AZ$6))/3)*$P$29),(($D$18*$P$29)+((PI()*(($C$21/2)^2)*($G$20-$O39))*$P$29))+((($D$18+$H$18)/3)*$BD$6)-(((PI()*($C$21/2)^2*(($C$21/2)*$AZ$6))/3)*$P$29)))</f>
        <v>212060.91314389111</v>
      </c>
      <c r="Q39" s="73">
        <v>0.8</v>
      </c>
      <c r="R39" s="79">
        <f t="shared" si="4"/>
        <v>210346.4258047952</v>
      </c>
      <c r="S39" s="53">
        <v>0.8</v>
      </c>
      <c r="T39" s="80">
        <f>IF($S39&gt;$G$20,IF('Silo Levels'!$L$14="Pumping",((PI()*((($C$19+$G$20)-$S39)*($O$20/($O$19/2)))^2*((($O$20+$G$20)-$S39))/3)*$T$29)+(((PI()*((($C$19+$G$20)-$S39)*($O$20/($O$19/2)))^2*(((($C$19+$G$20)-$S39)*($O$20/($O$19/2)))*$AZ$7))/3)*$T$29),(((PI()*((($C$19+$G$20)-$S39)*($O$20/($O$19/2)))^2*((($O$20+$G$20)-$S39)/3))*$T$29)-((PI()*((($C$19+$G$20)-$S39)*($O$20/($O$19/2)))^2*(((($C$19+$G$20)-$S39)*($O$20/($O$19/2)))*$AZ$7)/3)*$T$29))),IF('Silo Levels'!$L$14="Pumping",(($D$18*$T$29)+((PI()*(($C$21/2)^2)*($G$20-$S39))*$T$29))+((($D$18+$H$18)/3)*$BD$7)+(((PI()*($C$21/2)^2*(($C$21/2)*$AZ$7))/3)*$T$29),(($D$18*$T$29)+((PI()*(($C$21/2)^2)*($G$20-$S39))*$T$29))+((($D$18+$H$18)/3)*$BD$7)-(((PI()*($C$21/2)^2*(($C$21/2)*$AZ$7))/3)*$T$29)))</f>
        <v>206372.36433366634</v>
      </c>
      <c r="U39" s="73">
        <v>0.8</v>
      </c>
      <c r="V39" s="79">
        <f t="shared" si="7"/>
        <v>204990.62065734543</v>
      </c>
      <c r="W39" s="53">
        <v>0.8</v>
      </c>
      <c r="X39" s="80">
        <f>IF($W39&gt;$G$20,IF('Silo Levels'!$L$15="Pumping",((PI()*((($C$19+$G$20)-$W39)*($O$20/($O$19/2)))^2*((($O$20+$G$20)-$W39))/3)*$X$29)+(((PI()*((($C$19+$G$20)-$W39)*($O$20/($O$19/2)))^2*(((($C$19+$G$20)-$W39)*($O$20/($O$19/2)))*$AZ$8))/3)*$X$29),(((PI()*((($C$19+$G$20)-$W39)*($O$20/($O$19/2)))^2*((($O$20+$G$20)-$W39)/3))*$X$29)-((PI()*((($C$19+$G$20)-$W39)*($O$20/($O$19/2)))^2*(((($C$19+$G$20)-$W39)*($O$20/($O$19/2)))*$AZ$8)/3)*$X$29))),IF('Silo Levels'!$L$15="Pumping",(($D$18*$X$29)+((PI()*(($C$21/2)^2)*($G$20-$W39))*$X$29))+((($D$18+$H$18)/3)*$BD$8)+(((PI()*($C$21/2)^2*(($C$21/2)*$AZ$8))/3)*$X$29),(($D$18*$X$29)+((PI()*(($C$21/2)^2)*($G$20-$W39))*$X$29))+((($D$18+$H$18)/3)*$BD$8)-(((PI()*($C$21/2)^2*(($C$21/2)*$AZ$8))/3)*$X$29)))</f>
        <v>201119.19287447594</v>
      </c>
      <c r="Y39" s="73">
        <v>0.8</v>
      </c>
      <c r="Z39" s="79">
        <f t="shared" si="5"/>
        <v>201795.82740145113</v>
      </c>
      <c r="AA39" s="53">
        <v>0.8</v>
      </c>
      <c r="AB39" s="80">
        <f>IF($AA39&gt;$G$20,IF('Silo Levels'!$L$16="Pumping",((PI()*((($C$19+$G$20)-$AA39)*($O$20/($O$19/2)))^2*((($O$20+$G$20)-$AA39))/3)*$AB$29)+(((PI()*((($C$19+$G$20)-$AA39)*($O$20/($O$19/2)))^2*(((($C$19+$G$20)-$AA39)*($O$20/($O$19/2)))*$AZ$9))/3)*$AB$29),(((PI()*((($C$19+$G$20)-$AA39)*($O$20/($O$19/2)))^2*((($O$20+$G$20)-$AA39)/3))*$AB$29)-((PI()*((($C$19+$G$20)-$AA39)*($O$20/($O$19/2)))^2*(((($C$19+$G$20)-$AA39)*($O$20/($O$19/2)))*$AZ$9)/3)*$AB$29))),IF('Silo Levels'!$L$16="Pumping",(($D$18*$AB$29)+((PI()*(($C$21/2)^2)*($G$20-$AA39))*$AB$29))+((($D$18+$H$18)/3)*$BD$9)+(((PI()*($C$21/2)^2*(($C$21/2)*$AZ$9))/3)*$AB$29),(($D$18*$AB$29)+((PI()*(($C$21/2)^2)*($G$20-$AA39))*$AB$29))+((($D$18+$H$18)/3)*$BD$9)-(((PI()*($C$21/2)^2*(($C$21/2)*$AZ$9))/3)*$AB$29)))</f>
        <v>197985.62167689993</v>
      </c>
      <c r="AC39" s="73">
        <v>0.8</v>
      </c>
      <c r="AD39" s="79">
        <f t="shared" si="8"/>
        <v>200644.0664689788</v>
      </c>
      <c r="AE39" s="53">
        <v>0.8</v>
      </c>
      <c r="AF39" s="80">
        <f>IF($AE39&gt;$G$20,IF('Silo Levels'!$L$17="Pumping",((PI()*((($C$19+$G$20)-$AE39)*($O$20/($O$19/2)))^2*((($O$20+$G$20)-$AE39))/3)*$AF$29)+(((PI()*((($C$19+$G$20)-$AE39)*($O$20/($O$19/2)))^2*(((($C$19+$G$20)-$AE39)*($O$20/($O$19/2)))*$AZ$10))/3)*$AF$29),(((PI()*((($C$19+$G$20)-$AE39)*($O$20/($O$19/2)))^2*((($O$20+$G$20)-$AE39)/3))*$AF$29)-((PI()*((($C$19+$G$20)-$AE39)*($O$20/($O$19/2)))^2*(((($C$19+$G$20)-$AE39)*($O$20/($O$19/2)))*$AZ$10)/3)*$AF$29))),IF('Silo Levels'!$L$17="Pumping",(($D$18*$AF$29)+((PI()*(($C$21/2)^2)*($G$20-$AE39))*$AF$29))+((($D$18+$H$18)/3)*$BD$10)+(((PI()*($C$21/2)^2*(($C$21/2)*$AZ$10))/3)*$AF$29),(($D$18*$AF$29)+((PI()*(($C$21/2)^2)*($G$20-$AE39))*$AF$29))+((($D$18+$H$18)/3)*$BD$10)-(((PI()*($C$21/2)^2*(($C$21/2)*$AZ$10))/3)*$AF$29)))</f>
        <v>196855.93202395295</v>
      </c>
      <c r="AG39" s="73">
        <v>0.8</v>
      </c>
      <c r="AH39" s="79">
        <f t="shared" si="6"/>
        <v>201544.68277621627</v>
      </c>
      <c r="AI39" s="53">
        <v>0.8</v>
      </c>
      <c r="AJ39" s="80">
        <f>IF($AI39&gt;$G$20,IF('Silo Levels'!$L$18="Pumping",((PI()*((($C$19+$G$20)-$AI39)*($O$20/($O$19/2)))^2*((($O$20+$G$20)-$AI39))/3)*$AJ$29)+(((PI()*((($C$19+$G$20)-$AI39)*($O$20/($O$19/2)))^2*(((($C$19+$G$20)-$AI39)*($O$20/($O$19/2)))*$AZ$11))/3)*$AJ$29),(((PI()*((($C$19+$G$20)-$AI39)*($O$20/($O$19/2)))^2*((($O$20+$G$20)-$AI39)/3))*$AJ$29)-((PI()*((($C$19+$G$20)-$AI39)*($O$20/($O$19/2)))^2*(((($C$19+$G$20)-$AI39)*($O$20/($O$19/2)))*$AZ$11)/3)*$AJ$29))),IF('Silo Levels'!$L$18="Pumping",(($D$18*$AJ$29)+((PI()*(($C$21/2)^2)*($G$20-$AI39))*$AJ$29))+((($D$18+$H$18)/3)*$BD$11)+(((PI()*($C$21/2)^2*(($C$21/2)*$AZ$11))/3)*$AJ$29),(($D$18*$AJ$29)+((PI()*(($C$21/2)^2)*($G$20-$AI39))*$AJ$29))+((($D$18+$H$18)/3)*$BD$11)-(((PI()*($C$21/2)^2*(($C$21/2)*$AZ$11))/3)*$AJ$29)))</f>
        <v>197739.28975460416</v>
      </c>
      <c r="AL39" s="34">
        <v>16</v>
      </c>
      <c r="AM39" s="39" t="s">
        <v>55</v>
      </c>
      <c r="AN39" s="112">
        <f>'Silo Levels'!$D$21</f>
        <v>34</v>
      </c>
      <c r="AP39" s="50">
        <f>IF('Silo Levels'!$M$21="*",$AN$18*$AN$39,0)</f>
        <v>0</v>
      </c>
      <c r="AQ39" s="50">
        <f>IF('Silo Levels'!$N$21="*",$AR$18*$AN$39,0)</f>
        <v>0</v>
      </c>
      <c r="AR39" s="50">
        <f>IF('Silo Levels'!$O$21="*",$AV$18*$AN$39,0)</f>
        <v>0</v>
      </c>
    </row>
    <row r="40" spans="1:44" ht="15" thickBot="1" x14ac:dyDescent="0.35">
      <c r="A40" s="48">
        <v>0.9</v>
      </c>
      <c r="B40" s="78">
        <f t="shared" si="0"/>
        <v>148639.77839194078</v>
      </c>
      <c r="C40" s="53">
        <v>0.9</v>
      </c>
      <c r="D40" s="54">
        <f>IF($C40&gt;$G$6,IF('Silo Levels'!$L$10="Pumping",((PI()*((($C$5+$G$6)-$C40)*($O$6/($O$5/2)))^2*((($O$6+$G$6)-$C40))/3)*$D$29)+(((PI()*((($C$5+$G$6)-$C40)*($O$6/($O$5/2)))^2*(((($C$5+$G$6)-$C40)*($O$6/($O$5/2)))*$AZ$3))/3)*$D$29),(((PI()*((($C$5+$G$6)-$C40)*($O$6/($O$5/2)))^2*((($O$6+$G$6)-$C40)/3))*$D$29)-((PI()*((($C$5+$G$6)-$C40)*($O$6/($O$5/2)))^2*(((($C$5+$G$6)-$C40)*($O$6/($O$5/2)))*$AZ$3)/3)*$D$29))),IF('Silo Levels'!$L$10="Pumping",(($D$4*$D$29)+((PI()*(($C$7/2)^2)*(G$6-$C40))*$D$29))+((($D$4+$H$4)/3)*$BD$3)+(((PI()*($C$7/2)^2*(($C$7/2)*$AZ$3))/3)*$D$29),(($D$4*$D$29)+((PI()*(($C$7/2)^2)*($G$6-$C40))*$D$29))+((($D$4+$H$4)/3)*$BD$3)-(((PI()*($C$7/2)^2*(($C$7/2)*$AZ$3))/3)*$D$29)))</f>
        <v>145584.27164223458</v>
      </c>
      <c r="E40" s="73">
        <v>0.9</v>
      </c>
      <c r="F40" s="78">
        <f t="shared" si="1"/>
        <v>129831.0141632656</v>
      </c>
      <c r="G40" s="53">
        <v>0.9</v>
      </c>
      <c r="H40" s="54">
        <f>IF($G40&gt;$G$6,IF('Silo Levels'!$L$11="Pumping",((PI()*((($C$5+$G$6)-$G40)*($O$6/($O$5/2)))^2*((($O$6+$G$6)-$G40))/3)*$H$29)+(((PI()*((($C$5+$G$6)-$G40)*($O$6/($O$5/2)))^2*(((($C$5+$G$6)-$G40)*($O$6/($O$5/2)))*$AZ$4))/3)*$H$29),(((PI()*((($C$5+$G$6)-$G40)*($O$6/($O$5/2)))^2*((($O$6+$G$6)-$G40)/3))*$H$29)-((PI()*((($C$5+$G$6)-$G40)*($O$6/($O$5/2)))^2*(((($C$5+$G$6)-$G40)*($O$6/($O$5/2)))*$AZ$4)/3)*$H$29))),IF('Silo Levels'!$L$11="Pumping",(($D$4*$H$29)+((PI()*(($C$7/2)^2)*(G$6-$G40))*$H$29))+((($D$4+$H$4)/3)*$BD$4)+(((PI()*($C$7/2)^2*(($C$7/2)*$AZ$4))/3)*$H$29),(($D$4*$H$29)+((PI()*(($C$7/2)^2)*($G$6-$G40))*$H$29))+((($D$4+$H$4)/3)*$BD$4)-(((PI()*($C$7/2)^2*(($C$7/2)*$AZ$4))/3)*$H$29)))</f>
        <v>127167.23904813713</v>
      </c>
      <c r="I40" s="73">
        <v>0.9</v>
      </c>
      <c r="J40" s="79">
        <f t="shared" si="2"/>
        <v>440857.67478877836</v>
      </c>
      <c r="K40" s="53">
        <v>0.9</v>
      </c>
      <c r="L40" s="80">
        <f>IF($K40&gt;$G$13,IF('Silo Levels'!$L$12="Pumping",((PI()*((($C$12+$G$13)-$K40)*($O$13/($O$12/2)))^2*((($O$13+$G$13)-$K40))/3)*$L$29)+(((PI()*((($C$12+$G$13)-$K40)*($O$13/($O$12/2)))^2*(((($C$12+$G$13)-$K40)*($O$13/($O$12/2)))*$AZ$5))/3)*$L$29),(((PI()*((($C$12+$G$13)-$K40)*($O$13/($O$12/2)))^2*((($O$13+$G$13)-$K40)/3))*$L$29)-((PI()*((($C$12+$G$13)-$K40)*($O$13/($O$12/2)))^2*(((($C$12+$G$13)-$K40)*($O$13/($O$12/2)))*$AZ$5)/3)*$L$29))),IF('Silo Levels'!$L$12="Pumping",(($D$11*$L$29)+((PI()*(($C$14/2)^2)*($G$13-$K40))*$L$29))+((($D$11+$H$11)/3)*$BD$5)+(((PI()*($C$14/2)^2*(($C$14/2)*$AZ$5))/3)*$L$29),(($D$11*$L$29)+((PI()*(($C$14/2)^2)*($G$13-$K40))*$L$29))+((($D$11+$H$11)/3)*$BD$5)-(((PI()*($C$14/2)^2*(($C$14/2)*$AZ$5))/3)*$L$29)))</f>
        <v>426659.66810917889</v>
      </c>
      <c r="M40" s="73">
        <v>0.9</v>
      </c>
      <c r="N40" s="79">
        <f t="shared" si="3"/>
        <v>215736.17092761514</v>
      </c>
      <c r="O40" s="53">
        <v>0.9</v>
      </c>
      <c r="P40" s="80">
        <f>IF($O40&gt;$G$20,IF('Silo Levels'!$L$13="Pumping",((PI()*((($C$19+$G$20)-$O40)*($O$20/($O$19/2)))^2*((($O$20+$G$20)-$O40))/3)*$P$29)+(((PI()*((($C$19+$G$20)-$O40)*($O$20/($O$19/2)))^2*(((($C$19+$G$20)-$O40)*($O$20/($O$19/2)))*$AZ$6))/3)*$P$29),(((PI()*((($C$19+$G$20)-$O40)*($O$20/($O$19/2)))^2*((($O$20+$G$20)-$O40)/3))*$P$29)-((PI()*((($C$19+$G$20)-$O40)*($O$20/($O$19/2)))^2*(((($C$19+$G$20)-$O40)*($O$20/($O$19/2)))*$AZ$6)/3)*$P$29))),IF('Silo Levels'!$L$13="Pumping",(($D$18*$P$29)+((PI()*(($C$21/2)^2)*($G$20-$O40))*$P$29))+((($D$18+$H$18)/3)*$BD$6)+(((PI()*($C$21/2)^2*(($C$21/2)*$AZ$6))/3)*$P$29),(($D$18*$P$29)+((PI()*(($C$21/2)^2)*($G$20-$O40))*$P$29))+((($D$18+$H$18)/3)*$BD$6)-(((PI()*($C$21/2)^2*(($C$21/2)*$AZ$6))/3)*$P$29)))</f>
        <v>211650.96959559037</v>
      </c>
      <c r="Q40" s="73">
        <v>0.9</v>
      </c>
      <c r="R40" s="79">
        <f t="shared" si="4"/>
        <v>209947.63496727424</v>
      </c>
      <c r="S40" s="53">
        <v>0.9</v>
      </c>
      <c r="T40" s="80">
        <f>IF($S40&gt;$G$20,IF('Silo Levels'!$L$14="Pumping",((PI()*((($C$19+$G$20)-$S40)*($O$20/($O$19/2)))^2*((($O$20+$G$20)-$S40))/3)*$T$29)+(((PI()*((($C$19+$G$20)-$S40)*($O$20/($O$19/2)))^2*(((($C$19+$G$20)-$S40)*($O$20/($O$19/2)))*$AZ$7))/3)*$T$29),(((PI()*((($C$19+$G$20)-$S40)*($O$20/($O$19/2)))^2*((($O$20+$G$20)-$S40)/3))*$T$29)-((PI()*((($C$19+$G$20)-$S40)*($O$20/($O$19/2)))^2*(((($C$19+$G$20)-$S40)*($O$20/($O$19/2)))*$AZ$7)/3)*$T$29))),IF('Silo Levels'!$L$14="Pumping",(($D$18*$T$29)+((PI()*(($C$21/2)^2)*($G$20-$S40))*$T$29))+((($D$18+$H$18)/3)*$BD$7)+(((PI()*($C$21/2)^2*(($C$21/2)*$AZ$7))/3)*$T$29),(($D$18*$T$29)+((PI()*(($C$21/2)^2)*($G$20-$S40))*$T$29))+((($D$18+$H$18)/3)*$BD$7)-(((PI()*($C$21/2)^2*(($C$21/2)*$AZ$7))/3)*$T$29)))</f>
        <v>205973.57349614537</v>
      </c>
      <c r="U40" s="73">
        <v>0.9</v>
      </c>
      <c r="V40" s="79">
        <f t="shared" si="7"/>
        <v>204602.12894951738</v>
      </c>
      <c r="W40" s="53">
        <v>0.9</v>
      </c>
      <c r="X40" s="80">
        <f>IF($W40&gt;$G$20,IF('Silo Levels'!$L$15="Pumping",((PI()*((($C$19+$G$20)-$W40)*($O$20/($O$19/2)))^2*((($O$20+$G$20)-$W40))/3)*$X$29)+(((PI()*((($C$19+$G$20)-$W40)*($O$20/($O$19/2)))^2*(((($C$19+$G$20)-$W40)*($O$20/($O$19/2)))*$AZ$8))/3)*$X$29),(((PI()*((($C$19+$G$20)-$W40)*($O$20/($O$19/2)))^2*((($O$20+$G$20)-$W40)/3))*$X$29)-((PI()*((($C$19+$G$20)-$W40)*($O$20/($O$19/2)))^2*(((($C$19+$G$20)-$W40)*($O$20/($O$19/2)))*$AZ$8)/3)*$X$29))),IF('Silo Levels'!$L$15="Pumping",(($D$18*$X$29)+((PI()*(($C$21/2)^2)*($G$20-$W40))*$X$29))+((($D$18+$H$18)/3)*$BD$8)+(((PI()*($C$21/2)^2*(($C$21/2)*$AZ$8))/3)*$X$29),(($D$18*$X$29)+((PI()*(($C$21/2)^2)*($G$20-$W40))*$X$29))+((($D$18+$H$18)/3)*$BD$8)-(((PI()*($C$21/2)^2*(($C$21/2)*$AZ$8))/3)*$X$29)))</f>
        <v>200730.70116664789</v>
      </c>
      <c r="Y40" s="73">
        <v>0.9</v>
      </c>
      <c r="Z40" s="79">
        <f t="shared" si="5"/>
        <v>201413.47923118257</v>
      </c>
      <c r="AA40" s="53">
        <v>0.9</v>
      </c>
      <c r="AB40" s="80">
        <f>IF($AA40&gt;$G$20,IF('Silo Levels'!$L$16="Pumping",((PI()*((($C$19+$G$20)-$AA40)*($O$20/($O$19/2)))^2*((($O$20+$G$20)-$AA40))/3)*$AB$29)+(((PI()*((($C$19+$G$20)-$AA40)*($O$20/($O$19/2)))^2*(((($C$19+$G$20)-$AA40)*($O$20/($O$19/2)))*$AZ$9))/3)*$AB$29),(((PI()*((($C$19+$G$20)-$AA40)*($O$20/($O$19/2)))^2*((($O$20+$G$20)-$AA40)/3))*$AB$29)-((PI()*((($C$19+$G$20)-$AA40)*($O$20/($O$19/2)))^2*(((($C$19+$G$20)-$AA40)*($O$20/($O$19/2)))*$AZ$9)/3)*$AB$29))),IF('Silo Levels'!$L$16="Pumping",(($D$18*$AB$29)+((PI()*(($C$21/2)^2)*($G$20-$AA40))*$AB$29))+((($D$18+$H$18)/3)*$BD$9)+(((PI()*($C$21/2)^2*(($C$21/2)*$AZ$9))/3)*$AB$29),(($D$18*$AB$29)+((PI()*(($C$21/2)^2)*($G$20-$AA40))*$AB$29))+((($D$18+$H$18)/3)*$BD$9)-(((PI()*($C$21/2)^2*(($C$21/2)*$AZ$9))/3)*$AB$29)))</f>
        <v>197603.27350663138</v>
      </c>
      <c r="AC40" s="73">
        <v>0.9</v>
      </c>
      <c r="AD40" s="79">
        <f t="shared" si="8"/>
        <v>200263.93311700408</v>
      </c>
      <c r="AE40" s="53">
        <v>0.9</v>
      </c>
      <c r="AF40" s="80">
        <f>IF($AE40&gt;$G$20,IF('Silo Levels'!$L$17="Pumping",((PI()*((($C$19+$G$20)-$AE40)*($O$20/($O$19/2)))^2*((($O$20+$G$20)-$AE40))/3)*$AF$29)+(((PI()*((($C$19+$G$20)-$AE40)*($O$20/($O$19/2)))^2*(((($C$19+$G$20)-$AE40)*($O$20/($O$19/2)))*$AZ$10))/3)*$AF$29),(((PI()*((($C$19+$G$20)-$AE40)*($O$20/($O$19/2)))^2*((($O$20+$G$20)-$AE40)/3))*$AF$29)-((PI()*((($C$19+$G$20)-$AE40)*($O$20/($O$19/2)))^2*(((($C$19+$G$20)-$AE40)*($O$20/($O$19/2)))*$AZ$10)/3)*$AF$29))),IF('Silo Levels'!$L$17="Pumping",(($D$18*$AF$29)+((PI()*(($C$21/2)^2)*($G$20-$AE40))*$AF$29))+((($D$18+$H$18)/3)*$BD$10)+(((PI()*($C$21/2)^2*(($C$21/2)*$AZ$10))/3)*$AF$29),(($D$18*$AF$29)+((PI()*(($C$21/2)^2)*($G$20-$AE40))*$AF$29))+((($D$18+$H$18)/3)*$BD$10)-(((PI()*($C$21/2)^2*(($C$21/2)*$AZ$10))/3)*$AF$29)))</f>
        <v>196475.79867197823</v>
      </c>
      <c r="AG40" s="73">
        <v>0.9</v>
      </c>
      <c r="AH40" s="79">
        <f t="shared" si="6"/>
        <v>201162.81755314162</v>
      </c>
      <c r="AI40" s="53">
        <v>0.9</v>
      </c>
      <c r="AJ40" s="80">
        <f>IF($AI40&gt;$G$20,IF('Silo Levels'!$L$18="Pumping",((PI()*((($C$19+$G$20)-$AI40)*($O$20/($O$19/2)))^2*((($O$20+$G$20)-$AI40))/3)*$AJ$29)+(((PI()*((($C$19+$G$20)-$AI40)*($O$20/($O$19/2)))^2*(((($C$19+$G$20)-$AI40)*($O$20/($O$19/2)))*$AZ$11))/3)*$AJ$29),(((PI()*((($C$19+$G$20)-$AI40)*($O$20/($O$19/2)))^2*((($O$20+$G$20)-$AI40)/3))*$AJ$29)-((PI()*((($C$19+$G$20)-$AI40)*($O$20/($O$19/2)))^2*(((($C$19+$G$20)-$AI40)*($O$20/($O$19/2)))*$AZ$11)/3)*$AJ$29))),IF('Silo Levels'!$L$18="Pumping",(($D$18*$AJ$29)+((PI()*(($C$21/2)^2)*($G$20-$AI40))*$AJ$29))+((($D$18+$H$18)/3)*$BD$11)+(((PI()*($C$21/2)^2*(($C$21/2)*$AZ$11))/3)*$AJ$29),(($D$18*$AJ$29)+((PI()*(($C$21/2)^2)*($G$20-$AI40))*$AJ$29))+((($D$18+$H$18)/3)*$BD$11)-(((PI()*($C$21/2)^2*(($C$21/2)*$AZ$11))/3)*$AJ$29)))</f>
        <v>197357.42453152951</v>
      </c>
      <c r="AL40" s="36">
        <v>17</v>
      </c>
      <c r="AM40" s="37" t="s">
        <v>56</v>
      </c>
      <c r="AN40" s="44">
        <f>'Silo Levels'!$D$22</f>
        <v>34.802</v>
      </c>
      <c r="AP40" s="40">
        <f>IF('Silo Levels'!$M$22="*",$AN$18*$AN$40,0)</f>
        <v>4694.6447916666666</v>
      </c>
      <c r="AQ40" s="40">
        <f>IF('Silo Levels'!$N$22="*",$AR$18*$AN$40,0)</f>
        <v>1551.6340621865349</v>
      </c>
      <c r="AR40" s="40">
        <f>IF('Silo Levels'!$O$22="*",$AV$18*$AN$40,0)</f>
        <v>1577.6906666666664</v>
      </c>
    </row>
    <row r="41" spans="1:44" ht="15" thickBot="1" x14ac:dyDescent="0.35">
      <c r="A41" s="48">
        <v>1</v>
      </c>
      <c r="B41" s="78">
        <f t="shared" si="0"/>
        <v>148201.75651841395</v>
      </c>
      <c r="C41" s="53">
        <v>1</v>
      </c>
      <c r="D41" s="54">
        <f>IF($C41&gt;$G$6,IF('Silo Levels'!$L$10="Pumping",((PI()*((($C$5+$G$6)-$C41)*($O$6/($O$5/2)))^2*((($O$6+$G$6)-$C41))/3)*$D$29)+(((PI()*((($C$5+$G$6)-$C41)*($O$6/($O$5/2)))^2*(((($C$5+$G$6)-$C41)*($O$6/($O$5/2)))*$AZ$3))/3)*$D$29),(((PI()*((($C$5+$G$6)-$C41)*($O$6/($O$5/2)))^2*((($O$6+$G$6)-$C41)/3))*$D$29)-((PI()*((($C$5+$G$6)-$C41)*($O$6/($O$5/2)))^2*(((($C$5+$G$6)-$C41)*($O$6/($O$5/2)))*$AZ$3)/3)*$D$29))),IF('Silo Levels'!$L$10="Pumping",(($D$4*$D$29)+((PI()*(($C$7/2)^2)*(G$6-$C41))*$D$29))+((($D$4+$H$4)/3)*$BD$3)+(((PI()*($C$7/2)^2*(($C$7/2)*$AZ$3))/3)*$D$29),(($D$4*$D$29)+((PI()*(($C$7/2)^2)*($G$6-$C41))*$D$29))+((($D$4+$H$4)/3)*$BD$3)-(((PI()*($C$7/2)^2*(($C$7/2)*$AZ$3))/3)*$D$29)))</f>
        <v>145146.24976870776</v>
      </c>
      <c r="E41" s="73">
        <v>1</v>
      </c>
      <c r="F41" s="78">
        <f t="shared" si="1"/>
        <v>129449.14894019093</v>
      </c>
      <c r="G41" s="53">
        <v>1</v>
      </c>
      <c r="H41" s="54">
        <f>IF($G41&gt;$G$6,IF('Silo Levels'!$L$11="Pumping",((PI()*((($C$5+$G$6)-$G41)*($O$6/($O$5/2)))^2*((($O$6+$G$6)-$G41))/3)*$H$29)+(((PI()*((($C$5+$G$6)-$G41)*($O$6/($O$5/2)))^2*(((($C$5+$G$6)-$G41)*($O$6/($O$5/2)))*$AZ$4))/3)*$H$29),(((PI()*((($C$5+$G$6)-$G41)*($O$6/($O$5/2)))^2*((($O$6+$G$6)-$G41)/3))*$H$29)-((PI()*((($C$5+$G$6)-$G41)*($O$6/($O$5/2)))^2*(((($C$5+$G$6)-$G41)*($O$6/($O$5/2)))*$AZ$4)/3)*$H$29))),IF('Silo Levels'!$L$11="Pumping",(($D$4*$H$29)+((PI()*(($C$7/2)^2)*(G$6-$G41))*$H$29))+((($D$4+$H$4)/3)*$BD$4)+(((PI()*($C$7/2)^2*(($C$7/2)*$AZ$4))/3)*$H$29),(($D$4*$H$29)+((PI()*(($C$7/2)^2)*($G$6-$G41))*$H$29))+((($D$4+$H$4)/3)*$BD$4)-(((PI()*($C$7/2)^2*(($C$7/2)*$AZ$4))/3)*$H$29)))</f>
        <v>126785.37382506246</v>
      </c>
      <c r="I41" s="73">
        <v>1</v>
      </c>
      <c r="J41" s="79">
        <f t="shared" si="2"/>
        <v>439938.70995514735</v>
      </c>
      <c r="K41" s="53">
        <v>1</v>
      </c>
      <c r="L41" s="80">
        <f>IF($K41&gt;$G$13,IF('Silo Levels'!$L$12="Pumping",((PI()*((($C$12+$G$13)-$K41)*($O$13/($O$12/2)))^2*((($O$13+$G$13)-$K41))/3)*$L$29)+(((PI()*((($C$12+$G$13)-$K41)*($O$13/($O$12/2)))^2*(((($C$12+$G$13)-$K41)*($O$13/($O$12/2)))*$AZ$5))/3)*$L$29),(((PI()*((($C$12+$G$13)-$K41)*($O$13/($O$12/2)))^2*((($O$13+$G$13)-$K41)/3))*$L$29)-((PI()*((($C$12+$G$13)-$K41)*($O$13/($O$12/2)))^2*(((($C$12+$G$13)-$K41)*($O$13/($O$12/2)))*$AZ$5)/3)*$L$29))),IF('Silo Levels'!$L$12="Pumping",(($D$11*$L$29)+((PI()*(($C$14/2)^2)*($G$13-$K41))*$L$29))+((($D$11+$H$11)/3)*$BD$5)+(((PI()*($C$14/2)^2*(($C$14/2)*$AZ$5))/3)*$L$29),(($D$11*$L$29)+((PI()*(($C$14/2)^2)*($G$13-$K41))*$L$29))+((($D$11+$H$11)/3)*$BD$5)-(((PI()*($C$14/2)^2*(($C$14/2)*$AZ$5))/3)*$L$29)))</f>
        <v>425740.70327554789</v>
      </c>
      <c r="M41" s="73">
        <v>1</v>
      </c>
      <c r="N41" s="79">
        <f t="shared" si="3"/>
        <v>215326.2273793144</v>
      </c>
      <c r="O41" s="53">
        <v>1</v>
      </c>
      <c r="P41" s="80">
        <f>IF($O41&gt;$G$20,IF('Silo Levels'!$L$13="Pumping",((PI()*((($C$19+$G$20)-$O41)*($O$20/($O$19/2)))^2*((($O$20+$G$20)-$O41))/3)*$P$29)+(((PI()*((($C$19+$G$20)-$O41)*($O$20/($O$19/2)))^2*(((($C$19+$G$20)-$O41)*($O$20/($O$19/2)))*$AZ$6))/3)*$P$29),(((PI()*((($C$19+$G$20)-$O41)*($O$20/($O$19/2)))^2*((($O$20+$G$20)-$O41)/3))*$P$29)-((PI()*((($C$19+$G$20)-$O41)*($O$20/($O$19/2)))^2*(((($C$19+$G$20)-$O41)*($O$20/($O$19/2)))*$AZ$6)/3)*$P$29))),IF('Silo Levels'!$L$13="Pumping",(($D$18*$P$29)+((PI()*(($C$21/2)^2)*($G$20-$O41))*$P$29))+((($D$18+$H$18)/3)*$BD$6)+(((PI()*($C$21/2)^2*(($C$21/2)*$AZ$6))/3)*$P$29),(($D$18*$P$29)+((PI()*(($C$21/2)^2)*($G$20-$O41))*$P$29))+((($D$18+$H$18)/3)*$BD$6)-(((PI()*($C$21/2)^2*(($C$21/2)*$AZ$6))/3)*$P$29)))</f>
        <v>211241.02604728963</v>
      </c>
      <c r="Q41" s="73">
        <v>1</v>
      </c>
      <c r="R41" s="79">
        <f t="shared" si="4"/>
        <v>209548.84412975327</v>
      </c>
      <c r="S41" s="53">
        <v>1</v>
      </c>
      <c r="T41" s="80">
        <f>IF($S41&gt;$G$20,IF('Silo Levels'!$L$14="Pumping",((PI()*((($C$19+$G$20)-$S41)*($O$20/($O$19/2)))^2*((($O$20+$G$20)-$S41))/3)*$T$29)+(((PI()*((($C$19+$G$20)-$S41)*($O$20/($O$19/2)))^2*(((($C$19+$G$20)-$S41)*($O$20/($O$19/2)))*$AZ$7))/3)*$T$29),(((PI()*((($C$19+$G$20)-$S41)*($O$20/($O$19/2)))^2*((($O$20+$G$20)-$S41)/3))*$T$29)-((PI()*((($C$19+$G$20)-$S41)*($O$20/($O$19/2)))^2*(((($C$19+$G$20)-$S41)*($O$20/($O$19/2)))*$AZ$7)/3)*$T$29))),IF('Silo Levels'!$L$14="Pumping",(($D$18*$T$29)+((PI()*(($C$21/2)^2)*($G$20-$S41))*$T$29))+((($D$18+$H$18)/3)*$BD$7)+(((PI()*($C$21/2)^2*(($C$21/2)*$AZ$7))/3)*$T$29),(($D$18*$T$29)+((PI()*(($C$21/2)^2)*($G$20-$S41))*$T$29))+((($D$18+$H$18)/3)*$BD$7)-(((PI()*($C$21/2)^2*(($C$21/2)*$AZ$7))/3)*$T$29)))</f>
        <v>205574.7826586244</v>
      </c>
      <c r="U41" s="73">
        <v>1</v>
      </c>
      <c r="V41" s="79">
        <f t="shared" si="7"/>
        <v>204213.63724168937</v>
      </c>
      <c r="W41" s="53">
        <v>1</v>
      </c>
      <c r="X41" s="80">
        <f>IF($W41&gt;$G$20,IF('Silo Levels'!$L$15="Pumping",((PI()*((($C$19+$G$20)-$W41)*($O$20/($O$19/2)))^2*((($O$20+$G$20)-$W41))/3)*$X$29)+(((PI()*((($C$19+$G$20)-$W41)*($O$20/($O$19/2)))^2*(((($C$19+$G$20)-$W41)*($O$20/($O$19/2)))*$AZ$8))/3)*$X$29),(((PI()*((($C$19+$G$20)-$W41)*($O$20/($O$19/2)))^2*((($O$20+$G$20)-$W41)/3))*$X$29)-((PI()*((($C$19+$G$20)-$W41)*($O$20/($O$19/2)))^2*(((($C$19+$G$20)-$W41)*($O$20/($O$19/2)))*$AZ$8)/3)*$X$29))),IF('Silo Levels'!$L$15="Pumping",(($D$18*$X$29)+((PI()*(($C$21/2)^2)*($G$20-$W41))*$X$29))+((($D$18+$H$18)/3)*$BD$8)+(((PI()*($C$21/2)^2*(($C$21/2)*$AZ$8))/3)*$X$29),(($D$18*$X$29)+((PI()*(($C$21/2)^2)*($G$20-$W41))*$X$29))+((($D$18+$H$18)/3)*$BD$8)-(((PI()*($C$21/2)^2*(($C$21/2)*$AZ$8))/3)*$X$29)))</f>
        <v>200342.20945881988</v>
      </c>
      <c r="Y41" s="73">
        <v>1</v>
      </c>
      <c r="Z41" s="79">
        <f t="shared" si="5"/>
        <v>201031.13106091402</v>
      </c>
      <c r="AA41" s="53">
        <v>1</v>
      </c>
      <c r="AB41" s="80">
        <f>IF($AA41&gt;$G$20,IF('Silo Levels'!$L$16="Pumping",((PI()*((($C$19+$G$20)-$AA41)*($O$20/($O$19/2)))^2*((($O$20+$G$20)-$AA41))/3)*$AB$29)+(((PI()*((($C$19+$G$20)-$AA41)*($O$20/($O$19/2)))^2*(((($C$19+$G$20)-$AA41)*($O$20/($O$19/2)))*$AZ$9))/3)*$AB$29),(((PI()*((($C$19+$G$20)-$AA41)*($O$20/($O$19/2)))^2*((($O$20+$G$20)-$AA41)/3))*$AB$29)-((PI()*((($C$19+$G$20)-$AA41)*($O$20/($O$19/2)))^2*(((($C$19+$G$20)-$AA41)*($O$20/($O$19/2)))*$AZ$9)/3)*$AB$29))),IF('Silo Levels'!$L$16="Pumping",(($D$18*$AB$29)+((PI()*(($C$21/2)^2)*($G$20-$AA41))*$AB$29))+((($D$18+$H$18)/3)*$BD$9)+(((PI()*($C$21/2)^2*(($C$21/2)*$AZ$9))/3)*$AB$29),(($D$18*$AB$29)+((PI()*(($C$21/2)^2)*($G$20-$AA41))*$AB$29))+((($D$18+$H$18)/3)*$BD$9)-(((PI()*($C$21/2)^2*(($C$21/2)*$AZ$9))/3)*$AB$29)))</f>
        <v>197220.92533636282</v>
      </c>
      <c r="AC41" s="73">
        <v>1</v>
      </c>
      <c r="AD41" s="79">
        <f t="shared" si="8"/>
        <v>199883.79976502934</v>
      </c>
      <c r="AE41" s="53">
        <v>1</v>
      </c>
      <c r="AF41" s="80">
        <f>IF($AE41&gt;$G$20,IF('Silo Levels'!$L$17="Pumping",((PI()*((($C$19+$G$20)-$AE41)*($O$20/($O$19/2)))^2*((($O$20+$G$20)-$AE41))/3)*$AF$29)+(((PI()*((($C$19+$G$20)-$AE41)*($O$20/($O$19/2)))^2*(((($C$19+$G$20)-$AE41)*($O$20/($O$19/2)))*$AZ$10))/3)*$AF$29),(((PI()*((($C$19+$G$20)-$AE41)*($O$20/($O$19/2)))^2*((($O$20+$G$20)-$AE41)/3))*$AF$29)-((PI()*((($C$19+$G$20)-$AE41)*($O$20/($O$19/2)))^2*(((($C$19+$G$20)-$AE41)*($O$20/($O$19/2)))*$AZ$10)/3)*$AF$29))),IF('Silo Levels'!$L$17="Pumping",(($D$18*$AF$29)+((PI()*(($C$21/2)^2)*($G$20-$AE41))*$AF$29))+((($D$18+$H$18)/3)*$BD$10)+(((PI()*($C$21/2)^2*(($C$21/2)*$AZ$10))/3)*$AF$29),(($D$18*$AF$29)+((PI()*(($C$21/2)^2)*($G$20-$AE41))*$AF$29))+((($D$18+$H$18)/3)*$BD$10)-(((PI()*($C$21/2)^2*(($C$21/2)*$AZ$10))/3)*$AF$29)))</f>
        <v>196095.66532000349</v>
      </c>
      <c r="AG41" s="73">
        <v>1</v>
      </c>
      <c r="AH41" s="79">
        <f t="shared" si="6"/>
        <v>200780.95233006694</v>
      </c>
      <c r="AI41" s="53">
        <v>1</v>
      </c>
      <c r="AJ41" s="80">
        <f>IF($AI41&gt;$G$20,IF('Silo Levels'!$L$18="Pumping",((PI()*((($C$19+$G$20)-$AI41)*($O$20/($O$19/2)))^2*((($O$20+$G$20)-$AI41))/3)*$AJ$29)+(((PI()*((($C$19+$G$20)-$AI41)*($O$20/($O$19/2)))^2*(((($C$19+$G$20)-$AI41)*($O$20/($O$19/2)))*$AZ$11))/3)*$AJ$29),(((PI()*((($C$19+$G$20)-$AI41)*($O$20/($O$19/2)))^2*((($O$20+$G$20)-$AI41)/3))*$AJ$29)-((PI()*((($C$19+$G$20)-$AI41)*($O$20/($O$19/2)))^2*(((($C$19+$G$20)-$AI41)*($O$20/($O$19/2)))*$AZ$11)/3)*$AJ$29))),IF('Silo Levels'!$L$18="Pumping",(($D$18*$AJ$29)+((PI()*(($C$21/2)^2)*($G$20-$AI41))*$AJ$29))+((($D$18+$H$18)/3)*$BD$11)+(((PI()*($C$21/2)^2*(($C$21/2)*$AZ$11))/3)*$AJ$29),(($D$18*$AJ$29)+((PI()*(($C$21/2)^2)*($G$20-$AI41))*$AJ$29))+((($D$18+$H$18)/3)*$BD$11)-(((PI()*($C$21/2)^2*(($C$21/2)*$AZ$11))/3)*$AJ$29)))</f>
        <v>196975.55930845483</v>
      </c>
      <c r="AL41" s="34">
        <v>18</v>
      </c>
      <c r="AM41" s="39" t="s">
        <v>57</v>
      </c>
      <c r="AN41" s="112">
        <f>'Silo Levels'!$D$23</f>
        <v>36</v>
      </c>
      <c r="AP41" s="50">
        <f>IF('Silo Levels'!$M$23="*",$AN$18*$AN$41,0)</f>
        <v>4856.25</v>
      </c>
      <c r="AQ41" s="50">
        <f>IF('Silo Levels'!$N$23="*",$AR$18*$AN$41,0)</f>
        <v>1605.0464409722217</v>
      </c>
      <c r="AR41" s="50">
        <f>IF('Silo Levels'!$O$23="*",$AV$18*$AN$41,0)</f>
        <v>1631.9999999999998</v>
      </c>
    </row>
    <row r="42" spans="1:44" ht="15" thickBot="1" x14ac:dyDescent="0.35">
      <c r="A42" s="48">
        <v>1.1000000000000001</v>
      </c>
      <c r="B42" s="78">
        <f t="shared" si="0"/>
        <v>147763.73464488712</v>
      </c>
      <c r="C42" s="53">
        <v>1.1000000000000001</v>
      </c>
      <c r="D42" s="54">
        <f>IF($C42&gt;$G$6,IF('Silo Levels'!$L$10="Pumping",((PI()*((($C$5+$G$6)-$C42)*($O$6/($O$5/2)))^2*((($O$6+$G$6)-$C42))/3)*$D$29)+(((PI()*((($C$5+$G$6)-$C42)*($O$6/($O$5/2)))^2*(((($C$5+$G$6)-$C42)*($O$6/($O$5/2)))*$AZ$3))/3)*$D$29),(((PI()*((($C$5+$G$6)-$C42)*($O$6/($O$5/2)))^2*((($O$6+$G$6)-$C42)/3))*$D$29)-((PI()*((($C$5+$G$6)-$C42)*($O$6/($O$5/2)))^2*(((($C$5+$G$6)-$C42)*($O$6/($O$5/2)))*$AZ$3)/3)*$D$29))),IF('Silo Levels'!$L$10="Pumping",(($D$4*$D$29)+((PI()*(($C$7/2)^2)*(G$6-$C42))*$D$29))+((($D$4+$H$4)/3)*$BD$3)+(((PI()*($C$7/2)^2*(($C$7/2)*$AZ$3))/3)*$D$29),(($D$4*$D$29)+((PI()*(($C$7/2)^2)*($G$6-$C42))*$D$29))+((($D$4+$H$4)/3)*$BD$3)-(((PI()*($C$7/2)^2*(($C$7/2)*$AZ$3))/3)*$D$29)))</f>
        <v>144708.22789518093</v>
      </c>
      <c r="E42" s="73">
        <v>1.1000000000000001</v>
      </c>
      <c r="F42" s="78">
        <f t="shared" si="1"/>
        <v>129067.28371711627</v>
      </c>
      <c r="G42" s="53">
        <v>1.1000000000000001</v>
      </c>
      <c r="H42" s="54">
        <f>IF($G42&gt;$G$6,IF('Silo Levels'!$L$11="Pumping",((PI()*((($C$5+$G$6)-$G42)*($O$6/($O$5/2)))^2*((($O$6+$G$6)-$G42))/3)*$H$29)+(((PI()*((($C$5+$G$6)-$G42)*($O$6/($O$5/2)))^2*(((($C$5+$G$6)-$G42)*($O$6/($O$5/2)))*$AZ$4))/3)*$H$29),(((PI()*((($C$5+$G$6)-$G42)*($O$6/($O$5/2)))^2*((($O$6+$G$6)-$G42)/3))*$H$29)-((PI()*((($C$5+$G$6)-$G42)*($O$6/($O$5/2)))^2*(((($C$5+$G$6)-$G42)*($O$6/($O$5/2)))*$AZ$4)/3)*$H$29))),IF('Silo Levels'!$L$11="Pumping",(($D$4*$H$29)+((PI()*(($C$7/2)^2)*(G$6-$G42))*$H$29))+((($D$4+$H$4)/3)*$BD$4)+(((PI()*($C$7/2)^2*(($C$7/2)*$AZ$4))/3)*$H$29),(($D$4*$H$29)+((PI()*(($C$7/2)^2)*($G$6-$G42))*$H$29))+((($D$4+$H$4)/3)*$BD$4)-(((PI()*($C$7/2)^2*(($C$7/2)*$AZ$4))/3)*$H$29)))</f>
        <v>126403.50860198779</v>
      </c>
      <c r="I42" s="73">
        <v>1.1000000000000001</v>
      </c>
      <c r="J42" s="79">
        <f t="shared" si="2"/>
        <v>439019.74512151623</v>
      </c>
      <c r="K42" s="53">
        <v>1.1000000000000001</v>
      </c>
      <c r="L42" s="80">
        <f>IF($K42&gt;$G$13,IF('Silo Levels'!$L$12="Pumping",((PI()*((($C$12+$G$13)-$K42)*($O$13/($O$12/2)))^2*((($O$13+$G$13)-$K42))/3)*$L$29)+(((PI()*((($C$12+$G$13)-$K42)*($O$13/($O$12/2)))^2*(((($C$12+$G$13)-$K42)*($O$13/($O$12/2)))*$AZ$5))/3)*$L$29),(((PI()*((($C$12+$G$13)-$K42)*($O$13/($O$12/2)))^2*((($O$13+$G$13)-$K42)/3))*$L$29)-((PI()*((($C$12+$G$13)-$K42)*($O$13/($O$12/2)))^2*(((($C$12+$G$13)-$K42)*($O$13/($O$12/2)))*$AZ$5)/3)*$L$29))),IF('Silo Levels'!$L$12="Pumping",(($D$11*$L$29)+((PI()*(($C$14/2)^2)*($G$13-$K42))*$L$29))+((($D$11+$H$11)/3)*$BD$5)+(((PI()*($C$14/2)^2*(($C$14/2)*$AZ$5))/3)*$L$29),(($D$11*$L$29)+((PI()*(($C$14/2)^2)*($G$13-$K42))*$L$29))+((($D$11+$H$11)/3)*$BD$5)-(((PI()*($C$14/2)^2*(($C$14/2)*$AZ$5))/3)*$L$29)))</f>
        <v>424821.73844191676</v>
      </c>
      <c r="M42" s="73">
        <v>1.1000000000000001</v>
      </c>
      <c r="N42" s="79">
        <f t="shared" si="3"/>
        <v>214916.28383101363</v>
      </c>
      <c r="O42" s="53">
        <v>1.1000000000000001</v>
      </c>
      <c r="P42" s="80">
        <f>IF($O42&gt;$G$20,IF('Silo Levels'!$L$13="Pumping",((PI()*((($C$19+$G$20)-$O42)*($O$20/($O$19/2)))^2*((($O$20+$G$20)-$O42))/3)*$P$29)+(((PI()*((($C$19+$G$20)-$O42)*($O$20/($O$19/2)))^2*(((($C$19+$G$20)-$O42)*($O$20/($O$19/2)))*$AZ$6))/3)*$P$29),(((PI()*((($C$19+$G$20)-$O42)*($O$20/($O$19/2)))^2*((($O$20+$G$20)-$O42)/3))*$P$29)-((PI()*((($C$19+$G$20)-$O42)*($O$20/($O$19/2)))^2*(((($C$19+$G$20)-$O42)*($O$20/($O$19/2)))*$AZ$6)/3)*$P$29))),IF('Silo Levels'!$L$13="Pumping",(($D$18*$P$29)+((PI()*(($C$21/2)^2)*($G$20-$O42))*$P$29))+((($D$18+$H$18)/3)*$BD$6)+(((PI()*($C$21/2)^2*(($C$21/2)*$AZ$6))/3)*$P$29),(($D$18*$P$29)+((PI()*(($C$21/2)^2)*($G$20-$O42))*$P$29))+((($D$18+$H$18)/3)*$BD$6)-(((PI()*($C$21/2)^2*(($C$21/2)*$AZ$6))/3)*$P$29)))</f>
        <v>210831.08249898886</v>
      </c>
      <c r="Q42" s="73">
        <v>1.1000000000000001</v>
      </c>
      <c r="R42" s="79">
        <f t="shared" si="4"/>
        <v>209150.05329223233</v>
      </c>
      <c r="S42" s="53">
        <v>1.1000000000000001</v>
      </c>
      <c r="T42" s="80">
        <f>IF($S42&gt;$G$20,IF('Silo Levels'!$L$14="Pumping",((PI()*((($C$19+$G$20)-$S42)*($O$20/($O$19/2)))^2*((($O$20+$G$20)-$S42))/3)*$T$29)+(((PI()*((($C$19+$G$20)-$S42)*($O$20/($O$19/2)))^2*(((($C$19+$G$20)-$S42)*($O$20/($O$19/2)))*$AZ$7))/3)*$T$29),(((PI()*((($C$19+$G$20)-$S42)*($O$20/($O$19/2)))^2*((($O$20+$G$20)-$S42)/3))*$T$29)-((PI()*((($C$19+$G$20)-$S42)*($O$20/($O$19/2)))^2*(((($C$19+$G$20)-$S42)*($O$20/($O$19/2)))*$AZ$7)/3)*$T$29))),IF('Silo Levels'!$L$14="Pumping",(($D$18*$T$29)+((PI()*(($C$21/2)^2)*($G$20-$S42))*$T$29))+((($D$18+$H$18)/3)*$BD$7)+(((PI()*($C$21/2)^2*(($C$21/2)*$AZ$7))/3)*$T$29),(($D$18*$T$29)+((PI()*(($C$21/2)^2)*($G$20-$S42))*$T$29))+((($D$18+$H$18)/3)*$BD$7)-(((PI()*($C$21/2)^2*(($C$21/2)*$AZ$7))/3)*$T$29)))</f>
        <v>205175.99182110347</v>
      </c>
      <c r="U42" s="73">
        <v>1.1000000000000001</v>
      </c>
      <c r="V42" s="79">
        <f t="shared" si="7"/>
        <v>203825.14553386133</v>
      </c>
      <c r="W42" s="53">
        <v>1.1000000000000001</v>
      </c>
      <c r="X42" s="80">
        <f>IF($W42&gt;$G$20,IF('Silo Levels'!$L$15="Pumping",((PI()*((($C$19+$G$20)-$W42)*($O$20/($O$19/2)))^2*((($O$20+$G$20)-$W42))/3)*$X$29)+(((PI()*((($C$19+$G$20)-$W42)*($O$20/($O$19/2)))^2*(((($C$19+$G$20)-$W42)*($O$20/($O$19/2)))*$AZ$8))/3)*$X$29),(((PI()*((($C$19+$G$20)-$W42)*($O$20/($O$19/2)))^2*((($O$20+$G$20)-$W42)/3))*$X$29)-((PI()*((($C$19+$G$20)-$W42)*($O$20/($O$19/2)))^2*(((($C$19+$G$20)-$W42)*($O$20/($O$19/2)))*$AZ$8)/3)*$X$29))),IF('Silo Levels'!$L$15="Pumping",(($D$18*$X$29)+((PI()*(($C$21/2)^2)*($G$20-$W42))*$X$29))+((($D$18+$H$18)/3)*$BD$8)+(((PI()*($C$21/2)^2*(($C$21/2)*$AZ$8))/3)*$X$29),(($D$18*$X$29)+((PI()*(($C$21/2)^2)*($G$20-$W42))*$X$29))+((($D$18+$H$18)/3)*$BD$8)-(((PI()*($C$21/2)^2*(($C$21/2)*$AZ$8))/3)*$X$29)))</f>
        <v>199953.71775099184</v>
      </c>
      <c r="Y42" s="73">
        <v>1.1000000000000001</v>
      </c>
      <c r="Z42" s="79">
        <f t="shared" si="5"/>
        <v>200648.78289064544</v>
      </c>
      <c r="AA42" s="53">
        <v>1.1000000000000001</v>
      </c>
      <c r="AB42" s="80">
        <f>IF($AA42&gt;$G$20,IF('Silo Levels'!$L$16="Pumping",((PI()*((($C$19+$G$20)-$AA42)*($O$20/($O$19/2)))^2*((($O$20+$G$20)-$AA42))/3)*$AB$29)+(((PI()*((($C$19+$G$20)-$AA42)*($O$20/($O$19/2)))^2*(((($C$19+$G$20)-$AA42)*($O$20/($O$19/2)))*$AZ$9))/3)*$AB$29),(((PI()*((($C$19+$G$20)-$AA42)*($O$20/($O$19/2)))^2*((($O$20+$G$20)-$AA42)/3))*$AB$29)-((PI()*((($C$19+$G$20)-$AA42)*($O$20/($O$19/2)))^2*(((($C$19+$G$20)-$AA42)*($O$20/($O$19/2)))*$AZ$9)/3)*$AB$29))),IF('Silo Levels'!$L$16="Pumping",(($D$18*$AB$29)+((PI()*(($C$21/2)^2)*($G$20-$AA42))*$AB$29))+((($D$18+$H$18)/3)*$BD$9)+(((PI()*($C$21/2)^2*(($C$21/2)*$AZ$9))/3)*$AB$29),(($D$18*$AB$29)+((PI()*(($C$21/2)^2)*($G$20-$AA42))*$AB$29))+((($D$18+$H$18)/3)*$BD$9)-(((PI()*($C$21/2)^2*(($C$21/2)*$AZ$9))/3)*$AB$29)))</f>
        <v>196838.57716609424</v>
      </c>
      <c r="AC42" s="73">
        <v>1.1000000000000001</v>
      </c>
      <c r="AD42" s="79">
        <f t="shared" si="8"/>
        <v>199503.66641305463</v>
      </c>
      <c r="AE42" s="53">
        <v>1.1000000000000001</v>
      </c>
      <c r="AF42" s="80">
        <f>IF($AE42&gt;$G$20,IF('Silo Levels'!$L$17="Pumping",((PI()*((($C$19+$G$20)-$AE42)*($O$20/($O$19/2)))^2*((($O$20+$G$20)-$AE42))/3)*$AF$29)+(((PI()*((($C$19+$G$20)-$AE42)*($O$20/($O$19/2)))^2*(((($C$19+$G$20)-$AE42)*($O$20/($O$19/2)))*$AZ$10))/3)*$AF$29),(((PI()*((($C$19+$G$20)-$AE42)*($O$20/($O$19/2)))^2*((($O$20+$G$20)-$AE42)/3))*$AF$29)-((PI()*((($C$19+$G$20)-$AE42)*($O$20/($O$19/2)))^2*(((($C$19+$G$20)-$AE42)*($O$20/($O$19/2)))*$AZ$10)/3)*$AF$29))),IF('Silo Levels'!$L$17="Pumping",(($D$18*$AF$29)+((PI()*(($C$21/2)^2)*($G$20-$AE42))*$AF$29))+((($D$18+$H$18)/3)*$BD$10)+(((PI()*($C$21/2)^2*(($C$21/2)*$AZ$10))/3)*$AF$29),(($D$18*$AF$29)+((PI()*(($C$21/2)^2)*($G$20-$AE42))*$AF$29))+((($D$18+$H$18)/3)*$BD$10)-(((PI()*($C$21/2)^2*(($C$21/2)*$AZ$10))/3)*$AF$29)))</f>
        <v>195715.53196802878</v>
      </c>
      <c r="AG42" s="73">
        <v>1.1000000000000001</v>
      </c>
      <c r="AH42" s="79">
        <f t="shared" si="6"/>
        <v>200399.08710699226</v>
      </c>
      <c r="AI42" s="53">
        <v>1.1000000000000001</v>
      </c>
      <c r="AJ42" s="80">
        <f>IF($AI42&gt;$G$20,IF('Silo Levels'!$L$18="Pumping",((PI()*((($C$19+$G$20)-$AI42)*($O$20/($O$19/2)))^2*((($O$20+$G$20)-$AI42))/3)*$AJ$29)+(((PI()*((($C$19+$G$20)-$AI42)*($O$20/($O$19/2)))^2*(((($C$19+$G$20)-$AI42)*($O$20/($O$19/2)))*$AZ$11))/3)*$AJ$29),(((PI()*((($C$19+$G$20)-$AI42)*($O$20/($O$19/2)))^2*((($O$20+$G$20)-$AI42)/3))*$AJ$29)-((PI()*((($C$19+$G$20)-$AI42)*($O$20/($O$19/2)))^2*(((($C$19+$G$20)-$AI42)*($O$20/($O$19/2)))*$AZ$11)/3)*$AJ$29))),IF('Silo Levels'!$L$18="Pumping",(($D$18*$AJ$29)+((PI()*(($C$21/2)^2)*($G$20-$AI42))*$AJ$29))+((($D$18+$H$18)/3)*$BD$11)+(((PI()*($C$21/2)^2*(($C$21/2)*$AZ$11))/3)*$AJ$29),(($D$18*$AJ$29)+((PI()*(($C$21/2)^2)*($G$20-$AI42))*$AJ$29))+((($D$18+$H$18)/3)*$BD$11)-(((PI()*($C$21/2)^2*(($C$21/2)*$AZ$11))/3)*$AJ$29)))</f>
        <v>196593.69408538015</v>
      </c>
      <c r="AL42" s="36">
        <v>19</v>
      </c>
      <c r="AM42" s="37" t="s">
        <v>58</v>
      </c>
      <c r="AN42" s="44">
        <f>'Silo Levels'!$D$24</f>
        <v>33.845799999999997</v>
      </c>
      <c r="AP42" s="40">
        <f>IF('Silo Levels'!$M$24="*",$AN$18*$AN$42,0)</f>
        <v>4565.6573958333329</v>
      </c>
      <c r="AQ42" s="40">
        <f>IF('Silo Levels'!$N$24="*",$AR$18*$AN$42,0)</f>
        <v>0</v>
      </c>
      <c r="AR42" s="40">
        <f>IF('Silo Levels'!$O$24="*",$AV$18*$AN$42,0)</f>
        <v>0</v>
      </c>
    </row>
    <row r="43" spans="1:44" ht="15" thickBot="1" x14ac:dyDescent="0.35">
      <c r="A43" s="48">
        <v>1.2</v>
      </c>
      <c r="B43" s="78">
        <f t="shared" si="0"/>
        <v>147325.71277136033</v>
      </c>
      <c r="C43" s="53">
        <v>1.2</v>
      </c>
      <c r="D43" s="54">
        <f>IF($C43&gt;$G$6,IF('Silo Levels'!$L$10="Pumping",((PI()*((($C$5+$G$6)-$C43)*($O$6/($O$5/2)))^2*((($O$6+$G$6)-$C43))/3)*$D$29)+(((PI()*((($C$5+$G$6)-$C43)*($O$6/($O$5/2)))^2*(((($C$5+$G$6)-$C43)*($O$6/($O$5/2)))*$AZ$3))/3)*$D$29),(((PI()*((($C$5+$G$6)-$C43)*($O$6/($O$5/2)))^2*((($O$6+$G$6)-$C43)/3))*$D$29)-((PI()*((($C$5+$G$6)-$C43)*($O$6/($O$5/2)))^2*(((($C$5+$G$6)-$C43)*($O$6/($O$5/2)))*$AZ$3)/3)*$D$29))),IF('Silo Levels'!$L$10="Pumping",(($D$4*$D$29)+((PI()*(($C$7/2)^2)*(G$6-$C43))*$D$29))+((($D$4+$H$4)/3)*$BD$3)+(((PI()*($C$7/2)^2*(($C$7/2)*$AZ$3))/3)*$D$29),(($D$4*$D$29)+((PI()*(($C$7/2)^2)*($G$6-$C43))*$D$29))+((($D$4+$H$4)/3)*$BD$3)-(((PI()*($C$7/2)^2*(($C$7/2)*$AZ$3))/3)*$D$29)))</f>
        <v>144270.20602165413</v>
      </c>
      <c r="E43" s="73">
        <v>1.2</v>
      </c>
      <c r="F43" s="78">
        <f t="shared" si="1"/>
        <v>128685.41849404162</v>
      </c>
      <c r="G43" s="53">
        <v>1.2</v>
      </c>
      <c r="H43" s="54">
        <f>IF($G43&gt;$G$6,IF('Silo Levels'!$L$11="Pumping",((PI()*((($C$5+$G$6)-$G43)*($O$6/($O$5/2)))^2*((($O$6+$G$6)-$G43))/3)*$H$29)+(((PI()*((($C$5+$G$6)-$G43)*($O$6/($O$5/2)))^2*(((($C$5+$G$6)-$G43)*($O$6/($O$5/2)))*$AZ$4))/3)*$H$29),(((PI()*((($C$5+$G$6)-$G43)*($O$6/($O$5/2)))^2*((($O$6+$G$6)-$G43)/3))*$H$29)-((PI()*((($C$5+$G$6)-$G43)*($O$6/($O$5/2)))^2*(((($C$5+$G$6)-$G43)*($O$6/($O$5/2)))*$AZ$4)/3)*$H$29))),IF('Silo Levels'!$L$11="Pumping",(($D$4*$H$29)+((PI()*(($C$7/2)^2)*(G$6-$G43))*$H$29))+((($D$4+$H$4)/3)*$BD$4)+(((PI()*($C$7/2)^2*(($C$7/2)*$AZ$4))/3)*$H$29),(($D$4*$H$29)+((PI()*(($C$7/2)^2)*($G$6-$G43))*$H$29))+((($D$4+$H$4)/3)*$BD$4)-(((PI()*($C$7/2)^2*(($C$7/2)*$AZ$4))/3)*$H$29)))</f>
        <v>126021.64337891314</v>
      </c>
      <c r="I43" s="73">
        <v>1.2</v>
      </c>
      <c r="J43" s="79">
        <f t="shared" si="2"/>
        <v>438100.78028788522</v>
      </c>
      <c r="K43" s="53">
        <v>1.2</v>
      </c>
      <c r="L43" s="80">
        <f>IF($K43&gt;$G$13,IF('Silo Levels'!$L$12="Pumping",((PI()*((($C$12+$G$13)-$K43)*($O$13/($O$12/2)))^2*((($O$13+$G$13)-$K43))/3)*$L$29)+(((PI()*((($C$12+$G$13)-$K43)*($O$13/($O$12/2)))^2*(((($C$12+$G$13)-$K43)*($O$13/($O$12/2)))*$AZ$5))/3)*$L$29),(((PI()*((($C$12+$G$13)-$K43)*($O$13/($O$12/2)))^2*((($O$13+$G$13)-$K43)/3))*$L$29)-((PI()*((($C$12+$G$13)-$K43)*($O$13/($O$12/2)))^2*(((($C$12+$G$13)-$K43)*($O$13/($O$12/2)))*$AZ$5)/3)*$L$29))),IF('Silo Levels'!$L$12="Pumping",(($D$11*$L$29)+((PI()*(($C$14/2)^2)*($G$13-$K43))*$L$29))+((($D$11+$H$11)/3)*$BD$5)+(((PI()*($C$14/2)^2*(($C$14/2)*$AZ$5))/3)*$L$29),(($D$11*$L$29)+((PI()*(($C$14/2)^2)*($G$13-$K43))*$L$29))+((($D$11+$H$11)/3)*$BD$5)-(((PI()*($C$14/2)^2*(($C$14/2)*$AZ$5))/3)*$L$29)))</f>
        <v>423902.77360828576</v>
      </c>
      <c r="M43" s="73">
        <v>1.2</v>
      </c>
      <c r="N43" s="79">
        <f t="shared" si="3"/>
        <v>214506.34028271289</v>
      </c>
      <c r="O43" s="53">
        <v>1.2</v>
      </c>
      <c r="P43" s="80">
        <f>IF($O43&gt;$G$20,IF('Silo Levels'!$L$13="Pumping",((PI()*((($C$19+$G$20)-$O43)*($O$20/($O$19/2)))^2*((($O$20+$G$20)-$O43))/3)*$P$29)+(((PI()*((($C$19+$G$20)-$O43)*($O$20/($O$19/2)))^2*(((($C$19+$G$20)-$O43)*($O$20/($O$19/2)))*$AZ$6))/3)*$P$29),(((PI()*((($C$19+$G$20)-$O43)*($O$20/($O$19/2)))^2*((($O$20+$G$20)-$O43)/3))*$P$29)-((PI()*((($C$19+$G$20)-$O43)*($O$20/($O$19/2)))^2*(((($C$19+$G$20)-$O43)*($O$20/($O$19/2)))*$AZ$6)/3)*$P$29))),IF('Silo Levels'!$L$13="Pumping",(($D$18*$P$29)+((PI()*(($C$21/2)^2)*($G$20-$O43))*$P$29))+((($D$18+$H$18)/3)*$BD$6)+(((PI()*($C$21/2)^2*(($C$21/2)*$AZ$6))/3)*$P$29),(($D$18*$P$29)+((PI()*(($C$21/2)^2)*($G$20-$O43))*$P$29))+((($D$18+$H$18)/3)*$BD$6)-(((PI()*($C$21/2)^2*(($C$21/2)*$AZ$6))/3)*$P$29)))</f>
        <v>210421.13895068812</v>
      </c>
      <c r="Q43" s="73">
        <v>1.2</v>
      </c>
      <c r="R43" s="79">
        <f t="shared" si="4"/>
        <v>208751.26245471137</v>
      </c>
      <c r="S43" s="53">
        <v>1.2</v>
      </c>
      <c r="T43" s="80">
        <f>IF($S43&gt;$G$20,IF('Silo Levels'!$L$14="Pumping",((PI()*((($C$19+$G$20)-$S43)*($O$20/($O$19/2)))^2*((($O$20+$G$20)-$S43))/3)*$T$29)+(((PI()*((($C$19+$G$20)-$S43)*($O$20/($O$19/2)))^2*(((($C$19+$G$20)-$S43)*($O$20/($O$19/2)))*$AZ$7))/3)*$T$29),(((PI()*((($C$19+$G$20)-$S43)*($O$20/($O$19/2)))^2*((($O$20+$G$20)-$S43)/3))*$T$29)-((PI()*((($C$19+$G$20)-$S43)*($O$20/($O$19/2)))^2*(((($C$19+$G$20)-$S43)*($O$20/($O$19/2)))*$AZ$7)/3)*$T$29))),IF('Silo Levels'!$L$14="Pumping",(($D$18*$T$29)+((PI()*(($C$21/2)^2)*($G$20-$S43))*$T$29))+((($D$18+$H$18)/3)*$BD$7)+(((PI()*($C$21/2)^2*(($C$21/2)*$AZ$7))/3)*$T$29),(($D$18*$T$29)+((PI()*(($C$21/2)^2)*($G$20-$S43))*$T$29))+((($D$18+$H$18)/3)*$BD$7)-(((PI()*($C$21/2)^2*(($C$21/2)*$AZ$7))/3)*$T$29)))</f>
        <v>204777.2009835825</v>
      </c>
      <c r="U43" s="73">
        <v>1.2</v>
      </c>
      <c r="V43" s="79">
        <f t="shared" si="7"/>
        <v>203436.65382603329</v>
      </c>
      <c r="W43" s="53">
        <v>1.2</v>
      </c>
      <c r="X43" s="80">
        <f>IF($W43&gt;$G$20,IF('Silo Levels'!$L$15="Pumping",((PI()*((($C$19+$G$20)-$W43)*($O$20/($O$19/2)))^2*((($O$20+$G$20)-$W43))/3)*$X$29)+(((PI()*((($C$19+$G$20)-$W43)*($O$20/($O$19/2)))^2*(((($C$19+$G$20)-$W43)*($O$20/($O$19/2)))*$AZ$8))/3)*$X$29),(((PI()*((($C$19+$G$20)-$W43)*($O$20/($O$19/2)))^2*((($O$20+$G$20)-$W43)/3))*$X$29)-((PI()*((($C$19+$G$20)-$W43)*($O$20/($O$19/2)))^2*(((($C$19+$G$20)-$W43)*($O$20/($O$19/2)))*$AZ$8)/3)*$X$29))),IF('Silo Levels'!$L$15="Pumping",(($D$18*$X$29)+((PI()*(($C$21/2)^2)*($G$20-$W43))*$X$29))+((($D$18+$H$18)/3)*$BD$8)+(((PI()*($C$21/2)^2*(($C$21/2)*$AZ$8))/3)*$X$29),(($D$18*$X$29)+((PI()*(($C$21/2)^2)*($G$20-$W43))*$X$29))+((($D$18+$H$18)/3)*$BD$8)-(((PI()*($C$21/2)^2*(($C$21/2)*$AZ$8))/3)*$X$29)))</f>
        <v>199565.2260431638</v>
      </c>
      <c r="Y43" s="73">
        <v>1.2</v>
      </c>
      <c r="Z43" s="79">
        <f t="shared" si="5"/>
        <v>200266.43472037688</v>
      </c>
      <c r="AA43" s="53">
        <v>1.2</v>
      </c>
      <c r="AB43" s="80">
        <f>IF($AA43&gt;$G$20,IF('Silo Levels'!$L$16="Pumping",((PI()*((($C$19+$G$20)-$AA43)*($O$20/($O$19/2)))^2*((($O$20+$G$20)-$AA43))/3)*$AB$29)+(((PI()*((($C$19+$G$20)-$AA43)*($O$20/($O$19/2)))^2*(((($C$19+$G$20)-$AA43)*($O$20/($O$19/2)))*$AZ$9))/3)*$AB$29),(((PI()*((($C$19+$G$20)-$AA43)*($O$20/($O$19/2)))^2*((($O$20+$G$20)-$AA43)/3))*$AB$29)-((PI()*((($C$19+$G$20)-$AA43)*($O$20/($O$19/2)))^2*(((($C$19+$G$20)-$AA43)*($O$20/($O$19/2)))*$AZ$9)/3)*$AB$29))),IF('Silo Levels'!$L$16="Pumping",(($D$18*$AB$29)+((PI()*(($C$21/2)^2)*($G$20-$AA43))*$AB$29))+((($D$18+$H$18)/3)*$BD$9)+(((PI()*($C$21/2)^2*(($C$21/2)*$AZ$9))/3)*$AB$29),(($D$18*$AB$29)+((PI()*(($C$21/2)^2)*($G$20-$AA43))*$AB$29))+((($D$18+$H$18)/3)*$BD$9)-(((PI()*($C$21/2)^2*(($C$21/2)*$AZ$9))/3)*$AB$29)))</f>
        <v>196456.22899582569</v>
      </c>
      <c r="AC43" s="73">
        <v>1.2</v>
      </c>
      <c r="AD43" s="79">
        <f t="shared" si="8"/>
        <v>199123.53306107988</v>
      </c>
      <c r="AE43" s="53">
        <v>1.2</v>
      </c>
      <c r="AF43" s="80">
        <f>IF($AE43&gt;$G$20,IF('Silo Levels'!$L$17="Pumping",((PI()*((($C$19+$G$20)-$AE43)*($O$20/($O$19/2)))^2*((($O$20+$G$20)-$AE43))/3)*$AF$29)+(((PI()*((($C$19+$G$20)-$AE43)*($O$20/($O$19/2)))^2*(((($C$19+$G$20)-$AE43)*($O$20/($O$19/2)))*$AZ$10))/3)*$AF$29),(((PI()*((($C$19+$G$20)-$AE43)*($O$20/($O$19/2)))^2*((($O$20+$G$20)-$AE43)/3))*$AF$29)-((PI()*((($C$19+$G$20)-$AE43)*($O$20/($O$19/2)))^2*(((($C$19+$G$20)-$AE43)*($O$20/($O$19/2)))*$AZ$10)/3)*$AF$29))),IF('Silo Levels'!$L$17="Pumping",(($D$18*$AF$29)+((PI()*(($C$21/2)^2)*($G$20-$AE43))*$AF$29))+((($D$18+$H$18)/3)*$BD$10)+(((PI()*($C$21/2)^2*(($C$21/2)*$AZ$10))/3)*$AF$29),(($D$18*$AF$29)+((PI()*(($C$21/2)^2)*($G$20-$AE43))*$AF$29))+((($D$18+$H$18)/3)*$BD$10)-(((PI()*($C$21/2)^2*(($C$21/2)*$AZ$10))/3)*$AF$29)))</f>
        <v>195335.39861605404</v>
      </c>
      <c r="AG43" s="73">
        <v>1.2</v>
      </c>
      <c r="AH43" s="79">
        <f t="shared" si="6"/>
        <v>200017.22188391758</v>
      </c>
      <c r="AI43" s="53">
        <v>1.2</v>
      </c>
      <c r="AJ43" s="80">
        <f>IF($AI43&gt;$G$20,IF('Silo Levels'!$L$18="Pumping",((PI()*((($C$19+$G$20)-$AI43)*($O$20/($O$19/2)))^2*((($O$20+$G$20)-$AI43))/3)*$AJ$29)+(((PI()*((($C$19+$G$20)-$AI43)*($O$20/($O$19/2)))^2*(((($C$19+$G$20)-$AI43)*($O$20/($O$19/2)))*$AZ$11))/3)*$AJ$29),(((PI()*((($C$19+$G$20)-$AI43)*($O$20/($O$19/2)))^2*((($O$20+$G$20)-$AI43)/3))*$AJ$29)-((PI()*((($C$19+$G$20)-$AI43)*($O$20/($O$19/2)))^2*(((($C$19+$G$20)-$AI43)*($O$20/($O$19/2)))*$AZ$11)/3)*$AJ$29))),IF('Silo Levels'!$L$18="Pumping",(($D$18*$AJ$29)+((PI()*(($C$21/2)^2)*($G$20-$AI43))*$AJ$29))+((($D$18+$H$18)/3)*$BD$11)+(((PI()*($C$21/2)^2*(($C$21/2)*$AZ$11))/3)*$AJ$29),(($D$18*$AJ$29)+((PI()*(($C$21/2)^2)*($G$20-$AI43))*$AJ$29))+((($D$18+$H$18)/3)*$BD$11)-(((PI()*($C$21/2)^2*(($C$21/2)*$AZ$11))/3)*$AJ$29)))</f>
        <v>196211.82886230547</v>
      </c>
      <c r="AL43" s="34">
        <v>20</v>
      </c>
      <c r="AM43" s="39" t="s">
        <v>59</v>
      </c>
      <c r="AN43" s="112">
        <f>'Silo Levels'!$D$25</f>
        <v>38.86</v>
      </c>
      <c r="AP43" s="50">
        <f>IF('Silo Levels'!$M$25="*",$AN$18*$AN$43,0)</f>
        <v>5242.0520833333339</v>
      </c>
      <c r="AQ43" s="50">
        <f>IF('Silo Levels'!$N$25="*",$AR$18*$AN$43,0)</f>
        <v>1732.5584637827926</v>
      </c>
      <c r="AR43" s="50">
        <f>IF('Silo Levels'!$O$25="*",$AV$18*$AN$43,0)</f>
        <v>1761.6533333333332</v>
      </c>
    </row>
    <row r="44" spans="1:44" ht="15" thickBot="1" x14ac:dyDescent="0.35">
      <c r="A44" s="48">
        <v>1.3</v>
      </c>
      <c r="B44" s="78">
        <f t="shared" si="0"/>
        <v>146887.6908978335</v>
      </c>
      <c r="C44" s="53">
        <v>1.3</v>
      </c>
      <c r="D44" s="54">
        <f>IF($C44&gt;$G$6,IF('Silo Levels'!$L$10="Pumping",((PI()*((($C$5+$G$6)-$C44)*($O$6/($O$5/2)))^2*((($O$6+$G$6)-$C44))/3)*$D$29)+(((PI()*((($C$5+$G$6)-$C44)*($O$6/($O$5/2)))^2*(((($C$5+$G$6)-$C44)*($O$6/($O$5/2)))*$AZ$3))/3)*$D$29),(((PI()*((($C$5+$G$6)-$C44)*($O$6/($O$5/2)))^2*((($O$6+$G$6)-$C44)/3))*$D$29)-((PI()*((($C$5+$G$6)-$C44)*($O$6/($O$5/2)))^2*(((($C$5+$G$6)-$C44)*($O$6/($O$5/2)))*$AZ$3)/3)*$D$29))),IF('Silo Levels'!$L$10="Pumping",(($D$4*$D$29)+((PI()*(($C$7/2)^2)*(G$6-$C44))*$D$29))+((($D$4+$H$4)/3)*$BD$3)+(((PI()*($C$7/2)^2*(($C$7/2)*$AZ$3))/3)*$D$29),(($D$4*$D$29)+((PI()*(($C$7/2)^2)*($G$6-$C44))*$D$29))+((($D$4+$H$4)/3)*$BD$3)-(((PI()*($C$7/2)^2*(($C$7/2)*$AZ$3))/3)*$D$29)))</f>
        <v>143832.1841481273</v>
      </c>
      <c r="E44" s="73">
        <v>1.3</v>
      </c>
      <c r="F44" s="78">
        <f t="shared" si="1"/>
        <v>128303.55327096694</v>
      </c>
      <c r="G44" s="53">
        <v>1.3</v>
      </c>
      <c r="H44" s="54">
        <f>IF($G44&gt;$G$6,IF('Silo Levels'!$L$11="Pumping",((PI()*((($C$5+$G$6)-$G44)*($O$6/($O$5/2)))^2*((($O$6+$G$6)-$G44))/3)*$H$29)+(((PI()*((($C$5+$G$6)-$G44)*($O$6/($O$5/2)))^2*(((($C$5+$G$6)-$G44)*($O$6/($O$5/2)))*$AZ$4))/3)*$H$29),(((PI()*((($C$5+$G$6)-$G44)*($O$6/($O$5/2)))^2*((($O$6+$G$6)-$G44)/3))*$H$29)-((PI()*((($C$5+$G$6)-$G44)*($O$6/($O$5/2)))^2*(((($C$5+$G$6)-$G44)*($O$6/($O$5/2)))*$AZ$4)/3)*$H$29))),IF('Silo Levels'!$L$11="Pumping",(($D$4*$H$29)+((PI()*(($C$7/2)^2)*(G$6-$G44))*$H$29))+((($D$4+$H$4)/3)*$BD$4)+(((PI()*($C$7/2)^2*(($C$7/2)*$AZ$4))/3)*$H$29),(($D$4*$H$29)+((PI()*(($C$7/2)^2)*($G$6-$G44))*$H$29))+((($D$4+$H$4)/3)*$BD$4)-(((PI()*($C$7/2)^2*(($C$7/2)*$AZ$4))/3)*$H$29)))</f>
        <v>125639.77815583846</v>
      </c>
      <c r="I44" s="73">
        <v>1.3</v>
      </c>
      <c r="J44" s="79">
        <f t="shared" si="2"/>
        <v>437181.81545425428</v>
      </c>
      <c r="K44" s="53">
        <v>1.3</v>
      </c>
      <c r="L44" s="80">
        <f>IF($K44&gt;$G$13,IF('Silo Levels'!$L$12="Pumping",((PI()*((($C$12+$G$13)-$K44)*($O$13/($O$12/2)))^2*((($O$13+$G$13)-$K44))/3)*$L$29)+(((PI()*((($C$12+$G$13)-$K44)*($O$13/($O$12/2)))^2*(((($C$12+$G$13)-$K44)*($O$13/($O$12/2)))*$AZ$5))/3)*$L$29),(((PI()*((($C$12+$G$13)-$K44)*($O$13/($O$12/2)))^2*((($O$13+$G$13)-$K44)/3))*$L$29)-((PI()*((($C$12+$G$13)-$K44)*($O$13/($O$12/2)))^2*(((($C$12+$G$13)-$K44)*($O$13/($O$12/2)))*$AZ$5)/3)*$L$29))),IF('Silo Levels'!$L$12="Pumping",(($D$11*$L$29)+((PI()*(($C$14/2)^2)*($G$13-$K44))*$L$29))+((($D$11+$H$11)/3)*$BD$5)+(((PI()*($C$14/2)^2*(($C$14/2)*$AZ$5))/3)*$L$29),(($D$11*$L$29)+((PI()*(($C$14/2)^2)*($G$13-$K44))*$L$29))+((($D$11+$H$11)/3)*$BD$5)-(((PI()*($C$14/2)^2*(($C$14/2)*$AZ$5))/3)*$L$29)))</f>
        <v>422983.80877465481</v>
      </c>
      <c r="M44" s="73">
        <v>1.3</v>
      </c>
      <c r="N44" s="79">
        <f t="shared" si="3"/>
        <v>214096.39673441215</v>
      </c>
      <c r="O44" s="53">
        <v>1.3</v>
      </c>
      <c r="P44" s="80">
        <f>IF($O44&gt;$G$20,IF('Silo Levels'!$L$13="Pumping",((PI()*((($C$19+$G$20)-$O44)*($O$20/($O$19/2)))^2*((($O$20+$G$20)-$O44))/3)*$P$29)+(((PI()*((($C$19+$G$20)-$O44)*($O$20/($O$19/2)))^2*(((($C$19+$G$20)-$O44)*($O$20/($O$19/2)))*$AZ$6))/3)*$P$29),(((PI()*((($C$19+$G$20)-$O44)*($O$20/($O$19/2)))^2*((($O$20+$G$20)-$O44)/3))*$P$29)-((PI()*((($C$19+$G$20)-$O44)*($O$20/($O$19/2)))^2*(((($C$19+$G$20)-$O44)*($O$20/($O$19/2)))*$AZ$6)/3)*$P$29))),IF('Silo Levels'!$L$13="Pumping",(($D$18*$P$29)+((PI()*(($C$21/2)^2)*($G$20-$O44))*$P$29))+((($D$18+$H$18)/3)*$BD$6)+(((PI()*($C$21/2)^2*(($C$21/2)*$AZ$6))/3)*$P$29),(($D$18*$P$29)+((PI()*(($C$21/2)^2)*($G$20-$O44))*$P$29))+((($D$18+$H$18)/3)*$BD$6)-(((PI()*($C$21/2)^2*(($C$21/2)*$AZ$6))/3)*$P$29)))</f>
        <v>210011.19540238738</v>
      </c>
      <c r="Q44" s="73">
        <v>1.3</v>
      </c>
      <c r="R44" s="79">
        <f t="shared" si="4"/>
        <v>208352.47161719046</v>
      </c>
      <c r="S44" s="53">
        <v>1.3</v>
      </c>
      <c r="T44" s="80">
        <f>IF($S44&gt;$G$20,IF('Silo Levels'!$L$14="Pumping",((PI()*((($C$19+$G$20)-$S44)*($O$20/($O$19/2)))^2*((($O$20+$G$20)-$S44))/3)*$T$29)+(((PI()*((($C$19+$G$20)-$S44)*($O$20/($O$19/2)))^2*(((($C$19+$G$20)-$S44)*($O$20/($O$19/2)))*$AZ$7))/3)*$T$29),(((PI()*((($C$19+$G$20)-$S44)*($O$20/($O$19/2)))^2*((($O$20+$G$20)-$S44)/3))*$T$29)-((PI()*((($C$19+$G$20)-$S44)*($O$20/($O$19/2)))^2*(((($C$19+$G$20)-$S44)*($O$20/($O$19/2)))*$AZ$7)/3)*$T$29))),IF('Silo Levels'!$L$14="Pumping",(($D$18*$T$29)+((PI()*(($C$21/2)^2)*($G$20-$S44))*$T$29))+((($D$18+$H$18)/3)*$BD$7)+(((PI()*($C$21/2)^2*(($C$21/2)*$AZ$7))/3)*$T$29),(($D$18*$T$29)+((PI()*(($C$21/2)^2)*($G$20-$S44))*$T$29))+((($D$18+$H$18)/3)*$BD$7)-(((PI()*($C$21/2)^2*(($C$21/2)*$AZ$7))/3)*$T$29)))</f>
        <v>204378.41014606159</v>
      </c>
      <c r="U44" s="73">
        <v>1.3</v>
      </c>
      <c r="V44" s="79">
        <f t="shared" si="7"/>
        <v>203048.16211820531</v>
      </c>
      <c r="W44" s="53">
        <v>1.3</v>
      </c>
      <c r="X44" s="80">
        <f>IF($W44&gt;$G$20,IF('Silo Levels'!$L$15="Pumping",((PI()*((($C$19+$G$20)-$W44)*($O$20/($O$19/2)))^2*((($O$20+$G$20)-$W44))/3)*$X$29)+(((PI()*((($C$19+$G$20)-$W44)*($O$20/($O$19/2)))^2*(((($C$19+$G$20)-$W44)*($O$20/($O$19/2)))*$AZ$8))/3)*$X$29),(((PI()*((($C$19+$G$20)-$W44)*($O$20/($O$19/2)))^2*((($O$20+$G$20)-$W44)/3))*$X$29)-((PI()*((($C$19+$G$20)-$W44)*($O$20/($O$19/2)))^2*(((($C$19+$G$20)-$W44)*($O$20/($O$19/2)))*$AZ$8)/3)*$X$29))),IF('Silo Levels'!$L$15="Pumping",(($D$18*$X$29)+((PI()*(($C$21/2)^2)*($G$20-$W44))*$X$29))+((($D$18+$H$18)/3)*$BD$8)+(((PI()*($C$21/2)^2*(($C$21/2)*$AZ$8))/3)*$X$29),(($D$18*$X$29)+((PI()*(($C$21/2)^2)*($G$20-$W44))*$X$29))+((($D$18+$H$18)/3)*$BD$8)-(((PI()*($C$21/2)^2*(($C$21/2)*$AZ$8))/3)*$X$29)))</f>
        <v>199176.73433533582</v>
      </c>
      <c r="Y44" s="73">
        <v>1.3</v>
      </c>
      <c r="Z44" s="79">
        <f t="shared" si="5"/>
        <v>199884.08655010836</v>
      </c>
      <c r="AA44" s="53">
        <v>1.3</v>
      </c>
      <c r="AB44" s="80">
        <f>IF($AA44&gt;$G$20,IF('Silo Levels'!$L$16="Pumping",((PI()*((($C$19+$G$20)-$AA44)*($O$20/($O$19/2)))^2*((($O$20+$G$20)-$AA44))/3)*$AB$29)+(((PI()*((($C$19+$G$20)-$AA44)*($O$20/($O$19/2)))^2*(((($C$19+$G$20)-$AA44)*($O$20/($O$19/2)))*$AZ$9))/3)*$AB$29),(((PI()*((($C$19+$G$20)-$AA44)*($O$20/($O$19/2)))^2*((($O$20+$G$20)-$AA44)/3))*$AB$29)-((PI()*((($C$19+$G$20)-$AA44)*($O$20/($O$19/2)))^2*(((($C$19+$G$20)-$AA44)*($O$20/($O$19/2)))*$AZ$9)/3)*$AB$29))),IF('Silo Levels'!$L$16="Pumping",(($D$18*$AB$29)+((PI()*(($C$21/2)^2)*($G$20-$AA44))*$AB$29))+((($D$18+$H$18)/3)*$BD$9)+(((PI()*($C$21/2)^2*(($C$21/2)*$AZ$9))/3)*$AB$29),(($D$18*$AB$29)+((PI()*(($C$21/2)^2)*($G$20-$AA44))*$AB$29))+((($D$18+$H$18)/3)*$BD$9)-(((PI()*($C$21/2)^2*(($C$21/2)*$AZ$9))/3)*$AB$29)))</f>
        <v>196073.88082555716</v>
      </c>
      <c r="AC44" s="73">
        <v>1.3</v>
      </c>
      <c r="AD44" s="79">
        <f t="shared" si="8"/>
        <v>198743.3997091052</v>
      </c>
      <c r="AE44" s="53">
        <v>1.3</v>
      </c>
      <c r="AF44" s="80">
        <f>IF($AE44&gt;$G$20,IF('Silo Levels'!$L$17="Pumping",((PI()*((($C$19+$G$20)-$AE44)*($O$20/($O$19/2)))^2*((($O$20+$G$20)-$AE44))/3)*$AF$29)+(((PI()*((($C$19+$G$20)-$AE44)*($O$20/($O$19/2)))^2*(((($C$19+$G$20)-$AE44)*($O$20/($O$19/2)))*$AZ$10))/3)*$AF$29),(((PI()*((($C$19+$G$20)-$AE44)*($O$20/($O$19/2)))^2*((($O$20+$G$20)-$AE44)/3))*$AF$29)-((PI()*((($C$19+$G$20)-$AE44)*($O$20/($O$19/2)))^2*(((($C$19+$G$20)-$AE44)*($O$20/($O$19/2)))*$AZ$10)/3)*$AF$29))),IF('Silo Levels'!$L$17="Pumping",(($D$18*$AF$29)+((PI()*(($C$21/2)^2)*($G$20-$AE44))*$AF$29))+((($D$18+$H$18)/3)*$BD$10)+(((PI()*($C$21/2)^2*(($C$21/2)*$AZ$10))/3)*$AF$29),(($D$18*$AF$29)+((PI()*(($C$21/2)^2)*($G$20-$AE44))*$AF$29))+((($D$18+$H$18)/3)*$BD$10)-(((PI()*($C$21/2)^2*(($C$21/2)*$AZ$10))/3)*$AF$29)))</f>
        <v>194955.26526407935</v>
      </c>
      <c r="AG44" s="73">
        <v>1.3</v>
      </c>
      <c r="AH44" s="79">
        <f t="shared" si="6"/>
        <v>199635.35666084295</v>
      </c>
      <c r="AI44" s="53">
        <v>1.3</v>
      </c>
      <c r="AJ44" s="80">
        <f>IF($AI44&gt;$G$20,IF('Silo Levels'!$L$18="Pumping",((PI()*((($C$19+$G$20)-$AI44)*($O$20/($O$19/2)))^2*((($O$20+$G$20)-$AI44))/3)*$AJ$29)+(((PI()*((($C$19+$G$20)-$AI44)*($O$20/($O$19/2)))^2*(((($C$19+$G$20)-$AI44)*($O$20/($O$19/2)))*$AZ$11))/3)*$AJ$29),(((PI()*((($C$19+$G$20)-$AI44)*($O$20/($O$19/2)))^2*((($O$20+$G$20)-$AI44)/3))*$AJ$29)-((PI()*((($C$19+$G$20)-$AI44)*($O$20/($O$19/2)))^2*(((($C$19+$G$20)-$AI44)*($O$20/($O$19/2)))*$AZ$11)/3)*$AJ$29))),IF('Silo Levels'!$L$18="Pumping",(($D$18*$AJ$29)+((PI()*(($C$21/2)^2)*($G$20-$AI44))*$AJ$29))+((($D$18+$H$18)/3)*$BD$11)+(((PI()*($C$21/2)^2*(($C$21/2)*$AZ$11))/3)*$AJ$29),(($D$18*$AJ$29)+((PI()*(($C$21/2)^2)*($G$20-$AI44))*$AJ$29))+((($D$18+$H$18)/3)*$BD$11)-(((PI()*($C$21/2)^2*(($C$21/2)*$AZ$11))/3)*$AJ$29)))</f>
        <v>195829.96363923085</v>
      </c>
      <c r="AL44" s="36">
        <v>21</v>
      </c>
      <c r="AM44" s="37" t="s">
        <v>60</v>
      </c>
      <c r="AN44" s="44">
        <f>'Silo Levels'!$D$26</f>
        <v>39.5</v>
      </c>
      <c r="AP44" s="40">
        <f>IF('Silo Levels'!$M$26="*",$AN$18*$AN$44,0)</f>
        <v>0</v>
      </c>
      <c r="AQ44" s="40">
        <f>IF('Silo Levels'!$N$26="*",$AR$18*$AN$44,0)</f>
        <v>0</v>
      </c>
      <c r="AR44" s="40">
        <f>IF('Silo Levels'!$O$26="*",$AV$18*$AN$44,0)</f>
        <v>1790.6666666666665</v>
      </c>
    </row>
    <row r="45" spans="1:44" ht="15" thickBot="1" x14ac:dyDescent="0.35">
      <c r="A45" s="48">
        <v>1.4</v>
      </c>
      <c r="B45" s="78">
        <f t="shared" si="0"/>
        <v>146449.66902430667</v>
      </c>
      <c r="C45" s="53">
        <v>1.4</v>
      </c>
      <c r="D45" s="54">
        <f>IF($C45&gt;$G$6,IF('Silo Levels'!$L$10="Pumping",((PI()*((($C$5+$G$6)-$C45)*($O$6/($O$5/2)))^2*((($O$6+$G$6)-$C45))/3)*$D$29)+(((PI()*((($C$5+$G$6)-$C45)*($O$6/($O$5/2)))^2*(((($C$5+$G$6)-$C45)*($O$6/($O$5/2)))*$AZ$3))/3)*$D$29),(((PI()*((($C$5+$G$6)-$C45)*($O$6/($O$5/2)))^2*((($O$6+$G$6)-$C45)/3))*$D$29)-((PI()*((($C$5+$G$6)-$C45)*($O$6/($O$5/2)))^2*(((($C$5+$G$6)-$C45)*($O$6/($O$5/2)))*$AZ$3)/3)*$D$29))),IF('Silo Levels'!$L$10="Pumping",(($D$4*$D$29)+((PI()*(($C$7/2)^2)*(G$6-$C45))*$D$29))+((($D$4+$H$4)/3)*$BD$3)+(((PI()*($C$7/2)^2*(($C$7/2)*$AZ$3))/3)*$D$29),(($D$4*$D$29)+((PI()*(($C$7/2)^2)*($G$6-$C45))*$D$29))+((($D$4+$H$4)/3)*$BD$3)-(((PI()*($C$7/2)^2*(($C$7/2)*$AZ$3))/3)*$D$29)))</f>
        <v>143394.16227460047</v>
      </c>
      <c r="E45" s="73">
        <v>1.4</v>
      </c>
      <c r="F45" s="78">
        <f t="shared" si="1"/>
        <v>127921.68804789228</v>
      </c>
      <c r="G45" s="53">
        <v>1.4</v>
      </c>
      <c r="H45" s="54">
        <f>IF($G45&gt;$G$6,IF('Silo Levels'!$L$11="Pumping",((PI()*((($C$5+$G$6)-$G45)*($O$6/($O$5/2)))^2*((($O$6+$G$6)-$G45))/3)*$H$29)+(((PI()*((($C$5+$G$6)-$G45)*($O$6/($O$5/2)))^2*(((($C$5+$G$6)-$G45)*($O$6/($O$5/2)))*$AZ$4))/3)*$H$29),(((PI()*((($C$5+$G$6)-$G45)*($O$6/($O$5/2)))^2*((($O$6+$G$6)-$G45)/3))*$H$29)-((PI()*((($C$5+$G$6)-$G45)*($O$6/($O$5/2)))^2*(((($C$5+$G$6)-$G45)*($O$6/($O$5/2)))*$AZ$4)/3)*$H$29))),IF('Silo Levels'!$L$11="Pumping",(($D$4*$H$29)+((PI()*(($C$7/2)^2)*(G$6-$G45))*$H$29))+((($D$4+$H$4)/3)*$BD$4)+(((PI()*($C$7/2)^2*(($C$7/2)*$AZ$4))/3)*$H$29),(($D$4*$H$29)+((PI()*(($C$7/2)^2)*($G$6-$G45))*$H$29))+((($D$4+$H$4)/3)*$BD$4)-(((PI()*($C$7/2)^2*(($C$7/2)*$AZ$4))/3)*$H$29)))</f>
        <v>125257.91293276381</v>
      </c>
      <c r="I45" s="73">
        <v>1.4</v>
      </c>
      <c r="J45" s="79">
        <f t="shared" si="2"/>
        <v>436262.85062062315</v>
      </c>
      <c r="K45" s="53">
        <v>1.4</v>
      </c>
      <c r="L45" s="80">
        <f>IF($K45&gt;$G$13,IF('Silo Levels'!$L$12="Pumping",((PI()*((($C$12+$G$13)-$K45)*($O$13/($O$12/2)))^2*((($O$13+$G$13)-$K45))/3)*$L$29)+(((PI()*((($C$12+$G$13)-$K45)*($O$13/($O$12/2)))^2*(((($C$12+$G$13)-$K45)*($O$13/($O$12/2)))*$AZ$5))/3)*$L$29),(((PI()*((($C$12+$G$13)-$K45)*($O$13/($O$12/2)))^2*((($O$13+$G$13)-$K45)/3))*$L$29)-((PI()*((($C$12+$G$13)-$K45)*($O$13/($O$12/2)))^2*(((($C$12+$G$13)-$K45)*($O$13/($O$12/2)))*$AZ$5)/3)*$L$29))),IF('Silo Levels'!$L$12="Pumping",(($D$11*$L$29)+((PI()*(($C$14/2)^2)*($G$13-$K45))*$L$29))+((($D$11+$H$11)/3)*$BD$5)+(((PI()*($C$14/2)^2*(($C$14/2)*$AZ$5))/3)*$L$29),(($D$11*$L$29)+((PI()*(($C$14/2)^2)*($G$13-$K45))*$L$29))+((($D$11+$H$11)/3)*$BD$5)-(((PI()*($C$14/2)^2*(($C$14/2)*$AZ$5))/3)*$L$29)))</f>
        <v>422064.84394102369</v>
      </c>
      <c r="M45" s="73">
        <v>1.4</v>
      </c>
      <c r="N45" s="79">
        <f t="shared" si="3"/>
        <v>213686.45318611141</v>
      </c>
      <c r="O45" s="53">
        <v>1.4</v>
      </c>
      <c r="P45" s="80">
        <f>IF($O45&gt;$G$20,IF('Silo Levels'!$L$13="Pumping",((PI()*((($C$19+$G$20)-$O45)*($O$20/($O$19/2)))^2*((($O$20+$G$20)-$O45))/3)*$P$29)+(((PI()*((($C$19+$G$20)-$O45)*($O$20/($O$19/2)))^2*(((($C$19+$G$20)-$O45)*($O$20/($O$19/2)))*$AZ$6))/3)*$P$29),(((PI()*((($C$19+$G$20)-$O45)*($O$20/($O$19/2)))^2*((($O$20+$G$20)-$O45)/3))*$P$29)-((PI()*((($C$19+$G$20)-$O45)*($O$20/($O$19/2)))^2*(((($C$19+$G$20)-$O45)*($O$20/($O$19/2)))*$AZ$6)/3)*$P$29))),IF('Silo Levels'!$L$13="Pumping",(($D$18*$P$29)+((PI()*(($C$21/2)^2)*($G$20-$O45))*$P$29))+((($D$18+$H$18)/3)*$BD$6)+(((PI()*($C$21/2)^2*(($C$21/2)*$AZ$6))/3)*$P$29),(($D$18*$P$29)+((PI()*(($C$21/2)^2)*($G$20-$O45))*$P$29))+((($D$18+$H$18)/3)*$BD$6)-(((PI()*($C$21/2)^2*(($C$21/2)*$AZ$6))/3)*$P$29)))</f>
        <v>209601.25185408664</v>
      </c>
      <c r="Q45" s="73">
        <v>1.4</v>
      </c>
      <c r="R45" s="79">
        <f t="shared" si="4"/>
        <v>207953.68077966949</v>
      </c>
      <c r="S45" s="53">
        <v>1.4</v>
      </c>
      <c r="T45" s="80">
        <f>IF($S45&gt;$G$20,IF('Silo Levels'!$L$14="Pumping",((PI()*((($C$19+$G$20)-$S45)*($O$20/($O$19/2)))^2*((($O$20+$G$20)-$S45))/3)*$T$29)+(((PI()*((($C$19+$G$20)-$S45)*($O$20/($O$19/2)))^2*(((($C$19+$G$20)-$S45)*($O$20/($O$19/2)))*$AZ$7))/3)*$T$29),(((PI()*((($C$19+$G$20)-$S45)*($O$20/($O$19/2)))^2*((($O$20+$G$20)-$S45)/3))*$T$29)-((PI()*((($C$19+$G$20)-$S45)*($O$20/($O$19/2)))^2*(((($C$19+$G$20)-$S45)*($O$20/($O$19/2)))*$AZ$7)/3)*$T$29))),IF('Silo Levels'!$L$14="Pumping",(($D$18*$T$29)+((PI()*(($C$21/2)^2)*($G$20-$S45))*$T$29))+((($D$18+$H$18)/3)*$BD$7)+(((PI()*($C$21/2)^2*(($C$21/2)*$AZ$7))/3)*$T$29),(($D$18*$T$29)+((PI()*(($C$21/2)^2)*($G$20-$S45))*$T$29))+((($D$18+$H$18)/3)*$BD$7)-(((PI()*($C$21/2)^2*(($C$21/2)*$AZ$7))/3)*$T$29)))</f>
        <v>203979.61930854063</v>
      </c>
      <c r="U45" s="73">
        <v>1.4</v>
      </c>
      <c r="V45" s="79">
        <f t="shared" si="7"/>
        <v>202659.67041037726</v>
      </c>
      <c r="W45" s="53">
        <v>1.4</v>
      </c>
      <c r="X45" s="80">
        <f>IF($W45&gt;$G$20,IF('Silo Levels'!$L$15="Pumping",((PI()*((($C$19+$G$20)-$W45)*($O$20/($O$19/2)))^2*((($O$20+$G$20)-$W45))/3)*$X$29)+(((PI()*((($C$19+$G$20)-$W45)*($O$20/($O$19/2)))^2*(((($C$19+$G$20)-$W45)*($O$20/($O$19/2)))*$AZ$8))/3)*$X$29),(((PI()*((($C$19+$G$20)-$W45)*($O$20/($O$19/2)))^2*((($O$20+$G$20)-$W45)/3))*$X$29)-((PI()*((($C$19+$G$20)-$W45)*($O$20/($O$19/2)))^2*(((($C$19+$G$20)-$W45)*($O$20/($O$19/2)))*$AZ$8)/3)*$X$29))),IF('Silo Levels'!$L$15="Pumping",(($D$18*$X$29)+((PI()*(($C$21/2)^2)*($G$20-$W45))*$X$29))+((($D$18+$H$18)/3)*$BD$8)+(((PI()*($C$21/2)^2*(($C$21/2)*$AZ$8))/3)*$X$29),(($D$18*$X$29)+((PI()*(($C$21/2)^2)*($G$20-$W45))*$X$29))+((($D$18+$H$18)/3)*$BD$8)-(((PI()*($C$21/2)^2*(($C$21/2)*$AZ$8))/3)*$X$29)))</f>
        <v>198788.24262750777</v>
      </c>
      <c r="Y45" s="73">
        <v>1.4</v>
      </c>
      <c r="Z45" s="79">
        <f t="shared" si="5"/>
        <v>199501.73837983978</v>
      </c>
      <c r="AA45" s="53">
        <v>1.4</v>
      </c>
      <c r="AB45" s="80">
        <f>IF($AA45&gt;$G$20,IF('Silo Levels'!$L$16="Pumping",((PI()*((($C$19+$G$20)-$AA45)*($O$20/($O$19/2)))^2*((($O$20+$G$20)-$AA45))/3)*$AB$29)+(((PI()*((($C$19+$G$20)-$AA45)*($O$20/($O$19/2)))^2*(((($C$19+$G$20)-$AA45)*($O$20/($O$19/2)))*$AZ$9))/3)*$AB$29),(((PI()*((($C$19+$G$20)-$AA45)*($O$20/($O$19/2)))^2*((($O$20+$G$20)-$AA45)/3))*$AB$29)-((PI()*((($C$19+$G$20)-$AA45)*($O$20/($O$19/2)))^2*(((($C$19+$G$20)-$AA45)*($O$20/($O$19/2)))*$AZ$9)/3)*$AB$29))),IF('Silo Levels'!$L$16="Pumping",(($D$18*$AB$29)+((PI()*(($C$21/2)^2)*($G$20-$AA45))*$AB$29))+((($D$18+$H$18)/3)*$BD$9)+(((PI()*($C$21/2)^2*(($C$21/2)*$AZ$9))/3)*$AB$29),(($D$18*$AB$29)+((PI()*(($C$21/2)^2)*($G$20-$AA45))*$AB$29))+((($D$18+$H$18)/3)*$BD$9)-(((PI()*($C$21/2)^2*(($C$21/2)*$AZ$9))/3)*$AB$29)))</f>
        <v>195691.53265528858</v>
      </c>
      <c r="AC45" s="73">
        <v>1.4</v>
      </c>
      <c r="AD45" s="79">
        <f t="shared" si="8"/>
        <v>198363.26635713046</v>
      </c>
      <c r="AE45" s="53">
        <v>1.4</v>
      </c>
      <c r="AF45" s="80">
        <f>IF($AE45&gt;$G$20,IF('Silo Levels'!$L$17="Pumping",((PI()*((($C$19+$G$20)-$AE45)*($O$20/($O$19/2)))^2*((($O$20+$G$20)-$AE45))/3)*$AF$29)+(((PI()*((($C$19+$G$20)-$AE45)*($O$20/($O$19/2)))^2*(((($C$19+$G$20)-$AE45)*($O$20/($O$19/2)))*$AZ$10))/3)*$AF$29),(((PI()*((($C$19+$G$20)-$AE45)*($O$20/($O$19/2)))^2*((($O$20+$G$20)-$AE45)/3))*$AF$29)-((PI()*((($C$19+$G$20)-$AE45)*($O$20/($O$19/2)))^2*(((($C$19+$G$20)-$AE45)*($O$20/($O$19/2)))*$AZ$10)/3)*$AF$29))),IF('Silo Levels'!$L$17="Pumping",(($D$18*$AF$29)+((PI()*(($C$21/2)^2)*($G$20-$AE45))*$AF$29))+((($D$18+$H$18)/3)*$BD$10)+(((PI()*($C$21/2)^2*(($C$21/2)*$AZ$10))/3)*$AF$29),(($D$18*$AF$29)+((PI()*(($C$21/2)^2)*($G$20-$AE45))*$AF$29))+((($D$18+$H$18)/3)*$BD$10)-(((PI()*($C$21/2)^2*(($C$21/2)*$AZ$10))/3)*$AF$29)))</f>
        <v>194575.13191210461</v>
      </c>
      <c r="AG45" s="73">
        <v>1.4</v>
      </c>
      <c r="AH45" s="79">
        <f t="shared" si="6"/>
        <v>199253.49143776827</v>
      </c>
      <c r="AI45" s="53">
        <v>1.4</v>
      </c>
      <c r="AJ45" s="80">
        <f>IF($AI45&gt;$G$20,IF('Silo Levels'!$L$18="Pumping",((PI()*((($C$19+$G$20)-$AI45)*($O$20/($O$19/2)))^2*((($O$20+$G$20)-$AI45))/3)*$AJ$29)+(((PI()*((($C$19+$G$20)-$AI45)*($O$20/($O$19/2)))^2*(((($C$19+$G$20)-$AI45)*($O$20/($O$19/2)))*$AZ$11))/3)*$AJ$29),(((PI()*((($C$19+$G$20)-$AI45)*($O$20/($O$19/2)))^2*((($O$20+$G$20)-$AI45)/3))*$AJ$29)-((PI()*((($C$19+$G$20)-$AI45)*($O$20/($O$19/2)))^2*(((($C$19+$G$20)-$AI45)*($O$20/($O$19/2)))*$AZ$11)/3)*$AJ$29))),IF('Silo Levels'!$L$18="Pumping",(($D$18*$AJ$29)+((PI()*(($C$21/2)^2)*($G$20-$AI45))*$AJ$29))+((($D$18+$H$18)/3)*$BD$11)+(((PI()*($C$21/2)^2*(($C$21/2)*$AZ$11))/3)*$AJ$29),(($D$18*$AJ$29)+((PI()*(($C$21/2)^2)*($G$20-$AI45))*$AJ$29))+((($D$18+$H$18)/3)*$BD$11)-(((PI()*($C$21/2)^2*(($C$21/2)*$AZ$11))/3)*$AJ$29)))</f>
        <v>195448.09841615616</v>
      </c>
      <c r="AL45" s="34">
        <v>23</v>
      </c>
      <c r="AM45" s="39" t="s">
        <v>61</v>
      </c>
      <c r="AN45" s="112">
        <f>'Silo Levels'!$D$27</f>
        <v>37.36</v>
      </c>
      <c r="AP45" s="50">
        <f>IF('Silo Levels'!$M$27="*",$AN$18*$AN$45,0)</f>
        <v>5039.7083333333339</v>
      </c>
      <c r="AQ45" s="50">
        <f>IF('Silo Levels'!$N$27="*",$AR$18*$AN$45,0)</f>
        <v>0</v>
      </c>
      <c r="AR45" s="50">
        <f>IF('Silo Levels'!$O$27="*",$AV$18*$AN$45,0)</f>
        <v>0</v>
      </c>
    </row>
    <row r="46" spans="1:44" ht="15" thickBot="1" x14ac:dyDescent="0.35">
      <c r="A46" s="48">
        <v>1.5</v>
      </c>
      <c r="B46" s="78">
        <f t="shared" si="0"/>
        <v>146011.64715077984</v>
      </c>
      <c r="C46" s="53">
        <v>1.5</v>
      </c>
      <c r="D46" s="54">
        <f>IF($C46&gt;$G$6,IF('Silo Levels'!$L$10="Pumping",((PI()*((($C$5+$G$6)-$C46)*($O$6/($O$5/2)))^2*((($O$6+$G$6)-$C46))/3)*$D$29)+(((PI()*((($C$5+$G$6)-$C46)*($O$6/($O$5/2)))^2*(((($C$5+$G$6)-$C46)*($O$6/($O$5/2)))*$AZ$3))/3)*$D$29),(((PI()*((($C$5+$G$6)-$C46)*($O$6/($O$5/2)))^2*((($O$6+$G$6)-$C46)/3))*$D$29)-((PI()*((($C$5+$G$6)-$C46)*($O$6/($O$5/2)))^2*(((($C$5+$G$6)-$C46)*($O$6/($O$5/2)))*$AZ$3)/3)*$D$29))),IF('Silo Levels'!$L$10="Pumping",(($D$4*$D$29)+((PI()*(($C$7/2)^2)*(G$6-$C46))*$D$29))+((($D$4+$H$4)/3)*$BD$3)+(((PI()*($C$7/2)^2*(($C$7/2)*$AZ$3))/3)*$D$29),(($D$4*$D$29)+((PI()*(($C$7/2)^2)*($G$6-$C46))*$D$29))+((($D$4+$H$4)/3)*$BD$3)-(((PI()*($C$7/2)^2*(($C$7/2)*$AZ$3))/3)*$D$29)))</f>
        <v>142956.14040107364</v>
      </c>
      <c r="E46" s="73">
        <v>1.5</v>
      </c>
      <c r="F46" s="78">
        <f t="shared" si="1"/>
        <v>127539.8228248176</v>
      </c>
      <c r="G46" s="53">
        <v>1.5</v>
      </c>
      <c r="H46" s="54">
        <f>IF($G46&gt;$G$6,IF('Silo Levels'!$L$11="Pumping",((PI()*((($C$5+$G$6)-$G46)*($O$6/($O$5/2)))^2*((($O$6+$G$6)-$G46))/3)*$H$29)+(((PI()*((($C$5+$G$6)-$G46)*($O$6/($O$5/2)))^2*(((($C$5+$G$6)-$G46)*($O$6/($O$5/2)))*$AZ$4))/3)*$H$29),(((PI()*((($C$5+$G$6)-$G46)*($O$6/($O$5/2)))^2*((($O$6+$G$6)-$G46)/3))*$H$29)-((PI()*((($C$5+$G$6)-$G46)*($O$6/($O$5/2)))^2*(((($C$5+$G$6)-$G46)*($O$6/($O$5/2)))*$AZ$4)/3)*$H$29))),IF('Silo Levels'!$L$11="Pumping",(($D$4*$H$29)+((PI()*(($C$7/2)^2)*(G$6-$G46))*$H$29))+((($D$4+$H$4)/3)*$BD$4)+(((PI()*($C$7/2)^2*(($C$7/2)*$AZ$4))/3)*$H$29),(($D$4*$H$29)+((PI()*(($C$7/2)^2)*($G$6-$G46))*$H$29))+((($D$4+$H$4)/3)*$BD$4)-(((PI()*($C$7/2)^2*(($C$7/2)*$AZ$4))/3)*$H$29)))</f>
        <v>124876.04770968913</v>
      </c>
      <c r="I46" s="73">
        <v>1.5</v>
      </c>
      <c r="J46" s="79">
        <f t="shared" si="2"/>
        <v>435343.88578699215</v>
      </c>
      <c r="K46" s="53">
        <v>1.5</v>
      </c>
      <c r="L46" s="80">
        <f>IF($K46&gt;$G$13,IF('Silo Levels'!$L$12="Pumping",((PI()*((($C$12+$G$13)-$K46)*($O$13/($O$12/2)))^2*((($O$13+$G$13)-$K46))/3)*$L$29)+(((PI()*((($C$12+$G$13)-$K46)*($O$13/($O$12/2)))^2*(((($C$12+$G$13)-$K46)*($O$13/($O$12/2)))*$AZ$5))/3)*$L$29),(((PI()*((($C$12+$G$13)-$K46)*($O$13/($O$12/2)))^2*((($O$13+$G$13)-$K46)/3))*$L$29)-((PI()*((($C$12+$G$13)-$K46)*($O$13/($O$12/2)))^2*(((($C$12+$G$13)-$K46)*($O$13/($O$12/2)))*$AZ$5)/3)*$L$29))),IF('Silo Levels'!$L$12="Pumping",(($D$11*$L$29)+((PI()*(($C$14/2)^2)*($G$13-$K46))*$L$29))+((($D$11+$H$11)/3)*$BD$5)+(((PI()*($C$14/2)^2*(($C$14/2)*$AZ$5))/3)*$L$29),(($D$11*$L$29)+((PI()*(($C$14/2)^2)*($G$13-$K46))*$L$29))+((($D$11+$H$11)/3)*$BD$5)-(((PI()*($C$14/2)^2*(($C$14/2)*$AZ$5))/3)*$L$29)))</f>
        <v>421145.87910739268</v>
      </c>
      <c r="M46" s="73">
        <v>1.5</v>
      </c>
      <c r="N46" s="79">
        <f t="shared" si="3"/>
        <v>213276.50963781067</v>
      </c>
      <c r="O46" s="53">
        <v>1.5</v>
      </c>
      <c r="P46" s="80">
        <f>IF($O46&gt;$G$20,IF('Silo Levels'!$L$13="Pumping",((PI()*((($C$19+$G$20)-$O46)*($O$20/($O$19/2)))^2*((($O$20+$G$20)-$O46))/3)*$P$29)+(((PI()*((($C$19+$G$20)-$O46)*($O$20/($O$19/2)))^2*(((($C$19+$G$20)-$O46)*($O$20/($O$19/2)))*$AZ$6))/3)*$P$29),(((PI()*((($C$19+$G$20)-$O46)*($O$20/($O$19/2)))^2*((($O$20+$G$20)-$O46)/3))*$P$29)-((PI()*((($C$19+$G$20)-$O46)*($O$20/($O$19/2)))^2*(((($C$19+$G$20)-$O46)*($O$20/($O$19/2)))*$AZ$6)/3)*$P$29))),IF('Silo Levels'!$L$13="Pumping",(($D$18*$P$29)+((PI()*(($C$21/2)^2)*($G$20-$O46))*$P$29))+((($D$18+$H$18)/3)*$BD$6)+(((PI()*($C$21/2)^2*(($C$21/2)*$AZ$6))/3)*$P$29),(($D$18*$P$29)+((PI()*(($C$21/2)^2)*($G$20-$O46))*$P$29))+((($D$18+$H$18)/3)*$BD$6)-(((PI()*($C$21/2)^2*(($C$21/2)*$AZ$6))/3)*$P$29)))</f>
        <v>209191.3083057859</v>
      </c>
      <c r="Q46" s="73">
        <v>1.5</v>
      </c>
      <c r="R46" s="79">
        <f t="shared" si="4"/>
        <v>207554.88994214855</v>
      </c>
      <c r="S46" s="53">
        <v>1.5</v>
      </c>
      <c r="T46" s="80">
        <f>IF($S46&gt;$G$20,IF('Silo Levels'!$L$14="Pumping",((PI()*((($C$19+$G$20)-$S46)*($O$20/($O$19/2)))^2*((($O$20+$G$20)-$S46))/3)*$T$29)+(((PI()*((($C$19+$G$20)-$S46)*($O$20/($O$19/2)))^2*(((($C$19+$G$20)-$S46)*($O$20/($O$19/2)))*$AZ$7))/3)*$T$29),(((PI()*((($C$19+$G$20)-$S46)*($O$20/($O$19/2)))^2*((($O$20+$G$20)-$S46)/3))*$T$29)-((PI()*((($C$19+$G$20)-$S46)*($O$20/($O$19/2)))^2*(((($C$19+$G$20)-$S46)*($O$20/($O$19/2)))*$AZ$7)/3)*$T$29))),IF('Silo Levels'!$L$14="Pumping",(($D$18*$T$29)+((PI()*(($C$21/2)^2)*($G$20-$S46))*$T$29))+((($D$18+$H$18)/3)*$BD$7)+(((PI()*($C$21/2)^2*(($C$21/2)*$AZ$7))/3)*$T$29),(($D$18*$T$29)+((PI()*(($C$21/2)^2)*($G$20-$S46))*$T$29))+((($D$18+$H$18)/3)*$BD$7)-(((PI()*($C$21/2)^2*(($C$21/2)*$AZ$7))/3)*$T$29)))</f>
        <v>203580.82847101969</v>
      </c>
      <c r="U46" s="73">
        <v>1.5</v>
      </c>
      <c r="V46" s="79">
        <f t="shared" si="7"/>
        <v>202271.17870254925</v>
      </c>
      <c r="W46" s="53">
        <v>1.5</v>
      </c>
      <c r="X46" s="80">
        <f>IF($W46&gt;$G$20,IF('Silo Levels'!$L$15="Pumping",((PI()*((($C$19+$G$20)-$W46)*($O$20/($O$19/2)))^2*((($O$20+$G$20)-$W46))/3)*$X$29)+(((PI()*((($C$19+$G$20)-$W46)*($O$20/($O$19/2)))^2*(((($C$19+$G$20)-$W46)*($O$20/($O$19/2)))*$AZ$8))/3)*$X$29),(((PI()*((($C$19+$G$20)-$W46)*($O$20/($O$19/2)))^2*((($O$20+$G$20)-$W46)/3))*$X$29)-((PI()*((($C$19+$G$20)-$W46)*($O$20/($O$19/2)))^2*(((($C$19+$G$20)-$W46)*($O$20/($O$19/2)))*$AZ$8)/3)*$X$29))),IF('Silo Levels'!$L$15="Pumping",(($D$18*$X$29)+((PI()*(($C$21/2)^2)*($G$20-$W46))*$X$29))+((($D$18+$H$18)/3)*$BD$8)+(((PI()*($C$21/2)^2*(($C$21/2)*$AZ$8))/3)*$X$29),(($D$18*$X$29)+((PI()*(($C$21/2)^2)*($G$20-$W46))*$X$29))+((($D$18+$H$18)/3)*$BD$8)-(((PI()*($C$21/2)^2*(($C$21/2)*$AZ$8))/3)*$X$29)))</f>
        <v>198399.75091967976</v>
      </c>
      <c r="Y46" s="73">
        <v>1.5</v>
      </c>
      <c r="Z46" s="79">
        <f t="shared" si="5"/>
        <v>199119.39020957123</v>
      </c>
      <c r="AA46" s="53">
        <v>1.5</v>
      </c>
      <c r="AB46" s="80">
        <f>IF($AA46&gt;$G$20,IF('Silo Levels'!$L$16="Pumping",((PI()*((($C$19+$G$20)-$AA46)*($O$20/($O$19/2)))^2*((($O$20+$G$20)-$AA46))/3)*$AB$29)+(((PI()*((($C$19+$G$20)-$AA46)*($O$20/($O$19/2)))^2*(((($C$19+$G$20)-$AA46)*($O$20/($O$19/2)))*$AZ$9))/3)*$AB$29),(((PI()*((($C$19+$G$20)-$AA46)*($O$20/($O$19/2)))^2*((($O$20+$G$20)-$AA46)/3))*$AB$29)-((PI()*((($C$19+$G$20)-$AA46)*($O$20/($O$19/2)))^2*(((($C$19+$G$20)-$AA46)*($O$20/($O$19/2)))*$AZ$9)/3)*$AB$29))),IF('Silo Levels'!$L$16="Pumping",(($D$18*$AB$29)+((PI()*(($C$21/2)^2)*($G$20-$AA46))*$AB$29))+((($D$18+$H$18)/3)*$BD$9)+(((PI()*($C$21/2)^2*(($C$21/2)*$AZ$9))/3)*$AB$29),(($D$18*$AB$29)+((PI()*(($C$21/2)^2)*($G$20-$AA46))*$AB$29))+((($D$18+$H$18)/3)*$BD$9)-(((PI()*($C$21/2)^2*(($C$21/2)*$AZ$9))/3)*$AB$29)))</f>
        <v>195309.18448502003</v>
      </c>
      <c r="AC46" s="73">
        <v>1.5</v>
      </c>
      <c r="AD46" s="79">
        <f t="shared" si="8"/>
        <v>197983.13300515575</v>
      </c>
      <c r="AE46" s="53">
        <v>1.5</v>
      </c>
      <c r="AF46" s="80">
        <f>IF($AE46&gt;$G$20,IF('Silo Levels'!$L$17="Pumping",((PI()*((($C$19+$G$20)-$AE46)*($O$20/($O$19/2)))^2*((($O$20+$G$20)-$AE46))/3)*$AF$29)+(((PI()*((($C$19+$G$20)-$AE46)*($O$20/($O$19/2)))^2*(((($C$19+$G$20)-$AE46)*($O$20/($O$19/2)))*$AZ$10))/3)*$AF$29),(((PI()*((($C$19+$G$20)-$AE46)*($O$20/($O$19/2)))^2*((($O$20+$G$20)-$AE46)/3))*$AF$29)-((PI()*((($C$19+$G$20)-$AE46)*($O$20/($O$19/2)))^2*(((($C$19+$G$20)-$AE46)*($O$20/($O$19/2)))*$AZ$10)/3)*$AF$29))),IF('Silo Levels'!$L$17="Pumping",(($D$18*$AF$29)+((PI()*(($C$21/2)^2)*($G$20-$AE46))*$AF$29))+((($D$18+$H$18)/3)*$BD$10)+(((PI()*($C$21/2)^2*(($C$21/2)*$AZ$10))/3)*$AF$29),(($D$18*$AF$29)+((PI()*(($C$21/2)^2)*($G$20-$AE46))*$AF$29))+((($D$18+$H$18)/3)*$BD$10)-(((PI()*($C$21/2)^2*(($C$21/2)*$AZ$10))/3)*$AF$29)))</f>
        <v>194194.9985601299</v>
      </c>
      <c r="AG46" s="73">
        <v>1.5</v>
      </c>
      <c r="AH46" s="79">
        <f t="shared" si="6"/>
        <v>198871.62621469359</v>
      </c>
      <c r="AI46" s="53">
        <v>1.5</v>
      </c>
      <c r="AJ46" s="80">
        <f>IF($AI46&gt;$G$20,IF('Silo Levels'!$L$18="Pumping",((PI()*((($C$19+$G$20)-$AI46)*($O$20/($O$19/2)))^2*((($O$20+$G$20)-$AI46))/3)*$AJ$29)+(((PI()*((($C$19+$G$20)-$AI46)*($O$20/($O$19/2)))^2*(((($C$19+$G$20)-$AI46)*($O$20/($O$19/2)))*$AZ$11))/3)*$AJ$29),(((PI()*((($C$19+$G$20)-$AI46)*($O$20/($O$19/2)))^2*((($O$20+$G$20)-$AI46)/3))*$AJ$29)-((PI()*((($C$19+$G$20)-$AI46)*($O$20/($O$19/2)))^2*(((($C$19+$G$20)-$AI46)*($O$20/($O$19/2)))*$AZ$11)/3)*$AJ$29))),IF('Silo Levels'!$L$18="Pumping",(($D$18*$AJ$29)+((PI()*(($C$21/2)^2)*($G$20-$AI46))*$AJ$29))+((($D$18+$H$18)/3)*$BD$11)+(((PI()*($C$21/2)^2*(($C$21/2)*$AZ$11))/3)*$AJ$29),(($D$18*$AJ$29)+((PI()*(($C$21/2)^2)*($G$20-$AI46))*$AJ$29))+((($D$18+$H$18)/3)*$BD$11)-(((PI()*($C$21/2)^2*(($C$21/2)*$AZ$11))/3)*$AJ$29)))</f>
        <v>195066.23319308148</v>
      </c>
      <c r="AL46" s="36">
        <v>24</v>
      </c>
      <c r="AM46" s="37" t="s">
        <v>62</v>
      </c>
      <c r="AN46" s="44">
        <f>'Silo Levels'!$D$28</f>
        <v>34.4</v>
      </c>
      <c r="AP46" s="40">
        <f>IF('Silo Levels'!$M$28="*",$AN$18*$AN$46,0)</f>
        <v>4640.416666666667</v>
      </c>
      <c r="AQ46" s="40">
        <f>IF('Silo Levels'!$N$28="*",$AR$18*$AN$46,0)</f>
        <v>1533.7110435956786</v>
      </c>
      <c r="AR46" s="40">
        <f>IF('Silo Levels'!$O$28="*",$AV$18*$AN$46,0)</f>
        <v>1559.4666666666665</v>
      </c>
    </row>
    <row r="47" spans="1:44" ht="15" thickBot="1" x14ac:dyDescent="0.35">
      <c r="A47" s="48">
        <v>1.6</v>
      </c>
      <c r="B47" s="78">
        <f t="shared" si="0"/>
        <v>145573.62527725301</v>
      </c>
      <c r="C47" s="53">
        <v>1.6</v>
      </c>
      <c r="D47" s="54">
        <f>IF($C47&gt;$G$6,IF('Silo Levels'!$L$10="Pumping",((PI()*((($C$5+$G$6)-$C47)*($O$6/($O$5/2)))^2*((($O$6+$G$6)-$C47))/3)*$D$29)+(((PI()*((($C$5+$G$6)-$C47)*($O$6/($O$5/2)))^2*(((($C$5+$G$6)-$C47)*($O$6/($O$5/2)))*$AZ$3))/3)*$D$29),(((PI()*((($C$5+$G$6)-$C47)*($O$6/($O$5/2)))^2*((($O$6+$G$6)-$C47)/3))*$D$29)-((PI()*((($C$5+$G$6)-$C47)*($O$6/($O$5/2)))^2*(((($C$5+$G$6)-$C47)*($O$6/($O$5/2)))*$AZ$3)/3)*$D$29))),IF('Silo Levels'!$L$10="Pumping",(($D$4*$D$29)+((PI()*(($C$7/2)^2)*(G$6-$C47))*$D$29))+((($D$4+$H$4)/3)*$BD$3)+(((PI()*($C$7/2)^2*(($C$7/2)*$AZ$3))/3)*$D$29),(($D$4*$D$29)+((PI()*(($C$7/2)^2)*($G$6-$C47))*$D$29))+((($D$4+$H$4)/3)*$BD$3)-(((PI()*($C$7/2)^2*(($C$7/2)*$AZ$3))/3)*$D$29)))</f>
        <v>142518.11852754682</v>
      </c>
      <c r="E47" s="73">
        <v>1.6</v>
      </c>
      <c r="F47" s="78">
        <f t="shared" si="1"/>
        <v>127157.95760174295</v>
      </c>
      <c r="G47" s="53">
        <v>1.6</v>
      </c>
      <c r="H47" s="54">
        <f>IF($G47&gt;$G$6,IF('Silo Levels'!$L$11="Pumping",((PI()*((($C$5+$G$6)-$G47)*($O$6/($O$5/2)))^2*((($O$6+$G$6)-$G47))/3)*$H$29)+(((PI()*((($C$5+$G$6)-$G47)*($O$6/($O$5/2)))^2*(((($C$5+$G$6)-$G47)*($O$6/($O$5/2)))*$AZ$4))/3)*$H$29),(((PI()*((($C$5+$G$6)-$G47)*($O$6/($O$5/2)))^2*((($O$6+$G$6)-$G47)/3))*$H$29)-((PI()*((($C$5+$G$6)-$G47)*($O$6/($O$5/2)))^2*(((($C$5+$G$6)-$G47)*($O$6/($O$5/2)))*$AZ$4)/3)*$H$29))),IF('Silo Levels'!$L$11="Pumping",(($D$4*$H$29)+((PI()*(($C$7/2)^2)*(G$6-$G47))*$H$29))+((($D$4+$H$4)/3)*$BD$4)+(((PI()*($C$7/2)^2*(($C$7/2)*$AZ$4))/3)*$H$29),(($D$4*$H$29)+((PI()*(($C$7/2)^2)*($G$6-$G47))*$H$29))+((($D$4+$H$4)/3)*$BD$4)-(((PI()*($C$7/2)^2*(($C$7/2)*$AZ$4))/3)*$H$29)))</f>
        <v>124494.18248661447</v>
      </c>
      <c r="I47" s="73">
        <v>1.6</v>
      </c>
      <c r="J47" s="79">
        <f t="shared" si="2"/>
        <v>434424.92095336114</v>
      </c>
      <c r="K47" s="53">
        <v>1.6</v>
      </c>
      <c r="L47" s="80">
        <f>IF($K47&gt;$G$13,IF('Silo Levels'!$L$12="Pumping",((PI()*((($C$12+$G$13)-$K47)*($O$13/($O$12/2)))^2*((($O$13+$G$13)-$K47))/3)*$L$29)+(((PI()*((($C$12+$G$13)-$K47)*($O$13/($O$12/2)))^2*(((($C$12+$G$13)-$K47)*($O$13/($O$12/2)))*$AZ$5))/3)*$L$29),(((PI()*((($C$12+$G$13)-$K47)*($O$13/($O$12/2)))^2*((($O$13+$G$13)-$K47)/3))*$L$29)-((PI()*((($C$12+$G$13)-$K47)*($O$13/($O$12/2)))^2*(((($C$12+$G$13)-$K47)*($O$13/($O$12/2)))*$AZ$5)/3)*$L$29))),IF('Silo Levels'!$L$12="Pumping",(($D$11*$L$29)+((PI()*(($C$14/2)^2)*($G$13-$K47))*$L$29))+((($D$11+$H$11)/3)*$BD$5)+(((PI()*($C$14/2)^2*(($C$14/2)*$AZ$5))/3)*$L$29),(($D$11*$L$29)+((PI()*(($C$14/2)^2)*($G$13-$K47))*$L$29))+((($D$11+$H$11)/3)*$BD$5)-(((PI()*($C$14/2)^2*(($C$14/2)*$AZ$5))/3)*$L$29)))</f>
        <v>420226.91427376168</v>
      </c>
      <c r="M47" s="73">
        <v>1.6</v>
      </c>
      <c r="N47" s="79">
        <f t="shared" si="3"/>
        <v>212866.56608950993</v>
      </c>
      <c r="O47" s="53">
        <v>1.6</v>
      </c>
      <c r="P47" s="80">
        <f>IF($O47&gt;$G$20,IF('Silo Levels'!$L$13="Pumping",((PI()*((($C$19+$G$20)-$O47)*($O$20/($O$19/2)))^2*((($O$20+$G$20)-$O47))/3)*$P$29)+(((PI()*((($C$19+$G$20)-$O47)*($O$20/($O$19/2)))^2*(((($C$19+$G$20)-$O47)*($O$20/($O$19/2)))*$AZ$6))/3)*$P$29),(((PI()*((($C$19+$G$20)-$O47)*($O$20/($O$19/2)))^2*((($O$20+$G$20)-$O47)/3))*$P$29)-((PI()*((($C$19+$G$20)-$O47)*($O$20/($O$19/2)))^2*(((($C$19+$G$20)-$O47)*($O$20/($O$19/2)))*$AZ$6)/3)*$P$29))),IF('Silo Levels'!$L$13="Pumping",(($D$18*$P$29)+((PI()*(($C$21/2)^2)*($G$20-$O47))*$P$29))+((($D$18+$H$18)/3)*$BD$6)+(((PI()*($C$21/2)^2*(($C$21/2)*$AZ$6))/3)*$P$29),(($D$18*$P$29)+((PI()*(($C$21/2)^2)*($G$20-$O47))*$P$29))+((($D$18+$H$18)/3)*$BD$6)-(((PI()*($C$21/2)^2*(($C$21/2)*$AZ$6))/3)*$P$29)))</f>
        <v>208781.36475748516</v>
      </c>
      <c r="Q47" s="73">
        <v>1.6</v>
      </c>
      <c r="R47" s="79">
        <f t="shared" si="4"/>
        <v>207156.09910462762</v>
      </c>
      <c r="S47" s="53">
        <v>1.6</v>
      </c>
      <c r="T47" s="80">
        <f>IF($S47&gt;$G$20,IF('Silo Levels'!$L$14="Pumping",((PI()*((($C$19+$G$20)-$S47)*($O$20/($O$19/2)))^2*((($O$20+$G$20)-$S47))/3)*$T$29)+(((PI()*((($C$19+$G$20)-$S47)*($O$20/($O$19/2)))^2*(((($C$19+$G$20)-$S47)*($O$20/($O$19/2)))*$AZ$7))/3)*$T$29),(((PI()*((($C$19+$G$20)-$S47)*($O$20/($O$19/2)))^2*((($O$20+$G$20)-$S47)/3))*$T$29)-((PI()*((($C$19+$G$20)-$S47)*($O$20/($O$19/2)))^2*(((($C$19+$G$20)-$S47)*($O$20/($O$19/2)))*$AZ$7)/3)*$T$29))),IF('Silo Levels'!$L$14="Pumping",(($D$18*$T$29)+((PI()*(($C$21/2)^2)*($G$20-$S47))*$T$29))+((($D$18+$H$18)/3)*$BD$7)+(((PI()*($C$21/2)^2*(($C$21/2)*$AZ$7))/3)*$T$29),(($D$18*$T$29)+((PI()*(($C$21/2)^2)*($G$20-$S47))*$T$29))+((($D$18+$H$18)/3)*$BD$7)-(((PI()*($C$21/2)^2*(($C$21/2)*$AZ$7))/3)*$T$29)))</f>
        <v>203182.03763349875</v>
      </c>
      <c r="U47" s="73">
        <v>1.6</v>
      </c>
      <c r="V47" s="79">
        <f t="shared" si="7"/>
        <v>201882.68699472124</v>
      </c>
      <c r="W47" s="53">
        <v>1.6</v>
      </c>
      <c r="X47" s="80">
        <f>IF($W47&gt;$G$20,IF('Silo Levels'!$L$15="Pumping",((PI()*((($C$19+$G$20)-$W47)*($O$20/($O$19/2)))^2*((($O$20+$G$20)-$W47))/3)*$X$29)+(((PI()*((($C$19+$G$20)-$W47)*($O$20/($O$19/2)))^2*(((($C$19+$G$20)-$W47)*($O$20/($O$19/2)))*$AZ$8))/3)*$X$29),(((PI()*((($C$19+$G$20)-$W47)*($O$20/($O$19/2)))^2*((($O$20+$G$20)-$W47)/3))*$X$29)-((PI()*((($C$19+$G$20)-$W47)*($O$20/($O$19/2)))^2*(((($C$19+$G$20)-$W47)*($O$20/($O$19/2)))*$AZ$8)/3)*$X$29))),IF('Silo Levels'!$L$15="Pumping",(($D$18*$X$29)+((PI()*(($C$21/2)^2)*($G$20-$W47))*$X$29))+((($D$18+$H$18)/3)*$BD$8)+(((PI()*($C$21/2)^2*(($C$21/2)*$AZ$8))/3)*$X$29),(($D$18*$X$29)+((PI()*(($C$21/2)^2)*($G$20-$W47))*$X$29))+((($D$18+$H$18)/3)*$BD$8)-(((PI()*($C$21/2)^2*(($C$21/2)*$AZ$8))/3)*$X$29)))</f>
        <v>198011.25921185175</v>
      </c>
      <c r="Y47" s="73">
        <v>1.6</v>
      </c>
      <c r="Z47" s="79">
        <f t="shared" si="5"/>
        <v>198737.0420393027</v>
      </c>
      <c r="AA47" s="53">
        <v>1.6</v>
      </c>
      <c r="AB47" s="80">
        <f>IF($AA47&gt;$G$20,IF('Silo Levels'!$L$16="Pumping",((PI()*((($C$19+$G$20)-$AA47)*($O$20/($O$19/2)))^2*((($O$20+$G$20)-$AA47))/3)*$AB$29)+(((PI()*((($C$19+$G$20)-$AA47)*($O$20/($O$19/2)))^2*(((($C$19+$G$20)-$AA47)*($O$20/($O$19/2)))*$AZ$9))/3)*$AB$29),(((PI()*((($C$19+$G$20)-$AA47)*($O$20/($O$19/2)))^2*((($O$20+$G$20)-$AA47)/3))*$AB$29)-((PI()*((($C$19+$G$20)-$AA47)*($O$20/($O$19/2)))^2*(((($C$19+$G$20)-$AA47)*($O$20/($O$19/2)))*$AZ$9)/3)*$AB$29))),IF('Silo Levels'!$L$16="Pumping",(($D$18*$AB$29)+((PI()*(($C$21/2)^2)*($G$20-$AA47))*$AB$29))+((($D$18+$H$18)/3)*$BD$9)+(((PI()*($C$21/2)^2*(($C$21/2)*$AZ$9))/3)*$AB$29),(($D$18*$AB$29)+((PI()*(($C$21/2)^2)*($G$20-$AA47))*$AB$29))+((($D$18+$H$18)/3)*$BD$9)-(((PI()*($C$21/2)^2*(($C$21/2)*$AZ$9))/3)*$AB$29)))</f>
        <v>194926.8363147515</v>
      </c>
      <c r="AC47" s="73">
        <v>1.6</v>
      </c>
      <c r="AD47" s="79">
        <f t="shared" si="8"/>
        <v>197602.99965318103</v>
      </c>
      <c r="AE47" s="53">
        <v>1.6</v>
      </c>
      <c r="AF47" s="80">
        <f>IF($AE47&gt;$G$20,IF('Silo Levels'!$L$17="Pumping",((PI()*((($C$19+$G$20)-$AE47)*($O$20/($O$19/2)))^2*((($O$20+$G$20)-$AE47))/3)*$AF$29)+(((PI()*((($C$19+$G$20)-$AE47)*($O$20/($O$19/2)))^2*(((($C$19+$G$20)-$AE47)*($O$20/($O$19/2)))*$AZ$10))/3)*$AF$29),(((PI()*((($C$19+$G$20)-$AE47)*($O$20/($O$19/2)))^2*((($O$20+$G$20)-$AE47)/3))*$AF$29)-((PI()*((($C$19+$G$20)-$AE47)*($O$20/($O$19/2)))^2*(((($C$19+$G$20)-$AE47)*($O$20/($O$19/2)))*$AZ$10)/3)*$AF$29))),IF('Silo Levels'!$L$17="Pumping",(($D$18*$AF$29)+((PI()*(($C$21/2)^2)*($G$20-$AE47))*$AF$29))+((($D$18+$H$18)/3)*$BD$10)+(((PI()*($C$21/2)^2*(($C$21/2)*$AZ$10))/3)*$AF$29),(($D$18*$AF$29)+((PI()*(($C$21/2)^2)*($G$20-$AE47))*$AF$29))+((($D$18+$H$18)/3)*$BD$10)-(((PI()*($C$21/2)^2*(($C$21/2)*$AZ$10))/3)*$AF$29)))</f>
        <v>193814.86520815518</v>
      </c>
      <c r="AG47" s="73">
        <v>1.6</v>
      </c>
      <c r="AH47" s="79">
        <f t="shared" si="6"/>
        <v>198489.76099161894</v>
      </c>
      <c r="AI47" s="53">
        <v>1.6</v>
      </c>
      <c r="AJ47" s="80">
        <f>IF($AI47&gt;$G$20,IF('Silo Levels'!$L$18="Pumping",((PI()*((($C$19+$G$20)-$AI47)*($O$20/($O$19/2)))^2*((($O$20+$G$20)-$AI47))/3)*$AJ$29)+(((PI()*((($C$19+$G$20)-$AI47)*($O$20/($O$19/2)))^2*(((($C$19+$G$20)-$AI47)*($O$20/($O$19/2)))*$AZ$11))/3)*$AJ$29),(((PI()*((($C$19+$G$20)-$AI47)*($O$20/($O$19/2)))^2*((($O$20+$G$20)-$AI47)/3))*$AJ$29)-((PI()*((($C$19+$G$20)-$AI47)*($O$20/($O$19/2)))^2*(((($C$19+$G$20)-$AI47)*($O$20/($O$19/2)))*$AZ$11)/3)*$AJ$29))),IF('Silo Levels'!$L$18="Pumping",(($D$18*$AJ$29)+((PI()*(($C$21/2)^2)*($G$20-$AI47))*$AJ$29))+((($D$18+$H$18)/3)*$BD$11)+(((PI()*($C$21/2)^2*(($C$21/2)*$AZ$11))/3)*$AJ$29),(($D$18*$AJ$29)+((PI()*(($C$21/2)^2)*($G$20-$AI47))*$AJ$29))+((($D$18+$H$18)/3)*$BD$11)-(((PI()*($C$21/2)^2*(($C$21/2)*$AZ$11))/3)*$AJ$29)))</f>
        <v>194684.36797000683</v>
      </c>
      <c r="AL47" s="34">
        <v>25</v>
      </c>
      <c r="AM47" s="39" t="s">
        <v>63</v>
      </c>
      <c r="AN47" s="112">
        <f>'Silo Levels'!$D$29</f>
        <v>34.83</v>
      </c>
      <c r="AP47" s="50">
        <f>IF('Silo Levels'!$M$29="*",$AN$18*$AN$47,0)</f>
        <v>0</v>
      </c>
      <c r="AQ47" s="50">
        <f>IF('Silo Levels'!$N$29="*",$AR$18*$AN$47,0)</f>
        <v>1552.8824316406244</v>
      </c>
      <c r="AR47" s="50">
        <f>IF('Silo Levels'!$O$29="*",$AV$18*$AN$47,0)</f>
        <v>1578.9599999999998</v>
      </c>
    </row>
    <row r="48" spans="1:44" ht="15" thickBot="1" x14ac:dyDescent="0.35">
      <c r="A48" s="48">
        <v>1.7</v>
      </c>
      <c r="B48" s="78">
        <f t="shared" si="0"/>
        <v>145135.60340372621</v>
      </c>
      <c r="C48" s="53">
        <v>1.7</v>
      </c>
      <c r="D48" s="54">
        <f>IF($C48&gt;$G$6,IF('Silo Levels'!$L$10="Pumping",((PI()*((($C$5+$G$6)-$C48)*($O$6/($O$5/2)))^2*((($O$6+$G$6)-$C48))/3)*$D$29)+(((PI()*((($C$5+$G$6)-$C48)*($O$6/($O$5/2)))^2*(((($C$5+$G$6)-$C48)*($O$6/($O$5/2)))*$AZ$3))/3)*$D$29),(((PI()*((($C$5+$G$6)-$C48)*($O$6/($O$5/2)))^2*((($O$6+$G$6)-$C48)/3))*$D$29)-((PI()*((($C$5+$G$6)-$C48)*($O$6/($O$5/2)))^2*(((($C$5+$G$6)-$C48)*($O$6/($O$5/2)))*$AZ$3)/3)*$D$29))),IF('Silo Levels'!$L$10="Pumping",(($D$4*$D$29)+((PI()*(($C$7/2)^2)*(G$6-$C48))*$D$29))+((($D$4+$H$4)/3)*$BD$3)+(((PI()*($C$7/2)^2*(($C$7/2)*$AZ$3))/3)*$D$29),(($D$4*$D$29)+((PI()*(($C$7/2)^2)*($G$6-$C48))*$D$29))+((($D$4+$H$4)/3)*$BD$3)-(((PI()*($C$7/2)^2*(($C$7/2)*$AZ$3))/3)*$D$29)))</f>
        <v>142080.09665402002</v>
      </c>
      <c r="E48" s="73">
        <v>1.7</v>
      </c>
      <c r="F48" s="78">
        <f t="shared" si="1"/>
        <v>126776.0923786683</v>
      </c>
      <c r="G48" s="53">
        <v>1.7</v>
      </c>
      <c r="H48" s="54">
        <f>IF($G48&gt;$G$6,IF('Silo Levels'!$L$11="Pumping",((PI()*((($C$5+$G$6)-$G48)*($O$6/($O$5/2)))^2*((($O$6+$G$6)-$G48))/3)*$H$29)+(((PI()*((($C$5+$G$6)-$G48)*($O$6/($O$5/2)))^2*(((($C$5+$G$6)-$G48)*($O$6/($O$5/2)))*$AZ$4))/3)*$H$29),(((PI()*((($C$5+$G$6)-$G48)*($O$6/($O$5/2)))^2*((($O$6+$G$6)-$G48)/3))*$H$29)-((PI()*((($C$5+$G$6)-$G48)*($O$6/($O$5/2)))^2*(((($C$5+$G$6)-$G48)*($O$6/($O$5/2)))*$AZ$4)/3)*$H$29))),IF('Silo Levels'!$L$11="Pumping",(($D$4*$H$29)+((PI()*(($C$7/2)^2)*(G$6-$G48))*$H$29))+((($D$4+$H$4)/3)*$BD$4)+(((PI()*($C$7/2)^2*(($C$7/2)*$AZ$4))/3)*$H$29),(($D$4*$H$29)+((PI()*(($C$7/2)^2)*($G$6-$G48))*$H$29))+((($D$4+$H$4)/3)*$BD$4)-(((PI()*($C$7/2)^2*(($C$7/2)*$AZ$4))/3)*$H$29)))</f>
        <v>124112.31726353982</v>
      </c>
      <c r="I48" s="73">
        <v>1.7</v>
      </c>
      <c r="J48" s="79">
        <f t="shared" si="2"/>
        <v>433505.95611973008</v>
      </c>
      <c r="K48" s="53">
        <v>1.7</v>
      </c>
      <c r="L48" s="80">
        <f>IF($K48&gt;$G$13,IF('Silo Levels'!$L$12="Pumping",((PI()*((($C$12+$G$13)-$K48)*($O$13/($O$12/2)))^2*((($O$13+$G$13)-$K48))/3)*$L$29)+(((PI()*((($C$12+$G$13)-$K48)*($O$13/($O$12/2)))^2*(((($C$12+$G$13)-$K48)*($O$13/($O$12/2)))*$AZ$5))/3)*$L$29),(((PI()*((($C$12+$G$13)-$K48)*($O$13/($O$12/2)))^2*((($O$13+$G$13)-$K48)/3))*$L$29)-((PI()*((($C$12+$G$13)-$K48)*($O$13/($O$12/2)))^2*(((($C$12+$G$13)-$K48)*($O$13/($O$12/2)))*$AZ$5)/3)*$L$29))),IF('Silo Levels'!$L$12="Pumping",(($D$11*$L$29)+((PI()*(($C$14/2)^2)*($G$13-$K48))*$L$29))+((($D$11+$H$11)/3)*$BD$5)+(((PI()*($C$14/2)^2*(($C$14/2)*$AZ$5))/3)*$L$29),(($D$11*$L$29)+((PI()*(($C$14/2)^2)*($G$13-$K48))*$L$29))+((($D$11+$H$11)/3)*$BD$5)-(((PI()*($C$14/2)^2*(($C$14/2)*$AZ$5))/3)*$L$29)))</f>
        <v>419307.94944013061</v>
      </c>
      <c r="M48" s="73">
        <v>1.7</v>
      </c>
      <c r="N48" s="79">
        <f t="shared" si="3"/>
        <v>212456.62254120919</v>
      </c>
      <c r="O48" s="53">
        <v>1.7</v>
      </c>
      <c r="P48" s="80">
        <f>IF($O48&gt;$G$20,IF('Silo Levels'!$L$13="Pumping",((PI()*((($C$19+$G$20)-$O48)*($O$20/($O$19/2)))^2*((($O$20+$G$20)-$O48))/3)*$P$29)+(((PI()*((($C$19+$G$20)-$O48)*($O$20/($O$19/2)))^2*(((($C$19+$G$20)-$O48)*($O$20/($O$19/2)))*$AZ$6))/3)*$P$29),(((PI()*((($C$19+$G$20)-$O48)*($O$20/($O$19/2)))^2*((($O$20+$G$20)-$O48)/3))*$P$29)-((PI()*((($C$19+$G$20)-$O48)*($O$20/($O$19/2)))^2*(((($C$19+$G$20)-$O48)*($O$20/($O$19/2)))*$AZ$6)/3)*$P$29))),IF('Silo Levels'!$L$13="Pumping",(($D$18*$P$29)+((PI()*(($C$21/2)^2)*($G$20-$O48))*$P$29))+((($D$18+$H$18)/3)*$BD$6)+(((PI()*($C$21/2)^2*(($C$21/2)*$AZ$6))/3)*$P$29),(($D$18*$P$29)+((PI()*(($C$21/2)^2)*($G$20-$O48))*$P$29))+((($D$18+$H$18)/3)*$BD$6)-(((PI()*($C$21/2)^2*(($C$21/2)*$AZ$6))/3)*$P$29)))</f>
        <v>208371.42120918442</v>
      </c>
      <c r="Q48" s="73">
        <v>1.7</v>
      </c>
      <c r="R48" s="79">
        <f t="shared" si="4"/>
        <v>206757.30826710668</v>
      </c>
      <c r="S48" s="53">
        <v>1.7</v>
      </c>
      <c r="T48" s="80">
        <f>IF($S48&gt;$G$20,IF('Silo Levels'!$L$14="Pumping",((PI()*((($C$19+$G$20)-$S48)*($O$20/($O$19/2)))^2*((($O$20+$G$20)-$S48))/3)*$T$29)+(((PI()*((($C$19+$G$20)-$S48)*($O$20/($O$19/2)))^2*(((($C$19+$G$20)-$S48)*($O$20/($O$19/2)))*$AZ$7))/3)*$T$29),(((PI()*((($C$19+$G$20)-$S48)*($O$20/($O$19/2)))^2*((($O$20+$G$20)-$S48)/3))*$T$29)-((PI()*((($C$19+$G$20)-$S48)*($O$20/($O$19/2)))^2*(((($C$19+$G$20)-$S48)*($O$20/($O$19/2)))*$AZ$7)/3)*$T$29))),IF('Silo Levels'!$L$14="Pumping",(($D$18*$T$29)+((PI()*(($C$21/2)^2)*($G$20-$S48))*$T$29))+((($D$18+$H$18)/3)*$BD$7)+(((PI()*($C$21/2)^2*(($C$21/2)*$AZ$7))/3)*$T$29),(($D$18*$T$29)+((PI()*(($C$21/2)^2)*($G$20-$S48))*$T$29))+((($D$18+$H$18)/3)*$BD$7)-(((PI()*($C$21/2)^2*(($C$21/2)*$AZ$7))/3)*$T$29)))</f>
        <v>202783.24679597782</v>
      </c>
      <c r="U48" s="73">
        <v>1.7</v>
      </c>
      <c r="V48" s="79">
        <f t="shared" si="7"/>
        <v>201494.19528689323</v>
      </c>
      <c r="W48" s="53">
        <v>1.7</v>
      </c>
      <c r="X48" s="80">
        <f>IF($W48&gt;$G$20,IF('Silo Levels'!$L$15="Pumping",((PI()*((($C$19+$G$20)-$W48)*($O$20/($O$19/2)))^2*((($O$20+$G$20)-$W48))/3)*$X$29)+(((PI()*((($C$19+$G$20)-$W48)*($O$20/($O$19/2)))^2*(((($C$19+$G$20)-$W48)*($O$20/($O$19/2)))*$AZ$8))/3)*$X$29),(((PI()*((($C$19+$G$20)-$W48)*($O$20/($O$19/2)))^2*((($O$20+$G$20)-$W48)/3))*$X$29)-((PI()*((($C$19+$G$20)-$W48)*($O$20/($O$19/2)))^2*(((($C$19+$G$20)-$W48)*($O$20/($O$19/2)))*$AZ$8)/3)*$X$29))),IF('Silo Levels'!$L$15="Pumping",(($D$18*$X$29)+((PI()*(($C$21/2)^2)*($G$20-$W48))*$X$29))+((($D$18+$H$18)/3)*$BD$8)+(((PI()*($C$21/2)^2*(($C$21/2)*$AZ$8))/3)*$X$29),(($D$18*$X$29)+((PI()*(($C$21/2)^2)*($G$20-$W48))*$X$29))+((($D$18+$H$18)/3)*$BD$8)-(((PI()*($C$21/2)^2*(($C$21/2)*$AZ$8))/3)*$X$29)))</f>
        <v>197622.76750402374</v>
      </c>
      <c r="Y48" s="73">
        <v>1.7</v>
      </c>
      <c r="Z48" s="79">
        <f t="shared" si="5"/>
        <v>198354.69386903412</v>
      </c>
      <c r="AA48" s="53">
        <v>1.7</v>
      </c>
      <c r="AB48" s="80">
        <f>IF($AA48&gt;$G$20,IF('Silo Levels'!$L$16="Pumping",((PI()*((($C$19+$G$20)-$AA48)*($O$20/($O$19/2)))^2*((($O$20+$G$20)-$AA48))/3)*$AB$29)+(((PI()*((($C$19+$G$20)-$AA48)*($O$20/($O$19/2)))^2*(((($C$19+$G$20)-$AA48)*($O$20/($O$19/2)))*$AZ$9))/3)*$AB$29),(((PI()*((($C$19+$G$20)-$AA48)*($O$20/($O$19/2)))^2*((($O$20+$G$20)-$AA48)/3))*$AB$29)-((PI()*((($C$19+$G$20)-$AA48)*($O$20/($O$19/2)))^2*(((($C$19+$G$20)-$AA48)*($O$20/($O$19/2)))*$AZ$9)/3)*$AB$29))),IF('Silo Levels'!$L$16="Pumping",(($D$18*$AB$29)+((PI()*(($C$21/2)^2)*($G$20-$AA48))*$AB$29))+((($D$18+$H$18)/3)*$BD$9)+(((PI()*($C$21/2)^2*(($C$21/2)*$AZ$9))/3)*$AB$29),(($D$18*$AB$29)+((PI()*(($C$21/2)^2)*($G$20-$AA48))*$AB$29))+((($D$18+$H$18)/3)*$BD$9)-(((PI()*($C$21/2)^2*(($C$21/2)*$AZ$9))/3)*$AB$29)))</f>
        <v>194544.48814448292</v>
      </c>
      <c r="AC48" s="73">
        <v>1.7</v>
      </c>
      <c r="AD48" s="79">
        <f t="shared" si="8"/>
        <v>197222.86630120632</v>
      </c>
      <c r="AE48" s="53">
        <v>1.7</v>
      </c>
      <c r="AF48" s="80">
        <f>IF($AE48&gt;$G$20,IF('Silo Levels'!$L$17="Pumping",((PI()*((($C$19+$G$20)-$AE48)*($O$20/($O$19/2)))^2*((($O$20+$G$20)-$AE48))/3)*$AF$29)+(((PI()*((($C$19+$G$20)-$AE48)*($O$20/($O$19/2)))^2*(((($C$19+$G$20)-$AE48)*($O$20/($O$19/2)))*$AZ$10))/3)*$AF$29),(((PI()*((($C$19+$G$20)-$AE48)*($O$20/($O$19/2)))^2*((($O$20+$G$20)-$AE48)/3))*$AF$29)-((PI()*((($C$19+$G$20)-$AE48)*($O$20/($O$19/2)))^2*(((($C$19+$G$20)-$AE48)*($O$20/($O$19/2)))*$AZ$10)/3)*$AF$29))),IF('Silo Levels'!$L$17="Pumping",(($D$18*$AF$29)+((PI()*(($C$21/2)^2)*($G$20-$AE48))*$AF$29))+((($D$18+$H$18)/3)*$BD$10)+(((PI()*($C$21/2)^2*(($C$21/2)*$AZ$10))/3)*$AF$29),(($D$18*$AF$29)+((PI()*(($C$21/2)^2)*($G$20-$AE48))*$AF$29))+((($D$18+$H$18)/3)*$BD$10)-(((PI()*($C$21/2)^2*(($C$21/2)*$AZ$10))/3)*$AF$29)))</f>
        <v>193434.73185618047</v>
      </c>
      <c r="AG48" s="73">
        <v>1.7</v>
      </c>
      <c r="AH48" s="79">
        <f t="shared" si="6"/>
        <v>198107.89576854429</v>
      </c>
      <c r="AI48" s="53">
        <v>1.7</v>
      </c>
      <c r="AJ48" s="80">
        <f>IF($AI48&gt;$G$20,IF('Silo Levels'!$L$18="Pumping",((PI()*((($C$19+$G$20)-$AI48)*($O$20/($O$19/2)))^2*((($O$20+$G$20)-$AI48))/3)*$AJ$29)+(((PI()*((($C$19+$G$20)-$AI48)*($O$20/($O$19/2)))^2*(((($C$19+$G$20)-$AI48)*($O$20/($O$19/2)))*$AZ$11))/3)*$AJ$29),(((PI()*((($C$19+$G$20)-$AI48)*($O$20/($O$19/2)))^2*((($O$20+$G$20)-$AI48)/3))*$AJ$29)-((PI()*((($C$19+$G$20)-$AI48)*($O$20/($O$19/2)))^2*(((($C$19+$G$20)-$AI48)*($O$20/($O$19/2)))*$AZ$11)/3)*$AJ$29))),IF('Silo Levels'!$L$18="Pumping",(($D$18*$AJ$29)+((PI()*(($C$21/2)^2)*($G$20-$AI48))*$AJ$29))+((($D$18+$H$18)/3)*$BD$11)+(((PI()*($C$21/2)^2*(($C$21/2)*$AZ$11))/3)*$AJ$29),(($D$18*$AJ$29)+((PI()*(($C$21/2)^2)*($G$20-$AI48))*$AJ$29))+((($D$18+$H$18)/3)*$BD$11)-(((PI()*($C$21/2)^2*(($C$21/2)*$AZ$11))/3)*$AJ$29)))</f>
        <v>194302.50274693218</v>
      </c>
      <c r="AL48" s="36">
        <v>26</v>
      </c>
      <c r="AM48" s="36" t="s">
        <v>64</v>
      </c>
      <c r="AN48" s="45">
        <f>'Silo Levels'!$D$30</f>
        <v>36</v>
      </c>
      <c r="AP48" s="113">
        <f>IF('Silo Levels'!$M$30="*",$AN$18*$AN$48,0)</f>
        <v>4856.25</v>
      </c>
      <c r="AQ48" s="113">
        <f>IF('Silo Levels'!$N$30="*",$AR$18*$AN$48,0)</f>
        <v>1605.0464409722217</v>
      </c>
      <c r="AR48" s="113">
        <f>IF('Silo Levels'!$O$30="*",$AV$18*$AN$48,0)</f>
        <v>1631.9999999999998</v>
      </c>
    </row>
    <row r="49" spans="1:36" x14ac:dyDescent="0.3">
      <c r="A49" s="48">
        <v>1.8</v>
      </c>
      <c r="B49" s="78">
        <f t="shared" si="0"/>
        <v>144697.58153019939</v>
      </c>
      <c r="C49" s="53">
        <v>1.8</v>
      </c>
      <c r="D49" s="54">
        <f>IF($C49&gt;$G$6,IF('Silo Levels'!$L$10="Pumping",((PI()*((($C$5+$G$6)-$C49)*($O$6/($O$5/2)))^2*((($O$6+$G$6)-$C49))/3)*$D$29)+(((PI()*((($C$5+$G$6)-$C49)*($O$6/($O$5/2)))^2*(((($C$5+$G$6)-$C49)*($O$6/($O$5/2)))*$AZ$3))/3)*$D$29),(((PI()*((($C$5+$G$6)-$C49)*($O$6/($O$5/2)))^2*((($O$6+$G$6)-$C49)/3))*$D$29)-((PI()*((($C$5+$G$6)-$C49)*($O$6/($O$5/2)))^2*(((($C$5+$G$6)-$C49)*($O$6/($O$5/2)))*$AZ$3)/3)*$D$29))),IF('Silo Levels'!$L$10="Pumping",(($D$4*$D$29)+((PI()*(($C$7/2)^2)*(G$6-$C49))*$D$29))+((($D$4+$H$4)/3)*$BD$3)+(((PI()*($C$7/2)^2*(($C$7/2)*$AZ$3))/3)*$D$29),(($D$4*$D$29)+((PI()*(($C$7/2)^2)*($G$6-$C49))*$D$29))+((($D$4+$H$4)/3)*$BD$3)-(((PI()*($C$7/2)^2*(($C$7/2)*$AZ$3))/3)*$D$29)))</f>
        <v>141642.07478049319</v>
      </c>
      <c r="E49" s="73">
        <v>1.8</v>
      </c>
      <c r="F49" s="78">
        <f t="shared" si="1"/>
        <v>126394.22715559362</v>
      </c>
      <c r="G49" s="53">
        <v>1.8</v>
      </c>
      <c r="H49" s="54">
        <f>IF($G49&gt;$G$6,IF('Silo Levels'!$L$11="Pumping",((PI()*((($C$5+$G$6)-$G49)*($O$6/($O$5/2)))^2*((($O$6+$G$6)-$G49))/3)*$H$29)+(((PI()*((($C$5+$G$6)-$G49)*($O$6/($O$5/2)))^2*(((($C$5+$G$6)-$G49)*($O$6/($O$5/2)))*$AZ$4))/3)*$H$29),(((PI()*((($C$5+$G$6)-$G49)*($O$6/($O$5/2)))^2*((($O$6+$G$6)-$G49)/3))*$H$29)-((PI()*((($C$5+$G$6)-$G49)*($O$6/($O$5/2)))^2*(((($C$5+$G$6)-$G49)*($O$6/($O$5/2)))*$AZ$4)/3)*$H$29))),IF('Silo Levels'!$L$11="Pumping",(($D$4*$H$29)+((PI()*(($C$7/2)^2)*(G$6-$G49))*$H$29))+((($D$4+$H$4)/3)*$BD$4)+(((PI()*($C$7/2)^2*(($C$7/2)*$AZ$4))/3)*$H$29),(($D$4*$H$29)+((PI()*(($C$7/2)^2)*($G$6-$G49))*$H$29))+((($D$4+$H$4)/3)*$BD$4)-(((PI()*($C$7/2)^2*(($C$7/2)*$AZ$4))/3)*$H$29)))</f>
        <v>123730.45204046514</v>
      </c>
      <c r="I49" s="73">
        <v>1.8</v>
      </c>
      <c r="J49" s="79">
        <f t="shared" si="2"/>
        <v>432586.99128609907</v>
      </c>
      <c r="K49" s="53">
        <v>1.8</v>
      </c>
      <c r="L49" s="80">
        <f>IF($K49&gt;$G$13,IF('Silo Levels'!$L$12="Pumping",((PI()*((($C$12+$G$13)-$K49)*($O$13/($O$12/2)))^2*((($O$13+$G$13)-$K49))/3)*$L$29)+(((PI()*((($C$12+$G$13)-$K49)*($O$13/($O$12/2)))^2*(((($C$12+$G$13)-$K49)*($O$13/($O$12/2)))*$AZ$5))/3)*$L$29),(((PI()*((($C$12+$G$13)-$K49)*($O$13/($O$12/2)))^2*((($O$13+$G$13)-$K49)/3))*$L$29)-((PI()*((($C$12+$G$13)-$K49)*($O$13/($O$12/2)))^2*(((($C$12+$G$13)-$K49)*($O$13/($O$12/2)))*$AZ$5)/3)*$L$29))),IF('Silo Levels'!$L$12="Pumping",(($D$11*$L$29)+((PI()*(($C$14/2)^2)*($G$13-$K49))*$L$29))+((($D$11+$H$11)/3)*$BD$5)+(((PI()*($C$14/2)^2*(($C$14/2)*$AZ$5))/3)*$L$29),(($D$11*$L$29)+((PI()*(($C$14/2)^2)*($G$13-$K49))*$L$29))+((($D$11+$H$11)/3)*$BD$5)-(((PI()*($C$14/2)^2*(($C$14/2)*$AZ$5))/3)*$L$29)))</f>
        <v>418388.98460649961</v>
      </c>
      <c r="M49" s="73">
        <v>1.8</v>
      </c>
      <c r="N49" s="79">
        <f t="shared" si="3"/>
        <v>212046.67899290845</v>
      </c>
      <c r="O49" s="53">
        <v>1.8</v>
      </c>
      <c r="P49" s="80">
        <f>IF($O49&gt;$G$20,IF('Silo Levels'!$L$13="Pumping",((PI()*((($C$19+$G$20)-$O49)*($O$20/($O$19/2)))^2*((($O$20+$G$20)-$O49))/3)*$P$29)+(((PI()*((($C$19+$G$20)-$O49)*($O$20/($O$19/2)))^2*(((($C$19+$G$20)-$O49)*($O$20/($O$19/2)))*$AZ$6))/3)*$P$29),(((PI()*((($C$19+$G$20)-$O49)*($O$20/($O$19/2)))^2*((($O$20+$G$20)-$O49)/3))*$P$29)-((PI()*((($C$19+$G$20)-$O49)*($O$20/($O$19/2)))^2*(((($C$19+$G$20)-$O49)*($O$20/($O$19/2)))*$AZ$6)/3)*$P$29))),IF('Silo Levels'!$L$13="Pumping",(($D$18*$P$29)+((PI()*(($C$21/2)^2)*($G$20-$O49))*$P$29))+((($D$18+$H$18)/3)*$BD$6)+(((PI()*($C$21/2)^2*(($C$21/2)*$AZ$6))/3)*$P$29),(($D$18*$P$29)+((PI()*(($C$21/2)^2)*($G$20-$O49))*$P$29))+((($D$18+$H$18)/3)*$BD$6)-(((PI()*($C$21/2)^2*(($C$21/2)*$AZ$6))/3)*$P$29)))</f>
        <v>207961.47766088368</v>
      </c>
      <c r="Q49" s="73">
        <v>1.8</v>
      </c>
      <c r="R49" s="79">
        <f t="shared" si="4"/>
        <v>206358.51742958574</v>
      </c>
      <c r="S49" s="53">
        <v>1.8</v>
      </c>
      <c r="T49" s="80">
        <f>IF($S49&gt;$G$20,IF('Silo Levels'!$L$14="Pumping",((PI()*((($C$19+$G$20)-$S49)*($O$20/($O$19/2)))^2*((($O$20+$G$20)-$S49))/3)*$T$29)+(((PI()*((($C$19+$G$20)-$S49)*($O$20/($O$19/2)))^2*(((($C$19+$G$20)-$S49)*($O$20/($O$19/2)))*$AZ$7))/3)*$T$29),(((PI()*((($C$19+$G$20)-$S49)*($O$20/($O$19/2)))^2*((($O$20+$G$20)-$S49)/3))*$T$29)-((PI()*((($C$19+$G$20)-$S49)*($O$20/($O$19/2)))^2*(((($C$19+$G$20)-$S49)*($O$20/($O$19/2)))*$AZ$7)/3)*$T$29))),IF('Silo Levels'!$L$14="Pumping",(($D$18*$T$29)+((PI()*(($C$21/2)^2)*($G$20-$S49))*$T$29))+((($D$18+$H$18)/3)*$BD$7)+(((PI()*($C$21/2)^2*(($C$21/2)*$AZ$7))/3)*$T$29),(($D$18*$T$29)+((PI()*(($C$21/2)^2)*($G$20-$S49))*$T$29))+((($D$18+$H$18)/3)*$BD$7)-(((PI()*($C$21/2)^2*(($C$21/2)*$AZ$7))/3)*$T$29)))</f>
        <v>202384.45595845688</v>
      </c>
      <c r="U49" s="73">
        <v>1.8</v>
      </c>
      <c r="V49" s="79">
        <f t="shared" si="7"/>
        <v>201105.70357906522</v>
      </c>
      <c r="W49" s="53">
        <v>1.8</v>
      </c>
      <c r="X49" s="80">
        <f>IF($W49&gt;$G$20,IF('Silo Levels'!$L$15="Pumping",((PI()*((($C$19+$G$20)-$W49)*($O$20/($O$19/2)))^2*((($O$20+$G$20)-$W49))/3)*$X$29)+(((PI()*((($C$19+$G$20)-$W49)*($O$20/($O$19/2)))^2*(((($C$19+$G$20)-$W49)*($O$20/($O$19/2)))*$AZ$8))/3)*$X$29),(((PI()*((($C$19+$G$20)-$W49)*($O$20/($O$19/2)))^2*((($O$20+$G$20)-$W49)/3))*$X$29)-((PI()*((($C$19+$G$20)-$W49)*($O$20/($O$19/2)))^2*(((($C$19+$G$20)-$W49)*($O$20/($O$19/2)))*$AZ$8)/3)*$X$29))),IF('Silo Levels'!$L$15="Pumping",(($D$18*$X$29)+((PI()*(($C$21/2)^2)*($G$20-$W49))*$X$29))+((($D$18+$H$18)/3)*$BD$8)+(((PI()*($C$21/2)^2*(($C$21/2)*$AZ$8))/3)*$X$29),(($D$18*$X$29)+((PI()*(($C$21/2)^2)*($G$20-$W49))*$X$29))+((($D$18+$H$18)/3)*$BD$8)-(((PI()*($C$21/2)^2*(($C$21/2)*$AZ$8))/3)*$X$29)))</f>
        <v>197234.27579619572</v>
      </c>
      <c r="Y49" s="73">
        <v>1.8</v>
      </c>
      <c r="Z49" s="79">
        <f t="shared" si="5"/>
        <v>197972.3456987656</v>
      </c>
      <c r="AA49" s="53">
        <v>1.8</v>
      </c>
      <c r="AB49" s="80">
        <f>IF($AA49&gt;$G$20,IF('Silo Levels'!$L$16="Pumping",((PI()*((($C$19+$G$20)-$AA49)*($O$20/($O$19/2)))^2*((($O$20+$G$20)-$AA49))/3)*$AB$29)+(((PI()*((($C$19+$G$20)-$AA49)*($O$20/($O$19/2)))^2*(((($C$19+$G$20)-$AA49)*($O$20/($O$19/2)))*$AZ$9))/3)*$AB$29),(((PI()*((($C$19+$G$20)-$AA49)*($O$20/($O$19/2)))^2*((($O$20+$G$20)-$AA49)/3))*$AB$29)-((PI()*((($C$19+$G$20)-$AA49)*($O$20/($O$19/2)))^2*(((($C$19+$G$20)-$AA49)*($O$20/($O$19/2)))*$AZ$9)/3)*$AB$29))),IF('Silo Levels'!$L$16="Pumping",(($D$18*$AB$29)+((PI()*(($C$21/2)^2)*($G$20-$AA49))*$AB$29))+((($D$18+$H$18)/3)*$BD$9)+(((PI()*($C$21/2)^2*(($C$21/2)*$AZ$9))/3)*$AB$29),(($D$18*$AB$29)+((PI()*(($C$21/2)^2)*($G$20-$AA49))*$AB$29))+((($D$18+$H$18)/3)*$BD$9)-(((PI()*($C$21/2)^2*(($C$21/2)*$AZ$9))/3)*$AB$29)))</f>
        <v>194162.1399742144</v>
      </c>
      <c r="AC49" s="73">
        <v>1.8</v>
      </c>
      <c r="AD49" s="79">
        <f t="shared" si="8"/>
        <v>196842.73294923161</v>
      </c>
      <c r="AE49" s="53">
        <v>1.8</v>
      </c>
      <c r="AF49" s="80">
        <f>IF($AE49&gt;$G$20,IF('Silo Levels'!$L$17="Pumping",((PI()*((($C$19+$G$20)-$AE49)*($O$20/($O$19/2)))^2*((($O$20+$G$20)-$AE49))/3)*$AF$29)+(((PI()*((($C$19+$G$20)-$AE49)*($O$20/($O$19/2)))^2*(((($C$19+$G$20)-$AE49)*($O$20/($O$19/2)))*$AZ$10))/3)*$AF$29),(((PI()*((($C$19+$G$20)-$AE49)*($O$20/($O$19/2)))^2*((($O$20+$G$20)-$AE49)/3))*$AF$29)-((PI()*((($C$19+$G$20)-$AE49)*($O$20/($O$19/2)))^2*(((($C$19+$G$20)-$AE49)*($O$20/($O$19/2)))*$AZ$10)/3)*$AF$29))),IF('Silo Levels'!$L$17="Pumping",(($D$18*$AF$29)+((PI()*(($C$21/2)^2)*($G$20-$AE49))*$AF$29))+((($D$18+$H$18)/3)*$BD$10)+(((PI()*($C$21/2)^2*(($C$21/2)*$AZ$10))/3)*$AF$29),(($D$18*$AF$29)+((PI()*(($C$21/2)^2)*($G$20-$AE49))*$AF$29))+((($D$18+$H$18)/3)*$BD$10)-(((PI()*($C$21/2)^2*(($C$21/2)*$AZ$10))/3)*$AF$29)))</f>
        <v>193054.59850420576</v>
      </c>
      <c r="AG49" s="73">
        <v>1.8</v>
      </c>
      <c r="AH49" s="79">
        <f t="shared" si="6"/>
        <v>197726.03054546964</v>
      </c>
      <c r="AI49" s="53">
        <v>1.8</v>
      </c>
      <c r="AJ49" s="80">
        <f>IF($AI49&gt;$G$20,IF('Silo Levels'!$L$18="Pumping",((PI()*((($C$19+$G$20)-$AI49)*($O$20/($O$19/2)))^2*((($O$20+$G$20)-$AI49))/3)*$AJ$29)+(((PI()*((($C$19+$G$20)-$AI49)*($O$20/($O$19/2)))^2*(((($C$19+$G$20)-$AI49)*($O$20/($O$19/2)))*$AZ$11))/3)*$AJ$29),(((PI()*((($C$19+$G$20)-$AI49)*($O$20/($O$19/2)))^2*((($O$20+$G$20)-$AI49)/3))*$AJ$29)-((PI()*((($C$19+$G$20)-$AI49)*($O$20/($O$19/2)))^2*(((($C$19+$G$20)-$AI49)*($O$20/($O$19/2)))*$AZ$11)/3)*$AJ$29))),IF('Silo Levels'!$L$18="Pumping",(($D$18*$AJ$29)+((PI()*(($C$21/2)^2)*($G$20-$AI49))*$AJ$29))+((($D$18+$H$18)/3)*$BD$11)+(((PI()*($C$21/2)^2*(($C$21/2)*$AZ$11))/3)*$AJ$29),(($D$18*$AJ$29)+((PI()*(($C$21/2)^2)*($G$20-$AI49))*$AJ$29))+((($D$18+$H$18)/3)*$BD$11)-(((PI()*($C$21/2)^2*(($C$21/2)*$AZ$11))/3)*$AJ$29)))</f>
        <v>193920.63752385753</v>
      </c>
    </row>
    <row r="50" spans="1:36" x14ac:dyDescent="0.3">
      <c r="A50" s="48">
        <v>1.9</v>
      </c>
      <c r="B50" s="78">
        <f t="shared" si="0"/>
        <v>144259.55965667256</v>
      </c>
      <c r="C50" s="53">
        <v>1.9</v>
      </c>
      <c r="D50" s="54">
        <f>IF($C50&gt;$G$6,IF('Silo Levels'!$L$10="Pumping",((PI()*((($C$5+$G$6)-$C50)*($O$6/($O$5/2)))^2*((($O$6+$G$6)-$C50))/3)*$D$29)+(((PI()*((($C$5+$G$6)-$C50)*($O$6/($O$5/2)))^2*(((($C$5+$G$6)-$C50)*($O$6/($O$5/2)))*$AZ$3))/3)*$D$29),(((PI()*((($C$5+$G$6)-$C50)*($O$6/($O$5/2)))^2*((($O$6+$G$6)-$C50)/3))*$D$29)-((PI()*((($C$5+$G$6)-$C50)*($O$6/($O$5/2)))^2*(((($C$5+$G$6)-$C50)*($O$6/($O$5/2)))*$AZ$3)/3)*$D$29))),IF('Silo Levels'!$L$10="Pumping",(($D$4*$D$29)+((PI()*(($C$7/2)^2)*(G$6-$C50))*$D$29))+((($D$4+$H$4)/3)*$BD$3)+(((PI()*($C$7/2)^2*(($C$7/2)*$AZ$3))/3)*$D$29),(($D$4*$D$29)+((PI()*(($C$7/2)^2)*($G$6-$C50))*$D$29))+((($D$4+$H$4)/3)*$BD$3)-(((PI()*($C$7/2)^2*(($C$7/2)*$AZ$3))/3)*$D$29)))</f>
        <v>141204.05290696636</v>
      </c>
      <c r="E50" s="73">
        <v>1.9</v>
      </c>
      <c r="F50" s="78">
        <f t="shared" si="1"/>
        <v>126012.36193251896</v>
      </c>
      <c r="G50" s="53">
        <v>1.9</v>
      </c>
      <c r="H50" s="54">
        <f>IF($G50&gt;$G$6,IF('Silo Levels'!$L$11="Pumping",((PI()*((($C$5+$G$6)-$G50)*($O$6/($O$5/2)))^2*((($O$6+$G$6)-$G50))/3)*$H$29)+(((PI()*((($C$5+$G$6)-$G50)*($O$6/($O$5/2)))^2*(((($C$5+$G$6)-$G50)*($O$6/($O$5/2)))*$AZ$4))/3)*$H$29),(((PI()*((($C$5+$G$6)-$G50)*($O$6/($O$5/2)))^2*((($O$6+$G$6)-$G50)/3))*$H$29)-((PI()*((($C$5+$G$6)-$G50)*($O$6/($O$5/2)))^2*(((($C$5+$G$6)-$G50)*($O$6/($O$5/2)))*$AZ$4)/3)*$H$29))),IF('Silo Levels'!$L$11="Pumping",(($D$4*$H$29)+((PI()*(($C$7/2)^2)*(G$6-$G50))*$H$29))+((($D$4+$H$4)/3)*$BD$4)+(((PI()*($C$7/2)^2*(($C$7/2)*$AZ$4))/3)*$H$29),(($D$4*$H$29)+((PI()*(($C$7/2)^2)*($G$6-$G50))*$H$29))+((($D$4+$H$4)/3)*$BD$4)-(((PI()*($C$7/2)^2*(($C$7/2)*$AZ$4))/3)*$H$29)))</f>
        <v>123348.58681739049</v>
      </c>
      <c r="I50" s="73">
        <v>1.9</v>
      </c>
      <c r="J50" s="79">
        <f t="shared" si="2"/>
        <v>431668.02645246801</v>
      </c>
      <c r="K50" s="53">
        <v>1.9</v>
      </c>
      <c r="L50" s="80">
        <f>IF($K50&gt;$G$13,IF('Silo Levels'!$L$12="Pumping",((PI()*((($C$12+$G$13)-$K50)*($O$13/($O$12/2)))^2*((($O$13+$G$13)-$K50))/3)*$L$29)+(((PI()*((($C$12+$G$13)-$K50)*($O$13/($O$12/2)))^2*(((($C$12+$G$13)-$K50)*($O$13/($O$12/2)))*$AZ$5))/3)*$L$29),(((PI()*((($C$12+$G$13)-$K50)*($O$13/($O$12/2)))^2*((($O$13+$G$13)-$K50)/3))*$L$29)-((PI()*((($C$12+$G$13)-$K50)*($O$13/($O$12/2)))^2*(((($C$12+$G$13)-$K50)*($O$13/($O$12/2)))*$AZ$5)/3)*$L$29))),IF('Silo Levels'!$L$12="Pumping",(($D$11*$L$29)+((PI()*(($C$14/2)^2)*($G$13-$K50))*$L$29))+((($D$11+$H$11)/3)*$BD$5)+(((PI()*($C$14/2)^2*(($C$14/2)*$AZ$5))/3)*$L$29),(($D$11*$L$29)+((PI()*(($C$14/2)^2)*($G$13-$K50))*$L$29))+((($D$11+$H$11)/3)*$BD$5)-(((PI()*($C$14/2)^2*(($C$14/2)*$AZ$5))/3)*$L$29)))</f>
        <v>417470.01977286855</v>
      </c>
      <c r="M50" s="73">
        <v>1.9</v>
      </c>
      <c r="N50" s="79">
        <f t="shared" si="3"/>
        <v>211636.73544460771</v>
      </c>
      <c r="O50" s="53">
        <v>1.9</v>
      </c>
      <c r="P50" s="80">
        <f>IF($O50&gt;$G$20,IF('Silo Levels'!$L$13="Pumping",((PI()*((($C$19+$G$20)-$O50)*($O$20/($O$19/2)))^2*((($O$20+$G$20)-$O50))/3)*$P$29)+(((PI()*((($C$19+$G$20)-$O50)*($O$20/($O$19/2)))^2*(((($C$19+$G$20)-$O50)*($O$20/($O$19/2)))*$AZ$6))/3)*$P$29),(((PI()*((($C$19+$G$20)-$O50)*($O$20/($O$19/2)))^2*((($O$20+$G$20)-$O50)/3))*$P$29)-((PI()*((($C$19+$G$20)-$O50)*($O$20/($O$19/2)))^2*(((($C$19+$G$20)-$O50)*($O$20/($O$19/2)))*$AZ$6)/3)*$P$29))),IF('Silo Levels'!$L$13="Pumping",(($D$18*$P$29)+((PI()*(($C$21/2)^2)*($G$20-$O50))*$P$29))+((($D$18+$H$18)/3)*$BD$6)+(((PI()*($C$21/2)^2*(($C$21/2)*$AZ$6))/3)*$P$29),(($D$18*$P$29)+((PI()*(($C$21/2)^2)*($G$20-$O50))*$P$29))+((($D$18+$H$18)/3)*$BD$6)-(((PI()*($C$21/2)^2*(($C$21/2)*$AZ$6))/3)*$P$29)))</f>
        <v>207551.53411258294</v>
      </c>
      <c r="Q50" s="73">
        <v>1.9</v>
      </c>
      <c r="R50" s="79">
        <f t="shared" si="4"/>
        <v>205959.72659206478</v>
      </c>
      <c r="S50" s="53">
        <v>1.9</v>
      </c>
      <c r="T50" s="80">
        <f>IF($S50&gt;$G$20,IF('Silo Levels'!$L$14="Pumping",((PI()*((($C$19+$G$20)-$S50)*($O$20/($O$19/2)))^2*((($O$20+$G$20)-$S50))/3)*$T$29)+(((PI()*((($C$19+$G$20)-$S50)*($O$20/($O$19/2)))^2*(((($C$19+$G$20)-$S50)*($O$20/($O$19/2)))*$AZ$7))/3)*$T$29),(((PI()*((($C$19+$G$20)-$S50)*($O$20/($O$19/2)))^2*((($O$20+$G$20)-$S50)/3))*$T$29)-((PI()*((($C$19+$G$20)-$S50)*($O$20/($O$19/2)))^2*(((($C$19+$G$20)-$S50)*($O$20/($O$19/2)))*$AZ$7)/3)*$T$29))),IF('Silo Levels'!$L$14="Pumping",(($D$18*$T$29)+((PI()*(($C$21/2)^2)*($G$20-$S50))*$T$29))+((($D$18+$H$18)/3)*$BD$7)+(((PI()*($C$21/2)^2*(($C$21/2)*$AZ$7))/3)*$T$29),(($D$18*$T$29)+((PI()*(($C$21/2)^2)*($G$20-$S50))*$T$29))+((($D$18+$H$18)/3)*$BD$7)-(((PI()*($C$21/2)^2*(($C$21/2)*$AZ$7))/3)*$T$29)))</f>
        <v>201985.66512093591</v>
      </c>
      <c r="U50" s="73">
        <v>1.9</v>
      </c>
      <c r="V50" s="79">
        <f t="shared" si="7"/>
        <v>200717.2118712372</v>
      </c>
      <c r="W50" s="53">
        <v>1.9</v>
      </c>
      <c r="X50" s="80">
        <f>IF($W50&gt;$G$20,IF('Silo Levels'!$L$15="Pumping",((PI()*((($C$19+$G$20)-$W50)*($O$20/($O$19/2)))^2*((($O$20+$G$20)-$W50))/3)*$X$29)+(((PI()*((($C$19+$G$20)-$W50)*($O$20/($O$19/2)))^2*(((($C$19+$G$20)-$W50)*($O$20/($O$19/2)))*$AZ$8))/3)*$X$29),(((PI()*((($C$19+$G$20)-$W50)*($O$20/($O$19/2)))^2*((($O$20+$G$20)-$W50)/3))*$X$29)-((PI()*((($C$19+$G$20)-$W50)*($O$20/($O$19/2)))^2*(((($C$19+$G$20)-$W50)*($O$20/($O$19/2)))*$AZ$8)/3)*$X$29))),IF('Silo Levels'!$L$15="Pumping",(($D$18*$X$29)+((PI()*(($C$21/2)^2)*($G$20-$W50))*$X$29))+((($D$18+$H$18)/3)*$BD$8)+(((PI()*($C$21/2)^2*(($C$21/2)*$AZ$8))/3)*$X$29),(($D$18*$X$29)+((PI()*(($C$21/2)^2)*($G$20-$W50))*$X$29))+((($D$18+$H$18)/3)*$BD$8)-(((PI()*($C$21/2)^2*(($C$21/2)*$AZ$8))/3)*$X$29)))</f>
        <v>196845.78408836771</v>
      </c>
      <c r="Y50" s="73">
        <v>1.9</v>
      </c>
      <c r="Z50" s="79">
        <f t="shared" si="5"/>
        <v>197589.99752849704</v>
      </c>
      <c r="AA50" s="53">
        <v>1.9</v>
      </c>
      <c r="AB50" s="80">
        <f>IF($AA50&gt;$G$20,IF('Silo Levels'!$L$16="Pumping",((PI()*((($C$19+$G$20)-$AA50)*($O$20/($O$19/2)))^2*((($O$20+$G$20)-$AA50))/3)*$AB$29)+(((PI()*((($C$19+$G$20)-$AA50)*($O$20/($O$19/2)))^2*(((($C$19+$G$20)-$AA50)*($O$20/($O$19/2)))*$AZ$9))/3)*$AB$29),(((PI()*((($C$19+$G$20)-$AA50)*($O$20/($O$19/2)))^2*((($O$20+$G$20)-$AA50)/3))*$AB$29)-((PI()*((($C$19+$G$20)-$AA50)*($O$20/($O$19/2)))^2*(((($C$19+$G$20)-$AA50)*($O$20/($O$19/2)))*$AZ$9)/3)*$AB$29))),IF('Silo Levels'!$L$16="Pumping",(($D$18*$AB$29)+((PI()*(($C$21/2)^2)*($G$20-$AA50))*$AB$29))+((($D$18+$H$18)/3)*$BD$9)+(((PI()*($C$21/2)^2*(($C$21/2)*$AZ$9))/3)*$AB$29),(($D$18*$AB$29)+((PI()*(($C$21/2)^2)*($G$20-$AA50))*$AB$29))+((($D$18+$H$18)/3)*$BD$9)-(((PI()*($C$21/2)^2*(($C$21/2)*$AZ$9))/3)*$AB$29)))</f>
        <v>193779.79180394585</v>
      </c>
      <c r="AC50" s="73">
        <v>1.9</v>
      </c>
      <c r="AD50" s="79">
        <f t="shared" si="8"/>
        <v>196462.59959725689</v>
      </c>
      <c r="AE50" s="53">
        <v>1.9</v>
      </c>
      <c r="AF50" s="80">
        <f>IF($AE50&gt;$G$20,IF('Silo Levels'!$L$17="Pumping",((PI()*((($C$19+$G$20)-$AE50)*($O$20/($O$19/2)))^2*((($O$20+$G$20)-$AE50))/3)*$AF$29)+(((PI()*((($C$19+$G$20)-$AE50)*($O$20/($O$19/2)))^2*(((($C$19+$G$20)-$AE50)*($O$20/($O$19/2)))*$AZ$10))/3)*$AF$29),(((PI()*((($C$19+$G$20)-$AE50)*($O$20/($O$19/2)))^2*((($O$20+$G$20)-$AE50)/3))*$AF$29)-((PI()*((($C$19+$G$20)-$AE50)*($O$20/($O$19/2)))^2*(((($C$19+$G$20)-$AE50)*($O$20/($O$19/2)))*$AZ$10)/3)*$AF$29))),IF('Silo Levels'!$L$17="Pumping",(($D$18*$AF$29)+((PI()*(($C$21/2)^2)*($G$20-$AE50))*$AF$29))+((($D$18+$H$18)/3)*$BD$10)+(((PI()*($C$21/2)^2*(($C$21/2)*$AZ$10))/3)*$AF$29),(($D$18*$AF$29)+((PI()*(($C$21/2)^2)*($G$20-$AE50))*$AF$29))+((($D$18+$H$18)/3)*$BD$10)-(((PI()*($C$21/2)^2*(($C$21/2)*$AZ$10))/3)*$AF$29)))</f>
        <v>192674.46515223105</v>
      </c>
      <c r="AG50" s="73">
        <v>1.9</v>
      </c>
      <c r="AH50" s="79">
        <f t="shared" si="6"/>
        <v>197344.16532239495</v>
      </c>
      <c r="AI50" s="53">
        <v>1.9</v>
      </c>
      <c r="AJ50" s="80">
        <f>IF($AI50&gt;$G$20,IF('Silo Levels'!$L$18="Pumping",((PI()*((($C$19+$G$20)-$AI50)*($O$20/($O$19/2)))^2*((($O$20+$G$20)-$AI50))/3)*$AJ$29)+(((PI()*((($C$19+$G$20)-$AI50)*($O$20/($O$19/2)))^2*(((($C$19+$G$20)-$AI50)*($O$20/($O$19/2)))*$AZ$11))/3)*$AJ$29),(((PI()*((($C$19+$G$20)-$AI50)*($O$20/($O$19/2)))^2*((($O$20+$G$20)-$AI50)/3))*$AJ$29)-((PI()*((($C$19+$G$20)-$AI50)*($O$20/($O$19/2)))^2*(((($C$19+$G$20)-$AI50)*($O$20/($O$19/2)))*$AZ$11)/3)*$AJ$29))),IF('Silo Levels'!$L$18="Pumping",(($D$18*$AJ$29)+((PI()*(($C$21/2)^2)*($G$20-$AI50))*$AJ$29))+((($D$18+$H$18)/3)*$BD$11)+(((PI()*($C$21/2)^2*(($C$21/2)*$AZ$11))/3)*$AJ$29),(($D$18*$AJ$29)+((PI()*(($C$21/2)^2)*($G$20-$AI50))*$AJ$29))+((($D$18+$H$18)/3)*$BD$11)-(((PI()*($C$21/2)^2*(($C$21/2)*$AZ$11))/3)*$AJ$29)))</f>
        <v>193538.77230078285</v>
      </c>
    </row>
    <row r="51" spans="1:36" x14ac:dyDescent="0.3">
      <c r="A51" s="48">
        <v>2</v>
      </c>
      <c r="B51" s="78">
        <f t="shared" si="0"/>
        <v>143821.53778314573</v>
      </c>
      <c r="C51" s="53">
        <v>2</v>
      </c>
      <c r="D51" s="54">
        <f>IF($C51&gt;$G$6,IF('Silo Levels'!$L$10="Pumping",((PI()*((($C$5+$G$6)-$C51)*($O$6/($O$5/2)))^2*((($O$6+$G$6)-$C51))/3)*$D$29)+(((PI()*((($C$5+$G$6)-$C51)*($O$6/($O$5/2)))^2*(((($C$5+$G$6)-$C51)*($O$6/($O$5/2)))*$AZ$3))/3)*$D$29),(((PI()*((($C$5+$G$6)-$C51)*($O$6/($O$5/2)))^2*((($O$6+$G$6)-$C51)/3))*$D$29)-((PI()*((($C$5+$G$6)-$C51)*($O$6/($O$5/2)))^2*(((($C$5+$G$6)-$C51)*($O$6/($O$5/2)))*$AZ$3)/3)*$D$29))),IF('Silo Levels'!$L$10="Pumping",(($D$4*$D$29)+((PI()*(($C$7/2)^2)*(G$6-$C51))*$D$29))+((($D$4+$H$4)/3)*$BD$3)+(((PI()*($C$7/2)^2*(($C$7/2)*$AZ$3))/3)*$D$29),(($D$4*$D$29)+((PI()*(($C$7/2)^2)*($G$6-$C51))*$D$29))+((($D$4+$H$4)/3)*$BD$3)-(((PI()*($C$7/2)^2*(($C$7/2)*$AZ$3))/3)*$D$29)))</f>
        <v>140766.03103343953</v>
      </c>
      <c r="E51" s="73">
        <v>2</v>
      </c>
      <c r="F51" s="78">
        <f t="shared" si="1"/>
        <v>125630.49670944428</v>
      </c>
      <c r="G51" s="53">
        <v>2</v>
      </c>
      <c r="H51" s="54">
        <f>IF($G51&gt;$G$6,IF('Silo Levels'!$L$11="Pumping",((PI()*((($C$5+$G$6)-$G51)*($O$6/($O$5/2)))^2*((($O$6+$G$6)-$G51))/3)*$H$29)+(((PI()*((($C$5+$G$6)-$G51)*($O$6/($O$5/2)))^2*(((($C$5+$G$6)-$G51)*($O$6/($O$5/2)))*$AZ$4))/3)*$H$29),(((PI()*((($C$5+$G$6)-$G51)*($O$6/($O$5/2)))^2*((($O$6+$G$6)-$G51)/3))*$H$29)-((PI()*((($C$5+$G$6)-$G51)*($O$6/($O$5/2)))^2*(((($C$5+$G$6)-$G51)*($O$6/($O$5/2)))*$AZ$4)/3)*$H$29))),IF('Silo Levels'!$L$11="Pumping",(($D$4*$H$29)+((PI()*(($C$7/2)^2)*(G$6-$G51))*$H$29))+((($D$4+$H$4)/3)*$BD$4)+(((PI()*($C$7/2)^2*(($C$7/2)*$AZ$4))/3)*$H$29),(($D$4*$H$29)+((PI()*(($C$7/2)^2)*($G$6-$G51))*$H$29))+((($D$4+$H$4)/3)*$BD$4)-(((PI()*($C$7/2)^2*(($C$7/2)*$AZ$4))/3)*$H$29)))</f>
        <v>122966.72159431581</v>
      </c>
      <c r="I51" s="73">
        <v>2</v>
      </c>
      <c r="J51" s="79">
        <f t="shared" si="2"/>
        <v>430749.061618837</v>
      </c>
      <c r="K51" s="53">
        <v>2</v>
      </c>
      <c r="L51" s="80">
        <f>IF($K51&gt;$G$13,IF('Silo Levels'!$L$12="Pumping",((PI()*((($C$12+$G$13)-$K51)*($O$13/($O$12/2)))^2*((($O$13+$G$13)-$K51))/3)*$L$29)+(((PI()*((($C$12+$G$13)-$K51)*($O$13/($O$12/2)))^2*(((($C$12+$G$13)-$K51)*($O$13/($O$12/2)))*$AZ$5))/3)*$L$29),(((PI()*((($C$12+$G$13)-$K51)*($O$13/($O$12/2)))^2*((($O$13+$G$13)-$K51)/3))*$L$29)-((PI()*((($C$12+$G$13)-$K51)*($O$13/($O$12/2)))^2*(((($C$12+$G$13)-$K51)*($O$13/($O$12/2)))*$AZ$5)/3)*$L$29))),IF('Silo Levels'!$L$12="Pumping",(($D$11*$L$29)+((PI()*(($C$14/2)^2)*($G$13-$K51))*$L$29))+((($D$11+$H$11)/3)*$BD$5)+(((PI()*($C$14/2)^2*(($C$14/2)*$AZ$5))/3)*$L$29),(($D$11*$L$29)+((PI()*(($C$14/2)^2)*($G$13-$K51))*$L$29))+((($D$11+$H$11)/3)*$BD$5)-(((PI()*($C$14/2)^2*(($C$14/2)*$AZ$5))/3)*$L$29)))</f>
        <v>416551.05493923754</v>
      </c>
      <c r="M51" s="73">
        <v>2</v>
      </c>
      <c r="N51" s="79">
        <f t="shared" si="3"/>
        <v>211226.79189630697</v>
      </c>
      <c r="O51" s="53">
        <v>2</v>
      </c>
      <c r="P51" s="80">
        <f>IF($O51&gt;$G$20,IF('Silo Levels'!$L$13="Pumping",((PI()*((($C$19+$G$20)-$O51)*($O$20/($O$19/2)))^2*((($O$20+$G$20)-$O51))/3)*$P$29)+(((PI()*((($C$19+$G$20)-$O51)*($O$20/($O$19/2)))^2*(((($C$19+$G$20)-$O51)*($O$20/($O$19/2)))*$AZ$6))/3)*$P$29),(((PI()*((($C$19+$G$20)-$O51)*($O$20/($O$19/2)))^2*((($O$20+$G$20)-$O51)/3))*$P$29)-((PI()*((($C$19+$G$20)-$O51)*($O$20/($O$19/2)))^2*(((($C$19+$G$20)-$O51)*($O$20/($O$19/2)))*$AZ$6)/3)*$P$29))),IF('Silo Levels'!$L$13="Pumping",(($D$18*$P$29)+((PI()*(($C$21/2)^2)*($G$20-$O51))*$P$29))+((($D$18+$H$18)/3)*$BD$6)+(((PI()*($C$21/2)^2*(($C$21/2)*$AZ$6))/3)*$P$29),(($D$18*$P$29)+((PI()*(($C$21/2)^2)*($G$20-$O51))*$P$29))+((($D$18+$H$18)/3)*$BD$6)-(((PI()*($C$21/2)^2*(($C$21/2)*$AZ$6))/3)*$P$29)))</f>
        <v>207141.5905642822</v>
      </c>
      <c r="Q51" s="73">
        <v>2</v>
      </c>
      <c r="R51" s="79">
        <f t="shared" si="4"/>
        <v>205560.93575454384</v>
      </c>
      <c r="S51" s="53">
        <v>2</v>
      </c>
      <c r="T51" s="80">
        <f>IF($S51&gt;$G$20,IF('Silo Levels'!$L$14="Pumping",((PI()*((($C$19+$G$20)-$S51)*($O$20/($O$19/2)))^2*((($O$20+$G$20)-$S51))/3)*$T$29)+(((PI()*((($C$19+$G$20)-$S51)*($O$20/($O$19/2)))^2*(((($C$19+$G$20)-$S51)*($O$20/($O$19/2)))*$AZ$7))/3)*$T$29),(((PI()*((($C$19+$G$20)-$S51)*($O$20/($O$19/2)))^2*((($O$20+$G$20)-$S51)/3))*$T$29)-((PI()*((($C$19+$G$20)-$S51)*($O$20/($O$19/2)))^2*(((($C$19+$G$20)-$S51)*($O$20/($O$19/2)))*$AZ$7)/3)*$T$29))),IF('Silo Levels'!$L$14="Pumping",(($D$18*$T$29)+((PI()*(($C$21/2)^2)*($G$20-$S51))*$T$29))+((($D$18+$H$18)/3)*$BD$7)+(((PI()*($C$21/2)^2*(($C$21/2)*$AZ$7))/3)*$T$29),(($D$18*$T$29)+((PI()*(($C$21/2)^2)*($G$20-$S51))*$T$29))+((($D$18+$H$18)/3)*$BD$7)-(((PI()*($C$21/2)^2*(($C$21/2)*$AZ$7))/3)*$T$29)))</f>
        <v>201586.87428341497</v>
      </c>
      <c r="U51" s="73">
        <v>2</v>
      </c>
      <c r="V51" s="79">
        <f t="shared" si="7"/>
        <v>200328.72016340916</v>
      </c>
      <c r="W51" s="53">
        <v>2</v>
      </c>
      <c r="X51" s="80">
        <f>IF($W51&gt;$G$20,IF('Silo Levels'!$L$15="Pumping",((PI()*((($C$19+$G$20)-$W51)*($O$20/($O$19/2)))^2*((($O$20+$G$20)-$W51))/3)*$X$29)+(((PI()*((($C$19+$G$20)-$W51)*($O$20/($O$19/2)))^2*(((($C$19+$G$20)-$W51)*($O$20/($O$19/2)))*$AZ$8))/3)*$X$29),(((PI()*((($C$19+$G$20)-$W51)*($O$20/($O$19/2)))^2*((($O$20+$G$20)-$W51)/3))*$X$29)-((PI()*((($C$19+$G$20)-$W51)*($O$20/($O$19/2)))^2*(((($C$19+$G$20)-$W51)*($O$20/($O$19/2)))*$AZ$8)/3)*$X$29))),IF('Silo Levels'!$L$15="Pumping",(($D$18*$X$29)+((PI()*(($C$21/2)^2)*($G$20-$W51))*$X$29))+((($D$18+$H$18)/3)*$BD$8)+(((PI()*($C$21/2)^2*(($C$21/2)*$AZ$8))/3)*$X$29),(($D$18*$X$29)+((PI()*(($C$21/2)^2)*($G$20-$W51))*$X$29))+((($D$18+$H$18)/3)*$BD$8)-(((PI()*($C$21/2)^2*(($C$21/2)*$AZ$8))/3)*$X$29)))</f>
        <v>196457.29238053967</v>
      </c>
      <c r="Y51" s="73">
        <v>2</v>
      </c>
      <c r="Z51" s="79">
        <f t="shared" si="5"/>
        <v>197207.64935822846</v>
      </c>
      <c r="AA51" s="53">
        <v>2</v>
      </c>
      <c r="AB51" s="80">
        <f>IF($AA51&gt;$G$20,IF('Silo Levels'!$L$16="Pumping",((PI()*((($C$19+$G$20)-$AA51)*($O$20/($O$19/2)))^2*((($O$20+$G$20)-$AA51))/3)*$AB$29)+(((PI()*((($C$19+$G$20)-$AA51)*($O$20/($O$19/2)))^2*(((($C$19+$G$20)-$AA51)*($O$20/($O$19/2)))*$AZ$9))/3)*$AB$29),(((PI()*((($C$19+$G$20)-$AA51)*($O$20/($O$19/2)))^2*((($O$20+$G$20)-$AA51)/3))*$AB$29)-((PI()*((($C$19+$G$20)-$AA51)*($O$20/($O$19/2)))^2*(((($C$19+$G$20)-$AA51)*($O$20/($O$19/2)))*$AZ$9)/3)*$AB$29))),IF('Silo Levels'!$L$16="Pumping",(($D$18*$AB$29)+((PI()*(($C$21/2)^2)*($G$20-$AA51))*$AB$29))+((($D$18+$H$18)/3)*$BD$9)+(((PI()*($C$21/2)^2*(($C$21/2)*$AZ$9))/3)*$AB$29),(($D$18*$AB$29)+((PI()*(($C$21/2)^2)*($G$20-$AA51))*$AB$29))+((($D$18+$H$18)/3)*$BD$9)-(((PI()*($C$21/2)^2*(($C$21/2)*$AZ$9))/3)*$AB$29)))</f>
        <v>193397.44363367726</v>
      </c>
      <c r="AC51" s="73">
        <v>2</v>
      </c>
      <c r="AD51" s="79">
        <f t="shared" si="8"/>
        <v>196082.46624528215</v>
      </c>
      <c r="AE51" s="53">
        <v>2</v>
      </c>
      <c r="AF51" s="80">
        <f>IF($AE51&gt;$G$20,IF('Silo Levels'!$L$17="Pumping",((PI()*((($C$19+$G$20)-$AE51)*($O$20/($O$19/2)))^2*((($O$20+$G$20)-$AE51))/3)*$AF$29)+(((PI()*((($C$19+$G$20)-$AE51)*($O$20/($O$19/2)))^2*(((($C$19+$G$20)-$AE51)*($O$20/($O$19/2)))*$AZ$10))/3)*$AF$29),(((PI()*((($C$19+$G$20)-$AE51)*($O$20/($O$19/2)))^2*((($O$20+$G$20)-$AE51)/3))*$AF$29)-((PI()*((($C$19+$G$20)-$AE51)*($O$20/($O$19/2)))^2*(((($C$19+$G$20)-$AE51)*($O$20/($O$19/2)))*$AZ$10)/3)*$AF$29))),IF('Silo Levels'!$L$17="Pumping",(($D$18*$AF$29)+((PI()*(($C$21/2)^2)*($G$20-$AE51))*$AF$29))+((($D$18+$H$18)/3)*$BD$10)+(((PI()*($C$21/2)^2*(($C$21/2)*$AZ$10))/3)*$AF$29),(($D$18*$AF$29)+((PI()*(($C$21/2)^2)*($G$20-$AE51))*$AF$29))+((($D$18+$H$18)/3)*$BD$10)-(((PI()*($C$21/2)^2*(($C$21/2)*$AZ$10))/3)*$AF$29)))</f>
        <v>192294.3318002563</v>
      </c>
      <c r="AG51" s="73">
        <v>2</v>
      </c>
      <c r="AH51" s="79">
        <f t="shared" si="6"/>
        <v>196962.30009932027</v>
      </c>
      <c r="AI51" s="53">
        <v>2</v>
      </c>
      <c r="AJ51" s="80">
        <f>IF($AI51&gt;$G$20,IF('Silo Levels'!$L$18="Pumping",((PI()*((($C$19+$G$20)-$AI51)*($O$20/($O$19/2)))^2*((($O$20+$G$20)-$AI51))/3)*$AJ$29)+(((PI()*((($C$19+$G$20)-$AI51)*($O$20/($O$19/2)))^2*(((($C$19+$G$20)-$AI51)*($O$20/($O$19/2)))*$AZ$11))/3)*$AJ$29),(((PI()*((($C$19+$G$20)-$AI51)*($O$20/($O$19/2)))^2*((($O$20+$G$20)-$AI51)/3))*$AJ$29)-((PI()*((($C$19+$G$20)-$AI51)*($O$20/($O$19/2)))^2*(((($C$19+$G$20)-$AI51)*($O$20/($O$19/2)))*$AZ$11)/3)*$AJ$29))),IF('Silo Levels'!$L$18="Pumping",(($D$18*$AJ$29)+((PI()*(($C$21/2)^2)*($G$20-$AI51))*$AJ$29))+((($D$18+$H$18)/3)*$BD$11)+(((PI()*($C$21/2)^2*(($C$21/2)*$AZ$11))/3)*$AJ$29),(($D$18*$AJ$29)+((PI()*(($C$21/2)^2)*($G$20-$AI51))*$AJ$29))+((($D$18+$H$18)/3)*$BD$11)-(((PI()*($C$21/2)^2*(($C$21/2)*$AZ$11))/3)*$AJ$29)))</f>
        <v>193156.90707770817</v>
      </c>
    </row>
    <row r="52" spans="1:36" x14ac:dyDescent="0.3">
      <c r="A52" s="48">
        <v>2.1</v>
      </c>
      <c r="B52" s="78">
        <f t="shared" si="0"/>
        <v>143383.5159096189</v>
      </c>
      <c r="C52" s="53">
        <v>2.1</v>
      </c>
      <c r="D52" s="54">
        <f>IF($C52&gt;$G$6,IF('Silo Levels'!$L$10="Pumping",((PI()*((($C$5+$G$6)-$C52)*($O$6/($O$5/2)))^2*((($O$6+$G$6)-$C52))/3)*$D$29)+(((PI()*((($C$5+$G$6)-$C52)*($O$6/($O$5/2)))^2*(((($C$5+$G$6)-$C52)*($O$6/($O$5/2)))*$AZ$3))/3)*$D$29),(((PI()*((($C$5+$G$6)-$C52)*($O$6/($O$5/2)))^2*((($O$6+$G$6)-$C52)/3))*$D$29)-((PI()*((($C$5+$G$6)-$C52)*($O$6/($O$5/2)))^2*(((($C$5+$G$6)-$C52)*($O$6/($O$5/2)))*$AZ$3)/3)*$D$29))),IF('Silo Levels'!$L$10="Pumping",(($D$4*$D$29)+((PI()*(($C$7/2)^2)*(G$6-$C52))*$D$29))+((($D$4+$H$4)/3)*$BD$3)+(((PI()*($C$7/2)^2*(($C$7/2)*$AZ$3))/3)*$D$29),(($D$4*$D$29)+((PI()*(($C$7/2)^2)*($G$6-$C52))*$D$29))+((($D$4+$H$4)/3)*$BD$3)-(((PI()*($C$7/2)^2*(($C$7/2)*$AZ$3))/3)*$D$29)))</f>
        <v>140328.0091599127</v>
      </c>
      <c r="E52" s="73">
        <v>2.1</v>
      </c>
      <c r="F52" s="78">
        <f t="shared" si="1"/>
        <v>125248.63148636962</v>
      </c>
      <c r="G52" s="53">
        <v>2.1</v>
      </c>
      <c r="H52" s="54">
        <f>IF($G52&gt;$G$6,IF('Silo Levels'!$L$11="Pumping",((PI()*((($C$5+$G$6)-$G52)*($O$6/($O$5/2)))^2*((($O$6+$G$6)-$G52))/3)*$H$29)+(((PI()*((($C$5+$G$6)-$G52)*($O$6/($O$5/2)))^2*(((($C$5+$G$6)-$G52)*($O$6/($O$5/2)))*$AZ$4))/3)*$H$29),(((PI()*((($C$5+$G$6)-$G52)*($O$6/($O$5/2)))^2*((($O$6+$G$6)-$G52)/3))*$H$29)-((PI()*((($C$5+$G$6)-$G52)*($O$6/($O$5/2)))^2*(((($C$5+$G$6)-$G52)*($O$6/($O$5/2)))*$AZ$4)/3)*$H$29))),IF('Silo Levels'!$L$11="Pumping",(($D$4*$H$29)+((PI()*(($C$7/2)^2)*(G$6-$G52))*$H$29))+((($D$4+$H$4)/3)*$BD$4)+(((PI()*($C$7/2)^2*(($C$7/2)*$AZ$4))/3)*$H$29),(($D$4*$H$29)+((PI()*(($C$7/2)^2)*($G$6-$G52))*$H$29))+((($D$4+$H$4)/3)*$BD$4)-(((PI()*($C$7/2)^2*(($C$7/2)*$AZ$4))/3)*$H$29)))</f>
        <v>122584.85637124114</v>
      </c>
      <c r="I52" s="73">
        <v>2.1</v>
      </c>
      <c r="J52" s="79">
        <f t="shared" si="2"/>
        <v>429830.09678520594</v>
      </c>
      <c r="K52" s="53">
        <v>2.1</v>
      </c>
      <c r="L52" s="80">
        <f>IF($K52&gt;$G$13,IF('Silo Levels'!$L$12="Pumping",((PI()*((($C$12+$G$13)-$K52)*($O$13/($O$12/2)))^2*((($O$13+$G$13)-$K52))/3)*$L$29)+(((PI()*((($C$12+$G$13)-$K52)*($O$13/($O$12/2)))^2*(((($C$12+$G$13)-$K52)*($O$13/($O$12/2)))*$AZ$5))/3)*$L$29),(((PI()*((($C$12+$G$13)-$K52)*($O$13/($O$12/2)))^2*((($O$13+$G$13)-$K52)/3))*$L$29)-((PI()*((($C$12+$G$13)-$K52)*($O$13/($O$12/2)))^2*(((($C$12+$G$13)-$K52)*($O$13/($O$12/2)))*$AZ$5)/3)*$L$29))),IF('Silo Levels'!$L$12="Pumping",(($D$11*$L$29)+((PI()*(($C$14/2)^2)*($G$13-$K52))*$L$29))+((($D$11+$H$11)/3)*$BD$5)+(((PI()*($C$14/2)^2*(($C$14/2)*$AZ$5))/3)*$L$29),(($D$11*$L$29)+((PI()*(($C$14/2)^2)*($G$13-$K52))*$L$29))+((($D$11+$H$11)/3)*$BD$5)-(((PI()*($C$14/2)^2*(($C$14/2)*$AZ$5))/3)*$L$29)))</f>
        <v>415632.09010560648</v>
      </c>
      <c r="M52" s="73">
        <v>2.1</v>
      </c>
      <c r="N52" s="79">
        <f t="shared" si="3"/>
        <v>210816.8483480062</v>
      </c>
      <c r="O52" s="53">
        <v>2.1</v>
      </c>
      <c r="P52" s="80">
        <f>IF($O52&gt;$G$20,IF('Silo Levels'!$L$13="Pumping",((PI()*((($C$19+$G$20)-$O52)*($O$20/($O$19/2)))^2*((($O$20+$G$20)-$O52))/3)*$P$29)+(((PI()*((($C$19+$G$20)-$O52)*($O$20/($O$19/2)))^2*(((($C$19+$G$20)-$O52)*($O$20/($O$19/2)))*$AZ$6))/3)*$P$29),(((PI()*((($C$19+$G$20)-$O52)*($O$20/($O$19/2)))^2*((($O$20+$G$20)-$O52)/3))*$P$29)-((PI()*((($C$19+$G$20)-$O52)*($O$20/($O$19/2)))^2*(((($C$19+$G$20)-$O52)*($O$20/($O$19/2)))*$AZ$6)/3)*$P$29))),IF('Silo Levels'!$L$13="Pumping",(($D$18*$P$29)+((PI()*(($C$21/2)^2)*($G$20-$O52))*$P$29))+((($D$18+$H$18)/3)*$BD$6)+(((PI()*($C$21/2)^2*(($C$21/2)*$AZ$6))/3)*$P$29),(($D$18*$P$29)+((PI()*(($C$21/2)^2)*($G$20-$O52))*$P$29))+((($D$18+$H$18)/3)*$BD$6)-(((PI()*($C$21/2)^2*(($C$21/2)*$AZ$6))/3)*$P$29)))</f>
        <v>206731.64701598143</v>
      </c>
      <c r="Q52" s="73">
        <v>2.1</v>
      </c>
      <c r="R52" s="79">
        <f t="shared" si="4"/>
        <v>205162.14491702287</v>
      </c>
      <c r="S52" s="53">
        <v>2.1</v>
      </c>
      <c r="T52" s="80">
        <f>IF($S52&gt;$G$20,IF('Silo Levels'!$L$14="Pumping",((PI()*((($C$19+$G$20)-$S52)*($O$20/($O$19/2)))^2*((($O$20+$G$20)-$S52))/3)*$T$29)+(((PI()*((($C$19+$G$20)-$S52)*($O$20/($O$19/2)))^2*(((($C$19+$G$20)-$S52)*($O$20/($O$19/2)))*$AZ$7))/3)*$T$29),(((PI()*((($C$19+$G$20)-$S52)*($O$20/($O$19/2)))^2*((($O$20+$G$20)-$S52)/3))*$T$29)-((PI()*((($C$19+$G$20)-$S52)*($O$20/($O$19/2)))^2*(((($C$19+$G$20)-$S52)*($O$20/($O$19/2)))*$AZ$7)/3)*$T$29))),IF('Silo Levels'!$L$14="Pumping",(($D$18*$T$29)+((PI()*(($C$21/2)^2)*($G$20-$S52))*$T$29))+((($D$18+$H$18)/3)*$BD$7)+(((PI()*($C$21/2)^2*(($C$21/2)*$AZ$7))/3)*$T$29),(($D$18*$T$29)+((PI()*(($C$21/2)^2)*($G$20-$S52))*$T$29))+((($D$18+$H$18)/3)*$BD$7)-(((PI()*($C$21/2)^2*(($C$21/2)*$AZ$7))/3)*$T$29)))</f>
        <v>201188.08344589401</v>
      </c>
      <c r="U52" s="73">
        <v>2.1</v>
      </c>
      <c r="V52" s="79">
        <f t="shared" si="7"/>
        <v>199940.22845558115</v>
      </c>
      <c r="W52" s="53">
        <v>2.1</v>
      </c>
      <c r="X52" s="80">
        <f>IF($W52&gt;$G$20,IF('Silo Levels'!$L$15="Pumping",((PI()*((($C$19+$G$20)-$W52)*($O$20/($O$19/2)))^2*((($O$20+$G$20)-$W52))/3)*$X$29)+(((PI()*((($C$19+$G$20)-$W52)*($O$20/($O$19/2)))^2*(((($C$19+$G$20)-$W52)*($O$20/($O$19/2)))*$AZ$8))/3)*$X$29),(((PI()*((($C$19+$G$20)-$W52)*($O$20/($O$19/2)))^2*((($O$20+$G$20)-$W52)/3))*$X$29)-((PI()*((($C$19+$G$20)-$W52)*($O$20/($O$19/2)))^2*(((($C$19+$G$20)-$W52)*($O$20/($O$19/2)))*$AZ$8)/3)*$X$29))),IF('Silo Levels'!$L$15="Pumping",(($D$18*$X$29)+((PI()*(($C$21/2)^2)*($G$20-$W52))*$X$29))+((($D$18+$H$18)/3)*$BD$8)+(((PI()*($C$21/2)^2*(($C$21/2)*$AZ$8))/3)*$X$29),(($D$18*$X$29)+((PI()*(($C$21/2)^2)*($G$20-$W52))*$X$29))+((($D$18+$H$18)/3)*$BD$8)-(((PI()*($C$21/2)^2*(($C$21/2)*$AZ$8))/3)*$X$29)))</f>
        <v>196068.80067271166</v>
      </c>
      <c r="Y52" s="73">
        <v>2.1</v>
      </c>
      <c r="Z52" s="79">
        <f t="shared" si="5"/>
        <v>196825.30118795991</v>
      </c>
      <c r="AA52" s="53">
        <v>2.1</v>
      </c>
      <c r="AB52" s="80">
        <f>IF($AA52&gt;$G$20,IF('Silo Levels'!$L$16="Pumping",((PI()*((($C$19+$G$20)-$AA52)*($O$20/($O$19/2)))^2*((($O$20+$G$20)-$AA52))/3)*$AB$29)+(((PI()*((($C$19+$G$20)-$AA52)*($O$20/($O$19/2)))^2*(((($C$19+$G$20)-$AA52)*($O$20/($O$19/2)))*$AZ$9))/3)*$AB$29),(((PI()*((($C$19+$G$20)-$AA52)*($O$20/($O$19/2)))^2*((($O$20+$G$20)-$AA52)/3))*$AB$29)-((PI()*((($C$19+$G$20)-$AA52)*($O$20/($O$19/2)))^2*(((($C$19+$G$20)-$AA52)*($O$20/($O$19/2)))*$AZ$9)/3)*$AB$29))),IF('Silo Levels'!$L$16="Pumping",(($D$18*$AB$29)+((PI()*(($C$21/2)^2)*($G$20-$AA52))*$AB$29))+((($D$18+$H$18)/3)*$BD$9)+(((PI()*($C$21/2)^2*(($C$21/2)*$AZ$9))/3)*$AB$29),(($D$18*$AB$29)+((PI()*(($C$21/2)^2)*($G$20-$AA52))*$AB$29))+((($D$18+$H$18)/3)*$BD$9)-(((PI()*($C$21/2)^2*(($C$21/2)*$AZ$9))/3)*$AB$29)))</f>
        <v>193015.09546340871</v>
      </c>
      <c r="AC52" s="73">
        <v>2.1</v>
      </c>
      <c r="AD52" s="79">
        <f t="shared" si="8"/>
        <v>195702.33289330741</v>
      </c>
      <c r="AE52" s="53">
        <v>2.1</v>
      </c>
      <c r="AF52" s="80">
        <f>IF($AE52&gt;$G$20,IF('Silo Levels'!$L$17="Pumping",((PI()*((($C$19+$G$20)-$AE52)*($O$20/($O$19/2)))^2*((($O$20+$G$20)-$AE52))/3)*$AF$29)+(((PI()*((($C$19+$G$20)-$AE52)*($O$20/($O$19/2)))^2*(((($C$19+$G$20)-$AE52)*($O$20/($O$19/2)))*$AZ$10))/3)*$AF$29),(((PI()*((($C$19+$G$20)-$AE52)*($O$20/($O$19/2)))^2*((($O$20+$G$20)-$AE52)/3))*$AF$29)-((PI()*((($C$19+$G$20)-$AE52)*($O$20/($O$19/2)))^2*(((($C$19+$G$20)-$AE52)*($O$20/($O$19/2)))*$AZ$10)/3)*$AF$29))),IF('Silo Levels'!$L$17="Pumping",(($D$18*$AF$29)+((PI()*(($C$21/2)^2)*($G$20-$AE52))*$AF$29))+((($D$18+$H$18)/3)*$BD$10)+(((PI()*($C$21/2)^2*(($C$21/2)*$AZ$10))/3)*$AF$29),(($D$18*$AF$29)+((PI()*(($C$21/2)^2)*($G$20-$AE52))*$AF$29))+((($D$18+$H$18)/3)*$BD$10)-(((PI()*($C$21/2)^2*(($C$21/2)*$AZ$10))/3)*$AF$29)))</f>
        <v>191914.19844828156</v>
      </c>
      <c r="AG52" s="73">
        <v>2.1</v>
      </c>
      <c r="AH52" s="79">
        <f t="shared" si="6"/>
        <v>196580.43487624562</v>
      </c>
      <c r="AI52" s="53">
        <v>2.1</v>
      </c>
      <c r="AJ52" s="80">
        <f>IF($AI52&gt;$G$20,IF('Silo Levels'!$L$18="Pumping",((PI()*((($C$19+$G$20)-$AI52)*($O$20/($O$19/2)))^2*((($O$20+$G$20)-$AI52))/3)*$AJ$29)+(((PI()*((($C$19+$G$20)-$AI52)*($O$20/($O$19/2)))^2*(((($C$19+$G$20)-$AI52)*($O$20/($O$19/2)))*$AZ$11))/3)*$AJ$29),(((PI()*((($C$19+$G$20)-$AI52)*($O$20/($O$19/2)))^2*((($O$20+$G$20)-$AI52)/3))*$AJ$29)-((PI()*((($C$19+$G$20)-$AI52)*($O$20/($O$19/2)))^2*(((($C$19+$G$20)-$AI52)*($O$20/($O$19/2)))*$AZ$11)/3)*$AJ$29))),IF('Silo Levels'!$L$18="Pumping",(($D$18*$AJ$29)+((PI()*(($C$21/2)^2)*($G$20-$AI52))*$AJ$29))+((($D$18+$H$18)/3)*$BD$11)+(((PI()*($C$21/2)^2*(($C$21/2)*$AZ$11))/3)*$AJ$29),(($D$18*$AJ$29)+((PI()*(($C$21/2)^2)*($G$20-$AI52))*$AJ$29))+((($D$18+$H$18)/3)*$BD$11)-(((PI()*($C$21/2)^2*(($C$21/2)*$AZ$11))/3)*$AJ$29)))</f>
        <v>192775.04185463351</v>
      </c>
    </row>
    <row r="53" spans="1:36" x14ac:dyDescent="0.3">
      <c r="A53" s="48">
        <v>2.2000000000000002</v>
      </c>
      <c r="B53" s="78">
        <f t="shared" si="0"/>
        <v>142945.4940360921</v>
      </c>
      <c r="C53" s="53">
        <v>2.2000000000000002</v>
      </c>
      <c r="D53" s="54">
        <f>IF($C53&gt;$G$6,IF('Silo Levels'!$L$10="Pumping",((PI()*((($C$5+$G$6)-$C53)*($O$6/($O$5/2)))^2*((($O$6+$G$6)-$C53))/3)*$D$29)+(((PI()*((($C$5+$G$6)-$C53)*($O$6/($O$5/2)))^2*(((($C$5+$G$6)-$C53)*($O$6/($O$5/2)))*$AZ$3))/3)*$D$29),(((PI()*((($C$5+$G$6)-$C53)*($O$6/($O$5/2)))^2*((($O$6+$G$6)-$C53)/3))*$D$29)-((PI()*((($C$5+$G$6)-$C53)*($O$6/($O$5/2)))^2*(((($C$5+$G$6)-$C53)*($O$6/($O$5/2)))*$AZ$3)/3)*$D$29))),IF('Silo Levels'!$L$10="Pumping",(($D$4*$D$29)+((PI()*(($C$7/2)^2)*(G$6-$C53))*$D$29))+((($D$4+$H$4)/3)*$BD$3)+(((PI()*($C$7/2)^2*(($C$7/2)*$AZ$3))/3)*$D$29),(($D$4*$D$29)+((PI()*(($C$7/2)^2)*($G$6-$C53))*$D$29))+((($D$4+$H$4)/3)*$BD$3)-(((PI()*($C$7/2)^2*(($C$7/2)*$AZ$3))/3)*$D$29)))</f>
        <v>139889.98728638591</v>
      </c>
      <c r="E53" s="73">
        <v>2.2000000000000002</v>
      </c>
      <c r="F53" s="78">
        <f t="shared" si="1"/>
        <v>124866.76626329495</v>
      </c>
      <c r="G53" s="53">
        <v>2.2000000000000002</v>
      </c>
      <c r="H53" s="54">
        <f>IF($G53&gt;$G$6,IF('Silo Levels'!$L$11="Pumping",((PI()*((($C$5+$G$6)-$G53)*($O$6/($O$5/2)))^2*((($O$6+$G$6)-$G53))/3)*$H$29)+(((PI()*((($C$5+$G$6)-$G53)*($O$6/($O$5/2)))^2*(((($C$5+$G$6)-$G53)*($O$6/($O$5/2)))*$AZ$4))/3)*$H$29),(((PI()*((($C$5+$G$6)-$G53)*($O$6/($O$5/2)))^2*((($O$6+$G$6)-$G53)/3))*$H$29)-((PI()*((($C$5+$G$6)-$G53)*($O$6/($O$5/2)))^2*(((($C$5+$G$6)-$G53)*($O$6/($O$5/2)))*$AZ$4)/3)*$H$29))),IF('Silo Levels'!$L$11="Pumping",(($D$4*$H$29)+((PI()*(($C$7/2)^2)*(G$6-$G53))*$H$29))+((($D$4+$H$4)/3)*$BD$4)+(((PI()*($C$7/2)^2*(($C$7/2)*$AZ$4))/3)*$H$29),(($D$4*$H$29)+((PI()*(($C$7/2)^2)*($G$6-$G53))*$H$29))+((($D$4+$H$4)/3)*$BD$4)-(((PI()*($C$7/2)^2*(($C$7/2)*$AZ$4))/3)*$H$29)))</f>
        <v>122202.99114816647</v>
      </c>
      <c r="I53" s="73">
        <v>2.2000000000000002</v>
      </c>
      <c r="J53" s="79">
        <f t="shared" si="2"/>
        <v>428911.13195157488</v>
      </c>
      <c r="K53" s="53">
        <v>2.2000000000000002</v>
      </c>
      <c r="L53" s="80">
        <f>IF($K53&gt;$G$13,IF('Silo Levels'!$L$12="Pumping",((PI()*((($C$12+$G$13)-$K53)*($O$13/($O$12/2)))^2*((($O$13+$G$13)-$K53))/3)*$L$29)+(((PI()*((($C$12+$G$13)-$K53)*($O$13/($O$12/2)))^2*(((($C$12+$G$13)-$K53)*($O$13/($O$12/2)))*$AZ$5))/3)*$L$29),(((PI()*((($C$12+$G$13)-$K53)*($O$13/($O$12/2)))^2*((($O$13+$G$13)-$K53)/3))*$L$29)-((PI()*((($C$12+$G$13)-$K53)*($O$13/($O$12/2)))^2*(((($C$12+$G$13)-$K53)*($O$13/($O$12/2)))*$AZ$5)/3)*$L$29))),IF('Silo Levels'!$L$12="Pumping",(($D$11*$L$29)+((PI()*(($C$14/2)^2)*($G$13-$K53))*$L$29))+((($D$11+$H$11)/3)*$BD$5)+(((PI()*($C$14/2)^2*(($C$14/2)*$AZ$5))/3)*$L$29),(($D$11*$L$29)+((PI()*(($C$14/2)^2)*($G$13-$K53))*$L$29))+((($D$11+$H$11)/3)*$BD$5)-(((PI()*($C$14/2)^2*(($C$14/2)*$AZ$5))/3)*$L$29)))</f>
        <v>414713.12527197541</v>
      </c>
      <c r="M53" s="73">
        <v>2.2000000000000002</v>
      </c>
      <c r="N53" s="79">
        <f t="shared" si="3"/>
        <v>210406.90479970546</v>
      </c>
      <c r="O53" s="53">
        <v>2.2000000000000002</v>
      </c>
      <c r="P53" s="80">
        <f>IF($O53&gt;$G$20,IF('Silo Levels'!$L$13="Pumping",((PI()*((($C$19+$G$20)-$O53)*($O$20/($O$19/2)))^2*((($O$20+$G$20)-$O53))/3)*$P$29)+(((PI()*((($C$19+$G$20)-$O53)*($O$20/($O$19/2)))^2*(((($C$19+$G$20)-$O53)*($O$20/($O$19/2)))*$AZ$6))/3)*$P$29),(((PI()*((($C$19+$G$20)-$O53)*($O$20/($O$19/2)))^2*((($O$20+$G$20)-$O53)/3))*$P$29)-((PI()*((($C$19+$G$20)-$O53)*($O$20/($O$19/2)))^2*(((($C$19+$G$20)-$O53)*($O$20/($O$19/2)))*$AZ$6)/3)*$P$29))),IF('Silo Levels'!$L$13="Pumping",(($D$18*$P$29)+((PI()*(($C$21/2)^2)*($G$20-$O53))*$P$29))+((($D$18+$H$18)/3)*$BD$6)+(((PI()*($C$21/2)^2*(($C$21/2)*$AZ$6))/3)*$P$29),(($D$18*$P$29)+((PI()*(($C$21/2)^2)*($G$20-$O53))*$P$29))+((($D$18+$H$18)/3)*$BD$6)-(((PI()*($C$21/2)^2*(($C$21/2)*$AZ$6))/3)*$P$29)))</f>
        <v>206321.70346768069</v>
      </c>
      <c r="Q53" s="73">
        <v>2.2000000000000002</v>
      </c>
      <c r="R53" s="79">
        <f t="shared" si="4"/>
        <v>204763.35407950194</v>
      </c>
      <c r="S53" s="53">
        <v>2.2000000000000002</v>
      </c>
      <c r="T53" s="80">
        <f>IF($S53&gt;$G$20,IF('Silo Levels'!$L$14="Pumping",((PI()*((($C$19+$G$20)-$S53)*($O$20/($O$19/2)))^2*((($O$20+$G$20)-$S53))/3)*$T$29)+(((PI()*((($C$19+$G$20)-$S53)*($O$20/($O$19/2)))^2*(((($C$19+$G$20)-$S53)*($O$20/($O$19/2)))*$AZ$7))/3)*$T$29),(((PI()*((($C$19+$G$20)-$S53)*($O$20/($O$19/2)))^2*((($O$20+$G$20)-$S53)/3))*$T$29)-((PI()*((($C$19+$G$20)-$S53)*($O$20/($O$19/2)))^2*(((($C$19+$G$20)-$S53)*($O$20/($O$19/2)))*$AZ$7)/3)*$T$29))),IF('Silo Levels'!$L$14="Pumping",(($D$18*$T$29)+((PI()*(($C$21/2)^2)*($G$20-$S53))*$T$29))+((($D$18+$H$18)/3)*$BD$7)+(((PI()*($C$21/2)^2*(($C$21/2)*$AZ$7))/3)*$T$29),(($D$18*$T$29)+((PI()*(($C$21/2)^2)*($G$20-$S53))*$T$29))+((($D$18+$H$18)/3)*$BD$7)-(((PI()*($C$21/2)^2*(($C$21/2)*$AZ$7))/3)*$T$29)))</f>
        <v>200789.29260837307</v>
      </c>
      <c r="U53" s="73">
        <v>2.2000000000000002</v>
      </c>
      <c r="V53" s="79">
        <f t="shared" si="7"/>
        <v>199551.73674775311</v>
      </c>
      <c r="W53" s="53">
        <v>2.2000000000000002</v>
      </c>
      <c r="X53" s="80">
        <f>IF($W53&gt;$G$20,IF('Silo Levels'!$L$15="Pumping",((PI()*((($C$19+$G$20)-$W53)*($O$20/($O$19/2)))^2*((($O$20+$G$20)-$W53))/3)*$X$29)+(((PI()*((($C$19+$G$20)-$W53)*($O$20/($O$19/2)))^2*(((($C$19+$G$20)-$W53)*($O$20/($O$19/2)))*$AZ$8))/3)*$X$29),(((PI()*((($C$19+$G$20)-$W53)*($O$20/($O$19/2)))^2*((($O$20+$G$20)-$W53)/3))*$X$29)-((PI()*((($C$19+$G$20)-$W53)*($O$20/($O$19/2)))^2*(((($C$19+$G$20)-$W53)*($O$20/($O$19/2)))*$AZ$8)/3)*$X$29))),IF('Silo Levels'!$L$15="Pumping",(($D$18*$X$29)+((PI()*(($C$21/2)^2)*($G$20-$W53))*$X$29))+((($D$18+$H$18)/3)*$BD$8)+(((PI()*($C$21/2)^2*(($C$21/2)*$AZ$8))/3)*$X$29),(($D$18*$X$29)+((PI()*(($C$21/2)^2)*($G$20-$W53))*$X$29))+((($D$18+$H$18)/3)*$BD$8)-(((PI()*($C$21/2)^2*(($C$21/2)*$AZ$8))/3)*$X$29)))</f>
        <v>195680.30896488362</v>
      </c>
      <c r="Y53" s="73">
        <v>2.2000000000000002</v>
      </c>
      <c r="Z53" s="79">
        <f t="shared" si="5"/>
        <v>196442.95301769135</v>
      </c>
      <c r="AA53" s="53">
        <v>2.2000000000000002</v>
      </c>
      <c r="AB53" s="80">
        <f>IF($AA53&gt;$G$20,IF('Silo Levels'!$L$16="Pumping",((PI()*((($C$19+$G$20)-$AA53)*($O$20/($O$19/2)))^2*((($O$20+$G$20)-$AA53))/3)*$AB$29)+(((PI()*((($C$19+$G$20)-$AA53)*($O$20/($O$19/2)))^2*(((($C$19+$G$20)-$AA53)*($O$20/($O$19/2)))*$AZ$9))/3)*$AB$29),(((PI()*((($C$19+$G$20)-$AA53)*($O$20/($O$19/2)))^2*((($O$20+$G$20)-$AA53)/3))*$AB$29)-((PI()*((($C$19+$G$20)-$AA53)*($O$20/($O$19/2)))^2*(((($C$19+$G$20)-$AA53)*($O$20/($O$19/2)))*$AZ$9)/3)*$AB$29))),IF('Silo Levels'!$L$16="Pumping",(($D$18*$AB$29)+((PI()*(($C$21/2)^2)*($G$20-$AA53))*$AB$29))+((($D$18+$H$18)/3)*$BD$9)+(((PI()*($C$21/2)^2*(($C$21/2)*$AZ$9))/3)*$AB$29),(($D$18*$AB$29)+((PI()*(($C$21/2)^2)*($G$20-$AA53))*$AB$29))+((($D$18+$H$18)/3)*$BD$9)-(((PI()*($C$21/2)^2*(($C$21/2)*$AZ$9))/3)*$AB$29)))</f>
        <v>192632.74729314016</v>
      </c>
      <c r="AC53" s="73">
        <v>2.2000000000000002</v>
      </c>
      <c r="AD53" s="79">
        <f t="shared" si="8"/>
        <v>195322.19954133269</v>
      </c>
      <c r="AE53" s="53">
        <v>2.2000000000000002</v>
      </c>
      <c r="AF53" s="80">
        <f>IF($AE53&gt;$G$20,IF('Silo Levels'!$L$17="Pumping",((PI()*((($C$19+$G$20)-$AE53)*($O$20/($O$19/2)))^2*((($O$20+$G$20)-$AE53))/3)*$AF$29)+(((PI()*((($C$19+$G$20)-$AE53)*($O$20/($O$19/2)))^2*(((($C$19+$G$20)-$AE53)*($O$20/($O$19/2)))*$AZ$10))/3)*$AF$29),(((PI()*((($C$19+$G$20)-$AE53)*($O$20/($O$19/2)))^2*((($O$20+$G$20)-$AE53)/3))*$AF$29)-((PI()*((($C$19+$G$20)-$AE53)*($O$20/($O$19/2)))^2*(((($C$19+$G$20)-$AE53)*($O$20/($O$19/2)))*$AZ$10)/3)*$AF$29))),IF('Silo Levels'!$L$17="Pumping",(($D$18*$AF$29)+((PI()*(($C$21/2)^2)*($G$20-$AE53))*$AF$29))+((($D$18+$H$18)/3)*$BD$10)+(((PI()*($C$21/2)^2*(($C$21/2)*$AZ$10))/3)*$AF$29),(($D$18*$AF$29)+((PI()*(($C$21/2)^2)*($G$20-$AE53))*$AF$29))+((($D$18+$H$18)/3)*$BD$10)-(((PI()*($C$21/2)^2*(($C$21/2)*$AZ$10))/3)*$AF$29)))</f>
        <v>191534.06509630685</v>
      </c>
      <c r="AG53" s="73">
        <v>2.2000000000000002</v>
      </c>
      <c r="AH53" s="79">
        <f t="shared" si="6"/>
        <v>196198.56965317094</v>
      </c>
      <c r="AI53" s="53">
        <v>2.2000000000000002</v>
      </c>
      <c r="AJ53" s="80">
        <f>IF($AI53&gt;$G$20,IF('Silo Levels'!$L$18="Pumping",((PI()*((($C$19+$G$20)-$AI53)*($O$20/($O$19/2)))^2*((($O$20+$G$20)-$AI53))/3)*$AJ$29)+(((PI()*((($C$19+$G$20)-$AI53)*($O$20/($O$19/2)))^2*(((($C$19+$G$20)-$AI53)*($O$20/($O$19/2)))*$AZ$11))/3)*$AJ$29),(((PI()*((($C$19+$G$20)-$AI53)*($O$20/($O$19/2)))^2*((($O$20+$G$20)-$AI53)/3))*$AJ$29)-((PI()*((($C$19+$G$20)-$AI53)*($O$20/($O$19/2)))^2*(((($C$19+$G$20)-$AI53)*($O$20/($O$19/2)))*$AZ$11)/3)*$AJ$29))),IF('Silo Levels'!$L$18="Pumping",(($D$18*$AJ$29)+((PI()*(($C$21/2)^2)*($G$20-$AI53))*$AJ$29))+((($D$18+$H$18)/3)*$BD$11)+(((PI()*($C$21/2)^2*(($C$21/2)*$AZ$11))/3)*$AJ$29),(($D$18*$AJ$29)+((PI()*(($C$21/2)^2)*($G$20-$AI53))*$AJ$29))+((($D$18+$H$18)/3)*$BD$11)-(((PI()*($C$21/2)^2*(($C$21/2)*$AZ$11))/3)*$AJ$29)))</f>
        <v>192393.17663155883</v>
      </c>
    </row>
    <row r="54" spans="1:36" x14ac:dyDescent="0.3">
      <c r="A54" s="48">
        <v>2.2999999999999998</v>
      </c>
      <c r="B54" s="78">
        <f t="shared" si="0"/>
        <v>142507.47216256527</v>
      </c>
      <c r="C54" s="53">
        <v>2.2999999999999998</v>
      </c>
      <c r="D54" s="54">
        <f>IF($C54&gt;$G$6,IF('Silo Levels'!$L$10="Pumping",((PI()*((($C$5+$G$6)-$C54)*($O$6/($O$5/2)))^2*((($O$6+$G$6)-$C54))/3)*$D$29)+(((PI()*((($C$5+$G$6)-$C54)*($O$6/($O$5/2)))^2*(((($C$5+$G$6)-$C54)*($O$6/($O$5/2)))*$AZ$3))/3)*$D$29),(((PI()*((($C$5+$G$6)-$C54)*($O$6/($O$5/2)))^2*((($O$6+$G$6)-$C54)/3))*$D$29)-((PI()*((($C$5+$G$6)-$C54)*($O$6/($O$5/2)))^2*(((($C$5+$G$6)-$C54)*($O$6/($O$5/2)))*$AZ$3)/3)*$D$29))),IF('Silo Levels'!$L$10="Pumping",(($D$4*$D$29)+((PI()*(($C$7/2)^2)*(G$6-$C54))*$D$29))+((($D$4+$H$4)/3)*$BD$3)+(((PI()*($C$7/2)^2*(($C$7/2)*$AZ$3))/3)*$D$29),(($D$4*$D$29)+((PI()*(($C$7/2)^2)*($G$6-$C54))*$D$29))+((($D$4+$H$4)/3)*$BD$3)-(((PI()*($C$7/2)^2*(($C$7/2)*$AZ$3))/3)*$D$29)))</f>
        <v>139451.96541285908</v>
      </c>
      <c r="E54" s="73">
        <v>2.2999999999999998</v>
      </c>
      <c r="F54" s="78">
        <f t="shared" si="1"/>
        <v>124484.9010402203</v>
      </c>
      <c r="G54" s="53">
        <v>2.2999999999999998</v>
      </c>
      <c r="H54" s="54">
        <f>IF($G54&gt;$G$6,IF('Silo Levels'!$L$11="Pumping",((PI()*((($C$5+$G$6)-$G54)*($O$6/($O$5/2)))^2*((($O$6+$G$6)-$G54))/3)*$H$29)+(((PI()*((($C$5+$G$6)-$G54)*($O$6/($O$5/2)))^2*(((($C$5+$G$6)-$G54)*($O$6/($O$5/2)))*$AZ$4))/3)*$H$29),(((PI()*((($C$5+$G$6)-$G54)*($O$6/($O$5/2)))^2*((($O$6+$G$6)-$G54)/3))*$H$29)-((PI()*((($C$5+$G$6)-$G54)*($O$6/($O$5/2)))^2*(((($C$5+$G$6)-$G54)*($O$6/($O$5/2)))*$AZ$4)/3)*$H$29))),IF('Silo Levels'!$L$11="Pumping",(($D$4*$H$29)+((PI()*(($C$7/2)^2)*(G$6-$G54))*$H$29))+((($D$4+$H$4)/3)*$BD$4)+(((PI()*($C$7/2)^2*(($C$7/2)*$AZ$4))/3)*$H$29),(($D$4*$H$29)+((PI()*(($C$7/2)^2)*($G$6-$G54))*$H$29))+((($D$4+$H$4)/3)*$BD$4)-(((PI()*($C$7/2)^2*(($C$7/2)*$AZ$4))/3)*$H$29)))</f>
        <v>121821.12592509182</v>
      </c>
      <c r="I54" s="73">
        <v>2.2999999999999998</v>
      </c>
      <c r="J54" s="79">
        <f t="shared" si="2"/>
        <v>427992.16711794393</v>
      </c>
      <c r="K54" s="53">
        <v>2.2999999999999998</v>
      </c>
      <c r="L54" s="80">
        <f>IF($K54&gt;$G$13,IF('Silo Levels'!$L$12="Pumping",((PI()*((($C$12+$G$13)-$K54)*($O$13/($O$12/2)))^2*((($O$13+$G$13)-$K54))/3)*$L$29)+(((PI()*((($C$12+$G$13)-$K54)*($O$13/($O$12/2)))^2*(((($C$12+$G$13)-$K54)*($O$13/($O$12/2)))*$AZ$5))/3)*$L$29),(((PI()*((($C$12+$G$13)-$K54)*($O$13/($O$12/2)))^2*((($O$13+$G$13)-$K54)/3))*$L$29)-((PI()*((($C$12+$G$13)-$K54)*($O$13/($O$12/2)))^2*(((($C$12+$G$13)-$K54)*($O$13/($O$12/2)))*$AZ$5)/3)*$L$29))),IF('Silo Levels'!$L$12="Pumping",(($D$11*$L$29)+((PI()*(($C$14/2)^2)*($G$13-$K54))*$L$29))+((($D$11+$H$11)/3)*$BD$5)+(((PI()*($C$14/2)^2*(($C$14/2)*$AZ$5))/3)*$L$29),(($D$11*$L$29)+((PI()*(($C$14/2)^2)*($G$13-$K54))*$L$29))+((($D$11+$H$11)/3)*$BD$5)-(((PI()*($C$14/2)^2*(($C$14/2)*$AZ$5))/3)*$L$29)))</f>
        <v>413794.16043834446</v>
      </c>
      <c r="M54" s="73">
        <v>2.2999999999999998</v>
      </c>
      <c r="N54" s="79">
        <f t="shared" si="3"/>
        <v>209996.96125140472</v>
      </c>
      <c r="O54" s="53">
        <v>2.2999999999999998</v>
      </c>
      <c r="P54" s="80">
        <f>IF($O54&gt;$G$20,IF('Silo Levels'!$L$13="Pumping",((PI()*((($C$19+$G$20)-$O54)*($O$20/($O$19/2)))^2*((($O$20+$G$20)-$O54))/3)*$P$29)+(((PI()*((($C$19+$G$20)-$O54)*($O$20/($O$19/2)))^2*(((($C$19+$G$20)-$O54)*($O$20/($O$19/2)))*$AZ$6))/3)*$P$29),(((PI()*((($C$19+$G$20)-$O54)*($O$20/($O$19/2)))^2*((($O$20+$G$20)-$O54)/3))*$P$29)-((PI()*((($C$19+$G$20)-$O54)*($O$20/($O$19/2)))^2*(((($C$19+$G$20)-$O54)*($O$20/($O$19/2)))*$AZ$6)/3)*$P$29))),IF('Silo Levels'!$L$13="Pumping",(($D$18*$P$29)+((PI()*(($C$21/2)^2)*($G$20-$O54))*$P$29))+((($D$18+$H$18)/3)*$BD$6)+(((PI()*($C$21/2)^2*(($C$21/2)*$AZ$6))/3)*$P$29),(($D$18*$P$29)+((PI()*(($C$21/2)^2)*($G$20-$O54))*$P$29))+((($D$18+$H$18)/3)*$BD$6)-(((PI()*($C$21/2)^2*(($C$21/2)*$AZ$6))/3)*$P$29)))</f>
        <v>205911.75991937995</v>
      </c>
      <c r="Q54" s="73">
        <v>2.2999999999999998</v>
      </c>
      <c r="R54" s="79">
        <f t="shared" si="4"/>
        <v>204364.563241981</v>
      </c>
      <c r="S54" s="53">
        <v>2.2999999999999998</v>
      </c>
      <c r="T54" s="80">
        <f>IF($S54&gt;$G$20,IF('Silo Levels'!$L$14="Pumping",((PI()*((($C$19+$G$20)-$S54)*($O$20/($O$19/2)))^2*((($O$20+$G$20)-$S54))/3)*$T$29)+(((PI()*((($C$19+$G$20)-$S54)*($O$20/($O$19/2)))^2*(((($C$19+$G$20)-$S54)*($O$20/($O$19/2)))*$AZ$7))/3)*$T$29),(((PI()*((($C$19+$G$20)-$S54)*($O$20/($O$19/2)))^2*((($O$20+$G$20)-$S54)/3))*$T$29)-((PI()*((($C$19+$G$20)-$S54)*($O$20/($O$19/2)))^2*(((($C$19+$G$20)-$S54)*($O$20/($O$19/2)))*$AZ$7)/3)*$T$29))),IF('Silo Levels'!$L$14="Pumping",(($D$18*$T$29)+((PI()*(($C$21/2)^2)*($G$20-$S54))*$T$29))+((($D$18+$H$18)/3)*$BD$7)+(((PI()*($C$21/2)^2*(($C$21/2)*$AZ$7))/3)*$T$29),(($D$18*$T$29)+((PI()*(($C$21/2)^2)*($G$20-$S54))*$T$29))+((($D$18+$H$18)/3)*$BD$7)-(((PI()*($C$21/2)^2*(($C$21/2)*$AZ$7))/3)*$T$29)))</f>
        <v>200390.50177085213</v>
      </c>
      <c r="U54" s="73">
        <v>2.2999999999999998</v>
      </c>
      <c r="V54" s="79">
        <f t="shared" si="7"/>
        <v>199163.24503992512</v>
      </c>
      <c r="W54" s="53">
        <v>2.2999999999999998</v>
      </c>
      <c r="X54" s="80">
        <f>IF($W54&gt;$G$20,IF('Silo Levels'!$L$15="Pumping",((PI()*((($C$19+$G$20)-$W54)*($O$20/($O$19/2)))^2*((($O$20+$G$20)-$W54))/3)*$X$29)+(((PI()*((($C$19+$G$20)-$W54)*($O$20/($O$19/2)))^2*(((($C$19+$G$20)-$W54)*($O$20/($O$19/2)))*$AZ$8))/3)*$X$29),(((PI()*((($C$19+$G$20)-$W54)*($O$20/($O$19/2)))^2*((($O$20+$G$20)-$W54)/3))*$X$29)-((PI()*((($C$19+$G$20)-$W54)*($O$20/($O$19/2)))^2*(((($C$19+$G$20)-$W54)*($O$20/($O$19/2)))*$AZ$8)/3)*$X$29))),IF('Silo Levels'!$L$15="Pumping",(($D$18*$X$29)+((PI()*(($C$21/2)^2)*($G$20-$W54))*$X$29))+((($D$18+$H$18)/3)*$BD$8)+(((PI()*($C$21/2)^2*(($C$21/2)*$AZ$8))/3)*$X$29),(($D$18*$X$29)+((PI()*(($C$21/2)^2)*($G$20-$W54))*$X$29))+((($D$18+$H$18)/3)*$BD$8)-(((PI()*($C$21/2)^2*(($C$21/2)*$AZ$8))/3)*$X$29)))</f>
        <v>195291.81725705563</v>
      </c>
      <c r="Y54" s="73">
        <v>2.2999999999999998</v>
      </c>
      <c r="Z54" s="79">
        <f t="shared" si="5"/>
        <v>196060.60484742283</v>
      </c>
      <c r="AA54" s="53">
        <v>2.2999999999999998</v>
      </c>
      <c r="AB54" s="80">
        <f>IF($AA54&gt;$G$20,IF('Silo Levels'!$L$16="Pumping",((PI()*((($C$19+$G$20)-$AA54)*($O$20/($O$19/2)))^2*((($O$20+$G$20)-$AA54))/3)*$AB$29)+(((PI()*((($C$19+$G$20)-$AA54)*($O$20/($O$19/2)))^2*(((($C$19+$G$20)-$AA54)*($O$20/($O$19/2)))*$AZ$9))/3)*$AB$29),(((PI()*((($C$19+$G$20)-$AA54)*($O$20/($O$19/2)))^2*((($O$20+$G$20)-$AA54)/3))*$AB$29)-((PI()*((($C$19+$G$20)-$AA54)*($O$20/($O$19/2)))^2*(((($C$19+$G$20)-$AA54)*($O$20/($O$19/2)))*$AZ$9)/3)*$AB$29))),IF('Silo Levels'!$L$16="Pumping",(($D$18*$AB$29)+((PI()*(($C$21/2)^2)*($G$20-$AA54))*$AB$29))+((($D$18+$H$18)/3)*$BD$9)+(((PI()*($C$21/2)^2*(($C$21/2)*$AZ$9))/3)*$AB$29),(($D$18*$AB$29)+((PI()*(($C$21/2)^2)*($G$20-$AA54))*$AB$29))+((($D$18+$H$18)/3)*$BD$9)-(((PI()*($C$21/2)^2*(($C$21/2)*$AZ$9))/3)*$AB$29)))</f>
        <v>192250.39912287163</v>
      </c>
      <c r="AC54" s="73">
        <v>2.2999999999999998</v>
      </c>
      <c r="AD54" s="79">
        <f t="shared" si="8"/>
        <v>194942.06618935798</v>
      </c>
      <c r="AE54" s="53">
        <v>2.2999999999999998</v>
      </c>
      <c r="AF54" s="80">
        <f>IF($AE54&gt;$G$20,IF('Silo Levels'!$L$17="Pumping",((PI()*((($C$19+$G$20)-$AE54)*($O$20/($O$19/2)))^2*((($O$20+$G$20)-$AE54))/3)*$AF$29)+(((PI()*((($C$19+$G$20)-$AE54)*($O$20/($O$19/2)))^2*(((($C$19+$G$20)-$AE54)*($O$20/($O$19/2)))*$AZ$10))/3)*$AF$29),(((PI()*((($C$19+$G$20)-$AE54)*($O$20/($O$19/2)))^2*((($O$20+$G$20)-$AE54)/3))*$AF$29)-((PI()*((($C$19+$G$20)-$AE54)*($O$20/($O$19/2)))^2*(((($C$19+$G$20)-$AE54)*($O$20/($O$19/2)))*$AZ$10)/3)*$AF$29))),IF('Silo Levels'!$L$17="Pumping",(($D$18*$AF$29)+((PI()*(($C$21/2)^2)*($G$20-$AE54))*$AF$29))+((($D$18+$H$18)/3)*$BD$10)+(((PI()*($C$21/2)^2*(($C$21/2)*$AZ$10))/3)*$AF$29),(($D$18*$AF$29)+((PI()*(($C$21/2)^2)*($G$20-$AE54))*$AF$29))+((($D$18+$H$18)/3)*$BD$10)-(((PI()*($C$21/2)^2*(($C$21/2)*$AZ$10))/3)*$AF$29)))</f>
        <v>191153.93174433213</v>
      </c>
      <c r="AG54" s="73">
        <v>2.2999999999999998</v>
      </c>
      <c r="AH54" s="79">
        <f t="shared" si="6"/>
        <v>195816.70443009629</v>
      </c>
      <c r="AI54" s="53">
        <v>2.2999999999999998</v>
      </c>
      <c r="AJ54" s="80">
        <f>IF($AI54&gt;$G$20,IF('Silo Levels'!$L$18="Pumping",((PI()*((($C$19+$G$20)-$AI54)*($O$20/($O$19/2)))^2*((($O$20+$G$20)-$AI54))/3)*$AJ$29)+(((PI()*((($C$19+$G$20)-$AI54)*($O$20/($O$19/2)))^2*(((($C$19+$G$20)-$AI54)*($O$20/($O$19/2)))*$AZ$11))/3)*$AJ$29),(((PI()*((($C$19+$G$20)-$AI54)*($O$20/($O$19/2)))^2*((($O$20+$G$20)-$AI54)/3))*$AJ$29)-((PI()*((($C$19+$G$20)-$AI54)*($O$20/($O$19/2)))^2*(((($C$19+$G$20)-$AI54)*($O$20/($O$19/2)))*$AZ$11)/3)*$AJ$29))),IF('Silo Levels'!$L$18="Pumping",(($D$18*$AJ$29)+((PI()*(($C$21/2)^2)*($G$20-$AI54))*$AJ$29))+((($D$18+$H$18)/3)*$BD$11)+(((PI()*($C$21/2)^2*(($C$21/2)*$AZ$11))/3)*$AJ$29),(($D$18*$AJ$29)+((PI()*(($C$21/2)^2)*($G$20-$AI54))*$AJ$29))+((($D$18+$H$18)/3)*$BD$11)-(((PI()*($C$21/2)^2*(($C$21/2)*$AZ$11))/3)*$AJ$29)))</f>
        <v>192011.31140848418</v>
      </c>
    </row>
    <row r="55" spans="1:36" x14ac:dyDescent="0.3">
      <c r="A55" s="48">
        <v>2.4</v>
      </c>
      <c r="B55" s="78">
        <f t="shared" si="0"/>
        <v>142069.45028903848</v>
      </c>
      <c r="C55" s="53">
        <v>2.4</v>
      </c>
      <c r="D55" s="54">
        <f>IF($C55&gt;$G$6,IF('Silo Levels'!$L$10="Pumping",((PI()*((($C$5+$G$6)-$C55)*($O$6/($O$5/2)))^2*((($O$6+$G$6)-$C55))/3)*$D$29)+(((PI()*((($C$5+$G$6)-$C55)*($O$6/($O$5/2)))^2*(((($C$5+$G$6)-$C55)*($O$6/($O$5/2)))*$AZ$3))/3)*$D$29),(((PI()*((($C$5+$G$6)-$C55)*($O$6/($O$5/2)))^2*((($O$6+$G$6)-$C55)/3))*$D$29)-((PI()*((($C$5+$G$6)-$C55)*($O$6/($O$5/2)))^2*(((($C$5+$G$6)-$C55)*($O$6/($O$5/2)))*$AZ$3)/3)*$D$29))),IF('Silo Levels'!$L$10="Pumping",(($D$4*$D$29)+((PI()*(($C$7/2)^2)*(G$6-$C55))*$D$29))+((($D$4+$H$4)/3)*$BD$3)+(((PI()*($C$7/2)^2*(($C$7/2)*$AZ$3))/3)*$D$29),(($D$4*$D$29)+((PI()*(($C$7/2)^2)*($G$6-$C55))*$D$29))+((($D$4+$H$4)/3)*$BD$3)-(((PI()*($C$7/2)^2*(($C$7/2)*$AZ$3))/3)*$D$29)))</f>
        <v>139013.94353933228</v>
      </c>
      <c r="E55" s="73">
        <v>2.4</v>
      </c>
      <c r="F55" s="78">
        <f t="shared" si="1"/>
        <v>124103.03581714563</v>
      </c>
      <c r="G55" s="53">
        <v>2.4</v>
      </c>
      <c r="H55" s="54">
        <f>IF($G55&gt;$G$6,IF('Silo Levels'!$L$11="Pumping",((PI()*((($C$5+$G$6)-$G55)*($O$6/($O$5/2)))^2*((($O$6+$G$6)-$G55))/3)*$H$29)+(((PI()*((($C$5+$G$6)-$G55)*($O$6/($O$5/2)))^2*(((($C$5+$G$6)-$G55)*($O$6/($O$5/2)))*$AZ$4))/3)*$H$29),(((PI()*((($C$5+$G$6)-$G55)*($O$6/($O$5/2)))^2*((($O$6+$G$6)-$G55)/3))*$H$29)-((PI()*((($C$5+$G$6)-$G55)*($O$6/($O$5/2)))^2*(((($C$5+$G$6)-$G55)*($O$6/($O$5/2)))*$AZ$4)/3)*$H$29))),IF('Silo Levels'!$L$11="Pumping",(($D$4*$H$29)+((PI()*(($C$7/2)^2)*(G$6-$G55))*$H$29))+((($D$4+$H$4)/3)*$BD$4)+(((PI()*($C$7/2)^2*(($C$7/2)*$AZ$4))/3)*$H$29),(($D$4*$H$29)+((PI()*(($C$7/2)^2)*($G$6-$G55))*$H$29))+((($D$4+$H$4)/3)*$BD$4)-(((PI()*($C$7/2)^2*(($C$7/2)*$AZ$4))/3)*$H$29)))</f>
        <v>121439.26070201716</v>
      </c>
      <c r="I55" s="73">
        <v>2.4</v>
      </c>
      <c r="J55" s="79">
        <f t="shared" si="2"/>
        <v>427073.20228431292</v>
      </c>
      <c r="K55" s="53">
        <v>2.4</v>
      </c>
      <c r="L55" s="80">
        <f>IF($K55&gt;$G$13,IF('Silo Levels'!$L$12="Pumping",((PI()*((($C$12+$G$13)-$K55)*($O$13/($O$12/2)))^2*((($O$13+$G$13)-$K55))/3)*$L$29)+(((PI()*((($C$12+$G$13)-$K55)*($O$13/($O$12/2)))^2*(((($C$12+$G$13)-$K55)*($O$13/($O$12/2)))*$AZ$5))/3)*$L$29),(((PI()*((($C$12+$G$13)-$K55)*($O$13/($O$12/2)))^2*((($O$13+$G$13)-$K55)/3))*$L$29)-((PI()*((($C$12+$G$13)-$K55)*($O$13/($O$12/2)))^2*(((($C$12+$G$13)-$K55)*($O$13/($O$12/2)))*$AZ$5)/3)*$L$29))),IF('Silo Levels'!$L$12="Pumping",(($D$11*$L$29)+((PI()*(($C$14/2)^2)*($G$13-$K55))*$L$29))+((($D$11+$H$11)/3)*$BD$5)+(((PI()*($C$14/2)^2*(($C$14/2)*$AZ$5))/3)*$L$29),(($D$11*$L$29)+((PI()*(($C$14/2)^2)*($G$13-$K55))*$L$29))+((($D$11+$H$11)/3)*$BD$5)-(((PI()*($C$14/2)^2*(($C$14/2)*$AZ$5))/3)*$L$29)))</f>
        <v>412875.19560471346</v>
      </c>
      <c r="M55" s="73">
        <v>2.4</v>
      </c>
      <c r="N55" s="79">
        <f t="shared" si="3"/>
        <v>209587.01770310398</v>
      </c>
      <c r="O55" s="53">
        <v>2.4</v>
      </c>
      <c r="P55" s="80">
        <f>IF($O55&gt;$G$20,IF('Silo Levels'!$L$13="Pumping",((PI()*((($C$19+$G$20)-$O55)*($O$20/($O$19/2)))^2*((($O$20+$G$20)-$O55))/3)*$P$29)+(((PI()*((($C$19+$G$20)-$O55)*($O$20/($O$19/2)))^2*(((($C$19+$G$20)-$O55)*($O$20/($O$19/2)))*$AZ$6))/3)*$P$29),(((PI()*((($C$19+$G$20)-$O55)*($O$20/($O$19/2)))^2*((($O$20+$G$20)-$O55)/3))*$P$29)-((PI()*((($C$19+$G$20)-$O55)*($O$20/($O$19/2)))^2*(((($C$19+$G$20)-$O55)*($O$20/($O$19/2)))*$AZ$6)/3)*$P$29))),IF('Silo Levels'!$L$13="Pumping",(($D$18*$P$29)+((PI()*(($C$21/2)^2)*($G$20-$O55))*$P$29))+((($D$18+$H$18)/3)*$BD$6)+(((PI()*($C$21/2)^2*(($C$21/2)*$AZ$6))/3)*$P$29),(($D$18*$P$29)+((PI()*(($C$21/2)^2)*($G$20-$O55))*$P$29))+((($D$18+$H$18)/3)*$BD$6)-(((PI()*($C$21/2)^2*(($C$21/2)*$AZ$6))/3)*$P$29)))</f>
        <v>205501.81637107921</v>
      </c>
      <c r="Q55" s="73">
        <v>2.4</v>
      </c>
      <c r="R55" s="79">
        <f t="shared" si="4"/>
        <v>203965.77240446006</v>
      </c>
      <c r="S55" s="53">
        <v>2.4</v>
      </c>
      <c r="T55" s="80">
        <f>IF($S55&gt;$G$20,IF('Silo Levels'!$L$14="Pumping",((PI()*((($C$19+$G$20)-$S55)*($O$20/($O$19/2)))^2*((($O$20+$G$20)-$S55))/3)*$T$29)+(((PI()*((($C$19+$G$20)-$S55)*($O$20/($O$19/2)))^2*(((($C$19+$G$20)-$S55)*($O$20/($O$19/2)))*$AZ$7))/3)*$T$29),(((PI()*((($C$19+$G$20)-$S55)*($O$20/($O$19/2)))^2*((($O$20+$G$20)-$S55)/3))*$T$29)-((PI()*((($C$19+$G$20)-$S55)*($O$20/($O$19/2)))^2*(((($C$19+$G$20)-$S55)*($O$20/($O$19/2)))*$AZ$7)/3)*$T$29))),IF('Silo Levels'!$L$14="Pumping",(($D$18*$T$29)+((PI()*(($C$21/2)^2)*($G$20-$S55))*$T$29))+((($D$18+$H$18)/3)*$BD$7)+(((PI()*($C$21/2)^2*(($C$21/2)*$AZ$7))/3)*$T$29),(($D$18*$T$29)+((PI()*(($C$21/2)^2)*($G$20-$S55))*$T$29))+((($D$18+$H$18)/3)*$BD$7)-(((PI()*($C$21/2)^2*(($C$21/2)*$AZ$7))/3)*$T$29)))</f>
        <v>199991.7109333312</v>
      </c>
      <c r="U55" s="73">
        <v>2.4</v>
      </c>
      <c r="V55" s="79">
        <f t="shared" si="7"/>
        <v>198774.75333209708</v>
      </c>
      <c r="W55" s="53">
        <v>2.4</v>
      </c>
      <c r="X55" s="80">
        <f>IF($W55&gt;$G$20,IF('Silo Levels'!$L$15="Pumping",((PI()*((($C$19+$G$20)-$W55)*($O$20/($O$19/2)))^2*((($O$20+$G$20)-$W55))/3)*$X$29)+(((PI()*((($C$19+$G$20)-$W55)*($O$20/($O$19/2)))^2*(((($C$19+$G$20)-$W55)*($O$20/($O$19/2)))*$AZ$8))/3)*$X$29),(((PI()*((($C$19+$G$20)-$W55)*($O$20/($O$19/2)))^2*((($O$20+$G$20)-$W55)/3))*$X$29)-((PI()*((($C$19+$G$20)-$W55)*($O$20/($O$19/2)))^2*(((($C$19+$G$20)-$W55)*($O$20/($O$19/2)))*$AZ$8)/3)*$X$29))),IF('Silo Levels'!$L$15="Pumping",(($D$18*$X$29)+((PI()*(($C$21/2)^2)*($G$20-$W55))*$X$29))+((($D$18+$H$18)/3)*$BD$8)+(((PI()*($C$21/2)^2*(($C$21/2)*$AZ$8))/3)*$X$29),(($D$18*$X$29)+((PI()*(($C$21/2)^2)*($G$20-$W55))*$X$29))+((($D$18+$H$18)/3)*$BD$8)-(((PI()*($C$21/2)^2*(($C$21/2)*$AZ$8))/3)*$X$29)))</f>
        <v>194903.32554922759</v>
      </c>
      <c r="Y55" s="73">
        <v>2.4</v>
      </c>
      <c r="Z55" s="79">
        <f t="shared" si="5"/>
        <v>195678.25667715425</v>
      </c>
      <c r="AA55" s="53">
        <v>2.4</v>
      </c>
      <c r="AB55" s="80">
        <f>IF($AA55&gt;$G$20,IF('Silo Levels'!$L$16="Pumping",((PI()*((($C$19+$G$20)-$AA55)*($O$20/($O$19/2)))^2*((($O$20+$G$20)-$AA55))/3)*$AB$29)+(((PI()*((($C$19+$G$20)-$AA55)*($O$20/($O$19/2)))^2*(((($C$19+$G$20)-$AA55)*($O$20/($O$19/2)))*$AZ$9))/3)*$AB$29),(((PI()*((($C$19+$G$20)-$AA55)*($O$20/($O$19/2)))^2*((($O$20+$G$20)-$AA55)/3))*$AB$29)-((PI()*((($C$19+$G$20)-$AA55)*($O$20/($O$19/2)))^2*(((($C$19+$G$20)-$AA55)*($O$20/($O$19/2)))*$AZ$9)/3)*$AB$29))),IF('Silo Levels'!$L$16="Pumping",(($D$18*$AB$29)+((PI()*(($C$21/2)^2)*($G$20-$AA55))*$AB$29))+((($D$18+$H$18)/3)*$BD$9)+(((PI()*($C$21/2)^2*(($C$21/2)*$AZ$9))/3)*$AB$29),(($D$18*$AB$29)+((PI()*(($C$21/2)^2)*($G$20-$AA55))*$AB$29))+((($D$18+$H$18)/3)*$BD$9)-(((PI()*($C$21/2)^2*(($C$21/2)*$AZ$9))/3)*$AB$29)))</f>
        <v>191868.05095260305</v>
      </c>
      <c r="AC55" s="73">
        <v>2.4</v>
      </c>
      <c r="AD55" s="79">
        <f t="shared" si="8"/>
        <v>194561.93283738327</v>
      </c>
      <c r="AE55" s="53">
        <v>2.4</v>
      </c>
      <c r="AF55" s="80">
        <f>IF($AE55&gt;$G$20,IF('Silo Levels'!$L$17="Pumping",((PI()*((($C$19+$G$20)-$AE55)*($O$20/($O$19/2)))^2*((($O$20+$G$20)-$AE55))/3)*$AF$29)+(((PI()*((($C$19+$G$20)-$AE55)*($O$20/($O$19/2)))^2*(((($C$19+$G$20)-$AE55)*($O$20/($O$19/2)))*$AZ$10))/3)*$AF$29),(((PI()*((($C$19+$G$20)-$AE55)*($O$20/($O$19/2)))^2*((($O$20+$G$20)-$AE55)/3))*$AF$29)-((PI()*((($C$19+$G$20)-$AE55)*($O$20/($O$19/2)))^2*(((($C$19+$G$20)-$AE55)*($O$20/($O$19/2)))*$AZ$10)/3)*$AF$29))),IF('Silo Levels'!$L$17="Pumping",(($D$18*$AF$29)+((PI()*(($C$21/2)^2)*($G$20-$AE55))*$AF$29))+((($D$18+$H$18)/3)*$BD$10)+(((PI()*($C$21/2)^2*(($C$21/2)*$AZ$10))/3)*$AF$29),(($D$18*$AF$29)+((PI()*(($C$21/2)^2)*($G$20-$AE55))*$AF$29))+((($D$18+$H$18)/3)*$BD$10)-(((PI()*($C$21/2)^2*(($C$21/2)*$AZ$10))/3)*$AF$29)))</f>
        <v>190773.79839235742</v>
      </c>
      <c r="AG55" s="73">
        <v>2.4</v>
      </c>
      <c r="AH55" s="79">
        <f t="shared" si="6"/>
        <v>195434.83920702164</v>
      </c>
      <c r="AI55" s="53">
        <v>2.4</v>
      </c>
      <c r="AJ55" s="80">
        <f>IF($AI55&gt;$G$20,IF('Silo Levels'!$L$18="Pumping",((PI()*((($C$19+$G$20)-$AI55)*($O$20/($O$19/2)))^2*((($O$20+$G$20)-$AI55))/3)*$AJ$29)+(((PI()*((($C$19+$G$20)-$AI55)*($O$20/($O$19/2)))^2*(((($C$19+$G$20)-$AI55)*($O$20/($O$19/2)))*$AZ$11))/3)*$AJ$29),(((PI()*((($C$19+$G$20)-$AI55)*($O$20/($O$19/2)))^2*((($O$20+$G$20)-$AI55)/3))*$AJ$29)-((PI()*((($C$19+$G$20)-$AI55)*($O$20/($O$19/2)))^2*(((($C$19+$G$20)-$AI55)*($O$20/($O$19/2)))*$AZ$11)/3)*$AJ$29))),IF('Silo Levels'!$L$18="Pumping",(($D$18*$AJ$29)+((PI()*(($C$21/2)^2)*($G$20-$AI55))*$AJ$29))+((($D$18+$H$18)/3)*$BD$11)+(((PI()*($C$21/2)^2*(($C$21/2)*$AZ$11))/3)*$AJ$29),(($D$18*$AJ$29)+((PI()*(($C$21/2)^2)*($G$20-$AI55))*$AJ$29))+((($D$18+$H$18)/3)*$BD$11)-(((PI()*($C$21/2)^2*(($C$21/2)*$AZ$11))/3)*$AJ$29)))</f>
        <v>191629.44618540953</v>
      </c>
    </row>
    <row r="56" spans="1:36" x14ac:dyDescent="0.3">
      <c r="A56" s="48">
        <v>2.5</v>
      </c>
      <c r="B56" s="78">
        <f t="shared" si="0"/>
        <v>141631.42841551162</v>
      </c>
      <c r="C56" s="53">
        <v>2.5</v>
      </c>
      <c r="D56" s="54">
        <f>IF($C56&gt;$G$6,IF('Silo Levels'!$L$10="Pumping",((PI()*((($C$5+$G$6)-$C56)*($O$6/($O$5/2)))^2*((($O$6+$G$6)-$C56))/3)*$D$29)+(((PI()*((($C$5+$G$6)-$C56)*($O$6/($O$5/2)))^2*(((($C$5+$G$6)-$C56)*($O$6/($O$5/2)))*$AZ$3))/3)*$D$29),(((PI()*((($C$5+$G$6)-$C56)*($O$6/($O$5/2)))^2*((($O$6+$G$6)-$C56)/3))*$D$29)-((PI()*((($C$5+$G$6)-$C56)*($O$6/($O$5/2)))^2*(((($C$5+$G$6)-$C56)*($O$6/($O$5/2)))*$AZ$3)/3)*$D$29))),IF('Silo Levels'!$L$10="Pumping",(($D$4*$D$29)+((PI()*(($C$7/2)^2)*(G$6-$C56))*$D$29))+((($D$4+$H$4)/3)*$BD$3)+(((PI()*($C$7/2)^2*(($C$7/2)*$AZ$3))/3)*$D$29),(($D$4*$D$29)+((PI()*(($C$7/2)^2)*($G$6-$C56))*$D$29))+((($D$4+$H$4)/3)*$BD$3)-(((PI()*($C$7/2)^2*(($C$7/2)*$AZ$3))/3)*$D$29)))</f>
        <v>138575.92166580542</v>
      </c>
      <c r="E56" s="73">
        <v>2.5</v>
      </c>
      <c r="F56" s="78">
        <f t="shared" si="1"/>
        <v>123721.17059407097</v>
      </c>
      <c r="G56" s="53">
        <v>2.5</v>
      </c>
      <c r="H56" s="54">
        <f>IF($G56&gt;$G$6,IF('Silo Levels'!$L$11="Pumping",((PI()*((($C$5+$G$6)-$G56)*($O$6/($O$5/2)))^2*((($O$6+$G$6)-$G56))/3)*$H$29)+(((PI()*((($C$5+$G$6)-$G56)*($O$6/($O$5/2)))^2*(((($C$5+$G$6)-$G56)*($O$6/($O$5/2)))*$AZ$4))/3)*$H$29),(((PI()*((($C$5+$G$6)-$G56)*($O$6/($O$5/2)))^2*((($O$6+$G$6)-$G56)/3))*$H$29)-((PI()*((($C$5+$G$6)-$G56)*($O$6/($O$5/2)))^2*(((($C$5+$G$6)-$G56)*($O$6/($O$5/2)))*$AZ$4)/3)*$H$29))),IF('Silo Levels'!$L$11="Pumping",(($D$4*$H$29)+((PI()*(($C$7/2)^2)*(G$6-$G56))*$H$29))+((($D$4+$H$4)/3)*$BD$4)+(((PI()*($C$7/2)^2*(($C$7/2)*$AZ$4))/3)*$H$29),(($D$4*$H$29)+((PI()*(($C$7/2)^2)*($G$6-$G56))*$H$29))+((($D$4+$H$4)/3)*$BD$4)-(((PI()*($C$7/2)^2*(($C$7/2)*$AZ$4))/3)*$H$29)))</f>
        <v>121057.39547894249</v>
      </c>
      <c r="I56" s="73">
        <v>2.5</v>
      </c>
      <c r="J56" s="79">
        <f t="shared" si="2"/>
        <v>426154.2374506818</v>
      </c>
      <c r="K56" s="53">
        <v>2.5</v>
      </c>
      <c r="L56" s="80">
        <f>IF($K56&gt;$G$13,IF('Silo Levels'!$L$12="Pumping",((PI()*((($C$12+$G$13)-$K56)*($O$13/($O$12/2)))^2*((($O$13+$G$13)-$K56))/3)*$L$29)+(((PI()*((($C$12+$G$13)-$K56)*($O$13/($O$12/2)))^2*(((($C$12+$G$13)-$K56)*($O$13/($O$12/2)))*$AZ$5))/3)*$L$29),(((PI()*((($C$12+$G$13)-$K56)*($O$13/($O$12/2)))^2*((($O$13+$G$13)-$K56)/3))*$L$29)-((PI()*((($C$12+$G$13)-$K56)*($O$13/($O$12/2)))^2*(((($C$12+$G$13)-$K56)*($O$13/($O$12/2)))*$AZ$5)/3)*$L$29))),IF('Silo Levels'!$L$12="Pumping",(($D$11*$L$29)+((PI()*(($C$14/2)^2)*($G$13-$K56))*$L$29))+((($D$11+$H$11)/3)*$BD$5)+(((PI()*($C$14/2)^2*(($C$14/2)*$AZ$5))/3)*$L$29),(($D$11*$L$29)+((PI()*(($C$14/2)^2)*($G$13-$K56))*$L$29))+((($D$11+$H$11)/3)*$BD$5)-(((PI()*($C$14/2)^2*(($C$14/2)*$AZ$5))/3)*$L$29)))</f>
        <v>411956.23077108234</v>
      </c>
      <c r="M56" s="73">
        <v>2.5</v>
      </c>
      <c r="N56" s="79">
        <f t="shared" si="3"/>
        <v>209177.07415480324</v>
      </c>
      <c r="O56" s="53">
        <v>2.5</v>
      </c>
      <c r="P56" s="80">
        <f>IF($O56&gt;$G$20,IF('Silo Levels'!$L$13="Pumping",((PI()*((($C$19+$G$20)-$O56)*($O$20/($O$19/2)))^2*((($O$20+$G$20)-$O56))/3)*$P$29)+(((PI()*((($C$19+$G$20)-$O56)*($O$20/($O$19/2)))^2*(((($C$19+$G$20)-$O56)*($O$20/($O$19/2)))*$AZ$6))/3)*$P$29),(((PI()*((($C$19+$G$20)-$O56)*($O$20/($O$19/2)))^2*((($O$20+$G$20)-$O56)/3))*$P$29)-((PI()*((($C$19+$G$20)-$O56)*($O$20/($O$19/2)))^2*(((($C$19+$G$20)-$O56)*($O$20/($O$19/2)))*$AZ$6)/3)*$P$29))),IF('Silo Levels'!$L$13="Pumping",(($D$18*$P$29)+((PI()*(($C$21/2)^2)*($G$20-$O56))*$P$29))+((($D$18+$H$18)/3)*$BD$6)+(((PI()*($C$21/2)^2*(($C$21/2)*$AZ$6))/3)*$P$29),(($D$18*$P$29)+((PI()*(($C$21/2)^2)*($G$20-$O56))*$P$29))+((($D$18+$H$18)/3)*$BD$6)-(((PI()*($C$21/2)^2*(($C$21/2)*$AZ$6))/3)*$P$29)))</f>
        <v>205091.87282277847</v>
      </c>
      <c r="Q56" s="73">
        <v>2.5</v>
      </c>
      <c r="R56" s="79">
        <f t="shared" si="4"/>
        <v>203566.9815669391</v>
      </c>
      <c r="S56" s="53">
        <v>2.5</v>
      </c>
      <c r="T56" s="80">
        <f>IF($S56&gt;$G$20,IF('Silo Levels'!$L$14="Pumping",((PI()*((($C$19+$G$20)-$S56)*($O$20/($O$19/2)))^2*((($O$20+$G$20)-$S56))/3)*$T$29)+(((PI()*((($C$19+$G$20)-$S56)*($O$20/($O$19/2)))^2*(((($C$19+$G$20)-$S56)*($O$20/($O$19/2)))*$AZ$7))/3)*$T$29),(((PI()*((($C$19+$G$20)-$S56)*($O$20/($O$19/2)))^2*((($O$20+$G$20)-$S56)/3))*$T$29)-((PI()*((($C$19+$G$20)-$S56)*($O$20/($O$19/2)))^2*(((($C$19+$G$20)-$S56)*($O$20/($O$19/2)))*$AZ$7)/3)*$T$29))),IF('Silo Levels'!$L$14="Pumping",(($D$18*$T$29)+((PI()*(($C$21/2)^2)*($G$20-$S56))*$T$29))+((($D$18+$H$18)/3)*$BD$7)+(((PI()*($C$21/2)^2*(($C$21/2)*$AZ$7))/3)*$T$29),(($D$18*$T$29)+((PI()*(($C$21/2)^2)*($G$20-$S56))*$T$29))+((($D$18+$H$18)/3)*$BD$7)-(((PI()*($C$21/2)^2*(($C$21/2)*$AZ$7))/3)*$T$29)))</f>
        <v>199592.92009581023</v>
      </c>
      <c r="U56" s="73">
        <v>2.5</v>
      </c>
      <c r="V56" s="79">
        <f t="shared" si="7"/>
        <v>198386.26162426907</v>
      </c>
      <c r="W56" s="53">
        <v>2.5</v>
      </c>
      <c r="X56" s="80">
        <f>IF($W56&gt;$G$20,IF('Silo Levels'!$L$15="Pumping",((PI()*((($C$19+$G$20)-$W56)*($O$20/($O$19/2)))^2*((($O$20+$G$20)-$W56))/3)*$X$29)+(((PI()*((($C$19+$G$20)-$W56)*($O$20/($O$19/2)))^2*(((($C$19+$G$20)-$W56)*($O$20/($O$19/2)))*$AZ$8))/3)*$X$29),(((PI()*((($C$19+$G$20)-$W56)*($O$20/($O$19/2)))^2*((($O$20+$G$20)-$W56)/3))*$X$29)-((PI()*((($C$19+$G$20)-$W56)*($O$20/($O$19/2)))^2*(((($C$19+$G$20)-$W56)*($O$20/($O$19/2)))*$AZ$8)/3)*$X$29))),IF('Silo Levels'!$L$15="Pumping",(($D$18*$X$29)+((PI()*(($C$21/2)^2)*($G$20-$W56))*$X$29))+((($D$18+$H$18)/3)*$BD$8)+(((PI()*($C$21/2)^2*(($C$21/2)*$AZ$8))/3)*$X$29),(($D$18*$X$29)+((PI()*(($C$21/2)^2)*($G$20-$W56))*$X$29))+((($D$18+$H$18)/3)*$BD$8)-(((PI()*($C$21/2)^2*(($C$21/2)*$AZ$8))/3)*$X$29)))</f>
        <v>194514.83384139958</v>
      </c>
      <c r="Y56" s="73">
        <v>2.5</v>
      </c>
      <c r="Z56" s="79">
        <f t="shared" si="5"/>
        <v>195295.90850688569</v>
      </c>
      <c r="AA56" s="53">
        <v>2.5</v>
      </c>
      <c r="AB56" s="80">
        <f>IF($AA56&gt;$G$20,IF('Silo Levels'!$L$16="Pumping",((PI()*((($C$19+$G$20)-$AA56)*($O$20/($O$19/2)))^2*((($O$20+$G$20)-$AA56))/3)*$AB$29)+(((PI()*((($C$19+$G$20)-$AA56)*($O$20/($O$19/2)))^2*(((($C$19+$G$20)-$AA56)*($O$20/($O$19/2)))*$AZ$9))/3)*$AB$29),(((PI()*((($C$19+$G$20)-$AA56)*($O$20/($O$19/2)))^2*((($O$20+$G$20)-$AA56)/3))*$AB$29)-((PI()*((($C$19+$G$20)-$AA56)*($O$20/($O$19/2)))^2*(((($C$19+$G$20)-$AA56)*($O$20/($O$19/2)))*$AZ$9)/3)*$AB$29))),IF('Silo Levels'!$L$16="Pumping",(($D$18*$AB$29)+((PI()*(($C$21/2)^2)*($G$20-$AA56))*$AB$29))+((($D$18+$H$18)/3)*$BD$9)+(((PI()*($C$21/2)^2*(($C$21/2)*$AZ$9))/3)*$AB$29),(($D$18*$AB$29)+((PI()*(($C$21/2)^2)*($G$20-$AA56))*$AB$29))+((($D$18+$H$18)/3)*$BD$9)-(((PI()*($C$21/2)^2*(($C$21/2)*$AZ$9))/3)*$AB$29)))</f>
        <v>191485.7027823345</v>
      </c>
      <c r="AC56" s="73">
        <v>2.5</v>
      </c>
      <c r="AD56" s="79">
        <f t="shared" si="8"/>
        <v>194181.79948540853</v>
      </c>
      <c r="AE56" s="53">
        <v>2.5</v>
      </c>
      <c r="AF56" s="80">
        <f>IF($AE56&gt;$G$20,IF('Silo Levels'!$L$17="Pumping",((PI()*((($C$19+$G$20)-$AE56)*($O$20/($O$19/2)))^2*((($O$20+$G$20)-$AE56))/3)*$AF$29)+(((PI()*((($C$19+$G$20)-$AE56)*($O$20/($O$19/2)))^2*(((($C$19+$G$20)-$AE56)*($O$20/($O$19/2)))*$AZ$10))/3)*$AF$29),(((PI()*((($C$19+$G$20)-$AE56)*($O$20/($O$19/2)))^2*((($O$20+$G$20)-$AE56)/3))*$AF$29)-((PI()*((($C$19+$G$20)-$AE56)*($O$20/($O$19/2)))^2*(((($C$19+$G$20)-$AE56)*($O$20/($O$19/2)))*$AZ$10)/3)*$AF$29))),IF('Silo Levels'!$L$17="Pumping",(($D$18*$AF$29)+((PI()*(($C$21/2)^2)*($G$20-$AE56))*$AF$29))+((($D$18+$H$18)/3)*$BD$10)+(((PI()*($C$21/2)^2*(($C$21/2)*$AZ$10))/3)*$AF$29),(($D$18*$AF$29)+((PI()*(($C$21/2)^2)*($G$20-$AE56))*$AF$29))+((($D$18+$H$18)/3)*$BD$10)-(((PI()*($C$21/2)^2*(($C$21/2)*$AZ$10))/3)*$AF$29)))</f>
        <v>190393.66504038268</v>
      </c>
      <c r="AG56" s="73">
        <v>2.5</v>
      </c>
      <c r="AH56" s="79">
        <f t="shared" si="6"/>
        <v>195052.97398394695</v>
      </c>
      <c r="AI56" s="53">
        <v>2.5</v>
      </c>
      <c r="AJ56" s="80">
        <f>IF($AI56&gt;$G$20,IF('Silo Levels'!$L$18="Pumping",((PI()*((($C$19+$G$20)-$AI56)*($O$20/($O$19/2)))^2*((($O$20+$G$20)-$AI56))/3)*$AJ$29)+(((PI()*((($C$19+$G$20)-$AI56)*($O$20/($O$19/2)))^2*(((($C$19+$G$20)-$AI56)*($O$20/($O$19/2)))*$AZ$11))/3)*$AJ$29),(((PI()*((($C$19+$G$20)-$AI56)*($O$20/($O$19/2)))^2*((($O$20+$G$20)-$AI56)/3))*$AJ$29)-((PI()*((($C$19+$G$20)-$AI56)*($O$20/($O$19/2)))^2*(((($C$19+$G$20)-$AI56)*($O$20/($O$19/2)))*$AZ$11)/3)*$AJ$29))),IF('Silo Levels'!$L$18="Pumping",(($D$18*$AJ$29)+((PI()*(($C$21/2)^2)*($G$20-$AI56))*$AJ$29))+((($D$18+$H$18)/3)*$BD$11)+(((PI()*($C$21/2)^2*(($C$21/2)*$AZ$11))/3)*$AJ$29),(($D$18*$AJ$29)+((PI()*(($C$21/2)^2)*($G$20-$AI56))*$AJ$29))+((($D$18+$H$18)/3)*$BD$11)-(((PI()*($C$21/2)^2*(($C$21/2)*$AZ$11))/3)*$AJ$29)))</f>
        <v>191247.58096233485</v>
      </c>
    </row>
    <row r="57" spans="1:36" x14ac:dyDescent="0.3">
      <c r="A57" s="48">
        <v>2.6</v>
      </c>
      <c r="B57" s="78">
        <f t="shared" si="0"/>
        <v>141193.40654198479</v>
      </c>
      <c r="C57" s="53">
        <v>2.6</v>
      </c>
      <c r="D57" s="54">
        <f>IF($C57&gt;$G$6,IF('Silo Levels'!$L$10="Pumping",((PI()*((($C$5+$G$6)-$C57)*($O$6/($O$5/2)))^2*((($O$6+$G$6)-$C57))/3)*$D$29)+(((PI()*((($C$5+$G$6)-$C57)*($O$6/($O$5/2)))^2*(((($C$5+$G$6)-$C57)*($O$6/($O$5/2)))*$AZ$3))/3)*$D$29),(((PI()*((($C$5+$G$6)-$C57)*($O$6/($O$5/2)))^2*((($O$6+$G$6)-$C57)/3))*$D$29)-((PI()*((($C$5+$G$6)-$C57)*($O$6/($O$5/2)))^2*(((($C$5+$G$6)-$C57)*($O$6/($O$5/2)))*$AZ$3)/3)*$D$29))),IF('Silo Levels'!$L$10="Pumping",(($D$4*$D$29)+((PI()*(($C$7/2)^2)*(G$6-$C57))*$D$29))+((($D$4+$H$4)/3)*$BD$3)+(((PI()*($C$7/2)^2*(($C$7/2)*$AZ$3))/3)*$D$29),(($D$4*$D$29)+((PI()*(($C$7/2)^2)*($G$6-$C57))*$D$29))+((($D$4+$H$4)/3)*$BD$3)-(((PI()*($C$7/2)^2*(($C$7/2)*$AZ$3))/3)*$D$29)))</f>
        <v>138137.89979227859</v>
      </c>
      <c r="E57" s="73">
        <v>2.6</v>
      </c>
      <c r="F57" s="78">
        <f t="shared" si="1"/>
        <v>123339.30537099628</v>
      </c>
      <c r="G57" s="53">
        <v>2.6</v>
      </c>
      <c r="H57" s="54">
        <f>IF($G57&gt;$G$6,IF('Silo Levels'!$L$11="Pumping",((PI()*((($C$5+$G$6)-$G57)*($O$6/($O$5/2)))^2*((($O$6+$G$6)-$G57))/3)*$H$29)+(((PI()*((($C$5+$G$6)-$G57)*($O$6/($O$5/2)))^2*(((($C$5+$G$6)-$G57)*($O$6/($O$5/2)))*$AZ$4))/3)*$H$29),(((PI()*((($C$5+$G$6)-$G57)*($O$6/($O$5/2)))^2*((($O$6+$G$6)-$G57)/3))*$H$29)-((PI()*((($C$5+$G$6)-$G57)*($O$6/($O$5/2)))^2*(((($C$5+$G$6)-$G57)*($O$6/($O$5/2)))*$AZ$4)/3)*$H$29))),IF('Silo Levels'!$L$11="Pumping",(($D$4*$H$29)+((PI()*(($C$7/2)^2)*(G$6-$G57))*$H$29))+((($D$4+$H$4)/3)*$BD$4)+(((PI()*($C$7/2)^2*(($C$7/2)*$AZ$4))/3)*$H$29),(($D$4*$H$29)+((PI()*(($C$7/2)^2)*($G$6-$G57))*$H$29))+((($D$4+$H$4)/3)*$BD$4)-(((PI()*($C$7/2)^2*(($C$7/2)*$AZ$4))/3)*$H$29)))</f>
        <v>120675.53025586781</v>
      </c>
      <c r="I57" s="73">
        <v>2.6</v>
      </c>
      <c r="J57" s="79">
        <f t="shared" si="2"/>
        <v>425235.2726170508</v>
      </c>
      <c r="K57" s="53">
        <v>2.6</v>
      </c>
      <c r="L57" s="80">
        <f>IF($K57&gt;$G$13,IF('Silo Levels'!$L$12="Pumping",((PI()*((($C$12+$G$13)-$K57)*($O$13/($O$12/2)))^2*((($O$13+$G$13)-$K57))/3)*$L$29)+(((PI()*((($C$12+$G$13)-$K57)*($O$13/($O$12/2)))^2*(((($C$12+$G$13)-$K57)*($O$13/($O$12/2)))*$AZ$5))/3)*$L$29),(((PI()*((($C$12+$G$13)-$K57)*($O$13/($O$12/2)))^2*((($O$13+$G$13)-$K57)/3))*$L$29)-((PI()*((($C$12+$G$13)-$K57)*($O$13/($O$12/2)))^2*(((($C$12+$G$13)-$K57)*($O$13/($O$12/2)))*$AZ$5)/3)*$L$29))),IF('Silo Levels'!$L$12="Pumping",(($D$11*$L$29)+((PI()*(($C$14/2)^2)*($G$13-$K57))*$L$29))+((($D$11+$H$11)/3)*$BD$5)+(((PI()*($C$14/2)^2*(($C$14/2)*$AZ$5))/3)*$L$29),(($D$11*$L$29)+((PI()*(($C$14/2)^2)*($G$13-$K57))*$L$29))+((($D$11+$H$11)/3)*$BD$5)-(((PI()*($C$14/2)^2*(($C$14/2)*$AZ$5))/3)*$L$29)))</f>
        <v>411037.26593745133</v>
      </c>
      <c r="M57" s="73">
        <v>2.6</v>
      </c>
      <c r="N57" s="79">
        <f t="shared" si="3"/>
        <v>208767.13060650247</v>
      </c>
      <c r="O57" s="53">
        <v>2.6</v>
      </c>
      <c r="P57" s="80">
        <f>IF($O57&gt;$G$20,IF('Silo Levels'!$L$13="Pumping",((PI()*((($C$19+$G$20)-$O57)*($O$20/($O$19/2)))^2*((($O$20+$G$20)-$O57))/3)*$P$29)+(((PI()*((($C$19+$G$20)-$O57)*($O$20/($O$19/2)))^2*(((($C$19+$G$20)-$O57)*($O$20/($O$19/2)))*$AZ$6))/3)*$P$29),(((PI()*((($C$19+$G$20)-$O57)*($O$20/($O$19/2)))^2*((($O$20+$G$20)-$O57)/3))*$P$29)-((PI()*((($C$19+$G$20)-$O57)*($O$20/($O$19/2)))^2*(((($C$19+$G$20)-$O57)*($O$20/($O$19/2)))*$AZ$6)/3)*$P$29))),IF('Silo Levels'!$L$13="Pumping",(($D$18*$P$29)+((PI()*(($C$21/2)^2)*($G$20-$O57))*$P$29))+((($D$18+$H$18)/3)*$BD$6)+(((PI()*($C$21/2)^2*(($C$21/2)*$AZ$6))/3)*$P$29),(($D$18*$P$29)+((PI()*(($C$21/2)^2)*($G$20-$O57))*$P$29))+((($D$18+$H$18)/3)*$BD$6)-(((PI()*($C$21/2)^2*(($C$21/2)*$AZ$6))/3)*$P$29)))</f>
        <v>204681.9292744777</v>
      </c>
      <c r="Q57" s="73">
        <v>2.6</v>
      </c>
      <c r="R57" s="79">
        <f t="shared" si="4"/>
        <v>203168.19072941816</v>
      </c>
      <c r="S57" s="53">
        <v>2.6</v>
      </c>
      <c r="T57" s="80">
        <f>IF($S57&gt;$G$20,IF('Silo Levels'!$L$14="Pumping",((PI()*((($C$19+$G$20)-$S57)*($O$20/($O$19/2)))^2*((($O$20+$G$20)-$S57))/3)*$T$29)+(((PI()*((($C$19+$G$20)-$S57)*($O$20/($O$19/2)))^2*(((($C$19+$G$20)-$S57)*($O$20/($O$19/2)))*$AZ$7))/3)*$T$29),(((PI()*((($C$19+$G$20)-$S57)*($O$20/($O$19/2)))^2*((($O$20+$G$20)-$S57)/3))*$T$29)-((PI()*((($C$19+$G$20)-$S57)*($O$20/($O$19/2)))^2*(((($C$19+$G$20)-$S57)*($O$20/($O$19/2)))*$AZ$7)/3)*$T$29))),IF('Silo Levels'!$L$14="Pumping",(($D$18*$T$29)+((PI()*(($C$21/2)^2)*($G$20-$S57))*$T$29))+((($D$18+$H$18)/3)*$BD$7)+(((PI()*($C$21/2)^2*(($C$21/2)*$AZ$7))/3)*$T$29),(($D$18*$T$29)+((PI()*(($C$21/2)^2)*($G$20-$S57))*$T$29))+((($D$18+$H$18)/3)*$BD$7)-(((PI()*($C$21/2)^2*(($C$21/2)*$AZ$7))/3)*$T$29)))</f>
        <v>199194.12925828929</v>
      </c>
      <c r="U57" s="73">
        <v>2.6</v>
      </c>
      <c r="V57" s="79">
        <f t="shared" si="7"/>
        <v>197997.76991644103</v>
      </c>
      <c r="W57" s="53">
        <v>2.6</v>
      </c>
      <c r="X57" s="80">
        <f>IF($W57&gt;$G$20,IF('Silo Levels'!$L$15="Pumping",((PI()*((($C$19+$G$20)-$W57)*($O$20/($O$19/2)))^2*((($O$20+$G$20)-$W57))/3)*$X$29)+(((PI()*((($C$19+$G$20)-$W57)*($O$20/($O$19/2)))^2*(((($C$19+$G$20)-$W57)*($O$20/($O$19/2)))*$AZ$8))/3)*$X$29),(((PI()*((($C$19+$G$20)-$W57)*($O$20/($O$19/2)))^2*((($O$20+$G$20)-$W57)/3))*$X$29)-((PI()*((($C$19+$G$20)-$W57)*($O$20/($O$19/2)))^2*(((($C$19+$G$20)-$W57)*($O$20/($O$19/2)))*$AZ$8)/3)*$X$29))),IF('Silo Levels'!$L$15="Pumping",(($D$18*$X$29)+((PI()*(($C$21/2)^2)*($G$20-$W57))*$X$29))+((($D$18+$H$18)/3)*$BD$8)+(((PI()*($C$21/2)^2*(($C$21/2)*$AZ$8))/3)*$X$29),(($D$18*$X$29)+((PI()*(($C$21/2)^2)*($G$20-$W57))*$X$29))+((($D$18+$H$18)/3)*$BD$8)-(((PI()*($C$21/2)^2*(($C$21/2)*$AZ$8))/3)*$X$29)))</f>
        <v>194126.34213357154</v>
      </c>
      <c r="Y57" s="73">
        <v>2.6</v>
      </c>
      <c r="Z57" s="79">
        <f t="shared" si="5"/>
        <v>194913.56033661714</v>
      </c>
      <c r="AA57" s="53">
        <v>2.6</v>
      </c>
      <c r="AB57" s="80">
        <f>IF($AA57&gt;$G$20,IF('Silo Levels'!$L$16="Pumping",((PI()*((($C$19+$G$20)-$AA57)*($O$20/($O$19/2)))^2*((($O$20+$G$20)-$AA57))/3)*$AB$29)+(((PI()*((($C$19+$G$20)-$AA57)*($O$20/($O$19/2)))^2*(((($C$19+$G$20)-$AA57)*($O$20/($O$19/2)))*$AZ$9))/3)*$AB$29),(((PI()*((($C$19+$G$20)-$AA57)*($O$20/($O$19/2)))^2*((($O$20+$G$20)-$AA57)/3))*$AB$29)-((PI()*((($C$19+$G$20)-$AA57)*($O$20/($O$19/2)))^2*(((($C$19+$G$20)-$AA57)*($O$20/($O$19/2)))*$AZ$9)/3)*$AB$29))),IF('Silo Levels'!$L$16="Pumping",(($D$18*$AB$29)+((PI()*(($C$21/2)^2)*($G$20-$AA57))*$AB$29))+((($D$18+$H$18)/3)*$BD$9)+(((PI()*($C$21/2)^2*(($C$21/2)*$AZ$9))/3)*$AB$29),(($D$18*$AB$29)+((PI()*(($C$21/2)^2)*($G$20-$AA57))*$AB$29))+((($D$18+$H$18)/3)*$BD$9)-(((PI()*($C$21/2)^2*(($C$21/2)*$AZ$9))/3)*$AB$29)))</f>
        <v>191103.35461206594</v>
      </c>
      <c r="AC57" s="73">
        <v>2.6</v>
      </c>
      <c r="AD57" s="79">
        <f t="shared" si="8"/>
        <v>193801.66613343381</v>
      </c>
      <c r="AE57" s="53">
        <v>2.6</v>
      </c>
      <c r="AF57" s="80">
        <f>IF($AE57&gt;$G$20,IF('Silo Levels'!$L$17="Pumping",((PI()*((($C$19+$G$20)-$AE57)*($O$20/($O$19/2)))^2*((($O$20+$G$20)-$AE57))/3)*$AF$29)+(((PI()*((($C$19+$G$20)-$AE57)*($O$20/($O$19/2)))^2*(((($C$19+$G$20)-$AE57)*($O$20/($O$19/2)))*$AZ$10))/3)*$AF$29),(((PI()*((($C$19+$G$20)-$AE57)*($O$20/($O$19/2)))^2*((($O$20+$G$20)-$AE57)/3))*$AF$29)-((PI()*((($C$19+$G$20)-$AE57)*($O$20/($O$19/2)))^2*(((($C$19+$G$20)-$AE57)*($O$20/($O$19/2)))*$AZ$10)/3)*$AF$29))),IF('Silo Levels'!$L$17="Pumping",(($D$18*$AF$29)+((PI()*(($C$21/2)^2)*($G$20-$AE57))*$AF$29))+((($D$18+$H$18)/3)*$BD$10)+(((PI()*($C$21/2)^2*(($C$21/2)*$AZ$10))/3)*$AF$29),(($D$18*$AF$29)+((PI()*(($C$21/2)^2)*($G$20-$AE57))*$AF$29))+((($D$18+$H$18)/3)*$BD$10)-(((PI()*($C$21/2)^2*(($C$21/2)*$AZ$10))/3)*$AF$29)))</f>
        <v>190013.53168840797</v>
      </c>
      <c r="AG57" s="73">
        <v>2.6</v>
      </c>
      <c r="AH57" s="79">
        <f t="shared" si="6"/>
        <v>194671.10876087227</v>
      </c>
      <c r="AI57" s="53">
        <v>2.6</v>
      </c>
      <c r="AJ57" s="80">
        <f>IF($AI57&gt;$G$20,IF('Silo Levels'!$L$18="Pumping",((PI()*((($C$19+$G$20)-$AI57)*($O$20/($O$19/2)))^2*((($O$20+$G$20)-$AI57))/3)*$AJ$29)+(((PI()*((($C$19+$G$20)-$AI57)*($O$20/($O$19/2)))^2*(((($C$19+$G$20)-$AI57)*($O$20/($O$19/2)))*$AZ$11))/3)*$AJ$29),(((PI()*((($C$19+$G$20)-$AI57)*($O$20/($O$19/2)))^2*((($O$20+$G$20)-$AI57)/3))*$AJ$29)-((PI()*((($C$19+$G$20)-$AI57)*($O$20/($O$19/2)))^2*(((($C$19+$G$20)-$AI57)*($O$20/($O$19/2)))*$AZ$11)/3)*$AJ$29))),IF('Silo Levels'!$L$18="Pumping",(($D$18*$AJ$29)+((PI()*(($C$21/2)^2)*($G$20-$AI57))*$AJ$29))+((($D$18+$H$18)/3)*$BD$11)+(((PI()*($C$21/2)^2*(($C$21/2)*$AZ$11))/3)*$AJ$29),(($D$18*$AJ$29)+((PI()*(($C$21/2)^2)*($G$20-$AI57))*$AJ$29))+((($D$18+$H$18)/3)*$BD$11)-(((PI()*($C$21/2)^2*(($C$21/2)*$AZ$11))/3)*$AJ$29)))</f>
        <v>190865.71573926017</v>
      </c>
    </row>
    <row r="58" spans="1:36" x14ac:dyDescent="0.3">
      <c r="A58" s="48">
        <v>2.7</v>
      </c>
      <c r="B58" s="78">
        <f t="shared" si="0"/>
        <v>140755.38466845799</v>
      </c>
      <c r="C58" s="53">
        <v>2.7</v>
      </c>
      <c r="D58" s="54">
        <f>IF($C58&gt;$G$6,IF('Silo Levels'!$L$10="Pumping",((PI()*((($C$5+$G$6)-$C58)*($O$6/($O$5/2)))^2*((($O$6+$G$6)-$C58))/3)*$D$29)+(((PI()*((($C$5+$G$6)-$C58)*($O$6/($O$5/2)))^2*(((($C$5+$G$6)-$C58)*($O$6/($O$5/2)))*$AZ$3))/3)*$D$29),(((PI()*((($C$5+$G$6)-$C58)*($O$6/($O$5/2)))^2*((($O$6+$G$6)-$C58)/3))*$D$29)-((PI()*((($C$5+$G$6)-$C58)*($O$6/($O$5/2)))^2*(((($C$5+$G$6)-$C58)*($O$6/($O$5/2)))*$AZ$3)/3)*$D$29))),IF('Silo Levels'!$L$10="Pumping",(($D$4*$D$29)+((PI()*(($C$7/2)^2)*(G$6-$C58))*$D$29))+((($D$4+$H$4)/3)*$BD$3)+(((PI()*($C$7/2)^2*(($C$7/2)*$AZ$3))/3)*$D$29),(($D$4*$D$29)+((PI()*(($C$7/2)^2)*($G$6-$C58))*$D$29))+((($D$4+$H$4)/3)*$BD$3)-(((PI()*($C$7/2)^2*(($C$7/2)*$AZ$3))/3)*$D$29)))</f>
        <v>137699.87791875179</v>
      </c>
      <c r="E58" s="73">
        <v>2.7</v>
      </c>
      <c r="F58" s="78">
        <f t="shared" si="1"/>
        <v>122957.44014792163</v>
      </c>
      <c r="G58" s="53">
        <v>2.7</v>
      </c>
      <c r="H58" s="54">
        <f>IF($G58&gt;$G$6,IF('Silo Levels'!$L$11="Pumping",((PI()*((($C$5+$G$6)-$G58)*($O$6/($O$5/2)))^2*((($O$6+$G$6)-$G58))/3)*$H$29)+(((PI()*((($C$5+$G$6)-$G58)*($O$6/($O$5/2)))^2*(((($C$5+$G$6)-$G58)*($O$6/($O$5/2)))*$AZ$4))/3)*$H$29),(((PI()*((($C$5+$G$6)-$G58)*($O$6/($O$5/2)))^2*((($O$6+$G$6)-$G58)/3))*$H$29)-((PI()*((($C$5+$G$6)-$G58)*($O$6/($O$5/2)))^2*(((($C$5+$G$6)-$G58)*($O$6/($O$5/2)))*$AZ$4)/3)*$H$29))),IF('Silo Levels'!$L$11="Pumping",(($D$4*$H$29)+((PI()*(($C$7/2)^2)*(G$6-$G58))*$H$29))+((($D$4+$H$4)/3)*$BD$4)+(((PI()*($C$7/2)^2*(($C$7/2)*$AZ$4))/3)*$H$29),(($D$4*$H$29)+((PI()*(($C$7/2)^2)*($G$6-$G58))*$H$29))+((($D$4+$H$4)/3)*$BD$4)-(((PI()*($C$7/2)^2*(($C$7/2)*$AZ$4))/3)*$H$29)))</f>
        <v>120293.66503279316</v>
      </c>
      <c r="I58" s="73">
        <v>2.7</v>
      </c>
      <c r="J58" s="79">
        <f t="shared" si="2"/>
        <v>424316.30778341973</v>
      </c>
      <c r="K58" s="53">
        <v>2.7</v>
      </c>
      <c r="L58" s="80">
        <f>IF($K58&gt;$G$13,IF('Silo Levels'!$L$12="Pumping",((PI()*((($C$12+$G$13)-$K58)*($O$13/($O$12/2)))^2*((($O$13+$G$13)-$K58))/3)*$L$29)+(((PI()*((($C$12+$G$13)-$K58)*($O$13/($O$12/2)))^2*(((($C$12+$G$13)-$K58)*($O$13/($O$12/2)))*$AZ$5))/3)*$L$29),(((PI()*((($C$12+$G$13)-$K58)*($O$13/($O$12/2)))^2*((($O$13+$G$13)-$K58)/3))*$L$29)-((PI()*((($C$12+$G$13)-$K58)*($O$13/($O$12/2)))^2*(((($C$12+$G$13)-$K58)*($O$13/($O$12/2)))*$AZ$5)/3)*$L$29))),IF('Silo Levels'!$L$12="Pumping",(($D$11*$L$29)+((PI()*(($C$14/2)^2)*($G$13-$K58))*$L$29))+((($D$11+$H$11)/3)*$BD$5)+(((PI()*($C$14/2)^2*(($C$14/2)*$AZ$5))/3)*$L$29),(($D$11*$L$29)+((PI()*(($C$14/2)^2)*($G$13-$K58))*$L$29))+((($D$11+$H$11)/3)*$BD$5)-(((PI()*($C$14/2)^2*(($C$14/2)*$AZ$5))/3)*$L$29)))</f>
        <v>410118.30110382027</v>
      </c>
      <c r="M58" s="73">
        <v>2.7</v>
      </c>
      <c r="N58" s="79">
        <f t="shared" si="3"/>
        <v>208357.18705820176</v>
      </c>
      <c r="O58" s="53">
        <v>2.7</v>
      </c>
      <c r="P58" s="80">
        <f>IF($O58&gt;$G$20,IF('Silo Levels'!$L$13="Pumping",((PI()*((($C$19+$G$20)-$O58)*($O$20/($O$19/2)))^2*((($O$20+$G$20)-$O58))/3)*$P$29)+(((PI()*((($C$19+$G$20)-$O58)*($O$20/($O$19/2)))^2*(((($C$19+$G$20)-$O58)*($O$20/($O$19/2)))*$AZ$6))/3)*$P$29),(((PI()*((($C$19+$G$20)-$O58)*($O$20/($O$19/2)))^2*((($O$20+$G$20)-$O58)/3))*$P$29)-((PI()*((($C$19+$G$20)-$O58)*($O$20/($O$19/2)))^2*(((($C$19+$G$20)-$O58)*($O$20/($O$19/2)))*$AZ$6)/3)*$P$29))),IF('Silo Levels'!$L$13="Pumping",(($D$18*$P$29)+((PI()*(($C$21/2)^2)*($G$20-$O58))*$P$29))+((($D$18+$H$18)/3)*$BD$6)+(((PI()*($C$21/2)^2*(($C$21/2)*$AZ$6))/3)*$P$29),(($D$18*$P$29)+((PI()*(($C$21/2)^2)*($G$20-$O58))*$P$29))+((($D$18+$H$18)/3)*$BD$6)-(((PI()*($C$21/2)^2*(($C$21/2)*$AZ$6))/3)*$P$29)))</f>
        <v>204271.98572617699</v>
      </c>
      <c r="Q58" s="73">
        <v>2.7</v>
      </c>
      <c r="R58" s="79">
        <f t="shared" si="4"/>
        <v>202769.39989189722</v>
      </c>
      <c r="S58" s="53">
        <v>2.7</v>
      </c>
      <c r="T58" s="80">
        <f>IF($S58&gt;$G$20,IF('Silo Levels'!$L$14="Pumping",((PI()*((($C$19+$G$20)-$S58)*($O$20/($O$19/2)))^2*((($O$20+$G$20)-$S58))/3)*$T$29)+(((PI()*((($C$19+$G$20)-$S58)*($O$20/($O$19/2)))^2*(((($C$19+$G$20)-$S58)*($O$20/($O$19/2)))*$AZ$7))/3)*$T$29),(((PI()*((($C$19+$G$20)-$S58)*($O$20/($O$19/2)))^2*((($O$20+$G$20)-$S58)/3))*$T$29)-((PI()*((($C$19+$G$20)-$S58)*($O$20/($O$19/2)))^2*(((($C$19+$G$20)-$S58)*($O$20/($O$19/2)))*$AZ$7)/3)*$T$29))),IF('Silo Levels'!$L$14="Pumping",(($D$18*$T$29)+((PI()*(($C$21/2)^2)*($G$20-$S58))*$T$29))+((($D$18+$H$18)/3)*$BD$7)+(((PI()*($C$21/2)^2*(($C$21/2)*$AZ$7))/3)*$T$29),(($D$18*$T$29)+((PI()*(($C$21/2)^2)*($G$20-$S58))*$T$29))+((($D$18+$H$18)/3)*$BD$7)-(((PI()*($C$21/2)^2*(($C$21/2)*$AZ$7))/3)*$T$29)))</f>
        <v>198795.33842076836</v>
      </c>
      <c r="U58" s="73">
        <v>2.7</v>
      </c>
      <c r="V58" s="79">
        <f t="shared" si="7"/>
        <v>197609.27820861305</v>
      </c>
      <c r="W58" s="53">
        <v>2.7</v>
      </c>
      <c r="X58" s="80">
        <f>IF($W58&gt;$G$20,IF('Silo Levels'!$L$15="Pumping",((PI()*((($C$19+$G$20)-$W58)*($O$20/($O$19/2)))^2*((($O$20+$G$20)-$W58))/3)*$X$29)+(((PI()*((($C$19+$G$20)-$W58)*($O$20/($O$19/2)))^2*(((($C$19+$G$20)-$W58)*($O$20/($O$19/2)))*$AZ$8))/3)*$X$29),(((PI()*((($C$19+$G$20)-$W58)*($O$20/($O$19/2)))^2*((($O$20+$G$20)-$W58)/3))*$X$29)-((PI()*((($C$19+$G$20)-$W58)*($O$20/($O$19/2)))^2*(((($C$19+$G$20)-$W58)*($O$20/($O$19/2)))*$AZ$8)/3)*$X$29))),IF('Silo Levels'!$L$15="Pumping",(($D$18*$X$29)+((PI()*(($C$21/2)^2)*($G$20-$W58))*$X$29))+((($D$18+$H$18)/3)*$BD$8)+(((PI()*($C$21/2)^2*(($C$21/2)*$AZ$8))/3)*$X$29),(($D$18*$X$29)+((PI()*(($C$21/2)^2)*($G$20-$W58))*$X$29))+((($D$18+$H$18)/3)*$BD$8)-(((PI()*($C$21/2)^2*(($C$21/2)*$AZ$8))/3)*$X$29)))</f>
        <v>193737.85042574356</v>
      </c>
      <c r="Y58" s="73">
        <v>2.7</v>
      </c>
      <c r="Z58" s="79">
        <f t="shared" si="5"/>
        <v>194531.21216634859</v>
      </c>
      <c r="AA58" s="53">
        <v>2.7</v>
      </c>
      <c r="AB58" s="80">
        <f>IF($AA58&gt;$G$20,IF('Silo Levels'!$L$16="Pumping",((PI()*((($C$19+$G$20)-$AA58)*($O$20/($O$19/2)))^2*((($O$20+$G$20)-$AA58))/3)*$AB$29)+(((PI()*((($C$19+$G$20)-$AA58)*($O$20/($O$19/2)))^2*(((($C$19+$G$20)-$AA58)*($O$20/($O$19/2)))*$AZ$9))/3)*$AB$29),(((PI()*((($C$19+$G$20)-$AA58)*($O$20/($O$19/2)))^2*((($O$20+$G$20)-$AA58)/3))*$AB$29)-((PI()*((($C$19+$G$20)-$AA58)*($O$20/($O$19/2)))^2*(((($C$19+$G$20)-$AA58)*($O$20/($O$19/2)))*$AZ$9)/3)*$AB$29))),IF('Silo Levels'!$L$16="Pumping",(($D$18*$AB$29)+((PI()*(($C$21/2)^2)*($G$20-$AA58))*$AB$29))+((($D$18+$H$18)/3)*$BD$9)+(((PI()*($C$21/2)^2*(($C$21/2)*$AZ$9))/3)*$AB$29),(($D$18*$AB$29)+((PI()*(($C$21/2)^2)*($G$20-$AA58))*$AB$29))+((($D$18+$H$18)/3)*$BD$9)-(((PI()*($C$21/2)^2*(($C$21/2)*$AZ$9))/3)*$AB$29)))</f>
        <v>190721.00644179739</v>
      </c>
      <c r="AC58" s="73">
        <v>2.7</v>
      </c>
      <c r="AD58" s="79">
        <f t="shared" si="8"/>
        <v>193421.5327814591</v>
      </c>
      <c r="AE58" s="53">
        <v>2.7</v>
      </c>
      <c r="AF58" s="80">
        <f>IF($AE58&gt;$G$20,IF('Silo Levels'!$L$17="Pumping",((PI()*((($C$19+$G$20)-$AE58)*($O$20/($O$19/2)))^2*((($O$20+$G$20)-$AE58))/3)*$AF$29)+(((PI()*((($C$19+$G$20)-$AE58)*($O$20/($O$19/2)))^2*(((($C$19+$G$20)-$AE58)*($O$20/($O$19/2)))*$AZ$10))/3)*$AF$29),(((PI()*((($C$19+$G$20)-$AE58)*($O$20/($O$19/2)))^2*((($O$20+$G$20)-$AE58)/3))*$AF$29)-((PI()*((($C$19+$G$20)-$AE58)*($O$20/($O$19/2)))^2*(((($C$19+$G$20)-$AE58)*($O$20/($O$19/2)))*$AZ$10)/3)*$AF$29))),IF('Silo Levels'!$L$17="Pumping",(($D$18*$AF$29)+((PI()*(($C$21/2)^2)*($G$20-$AE58))*$AF$29))+((($D$18+$H$18)/3)*$BD$10)+(((PI()*($C$21/2)^2*(($C$21/2)*$AZ$10))/3)*$AF$29),(($D$18*$AF$29)+((PI()*(($C$21/2)^2)*($G$20-$AE58))*$AF$29))+((($D$18+$H$18)/3)*$BD$10)-(((PI()*($C$21/2)^2*(($C$21/2)*$AZ$10))/3)*$AF$29)))</f>
        <v>189633.39833643325</v>
      </c>
      <c r="AG58" s="73">
        <v>2.7</v>
      </c>
      <c r="AH58" s="79">
        <f t="shared" si="6"/>
        <v>194289.24353779762</v>
      </c>
      <c r="AI58" s="53">
        <v>2.7</v>
      </c>
      <c r="AJ58" s="80">
        <f>IF($AI58&gt;$G$20,IF('Silo Levels'!$L$18="Pumping",((PI()*((($C$19+$G$20)-$AI58)*($O$20/($O$19/2)))^2*((($O$20+$G$20)-$AI58))/3)*$AJ$29)+(((PI()*((($C$19+$G$20)-$AI58)*($O$20/($O$19/2)))^2*(((($C$19+$G$20)-$AI58)*($O$20/($O$19/2)))*$AZ$11))/3)*$AJ$29),(((PI()*((($C$19+$G$20)-$AI58)*($O$20/($O$19/2)))^2*((($O$20+$G$20)-$AI58)/3))*$AJ$29)-((PI()*((($C$19+$G$20)-$AI58)*($O$20/($O$19/2)))^2*(((($C$19+$G$20)-$AI58)*($O$20/($O$19/2)))*$AZ$11)/3)*$AJ$29))),IF('Silo Levels'!$L$18="Pumping",(($D$18*$AJ$29)+((PI()*(($C$21/2)^2)*($G$20-$AI58))*$AJ$29))+((($D$18+$H$18)/3)*$BD$11)+(((PI()*($C$21/2)^2*(($C$21/2)*$AZ$11))/3)*$AJ$29),(($D$18*$AJ$29)+((PI()*(($C$21/2)^2)*($G$20-$AI58))*$AJ$29))+((($D$18+$H$18)/3)*$BD$11)-(((PI()*($C$21/2)^2*(($C$21/2)*$AZ$11))/3)*$AJ$29)))</f>
        <v>190483.85051618551</v>
      </c>
    </row>
    <row r="59" spans="1:36" x14ac:dyDescent="0.3">
      <c r="A59" s="48">
        <v>2.8</v>
      </c>
      <c r="B59" s="78">
        <f t="shared" si="0"/>
        <v>140317.36279493116</v>
      </c>
      <c r="C59" s="53">
        <v>2.8</v>
      </c>
      <c r="D59" s="54">
        <f>IF($C59&gt;$G$6,IF('Silo Levels'!$L$10="Pumping",((PI()*((($C$5+$G$6)-$C59)*($O$6/($O$5/2)))^2*((($O$6+$G$6)-$C59))/3)*$D$29)+(((PI()*((($C$5+$G$6)-$C59)*($O$6/($O$5/2)))^2*(((($C$5+$G$6)-$C59)*($O$6/($O$5/2)))*$AZ$3))/3)*$D$29),(((PI()*((($C$5+$G$6)-$C59)*($O$6/($O$5/2)))^2*((($O$6+$G$6)-$C59)/3))*$D$29)-((PI()*((($C$5+$G$6)-$C59)*($O$6/($O$5/2)))^2*(((($C$5+$G$6)-$C59)*($O$6/($O$5/2)))*$AZ$3)/3)*$D$29))),IF('Silo Levels'!$L$10="Pumping",(($D$4*$D$29)+((PI()*(($C$7/2)^2)*(G$6-$C59))*$D$29))+((($D$4+$H$4)/3)*$BD$3)+(((PI()*($C$7/2)^2*(($C$7/2)*$AZ$3))/3)*$D$29),(($D$4*$D$29)+((PI()*(($C$7/2)^2)*($G$6-$C59))*$D$29))+((($D$4+$H$4)/3)*$BD$3)-(((PI()*($C$7/2)^2*(($C$7/2)*$AZ$3))/3)*$D$29)))</f>
        <v>137261.85604522497</v>
      </c>
      <c r="E59" s="73">
        <v>2.8</v>
      </c>
      <c r="F59" s="78">
        <f t="shared" si="1"/>
        <v>122575.57492484697</v>
      </c>
      <c r="G59" s="53">
        <v>2.8</v>
      </c>
      <c r="H59" s="54">
        <f>IF($G59&gt;$G$6,IF('Silo Levels'!$L$11="Pumping",((PI()*((($C$5+$G$6)-$G59)*($O$6/($O$5/2)))^2*((($O$6+$G$6)-$G59))/3)*$H$29)+(((PI()*((($C$5+$G$6)-$G59)*($O$6/($O$5/2)))^2*(((($C$5+$G$6)-$G59)*($O$6/($O$5/2)))*$AZ$4))/3)*$H$29),(((PI()*((($C$5+$G$6)-$G59)*($O$6/($O$5/2)))^2*((($O$6+$G$6)-$G59)/3))*$H$29)-((PI()*((($C$5+$G$6)-$G59)*($O$6/($O$5/2)))^2*(((($C$5+$G$6)-$G59)*($O$6/($O$5/2)))*$AZ$4)/3)*$H$29))),IF('Silo Levels'!$L$11="Pumping",(($D$4*$H$29)+((PI()*(($C$7/2)^2)*(G$6-$G59))*$H$29))+((($D$4+$H$4)/3)*$BD$4)+(((PI()*($C$7/2)^2*(($C$7/2)*$AZ$4))/3)*$H$29),(($D$4*$H$29)+((PI()*(($C$7/2)^2)*($G$6-$G59))*$H$29))+((($D$4+$H$4)/3)*$BD$4)-(((PI()*($C$7/2)^2*(($C$7/2)*$AZ$4))/3)*$H$29)))</f>
        <v>119911.79980971849</v>
      </c>
      <c r="I59" s="73">
        <v>2.8</v>
      </c>
      <c r="J59" s="79">
        <f t="shared" si="2"/>
        <v>423397.34294978878</v>
      </c>
      <c r="K59" s="53">
        <v>2.8</v>
      </c>
      <c r="L59" s="80">
        <f>IF($K59&gt;$G$13,IF('Silo Levels'!$L$12="Pumping",((PI()*((($C$12+$G$13)-$K59)*($O$13/($O$12/2)))^2*((($O$13+$G$13)-$K59))/3)*$L$29)+(((PI()*((($C$12+$G$13)-$K59)*($O$13/($O$12/2)))^2*(((($C$12+$G$13)-$K59)*($O$13/($O$12/2)))*$AZ$5))/3)*$L$29),(((PI()*((($C$12+$G$13)-$K59)*($O$13/($O$12/2)))^2*((($O$13+$G$13)-$K59)/3))*$L$29)-((PI()*((($C$12+$G$13)-$K59)*($O$13/($O$12/2)))^2*(((($C$12+$G$13)-$K59)*($O$13/($O$12/2)))*$AZ$5)/3)*$L$29))),IF('Silo Levels'!$L$12="Pumping",(($D$11*$L$29)+((PI()*(($C$14/2)^2)*($G$13-$K59))*$L$29))+((($D$11+$H$11)/3)*$BD$5)+(((PI()*($C$14/2)^2*(($C$14/2)*$AZ$5))/3)*$L$29),(($D$11*$L$29)+((PI()*(($C$14/2)^2)*($G$13-$K59))*$L$29))+((($D$11+$H$11)/3)*$BD$5)-(((PI()*($C$14/2)^2*(($C$14/2)*$AZ$5))/3)*$L$29)))</f>
        <v>409199.33627018932</v>
      </c>
      <c r="M59" s="73">
        <v>2.8</v>
      </c>
      <c r="N59" s="79">
        <f t="shared" si="3"/>
        <v>207947.24350990105</v>
      </c>
      <c r="O59" s="53">
        <v>2.8</v>
      </c>
      <c r="P59" s="80">
        <f>IF($O59&gt;$G$20,IF('Silo Levels'!$L$13="Pumping",((PI()*((($C$19+$G$20)-$O59)*($O$20/($O$19/2)))^2*((($O$20+$G$20)-$O59))/3)*$P$29)+(((PI()*((($C$19+$G$20)-$O59)*($O$20/($O$19/2)))^2*(((($C$19+$G$20)-$O59)*($O$20/($O$19/2)))*$AZ$6))/3)*$P$29),(((PI()*((($C$19+$G$20)-$O59)*($O$20/($O$19/2)))^2*((($O$20+$G$20)-$O59)/3))*$P$29)-((PI()*((($C$19+$G$20)-$O59)*($O$20/($O$19/2)))^2*(((($C$19+$G$20)-$O59)*($O$20/($O$19/2)))*$AZ$6)/3)*$P$29))),IF('Silo Levels'!$L$13="Pumping",(($D$18*$P$29)+((PI()*(($C$21/2)^2)*($G$20-$O59))*$P$29))+((($D$18+$H$18)/3)*$BD$6)+(((PI()*($C$21/2)^2*(($C$21/2)*$AZ$6))/3)*$P$29),(($D$18*$P$29)+((PI()*(($C$21/2)^2)*($G$20-$O59))*$P$29))+((($D$18+$H$18)/3)*$BD$6)-(((PI()*($C$21/2)^2*(($C$21/2)*$AZ$6))/3)*$P$29)))</f>
        <v>203862.04217787628</v>
      </c>
      <c r="Q59" s="73">
        <v>2.8</v>
      </c>
      <c r="R59" s="79">
        <f t="shared" si="4"/>
        <v>202370.60905437631</v>
      </c>
      <c r="S59" s="53">
        <v>2.8</v>
      </c>
      <c r="T59" s="80">
        <f>IF($S59&gt;$G$20,IF('Silo Levels'!$L$14="Pumping",((PI()*((($C$19+$G$20)-$S59)*($O$20/($O$19/2)))^2*((($O$20+$G$20)-$S59))/3)*$T$29)+(((PI()*((($C$19+$G$20)-$S59)*($O$20/($O$19/2)))^2*(((($C$19+$G$20)-$S59)*($O$20/($O$19/2)))*$AZ$7))/3)*$T$29),(((PI()*((($C$19+$G$20)-$S59)*($O$20/($O$19/2)))^2*((($O$20+$G$20)-$S59)/3))*$T$29)-((PI()*((($C$19+$G$20)-$S59)*($O$20/($O$19/2)))^2*(((($C$19+$G$20)-$S59)*($O$20/($O$19/2)))*$AZ$7)/3)*$T$29))),IF('Silo Levels'!$L$14="Pumping",(($D$18*$T$29)+((PI()*(($C$21/2)^2)*($G$20-$S59))*$T$29))+((($D$18+$H$18)/3)*$BD$7)+(((PI()*($C$21/2)^2*(($C$21/2)*$AZ$7))/3)*$T$29),(($D$18*$T$29)+((PI()*(($C$21/2)^2)*($G$20-$S59))*$T$29))+((($D$18+$H$18)/3)*$BD$7)-(((PI()*($C$21/2)^2*(($C$21/2)*$AZ$7))/3)*$T$29)))</f>
        <v>198396.54758324745</v>
      </c>
      <c r="U59" s="73">
        <v>2.8</v>
      </c>
      <c r="V59" s="79">
        <f t="shared" si="7"/>
        <v>197220.78650078503</v>
      </c>
      <c r="W59" s="53">
        <v>2.8</v>
      </c>
      <c r="X59" s="80">
        <f>IF($W59&gt;$G$20,IF('Silo Levels'!$L$15="Pumping",((PI()*((($C$19+$G$20)-$W59)*($O$20/($O$19/2)))^2*((($O$20+$G$20)-$W59))/3)*$X$29)+(((PI()*((($C$19+$G$20)-$W59)*($O$20/($O$19/2)))^2*(((($C$19+$G$20)-$W59)*($O$20/($O$19/2)))*$AZ$8))/3)*$X$29),(((PI()*((($C$19+$G$20)-$W59)*($O$20/($O$19/2)))^2*((($O$20+$G$20)-$W59)/3))*$X$29)-((PI()*((($C$19+$G$20)-$W59)*($O$20/($O$19/2)))^2*(((($C$19+$G$20)-$W59)*($O$20/($O$19/2)))*$AZ$8)/3)*$X$29))),IF('Silo Levels'!$L$15="Pumping",(($D$18*$X$29)+((PI()*(($C$21/2)^2)*($G$20-$W59))*$X$29))+((($D$18+$H$18)/3)*$BD$8)+(((PI()*($C$21/2)^2*(($C$21/2)*$AZ$8))/3)*$X$29),(($D$18*$X$29)+((PI()*(($C$21/2)^2)*($G$20-$W59))*$X$29))+((($D$18+$H$18)/3)*$BD$8)-(((PI()*($C$21/2)^2*(($C$21/2)*$AZ$8))/3)*$X$29)))</f>
        <v>193349.35871791554</v>
      </c>
      <c r="Y59" s="73">
        <v>2.8</v>
      </c>
      <c r="Z59" s="79">
        <f t="shared" si="5"/>
        <v>194148.86399608006</v>
      </c>
      <c r="AA59" s="53">
        <v>2.8</v>
      </c>
      <c r="AB59" s="80">
        <f>IF($AA59&gt;$G$20,IF('Silo Levels'!$L$16="Pumping",((PI()*((($C$19+$G$20)-$AA59)*($O$20/($O$19/2)))^2*((($O$20+$G$20)-$AA59))/3)*$AB$29)+(((PI()*((($C$19+$G$20)-$AA59)*($O$20/($O$19/2)))^2*(((($C$19+$G$20)-$AA59)*($O$20/($O$19/2)))*$AZ$9))/3)*$AB$29),(((PI()*((($C$19+$G$20)-$AA59)*($O$20/($O$19/2)))^2*((($O$20+$G$20)-$AA59)/3))*$AB$29)-((PI()*((($C$19+$G$20)-$AA59)*($O$20/($O$19/2)))^2*(((($C$19+$G$20)-$AA59)*($O$20/($O$19/2)))*$AZ$9)/3)*$AB$29))),IF('Silo Levels'!$L$16="Pumping",(($D$18*$AB$29)+((PI()*(($C$21/2)^2)*($G$20-$AA59))*$AB$29))+((($D$18+$H$18)/3)*$BD$9)+(((PI()*($C$21/2)^2*(($C$21/2)*$AZ$9))/3)*$AB$29),(($D$18*$AB$29)+((PI()*(($C$21/2)^2)*($G$20-$AA59))*$AB$29))+((($D$18+$H$18)/3)*$BD$9)-(((PI()*($C$21/2)^2*(($C$21/2)*$AZ$9))/3)*$AB$29)))</f>
        <v>190338.65827152887</v>
      </c>
      <c r="AC59" s="73">
        <v>2.8</v>
      </c>
      <c r="AD59" s="79">
        <f t="shared" si="8"/>
        <v>193041.39942948442</v>
      </c>
      <c r="AE59" s="53">
        <v>2.8</v>
      </c>
      <c r="AF59" s="80">
        <f>IF($AE59&gt;$G$20,IF('Silo Levels'!$L$17="Pumping",((PI()*((($C$19+$G$20)-$AE59)*($O$20/($O$19/2)))^2*((($O$20+$G$20)-$AE59))/3)*$AF$29)+(((PI()*((($C$19+$G$20)-$AE59)*($O$20/($O$19/2)))^2*(((($C$19+$G$20)-$AE59)*($O$20/($O$19/2)))*$AZ$10))/3)*$AF$29),(((PI()*((($C$19+$G$20)-$AE59)*($O$20/($O$19/2)))^2*((($O$20+$G$20)-$AE59)/3))*$AF$29)-((PI()*((($C$19+$G$20)-$AE59)*($O$20/($O$19/2)))^2*(((($C$19+$G$20)-$AE59)*($O$20/($O$19/2)))*$AZ$10)/3)*$AF$29))),IF('Silo Levels'!$L$17="Pumping",(($D$18*$AF$29)+((PI()*(($C$21/2)^2)*($G$20-$AE59))*$AF$29))+((($D$18+$H$18)/3)*$BD$10)+(((PI()*($C$21/2)^2*(($C$21/2)*$AZ$10))/3)*$AF$29),(($D$18*$AF$29)+((PI()*(($C$21/2)^2)*($G$20-$AE59))*$AF$29))+((($D$18+$H$18)/3)*$BD$10)-(((PI()*($C$21/2)^2*(($C$21/2)*$AZ$10))/3)*$AF$29)))</f>
        <v>189253.26498445857</v>
      </c>
      <c r="AG59" s="73">
        <v>2.8</v>
      </c>
      <c r="AH59" s="79">
        <f t="shared" si="6"/>
        <v>193907.378314723</v>
      </c>
      <c r="AI59" s="53">
        <v>2.8</v>
      </c>
      <c r="AJ59" s="80">
        <f>IF($AI59&gt;$G$20,IF('Silo Levels'!$L$18="Pumping",((PI()*((($C$19+$G$20)-$AI59)*($O$20/($O$19/2)))^2*((($O$20+$G$20)-$AI59))/3)*$AJ$29)+(((PI()*((($C$19+$G$20)-$AI59)*($O$20/($O$19/2)))^2*(((($C$19+$G$20)-$AI59)*($O$20/($O$19/2)))*$AZ$11))/3)*$AJ$29),(((PI()*((($C$19+$G$20)-$AI59)*($O$20/($O$19/2)))^2*((($O$20+$G$20)-$AI59)/3))*$AJ$29)-((PI()*((($C$19+$G$20)-$AI59)*($O$20/($O$19/2)))^2*(((($C$19+$G$20)-$AI59)*($O$20/($O$19/2)))*$AZ$11)/3)*$AJ$29))),IF('Silo Levels'!$L$18="Pumping",(($D$18*$AJ$29)+((PI()*(($C$21/2)^2)*($G$20-$AI59))*$AJ$29))+((($D$18+$H$18)/3)*$BD$11)+(((PI()*($C$21/2)^2*(($C$21/2)*$AZ$11))/3)*$AJ$29),(($D$18*$AJ$29)+((PI()*(($C$21/2)^2)*($G$20-$AI59))*$AJ$29))+((($D$18+$H$18)/3)*$BD$11)-(((PI()*($C$21/2)^2*(($C$21/2)*$AZ$11))/3)*$AJ$29)))</f>
        <v>190101.98529311089</v>
      </c>
    </row>
    <row r="60" spans="1:36" x14ac:dyDescent="0.3">
      <c r="A60" s="48">
        <v>2.9</v>
      </c>
      <c r="B60" s="78">
        <f t="shared" si="0"/>
        <v>139879.34092140436</v>
      </c>
      <c r="C60" s="53">
        <v>2.9</v>
      </c>
      <c r="D60" s="54">
        <f>IF($C60&gt;$G$6,IF('Silo Levels'!$L$10="Pumping",((PI()*((($C$5+$G$6)-$C60)*($O$6/($O$5/2)))^2*((($O$6+$G$6)-$C60))/3)*$D$29)+(((PI()*((($C$5+$G$6)-$C60)*($O$6/($O$5/2)))^2*(((($C$5+$G$6)-$C60)*($O$6/($O$5/2)))*$AZ$3))/3)*$D$29),(((PI()*((($C$5+$G$6)-$C60)*($O$6/($O$5/2)))^2*((($O$6+$G$6)-$C60)/3))*$D$29)-((PI()*((($C$5+$G$6)-$C60)*($O$6/($O$5/2)))^2*(((($C$5+$G$6)-$C60)*($O$6/($O$5/2)))*$AZ$3)/3)*$D$29))),IF('Silo Levels'!$L$10="Pumping",(($D$4*$D$29)+((PI()*(($C$7/2)^2)*(G$6-$C60))*$D$29))+((($D$4+$H$4)/3)*$BD$3)+(((PI()*($C$7/2)^2*(($C$7/2)*$AZ$3))/3)*$D$29),(($D$4*$D$29)+((PI()*(($C$7/2)^2)*($G$6-$C60))*$D$29))+((($D$4+$H$4)/3)*$BD$3)-(((PI()*($C$7/2)^2*(($C$7/2)*$AZ$3))/3)*$D$29)))</f>
        <v>136823.83417169817</v>
      </c>
      <c r="E60" s="73">
        <v>2.9</v>
      </c>
      <c r="F60" s="78">
        <f t="shared" si="1"/>
        <v>122193.70970177231</v>
      </c>
      <c r="G60" s="53">
        <v>2.9</v>
      </c>
      <c r="H60" s="54">
        <f>IF($G60&gt;$G$6,IF('Silo Levels'!$L$11="Pumping",((PI()*((($C$5+$G$6)-$G60)*($O$6/($O$5/2)))^2*((($O$6+$G$6)-$G60))/3)*$H$29)+(((PI()*((($C$5+$G$6)-$G60)*($O$6/($O$5/2)))^2*(((($C$5+$G$6)-$G60)*($O$6/($O$5/2)))*$AZ$4))/3)*$H$29),(((PI()*((($C$5+$G$6)-$G60)*($O$6/($O$5/2)))^2*((($O$6+$G$6)-$G60)/3))*$H$29)-((PI()*((($C$5+$G$6)-$G60)*($O$6/($O$5/2)))^2*(((($C$5+$G$6)-$G60)*($O$6/($O$5/2)))*$AZ$4)/3)*$H$29))),IF('Silo Levels'!$L$11="Pumping",(($D$4*$H$29)+((PI()*(($C$7/2)^2)*(G$6-$G60))*$H$29))+((($D$4+$H$4)/3)*$BD$4)+(((PI()*($C$7/2)^2*(($C$7/2)*$AZ$4))/3)*$H$29),(($D$4*$H$29)+((PI()*(($C$7/2)^2)*($G$6-$G60))*$H$29))+((($D$4+$H$4)/3)*$BD$4)-(((PI()*($C$7/2)^2*(($C$7/2)*$AZ$4))/3)*$H$29)))</f>
        <v>119529.93458664384</v>
      </c>
      <c r="I60" s="73">
        <v>2.9</v>
      </c>
      <c r="J60" s="79">
        <f t="shared" si="2"/>
        <v>422478.37811615772</v>
      </c>
      <c r="K60" s="53">
        <v>2.9</v>
      </c>
      <c r="L60" s="80">
        <f>IF($K60&gt;$G$13,IF('Silo Levels'!$L$12="Pumping",((PI()*((($C$12+$G$13)-$K60)*($O$13/($O$12/2)))^2*((($O$13+$G$13)-$K60))/3)*$L$29)+(((PI()*((($C$12+$G$13)-$K60)*($O$13/($O$12/2)))^2*(((($C$12+$G$13)-$K60)*($O$13/($O$12/2)))*$AZ$5))/3)*$L$29),(((PI()*((($C$12+$G$13)-$K60)*($O$13/($O$12/2)))^2*((($O$13+$G$13)-$K60)/3))*$L$29)-((PI()*((($C$12+$G$13)-$K60)*($O$13/($O$12/2)))^2*(((($C$12+$G$13)-$K60)*($O$13/($O$12/2)))*$AZ$5)/3)*$L$29))),IF('Silo Levels'!$L$12="Pumping",(($D$11*$L$29)+((PI()*(($C$14/2)^2)*($G$13-$K60))*$L$29))+((($D$11+$H$11)/3)*$BD$5)+(((PI()*($C$14/2)^2*(($C$14/2)*$AZ$5))/3)*$L$29),(($D$11*$L$29)+((PI()*(($C$14/2)^2)*($G$13-$K60))*$L$29))+((($D$11+$H$11)/3)*$BD$5)-(((PI()*($C$14/2)^2*(($C$14/2)*$AZ$5))/3)*$L$29)))</f>
        <v>408280.37143655826</v>
      </c>
      <c r="M60" s="73">
        <v>2.9</v>
      </c>
      <c r="N60" s="79">
        <f t="shared" si="3"/>
        <v>207537.29996160028</v>
      </c>
      <c r="O60" s="53">
        <v>2.9</v>
      </c>
      <c r="P60" s="80">
        <f>IF($O60&gt;$G$20,IF('Silo Levels'!$L$13="Pumping",((PI()*((($C$19+$G$20)-$O60)*($O$20/($O$19/2)))^2*((($O$20+$G$20)-$O60))/3)*$P$29)+(((PI()*((($C$19+$G$20)-$O60)*($O$20/($O$19/2)))^2*(((($C$19+$G$20)-$O60)*($O$20/($O$19/2)))*$AZ$6))/3)*$P$29),(((PI()*((($C$19+$G$20)-$O60)*($O$20/($O$19/2)))^2*((($O$20+$G$20)-$O60)/3))*$P$29)-((PI()*((($C$19+$G$20)-$O60)*($O$20/($O$19/2)))^2*(((($C$19+$G$20)-$O60)*($O$20/($O$19/2)))*$AZ$6)/3)*$P$29))),IF('Silo Levels'!$L$13="Pumping",(($D$18*$P$29)+((PI()*(($C$21/2)^2)*($G$20-$O60))*$P$29))+((($D$18+$H$18)/3)*$BD$6)+(((PI()*($C$21/2)^2*(($C$21/2)*$AZ$6))/3)*$P$29),(($D$18*$P$29)+((PI()*(($C$21/2)^2)*($G$20-$O60))*$P$29))+((($D$18+$H$18)/3)*$BD$6)-(((PI()*($C$21/2)^2*(($C$21/2)*$AZ$6))/3)*$P$29)))</f>
        <v>203452.09862957551</v>
      </c>
      <c r="Q60" s="73">
        <v>2.9</v>
      </c>
      <c r="R60" s="79">
        <f t="shared" si="4"/>
        <v>201971.81821685535</v>
      </c>
      <c r="S60" s="53">
        <v>2.9</v>
      </c>
      <c r="T60" s="80">
        <f>IF($S60&gt;$G$20,IF('Silo Levels'!$L$14="Pumping",((PI()*((($C$19+$G$20)-$S60)*($O$20/($O$19/2)))^2*((($O$20+$G$20)-$S60))/3)*$T$29)+(((PI()*((($C$19+$G$20)-$S60)*($O$20/($O$19/2)))^2*(((($C$19+$G$20)-$S60)*($O$20/($O$19/2)))*$AZ$7))/3)*$T$29),(((PI()*((($C$19+$G$20)-$S60)*($O$20/($O$19/2)))^2*((($O$20+$G$20)-$S60)/3))*$T$29)-((PI()*((($C$19+$G$20)-$S60)*($O$20/($O$19/2)))^2*(((($C$19+$G$20)-$S60)*($O$20/($O$19/2)))*$AZ$7)/3)*$T$29))),IF('Silo Levels'!$L$14="Pumping",(($D$18*$T$29)+((PI()*(($C$21/2)^2)*($G$20-$S60))*$T$29))+((($D$18+$H$18)/3)*$BD$7)+(((PI()*($C$21/2)^2*(($C$21/2)*$AZ$7))/3)*$T$29),(($D$18*$T$29)+((PI()*(($C$21/2)^2)*($G$20-$S60))*$T$29))+((($D$18+$H$18)/3)*$BD$7)-(((PI()*($C$21/2)^2*(($C$21/2)*$AZ$7))/3)*$T$29)))</f>
        <v>197997.75674572648</v>
      </c>
      <c r="U60" s="73">
        <v>2.9</v>
      </c>
      <c r="V60" s="79">
        <f t="shared" si="7"/>
        <v>196832.29479295702</v>
      </c>
      <c r="W60" s="53">
        <v>2.9</v>
      </c>
      <c r="X60" s="80">
        <f>IF($W60&gt;$G$20,IF('Silo Levels'!$L$15="Pumping",((PI()*((($C$19+$G$20)-$W60)*($O$20/($O$19/2)))^2*((($O$20+$G$20)-$W60))/3)*$X$29)+(((PI()*((($C$19+$G$20)-$W60)*($O$20/($O$19/2)))^2*(((($C$19+$G$20)-$W60)*($O$20/($O$19/2)))*$AZ$8))/3)*$X$29),(((PI()*((($C$19+$G$20)-$W60)*($O$20/($O$19/2)))^2*((($O$20+$G$20)-$W60)/3))*$X$29)-((PI()*((($C$19+$G$20)-$W60)*($O$20/($O$19/2)))^2*(((($C$19+$G$20)-$W60)*($O$20/($O$19/2)))*$AZ$8)/3)*$X$29))),IF('Silo Levels'!$L$15="Pumping",(($D$18*$X$29)+((PI()*(($C$21/2)^2)*($G$20-$W60))*$X$29))+((($D$18+$H$18)/3)*$BD$8)+(((PI()*($C$21/2)^2*(($C$21/2)*$AZ$8))/3)*$X$29),(($D$18*$X$29)+((PI()*(($C$21/2)^2)*($G$20-$W60))*$X$29))+((($D$18+$H$18)/3)*$BD$8)-(((PI()*($C$21/2)^2*(($C$21/2)*$AZ$8))/3)*$X$29)))</f>
        <v>192960.86701008753</v>
      </c>
      <c r="Y60" s="73">
        <v>2.9</v>
      </c>
      <c r="Z60" s="79">
        <f t="shared" si="5"/>
        <v>193766.51582581151</v>
      </c>
      <c r="AA60" s="53">
        <v>2.9</v>
      </c>
      <c r="AB60" s="80">
        <f>IF($AA60&gt;$G$20,IF('Silo Levels'!$L$16="Pumping",((PI()*((($C$19+$G$20)-$AA60)*($O$20/($O$19/2)))^2*((($O$20+$G$20)-$AA60))/3)*$AB$29)+(((PI()*((($C$19+$G$20)-$AA60)*($O$20/($O$19/2)))^2*(((($C$19+$G$20)-$AA60)*($O$20/($O$19/2)))*$AZ$9))/3)*$AB$29),(((PI()*((($C$19+$G$20)-$AA60)*($O$20/($O$19/2)))^2*((($O$20+$G$20)-$AA60)/3))*$AB$29)-((PI()*((($C$19+$G$20)-$AA60)*($O$20/($O$19/2)))^2*(((($C$19+$G$20)-$AA60)*($O$20/($O$19/2)))*$AZ$9)/3)*$AB$29))),IF('Silo Levels'!$L$16="Pumping",(($D$18*$AB$29)+((PI()*(($C$21/2)^2)*($G$20-$AA60))*$AB$29))+((($D$18+$H$18)/3)*$BD$9)+(((PI()*($C$21/2)^2*(($C$21/2)*$AZ$9))/3)*$AB$29),(($D$18*$AB$29)+((PI()*(($C$21/2)^2)*($G$20-$AA60))*$AB$29))+((($D$18+$H$18)/3)*$BD$9)-(((PI()*($C$21/2)^2*(($C$21/2)*$AZ$9))/3)*$AB$29)))</f>
        <v>189956.31010126031</v>
      </c>
      <c r="AC60" s="73">
        <v>2.9</v>
      </c>
      <c r="AD60" s="79">
        <f t="shared" si="8"/>
        <v>192661.26607750967</v>
      </c>
      <c r="AE60" s="53">
        <v>2.9</v>
      </c>
      <c r="AF60" s="80">
        <f>IF($AE60&gt;$G$20,IF('Silo Levels'!$L$17="Pumping",((PI()*((($C$19+$G$20)-$AE60)*($O$20/($O$19/2)))^2*((($O$20+$G$20)-$AE60))/3)*$AF$29)+(((PI()*((($C$19+$G$20)-$AE60)*($O$20/($O$19/2)))^2*(((($C$19+$G$20)-$AE60)*($O$20/($O$19/2)))*$AZ$10))/3)*$AF$29),(((PI()*((($C$19+$G$20)-$AE60)*($O$20/($O$19/2)))^2*((($O$20+$G$20)-$AE60)/3))*$AF$29)-((PI()*((($C$19+$G$20)-$AE60)*($O$20/($O$19/2)))^2*(((($C$19+$G$20)-$AE60)*($O$20/($O$19/2)))*$AZ$10)/3)*$AF$29))),IF('Silo Levels'!$L$17="Pumping",(($D$18*$AF$29)+((PI()*(($C$21/2)^2)*($G$20-$AE60))*$AF$29))+((($D$18+$H$18)/3)*$BD$10)+(((PI()*($C$21/2)^2*(($C$21/2)*$AZ$10))/3)*$AF$29),(($D$18*$AF$29)+((PI()*(($C$21/2)^2)*($G$20-$AE60))*$AF$29))+((($D$18+$H$18)/3)*$BD$10)-(((PI()*($C$21/2)^2*(($C$21/2)*$AZ$10))/3)*$AF$29)))</f>
        <v>188873.13163248383</v>
      </c>
      <c r="AG60" s="73">
        <v>2.9</v>
      </c>
      <c r="AH60" s="79">
        <f t="shared" si="6"/>
        <v>193525.51309164832</v>
      </c>
      <c r="AI60" s="53">
        <v>2.9</v>
      </c>
      <c r="AJ60" s="80">
        <f>IF($AI60&gt;$G$20,IF('Silo Levels'!$L$18="Pumping",((PI()*((($C$19+$G$20)-$AI60)*($O$20/($O$19/2)))^2*((($O$20+$G$20)-$AI60))/3)*$AJ$29)+(((PI()*((($C$19+$G$20)-$AI60)*($O$20/($O$19/2)))^2*(((($C$19+$G$20)-$AI60)*($O$20/($O$19/2)))*$AZ$11))/3)*$AJ$29),(((PI()*((($C$19+$G$20)-$AI60)*($O$20/($O$19/2)))^2*((($O$20+$G$20)-$AI60)/3))*$AJ$29)-((PI()*((($C$19+$G$20)-$AI60)*($O$20/($O$19/2)))^2*(((($C$19+$G$20)-$AI60)*($O$20/($O$19/2)))*$AZ$11)/3)*$AJ$29))),IF('Silo Levels'!$L$18="Pumping",(($D$18*$AJ$29)+((PI()*(($C$21/2)^2)*($G$20-$AI60))*$AJ$29))+((($D$18+$H$18)/3)*$BD$11)+(((PI()*($C$21/2)^2*(($C$21/2)*$AZ$11))/3)*$AJ$29),(($D$18*$AJ$29)+((PI()*(($C$21/2)^2)*($G$20-$AI60))*$AJ$29))+((($D$18+$H$18)/3)*$BD$11)-(((PI()*($C$21/2)^2*(($C$21/2)*$AZ$11))/3)*$AJ$29)))</f>
        <v>189720.12007003621</v>
      </c>
    </row>
    <row r="61" spans="1:36" x14ac:dyDescent="0.3">
      <c r="A61" s="48">
        <v>3</v>
      </c>
      <c r="B61" s="78">
        <f t="shared" si="0"/>
        <v>139441.31904787751</v>
      </c>
      <c r="C61" s="53">
        <v>3</v>
      </c>
      <c r="D61" s="54">
        <f>IF($C61&gt;$G$6,IF('Silo Levels'!$L$10="Pumping",((PI()*((($C$5+$G$6)-$C61)*($O$6/($O$5/2)))^2*((($O$6+$G$6)-$C61))/3)*$D$29)+(((PI()*((($C$5+$G$6)-$C61)*($O$6/($O$5/2)))^2*(((($C$5+$G$6)-$C61)*($O$6/($O$5/2)))*$AZ$3))/3)*$D$29),(((PI()*((($C$5+$G$6)-$C61)*($O$6/($O$5/2)))^2*((($O$6+$G$6)-$C61)/3))*$D$29)-((PI()*((($C$5+$G$6)-$C61)*($O$6/($O$5/2)))^2*(((($C$5+$G$6)-$C61)*($O$6/($O$5/2)))*$AZ$3)/3)*$D$29))),IF('Silo Levels'!$L$10="Pumping",(($D$4*$D$29)+((PI()*(($C$7/2)^2)*(G$6-$C61))*$D$29))+((($D$4+$H$4)/3)*$BD$3)+(((PI()*($C$7/2)^2*(($C$7/2)*$AZ$3))/3)*$D$29),(($D$4*$D$29)+((PI()*(($C$7/2)^2)*($G$6-$C61))*$D$29))+((($D$4+$H$4)/3)*$BD$3)-(((PI()*($C$7/2)^2*(($C$7/2)*$AZ$3))/3)*$D$29)))</f>
        <v>136385.81229817131</v>
      </c>
      <c r="E61" s="73">
        <v>3</v>
      </c>
      <c r="F61" s="78">
        <f t="shared" si="1"/>
        <v>121811.84447869765</v>
      </c>
      <c r="G61" s="53">
        <v>3</v>
      </c>
      <c r="H61" s="54">
        <f>IF($G61&gt;$G$6,IF('Silo Levels'!$L$11="Pumping",((PI()*((($C$5+$G$6)-$G61)*($O$6/($O$5/2)))^2*((($O$6+$G$6)-$G61))/3)*$H$29)+(((PI()*((($C$5+$G$6)-$G61)*($O$6/($O$5/2)))^2*(((($C$5+$G$6)-$G61)*($O$6/($O$5/2)))*$AZ$4))/3)*$H$29),(((PI()*((($C$5+$G$6)-$G61)*($O$6/($O$5/2)))^2*((($O$6+$G$6)-$G61)/3))*$H$29)-((PI()*((($C$5+$G$6)-$G61)*($O$6/($O$5/2)))^2*(((($C$5+$G$6)-$G61)*($O$6/($O$5/2)))*$AZ$4)/3)*$H$29))),IF('Silo Levels'!$L$11="Pumping",(($D$4*$H$29)+((PI()*(($C$7/2)^2)*(G$6-$G61))*$H$29))+((($D$4+$H$4)/3)*$BD$4)+(((PI()*($C$7/2)^2*(($C$7/2)*$AZ$4))/3)*$H$29),(($D$4*$H$29)+((PI()*(($C$7/2)^2)*($G$6-$G61))*$H$29))+((($D$4+$H$4)/3)*$BD$4)-(((PI()*($C$7/2)^2*(($C$7/2)*$AZ$4))/3)*$H$29)))</f>
        <v>119148.06936356917</v>
      </c>
      <c r="I61" s="73">
        <v>3</v>
      </c>
      <c r="J61" s="79">
        <f t="shared" si="2"/>
        <v>421559.41328252666</v>
      </c>
      <c r="K61" s="53">
        <v>3</v>
      </c>
      <c r="L61" s="80">
        <f>IF($K61&gt;$G$13,IF('Silo Levels'!$L$12="Pumping",((PI()*((($C$12+$G$13)-$K61)*($O$13/($O$12/2)))^2*((($O$13+$G$13)-$K61))/3)*$L$29)+(((PI()*((($C$12+$G$13)-$K61)*($O$13/($O$12/2)))^2*(((($C$12+$G$13)-$K61)*($O$13/($O$12/2)))*$AZ$5))/3)*$L$29),(((PI()*((($C$12+$G$13)-$K61)*($O$13/($O$12/2)))^2*((($O$13+$G$13)-$K61)/3))*$L$29)-((PI()*((($C$12+$G$13)-$K61)*($O$13/($O$12/2)))^2*(((($C$12+$G$13)-$K61)*($O$13/($O$12/2)))*$AZ$5)/3)*$L$29))),IF('Silo Levels'!$L$12="Pumping",(($D$11*$L$29)+((PI()*(($C$14/2)^2)*($G$13-$K61))*$L$29))+((($D$11+$H$11)/3)*$BD$5)+(((PI()*($C$14/2)^2*(($C$14/2)*$AZ$5))/3)*$L$29),(($D$11*$L$29)+((PI()*(($C$14/2)^2)*($G$13-$K61))*$L$29))+((($D$11+$H$11)/3)*$BD$5)-(((PI()*($C$14/2)^2*(($C$14/2)*$AZ$5))/3)*$L$29)))</f>
        <v>407361.40660292719</v>
      </c>
      <c r="M61" s="73">
        <v>3</v>
      </c>
      <c r="N61" s="79">
        <f t="shared" si="3"/>
        <v>207127.35641329954</v>
      </c>
      <c r="O61" s="53">
        <v>3</v>
      </c>
      <c r="P61" s="80">
        <f>IF($O61&gt;$G$20,IF('Silo Levels'!$L$13="Pumping",((PI()*((($C$19+$G$20)-$O61)*($O$20/($O$19/2)))^2*((($O$20+$G$20)-$O61))/3)*$P$29)+(((PI()*((($C$19+$G$20)-$O61)*($O$20/($O$19/2)))^2*(((($C$19+$G$20)-$O61)*($O$20/($O$19/2)))*$AZ$6))/3)*$P$29),(((PI()*((($C$19+$G$20)-$O61)*($O$20/($O$19/2)))^2*((($O$20+$G$20)-$O61)/3))*$P$29)-((PI()*((($C$19+$G$20)-$O61)*($O$20/($O$19/2)))^2*(((($C$19+$G$20)-$O61)*($O$20/($O$19/2)))*$AZ$6)/3)*$P$29))),IF('Silo Levels'!$L$13="Pumping",(($D$18*$P$29)+((PI()*(($C$21/2)^2)*($G$20-$O61))*$P$29))+((($D$18+$H$18)/3)*$BD$6)+(((PI()*($C$21/2)^2*(($C$21/2)*$AZ$6))/3)*$P$29),(($D$18*$P$29)+((PI()*(($C$21/2)^2)*($G$20-$O61))*$P$29))+((($D$18+$H$18)/3)*$BD$6)-(((PI()*($C$21/2)^2*(($C$21/2)*$AZ$6))/3)*$P$29)))</f>
        <v>203042.15508127477</v>
      </c>
      <c r="Q61" s="73">
        <v>3</v>
      </c>
      <c r="R61" s="79">
        <f t="shared" si="4"/>
        <v>201573.02737933438</v>
      </c>
      <c r="S61" s="53">
        <v>3</v>
      </c>
      <c r="T61" s="80">
        <f>IF($S61&gt;$G$20,IF('Silo Levels'!$L$14="Pumping",((PI()*((($C$19+$G$20)-$S61)*($O$20/($O$19/2)))^2*((($O$20+$G$20)-$S61))/3)*$T$29)+(((PI()*((($C$19+$G$20)-$S61)*($O$20/($O$19/2)))^2*(((($C$19+$G$20)-$S61)*($O$20/($O$19/2)))*$AZ$7))/3)*$T$29),(((PI()*((($C$19+$G$20)-$S61)*($O$20/($O$19/2)))^2*((($O$20+$G$20)-$S61)/3))*$T$29)-((PI()*((($C$19+$G$20)-$S61)*($O$20/($O$19/2)))^2*(((($C$19+$G$20)-$S61)*($O$20/($O$19/2)))*$AZ$7)/3)*$T$29))),IF('Silo Levels'!$L$14="Pumping",(($D$18*$T$29)+((PI()*(($C$21/2)^2)*($G$20-$S61))*$T$29))+((($D$18+$H$18)/3)*$BD$7)+(((PI()*($C$21/2)^2*(($C$21/2)*$AZ$7))/3)*$T$29),(($D$18*$T$29)+((PI()*(($C$21/2)^2)*($G$20-$S61))*$T$29))+((($D$18+$H$18)/3)*$BD$7)-(((PI()*($C$21/2)^2*(($C$21/2)*$AZ$7))/3)*$T$29)))</f>
        <v>197598.96590820552</v>
      </c>
      <c r="U61" s="73">
        <v>3</v>
      </c>
      <c r="V61" s="79">
        <f t="shared" si="7"/>
        <v>196443.80308512898</v>
      </c>
      <c r="W61" s="53">
        <v>3</v>
      </c>
      <c r="X61" s="80">
        <f>IF($W61&gt;$G$20,IF('Silo Levels'!$L$15="Pumping",((PI()*((($C$19+$G$20)-$W61)*($O$20/($O$19/2)))^2*((($O$20+$G$20)-$W61))/3)*$X$29)+(((PI()*((($C$19+$G$20)-$W61)*($O$20/($O$19/2)))^2*(((($C$19+$G$20)-$W61)*($O$20/($O$19/2)))*$AZ$8))/3)*$X$29),(((PI()*((($C$19+$G$20)-$W61)*($O$20/($O$19/2)))^2*((($O$20+$G$20)-$W61)/3))*$X$29)-((PI()*((($C$19+$G$20)-$W61)*($O$20/($O$19/2)))^2*(((($C$19+$G$20)-$W61)*($O$20/($O$19/2)))*$AZ$8)/3)*$X$29))),IF('Silo Levels'!$L$15="Pumping",(($D$18*$X$29)+((PI()*(($C$21/2)^2)*($G$20-$W61))*$X$29))+((($D$18+$H$18)/3)*$BD$8)+(((PI()*($C$21/2)^2*(($C$21/2)*$AZ$8))/3)*$X$29),(($D$18*$X$29)+((PI()*(($C$21/2)^2)*($G$20-$W61))*$X$29))+((($D$18+$H$18)/3)*$BD$8)-(((PI()*($C$21/2)^2*(($C$21/2)*$AZ$8))/3)*$X$29)))</f>
        <v>192572.37530225949</v>
      </c>
      <c r="Y61" s="73">
        <v>3</v>
      </c>
      <c r="Z61" s="79">
        <f t="shared" si="5"/>
        <v>193384.16765554293</v>
      </c>
      <c r="AA61" s="53">
        <v>3</v>
      </c>
      <c r="AB61" s="80">
        <f>IF($AA61&gt;$G$20,IF('Silo Levels'!$L$16="Pumping",((PI()*((($C$19+$G$20)-$AA61)*($O$20/($O$19/2)))^2*((($O$20+$G$20)-$AA61))/3)*$AB$29)+(((PI()*((($C$19+$G$20)-$AA61)*($O$20/($O$19/2)))^2*(((($C$19+$G$20)-$AA61)*($O$20/($O$19/2)))*$AZ$9))/3)*$AB$29),(((PI()*((($C$19+$G$20)-$AA61)*($O$20/($O$19/2)))^2*((($O$20+$G$20)-$AA61)/3))*$AB$29)-((PI()*((($C$19+$G$20)-$AA61)*($O$20/($O$19/2)))^2*(((($C$19+$G$20)-$AA61)*($O$20/($O$19/2)))*$AZ$9)/3)*$AB$29))),IF('Silo Levels'!$L$16="Pumping",(($D$18*$AB$29)+((PI()*(($C$21/2)^2)*($G$20-$AA61))*$AB$29))+((($D$18+$H$18)/3)*$BD$9)+(((PI()*($C$21/2)^2*(($C$21/2)*$AZ$9))/3)*$AB$29),(($D$18*$AB$29)+((PI()*(($C$21/2)^2)*($G$20-$AA61))*$AB$29))+((($D$18+$H$18)/3)*$BD$9)-(((PI()*($C$21/2)^2*(($C$21/2)*$AZ$9))/3)*$AB$29)))</f>
        <v>189573.96193099173</v>
      </c>
      <c r="AC61" s="73">
        <v>3</v>
      </c>
      <c r="AD61" s="79">
        <f t="shared" si="8"/>
        <v>192281.13272553496</v>
      </c>
      <c r="AE61" s="53">
        <v>3</v>
      </c>
      <c r="AF61" s="80">
        <f>IF($AE61&gt;$G$20,IF('Silo Levels'!$L$17="Pumping",((PI()*((($C$19+$G$20)-$AE61)*($O$20/($O$19/2)))^2*((($O$20+$G$20)-$AE61))/3)*$AF$29)+(((PI()*((($C$19+$G$20)-$AE61)*($O$20/($O$19/2)))^2*(((($C$19+$G$20)-$AE61)*($O$20/($O$19/2)))*$AZ$10))/3)*$AF$29),(((PI()*((($C$19+$G$20)-$AE61)*($O$20/($O$19/2)))^2*((($O$20+$G$20)-$AE61)/3))*$AF$29)-((PI()*((($C$19+$G$20)-$AE61)*($O$20/($O$19/2)))^2*(((($C$19+$G$20)-$AE61)*($O$20/($O$19/2)))*$AZ$10)/3)*$AF$29))),IF('Silo Levels'!$L$17="Pumping",(($D$18*$AF$29)+((PI()*(($C$21/2)^2)*($G$20-$AE61))*$AF$29))+((($D$18+$H$18)/3)*$BD$10)+(((PI()*($C$21/2)^2*(($C$21/2)*$AZ$10))/3)*$AF$29),(($D$18*$AF$29)+((PI()*(($C$21/2)^2)*($G$20-$AE61))*$AF$29))+((($D$18+$H$18)/3)*$BD$10)-(((PI()*($C$21/2)^2*(($C$21/2)*$AZ$10))/3)*$AF$29)))</f>
        <v>188492.99828050911</v>
      </c>
      <c r="AG61" s="73">
        <v>3</v>
      </c>
      <c r="AH61" s="79">
        <f t="shared" si="6"/>
        <v>193143.64786857364</v>
      </c>
      <c r="AI61" s="53">
        <v>3</v>
      </c>
      <c r="AJ61" s="80">
        <f>IF($AI61&gt;$G$20,IF('Silo Levels'!$L$18="Pumping",((PI()*((($C$19+$G$20)-$AI61)*($O$20/($O$19/2)))^2*((($O$20+$G$20)-$AI61))/3)*$AJ$29)+(((PI()*((($C$19+$G$20)-$AI61)*($O$20/($O$19/2)))^2*(((($C$19+$G$20)-$AI61)*($O$20/($O$19/2)))*$AZ$11))/3)*$AJ$29),(((PI()*((($C$19+$G$20)-$AI61)*($O$20/($O$19/2)))^2*((($O$20+$G$20)-$AI61)/3))*$AJ$29)-((PI()*((($C$19+$G$20)-$AI61)*($O$20/($O$19/2)))^2*(((($C$19+$G$20)-$AI61)*($O$20/($O$19/2)))*$AZ$11)/3)*$AJ$29))),IF('Silo Levels'!$L$18="Pumping",(($D$18*$AJ$29)+((PI()*(($C$21/2)^2)*($G$20-$AI61))*$AJ$29))+((($D$18+$H$18)/3)*$BD$11)+(((PI()*($C$21/2)^2*(($C$21/2)*$AZ$11))/3)*$AJ$29),(($D$18*$AJ$29)+((PI()*(($C$21/2)^2)*($G$20-$AI61))*$AJ$29))+((($D$18+$H$18)/3)*$BD$11)-(((PI()*($C$21/2)^2*(($C$21/2)*$AZ$11))/3)*$AJ$29)))</f>
        <v>189338.25484696153</v>
      </c>
    </row>
    <row r="62" spans="1:36" x14ac:dyDescent="0.3">
      <c r="A62" s="48">
        <v>3.1</v>
      </c>
      <c r="B62" s="78">
        <f t="shared" si="0"/>
        <v>139003.29717435068</v>
      </c>
      <c r="C62" s="53">
        <v>3.1</v>
      </c>
      <c r="D62" s="54">
        <f>IF($C62&gt;$G$6,IF('Silo Levels'!$L$10="Pumping",((PI()*((($C$5+$G$6)-$C62)*($O$6/($O$5/2)))^2*((($O$6+$G$6)-$C62))/3)*$D$29)+(((PI()*((($C$5+$G$6)-$C62)*($O$6/($O$5/2)))^2*(((($C$5+$G$6)-$C62)*($O$6/($O$5/2)))*$AZ$3))/3)*$D$29),(((PI()*((($C$5+$G$6)-$C62)*($O$6/($O$5/2)))^2*((($O$6+$G$6)-$C62)/3))*$D$29)-((PI()*((($C$5+$G$6)-$C62)*($O$6/($O$5/2)))^2*(((($C$5+$G$6)-$C62)*($O$6/($O$5/2)))*$AZ$3)/3)*$D$29))),IF('Silo Levels'!$L$10="Pumping",(($D$4*$D$29)+((PI()*(($C$7/2)^2)*(G$6-$C62))*$D$29))+((($D$4+$H$4)/3)*$BD$3)+(((PI()*($C$7/2)^2*(($C$7/2)*$AZ$3))/3)*$D$29),(($D$4*$D$29)+((PI()*(($C$7/2)^2)*($G$6-$C62))*$D$29))+((($D$4+$H$4)/3)*$BD$3)-(((PI()*($C$7/2)^2*(($C$7/2)*$AZ$3))/3)*$D$29)))</f>
        <v>135947.79042464448</v>
      </c>
      <c r="E62" s="73">
        <v>3.1</v>
      </c>
      <c r="F62" s="78">
        <f t="shared" si="1"/>
        <v>121429.97925562297</v>
      </c>
      <c r="G62" s="53">
        <v>3.1</v>
      </c>
      <c r="H62" s="54">
        <f>IF($G62&gt;$G$6,IF('Silo Levels'!$L$11="Pumping",((PI()*((($C$5+$G$6)-$G62)*($O$6/($O$5/2)))^2*((($O$6+$G$6)-$G62))/3)*$H$29)+(((PI()*((($C$5+$G$6)-$G62)*($O$6/($O$5/2)))^2*(((($C$5+$G$6)-$G62)*($O$6/($O$5/2)))*$AZ$4))/3)*$H$29),(((PI()*((($C$5+$G$6)-$G62)*($O$6/($O$5/2)))^2*((($O$6+$G$6)-$G62)/3))*$H$29)-((PI()*((($C$5+$G$6)-$G62)*($O$6/($O$5/2)))^2*(((($C$5+$G$6)-$G62)*($O$6/($O$5/2)))*$AZ$4)/3)*$H$29))),IF('Silo Levels'!$L$11="Pumping",(($D$4*$H$29)+((PI()*(($C$7/2)^2)*(G$6-$G62))*$H$29))+((($D$4+$H$4)/3)*$BD$4)+(((PI()*($C$7/2)^2*(($C$7/2)*$AZ$4))/3)*$H$29),(($D$4*$H$29)+((PI()*(($C$7/2)^2)*($G$6-$G62))*$H$29))+((($D$4+$H$4)/3)*$BD$4)-(((PI()*($C$7/2)^2*(($C$7/2)*$AZ$4))/3)*$H$29)))</f>
        <v>118766.20414049449</v>
      </c>
      <c r="I62" s="73">
        <v>3.1</v>
      </c>
      <c r="J62" s="79">
        <f t="shared" si="2"/>
        <v>420640.44844889565</v>
      </c>
      <c r="K62" s="53">
        <v>3.1</v>
      </c>
      <c r="L62" s="80">
        <f>IF($K62&gt;$G$13,IF('Silo Levels'!$L$12="Pumping",((PI()*((($C$12+$G$13)-$K62)*($O$13/($O$12/2)))^2*((($O$13+$G$13)-$K62))/3)*$L$29)+(((PI()*((($C$12+$G$13)-$K62)*($O$13/($O$12/2)))^2*(((($C$12+$G$13)-$K62)*($O$13/($O$12/2)))*$AZ$5))/3)*$L$29),(((PI()*((($C$12+$G$13)-$K62)*($O$13/($O$12/2)))^2*((($O$13+$G$13)-$K62)/3))*$L$29)-((PI()*((($C$12+$G$13)-$K62)*($O$13/($O$12/2)))^2*(((($C$12+$G$13)-$K62)*($O$13/($O$12/2)))*$AZ$5)/3)*$L$29))),IF('Silo Levels'!$L$12="Pumping",(($D$11*$L$29)+((PI()*(($C$14/2)^2)*($G$13-$K62))*$L$29))+((($D$11+$H$11)/3)*$BD$5)+(((PI()*($C$14/2)^2*(($C$14/2)*$AZ$5))/3)*$L$29),(($D$11*$L$29)+((PI()*(($C$14/2)^2)*($G$13-$K62))*$L$29))+((($D$11+$H$11)/3)*$BD$5)-(((PI()*($C$14/2)^2*(($C$14/2)*$AZ$5))/3)*$L$29)))</f>
        <v>406442.44176929619</v>
      </c>
      <c r="M62" s="73">
        <v>3.1</v>
      </c>
      <c r="N62" s="79">
        <f t="shared" si="3"/>
        <v>206717.41286499877</v>
      </c>
      <c r="O62" s="53">
        <v>3.1</v>
      </c>
      <c r="P62" s="80">
        <f>IF($O62&gt;$G$20,IF('Silo Levels'!$L$13="Pumping",((PI()*((($C$19+$G$20)-$O62)*($O$20/($O$19/2)))^2*((($O$20+$G$20)-$O62))/3)*$P$29)+(((PI()*((($C$19+$G$20)-$O62)*($O$20/($O$19/2)))^2*(((($C$19+$G$20)-$O62)*($O$20/($O$19/2)))*$AZ$6))/3)*$P$29),(((PI()*((($C$19+$G$20)-$O62)*($O$20/($O$19/2)))^2*((($O$20+$G$20)-$O62)/3))*$P$29)-((PI()*((($C$19+$G$20)-$O62)*($O$20/($O$19/2)))^2*(((($C$19+$G$20)-$O62)*($O$20/($O$19/2)))*$AZ$6)/3)*$P$29))),IF('Silo Levels'!$L$13="Pumping",(($D$18*$P$29)+((PI()*(($C$21/2)^2)*($G$20-$O62))*$P$29))+((($D$18+$H$18)/3)*$BD$6)+(((PI()*($C$21/2)^2*(($C$21/2)*$AZ$6))/3)*$P$29),(($D$18*$P$29)+((PI()*(($C$21/2)^2)*($G$20-$O62))*$P$29))+((($D$18+$H$18)/3)*$BD$6)-(((PI()*($C$21/2)^2*(($C$21/2)*$AZ$6))/3)*$P$29)))</f>
        <v>202632.211532974</v>
      </c>
      <c r="Q62" s="73">
        <v>3.1</v>
      </c>
      <c r="R62" s="79">
        <f t="shared" si="4"/>
        <v>201174.23654181344</v>
      </c>
      <c r="S62" s="53">
        <v>3.1</v>
      </c>
      <c r="T62" s="80">
        <f>IF($S62&gt;$G$20,IF('Silo Levels'!$L$14="Pumping",((PI()*((($C$19+$G$20)-$S62)*($O$20/($O$19/2)))^2*((($O$20+$G$20)-$S62))/3)*$T$29)+(((PI()*((($C$19+$G$20)-$S62)*($O$20/($O$19/2)))^2*(((($C$19+$G$20)-$S62)*($O$20/($O$19/2)))*$AZ$7))/3)*$T$29),(((PI()*((($C$19+$G$20)-$S62)*($O$20/($O$19/2)))^2*((($O$20+$G$20)-$S62)/3))*$T$29)-((PI()*((($C$19+$G$20)-$S62)*($O$20/($O$19/2)))^2*(((($C$19+$G$20)-$S62)*($O$20/($O$19/2)))*$AZ$7)/3)*$T$29))),IF('Silo Levels'!$L$14="Pumping",(($D$18*$T$29)+((PI()*(($C$21/2)^2)*($G$20-$S62))*$T$29))+((($D$18+$H$18)/3)*$BD$7)+(((PI()*($C$21/2)^2*(($C$21/2)*$AZ$7))/3)*$T$29),(($D$18*$T$29)+((PI()*(($C$21/2)^2)*($G$20-$S62))*$T$29))+((($D$18+$H$18)/3)*$BD$7)-(((PI()*($C$21/2)^2*(($C$21/2)*$AZ$7))/3)*$T$29)))</f>
        <v>197200.17507068458</v>
      </c>
      <c r="U62" s="73">
        <v>3.1</v>
      </c>
      <c r="V62" s="79">
        <f t="shared" si="7"/>
        <v>196055.31137730094</v>
      </c>
      <c r="W62" s="53">
        <v>3.1</v>
      </c>
      <c r="X62" s="80">
        <f>IF($W62&gt;$G$20,IF('Silo Levels'!$L$15="Pumping",((PI()*((($C$19+$G$20)-$W62)*($O$20/($O$19/2)))^2*((($O$20+$G$20)-$W62))/3)*$X$29)+(((PI()*((($C$19+$G$20)-$W62)*($O$20/($O$19/2)))^2*(((($C$19+$G$20)-$W62)*($O$20/($O$19/2)))*$AZ$8))/3)*$X$29),(((PI()*((($C$19+$G$20)-$W62)*($O$20/($O$19/2)))^2*((($O$20+$G$20)-$W62)/3))*$X$29)-((PI()*((($C$19+$G$20)-$W62)*($O$20/($O$19/2)))^2*(((($C$19+$G$20)-$W62)*($O$20/($O$19/2)))*$AZ$8)/3)*$X$29))),IF('Silo Levels'!$L$15="Pumping",(($D$18*$X$29)+((PI()*(($C$21/2)^2)*($G$20-$W62))*$X$29))+((($D$18+$H$18)/3)*$BD$8)+(((PI()*($C$21/2)^2*(($C$21/2)*$AZ$8))/3)*$X$29),(($D$18*$X$29)+((PI()*(($C$21/2)^2)*($G$20-$W62))*$X$29))+((($D$18+$H$18)/3)*$BD$8)-(((PI()*($C$21/2)^2*(($C$21/2)*$AZ$8))/3)*$X$29)))</f>
        <v>192183.88359443145</v>
      </c>
      <c r="Y62" s="73">
        <v>3.1</v>
      </c>
      <c r="Z62" s="79">
        <f t="shared" si="5"/>
        <v>193001.81948527438</v>
      </c>
      <c r="AA62" s="53">
        <v>3.1</v>
      </c>
      <c r="AB62" s="80">
        <f>IF($AA62&gt;$G$20,IF('Silo Levels'!$L$16="Pumping",((PI()*((($C$19+$G$20)-$AA62)*($O$20/($O$19/2)))^2*((($O$20+$G$20)-$AA62))/3)*$AB$29)+(((PI()*((($C$19+$G$20)-$AA62)*($O$20/($O$19/2)))^2*(((($C$19+$G$20)-$AA62)*($O$20/($O$19/2)))*$AZ$9))/3)*$AB$29),(((PI()*((($C$19+$G$20)-$AA62)*($O$20/($O$19/2)))^2*((($O$20+$G$20)-$AA62)/3))*$AB$29)-((PI()*((($C$19+$G$20)-$AA62)*($O$20/($O$19/2)))^2*(((($C$19+$G$20)-$AA62)*($O$20/($O$19/2)))*$AZ$9)/3)*$AB$29))),IF('Silo Levels'!$L$16="Pumping",(($D$18*$AB$29)+((PI()*(($C$21/2)^2)*($G$20-$AA62))*$AB$29))+((($D$18+$H$18)/3)*$BD$9)+(((PI()*($C$21/2)^2*(($C$21/2)*$AZ$9))/3)*$AB$29),(($D$18*$AB$29)+((PI()*(($C$21/2)^2)*($G$20-$AA62))*$AB$29))+((($D$18+$H$18)/3)*$BD$9)-(((PI()*($C$21/2)^2*(($C$21/2)*$AZ$9))/3)*$AB$29)))</f>
        <v>189191.61376072318</v>
      </c>
      <c r="AC62" s="73">
        <v>3.1</v>
      </c>
      <c r="AD62" s="79">
        <f t="shared" si="8"/>
        <v>191900.99937356022</v>
      </c>
      <c r="AE62" s="53">
        <v>3.1</v>
      </c>
      <c r="AF62" s="80">
        <f>IF($AE62&gt;$G$20,IF('Silo Levels'!$L$17="Pumping",((PI()*((($C$19+$G$20)-$AE62)*($O$20/($O$19/2)))^2*((($O$20+$G$20)-$AE62))/3)*$AF$29)+(((PI()*((($C$19+$G$20)-$AE62)*($O$20/($O$19/2)))^2*(((($C$19+$G$20)-$AE62)*($O$20/($O$19/2)))*$AZ$10))/3)*$AF$29),(((PI()*((($C$19+$G$20)-$AE62)*($O$20/($O$19/2)))^2*((($O$20+$G$20)-$AE62)/3))*$AF$29)-((PI()*((($C$19+$G$20)-$AE62)*($O$20/($O$19/2)))^2*(((($C$19+$G$20)-$AE62)*($O$20/($O$19/2)))*$AZ$10)/3)*$AF$29))),IF('Silo Levels'!$L$17="Pumping",(($D$18*$AF$29)+((PI()*(($C$21/2)^2)*($G$20-$AE62))*$AF$29))+((($D$18+$H$18)/3)*$BD$10)+(((PI()*($C$21/2)^2*(($C$21/2)*$AZ$10))/3)*$AF$29),(($D$18*$AF$29)+((PI()*(($C$21/2)^2)*($G$20-$AE62))*$AF$29))+((($D$18+$H$18)/3)*$BD$10)-(((PI()*($C$21/2)^2*(($C$21/2)*$AZ$10))/3)*$AF$29)))</f>
        <v>188112.86492853437</v>
      </c>
      <c r="AG62" s="73">
        <v>3.1</v>
      </c>
      <c r="AH62" s="79">
        <f t="shared" si="6"/>
        <v>192761.78264549896</v>
      </c>
      <c r="AI62" s="53">
        <v>3.1</v>
      </c>
      <c r="AJ62" s="80">
        <f>IF($AI62&gt;$G$20,IF('Silo Levels'!$L$18="Pumping",((PI()*((($C$19+$G$20)-$AI62)*($O$20/($O$19/2)))^2*((($O$20+$G$20)-$AI62))/3)*$AJ$29)+(((PI()*((($C$19+$G$20)-$AI62)*($O$20/($O$19/2)))^2*(((($C$19+$G$20)-$AI62)*($O$20/($O$19/2)))*$AZ$11))/3)*$AJ$29),(((PI()*((($C$19+$G$20)-$AI62)*($O$20/($O$19/2)))^2*((($O$20+$G$20)-$AI62)/3))*$AJ$29)-((PI()*((($C$19+$G$20)-$AI62)*($O$20/($O$19/2)))^2*(((($C$19+$G$20)-$AI62)*($O$20/($O$19/2)))*$AZ$11)/3)*$AJ$29))),IF('Silo Levels'!$L$18="Pumping",(($D$18*$AJ$29)+((PI()*(($C$21/2)^2)*($G$20-$AI62))*$AJ$29))+((($D$18+$H$18)/3)*$BD$11)+(((PI()*($C$21/2)^2*(($C$21/2)*$AZ$11))/3)*$AJ$29),(($D$18*$AJ$29)+((PI()*(($C$21/2)^2)*($G$20-$AI62))*$AJ$29))+((($D$18+$H$18)/3)*$BD$11)-(((PI()*($C$21/2)^2*(($C$21/2)*$AZ$11))/3)*$AJ$29)))</f>
        <v>188956.38962388685</v>
      </c>
    </row>
    <row r="63" spans="1:36" x14ac:dyDescent="0.3">
      <c r="A63" s="48">
        <v>3.2</v>
      </c>
      <c r="B63" s="78">
        <f t="shared" si="0"/>
        <v>138565.27530082388</v>
      </c>
      <c r="C63" s="53">
        <v>3.2</v>
      </c>
      <c r="D63" s="54">
        <f>IF($C63&gt;$G$6,IF('Silo Levels'!$L$10="Pumping",((PI()*((($C$5+$G$6)-$C63)*($O$6/($O$5/2)))^2*((($O$6+$G$6)-$C63))/3)*$D$29)+(((PI()*((($C$5+$G$6)-$C63)*($O$6/($O$5/2)))^2*(((($C$5+$G$6)-$C63)*($O$6/($O$5/2)))*$AZ$3))/3)*$D$29),(((PI()*((($C$5+$G$6)-$C63)*($O$6/($O$5/2)))^2*((($O$6+$G$6)-$C63)/3))*$D$29)-((PI()*((($C$5+$G$6)-$C63)*($O$6/($O$5/2)))^2*(((($C$5+$G$6)-$C63)*($O$6/($O$5/2)))*$AZ$3)/3)*$D$29))),IF('Silo Levels'!$L$10="Pumping",(($D$4*$D$29)+((PI()*(($C$7/2)^2)*(G$6-$C63))*$D$29))+((($D$4+$H$4)/3)*$BD$3)+(((PI()*($C$7/2)^2*(($C$7/2)*$AZ$3))/3)*$D$29),(($D$4*$D$29)+((PI()*(($C$7/2)^2)*($G$6-$C63))*$D$29))+((($D$4+$H$4)/3)*$BD$3)-(((PI()*($C$7/2)^2*(($C$7/2)*$AZ$3))/3)*$D$29)))</f>
        <v>135509.76855111768</v>
      </c>
      <c r="E63" s="73">
        <v>3.2</v>
      </c>
      <c r="F63" s="78">
        <f t="shared" si="1"/>
        <v>121048.11403254831</v>
      </c>
      <c r="G63" s="53">
        <v>3.2</v>
      </c>
      <c r="H63" s="54">
        <f>IF($G63&gt;$G$6,IF('Silo Levels'!$L$11="Pumping",((PI()*((($C$5+$G$6)-$G63)*($O$6/($O$5/2)))^2*((($O$6+$G$6)-$G63))/3)*$H$29)+(((PI()*((($C$5+$G$6)-$G63)*($O$6/($O$5/2)))^2*(((($C$5+$G$6)-$G63)*($O$6/($O$5/2)))*$AZ$4))/3)*$H$29),(((PI()*((($C$5+$G$6)-$G63)*($O$6/($O$5/2)))^2*((($O$6+$G$6)-$G63)/3))*$H$29)-((PI()*((($C$5+$G$6)-$G63)*($O$6/($O$5/2)))^2*(((($C$5+$G$6)-$G63)*($O$6/($O$5/2)))*$AZ$4)/3)*$H$29))),IF('Silo Levels'!$L$11="Pumping",(($D$4*$H$29)+((PI()*(($C$7/2)^2)*(G$6-$G63))*$H$29))+((($D$4+$H$4)/3)*$BD$4)+(((PI()*($C$7/2)^2*(($C$7/2)*$AZ$4))/3)*$H$29),(($D$4*$H$29)+((PI()*(($C$7/2)^2)*($G$6-$G63))*$H$29))+((($D$4+$H$4)/3)*$BD$4)-(((PI()*($C$7/2)^2*(($C$7/2)*$AZ$4))/3)*$H$29)))</f>
        <v>118384.33891741984</v>
      </c>
      <c r="I63" s="73">
        <v>3.2</v>
      </c>
      <c r="J63" s="79">
        <f t="shared" si="2"/>
        <v>419721.48361526459</v>
      </c>
      <c r="K63" s="53">
        <v>3.2</v>
      </c>
      <c r="L63" s="80">
        <f>IF($K63&gt;$G$13,IF('Silo Levels'!$L$12="Pumping",((PI()*((($C$12+$G$13)-$K63)*($O$13/($O$12/2)))^2*((($O$13+$G$13)-$K63))/3)*$L$29)+(((PI()*((($C$12+$G$13)-$K63)*($O$13/($O$12/2)))^2*(((($C$12+$G$13)-$K63)*($O$13/($O$12/2)))*$AZ$5))/3)*$L$29),(((PI()*((($C$12+$G$13)-$K63)*($O$13/($O$12/2)))^2*((($O$13+$G$13)-$K63)/3))*$L$29)-((PI()*((($C$12+$G$13)-$K63)*($O$13/($O$12/2)))^2*(((($C$12+$G$13)-$K63)*($O$13/($O$12/2)))*$AZ$5)/3)*$L$29))),IF('Silo Levels'!$L$12="Pumping",(($D$11*$L$29)+((PI()*(($C$14/2)^2)*($G$13-$K63))*$L$29))+((($D$11+$H$11)/3)*$BD$5)+(((PI()*($C$14/2)^2*(($C$14/2)*$AZ$5))/3)*$L$29),(($D$11*$L$29)+((PI()*(($C$14/2)^2)*($G$13-$K63))*$L$29))+((($D$11+$H$11)/3)*$BD$5)-(((PI()*($C$14/2)^2*(($C$14/2)*$AZ$5))/3)*$L$29)))</f>
        <v>405523.47693566512</v>
      </c>
      <c r="M63" s="73">
        <v>3.2</v>
      </c>
      <c r="N63" s="79">
        <f t="shared" si="3"/>
        <v>206307.46931669803</v>
      </c>
      <c r="O63" s="53">
        <v>3.2</v>
      </c>
      <c r="P63" s="80">
        <f>IF($O63&gt;$G$20,IF('Silo Levels'!$L$13="Pumping",((PI()*((($C$19+$G$20)-$O63)*($O$20/($O$19/2)))^2*((($O$20+$G$20)-$O63))/3)*$P$29)+(((PI()*((($C$19+$G$20)-$O63)*($O$20/($O$19/2)))^2*(((($C$19+$G$20)-$O63)*($O$20/($O$19/2)))*$AZ$6))/3)*$P$29),(((PI()*((($C$19+$G$20)-$O63)*($O$20/($O$19/2)))^2*((($O$20+$G$20)-$O63)/3))*$P$29)-((PI()*((($C$19+$G$20)-$O63)*($O$20/($O$19/2)))^2*(((($C$19+$G$20)-$O63)*($O$20/($O$19/2)))*$AZ$6)/3)*$P$29))),IF('Silo Levels'!$L$13="Pumping",(($D$18*$P$29)+((PI()*(($C$21/2)^2)*($G$20-$O63))*$P$29))+((($D$18+$H$18)/3)*$BD$6)+(((PI()*($C$21/2)^2*(($C$21/2)*$AZ$6))/3)*$P$29),(($D$18*$P$29)+((PI()*(($C$21/2)^2)*($G$20-$O63))*$P$29))+((($D$18+$H$18)/3)*$BD$6)-(((PI()*($C$21/2)^2*(($C$21/2)*$AZ$6))/3)*$P$29)))</f>
        <v>202222.26798467326</v>
      </c>
      <c r="Q63" s="73">
        <v>3.2</v>
      </c>
      <c r="R63" s="79">
        <f t="shared" si="4"/>
        <v>200775.44570429248</v>
      </c>
      <c r="S63" s="53">
        <v>3.2</v>
      </c>
      <c r="T63" s="80">
        <f>IF($S63&gt;$G$20,IF('Silo Levels'!$L$14="Pumping",((PI()*((($C$19+$G$20)-$S63)*($O$20/($O$19/2)))^2*((($O$20+$G$20)-$S63))/3)*$T$29)+(((PI()*((($C$19+$G$20)-$S63)*($O$20/($O$19/2)))^2*(((($C$19+$G$20)-$S63)*($O$20/($O$19/2)))*$AZ$7))/3)*$T$29),(((PI()*((($C$19+$G$20)-$S63)*($O$20/($O$19/2)))^2*((($O$20+$G$20)-$S63)/3))*$T$29)-((PI()*((($C$19+$G$20)-$S63)*($O$20/($O$19/2)))^2*(((($C$19+$G$20)-$S63)*($O$20/($O$19/2)))*$AZ$7)/3)*$T$29))),IF('Silo Levels'!$L$14="Pumping",(($D$18*$T$29)+((PI()*(($C$21/2)^2)*($G$20-$S63))*$T$29))+((($D$18+$H$18)/3)*$BD$7)+(((PI()*($C$21/2)^2*(($C$21/2)*$AZ$7))/3)*$T$29),(($D$18*$T$29)+((PI()*(($C$21/2)^2)*($G$20-$S63))*$T$29))+((($D$18+$H$18)/3)*$BD$7)-(((PI()*($C$21/2)^2*(($C$21/2)*$AZ$7))/3)*$T$29)))</f>
        <v>196801.38423316361</v>
      </c>
      <c r="U63" s="73">
        <v>3.2</v>
      </c>
      <c r="V63" s="79">
        <f t="shared" si="7"/>
        <v>195666.81966947293</v>
      </c>
      <c r="W63" s="53">
        <v>3.2</v>
      </c>
      <c r="X63" s="80">
        <f>IF($W63&gt;$G$20,IF('Silo Levels'!$L$15="Pumping",((PI()*((($C$19+$G$20)-$W63)*($O$20/($O$19/2)))^2*((($O$20+$G$20)-$W63))/3)*$X$29)+(((PI()*((($C$19+$G$20)-$W63)*($O$20/($O$19/2)))^2*(((($C$19+$G$20)-$W63)*($O$20/($O$19/2)))*$AZ$8))/3)*$X$29),(((PI()*((($C$19+$G$20)-$W63)*($O$20/($O$19/2)))^2*((($O$20+$G$20)-$W63)/3))*$X$29)-((PI()*((($C$19+$G$20)-$W63)*($O$20/($O$19/2)))^2*(((($C$19+$G$20)-$W63)*($O$20/($O$19/2)))*$AZ$8)/3)*$X$29))),IF('Silo Levels'!$L$15="Pumping",(($D$18*$X$29)+((PI()*(($C$21/2)^2)*($G$20-$W63))*$X$29))+((($D$18+$H$18)/3)*$BD$8)+(((PI()*($C$21/2)^2*(($C$21/2)*$AZ$8))/3)*$X$29),(($D$18*$X$29)+((PI()*(($C$21/2)^2)*($G$20-$W63))*$X$29))+((($D$18+$H$18)/3)*$BD$8)-(((PI()*($C$21/2)^2*(($C$21/2)*$AZ$8))/3)*$X$29)))</f>
        <v>191795.39188660344</v>
      </c>
      <c r="Y63" s="73">
        <v>3.2</v>
      </c>
      <c r="Z63" s="79">
        <f t="shared" si="5"/>
        <v>192619.47131500582</v>
      </c>
      <c r="AA63" s="53">
        <v>3.2</v>
      </c>
      <c r="AB63" s="80">
        <f>IF($AA63&gt;$G$20,IF('Silo Levels'!$L$16="Pumping",((PI()*((($C$19+$G$20)-$AA63)*($O$20/($O$19/2)))^2*((($O$20+$G$20)-$AA63))/3)*$AB$29)+(((PI()*((($C$19+$G$20)-$AA63)*($O$20/($O$19/2)))^2*(((($C$19+$G$20)-$AA63)*($O$20/($O$19/2)))*$AZ$9))/3)*$AB$29),(((PI()*((($C$19+$G$20)-$AA63)*($O$20/($O$19/2)))^2*((($O$20+$G$20)-$AA63)/3))*$AB$29)-((PI()*((($C$19+$G$20)-$AA63)*($O$20/($O$19/2)))^2*(((($C$19+$G$20)-$AA63)*($O$20/($O$19/2)))*$AZ$9)/3)*$AB$29))),IF('Silo Levels'!$L$16="Pumping",(($D$18*$AB$29)+((PI()*(($C$21/2)^2)*($G$20-$AA63))*$AB$29))+((($D$18+$H$18)/3)*$BD$9)+(((PI()*($C$21/2)^2*(($C$21/2)*$AZ$9))/3)*$AB$29),(($D$18*$AB$29)+((PI()*(($C$21/2)^2)*($G$20-$AA63))*$AB$29))+((($D$18+$H$18)/3)*$BD$9)-(((PI()*($C$21/2)^2*(($C$21/2)*$AZ$9))/3)*$AB$29)))</f>
        <v>188809.26559045463</v>
      </c>
      <c r="AC63" s="73">
        <v>3.2</v>
      </c>
      <c r="AD63" s="79">
        <f t="shared" si="8"/>
        <v>191520.86602158551</v>
      </c>
      <c r="AE63" s="53">
        <v>3.2</v>
      </c>
      <c r="AF63" s="80">
        <f>IF($AE63&gt;$G$20,IF('Silo Levels'!$L$17="Pumping",((PI()*((($C$19+$G$20)-$AE63)*($O$20/($O$19/2)))^2*((($O$20+$G$20)-$AE63))/3)*$AF$29)+(((PI()*((($C$19+$G$20)-$AE63)*($O$20/($O$19/2)))^2*(((($C$19+$G$20)-$AE63)*($O$20/($O$19/2)))*$AZ$10))/3)*$AF$29),(((PI()*((($C$19+$G$20)-$AE63)*($O$20/($O$19/2)))^2*((($O$20+$G$20)-$AE63)/3))*$AF$29)-((PI()*((($C$19+$G$20)-$AE63)*($O$20/($O$19/2)))^2*(((($C$19+$G$20)-$AE63)*($O$20/($O$19/2)))*$AZ$10)/3)*$AF$29))),IF('Silo Levels'!$L$17="Pumping",(($D$18*$AF$29)+((PI()*(($C$21/2)^2)*($G$20-$AE63))*$AF$29))+((($D$18+$H$18)/3)*$BD$10)+(((PI()*($C$21/2)^2*(($C$21/2)*$AZ$10))/3)*$AF$29),(($D$18*$AF$29)+((PI()*(($C$21/2)^2)*($G$20-$AE63))*$AF$29))+((($D$18+$H$18)/3)*$BD$10)-(((PI()*($C$21/2)^2*(($C$21/2)*$AZ$10))/3)*$AF$29)))</f>
        <v>187732.73157655966</v>
      </c>
      <c r="AG63" s="73">
        <v>3.2</v>
      </c>
      <c r="AH63" s="79">
        <f t="shared" si="6"/>
        <v>192379.9174224243</v>
      </c>
      <c r="AI63" s="53">
        <v>3.2</v>
      </c>
      <c r="AJ63" s="80">
        <f>IF($AI63&gt;$G$20,IF('Silo Levels'!$L$18="Pumping",((PI()*((($C$19+$G$20)-$AI63)*($O$20/($O$19/2)))^2*((($O$20+$G$20)-$AI63))/3)*$AJ$29)+(((PI()*((($C$19+$G$20)-$AI63)*($O$20/($O$19/2)))^2*(((($C$19+$G$20)-$AI63)*($O$20/($O$19/2)))*$AZ$11))/3)*$AJ$29),(((PI()*((($C$19+$G$20)-$AI63)*($O$20/($O$19/2)))^2*((($O$20+$G$20)-$AI63)/3))*$AJ$29)-((PI()*((($C$19+$G$20)-$AI63)*($O$20/($O$19/2)))^2*(((($C$19+$G$20)-$AI63)*($O$20/($O$19/2)))*$AZ$11)/3)*$AJ$29))),IF('Silo Levels'!$L$18="Pumping",(($D$18*$AJ$29)+((PI()*(($C$21/2)^2)*($G$20-$AI63))*$AJ$29))+((($D$18+$H$18)/3)*$BD$11)+(((PI()*($C$21/2)^2*(($C$21/2)*$AZ$11))/3)*$AJ$29),(($D$18*$AJ$29)+((PI()*(($C$21/2)^2)*($G$20-$AI63))*$AJ$29))+((($D$18+$H$18)/3)*$BD$11)-(((PI()*($C$21/2)^2*(($C$21/2)*$AZ$11))/3)*$AJ$29)))</f>
        <v>188574.5244008122</v>
      </c>
    </row>
    <row r="64" spans="1:36" x14ac:dyDescent="0.3">
      <c r="A64" s="48">
        <v>3.3</v>
      </c>
      <c r="B64" s="78">
        <f t="shared" si="0"/>
        <v>138127.25342729705</v>
      </c>
      <c r="C64" s="53">
        <v>3.3</v>
      </c>
      <c r="D64" s="54">
        <f>IF($C64&gt;$G$6,IF('Silo Levels'!$L$10="Pumping",((PI()*((($C$5+$G$6)-$C64)*($O$6/($O$5/2)))^2*((($O$6+$G$6)-$C64))/3)*$D$29)+(((PI()*((($C$5+$G$6)-$C64)*($O$6/($O$5/2)))^2*(((($C$5+$G$6)-$C64)*($O$6/($O$5/2)))*$AZ$3))/3)*$D$29),(((PI()*((($C$5+$G$6)-$C64)*($O$6/($O$5/2)))^2*((($O$6+$G$6)-$C64)/3))*$D$29)-((PI()*((($C$5+$G$6)-$C64)*($O$6/($O$5/2)))^2*(((($C$5+$G$6)-$C64)*($O$6/($O$5/2)))*$AZ$3)/3)*$D$29))),IF('Silo Levels'!$L$10="Pumping",(($D$4*$D$29)+((PI()*(($C$7/2)^2)*(G$6-$C64))*$D$29))+((($D$4+$H$4)/3)*$BD$3)+(((PI()*($C$7/2)^2*(($C$7/2)*$AZ$3))/3)*$D$29),(($D$4*$D$29)+((PI()*(($C$7/2)^2)*($G$6-$C64))*$D$29))+((($D$4+$H$4)/3)*$BD$3)-(((PI()*($C$7/2)^2*(($C$7/2)*$AZ$3))/3)*$D$29)))</f>
        <v>135071.74667759085</v>
      </c>
      <c r="E64" s="73">
        <v>3.3</v>
      </c>
      <c r="F64" s="78">
        <f t="shared" si="1"/>
        <v>120666.24880947363</v>
      </c>
      <c r="G64" s="53">
        <v>3.3</v>
      </c>
      <c r="H64" s="54">
        <f>IF($G64&gt;$G$6,IF('Silo Levels'!$L$11="Pumping",((PI()*((($C$5+$G$6)-$G64)*($O$6/($O$5/2)))^2*((($O$6+$G$6)-$G64))/3)*$H$29)+(((PI()*((($C$5+$G$6)-$G64)*($O$6/($O$5/2)))^2*(((($C$5+$G$6)-$G64)*($O$6/($O$5/2)))*$AZ$4))/3)*$H$29),(((PI()*((($C$5+$G$6)-$G64)*($O$6/($O$5/2)))^2*((($O$6+$G$6)-$G64)/3))*$H$29)-((PI()*((($C$5+$G$6)-$G64)*($O$6/($O$5/2)))^2*(((($C$5+$G$6)-$G64)*($O$6/($O$5/2)))*$AZ$4)/3)*$H$29))),IF('Silo Levels'!$L$11="Pumping",(($D$4*$H$29)+((PI()*(($C$7/2)^2)*(G$6-$G64))*$H$29))+((($D$4+$H$4)/3)*$BD$4)+(((PI()*($C$7/2)^2*(($C$7/2)*$AZ$4))/3)*$H$29),(($D$4*$H$29)+((PI()*(($C$7/2)^2)*($G$6-$G64))*$H$29))+((($D$4+$H$4)/3)*$BD$4)-(((PI()*($C$7/2)^2*(($C$7/2)*$AZ$4))/3)*$H$29)))</f>
        <v>118002.47369434516</v>
      </c>
      <c r="I64" s="73">
        <v>3.3</v>
      </c>
      <c r="J64" s="79">
        <f t="shared" si="2"/>
        <v>418802.51878163358</v>
      </c>
      <c r="K64" s="53">
        <v>3.3</v>
      </c>
      <c r="L64" s="80">
        <f>IF($K64&gt;$G$13,IF('Silo Levels'!$L$12="Pumping",((PI()*((($C$12+$G$13)-$K64)*($O$13/($O$12/2)))^2*((($O$13+$G$13)-$K64))/3)*$L$29)+(((PI()*((($C$12+$G$13)-$K64)*($O$13/($O$12/2)))^2*(((($C$12+$G$13)-$K64)*($O$13/($O$12/2)))*$AZ$5))/3)*$L$29),(((PI()*((($C$12+$G$13)-$K64)*($O$13/($O$12/2)))^2*((($O$13+$G$13)-$K64)/3))*$L$29)-((PI()*((($C$12+$G$13)-$K64)*($O$13/($O$12/2)))^2*(((($C$12+$G$13)-$K64)*($O$13/($O$12/2)))*$AZ$5)/3)*$L$29))),IF('Silo Levels'!$L$12="Pumping",(($D$11*$L$29)+((PI()*(($C$14/2)^2)*($G$13-$K64))*$L$29))+((($D$11+$H$11)/3)*$BD$5)+(((PI()*($C$14/2)^2*(($C$14/2)*$AZ$5))/3)*$L$29),(($D$11*$L$29)+((PI()*(($C$14/2)^2)*($G$13-$K64))*$L$29))+((($D$11+$H$11)/3)*$BD$5)-(((PI()*($C$14/2)^2*(($C$14/2)*$AZ$5))/3)*$L$29)))</f>
        <v>404604.51210203412</v>
      </c>
      <c r="M64" s="73">
        <v>3.3</v>
      </c>
      <c r="N64" s="79">
        <f t="shared" si="3"/>
        <v>205897.52576839732</v>
      </c>
      <c r="O64" s="53">
        <v>3.3</v>
      </c>
      <c r="P64" s="80">
        <f>IF($O64&gt;$G$20,IF('Silo Levels'!$L$13="Pumping",((PI()*((($C$19+$G$20)-$O64)*($O$20/($O$19/2)))^2*((($O$20+$G$20)-$O64))/3)*$P$29)+(((PI()*((($C$19+$G$20)-$O64)*($O$20/($O$19/2)))^2*(((($C$19+$G$20)-$O64)*($O$20/($O$19/2)))*$AZ$6))/3)*$P$29),(((PI()*((($C$19+$G$20)-$O64)*($O$20/($O$19/2)))^2*((($O$20+$G$20)-$O64)/3))*$P$29)-((PI()*((($C$19+$G$20)-$O64)*($O$20/($O$19/2)))^2*(((($C$19+$G$20)-$O64)*($O$20/($O$19/2)))*$AZ$6)/3)*$P$29))),IF('Silo Levels'!$L$13="Pumping",(($D$18*$P$29)+((PI()*(($C$21/2)^2)*($G$20-$O64))*$P$29))+((($D$18+$H$18)/3)*$BD$6)+(((PI()*($C$21/2)^2*(($C$21/2)*$AZ$6))/3)*$P$29),(($D$18*$P$29)+((PI()*(($C$21/2)^2)*($G$20-$O64))*$P$29))+((($D$18+$H$18)/3)*$BD$6)-(((PI()*($C$21/2)^2*(($C$21/2)*$AZ$6))/3)*$P$29)))</f>
        <v>201812.32443637255</v>
      </c>
      <c r="Q64" s="73">
        <v>3.3</v>
      </c>
      <c r="R64" s="79">
        <f t="shared" si="4"/>
        <v>200376.65486677157</v>
      </c>
      <c r="S64" s="53">
        <v>3.3</v>
      </c>
      <c r="T64" s="80">
        <f>IF($S64&gt;$G$20,IF('Silo Levels'!$L$14="Pumping",((PI()*((($C$19+$G$20)-$S64)*($O$20/($O$19/2)))^2*((($O$20+$G$20)-$S64))/3)*$T$29)+(((PI()*((($C$19+$G$20)-$S64)*($O$20/($O$19/2)))^2*(((($C$19+$G$20)-$S64)*($O$20/($O$19/2)))*$AZ$7))/3)*$T$29),(((PI()*((($C$19+$G$20)-$S64)*($O$20/($O$19/2)))^2*((($O$20+$G$20)-$S64)/3))*$T$29)-((PI()*((($C$19+$G$20)-$S64)*($O$20/($O$19/2)))^2*(((($C$19+$G$20)-$S64)*($O$20/($O$19/2)))*$AZ$7)/3)*$T$29))),IF('Silo Levels'!$L$14="Pumping",(($D$18*$T$29)+((PI()*(($C$21/2)^2)*($G$20-$S64))*$T$29))+((($D$18+$H$18)/3)*$BD$7)+(((PI()*($C$21/2)^2*(($C$21/2)*$AZ$7))/3)*$T$29),(($D$18*$T$29)+((PI()*(($C$21/2)^2)*($G$20-$S64))*$T$29))+((($D$18+$H$18)/3)*$BD$7)-(((PI()*($C$21/2)^2*(($C$21/2)*$AZ$7))/3)*$T$29)))</f>
        <v>196402.5933956427</v>
      </c>
      <c r="U64" s="73">
        <v>3.3</v>
      </c>
      <c r="V64" s="79">
        <f t="shared" si="7"/>
        <v>195278.32796164491</v>
      </c>
      <c r="W64" s="53">
        <v>3.3</v>
      </c>
      <c r="X64" s="80">
        <f>IF($W64&gt;$G$20,IF('Silo Levels'!$L$15="Pumping",((PI()*((($C$19+$G$20)-$W64)*($O$20/($O$19/2)))^2*((($O$20+$G$20)-$W64))/3)*$X$29)+(((PI()*((($C$19+$G$20)-$W64)*($O$20/($O$19/2)))^2*(((($C$19+$G$20)-$W64)*($O$20/($O$19/2)))*$AZ$8))/3)*$X$29),(((PI()*((($C$19+$G$20)-$W64)*($O$20/($O$19/2)))^2*((($O$20+$G$20)-$W64)/3))*$X$29)-((PI()*((($C$19+$G$20)-$W64)*($O$20/($O$19/2)))^2*(((($C$19+$G$20)-$W64)*($O$20/($O$19/2)))*$AZ$8)/3)*$X$29))),IF('Silo Levels'!$L$15="Pumping",(($D$18*$X$29)+((PI()*(($C$21/2)^2)*($G$20-$W64))*$X$29))+((($D$18+$H$18)/3)*$BD$8)+(((PI()*($C$21/2)^2*(($C$21/2)*$AZ$8))/3)*$X$29),(($D$18*$X$29)+((PI()*(($C$21/2)^2)*($G$20-$W64))*$X$29))+((($D$18+$H$18)/3)*$BD$8)-(((PI()*($C$21/2)^2*(($C$21/2)*$AZ$8))/3)*$X$29)))</f>
        <v>191406.90017877542</v>
      </c>
      <c r="Y64" s="73">
        <v>3.3</v>
      </c>
      <c r="Z64" s="79">
        <f t="shared" si="5"/>
        <v>192237.1231447373</v>
      </c>
      <c r="AA64" s="53">
        <v>3.3</v>
      </c>
      <c r="AB64" s="80">
        <f>IF($AA64&gt;$G$20,IF('Silo Levels'!$L$16="Pumping",((PI()*((($C$19+$G$20)-$AA64)*($O$20/($O$19/2)))^2*((($O$20+$G$20)-$AA64))/3)*$AB$29)+(((PI()*((($C$19+$G$20)-$AA64)*($O$20/($O$19/2)))^2*(((($C$19+$G$20)-$AA64)*($O$20/($O$19/2)))*$AZ$9))/3)*$AB$29),(((PI()*((($C$19+$G$20)-$AA64)*($O$20/($O$19/2)))^2*((($O$20+$G$20)-$AA64)/3))*$AB$29)-((PI()*((($C$19+$G$20)-$AA64)*($O$20/($O$19/2)))^2*(((($C$19+$G$20)-$AA64)*($O$20/($O$19/2)))*$AZ$9)/3)*$AB$29))),IF('Silo Levels'!$L$16="Pumping",(($D$18*$AB$29)+((PI()*(($C$21/2)^2)*($G$20-$AA64))*$AB$29))+((($D$18+$H$18)/3)*$BD$9)+(((PI()*($C$21/2)^2*(($C$21/2)*$AZ$9))/3)*$AB$29),(($D$18*$AB$29)+((PI()*(($C$21/2)^2)*($G$20-$AA64))*$AB$29))+((($D$18+$H$18)/3)*$BD$9)-(((PI()*($C$21/2)^2*(($C$21/2)*$AZ$9))/3)*$AB$29)))</f>
        <v>188426.9174201861</v>
      </c>
      <c r="AC64" s="73">
        <v>3.3</v>
      </c>
      <c r="AD64" s="79">
        <f t="shared" si="8"/>
        <v>191140.73266961079</v>
      </c>
      <c r="AE64" s="53">
        <v>3.3</v>
      </c>
      <c r="AF64" s="80">
        <f>IF($AE64&gt;$G$20,IF('Silo Levels'!$L$17="Pumping",((PI()*((($C$19+$G$20)-$AE64)*($O$20/($O$19/2)))^2*((($O$20+$G$20)-$AE64))/3)*$AF$29)+(((PI()*((($C$19+$G$20)-$AE64)*($O$20/($O$19/2)))^2*(((($C$19+$G$20)-$AE64)*($O$20/($O$19/2)))*$AZ$10))/3)*$AF$29),(((PI()*((($C$19+$G$20)-$AE64)*($O$20/($O$19/2)))^2*((($O$20+$G$20)-$AE64)/3))*$AF$29)-((PI()*((($C$19+$G$20)-$AE64)*($O$20/($O$19/2)))^2*(((($C$19+$G$20)-$AE64)*($O$20/($O$19/2)))*$AZ$10)/3)*$AF$29))),IF('Silo Levels'!$L$17="Pumping",(($D$18*$AF$29)+((PI()*(($C$21/2)^2)*($G$20-$AE64))*$AF$29))+((($D$18+$H$18)/3)*$BD$10)+(((PI()*($C$21/2)^2*(($C$21/2)*$AZ$10))/3)*$AF$29),(($D$18*$AF$29)+((PI()*(($C$21/2)^2)*($G$20-$AE64))*$AF$29))+((($D$18+$H$18)/3)*$BD$10)-(((PI()*($C$21/2)^2*(($C$21/2)*$AZ$10))/3)*$AF$29)))</f>
        <v>187352.59822458494</v>
      </c>
      <c r="AG64" s="73">
        <v>3.3</v>
      </c>
      <c r="AH64" s="79">
        <f t="shared" si="6"/>
        <v>191998.05219934965</v>
      </c>
      <c r="AI64" s="53">
        <v>3.3</v>
      </c>
      <c r="AJ64" s="80">
        <f>IF($AI64&gt;$G$20,IF('Silo Levels'!$L$18="Pumping",((PI()*((($C$19+$G$20)-$AI64)*($O$20/($O$19/2)))^2*((($O$20+$G$20)-$AI64))/3)*$AJ$29)+(((PI()*((($C$19+$G$20)-$AI64)*($O$20/($O$19/2)))^2*(((($C$19+$G$20)-$AI64)*($O$20/($O$19/2)))*$AZ$11))/3)*$AJ$29),(((PI()*((($C$19+$G$20)-$AI64)*($O$20/($O$19/2)))^2*((($O$20+$G$20)-$AI64)/3))*$AJ$29)-((PI()*((($C$19+$G$20)-$AI64)*($O$20/($O$19/2)))^2*(((($C$19+$G$20)-$AI64)*($O$20/($O$19/2)))*$AZ$11)/3)*$AJ$29))),IF('Silo Levels'!$L$18="Pumping",(($D$18*$AJ$29)+((PI()*(($C$21/2)^2)*($G$20-$AI64))*$AJ$29))+((($D$18+$H$18)/3)*$BD$11)+(((PI()*($C$21/2)^2*(($C$21/2)*$AZ$11))/3)*$AJ$29),(($D$18*$AJ$29)+((PI()*(($C$21/2)^2)*($G$20-$AI64))*$AJ$29))+((($D$18+$H$18)/3)*$BD$11)-(((PI()*($C$21/2)^2*(($C$21/2)*$AZ$11))/3)*$AJ$29)))</f>
        <v>188192.65917773754</v>
      </c>
    </row>
    <row r="65" spans="1:36" x14ac:dyDescent="0.3">
      <c r="A65" s="48">
        <v>3.4</v>
      </c>
      <c r="B65" s="78">
        <f t="shared" si="0"/>
        <v>137689.23155377025</v>
      </c>
      <c r="C65" s="53">
        <v>3.4</v>
      </c>
      <c r="D65" s="54">
        <f>IF($C65&gt;$G$6,IF('Silo Levels'!$L$10="Pumping",((PI()*((($C$5+$G$6)-$C65)*($O$6/($O$5/2)))^2*((($O$6+$G$6)-$C65))/3)*$D$29)+(((PI()*((($C$5+$G$6)-$C65)*($O$6/($O$5/2)))^2*(((($C$5+$G$6)-$C65)*($O$6/($O$5/2)))*$AZ$3))/3)*$D$29),(((PI()*((($C$5+$G$6)-$C65)*($O$6/($O$5/2)))^2*((($O$6+$G$6)-$C65)/3))*$D$29)-((PI()*((($C$5+$G$6)-$C65)*($O$6/($O$5/2)))^2*(((($C$5+$G$6)-$C65)*($O$6/($O$5/2)))*$AZ$3)/3)*$D$29))),IF('Silo Levels'!$L$10="Pumping",(($D$4*$D$29)+((PI()*(($C$7/2)^2)*(G$6-$C65))*$D$29))+((($D$4+$H$4)/3)*$BD$3)+(((PI()*($C$7/2)^2*(($C$7/2)*$AZ$3))/3)*$D$29),(($D$4*$D$29)+((PI()*(($C$7/2)^2)*($G$6-$C65))*$D$29))+((($D$4+$H$4)/3)*$BD$3)-(((PI()*($C$7/2)^2*(($C$7/2)*$AZ$3))/3)*$D$29)))</f>
        <v>134633.72480406406</v>
      </c>
      <c r="E65" s="73">
        <v>3.4</v>
      </c>
      <c r="F65" s="78">
        <f t="shared" si="1"/>
        <v>120284.383586399</v>
      </c>
      <c r="G65" s="53">
        <v>3.4</v>
      </c>
      <c r="H65" s="54">
        <f>IF($G65&gt;$G$6,IF('Silo Levels'!$L$11="Pumping",((PI()*((($C$5+$G$6)-$G65)*($O$6/($O$5/2)))^2*((($O$6+$G$6)-$G65))/3)*$H$29)+(((PI()*((($C$5+$G$6)-$G65)*($O$6/($O$5/2)))^2*(((($C$5+$G$6)-$G65)*($O$6/($O$5/2)))*$AZ$4))/3)*$H$29),(((PI()*((($C$5+$G$6)-$G65)*($O$6/($O$5/2)))^2*((($O$6+$G$6)-$G65)/3))*$H$29)-((PI()*((($C$5+$G$6)-$G65)*($O$6/($O$5/2)))^2*(((($C$5+$G$6)-$G65)*($O$6/($O$5/2)))*$AZ$4)/3)*$H$29))),IF('Silo Levels'!$L$11="Pumping",(($D$4*$H$29)+((PI()*(($C$7/2)^2)*(G$6-$G65))*$H$29))+((($D$4+$H$4)/3)*$BD$4)+(((PI()*($C$7/2)^2*(($C$7/2)*$AZ$4))/3)*$H$29),(($D$4*$H$29)+((PI()*(($C$7/2)^2)*($G$6-$G65))*$H$29))+((($D$4+$H$4)/3)*$BD$4)-(((PI()*($C$7/2)^2*(($C$7/2)*$AZ$4))/3)*$H$29)))</f>
        <v>117620.60847127052</v>
      </c>
      <c r="I65" s="73">
        <v>3.4</v>
      </c>
      <c r="J65" s="79">
        <f t="shared" si="2"/>
        <v>417883.55394800258</v>
      </c>
      <c r="K65" s="53">
        <v>3.4</v>
      </c>
      <c r="L65" s="80">
        <f>IF($K65&gt;$G$13,IF('Silo Levels'!$L$12="Pumping",((PI()*((($C$12+$G$13)-$K65)*($O$13/($O$12/2)))^2*((($O$13+$G$13)-$K65))/3)*$L$29)+(((PI()*((($C$12+$G$13)-$K65)*($O$13/($O$12/2)))^2*(((($C$12+$G$13)-$K65)*($O$13/($O$12/2)))*$AZ$5))/3)*$L$29),(((PI()*((($C$12+$G$13)-$K65)*($O$13/($O$12/2)))^2*((($O$13+$G$13)-$K65)/3))*$L$29)-((PI()*((($C$12+$G$13)-$K65)*($O$13/($O$12/2)))^2*(((($C$12+$G$13)-$K65)*($O$13/($O$12/2)))*$AZ$5)/3)*$L$29))),IF('Silo Levels'!$L$12="Pumping",(($D$11*$L$29)+((PI()*(($C$14/2)^2)*($G$13-$K65))*$L$29))+((($D$11+$H$11)/3)*$BD$5)+(((PI()*($C$14/2)^2*(($C$14/2)*$AZ$5))/3)*$L$29),(($D$11*$L$29)+((PI()*(($C$14/2)^2)*($G$13-$K65))*$L$29))+((($D$11+$H$11)/3)*$BD$5)-(((PI()*($C$14/2)^2*(($C$14/2)*$AZ$5))/3)*$L$29)))</f>
        <v>403685.54726840311</v>
      </c>
      <c r="M65" s="73">
        <v>3.4</v>
      </c>
      <c r="N65" s="79">
        <f t="shared" si="3"/>
        <v>205487.58222009655</v>
      </c>
      <c r="O65" s="53">
        <v>3.4</v>
      </c>
      <c r="P65" s="80">
        <f>IF($O65&gt;$G$20,IF('Silo Levels'!$L$13="Pumping",((PI()*((($C$19+$G$20)-$O65)*($O$20/($O$19/2)))^2*((($O$20+$G$20)-$O65))/3)*$P$29)+(((PI()*((($C$19+$G$20)-$O65)*($O$20/($O$19/2)))^2*(((($C$19+$G$20)-$O65)*($O$20/($O$19/2)))*$AZ$6))/3)*$P$29),(((PI()*((($C$19+$G$20)-$O65)*($O$20/($O$19/2)))^2*((($O$20+$G$20)-$O65)/3))*$P$29)-((PI()*((($C$19+$G$20)-$O65)*($O$20/($O$19/2)))^2*(((($C$19+$G$20)-$O65)*($O$20/($O$19/2)))*$AZ$6)/3)*$P$29))),IF('Silo Levels'!$L$13="Pumping",(($D$18*$P$29)+((PI()*(($C$21/2)^2)*($G$20-$O65))*$P$29))+((($D$18+$H$18)/3)*$BD$6)+(((PI()*($C$21/2)^2*(($C$21/2)*$AZ$6))/3)*$P$29),(($D$18*$P$29)+((PI()*(($C$21/2)^2)*($G$20-$O65))*$P$29))+((($D$18+$H$18)/3)*$BD$6)-(((PI()*($C$21/2)^2*(($C$21/2)*$AZ$6))/3)*$P$29)))</f>
        <v>201402.38088807178</v>
      </c>
      <c r="Q65" s="73">
        <v>3.4</v>
      </c>
      <c r="R65" s="79">
        <f t="shared" si="4"/>
        <v>199977.8640292506</v>
      </c>
      <c r="S65" s="53">
        <v>3.4</v>
      </c>
      <c r="T65" s="80">
        <f>IF($S65&gt;$G$20,IF('Silo Levels'!$L$14="Pumping",((PI()*((($C$19+$G$20)-$S65)*($O$20/($O$19/2)))^2*((($O$20+$G$20)-$S65))/3)*$T$29)+(((PI()*((($C$19+$G$20)-$S65)*($O$20/($O$19/2)))^2*(((($C$19+$G$20)-$S65)*($O$20/($O$19/2)))*$AZ$7))/3)*$T$29),(((PI()*((($C$19+$G$20)-$S65)*($O$20/($O$19/2)))^2*((($O$20+$G$20)-$S65)/3))*$T$29)-((PI()*((($C$19+$G$20)-$S65)*($O$20/($O$19/2)))^2*(((($C$19+$G$20)-$S65)*($O$20/($O$19/2)))*$AZ$7)/3)*$T$29))),IF('Silo Levels'!$L$14="Pumping",(($D$18*$T$29)+((PI()*(($C$21/2)^2)*($G$20-$S65))*$T$29))+((($D$18+$H$18)/3)*$BD$7)+(((PI()*($C$21/2)^2*(($C$21/2)*$AZ$7))/3)*$T$29),(($D$18*$T$29)+((PI()*(($C$21/2)^2)*($G$20-$S65))*$T$29))+((($D$18+$H$18)/3)*$BD$7)-(((PI()*($C$21/2)^2*(($C$21/2)*$AZ$7))/3)*$T$29)))</f>
        <v>196003.80255812174</v>
      </c>
      <c r="U65" s="73">
        <v>3.4</v>
      </c>
      <c r="V65" s="79">
        <f t="shared" si="7"/>
        <v>194889.8362538169</v>
      </c>
      <c r="W65" s="53">
        <v>3.4</v>
      </c>
      <c r="X65" s="80">
        <f>IF($W65&gt;$G$20,IF('Silo Levels'!$L$15="Pumping",((PI()*((($C$19+$G$20)-$W65)*($O$20/($O$19/2)))^2*((($O$20+$G$20)-$W65))/3)*$X$29)+(((PI()*((($C$19+$G$20)-$W65)*($O$20/($O$19/2)))^2*(((($C$19+$G$20)-$W65)*($O$20/($O$19/2)))*$AZ$8))/3)*$X$29),(((PI()*((($C$19+$G$20)-$W65)*($O$20/($O$19/2)))^2*((($O$20+$G$20)-$W65)/3))*$X$29)-((PI()*((($C$19+$G$20)-$W65)*($O$20/($O$19/2)))^2*(((($C$19+$G$20)-$W65)*($O$20/($O$19/2)))*$AZ$8)/3)*$X$29))),IF('Silo Levels'!$L$15="Pumping",(($D$18*$X$29)+((PI()*(($C$21/2)^2)*($G$20-$W65))*$X$29))+((($D$18+$H$18)/3)*$BD$8)+(((PI()*($C$21/2)^2*(($C$21/2)*$AZ$8))/3)*$X$29),(($D$18*$X$29)+((PI()*(($C$21/2)^2)*($G$20-$W65))*$X$29))+((($D$18+$H$18)/3)*$BD$8)-(((PI()*($C$21/2)^2*(($C$21/2)*$AZ$8))/3)*$X$29)))</f>
        <v>191018.40847094741</v>
      </c>
      <c r="Y65" s="73">
        <v>3.4</v>
      </c>
      <c r="Z65" s="79">
        <f t="shared" si="5"/>
        <v>191854.77497446872</v>
      </c>
      <c r="AA65" s="53">
        <v>3.4</v>
      </c>
      <c r="AB65" s="80">
        <f>IF($AA65&gt;$G$20,IF('Silo Levels'!$L$16="Pumping",((PI()*((($C$19+$G$20)-$AA65)*($O$20/($O$19/2)))^2*((($O$20+$G$20)-$AA65))/3)*$AB$29)+(((PI()*((($C$19+$G$20)-$AA65)*($O$20/($O$19/2)))^2*(((($C$19+$G$20)-$AA65)*($O$20/($O$19/2)))*$AZ$9))/3)*$AB$29),(((PI()*((($C$19+$G$20)-$AA65)*($O$20/($O$19/2)))^2*((($O$20+$G$20)-$AA65)/3))*$AB$29)-((PI()*((($C$19+$G$20)-$AA65)*($O$20/($O$19/2)))^2*(((($C$19+$G$20)-$AA65)*($O$20/($O$19/2)))*$AZ$9)/3)*$AB$29))),IF('Silo Levels'!$L$16="Pumping",(($D$18*$AB$29)+((PI()*(($C$21/2)^2)*($G$20-$AA65))*$AB$29))+((($D$18+$H$18)/3)*$BD$9)+(((PI()*($C$21/2)^2*(($C$21/2)*$AZ$9))/3)*$AB$29),(($D$18*$AB$29)+((PI()*(($C$21/2)^2)*($G$20-$AA65))*$AB$29))+((($D$18+$H$18)/3)*$BD$9)-(((PI()*($C$21/2)^2*(($C$21/2)*$AZ$9))/3)*$AB$29)))</f>
        <v>188044.56924991752</v>
      </c>
      <c r="AC65" s="73">
        <v>3.4</v>
      </c>
      <c r="AD65" s="79">
        <f t="shared" si="8"/>
        <v>190760.59931763605</v>
      </c>
      <c r="AE65" s="53">
        <v>3.4</v>
      </c>
      <c r="AF65" s="80">
        <f>IF($AE65&gt;$G$20,IF('Silo Levels'!$L$17="Pumping",((PI()*((($C$19+$G$20)-$AE65)*($O$20/($O$19/2)))^2*((($O$20+$G$20)-$AE65))/3)*$AF$29)+(((PI()*((($C$19+$G$20)-$AE65)*($O$20/($O$19/2)))^2*(((($C$19+$G$20)-$AE65)*($O$20/($O$19/2)))*$AZ$10))/3)*$AF$29),(((PI()*((($C$19+$G$20)-$AE65)*($O$20/($O$19/2)))^2*((($O$20+$G$20)-$AE65)/3))*$AF$29)-((PI()*((($C$19+$G$20)-$AE65)*($O$20/($O$19/2)))^2*(((($C$19+$G$20)-$AE65)*($O$20/($O$19/2)))*$AZ$10)/3)*$AF$29))),IF('Silo Levels'!$L$17="Pumping",(($D$18*$AF$29)+((PI()*(($C$21/2)^2)*($G$20-$AE65))*$AF$29))+((($D$18+$H$18)/3)*$BD$10)+(((PI()*($C$21/2)^2*(($C$21/2)*$AZ$10))/3)*$AF$29),(($D$18*$AF$29)+((PI()*(($C$21/2)^2)*($G$20-$AE65))*$AF$29))+((($D$18+$H$18)/3)*$BD$10)-(((PI()*($C$21/2)^2*(($C$21/2)*$AZ$10))/3)*$AF$29)))</f>
        <v>186972.4648726102</v>
      </c>
      <c r="AG65" s="73">
        <v>3.4</v>
      </c>
      <c r="AH65" s="79">
        <f t="shared" si="6"/>
        <v>191616.18697627497</v>
      </c>
      <c r="AI65" s="53">
        <v>3.4</v>
      </c>
      <c r="AJ65" s="80">
        <f>IF($AI65&gt;$G$20,IF('Silo Levels'!$L$18="Pumping",((PI()*((($C$19+$G$20)-$AI65)*($O$20/($O$19/2)))^2*((($O$20+$G$20)-$AI65))/3)*$AJ$29)+(((PI()*((($C$19+$G$20)-$AI65)*($O$20/($O$19/2)))^2*(((($C$19+$G$20)-$AI65)*($O$20/($O$19/2)))*$AZ$11))/3)*$AJ$29),(((PI()*((($C$19+$G$20)-$AI65)*($O$20/($O$19/2)))^2*((($O$20+$G$20)-$AI65)/3))*$AJ$29)-((PI()*((($C$19+$G$20)-$AI65)*($O$20/($O$19/2)))^2*(((($C$19+$G$20)-$AI65)*($O$20/($O$19/2)))*$AZ$11)/3)*$AJ$29))),IF('Silo Levels'!$L$18="Pumping",(($D$18*$AJ$29)+((PI()*(($C$21/2)^2)*($G$20-$AI65))*$AJ$29))+((($D$18+$H$18)/3)*$BD$11)+(((PI()*($C$21/2)^2*(($C$21/2)*$AZ$11))/3)*$AJ$29),(($D$18*$AJ$29)+((PI()*(($C$21/2)^2)*($G$20-$AI65))*$AJ$29))+((($D$18+$H$18)/3)*$BD$11)-(((PI()*($C$21/2)^2*(($C$21/2)*$AZ$11))/3)*$AJ$29)))</f>
        <v>187810.79395466286</v>
      </c>
    </row>
    <row r="66" spans="1:36" x14ac:dyDescent="0.3">
      <c r="A66" s="48">
        <v>3.5</v>
      </c>
      <c r="B66" s="78">
        <f t="shared" si="0"/>
        <v>137251.20968024342</v>
      </c>
      <c r="C66" s="53">
        <v>3.5</v>
      </c>
      <c r="D66" s="54">
        <f>IF($C66&gt;$G$6,IF('Silo Levels'!$L$10="Pumping",((PI()*((($C$5+$G$6)-$C66)*($O$6/($O$5/2)))^2*((($O$6+$G$6)-$C66))/3)*$D$29)+(((PI()*((($C$5+$G$6)-$C66)*($O$6/($O$5/2)))^2*(((($C$5+$G$6)-$C66)*($O$6/($O$5/2)))*$AZ$3))/3)*$D$29),(((PI()*((($C$5+$G$6)-$C66)*($O$6/($O$5/2)))^2*((($O$6+$G$6)-$C66)/3))*$D$29)-((PI()*((($C$5+$G$6)-$C66)*($O$6/($O$5/2)))^2*(((($C$5+$G$6)-$C66)*($O$6/($O$5/2)))*$AZ$3)/3)*$D$29))),IF('Silo Levels'!$L$10="Pumping",(($D$4*$D$29)+((PI()*(($C$7/2)^2)*(G$6-$C66))*$D$29))+((($D$4+$H$4)/3)*$BD$3)+(((PI()*($C$7/2)^2*(($C$7/2)*$AZ$3))/3)*$D$29),(($D$4*$D$29)+((PI()*(($C$7/2)^2)*($G$6-$C66))*$D$29))+((($D$4+$H$4)/3)*$BD$3)-(((PI()*($C$7/2)^2*(($C$7/2)*$AZ$3))/3)*$D$29)))</f>
        <v>134195.70293053723</v>
      </c>
      <c r="E66" s="73">
        <v>3.5</v>
      </c>
      <c r="F66" s="78">
        <f t="shared" si="1"/>
        <v>119902.51836332431</v>
      </c>
      <c r="G66" s="53">
        <v>3.5</v>
      </c>
      <c r="H66" s="54">
        <f>IF($G66&gt;$G$6,IF('Silo Levels'!$L$11="Pumping",((PI()*((($C$5+$G$6)-$G66)*($O$6/($O$5/2)))^2*((($O$6+$G$6)-$G66))/3)*$H$29)+(((PI()*((($C$5+$G$6)-$G66)*($O$6/($O$5/2)))^2*(((($C$5+$G$6)-$G66)*($O$6/($O$5/2)))*$AZ$4))/3)*$H$29),(((PI()*((($C$5+$G$6)-$G66)*($O$6/($O$5/2)))^2*((($O$6+$G$6)-$G66)/3))*$H$29)-((PI()*((($C$5+$G$6)-$G66)*($O$6/($O$5/2)))^2*(((($C$5+$G$6)-$G66)*($O$6/($O$5/2)))*$AZ$4)/3)*$H$29))),IF('Silo Levels'!$L$11="Pumping",(($D$4*$H$29)+((PI()*(($C$7/2)^2)*(G$6-$G66))*$H$29))+((($D$4+$H$4)/3)*$BD$4)+(((PI()*($C$7/2)^2*(($C$7/2)*$AZ$4))/3)*$H$29),(($D$4*$H$29)+((PI()*(($C$7/2)^2)*($G$6-$G66))*$H$29))+((($D$4+$H$4)/3)*$BD$4)-(((PI()*($C$7/2)^2*(($C$7/2)*$AZ$4))/3)*$H$29)))</f>
        <v>117238.74324819584</v>
      </c>
      <c r="I66" s="73">
        <v>3.5</v>
      </c>
      <c r="J66" s="79">
        <f t="shared" si="2"/>
        <v>416964.58911437151</v>
      </c>
      <c r="K66" s="53">
        <v>3.5</v>
      </c>
      <c r="L66" s="80">
        <f>IF($K66&gt;$G$13,IF('Silo Levels'!$L$12="Pumping",((PI()*((($C$12+$G$13)-$K66)*($O$13/($O$12/2)))^2*((($O$13+$G$13)-$K66))/3)*$L$29)+(((PI()*((($C$12+$G$13)-$K66)*($O$13/($O$12/2)))^2*(((($C$12+$G$13)-$K66)*($O$13/($O$12/2)))*$AZ$5))/3)*$L$29),(((PI()*((($C$12+$G$13)-$K66)*($O$13/($O$12/2)))^2*((($O$13+$G$13)-$K66)/3))*$L$29)-((PI()*((($C$12+$G$13)-$K66)*($O$13/($O$12/2)))^2*(((($C$12+$G$13)-$K66)*($O$13/($O$12/2)))*$AZ$5)/3)*$L$29))),IF('Silo Levels'!$L$12="Pumping",(($D$11*$L$29)+((PI()*(($C$14/2)^2)*($G$13-$K66))*$L$29))+((($D$11+$H$11)/3)*$BD$5)+(((PI()*($C$14/2)^2*(($C$14/2)*$AZ$5))/3)*$L$29),(($D$11*$L$29)+((PI()*(($C$14/2)^2)*($G$13-$K66))*$L$29))+((($D$11+$H$11)/3)*$BD$5)-(((PI()*($C$14/2)^2*(($C$14/2)*$AZ$5))/3)*$L$29)))</f>
        <v>402766.58243477205</v>
      </c>
      <c r="M66" s="73">
        <v>3.5</v>
      </c>
      <c r="N66" s="79">
        <f t="shared" si="3"/>
        <v>205077.63867179581</v>
      </c>
      <c r="O66" s="53">
        <v>3.5</v>
      </c>
      <c r="P66" s="80">
        <f>IF($O66&gt;$G$20,IF('Silo Levels'!$L$13="Pumping",((PI()*((($C$19+$G$20)-$O66)*($O$20/($O$19/2)))^2*((($O$20+$G$20)-$O66))/3)*$P$29)+(((PI()*((($C$19+$G$20)-$O66)*($O$20/($O$19/2)))^2*(((($C$19+$G$20)-$O66)*($O$20/($O$19/2)))*$AZ$6))/3)*$P$29),(((PI()*((($C$19+$G$20)-$O66)*($O$20/($O$19/2)))^2*((($O$20+$G$20)-$O66)/3))*$P$29)-((PI()*((($C$19+$G$20)-$O66)*($O$20/($O$19/2)))^2*(((($C$19+$G$20)-$O66)*($O$20/($O$19/2)))*$AZ$6)/3)*$P$29))),IF('Silo Levels'!$L$13="Pumping",(($D$18*$P$29)+((PI()*(($C$21/2)^2)*($G$20-$O66))*$P$29))+((($D$18+$H$18)/3)*$BD$6)+(((PI()*($C$21/2)^2*(($C$21/2)*$AZ$6))/3)*$P$29),(($D$18*$P$29)+((PI()*(($C$21/2)^2)*($G$20-$O66))*$P$29))+((($D$18+$H$18)/3)*$BD$6)-(((PI()*($C$21/2)^2*(($C$21/2)*$AZ$6))/3)*$P$29)))</f>
        <v>200992.43733977104</v>
      </c>
      <c r="Q66" s="73">
        <v>3.5</v>
      </c>
      <c r="R66" s="79">
        <f t="shared" si="4"/>
        <v>199579.07319172967</v>
      </c>
      <c r="S66" s="53">
        <v>3.5</v>
      </c>
      <c r="T66" s="80">
        <f>IF($S66&gt;$G$20,IF('Silo Levels'!$L$14="Pumping",((PI()*((($C$19+$G$20)-$S66)*($O$20/($O$19/2)))^2*((($O$20+$G$20)-$S66))/3)*$T$29)+(((PI()*((($C$19+$G$20)-$S66)*($O$20/($O$19/2)))^2*(((($C$19+$G$20)-$S66)*($O$20/($O$19/2)))*$AZ$7))/3)*$T$29),(((PI()*((($C$19+$G$20)-$S66)*($O$20/($O$19/2)))^2*((($O$20+$G$20)-$S66)/3))*$T$29)-((PI()*((($C$19+$G$20)-$S66)*($O$20/($O$19/2)))^2*(((($C$19+$G$20)-$S66)*($O$20/($O$19/2)))*$AZ$7)/3)*$T$29))),IF('Silo Levels'!$L$14="Pumping",(($D$18*$T$29)+((PI()*(($C$21/2)^2)*($G$20-$S66))*$T$29))+((($D$18+$H$18)/3)*$BD$7)+(((PI()*($C$21/2)^2*(($C$21/2)*$AZ$7))/3)*$T$29),(($D$18*$T$29)+((PI()*(($C$21/2)^2)*($G$20-$S66))*$T$29))+((($D$18+$H$18)/3)*$BD$7)-(((PI()*($C$21/2)^2*(($C$21/2)*$AZ$7))/3)*$T$29)))</f>
        <v>195605.0117206008</v>
      </c>
      <c r="U66" s="73">
        <v>3.5</v>
      </c>
      <c r="V66" s="79">
        <f t="shared" si="7"/>
        <v>194501.34454598886</v>
      </c>
      <c r="W66" s="53">
        <v>3.5</v>
      </c>
      <c r="X66" s="80">
        <f>IF($W66&gt;$G$20,IF('Silo Levels'!$L$15="Pumping",((PI()*((($C$19+$G$20)-$W66)*($O$20/($O$19/2)))^2*((($O$20+$G$20)-$W66))/3)*$X$29)+(((PI()*((($C$19+$G$20)-$W66)*($O$20/($O$19/2)))^2*(((($C$19+$G$20)-$W66)*($O$20/($O$19/2)))*$AZ$8))/3)*$X$29),(((PI()*((($C$19+$G$20)-$W66)*($O$20/($O$19/2)))^2*((($O$20+$G$20)-$W66)/3))*$X$29)-((PI()*((($C$19+$G$20)-$W66)*($O$20/($O$19/2)))^2*(((($C$19+$G$20)-$W66)*($O$20/($O$19/2)))*$AZ$8)/3)*$X$29))),IF('Silo Levels'!$L$15="Pumping",(($D$18*$X$29)+((PI()*(($C$21/2)^2)*($G$20-$W66))*$X$29))+((($D$18+$H$18)/3)*$BD$8)+(((PI()*($C$21/2)^2*(($C$21/2)*$AZ$8))/3)*$X$29),(($D$18*$X$29)+((PI()*(($C$21/2)^2)*($G$20-$W66))*$X$29))+((($D$18+$H$18)/3)*$BD$8)-(((PI()*($C$21/2)^2*(($C$21/2)*$AZ$8))/3)*$X$29)))</f>
        <v>190629.91676311937</v>
      </c>
      <c r="Y66" s="73">
        <v>3.5</v>
      </c>
      <c r="Z66" s="79">
        <f t="shared" si="5"/>
        <v>191472.42680420016</v>
      </c>
      <c r="AA66" s="53">
        <v>3.5</v>
      </c>
      <c r="AB66" s="80">
        <f>IF($AA66&gt;$G$20,IF('Silo Levels'!$L$16="Pumping",((PI()*((($C$19+$G$20)-$AA66)*($O$20/($O$19/2)))^2*((($O$20+$G$20)-$AA66))/3)*$AB$29)+(((PI()*((($C$19+$G$20)-$AA66)*($O$20/($O$19/2)))^2*(((($C$19+$G$20)-$AA66)*($O$20/($O$19/2)))*$AZ$9))/3)*$AB$29),(((PI()*((($C$19+$G$20)-$AA66)*($O$20/($O$19/2)))^2*((($O$20+$G$20)-$AA66)/3))*$AB$29)-((PI()*((($C$19+$G$20)-$AA66)*($O$20/($O$19/2)))^2*(((($C$19+$G$20)-$AA66)*($O$20/($O$19/2)))*$AZ$9)/3)*$AB$29))),IF('Silo Levels'!$L$16="Pumping",(($D$18*$AB$29)+((PI()*(($C$21/2)^2)*($G$20-$AA66))*$AB$29))+((($D$18+$H$18)/3)*$BD$9)+(((PI()*($C$21/2)^2*(($C$21/2)*$AZ$9))/3)*$AB$29),(($D$18*$AB$29)+((PI()*(($C$21/2)^2)*($G$20-$AA66))*$AB$29))+((($D$18+$H$18)/3)*$BD$9)-(((PI()*($C$21/2)^2*(($C$21/2)*$AZ$9))/3)*$AB$29)))</f>
        <v>187662.22107964897</v>
      </c>
      <c r="AC66" s="73">
        <v>3.5</v>
      </c>
      <c r="AD66" s="79">
        <f t="shared" si="8"/>
        <v>190380.46596566134</v>
      </c>
      <c r="AE66" s="53">
        <v>3.5</v>
      </c>
      <c r="AF66" s="80">
        <f>IF($AE66&gt;$G$20,IF('Silo Levels'!$L$17="Pumping",((PI()*((($C$19+$G$20)-$AE66)*($O$20/($O$19/2)))^2*((($O$20+$G$20)-$AE66))/3)*$AF$29)+(((PI()*((($C$19+$G$20)-$AE66)*($O$20/($O$19/2)))^2*(((($C$19+$G$20)-$AE66)*($O$20/($O$19/2)))*$AZ$10))/3)*$AF$29),(((PI()*((($C$19+$G$20)-$AE66)*($O$20/($O$19/2)))^2*((($O$20+$G$20)-$AE66)/3))*$AF$29)-((PI()*((($C$19+$G$20)-$AE66)*($O$20/($O$19/2)))^2*(((($C$19+$G$20)-$AE66)*($O$20/($O$19/2)))*$AZ$10)/3)*$AF$29))),IF('Silo Levels'!$L$17="Pumping",(($D$18*$AF$29)+((PI()*(($C$21/2)^2)*($G$20-$AE66))*$AF$29))+((($D$18+$H$18)/3)*$BD$10)+(((PI()*($C$21/2)^2*(($C$21/2)*$AZ$10))/3)*$AF$29),(($D$18*$AF$29)+((PI()*(($C$21/2)^2)*($G$20-$AE66))*$AF$29))+((($D$18+$H$18)/3)*$BD$10)-(((PI()*($C$21/2)^2*(($C$21/2)*$AZ$10))/3)*$AF$29)))</f>
        <v>186592.33152063549</v>
      </c>
      <c r="AG66" s="73">
        <v>3.5</v>
      </c>
      <c r="AH66" s="79">
        <f t="shared" si="6"/>
        <v>191234.32175320029</v>
      </c>
      <c r="AI66" s="53">
        <v>3.5</v>
      </c>
      <c r="AJ66" s="80">
        <f>IF($AI66&gt;$G$20,IF('Silo Levels'!$L$18="Pumping",((PI()*((($C$19+$G$20)-$AI66)*($O$20/($O$19/2)))^2*((($O$20+$G$20)-$AI66))/3)*$AJ$29)+(((PI()*((($C$19+$G$20)-$AI66)*($O$20/($O$19/2)))^2*(((($C$19+$G$20)-$AI66)*($O$20/($O$19/2)))*$AZ$11))/3)*$AJ$29),(((PI()*((($C$19+$G$20)-$AI66)*($O$20/($O$19/2)))^2*((($O$20+$G$20)-$AI66)/3))*$AJ$29)-((PI()*((($C$19+$G$20)-$AI66)*($O$20/($O$19/2)))^2*(((($C$19+$G$20)-$AI66)*($O$20/($O$19/2)))*$AZ$11)/3)*$AJ$29))),IF('Silo Levels'!$L$18="Pumping",(($D$18*$AJ$29)+((PI()*(($C$21/2)^2)*($G$20-$AI66))*$AJ$29))+((($D$18+$H$18)/3)*$BD$11)+(((PI()*($C$21/2)^2*(($C$21/2)*$AZ$11))/3)*$AJ$29),(($D$18*$AJ$29)+((PI()*(($C$21/2)^2)*($G$20-$AI66))*$AJ$29))+((($D$18+$H$18)/3)*$BD$11)-(((PI()*($C$21/2)^2*(($C$21/2)*$AZ$11))/3)*$AJ$29)))</f>
        <v>187428.92873158818</v>
      </c>
    </row>
    <row r="67" spans="1:36" x14ac:dyDescent="0.3">
      <c r="A67" s="48">
        <v>3.6</v>
      </c>
      <c r="B67" s="78">
        <f t="shared" si="0"/>
        <v>136813.18780671657</v>
      </c>
      <c r="C67" s="53">
        <v>3.6</v>
      </c>
      <c r="D67" s="54">
        <f>IF($C67&gt;$G$6,IF('Silo Levels'!$L$10="Pumping",((PI()*((($C$5+$G$6)-$C67)*($O$6/($O$5/2)))^2*((($O$6+$G$6)-$C67))/3)*$D$29)+(((PI()*((($C$5+$G$6)-$C67)*($O$6/($O$5/2)))^2*(((($C$5+$G$6)-$C67)*($O$6/($O$5/2)))*$AZ$3))/3)*$D$29),(((PI()*((($C$5+$G$6)-$C67)*($O$6/($O$5/2)))^2*((($O$6+$G$6)-$C67)/3))*$D$29)-((PI()*((($C$5+$G$6)-$C67)*($O$6/($O$5/2)))^2*(((($C$5+$G$6)-$C67)*($O$6/($O$5/2)))*$AZ$3)/3)*$D$29))),IF('Silo Levels'!$L$10="Pumping",(($D$4*$D$29)+((PI()*(($C$7/2)^2)*(G$6-$C67))*$D$29))+((($D$4+$H$4)/3)*$BD$3)+(((PI()*($C$7/2)^2*(($C$7/2)*$AZ$3))/3)*$D$29),(($D$4*$D$29)+((PI()*(($C$7/2)^2)*($G$6-$C67))*$D$29))+((($D$4+$H$4)/3)*$BD$3)-(((PI()*($C$7/2)^2*(($C$7/2)*$AZ$3))/3)*$D$29)))</f>
        <v>133757.68105701037</v>
      </c>
      <c r="E67" s="73">
        <v>3.6</v>
      </c>
      <c r="F67" s="78">
        <f t="shared" si="1"/>
        <v>119520.65314024965</v>
      </c>
      <c r="G67" s="53">
        <v>3.6</v>
      </c>
      <c r="H67" s="54">
        <f>IF($G67&gt;$G$6,IF('Silo Levels'!$L$11="Pumping",((PI()*((($C$5+$G$6)-$G67)*($O$6/($O$5/2)))^2*((($O$6+$G$6)-$G67))/3)*$H$29)+(((PI()*((($C$5+$G$6)-$G67)*($O$6/($O$5/2)))^2*(((($C$5+$G$6)-$G67)*($O$6/($O$5/2)))*$AZ$4))/3)*$H$29),(((PI()*((($C$5+$G$6)-$G67)*($O$6/($O$5/2)))^2*((($O$6+$G$6)-$G67)/3))*$H$29)-((PI()*((($C$5+$G$6)-$G67)*($O$6/($O$5/2)))^2*(((($C$5+$G$6)-$G67)*($O$6/($O$5/2)))*$AZ$4)/3)*$H$29))),IF('Silo Levels'!$L$11="Pumping",(($D$4*$H$29)+((PI()*(($C$7/2)^2)*(G$6-$G67))*$H$29))+((($D$4+$H$4)/3)*$BD$4)+(((PI()*($C$7/2)^2*(($C$7/2)*$AZ$4))/3)*$H$29),(($D$4*$H$29)+((PI()*(($C$7/2)^2)*($G$6-$G67))*$H$29))+((($D$4+$H$4)/3)*$BD$4)-(((PI()*($C$7/2)^2*(($C$7/2)*$AZ$4))/3)*$H$29)))</f>
        <v>116856.87802512117</v>
      </c>
      <c r="I67" s="73">
        <v>3.6</v>
      </c>
      <c r="J67" s="79">
        <f t="shared" si="2"/>
        <v>416045.62428074045</v>
      </c>
      <c r="K67" s="53">
        <v>3.6</v>
      </c>
      <c r="L67" s="80">
        <f>IF($K67&gt;$G$13,IF('Silo Levels'!$L$12="Pumping",((PI()*((($C$12+$G$13)-$K67)*($O$13/($O$12/2)))^2*((($O$13+$G$13)-$K67))/3)*$L$29)+(((PI()*((($C$12+$G$13)-$K67)*($O$13/($O$12/2)))^2*(((($C$12+$G$13)-$K67)*($O$13/($O$12/2)))*$AZ$5))/3)*$L$29),(((PI()*((($C$12+$G$13)-$K67)*($O$13/($O$12/2)))^2*((($O$13+$G$13)-$K67)/3))*$L$29)-((PI()*((($C$12+$G$13)-$K67)*($O$13/($O$12/2)))^2*(((($C$12+$G$13)-$K67)*($O$13/($O$12/2)))*$AZ$5)/3)*$L$29))),IF('Silo Levels'!$L$12="Pumping",(($D$11*$L$29)+((PI()*(($C$14/2)^2)*($G$13-$K67))*$L$29))+((($D$11+$H$11)/3)*$BD$5)+(((PI()*($C$14/2)^2*(($C$14/2)*$AZ$5))/3)*$L$29),(($D$11*$L$29)+((PI()*(($C$14/2)^2)*($G$13-$K67))*$L$29))+((($D$11+$H$11)/3)*$BD$5)-(((PI()*($C$14/2)^2*(($C$14/2)*$AZ$5))/3)*$L$29)))</f>
        <v>401847.61760114098</v>
      </c>
      <c r="M67" s="73">
        <v>3.6</v>
      </c>
      <c r="N67" s="79">
        <f t="shared" si="3"/>
        <v>204667.69512349504</v>
      </c>
      <c r="O67" s="53">
        <v>3.6</v>
      </c>
      <c r="P67" s="80">
        <f>IF($O67&gt;$G$20,IF('Silo Levels'!$L$13="Pumping",((PI()*((($C$19+$G$20)-$O67)*($O$20/($O$19/2)))^2*((($O$20+$G$20)-$O67))/3)*$P$29)+(((PI()*((($C$19+$G$20)-$O67)*($O$20/($O$19/2)))^2*(((($C$19+$G$20)-$O67)*($O$20/($O$19/2)))*$AZ$6))/3)*$P$29),(((PI()*((($C$19+$G$20)-$O67)*($O$20/($O$19/2)))^2*((($O$20+$G$20)-$O67)/3))*$P$29)-((PI()*((($C$19+$G$20)-$O67)*($O$20/($O$19/2)))^2*(((($C$19+$G$20)-$O67)*($O$20/($O$19/2)))*$AZ$6)/3)*$P$29))),IF('Silo Levels'!$L$13="Pumping",(($D$18*$P$29)+((PI()*(($C$21/2)^2)*($G$20-$O67))*$P$29))+((($D$18+$H$18)/3)*$BD$6)+(((PI()*($C$21/2)^2*(($C$21/2)*$AZ$6))/3)*$P$29),(($D$18*$P$29)+((PI()*(($C$21/2)^2)*($G$20-$O67))*$P$29))+((($D$18+$H$18)/3)*$BD$6)-(((PI()*($C$21/2)^2*(($C$21/2)*$AZ$6))/3)*$P$29)))</f>
        <v>200582.49379147028</v>
      </c>
      <c r="Q67" s="73">
        <v>3.6</v>
      </c>
      <c r="R67" s="79">
        <f t="shared" si="4"/>
        <v>199180.2823542087</v>
      </c>
      <c r="S67" s="53">
        <v>3.6</v>
      </c>
      <c r="T67" s="80">
        <f>IF($S67&gt;$G$20,IF('Silo Levels'!$L$14="Pumping",((PI()*((($C$19+$G$20)-$S67)*($O$20/($O$19/2)))^2*((($O$20+$G$20)-$S67))/3)*$T$29)+(((PI()*((($C$19+$G$20)-$S67)*($O$20/($O$19/2)))^2*(((($C$19+$G$20)-$S67)*($O$20/($O$19/2)))*$AZ$7))/3)*$T$29),(((PI()*((($C$19+$G$20)-$S67)*($O$20/($O$19/2)))^2*((($O$20+$G$20)-$S67)/3))*$T$29)-((PI()*((($C$19+$G$20)-$S67)*($O$20/($O$19/2)))^2*(((($C$19+$G$20)-$S67)*($O$20/($O$19/2)))*$AZ$7)/3)*$T$29))),IF('Silo Levels'!$L$14="Pumping",(($D$18*$T$29)+((PI()*(($C$21/2)^2)*($G$20-$S67))*$T$29))+((($D$18+$H$18)/3)*$BD$7)+(((PI()*($C$21/2)^2*(($C$21/2)*$AZ$7))/3)*$T$29),(($D$18*$T$29)+((PI()*(($C$21/2)^2)*($G$20-$S67))*$T$29))+((($D$18+$H$18)/3)*$BD$7)-(((PI()*($C$21/2)^2*(($C$21/2)*$AZ$7))/3)*$T$29)))</f>
        <v>195206.22088307983</v>
      </c>
      <c r="U67" s="73">
        <v>3.6</v>
      </c>
      <c r="V67" s="79">
        <f t="shared" si="7"/>
        <v>194112.85283816085</v>
      </c>
      <c r="W67" s="53">
        <v>3.6</v>
      </c>
      <c r="X67" s="80">
        <f>IF($W67&gt;$G$20,IF('Silo Levels'!$L$15="Pumping",((PI()*((($C$19+$G$20)-$W67)*($O$20/($O$19/2)))^2*((($O$20+$G$20)-$W67))/3)*$X$29)+(((PI()*((($C$19+$G$20)-$W67)*($O$20/($O$19/2)))^2*(((($C$19+$G$20)-$W67)*($O$20/($O$19/2)))*$AZ$8))/3)*$X$29),(((PI()*((($C$19+$G$20)-$W67)*($O$20/($O$19/2)))^2*((($O$20+$G$20)-$W67)/3))*$X$29)-((PI()*((($C$19+$G$20)-$W67)*($O$20/($O$19/2)))^2*(((($C$19+$G$20)-$W67)*($O$20/($O$19/2)))*$AZ$8)/3)*$X$29))),IF('Silo Levels'!$L$15="Pumping",(($D$18*$X$29)+((PI()*(($C$21/2)^2)*($G$20-$W67))*$X$29))+((($D$18+$H$18)/3)*$BD$8)+(((PI()*($C$21/2)^2*(($C$21/2)*$AZ$8))/3)*$X$29),(($D$18*$X$29)+((PI()*(($C$21/2)^2)*($G$20-$W67))*$X$29))+((($D$18+$H$18)/3)*$BD$8)-(((PI()*($C$21/2)^2*(($C$21/2)*$AZ$8))/3)*$X$29)))</f>
        <v>190241.42505529136</v>
      </c>
      <c r="Y67" s="73">
        <v>3.6</v>
      </c>
      <c r="Z67" s="79">
        <f t="shared" si="5"/>
        <v>191090.07863393161</v>
      </c>
      <c r="AA67" s="53">
        <v>3.6</v>
      </c>
      <c r="AB67" s="80">
        <f>IF($AA67&gt;$G$20,IF('Silo Levels'!$L$16="Pumping",((PI()*((($C$19+$G$20)-$AA67)*($O$20/($O$19/2)))^2*((($O$20+$G$20)-$AA67))/3)*$AB$29)+(((PI()*((($C$19+$G$20)-$AA67)*($O$20/($O$19/2)))^2*(((($C$19+$G$20)-$AA67)*($O$20/($O$19/2)))*$AZ$9))/3)*$AB$29),(((PI()*((($C$19+$G$20)-$AA67)*($O$20/($O$19/2)))^2*((($O$20+$G$20)-$AA67)/3))*$AB$29)-((PI()*((($C$19+$G$20)-$AA67)*($O$20/($O$19/2)))^2*(((($C$19+$G$20)-$AA67)*($O$20/($O$19/2)))*$AZ$9)/3)*$AB$29))),IF('Silo Levels'!$L$16="Pumping",(($D$18*$AB$29)+((PI()*(($C$21/2)^2)*($G$20-$AA67))*$AB$29))+((($D$18+$H$18)/3)*$BD$9)+(((PI()*($C$21/2)^2*(($C$21/2)*$AZ$9))/3)*$AB$29),(($D$18*$AB$29)+((PI()*(($C$21/2)^2)*($G$20-$AA67))*$AB$29))+((($D$18+$H$18)/3)*$BD$9)-(((PI()*($C$21/2)^2*(($C$21/2)*$AZ$9))/3)*$AB$29)))</f>
        <v>187279.87290938041</v>
      </c>
      <c r="AC67" s="73">
        <v>3.6</v>
      </c>
      <c r="AD67" s="79">
        <f t="shared" si="8"/>
        <v>190000.33261368659</v>
      </c>
      <c r="AE67" s="53">
        <v>3.6</v>
      </c>
      <c r="AF67" s="80">
        <f>IF($AE67&gt;$G$20,IF('Silo Levels'!$L$17="Pumping",((PI()*((($C$19+$G$20)-$AE67)*($O$20/($O$19/2)))^2*((($O$20+$G$20)-$AE67))/3)*$AF$29)+(((PI()*((($C$19+$G$20)-$AE67)*($O$20/($O$19/2)))^2*(((($C$19+$G$20)-$AE67)*($O$20/($O$19/2)))*$AZ$10))/3)*$AF$29),(((PI()*((($C$19+$G$20)-$AE67)*($O$20/($O$19/2)))^2*((($O$20+$G$20)-$AE67)/3))*$AF$29)-((PI()*((($C$19+$G$20)-$AE67)*($O$20/($O$19/2)))^2*(((($C$19+$G$20)-$AE67)*($O$20/($O$19/2)))*$AZ$10)/3)*$AF$29))),IF('Silo Levels'!$L$17="Pumping",(($D$18*$AF$29)+((PI()*(($C$21/2)^2)*($G$20-$AE67))*$AF$29))+((($D$18+$H$18)/3)*$BD$10)+(((PI()*($C$21/2)^2*(($C$21/2)*$AZ$10))/3)*$AF$29),(($D$18*$AF$29)+((PI()*(($C$21/2)^2)*($G$20-$AE67))*$AF$29))+((($D$18+$H$18)/3)*$BD$10)-(((PI()*($C$21/2)^2*(($C$21/2)*$AZ$10))/3)*$AF$29)))</f>
        <v>186212.19816866075</v>
      </c>
      <c r="AG67" s="73">
        <v>3.6</v>
      </c>
      <c r="AH67" s="79">
        <f t="shared" si="6"/>
        <v>190852.45653012564</v>
      </c>
      <c r="AI67" s="53">
        <v>3.6</v>
      </c>
      <c r="AJ67" s="80">
        <f>IF($AI67&gt;$G$20,IF('Silo Levels'!$L$18="Pumping",((PI()*((($C$19+$G$20)-$AI67)*($O$20/($O$19/2)))^2*((($O$20+$G$20)-$AI67))/3)*$AJ$29)+(((PI()*((($C$19+$G$20)-$AI67)*($O$20/($O$19/2)))^2*(((($C$19+$G$20)-$AI67)*($O$20/($O$19/2)))*$AZ$11))/3)*$AJ$29),(((PI()*((($C$19+$G$20)-$AI67)*($O$20/($O$19/2)))^2*((($O$20+$G$20)-$AI67)/3))*$AJ$29)-((PI()*((($C$19+$G$20)-$AI67)*($O$20/($O$19/2)))^2*(((($C$19+$G$20)-$AI67)*($O$20/($O$19/2)))*$AZ$11)/3)*$AJ$29))),IF('Silo Levels'!$L$18="Pumping",(($D$18*$AJ$29)+((PI()*(($C$21/2)^2)*($G$20-$AI67))*$AJ$29))+((($D$18+$H$18)/3)*$BD$11)+(((PI()*($C$21/2)^2*(($C$21/2)*$AZ$11))/3)*$AJ$29),(($D$18*$AJ$29)+((PI()*(($C$21/2)^2)*($G$20-$AI67))*$AJ$29))+((($D$18+$H$18)/3)*$BD$11)-(((PI()*($C$21/2)^2*(($C$21/2)*$AZ$11))/3)*$AJ$29)))</f>
        <v>187047.06350851353</v>
      </c>
    </row>
    <row r="68" spans="1:36" x14ac:dyDescent="0.3">
      <c r="A68" s="48">
        <v>3.7</v>
      </c>
      <c r="B68" s="78">
        <f t="shared" si="0"/>
        <v>136375.16593318977</v>
      </c>
      <c r="C68" s="53">
        <v>3.7</v>
      </c>
      <c r="D68" s="54">
        <f>IF($C68&gt;$G$6,IF('Silo Levels'!$L$10="Pumping",((PI()*((($C$5+$G$6)-$C68)*($O$6/($O$5/2)))^2*((($O$6+$G$6)-$C68))/3)*$D$29)+(((PI()*((($C$5+$G$6)-$C68)*($O$6/($O$5/2)))^2*(((($C$5+$G$6)-$C68)*($O$6/($O$5/2)))*$AZ$3))/3)*$D$29),(((PI()*((($C$5+$G$6)-$C68)*($O$6/($O$5/2)))^2*((($O$6+$G$6)-$C68)/3))*$D$29)-((PI()*((($C$5+$G$6)-$C68)*($O$6/($O$5/2)))^2*(((($C$5+$G$6)-$C68)*($O$6/($O$5/2)))*$AZ$3)/3)*$D$29))),IF('Silo Levels'!$L$10="Pumping",(($D$4*$D$29)+((PI()*(($C$7/2)^2)*(G$6-$C68))*$D$29))+((($D$4+$H$4)/3)*$BD$3)+(((PI()*($C$7/2)^2*(($C$7/2)*$AZ$3))/3)*$D$29),(($D$4*$D$29)+((PI()*(($C$7/2)^2)*($G$6-$C68))*$D$29))+((($D$4+$H$4)/3)*$BD$3)-(((PI()*($C$7/2)^2*(($C$7/2)*$AZ$3))/3)*$D$29)))</f>
        <v>133319.65918348357</v>
      </c>
      <c r="E68" s="73">
        <v>3.7</v>
      </c>
      <c r="F68" s="78">
        <f t="shared" si="1"/>
        <v>119138.78791717498</v>
      </c>
      <c r="G68" s="53">
        <v>3.7</v>
      </c>
      <c r="H68" s="54">
        <f>IF($G68&gt;$G$6,IF('Silo Levels'!$L$11="Pumping",((PI()*((($C$5+$G$6)-$G68)*($O$6/($O$5/2)))^2*((($O$6+$G$6)-$G68))/3)*$H$29)+(((PI()*((($C$5+$G$6)-$G68)*($O$6/($O$5/2)))^2*(((($C$5+$G$6)-$G68)*($O$6/($O$5/2)))*$AZ$4))/3)*$H$29),(((PI()*((($C$5+$G$6)-$G68)*($O$6/($O$5/2)))^2*((($O$6+$G$6)-$G68)/3))*$H$29)-((PI()*((($C$5+$G$6)-$G68)*($O$6/($O$5/2)))^2*(((($C$5+$G$6)-$G68)*($O$6/($O$5/2)))*$AZ$4)/3)*$H$29))),IF('Silo Levels'!$L$11="Pumping",(($D$4*$H$29)+((PI()*(($C$7/2)^2)*(G$6-$G68))*$H$29))+((($D$4+$H$4)/3)*$BD$4)+(((PI()*($C$7/2)^2*(($C$7/2)*$AZ$4))/3)*$H$29),(($D$4*$H$29)+((PI()*(($C$7/2)^2)*($G$6-$G68))*$H$29))+((($D$4+$H$4)/3)*$BD$4)-(((PI()*($C$7/2)^2*(($C$7/2)*$AZ$4))/3)*$H$29)))</f>
        <v>116475.01280204651</v>
      </c>
      <c r="I68" s="73">
        <v>3.7</v>
      </c>
      <c r="J68" s="79">
        <f t="shared" si="2"/>
        <v>415126.65944710944</v>
      </c>
      <c r="K68" s="53">
        <v>3.7</v>
      </c>
      <c r="L68" s="80">
        <f>IF($K68&gt;$G$13,IF('Silo Levels'!$L$12="Pumping",((PI()*((($C$12+$G$13)-$K68)*($O$13/($O$12/2)))^2*((($O$13+$G$13)-$K68))/3)*$L$29)+(((PI()*((($C$12+$G$13)-$K68)*($O$13/($O$12/2)))^2*(((($C$12+$G$13)-$K68)*($O$13/($O$12/2)))*$AZ$5))/3)*$L$29),(((PI()*((($C$12+$G$13)-$K68)*($O$13/($O$12/2)))^2*((($O$13+$G$13)-$K68)/3))*$L$29)-((PI()*((($C$12+$G$13)-$K68)*($O$13/($O$12/2)))^2*(((($C$12+$G$13)-$K68)*($O$13/($O$12/2)))*$AZ$5)/3)*$L$29))),IF('Silo Levels'!$L$12="Pumping",(($D$11*$L$29)+((PI()*(($C$14/2)^2)*($G$13-$K68))*$L$29))+((($D$11+$H$11)/3)*$BD$5)+(((PI()*($C$14/2)^2*(($C$14/2)*$AZ$5))/3)*$L$29),(($D$11*$L$29)+((PI()*(($C$14/2)^2)*($G$13-$K68))*$L$29))+((($D$11+$H$11)/3)*$BD$5)-(((PI()*($C$14/2)^2*(($C$14/2)*$AZ$5))/3)*$L$29)))</f>
        <v>400928.65276750998</v>
      </c>
      <c r="M68" s="73">
        <v>3.7</v>
      </c>
      <c r="N68" s="79">
        <f t="shared" si="3"/>
        <v>204257.7515751943</v>
      </c>
      <c r="O68" s="53">
        <v>3.7</v>
      </c>
      <c r="P68" s="80">
        <f>IF($O68&gt;$G$20,IF('Silo Levels'!$L$13="Pumping",((PI()*((($C$19+$G$20)-$O68)*($O$20/($O$19/2)))^2*((($O$20+$G$20)-$O68))/3)*$P$29)+(((PI()*((($C$19+$G$20)-$O68)*($O$20/($O$19/2)))^2*(((($C$19+$G$20)-$O68)*($O$20/($O$19/2)))*$AZ$6))/3)*$P$29),(((PI()*((($C$19+$G$20)-$O68)*($O$20/($O$19/2)))^2*((($O$20+$G$20)-$O68)/3))*$P$29)-((PI()*((($C$19+$G$20)-$O68)*($O$20/($O$19/2)))^2*(((($C$19+$G$20)-$O68)*($O$20/($O$19/2)))*$AZ$6)/3)*$P$29))),IF('Silo Levels'!$L$13="Pumping",(($D$18*$P$29)+((PI()*(($C$21/2)^2)*($G$20-$O68))*$P$29))+((($D$18+$H$18)/3)*$BD$6)+(((PI()*($C$21/2)^2*(($C$21/2)*$AZ$6))/3)*$P$29),(($D$18*$P$29)+((PI()*(($C$21/2)^2)*($G$20-$O68))*$P$29))+((($D$18+$H$18)/3)*$BD$6)-(((PI()*($C$21/2)^2*(($C$21/2)*$AZ$6))/3)*$P$29)))</f>
        <v>200172.55024316953</v>
      </c>
      <c r="Q68" s="73">
        <v>3.7</v>
      </c>
      <c r="R68" s="79">
        <f t="shared" si="4"/>
        <v>198781.49151668773</v>
      </c>
      <c r="S68" s="53">
        <v>3.7</v>
      </c>
      <c r="T68" s="80">
        <f>IF($S68&gt;$G$20,IF('Silo Levels'!$L$14="Pumping",((PI()*((($C$19+$G$20)-$S68)*($O$20/($O$19/2)))^2*((($O$20+$G$20)-$S68))/3)*$T$29)+(((PI()*((($C$19+$G$20)-$S68)*($O$20/($O$19/2)))^2*(((($C$19+$G$20)-$S68)*($O$20/($O$19/2)))*$AZ$7))/3)*$T$29),(((PI()*((($C$19+$G$20)-$S68)*($O$20/($O$19/2)))^2*((($O$20+$G$20)-$S68)/3))*$T$29)-((PI()*((($C$19+$G$20)-$S68)*($O$20/($O$19/2)))^2*(((($C$19+$G$20)-$S68)*($O$20/($O$19/2)))*$AZ$7)/3)*$T$29))),IF('Silo Levels'!$L$14="Pumping",(($D$18*$T$29)+((PI()*(($C$21/2)^2)*($G$20-$S68))*$T$29))+((($D$18+$H$18)/3)*$BD$7)+(((PI()*($C$21/2)^2*(($C$21/2)*$AZ$7))/3)*$T$29),(($D$18*$T$29)+((PI()*(($C$21/2)^2)*($G$20-$S68))*$T$29))+((($D$18+$H$18)/3)*$BD$7)-(((PI()*($C$21/2)^2*(($C$21/2)*$AZ$7))/3)*$T$29)))</f>
        <v>194807.43004555887</v>
      </c>
      <c r="U68" s="73">
        <v>3.7</v>
      </c>
      <c r="V68" s="79">
        <f t="shared" si="7"/>
        <v>193724.36113033281</v>
      </c>
      <c r="W68" s="53">
        <v>3.7</v>
      </c>
      <c r="X68" s="80">
        <f>IF($W68&gt;$G$20,IF('Silo Levels'!$L$15="Pumping",((PI()*((($C$19+$G$20)-$W68)*($O$20/($O$19/2)))^2*((($O$20+$G$20)-$W68))/3)*$X$29)+(((PI()*((($C$19+$G$20)-$W68)*($O$20/($O$19/2)))^2*(((($C$19+$G$20)-$W68)*($O$20/($O$19/2)))*$AZ$8))/3)*$X$29),(((PI()*((($C$19+$G$20)-$W68)*($O$20/($O$19/2)))^2*((($O$20+$G$20)-$W68)/3))*$X$29)-((PI()*((($C$19+$G$20)-$W68)*($O$20/($O$19/2)))^2*(((($C$19+$G$20)-$W68)*($O$20/($O$19/2)))*$AZ$8)/3)*$X$29))),IF('Silo Levels'!$L$15="Pumping",(($D$18*$X$29)+((PI()*(($C$21/2)^2)*($G$20-$W68))*$X$29))+((($D$18+$H$18)/3)*$BD$8)+(((PI()*($C$21/2)^2*(($C$21/2)*$AZ$8))/3)*$X$29),(($D$18*$X$29)+((PI()*(($C$21/2)^2)*($G$20-$W68))*$X$29))+((($D$18+$H$18)/3)*$BD$8)-(((PI()*($C$21/2)^2*(($C$21/2)*$AZ$8))/3)*$X$29)))</f>
        <v>189852.93334746332</v>
      </c>
      <c r="Y68" s="73">
        <v>3.7</v>
      </c>
      <c r="Z68" s="79">
        <f t="shared" si="5"/>
        <v>190707.73046366303</v>
      </c>
      <c r="AA68" s="53">
        <v>3.7</v>
      </c>
      <c r="AB68" s="80">
        <f>IF($AA68&gt;$G$20,IF('Silo Levels'!$L$16="Pumping",((PI()*((($C$19+$G$20)-$AA68)*($O$20/($O$19/2)))^2*((($O$20+$G$20)-$AA68))/3)*$AB$29)+(((PI()*((($C$19+$G$20)-$AA68)*($O$20/($O$19/2)))^2*(((($C$19+$G$20)-$AA68)*($O$20/($O$19/2)))*$AZ$9))/3)*$AB$29),(((PI()*((($C$19+$G$20)-$AA68)*($O$20/($O$19/2)))^2*((($O$20+$G$20)-$AA68)/3))*$AB$29)-((PI()*((($C$19+$G$20)-$AA68)*($O$20/($O$19/2)))^2*(((($C$19+$G$20)-$AA68)*($O$20/($O$19/2)))*$AZ$9)/3)*$AB$29))),IF('Silo Levels'!$L$16="Pumping",(($D$18*$AB$29)+((PI()*(($C$21/2)^2)*($G$20-$AA68))*$AB$29))+((($D$18+$H$18)/3)*$BD$9)+(((PI()*($C$21/2)^2*(($C$21/2)*$AZ$9))/3)*$AB$29),(($D$18*$AB$29)+((PI()*(($C$21/2)^2)*($G$20-$AA68))*$AB$29))+((($D$18+$H$18)/3)*$BD$9)-(((PI()*($C$21/2)^2*(($C$21/2)*$AZ$9))/3)*$AB$29)))</f>
        <v>186897.52473911183</v>
      </c>
      <c r="AC68" s="73">
        <v>3.7</v>
      </c>
      <c r="AD68" s="79">
        <f t="shared" si="8"/>
        <v>189620.19926171188</v>
      </c>
      <c r="AE68" s="53">
        <v>3.7</v>
      </c>
      <c r="AF68" s="80">
        <f>IF($AE68&gt;$G$20,IF('Silo Levels'!$L$17="Pumping",((PI()*((($C$19+$G$20)-$AE68)*($O$20/($O$19/2)))^2*((($O$20+$G$20)-$AE68))/3)*$AF$29)+(((PI()*((($C$19+$G$20)-$AE68)*($O$20/($O$19/2)))^2*(((($C$19+$G$20)-$AE68)*($O$20/($O$19/2)))*$AZ$10))/3)*$AF$29),(((PI()*((($C$19+$G$20)-$AE68)*($O$20/($O$19/2)))^2*((($O$20+$G$20)-$AE68)/3))*$AF$29)-((PI()*((($C$19+$G$20)-$AE68)*($O$20/($O$19/2)))^2*(((($C$19+$G$20)-$AE68)*($O$20/($O$19/2)))*$AZ$10)/3)*$AF$29))),IF('Silo Levels'!$L$17="Pumping",(($D$18*$AF$29)+((PI()*(($C$21/2)^2)*($G$20-$AE68))*$AF$29))+((($D$18+$H$18)/3)*$BD$10)+(((PI()*($C$21/2)^2*(($C$21/2)*$AZ$10))/3)*$AF$29),(($D$18*$AF$29)+((PI()*(($C$21/2)^2)*($G$20-$AE68))*$AF$29))+((($D$18+$H$18)/3)*$BD$10)-(((PI()*($C$21/2)^2*(($C$21/2)*$AZ$10))/3)*$AF$29)))</f>
        <v>185832.06481668603</v>
      </c>
      <c r="AG68" s="73">
        <v>3.7</v>
      </c>
      <c r="AH68" s="79">
        <f t="shared" si="6"/>
        <v>190470.59130705096</v>
      </c>
      <c r="AI68" s="53">
        <v>3.7</v>
      </c>
      <c r="AJ68" s="80">
        <f>IF($AI68&gt;$G$20,IF('Silo Levels'!$L$18="Pumping",((PI()*((($C$19+$G$20)-$AI68)*($O$20/($O$19/2)))^2*((($O$20+$G$20)-$AI68))/3)*$AJ$29)+(((PI()*((($C$19+$G$20)-$AI68)*($O$20/($O$19/2)))^2*(((($C$19+$G$20)-$AI68)*($O$20/($O$19/2)))*$AZ$11))/3)*$AJ$29),(((PI()*((($C$19+$G$20)-$AI68)*($O$20/($O$19/2)))^2*((($O$20+$G$20)-$AI68)/3))*$AJ$29)-((PI()*((($C$19+$G$20)-$AI68)*($O$20/($O$19/2)))^2*(((($C$19+$G$20)-$AI68)*($O$20/($O$19/2)))*$AZ$11)/3)*$AJ$29))),IF('Silo Levels'!$L$18="Pumping",(($D$18*$AJ$29)+((PI()*(($C$21/2)^2)*($G$20-$AI68))*$AJ$29))+((($D$18+$H$18)/3)*$BD$11)+(((PI()*($C$21/2)^2*(($C$21/2)*$AZ$11))/3)*$AJ$29),(($D$18*$AJ$29)+((PI()*(($C$21/2)^2)*($G$20-$AI68))*$AJ$29))+((($D$18+$H$18)/3)*$BD$11)-(((PI()*($C$21/2)^2*(($C$21/2)*$AZ$11))/3)*$AJ$29)))</f>
        <v>186665.19828543885</v>
      </c>
    </row>
    <row r="69" spans="1:36" x14ac:dyDescent="0.3">
      <c r="A69" s="48">
        <v>3.8</v>
      </c>
      <c r="B69" s="78">
        <f t="shared" si="0"/>
        <v>135937.14405966294</v>
      </c>
      <c r="C69" s="53">
        <v>3.8</v>
      </c>
      <c r="D69" s="54">
        <f>IF($C69&gt;$G$6,IF('Silo Levels'!$L$10="Pumping",((PI()*((($C$5+$G$6)-$C69)*($O$6/($O$5/2)))^2*((($O$6+$G$6)-$C69))/3)*$D$29)+(((PI()*((($C$5+$G$6)-$C69)*($O$6/($O$5/2)))^2*(((($C$5+$G$6)-$C69)*($O$6/($O$5/2)))*$AZ$3))/3)*$D$29),(((PI()*((($C$5+$G$6)-$C69)*($O$6/($O$5/2)))^2*((($O$6+$G$6)-$C69)/3))*$D$29)-((PI()*((($C$5+$G$6)-$C69)*($O$6/($O$5/2)))^2*(((($C$5+$G$6)-$C69)*($O$6/($O$5/2)))*$AZ$3)/3)*$D$29))),IF('Silo Levels'!$L$10="Pumping",(($D$4*$D$29)+((PI()*(($C$7/2)^2)*(G$6-$C69))*$D$29))+((($D$4+$H$4)/3)*$BD$3)+(((PI()*($C$7/2)^2*(($C$7/2)*$AZ$3))/3)*$D$29),(($D$4*$D$29)+((PI()*(($C$7/2)^2)*($G$6-$C69))*$D$29))+((($D$4+$H$4)/3)*$BD$3)-(((PI()*($C$7/2)^2*(($C$7/2)*$AZ$3))/3)*$D$29)))</f>
        <v>132881.63730995674</v>
      </c>
      <c r="E69" s="73">
        <v>3.8</v>
      </c>
      <c r="F69" s="78">
        <f t="shared" si="1"/>
        <v>118756.92269410031</v>
      </c>
      <c r="G69" s="53">
        <v>3.8</v>
      </c>
      <c r="H69" s="54">
        <f>IF($G69&gt;$G$6,IF('Silo Levels'!$L$11="Pumping",((PI()*((($C$5+$G$6)-$G69)*($O$6/($O$5/2)))^2*((($O$6+$G$6)-$G69))/3)*$H$29)+(((PI()*((($C$5+$G$6)-$G69)*($O$6/($O$5/2)))^2*(((($C$5+$G$6)-$G69)*($O$6/($O$5/2)))*$AZ$4))/3)*$H$29),(((PI()*((($C$5+$G$6)-$G69)*($O$6/($O$5/2)))^2*((($O$6+$G$6)-$G69)/3))*$H$29)-((PI()*((($C$5+$G$6)-$G69)*($O$6/($O$5/2)))^2*(((($C$5+$G$6)-$G69)*($O$6/($O$5/2)))*$AZ$4)/3)*$H$29))),IF('Silo Levels'!$L$11="Pumping",(($D$4*$H$29)+((PI()*(($C$7/2)^2)*(G$6-$G69))*$H$29))+((($D$4+$H$4)/3)*$BD$4)+(((PI()*($C$7/2)^2*(($C$7/2)*$AZ$4))/3)*$H$29),(($D$4*$H$29)+((PI()*(($C$7/2)^2)*($G$6-$G69))*$H$29))+((($D$4+$H$4)/3)*$BD$4)-(((PI()*($C$7/2)^2*(($C$7/2)*$AZ$4))/3)*$H$29)))</f>
        <v>116093.14757897184</v>
      </c>
      <c r="I69" s="73">
        <v>3.8</v>
      </c>
      <c r="J69" s="79">
        <f t="shared" si="2"/>
        <v>414207.69461347844</v>
      </c>
      <c r="K69" s="53">
        <v>3.8</v>
      </c>
      <c r="L69" s="80">
        <f>IF($K69&gt;$G$13,IF('Silo Levels'!$L$12="Pumping",((PI()*((($C$12+$G$13)-$K69)*($O$13/($O$12/2)))^2*((($O$13+$G$13)-$K69))/3)*$L$29)+(((PI()*((($C$12+$G$13)-$K69)*($O$13/($O$12/2)))^2*(((($C$12+$G$13)-$K69)*($O$13/($O$12/2)))*$AZ$5))/3)*$L$29),(((PI()*((($C$12+$G$13)-$K69)*($O$13/($O$12/2)))^2*((($O$13+$G$13)-$K69)/3))*$L$29)-((PI()*((($C$12+$G$13)-$K69)*($O$13/($O$12/2)))^2*(((($C$12+$G$13)-$K69)*($O$13/($O$12/2)))*$AZ$5)/3)*$L$29))),IF('Silo Levels'!$L$12="Pumping",(($D$11*$L$29)+((PI()*(($C$14/2)^2)*($G$13-$K69))*$L$29))+((($D$11+$H$11)/3)*$BD$5)+(((PI()*($C$14/2)^2*(($C$14/2)*$AZ$5))/3)*$L$29),(($D$11*$L$29)+((PI()*(($C$14/2)^2)*($G$13-$K69))*$L$29))+((($D$11+$H$11)/3)*$BD$5)-(((PI()*($C$14/2)^2*(($C$14/2)*$AZ$5))/3)*$L$29)))</f>
        <v>400009.68793387897</v>
      </c>
      <c r="M69" s="73">
        <v>3.8</v>
      </c>
      <c r="N69" s="79">
        <f t="shared" si="3"/>
        <v>203847.80802689356</v>
      </c>
      <c r="O69" s="53">
        <v>3.8</v>
      </c>
      <c r="P69" s="80">
        <f>IF($O69&gt;$G$20,IF('Silo Levels'!$L$13="Pumping",((PI()*((($C$19+$G$20)-$O69)*($O$20/($O$19/2)))^2*((($O$20+$G$20)-$O69))/3)*$P$29)+(((PI()*((($C$19+$G$20)-$O69)*($O$20/($O$19/2)))^2*(((($C$19+$G$20)-$O69)*($O$20/($O$19/2)))*$AZ$6))/3)*$P$29),(((PI()*((($C$19+$G$20)-$O69)*($O$20/($O$19/2)))^2*((($O$20+$G$20)-$O69)/3))*$P$29)-((PI()*((($C$19+$G$20)-$O69)*($O$20/($O$19/2)))^2*(((($C$19+$G$20)-$O69)*($O$20/($O$19/2)))*$AZ$6)/3)*$P$29))),IF('Silo Levels'!$L$13="Pumping",(($D$18*$P$29)+((PI()*(($C$21/2)^2)*($G$20-$O69))*$P$29))+((($D$18+$H$18)/3)*$BD$6)+(((PI()*($C$21/2)^2*(($C$21/2)*$AZ$6))/3)*$P$29),(($D$18*$P$29)+((PI()*(($C$21/2)^2)*($G$20-$O69))*$P$29))+((($D$18+$H$18)/3)*$BD$6)-(((PI()*($C$21/2)^2*(($C$21/2)*$AZ$6))/3)*$P$29)))</f>
        <v>199762.60669486879</v>
      </c>
      <c r="Q69" s="73">
        <v>3.8</v>
      </c>
      <c r="R69" s="79">
        <f t="shared" si="4"/>
        <v>198382.70067916682</v>
      </c>
      <c r="S69" s="53">
        <v>3.8</v>
      </c>
      <c r="T69" s="80">
        <f>IF($S69&gt;$G$20,IF('Silo Levels'!$L$14="Pumping",((PI()*((($C$19+$G$20)-$S69)*($O$20/($O$19/2)))^2*((($O$20+$G$20)-$S69))/3)*$T$29)+(((PI()*((($C$19+$G$20)-$S69)*($O$20/($O$19/2)))^2*(((($C$19+$G$20)-$S69)*($O$20/($O$19/2)))*$AZ$7))/3)*$T$29),(((PI()*((($C$19+$G$20)-$S69)*($O$20/($O$19/2)))^2*((($O$20+$G$20)-$S69)/3))*$T$29)-((PI()*((($C$19+$G$20)-$S69)*($O$20/($O$19/2)))^2*(((($C$19+$G$20)-$S69)*($O$20/($O$19/2)))*$AZ$7)/3)*$T$29))),IF('Silo Levels'!$L$14="Pumping",(($D$18*$T$29)+((PI()*(($C$21/2)^2)*($G$20-$S69))*$T$29))+((($D$18+$H$18)/3)*$BD$7)+(((PI()*($C$21/2)^2*(($C$21/2)*$AZ$7))/3)*$T$29),(($D$18*$T$29)+((PI()*(($C$21/2)^2)*($G$20-$S69))*$T$29))+((($D$18+$H$18)/3)*$BD$7)-(((PI()*($C$21/2)^2*(($C$21/2)*$AZ$7))/3)*$T$29)))</f>
        <v>194408.63920803796</v>
      </c>
      <c r="U69" s="73">
        <v>3.8</v>
      </c>
      <c r="V69" s="79">
        <f t="shared" si="7"/>
        <v>193335.86942250482</v>
      </c>
      <c r="W69" s="53">
        <v>3.8</v>
      </c>
      <c r="X69" s="80">
        <f>IF($W69&gt;$G$20,IF('Silo Levels'!$L$15="Pumping",((PI()*((($C$19+$G$20)-$W69)*($O$20/($O$19/2)))^2*((($O$20+$G$20)-$W69))/3)*$X$29)+(((PI()*((($C$19+$G$20)-$W69)*($O$20/($O$19/2)))^2*(((($C$19+$G$20)-$W69)*($O$20/($O$19/2)))*$AZ$8))/3)*$X$29),(((PI()*((($C$19+$G$20)-$W69)*($O$20/($O$19/2)))^2*((($O$20+$G$20)-$W69)/3))*$X$29)-((PI()*((($C$19+$G$20)-$W69)*($O$20/($O$19/2)))^2*(((($C$19+$G$20)-$W69)*($O$20/($O$19/2)))*$AZ$8)/3)*$X$29))),IF('Silo Levels'!$L$15="Pumping",(($D$18*$X$29)+((PI()*(($C$21/2)^2)*($G$20-$W69))*$X$29))+((($D$18+$H$18)/3)*$BD$8)+(((PI()*($C$21/2)^2*(($C$21/2)*$AZ$8))/3)*$X$29),(($D$18*$X$29)+((PI()*(($C$21/2)^2)*($G$20-$W69))*$X$29))+((($D$18+$H$18)/3)*$BD$8)-(((PI()*($C$21/2)^2*(($C$21/2)*$AZ$8))/3)*$X$29)))</f>
        <v>189464.44163963533</v>
      </c>
      <c r="Y69" s="73">
        <v>3.8</v>
      </c>
      <c r="Z69" s="79">
        <f t="shared" si="5"/>
        <v>190325.3822933945</v>
      </c>
      <c r="AA69" s="53">
        <v>3.8</v>
      </c>
      <c r="AB69" s="80">
        <f>IF($AA69&gt;$G$20,IF('Silo Levels'!$L$16="Pumping",((PI()*((($C$19+$G$20)-$AA69)*($O$20/($O$19/2)))^2*((($O$20+$G$20)-$AA69))/3)*$AB$29)+(((PI()*((($C$19+$G$20)-$AA69)*($O$20/($O$19/2)))^2*(((($C$19+$G$20)-$AA69)*($O$20/($O$19/2)))*$AZ$9))/3)*$AB$29),(((PI()*((($C$19+$G$20)-$AA69)*($O$20/($O$19/2)))^2*((($O$20+$G$20)-$AA69)/3))*$AB$29)-((PI()*((($C$19+$G$20)-$AA69)*($O$20/($O$19/2)))^2*(((($C$19+$G$20)-$AA69)*($O$20/($O$19/2)))*$AZ$9)/3)*$AB$29))),IF('Silo Levels'!$L$16="Pumping",(($D$18*$AB$29)+((PI()*(($C$21/2)^2)*($G$20-$AA69))*$AB$29))+((($D$18+$H$18)/3)*$BD$9)+(((PI()*($C$21/2)^2*(($C$21/2)*$AZ$9))/3)*$AB$29),(($D$18*$AB$29)+((PI()*(($C$21/2)^2)*($G$20-$AA69))*$AB$29))+((($D$18+$H$18)/3)*$BD$9)-(((PI()*($C$21/2)^2*(($C$21/2)*$AZ$9))/3)*$AB$29)))</f>
        <v>186515.17656884331</v>
      </c>
      <c r="AC69" s="73">
        <v>3.8</v>
      </c>
      <c r="AD69" s="79">
        <f t="shared" si="8"/>
        <v>189240.06590973717</v>
      </c>
      <c r="AE69" s="53">
        <v>3.8</v>
      </c>
      <c r="AF69" s="80">
        <f>IF($AE69&gt;$G$20,IF('Silo Levels'!$L$17="Pumping",((PI()*((($C$19+$G$20)-$AE69)*($O$20/($O$19/2)))^2*((($O$20+$G$20)-$AE69))/3)*$AF$29)+(((PI()*((($C$19+$G$20)-$AE69)*($O$20/($O$19/2)))^2*(((($C$19+$G$20)-$AE69)*($O$20/($O$19/2)))*$AZ$10))/3)*$AF$29),(((PI()*((($C$19+$G$20)-$AE69)*($O$20/($O$19/2)))^2*((($O$20+$G$20)-$AE69)/3))*$AF$29)-((PI()*((($C$19+$G$20)-$AE69)*($O$20/($O$19/2)))^2*(((($C$19+$G$20)-$AE69)*($O$20/($O$19/2)))*$AZ$10)/3)*$AF$29))),IF('Silo Levels'!$L$17="Pumping",(($D$18*$AF$29)+((PI()*(($C$21/2)^2)*($G$20-$AE69))*$AF$29))+((($D$18+$H$18)/3)*$BD$10)+(((PI()*($C$21/2)^2*(($C$21/2)*$AZ$10))/3)*$AF$29),(($D$18*$AF$29)+((PI()*(($C$21/2)^2)*($G$20-$AE69))*$AF$29))+((($D$18+$H$18)/3)*$BD$10)-(((PI()*($C$21/2)^2*(($C$21/2)*$AZ$10))/3)*$AF$29)))</f>
        <v>185451.93146471132</v>
      </c>
      <c r="AG69" s="73">
        <v>3.8</v>
      </c>
      <c r="AH69" s="79">
        <f t="shared" si="6"/>
        <v>190088.7260839763</v>
      </c>
      <c r="AI69" s="53">
        <v>3.8</v>
      </c>
      <c r="AJ69" s="80">
        <f>IF($AI69&gt;$G$20,IF('Silo Levels'!$L$18="Pumping",((PI()*((($C$19+$G$20)-$AI69)*($O$20/($O$19/2)))^2*((($O$20+$G$20)-$AI69))/3)*$AJ$29)+(((PI()*((($C$19+$G$20)-$AI69)*($O$20/($O$19/2)))^2*(((($C$19+$G$20)-$AI69)*($O$20/($O$19/2)))*$AZ$11))/3)*$AJ$29),(((PI()*((($C$19+$G$20)-$AI69)*($O$20/($O$19/2)))^2*((($O$20+$G$20)-$AI69)/3))*$AJ$29)-((PI()*((($C$19+$G$20)-$AI69)*($O$20/($O$19/2)))^2*(((($C$19+$G$20)-$AI69)*($O$20/($O$19/2)))*$AZ$11)/3)*$AJ$29))),IF('Silo Levels'!$L$18="Pumping",(($D$18*$AJ$29)+((PI()*(($C$21/2)^2)*($G$20-$AI69))*$AJ$29))+((($D$18+$H$18)/3)*$BD$11)+(((PI()*($C$21/2)^2*(($C$21/2)*$AZ$11))/3)*$AJ$29),(($D$18*$AJ$29)+((PI()*(($C$21/2)^2)*($G$20-$AI69))*$AJ$29))+((($D$18+$H$18)/3)*$BD$11)-(((PI()*($C$21/2)^2*(($C$21/2)*$AZ$11))/3)*$AJ$29)))</f>
        <v>186283.3330623642</v>
      </c>
    </row>
    <row r="70" spans="1:36" x14ac:dyDescent="0.3">
      <c r="A70" s="48">
        <v>3.9</v>
      </c>
      <c r="B70" s="78">
        <f t="shared" si="0"/>
        <v>135499.12218613611</v>
      </c>
      <c r="C70" s="53">
        <v>3.9</v>
      </c>
      <c r="D70" s="54">
        <f>IF($C70&gt;$G$6,IF('Silo Levels'!$L$10="Pumping",((PI()*((($C$5+$G$6)-$C70)*($O$6/($O$5/2)))^2*((($O$6+$G$6)-$C70))/3)*$D$29)+(((PI()*((($C$5+$G$6)-$C70)*($O$6/($O$5/2)))^2*(((($C$5+$G$6)-$C70)*($O$6/($O$5/2)))*$AZ$3))/3)*$D$29),(((PI()*((($C$5+$G$6)-$C70)*($O$6/($O$5/2)))^2*((($O$6+$G$6)-$C70)/3))*$D$29)-((PI()*((($C$5+$G$6)-$C70)*($O$6/($O$5/2)))^2*(((($C$5+$G$6)-$C70)*($O$6/($O$5/2)))*$AZ$3)/3)*$D$29))),IF('Silo Levels'!$L$10="Pumping",(($D$4*$D$29)+((PI()*(($C$7/2)^2)*(G$6-$C70))*$D$29))+((($D$4+$H$4)/3)*$BD$3)+(((PI()*($C$7/2)^2*(($C$7/2)*$AZ$3))/3)*$D$29),(($D$4*$D$29)+((PI()*(($C$7/2)^2)*($G$6-$C70))*$D$29))+((($D$4+$H$4)/3)*$BD$3)-(((PI()*($C$7/2)^2*(($C$7/2)*$AZ$3))/3)*$D$29)))</f>
        <v>132443.61543642991</v>
      </c>
      <c r="E70" s="73">
        <v>3.9</v>
      </c>
      <c r="F70" s="78">
        <f t="shared" si="1"/>
        <v>118375.05747102565</v>
      </c>
      <c r="G70" s="53">
        <v>3.9</v>
      </c>
      <c r="H70" s="54">
        <f>IF($G70&gt;$G$6,IF('Silo Levels'!$L$11="Pumping",((PI()*((($C$5+$G$6)-$G70)*($O$6/($O$5/2)))^2*((($O$6+$G$6)-$G70))/3)*$H$29)+(((PI()*((($C$5+$G$6)-$G70)*($O$6/($O$5/2)))^2*(((($C$5+$G$6)-$G70)*($O$6/($O$5/2)))*$AZ$4))/3)*$H$29),(((PI()*((($C$5+$G$6)-$G70)*($O$6/($O$5/2)))^2*((($O$6+$G$6)-$G70)/3))*$H$29)-((PI()*((($C$5+$G$6)-$G70)*($O$6/($O$5/2)))^2*(((($C$5+$G$6)-$G70)*($O$6/($O$5/2)))*$AZ$4)/3)*$H$29))),IF('Silo Levels'!$L$11="Pumping",(($D$4*$H$29)+((PI()*(($C$7/2)^2)*(G$6-$G70))*$H$29))+((($D$4+$H$4)/3)*$BD$4)+(((PI()*($C$7/2)^2*(($C$7/2)*$AZ$4))/3)*$H$29),(($D$4*$H$29)+((PI()*(($C$7/2)^2)*($G$6-$G70))*$H$29))+((($D$4+$H$4)/3)*$BD$4)-(((PI()*($C$7/2)^2*(($C$7/2)*$AZ$4))/3)*$H$29)))</f>
        <v>115711.28235589717</v>
      </c>
      <c r="I70" s="73">
        <v>3.9</v>
      </c>
      <c r="J70" s="79">
        <f t="shared" si="2"/>
        <v>413288.72977984737</v>
      </c>
      <c r="K70" s="53">
        <v>3.9</v>
      </c>
      <c r="L70" s="80">
        <f>IF($K70&gt;$G$13,IF('Silo Levels'!$L$12="Pumping",((PI()*((($C$12+$G$13)-$K70)*($O$13/($O$12/2)))^2*((($O$13+$G$13)-$K70))/3)*$L$29)+(((PI()*((($C$12+$G$13)-$K70)*($O$13/($O$12/2)))^2*(((($C$12+$G$13)-$K70)*($O$13/($O$12/2)))*$AZ$5))/3)*$L$29),(((PI()*((($C$12+$G$13)-$K70)*($O$13/($O$12/2)))^2*((($O$13+$G$13)-$K70)/3))*$L$29)-((PI()*((($C$12+$G$13)-$K70)*($O$13/($O$12/2)))^2*(((($C$12+$G$13)-$K70)*($O$13/($O$12/2)))*$AZ$5)/3)*$L$29))),IF('Silo Levels'!$L$12="Pumping",(($D$11*$L$29)+((PI()*(($C$14/2)^2)*($G$13-$K70))*$L$29))+((($D$11+$H$11)/3)*$BD$5)+(((PI()*($C$14/2)^2*(($C$14/2)*$AZ$5))/3)*$L$29),(($D$11*$L$29)+((PI()*(($C$14/2)^2)*($G$13-$K70))*$L$29))+((($D$11+$H$11)/3)*$BD$5)-(((PI()*($C$14/2)^2*(($C$14/2)*$AZ$5))/3)*$L$29)))</f>
        <v>399090.72310024791</v>
      </c>
      <c r="M70" s="73">
        <v>3.9</v>
      </c>
      <c r="N70" s="79">
        <f t="shared" si="3"/>
        <v>203437.86447859285</v>
      </c>
      <c r="O70" s="53">
        <v>3.9</v>
      </c>
      <c r="P70" s="80">
        <f>IF($O70&gt;$G$20,IF('Silo Levels'!$L$13="Pumping",((PI()*((($C$19+$G$20)-$O70)*($O$20/($O$19/2)))^2*((($O$20+$G$20)-$O70))/3)*$P$29)+(((PI()*((($C$19+$G$20)-$O70)*($O$20/($O$19/2)))^2*(((($C$19+$G$20)-$O70)*($O$20/($O$19/2)))*$AZ$6))/3)*$P$29),(((PI()*((($C$19+$G$20)-$O70)*($O$20/($O$19/2)))^2*((($O$20+$G$20)-$O70)/3))*$P$29)-((PI()*((($C$19+$G$20)-$O70)*($O$20/($O$19/2)))^2*(((($C$19+$G$20)-$O70)*($O$20/($O$19/2)))*$AZ$6)/3)*$P$29))),IF('Silo Levels'!$L$13="Pumping",(($D$18*$P$29)+((PI()*(($C$21/2)^2)*($G$20-$O70))*$P$29))+((($D$18+$H$18)/3)*$BD$6)+(((PI()*($C$21/2)^2*(($C$21/2)*$AZ$6))/3)*$P$29),(($D$18*$P$29)+((PI()*(($C$21/2)^2)*($G$20-$O70))*$P$29))+((($D$18+$H$18)/3)*$BD$6)-(((PI()*($C$21/2)^2*(($C$21/2)*$AZ$6))/3)*$P$29)))</f>
        <v>199352.66314656808</v>
      </c>
      <c r="Q70" s="73">
        <v>3.9</v>
      </c>
      <c r="R70" s="79">
        <f t="shared" si="4"/>
        <v>197983.90984164589</v>
      </c>
      <c r="S70" s="53">
        <v>3.9</v>
      </c>
      <c r="T70" s="80">
        <f>IF($S70&gt;$G$20,IF('Silo Levels'!$L$14="Pumping",((PI()*((($C$19+$G$20)-$S70)*($O$20/($O$19/2)))^2*((($O$20+$G$20)-$S70))/3)*$T$29)+(((PI()*((($C$19+$G$20)-$S70)*($O$20/($O$19/2)))^2*(((($C$19+$G$20)-$S70)*($O$20/($O$19/2)))*$AZ$7))/3)*$T$29),(((PI()*((($C$19+$G$20)-$S70)*($O$20/($O$19/2)))^2*((($O$20+$G$20)-$S70)/3))*$T$29)-((PI()*((($C$19+$G$20)-$S70)*($O$20/($O$19/2)))^2*(((($C$19+$G$20)-$S70)*($O$20/($O$19/2)))*$AZ$7)/3)*$T$29))),IF('Silo Levels'!$L$14="Pumping",(($D$18*$T$29)+((PI()*(($C$21/2)^2)*($G$20-$S70))*$T$29))+((($D$18+$H$18)/3)*$BD$7)+(((PI()*($C$21/2)^2*(($C$21/2)*$AZ$7))/3)*$T$29),(($D$18*$T$29)+((PI()*(($C$21/2)^2)*($G$20-$S70))*$T$29))+((($D$18+$H$18)/3)*$BD$7)-(((PI()*($C$21/2)^2*(($C$21/2)*$AZ$7))/3)*$T$29)))</f>
        <v>194009.84837051702</v>
      </c>
      <c r="U70" s="73">
        <v>3.9</v>
      </c>
      <c r="V70" s="79">
        <f t="shared" si="7"/>
        <v>192947.37771467681</v>
      </c>
      <c r="W70" s="53">
        <v>3.9</v>
      </c>
      <c r="X70" s="80">
        <f>IF($W70&gt;$G$20,IF('Silo Levels'!$L$15="Pumping",((PI()*((($C$19+$G$20)-$W70)*($O$20/($O$19/2)))^2*((($O$20+$G$20)-$W70))/3)*$X$29)+(((PI()*((($C$19+$G$20)-$W70)*($O$20/($O$19/2)))^2*(((($C$19+$G$20)-$W70)*($O$20/($O$19/2)))*$AZ$8))/3)*$X$29),(((PI()*((($C$19+$G$20)-$W70)*($O$20/($O$19/2)))^2*((($O$20+$G$20)-$W70)/3))*$X$29)-((PI()*((($C$19+$G$20)-$W70)*($O$20/($O$19/2)))^2*(((($C$19+$G$20)-$W70)*($O$20/($O$19/2)))*$AZ$8)/3)*$X$29))),IF('Silo Levels'!$L$15="Pumping",(($D$18*$X$29)+((PI()*(($C$21/2)^2)*($G$20-$W70))*$X$29))+((($D$18+$H$18)/3)*$BD$8)+(((PI()*($C$21/2)^2*(($C$21/2)*$AZ$8))/3)*$X$29),(($D$18*$X$29)+((PI()*(($C$21/2)^2)*($G$20-$W70))*$X$29))+((($D$18+$H$18)/3)*$BD$8)-(((PI()*($C$21/2)^2*(($C$21/2)*$AZ$8))/3)*$X$29)))</f>
        <v>189075.94993180732</v>
      </c>
      <c r="Y70" s="73">
        <v>3.9</v>
      </c>
      <c r="Z70" s="79">
        <f t="shared" si="5"/>
        <v>189943.03412312598</v>
      </c>
      <c r="AA70" s="53">
        <v>3.9</v>
      </c>
      <c r="AB70" s="80">
        <f>IF($AA70&gt;$G$20,IF('Silo Levels'!$L$16="Pumping",((PI()*((($C$19+$G$20)-$AA70)*($O$20/($O$19/2)))^2*((($O$20+$G$20)-$AA70))/3)*$AB$29)+(((PI()*((($C$19+$G$20)-$AA70)*($O$20/($O$19/2)))^2*(((($C$19+$G$20)-$AA70)*($O$20/($O$19/2)))*$AZ$9))/3)*$AB$29),(((PI()*((($C$19+$G$20)-$AA70)*($O$20/($O$19/2)))^2*((($O$20+$G$20)-$AA70)/3))*$AB$29)-((PI()*((($C$19+$G$20)-$AA70)*($O$20/($O$19/2)))^2*(((($C$19+$G$20)-$AA70)*($O$20/($O$19/2)))*$AZ$9)/3)*$AB$29))),IF('Silo Levels'!$L$16="Pumping",(($D$18*$AB$29)+((PI()*(($C$21/2)^2)*($G$20-$AA70))*$AB$29))+((($D$18+$H$18)/3)*$BD$9)+(((PI()*($C$21/2)^2*(($C$21/2)*$AZ$9))/3)*$AB$29),(($D$18*$AB$29)+((PI()*(($C$21/2)^2)*($G$20-$AA70))*$AB$29))+((($D$18+$H$18)/3)*$BD$9)-(((PI()*($C$21/2)^2*(($C$21/2)*$AZ$9))/3)*$AB$29)))</f>
        <v>186132.82839857478</v>
      </c>
      <c r="AC70" s="73">
        <v>3.9</v>
      </c>
      <c r="AD70" s="79">
        <f t="shared" si="8"/>
        <v>188859.93255776248</v>
      </c>
      <c r="AE70" s="53">
        <v>3.9</v>
      </c>
      <c r="AF70" s="80">
        <f>IF($AE70&gt;$G$20,IF('Silo Levels'!$L$17="Pumping",((PI()*((($C$19+$G$20)-$AE70)*($O$20/($O$19/2)))^2*((($O$20+$G$20)-$AE70))/3)*$AF$29)+(((PI()*((($C$19+$G$20)-$AE70)*($O$20/($O$19/2)))^2*(((($C$19+$G$20)-$AE70)*($O$20/($O$19/2)))*$AZ$10))/3)*$AF$29),(((PI()*((($C$19+$G$20)-$AE70)*($O$20/($O$19/2)))^2*((($O$20+$G$20)-$AE70)/3))*$AF$29)-((PI()*((($C$19+$G$20)-$AE70)*($O$20/($O$19/2)))^2*(((($C$19+$G$20)-$AE70)*($O$20/($O$19/2)))*$AZ$10)/3)*$AF$29))),IF('Silo Levels'!$L$17="Pumping",(($D$18*$AF$29)+((PI()*(($C$21/2)^2)*($G$20-$AE70))*$AF$29))+((($D$18+$H$18)/3)*$BD$10)+(((PI()*($C$21/2)^2*(($C$21/2)*$AZ$10))/3)*$AF$29),(($D$18*$AF$29)+((PI()*(($C$21/2)^2)*($G$20-$AE70))*$AF$29))+((($D$18+$H$18)/3)*$BD$10)-(((PI()*($C$21/2)^2*(($C$21/2)*$AZ$10))/3)*$AF$29)))</f>
        <v>185071.79811273664</v>
      </c>
      <c r="AG70" s="73">
        <v>3.9</v>
      </c>
      <c r="AH70" s="79">
        <f t="shared" si="6"/>
        <v>189706.86086090168</v>
      </c>
      <c r="AI70" s="53">
        <v>3.9</v>
      </c>
      <c r="AJ70" s="80">
        <f>IF($AI70&gt;$G$20,IF('Silo Levels'!$L$18="Pumping",((PI()*((($C$19+$G$20)-$AI70)*($O$20/($O$19/2)))^2*((($O$20+$G$20)-$AI70))/3)*$AJ$29)+(((PI()*((($C$19+$G$20)-$AI70)*($O$20/($O$19/2)))^2*(((($C$19+$G$20)-$AI70)*($O$20/($O$19/2)))*$AZ$11))/3)*$AJ$29),(((PI()*((($C$19+$G$20)-$AI70)*($O$20/($O$19/2)))^2*((($O$20+$G$20)-$AI70)/3))*$AJ$29)-((PI()*((($C$19+$G$20)-$AI70)*($O$20/($O$19/2)))^2*(((($C$19+$G$20)-$AI70)*($O$20/($O$19/2)))*$AZ$11)/3)*$AJ$29))),IF('Silo Levels'!$L$18="Pumping",(($D$18*$AJ$29)+((PI()*(($C$21/2)^2)*($G$20-$AI70))*$AJ$29))+((($D$18+$H$18)/3)*$BD$11)+(((PI()*($C$21/2)^2*(($C$21/2)*$AZ$11))/3)*$AJ$29),(($D$18*$AJ$29)+((PI()*(($C$21/2)^2)*($G$20-$AI70))*$AJ$29))+((($D$18+$H$18)/3)*$BD$11)-(((PI()*($C$21/2)^2*(($C$21/2)*$AZ$11))/3)*$AJ$29)))</f>
        <v>185901.46783928957</v>
      </c>
    </row>
    <row r="71" spans="1:36" x14ac:dyDescent="0.3">
      <c r="A71" s="48">
        <v>4</v>
      </c>
      <c r="B71" s="78">
        <f t="shared" si="0"/>
        <v>135061.10031260931</v>
      </c>
      <c r="C71" s="53">
        <v>4</v>
      </c>
      <c r="D71" s="54">
        <f>IF($C71&gt;$G$6,IF('Silo Levels'!$L$10="Pumping",((PI()*((($C$5+$G$6)-$C71)*($O$6/($O$5/2)))^2*((($O$6+$G$6)-$C71))/3)*$D$29)+(((PI()*((($C$5+$G$6)-$C71)*($O$6/($O$5/2)))^2*(((($C$5+$G$6)-$C71)*($O$6/($O$5/2)))*$AZ$3))/3)*$D$29),(((PI()*((($C$5+$G$6)-$C71)*($O$6/($O$5/2)))^2*((($O$6+$G$6)-$C71)/3))*$D$29)-((PI()*((($C$5+$G$6)-$C71)*($O$6/($O$5/2)))^2*(((($C$5+$G$6)-$C71)*($O$6/($O$5/2)))*$AZ$3)/3)*$D$29))),IF('Silo Levels'!$L$10="Pumping",(($D$4*$D$29)+((PI()*(($C$7/2)^2)*(G$6-$C71))*$D$29))+((($D$4+$H$4)/3)*$BD$3)+(((PI()*($C$7/2)^2*(($C$7/2)*$AZ$3))/3)*$D$29),(($D$4*$D$29)+((PI()*(($C$7/2)^2)*($G$6-$C71))*$D$29))+((($D$4+$H$4)/3)*$BD$3)-(((PI()*($C$7/2)^2*(($C$7/2)*$AZ$3))/3)*$D$29)))</f>
        <v>132005.59356290312</v>
      </c>
      <c r="E71" s="73">
        <v>4</v>
      </c>
      <c r="F71" s="78">
        <f t="shared" si="1"/>
        <v>117993.192247951</v>
      </c>
      <c r="G71" s="53">
        <v>4</v>
      </c>
      <c r="H71" s="54">
        <f>IF($G71&gt;$G$6,IF('Silo Levels'!$L$11="Pumping",((PI()*((($C$5+$G$6)-$G71)*($O$6/($O$5/2)))^2*((($O$6+$G$6)-$G71))/3)*$H$29)+(((PI()*((($C$5+$G$6)-$G71)*($O$6/($O$5/2)))^2*(((($C$5+$G$6)-$G71)*($O$6/($O$5/2)))*$AZ$4))/3)*$H$29),(((PI()*((($C$5+$G$6)-$G71)*($O$6/($O$5/2)))^2*((($O$6+$G$6)-$G71)/3))*$H$29)-((PI()*((($C$5+$G$6)-$G71)*($O$6/($O$5/2)))^2*(((($C$5+$G$6)-$G71)*($O$6/($O$5/2)))*$AZ$4)/3)*$H$29))),IF('Silo Levels'!$L$11="Pumping",(($D$4*$H$29)+((PI()*(($C$7/2)^2)*(G$6-$G71))*$H$29))+((($D$4+$H$4)/3)*$BD$4)+(((PI()*($C$7/2)^2*(($C$7/2)*$AZ$4))/3)*$H$29),(($D$4*$H$29)+((PI()*(($C$7/2)^2)*($G$6-$G71))*$H$29))+((($D$4+$H$4)/3)*$BD$4)-(((PI()*($C$7/2)^2*(($C$7/2)*$AZ$4))/3)*$H$29)))</f>
        <v>115329.41713282252</v>
      </c>
      <c r="I71" s="73">
        <v>4</v>
      </c>
      <c r="J71" s="79">
        <f t="shared" si="2"/>
        <v>412369.76494621637</v>
      </c>
      <c r="K71" s="53">
        <v>4</v>
      </c>
      <c r="L71" s="80">
        <f>IF($K71&gt;$G$13,IF('Silo Levels'!$L$12="Pumping",((PI()*((($C$12+$G$13)-$K71)*($O$13/($O$12/2)))^2*((($O$13+$G$13)-$K71))/3)*$L$29)+(((PI()*((($C$12+$G$13)-$K71)*($O$13/($O$12/2)))^2*(((($C$12+$G$13)-$K71)*($O$13/($O$12/2)))*$AZ$5))/3)*$L$29),(((PI()*((($C$12+$G$13)-$K71)*($O$13/($O$12/2)))^2*((($O$13+$G$13)-$K71)/3))*$L$29)-((PI()*((($C$12+$G$13)-$K71)*($O$13/($O$12/2)))^2*(((($C$12+$G$13)-$K71)*($O$13/($O$12/2)))*$AZ$5)/3)*$L$29))),IF('Silo Levels'!$L$12="Pumping",(($D$11*$L$29)+((PI()*(($C$14/2)^2)*($G$13-$K71))*$L$29))+((($D$11+$H$11)/3)*$BD$5)+(((PI()*($C$14/2)^2*(($C$14/2)*$AZ$5))/3)*$L$29),(($D$11*$L$29)+((PI()*(($C$14/2)^2)*($G$13-$K71))*$L$29))+((($D$11+$H$11)/3)*$BD$5)-(((PI()*($C$14/2)^2*(($C$14/2)*$AZ$5))/3)*$L$29)))</f>
        <v>398171.7582666169</v>
      </c>
      <c r="M71" s="73">
        <v>4</v>
      </c>
      <c r="N71" s="79">
        <f t="shared" si="3"/>
        <v>203027.92093029211</v>
      </c>
      <c r="O71" s="53">
        <v>4</v>
      </c>
      <c r="P71" s="80">
        <f>IF($O71&gt;$G$20,IF('Silo Levels'!$L$13="Pumping",((PI()*((($C$19+$G$20)-$O71)*($O$20/($O$19/2)))^2*((($O$20+$G$20)-$O71))/3)*$P$29)+(((PI()*((($C$19+$G$20)-$O71)*($O$20/($O$19/2)))^2*(((($C$19+$G$20)-$O71)*($O$20/($O$19/2)))*$AZ$6))/3)*$P$29),(((PI()*((($C$19+$G$20)-$O71)*($O$20/($O$19/2)))^2*((($O$20+$G$20)-$O71)/3))*$P$29)-((PI()*((($C$19+$G$20)-$O71)*($O$20/($O$19/2)))^2*(((($C$19+$G$20)-$O71)*($O$20/($O$19/2)))*$AZ$6)/3)*$P$29))),IF('Silo Levels'!$L$13="Pumping",(($D$18*$P$29)+((PI()*(($C$21/2)^2)*($G$20-$O71))*$P$29))+((($D$18+$H$18)/3)*$BD$6)+(((PI()*($C$21/2)^2*(($C$21/2)*$AZ$6))/3)*$P$29),(($D$18*$P$29)+((PI()*(($C$21/2)^2)*($G$20-$O71))*$P$29))+((($D$18+$H$18)/3)*$BD$6)-(((PI()*($C$21/2)^2*(($C$21/2)*$AZ$6))/3)*$P$29)))</f>
        <v>198942.71959826734</v>
      </c>
      <c r="Q71" s="73">
        <v>4</v>
      </c>
      <c r="R71" s="79">
        <f t="shared" si="4"/>
        <v>197585.11900412495</v>
      </c>
      <c r="S71" s="53">
        <v>4</v>
      </c>
      <c r="T71" s="80">
        <f>IF($S71&gt;$G$20,IF('Silo Levels'!$L$14="Pumping",((PI()*((($C$19+$G$20)-$S71)*($O$20/($O$19/2)))^2*((($O$20+$G$20)-$S71))/3)*$T$29)+(((PI()*((($C$19+$G$20)-$S71)*($O$20/($O$19/2)))^2*(((($C$19+$G$20)-$S71)*($O$20/($O$19/2)))*$AZ$7))/3)*$T$29),(((PI()*((($C$19+$G$20)-$S71)*($O$20/($O$19/2)))^2*((($O$20+$G$20)-$S71)/3))*$T$29)-((PI()*((($C$19+$G$20)-$S71)*($O$20/($O$19/2)))^2*(((($C$19+$G$20)-$S71)*($O$20/($O$19/2)))*$AZ$7)/3)*$T$29))),IF('Silo Levels'!$L$14="Pumping",(($D$18*$T$29)+((PI()*(($C$21/2)^2)*($G$20-$S71))*$T$29))+((($D$18+$H$18)/3)*$BD$7)+(((PI()*($C$21/2)^2*(($C$21/2)*$AZ$7))/3)*$T$29),(($D$18*$T$29)+((PI()*(($C$21/2)^2)*($G$20-$S71))*$T$29))+((($D$18+$H$18)/3)*$BD$7)-(((PI()*($C$21/2)^2*(($C$21/2)*$AZ$7))/3)*$T$29)))</f>
        <v>193611.05753299608</v>
      </c>
      <c r="U71" s="73">
        <v>4</v>
      </c>
      <c r="V71" s="79">
        <f t="shared" si="7"/>
        <v>192558.8860068488</v>
      </c>
      <c r="W71" s="53">
        <v>4</v>
      </c>
      <c r="X71" s="80">
        <f>IF($W71&gt;$G$20,IF('Silo Levels'!$L$15="Pumping",((PI()*((($C$19+$G$20)-$W71)*($O$20/($O$19/2)))^2*((($O$20+$G$20)-$W71))/3)*$X$29)+(((PI()*((($C$19+$G$20)-$W71)*($O$20/($O$19/2)))^2*(((($C$19+$G$20)-$W71)*($O$20/($O$19/2)))*$AZ$8))/3)*$X$29),(((PI()*((($C$19+$G$20)-$W71)*($O$20/($O$19/2)))^2*((($O$20+$G$20)-$W71)/3))*$X$29)-((PI()*((($C$19+$G$20)-$W71)*($O$20/($O$19/2)))^2*(((($C$19+$G$20)-$W71)*($O$20/($O$19/2)))*$AZ$8)/3)*$X$29))),IF('Silo Levels'!$L$15="Pumping",(($D$18*$X$29)+((PI()*(($C$21/2)^2)*($G$20-$W71))*$X$29))+((($D$18+$H$18)/3)*$BD$8)+(((PI()*($C$21/2)^2*(($C$21/2)*$AZ$8))/3)*$X$29),(($D$18*$X$29)+((PI()*(($C$21/2)^2)*($G$20-$W71))*$X$29))+((($D$18+$H$18)/3)*$BD$8)-(((PI()*($C$21/2)^2*(($C$21/2)*$AZ$8))/3)*$X$29)))</f>
        <v>188687.45822397931</v>
      </c>
      <c r="Y71" s="73">
        <v>4</v>
      </c>
      <c r="Z71" s="79">
        <f t="shared" si="5"/>
        <v>189560.6859528574</v>
      </c>
      <c r="AA71" s="53">
        <v>4</v>
      </c>
      <c r="AB71" s="80">
        <f>IF($AA71&gt;$G$20,IF('Silo Levels'!$L$16="Pumping",((PI()*((($C$19+$G$20)-$AA71)*($O$20/($O$19/2)))^2*((($O$20+$G$20)-$AA71))/3)*$AB$29)+(((PI()*((($C$19+$G$20)-$AA71)*($O$20/($O$19/2)))^2*(((($C$19+$G$20)-$AA71)*($O$20/($O$19/2)))*$AZ$9))/3)*$AB$29),(((PI()*((($C$19+$G$20)-$AA71)*($O$20/($O$19/2)))^2*((($O$20+$G$20)-$AA71)/3))*$AB$29)-((PI()*((($C$19+$G$20)-$AA71)*($O$20/($O$19/2)))^2*(((($C$19+$G$20)-$AA71)*($O$20/($O$19/2)))*$AZ$9)/3)*$AB$29))),IF('Silo Levels'!$L$16="Pumping",(($D$18*$AB$29)+((PI()*(($C$21/2)^2)*($G$20-$AA71))*$AB$29))+((($D$18+$H$18)/3)*$BD$9)+(((PI()*($C$21/2)^2*(($C$21/2)*$AZ$9))/3)*$AB$29),(($D$18*$AB$29)+((PI()*(($C$21/2)^2)*($G$20-$AA71))*$AB$29))+((($D$18+$H$18)/3)*$BD$9)-(((PI()*($C$21/2)^2*(($C$21/2)*$AZ$9))/3)*$AB$29)))</f>
        <v>185750.4802283062</v>
      </c>
      <c r="AC71" s="73">
        <v>4</v>
      </c>
      <c r="AD71" s="79">
        <f t="shared" si="8"/>
        <v>188479.79920578774</v>
      </c>
      <c r="AE71" s="53">
        <v>4</v>
      </c>
      <c r="AF71" s="80">
        <f>IF($AE71&gt;$G$20,IF('Silo Levels'!$L$17="Pumping",((PI()*((($C$19+$G$20)-$AE71)*($O$20/($O$19/2)))^2*((($O$20+$G$20)-$AE71))/3)*$AF$29)+(((PI()*((($C$19+$G$20)-$AE71)*($O$20/($O$19/2)))^2*(((($C$19+$G$20)-$AE71)*($O$20/($O$19/2)))*$AZ$10))/3)*$AF$29),(((PI()*((($C$19+$G$20)-$AE71)*($O$20/($O$19/2)))^2*((($O$20+$G$20)-$AE71)/3))*$AF$29)-((PI()*((($C$19+$G$20)-$AE71)*($O$20/($O$19/2)))^2*(((($C$19+$G$20)-$AE71)*($O$20/($O$19/2)))*$AZ$10)/3)*$AF$29))),IF('Silo Levels'!$L$17="Pumping",(($D$18*$AF$29)+((PI()*(($C$21/2)^2)*($G$20-$AE71))*$AF$29))+((($D$18+$H$18)/3)*$BD$10)+(((PI()*($C$21/2)^2*(($C$21/2)*$AZ$10))/3)*$AF$29),(($D$18*$AF$29)+((PI()*(($C$21/2)^2)*($G$20-$AE71))*$AF$29))+((($D$18+$H$18)/3)*$BD$10)-(((PI()*($C$21/2)^2*(($C$21/2)*$AZ$10))/3)*$AF$29)))</f>
        <v>184691.66476076189</v>
      </c>
      <c r="AG71" s="73">
        <v>4</v>
      </c>
      <c r="AH71" s="79">
        <f t="shared" si="6"/>
        <v>189324.995637827</v>
      </c>
      <c r="AI71" s="53">
        <v>4</v>
      </c>
      <c r="AJ71" s="80">
        <f>IF($AI71&gt;$G$20,IF('Silo Levels'!$L$18="Pumping",((PI()*((($C$19+$G$20)-$AI71)*($O$20/($O$19/2)))^2*((($O$20+$G$20)-$AI71))/3)*$AJ$29)+(((PI()*((($C$19+$G$20)-$AI71)*($O$20/($O$19/2)))^2*(((($C$19+$G$20)-$AI71)*($O$20/($O$19/2)))*$AZ$11))/3)*$AJ$29),(((PI()*((($C$19+$G$20)-$AI71)*($O$20/($O$19/2)))^2*((($O$20+$G$20)-$AI71)/3))*$AJ$29)-((PI()*((($C$19+$G$20)-$AI71)*($O$20/($O$19/2)))^2*(((($C$19+$G$20)-$AI71)*($O$20/($O$19/2)))*$AZ$11)/3)*$AJ$29))),IF('Silo Levels'!$L$18="Pumping",(($D$18*$AJ$29)+((PI()*(($C$21/2)^2)*($G$20-$AI71))*$AJ$29))+((($D$18+$H$18)/3)*$BD$11)+(((PI()*($C$21/2)^2*(($C$21/2)*$AZ$11))/3)*$AJ$29),(($D$18*$AJ$29)+((PI()*(($C$21/2)^2)*($G$20-$AI71))*$AJ$29))+((($D$18+$H$18)/3)*$BD$11)-(((PI()*($C$21/2)^2*(($C$21/2)*$AZ$11))/3)*$AJ$29)))</f>
        <v>185519.60261621489</v>
      </c>
    </row>
    <row r="72" spans="1:36" x14ac:dyDescent="0.3">
      <c r="A72" s="48">
        <v>4.0999999999999996</v>
      </c>
      <c r="B72" s="78">
        <f t="shared" si="0"/>
        <v>134623.07843908248</v>
      </c>
      <c r="C72" s="53">
        <v>4.0999999999999996</v>
      </c>
      <c r="D72" s="54">
        <f>IF($C72&gt;$G$6,IF('Silo Levels'!$L$10="Pumping",((PI()*((($C$5+$G$6)-$C72)*($O$6/($O$5/2)))^2*((($O$6+$G$6)-$C72))/3)*$D$29)+(((PI()*((($C$5+$G$6)-$C72)*($O$6/($O$5/2)))^2*(((($C$5+$G$6)-$C72)*($O$6/($O$5/2)))*$AZ$3))/3)*$D$29),(((PI()*((($C$5+$G$6)-$C72)*($O$6/($O$5/2)))^2*((($O$6+$G$6)-$C72)/3))*$D$29)-((PI()*((($C$5+$G$6)-$C72)*($O$6/($O$5/2)))^2*(((($C$5+$G$6)-$C72)*($O$6/($O$5/2)))*$AZ$3)/3)*$D$29))),IF('Silo Levels'!$L$10="Pumping",(($D$4*$D$29)+((PI()*(($C$7/2)^2)*(G$6-$C72))*$D$29))+((($D$4+$H$4)/3)*$BD$3)+(((PI()*($C$7/2)^2*(($C$7/2)*$AZ$3))/3)*$D$29),(($D$4*$D$29)+((PI()*(($C$7/2)^2)*($G$6-$C72))*$D$29))+((($D$4+$H$4)/3)*$BD$3)-(((PI()*($C$7/2)^2*(($C$7/2)*$AZ$3))/3)*$D$29)))</f>
        <v>131567.57168937629</v>
      </c>
      <c r="E72" s="73">
        <v>4.0999999999999996</v>
      </c>
      <c r="F72" s="78">
        <f t="shared" si="1"/>
        <v>117611.32702487631</v>
      </c>
      <c r="G72" s="53">
        <v>4.0999999999999996</v>
      </c>
      <c r="H72" s="54">
        <f>IF($G72&gt;$G$6,IF('Silo Levels'!$L$11="Pumping",((PI()*((($C$5+$G$6)-$G72)*($O$6/($O$5/2)))^2*((($O$6+$G$6)-$G72))/3)*$H$29)+(((PI()*((($C$5+$G$6)-$G72)*($O$6/($O$5/2)))^2*(((($C$5+$G$6)-$G72)*($O$6/($O$5/2)))*$AZ$4))/3)*$H$29),(((PI()*((($C$5+$G$6)-$G72)*($O$6/($O$5/2)))^2*((($O$6+$G$6)-$G72)/3))*$H$29)-((PI()*((($C$5+$G$6)-$G72)*($O$6/($O$5/2)))^2*(((($C$5+$G$6)-$G72)*($O$6/($O$5/2)))*$AZ$4)/3)*$H$29))),IF('Silo Levels'!$L$11="Pumping",(($D$4*$H$29)+((PI()*(($C$7/2)^2)*(G$6-$G72))*$H$29))+((($D$4+$H$4)/3)*$BD$4)+(((PI()*($C$7/2)^2*(($C$7/2)*$AZ$4))/3)*$H$29),(($D$4*$H$29)+((PI()*(($C$7/2)^2)*($G$6-$G72))*$H$29))+((($D$4+$H$4)/3)*$BD$4)-(((PI()*($C$7/2)^2*(($C$7/2)*$AZ$4))/3)*$H$29)))</f>
        <v>114947.55190974784</v>
      </c>
      <c r="I72" s="73">
        <v>4.0999999999999996</v>
      </c>
      <c r="J72" s="79">
        <f t="shared" si="2"/>
        <v>411450.8001125853</v>
      </c>
      <c r="K72" s="53">
        <v>4.0999999999999996</v>
      </c>
      <c r="L72" s="80">
        <f>IF($K72&gt;$G$13,IF('Silo Levels'!$L$12="Pumping",((PI()*((($C$12+$G$13)-$K72)*($O$13/($O$12/2)))^2*((($O$13+$G$13)-$K72))/3)*$L$29)+(((PI()*((($C$12+$G$13)-$K72)*($O$13/($O$12/2)))^2*(((($C$12+$G$13)-$K72)*($O$13/($O$12/2)))*$AZ$5))/3)*$L$29),(((PI()*((($C$12+$G$13)-$K72)*($O$13/($O$12/2)))^2*((($O$13+$G$13)-$K72)/3))*$L$29)-((PI()*((($C$12+$G$13)-$K72)*($O$13/($O$12/2)))^2*(((($C$12+$G$13)-$K72)*($O$13/($O$12/2)))*$AZ$5)/3)*$L$29))),IF('Silo Levels'!$L$12="Pumping",(($D$11*$L$29)+((PI()*(($C$14/2)^2)*($G$13-$K72))*$L$29))+((($D$11+$H$11)/3)*$BD$5)+(((PI()*($C$14/2)^2*(($C$14/2)*$AZ$5))/3)*$L$29),(($D$11*$L$29)+((PI()*(($C$14/2)^2)*($G$13-$K72))*$L$29))+((($D$11+$H$11)/3)*$BD$5)-(((PI()*($C$14/2)^2*(($C$14/2)*$AZ$5))/3)*$L$29)))</f>
        <v>397252.79343298584</v>
      </c>
      <c r="M72" s="73">
        <v>4.0999999999999996</v>
      </c>
      <c r="N72" s="79">
        <f t="shared" si="3"/>
        <v>202617.97738199134</v>
      </c>
      <c r="O72" s="53">
        <v>4.0999999999999996</v>
      </c>
      <c r="P72" s="80">
        <f>IF($O72&gt;$G$20,IF('Silo Levels'!$L$13="Pumping",((PI()*((($C$19+$G$20)-$O72)*($O$20/($O$19/2)))^2*((($O$20+$G$20)-$O72))/3)*$P$29)+(((PI()*((($C$19+$G$20)-$O72)*($O$20/($O$19/2)))^2*(((($C$19+$G$20)-$O72)*($O$20/($O$19/2)))*$AZ$6))/3)*$P$29),(((PI()*((($C$19+$G$20)-$O72)*($O$20/($O$19/2)))^2*((($O$20+$G$20)-$O72)/3))*$P$29)-((PI()*((($C$19+$G$20)-$O72)*($O$20/($O$19/2)))^2*(((($C$19+$G$20)-$O72)*($O$20/($O$19/2)))*$AZ$6)/3)*$P$29))),IF('Silo Levels'!$L$13="Pumping",(($D$18*$P$29)+((PI()*(($C$21/2)^2)*($G$20-$O72))*$P$29))+((($D$18+$H$18)/3)*$BD$6)+(((PI()*($C$21/2)^2*(($C$21/2)*$AZ$6))/3)*$P$29),(($D$18*$P$29)+((PI()*(($C$21/2)^2)*($G$20-$O72))*$P$29))+((($D$18+$H$18)/3)*$BD$6)-(((PI()*($C$21/2)^2*(($C$21/2)*$AZ$6))/3)*$P$29)))</f>
        <v>198532.77604996657</v>
      </c>
      <c r="Q72" s="73">
        <v>4.0999999999999996</v>
      </c>
      <c r="R72" s="79">
        <f t="shared" si="4"/>
        <v>197186.32816660398</v>
      </c>
      <c r="S72" s="53">
        <v>4.0999999999999996</v>
      </c>
      <c r="T72" s="80">
        <f>IF($S72&gt;$G$20,IF('Silo Levels'!$L$14="Pumping",((PI()*((($C$19+$G$20)-$S72)*($O$20/($O$19/2)))^2*((($O$20+$G$20)-$S72))/3)*$T$29)+(((PI()*((($C$19+$G$20)-$S72)*($O$20/($O$19/2)))^2*(((($C$19+$G$20)-$S72)*($O$20/($O$19/2)))*$AZ$7))/3)*$T$29),(((PI()*((($C$19+$G$20)-$S72)*($O$20/($O$19/2)))^2*((($O$20+$G$20)-$S72)/3))*$T$29)-((PI()*((($C$19+$G$20)-$S72)*($O$20/($O$19/2)))^2*(((($C$19+$G$20)-$S72)*($O$20/($O$19/2)))*$AZ$7)/3)*$T$29))),IF('Silo Levels'!$L$14="Pumping",(($D$18*$T$29)+((PI()*(($C$21/2)^2)*($G$20-$S72))*$T$29))+((($D$18+$H$18)/3)*$BD$7)+(((PI()*($C$21/2)^2*(($C$21/2)*$AZ$7))/3)*$T$29),(($D$18*$T$29)+((PI()*(($C$21/2)^2)*($G$20-$S72))*$T$29))+((($D$18+$H$18)/3)*$BD$7)-(((PI()*($C$21/2)^2*(($C$21/2)*$AZ$7))/3)*$T$29)))</f>
        <v>193212.26669547512</v>
      </c>
      <c r="U72" s="73">
        <v>4.0999999999999996</v>
      </c>
      <c r="V72" s="79">
        <f t="shared" si="7"/>
        <v>192170.39429902076</v>
      </c>
      <c r="W72" s="53">
        <v>4.0999999999999996</v>
      </c>
      <c r="X72" s="80">
        <f>IF($W72&gt;$G$20,IF('Silo Levels'!$L$15="Pumping",((PI()*((($C$19+$G$20)-$W72)*($O$20/($O$19/2)))^2*((($O$20+$G$20)-$W72))/3)*$X$29)+(((PI()*((($C$19+$G$20)-$W72)*($O$20/($O$19/2)))^2*(((($C$19+$G$20)-$W72)*($O$20/($O$19/2)))*$AZ$8))/3)*$X$29),(((PI()*((($C$19+$G$20)-$W72)*($O$20/($O$19/2)))^2*((($O$20+$G$20)-$W72)/3))*$X$29)-((PI()*((($C$19+$G$20)-$W72)*($O$20/($O$19/2)))^2*(((($C$19+$G$20)-$W72)*($O$20/($O$19/2)))*$AZ$8)/3)*$X$29))),IF('Silo Levels'!$L$15="Pumping",(($D$18*$X$29)+((PI()*(($C$21/2)^2)*($G$20-$W72))*$X$29))+((($D$18+$H$18)/3)*$BD$8)+(((PI()*($C$21/2)^2*(($C$21/2)*$AZ$8))/3)*$X$29),(($D$18*$X$29)+((PI()*(($C$21/2)^2)*($G$20-$W72))*$X$29))+((($D$18+$H$18)/3)*$BD$8)-(((PI()*($C$21/2)^2*(($C$21/2)*$AZ$8))/3)*$X$29)))</f>
        <v>188298.96651615127</v>
      </c>
      <c r="Y72" s="73">
        <v>4.0999999999999996</v>
      </c>
      <c r="Z72" s="79">
        <f t="shared" si="5"/>
        <v>189178.33778258885</v>
      </c>
      <c r="AA72" s="53">
        <v>4.0999999999999996</v>
      </c>
      <c r="AB72" s="80">
        <f>IF($AA72&gt;$G$20,IF('Silo Levels'!$L$16="Pumping",((PI()*((($C$19+$G$20)-$AA72)*($O$20/($O$19/2)))^2*((($O$20+$G$20)-$AA72))/3)*$AB$29)+(((PI()*((($C$19+$G$20)-$AA72)*($O$20/($O$19/2)))^2*(((($C$19+$G$20)-$AA72)*($O$20/($O$19/2)))*$AZ$9))/3)*$AB$29),(((PI()*((($C$19+$G$20)-$AA72)*($O$20/($O$19/2)))^2*((($O$20+$G$20)-$AA72)/3))*$AB$29)-((PI()*((($C$19+$G$20)-$AA72)*($O$20/($O$19/2)))^2*(((($C$19+$G$20)-$AA72)*($O$20/($O$19/2)))*$AZ$9)/3)*$AB$29))),IF('Silo Levels'!$L$16="Pumping",(($D$18*$AB$29)+((PI()*(($C$21/2)^2)*($G$20-$AA72))*$AB$29))+((($D$18+$H$18)/3)*$BD$9)+(((PI()*($C$21/2)^2*(($C$21/2)*$AZ$9))/3)*$AB$29),(($D$18*$AB$29)+((PI()*(($C$21/2)^2)*($G$20-$AA72))*$AB$29))+((($D$18+$H$18)/3)*$BD$9)-(((PI()*($C$21/2)^2*(($C$21/2)*$AZ$9))/3)*$AB$29)))</f>
        <v>185368.13205803765</v>
      </c>
      <c r="AC72" s="73">
        <v>4.0999999999999996</v>
      </c>
      <c r="AD72" s="79">
        <f t="shared" si="8"/>
        <v>188099.66585381303</v>
      </c>
      <c r="AE72" s="53">
        <v>4.0999999999999996</v>
      </c>
      <c r="AF72" s="80">
        <f>IF($AE72&gt;$G$20,IF('Silo Levels'!$L$17="Pumping",((PI()*((($C$19+$G$20)-$AE72)*($O$20/($O$19/2)))^2*((($O$20+$G$20)-$AE72))/3)*$AF$29)+(((PI()*((($C$19+$G$20)-$AE72)*($O$20/($O$19/2)))^2*(((($C$19+$G$20)-$AE72)*($O$20/($O$19/2)))*$AZ$10))/3)*$AF$29),(((PI()*((($C$19+$G$20)-$AE72)*($O$20/($O$19/2)))^2*((($O$20+$G$20)-$AE72)/3))*$AF$29)-((PI()*((($C$19+$G$20)-$AE72)*($O$20/($O$19/2)))^2*(((($C$19+$G$20)-$AE72)*($O$20/($O$19/2)))*$AZ$10)/3)*$AF$29))),IF('Silo Levels'!$L$17="Pumping",(($D$18*$AF$29)+((PI()*(($C$21/2)^2)*($G$20-$AE72))*$AF$29))+((($D$18+$H$18)/3)*$BD$10)+(((PI()*($C$21/2)^2*(($C$21/2)*$AZ$10))/3)*$AF$29),(($D$18*$AF$29)+((PI()*(($C$21/2)^2)*($G$20-$AE72))*$AF$29))+((($D$18+$H$18)/3)*$BD$10)-(((PI()*($C$21/2)^2*(($C$21/2)*$AZ$10))/3)*$AF$29)))</f>
        <v>184311.53140878718</v>
      </c>
      <c r="AG72" s="73">
        <v>4.0999999999999996</v>
      </c>
      <c r="AH72" s="79">
        <f t="shared" si="6"/>
        <v>188943.13041475232</v>
      </c>
      <c r="AI72" s="53">
        <v>4.0999999999999996</v>
      </c>
      <c r="AJ72" s="80">
        <f>IF($AI72&gt;$G$20,IF('Silo Levels'!$L$18="Pumping",((PI()*((($C$19+$G$20)-$AI72)*($O$20/($O$19/2)))^2*((($O$20+$G$20)-$AI72))/3)*$AJ$29)+(((PI()*((($C$19+$G$20)-$AI72)*($O$20/($O$19/2)))^2*(((($C$19+$G$20)-$AI72)*($O$20/($O$19/2)))*$AZ$11))/3)*$AJ$29),(((PI()*((($C$19+$G$20)-$AI72)*($O$20/($O$19/2)))^2*((($O$20+$G$20)-$AI72)/3))*$AJ$29)-((PI()*((($C$19+$G$20)-$AI72)*($O$20/($O$19/2)))^2*(((($C$19+$G$20)-$AI72)*($O$20/($O$19/2)))*$AZ$11)/3)*$AJ$29))),IF('Silo Levels'!$L$18="Pumping",(($D$18*$AJ$29)+((PI()*(($C$21/2)^2)*($G$20-$AI72))*$AJ$29))+((($D$18+$H$18)/3)*$BD$11)+(((PI()*($C$21/2)^2*(($C$21/2)*$AZ$11))/3)*$AJ$29),(($D$18*$AJ$29)+((PI()*(($C$21/2)^2)*($G$20-$AI72))*$AJ$29))+((($D$18+$H$18)/3)*$BD$11)-(((PI()*($C$21/2)^2*(($C$21/2)*$AZ$11))/3)*$AJ$29)))</f>
        <v>185137.73739314021</v>
      </c>
    </row>
    <row r="73" spans="1:36" x14ac:dyDescent="0.3">
      <c r="A73" s="48">
        <v>4.2</v>
      </c>
      <c r="B73" s="78">
        <f t="shared" si="0"/>
        <v>134185.05656555566</v>
      </c>
      <c r="C73" s="53">
        <v>4.2</v>
      </c>
      <c r="D73" s="54">
        <f>IF($C73&gt;$G$6,IF('Silo Levels'!$L$10="Pumping",((PI()*((($C$5+$G$6)-$C73)*($O$6/($O$5/2)))^2*((($O$6+$G$6)-$C73))/3)*$D$29)+(((PI()*((($C$5+$G$6)-$C73)*($O$6/($O$5/2)))^2*(((($C$5+$G$6)-$C73)*($O$6/($O$5/2)))*$AZ$3))/3)*$D$29),(((PI()*((($C$5+$G$6)-$C73)*($O$6/($O$5/2)))^2*((($O$6+$G$6)-$C73)/3))*$D$29)-((PI()*((($C$5+$G$6)-$C73)*($O$6/($O$5/2)))^2*(((($C$5+$G$6)-$C73)*($O$6/($O$5/2)))*$AZ$3)/3)*$D$29))),IF('Silo Levels'!$L$10="Pumping",(($D$4*$D$29)+((PI()*(($C$7/2)^2)*(G$6-$C73))*$D$29))+((($D$4+$H$4)/3)*$BD$3)+(((PI()*($C$7/2)^2*(($C$7/2)*$AZ$3))/3)*$D$29),(($D$4*$D$29)+((PI()*(($C$7/2)^2)*($G$6-$C73))*$D$29))+((($D$4+$H$4)/3)*$BD$3)-(((PI()*($C$7/2)^2*(($C$7/2)*$AZ$3))/3)*$D$29)))</f>
        <v>131129.54981584946</v>
      </c>
      <c r="E73" s="73">
        <v>4.2</v>
      </c>
      <c r="F73" s="78">
        <f t="shared" si="1"/>
        <v>117229.46180180166</v>
      </c>
      <c r="G73" s="53">
        <v>4.2</v>
      </c>
      <c r="H73" s="54">
        <f>IF($G73&gt;$G$6,IF('Silo Levels'!$L$11="Pumping",((PI()*((($C$5+$G$6)-$G73)*($O$6/($O$5/2)))^2*((($O$6+$G$6)-$G73))/3)*$H$29)+(((PI()*((($C$5+$G$6)-$G73)*($O$6/($O$5/2)))^2*(((($C$5+$G$6)-$G73)*($O$6/($O$5/2)))*$AZ$4))/3)*$H$29),(((PI()*((($C$5+$G$6)-$G73)*($O$6/($O$5/2)))^2*((($O$6+$G$6)-$G73)/3))*$H$29)-((PI()*((($C$5+$G$6)-$G73)*($O$6/($O$5/2)))^2*(((($C$5+$G$6)-$G73)*($O$6/($O$5/2)))*$AZ$4)/3)*$H$29))),IF('Silo Levels'!$L$11="Pumping",(($D$4*$H$29)+((PI()*(($C$7/2)^2)*(G$6-$G73))*$H$29))+((($D$4+$H$4)/3)*$BD$4)+(((PI()*($C$7/2)^2*(($C$7/2)*$AZ$4))/3)*$H$29),(($D$4*$H$29)+((PI()*(($C$7/2)^2)*($G$6-$G73))*$H$29))+((($D$4+$H$4)/3)*$BD$4)-(((PI()*($C$7/2)^2*(($C$7/2)*$AZ$4))/3)*$H$29)))</f>
        <v>114565.68668667319</v>
      </c>
      <c r="I73" s="73">
        <v>4.2</v>
      </c>
      <c r="J73" s="79">
        <f t="shared" si="2"/>
        <v>410531.8352789543</v>
      </c>
      <c r="K73" s="53">
        <v>4.2</v>
      </c>
      <c r="L73" s="80">
        <f>IF($K73&gt;$G$13,IF('Silo Levels'!$L$12="Pumping",((PI()*((($C$12+$G$13)-$K73)*($O$13/($O$12/2)))^2*((($O$13+$G$13)-$K73))/3)*$L$29)+(((PI()*((($C$12+$G$13)-$K73)*($O$13/($O$12/2)))^2*(((($C$12+$G$13)-$K73)*($O$13/($O$12/2)))*$AZ$5))/3)*$L$29),(((PI()*((($C$12+$G$13)-$K73)*($O$13/($O$12/2)))^2*((($O$13+$G$13)-$K73)/3))*$L$29)-((PI()*((($C$12+$G$13)-$K73)*($O$13/($O$12/2)))^2*(((($C$12+$G$13)-$K73)*($O$13/($O$12/2)))*$AZ$5)/3)*$L$29))),IF('Silo Levels'!$L$12="Pumping",(($D$11*$L$29)+((PI()*(($C$14/2)^2)*($G$13-$K73))*$L$29))+((($D$11+$H$11)/3)*$BD$5)+(((PI()*($C$14/2)^2*(($C$14/2)*$AZ$5))/3)*$L$29),(($D$11*$L$29)+((PI()*(($C$14/2)^2)*($G$13-$K73))*$L$29))+((($D$11+$H$11)/3)*$BD$5)-(((PI()*($C$14/2)^2*(($C$14/2)*$AZ$5))/3)*$L$29)))</f>
        <v>396333.82859935483</v>
      </c>
      <c r="M73" s="73">
        <v>4.2</v>
      </c>
      <c r="N73" s="79">
        <f t="shared" si="3"/>
        <v>202208.0338336906</v>
      </c>
      <c r="O73" s="53">
        <v>4.2</v>
      </c>
      <c r="P73" s="80">
        <f>IF($O73&gt;$G$20,IF('Silo Levels'!$L$13="Pumping",((PI()*((($C$19+$G$20)-$O73)*($O$20/($O$19/2)))^2*((($O$20+$G$20)-$O73))/3)*$P$29)+(((PI()*((($C$19+$G$20)-$O73)*($O$20/($O$19/2)))^2*(((($C$19+$G$20)-$O73)*($O$20/($O$19/2)))*$AZ$6))/3)*$P$29),(((PI()*((($C$19+$G$20)-$O73)*($O$20/($O$19/2)))^2*((($O$20+$G$20)-$O73)/3))*$P$29)-((PI()*((($C$19+$G$20)-$O73)*($O$20/($O$19/2)))^2*(((($C$19+$G$20)-$O73)*($O$20/($O$19/2)))*$AZ$6)/3)*$P$29))),IF('Silo Levels'!$L$13="Pumping",(($D$18*$P$29)+((PI()*(($C$21/2)^2)*($G$20-$O73))*$P$29))+((($D$18+$H$18)/3)*$BD$6)+(((PI()*($C$21/2)^2*(($C$21/2)*$AZ$6))/3)*$P$29),(($D$18*$P$29)+((PI()*(($C$21/2)^2)*($G$20-$O73))*$P$29))+((($D$18+$H$18)/3)*$BD$6)-(((PI()*($C$21/2)^2*(($C$21/2)*$AZ$6))/3)*$P$29)))</f>
        <v>198122.83250166583</v>
      </c>
      <c r="Q73" s="73">
        <v>4.2</v>
      </c>
      <c r="R73" s="79">
        <f t="shared" si="4"/>
        <v>196787.53732908305</v>
      </c>
      <c r="S73" s="53">
        <v>4.2</v>
      </c>
      <c r="T73" s="80">
        <f>IF($S73&gt;$G$20,IF('Silo Levels'!$L$14="Pumping",((PI()*((($C$19+$G$20)-$S73)*($O$20/($O$19/2)))^2*((($O$20+$G$20)-$S73))/3)*$T$29)+(((PI()*((($C$19+$G$20)-$S73)*($O$20/($O$19/2)))^2*(((($C$19+$G$20)-$S73)*($O$20/($O$19/2)))*$AZ$7))/3)*$T$29),(((PI()*((($C$19+$G$20)-$S73)*($O$20/($O$19/2)))^2*((($O$20+$G$20)-$S73)/3))*$T$29)-((PI()*((($C$19+$G$20)-$S73)*($O$20/($O$19/2)))^2*(((($C$19+$G$20)-$S73)*($O$20/($O$19/2)))*$AZ$7)/3)*$T$29))),IF('Silo Levels'!$L$14="Pumping",(($D$18*$T$29)+((PI()*(($C$21/2)^2)*($G$20-$S73))*$T$29))+((($D$18+$H$18)/3)*$BD$7)+(((PI()*($C$21/2)^2*(($C$21/2)*$AZ$7))/3)*$T$29),(($D$18*$T$29)+((PI()*(($C$21/2)^2)*($G$20-$S73))*$T$29))+((($D$18+$H$18)/3)*$BD$7)-(((PI()*($C$21/2)^2*(($C$21/2)*$AZ$7))/3)*$T$29)))</f>
        <v>192813.47585795418</v>
      </c>
      <c r="U73" s="73">
        <v>4.2</v>
      </c>
      <c r="V73" s="79">
        <f t="shared" si="7"/>
        <v>191781.90259119272</v>
      </c>
      <c r="W73" s="53">
        <v>4.2</v>
      </c>
      <c r="X73" s="80">
        <f>IF($W73&gt;$G$20,IF('Silo Levels'!$L$15="Pumping",((PI()*((($C$19+$G$20)-$W73)*($O$20/($O$19/2)))^2*((($O$20+$G$20)-$W73))/3)*$X$29)+(((PI()*((($C$19+$G$20)-$W73)*($O$20/($O$19/2)))^2*(((($C$19+$G$20)-$W73)*($O$20/($O$19/2)))*$AZ$8))/3)*$X$29),(((PI()*((($C$19+$G$20)-$W73)*($O$20/($O$19/2)))^2*((($O$20+$G$20)-$W73)/3))*$X$29)-((PI()*((($C$19+$G$20)-$W73)*($O$20/($O$19/2)))^2*(((($C$19+$G$20)-$W73)*($O$20/($O$19/2)))*$AZ$8)/3)*$X$29))),IF('Silo Levels'!$L$15="Pumping",(($D$18*$X$29)+((PI()*(($C$21/2)^2)*($G$20-$W73))*$X$29))+((($D$18+$H$18)/3)*$BD$8)+(((PI()*($C$21/2)^2*(($C$21/2)*$AZ$8))/3)*$X$29),(($D$18*$X$29)+((PI()*(($C$21/2)^2)*($G$20-$W73))*$X$29))+((($D$18+$H$18)/3)*$BD$8)-(((PI()*($C$21/2)^2*(($C$21/2)*$AZ$8))/3)*$X$29)))</f>
        <v>187910.47480832323</v>
      </c>
      <c r="Y73" s="73">
        <v>4.2</v>
      </c>
      <c r="Z73" s="79">
        <f t="shared" si="5"/>
        <v>188795.98961232029</v>
      </c>
      <c r="AA73" s="53">
        <v>4.2</v>
      </c>
      <c r="AB73" s="80">
        <f>IF($AA73&gt;$G$20,IF('Silo Levels'!$L$16="Pumping",((PI()*((($C$19+$G$20)-$AA73)*($O$20/($O$19/2)))^2*((($O$20+$G$20)-$AA73))/3)*$AB$29)+(((PI()*((($C$19+$G$20)-$AA73)*($O$20/($O$19/2)))^2*(((($C$19+$G$20)-$AA73)*($O$20/($O$19/2)))*$AZ$9))/3)*$AB$29),(((PI()*((($C$19+$G$20)-$AA73)*($O$20/($O$19/2)))^2*((($O$20+$G$20)-$AA73)/3))*$AB$29)-((PI()*((($C$19+$G$20)-$AA73)*($O$20/($O$19/2)))^2*(((($C$19+$G$20)-$AA73)*($O$20/($O$19/2)))*$AZ$9)/3)*$AB$29))),IF('Silo Levels'!$L$16="Pumping",(($D$18*$AB$29)+((PI()*(($C$21/2)^2)*($G$20-$AA73))*$AB$29))+((($D$18+$H$18)/3)*$BD$9)+(((PI()*($C$21/2)^2*(($C$21/2)*$AZ$9))/3)*$AB$29),(($D$18*$AB$29)+((PI()*(($C$21/2)^2)*($G$20-$AA73))*$AB$29))+((($D$18+$H$18)/3)*$BD$9)-(((PI()*($C$21/2)^2*(($C$21/2)*$AZ$9))/3)*$AB$29)))</f>
        <v>184985.7838877691</v>
      </c>
      <c r="AC73" s="73">
        <v>4.2</v>
      </c>
      <c r="AD73" s="79">
        <f t="shared" si="8"/>
        <v>187719.53250183829</v>
      </c>
      <c r="AE73" s="53">
        <v>4.2</v>
      </c>
      <c r="AF73" s="80">
        <f>IF($AE73&gt;$G$20,IF('Silo Levels'!$L$17="Pumping",((PI()*((($C$19+$G$20)-$AE73)*($O$20/($O$19/2)))^2*((($O$20+$G$20)-$AE73))/3)*$AF$29)+(((PI()*((($C$19+$G$20)-$AE73)*($O$20/($O$19/2)))^2*(((($C$19+$G$20)-$AE73)*($O$20/($O$19/2)))*$AZ$10))/3)*$AF$29),(((PI()*((($C$19+$G$20)-$AE73)*($O$20/($O$19/2)))^2*((($O$20+$G$20)-$AE73)/3))*$AF$29)-((PI()*((($C$19+$G$20)-$AE73)*($O$20/($O$19/2)))^2*(((($C$19+$G$20)-$AE73)*($O$20/($O$19/2)))*$AZ$10)/3)*$AF$29))),IF('Silo Levels'!$L$17="Pumping",(($D$18*$AF$29)+((PI()*(($C$21/2)^2)*($G$20-$AE73))*$AF$29))+((($D$18+$H$18)/3)*$BD$10)+(((PI()*($C$21/2)^2*(($C$21/2)*$AZ$10))/3)*$AF$29),(($D$18*$AF$29)+((PI()*(($C$21/2)^2)*($G$20-$AE73))*$AF$29))+((($D$18+$H$18)/3)*$BD$10)-(((PI()*($C$21/2)^2*(($C$21/2)*$AZ$10))/3)*$AF$29)))</f>
        <v>183931.39805681244</v>
      </c>
      <c r="AG73" s="73">
        <v>4.2</v>
      </c>
      <c r="AH73" s="79">
        <f t="shared" si="6"/>
        <v>188561.26519167764</v>
      </c>
      <c r="AI73" s="53">
        <v>4.2</v>
      </c>
      <c r="AJ73" s="80">
        <f>IF($AI73&gt;$G$20,IF('Silo Levels'!$L$18="Pumping",((PI()*((($C$19+$G$20)-$AI73)*($O$20/($O$19/2)))^2*((($O$20+$G$20)-$AI73))/3)*$AJ$29)+(((PI()*((($C$19+$G$20)-$AI73)*($O$20/($O$19/2)))^2*(((($C$19+$G$20)-$AI73)*($O$20/($O$19/2)))*$AZ$11))/3)*$AJ$29),(((PI()*((($C$19+$G$20)-$AI73)*($O$20/($O$19/2)))^2*((($O$20+$G$20)-$AI73)/3))*$AJ$29)-((PI()*((($C$19+$G$20)-$AI73)*($O$20/($O$19/2)))^2*(((($C$19+$G$20)-$AI73)*($O$20/($O$19/2)))*$AZ$11)/3)*$AJ$29))),IF('Silo Levels'!$L$18="Pumping",(($D$18*$AJ$29)+((PI()*(($C$21/2)^2)*($G$20-$AI73))*$AJ$29))+((($D$18+$H$18)/3)*$BD$11)+(((PI()*($C$21/2)^2*(($C$21/2)*$AZ$11))/3)*$AJ$29),(($D$18*$AJ$29)+((PI()*(($C$21/2)^2)*($G$20-$AI73))*$AJ$29))+((($D$18+$H$18)/3)*$BD$11)-(((PI()*($C$21/2)^2*(($C$21/2)*$AZ$11))/3)*$AJ$29)))</f>
        <v>184755.87217006553</v>
      </c>
    </row>
    <row r="74" spans="1:36" x14ac:dyDescent="0.3">
      <c r="A74" s="48">
        <v>4.3</v>
      </c>
      <c r="B74" s="78">
        <f t="shared" si="0"/>
        <v>133747.03469202883</v>
      </c>
      <c r="C74" s="53">
        <v>4.3</v>
      </c>
      <c r="D74" s="54">
        <f>IF($C74&gt;$G$6,IF('Silo Levels'!$L$10="Pumping",((PI()*((($C$5+$G$6)-$C74)*($O$6/($O$5/2)))^2*((($O$6+$G$6)-$C74))/3)*$D$29)+(((PI()*((($C$5+$G$6)-$C74)*($O$6/($O$5/2)))^2*(((($C$5+$G$6)-$C74)*($O$6/($O$5/2)))*$AZ$3))/3)*$D$29),(((PI()*((($C$5+$G$6)-$C74)*($O$6/($O$5/2)))^2*((($O$6+$G$6)-$C74)/3))*$D$29)-((PI()*((($C$5+$G$6)-$C74)*($O$6/($O$5/2)))^2*(((($C$5+$G$6)-$C74)*($O$6/($O$5/2)))*$AZ$3)/3)*$D$29))),IF('Silo Levels'!$L$10="Pumping",(($D$4*$D$29)+((PI()*(($C$7/2)^2)*(G$6-$C74))*$D$29))+((($D$4+$H$4)/3)*$BD$3)+(((PI()*($C$7/2)^2*(($C$7/2)*$AZ$3))/3)*$D$29),(($D$4*$D$29)+((PI()*(($C$7/2)^2)*($G$6-$C74))*$D$29))+((($D$4+$H$4)/3)*$BD$3)-(((PI()*($C$7/2)^2*(($C$7/2)*$AZ$3))/3)*$D$29)))</f>
        <v>130691.52794232263</v>
      </c>
      <c r="E74" s="73">
        <v>4.3</v>
      </c>
      <c r="F74" s="78">
        <f t="shared" si="1"/>
        <v>116847.59657872698</v>
      </c>
      <c r="G74" s="53">
        <v>4.3</v>
      </c>
      <c r="H74" s="54">
        <f>IF($G74&gt;$G$6,IF('Silo Levels'!$L$11="Pumping",((PI()*((($C$5+$G$6)-$G74)*($O$6/($O$5/2)))^2*((($O$6+$G$6)-$G74))/3)*$H$29)+(((PI()*((($C$5+$G$6)-$G74)*($O$6/($O$5/2)))^2*(((($C$5+$G$6)-$G74)*($O$6/($O$5/2)))*$AZ$4))/3)*$H$29),(((PI()*((($C$5+$G$6)-$G74)*($O$6/($O$5/2)))^2*((($O$6+$G$6)-$G74)/3))*$H$29)-((PI()*((($C$5+$G$6)-$G74)*($O$6/($O$5/2)))^2*(((($C$5+$G$6)-$G74)*($O$6/($O$5/2)))*$AZ$4)/3)*$H$29))),IF('Silo Levels'!$L$11="Pumping",(($D$4*$H$29)+((PI()*(($C$7/2)^2)*(G$6-$G74))*$H$29))+((($D$4+$H$4)/3)*$BD$4)+(((PI()*($C$7/2)^2*(($C$7/2)*$AZ$4))/3)*$H$29),(($D$4*$H$29)+((PI()*(($C$7/2)^2)*($G$6-$G74))*$H$29))+((($D$4+$H$4)/3)*$BD$4)-(((PI()*($C$7/2)^2*(($C$7/2)*$AZ$4))/3)*$H$29)))</f>
        <v>114183.82146359851</v>
      </c>
      <c r="I74" s="73">
        <v>4.3</v>
      </c>
      <c r="J74" s="79">
        <f t="shared" si="2"/>
        <v>409612.87044532323</v>
      </c>
      <c r="K74" s="53">
        <v>4.3</v>
      </c>
      <c r="L74" s="80">
        <f>IF($K74&gt;$G$13,IF('Silo Levels'!$L$12="Pumping",((PI()*((($C$12+$G$13)-$K74)*($O$13/($O$12/2)))^2*((($O$13+$G$13)-$K74))/3)*$L$29)+(((PI()*((($C$12+$G$13)-$K74)*($O$13/($O$12/2)))^2*(((($C$12+$G$13)-$K74)*($O$13/($O$12/2)))*$AZ$5))/3)*$L$29),(((PI()*((($C$12+$G$13)-$K74)*($O$13/($O$12/2)))^2*((($O$13+$G$13)-$K74)/3))*$L$29)-((PI()*((($C$12+$G$13)-$K74)*($O$13/($O$12/2)))^2*(((($C$12+$G$13)-$K74)*($O$13/($O$12/2)))*$AZ$5)/3)*$L$29))),IF('Silo Levels'!$L$12="Pumping",(($D$11*$L$29)+((PI()*(($C$14/2)^2)*($G$13-$K74))*$L$29))+((($D$11+$H$11)/3)*$BD$5)+(((PI()*($C$14/2)^2*(($C$14/2)*$AZ$5))/3)*$L$29),(($D$11*$L$29)+((PI()*(($C$14/2)^2)*($G$13-$K74))*$L$29))+((($D$11+$H$11)/3)*$BD$5)-(((PI()*($C$14/2)^2*(($C$14/2)*$AZ$5))/3)*$L$29)))</f>
        <v>395414.86376572377</v>
      </c>
      <c r="M74" s="73">
        <v>4.3</v>
      </c>
      <c r="N74" s="79">
        <f t="shared" si="3"/>
        <v>201798.09028538989</v>
      </c>
      <c r="O74" s="53">
        <v>4.3</v>
      </c>
      <c r="P74" s="80">
        <f>IF($O74&gt;$G$20,IF('Silo Levels'!$L$13="Pumping",((PI()*((($C$19+$G$20)-$O74)*($O$20/($O$19/2)))^2*((($O$20+$G$20)-$O74))/3)*$P$29)+(((PI()*((($C$19+$G$20)-$O74)*($O$20/($O$19/2)))^2*(((($C$19+$G$20)-$O74)*($O$20/($O$19/2)))*$AZ$6))/3)*$P$29),(((PI()*((($C$19+$G$20)-$O74)*($O$20/($O$19/2)))^2*((($O$20+$G$20)-$O74)/3))*$P$29)-((PI()*((($C$19+$G$20)-$O74)*($O$20/($O$19/2)))^2*(((($C$19+$G$20)-$O74)*($O$20/($O$19/2)))*$AZ$6)/3)*$P$29))),IF('Silo Levels'!$L$13="Pumping",(($D$18*$P$29)+((PI()*(($C$21/2)^2)*($G$20-$O74))*$P$29))+((($D$18+$H$18)/3)*$BD$6)+(((PI()*($C$21/2)^2*(($C$21/2)*$AZ$6))/3)*$P$29),(($D$18*$P$29)+((PI()*(($C$21/2)^2)*($G$20-$O74))*$P$29))+((($D$18+$H$18)/3)*$BD$6)-(((PI()*($C$21/2)^2*(($C$21/2)*$AZ$6))/3)*$P$29)))</f>
        <v>197712.88895336512</v>
      </c>
      <c r="Q74" s="73">
        <v>4.3</v>
      </c>
      <c r="R74" s="79">
        <f t="shared" si="4"/>
        <v>196388.74649156211</v>
      </c>
      <c r="S74" s="53">
        <v>4.3</v>
      </c>
      <c r="T74" s="80">
        <f>IF($S74&gt;$G$20,IF('Silo Levels'!$L$14="Pumping",((PI()*((($C$19+$G$20)-$S74)*($O$20/($O$19/2)))^2*((($O$20+$G$20)-$S74))/3)*$T$29)+(((PI()*((($C$19+$G$20)-$S74)*($O$20/($O$19/2)))^2*(((($C$19+$G$20)-$S74)*($O$20/($O$19/2)))*$AZ$7))/3)*$T$29),(((PI()*((($C$19+$G$20)-$S74)*($O$20/($O$19/2)))^2*((($O$20+$G$20)-$S74)/3))*$T$29)-((PI()*((($C$19+$G$20)-$S74)*($O$20/($O$19/2)))^2*(((($C$19+$G$20)-$S74)*($O$20/($O$19/2)))*$AZ$7)/3)*$T$29))),IF('Silo Levels'!$L$14="Pumping",(($D$18*$T$29)+((PI()*(($C$21/2)^2)*($G$20-$S74))*$T$29))+((($D$18+$H$18)/3)*$BD$7)+(((PI()*($C$21/2)^2*(($C$21/2)*$AZ$7))/3)*$T$29),(($D$18*$T$29)+((PI()*(($C$21/2)^2)*($G$20-$S74))*$T$29))+((($D$18+$H$18)/3)*$BD$7)-(((PI()*($C$21/2)^2*(($C$21/2)*$AZ$7))/3)*$T$29)))</f>
        <v>192414.68502043324</v>
      </c>
      <c r="U74" s="73">
        <v>4.3</v>
      </c>
      <c r="V74" s="79">
        <f t="shared" si="7"/>
        <v>191393.41088336473</v>
      </c>
      <c r="W74" s="53">
        <v>4.3</v>
      </c>
      <c r="X74" s="80">
        <f>IF($W74&gt;$G$20,IF('Silo Levels'!$L$15="Pumping",((PI()*((($C$19+$G$20)-$W74)*($O$20/($O$19/2)))^2*((($O$20+$G$20)-$W74))/3)*$X$29)+(((PI()*((($C$19+$G$20)-$W74)*($O$20/($O$19/2)))^2*(((($C$19+$G$20)-$W74)*($O$20/($O$19/2)))*$AZ$8))/3)*$X$29),(((PI()*((($C$19+$G$20)-$W74)*($O$20/($O$19/2)))^2*((($O$20+$G$20)-$W74)/3))*$X$29)-((PI()*((($C$19+$G$20)-$W74)*($O$20/($O$19/2)))^2*(((($C$19+$G$20)-$W74)*($O$20/($O$19/2)))*$AZ$8)/3)*$X$29))),IF('Silo Levels'!$L$15="Pumping",(($D$18*$X$29)+((PI()*(($C$21/2)^2)*($G$20-$W74))*$X$29))+((($D$18+$H$18)/3)*$BD$8)+(((PI()*($C$21/2)^2*(($C$21/2)*$AZ$8))/3)*$X$29),(($D$18*$X$29)+((PI()*(($C$21/2)^2)*($G$20-$W74))*$X$29))+((($D$18+$H$18)/3)*$BD$8)-(((PI()*($C$21/2)^2*(($C$21/2)*$AZ$8))/3)*$X$29)))</f>
        <v>187521.98310049524</v>
      </c>
      <c r="Y74" s="73">
        <v>4.3</v>
      </c>
      <c r="Z74" s="79">
        <f t="shared" si="5"/>
        <v>188413.64144205177</v>
      </c>
      <c r="AA74" s="53">
        <v>4.3</v>
      </c>
      <c r="AB74" s="80">
        <f>IF($AA74&gt;$G$20,IF('Silo Levels'!$L$16="Pumping",((PI()*((($C$19+$G$20)-$AA74)*($O$20/($O$19/2)))^2*((($O$20+$G$20)-$AA74))/3)*$AB$29)+(((PI()*((($C$19+$G$20)-$AA74)*($O$20/($O$19/2)))^2*(((($C$19+$G$20)-$AA74)*($O$20/($O$19/2)))*$AZ$9))/3)*$AB$29),(((PI()*((($C$19+$G$20)-$AA74)*($O$20/($O$19/2)))^2*((($O$20+$G$20)-$AA74)/3))*$AB$29)-((PI()*((($C$19+$G$20)-$AA74)*($O$20/($O$19/2)))^2*(((($C$19+$G$20)-$AA74)*($O$20/($O$19/2)))*$AZ$9)/3)*$AB$29))),IF('Silo Levels'!$L$16="Pumping",(($D$18*$AB$29)+((PI()*(($C$21/2)^2)*($G$20-$AA74))*$AB$29))+((($D$18+$H$18)/3)*$BD$9)+(((PI()*($C$21/2)^2*(($C$21/2)*$AZ$9))/3)*$AB$29),(($D$18*$AB$29)+((PI()*(($C$21/2)^2)*($G$20-$AA74))*$AB$29))+((($D$18+$H$18)/3)*$BD$9)-(((PI()*($C$21/2)^2*(($C$21/2)*$AZ$9))/3)*$AB$29)))</f>
        <v>184603.43571750057</v>
      </c>
      <c r="AC74" s="73">
        <v>4.3</v>
      </c>
      <c r="AD74" s="79">
        <f t="shared" si="8"/>
        <v>187339.3991498636</v>
      </c>
      <c r="AE74" s="53">
        <v>4.3</v>
      </c>
      <c r="AF74" s="80">
        <f>IF($AE74&gt;$G$20,IF('Silo Levels'!$L$17="Pumping",((PI()*((($C$19+$G$20)-$AE74)*($O$20/($O$19/2)))^2*((($O$20+$G$20)-$AE74))/3)*$AF$29)+(((PI()*((($C$19+$G$20)-$AE74)*($O$20/($O$19/2)))^2*(((($C$19+$G$20)-$AE74)*($O$20/($O$19/2)))*$AZ$10))/3)*$AF$29),(((PI()*((($C$19+$G$20)-$AE74)*($O$20/($O$19/2)))^2*((($O$20+$G$20)-$AE74)/3))*$AF$29)-((PI()*((($C$19+$G$20)-$AE74)*($O$20/($O$19/2)))^2*(((($C$19+$G$20)-$AE74)*($O$20/($O$19/2)))*$AZ$10)/3)*$AF$29))),IF('Silo Levels'!$L$17="Pumping",(($D$18*$AF$29)+((PI()*(($C$21/2)^2)*($G$20-$AE74))*$AF$29))+((($D$18+$H$18)/3)*$BD$10)+(((PI()*($C$21/2)^2*(($C$21/2)*$AZ$10))/3)*$AF$29),(($D$18*$AF$29)+((PI()*(($C$21/2)^2)*($G$20-$AE74))*$AF$29))+((($D$18+$H$18)/3)*$BD$10)-(((PI()*($C$21/2)^2*(($C$21/2)*$AZ$10))/3)*$AF$29)))</f>
        <v>183551.26470483775</v>
      </c>
      <c r="AG74" s="73">
        <v>4.3</v>
      </c>
      <c r="AH74" s="79">
        <f t="shared" si="6"/>
        <v>188179.39996860301</v>
      </c>
      <c r="AI74" s="53">
        <v>4.3</v>
      </c>
      <c r="AJ74" s="80">
        <f>IF($AI74&gt;$G$20,IF('Silo Levels'!$L$18="Pumping",((PI()*((($C$19+$G$20)-$AI74)*($O$20/($O$19/2)))^2*((($O$20+$G$20)-$AI74))/3)*$AJ$29)+(((PI()*((($C$19+$G$20)-$AI74)*($O$20/($O$19/2)))^2*(((($C$19+$G$20)-$AI74)*($O$20/($O$19/2)))*$AZ$11))/3)*$AJ$29),(((PI()*((($C$19+$G$20)-$AI74)*($O$20/($O$19/2)))^2*((($O$20+$G$20)-$AI74)/3))*$AJ$29)-((PI()*((($C$19+$G$20)-$AI74)*($O$20/($O$19/2)))^2*(((($C$19+$G$20)-$AI74)*($O$20/($O$19/2)))*$AZ$11)/3)*$AJ$29))),IF('Silo Levels'!$L$18="Pumping",(($D$18*$AJ$29)+((PI()*(($C$21/2)^2)*($G$20-$AI74))*$AJ$29))+((($D$18+$H$18)/3)*$BD$11)+(((PI()*($C$21/2)^2*(($C$21/2)*$AZ$11))/3)*$AJ$29),(($D$18*$AJ$29)+((PI()*(($C$21/2)^2)*($G$20-$AI74))*$AJ$29))+((($D$18+$H$18)/3)*$BD$11)-(((PI()*($C$21/2)^2*(($C$21/2)*$AZ$11))/3)*$AJ$29)))</f>
        <v>184374.00694699091</v>
      </c>
    </row>
    <row r="75" spans="1:36" x14ac:dyDescent="0.3">
      <c r="A75" s="48">
        <v>4.4000000000000004</v>
      </c>
      <c r="B75" s="78">
        <f t="shared" si="0"/>
        <v>133309.01281850203</v>
      </c>
      <c r="C75" s="53">
        <v>4.4000000000000004</v>
      </c>
      <c r="D75" s="54">
        <f>IF($C75&gt;$G$6,IF('Silo Levels'!$L$10="Pumping",((PI()*((($C$5+$G$6)-$C75)*($O$6/($O$5/2)))^2*((($O$6+$G$6)-$C75))/3)*$D$29)+(((PI()*((($C$5+$G$6)-$C75)*($O$6/($O$5/2)))^2*(((($C$5+$G$6)-$C75)*($O$6/($O$5/2)))*$AZ$3))/3)*$D$29),(((PI()*((($C$5+$G$6)-$C75)*($O$6/($O$5/2)))^2*((($O$6+$G$6)-$C75)/3))*$D$29)-((PI()*((($C$5+$G$6)-$C75)*($O$6/($O$5/2)))^2*(((($C$5+$G$6)-$C75)*($O$6/($O$5/2)))*$AZ$3)/3)*$D$29))),IF('Silo Levels'!$L$10="Pumping",(($D$4*$D$29)+((PI()*(($C$7/2)^2)*(G$6-$C75))*$D$29))+((($D$4+$H$4)/3)*$BD$3)+(((PI()*($C$7/2)^2*(($C$7/2)*$AZ$3))/3)*$D$29),(($D$4*$D$29)+((PI()*(($C$7/2)^2)*($G$6-$C75))*$D$29))+((($D$4+$H$4)/3)*$BD$3)-(((PI()*($C$7/2)^2*(($C$7/2)*$AZ$3))/3)*$D$29)))</f>
        <v>130253.50606879583</v>
      </c>
      <c r="E75" s="73">
        <v>4.4000000000000004</v>
      </c>
      <c r="F75" s="78">
        <f t="shared" si="1"/>
        <v>116465.73135565233</v>
      </c>
      <c r="G75" s="53">
        <v>4.4000000000000004</v>
      </c>
      <c r="H75" s="54">
        <f>IF($G75&gt;$G$6,IF('Silo Levels'!$L$11="Pumping",((PI()*((($C$5+$G$6)-$G75)*($O$6/($O$5/2)))^2*((($O$6+$G$6)-$G75))/3)*$H$29)+(((PI()*((($C$5+$G$6)-$G75)*($O$6/($O$5/2)))^2*(((($C$5+$G$6)-$G75)*($O$6/($O$5/2)))*$AZ$4))/3)*$H$29),(((PI()*((($C$5+$G$6)-$G75)*($O$6/($O$5/2)))^2*((($O$6+$G$6)-$G75)/3))*$H$29)-((PI()*((($C$5+$G$6)-$G75)*($O$6/($O$5/2)))^2*(((($C$5+$G$6)-$G75)*($O$6/($O$5/2)))*$AZ$4)/3)*$H$29))),IF('Silo Levels'!$L$11="Pumping",(($D$4*$H$29)+((PI()*(($C$7/2)^2)*(G$6-$G75))*$H$29))+((($D$4+$H$4)/3)*$BD$4)+(((PI()*($C$7/2)^2*(($C$7/2)*$AZ$4))/3)*$H$29),(($D$4*$H$29)+((PI()*(($C$7/2)^2)*($G$6-$G75))*$H$29))+((($D$4+$H$4)/3)*$BD$4)-(((PI()*($C$7/2)^2*(($C$7/2)*$AZ$4))/3)*$H$29)))</f>
        <v>113801.95624052385</v>
      </c>
      <c r="I75" s="73">
        <v>4.4000000000000004</v>
      </c>
      <c r="J75" s="79">
        <f t="shared" si="2"/>
        <v>408693.90561169223</v>
      </c>
      <c r="K75" s="53">
        <v>4.4000000000000004</v>
      </c>
      <c r="L75" s="80">
        <f>IF($K75&gt;$G$13,IF('Silo Levels'!$L$12="Pumping",((PI()*((($C$12+$G$13)-$K75)*($O$13/($O$12/2)))^2*((($O$13+$G$13)-$K75))/3)*$L$29)+(((PI()*((($C$12+$G$13)-$K75)*($O$13/($O$12/2)))^2*(((($C$12+$G$13)-$K75)*($O$13/($O$12/2)))*$AZ$5))/3)*$L$29),(((PI()*((($C$12+$G$13)-$K75)*($O$13/($O$12/2)))^2*((($O$13+$G$13)-$K75)/3))*$L$29)-((PI()*((($C$12+$G$13)-$K75)*($O$13/($O$12/2)))^2*(((($C$12+$G$13)-$K75)*($O$13/($O$12/2)))*$AZ$5)/3)*$L$29))),IF('Silo Levels'!$L$12="Pumping",(($D$11*$L$29)+((PI()*(($C$14/2)^2)*($G$13-$K75))*$L$29))+((($D$11+$H$11)/3)*$BD$5)+(((PI()*($C$14/2)^2*(($C$14/2)*$AZ$5))/3)*$L$29),(($D$11*$L$29)+((PI()*(($C$14/2)^2)*($G$13-$K75))*$L$29))+((($D$11+$H$11)/3)*$BD$5)-(((PI()*($C$14/2)^2*(($C$14/2)*$AZ$5))/3)*$L$29)))</f>
        <v>394495.89893209276</v>
      </c>
      <c r="M75" s="73">
        <v>4.4000000000000004</v>
      </c>
      <c r="N75" s="79">
        <f t="shared" si="3"/>
        <v>201388.14673708912</v>
      </c>
      <c r="O75" s="53">
        <v>4.4000000000000004</v>
      </c>
      <c r="P75" s="80">
        <f>IF($O75&gt;$G$20,IF('Silo Levels'!$L$13="Pumping",((PI()*((($C$19+$G$20)-$O75)*($O$20/($O$19/2)))^2*((($O$20+$G$20)-$O75))/3)*$P$29)+(((PI()*((($C$19+$G$20)-$O75)*($O$20/($O$19/2)))^2*(((($C$19+$G$20)-$O75)*($O$20/($O$19/2)))*$AZ$6))/3)*$P$29),(((PI()*((($C$19+$G$20)-$O75)*($O$20/($O$19/2)))^2*((($O$20+$G$20)-$O75)/3))*$P$29)-((PI()*((($C$19+$G$20)-$O75)*($O$20/($O$19/2)))^2*(((($C$19+$G$20)-$O75)*($O$20/($O$19/2)))*$AZ$6)/3)*$P$29))),IF('Silo Levels'!$L$13="Pumping",(($D$18*$P$29)+((PI()*(($C$21/2)^2)*($G$20-$O75))*$P$29))+((($D$18+$H$18)/3)*$BD$6)+(((PI()*($C$21/2)^2*(($C$21/2)*$AZ$6))/3)*$P$29),(($D$18*$P$29)+((PI()*(($C$21/2)^2)*($G$20-$O75))*$P$29))+((($D$18+$H$18)/3)*$BD$6)-(((PI()*($C$21/2)^2*(($C$21/2)*$AZ$6))/3)*$P$29)))</f>
        <v>197302.94540506435</v>
      </c>
      <c r="Q75" s="73">
        <v>4.4000000000000004</v>
      </c>
      <c r="R75" s="79">
        <f t="shared" si="4"/>
        <v>195989.95565404117</v>
      </c>
      <c r="S75" s="53">
        <v>4.4000000000000004</v>
      </c>
      <c r="T75" s="80">
        <f>IF($S75&gt;$G$20,IF('Silo Levels'!$L$14="Pumping",((PI()*((($C$19+$G$20)-$S75)*($O$20/($O$19/2)))^2*((($O$20+$G$20)-$S75))/3)*$T$29)+(((PI()*((($C$19+$G$20)-$S75)*($O$20/($O$19/2)))^2*(((($C$19+$G$20)-$S75)*($O$20/($O$19/2)))*$AZ$7))/3)*$T$29),(((PI()*((($C$19+$G$20)-$S75)*($O$20/($O$19/2)))^2*((($O$20+$G$20)-$S75)/3))*$T$29)-((PI()*((($C$19+$G$20)-$S75)*($O$20/($O$19/2)))^2*(((($C$19+$G$20)-$S75)*($O$20/($O$19/2)))*$AZ$7)/3)*$T$29))),IF('Silo Levels'!$L$14="Pumping",(($D$18*$T$29)+((PI()*(($C$21/2)^2)*($G$20-$S75))*$T$29))+((($D$18+$H$18)/3)*$BD$7)+(((PI()*($C$21/2)^2*(($C$21/2)*$AZ$7))/3)*$T$29),(($D$18*$T$29)+((PI()*(($C$21/2)^2)*($G$20-$S75))*$T$29))+((($D$18+$H$18)/3)*$BD$7)-(((PI()*($C$21/2)^2*(($C$21/2)*$AZ$7))/3)*$T$29)))</f>
        <v>192015.89418291231</v>
      </c>
      <c r="U75" s="73">
        <v>4.4000000000000004</v>
      </c>
      <c r="V75" s="79">
        <f t="shared" si="7"/>
        <v>191004.91917553669</v>
      </c>
      <c r="W75" s="53">
        <v>4.4000000000000004</v>
      </c>
      <c r="X75" s="80">
        <f>IF($W75&gt;$G$20,IF('Silo Levels'!$L$15="Pumping",((PI()*((($C$19+$G$20)-$W75)*($O$20/($O$19/2)))^2*((($O$20+$G$20)-$W75))/3)*$X$29)+(((PI()*((($C$19+$G$20)-$W75)*($O$20/($O$19/2)))^2*(((($C$19+$G$20)-$W75)*($O$20/($O$19/2)))*$AZ$8))/3)*$X$29),(((PI()*((($C$19+$G$20)-$W75)*($O$20/($O$19/2)))^2*((($O$20+$G$20)-$W75)/3))*$X$29)-((PI()*((($C$19+$G$20)-$W75)*($O$20/($O$19/2)))^2*(((($C$19+$G$20)-$W75)*($O$20/($O$19/2)))*$AZ$8)/3)*$X$29))),IF('Silo Levels'!$L$15="Pumping",(($D$18*$X$29)+((PI()*(($C$21/2)^2)*($G$20-$W75))*$X$29))+((($D$18+$H$18)/3)*$BD$8)+(((PI()*($C$21/2)^2*(($C$21/2)*$AZ$8))/3)*$X$29),(($D$18*$X$29)+((PI()*(($C$21/2)^2)*($G$20-$W75))*$X$29))+((($D$18+$H$18)/3)*$BD$8)-(((PI()*($C$21/2)^2*(($C$21/2)*$AZ$8))/3)*$X$29)))</f>
        <v>187133.4913926672</v>
      </c>
      <c r="Y75" s="73">
        <v>4.4000000000000004</v>
      </c>
      <c r="Z75" s="79">
        <f t="shared" si="5"/>
        <v>188031.29327178319</v>
      </c>
      <c r="AA75" s="53">
        <v>4.4000000000000004</v>
      </c>
      <c r="AB75" s="80">
        <f>IF($AA75&gt;$G$20,IF('Silo Levels'!$L$16="Pumping",((PI()*((($C$19+$G$20)-$AA75)*($O$20/($O$19/2)))^2*((($O$20+$G$20)-$AA75))/3)*$AB$29)+(((PI()*((($C$19+$G$20)-$AA75)*($O$20/($O$19/2)))^2*(((($C$19+$G$20)-$AA75)*($O$20/($O$19/2)))*$AZ$9))/3)*$AB$29),(((PI()*((($C$19+$G$20)-$AA75)*($O$20/($O$19/2)))^2*((($O$20+$G$20)-$AA75)/3))*$AB$29)-((PI()*((($C$19+$G$20)-$AA75)*($O$20/($O$19/2)))^2*(((($C$19+$G$20)-$AA75)*($O$20/($O$19/2)))*$AZ$9)/3)*$AB$29))),IF('Silo Levels'!$L$16="Pumping",(($D$18*$AB$29)+((PI()*(($C$21/2)^2)*($G$20-$AA75))*$AB$29))+((($D$18+$H$18)/3)*$BD$9)+(((PI()*($C$21/2)^2*(($C$21/2)*$AZ$9))/3)*$AB$29),(($D$18*$AB$29)+((PI()*(($C$21/2)^2)*($G$20-$AA75))*$AB$29))+((($D$18+$H$18)/3)*$BD$9)-(((PI()*($C$21/2)^2*(($C$21/2)*$AZ$9))/3)*$AB$29)))</f>
        <v>184221.08754723199</v>
      </c>
      <c r="AC75" s="73">
        <v>4.4000000000000004</v>
      </c>
      <c r="AD75" s="79">
        <f t="shared" si="8"/>
        <v>186959.26579788886</v>
      </c>
      <c r="AE75" s="53">
        <v>4.4000000000000004</v>
      </c>
      <c r="AF75" s="80">
        <f>IF($AE75&gt;$G$20,IF('Silo Levels'!$L$17="Pumping",((PI()*((($C$19+$G$20)-$AE75)*($O$20/($O$19/2)))^2*((($O$20+$G$20)-$AE75))/3)*$AF$29)+(((PI()*((($C$19+$G$20)-$AE75)*($O$20/($O$19/2)))^2*(((($C$19+$G$20)-$AE75)*($O$20/($O$19/2)))*$AZ$10))/3)*$AF$29),(((PI()*((($C$19+$G$20)-$AE75)*($O$20/($O$19/2)))^2*((($O$20+$G$20)-$AE75)/3))*$AF$29)-((PI()*((($C$19+$G$20)-$AE75)*($O$20/($O$19/2)))^2*(((($C$19+$G$20)-$AE75)*($O$20/($O$19/2)))*$AZ$10)/3)*$AF$29))),IF('Silo Levels'!$L$17="Pumping",(($D$18*$AF$29)+((PI()*(($C$21/2)^2)*($G$20-$AE75))*$AF$29))+((($D$18+$H$18)/3)*$BD$10)+(((PI()*($C$21/2)^2*(($C$21/2)*$AZ$10))/3)*$AF$29),(($D$18*$AF$29)+((PI()*(($C$21/2)^2)*($G$20-$AE75))*$AF$29))+((($D$18+$H$18)/3)*$BD$10)-(((PI()*($C$21/2)^2*(($C$21/2)*$AZ$10))/3)*$AF$29)))</f>
        <v>183171.13135286301</v>
      </c>
      <c r="AG75" s="73">
        <v>4.4000000000000004</v>
      </c>
      <c r="AH75" s="79">
        <f t="shared" si="6"/>
        <v>187797.53474552833</v>
      </c>
      <c r="AI75" s="53">
        <v>4.4000000000000004</v>
      </c>
      <c r="AJ75" s="80">
        <f>IF($AI75&gt;$G$20,IF('Silo Levels'!$L$18="Pumping",((PI()*((($C$19+$G$20)-$AI75)*($O$20/($O$19/2)))^2*((($O$20+$G$20)-$AI75))/3)*$AJ$29)+(((PI()*((($C$19+$G$20)-$AI75)*($O$20/($O$19/2)))^2*(((($C$19+$G$20)-$AI75)*($O$20/($O$19/2)))*$AZ$11))/3)*$AJ$29),(((PI()*((($C$19+$G$20)-$AI75)*($O$20/($O$19/2)))^2*((($O$20+$G$20)-$AI75)/3))*$AJ$29)-((PI()*((($C$19+$G$20)-$AI75)*($O$20/($O$19/2)))^2*(((($C$19+$G$20)-$AI75)*($O$20/($O$19/2)))*$AZ$11)/3)*$AJ$29))),IF('Silo Levels'!$L$18="Pumping",(($D$18*$AJ$29)+((PI()*(($C$21/2)^2)*($G$20-$AI75))*$AJ$29))+((($D$18+$H$18)/3)*$BD$11)+(((PI()*($C$21/2)^2*(($C$21/2)*$AZ$11))/3)*$AJ$29),(($D$18*$AJ$29)+((PI()*(($C$21/2)^2)*($G$20-$AI75))*$AJ$29))+((($D$18+$H$18)/3)*$BD$11)-(((PI()*($C$21/2)^2*(($C$21/2)*$AZ$11))/3)*$AJ$29)))</f>
        <v>183992.14172391623</v>
      </c>
    </row>
    <row r="76" spans="1:36" x14ac:dyDescent="0.3">
      <c r="A76" s="48">
        <v>4.5</v>
      </c>
      <c r="B76" s="78">
        <f t="shared" si="0"/>
        <v>132870.9909449752</v>
      </c>
      <c r="C76" s="53">
        <v>4.5</v>
      </c>
      <c r="D76" s="54">
        <f>IF($C76&gt;$G$6,IF('Silo Levels'!$L$10="Pumping",((PI()*((($C$5+$G$6)-$C76)*($O$6/($O$5/2)))^2*((($O$6+$G$6)-$C76))/3)*$D$29)+(((PI()*((($C$5+$G$6)-$C76)*($O$6/($O$5/2)))^2*(((($C$5+$G$6)-$C76)*($O$6/($O$5/2)))*$AZ$3))/3)*$D$29),(((PI()*((($C$5+$G$6)-$C76)*($O$6/($O$5/2)))^2*((($O$6+$G$6)-$C76)/3))*$D$29)-((PI()*((($C$5+$G$6)-$C76)*($O$6/($O$5/2)))^2*(((($C$5+$G$6)-$C76)*($O$6/($O$5/2)))*$AZ$3)/3)*$D$29))),IF('Silo Levels'!$L$10="Pumping",(($D$4*$D$29)+((PI()*(($C$7/2)^2)*(G$6-$C76))*$D$29))+((($D$4+$H$4)/3)*$BD$3)+(((PI()*($C$7/2)^2*(($C$7/2)*$AZ$3))/3)*$D$29),(($D$4*$D$29)+((PI()*(($C$7/2)^2)*($G$6-$C76))*$D$29))+((($D$4+$H$4)/3)*$BD$3)-(((PI()*($C$7/2)^2*(($C$7/2)*$AZ$3))/3)*$D$29)))</f>
        <v>129815.484195269</v>
      </c>
      <c r="E76" s="73">
        <v>4.5</v>
      </c>
      <c r="F76" s="78">
        <f t="shared" si="1"/>
        <v>116083.86613257768</v>
      </c>
      <c r="G76" s="53">
        <v>4.5</v>
      </c>
      <c r="H76" s="54">
        <f>IF($G76&gt;$G$6,IF('Silo Levels'!$L$11="Pumping",((PI()*((($C$5+$G$6)-$G76)*($O$6/($O$5/2)))^2*((($O$6+$G$6)-$G76))/3)*$H$29)+(((PI()*((($C$5+$G$6)-$G76)*($O$6/($O$5/2)))^2*(((($C$5+$G$6)-$G76)*($O$6/($O$5/2)))*$AZ$4))/3)*$H$29),(((PI()*((($C$5+$G$6)-$G76)*($O$6/($O$5/2)))^2*((($O$6+$G$6)-$G76)/3))*$H$29)-((PI()*((($C$5+$G$6)-$G76)*($O$6/($O$5/2)))^2*(((($C$5+$G$6)-$G76)*($O$6/($O$5/2)))*$AZ$4)/3)*$H$29))),IF('Silo Levels'!$L$11="Pumping",(($D$4*$H$29)+((PI()*(($C$7/2)^2)*(G$6-$G76))*$H$29))+((($D$4+$H$4)/3)*$BD$4)+(((PI()*($C$7/2)^2*(($C$7/2)*$AZ$4))/3)*$H$29),(($D$4*$H$29)+((PI()*(($C$7/2)^2)*($G$6-$G76))*$H$29))+((($D$4+$H$4)/3)*$BD$4)-(((PI()*($C$7/2)^2*(($C$7/2)*$AZ$4))/3)*$H$29)))</f>
        <v>113420.0910174492</v>
      </c>
      <c r="I76" s="73">
        <v>4.5</v>
      </c>
      <c r="J76" s="79">
        <f t="shared" si="2"/>
        <v>407774.94077806122</v>
      </c>
      <c r="K76" s="53">
        <v>4.5</v>
      </c>
      <c r="L76" s="80">
        <f>IF($K76&gt;$G$13,IF('Silo Levels'!$L$12="Pumping",((PI()*((($C$12+$G$13)-$K76)*($O$13/($O$12/2)))^2*((($O$13+$G$13)-$K76))/3)*$L$29)+(((PI()*((($C$12+$G$13)-$K76)*($O$13/($O$12/2)))^2*(((($C$12+$G$13)-$K76)*($O$13/($O$12/2)))*$AZ$5))/3)*$L$29),(((PI()*((($C$12+$G$13)-$K76)*($O$13/($O$12/2)))^2*((($O$13+$G$13)-$K76)/3))*$L$29)-((PI()*((($C$12+$G$13)-$K76)*($O$13/($O$12/2)))^2*(((($C$12+$G$13)-$K76)*($O$13/($O$12/2)))*$AZ$5)/3)*$L$29))),IF('Silo Levels'!$L$12="Pumping",(($D$11*$L$29)+((PI()*(($C$14/2)^2)*($G$13-$K76))*$L$29))+((($D$11+$H$11)/3)*$BD$5)+(((PI()*($C$14/2)^2*(($C$14/2)*$AZ$5))/3)*$L$29),(($D$11*$L$29)+((PI()*(($C$14/2)^2)*($G$13-$K76))*$L$29))+((($D$11+$H$11)/3)*$BD$5)-(((PI()*($C$14/2)^2*(($C$14/2)*$AZ$5))/3)*$L$29)))</f>
        <v>393576.93409846176</v>
      </c>
      <c r="M76" s="73">
        <v>4.5</v>
      </c>
      <c r="N76" s="79">
        <f t="shared" si="3"/>
        <v>200978.20318878838</v>
      </c>
      <c r="O76" s="53">
        <v>4.5</v>
      </c>
      <c r="P76" s="80">
        <f>IF($O76&gt;$G$20,IF('Silo Levels'!$L$13="Pumping",((PI()*((($C$19+$G$20)-$O76)*($O$20/($O$19/2)))^2*((($O$20+$G$20)-$O76))/3)*$P$29)+(((PI()*((($C$19+$G$20)-$O76)*($O$20/($O$19/2)))^2*(((($C$19+$G$20)-$O76)*($O$20/($O$19/2)))*$AZ$6))/3)*$P$29),(((PI()*((($C$19+$G$20)-$O76)*($O$20/($O$19/2)))^2*((($O$20+$G$20)-$O76)/3))*$P$29)-((PI()*((($C$19+$G$20)-$O76)*($O$20/($O$19/2)))^2*(((($C$19+$G$20)-$O76)*($O$20/($O$19/2)))*$AZ$6)/3)*$P$29))),IF('Silo Levels'!$L$13="Pumping",(($D$18*$P$29)+((PI()*(($C$21/2)^2)*($G$20-$O76))*$P$29))+((($D$18+$H$18)/3)*$BD$6)+(((PI()*($C$21/2)^2*(($C$21/2)*$AZ$6))/3)*$P$29),(($D$18*$P$29)+((PI()*(($C$21/2)^2)*($G$20-$O76))*$P$29))+((($D$18+$H$18)/3)*$BD$6)-(((PI()*($C$21/2)^2*(($C$21/2)*$AZ$6))/3)*$P$29)))</f>
        <v>196893.00185676361</v>
      </c>
      <c r="Q76" s="73">
        <v>4.5</v>
      </c>
      <c r="R76" s="79">
        <f t="shared" si="4"/>
        <v>195591.16481652021</v>
      </c>
      <c r="S76" s="53">
        <v>4.5</v>
      </c>
      <c r="T76" s="80">
        <f>IF($S76&gt;$G$20,IF('Silo Levels'!$L$14="Pumping",((PI()*((($C$19+$G$20)-$S76)*($O$20/($O$19/2)))^2*((($O$20+$G$20)-$S76))/3)*$T$29)+(((PI()*((($C$19+$G$20)-$S76)*($O$20/($O$19/2)))^2*(((($C$19+$G$20)-$S76)*($O$20/($O$19/2)))*$AZ$7))/3)*$T$29),(((PI()*((($C$19+$G$20)-$S76)*($O$20/($O$19/2)))^2*((($O$20+$G$20)-$S76)/3))*$T$29)-((PI()*((($C$19+$G$20)-$S76)*($O$20/($O$19/2)))^2*(((($C$19+$G$20)-$S76)*($O$20/($O$19/2)))*$AZ$7)/3)*$T$29))),IF('Silo Levels'!$L$14="Pumping",(($D$18*$T$29)+((PI()*(($C$21/2)^2)*($G$20-$S76))*$T$29))+((($D$18+$H$18)/3)*$BD$7)+(((PI()*($C$21/2)^2*(($C$21/2)*$AZ$7))/3)*$T$29),(($D$18*$T$29)+((PI()*(($C$21/2)^2)*($G$20-$S76))*$T$29))+((($D$18+$H$18)/3)*$BD$7)-(((PI()*($C$21/2)^2*(($C$21/2)*$AZ$7))/3)*$T$29)))</f>
        <v>191617.10334539134</v>
      </c>
      <c r="U76" s="73">
        <v>4.5</v>
      </c>
      <c r="V76" s="79">
        <f t="shared" si="7"/>
        <v>190616.42746770868</v>
      </c>
      <c r="W76" s="53">
        <v>4.5</v>
      </c>
      <c r="X76" s="80">
        <f>IF($W76&gt;$G$20,IF('Silo Levels'!$L$15="Pumping",((PI()*((($C$19+$G$20)-$W76)*($O$20/($O$19/2)))^2*((($O$20+$G$20)-$W76))/3)*$X$29)+(((PI()*((($C$19+$G$20)-$W76)*($O$20/($O$19/2)))^2*(((($C$19+$G$20)-$W76)*($O$20/($O$19/2)))*$AZ$8))/3)*$X$29),(((PI()*((($C$19+$G$20)-$W76)*($O$20/($O$19/2)))^2*((($O$20+$G$20)-$W76)/3))*$X$29)-((PI()*((($C$19+$G$20)-$W76)*($O$20/($O$19/2)))^2*(((($C$19+$G$20)-$W76)*($O$20/($O$19/2)))*$AZ$8)/3)*$X$29))),IF('Silo Levels'!$L$15="Pumping",(($D$18*$X$29)+((PI()*(($C$21/2)^2)*($G$20-$W76))*$X$29))+((($D$18+$H$18)/3)*$BD$8)+(((PI()*($C$21/2)^2*(($C$21/2)*$AZ$8))/3)*$X$29),(($D$18*$X$29)+((PI()*(($C$21/2)^2)*($G$20-$W76))*$X$29))+((($D$18+$H$18)/3)*$BD$8)-(((PI()*($C$21/2)^2*(($C$21/2)*$AZ$8))/3)*$X$29)))</f>
        <v>186744.99968483919</v>
      </c>
      <c r="Y76" s="73">
        <v>4.5</v>
      </c>
      <c r="Z76" s="79">
        <f t="shared" si="5"/>
        <v>187648.94510151463</v>
      </c>
      <c r="AA76" s="53">
        <v>4.5</v>
      </c>
      <c r="AB76" s="80">
        <f>IF($AA76&gt;$G$20,IF('Silo Levels'!$L$16="Pumping",((PI()*((($C$19+$G$20)-$AA76)*($O$20/($O$19/2)))^2*((($O$20+$G$20)-$AA76))/3)*$AB$29)+(((PI()*((($C$19+$G$20)-$AA76)*($O$20/($O$19/2)))^2*(((($C$19+$G$20)-$AA76)*($O$20/($O$19/2)))*$AZ$9))/3)*$AB$29),(((PI()*((($C$19+$G$20)-$AA76)*($O$20/($O$19/2)))^2*((($O$20+$G$20)-$AA76)/3))*$AB$29)-((PI()*((($C$19+$G$20)-$AA76)*($O$20/($O$19/2)))^2*(((($C$19+$G$20)-$AA76)*($O$20/($O$19/2)))*$AZ$9)/3)*$AB$29))),IF('Silo Levels'!$L$16="Pumping",(($D$18*$AB$29)+((PI()*(($C$21/2)^2)*($G$20-$AA76))*$AB$29))+((($D$18+$H$18)/3)*$BD$9)+(((PI()*($C$21/2)^2*(($C$21/2)*$AZ$9))/3)*$AB$29),(($D$18*$AB$29)+((PI()*(($C$21/2)^2)*($G$20-$AA76))*$AB$29))+((($D$18+$H$18)/3)*$BD$9)-(((PI()*($C$21/2)^2*(($C$21/2)*$AZ$9))/3)*$AB$29)))</f>
        <v>183838.73937696344</v>
      </c>
      <c r="AC76" s="73">
        <v>4.5</v>
      </c>
      <c r="AD76" s="79">
        <f t="shared" si="8"/>
        <v>186579.13244591415</v>
      </c>
      <c r="AE76" s="53">
        <v>4.5</v>
      </c>
      <c r="AF76" s="80">
        <f>IF($AE76&gt;$G$20,IF('Silo Levels'!$L$17="Pumping",((PI()*((($C$19+$G$20)-$AE76)*($O$20/($O$19/2)))^2*((($O$20+$G$20)-$AE76))/3)*$AF$29)+(((PI()*((($C$19+$G$20)-$AE76)*($O$20/($O$19/2)))^2*(((($C$19+$G$20)-$AE76)*($O$20/($O$19/2)))*$AZ$10))/3)*$AF$29),(((PI()*((($C$19+$G$20)-$AE76)*($O$20/($O$19/2)))^2*((($O$20+$G$20)-$AE76)/3))*$AF$29)-((PI()*((($C$19+$G$20)-$AE76)*($O$20/($O$19/2)))^2*(((($C$19+$G$20)-$AE76)*($O$20/($O$19/2)))*$AZ$10)/3)*$AF$29))),IF('Silo Levels'!$L$17="Pumping",(($D$18*$AF$29)+((PI()*(($C$21/2)^2)*($G$20-$AE76))*$AF$29))+((($D$18+$H$18)/3)*$BD$10)+(((PI()*($C$21/2)^2*(($C$21/2)*$AZ$10))/3)*$AF$29),(($D$18*$AF$29)+((PI()*(($C$21/2)^2)*($G$20-$AE76))*$AF$29))+((($D$18+$H$18)/3)*$BD$10)-(((PI()*($C$21/2)^2*(($C$21/2)*$AZ$10))/3)*$AF$29)))</f>
        <v>182790.9980008883</v>
      </c>
      <c r="AG76" s="73">
        <v>4.5</v>
      </c>
      <c r="AH76" s="79">
        <f t="shared" si="6"/>
        <v>187415.66952245365</v>
      </c>
      <c r="AI76" s="53">
        <v>4.5</v>
      </c>
      <c r="AJ76" s="80">
        <f>IF($AI76&gt;$G$20,IF('Silo Levels'!$L$18="Pumping",((PI()*((($C$19+$G$20)-$AI76)*($O$20/($O$19/2)))^2*((($O$20+$G$20)-$AI76))/3)*$AJ$29)+(((PI()*((($C$19+$G$20)-$AI76)*($O$20/($O$19/2)))^2*(((($C$19+$G$20)-$AI76)*($O$20/($O$19/2)))*$AZ$11))/3)*$AJ$29),(((PI()*((($C$19+$G$20)-$AI76)*($O$20/($O$19/2)))^2*((($O$20+$G$20)-$AI76)/3))*$AJ$29)-((PI()*((($C$19+$G$20)-$AI76)*($O$20/($O$19/2)))^2*(((($C$19+$G$20)-$AI76)*($O$20/($O$19/2)))*$AZ$11)/3)*$AJ$29))),IF('Silo Levels'!$L$18="Pumping",(($D$18*$AJ$29)+((PI()*(($C$21/2)^2)*($G$20-$AI76))*$AJ$29))+((($D$18+$H$18)/3)*$BD$11)+(((PI()*($C$21/2)^2*(($C$21/2)*$AZ$11))/3)*$AJ$29),(($D$18*$AJ$29)+((PI()*(($C$21/2)^2)*($G$20-$AI76))*$AJ$29))+((($D$18+$H$18)/3)*$BD$11)-(((PI()*($C$21/2)^2*(($C$21/2)*$AZ$11))/3)*$AJ$29)))</f>
        <v>183610.27650084154</v>
      </c>
    </row>
    <row r="77" spans="1:36" x14ac:dyDescent="0.3">
      <c r="A77" s="48">
        <v>4.5999999999999996</v>
      </c>
      <c r="B77" s="78">
        <f t="shared" si="0"/>
        <v>132432.96907144837</v>
      </c>
      <c r="C77" s="53">
        <v>4.5999999999999996</v>
      </c>
      <c r="D77" s="54">
        <f>IF($C77&gt;$G$6,IF('Silo Levels'!$L$10="Pumping",((PI()*((($C$5+$G$6)-$C77)*($O$6/($O$5/2)))^2*((($O$6+$G$6)-$C77))/3)*$D$29)+(((PI()*((($C$5+$G$6)-$C77)*($O$6/($O$5/2)))^2*(((($C$5+$G$6)-$C77)*($O$6/($O$5/2)))*$AZ$3))/3)*$D$29),(((PI()*((($C$5+$G$6)-$C77)*($O$6/($O$5/2)))^2*((($O$6+$G$6)-$C77)/3))*$D$29)-((PI()*((($C$5+$G$6)-$C77)*($O$6/($O$5/2)))^2*(((($C$5+$G$6)-$C77)*($O$6/($O$5/2)))*$AZ$3)/3)*$D$29))),IF('Silo Levels'!$L$10="Pumping",(($D$4*$D$29)+((PI()*(($C$7/2)^2)*(G$6-$C77))*$D$29))+((($D$4+$H$4)/3)*$BD$3)+(((PI()*($C$7/2)^2*(($C$7/2)*$AZ$3))/3)*$D$29),(($D$4*$D$29)+((PI()*(($C$7/2)^2)*($G$6-$C77))*$D$29))+((($D$4+$H$4)/3)*$BD$3)-(((PI()*($C$7/2)^2*(($C$7/2)*$AZ$3))/3)*$D$29)))</f>
        <v>129377.46232174218</v>
      </c>
      <c r="E77" s="73">
        <v>4.5999999999999996</v>
      </c>
      <c r="F77" s="78">
        <f t="shared" si="1"/>
        <v>115702.000909503</v>
      </c>
      <c r="G77" s="53">
        <v>4.5999999999999996</v>
      </c>
      <c r="H77" s="54">
        <f>IF($G77&gt;$G$6,IF('Silo Levels'!$L$11="Pumping",((PI()*((($C$5+$G$6)-$G77)*($O$6/($O$5/2)))^2*((($O$6+$G$6)-$G77))/3)*$H$29)+(((PI()*((($C$5+$G$6)-$G77)*($O$6/($O$5/2)))^2*(((($C$5+$G$6)-$G77)*($O$6/($O$5/2)))*$AZ$4))/3)*$H$29),(((PI()*((($C$5+$G$6)-$G77)*($O$6/($O$5/2)))^2*((($O$6+$G$6)-$G77)/3))*$H$29)-((PI()*((($C$5+$G$6)-$G77)*($O$6/($O$5/2)))^2*(((($C$5+$G$6)-$G77)*($O$6/($O$5/2)))*$AZ$4)/3)*$H$29))),IF('Silo Levels'!$L$11="Pumping",(($D$4*$H$29)+((PI()*(($C$7/2)^2)*(G$6-$G77))*$H$29))+((($D$4+$H$4)/3)*$BD$4)+(((PI()*($C$7/2)^2*(($C$7/2)*$AZ$4))/3)*$H$29),(($D$4*$H$29)+((PI()*(($C$7/2)^2)*($G$6-$G77))*$H$29))+((($D$4+$H$4)/3)*$BD$4)-(((PI()*($C$7/2)^2*(($C$7/2)*$AZ$4))/3)*$H$29)))</f>
        <v>113038.22579437452</v>
      </c>
      <c r="I77" s="73">
        <v>4.5999999999999996</v>
      </c>
      <c r="J77" s="79">
        <f t="shared" si="2"/>
        <v>406855.9759444301</v>
      </c>
      <c r="K77" s="53">
        <v>4.5999999999999996</v>
      </c>
      <c r="L77" s="80">
        <f>IF($K77&gt;$G$13,IF('Silo Levels'!$L$12="Pumping",((PI()*((($C$12+$G$13)-$K77)*($O$13/($O$12/2)))^2*((($O$13+$G$13)-$K77))/3)*$L$29)+(((PI()*((($C$12+$G$13)-$K77)*($O$13/($O$12/2)))^2*(((($C$12+$G$13)-$K77)*($O$13/($O$12/2)))*$AZ$5))/3)*$L$29),(((PI()*((($C$12+$G$13)-$K77)*($O$13/($O$12/2)))^2*((($O$13+$G$13)-$K77)/3))*$L$29)-((PI()*((($C$12+$G$13)-$K77)*($O$13/($O$12/2)))^2*(((($C$12+$G$13)-$K77)*($O$13/($O$12/2)))*$AZ$5)/3)*$L$29))),IF('Silo Levels'!$L$12="Pumping",(($D$11*$L$29)+((PI()*(($C$14/2)^2)*($G$13-$K77))*$L$29))+((($D$11+$H$11)/3)*$BD$5)+(((PI()*($C$14/2)^2*(($C$14/2)*$AZ$5))/3)*$L$29),(($D$11*$L$29)+((PI()*(($C$14/2)^2)*($G$13-$K77))*$L$29))+((($D$11+$H$11)/3)*$BD$5)-(((PI()*($C$14/2)^2*(($C$14/2)*$AZ$5))/3)*$L$29)))</f>
        <v>392657.96926483064</v>
      </c>
      <c r="M77" s="73">
        <v>4.5999999999999996</v>
      </c>
      <c r="N77" s="79">
        <f t="shared" si="3"/>
        <v>200568.25964048761</v>
      </c>
      <c r="O77" s="53">
        <v>4.5999999999999996</v>
      </c>
      <c r="P77" s="80">
        <f>IF($O77&gt;$G$20,IF('Silo Levels'!$L$13="Pumping",((PI()*((($C$19+$G$20)-$O77)*($O$20/($O$19/2)))^2*((($O$20+$G$20)-$O77))/3)*$P$29)+(((PI()*((($C$19+$G$20)-$O77)*($O$20/($O$19/2)))^2*(((($C$19+$G$20)-$O77)*($O$20/($O$19/2)))*$AZ$6))/3)*$P$29),(((PI()*((($C$19+$G$20)-$O77)*($O$20/($O$19/2)))^2*((($O$20+$G$20)-$O77)/3))*$P$29)-((PI()*((($C$19+$G$20)-$O77)*($O$20/($O$19/2)))^2*(((($C$19+$G$20)-$O77)*($O$20/($O$19/2)))*$AZ$6)/3)*$P$29))),IF('Silo Levels'!$L$13="Pumping",(($D$18*$P$29)+((PI()*(($C$21/2)^2)*($G$20-$O77))*$P$29))+((($D$18+$H$18)/3)*$BD$6)+(((PI()*($C$21/2)^2*(($C$21/2)*$AZ$6))/3)*$P$29),(($D$18*$P$29)+((PI()*(($C$21/2)^2)*($G$20-$O77))*$P$29))+((($D$18+$H$18)/3)*$BD$6)-(((PI()*($C$21/2)^2*(($C$21/2)*$AZ$6))/3)*$P$29)))</f>
        <v>196483.05830846285</v>
      </c>
      <c r="Q77" s="73">
        <v>4.5999999999999996</v>
      </c>
      <c r="R77" s="79">
        <f t="shared" si="4"/>
        <v>195192.37397899924</v>
      </c>
      <c r="S77" s="53">
        <v>4.5999999999999996</v>
      </c>
      <c r="T77" s="80">
        <f>IF($S77&gt;$G$20,IF('Silo Levels'!$L$14="Pumping",((PI()*((($C$19+$G$20)-$S77)*($O$20/($O$19/2)))^2*((($O$20+$G$20)-$S77))/3)*$T$29)+(((PI()*((($C$19+$G$20)-$S77)*($O$20/($O$19/2)))^2*(((($C$19+$G$20)-$S77)*($O$20/($O$19/2)))*$AZ$7))/3)*$T$29),(((PI()*((($C$19+$G$20)-$S77)*($O$20/($O$19/2)))^2*((($O$20+$G$20)-$S77)/3))*$T$29)-((PI()*((($C$19+$G$20)-$S77)*($O$20/($O$19/2)))^2*(((($C$19+$G$20)-$S77)*($O$20/($O$19/2)))*$AZ$7)/3)*$T$29))),IF('Silo Levels'!$L$14="Pumping",(($D$18*$T$29)+((PI()*(($C$21/2)^2)*($G$20-$S77))*$T$29))+((($D$18+$H$18)/3)*$BD$7)+(((PI()*($C$21/2)^2*(($C$21/2)*$AZ$7))/3)*$T$29),(($D$18*$T$29)+((PI()*(($C$21/2)^2)*($G$20-$S77))*$T$29))+((($D$18+$H$18)/3)*$BD$7)-(((PI()*($C$21/2)^2*(($C$21/2)*$AZ$7))/3)*$T$29)))</f>
        <v>191218.31250787037</v>
      </c>
      <c r="U77" s="73">
        <v>4.5999999999999996</v>
      </c>
      <c r="V77" s="79">
        <f t="shared" si="7"/>
        <v>190227.93575988064</v>
      </c>
      <c r="W77" s="53">
        <v>4.5999999999999996</v>
      </c>
      <c r="X77" s="80">
        <f>IF($W77&gt;$G$20,IF('Silo Levels'!$L$15="Pumping",((PI()*((($C$19+$G$20)-$W77)*($O$20/($O$19/2)))^2*((($O$20+$G$20)-$W77))/3)*$X$29)+(((PI()*((($C$19+$G$20)-$W77)*($O$20/($O$19/2)))^2*(((($C$19+$G$20)-$W77)*($O$20/($O$19/2)))*$AZ$8))/3)*$X$29),(((PI()*((($C$19+$G$20)-$W77)*($O$20/($O$19/2)))^2*((($O$20+$G$20)-$W77)/3))*$X$29)-((PI()*((($C$19+$G$20)-$W77)*($O$20/($O$19/2)))^2*(((($C$19+$G$20)-$W77)*($O$20/($O$19/2)))*$AZ$8)/3)*$X$29))),IF('Silo Levels'!$L$15="Pumping",(($D$18*$X$29)+((PI()*(($C$21/2)^2)*($G$20-$W77))*$X$29))+((($D$18+$H$18)/3)*$BD$8)+(((PI()*($C$21/2)^2*(($C$21/2)*$AZ$8))/3)*$X$29),(($D$18*$X$29)+((PI()*(($C$21/2)^2)*($G$20-$W77))*$X$29))+((($D$18+$H$18)/3)*$BD$8)-(((PI()*($C$21/2)^2*(($C$21/2)*$AZ$8))/3)*$X$29)))</f>
        <v>186356.50797701115</v>
      </c>
      <c r="Y77" s="73">
        <v>4.5999999999999996</v>
      </c>
      <c r="Z77" s="79">
        <f t="shared" si="5"/>
        <v>187266.59693124608</v>
      </c>
      <c r="AA77" s="53">
        <v>4.5999999999999996</v>
      </c>
      <c r="AB77" s="80">
        <f>IF($AA77&gt;$G$20,IF('Silo Levels'!$L$16="Pumping",((PI()*((($C$19+$G$20)-$AA77)*($O$20/($O$19/2)))^2*((($O$20+$G$20)-$AA77))/3)*$AB$29)+(((PI()*((($C$19+$G$20)-$AA77)*($O$20/($O$19/2)))^2*(((($C$19+$G$20)-$AA77)*($O$20/($O$19/2)))*$AZ$9))/3)*$AB$29),(((PI()*((($C$19+$G$20)-$AA77)*($O$20/($O$19/2)))^2*((($O$20+$G$20)-$AA77)/3))*$AB$29)-((PI()*((($C$19+$G$20)-$AA77)*($O$20/($O$19/2)))^2*(((($C$19+$G$20)-$AA77)*($O$20/($O$19/2)))*$AZ$9)/3)*$AB$29))),IF('Silo Levels'!$L$16="Pumping",(($D$18*$AB$29)+((PI()*(($C$21/2)^2)*($G$20-$AA77))*$AB$29))+((($D$18+$H$18)/3)*$BD$9)+(((PI()*($C$21/2)^2*(($C$21/2)*$AZ$9))/3)*$AB$29),(($D$18*$AB$29)+((PI()*(($C$21/2)^2)*($G$20-$AA77))*$AB$29))+((($D$18+$H$18)/3)*$BD$9)-(((PI()*($C$21/2)^2*(($C$21/2)*$AZ$9))/3)*$AB$29)))</f>
        <v>183456.39120669488</v>
      </c>
      <c r="AC77" s="73">
        <v>4.5999999999999996</v>
      </c>
      <c r="AD77" s="79">
        <f t="shared" si="8"/>
        <v>186198.9990939394</v>
      </c>
      <c r="AE77" s="53">
        <v>4.5999999999999996</v>
      </c>
      <c r="AF77" s="80">
        <f>IF($AE77&gt;$G$20,IF('Silo Levels'!$L$17="Pumping",((PI()*((($C$19+$G$20)-$AE77)*($O$20/($O$19/2)))^2*((($O$20+$G$20)-$AE77))/3)*$AF$29)+(((PI()*((($C$19+$G$20)-$AE77)*($O$20/($O$19/2)))^2*(((($C$19+$G$20)-$AE77)*($O$20/($O$19/2)))*$AZ$10))/3)*$AF$29),(((PI()*((($C$19+$G$20)-$AE77)*($O$20/($O$19/2)))^2*((($O$20+$G$20)-$AE77)/3))*$AF$29)-((PI()*((($C$19+$G$20)-$AE77)*($O$20/($O$19/2)))^2*(((($C$19+$G$20)-$AE77)*($O$20/($O$19/2)))*$AZ$10)/3)*$AF$29))),IF('Silo Levels'!$L$17="Pumping",(($D$18*$AF$29)+((PI()*(($C$21/2)^2)*($G$20-$AE77))*$AF$29))+((($D$18+$H$18)/3)*$BD$10)+(((PI()*($C$21/2)^2*(($C$21/2)*$AZ$10))/3)*$AF$29),(($D$18*$AF$29)+((PI()*(($C$21/2)^2)*($G$20-$AE77))*$AF$29))+((($D$18+$H$18)/3)*$BD$10)-(((PI()*($C$21/2)^2*(($C$21/2)*$AZ$10))/3)*$AF$29)))</f>
        <v>182410.86464891356</v>
      </c>
      <c r="AG77" s="73">
        <v>4.5999999999999996</v>
      </c>
      <c r="AH77" s="79">
        <f t="shared" si="6"/>
        <v>187033.80429937897</v>
      </c>
      <c r="AI77" s="53">
        <v>4.5999999999999996</v>
      </c>
      <c r="AJ77" s="80">
        <f>IF($AI77&gt;$G$20,IF('Silo Levels'!$L$18="Pumping",((PI()*((($C$19+$G$20)-$AI77)*($O$20/($O$19/2)))^2*((($O$20+$G$20)-$AI77))/3)*$AJ$29)+(((PI()*((($C$19+$G$20)-$AI77)*($O$20/($O$19/2)))^2*(((($C$19+$G$20)-$AI77)*($O$20/($O$19/2)))*$AZ$11))/3)*$AJ$29),(((PI()*((($C$19+$G$20)-$AI77)*($O$20/($O$19/2)))^2*((($O$20+$G$20)-$AI77)/3))*$AJ$29)-((PI()*((($C$19+$G$20)-$AI77)*($O$20/($O$19/2)))^2*(((($C$19+$G$20)-$AI77)*($O$20/($O$19/2)))*$AZ$11)/3)*$AJ$29))),IF('Silo Levels'!$L$18="Pumping",(($D$18*$AJ$29)+((PI()*(($C$21/2)^2)*($G$20-$AI77))*$AJ$29))+((($D$18+$H$18)/3)*$BD$11)+(((PI()*($C$21/2)^2*(($C$21/2)*$AZ$11))/3)*$AJ$29),(($D$18*$AJ$29)+((PI()*(($C$21/2)^2)*($G$20-$AI77))*$AJ$29))+((($D$18+$H$18)/3)*$BD$11)-(((PI()*($C$21/2)^2*(($C$21/2)*$AZ$11))/3)*$AJ$29)))</f>
        <v>183228.41127776686</v>
      </c>
    </row>
    <row r="78" spans="1:36" x14ac:dyDescent="0.3">
      <c r="A78" s="48">
        <v>4.7</v>
      </c>
      <c r="B78" s="78">
        <f t="shared" si="0"/>
        <v>131994.94719792155</v>
      </c>
      <c r="C78" s="53">
        <v>4.7</v>
      </c>
      <c r="D78" s="54">
        <f>IF($C78&gt;$G$6,IF('Silo Levels'!$L$10="Pumping",((PI()*((($C$5+$G$6)-$C78)*($O$6/($O$5/2)))^2*((($O$6+$G$6)-$C78))/3)*$D$29)+(((PI()*((($C$5+$G$6)-$C78)*($O$6/($O$5/2)))^2*(((($C$5+$G$6)-$C78)*($O$6/($O$5/2)))*$AZ$3))/3)*$D$29),(((PI()*((($C$5+$G$6)-$C78)*($O$6/($O$5/2)))^2*((($O$6+$G$6)-$C78)/3))*$D$29)-((PI()*((($C$5+$G$6)-$C78)*($O$6/($O$5/2)))^2*(((($C$5+$G$6)-$C78)*($O$6/($O$5/2)))*$AZ$3)/3)*$D$29))),IF('Silo Levels'!$L$10="Pumping",(($D$4*$D$29)+((PI()*(($C$7/2)^2)*(G$6-$C78))*$D$29))+((($D$4+$H$4)/3)*$BD$3)+(((PI()*($C$7/2)^2*(($C$7/2)*$AZ$3))/3)*$D$29),(($D$4*$D$29)+((PI()*(($C$7/2)^2)*($G$6-$C78))*$D$29))+((($D$4+$H$4)/3)*$BD$3)-(((PI()*($C$7/2)^2*(($C$7/2)*$AZ$3))/3)*$D$29)))</f>
        <v>128939.44044821535</v>
      </c>
      <c r="E78" s="73">
        <v>4.7</v>
      </c>
      <c r="F78" s="78">
        <f t="shared" si="1"/>
        <v>115320.13568642834</v>
      </c>
      <c r="G78" s="53">
        <v>4.7</v>
      </c>
      <c r="H78" s="54">
        <f>IF($G78&gt;$G$6,IF('Silo Levels'!$L$11="Pumping",((PI()*((($C$5+$G$6)-$G78)*($O$6/($O$5/2)))^2*((($O$6+$G$6)-$G78))/3)*$H$29)+(((PI()*((($C$5+$G$6)-$G78)*($O$6/($O$5/2)))^2*(((($C$5+$G$6)-$G78)*($O$6/($O$5/2)))*$AZ$4))/3)*$H$29),(((PI()*((($C$5+$G$6)-$G78)*($O$6/($O$5/2)))^2*((($O$6+$G$6)-$G78)/3))*$H$29)-((PI()*((($C$5+$G$6)-$G78)*($O$6/($O$5/2)))^2*(((($C$5+$G$6)-$G78)*($O$6/($O$5/2)))*$AZ$4)/3)*$H$29))),IF('Silo Levels'!$L$11="Pumping",(($D$4*$H$29)+((PI()*(($C$7/2)^2)*(G$6-$G78))*$H$29))+((($D$4+$H$4)/3)*$BD$4)+(((PI()*($C$7/2)^2*(($C$7/2)*$AZ$4))/3)*$H$29),(($D$4*$H$29)+((PI()*(($C$7/2)^2)*($G$6-$G78))*$H$29))+((($D$4+$H$4)/3)*$BD$4)-(((PI()*($C$7/2)^2*(($C$7/2)*$AZ$4))/3)*$H$29)))</f>
        <v>112656.36057129987</v>
      </c>
      <c r="I78" s="73">
        <v>4.7</v>
      </c>
      <c r="J78" s="79">
        <f t="shared" si="2"/>
        <v>405937.0111107991</v>
      </c>
      <c r="K78" s="53">
        <v>4.7</v>
      </c>
      <c r="L78" s="80">
        <f>IF($K78&gt;$G$13,IF('Silo Levels'!$L$12="Pumping",((PI()*((($C$12+$G$13)-$K78)*($O$13/($O$12/2)))^2*((($O$13+$G$13)-$K78))/3)*$L$29)+(((PI()*((($C$12+$G$13)-$K78)*($O$13/($O$12/2)))^2*(((($C$12+$G$13)-$K78)*($O$13/($O$12/2)))*$AZ$5))/3)*$L$29),(((PI()*((($C$12+$G$13)-$K78)*($O$13/($O$12/2)))^2*((($O$13+$G$13)-$K78)/3))*$L$29)-((PI()*((($C$12+$G$13)-$K78)*($O$13/($O$12/2)))^2*(((($C$12+$G$13)-$K78)*($O$13/($O$12/2)))*$AZ$5)/3)*$L$29))),IF('Silo Levels'!$L$12="Pumping",(($D$11*$L$29)+((PI()*(($C$14/2)^2)*($G$13-$K78))*$L$29))+((($D$11+$H$11)/3)*$BD$5)+(((PI()*($C$14/2)^2*(($C$14/2)*$AZ$5))/3)*$L$29),(($D$11*$L$29)+((PI()*(($C$14/2)^2)*($G$13-$K78))*$L$29))+((($D$11+$H$11)/3)*$BD$5)-(((PI()*($C$14/2)^2*(($C$14/2)*$AZ$5))/3)*$L$29)))</f>
        <v>391739.00443119963</v>
      </c>
      <c r="M78" s="73">
        <v>4.7</v>
      </c>
      <c r="N78" s="79">
        <f t="shared" si="3"/>
        <v>200158.31609218687</v>
      </c>
      <c r="O78" s="53">
        <v>4.7</v>
      </c>
      <c r="P78" s="80">
        <f>IF($O78&gt;$G$20,IF('Silo Levels'!$L$13="Pumping",((PI()*((($C$19+$G$20)-$O78)*($O$20/($O$19/2)))^2*((($O$20+$G$20)-$O78))/3)*$P$29)+(((PI()*((($C$19+$G$20)-$O78)*($O$20/($O$19/2)))^2*(((($C$19+$G$20)-$O78)*($O$20/($O$19/2)))*$AZ$6))/3)*$P$29),(((PI()*((($C$19+$G$20)-$O78)*($O$20/($O$19/2)))^2*((($O$20+$G$20)-$O78)/3))*$P$29)-((PI()*((($C$19+$G$20)-$O78)*($O$20/($O$19/2)))^2*(((($C$19+$G$20)-$O78)*($O$20/($O$19/2)))*$AZ$6)/3)*$P$29))),IF('Silo Levels'!$L$13="Pumping",(($D$18*$P$29)+((PI()*(($C$21/2)^2)*($G$20-$O78))*$P$29))+((($D$18+$H$18)/3)*$BD$6)+(((PI()*($C$21/2)^2*(($C$21/2)*$AZ$6))/3)*$P$29),(($D$18*$P$29)+((PI()*(($C$21/2)^2)*($G$20-$O78))*$P$29))+((($D$18+$H$18)/3)*$BD$6)-(((PI()*($C$21/2)^2*(($C$21/2)*$AZ$6))/3)*$P$29)))</f>
        <v>196073.11476016211</v>
      </c>
      <c r="Q78" s="73">
        <v>4.7</v>
      </c>
      <c r="R78" s="79">
        <f t="shared" si="4"/>
        <v>194793.5831414783</v>
      </c>
      <c r="S78" s="53">
        <v>4.7</v>
      </c>
      <c r="T78" s="80">
        <f>IF($S78&gt;$G$20,IF('Silo Levels'!$L$14="Pumping",((PI()*((($C$19+$G$20)-$S78)*($O$20/($O$19/2)))^2*((($O$20+$G$20)-$S78))/3)*$T$29)+(((PI()*((($C$19+$G$20)-$S78)*($O$20/($O$19/2)))^2*(((($C$19+$G$20)-$S78)*($O$20/($O$19/2)))*$AZ$7))/3)*$T$29),(((PI()*((($C$19+$G$20)-$S78)*($O$20/($O$19/2)))^2*((($O$20+$G$20)-$S78)/3))*$T$29)-((PI()*((($C$19+$G$20)-$S78)*($O$20/($O$19/2)))^2*(((($C$19+$G$20)-$S78)*($O$20/($O$19/2)))*$AZ$7)/3)*$T$29))),IF('Silo Levels'!$L$14="Pumping",(($D$18*$T$29)+((PI()*(($C$21/2)^2)*($G$20-$S78))*$T$29))+((($D$18+$H$18)/3)*$BD$7)+(((PI()*($C$21/2)^2*(($C$21/2)*$AZ$7))/3)*$T$29),(($D$18*$T$29)+((PI()*(($C$21/2)^2)*($G$20-$S78))*$T$29))+((($D$18+$H$18)/3)*$BD$7)-(((PI()*($C$21/2)^2*(($C$21/2)*$AZ$7))/3)*$T$29)))</f>
        <v>190819.52167034944</v>
      </c>
      <c r="U78" s="73">
        <v>4.7</v>
      </c>
      <c r="V78" s="79">
        <f t="shared" si="7"/>
        <v>189839.44405205263</v>
      </c>
      <c r="W78" s="53">
        <v>4.7</v>
      </c>
      <c r="X78" s="80">
        <f>IF($W78&gt;$G$20,IF('Silo Levels'!$L$15="Pumping",((PI()*((($C$19+$G$20)-$W78)*($O$20/($O$19/2)))^2*((($O$20+$G$20)-$W78))/3)*$X$29)+(((PI()*((($C$19+$G$20)-$W78)*($O$20/($O$19/2)))^2*(((($C$19+$G$20)-$W78)*($O$20/($O$19/2)))*$AZ$8))/3)*$X$29),(((PI()*((($C$19+$G$20)-$W78)*($O$20/($O$19/2)))^2*((($O$20+$G$20)-$W78)/3))*$X$29)-((PI()*((($C$19+$G$20)-$W78)*($O$20/($O$19/2)))^2*(((($C$19+$G$20)-$W78)*($O$20/($O$19/2)))*$AZ$8)/3)*$X$29))),IF('Silo Levels'!$L$15="Pumping",(($D$18*$X$29)+((PI()*(($C$21/2)^2)*($G$20-$W78))*$X$29))+((($D$18+$H$18)/3)*$BD$8)+(((PI()*($C$21/2)^2*(($C$21/2)*$AZ$8))/3)*$X$29),(($D$18*$X$29)+((PI()*(($C$21/2)^2)*($G$20-$W78))*$X$29))+((($D$18+$H$18)/3)*$BD$8)-(((PI()*($C$21/2)^2*(($C$21/2)*$AZ$8))/3)*$X$29)))</f>
        <v>185968.01626918314</v>
      </c>
      <c r="Y78" s="73">
        <v>4.7</v>
      </c>
      <c r="Z78" s="79">
        <f t="shared" si="5"/>
        <v>186884.2487609775</v>
      </c>
      <c r="AA78" s="53">
        <v>4.7</v>
      </c>
      <c r="AB78" s="80">
        <f>IF($AA78&gt;$G$20,IF('Silo Levels'!$L$16="Pumping",((PI()*((($C$19+$G$20)-$AA78)*($O$20/($O$19/2)))^2*((($O$20+$G$20)-$AA78))/3)*$AB$29)+(((PI()*((($C$19+$G$20)-$AA78)*($O$20/($O$19/2)))^2*(((($C$19+$G$20)-$AA78)*($O$20/($O$19/2)))*$AZ$9))/3)*$AB$29),(((PI()*((($C$19+$G$20)-$AA78)*($O$20/($O$19/2)))^2*((($O$20+$G$20)-$AA78)/3))*$AB$29)-((PI()*((($C$19+$G$20)-$AA78)*($O$20/($O$19/2)))^2*(((($C$19+$G$20)-$AA78)*($O$20/($O$19/2)))*$AZ$9)/3)*$AB$29))),IF('Silo Levels'!$L$16="Pumping",(($D$18*$AB$29)+((PI()*(($C$21/2)^2)*($G$20-$AA78))*$AB$29))+((($D$18+$H$18)/3)*$BD$9)+(((PI()*($C$21/2)^2*(($C$21/2)*$AZ$9))/3)*$AB$29),(($D$18*$AB$29)+((PI()*(($C$21/2)^2)*($G$20-$AA78))*$AB$29))+((($D$18+$H$18)/3)*$BD$9)-(((PI()*($C$21/2)^2*(($C$21/2)*$AZ$9))/3)*$AB$29)))</f>
        <v>183074.0430364263</v>
      </c>
      <c r="AC78" s="73">
        <v>4.7</v>
      </c>
      <c r="AD78" s="79">
        <f t="shared" si="8"/>
        <v>185818.86574196466</v>
      </c>
      <c r="AE78" s="53">
        <v>4.7</v>
      </c>
      <c r="AF78" s="80">
        <f>IF($AE78&gt;$G$20,IF('Silo Levels'!$L$17="Pumping",((PI()*((($C$19+$G$20)-$AE78)*($O$20/($O$19/2)))^2*((($O$20+$G$20)-$AE78))/3)*$AF$29)+(((PI()*((($C$19+$G$20)-$AE78)*($O$20/($O$19/2)))^2*(((($C$19+$G$20)-$AE78)*($O$20/($O$19/2)))*$AZ$10))/3)*$AF$29),(((PI()*((($C$19+$G$20)-$AE78)*($O$20/($O$19/2)))^2*((($O$20+$G$20)-$AE78)/3))*$AF$29)-((PI()*((($C$19+$G$20)-$AE78)*($O$20/($O$19/2)))^2*(((($C$19+$G$20)-$AE78)*($O$20/($O$19/2)))*$AZ$10)/3)*$AF$29))),IF('Silo Levels'!$L$17="Pumping",(($D$18*$AF$29)+((PI()*(($C$21/2)^2)*($G$20-$AE78))*$AF$29))+((($D$18+$H$18)/3)*$BD$10)+(((PI()*($C$21/2)^2*(($C$21/2)*$AZ$10))/3)*$AF$29),(($D$18*$AF$29)+((PI()*(($C$21/2)^2)*($G$20-$AE78))*$AF$29))+((($D$18+$H$18)/3)*$BD$10)-(((PI()*($C$21/2)^2*(($C$21/2)*$AZ$10))/3)*$AF$29)))</f>
        <v>182030.73129693881</v>
      </c>
      <c r="AG78" s="73">
        <v>4.7</v>
      </c>
      <c r="AH78" s="79">
        <f t="shared" si="6"/>
        <v>186651.93907630432</v>
      </c>
      <c r="AI78" s="53">
        <v>4.7</v>
      </c>
      <c r="AJ78" s="80">
        <f>IF($AI78&gt;$G$20,IF('Silo Levels'!$L$18="Pumping",((PI()*((($C$19+$G$20)-$AI78)*($O$20/($O$19/2)))^2*((($O$20+$G$20)-$AI78))/3)*$AJ$29)+(((PI()*((($C$19+$G$20)-$AI78)*($O$20/($O$19/2)))^2*(((($C$19+$G$20)-$AI78)*($O$20/($O$19/2)))*$AZ$11))/3)*$AJ$29),(((PI()*((($C$19+$G$20)-$AI78)*($O$20/($O$19/2)))^2*((($O$20+$G$20)-$AI78)/3))*$AJ$29)-((PI()*((($C$19+$G$20)-$AI78)*($O$20/($O$19/2)))^2*(((($C$19+$G$20)-$AI78)*($O$20/($O$19/2)))*$AZ$11)/3)*$AJ$29))),IF('Silo Levels'!$L$18="Pumping",(($D$18*$AJ$29)+((PI()*(($C$21/2)^2)*($G$20-$AI78))*$AJ$29))+((($D$18+$H$18)/3)*$BD$11)+(((PI()*($C$21/2)^2*(($C$21/2)*$AZ$11))/3)*$AJ$29),(($D$18*$AJ$29)+((PI()*(($C$21/2)^2)*($G$20-$AI78))*$AJ$29))+((($D$18+$H$18)/3)*$BD$11)-(((PI()*($C$21/2)^2*(($C$21/2)*$AZ$11))/3)*$AJ$29)))</f>
        <v>182846.54605469221</v>
      </c>
    </row>
    <row r="79" spans="1:36" x14ac:dyDescent="0.3">
      <c r="A79" s="48">
        <v>4.8</v>
      </c>
      <c r="B79" s="78">
        <f t="shared" si="0"/>
        <v>131556.92532439472</v>
      </c>
      <c r="C79" s="53">
        <v>4.8</v>
      </c>
      <c r="D79" s="54">
        <f>IF($C79&gt;$G$6,IF('Silo Levels'!$L$10="Pumping",((PI()*((($C$5+$G$6)-$C79)*($O$6/($O$5/2)))^2*((($O$6+$G$6)-$C79))/3)*$D$29)+(((PI()*((($C$5+$G$6)-$C79)*($O$6/($O$5/2)))^2*(((($C$5+$G$6)-$C79)*($O$6/($O$5/2)))*$AZ$3))/3)*$D$29),(((PI()*((($C$5+$G$6)-$C79)*($O$6/($O$5/2)))^2*((($O$6+$G$6)-$C79)/3))*$D$29)-((PI()*((($C$5+$G$6)-$C79)*($O$6/($O$5/2)))^2*(((($C$5+$G$6)-$C79)*($O$6/($O$5/2)))*$AZ$3)/3)*$D$29))),IF('Silo Levels'!$L$10="Pumping",(($D$4*$D$29)+((PI()*(($C$7/2)^2)*(G$6-$C79))*$D$29))+((($D$4+$H$4)/3)*$BD$3)+(((PI()*($C$7/2)^2*(($C$7/2)*$AZ$3))/3)*$D$29),(($D$4*$D$29)+((PI()*(($C$7/2)^2)*($G$6-$C79))*$D$29))+((($D$4+$H$4)/3)*$BD$3)-(((PI()*($C$7/2)^2*(($C$7/2)*$AZ$3))/3)*$D$29)))</f>
        <v>128501.41857468852</v>
      </c>
      <c r="E79" s="73">
        <v>4.8</v>
      </c>
      <c r="F79" s="78">
        <f t="shared" si="1"/>
        <v>114938.27046335366</v>
      </c>
      <c r="G79" s="53">
        <v>4.8</v>
      </c>
      <c r="H79" s="54">
        <f>IF($G79&gt;$G$6,IF('Silo Levels'!$L$11="Pumping",((PI()*((($C$5+$G$6)-$G79)*($O$6/($O$5/2)))^2*((($O$6+$G$6)-$G79))/3)*$H$29)+(((PI()*((($C$5+$G$6)-$G79)*($O$6/($O$5/2)))^2*(((($C$5+$G$6)-$G79)*($O$6/($O$5/2)))*$AZ$4))/3)*$H$29),(((PI()*((($C$5+$G$6)-$G79)*($O$6/($O$5/2)))^2*((($O$6+$G$6)-$G79)/3))*$H$29)-((PI()*((($C$5+$G$6)-$G79)*($O$6/($O$5/2)))^2*(((($C$5+$G$6)-$G79)*($O$6/($O$5/2)))*$AZ$4)/3)*$H$29))),IF('Silo Levels'!$L$11="Pumping",(($D$4*$H$29)+((PI()*(($C$7/2)^2)*(G$6-$G79))*$H$29))+((($D$4+$H$4)/3)*$BD$4)+(((PI()*($C$7/2)^2*(($C$7/2)*$AZ$4))/3)*$H$29),(($D$4*$H$29)+((PI()*(($C$7/2)^2)*($G$6-$G79))*$H$29))+((($D$4+$H$4)/3)*$BD$4)-(((PI()*($C$7/2)^2*(($C$7/2)*$AZ$4))/3)*$H$29)))</f>
        <v>112274.49534822519</v>
      </c>
      <c r="I79" s="73">
        <v>4.8</v>
      </c>
      <c r="J79" s="79">
        <f t="shared" si="2"/>
        <v>405018.04627716815</v>
      </c>
      <c r="K79" s="53">
        <v>4.8</v>
      </c>
      <c r="L79" s="80">
        <f>IF($K79&gt;$G$13,IF('Silo Levels'!$L$12="Pumping",((PI()*((($C$12+$G$13)-$K79)*($O$13/($O$12/2)))^2*((($O$13+$G$13)-$K79))/3)*$L$29)+(((PI()*((($C$12+$G$13)-$K79)*($O$13/($O$12/2)))^2*(((($C$12+$G$13)-$K79)*($O$13/($O$12/2)))*$AZ$5))/3)*$L$29),(((PI()*((($C$12+$G$13)-$K79)*($O$13/($O$12/2)))^2*((($O$13+$G$13)-$K79)/3))*$L$29)-((PI()*((($C$12+$G$13)-$K79)*($O$13/($O$12/2)))^2*(((($C$12+$G$13)-$K79)*($O$13/($O$12/2)))*$AZ$5)/3)*$L$29))),IF('Silo Levels'!$L$12="Pumping",(($D$11*$L$29)+((PI()*(($C$14/2)^2)*($G$13-$K79))*$L$29))+((($D$11+$H$11)/3)*$BD$5)+(((PI()*($C$14/2)^2*(($C$14/2)*$AZ$5))/3)*$L$29),(($D$11*$L$29)+((PI()*(($C$14/2)^2)*($G$13-$K79))*$L$29))+((($D$11+$H$11)/3)*$BD$5)-(((PI()*($C$14/2)^2*(($C$14/2)*$AZ$5))/3)*$L$29)))</f>
        <v>390820.03959756868</v>
      </c>
      <c r="M79" s="73">
        <v>4.8</v>
      </c>
      <c r="N79" s="79">
        <f t="shared" si="3"/>
        <v>199748.37254388613</v>
      </c>
      <c r="O79" s="53">
        <v>4.8</v>
      </c>
      <c r="P79" s="80">
        <f>IF($O79&gt;$G$20,IF('Silo Levels'!$L$13="Pumping",((PI()*((($C$19+$G$20)-$O79)*($O$20/($O$19/2)))^2*((($O$20+$G$20)-$O79))/3)*$P$29)+(((PI()*((($C$19+$G$20)-$O79)*($O$20/($O$19/2)))^2*(((($C$19+$G$20)-$O79)*($O$20/($O$19/2)))*$AZ$6))/3)*$P$29),(((PI()*((($C$19+$G$20)-$O79)*($O$20/($O$19/2)))^2*((($O$20+$G$20)-$O79)/3))*$P$29)-((PI()*((($C$19+$G$20)-$O79)*($O$20/($O$19/2)))^2*(((($C$19+$G$20)-$O79)*($O$20/($O$19/2)))*$AZ$6)/3)*$P$29))),IF('Silo Levels'!$L$13="Pumping",(($D$18*$P$29)+((PI()*(($C$21/2)^2)*($G$20-$O79))*$P$29))+((($D$18+$H$18)/3)*$BD$6)+(((PI()*($C$21/2)^2*(($C$21/2)*$AZ$6))/3)*$P$29),(($D$18*$P$29)+((PI()*(($C$21/2)^2)*($G$20-$O79))*$P$29))+((($D$18+$H$18)/3)*$BD$6)-(((PI()*($C$21/2)^2*(($C$21/2)*$AZ$6))/3)*$P$29)))</f>
        <v>195663.17121186137</v>
      </c>
      <c r="Q79" s="73">
        <v>4.8</v>
      </c>
      <c r="R79" s="79">
        <f t="shared" si="4"/>
        <v>194394.79230395737</v>
      </c>
      <c r="S79" s="53">
        <v>4.8</v>
      </c>
      <c r="T79" s="80">
        <f>IF($S79&gt;$G$20,IF('Silo Levels'!$L$14="Pumping",((PI()*((($C$19+$G$20)-$S79)*($O$20/($O$19/2)))^2*((($O$20+$G$20)-$S79))/3)*$T$29)+(((PI()*((($C$19+$G$20)-$S79)*($O$20/($O$19/2)))^2*(((($C$19+$G$20)-$S79)*($O$20/($O$19/2)))*$AZ$7))/3)*$T$29),(((PI()*((($C$19+$G$20)-$S79)*($O$20/($O$19/2)))^2*((($O$20+$G$20)-$S79)/3))*$T$29)-((PI()*((($C$19+$G$20)-$S79)*($O$20/($O$19/2)))^2*(((($C$19+$G$20)-$S79)*($O$20/($O$19/2)))*$AZ$7)/3)*$T$29))),IF('Silo Levels'!$L$14="Pumping",(($D$18*$T$29)+((PI()*(($C$21/2)^2)*($G$20-$S79))*$T$29))+((($D$18+$H$18)/3)*$BD$7)+(((PI()*($C$21/2)^2*(($C$21/2)*$AZ$7))/3)*$T$29),(($D$18*$T$29)+((PI()*(($C$21/2)^2)*($G$20-$S79))*$T$29))+((($D$18+$H$18)/3)*$BD$7)-(((PI()*($C$21/2)^2*(($C$21/2)*$AZ$7))/3)*$T$29)))</f>
        <v>190420.7308328285</v>
      </c>
      <c r="U79" s="73">
        <v>4.8</v>
      </c>
      <c r="V79" s="79">
        <f t="shared" si="7"/>
        <v>189450.95234422461</v>
      </c>
      <c r="W79" s="53">
        <v>4.8</v>
      </c>
      <c r="X79" s="80">
        <f>IF($W79&gt;$G$20,IF('Silo Levels'!$L$15="Pumping",((PI()*((($C$19+$G$20)-$W79)*($O$20/($O$19/2)))^2*((($O$20+$G$20)-$W79))/3)*$X$29)+(((PI()*((($C$19+$G$20)-$W79)*($O$20/($O$19/2)))^2*(((($C$19+$G$20)-$W79)*($O$20/($O$19/2)))*$AZ$8))/3)*$X$29),(((PI()*((($C$19+$G$20)-$W79)*($O$20/($O$19/2)))^2*((($O$20+$G$20)-$W79)/3))*$X$29)-((PI()*((($C$19+$G$20)-$W79)*($O$20/($O$19/2)))^2*(((($C$19+$G$20)-$W79)*($O$20/($O$19/2)))*$AZ$8)/3)*$X$29))),IF('Silo Levels'!$L$15="Pumping",(($D$18*$X$29)+((PI()*(($C$21/2)^2)*($G$20-$W79))*$X$29))+((($D$18+$H$18)/3)*$BD$8)+(((PI()*($C$21/2)^2*(($C$21/2)*$AZ$8))/3)*$X$29),(($D$18*$X$29)+((PI()*(($C$21/2)^2)*($G$20-$W79))*$X$29))+((($D$18+$H$18)/3)*$BD$8)-(((PI()*($C$21/2)^2*(($C$21/2)*$AZ$8))/3)*$X$29)))</f>
        <v>185579.52456135512</v>
      </c>
      <c r="Y79" s="73">
        <v>4.8</v>
      </c>
      <c r="Z79" s="79">
        <f t="shared" si="5"/>
        <v>186501.90059070897</v>
      </c>
      <c r="AA79" s="53">
        <v>4.8</v>
      </c>
      <c r="AB79" s="80">
        <f>IF($AA79&gt;$G$20,IF('Silo Levels'!$L$16="Pumping",((PI()*((($C$19+$G$20)-$AA79)*($O$20/($O$19/2)))^2*((($O$20+$G$20)-$AA79))/3)*$AB$29)+(((PI()*((($C$19+$G$20)-$AA79)*($O$20/($O$19/2)))^2*(((($C$19+$G$20)-$AA79)*($O$20/($O$19/2)))*$AZ$9))/3)*$AB$29),(((PI()*((($C$19+$G$20)-$AA79)*($O$20/($O$19/2)))^2*((($O$20+$G$20)-$AA79)/3))*$AB$29)-((PI()*((($C$19+$G$20)-$AA79)*($O$20/($O$19/2)))^2*(((($C$19+$G$20)-$AA79)*($O$20/($O$19/2)))*$AZ$9)/3)*$AB$29))),IF('Silo Levels'!$L$16="Pumping",(($D$18*$AB$29)+((PI()*(($C$21/2)^2)*($G$20-$AA79))*$AB$29))+((($D$18+$H$18)/3)*$BD$9)+(((PI()*($C$21/2)^2*(($C$21/2)*$AZ$9))/3)*$AB$29),(($D$18*$AB$29)+((PI()*(($C$21/2)^2)*($G$20-$AA79))*$AB$29))+((($D$18+$H$18)/3)*$BD$9)-(((PI()*($C$21/2)^2*(($C$21/2)*$AZ$9))/3)*$AB$29)))</f>
        <v>182691.69486615778</v>
      </c>
      <c r="AC79" s="73">
        <v>4.8</v>
      </c>
      <c r="AD79" s="79">
        <f t="shared" si="8"/>
        <v>185438.73238998998</v>
      </c>
      <c r="AE79" s="53">
        <v>4.8</v>
      </c>
      <c r="AF79" s="80">
        <f>IF($AE79&gt;$G$20,IF('Silo Levels'!$L$17="Pumping",((PI()*((($C$19+$G$20)-$AE79)*($O$20/($O$19/2)))^2*((($O$20+$G$20)-$AE79))/3)*$AF$29)+(((PI()*((($C$19+$G$20)-$AE79)*($O$20/($O$19/2)))^2*(((($C$19+$G$20)-$AE79)*($O$20/($O$19/2)))*$AZ$10))/3)*$AF$29),(((PI()*((($C$19+$G$20)-$AE79)*($O$20/($O$19/2)))^2*((($O$20+$G$20)-$AE79)/3))*$AF$29)-((PI()*((($C$19+$G$20)-$AE79)*($O$20/($O$19/2)))^2*(((($C$19+$G$20)-$AE79)*($O$20/($O$19/2)))*$AZ$10)/3)*$AF$29))),IF('Silo Levels'!$L$17="Pumping",(($D$18*$AF$29)+((PI()*(($C$21/2)^2)*($G$20-$AE79))*$AF$29))+((($D$18+$H$18)/3)*$BD$10)+(((PI()*($C$21/2)^2*(($C$21/2)*$AZ$10))/3)*$AF$29),(($D$18*$AF$29)+((PI()*(($C$21/2)^2)*($G$20-$AE79))*$AF$29))+((($D$18+$H$18)/3)*$BD$10)-(((PI()*($C$21/2)^2*(($C$21/2)*$AZ$10))/3)*$AF$29)))</f>
        <v>181650.59794496413</v>
      </c>
      <c r="AG79" s="73">
        <v>4.8</v>
      </c>
      <c r="AH79" s="79">
        <f t="shared" si="6"/>
        <v>186270.07385322967</v>
      </c>
      <c r="AI79" s="53">
        <v>4.8</v>
      </c>
      <c r="AJ79" s="80">
        <f>IF($AI79&gt;$G$20,IF('Silo Levels'!$L$18="Pumping",((PI()*((($C$19+$G$20)-$AI79)*($O$20/($O$19/2)))^2*((($O$20+$G$20)-$AI79))/3)*$AJ$29)+(((PI()*((($C$19+$G$20)-$AI79)*($O$20/($O$19/2)))^2*(((($C$19+$G$20)-$AI79)*($O$20/($O$19/2)))*$AZ$11))/3)*$AJ$29),(((PI()*((($C$19+$G$20)-$AI79)*($O$20/($O$19/2)))^2*((($O$20+$G$20)-$AI79)/3))*$AJ$29)-((PI()*((($C$19+$G$20)-$AI79)*($O$20/($O$19/2)))^2*(((($C$19+$G$20)-$AI79)*($O$20/($O$19/2)))*$AZ$11)/3)*$AJ$29))),IF('Silo Levels'!$L$18="Pumping",(($D$18*$AJ$29)+((PI()*(($C$21/2)^2)*($G$20-$AI79))*$AJ$29))+((($D$18+$H$18)/3)*$BD$11)+(((PI()*($C$21/2)^2*(($C$21/2)*$AZ$11))/3)*$AJ$29),(($D$18*$AJ$29)+((PI()*(($C$21/2)^2)*($G$20-$AI79))*$AJ$29))+((($D$18+$H$18)/3)*$BD$11)-(((PI()*($C$21/2)^2*(($C$21/2)*$AZ$11))/3)*$AJ$29)))</f>
        <v>182464.68083161756</v>
      </c>
    </row>
    <row r="80" spans="1:36" x14ac:dyDescent="0.3">
      <c r="A80" s="48">
        <v>4.9000000000000004</v>
      </c>
      <c r="B80" s="78">
        <f t="shared" si="0"/>
        <v>131118.90345086792</v>
      </c>
      <c r="C80" s="53">
        <v>4.9000000000000004</v>
      </c>
      <c r="D80" s="54">
        <f>IF($C80&gt;$G$6,IF('Silo Levels'!$L$10="Pumping",((PI()*((($C$5+$G$6)-$C80)*($O$6/($O$5/2)))^2*((($O$6+$G$6)-$C80))/3)*$D$29)+(((PI()*((($C$5+$G$6)-$C80)*($O$6/($O$5/2)))^2*(((($C$5+$G$6)-$C80)*($O$6/($O$5/2)))*$AZ$3))/3)*$D$29),(((PI()*((($C$5+$G$6)-$C80)*($O$6/($O$5/2)))^2*((($O$6+$G$6)-$C80)/3))*$D$29)-((PI()*((($C$5+$G$6)-$C80)*($O$6/($O$5/2)))^2*(((($C$5+$G$6)-$C80)*($O$6/($O$5/2)))*$AZ$3)/3)*$D$29))),IF('Silo Levels'!$L$10="Pumping",(($D$4*$D$29)+((PI()*(($C$7/2)^2)*(G$6-$C80))*$D$29))+((($D$4+$H$4)/3)*$BD$3)+(((PI()*($C$7/2)^2*(($C$7/2)*$AZ$3))/3)*$D$29),(($D$4*$D$29)+((PI()*(($C$7/2)^2)*($G$6-$C80))*$D$29))+((($D$4+$H$4)/3)*$BD$3)-(((PI()*($C$7/2)^2*(($C$7/2)*$AZ$3))/3)*$D$29)))</f>
        <v>128063.39670116172</v>
      </c>
      <c r="E80" s="73">
        <v>4.9000000000000004</v>
      </c>
      <c r="F80" s="78">
        <f t="shared" si="1"/>
        <v>114556.40524027901</v>
      </c>
      <c r="G80" s="53">
        <v>4.9000000000000004</v>
      </c>
      <c r="H80" s="54">
        <f>IF($G80&gt;$G$6,IF('Silo Levels'!$L$11="Pumping",((PI()*((($C$5+$G$6)-$G80)*($O$6/($O$5/2)))^2*((($O$6+$G$6)-$G80))/3)*$H$29)+(((PI()*((($C$5+$G$6)-$G80)*($O$6/($O$5/2)))^2*(((($C$5+$G$6)-$G80)*($O$6/($O$5/2)))*$AZ$4))/3)*$H$29),(((PI()*((($C$5+$G$6)-$G80)*($O$6/($O$5/2)))^2*((($O$6+$G$6)-$G80)/3))*$H$29)-((PI()*((($C$5+$G$6)-$G80)*($O$6/($O$5/2)))^2*(((($C$5+$G$6)-$G80)*($O$6/($O$5/2)))*$AZ$4)/3)*$H$29))),IF('Silo Levels'!$L$11="Pumping",(($D$4*$H$29)+((PI()*(($C$7/2)^2)*(G$6-$G80))*$H$29))+((($D$4+$H$4)/3)*$BD$4)+(((PI()*($C$7/2)^2*(($C$7/2)*$AZ$4))/3)*$H$29),(($D$4*$H$29)+((PI()*(($C$7/2)^2)*($G$6-$G80))*$H$29))+((($D$4+$H$4)/3)*$BD$4)-(((PI()*($C$7/2)^2*(($C$7/2)*$AZ$4))/3)*$H$29)))</f>
        <v>111892.63012515054</v>
      </c>
      <c r="I80" s="73">
        <v>4.9000000000000004</v>
      </c>
      <c r="J80" s="79">
        <f t="shared" si="2"/>
        <v>404099.08144353708</v>
      </c>
      <c r="K80" s="53">
        <v>4.9000000000000004</v>
      </c>
      <c r="L80" s="80">
        <f>IF($K80&gt;$G$13,IF('Silo Levels'!$L$12="Pumping",((PI()*((($C$12+$G$13)-$K80)*($O$13/($O$12/2)))^2*((($O$13+$G$13)-$K80))/3)*$L$29)+(((PI()*((($C$12+$G$13)-$K80)*($O$13/($O$12/2)))^2*(((($C$12+$G$13)-$K80)*($O$13/($O$12/2)))*$AZ$5))/3)*$L$29),(((PI()*((($C$12+$G$13)-$K80)*($O$13/($O$12/2)))^2*((($O$13+$G$13)-$K80)/3))*$L$29)-((PI()*((($C$12+$G$13)-$K80)*($O$13/($O$12/2)))^2*(((($C$12+$G$13)-$K80)*($O$13/($O$12/2)))*$AZ$5)/3)*$L$29))),IF('Silo Levels'!$L$12="Pumping",(($D$11*$L$29)+((PI()*(($C$14/2)^2)*($G$13-$K80))*$L$29))+((($D$11+$H$11)/3)*$BD$5)+(((PI()*($C$14/2)^2*(($C$14/2)*$AZ$5))/3)*$L$29),(($D$11*$L$29)+((PI()*(($C$14/2)^2)*($G$13-$K80))*$L$29))+((($D$11+$H$11)/3)*$BD$5)-(((PI()*($C$14/2)^2*(($C$14/2)*$AZ$5))/3)*$L$29)))</f>
        <v>389901.07476393762</v>
      </c>
      <c r="M80" s="73">
        <v>4.9000000000000004</v>
      </c>
      <c r="N80" s="79">
        <f t="shared" si="3"/>
        <v>199338.42899558539</v>
      </c>
      <c r="O80" s="53">
        <v>4.9000000000000004</v>
      </c>
      <c r="P80" s="80">
        <f>IF($O80&gt;$G$20,IF('Silo Levels'!$L$13="Pumping",((PI()*((($C$19+$G$20)-$O80)*($O$20/($O$19/2)))^2*((($O$20+$G$20)-$O80))/3)*$P$29)+(((PI()*((($C$19+$G$20)-$O80)*($O$20/($O$19/2)))^2*(((($C$19+$G$20)-$O80)*($O$20/($O$19/2)))*$AZ$6))/3)*$P$29),(((PI()*((($C$19+$G$20)-$O80)*($O$20/($O$19/2)))^2*((($O$20+$G$20)-$O80)/3))*$P$29)-((PI()*((($C$19+$G$20)-$O80)*($O$20/($O$19/2)))^2*(((($C$19+$G$20)-$O80)*($O$20/($O$19/2)))*$AZ$6)/3)*$P$29))),IF('Silo Levels'!$L$13="Pumping",(($D$18*$P$29)+((PI()*(($C$21/2)^2)*($G$20-$O80))*$P$29))+((($D$18+$H$18)/3)*$BD$6)+(((PI()*($C$21/2)^2*(($C$21/2)*$AZ$6))/3)*$P$29),(($D$18*$P$29)+((PI()*(($C$21/2)^2)*($G$20-$O80))*$P$29))+((($D$18+$H$18)/3)*$BD$6)-(((PI()*($C$21/2)^2*(($C$21/2)*$AZ$6))/3)*$P$29)))</f>
        <v>195253.22766356062</v>
      </c>
      <c r="Q80" s="73">
        <v>4.9000000000000004</v>
      </c>
      <c r="R80" s="79">
        <f t="shared" si="4"/>
        <v>193996.00146643643</v>
      </c>
      <c r="S80" s="53">
        <v>4.9000000000000004</v>
      </c>
      <c r="T80" s="80">
        <f>IF($S80&gt;$G$20,IF('Silo Levels'!$L$14="Pumping",((PI()*((($C$19+$G$20)-$S80)*($O$20/($O$19/2)))^2*((($O$20+$G$20)-$S80))/3)*$T$29)+(((PI()*((($C$19+$G$20)-$S80)*($O$20/($O$19/2)))^2*(((($C$19+$G$20)-$S80)*($O$20/($O$19/2)))*$AZ$7))/3)*$T$29),(((PI()*((($C$19+$G$20)-$S80)*($O$20/($O$19/2)))^2*((($O$20+$G$20)-$S80)/3))*$T$29)-((PI()*((($C$19+$G$20)-$S80)*($O$20/($O$19/2)))^2*(((($C$19+$G$20)-$S80)*($O$20/($O$19/2)))*$AZ$7)/3)*$T$29))),IF('Silo Levels'!$L$14="Pumping",(($D$18*$T$29)+((PI()*(($C$21/2)^2)*($G$20-$S80))*$T$29))+((($D$18+$H$18)/3)*$BD$7)+(((PI()*($C$21/2)^2*(($C$21/2)*$AZ$7))/3)*$T$29),(($D$18*$T$29)+((PI()*(($C$21/2)^2)*($G$20-$S80))*$T$29))+((($D$18+$H$18)/3)*$BD$7)-(((PI()*($C$21/2)^2*(($C$21/2)*$AZ$7))/3)*$T$29)))</f>
        <v>190021.93999530756</v>
      </c>
      <c r="U80" s="73">
        <v>4.9000000000000004</v>
      </c>
      <c r="V80" s="79">
        <f t="shared" si="7"/>
        <v>189062.4606363966</v>
      </c>
      <c r="W80" s="53">
        <v>4.9000000000000004</v>
      </c>
      <c r="X80" s="80">
        <f>IF($W80&gt;$G$20,IF('Silo Levels'!$L$15="Pumping",((PI()*((($C$19+$G$20)-$W80)*($O$20/($O$19/2)))^2*((($O$20+$G$20)-$W80))/3)*$X$29)+(((PI()*((($C$19+$G$20)-$W80)*($O$20/($O$19/2)))^2*(((($C$19+$G$20)-$W80)*($O$20/($O$19/2)))*$AZ$8))/3)*$X$29),(((PI()*((($C$19+$G$20)-$W80)*($O$20/($O$19/2)))^2*((($O$20+$G$20)-$W80)/3))*$X$29)-((PI()*((($C$19+$G$20)-$W80)*($O$20/($O$19/2)))^2*(((($C$19+$G$20)-$W80)*($O$20/($O$19/2)))*$AZ$8)/3)*$X$29))),IF('Silo Levels'!$L$15="Pumping",(($D$18*$X$29)+((PI()*(($C$21/2)^2)*($G$20-$W80))*$X$29))+((($D$18+$H$18)/3)*$BD$8)+(((PI()*($C$21/2)^2*(($C$21/2)*$AZ$8))/3)*$X$29),(($D$18*$X$29)+((PI()*(($C$21/2)^2)*($G$20-$W80))*$X$29))+((($D$18+$H$18)/3)*$BD$8)-(((PI()*($C$21/2)^2*(($C$21/2)*$AZ$8))/3)*$X$29)))</f>
        <v>185191.03285352711</v>
      </c>
      <c r="Y80" s="73">
        <v>4.9000000000000004</v>
      </c>
      <c r="Z80" s="79">
        <f t="shared" si="5"/>
        <v>186119.55242044042</v>
      </c>
      <c r="AA80" s="53">
        <v>4.9000000000000004</v>
      </c>
      <c r="AB80" s="80">
        <f>IF($AA80&gt;$G$20,IF('Silo Levels'!$L$16="Pumping",((PI()*((($C$19+$G$20)-$AA80)*($O$20/($O$19/2)))^2*((($O$20+$G$20)-$AA80))/3)*$AB$29)+(((PI()*((($C$19+$G$20)-$AA80)*($O$20/($O$19/2)))^2*(((($C$19+$G$20)-$AA80)*($O$20/($O$19/2)))*$AZ$9))/3)*$AB$29),(((PI()*((($C$19+$G$20)-$AA80)*($O$20/($O$19/2)))^2*((($O$20+$G$20)-$AA80)/3))*$AB$29)-((PI()*((($C$19+$G$20)-$AA80)*($O$20/($O$19/2)))^2*(((($C$19+$G$20)-$AA80)*($O$20/($O$19/2)))*$AZ$9)/3)*$AB$29))),IF('Silo Levels'!$L$16="Pumping",(($D$18*$AB$29)+((PI()*(($C$21/2)^2)*($G$20-$AA80))*$AB$29))+((($D$18+$H$18)/3)*$BD$9)+(((PI()*($C$21/2)^2*(($C$21/2)*$AZ$9))/3)*$AB$29),(($D$18*$AB$29)+((PI()*(($C$21/2)^2)*($G$20-$AA80))*$AB$29))+((($D$18+$H$18)/3)*$BD$9)-(((PI()*($C$21/2)^2*(($C$21/2)*$AZ$9))/3)*$AB$29)))</f>
        <v>182309.34669588922</v>
      </c>
      <c r="AC80" s="73">
        <v>4.9000000000000004</v>
      </c>
      <c r="AD80" s="79">
        <f t="shared" si="8"/>
        <v>185058.59903801524</v>
      </c>
      <c r="AE80" s="53">
        <v>4.9000000000000004</v>
      </c>
      <c r="AF80" s="80">
        <f>IF($AE80&gt;$G$20,IF('Silo Levels'!$L$17="Pumping",((PI()*((($C$19+$G$20)-$AE80)*($O$20/($O$19/2)))^2*((($O$20+$G$20)-$AE80))/3)*$AF$29)+(((PI()*((($C$19+$G$20)-$AE80)*($O$20/($O$19/2)))^2*(((($C$19+$G$20)-$AE80)*($O$20/($O$19/2)))*$AZ$10))/3)*$AF$29),(((PI()*((($C$19+$G$20)-$AE80)*($O$20/($O$19/2)))^2*((($O$20+$G$20)-$AE80)/3))*$AF$29)-((PI()*((($C$19+$G$20)-$AE80)*($O$20/($O$19/2)))^2*(((($C$19+$G$20)-$AE80)*($O$20/($O$19/2)))*$AZ$10)/3)*$AF$29))),IF('Silo Levels'!$L$17="Pumping",(($D$18*$AF$29)+((PI()*(($C$21/2)^2)*($G$20-$AE80))*$AF$29))+((($D$18+$H$18)/3)*$BD$10)+(((PI()*($C$21/2)^2*(($C$21/2)*$AZ$10))/3)*$AF$29),(($D$18*$AF$29)+((PI()*(($C$21/2)^2)*($G$20-$AE80))*$AF$29))+((($D$18+$H$18)/3)*$BD$10)-(((PI()*($C$21/2)^2*(($C$21/2)*$AZ$10))/3)*$AF$29)))</f>
        <v>181270.46459298939</v>
      </c>
      <c r="AG80" s="73">
        <v>4.9000000000000004</v>
      </c>
      <c r="AH80" s="79">
        <f t="shared" si="6"/>
        <v>185888.20863015499</v>
      </c>
      <c r="AI80" s="53">
        <v>4.9000000000000004</v>
      </c>
      <c r="AJ80" s="80">
        <f>IF($AI80&gt;$G$20,IF('Silo Levels'!$L$18="Pumping",((PI()*((($C$19+$G$20)-$AI80)*($O$20/($O$19/2)))^2*((($O$20+$G$20)-$AI80))/3)*$AJ$29)+(((PI()*((($C$19+$G$20)-$AI80)*($O$20/($O$19/2)))^2*(((($C$19+$G$20)-$AI80)*($O$20/($O$19/2)))*$AZ$11))/3)*$AJ$29),(((PI()*((($C$19+$G$20)-$AI80)*($O$20/($O$19/2)))^2*((($O$20+$G$20)-$AI80)/3))*$AJ$29)-((PI()*((($C$19+$G$20)-$AI80)*($O$20/($O$19/2)))^2*(((($C$19+$G$20)-$AI80)*($O$20/($O$19/2)))*$AZ$11)/3)*$AJ$29))),IF('Silo Levels'!$L$18="Pumping",(($D$18*$AJ$29)+((PI()*(($C$21/2)^2)*($G$20-$AI80))*$AJ$29))+((($D$18+$H$18)/3)*$BD$11)+(((PI()*($C$21/2)^2*(($C$21/2)*$AZ$11))/3)*$AJ$29),(($D$18*$AJ$29)+((PI()*(($C$21/2)^2)*($G$20-$AI80))*$AJ$29))+((($D$18+$H$18)/3)*$BD$11)-(((PI()*($C$21/2)^2*(($C$21/2)*$AZ$11))/3)*$AJ$29)))</f>
        <v>182082.81560854288</v>
      </c>
    </row>
    <row r="81" spans="1:36" x14ac:dyDescent="0.3">
      <c r="A81" s="48">
        <v>5</v>
      </c>
      <c r="B81" s="78">
        <f t="shared" si="0"/>
        <v>130680.88157734108</v>
      </c>
      <c r="C81" s="53">
        <v>5</v>
      </c>
      <c r="D81" s="54">
        <f>IF($C81&gt;$G$6,IF('Silo Levels'!$L$10="Pumping",((PI()*((($C$5+$G$6)-$C81)*($O$6/($O$5/2)))^2*((($O$6+$G$6)-$C81))/3)*$D$29)+(((PI()*((($C$5+$G$6)-$C81)*($O$6/($O$5/2)))^2*(((($C$5+$G$6)-$C81)*($O$6/($O$5/2)))*$AZ$3))/3)*$D$29),(((PI()*((($C$5+$G$6)-$C81)*($O$6/($O$5/2)))^2*((($O$6+$G$6)-$C81)/3))*$D$29)-((PI()*((($C$5+$G$6)-$C81)*($O$6/($O$5/2)))^2*(((($C$5+$G$6)-$C81)*($O$6/($O$5/2)))*$AZ$3)/3)*$D$29))),IF('Silo Levels'!$L$10="Pumping",(($D$4*$D$29)+((PI()*(($C$7/2)^2)*(G$6-$C81))*$D$29))+((($D$4+$H$4)/3)*$BD$3)+(((PI()*($C$7/2)^2*(($C$7/2)*$AZ$3))/3)*$D$29),(($D$4*$D$29)+((PI()*(($C$7/2)^2)*($G$6-$C81))*$D$29))+((($D$4+$H$4)/3)*$BD$3)-(((PI()*($C$7/2)^2*(($C$7/2)*$AZ$3))/3)*$D$29)))</f>
        <v>127625.37482763488</v>
      </c>
      <c r="E81" s="73">
        <v>5</v>
      </c>
      <c r="F81" s="78">
        <f t="shared" si="1"/>
        <v>114174.54001720433</v>
      </c>
      <c r="G81" s="53">
        <v>5</v>
      </c>
      <c r="H81" s="54">
        <f>IF($G81&gt;$G$6,IF('Silo Levels'!$L$11="Pumping",((PI()*((($C$5+$G$6)-$G81)*($O$6/($O$5/2)))^2*((($O$6+$G$6)-$G81))/3)*$H$29)+(((PI()*((($C$5+$G$6)-$G81)*($O$6/($O$5/2)))^2*(((($C$5+$G$6)-$G81)*($O$6/($O$5/2)))*$AZ$4))/3)*$H$29),(((PI()*((($C$5+$G$6)-$G81)*($O$6/($O$5/2)))^2*((($O$6+$G$6)-$G81)/3))*$H$29)-((PI()*((($C$5+$G$6)-$G81)*($O$6/($O$5/2)))^2*(((($C$5+$G$6)-$G81)*($O$6/($O$5/2)))*$AZ$4)/3)*$H$29))),IF('Silo Levels'!$L$11="Pumping",(($D$4*$H$29)+((PI()*(($C$7/2)^2)*(G$6-$G81))*$H$29))+((($D$4+$H$4)/3)*$BD$4)+(((PI()*($C$7/2)^2*(($C$7/2)*$AZ$4))/3)*$H$29),(($D$4*$H$29)+((PI()*(($C$7/2)^2)*($G$6-$G81))*$H$29))+((($D$4+$H$4)/3)*$BD$4)-(((PI()*($C$7/2)^2*(($C$7/2)*$AZ$4))/3)*$H$29)))</f>
        <v>111510.76490207585</v>
      </c>
      <c r="I81" s="73">
        <v>5</v>
      </c>
      <c r="J81" s="79">
        <f t="shared" si="2"/>
        <v>403180.11660990602</v>
      </c>
      <c r="K81" s="53">
        <v>5</v>
      </c>
      <c r="L81" s="80">
        <f>IF($K81&gt;$G$13,IF('Silo Levels'!$L$12="Pumping",((PI()*((($C$12+$G$13)-$K81)*($O$13/($O$12/2)))^2*((($O$13+$G$13)-$K81))/3)*$L$29)+(((PI()*((($C$12+$G$13)-$K81)*($O$13/($O$12/2)))^2*(((($C$12+$G$13)-$K81)*($O$13/($O$12/2)))*$AZ$5))/3)*$L$29),(((PI()*((($C$12+$G$13)-$K81)*($O$13/($O$12/2)))^2*((($O$13+$G$13)-$K81)/3))*$L$29)-((PI()*((($C$12+$G$13)-$K81)*($O$13/($O$12/2)))^2*(((($C$12+$G$13)-$K81)*($O$13/($O$12/2)))*$AZ$5)/3)*$L$29))),IF('Silo Levels'!$L$12="Pumping",(($D$11*$L$29)+((PI()*(($C$14/2)^2)*($G$13-$K81))*$L$29))+((($D$11+$H$11)/3)*$BD$5)+(((PI()*($C$14/2)^2*(($C$14/2)*$AZ$5))/3)*$L$29),(($D$11*$L$29)+((PI()*(($C$14/2)^2)*($G$13-$K81))*$L$29))+((($D$11+$H$11)/3)*$BD$5)-(((PI()*($C$14/2)^2*(($C$14/2)*$AZ$5))/3)*$L$29)))</f>
        <v>388982.10993030656</v>
      </c>
      <c r="M81" s="73">
        <v>5</v>
      </c>
      <c r="N81" s="79">
        <f t="shared" si="3"/>
        <v>198928.48544728468</v>
      </c>
      <c r="O81" s="53">
        <v>5</v>
      </c>
      <c r="P81" s="80">
        <f>IF($O81&gt;$G$20,IF('Silo Levels'!$L$13="Pumping",((PI()*((($C$19+$G$20)-$O81)*($O$20/($O$19/2)))^2*((($O$20+$G$20)-$O81))/3)*$P$29)+(((PI()*((($C$19+$G$20)-$O81)*($O$20/($O$19/2)))^2*(((($C$19+$G$20)-$O81)*($O$20/($O$19/2)))*$AZ$6))/3)*$P$29),(((PI()*((($C$19+$G$20)-$O81)*($O$20/($O$19/2)))^2*((($O$20+$G$20)-$O81)/3))*$P$29)-((PI()*((($C$19+$G$20)-$O81)*($O$20/($O$19/2)))^2*(((($C$19+$G$20)-$O81)*($O$20/($O$19/2)))*$AZ$6)/3)*$P$29))),IF('Silo Levels'!$L$13="Pumping",(($D$18*$P$29)+((PI()*(($C$21/2)^2)*($G$20-$O81))*$P$29))+((($D$18+$H$18)/3)*$BD$6)+(((PI()*($C$21/2)^2*(($C$21/2)*$AZ$6))/3)*$P$29),(($D$18*$P$29)+((PI()*(($C$21/2)^2)*($G$20-$O81))*$P$29))+((($D$18+$H$18)/3)*$BD$6)-(((PI()*($C$21/2)^2*(($C$21/2)*$AZ$6))/3)*$P$29)))</f>
        <v>194843.28411525991</v>
      </c>
      <c r="Q81" s="73">
        <v>5</v>
      </c>
      <c r="R81" s="79">
        <f t="shared" si="4"/>
        <v>193597.21062891549</v>
      </c>
      <c r="S81" s="53">
        <v>5</v>
      </c>
      <c r="T81" s="80">
        <f>IF($S81&gt;$G$20,IF('Silo Levels'!$L$14="Pumping",((PI()*((($C$19+$G$20)-$S81)*($O$20/($O$19/2)))^2*((($O$20+$G$20)-$S81))/3)*$T$29)+(((PI()*((($C$19+$G$20)-$S81)*($O$20/($O$19/2)))^2*(((($C$19+$G$20)-$S81)*($O$20/($O$19/2)))*$AZ$7))/3)*$T$29),(((PI()*((($C$19+$G$20)-$S81)*($O$20/($O$19/2)))^2*((($O$20+$G$20)-$S81)/3))*$T$29)-((PI()*((($C$19+$G$20)-$S81)*($O$20/($O$19/2)))^2*(((($C$19+$G$20)-$S81)*($O$20/($O$19/2)))*$AZ$7)/3)*$T$29))),IF('Silo Levels'!$L$14="Pumping",(($D$18*$T$29)+((PI()*(($C$21/2)^2)*($G$20-$S81))*$T$29))+((($D$18+$H$18)/3)*$BD$7)+(((PI()*($C$21/2)^2*(($C$21/2)*$AZ$7))/3)*$T$29),(($D$18*$T$29)+((PI()*(($C$21/2)^2)*($G$20-$S81))*$T$29))+((($D$18+$H$18)/3)*$BD$7)-(((PI()*($C$21/2)^2*(($C$21/2)*$AZ$7))/3)*$T$29)))</f>
        <v>189623.14915778663</v>
      </c>
      <c r="U81" s="73">
        <v>5</v>
      </c>
      <c r="V81" s="79">
        <f t="shared" si="7"/>
        <v>188673.96892856859</v>
      </c>
      <c r="W81" s="53">
        <v>5</v>
      </c>
      <c r="X81" s="80">
        <f>IF($W81&gt;$G$20,IF('Silo Levels'!$L$15="Pumping",((PI()*((($C$19+$G$20)-$W81)*($O$20/($O$19/2)))^2*((($O$20+$G$20)-$W81))/3)*$X$29)+(((PI()*((($C$19+$G$20)-$W81)*($O$20/($O$19/2)))^2*(((($C$19+$G$20)-$W81)*($O$20/($O$19/2)))*$AZ$8))/3)*$X$29),(((PI()*((($C$19+$G$20)-$W81)*($O$20/($O$19/2)))^2*((($O$20+$G$20)-$W81)/3))*$X$29)-((PI()*((($C$19+$G$20)-$W81)*($O$20/($O$19/2)))^2*(((($C$19+$G$20)-$W81)*($O$20/($O$19/2)))*$AZ$8)/3)*$X$29))),IF('Silo Levels'!$L$15="Pumping",(($D$18*$X$29)+((PI()*(($C$21/2)^2)*($G$20-$W81))*$X$29))+((($D$18+$H$18)/3)*$BD$8)+(((PI()*($C$21/2)^2*(($C$21/2)*$AZ$8))/3)*$X$29),(($D$18*$X$29)+((PI()*(($C$21/2)^2)*($G$20-$W81))*$X$29))+((($D$18+$H$18)/3)*$BD$8)-(((PI()*($C$21/2)^2*(($C$21/2)*$AZ$8))/3)*$X$29)))</f>
        <v>184802.5411456991</v>
      </c>
      <c r="Y81" s="73">
        <v>5</v>
      </c>
      <c r="Z81" s="79">
        <f t="shared" si="5"/>
        <v>185737.20425017187</v>
      </c>
      <c r="AA81" s="53">
        <v>5</v>
      </c>
      <c r="AB81" s="80">
        <f>IF($AA81&gt;$G$20,IF('Silo Levels'!$L$16="Pumping",((PI()*((($C$19+$G$20)-$AA81)*($O$20/($O$19/2)))^2*((($O$20+$G$20)-$AA81))/3)*$AB$29)+(((PI()*((($C$19+$G$20)-$AA81)*($O$20/($O$19/2)))^2*(((($C$19+$G$20)-$AA81)*($O$20/($O$19/2)))*$AZ$9))/3)*$AB$29),(((PI()*((($C$19+$G$20)-$AA81)*($O$20/($O$19/2)))^2*((($O$20+$G$20)-$AA81)/3))*$AB$29)-((PI()*((($C$19+$G$20)-$AA81)*($O$20/($O$19/2)))^2*(((($C$19+$G$20)-$AA81)*($O$20/($O$19/2)))*$AZ$9)/3)*$AB$29))),IF('Silo Levels'!$L$16="Pumping",(($D$18*$AB$29)+((PI()*(($C$21/2)^2)*($G$20-$AA81))*$AB$29))+((($D$18+$H$18)/3)*$BD$9)+(((PI()*($C$21/2)^2*(($C$21/2)*$AZ$9))/3)*$AB$29),(($D$18*$AB$29)+((PI()*(($C$21/2)^2)*($G$20-$AA81))*$AB$29))+((($D$18+$H$18)/3)*$BD$9)-(((PI()*($C$21/2)^2*(($C$21/2)*$AZ$9))/3)*$AB$29)))</f>
        <v>181926.99852562067</v>
      </c>
      <c r="AC81" s="73">
        <v>5</v>
      </c>
      <c r="AD81" s="79">
        <f t="shared" si="8"/>
        <v>184678.46568604055</v>
      </c>
      <c r="AE81" s="53">
        <v>5</v>
      </c>
      <c r="AF81" s="80">
        <f>IF($AE81&gt;$G$20,IF('Silo Levels'!$L$17="Pumping",((PI()*((($C$19+$G$20)-$AE81)*($O$20/($O$19/2)))^2*((($O$20+$G$20)-$AE81))/3)*$AF$29)+(((PI()*((($C$19+$G$20)-$AE81)*($O$20/($O$19/2)))^2*(((($C$19+$G$20)-$AE81)*($O$20/($O$19/2)))*$AZ$10))/3)*$AF$29),(((PI()*((($C$19+$G$20)-$AE81)*($O$20/($O$19/2)))^2*((($O$20+$G$20)-$AE81)/3))*$AF$29)-((PI()*((($C$19+$G$20)-$AE81)*($O$20/($O$19/2)))^2*(((($C$19+$G$20)-$AE81)*($O$20/($O$19/2)))*$AZ$10)/3)*$AF$29))),IF('Silo Levels'!$L$17="Pumping",(($D$18*$AF$29)+((PI()*(($C$21/2)^2)*($G$20-$AE81))*$AF$29))+((($D$18+$H$18)/3)*$BD$10)+(((PI()*($C$21/2)^2*(($C$21/2)*$AZ$10))/3)*$AF$29),(($D$18*$AF$29)+((PI()*(($C$21/2)^2)*($G$20-$AE81))*$AF$29))+((($D$18+$H$18)/3)*$BD$10)-(((PI()*($C$21/2)^2*(($C$21/2)*$AZ$10))/3)*$AF$29)))</f>
        <v>180890.3312410147</v>
      </c>
      <c r="AG81" s="73">
        <v>5</v>
      </c>
      <c r="AH81" s="79">
        <f t="shared" si="6"/>
        <v>185506.34340708036</v>
      </c>
      <c r="AI81" s="53">
        <v>5</v>
      </c>
      <c r="AJ81" s="80">
        <f>IF($AI81&gt;$G$20,IF('Silo Levels'!$L$18="Pumping",((PI()*((($C$19+$G$20)-$AI81)*($O$20/($O$19/2)))^2*((($O$20+$G$20)-$AI81))/3)*$AJ$29)+(((PI()*((($C$19+$G$20)-$AI81)*($O$20/($O$19/2)))^2*(((($C$19+$G$20)-$AI81)*($O$20/($O$19/2)))*$AZ$11))/3)*$AJ$29),(((PI()*((($C$19+$G$20)-$AI81)*($O$20/($O$19/2)))^2*((($O$20+$G$20)-$AI81)/3))*$AJ$29)-((PI()*((($C$19+$G$20)-$AI81)*($O$20/($O$19/2)))^2*(((($C$19+$G$20)-$AI81)*($O$20/($O$19/2)))*$AZ$11)/3)*$AJ$29))),IF('Silo Levels'!$L$18="Pumping",(($D$18*$AJ$29)+((PI()*(($C$21/2)^2)*($G$20-$AI81))*$AJ$29))+((($D$18+$H$18)/3)*$BD$11)+(((PI()*($C$21/2)^2*(($C$21/2)*$AZ$11))/3)*$AJ$29),(($D$18*$AJ$29)+((PI()*(($C$21/2)^2)*($G$20-$AI81))*$AJ$29))+((($D$18+$H$18)/3)*$BD$11)-(((PI()*($C$21/2)^2*(($C$21/2)*$AZ$11))/3)*$AJ$29)))</f>
        <v>181700.95038546826</v>
      </c>
    </row>
    <row r="82" spans="1:36" x14ac:dyDescent="0.3">
      <c r="A82" s="48">
        <v>5.0999999999999996</v>
      </c>
      <c r="B82" s="78">
        <f t="shared" si="0"/>
        <v>130242.85970381426</v>
      </c>
      <c r="C82" s="53">
        <v>5.0999999999999996</v>
      </c>
      <c r="D82" s="54">
        <f>IF($C82&gt;$G$6,IF('Silo Levels'!$L$10="Pumping",((PI()*((($C$5+$G$6)-$C82)*($O$6/($O$5/2)))^2*((($O$6+$G$6)-$C82))/3)*$D$29)+(((PI()*((($C$5+$G$6)-$C82)*($O$6/($O$5/2)))^2*(((($C$5+$G$6)-$C82)*($O$6/($O$5/2)))*$AZ$3))/3)*$D$29),(((PI()*((($C$5+$G$6)-$C82)*($O$6/($O$5/2)))^2*((($O$6+$G$6)-$C82)/3))*$D$29)-((PI()*((($C$5+$G$6)-$C82)*($O$6/($O$5/2)))^2*(((($C$5+$G$6)-$C82)*($O$6/($O$5/2)))*$AZ$3)/3)*$D$29))),IF('Silo Levels'!$L$10="Pumping",(($D$4*$D$29)+((PI()*(($C$7/2)^2)*(G$6-$C82))*$D$29))+((($D$4+$H$4)/3)*$BD$3)+(((PI()*($C$7/2)^2*(($C$7/2)*$AZ$3))/3)*$D$29),(($D$4*$D$29)+((PI()*(($C$7/2)^2)*($G$6-$C82))*$D$29))+((($D$4+$H$4)/3)*$BD$3)-(((PI()*($C$7/2)^2*(($C$7/2)*$AZ$3))/3)*$D$29)))</f>
        <v>127187.35295410806</v>
      </c>
      <c r="E82" s="73">
        <v>5.0999999999999996</v>
      </c>
      <c r="F82" s="78">
        <f t="shared" si="1"/>
        <v>113792.67479412968</v>
      </c>
      <c r="G82" s="53">
        <v>5.0999999999999996</v>
      </c>
      <c r="H82" s="54">
        <f>IF($G82&gt;$G$6,IF('Silo Levels'!$L$11="Pumping",((PI()*((($C$5+$G$6)-$G82)*($O$6/($O$5/2)))^2*((($O$6+$G$6)-$G82))/3)*$H$29)+(((PI()*((($C$5+$G$6)-$G82)*($O$6/($O$5/2)))^2*(((($C$5+$G$6)-$G82)*($O$6/($O$5/2)))*$AZ$4))/3)*$H$29),(((PI()*((($C$5+$G$6)-$G82)*($O$6/($O$5/2)))^2*((($O$6+$G$6)-$G82)/3))*$H$29)-((PI()*((($C$5+$G$6)-$G82)*($O$6/($O$5/2)))^2*(((($C$5+$G$6)-$G82)*($O$6/($O$5/2)))*$AZ$4)/3)*$H$29))),IF('Silo Levels'!$L$11="Pumping",(($D$4*$H$29)+((PI()*(($C$7/2)^2)*(G$6-$G82))*$H$29))+((($D$4+$H$4)/3)*$BD$4)+(((PI()*($C$7/2)^2*(($C$7/2)*$AZ$4))/3)*$H$29),(($D$4*$H$29)+((PI()*(($C$7/2)^2)*($G$6-$G82))*$H$29))+((($D$4+$H$4)/3)*$BD$4)-(((PI()*($C$7/2)^2*(($C$7/2)*$AZ$4))/3)*$H$29)))</f>
        <v>111128.8996790012</v>
      </c>
      <c r="I82" s="73">
        <v>5.0999999999999996</v>
      </c>
      <c r="J82" s="79">
        <f t="shared" si="2"/>
        <v>402261.15177627496</v>
      </c>
      <c r="K82" s="53">
        <v>5.0999999999999996</v>
      </c>
      <c r="L82" s="80">
        <f>IF($K82&gt;$G$13,IF('Silo Levels'!$L$12="Pumping",((PI()*((($C$12+$G$13)-$K82)*($O$13/($O$12/2)))^2*((($O$13+$G$13)-$K82))/3)*$L$29)+(((PI()*((($C$12+$G$13)-$K82)*($O$13/($O$12/2)))^2*(((($C$12+$G$13)-$K82)*($O$13/($O$12/2)))*$AZ$5))/3)*$L$29),(((PI()*((($C$12+$G$13)-$K82)*($O$13/($O$12/2)))^2*((($O$13+$G$13)-$K82)/3))*$L$29)-((PI()*((($C$12+$G$13)-$K82)*($O$13/($O$12/2)))^2*(((($C$12+$G$13)-$K82)*($O$13/($O$12/2)))*$AZ$5)/3)*$L$29))),IF('Silo Levels'!$L$12="Pumping",(($D$11*$L$29)+((PI()*(($C$14/2)^2)*($G$13-$K82))*$L$29))+((($D$11+$H$11)/3)*$BD$5)+(((PI()*($C$14/2)^2*(($C$14/2)*$AZ$5))/3)*$L$29),(($D$11*$L$29)+((PI()*(($C$14/2)^2)*($G$13-$K82))*$L$29))+((($D$11+$H$11)/3)*$BD$5)-(((PI()*($C$14/2)^2*(($C$14/2)*$AZ$5))/3)*$L$29)))</f>
        <v>388063.14509667549</v>
      </c>
      <c r="M82" s="73">
        <v>5.0999999999999996</v>
      </c>
      <c r="N82" s="79">
        <f t="shared" si="3"/>
        <v>198518.54189898391</v>
      </c>
      <c r="O82" s="53">
        <v>5.0999999999999996</v>
      </c>
      <c r="P82" s="80">
        <f>IF($O82&gt;$G$20,IF('Silo Levels'!$L$13="Pumping",((PI()*((($C$19+$G$20)-$O82)*($O$20/($O$19/2)))^2*((($O$20+$G$20)-$O82))/3)*$P$29)+(((PI()*((($C$19+$G$20)-$O82)*($O$20/($O$19/2)))^2*(((($C$19+$G$20)-$O82)*($O$20/($O$19/2)))*$AZ$6))/3)*$P$29),(((PI()*((($C$19+$G$20)-$O82)*($O$20/($O$19/2)))^2*((($O$20+$G$20)-$O82)/3))*$P$29)-((PI()*((($C$19+$G$20)-$O82)*($O$20/($O$19/2)))^2*(((($C$19+$G$20)-$O82)*($O$20/($O$19/2)))*$AZ$6)/3)*$P$29))),IF('Silo Levels'!$L$13="Pumping",(($D$18*$P$29)+((PI()*(($C$21/2)^2)*($G$20-$O82))*$P$29))+((($D$18+$H$18)/3)*$BD$6)+(((PI()*($C$21/2)^2*(($C$21/2)*$AZ$6))/3)*$P$29),(($D$18*$P$29)+((PI()*(($C$21/2)^2)*($G$20-$O82))*$P$29))+((($D$18+$H$18)/3)*$BD$6)-(((PI()*($C$21/2)^2*(($C$21/2)*$AZ$6))/3)*$P$29)))</f>
        <v>194433.34056695914</v>
      </c>
      <c r="Q82" s="73">
        <v>5.0999999999999996</v>
      </c>
      <c r="R82" s="79">
        <f t="shared" si="4"/>
        <v>193198.41979139455</v>
      </c>
      <c r="S82" s="53">
        <v>5.0999999999999996</v>
      </c>
      <c r="T82" s="80">
        <f>IF($S82&gt;$G$20,IF('Silo Levels'!$L$14="Pumping",((PI()*((($C$19+$G$20)-$S82)*($O$20/($O$19/2)))^2*((($O$20+$G$20)-$S82))/3)*$T$29)+(((PI()*((($C$19+$G$20)-$S82)*($O$20/($O$19/2)))^2*(((($C$19+$G$20)-$S82)*($O$20/($O$19/2)))*$AZ$7))/3)*$T$29),(((PI()*((($C$19+$G$20)-$S82)*($O$20/($O$19/2)))^2*((($O$20+$G$20)-$S82)/3))*$T$29)-((PI()*((($C$19+$G$20)-$S82)*($O$20/($O$19/2)))^2*(((($C$19+$G$20)-$S82)*($O$20/($O$19/2)))*$AZ$7)/3)*$T$29))),IF('Silo Levels'!$L$14="Pumping",(($D$18*$T$29)+((PI()*(($C$21/2)^2)*($G$20-$S82))*$T$29))+((($D$18+$H$18)/3)*$BD$7)+(((PI()*($C$21/2)^2*(($C$21/2)*$AZ$7))/3)*$T$29),(($D$18*$T$29)+((PI()*(($C$21/2)^2)*($G$20-$S82))*$T$29))+((($D$18+$H$18)/3)*$BD$7)-(((PI()*($C$21/2)^2*(($C$21/2)*$AZ$7))/3)*$T$29)))</f>
        <v>189224.35832026569</v>
      </c>
      <c r="U82" s="73">
        <v>5.0999999999999996</v>
      </c>
      <c r="V82" s="79">
        <f t="shared" si="7"/>
        <v>188285.47722074058</v>
      </c>
      <c r="W82" s="53">
        <v>5.0999999999999996</v>
      </c>
      <c r="X82" s="80">
        <f>IF($W82&gt;$G$20,IF('Silo Levels'!$L$15="Pumping",((PI()*((($C$19+$G$20)-$W82)*($O$20/($O$19/2)))^2*((($O$20+$G$20)-$W82))/3)*$X$29)+(((PI()*((($C$19+$G$20)-$W82)*($O$20/($O$19/2)))^2*(((($C$19+$G$20)-$W82)*($O$20/($O$19/2)))*$AZ$8))/3)*$X$29),(((PI()*((($C$19+$G$20)-$W82)*($O$20/($O$19/2)))^2*((($O$20+$G$20)-$W82)/3))*$X$29)-((PI()*((($C$19+$G$20)-$W82)*($O$20/($O$19/2)))^2*(((($C$19+$G$20)-$W82)*($O$20/($O$19/2)))*$AZ$8)/3)*$X$29))),IF('Silo Levels'!$L$15="Pumping",(($D$18*$X$29)+((PI()*(($C$21/2)^2)*($G$20-$W82))*$X$29))+((($D$18+$H$18)/3)*$BD$8)+(((PI()*($C$21/2)^2*(($C$21/2)*$AZ$8))/3)*$X$29),(($D$18*$X$29)+((PI()*(($C$21/2)^2)*($G$20-$W82))*$X$29))+((($D$18+$H$18)/3)*$BD$8)-(((PI()*($C$21/2)^2*(($C$21/2)*$AZ$8))/3)*$X$29)))</f>
        <v>184414.04943787109</v>
      </c>
      <c r="Y82" s="73">
        <v>5.0999999999999996</v>
      </c>
      <c r="Z82" s="79">
        <f t="shared" si="5"/>
        <v>185354.85607990331</v>
      </c>
      <c r="AA82" s="53">
        <v>5.0999999999999996</v>
      </c>
      <c r="AB82" s="80">
        <f>IF($AA82&gt;$G$20,IF('Silo Levels'!$L$16="Pumping",((PI()*((($C$19+$G$20)-$AA82)*($O$20/($O$19/2)))^2*((($O$20+$G$20)-$AA82))/3)*$AB$29)+(((PI()*((($C$19+$G$20)-$AA82)*($O$20/($O$19/2)))^2*(((($C$19+$G$20)-$AA82)*($O$20/($O$19/2)))*$AZ$9))/3)*$AB$29),(((PI()*((($C$19+$G$20)-$AA82)*($O$20/($O$19/2)))^2*((($O$20+$G$20)-$AA82)/3))*$AB$29)-((PI()*((($C$19+$G$20)-$AA82)*($O$20/($O$19/2)))^2*(((($C$19+$G$20)-$AA82)*($O$20/($O$19/2)))*$AZ$9)/3)*$AB$29))),IF('Silo Levels'!$L$16="Pumping",(($D$18*$AB$29)+((PI()*(($C$21/2)^2)*($G$20-$AA82))*$AB$29))+((($D$18+$H$18)/3)*$BD$9)+(((PI()*($C$21/2)^2*(($C$21/2)*$AZ$9))/3)*$AB$29),(($D$18*$AB$29)+((PI()*(($C$21/2)^2)*($G$20-$AA82))*$AB$29))+((($D$18+$H$18)/3)*$BD$9)-(((PI()*($C$21/2)^2*(($C$21/2)*$AZ$9))/3)*$AB$29)))</f>
        <v>181544.65035535212</v>
      </c>
      <c r="AC82" s="73">
        <v>5.0999999999999996</v>
      </c>
      <c r="AD82" s="79">
        <f t="shared" si="8"/>
        <v>184298.33233406581</v>
      </c>
      <c r="AE82" s="53">
        <v>5.0999999999999996</v>
      </c>
      <c r="AF82" s="80">
        <f>IF($AE82&gt;$G$20,IF('Silo Levels'!$L$17="Pumping",((PI()*((($C$19+$G$20)-$AE82)*($O$20/($O$19/2)))^2*((($O$20+$G$20)-$AE82))/3)*$AF$29)+(((PI()*((($C$19+$G$20)-$AE82)*($O$20/($O$19/2)))^2*(((($C$19+$G$20)-$AE82)*($O$20/($O$19/2)))*$AZ$10))/3)*$AF$29),(((PI()*((($C$19+$G$20)-$AE82)*($O$20/($O$19/2)))^2*((($O$20+$G$20)-$AE82)/3))*$AF$29)-((PI()*((($C$19+$G$20)-$AE82)*($O$20/($O$19/2)))^2*(((($C$19+$G$20)-$AE82)*($O$20/($O$19/2)))*$AZ$10)/3)*$AF$29))),IF('Silo Levels'!$L$17="Pumping",(($D$18*$AF$29)+((PI()*(($C$21/2)^2)*($G$20-$AE82))*$AF$29))+((($D$18+$H$18)/3)*$BD$10)+(((PI()*($C$21/2)^2*(($C$21/2)*$AZ$10))/3)*$AF$29),(($D$18*$AF$29)+((PI()*(($C$21/2)^2)*($G$20-$AE82))*$AF$29))+((($D$18+$H$18)/3)*$BD$10)-(((PI()*($C$21/2)^2*(($C$21/2)*$AZ$10))/3)*$AF$29)))</f>
        <v>180510.19788903996</v>
      </c>
      <c r="AG82" s="73">
        <v>5.0999999999999996</v>
      </c>
      <c r="AH82" s="79">
        <f t="shared" si="6"/>
        <v>185124.47818400568</v>
      </c>
      <c r="AI82" s="53">
        <v>5.0999999999999996</v>
      </c>
      <c r="AJ82" s="80">
        <f>IF($AI82&gt;$G$20,IF('Silo Levels'!$L$18="Pumping",((PI()*((($C$19+$G$20)-$AI82)*($O$20/($O$19/2)))^2*((($O$20+$G$20)-$AI82))/3)*$AJ$29)+(((PI()*((($C$19+$G$20)-$AI82)*($O$20/($O$19/2)))^2*(((($C$19+$G$20)-$AI82)*($O$20/($O$19/2)))*$AZ$11))/3)*$AJ$29),(((PI()*((($C$19+$G$20)-$AI82)*($O$20/($O$19/2)))^2*((($O$20+$G$20)-$AI82)/3))*$AJ$29)-((PI()*((($C$19+$G$20)-$AI82)*($O$20/($O$19/2)))^2*(((($C$19+$G$20)-$AI82)*($O$20/($O$19/2)))*$AZ$11)/3)*$AJ$29))),IF('Silo Levels'!$L$18="Pumping",(($D$18*$AJ$29)+((PI()*(($C$21/2)^2)*($G$20-$AI82))*$AJ$29))+((($D$18+$H$18)/3)*$BD$11)+(((PI()*($C$21/2)^2*(($C$21/2)*$AZ$11))/3)*$AJ$29),(($D$18*$AJ$29)+((PI()*(($C$21/2)^2)*($G$20-$AI82))*$AJ$29))+((($D$18+$H$18)/3)*$BD$11)-(((PI()*($C$21/2)^2*(($C$21/2)*$AZ$11))/3)*$AJ$29)))</f>
        <v>181319.08516239357</v>
      </c>
    </row>
    <row r="83" spans="1:36" x14ac:dyDescent="0.3">
      <c r="A83" s="48">
        <v>5.2</v>
      </c>
      <c r="B83" s="78">
        <f t="shared" si="0"/>
        <v>129804.83783028745</v>
      </c>
      <c r="C83" s="53">
        <v>5.2</v>
      </c>
      <c r="D83" s="54">
        <f>IF($C83&gt;$G$6,IF('Silo Levels'!$L$10="Pumping",((PI()*((($C$5+$G$6)-$C83)*($O$6/($O$5/2)))^2*((($O$6+$G$6)-$C83))/3)*$D$29)+(((PI()*((($C$5+$G$6)-$C83)*($O$6/($O$5/2)))^2*(((($C$5+$G$6)-$C83)*($O$6/($O$5/2)))*$AZ$3))/3)*$D$29),(((PI()*((($C$5+$G$6)-$C83)*($O$6/($O$5/2)))^2*((($O$6+$G$6)-$C83)/3))*$D$29)-((PI()*((($C$5+$G$6)-$C83)*($O$6/($O$5/2)))^2*(((($C$5+$G$6)-$C83)*($O$6/($O$5/2)))*$AZ$3)/3)*$D$29))),IF('Silo Levels'!$L$10="Pumping",(($D$4*$D$29)+((PI()*(($C$7/2)^2)*(G$6-$C83))*$D$29))+((($D$4+$H$4)/3)*$BD$3)+(((PI()*($C$7/2)^2*(($C$7/2)*$AZ$3))/3)*$D$29),(($D$4*$D$29)+((PI()*(($C$7/2)^2)*($G$6-$C83))*$D$29))+((($D$4+$H$4)/3)*$BD$3)-(((PI()*($C$7/2)^2*(($C$7/2)*$AZ$3))/3)*$D$29)))</f>
        <v>126749.33108058125</v>
      </c>
      <c r="E83" s="73">
        <v>5.2</v>
      </c>
      <c r="F83" s="78">
        <f t="shared" si="1"/>
        <v>113410.80957105501</v>
      </c>
      <c r="G83" s="53">
        <v>5.2</v>
      </c>
      <c r="H83" s="54">
        <f>IF($G83&gt;$G$6,IF('Silo Levels'!$L$11="Pumping",((PI()*((($C$5+$G$6)-$G83)*($O$6/($O$5/2)))^2*((($O$6+$G$6)-$G83))/3)*$H$29)+(((PI()*((($C$5+$G$6)-$G83)*($O$6/($O$5/2)))^2*(((($C$5+$G$6)-$G83)*($O$6/($O$5/2)))*$AZ$4))/3)*$H$29),(((PI()*((($C$5+$G$6)-$G83)*($O$6/($O$5/2)))^2*((($O$6+$G$6)-$G83)/3))*$H$29)-((PI()*((($C$5+$G$6)-$G83)*($O$6/($O$5/2)))^2*(((($C$5+$G$6)-$G83)*($O$6/($O$5/2)))*$AZ$4)/3)*$H$29))),IF('Silo Levels'!$L$11="Pumping",(($D$4*$H$29)+((PI()*(($C$7/2)^2)*(G$6-$G83))*$H$29))+((($D$4+$H$4)/3)*$BD$4)+(((PI()*($C$7/2)^2*(($C$7/2)*$AZ$4))/3)*$H$29),(($D$4*$H$29)+((PI()*(($C$7/2)^2)*($G$6-$G83))*$H$29))+((($D$4+$H$4)/3)*$BD$4)-(((PI()*($C$7/2)^2*(($C$7/2)*$AZ$4))/3)*$H$29)))</f>
        <v>110747.03445592654</v>
      </c>
      <c r="I83" s="73">
        <v>5.2</v>
      </c>
      <c r="J83" s="79">
        <f t="shared" si="2"/>
        <v>401342.18694264395</v>
      </c>
      <c r="K83" s="53">
        <v>5.2</v>
      </c>
      <c r="L83" s="80">
        <f>IF($K83&gt;$G$13,IF('Silo Levels'!$L$12="Pumping",((PI()*((($C$12+$G$13)-$K83)*($O$13/($O$12/2)))^2*((($O$13+$G$13)-$K83))/3)*$L$29)+(((PI()*((($C$12+$G$13)-$K83)*($O$13/($O$12/2)))^2*(((($C$12+$G$13)-$K83)*($O$13/($O$12/2)))*$AZ$5))/3)*$L$29),(((PI()*((($C$12+$G$13)-$K83)*($O$13/($O$12/2)))^2*((($O$13+$G$13)-$K83)/3))*$L$29)-((PI()*((($C$12+$G$13)-$K83)*($O$13/($O$12/2)))^2*(((($C$12+$G$13)-$K83)*($O$13/($O$12/2)))*$AZ$5)/3)*$L$29))),IF('Silo Levels'!$L$12="Pumping",(($D$11*$L$29)+((PI()*(($C$14/2)^2)*($G$13-$K83))*$L$29))+((($D$11+$H$11)/3)*$BD$5)+(((PI()*($C$14/2)^2*(($C$14/2)*$AZ$5))/3)*$L$29),(($D$11*$L$29)+((PI()*(($C$14/2)^2)*($G$13-$K83))*$L$29))+((($D$11+$H$11)/3)*$BD$5)-(((PI()*($C$14/2)^2*(($C$14/2)*$AZ$5))/3)*$L$29)))</f>
        <v>387144.18026304449</v>
      </c>
      <c r="M83" s="73">
        <v>5.2</v>
      </c>
      <c r="N83" s="79">
        <f t="shared" si="3"/>
        <v>198108.59835068317</v>
      </c>
      <c r="O83" s="53">
        <v>5.2</v>
      </c>
      <c r="P83" s="80">
        <f>IF($O83&gt;$G$20,IF('Silo Levels'!$L$13="Pumping",((PI()*((($C$19+$G$20)-$O83)*($O$20/($O$19/2)))^2*((($O$20+$G$20)-$O83))/3)*$P$29)+(((PI()*((($C$19+$G$20)-$O83)*($O$20/($O$19/2)))^2*(((($C$19+$G$20)-$O83)*($O$20/($O$19/2)))*$AZ$6))/3)*$P$29),(((PI()*((($C$19+$G$20)-$O83)*($O$20/($O$19/2)))^2*((($O$20+$G$20)-$O83)/3))*$P$29)-((PI()*((($C$19+$G$20)-$O83)*($O$20/($O$19/2)))^2*(((($C$19+$G$20)-$O83)*($O$20/($O$19/2)))*$AZ$6)/3)*$P$29))),IF('Silo Levels'!$L$13="Pumping",(($D$18*$P$29)+((PI()*(($C$21/2)^2)*($G$20-$O83))*$P$29))+((($D$18+$H$18)/3)*$BD$6)+(((PI()*($C$21/2)^2*(($C$21/2)*$AZ$6))/3)*$P$29),(($D$18*$P$29)+((PI()*(($C$21/2)^2)*($G$20-$O83))*$P$29))+((($D$18+$H$18)/3)*$BD$6)-(((PI()*($C$21/2)^2*(($C$21/2)*$AZ$6))/3)*$P$29)))</f>
        <v>194023.3970186584</v>
      </c>
      <c r="Q83" s="73">
        <v>5.2</v>
      </c>
      <c r="R83" s="79">
        <f t="shared" si="4"/>
        <v>192799.62895387359</v>
      </c>
      <c r="S83" s="53">
        <v>5.2</v>
      </c>
      <c r="T83" s="80">
        <f>IF($S83&gt;$G$20,IF('Silo Levels'!$L$14="Pumping",((PI()*((($C$19+$G$20)-$S83)*($O$20/($O$19/2)))^2*((($O$20+$G$20)-$S83))/3)*$T$29)+(((PI()*((($C$19+$G$20)-$S83)*($O$20/($O$19/2)))^2*(((($C$19+$G$20)-$S83)*($O$20/($O$19/2)))*$AZ$7))/3)*$T$29),(((PI()*((($C$19+$G$20)-$S83)*($O$20/($O$19/2)))^2*((($O$20+$G$20)-$S83)/3))*$T$29)-((PI()*((($C$19+$G$20)-$S83)*($O$20/($O$19/2)))^2*(((($C$19+$G$20)-$S83)*($O$20/($O$19/2)))*$AZ$7)/3)*$T$29))),IF('Silo Levels'!$L$14="Pumping",(($D$18*$T$29)+((PI()*(($C$21/2)^2)*($G$20-$S83))*$T$29))+((($D$18+$H$18)/3)*$BD$7)+(((PI()*($C$21/2)^2*(($C$21/2)*$AZ$7))/3)*$T$29),(($D$18*$T$29)+((PI()*(($C$21/2)^2)*($G$20-$S83))*$T$29))+((($D$18+$H$18)/3)*$BD$7)-(((PI()*($C$21/2)^2*(($C$21/2)*$AZ$7))/3)*$T$29)))</f>
        <v>188825.56748274472</v>
      </c>
      <c r="U83" s="73">
        <v>5.2</v>
      </c>
      <c r="V83" s="79">
        <f t="shared" si="7"/>
        <v>187896.98551291254</v>
      </c>
      <c r="W83" s="53">
        <v>5.2</v>
      </c>
      <c r="X83" s="80">
        <f>IF($W83&gt;$G$20,IF('Silo Levels'!$L$15="Pumping",((PI()*((($C$19+$G$20)-$W83)*($O$20/($O$19/2)))^2*((($O$20+$G$20)-$W83))/3)*$X$29)+(((PI()*((($C$19+$G$20)-$W83)*($O$20/($O$19/2)))^2*(((($C$19+$G$20)-$W83)*($O$20/($O$19/2)))*$AZ$8))/3)*$X$29),(((PI()*((($C$19+$G$20)-$W83)*($O$20/($O$19/2)))^2*((($O$20+$G$20)-$W83)/3))*$X$29)-((PI()*((($C$19+$G$20)-$W83)*($O$20/($O$19/2)))^2*(((($C$19+$G$20)-$W83)*($O$20/($O$19/2)))*$AZ$8)/3)*$X$29))),IF('Silo Levels'!$L$15="Pumping",(($D$18*$X$29)+((PI()*(($C$21/2)^2)*($G$20-$W83))*$X$29))+((($D$18+$H$18)/3)*$BD$8)+(((PI()*($C$21/2)^2*(($C$21/2)*$AZ$8))/3)*$X$29),(($D$18*$X$29)+((PI()*(($C$21/2)^2)*($G$20-$W83))*$X$29))+((($D$18+$H$18)/3)*$BD$8)-(((PI()*($C$21/2)^2*(($C$21/2)*$AZ$8))/3)*$X$29)))</f>
        <v>184025.55773004305</v>
      </c>
      <c r="Y83" s="73">
        <v>5.2</v>
      </c>
      <c r="Z83" s="79">
        <f t="shared" si="5"/>
        <v>184972.50790963476</v>
      </c>
      <c r="AA83" s="53">
        <v>5.2</v>
      </c>
      <c r="AB83" s="80">
        <f>IF($AA83&gt;$G$20,IF('Silo Levels'!$L$16="Pumping",((PI()*((($C$19+$G$20)-$AA83)*($O$20/($O$19/2)))^2*((($O$20+$G$20)-$AA83))/3)*$AB$29)+(((PI()*((($C$19+$G$20)-$AA83)*($O$20/($O$19/2)))^2*(((($C$19+$G$20)-$AA83)*($O$20/($O$19/2)))*$AZ$9))/3)*$AB$29),(((PI()*((($C$19+$G$20)-$AA83)*($O$20/($O$19/2)))^2*((($O$20+$G$20)-$AA83)/3))*$AB$29)-((PI()*((($C$19+$G$20)-$AA83)*($O$20/($O$19/2)))^2*(((($C$19+$G$20)-$AA83)*($O$20/($O$19/2)))*$AZ$9)/3)*$AB$29))),IF('Silo Levels'!$L$16="Pumping",(($D$18*$AB$29)+((PI()*(($C$21/2)^2)*($G$20-$AA83))*$AB$29))+((($D$18+$H$18)/3)*$BD$9)+(((PI()*($C$21/2)^2*(($C$21/2)*$AZ$9))/3)*$AB$29),(($D$18*$AB$29)+((PI()*(($C$21/2)^2)*($G$20-$AA83))*$AB$29))+((($D$18+$H$18)/3)*$BD$9)-(((PI()*($C$21/2)^2*(($C$21/2)*$AZ$9))/3)*$AB$29)))</f>
        <v>181162.30218508356</v>
      </c>
      <c r="AC83" s="73">
        <v>5.2</v>
      </c>
      <c r="AD83" s="79">
        <f t="shared" si="8"/>
        <v>183918.1989820911</v>
      </c>
      <c r="AE83" s="53">
        <v>5.2</v>
      </c>
      <c r="AF83" s="80">
        <f>IF($AE83&gt;$G$20,IF('Silo Levels'!$L$17="Pumping",((PI()*((($C$19+$G$20)-$AE83)*($O$20/($O$19/2)))^2*((($O$20+$G$20)-$AE83))/3)*$AF$29)+(((PI()*((($C$19+$G$20)-$AE83)*($O$20/($O$19/2)))^2*(((($C$19+$G$20)-$AE83)*($O$20/($O$19/2)))*$AZ$10))/3)*$AF$29),(((PI()*((($C$19+$G$20)-$AE83)*($O$20/($O$19/2)))^2*((($O$20+$G$20)-$AE83)/3))*$AF$29)-((PI()*((($C$19+$G$20)-$AE83)*($O$20/($O$19/2)))^2*(((($C$19+$G$20)-$AE83)*($O$20/($O$19/2)))*$AZ$10)/3)*$AF$29))),IF('Silo Levels'!$L$17="Pumping",(($D$18*$AF$29)+((PI()*(($C$21/2)^2)*($G$20-$AE83))*$AF$29))+((($D$18+$H$18)/3)*$BD$10)+(((PI()*($C$21/2)^2*(($C$21/2)*$AZ$10))/3)*$AF$29),(($D$18*$AF$29)+((PI()*(($C$21/2)^2)*($G$20-$AE83))*$AF$29))+((($D$18+$H$18)/3)*$BD$10)-(((PI()*($C$21/2)^2*(($C$21/2)*$AZ$10))/3)*$AF$29)))</f>
        <v>180130.06453706525</v>
      </c>
      <c r="AG83" s="73">
        <v>5.2</v>
      </c>
      <c r="AH83" s="79">
        <f t="shared" si="6"/>
        <v>184742.612960931</v>
      </c>
      <c r="AI83" s="53">
        <v>5.2</v>
      </c>
      <c r="AJ83" s="80">
        <f>IF($AI83&gt;$G$20,IF('Silo Levels'!$L$18="Pumping",((PI()*((($C$19+$G$20)-$AI83)*($O$20/($O$19/2)))^2*((($O$20+$G$20)-$AI83))/3)*$AJ$29)+(((PI()*((($C$19+$G$20)-$AI83)*($O$20/($O$19/2)))^2*(((($C$19+$G$20)-$AI83)*($O$20/($O$19/2)))*$AZ$11))/3)*$AJ$29),(((PI()*((($C$19+$G$20)-$AI83)*($O$20/($O$19/2)))^2*((($O$20+$G$20)-$AI83)/3))*$AJ$29)-((PI()*((($C$19+$G$20)-$AI83)*($O$20/($O$19/2)))^2*(((($C$19+$G$20)-$AI83)*($O$20/($O$19/2)))*$AZ$11)/3)*$AJ$29))),IF('Silo Levels'!$L$18="Pumping",(($D$18*$AJ$29)+((PI()*(($C$21/2)^2)*($G$20-$AI83))*$AJ$29))+((($D$18+$H$18)/3)*$BD$11)+(((PI()*($C$21/2)^2*(($C$21/2)*$AZ$11))/3)*$AJ$29),(($D$18*$AJ$29)+((PI()*(($C$21/2)^2)*($G$20-$AI83))*$AJ$29))+((($D$18+$H$18)/3)*$BD$11)-(((PI()*($C$21/2)^2*(($C$21/2)*$AZ$11))/3)*$AJ$29)))</f>
        <v>180937.21993931889</v>
      </c>
    </row>
    <row r="84" spans="1:36" x14ac:dyDescent="0.3">
      <c r="A84" s="48">
        <v>5.3</v>
      </c>
      <c r="B84" s="78">
        <f t="shared" si="0"/>
        <v>129366.81595676061</v>
      </c>
      <c r="C84" s="53">
        <v>5.3</v>
      </c>
      <c r="D84" s="54">
        <f>IF($C84&gt;$G$6,IF('Silo Levels'!$L$10="Pumping",((PI()*((($C$5+$G$6)-$C84)*($O$6/($O$5/2)))^2*((($O$6+$G$6)-$C84))/3)*$D$29)+(((PI()*((($C$5+$G$6)-$C84)*($O$6/($O$5/2)))^2*(((($C$5+$G$6)-$C84)*($O$6/($O$5/2)))*$AZ$3))/3)*$D$29),(((PI()*((($C$5+$G$6)-$C84)*($O$6/($O$5/2)))^2*((($O$6+$G$6)-$C84)/3))*$D$29)-((PI()*((($C$5+$G$6)-$C84)*($O$6/($O$5/2)))^2*(((($C$5+$G$6)-$C84)*($O$6/($O$5/2)))*$AZ$3)/3)*$D$29))),IF('Silo Levels'!$L$10="Pumping",(($D$4*$D$29)+((PI()*(($C$7/2)^2)*(G$6-$C84))*$D$29))+((($D$4+$H$4)/3)*$BD$3)+(((PI()*($C$7/2)^2*(($C$7/2)*$AZ$3))/3)*$D$29),(($D$4*$D$29)+((PI()*(($C$7/2)^2)*($G$6-$C84))*$D$29))+((($D$4+$H$4)/3)*$BD$3)-(((PI()*($C$7/2)^2*(($C$7/2)*$AZ$3))/3)*$D$29)))</f>
        <v>126311.30920705441</v>
      </c>
      <c r="E84" s="73">
        <v>5.3</v>
      </c>
      <c r="F84" s="78">
        <f t="shared" si="1"/>
        <v>113028.94434798034</v>
      </c>
      <c r="G84" s="53">
        <v>5.3</v>
      </c>
      <c r="H84" s="54">
        <f>IF($G84&gt;$G$6,IF('Silo Levels'!$L$11="Pumping",((PI()*((($C$5+$G$6)-$G84)*($O$6/($O$5/2)))^2*((($O$6+$G$6)-$G84))/3)*$H$29)+(((PI()*((($C$5+$G$6)-$G84)*($O$6/($O$5/2)))^2*(((($C$5+$G$6)-$G84)*($O$6/($O$5/2)))*$AZ$4))/3)*$H$29),(((PI()*((($C$5+$G$6)-$G84)*($O$6/($O$5/2)))^2*((($O$6+$G$6)-$G84)/3))*$H$29)-((PI()*((($C$5+$G$6)-$G84)*($O$6/($O$5/2)))^2*(((($C$5+$G$6)-$G84)*($O$6/($O$5/2)))*$AZ$4)/3)*$H$29))),IF('Silo Levels'!$L$11="Pumping",(($D$4*$H$29)+((PI()*(($C$7/2)^2)*(G$6-$G84))*$H$29))+((($D$4+$H$4)/3)*$BD$4)+(((PI()*($C$7/2)^2*(($C$7/2)*$AZ$4))/3)*$H$29),(($D$4*$H$29)+((PI()*(($C$7/2)^2)*($G$6-$G84))*$H$29))+((($D$4+$H$4)/3)*$BD$4)-(((PI()*($C$7/2)^2*(($C$7/2)*$AZ$4))/3)*$H$29)))</f>
        <v>110365.16923285187</v>
      </c>
      <c r="I84" s="73">
        <v>5.3</v>
      </c>
      <c r="J84" s="79">
        <f t="shared" si="2"/>
        <v>400423.222109013</v>
      </c>
      <c r="K84" s="53">
        <v>5.3</v>
      </c>
      <c r="L84" s="80">
        <f>IF($K84&gt;$G$13,IF('Silo Levels'!$L$12="Pumping",((PI()*((($C$12+$G$13)-$K84)*($O$13/($O$12/2)))^2*((($O$13+$G$13)-$K84))/3)*$L$29)+(((PI()*((($C$12+$G$13)-$K84)*($O$13/($O$12/2)))^2*(((($C$12+$G$13)-$K84)*($O$13/($O$12/2)))*$AZ$5))/3)*$L$29),(((PI()*((($C$12+$G$13)-$K84)*($O$13/($O$12/2)))^2*((($O$13+$G$13)-$K84)/3))*$L$29)-((PI()*((($C$12+$G$13)-$K84)*($O$13/($O$12/2)))^2*(((($C$12+$G$13)-$K84)*($O$13/($O$12/2)))*$AZ$5)/3)*$L$29))),IF('Silo Levels'!$L$12="Pumping",(($D$11*$L$29)+((PI()*(($C$14/2)^2)*($G$13-$K84))*$L$29))+((($D$11+$H$11)/3)*$BD$5)+(((PI()*($C$14/2)^2*(($C$14/2)*$AZ$5))/3)*$L$29),(($D$11*$L$29)+((PI()*(($C$14/2)^2)*($G$13-$K84))*$L$29))+((($D$11+$H$11)/3)*$BD$5)-(((PI()*($C$14/2)^2*(($C$14/2)*$AZ$5))/3)*$L$29)))</f>
        <v>386225.21542941354</v>
      </c>
      <c r="M84" s="73">
        <v>5.3</v>
      </c>
      <c r="N84" s="79">
        <f t="shared" si="3"/>
        <v>197698.65480238246</v>
      </c>
      <c r="O84" s="53">
        <v>5.3</v>
      </c>
      <c r="P84" s="80">
        <f>IF($O84&gt;$G$20,IF('Silo Levels'!$L$13="Pumping",((PI()*((($C$19+$G$20)-$O84)*($O$20/($O$19/2)))^2*((($O$20+$G$20)-$O84))/3)*$P$29)+(((PI()*((($C$19+$G$20)-$O84)*($O$20/($O$19/2)))^2*(((($C$19+$G$20)-$O84)*($O$20/($O$19/2)))*$AZ$6))/3)*$P$29),(((PI()*((($C$19+$G$20)-$O84)*($O$20/($O$19/2)))^2*((($O$20+$G$20)-$O84)/3))*$P$29)-((PI()*((($C$19+$G$20)-$O84)*($O$20/($O$19/2)))^2*(((($C$19+$G$20)-$O84)*($O$20/($O$19/2)))*$AZ$6)/3)*$P$29))),IF('Silo Levels'!$L$13="Pumping",(($D$18*$P$29)+((PI()*(($C$21/2)^2)*($G$20-$O84))*$P$29))+((($D$18+$H$18)/3)*$BD$6)+(((PI()*($C$21/2)^2*(($C$21/2)*$AZ$6))/3)*$P$29),(($D$18*$P$29)+((PI()*(($C$21/2)^2)*($G$20-$O84))*$P$29))+((($D$18+$H$18)/3)*$BD$6)-(((PI()*($C$21/2)^2*(($C$21/2)*$AZ$6))/3)*$P$29)))</f>
        <v>193613.45347035769</v>
      </c>
      <c r="Q84" s="73">
        <v>5.3</v>
      </c>
      <c r="R84" s="79">
        <f t="shared" si="4"/>
        <v>192400.83811635268</v>
      </c>
      <c r="S84" s="53">
        <v>5.3</v>
      </c>
      <c r="T84" s="80">
        <f>IF($S84&gt;$G$20,IF('Silo Levels'!$L$14="Pumping",((PI()*((($C$19+$G$20)-$S84)*($O$20/($O$19/2)))^2*((($O$20+$G$20)-$S84))/3)*$T$29)+(((PI()*((($C$19+$G$20)-$S84)*($O$20/($O$19/2)))^2*(((($C$19+$G$20)-$S84)*($O$20/($O$19/2)))*$AZ$7))/3)*$T$29),(((PI()*((($C$19+$G$20)-$S84)*($O$20/($O$19/2)))^2*((($O$20+$G$20)-$S84)/3))*$T$29)-((PI()*((($C$19+$G$20)-$S84)*($O$20/($O$19/2)))^2*(((($C$19+$G$20)-$S84)*($O$20/($O$19/2)))*$AZ$7)/3)*$T$29))),IF('Silo Levels'!$L$14="Pumping",(($D$18*$T$29)+((PI()*(($C$21/2)^2)*($G$20-$S84))*$T$29))+((($D$18+$H$18)/3)*$BD$7)+(((PI()*($C$21/2)^2*(($C$21/2)*$AZ$7))/3)*$T$29),(($D$18*$T$29)+((PI()*(($C$21/2)^2)*($G$20-$S84))*$T$29))+((($D$18+$H$18)/3)*$BD$7)-(((PI()*($C$21/2)^2*(($C$21/2)*$AZ$7))/3)*$T$29)))</f>
        <v>188426.77664522381</v>
      </c>
      <c r="U84" s="73">
        <v>5.3</v>
      </c>
      <c r="V84" s="79">
        <f t="shared" si="7"/>
        <v>187508.49380508455</v>
      </c>
      <c r="W84" s="53">
        <v>5.3</v>
      </c>
      <c r="X84" s="80">
        <f>IF($W84&gt;$G$20,IF('Silo Levels'!$L$15="Pumping",((PI()*((($C$19+$G$20)-$W84)*($O$20/($O$19/2)))^2*((($O$20+$G$20)-$W84))/3)*$X$29)+(((PI()*((($C$19+$G$20)-$W84)*($O$20/($O$19/2)))^2*(((($C$19+$G$20)-$W84)*($O$20/($O$19/2)))*$AZ$8))/3)*$X$29),(((PI()*((($C$19+$G$20)-$W84)*($O$20/($O$19/2)))^2*((($O$20+$G$20)-$W84)/3))*$X$29)-((PI()*((($C$19+$G$20)-$W84)*($O$20/($O$19/2)))^2*(((($C$19+$G$20)-$W84)*($O$20/($O$19/2)))*$AZ$8)/3)*$X$29))),IF('Silo Levels'!$L$15="Pumping",(($D$18*$X$29)+((PI()*(($C$21/2)^2)*($G$20-$W84))*$X$29))+((($D$18+$H$18)/3)*$BD$8)+(((PI()*($C$21/2)^2*(($C$21/2)*$AZ$8))/3)*$X$29),(($D$18*$X$29)+((PI()*(($C$21/2)^2)*($G$20-$W84))*$X$29))+((($D$18+$H$18)/3)*$BD$8)-(((PI()*($C$21/2)^2*(($C$21/2)*$AZ$8))/3)*$X$29)))</f>
        <v>183637.06602221506</v>
      </c>
      <c r="Y84" s="73">
        <v>5.3</v>
      </c>
      <c r="Z84" s="79">
        <f t="shared" si="5"/>
        <v>184590.15973936624</v>
      </c>
      <c r="AA84" s="53">
        <v>5.3</v>
      </c>
      <c r="AB84" s="80">
        <f>IF($AA84&gt;$G$20,IF('Silo Levels'!$L$16="Pumping",((PI()*((($C$19+$G$20)-$AA84)*($O$20/($O$19/2)))^2*((($O$20+$G$20)-$AA84))/3)*$AB$29)+(((PI()*((($C$19+$G$20)-$AA84)*($O$20/($O$19/2)))^2*(((($C$19+$G$20)-$AA84)*($O$20/($O$19/2)))*$AZ$9))/3)*$AB$29),(((PI()*((($C$19+$G$20)-$AA84)*($O$20/($O$19/2)))^2*((($O$20+$G$20)-$AA84)/3))*$AB$29)-((PI()*((($C$19+$G$20)-$AA84)*($O$20/($O$19/2)))^2*(((($C$19+$G$20)-$AA84)*($O$20/($O$19/2)))*$AZ$9)/3)*$AB$29))),IF('Silo Levels'!$L$16="Pumping",(($D$18*$AB$29)+((PI()*(($C$21/2)^2)*($G$20-$AA84))*$AB$29))+((($D$18+$H$18)/3)*$BD$9)+(((PI()*($C$21/2)^2*(($C$21/2)*$AZ$9))/3)*$AB$29),(($D$18*$AB$29)+((PI()*(($C$21/2)^2)*($G$20-$AA84))*$AB$29))+((($D$18+$H$18)/3)*$BD$9)-(((PI()*($C$21/2)^2*(($C$21/2)*$AZ$9))/3)*$AB$29)))</f>
        <v>180779.95401481504</v>
      </c>
      <c r="AC84" s="73">
        <v>5.3</v>
      </c>
      <c r="AD84" s="79">
        <f t="shared" si="8"/>
        <v>183538.06563011638</v>
      </c>
      <c r="AE84" s="53">
        <v>5.3</v>
      </c>
      <c r="AF84" s="80">
        <f>IF($AE84&gt;$G$20,IF('Silo Levels'!$L$17="Pumping",((PI()*((($C$19+$G$20)-$AE84)*($O$20/($O$19/2)))^2*((($O$20+$G$20)-$AE84))/3)*$AF$29)+(((PI()*((($C$19+$G$20)-$AE84)*($O$20/($O$19/2)))^2*(((($C$19+$G$20)-$AE84)*($O$20/($O$19/2)))*$AZ$10))/3)*$AF$29),(((PI()*((($C$19+$G$20)-$AE84)*($O$20/($O$19/2)))^2*((($O$20+$G$20)-$AE84)/3))*$AF$29)-((PI()*((($C$19+$G$20)-$AE84)*($O$20/($O$19/2)))^2*(((($C$19+$G$20)-$AE84)*($O$20/($O$19/2)))*$AZ$10)/3)*$AF$29))),IF('Silo Levels'!$L$17="Pumping",(($D$18*$AF$29)+((PI()*(($C$21/2)^2)*($G$20-$AE84))*$AF$29))+((($D$18+$H$18)/3)*$BD$10)+(((PI()*($C$21/2)^2*(($C$21/2)*$AZ$10))/3)*$AF$29),(($D$18*$AF$29)+((PI()*(($C$21/2)^2)*($G$20-$AE84))*$AF$29))+((($D$18+$H$18)/3)*$BD$10)-(((PI()*($C$21/2)^2*(($C$21/2)*$AZ$10))/3)*$AF$29)))</f>
        <v>179749.93118509054</v>
      </c>
      <c r="AG84" s="73">
        <v>5.3</v>
      </c>
      <c r="AH84" s="79">
        <f t="shared" si="6"/>
        <v>184360.74773785635</v>
      </c>
      <c r="AI84" s="53">
        <v>5.3</v>
      </c>
      <c r="AJ84" s="80">
        <f>IF($AI84&gt;$G$20,IF('Silo Levels'!$L$18="Pumping",((PI()*((($C$19+$G$20)-$AI84)*($O$20/($O$19/2)))^2*((($O$20+$G$20)-$AI84))/3)*$AJ$29)+(((PI()*((($C$19+$G$20)-$AI84)*($O$20/($O$19/2)))^2*(((($C$19+$G$20)-$AI84)*($O$20/($O$19/2)))*$AZ$11))/3)*$AJ$29),(((PI()*((($C$19+$G$20)-$AI84)*($O$20/($O$19/2)))^2*((($O$20+$G$20)-$AI84)/3))*$AJ$29)-((PI()*((($C$19+$G$20)-$AI84)*($O$20/($O$19/2)))^2*(((($C$19+$G$20)-$AI84)*($O$20/($O$19/2)))*$AZ$11)/3)*$AJ$29))),IF('Silo Levels'!$L$18="Pumping",(($D$18*$AJ$29)+((PI()*(($C$21/2)^2)*($G$20-$AI84))*$AJ$29))+((($D$18+$H$18)/3)*$BD$11)+(((PI()*($C$21/2)^2*(($C$21/2)*$AZ$11))/3)*$AJ$29),(($D$18*$AJ$29)+((PI()*(($C$21/2)^2)*($G$20-$AI84))*$AJ$29))+((($D$18+$H$18)/3)*$BD$11)-(((PI()*($C$21/2)^2*(($C$21/2)*$AZ$11))/3)*$AJ$29)))</f>
        <v>180555.35471624424</v>
      </c>
    </row>
    <row r="85" spans="1:36" x14ac:dyDescent="0.3">
      <c r="A85" s="48">
        <v>5.4</v>
      </c>
      <c r="B85" s="78">
        <f t="shared" si="0"/>
        <v>128928.79408323379</v>
      </c>
      <c r="C85" s="53">
        <v>5.4</v>
      </c>
      <c r="D85" s="54">
        <f>IF($C85&gt;$G$6,IF('Silo Levels'!$L$10="Pumping",((PI()*((($C$5+$G$6)-$C85)*($O$6/($O$5/2)))^2*((($O$6+$G$6)-$C85))/3)*$D$29)+(((PI()*((($C$5+$G$6)-$C85)*($O$6/($O$5/2)))^2*(((($C$5+$G$6)-$C85)*($O$6/($O$5/2)))*$AZ$3))/3)*$D$29),(((PI()*((($C$5+$G$6)-$C85)*($O$6/($O$5/2)))^2*((($O$6+$G$6)-$C85)/3))*$D$29)-((PI()*((($C$5+$G$6)-$C85)*($O$6/($O$5/2)))^2*(((($C$5+$G$6)-$C85)*($O$6/($O$5/2)))*$AZ$3)/3)*$D$29))),IF('Silo Levels'!$L$10="Pumping",(($D$4*$D$29)+((PI()*(($C$7/2)^2)*(G$6-$C85))*$D$29))+((($D$4+$H$4)/3)*$BD$3)+(((PI()*($C$7/2)^2*(($C$7/2)*$AZ$3))/3)*$D$29),(($D$4*$D$29)+((PI()*(($C$7/2)^2)*($G$6-$C85))*$D$29))+((($D$4+$H$4)/3)*$BD$3)-(((PI()*($C$7/2)^2*(($C$7/2)*$AZ$3))/3)*$D$29)))</f>
        <v>125873.28733352759</v>
      </c>
      <c r="E85" s="73">
        <v>5.4</v>
      </c>
      <c r="F85" s="78">
        <f t="shared" si="1"/>
        <v>112647.07912490568</v>
      </c>
      <c r="G85" s="53">
        <v>5.4</v>
      </c>
      <c r="H85" s="54">
        <f>IF($G85&gt;$G$6,IF('Silo Levels'!$L$11="Pumping",((PI()*((($C$5+$G$6)-$G85)*($O$6/($O$5/2)))^2*((($O$6+$G$6)-$G85))/3)*$H$29)+(((PI()*((($C$5+$G$6)-$G85)*($O$6/($O$5/2)))^2*(((($C$5+$G$6)-$G85)*($O$6/($O$5/2)))*$AZ$4))/3)*$H$29),(((PI()*((($C$5+$G$6)-$G85)*($O$6/($O$5/2)))^2*((($O$6+$G$6)-$G85)/3))*$H$29)-((PI()*((($C$5+$G$6)-$G85)*($O$6/($O$5/2)))^2*(((($C$5+$G$6)-$G85)*($O$6/($O$5/2)))*$AZ$4)/3)*$H$29))),IF('Silo Levels'!$L$11="Pumping",(($D$4*$H$29)+((PI()*(($C$7/2)^2)*(G$6-$G85))*$H$29))+((($D$4+$H$4)/3)*$BD$4)+(((PI()*($C$7/2)^2*(($C$7/2)*$AZ$4))/3)*$H$29),(($D$4*$H$29)+((PI()*(($C$7/2)^2)*($G$6-$G85))*$H$29))+((($D$4+$H$4)/3)*$BD$4)-(((PI()*($C$7/2)^2*(($C$7/2)*$AZ$4))/3)*$H$29)))</f>
        <v>109983.3040097772</v>
      </c>
      <c r="I85" s="73">
        <v>5.4</v>
      </c>
      <c r="J85" s="79">
        <f t="shared" si="2"/>
        <v>399504.25727538188</v>
      </c>
      <c r="K85" s="53">
        <v>5.4</v>
      </c>
      <c r="L85" s="80">
        <f>IF($K85&gt;$G$13,IF('Silo Levels'!$L$12="Pumping",((PI()*((($C$12+$G$13)-$K85)*($O$13/($O$12/2)))^2*((($O$13+$G$13)-$K85))/3)*$L$29)+(((PI()*((($C$12+$G$13)-$K85)*($O$13/($O$12/2)))^2*(((($C$12+$G$13)-$K85)*($O$13/($O$12/2)))*$AZ$5))/3)*$L$29),(((PI()*((($C$12+$G$13)-$K85)*($O$13/($O$12/2)))^2*((($O$13+$G$13)-$K85)/3))*$L$29)-((PI()*((($C$12+$G$13)-$K85)*($O$13/($O$12/2)))^2*(((($C$12+$G$13)-$K85)*($O$13/($O$12/2)))*$AZ$5)/3)*$L$29))),IF('Silo Levels'!$L$12="Pumping",(($D$11*$L$29)+((PI()*(($C$14/2)^2)*($G$13-$K85))*$L$29))+((($D$11+$H$11)/3)*$BD$5)+(((PI()*($C$14/2)^2*(($C$14/2)*$AZ$5))/3)*$L$29),(($D$11*$L$29)+((PI()*(($C$14/2)^2)*($G$13-$K85))*$L$29))+((($D$11+$H$11)/3)*$BD$5)-(((PI()*($C$14/2)^2*(($C$14/2)*$AZ$5))/3)*$L$29)))</f>
        <v>385306.25059578242</v>
      </c>
      <c r="M85" s="73">
        <v>5.4</v>
      </c>
      <c r="N85" s="79">
        <f t="shared" si="3"/>
        <v>197288.71125408169</v>
      </c>
      <c r="O85" s="53">
        <v>5.4</v>
      </c>
      <c r="P85" s="80">
        <f>IF($O85&gt;$G$20,IF('Silo Levels'!$L$13="Pumping",((PI()*((($C$19+$G$20)-$O85)*($O$20/($O$19/2)))^2*((($O$20+$G$20)-$O85))/3)*$P$29)+(((PI()*((($C$19+$G$20)-$O85)*($O$20/($O$19/2)))^2*(((($C$19+$G$20)-$O85)*($O$20/($O$19/2)))*$AZ$6))/3)*$P$29),(((PI()*((($C$19+$G$20)-$O85)*($O$20/($O$19/2)))^2*((($O$20+$G$20)-$O85)/3))*$P$29)-((PI()*((($C$19+$G$20)-$O85)*($O$20/($O$19/2)))^2*(((($C$19+$G$20)-$O85)*($O$20/($O$19/2)))*$AZ$6)/3)*$P$29))),IF('Silo Levels'!$L$13="Pumping",(($D$18*$P$29)+((PI()*(($C$21/2)^2)*($G$20-$O85))*$P$29))+((($D$18+$H$18)/3)*$BD$6)+(((PI()*($C$21/2)^2*(($C$21/2)*$AZ$6))/3)*$P$29),(($D$18*$P$29)+((PI()*(($C$21/2)^2)*($G$20-$O85))*$P$29))+((($D$18+$H$18)/3)*$BD$6)-(((PI()*($C$21/2)^2*(($C$21/2)*$AZ$6))/3)*$P$29)))</f>
        <v>193203.50992205692</v>
      </c>
      <c r="Q85" s="73">
        <v>5.4</v>
      </c>
      <c r="R85" s="79">
        <f t="shared" si="4"/>
        <v>192002.04727883171</v>
      </c>
      <c r="S85" s="53">
        <v>5.4</v>
      </c>
      <c r="T85" s="80">
        <f>IF($S85&gt;$G$20,IF('Silo Levels'!$L$14="Pumping",((PI()*((($C$19+$G$20)-$S85)*($O$20/($O$19/2)))^2*((($O$20+$G$20)-$S85))/3)*$T$29)+(((PI()*((($C$19+$G$20)-$S85)*($O$20/($O$19/2)))^2*(((($C$19+$G$20)-$S85)*($O$20/($O$19/2)))*$AZ$7))/3)*$T$29),(((PI()*((($C$19+$G$20)-$S85)*($O$20/($O$19/2)))^2*((($O$20+$G$20)-$S85)/3))*$T$29)-((PI()*((($C$19+$G$20)-$S85)*($O$20/($O$19/2)))^2*(((($C$19+$G$20)-$S85)*($O$20/($O$19/2)))*$AZ$7)/3)*$T$29))),IF('Silo Levels'!$L$14="Pumping",(($D$18*$T$29)+((PI()*(($C$21/2)^2)*($G$20-$S85))*$T$29))+((($D$18+$H$18)/3)*$BD$7)+(((PI()*($C$21/2)^2*(($C$21/2)*$AZ$7))/3)*$T$29),(($D$18*$T$29)+((PI()*(($C$21/2)^2)*($G$20-$S85))*$T$29))+((($D$18+$H$18)/3)*$BD$7)-(((PI()*($C$21/2)^2*(($C$21/2)*$AZ$7))/3)*$T$29)))</f>
        <v>188027.98580770285</v>
      </c>
      <c r="U85" s="73">
        <v>5.4</v>
      </c>
      <c r="V85" s="79">
        <f t="shared" si="7"/>
        <v>187120.00209725651</v>
      </c>
      <c r="W85" s="53">
        <v>5.4</v>
      </c>
      <c r="X85" s="80">
        <f>IF($W85&gt;$G$20,IF('Silo Levels'!$L$15="Pumping",((PI()*((($C$19+$G$20)-$W85)*($O$20/($O$19/2)))^2*((($O$20+$G$20)-$W85))/3)*$X$29)+(((PI()*((($C$19+$G$20)-$W85)*($O$20/($O$19/2)))^2*(((($C$19+$G$20)-$W85)*($O$20/($O$19/2)))*$AZ$8))/3)*$X$29),(((PI()*((($C$19+$G$20)-$W85)*($O$20/($O$19/2)))^2*((($O$20+$G$20)-$W85)/3))*$X$29)-((PI()*((($C$19+$G$20)-$W85)*($O$20/($O$19/2)))^2*(((($C$19+$G$20)-$W85)*($O$20/($O$19/2)))*$AZ$8)/3)*$X$29))),IF('Silo Levels'!$L$15="Pumping",(($D$18*$X$29)+((PI()*(($C$21/2)^2)*($G$20-$W85))*$X$29))+((($D$18+$H$18)/3)*$BD$8)+(((PI()*($C$21/2)^2*(($C$21/2)*$AZ$8))/3)*$X$29),(($D$18*$X$29)+((PI()*(($C$21/2)^2)*($G$20-$W85))*$X$29))+((($D$18+$H$18)/3)*$BD$8)-(((PI()*($C$21/2)^2*(($C$21/2)*$AZ$8))/3)*$X$29)))</f>
        <v>183248.57431438702</v>
      </c>
      <c r="Y85" s="73">
        <v>5.4</v>
      </c>
      <c r="Z85" s="79">
        <f t="shared" si="5"/>
        <v>184207.81156909766</v>
      </c>
      <c r="AA85" s="53">
        <v>5.4</v>
      </c>
      <c r="AB85" s="80">
        <f>IF($AA85&gt;$G$20,IF('Silo Levels'!$L$16="Pumping",((PI()*((($C$19+$G$20)-$AA85)*($O$20/($O$19/2)))^2*((($O$20+$G$20)-$AA85))/3)*$AB$29)+(((PI()*((($C$19+$G$20)-$AA85)*($O$20/($O$19/2)))^2*(((($C$19+$G$20)-$AA85)*($O$20/($O$19/2)))*$AZ$9))/3)*$AB$29),(((PI()*((($C$19+$G$20)-$AA85)*($O$20/($O$19/2)))^2*((($O$20+$G$20)-$AA85)/3))*$AB$29)-((PI()*((($C$19+$G$20)-$AA85)*($O$20/($O$19/2)))^2*(((($C$19+$G$20)-$AA85)*($O$20/($O$19/2)))*$AZ$9)/3)*$AB$29))),IF('Silo Levels'!$L$16="Pumping",(($D$18*$AB$29)+((PI()*(($C$21/2)^2)*($G$20-$AA85))*$AB$29))+((($D$18+$H$18)/3)*$BD$9)+(((PI()*($C$21/2)^2*(($C$21/2)*$AZ$9))/3)*$AB$29),(($D$18*$AB$29)+((PI()*(($C$21/2)^2)*($G$20-$AA85))*$AB$29))+((($D$18+$H$18)/3)*$BD$9)-(((PI()*($C$21/2)^2*(($C$21/2)*$AZ$9))/3)*$AB$29)))</f>
        <v>180397.60584454646</v>
      </c>
      <c r="AC85" s="73">
        <v>5.4</v>
      </c>
      <c r="AD85" s="79">
        <f t="shared" si="8"/>
        <v>183157.93227814167</v>
      </c>
      <c r="AE85" s="53">
        <v>5.4</v>
      </c>
      <c r="AF85" s="80">
        <f>IF($AE85&gt;$G$20,IF('Silo Levels'!$L$17="Pumping",((PI()*((($C$19+$G$20)-$AE85)*($O$20/($O$19/2)))^2*((($O$20+$G$20)-$AE85))/3)*$AF$29)+(((PI()*((($C$19+$G$20)-$AE85)*($O$20/($O$19/2)))^2*(((($C$19+$G$20)-$AE85)*($O$20/($O$19/2)))*$AZ$10))/3)*$AF$29),(((PI()*((($C$19+$G$20)-$AE85)*($O$20/($O$19/2)))^2*((($O$20+$G$20)-$AE85)/3))*$AF$29)-((PI()*((($C$19+$G$20)-$AE85)*($O$20/($O$19/2)))^2*(((($C$19+$G$20)-$AE85)*($O$20/($O$19/2)))*$AZ$10)/3)*$AF$29))),IF('Silo Levels'!$L$17="Pumping",(($D$18*$AF$29)+((PI()*(($C$21/2)^2)*($G$20-$AE85))*$AF$29))+((($D$18+$H$18)/3)*$BD$10)+(((PI()*($C$21/2)^2*(($C$21/2)*$AZ$10))/3)*$AF$29),(($D$18*$AF$29)+((PI()*(($C$21/2)^2)*($G$20-$AE85))*$AF$29))+((($D$18+$H$18)/3)*$BD$10)-(((PI()*($C$21/2)^2*(($C$21/2)*$AZ$10))/3)*$AF$29)))</f>
        <v>179369.79783311582</v>
      </c>
      <c r="AG85" s="73">
        <v>5.4</v>
      </c>
      <c r="AH85" s="79">
        <f t="shared" si="6"/>
        <v>183978.8825147817</v>
      </c>
      <c r="AI85" s="53">
        <v>5.4</v>
      </c>
      <c r="AJ85" s="80">
        <f>IF($AI85&gt;$G$20,IF('Silo Levels'!$L$18="Pumping",((PI()*((($C$19+$G$20)-$AI85)*($O$20/($O$19/2)))^2*((($O$20+$G$20)-$AI85))/3)*$AJ$29)+(((PI()*((($C$19+$G$20)-$AI85)*($O$20/($O$19/2)))^2*(((($C$19+$G$20)-$AI85)*($O$20/($O$19/2)))*$AZ$11))/3)*$AJ$29),(((PI()*((($C$19+$G$20)-$AI85)*($O$20/($O$19/2)))^2*((($O$20+$G$20)-$AI85)/3))*$AJ$29)-((PI()*((($C$19+$G$20)-$AI85)*($O$20/($O$19/2)))^2*(((($C$19+$G$20)-$AI85)*($O$20/($O$19/2)))*$AZ$11)/3)*$AJ$29))),IF('Silo Levels'!$L$18="Pumping",(($D$18*$AJ$29)+((PI()*(($C$21/2)^2)*($G$20-$AI85))*$AJ$29))+((($D$18+$H$18)/3)*$BD$11)+(((PI()*($C$21/2)^2*(($C$21/2)*$AZ$11))/3)*$AJ$29),(($D$18*$AJ$29)+((PI()*(($C$21/2)^2)*($G$20-$AI85))*$AJ$29))+((($D$18+$H$18)/3)*$BD$11)-(((PI()*($C$21/2)^2*(($C$21/2)*$AZ$11))/3)*$AJ$29)))</f>
        <v>180173.48949316959</v>
      </c>
    </row>
    <row r="86" spans="1:36" x14ac:dyDescent="0.3">
      <c r="A86" s="48">
        <v>5.5</v>
      </c>
      <c r="B86" s="78">
        <f t="shared" si="0"/>
        <v>128490.77220970696</v>
      </c>
      <c r="C86" s="53">
        <v>5.5</v>
      </c>
      <c r="D86" s="54">
        <f>IF($C86&gt;$G$6,IF('Silo Levels'!$L$10="Pumping",((PI()*((($C$5+$G$6)-$C86)*($O$6/($O$5/2)))^2*((($O$6+$G$6)-$C86))/3)*$D$29)+(((PI()*((($C$5+$G$6)-$C86)*($O$6/($O$5/2)))^2*(((($C$5+$G$6)-$C86)*($O$6/($O$5/2)))*$AZ$3))/3)*$D$29),(((PI()*((($C$5+$G$6)-$C86)*($O$6/($O$5/2)))^2*((($O$6+$G$6)-$C86)/3))*$D$29)-((PI()*((($C$5+$G$6)-$C86)*($O$6/($O$5/2)))^2*(((($C$5+$G$6)-$C86)*($O$6/($O$5/2)))*$AZ$3)/3)*$D$29))),IF('Silo Levels'!$L$10="Pumping",(($D$4*$D$29)+((PI()*(($C$7/2)^2)*(G$6-$C86))*$D$29))+((($D$4+$H$4)/3)*$BD$3)+(((PI()*($C$7/2)^2*(($C$7/2)*$AZ$3))/3)*$D$29),(($D$4*$D$29)+((PI()*(($C$7/2)^2)*($G$6-$C86))*$D$29))+((($D$4+$H$4)/3)*$BD$3)-(((PI()*($C$7/2)^2*(($C$7/2)*$AZ$3))/3)*$D$29)))</f>
        <v>125435.26546000077</v>
      </c>
      <c r="E86" s="73">
        <v>5.5</v>
      </c>
      <c r="F86" s="78">
        <f t="shared" si="1"/>
        <v>112265.21390183101</v>
      </c>
      <c r="G86" s="53">
        <v>5.5</v>
      </c>
      <c r="H86" s="54">
        <f>IF($G86&gt;$G$6,IF('Silo Levels'!$L$11="Pumping",((PI()*((($C$5+$G$6)-$G86)*($O$6/($O$5/2)))^2*((($O$6+$G$6)-$G86))/3)*$H$29)+(((PI()*((($C$5+$G$6)-$G86)*($O$6/($O$5/2)))^2*(((($C$5+$G$6)-$G86)*($O$6/($O$5/2)))*$AZ$4))/3)*$H$29),(((PI()*((($C$5+$G$6)-$G86)*($O$6/($O$5/2)))^2*((($O$6+$G$6)-$G86)/3))*$H$29)-((PI()*((($C$5+$G$6)-$G86)*($O$6/($O$5/2)))^2*(((($C$5+$G$6)-$G86)*($O$6/($O$5/2)))*$AZ$4)/3)*$H$29))),IF('Silo Levels'!$L$11="Pumping",(($D$4*$H$29)+((PI()*(($C$7/2)^2)*(G$6-$G86))*$H$29))+((($D$4+$H$4)/3)*$BD$4)+(((PI()*($C$7/2)^2*(($C$7/2)*$AZ$4))/3)*$H$29),(($D$4*$H$29)+((PI()*(($C$7/2)^2)*($G$6-$G86))*$H$29))+((($D$4+$H$4)/3)*$BD$4)-(((PI()*($C$7/2)^2*(($C$7/2)*$AZ$4))/3)*$H$29)))</f>
        <v>109601.43878670254</v>
      </c>
      <c r="I86" s="73">
        <v>5.5</v>
      </c>
      <c r="J86" s="79">
        <f t="shared" si="2"/>
        <v>398585.29244175088</v>
      </c>
      <c r="K86" s="53">
        <v>5.5</v>
      </c>
      <c r="L86" s="80">
        <f>IF($K86&gt;$G$13,IF('Silo Levels'!$L$12="Pumping",((PI()*((($C$12+$G$13)-$K86)*($O$13/($O$12/2)))^2*((($O$13+$G$13)-$K86))/3)*$L$29)+(((PI()*((($C$12+$G$13)-$K86)*($O$13/($O$12/2)))^2*(((($C$12+$G$13)-$K86)*($O$13/($O$12/2)))*$AZ$5))/3)*$L$29),(((PI()*((($C$12+$G$13)-$K86)*($O$13/($O$12/2)))^2*((($O$13+$G$13)-$K86)/3))*$L$29)-((PI()*((($C$12+$G$13)-$K86)*($O$13/($O$12/2)))^2*(((($C$12+$G$13)-$K86)*($O$13/($O$12/2)))*$AZ$5)/3)*$L$29))),IF('Silo Levels'!$L$12="Pumping",(($D$11*$L$29)+((PI()*(($C$14/2)^2)*($G$13-$K86))*$L$29))+((($D$11+$H$11)/3)*$BD$5)+(((PI()*($C$14/2)^2*(($C$14/2)*$AZ$5))/3)*$L$29),(($D$11*$L$29)+((PI()*(($C$14/2)^2)*($G$13-$K86))*$L$29))+((($D$11+$H$11)/3)*$BD$5)-(((PI()*($C$14/2)^2*(($C$14/2)*$AZ$5))/3)*$L$29)))</f>
        <v>384387.28576215141</v>
      </c>
      <c r="M86" s="73">
        <v>5.5</v>
      </c>
      <c r="N86" s="79">
        <f t="shared" si="3"/>
        <v>196878.76770578095</v>
      </c>
      <c r="O86" s="53">
        <v>5.5</v>
      </c>
      <c r="P86" s="80">
        <f>IF($O86&gt;$G$20,IF('Silo Levels'!$L$13="Pumping",((PI()*((($C$19+$G$20)-$O86)*($O$20/($O$19/2)))^2*((($O$20+$G$20)-$O86))/3)*$P$29)+(((PI()*((($C$19+$G$20)-$O86)*($O$20/($O$19/2)))^2*(((($C$19+$G$20)-$O86)*($O$20/($O$19/2)))*$AZ$6))/3)*$P$29),(((PI()*((($C$19+$G$20)-$O86)*($O$20/($O$19/2)))^2*((($O$20+$G$20)-$O86)/3))*$P$29)-((PI()*((($C$19+$G$20)-$O86)*($O$20/($O$19/2)))^2*(((($C$19+$G$20)-$O86)*($O$20/($O$19/2)))*$AZ$6)/3)*$P$29))),IF('Silo Levels'!$L$13="Pumping",(($D$18*$P$29)+((PI()*(($C$21/2)^2)*($G$20-$O86))*$P$29))+((($D$18+$H$18)/3)*$BD$6)+(((PI()*($C$21/2)^2*(($C$21/2)*$AZ$6))/3)*$P$29),(($D$18*$P$29)+((PI()*(($C$21/2)^2)*($G$20-$O86))*$P$29))+((($D$18+$H$18)/3)*$BD$6)-(((PI()*($C$21/2)^2*(($C$21/2)*$AZ$6))/3)*$P$29)))</f>
        <v>192793.56637375618</v>
      </c>
      <c r="Q86" s="73">
        <v>5.5</v>
      </c>
      <c r="R86" s="79">
        <f t="shared" si="4"/>
        <v>191603.25644131078</v>
      </c>
      <c r="S86" s="53">
        <v>5.5</v>
      </c>
      <c r="T86" s="80">
        <f>IF($S86&gt;$G$20,IF('Silo Levels'!$L$14="Pumping",((PI()*((($C$19+$G$20)-$S86)*($O$20/($O$19/2)))^2*((($O$20+$G$20)-$S86))/3)*$T$29)+(((PI()*((($C$19+$G$20)-$S86)*($O$20/($O$19/2)))^2*(((($C$19+$G$20)-$S86)*($O$20/($O$19/2)))*$AZ$7))/3)*$T$29),(((PI()*((($C$19+$G$20)-$S86)*($O$20/($O$19/2)))^2*((($O$20+$G$20)-$S86)/3))*$T$29)-((PI()*((($C$19+$G$20)-$S86)*($O$20/($O$19/2)))^2*(((($C$19+$G$20)-$S86)*($O$20/($O$19/2)))*$AZ$7)/3)*$T$29))),IF('Silo Levels'!$L$14="Pumping",(($D$18*$T$29)+((PI()*(($C$21/2)^2)*($G$20-$S86))*$T$29))+((($D$18+$H$18)/3)*$BD$7)+(((PI()*($C$21/2)^2*(($C$21/2)*$AZ$7))/3)*$T$29),(($D$18*$T$29)+((PI()*(($C$21/2)^2)*($G$20-$S86))*$T$29))+((($D$18+$H$18)/3)*$BD$7)-(((PI()*($C$21/2)^2*(($C$21/2)*$AZ$7))/3)*$T$29)))</f>
        <v>187629.19497018191</v>
      </c>
      <c r="U86" s="73">
        <v>5.5</v>
      </c>
      <c r="V86" s="79">
        <f t="shared" si="7"/>
        <v>186731.5103894285</v>
      </c>
      <c r="W86" s="53">
        <v>5.5</v>
      </c>
      <c r="X86" s="80">
        <f>IF($W86&gt;$G$20,IF('Silo Levels'!$L$15="Pumping",((PI()*((($C$19+$G$20)-$W86)*($O$20/($O$19/2)))^2*((($O$20+$G$20)-$W86))/3)*$X$29)+(((PI()*((($C$19+$G$20)-$W86)*($O$20/($O$19/2)))^2*(((($C$19+$G$20)-$W86)*($O$20/($O$19/2)))*$AZ$8))/3)*$X$29),(((PI()*((($C$19+$G$20)-$W86)*($O$20/($O$19/2)))^2*((($O$20+$G$20)-$W86)/3))*$X$29)-((PI()*((($C$19+$G$20)-$W86)*($O$20/($O$19/2)))^2*(((($C$19+$G$20)-$W86)*($O$20/($O$19/2)))*$AZ$8)/3)*$X$29))),IF('Silo Levels'!$L$15="Pumping",(($D$18*$X$29)+((PI()*(($C$21/2)^2)*($G$20-$W86))*$X$29))+((($D$18+$H$18)/3)*$BD$8)+(((PI()*($C$21/2)^2*(($C$21/2)*$AZ$8))/3)*$X$29),(($D$18*$X$29)+((PI()*(($C$21/2)^2)*($G$20-$W86))*$X$29))+((($D$18+$H$18)/3)*$BD$8)-(((PI()*($C$21/2)^2*(($C$21/2)*$AZ$8))/3)*$X$29)))</f>
        <v>182860.08260655901</v>
      </c>
      <c r="Y86" s="73">
        <v>5.5</v>
      </c>
      <c r="Z86" s="79">
        <f t="shared" si="5"/>
        <v>183825.4633988291</v>
      </c>
      <c r="AA86" s="53">
        <v>5.5</v>
      </c>
      <c r="AB86" s="80">
        <f>IF($AA86&gt;$G$20,IF('Silo Levels'!$L$16="Pumping",((PI()*((($C$19+$G$20)-$AA86)*($O$20/($O$19/2)))^2*((($O$20+$G$20)-$AA86))/3)*$AB$29)+(((PI()*((($C$19+$G$20)-$AA86)*($O$20/($O$19/2)))^2*(((($C$19+$G$20)-$AA86)*($O$20/($O$19/2)))*$AZ$9))/3)*$AB$29),(((PI()*((($C$19+$G$20)-$AA86)*($O$20/($O$19/2)))^2*((($O$20+$G$20)-$AA86)/3))*$AB$29)-((PI()*((($C$19+$G$20)-$AA86)*($O$20/($O$19/2)))^2*(((($C$19+$G$20)-$AA86)*($O$20/($O$19/2)))*$AZ$9)/3)*$AB$29))),IF('Silo Levels'!$L$16="Pumping",(($D$18*$AB$29)+((PI()*(($C$21/2)^2)*($G$20-$AA86))*$AB$29))+((($D$18+$H$18)/3)*$BD$9)+(((PI()*($C$21/2)^2*(($C$21/2)*$AZ$9))/3)*$AB$29),(($D$18*$AB$29)+((PI()*(($C$21/2)^2)*($G$20-$AA86))*$AB$29))+((($D$18+$H$18)/3)*$BD$9)-(((PI()*($C$21/2)^2*(($C$21/2)*$AZ$9))/3)*$AB$29)))</f>
        <v>180015.25767427791</v>
      </c>
      <c r="AC86" s="73">
        <v>5.5</v>
      </c>
      <c r="AD86" s="79">
        <f t="shared" si="8"/>
        <v>182777.79892616693</v>
      </c>
      <c r="AE86" s="53">
        <v>5.5</v>
      </c>
      <c r="AF86" s="80">
        <f>IF($AE86&gt;$G$20,IF('Silo Levels'!$L$17="Pumping",((PI()*((($C$19+$G$20)-$AE86)*($O$20/($O$19/2)))^2*((($O$20+$G$20)-$AE86))/3)*$AF$29)+(((PI()*((($C$19+$G$20)-$AE86)*($O$20/($O$19/2)))^2*(((($C$19+$G$20)-$AE86)*($O$20/($O$19/2)))*$AZ$10))/3)*$AF$29),(((PI()*((($C$19+$G$20)-$AE86)*($O$20/($O$19/2)))^2*((($O$20+$G$20)-$AE86)/3))*$AF$29)-((PI()*((($C$19+$G$20)-$AE86)*($O$20/($O$19/2)))^2*(((($C$19+$G$20)-$AE86)*($O$20/($O$19/2)))*$AZ$10)/3)*$AF$29))),IF('Silo Levels'!$L$17="Pumping",(($D$18*$AF$29)+((PI()*(($C$21/2)^2)*($G$20-$AE86))*$AF$29))+((($D$18+$H$18)/3)*$BD$10)+(((PI()*($C$21/2)^2*(($C$21/2)*$AZ$10))/3)*$AF$29),(($D$18*$AF$29)+((PI()*(($C$21/2)^2)*($G$20-$AE86))*$AF$29))+((($D$18+$H$18)/3)*$BD$10)-(((PI()*($C$21/2)^2*(($C$21/2)*$AZ$10))/3)*$AF$29)))</f>
        <v>178989.66448114108</v>
      </c>
      <c r="AG86" s="73">
        <v>5.5</v>
      </c>
      <c r="AH86" s="79">
        <f t="shared" si="6"/>
        <v>183597.01729170702</v>
      </c>
      <c r="AI86" s="53">
        <v>5.5</v>
      </c>
      <c r="AJ86" s="80">
        <f>IF($AI86&gt;$G$20,IF('Silo Levels'!$L$18="Pumping",((PI()*((($C$19+$G$20)-$AI86)*($O$20/($O$19/2)))^2*((($O$20+$G$20)-$AI86))/3)*$AJ$29)+(((PI()*((($C$19+$G$20)-$AI86)*($O$20/($O$19/2)))^2*(((($C$19+$G$20)-$AI86)*($O$20/($O$19/2)))*$AZ$11))/3)*$AJ$29),(((PI()*((($C$19+$G$20)-$AI86)*($O$20/($O$19/2)))^2*((($O$20+$G$20)-$AI86)/3))*$AJ$29)-((PI()*((($C$19+$G$20)-$AI86)*($O$20/($O$19/2)))^2*(((($C$19+$G$20)-$AI86)*($O$20/($O$19/2)))*$AZ$11)/3)*$AJ$29))),IF('Silo Levels'!$L$18="Pumping",(($D$18*$AJ$29)+((PI()*(($C$21/2)^2)*($G$20-$AI86))*$AJ$29))+((($D$18+$H$18)/3)*$BD$11)+(((PI()*($C$21/2)^2*(($C$21/2)*$AZ$11))/3)*$AJ$29),(($D$18*$AJ$29)+((PI()*(($C$21/2)^2)*($G$20-$AI86))*$AJ$29))+((($D$18+$H$18)/3)*$BD$11)-(((PI()*($C$21/2)^2*(($C$21/2)*$AZ$11))/3)*$AJ$29)))</f>
        <v>179791.62427009491</v>
      </c>
    </row>
    <row r="87" spans="1:36" x14ac:dyDescent="0.3">
      <c r="A87" s="48">
        <v>5.6</v>
      </c>
      <c r="B87" s="78">
        <f t="shared" si="0"/>
        <v>128052.75033618015</v>
      </c>
      <c r="C87" s="53">
        <v>5.6</v>
      </c>
      <c r="D87" s="54">
        <f>IF($C87&gt;$G$6,IF('Silo Levels'!$L$10="Pumping",((PI()*((($C$5+$G$6)-$C87)*($O$6/($O$5/2)))^2*((($O$6+$G$6)-$C87))/3)*$D$29)+(((PI()*((($C$5+$G$6)-$C87)*($O$6/($O$5/2)))^2*(((($C$5+$G$6)-$C87)*($O$6/($O$5/2)))*$AZ$3))/3)*$D$29),(((PI()*((($C$5+$G$6)-$C87)*($O$6/($O$5/2)))^2*((($O$6+$G$6)-$C87)/3))*$D$29)-((PI()*((($C$5+$G$6)-$C87)*($O$6/($O$5/2)))^2*(((($C$5+$G$6)-$C87)*($O$6/($O$5/2)))*$AZ$3)/3)*$D$29))),IF('Silo Levels'!$L$10="Pumping",(($D$4*$D$29)+((PI()*(($C$7/2)^2)*(G$6-$C87))*$D$29))+((($D$4+$H$4)/3)*$BD$3)+(((PI()*($C$7/2)^2*(($C$7/2)*$AZ$3))/3)*$D$29),(($D$4*$D$29)+((PI()*(($C$7/2)^2)*($G$6-$C87))*$D$29))+((($D$4+$H$4)/3)*$BD$3)-(((PI()*($C$7/2)^2*(($C$7/2)*$AZ$3))/3)*$D$29)))</f>
        <v>124997.24358647395</v>
      </c>
      <c r="E87" s="73">
        <v>5.6</v>
      </c>
      <c r="F87" s="78">
        <f t="shared" si="1"/>
        <v>111883.34867875635</v>
      </c>
      <c r="G87" s="53">
        <v>5.6</v>
      </c>
      <c r="H87" s="54">
        <f>IF($G87&gt;$G$6,IF('Silo Levels'!$L$11="Pumping",((PI()*((($C$5+$G$6)-$G87)*($O$6/($O$5/2)))^2*((($O$6+$G$6)-$G87))/3)*$H$29)+(((PI()*((($C$5+$G$6)-$G87)*($O$6/($O$5/2)))^2*(((($C$5+$G$6)-$G87)*($O$6/($O$5/2)))*$AZ$4))/3)*$H$29),(((PI()*((($C$5+$G$6)-$G87)*($O$6/($O$5/2)))^2*((($O$6+$G$6)-$G87)/3))*$H$29)-((PI()*((($C$5+$G$6)-$G87)*($O$6/($O$5/2)))^2*(((($C$5+$G$6)-$G87)*($O$6/($O$5/2)))*$AZ$4)/3)*$H$29))),IF('Silo Levels'!$L$11="Pumping",(($D$4*$H$29)+((PI()*(($C$7/2)^2)*(G$6-$G87))*$H$29))+((($D$4+$H$4)/3)*$BD$4)+(((PI()*($C$7/2)^2*(($C$7/2)*$AZ$4))/3)*$H$29),(($D$4*$H$29)+((PI()*(($C$7/2)^2)*($G$6-$G87))*$H$29))+((($D$4+$H$4)/3)*$BD$4)-(((PI()*($C$7/2)^2*(($C$7/2)*$AZ$4))/3)*$H$29)))</f>
        <v>109219.57356362787</v>
      </c>
      <c r="I87" s="73">
        <v>5.6</v>
      </c>
      <c r="J87" s="79">
        <f t="shared" si="2"/>
        <v>397666.32760811987</v>
      </c>
      <c r="K87" s="53">
        <v>5.6</v>
      </c>
      <c r="L87" s="80">
        <f>IF($K87&gt;$G$13,IF('Silo Levels'!$L$12="Pumping",((PI()*((($C$12+$G$13)-$K87)*($O$13/($O$12/2)))^2*((($O$13+$G$13)-$K87))/3)*$L$29)+(((PI()*((($C$12+$G$13)-$K87)*($O$13/($O$12/2)))^2*(((($C$12+$G$13)-$K87)*($O$13/($O$12/2)))*$AZ$5))/3)*$L$29),(((PI()*((($C$12+$G$13)-$K87)*($O$13/($O$12/2)))^2*((($O$13+$G$13)-$K87)/3))*$L$29)-((PI()*((($C$12+$G$13)-$K87)*($O$13/($O$12/2)))^2*(((($C$12+$G$13)-$K87)*($O$13/($O$12/2)))*$AZ$5)/3)*$L$29))),IF('Silo Levels'!$L$12="Pumping",(($D$11*$L$29)+((PI()*(($C$14/2)^2)*($G$13-$K87))*$L$29))+((($D$11+$H$11)/3)*$BD$5)+(((PI()*($C$14/2)^2*(($C$14/2)*$AZ$5))/3)*$L$29),(($D$11*$L$29)+((PI()*(($C$14/2)^2)*($G$13-$K87))*$L$29))+((($D$11+$H$11)/3)*$BD$5)-(((PI()*($C$14/2)^2*(($C$14/2)*$AZ$5))/3)*$L$29)))</f>
        <v>383468.32092852041</v>
      </c>
      <c r="M87" s="73">
        <v>5.6</v>
      </c>
      <c r="N87" s="79">
        <f t="shared" si="3"/>
        <v>196468.82415748018</v>
      </c>
      <c r="O87" s="53">
        <v>5.6</v>
      </c>
      <c r="P87" s="80">
        <f>IF($O87&gt;$G$20,IF('Silo Levels'!$L$13="Pumping",((PI()*((($C$19+$G$20)-$O87)*($O$20/($O$19/2)))^2*((($O$20+$G$20)-$O87))/3)*$P$29)+(((PI()*((($C$19+$G$20)-$O87)*($O$20/($O$19/2)))^2*(((($C$19+$G$20)-$O87)*($O$20/($O$19/2)))*$AZ$6))/3)*$P$29),(((PI()*((($C$19+$G$20)-$O87)*($O$20/($O$19/2)))^2*((($O$20+$G$20)-$O87)/3))*$P$29)-((PI()*((($C$19+$G$20)-$O87)*($O$20/($O$19/2)))^2*(((($C$19+$G$20)-$O87)*($O$20/($O$19/2)))*$AZ$6)/3)*$P$29))),IF('Silo Levels'!$L$13="Pumping",(($D$18*$P$29)+((PI()*(($C$21/2)^2)*($G$20-$O87))*$P$29))+((($D$18+$H$18)/3)*$BD$6)+(((PI()*($C$21/2)^2*(($C$21/2)*$AZ$6))/3)*$P$29),(($D$18*$P$29)+((PI()*(($C$21/2)^2)*($G$20-$O87))*$P$29))+((($D$18+$H$18)/3)*$BD$6)-(((PI()*($C$21/2)^2*(($C$21/2)*$AZ$6))/3)*$P$29)))</f>
        <v>192383.62282545542</v>
      </c>
      <c r="Q87" s="73">
        <v>5.6</v>
      </c>
      <c r="R87" s="79">
        <f t="shared" si="4"/>
        <v>191204.46560378981</v>
      </c>
      <c r="S87" s="53">
        <v>5.6</v>
      </c>
      <c r="T87" s="80">
        <f>IF($S87&gt;$G$20,IF('Silo Levels'!$L$14="Pumping",((PI()*((($C$19+$G$20)-$S87)*($O$20/($O$19/2)))^2*((($O$20+$G$20)-$S87))/3)*$T$29)+(((PI()*((($C$19+$G$20)-$S87)*($O$20/($O$19/2)))^2*(((($C$19+$G$20)-$S87)*($O$20/($O$19/2)))*$AZ$7))/3)*$T$29),(((PI()*((($C$19+$G$20)-$S87)*($O$20/($O$19/2)))^2*((($O$20+$G$20)-$S87)/3))*$T$29)-((PI()*((($C$19+$G$20)-$S87)*($O$20/($O$19/2)))^2*(((($C$19+$G$20)-$S87)*($O$20/($O$19/2)))*$AZ$7)/3)*$T$29))),IF('Silo Levels'!$L$14="Pumping",(($D$18*$T$29)+((PI()*(($C$21/2)^2)*($G$20-$S87))*$T$29))+((($D$18+$H$18)/3)*$BD$7)+(((PI()*($C$21/2)^2*(($C$21/2)*$AZ$7))/3)*$T$29),(($D$18*$T$29)+((PI()*(($C$21/2)^2)*($G$20-$S87))*$T$29))+((($D$18+$H$18)/3)*$BD$7)-(((PI()*($C$21/2)^2*(($C$21/2)*$AZ$7))/3)*$T$29)))</f>
        <v>187230.40413266094</v>
      </c>
      <c r="U87" s="73">
        <v>5.6</v>
      </c>
      <c r="V87" s="79">
        <f t="shared" si="7"/>
        <v>186343.01868160046</v>
      </c>
      <c r="W87" s="53">
        <v>5.6</v>
      </c>
      <c r="X87" s="80">
        <f>IF($W87&gt;$G$20,IF('Silo Levels'!$L$15="Pumping",((PI()*((($C$19+$G$20)-$W87)*($O$20/($O$19/2)))^2*((($O$20+$G$20)-$W87))/3)*$X$29)+(((PI()*((($C$19+$G$20)-$W87)*($O$20/($O$19/2)))^2*(((($C$19+$G$20)-$W87)*($O$20/($O$19/2)))*$AZ$8))/3)*$X$29),(((PI()*((($C$19+$G$20)-$W87)*($O$20/($O$19/2)))^2*((($O$20+$G$20)-$W87)/3))*$X$29)-((PI()*((($C$19+$G$20)-$W87)*($O$20/($O$19/2)))^2*(((($C$19+$G$20)-$W87)*($O$20/($O$19/2)))*$AZ$8)/3)*$X$29))),IF('Silo Levels'!$L$15="Pumping",(($D$18*$X$29)+((PI()*(($C$21/2)^2)*($G$20-$W87))*$X$29))+((($D$18+$H$18)/3)*$BD$8)+(((PI()*($C$21/2)^2*(($C$21/2)*$AZ$8))/3)*$X$29),(($D$18*$X$29)+((PI()*(($C$21/2)^2)*($G$20-$W87))*$X$29))+((($D$18+$H$18)/3)*$BD$8)-(((PI()*($C$21/2)^2*(($C$21/2)*$AZ$8))/3)*$X$29)))</f>
        <v>182471.59089873097</v>
      </c>
      <c r="Y87" s="73">
        <v>5.6</v>
      </c>
      <c r="Z87" s="79">
        <f t="shared" si="5"/>
        <v>183443.11522856055</v>
      </c>
      <c r="AA87" s="53">
        <v>5.6</v>
      </c>
      <c r="AB87" s="80">
        <f>IF($AA87&gt;$G$20,IF('Silo Levels'!$L$16="Pumping",((PI()*((($C$19+$G$20)-$AA87)*($O$20/($O$19/2)))^2*((($O$20+$G$20)-$AA87))/3)*$AB$29)+(((PI()*((($C$19+$G$20)-$AA87)*($O$20/($O$19/2)))^2*(((($C$19+$G$20)-$AA87)*($O$20/($O$19/2)))*$AZ$9))/3)*$AB$29),(((PI()*((($C$19+$G$20)-$AA87)*($O$20/($O$19/2)))^2*((($O$20+$G$20)-$AA87)/3))*$AB$29)-((PI()*((($C$19+$G$20)-$AA87)*($O$20/($O$19/2)))^2*(((($C$19+$G$20)-$AA87)*($O$20/($O$19/2)))*$AZ$9)/3)*$AB$29))),IF('Silo Levels'!$L$16="Pumping",(($D$18*$AB$29)+((PI()*(($C$21/2)^2)*($G$20-$AA87))*$AB$29))+((($D$18+$H$18)/3)*$BD$9)+(((PI()*($C$21/2)^2*(($C$21/2)*$AZ$9))/3)*$AB$29),(($D$18*$AB$29)+((PI()*(($C$21/2)^2)*($G$20-$AA87))*$AB$29))+((($D$18+$H$18)/3)*$BD$9)-(((PI()*($C$21/2)^2*(($C$21/2)*$AZ$9))/3)*$AB$29)))</f>
        <v>179632.90950400935</v>
      </c>
      <c r="AC87" s="73">
        <v>5.6</v>
      </c>
      <c r="AD87" s="79">
        <f t="shared" si="8"/>
        <v>182397.66557419221</v>
      </c>
      <c r="AE87" s="53">
        <v>5.6</v>
      </c>
      <c r="AF87" s="80">
        <f>IF($AE87&gt;$G$20,IF('Silo Levels'!$L$17="Pumping",((PI()*((($C$19+$G$20)-$AE87)*($O$20/($O$19/2)))^2*((($O$20+$G$20)-$AE87))/3)*$AF$29)+(((PI()*((($C$19+$G$20)-$AE87)*($O$20/($O$19/2)))^2*(((($C$19+$G$20)-$AE87)*($O$20/($O$19/2)))*$AZ$10))/3)*$AF$29),(((PI()*((($C$19+$G$20)-$AE87)*($O$20/($O$19/2)))^2*((($O$20+$G$20)-$AE87)/3))*$AF$29)-((PI()*((($C$19+$G$20)-$AE87)*($O$20/($O$19/2)))^2*(((($C$19+$G$20)-$AE87)*($O$20/($O$19/2)))*$AZ$10)/3)*$AF$29))),IF('Silo Levels'!$L$17="Pumping",(($D$18*$AF$29)+((PI()*(($C$21/2)^2)*($G$20-$AE87))*$AF$29))+((($D$18+$H$18)/3)*$BD$10)+(((PI()*($C$21/2)^2*(($C$21/2)*$AZ$10))/3)*$AF$29),(($D$18*$AF$29)+((PI()*(($C$21/2)^2)*($G$20-$AE87))*$AF$29))+((($D$18+$H$18)/3)*$BD$10)-(((PI()*($C$21/2)^2*(($C$21/2)*$AZ$10))/3)*$AF$29)))</f>
        <v>178609.53112916637</v>
      </c>
      <c r="AG87" s="73">
        <v>5.6</v>
      </c>
      <c r="AH87" s="79">
        <f t="shared" si="6"/>
        <v>183215.15206863233</v>
      </c>
      <c r="AI87" s="53">
        <v>5.6</v>
      </c>
      <c r="AJ87" s="80">
        <f>IF($AI87&gt;$G$20,IF('Silo Levels'!$L$18="Pumping",((PI()*((($C$19+$G$20)-$AI87)*($O$20/($O$19/2)))^2*((($O$20+$G$20)-$AI87))/3)*$AJ$29)+(((PI()*((($C$19+$G$20)-$AI87)*($O$20/($O$19/2)))^2*(((($C$19+$G$20)-$AI87)*($O$20/($O$19/2)))*$AZ$11))/3)*$AJ$29),(((PI()*((($C$19+$G$20)-$AI87)*($O$20/($O$19/2)))^2*((($O$20+$G$20)-$AI87)/3))*$AJ$29)-((PI()*((($C$19+$G$20)-$AI87)*($O$20/($O$19/2)))^2*(((($C$19+$G$20)-$AI87)*($O$20/($O$19/2)))*$AZ$11)/3)*$AJ$29))),IF('Silo Levels'!$L$18="Pumping",(($D$18*$AJ$29)+((PI()*(($C$21/2)^2)*($G$20-$AI87))*$AJ$29))+((($D$18+$H$18)/3)*$BD$11)+(((PI()*($C$21/2)^2*(($C$21/2)*$AZ$11))/3)*$AJ$29),(($D$18*$AJ$29)+((PI()*(($C$21/2)^2)*($G$20-$AI87))*$AJ$29))+((($D$18+$H$18)/3)*$BD$11)-(((PI()*($C$21/2)^2*(($C$21/2)*$AZ$11))/3)*$AJ$29)))</f>
        <v>179409.75904702023</v>
      </c>
    </row>
    <row r="88" spans="1:36" x14ac:dyDescent="0.3">
      <c r="A88" s="48">
        <v>5.7</v>
      </c>
      <c r="B88" s="78">
        <f t="shared" si="0"/>
        <v>127614.72846265334</v>
      </c>
      <c r="C88" s="53">
        <v>5.7</v>
      </c>
      <c r="D88" s="54">
        <f>IF($C88&gt;$G$6,IF('Silo Levels'!$L$10="Pumping",((PI()*((($C$5+$G$6)-$C88)*($O$6/($O$5/2)))^2*((($O$6+$G$6)-$C88))/3)*$D$29)+(((PI()*((($C$5+$G$6)-$C88)*($O$6/($O$5/2)))^2*(((($C$5+$G$6)-$C88)*($O$6/($O$5/2)))*$AZ$3))/3)*$D$29),(((PI()*((($C$5+$G$6)-$C88)*($O$6/($O$5/2)))^2*((($O$6+$G$6)-$C88)/3))*$D$29)-((PI()*((($C$5+$G$6)-$C88)*($O$6/($O$5/2)))^2*(((($C$5+$G$6)-$C88)*($O$6/($O$5/2)))*$AZ$3)/3)*$D$29))),IF('Silo Levels'!$L$10="Pumping",(($D$4*$D$29)+((PI()*(($C$7/2)^2)*(G$6-$C88))*$D$29))+((($D$4+$H$4)/3)*$BD$3)+(((PI()*($C$7/2)^2*(($C$7/2)*$AZ$3))/3)*$D$29),(($D$4*$D$29)+((PI()*(($C$7/2)^2)*($G$6-$C88))*$D$29))+((($D$4+$H$4)/3)*$BD$3)-(((PI()*($C$7/2)^2*(($C$7/2)*$AZ$3))/3)*$D$29)))</f>
        <v>124559.22171294714</v>
      </c>
      <c r="E88" s="73">
        <v>5.7</v>
      </c>
      <c r="F88" s="78">
        <f t="shared" si="1"/>
        <v>111501.48345568169</v>
      </c>
      <c r="G88" s="53">
        <v>5.7</v>
      </c>
      <c r="H88" s="54">
        <f>IF($G88&gt;$G$6,IF('Silo Levels'!$L$11="Pumping",((PI()*((($C$5+$G$6)-$G88)*($O$6/($O$5/2)))^2*((($O$6+$G$6)-$G88))/3)*$H$29)+(((PI()*((($C$5+$G$6)-$G88)*($O$6/($O$5/2)))^2*(((($C$5+$G$6)-$G88)*($O$6/($O$5/2)))*$AZ$4))/3)*$H$29),(((PI()*((($C$5+$G$6)-$G88)*($O$6/($O$5/2)))^2*((($O$6+$G$6)-$G88)/3))*$H$29)-((PI()*((($C$5+$G$6)-$G88)*($O$6/($O$5/2)))^2*(((($C$5+$G$6)-$G88)*($O$6/($O$5/2)))*$AZ$4)/3)*$H$29))),IF('Silo Levels'!$L$11="Pumping",(($D$4*$H$29)+((PI()*(($C$7/2)^2)*(G$6-$G88))*$H$29))+((($D$4+$H$4)/3)*$BD$4)+(((PI()*($C$7/2)^2*(($C$7/2)*$AZ$4))/3)*$H$29),(($D$4*$H$29)+((PI()*(($C$7/2)^2)*($G$6-$G88))*$H$29))+((($D$4+$H$4)/3)*$BD$4)-(((PI()*($C$7/2)^2*(($C$7/2)*$AZ$4))/3)*$H$29)))</f>
        <v>108837.70834055322</v>
      </c>
      <c r="I88" s="73">
        <v>5.7</v>
      </c>
      <c r="J88" s="79">
        <f t="shared" si="2"/>
        <v>396747.36277448875</v>
      </c>
      <c r="K88" s="53">
        <v>5.7</v>
      </c>
      <c r="L88" s="80">
        <f>IF($K88&gt;$G$13,IF('Silo Levels'!$L$12="Pumping",((PI()*((($C$12+$G$13)-$K88)*($O$13/($O$12/2)))^2*((($O$13+$G$13)-$K88))/3)*$L$29)+(((PI()*((($C$12+$G$13)-$K88)*($O$13/($O$12/2)))^2*(((($C$12+$G$13)-$K88)*($O$13/($O$12/2)))*$AZ$5))/3)*$L$29),(((PI()*((($C$12+$G$13)-$K88)*($O$13/($O$12/2)))^2*((($O$13+$G$13)-$K88)/3))*$L$29)-((PI()*((($C$12+$G$13)-$K88)*($O$13/($O$12/2)))^2*(((($C$12+$G$13)-$K88)*($O$13/($O$12/2)))*$AZ$5)/3)*$L$29))),IF('Silo Levels'!$L$12="Pumping",(($D$11*$L$29)+((PI()*(($C$14/2)^2)*($G$13-$K88))*$L$29))+((($D$11+$H$11)/3)*$BD$5)+(((PI()*($C$14/2)^2*(($C$14/2)*$AZ$5))/3)*$L$29),(($D$11*$L$29)+((PI()*(($C$14/2)^2)*($G$13-$K88))*$L$29))+((($D$11+$H$11)/3)*$BD$5)-(((PI()*($C$14/2)^2*(($C$14/2)*$AZ$5))/3)*$L$29)))</f>
        <v>382549.35609488928</v>
      </c>
      <c r="M88" s="73">
        <v>5.7</v>
      </c>
      <c r="N88" s="79">
        <f t="shared" si="3"/>
        <v>196058.88060917944</v>
      </c>
      <c r="O88" s="53">
        <v>5.7</v>
      </c>
      <c r="P88" s="80">
        <f>IF($O88&gt;$G$20,IF('Silo Levels'!$L$13="Pumping",((PI()*((($C$19+$G$20)-$O88)*($O$20/($O$19/2)))^2*((($O$20+$G$20)-$O88))/3)*$P$29)+(((PI()*((($C$19+$G$20)-$O88)*($O$20/($O$19/2)))^2*(((($C$19+$G$20)-$O88)*($O$20/($O$19/2)))*$AZ$6))/3)*$P$29),(((PI()*((($C$19+$G$20)-$O88)*($O$20/($O$19/2)))^2*((($O$20+$G$20)-$O88)/3))*$P$29)-((PI()*((($C$19+$G$20)-$O88)*($O$20/($O$19/2)))^2*(((($C$19+$G$20)-$O88)*($O$20/($O$19/2)))*$AZ$6)/3)*$P$29))),IF('Silo Levels'!$L$13="Pumping",(($D$18*$P$29)+((PI()*(($C$21/2)^2)*($G$20-$O88))*$P$29))+((($D$18+$H$18)/3)*$BD$6)+(((PI()*($C$21/2)^2*(($C$21/2)*$AZ$6))/3)*$P$29),(($D$18*$P$29)+((PI()*(($C$21/2)^2)*($G$20-$O88))*$P$29))+((($D$18+$H$18)/3)*$BD$6)-(((PI()*($C$21/2)^2*(($C$21/2)*$AZ$6))/3)*$P$29)))</f>
        <v>191973.67927715468</v>
      </c>
      <c r="Q88" s="73">
        <v>5.7</v>
      </c>
      <c r="R88" s="79">
        <f t="shared" si="4"/>
        <v>190805.67476626884</v>
      </c>
      <c r="S88" s="53">
        <v>5.7</v>
      </c>
      <c r="T88" s="80">
        <f>IF($S88&gt;$G$20,IF('Silo Levels'!$L$14="Pumping",((PI()*((($C$19+$G$20)-$S88)*($O$20/($O$19/2)))^2*((($O$20+$G$20)-$S88))/3)*$T$29)+(((PI()*((($C$19+$G$20)-$S88)*($O$20/($O$19/2)))^2*(((($C$19+$G$20)-$S88)*($O$20/($O$19/2)))*$AZ$7))/3)*$T$29),(((PI()*((($C$19+$G$20)-$S88)*($O$20/($O$19/2)))^2*((($O$20+$G$20)-$S88)/3))*$T$29)-((PI()*((($C$19+$G$20)-$S88)*($O$20/($O$19/2)))^2*(((($C$19+$G$20)-$S88)*($O$20/($O$19/2)))*$AZ$7)/3)*$T$29))),IF('Silo Levels'!$L$14="Pumping",(($D$18*$T$29)+((PI()*(($C$21/2)^2)*($G$20-$S88))*$T$29))+((($D$18+$H$18)/3)*$BD$7)+(((PI()*($C$21/2)^2*(($C$21/2)*$AZ$7))/3)*$T$29),(($D$18*$T$29)+((PI()*(($C$21/2)^2)*($G$20-$S88))*$T$29))+((($D$18+$H$18)/3)*$BD$7)-(((PI()*($C$21/2)^2*(($C$21/2)*$AZ$7))/3)*$T$29)))</f>
        <v>186831.61329513998</v>
      </c>
      <c r="U88" s="73">
        <v>5.7</v>
      </c>
      <c r="V88" s="79">
        <f t="shared" si="7"/>
        <v>185954.52697377242</v>
      </c>
      <c r="W88" s="53">
        <v>5.7</v>
      </c>
      <c r="X88" s="80">
        <f>IF($W88&gt;$G$20,IF('Silo Levels'!$L$15="Pumping",((PI()*((($C$19+$G$20)-$W88)*($O$20/($O$19/2)))^2*((($O$20+$G$20)-$W88))/3)*$X$29)+(((PI()*((($C$19+$G$20)-$W88)*($O$20/($O$19/2)))^2*(((($C$19+$G$20)-$W88)*($O$20/($O$19/2)))*$AZ$8))/3)*$X$29),(((PI()*((($C$19+$G$20)-$W88)*($O$20/($O$19/2)))^2*((($O$20+$G$20)-$W88)/3))*$X$29)-((PI()*((($C$19+$G$20)-$W88)*($O$20/($O$19/2)))^2*(((($C$19+$G$20)-$W88)*($O$20/($O$19/2)))*$AZ$8)/3)*$X$29))),IF('Silo Levels'!$L$15="Pumping",(($D$18*$X$29)+((PI()*(($C$21/2)^2)*($G$20-$W88))*$X$29))+((($D$18+$H$18)/3)*$BD$8)+(((PI()*($C$21/2)^2*(($C$21/2)*$AZ$8))/3)*$X$29),(($D$18*$X$29)+((PI()*(($C$21/2)^2)*($G$20-$W88))*$X$29))+((($D$18+$H$18)/3)*$BD$8)-(((PI()*($C$21/2)^2*(($C$21/2)*$AZ$8))/3)*$X$29)))</f>
        <v>182083.09919090293</v>
      </c>
      <c r="Y88" s="73">
        <v>5.7</v>
      </c>
      <c r="Z88" s="79">
        <f t="shared" si="5"/>
        <v>183060.76705829197</v>
      </c>
      <c r="AA88" s="53">
        <v>5.7</v>
      </c>
      <c r="AB88" s="80">
        <f>IF($AA88&gt;$G$20,IF('Silo Levels'!$L$16="Pumping",((PI()*((($C$19+$G$20)-$AA88)*($O$20/($O$19/2)))^2*((($O$20+$G$20)-$AA88))/3)*$AB$29)+(((PI()*((($C$19+$G$20)-$AA88)*($O$20/($O$19/2)))^2*(((($C$19+$G$20)-$AA88)*($O$20/($O$19/2)))*$AZ$9))/3)*$AB$29),(((PI()*((($C$19+$G$20)-$AA88)*($O$20/($O$19/2)))^2*((($O$20+$G$20)-$AA88)/3))*$AB$29)-((PI()*((($C$19+$G$20)-$AA88)*($O$20/($O$19/2)))^2*(((($C$19+$G$20)-$AA88)*($O$20/($O$19/2)))*$AZ$9)/3)*$AB$29))),IF('Silo Levels'!$L$16="Pumping",(($D$18*$AB$29)+((PI()*(($C$21/2)^2)*($G$20-$AA88))*$AB$29))+((($D$18+$H$18)/3)*$BD$9)+(((PI()*($C$21/2)^2*(($C$21/2)*$AZ$9))/3)*$AB$29),(($D$18*$AB$29)+((PI()*(($C$21/2)^2)*($G$20-$AA88))*$AB$29))+((($D$18+$H$18)/3)*$BD$9)-(((PI()*($C$21/2)^2*(($C$21/2)*$AZ$9))/3)*$AB$29)))</f>
        <v>179250.56133374077</v>
      </c>
      <c r="AC88" s="73">
        <v>5.7</v>
      </c>
      <c r="AD88" s="79">
        <f t="shared" si="8"/>
        <v>182017.53222221747</v>
      </c>
      <c r="AE88" s="53">
        <v>5.7</v>
      </c>
      <c r="AF88" s="80">
        <f>IF($AE88&gt;$G$20,IF('Silo Levels'!$L$17="Pumping",((PI()*((($C$19+$G$20)-$AE88)*($O$20/($O$19/2)))^2*((($O$20+$G$20)-$AE88))/3)*$AF$29)+(((PI()*((($C$19+$G$20)-$AE88)*($O$20/($O$19/2)))^2*(((($C$19+$G$20)-$AE88)*($O$20/($O$19/2)))*$AZ$10))/3)*$AF$29),(((PI()*((($C$19+$G$20)-$AE88)*($O$20/($O$19/2)))^2*((($O$20+$G$20)-$AE88)/3))*$AF$29)-((PI()*((($C$19+$G$20)-$AE88)*($O$20/($O$19/2)))^2*(((($C$19+$G$20)-$AE88)*($O$20/($O$19/2)))*$AZ$10)/3)*$AF$29))),IF('Silo Levels'!$L$17="Pumping",(($D$18*$AF$29)+((PI()*(($C$21/2)^2)*($G$20-$AE88))*$AF$29))+((($D$18+$H$18)/3)*$BD$10)+(((PI()*($C$21/2)^2*(($C$21/2)*$AZ$10))/3)*$AF$29),(($D$18*$AF$29)+((PI()*(($C$21/2)^2)*($G$20-$AE88))*$AF$29))+((($D$18+$H$18)/3)*$BD$10)-(((PI()*($C$21/2)^2*(($C$21/2)*$AZ$10))/3)*$AF$29)))</f>
        <v>178229.39777719163</v>
      </c>
      <c r="AG88" s="73">
        <v>5.7</v>
      </c>
      <c r="AH88" s="79">
        <f t="shared" si="6"/>
        <v>182833.28684555765</v>
      </c>
      <c r="AI88" s="53">
        <v>5.7</v>
      </c>
      <c r="AJ88" s="80">
        <f>IF($AI88&gt;$G$20,IF('Silo Levels'!$L$18="Pumping",((PI()*((($C$19+$G$20)-$AI88)*($O$20/($O$19/2)))^2*((($O$20+$G$20)-$AI88))/3)*$AJ$29)+(((PI()*((($C$19+$G$20)-$AI88)*($O$20/($O$19/2)))^2*(((($C$19+$G$20)-$AI88)*($O$20/($O$19/2)))*$AZ$11))/3)*$AJ$29),(((PI()*((($C$19+$G$20)-$AI88)*($O$20/($O$19/2)))^2*((($O$20+$G$20)-$AI88)/3))*$AJ$29)-((PI()*((($C$19+$G$20)-$AI88)*($O$20/($O$19/2)))^2*(((($C$19+$G$20)-$AI88)*($O$20/($O$19/2)))*$AZ$11)/3)*$AJ$29))),IF('Silo Levels'!$L$18="Pumping",(($D$18*$AJ$29)+((PI()*(($C$21/2)^2)*($G$20-$AI88))*$AJ$29))+((($D$18+$H$18)/3)*$BD$11)+(((PI()*($C$21/2)^2*(($C$21/2)*$AZ$11))/3)*$AJ$29),(($D$18*$AJ$29)+((PI()*(($C$21/2)^2)*($G$20-$AI88))*$AJ$29))+((($D$18+$H$18)/3)*$BD$11)-(((PI()*($C$21/2)^2*(($C$21/2)*$AZ$11))/3)*$AJ$29)))</f>
        <v>179027.89382394555</v>
      </c>
    </row>
    <row r="89" spans="1:36" x14ac:dyDescent="0.3">
      <c r="A89" s="48">
        <v>5.8</v>
      </c>
      <c r="B89" s="78">
        <f t="shared" si="0"/>
        <v>127176.70658912651</v>
      </c>
      <c r="C89" s="53">
        <v>5.8</v>
      </c>
      <c r="D89" s="54">
        <f>IF($C89&gt;$G$6,IF('Silo Levels'!$L$10="Pumping",((PI()*((($C$5+$G$6)-$C89)*($O$6/($O$5/2)))^2*((($O$6+$G$6)-$C89))/3)*$D$29)+(((PI()*((($C$5+$G$6)-$C89)*($O$6/($O$5/2)))^2*(((($C$5+$G$6)-$C89)*($O$6/($O$5/2)))*$AZ$3))/3)*$D$29),(((PI()*((($C$5+$G$6)-$C89)*($O$6/($O$5/2)))^2*((($O$6+$G$6)-$C89)/3))*$D$29)-((PI()*((($C$5+$G$6)-$C89)*($O$6/($O$5/2)))^2*(((($C$5+$G$6)-$C89)*($O$6/($O$5/2)))*$AZ$3)/3)*$D$29))),IF('Silo Levels'!$L$10="Pumping",(($D$4*$D$29)+((PI()*(($C$7/2)^2)*(G$6-$C89))*$D$29))+((($D$4+$H$4)/3)*$BD$3)+(((PI()*($C$7/2)^2*(($C$7/2)*$AZ$3))/3)*$D$29),(($D$4*$D$29)+((PI()*(($C$7/2)^2)*($G$6-$C89))*$D$29))+((($D$4+$H$4)/3)*$BD$3)-(((PI()*($C$7/2)^2*(($C$7/2)*$AZ$3))/3)*$D$29)))</f>
        <v>124121.19983942031</v>
      </c>
      <c r="E89" s="73">
        <v>5.8</v>
      </c>
      <c r="F89" s="78">
        <f t="shared" si="1"/>
        <v>111119.61823260701</v>
      </c>
      <c r="G89" s="53">
        <v>5.8</v>
      </c>
      <c r="H89" s="54">
        <f>IF($G89&gt;$G$6,IF('Silo Levels'!$L$11="Pumping",((PI()*((($C$5+$G$6)-$G89)*($O$6/($O$5/2)))^2*((($O$6+$G$6)-$G89))/3)*$H$29)+(((PI()*((($C$5+$G$6)-$G89)*($O$6/($O$5/2)))^2*(((($C$5+$G$6)-$G89)*($O$6/($O$5/2)))*$AZ$4))/3)*$H$29),(((PI()*((($C$5+$G$6)-$G89)*($O$6/($O$5/2)))^2*((($O$6+$G$6)-$G89)/3))*$H$29)-((PI()*((($C$5+$G$6)-$G89)*($O$6/($O$5/2)))^2*(((($C$5+$G$6)-$G89)*($O$6/($O$5/2)))*$AZ$4)/3)*$H$29))),IF('Silo Levels'!$L$11="Pumping",(($D$4*$H$29)+((PI()*(($C$7/2)^2)*(G$6-$G89))*$H$29))+((($D$4+$H$4)/3)*$BD$4)+(((PI()*($C$7/2)^2*(($C$7/2)*$AZ$4))/3)*$H$29),(($D$4*$H$29)+((PI()*(($C$7/2)^2)*($G$6-$G89))*$H$29))+((($D$4+$H$4)/3)*$BD$4)-(((PI()*($C$7/2)^2*(($C$7/2)*$AZ$4))/3)*$H$29)))</f>
        <v>108455.84311747854</v>
      </c>
      <c r="I89" s="73">
        <v>5.8</v>
      </c>
      <c r="J89" s="79">
        <f t="shared" si="2"/>
        <v>395828.3979408578</v>
      </c>
      <c r="K89" s="53">
        <v>5.8</v>
      </c>
      <c r="L89" s="80">
        <f>IF($K89&gt;$G$13,IF('Silo Levels'!$L$12="Pumping",((PI()*((($C$12+$G$13)-$K89)*($O$13/($O$12/2)))^2*((($O$13+$G$13)-$K89))/3)*$L$29)+(((PI()*((($C$12+$G$13)-$K89)*($O$13/($O$12/2)))^2*(((($C$12+$G$13)-$K89)*($O$13/($O$12/2)))*$AZ$5))/3)*$L$29),(((PI()*((($C$12+$G$13)-$K89)*($O$13/($O$12/2)))^2*((($O$13+$G$13)-$K89)/3))*$L$29)-((PI()*((($C$12+$G$13)-$K89)*($O$13/($O$12/2)))^2*(((($C$12+$G$13)-$K89)*($O$13/($O$12/2)))*$AZ$5)/3)*$L$29))),IF('Silo Levels'!$L$12="Pumping",(($D$11*$L$29)+((PI()*(($C$14/2)^2)*($G$13-$K89))*$L$29))+((($D$11+$H$11)/3)*$BD$5)+(((PI()*($C$14/2)^2*(($C$14/2)*$AZ$5))/3)*$L$29),(($D$11*$L$29)+((PI()*(($C$14/2)^2)*($G$13-$K89))*$L$29))+((($D$11+$H$11)/3)*$BD$5)-(((PI()*($C$14/2)^2*(($C$14/2)*$AZ$5))/3)*$L$29)))</f>
        <v>381630.39126125834</v>
      </c>
      <c r="M89" s="73">
        <v>5.8</v>
      </c>
      <c r="N89" s="79">
        <f t="shared" si="3"/>
        <v>195648.93706087873</v>
      </c>
      <c r="O89" s="53">
        <v>5.8</v>
      </c>
      <c r="P89" s="80">
        <f>IF($O89&gt;$G$20,IF('Silo Levels'!$L$13="Pumping",((PI()*((($C$19+$G$20)-$O89)*($O$20/($O$19/2)))^2*((($O$20+$G$20)-$O89))/3)*$P$29)+(((PI()*((($C$19+$G$20)-$O89)*($O$20/($O$19/2)))^2*(((($C$19+$G$20)-$O89)*($O$20/($O$19/2)))*$AZ$6))/3)*$P$29),(((PI()*((($C$19+$G$20)-$O89)*($O$20/($O$19/2)))^2*((($O$20+$G$20)-$O89)/3))*$P$29)-((PI()*((($C$19+$G$20)-$O89)*($O$20/($O$19/2)))^2*(((($C$19+$G$20)-$O89)*($O$20/($O$19/2)))*$AZ$6)/3)*$P$29))),IF('Silo Levels'!$L$13="Pumping",(($D$18*$P$29)+((PI()*(($C$21/2)^2)*($G$20-$O89))*$P$29))+((($D$18+$H$18)/3)*$BD$6)+(((PI()*($C$21/2)^2*(($C$21/2)*$AZ$6))/3)*$P$29),(($D$18*$P$29)+((PI()*(($C$21/2)^2)*($G$20-$O89))*$P$29))+((($D$18+$H$18)/3)*$BD$6)-(((PI()*($C$21/2)^2*(($C$21/2)*$AZ$6))/3)*$P$29)))</f>
        <v>191563.73572885396</v>
      </c>
      <c r="Q89" s="73">
        <v>5.8</v>
      </c>
      <c r="R89" s="79">
        <f t="shared" si="4"/>
        <v>190406.88392874793</v>
      </c>
      <c r="S89" s="53">
        <v>5.8</v>
      </c>
      <c r="T89" s="80">
        <f>IF($S89&gt;$G$20,IF('Silo Levels'!$L$14="Pumping",((PI()*((($C$19+$G$20)-$S89)*($O$20/($O$19/2)))^2*((($O$20+$G$20)-$S89))/3)*$T$29)+(((PI()*((($C$19+$G$20)-$S89)*($O$20/($O$19/2)))^2*(((($C$19+$G$20)-$S89)*($O$20/($O$19/2)))*$AZ$7))/3)*$T$29),(((PI()*((($C$19+$G$20)-$S89)*($O$20/($O$19/2)))^2*((($O$20+$G$20)-$S89)/3))*$T$29)-((PI()*((($C$19+$G$20)-$S89)*($O$20/($O$19/2)))^2*(((($C$19+$G$20)-$S89)*($O$20/($O$19/2)))*$AZ$7)/3)*$T$29))),IF('Silo Levels'!$L$14="Pumping",(($D$18*$T$29)+((PI()*(($C$21/2)^2)*($G$20-$S89))*$T$29))+((($D$18+$H$18)/3)*$BD$7)+(((PI()*($C$21/2)^2*(($C$21/2)*$AZ$7))/3)*$T$29),(($D$18*$T$29)+((PI()*(($C$21/2)^2)*($G$20-$S89))*$T$29))+((($D$18+$H$18)/3)*$BD$7)-(((PI()*($C$21/2)^2*(($C$21/2)*$AZ$7))/3)*$T$29)))</f>
        <v>186432.82245761907</v>
      </c>
      <c r="U89" s="73">
        <v>5.8</v>
      </c>
      <c r="V89" s="79">
        <f t="shared" si="7"/>
        <v>185566.03526594443</v>
      </c>
      <c r="W89" s="53">
        <v>5.8</v>
      </c>
      <c r="X89" s="80">
        <f>IF($W89&gt;$G$20,IF('Silo Levels'!$L$15="Pumping",((PI()*((($C$19+$G$20)-$W89)*($O$20/($O$19/2)))^2*((($O$20+$G$20)-$W89))/3)*$X$29)+(((PI()*((($C$19+$G$20)-$W89)*($O$20/($O$19/2)))^2*(((($C$19+$G$20)-$W89)*($O$20/($O$19/2)))*$AZ$8))/3)*$X$29),(((PI()*((($C$19+$G$20)-$W89)*($O$20/($O$19/2)))^2*((($O$20+$G$20)-$W89)/3))*$X$29)-((PI()*((($C$19+$G$20)-$W89)*($O$20/($O$19/2)))^2*(((($C$19+$G$20)-$W89)*($O$20/($O$19/2)))*$AZ$8)/3)*$X$29))),IF('Silo Levels'!$L$15="Pumping",(($D$18*$X$29)+((PI()*(($C$21/2)^2)*($G$20-$W89))*$X$29))+((($D$18+$H$18)/3)*$BD$8)+(((PI()*($C$21/2)^2*(($C$21/2)*$AZ$8))/3)*$X$29),(($D$18*$X$29)+((PI()*(($C$21/2)^2)*($G$20-$W89))*$X$29))+((($D$18+$H$18)/3)*$BD$8)-(((PI()*($C$21/2)^2*(($C$21/2)*$AZ$8))/3)*$X$29)))</f>
        <v>181694.60748307494</v>
      </c>
      <c r="Y89" s="73">
        <v>5.8</v>
      </c>
      <c r="Z89" s="79">
        <f t="shared" si="5"/>
        <v>182678.41888802344</v>
      </c>
      <c r="AA89" s="53">
        <v>5.8</v>
      </c>
      <c r="AB89" s="80">
        <f>IF($AA89&gt;$G$20,IF('Silo Levels'!$L$16="Pumping",((PI()*((($C$19+$G$20)-$AA89)*($O$20/($O$19/2)))^2*((($O$20+$G$20)-$AA89))/3)*$AB$29)+(((PI()*((($C$19+$G$20)-$AA89)*($O$20/($O$19/2)))^2*(((($C$19+$G$20)-$AA89)*($O$20/($O$19/2)))*$AZ$9))/3)*$AB$29),(((PI()*((($C$19+$G$20)-$AA89)*($O$20/($O$19/2)))^2*((($O$20+$G$20)-$AA89)/3))*$AB$29)-((PI()*((($C$19+$G$20)-$AA89)*($O$20/($O$19/2)))^2*(((($C$19+$G$20)-$AA89)*($O$20/($O$19/2)))*$AZ$9)/3)*$AB$29))),IF('Silo Levels'!$L$16="Pumping",(($D$18*$AB$29)+((PI()*(($C$21/2)^2)*($G$20-$AA89))*$AB$29))+((($D$18+$H$18)/3)*$BD$9)+(((PI()*($C$21/2)^2*(($C$21/2)*$AZ$9))/3)*$AB$29),(($D$18*$AB$29)+((PI()*(($C$21/2)^2)*($G$20-$AA89))*$AB$29))+((($D$18+$H$18)/3)*$BD$9)-(((PI()*($C$21/2)^2*(($C$21/2)*$AZ$9))/3)*$AB$29)))</f>
        <v>178868.21316347225</v>
      </c>
      <c r="AC89" s="73">
        <v>5.8</v>
      </c>
      <c r="AD89" s="79">
        <f t="shared" si="8"/>
        <v>181637.39887024279</v>
      </c>
      <c r="AE89" s="53">
        <v>5.8</v>
      </c>
      <c r="AF89" s="80">
        <f>IF($AE89&gt;$G$20,IF('Silo Levels'!$L$17="Pumping",((PI()*((($C$19+$G$20)-$AE89)*($O$20/($O$19/2)))^2*((($O$20+$G$20)-$AE89))/3)*$AF$29)+(((PI()*((($C$19+$G$20)-$AE89)*($O$20/($O$19/2)))^2*(((($C$19+$G$20)-$AE89)*($O$20/($O$19/2)))*$AZ$10))/3)*$AF$29),(((PI()*((($C$19+$G$20)-$AE89)*($O$20/($O$19/2)))^2*((($O$20+$G$20)-$AE89)/3))*$AF$29)-((PI()*((($C$19+$G$20)-$AE89)*($O$20/($O$19/2)))^2*(((($C$19+$G$20)-$AE89)*($O$20/($O$19/2)))*$AZ$10)/3)*$AF$29))),IF('Silo Levels'!$L$17="Pumping",(($D$18*$AF$29)+((PI()*(($C$21/2)^2)*($G$20-$AE89))*$AF$29))+((($D$18+$H$18)/3)*$BD$10)+(((PI()*($C$21/2)^2*(($C$21/2)*$AZ$10))/3)*$AF$29),(($D$18*$AF$29)+((PI()*(($C$21/2)^2)*($G$20-$AE89))*$AF$29))+((($D$18+$H$18)/3)*$BD$10)-(((PI()*($C$21/2)^2*(($C$21/2)*$AZ$10))/3)*$AF$29)))</f>
        <v>177849.26442521694</v>
      </c>
      <c r="AG89" s="73">
        <v>5.8</v>
      </c>
      <c r="AH89" s="79">
        <f t="shared" si="6"/>
        <v>182451.42162248303</v>
      </c>
      <c r="AI89" s="53">
        <v>5.8</v>
      </c>
      <c r="AJ89" s="80">
        <f>IF($AI89&gt;$G$20,IF('Silo Levels'!$L$18="Pumping",((PI()*((($C$19+$G$20)-$AI89)*($O$20/($O$19/2)))^2*((($O$20+$G$20)-$AI89))/3)*$AJ$29)+(((PI()*((($C$19+$G$20)-$AI89)*($O$20/($O$19/2)))^2*(((($C$19+$G$20)-$AI89)*($O$20/($O$19/2)))*$AZ$11))/3)*$AJ$29),(((PI()*((($C$19+$G$20)-$AI89)*($O$20/($O$19/2)))^2*((($O$20+$G$20)-$AI89)/3))*$AJ$29)-((PI()*((($C$19+$G$20)-$AI89)*($O$20/($O$19/2)))^2*(((($C$19+$G$20)-$AI89)*($O$20/($O$19/2)))*$AZ$11)/3)*$AJ$29))),IF('Silo Levels'!$L$18="Pumping",(($D$18*$AJ$29)+((PI()*(($C$21/2)^2)*($G$20-$AI89))*$AJ$29))+((($D$18+$H$18)/3)*$BD$11)+(((PI()*($C$21/2)^2*(($C$21/2)*$AZ$11))/3)*$AJ$29),(($D$18*$AJ$29)+((PI()*(($C$21/2)^2)*($G$20-$AI89))*$AJ$29))+((($D$18+$H$18)/3)*$BD$11)-(((PI()*($C$21/2)^2*(($C$21/2)*$AZ$11))/3)*$AJ$29)))</f>
        <v>178646.02860087092</v>
      </c>
    </row>
    <row r="90" spans="1:36" x14ac:dyDescent="0.3">
      <c r="A90" s="48">
        <v>5.9</v>
      </c>
      <c r="B90" s="78">
        <f t="shared" si="0"/>
        <v>126738.68471559969</v>
      </c>
      <c r="C90" s="53">
        <v>5.9</v>
      </c>
      <c r="D90" s="54">
        <f>IF($C90&gt;$G$6,IF('Silo Levels'!$L$10="Pumping",((PI()*((($C$5+$G$6)-$C90)*($O$6/($O$5/2)))^2*((($O$6+$G$6)-$C90))/3)*$D$29)+(((PI()*((($C$5+$G$6)-$C90)*($O$6/($O$5/2)))^2*(((($C$5+$G$6)-$C90)*($O$6/($O$5/2)))*$AZ$3))/3)*$D$29),(((PI()*((($C$5+$G$6)-$C90)*($O$6/($O$5/2)))^2*((($O$6+$G$6)-$C90)/3))*$D$29)-((PI()*((($C$5+$G$6)-$C90)*($O$6/($O$5/2)))^2*(((($C$5+$G$6)-$C90)*($O$6/($O$5/2)))*$AZ$3)/3)*$D$29))),IF('Silo Levels'!$L$10="Pumping",(($D$4*$D$29)+((PI()*(($C$7/2)^2)*(G$6-$C90))*$D$29))+((($D$4+$H$4)/3)*$BD$3)+(((PI()*($C$7/2)^2*(($C$7/2)*$AZ$3))/3)*$D$29),(($D$4*$D$29)+((PI()*(($C$7/2)^2)*($G$6-$C90))*$D$29))+((($D$4+$H$4)/3)*$BD$3)-(((PI()*($C$7/2)^2*(($C$7/2)*$AZ$3))/3)*$D$29)))</f>
        <v>123683.1779658935</v>
      </c>
      <c r="E90" s="73">
        <v>5.9</v>
      </c>
      <c r="F90" s="78">
        <f t="shared" si="1"/>
        <v>110737.75300953236</v>
      </c>
      <c r="G90" s="53">
        <v>5.9</v>
      </c>
      <c r="H90" s="54">
        <f>IF($G90&gt;$G$6,IF('Silo Levels'!$L$11="Pumping",((PI()*((($C$5+$G$6)-$G90)*($O$6/($O$5/2)))^2*((($O$6+$G$6)-$G90))/3)*$H$29)+(((PI()*((($C$5+$G$6)-$G90)*($O$6/($O$5/2)))^2*(((($C$5+$G$6)-$G90)*($O$6/($O$5/2)))*$AZ$4))/3)*$H$29),(((PI()*((($C$5+$G$6)-$G90)*($O$6/($O$5/2)))^2*((($O$6+$G$6)-$G90)/3))*$H$29)-((PI()*((($C$5+$G$6)-$G90)*($O$6/($O$5/2)))^2*(((($C$5+$G$6)-$G90)*($O$6/($O$5/2)))*$AZ$4)/3)*$H$29))),IF('Silo Levels'!$L$11="Pumping",(($D$4*$H$29)+((PI()*(($C$7/2)^2)*(G$6-$G90))*$H$29))+((($D$4+$H$4)/3)*$BD$4)+(((PI()*($C$7/2)^2*(($C$7/2)*$AZ$4))/3)*$H$29),(($D$4*$H$29)+((PI()*(($C$7/2)^2)*($G$6-$G90))*$H$29))+((($D$4+$H$4)/3)*$BD$4)-(((PI()*($C$7/2)^2*(($C$7/2)*$AZ$4))/3)*$H$29)))</f>
        <v>108073.97789440388</v>
      </c>
      <c r="I90" s="73">
        <v>5.9</v>
      </c>
      <c r="J90" s="79">
        <f t="shared" si="2"/>
        <v>394909.43310722674</v>
      </c>
      <c r="K90" s="53">
        <v>5.9</v>
      </c>
      <c r="L90" s="80">
        <f>IF($K90&gt;$G$13,IF('Silo Levels'!$L$12="Pumping",((PI()*((($C$12+$G$13)-$K90)*($O$13/($O$12/2)))^2*((($O$13+$G$13)-$K90))/3)*$L$29)+(((PI()*((($C$12+$G$13)-$K90)*($O$13/($O$12/2)))^2*(((($C$12+$G$13)-$K90)*($O$13/($O$12/2)))*$AZ$5))/3)*$L$29),(((PI()*((($C$12+$G$13)-$K90)*($O$13/($O$12/2)))^2*((($O$13+$G$13)-$K90)/3))*$L$29)-((PI()*((($C$12+$G$13)-$K90)*($O$13/($O$12/2)))^2*(((($C$12+$G$13)-$K90)*($O$13/($O$12/2)))*$AZ$5)/3)*$L$29))),IF('Silo Levels'!$L$12="Pumping",(($D$11*$L$29)+((PI()*(($C$14/2)^2)*($G$13-$K90))*$L$29))+((($D$11+$H$11)/3)*$BD$5)+(((PI()*($C$14/2)^2*(($C$14/2)*$AZ$5))/3)*$L$29),(($D$11*$L$29)+((PI()*(($C$14/2)^2)*($G$13-$K90))*$L$29))+((($D$11+$H$11)/3)*$BD$5)-(((PI()*($C$14/2)^2*(($C$14/2)*$AZ$5))/3)*$L$29)))</f>
        <v>380711.42642762727</v>
      </c>
      <c r="M90" s="73">
        <v>5.9</v>
      </c>
      <c r="N90" s="79">
        <f t="shared" si="3"/>
        <v>195238.99351257796</v>
      </c>
      <c r="O90" s="53">
        <v>5.9</v>
      </c>
      <c r="P90" s="80">
        <f>IF($O90&gt;$G$20,IF('Silo Levels'!$L$13="Pumping",((PI()*((($C$19+$G$20)-$O90)*($O$20/($O$19/2)))^2*((($O$20+$G$20)-$O90))/3)*$P$29)+(((PI()*((($C$19+$G$20)-$O90)*($O$20/($O$19/2)))^2*(((($C$19+$G$20)-$O90)*($O$20/($O$19/2)))*$AZ$6))/3)*$P$29),(((PI()*((($C$19+$G$20)-$O90)*($O$20/($O$19/2)))^2*((($O$20+$G$20)-$O90)/3))*$P$29)-((PI()*((($C$19+$G$20)-$O90)*($O$20/($O$19/2)))^2*(((($C$19+$G$20)-$O90)*($O$20/($O$19/2)))*$AZ$6)/3)*$P$29))),IF('Silo Levels'!$L$13="Pumping",(($D$18*$P$29)+((PI()*(($C$21/2)^2)*($G$20-$O90))*$P$29))+((($D$18+$H$18)/3)*$BD$6)+(((PI()*($C$21/2)^2*(($C$21/2)*$AZ$6))/3)*$P$29),(($D$18*$P$29)+((PI()*(($C$21/2)^2)*($G$20-$O90))*$P$29))+((($D$18+$H$18)/3)*$BD$6)-(((PI()*($C$21/2)^2*(($C$21/2)*$AZ$6))/3)*$P$29)))</f>
        <v>191153.7921805532</v>
      </c>
      <c r="Q90" s="73">
        <v>5.9</v>
      </c>
      <c r="R90" s="79">
        <f t="shared" si="4"/>
        <v>190008.09309122697</v>
      </c>
      <c r="S90" s="53">
        <v>5.9</v>
      </c>
      <c r="T90" s="80">
        <f>IF($S90&gt;$G$20,IF('Silo Levels'!$L$14="Pumping",((PI()*((($C$19+$G$20)-$S90)*($O$20/($O$19/2)))^2*((($O$20+$G$20)-$S90))/3)*$T$29)+(((PI()*((($C$19+$G$20)-$S90)*($O$20/($O$19/2)))^2*(((($C$19+$G$20)-$S90)*($O$20/($O$19/2)))*$AZ$7))/3)*$T$29),(((PI()*((($C$19+$G$20)-$S90)*($O$20/($O$19/2)))^2*((($O$20+$G$20)-$S90)/3))*$T$29)-((PI()*((($C$19+$G$20)-$S90)*($O$20/($O$19/2)))^2*(((($C$19+$G$20)-$S90)*($O$20/($O$19/2)))*$AZ$7)/3)*$T$29))),IF('Silo Levels'!$L$14="Pumping",(($D$18*$T$29)+((PI()*(($C$21/2)^2)*($G$20-$S90))*$T$29))+((($D$18+$H$18)/3)*$BD$7)+(((PI()*($C$21/2)^2*(($C$21/2)*$AZ$7))/3)*$T$29),(($D$18*$T$29)+((PI()*(($C$21/2)^2)*($G$20-$S90))*$T$29))+((($D$18+$H$18)/3)*$BD$7)-(((PI()*($C$21/2)^2*(($C$21/2)*$AZ$7))/3)*$T$29)))</f>
        <v>186034.0316200981</v>
      </c>
      <c r="U90" s="73">
        <v>5.9</v>
      </c>
      <c r="V90" s="79">
        <f t="shared" si="7"/>
        <v>185177.54355811639</v>
      </c>
      <c r="W90" s="53">
        <v>5.9</v>
      </c>
      <c r="X90" s="80">
        <f>IF($W90&gt;$G$20,IF('Silo Levels'!$L$15="Pumping",((PI()*((($C$19+$G$20)-$W90)*($O$20/($O$19/2)))^2*((($O$20+$G$20)-$W90))/3)*$X$29)+(((PI()*((($C$19+$G$20)-$W90)*($O$20/($O$19/2)))^2*(((($C$19+$G$20)-$W90)*($O$20/($O$19/2)))*$AZ$8))/3)*$X$29),(((PI()*((($C$19+$G$20)-$W90)*($O$20/($O$19/2)))^2*((($O$20+$G$20)-$W90)/3))*$X$29)-((PI()*((($C$19+$G$20)-$W90)*($O$20/($O$19/2)))^2*(((($C$19+$G$20)-$W90)*($O$20/($O$19/2)))*$AZ$8)/3)*$X$29))),IF('Silo Levels'!$L$15="Pumping",(($D$18*$X$29)+((PI()*(($C$21/2)^2)*($G$20-$W90))*$X$29))+((($D$18+$H$18)/3)*$BD$8)+(((PI()*($C$21/2)^2*(($C$21/2)*$AZ$8))/3)*$X$29),(($D$18*$X$29)+((PI()*(($C$21/2)^2)*($G$20-$W90))*$X$29))+((($D$18+$H$18)/3)*$BD$8)-(((PI()*($C$21/2)^2*(($C$21/2)*$AZ$8))/3)*$X$29)))</f>
        <v>181306.1157752469</v>
      </c>
      <c r="Y90" s="73">
        <v>5.9</v>
      </c>
      <c r="Z90" s="79">
        <f t="shared" si="5"/>
        <v>182296.07071775489</v>
      </c>
      <c r="AA90" s="53">
        <v>5.9</v>
      </c>
      <c r="AB90" s="80">
        <f>IF($AA90&gt;$G$20,IF('Silo Levels'!$L$16="Pumping",((PI()*((($C$19+$G$20)-$AA90)*($O$20/($O$19/2)))^2*((($O$20+$G$20)-$AA90))/3)*$AB$29)+(((PI()*((($C$19+$G$20)-$AA90)*($O$20/($O$19/2)))^2*(((($C$19+$G$20)-$AA90)*($O$20/($O$19/2)))*$AZ$9))/3)*$AB$29),(((PI()*((($C$19+$G$20)-$AA90)*($O$20/($O$19/2)))^2*((($O$20+$G$20)-$AA90)/3))*$AB$29)-((PI()*((($C$19+$G$20)-$AA90)*($O$20/($O$19/2)))^2*(((($C$19+$G$20)-$AA90)*($O$20/($O$19/2)))*$AZ$9)/3)*$AB$29))),IF('Silo Levels'!$L$16="Pumping",(($D$18*$AB$29)+((PI()*(($C$21/2)^2)*($G$20-$AA90))*$AB$29))+((($D$18+$H$18)/3)*$BD$9)+(((PI()*($C$21/2)^2*(($C$21/2)*$AZ$9))/3)*$AB$29),(($D$18*$AB$29)+((PI()*(($C$21/2)^2)*($G$20-$AA90))*$AB$29))+((($D$18+$H$18)/3)*$BD$9)-(((PI()*($C$21/2)^2*(($C$21/2)*$AZ$9))/3)*$AB$29)))</f>
        <v>178485.86499320369</v>
      </c>
      <c r="AC90" s="73">
        <v>5.9</v>
      </c>
      <c r="AD90" s="79">
        <f t="shared" si="8"/>
        <v>181257.26551826805</v>
      </c>
      <c r="AE90" s="53">
        <v>5.9</v>
      </c>
      <c r="AF90" s="80">
        <f>IF($AE90&gt;$G$20,IF('Silo Levels'!$L$17="Pumping",((PI()*((($C$19+$G$20)-$AE90)*($O$20/($O$19/2)))^2*((($O$20+$G$20)-$AE90))/3)*$AF$29)+(((PI()*((($C$19+$G$20)-$AE90)*($O$20/($O$19/2)))^2*(((($C$19+$G$20)-$AE90)*($O$20/($O$19/2)))*$AZ$10))/3)*$AF$29),(((PI()*((($C$19+$G$20)-$AE90)*($O$20/($O$19/2)))^2*((($O$20+$G$20)-$AE90)/3))*$AF$29)-((PI()*((($C$19+$G$20)-$AE90)*($O$20/($O$19/2)))^2*(((($C$19+$G$20)-$AE90)*($O$20/($O$19/2)))*$AZ$10)/3)*$AF$29))),IF('Silo Levels'!$L$17="Pumping",(($D$18*$AF$29)+((PI()*(($C$21/2)^2)*($G$20-$AE90))*$AF$29))+((($D$18+$H$18)/3)*$BD$10)+(((PI()*($C$21/2)^2*(($C$21/2)*$AZ$10))/3)*$AF$29),(($D$18*$AF$29)+((PI()*(($C$21/2)^2)*($G$20-$AE90))*$AF$29))+((($D$18+$H$18)/3)*$BD$10)-(((PI()*($C$21/2)^2*(($C$21/2)*$AZ$10))/3)*$AF$29)))</f>
        <v>177469.1310732422</v>
      </c>
      <c r="AG90" s="73">
        <v>5.9</v>
      </c>
      <c r="AH90" s="79">
        <f t="shared" si="6"/>
        <v>182069.55639940835</v>
      </c>
      <c r="AI90" s="53">
        <v>5.9</v>
      </c>
      <c r="AJ90" s="80">
        <f>IF($AI90&gt;$G$20,IF('Silo Levels'!$L$18="Pumping",((PI()*((($C$19+$G$20)-$AI90)*($O$20/($O$19/2)))^2*((($O$20+$G$20)-$AI90))/3)*$AJ$29)+(((PI()*((($C$19+$G$20)-$AI90)*($O$20/($O$19/2)))^2*(((($C$19+$G$20)-$AI90)*($O$20/($O$19/2)))*$AZ$11))/3)*$AJ$29),(((PI()*((($C$19+$G$20)-$AI90)*($O$20/($O$19/2)))^2*((($O$20+$G$20)-$AI90)/3))*$AJ$29)-((PI()*((($C$19+$G$20)-$AI90)*($O$20/($O$19/2)))^2*(((($C$19+$G$20)-$AI90)*($O$20/($O$19/2)))*$AZ$11)/3)*$AJ$29))),IF('Silo Levels'!$L$18="Pumping",(($D$18*$AJ$29)+((PI()*(($C$21/2)^2)*($G$20-$AI90))*$AJ$29))+((($D$18+$H$18)/3)*$BD$11)+(((PI()*($C$21/2)^2*(($C$21/2)*$AZ$11))/3)*$AJ$29),(($D$18*$AJ$29)+((PI()*(($C$21/2)^2)*($G$20-$AI90))*$AJ$29))+((($D$18+$H$18)/3)*$BD$11)-(((PI()*($C$21/2)^2*(($C$21/2)*$AZ$11))/3)*$AJ$29)))</f>
        <v>178264.16337779624</v>
      </c>
    </row>
    <row r="91" spans="1:36" x14ac:dyDescent="0.3">
      <c r="A91" s="48">
        <v>6</v>
      </c>
      <c r="B91" s="78">
        <f t="shared" si="0"/>
        <v>126300.66284207285</v>
      </c>
      <c r="C91" s="53">
        <v>6</v>
      </c>
      <c r="D91" s="54">
        <f>IF($C91&gt;$G$6,IF('Silo Levels'!$L$10="Pumping",((PI()*((($C$5+$G$6)-$C91)*($O$6/($O$5/2)))^2*((($O$6+$G$6)-$C91))/3)*$D$29)+(((PI()*((($C$5+$G$6)-$C91)*($O$6/($O$5/2)))^2*(((($C$5+$G$6)-$C91)*($O$6/($O$5/2)))*$AZ$3))/3)*$D$29),(((PI()*((($C$5+$G$6)-$C91)*($O$6/($O$5/2)))^2*((($O$6+$G$6)-$C91)/3))*$D$29)-((PI()*((($C$5+$G$6)-$C91)*($O$6/($O$5/2)))^2*(((($C$5+$G$6)-$C91)*($O$6/($O$5/2)))*$AZ$3)/3)*$D$29))),IF('Silo Levels'!$L$10="Pumping",(($D$4*$D$29)+((PI()*(($C$7/2)^2)*(G$6-$C91))*$D$29))+((($D$4+$H$4)/3)*$BD$3)+(((PI()*($C$7/2)^2*(($C$7/2)*$AZ$3))/3)*$D$29),(($D$4*$D$29)+((PI()*(($C$7/2)^2)*($G$6-$C91))*$D$29))+((($D$4+$H$4)/3)*$BD$3)-(((PI()*($C$7/2)^2*(($C$7/2)*$AZ$3))/3)*$D$29)))</f>
        <v>123245.15609236665</v>
      </c>
      <c r="E91" s="73">
        <v>6</v>
      </c>
      <c r="F91" s="78">
        <f t="shared" si="1"/>
        <v>110355.88778645769</v>
      </c>
      <c r="G91" s="53">
        <v>6</v>
      </c>
      <c r="H91" s="54">
        <f>IF($G91&gt;$G$6,IF('Silo Levels'!$L$11="Pumping",((PI()*((($C$5+$G$6)-$G91)*($O$6/($O$5/2)))^2*((($O$6+$G$6)-$G91))/3)*$H$29)+(((PI()*((($C$5+$G$6)-$G91)*($O$6/($O$5/2)))^2*(((($C$5+$G$6)-$G91)*($O$6/($O$5/2)))*$AZ$4))/3)*$H$29),(((PI()*((($C$5+$G$6)-$G91)*($O$6/($O$5/2)))^2*((($O$6+$G$6)-$G91)/3))*$H$29)-((PI()*((($C$5+$G$6)-$G91)*($O$6/($O$5/2)))^2*(((($C$5+$G$6)-$G91)*($O$6/($O$5/2)))*$AZ$4)/3)*$H$29))),IF('Silo Levels'!$L$11="Pumping",(($D$4*$H$29)+((PI()*(($C$7/2)^2)*(G$6-$G91))*$H$29))+((($D$4+$H$4)/3)*$BD$4)+(((PI()*($C$7/2)^2*(($C$7/2)*$AZ$4))/3)*$H$29),(($D$4*$H$29)+((PI()*(($C$7/2)^2)*($G$6-$G91))*$H$29))+((($D$4+$H$4)/3)*$BD$4)-(((PI()*($C$7/2)^2*(($C$7/2)*$AZ$4))/3)*$H$29)))</f>
        <v>107692.11267132922</v>
      </c>
      <c r="I91" s="73">
        <v>6</v>
      </c>
      <c r="J91" s="79">
        <f t="shared" si="2"/>
        <v>393990.46827359573</v>
      </c>
      <c r="K91" s="53">
        <v>6</v>
      </c>
      <c r="L91" s="80">
        <f>IF($K91&gt;$G$13,IF('Silo Levels'!$L$12="Pumping",((PI()*((($C$12+$G$13)-$K91)*($O$13/($O$12/2)))^2*((($O$13+$G$13)-$K91))/3)*$L$29)+(((PI()*((($C$12+$G$13)-$K91)*($O$13/($O$12/2)))^2*(((($C$12+$G$13)-$K91)*($O$13/($O$12/2)))*$AZ$5))/3)*$L$29),(((PI()*((($C$12+$G$13)-$K91)*($O$13/($O$12/2)))^2*((($O$13+$G$13)-$K91)/3))*$L$29)-((PI()*((($C$12+$G$13)-$K91)*($O$13/($O$12/2)))^2*(((($C$12+$G$13)-$K91)*($O$13/($O$12/2)))*$AZ$5)/3)*$L$29))),IF('Silo Levels'!$L$12="Pumping",(($D$11*$L$29)+((PI()*(($C$14/2)^2)*($G$13-$K91))*$L$29))+((($D$11+$H$11)/3)*$BD$5)+(((PI()*($C$14/2)^2*(($C$14/2)*$AZ$5))/3)*$L$29),(($D$11*$L$29)+((PI()*(($C$14/2)^2)*($G$13-$K91))*$L$29))+((($D$11+$H$11)/3)*$BD$5)-(((PI()*($C$14/2)^2*(($C$14/2)*$AZ$5))/3)*$L$29)))</f>
        <v>379792.46159399627</v>
      </c>
      <c r="M91" s="73">
        <v>6</v>
      </c>
      <c r="N91" s="79">
        <f t="shared" si="3"/>
        <v>194829.04996427722</v>
      </c>
      <c r="O91" s="53">
        <v>6</v>
      </c>
      <c r="P91" s="80">
        <f>IF($O91&gt;$G$20,IF('Silo Levels'!$L$13="Pumping",((PI()*((($C$19+$G$20)-$O91)*($O$20/($O$19/2)))^2*((($O$20+$G$20)-$O91))/3)*$P$29)+(((PI()*((($C$19+$G$20)-$O91)*($O$20/($O$19/2)))^2*(((($C$19+$G$20)-$O91)*($O$20/($O$19/2)))*$AZ$6))/3)*$P$29),(((PI()*((($C$19+$G$20)-$O91)*($O$20/($O$19/2)))^2*((($O$20+$G$20)-$O91)/3))*$P$29)-((PI()*((($C$19+$G$20)-$O91)*($O$20/($O$19/2)))^2*(((($C$19+$G$20)-$O91)*($O$20/($O$19/2)))*$AZ$6)/3)*$P$29))),IF('Silo Levels'!$L$13="Pumping",(($D$18*$P$29)+((PI()*(($C$21/2)^2)*($G$20-$O91))*$P$29))+((($D$18+$H$18)/3)*$BD$6)+(((PI()*($C$21/2)^2*(($C$21/2)*$AZ$6))/3)*$P$29),(($D$18*$P$29)+((PI()*(($C$21/2)^2)*($G$20-$O91))*$P$29))+((($D$18+$H$18)/3)*$BD$6)-(((PI()*($C$21/2)^2*(($C$21/2)*$AZ$6))/3)*$P$29)))</f>
        <v>190743.84863225245</v>
      </c>
      <c r="Q91" s="73">
        <v>6</v>
      </c>
      <c r="R91" s="79">
        <f t="shared" si="4"/>
        <v>189609.30225370603</v>
      </c>
      <c r="S91" s="53">
        <v>6</v>
      </c>
      <c r="T91" s="80">
        <f>IF($S91&gt;$G$20,IF('Silo Levels'!$L$14="Pumping",((PI()*((($C$19+$G$20)-$S91)*($O$20/($O$19/2)))^2*((($O$20+$G$20)-$S91))/3)*$T$29)+(((PI()*((($C$19+$G$20)-$S91)*($O$20/($O$19/2)))^2*(((($C$19+$G$20)-$S91)*($O$20/($O$19/2)))*$AZ$7))/3)*$T$29),(((PI()*((($C$19+$G$20)-$S91)*($O$20/($O$19/2)))^2*((($O$20+$G$20)-$S91)/3))*$T$29)-((PI()*((($C$19+$G$20)-$S91)*($O$20/($O$19/2)))^2*(((($C$19+$G$20)-$S91)*($O$20/($O$19/2)))*$AZ$7)/3)*$T$29))),IF('Silo Levels'!$L$14="Pumping",(($D$18*$T$29)+((PI()*(($C$21/2)^2)*($G$20-$S91))*$T$29))+((($D$18+$H$18)/3)*$BD$7)+(((PI()*($C$21/2)^2*(($C$21/2)*$AZ$7))/3)*$T$29),(($D$18*$T$29)+((PI()*(($C$21/2)^2)*($G$20-$S91))*$T$29))+((($D$18+$H$18)/3)*$BD$7)-(((PI()*($C$21/2)^2*(($C$21/2)*$AZ$7))/3)*$T$29)))</f>
        <v>185635.24078257717</v>
      </c>
      <c r="U91" s="73">
        <v>6</v>
      </c>
      <c r="V91" s="79">
        <f t="shared" si="7"/>
        <v>184789.05185028838</v>
      </c>
      <c r="W91" s="53">
        <v>6</v>
      </c>
      <c r="X91" s="80">
        <f>IF($W91&gt;$G$20,IF('Silo Levels'!$L$15="Pumping",((PI()*((($C$19+$G$20)-$W91)*($O$20/($O$19/2)))^2*((($O$20+$G$20)-$W91))/3)*$X$29)+(((PI()*((($C$19+$G$20)-$W91)*($O$20/($O$19/2)))^2*(((($C$19+$G$20)-$W91)*($O$20/($O$19/2)))*$AZ$8))/3)*$X$29),(((PI()*((($C$19+$G$20)-$W91)*($O$20/($O$19/2)))^2*((($O$20+$G$20)-$W91)/3))*$X$29)-((PI()*((($C$19+$G$20)-$W91)*($O$20/($O$19/2)))^2*(((($C$19+$G$20)-$W91)*($O$20/($O$19/2)))*$AZ$8)/3)*$X$29))),IF('Silo Levels'!$L$15="Pumping",(($D$18*$X$29)+((PI()*(($C$21/2)^2)*($G$20-$W91))*$X$29))+((($D$18+$H$18)/3)*$BD$8)+(((PI()*($C$21/2)^2*(($C$21/2)*$AZ$8))/3)*$X$29),(($D$18*$X$29)+((PI()*(($C$21/2)^2)*($G$20-$W91))*$X$29))+((($D$18+$H$18)/3)*$BD$8)-(((PI()*($C$21/2)^2*(($C$21/2)*$AZ$8))/3)*$X$29)))</f>
        <v>180917.62406741889</v>
      </c>
      <c r="Y91" s="73">
        <v>6</v>
      </c>
      <c r="Z91" s="79">
        <f t="shared" si="5"/>
        <v>181913.72254748631</v>
      </c>
      <c r="AA91" s="53">
        <v>6</v>
      </c>
      <c r="AB91" s="80">
        <f>IF($AA91&gt;$G$20,IF('Silo Levels'!$L$16="Pumping",((PI()*((($C$19+$G$20)-$AA91)*($O$20/($O$19/2)))^2*((($O$20+$G$20)-$AA91))/3)*$AB$29)+(((PI()*((($C$19+$G$20)-$AA91)*($O$20/($O$19/2)))^2*(((($C$19+$G$20)-$AA91)*($O$20/($O$19/2)))*$AZ$9))/3)*$AB$29),(((PI()*((($C$19+$G$20)-$AA91)*($O$20/($O$19/2)))^2*((($O$20+$G$20)-$AA91)/3))*$AB$29)-((PI()*((($C$19+$G$20)-$AA91)*($O$20/($O$19/2)))^2*(((($C$19+$G$20)-$AA91)*($O$20/($O$19/2)))*$AZ$9)/3)*$AB$29))),IF('Silo Levels'!$L$16="Pumping",(($D$18*$AB$29)+((PI()*(($C$21/2)^2)*($G$20-$AA91))*$AB$29))+((($D$18+$H$18)/3)*$BD$9)+(((PI()*($C$21/2)^2*(($C$21/2)*$AZ$9))/3)*$AB$29),(($D$18*$AB$29)+((PI()*(($C$21/2)^2)*($G$20-$AA91))*$AB$29))+((($D$18+$H$18)/3)*$BD$9)-(((PI()*($C$21/2)^2*(($C$21/2)*$AZ$9))/3)*$AB$29)))</f>
        <v>178103.51682293511</v>
      </c>
      <c r="AC91" s="73">
        <v>6</v>
      </c>
      <c r="AD91" s="79">
        <f t="shared" si="8"/>
        <v>180877.1321662933</v>
      </c>
      <c r="AE91" s="53">
        <v>6</v>
      </c>
      <c r="AF91" s="80">
        <f>IF($AE91&gt;$G$20,IF('Silo Levels'!$L$17="Pumping",((PI()*((($C$19+$G$20)-$AE91)*($O$20/($O$19/2)))^2*((($O$20+$G$20)-$AE91))/3)*$AF$29)+(((PI()*((($C$19+$G$20)-$AE91)*($O$20/($O$19/2)))^2*(((($C$19+$G$20)-$AE91)*($O$20/($O$19/2)))*$AZ$10))/3)*$AF$29),(((PI()*((($C$19+$G$20)-$AE91)*($O$20/($O$19/2)))^2*((($O$20+$G$20)-$AE91)/3))*$AF$29)-((PI()*((($C$19+$G$20)-$AE91)*($O$20/($O$19/2)))^2*(((($C$19+$G$20)-$AE91)*($O$20/($O$19/2)))*$AZ$10)/3)*$AF$29))),IF('Silo Levels'!$L$17="Pumping",(($D$18*$AF$29)+((PI()*(($C$21/2)^2)*($G$20-$AE91))*$AF$29))+((($D$18+$H$18)/3)*$BD$10)+(((PI()*($C$21/2)^2*(($C$21/2)*$AZ$10))/3)*$AF$29),(($D$18*$AF$29)+((PI()*(($C$21/2)^2)*($G$20-$AE91))*$AF$29))+((($D$18+$H$18)/3)*$BD$10)-(((PI()*($C$21/2)^2*(($C$21/2)*$AZ$10))/3)*$AF$29)))</f>
        <v>177088.99772126746</v>
      </c>
      <c r="AG91" s="73">
        <v>6</v>
      </c>
      <c r="AH91" s="79">
        <f t="shared" si="6"/>
        <v>181687.69117633367</v>
      </c>
      <c r="AI91" s="53">
        <v>6</v>
      </c>
      <c r="AJ91" s="80">
        <f>IF($AI91&gt;$G$20,IF('Silo Levels'!$L$18="Pumping",((PI()*((($C$19+$G$20)-$AI91)*($O$20/($O$19/2)))^2*((($O$20+$G$20)-$AI91))/3)*$AJ$29)+(((PI()*((($C$19+$G$20)-$AI91)*($O$20/($O$19/2)))^2*(((($C$19+$G$20)-$AI91)*($O$20/($O$19/2)))*$AZ$11))/3)*$AJ$29),(((PI()*((($C$19+$G$20)-$AI91)*($O$20/($O$19/2)))^2*((($O$20+$G$20)-$AI91)/3))*$AJ$29)-((PI()*((($C$19+$G$20)-$AI91)*($O$20/($O$19/2)))^2*(((($C$19+$G$20)-$AI91)*($O$20/($O$19/2)))*$AZ$11)/3)*$AJ$29))),IF('Silo Levels'!$L$18="Pumping",(($D$18*$AJ$29)+((PI()*(($C$21/2)^2)*($G$20-$AI91))*$AJ$29))+((($D$18+$H$18)/3)*$BD$11)+(((PI()*($C$21/2)^2*(($C$21/2)*$AZ$11))/3)*$AJ$29),(($D$18*$AJ$29)+((PI()*(($C$21/2)^2)*($G$20-$AI91))*$AJ$29))+((($D$18+$H$18)/3)*$BD$11)-(((PI()*($C$21/2)^2*(($C$21/2)*$AZ$11))/3)*$AJ$29)))</f>
        <v>177882.29815472156</v>
      </c>
    </row>
    <row r="92" spans="1:36" x14ac:dyDescent="0.3">
      <c r="A92" s="48">
        <v>6.1</v>
      </c>
      <c r="B92" s="78">
        <f t="shared" si="0"/>
        <v>125862.64096854602</v>
      </c>
      <c r="C92" s="53">
        <v>6.1</v>
      </c>
      <c r="D92" s="54">
        <f>IF($C92&gt;$G$6,IF('Silo Levels'!$L$10="Pumping",((PI()*((($C$5+$G$6)-$C92)*($O$6/($O$5/2)))^2*((($O$6+$G$6)-$C92))/3)*$D$29)+(((PI()*((($C$5+$G$6)-$C92)*($O$6/($O$5/2)))^2*(((($C$5+$G$6)-$C92)*($O$6/($O$5/2)))*$AZ$3))/3)*$D$29),(((PI()*((($C$5+$G$6)-$C92)*($O$6/($O$5/2)))^2*((($O$6+$G$6)-$C92)/3))*$D$29)-((PI()*((($C$5+$G$6)-$C92)*($O$6/($O$5/2)))^2*(((($C$5+$G$6)-$C92)*($O$6/($O$5/2)))*$AZ$3)/3)*$D$29))),IF('Silo Levels'!$L$10="Pumping",(($D$4*$D$29)+((PI()*(($C$7/2)^2)*(G$6-$C92))*$D$29))+((($D$4+$H$4)/3)*$BD$3)+(((PI()*($C$7/2)^2*(($C$7/2)*$AZ$3))/3)*$D$29),(($D$4*$D$29)+((PI()*(($C$7/2)^2)*($G$6-$C92))*$D$29))+((($D$4+$H$4)/3)*$BD$3)-(((PI()*($C$7/2)^2*(($C$7/2)*$AZ$3))/3)*$D$29)))</f>
        <v>122807.13421883983</v>
      </c>
      <c r="E92" s="73">
        <v>6.1</v>
      </c>
      <c r="F92" s="78">
        <f t="shared" si="1"/>
        <v>109974.02256338301</v>
      </c>
      <c r="G92" s="53">
        <v>6.1</v>
      </c>
      <c r="H92" s="54">
        <f>IF($G92&gt;$G$6,IF('Silo Levels'!$L$11="Pumping",((PI()*((($C$5+$G$6)-$G92)*($O$6/($O$5/2)))^2*((($O$6+$G$6)-$G92))/3)*$H$29)+(((PI()*((($C$5+$G$6)-$G92)*($O$6/($O$5/2)))^2*(((($C$5+$G$6)-$G92)*($O$6/($O$5/2)))*$AZ$4))/3)*$H$29),(((PI()*((($C$5+$G$6)-$G92)*($O$6/($O$5/2)))^2*((($O$6+$G$6)-$G92)/3))*$H$29)-((PI()*((($C$5+$G$6)-$G92)*($O$6/($O$5/2)))^2*(((($C$5+$G$6)-$G92)*($O$6/($O$5/2)))*$AZ$4)/3)*$H$29))),IF('Silo Levels'!$L$11="Pumping",(($D$4*$H$29)+((PI()*(($C$7/2)^2)*(G$6-$G92))*$H$29))+((($D$4+$H$4)/3)*$BD$4)+(((PI()*($C$7/2)^2*(($C$7/2)*$AZ$4))/3)*$H$29),(($D$4*$H$29)+((PI()*(($C$7/2)^2)*($G$6-$G92))*$H$29))+((($D$4+$H$4)/3)*$BD$4)-(((PI()*($C$7/2)^2*(($C$7/2)*$AZ$4))/3)*$H$29)))</f>
        <v>107310.24744825454</v>
      </c>
      <c r="I92" s="73">
        <v>6.1</v>
      </c>
      <c r="J92" s="79">
        <f t="shared" si="2"/>
        <v>393071.50343996467</v>
      </c>
      <c r="K92" s="53">
        <v>6.1</v>
      </c>
      <c r="L92" s="80">
        <f>IF($K92&gt;$G$13,IF('Silo Levels'!$L$12="Pumping",((PI()*((($C$12+$G$13)-$K92)*($O$13/($O$12/2)))^2*((($O$13+$G$13)-$K92))/3)*$L$29)+(((PI()*((($C$12+$G$13)-$K92)*($O$13/($O$12/2)))^2*(((($C$12+$G$13)-$K92)*($O$13/($O$12/2)))*$AZ$5))/3)*$L$29),(((PI()*((($C$12+$G$13)-$K92)*($O$13/($O$12/2)))^2*((($O$13+$G$13)-$K92)/3))*$L$29)-((PI()*((($C$12+$G$13)-$K92)*($O$13/($O$12/2)))^2*(((($C$12+$G$13)-$K92)*($O$13/($O$12/2)))*$AZ$5)/3)*$L$29))),IF('Silo Levels'!$L$12="Pumping",(($D$11*$L$29)+((PI()*(($C$14/2)^2)*($G$13-$K92))*$L$29))+((($D$11+$H$11)/3)*$BD$5)+(((PI()*($C$14/2)^2*(($C$14/2)*$AZ$5))/3)*$L$29),(($D$11*$L$29)+((PI()*(($C$14/2)^2)*($G$13-$K92))*$L$29))+((($D$11+$H$11)/3)*$BD$5)-(((PI()*($C$14/2)^2*(($C$14/2)*$AZ$5))/3)*$L$29)))</f>
        <v>378873.4967603652</v>
      </c>
      <c r="M92" s="73">
        <v>6.1</v>
      </c>
      <c r="N92" s="79">
        <f t="shared" si="3"/>
        <v>194419.10641597648</v>
      </c>
      <c r="O92" s="53">
        <v>6.1</v>
      </c>
      <c r="P92" s="80">
        <f>IF($O92&gt;$G$20,IF('Silo Levels'!$L$13="Pumping",((PI()*((($C$19+$G$20)-$O92)*($O$20/($O$19/2)))^2*((($O$20+$G$20)-$O92))/3)*$P$29)+(((PI()*((($C$19+$G$20)-$O92)*($O$20/($O$19/2)))^2*(((($C$19+$G$20)-$O92)*($O$20/($O$19/2)))*$AZ$6))/3)*$P$29),(((PI()*((($C$19+$G$20)-$O92)*($O$20/($O$19/2)))^2*((($O$20+$G$20)-$O92)/3))*$P$29)-((PI()*((($C$19+$G$20)-$O92)*($O$20/($O$19/2)))^2*(((($C$19+$G$20)-$O92)*($O$20/($O$19/2)))*$AZ$6)/3)*$P$29))),IF('Silo Levels'!$L$13="Pumping",(($D$18*$P$29)+((PI()*(($C$21/2)^2)*($G$20-$O92))*$P$29))+((($D$18+$H$18)/3)*$BD$6)+(((PI()*($C$21/2)^2*(($C$21/2)*$AZ$6))/3)*$P$29),(($D$18*$P$29)+((PI()*(($C$21/2)^2)*($G$20-$O92))*$P$29))+((($D$18+$H$18)/3)*$BD$6)-(((PI()*($C$21/2)^2*(($C$21/2)*$AZ$6))/3)*$P$29)))</f>
        <v>190333.90508395171</v>
      </c>
      <c r="Q92" s="73">
        <v>6.1</v>
      </c>
      <c r="R92" s="79">
        <f t="shared" si="4"/>
        <v>189210.51141618509</v>
      </c>
      <c r="S92" s="53">
        <v>6.1</v>
      </c>
      <c r="T92" s="80">
        <f>IF($S92&gt;$G$20,IF('Silo Levels'!$L$14="Pumping",((PI()*((($C$19+$G$20)-$S92)*($O$20/($O$19/2)))^2*((($O$20+$G$20)-$S92))/3)*$T$29)+(((PI()*((($C$19+$G$20)-$S92)*($O$20/($O$19/2)))^2*(((($C$19+$G$20)-$S92)*($O$20/($O$19/2)))*$AZ$7))/3)*$T$29),(((PI()*((($C$19+$G$20)-$S92)*($O$20/($O$19/2)))^2*((($O$20+$G$20)-$S92)/3))*$T$29)-((PI()*((($C$19+$G$20)-$S92)*($O$20/($O$19/2)))^2*(((($C$19+$G$20)-$S92)*($O$20/($O$19/2)))*$AZ$7)/3)*$T$29))),IF('Silo Levels'!$L$14="Pumping",(($D$18*$T$29)+((PI()*(($C$21/2)^2)*($G$20-$S92))*$T$29))+((($D$18+$H$18)/3)*$BD$7)+(((PI()*($C$21/2)^2*(($C$21/2)*$AZ$7))/3)*$T$29),(($D$18*$T$29)+((PI()*(($C$21/2)^2)*($G$20-$S92))*$T$29))+((($D$18+$H$18)/3)*$BD$7)-(((PI()*($C$21/2)^2*(($C$21/2)*$AZ$7))/3)*$T$29)))</f>
        <v>185236.44994505623</v>
      </c>
      <c r="U92" s="73">
        <v>6.1</v>
      </c>
      <c r="V92" s="79">
        <f t="shared" si="7"/>
        <v>184400.56014246037</v>
      </c>
      <c r="W92" s="53">
        <v>6.1</v>
      </c>
      <c r="X92" s="80">
        <f>IF($W92&gt;$G$20,IF('Silo Levels'!$L$15="Pumping",((PI()*((($C$19+$G$20)-$W92)*($O$20/($O$19/2)))^2*((($O$20+$G$20)-$W92))/3)*$X$29)+(((PI()*((($C$19+$G$20)-$W92)*($O$20/($O$19/2)))^2*(((($C$19+$G$20)-$W92)*($O$20/($O$19/2)))*$AZ$8))/3)*$X$29),(((PI()*((($C$19+$G$20)-$W92)*($O$20/($O$19/2)))^2*((($O$20+$G$20)-$W92)/3))*$X$29)-((PI()*((($C$19+$G$20)-$W92)*($O$20/($O$19/2)))^2*(((($C$19+$G$20)-$W92)*($O$20/($O$19/2)))*$AZ$8)/3)*$X$29))),IF('Silo Levels'!$L$15="Pumping",(($D$18*$X$29)+((PI()*(($C$21/2)^2)*($G$20-$W92))*$X$29))+((($D$18+$H$18)/3)*$BD$8)+(((PI()*($C$21/2)^2*(($C$21/2)*$AZ$8))/3)*$X$29),(($D$18*$X$29)+((PI()*(($C$21/2)^2)*($G$20-$W92))*$X$29))+((($D$18+$H$18)/3)*$BD$8)-(((PI()*($C$21/2)^2*(($C$21/2)*$AZ$8))/3)*$X$29)))</f>
        <v>180529.13235959088</v>
      </c>
      <c r="Y92" s="73">
        <v>6.1</v>
      </c>
      <c r="Z92" s="79">
        <f t="shared" si="5"/>
        <v>181531.37437721778</v>
      </c>
      <c r="AA92" s="53">
        <v>6.1</v>
      </c>
      <c r="AB92" s="80">
        <f>IF($AA92&gt;$G$20,IF('Silo Levels'!$L$16="Pumping",((PI()*((($C$19+$G$20)-$AA92)*($O$20/($O$19/2)))^2*((($O$20+$G$20)-$AA92))/3)*$AB$29)+(((PI()*((($C$19+$G$20)-$AA92)*($O$20/($O$19/2)))^2*(((($C$19+$G$20)-$AA92)*($O$20/($O$19/2)))*$AZ$9))/3)*$AB$29),(((PI()*((($C$19+$G$20)-$AA92)*($O$20/($O$19/2)))^2*((($O$20+$G$20)-$AA92)/3))*$AB$29)-((PI()*((($C$19+$G$20)-$AA92)*($O$20/($O$19/2)))^2*(((($C$19+$G$20)-$AA92)*($O$20/($O$19/2)))*$AZ$9)/3)*$AB$29))),IF('Silo Levels'!$L$16="Pumping",(($D$18*$AB$29)+((PI()*(($C$21/2)^2)*($G$20-$AA92))*$AB$29))+((($D$18+$H$18)/3)*$BD$9)+(((PI()*($C$21/2)^2*(($C$21/2)*$AZ$9))/3)*$AB$29),(($D$18*$AB$29)+((PI()*(($C$21/2)^2)*($G$20-$AA92))*$AB$29))+((($D$18+$H$18)/3)*$BD$9)-(((PI()*($C$21/2)^2*(($C$21/2)*$AZ$9))/3)*$AB$29)))</f>
        <v>177721.16865266659</v>
      </c>
      <c r="AC92" s="73">
        <v>6.1</v>
      </c>
      <c r="AD92" s="79">
        <f t="shared" si="8"/>
        <v>180496.99881431862</v>
      </c>
      <c r="AE92" s="53">
        <v>6.1</v>
      </c>
      <c r="AF92" s="80">
        <f>IF($AE92&gt;$G$20,IF('Silo Levels'!$L$17="Pumping",((PI()*((($C$19+$G$20)-$AE92)*($O$20/($O$19/2)))^2*((($O$20+$G$20)-$AE92))/3)*$AF$29)+(((PI()*((($C$19+$G$20)-$AE92)*($O$20/($O$19/2)))^2*(((($C$19+$G$20)-$AE92)*($O$20/($O$19/2)))*$AZ$10))/3)*$AF$29),(((PI()*((($C$19+$G$20)-$AE92)*($O$20/($O$19/2)))^2*((($O$20+$G$20)-$AE92)/3))*$AF$29)-((PI()*((($C$19+$G$20)-$AE92)*($O$20/($O$19/2)))^2*(((($C$19+$G$20)-$AE92)*($O$20/($O$19/2)))*$AZ$10)/3)*$AF$29))),IF('Silo Levels'!$L$17="Pumping",(($D$18*$AF$29)+((PI()*(($C$21/2)^2)*($G$20-$AE92))*$AF$29))+((($D$18+$H$18)/3)*$BD$10)+(((PI()*($C$21/2)^2*(($C$21/2)*$AZ$10))/3)*$AF$29),(($D$18*$AF$29)+((PI()*(($C$21/2)^2)*($G$20-$AE92))*$AF$29))+((($D$18+$H$18)/3)*$BD$10)-(((PI()*($C$21/2)^2*(($C$21/2)*$AZ$10))/3)*$AF$29)))</f>
        <v>176708.86436929277</v>
      </c>
      <c r="AG92" s="73">
        <v>6.1</v>
      </c>
      <c r="AH92" s="79">
        <f t="shared" si="6"/>
        <v>181305.82595325905</v>
      </c>
      <c r="AI92" s="53">
        <v>6.1</v>
      </c>
      <c r="AJ92" s="80">
        <f>IF($AI92&gt;$G$20,IF('Silo Levels'!$L$18="Pumping",((PI()*((($C$19+$G$20)-$AI92)*($O$20/($O$19/2)))^2*((($O$20+$G$20)-$AI92))/3)*$AJ$29)+(((PI()*((($C$19+$G$20)-$AI92)*($O$20/($O$19/2)))^2*(((($C$19+$G$20)-$AI92)*($O$20/($O$19/2)))*$AZ$11))/3)*$AJ$29),(((PI()*((($C$19+$G$20)-$AI92)*($O$20/($O$19/2)))^2*((($O$20+$G$20)-$AI92)/3))*$AJ$29)-((PI()*((($C$19+$G$20)-$AI92)*($O$20/($O$19/2)))^2*(((($C$19+$G$20)-$AI92)*($O$20/($O$19/2)))*$AZ$11)/3)*$AJ$29))),IF('Silo Levels'!$L$18="Pumping",(($D$18*$AJ$29)+((PI()*(($C$21/2)^2)*($G$20-$AI92))*$AJ$29))+((($D$18+$H$18)/3)*$BD$11)+(((PI()*($C$21/2)^2*(($C$21/2)*$AZ$11))/3)*$AJ$29),(($D$18*$AJ$29)+((PI()*(($C$21/2)^2)*($G$20-$AI92))*$AJ$29))+((($D$18+$H$18)/3)*$BD$11)-(((PI()*($C$21/2)^2*(($C$21/2)*$AZ$11))/3)*$AJ$29)))</f>
        <v>177500.43293164694</v>
      </c>
    </row>
    <row r="93" spans="1:36" x14ac:dyDescent="0.3">
      <c r="A93" s="48">
        <v>6.2</v>
      </c>
      <c r="B93" s="78">
        <f t="shared" si="0"/>
        <v>125424.61909501921</v>
      </c>
      <c r="C93" s="53">
        <v>6.2</v>
      </c>
      <c r="D93" s="54">
        <f>IF($C93&gt;$G$6,IF('Silo Levels'!$L$10="Pumping",((PI()*((($C$5+$G$6)-$C93)*($O$6/($O$5/2)))^2*((($O$6+$G$6)-$C93))/3)*$D$29)+(((PI()*((($C$5+$G$6)-$C93)*($O$6/($O$5/2)))^2*(((($C$5+$G$6)-$C93)*($O$6/($O$5/2)))*$AZ$3))/3)*$D$29),(((PI()*((($C$5+$G$6)-$C93)*($O$6/($O$5/2)))^2*((($O$6+$G$6)-$C93)/3))*$D$29)-((PI()*((($C$5+$G$6)-$C93)*($O$6/($O$5/2)))^2*(((($C$5+$G$6)-$C93)*($O$6/($O$5/2)))*$AZ$3)/3)*$D$29))),IF('Silo Levels'!$L$10="Pumping",(($D$4*$D$29)+((PI()*(($C$7/2)^2)*(G$6-$C93))*$D$29))+((($D$4+$H$4)/3)*$BD$3)+(((PI()*($C$7/2)^2*(($C$7/2)*$AZ$3))/3)*$D$29),(($D$4*$D$29)+((PI()*(($C$7/2)^2)*($G$6-$C93))*$D$29))+((($D$4+$H$4)/3)*$BD$3)-(((PI()*($C$7/2)^2*(($C$7/2)*$AZ$3))/3)*$D$29)))</f>
        <v>122369.11234531301</v>
      </c>
      <c r="E93" s="73">
        <v>6.2</v>
      </c>
      <c r="F93" s="78">
        <f t="shared" si="1"/>
        <v>109592.15734030836</v>
      </c>
      <c r="G93" s="53">
        <v>6.2</v>
      </c>
      <c r="H93" s="54">
        <f>IF($G93&gt;$G$6,IF('Silo Levels'!$L$11="Pumping",((PI()*((($C$5+$G$6)-$G93)*($O$6/($O$5/2)))^2*((($O$6+$G$6)-$G93))/3)*$H$29)+(((PI()*((($C$5+$G$6)-$G93)*($O$6/($O$5/2)))^2*(((($C$5+$G$6)-$G93)*($O$6/($O$5/2)))*$AZ$4))/3)*$H$29),(((PI()*((($C$5+$G$6)-$G93)*($O$6/($O$5/2)))^2*((($O$6+$G$6)-$G93)/3))*$H$29)-((PI()*((($C$5+$G$6)-$G93)*($O$6/($O$5/2)))^2*(((($C$5+$G$6)-$G93)*($O$6/($O$5/2)))*$AZ$4)/3)*$H$29))),IF('Silo Levels'!$L$11="Pumping",(($D$4*$H$29)+((PI()*(($C$7/2)^2)*(G$6-$G93))*$H$29))+((($D$4+$H$4)/3)*$BD$4)+(((PI()*($C$7/2)^2*(($C$7/2)*$AZ$4))/3)*$H$29),(($D$4*$H$29)+((PI()*(($C$7/2)^2)*($G$6-$G93))*$H$29))+((($D$4+$H$4)/3)*$BD$4)-(((PI()*($C$7/2)^2*(($C$7/2)*$AZ$4))/3)*$H$29)))</f>
        <v>106928.38222517988</v>
      </c>
      <c r="I93" s="73">
        <v>6.2</v>
      </c>
      <c r="J93" s="79">
        <f t="shared" si="2"/>
        <v>392152.5386063336</v>
      </c>
      <c r="K93" s="53">
        <v>6.2</v>
      </c>
      <c r="L93" s="80">
        <f>IF($K93&gt;$G$13,IF('Silo Levels'!$L$12="Pumping",((PI()*((($C$12+$G$13)-$K93)*($O$13/($O$12/2)))^2*((($O$13+$G$13)-$K93))/3)*$L$29)+(((PI()*((($C$12+$G$13)-$K93)*($O$13/($O$12/2)))^2*(((($C$12+$G$13)-$K93)*($O$13/($O$12/2)))*$AZ$5))/3)*$L$29),(((PI()*((($C$12+$G$13)-$K93)*($O$13/($O$12/2)))^2*((($O$13+$G$13)-$K93)/3))*$L$29)-((PI()*((($C$12+$G$13)-$K93)*($O$13/($O$12/2)))^2*(((($C$12+$G$13)-$K93)*($O$13/($O$12/2)))*$AZ$5)/3)*$L$29))),IF('Silo Levels'!$L$12="Pumping",(($D$11*$L$29)+((PI()*(($C$14/2)^2)*($G$13-$K93))*$L$29))+((($D$11+$H$11)/3)*$BD$5)+(((PI()*($C$14/2)^2*(($C$14/2)*$AZ$5))/3)*$L$29),(($D$11*$L$29)+((PI()*(($C$14/2)^2)*($G$13-$K93))*$L$29))+((($D$11+$H$11)/3)*$BD$5)-(((PI()*($C$14/2)^2*(($C$14/2)*$AZ$5))/3)*$L$29)))</f>
        <v>377954.53192673414</v>
      </c>
      <c r="M93" s="73">
        <v>6.2</v>
      </c>
      <c r="N93" s="79">
        <f t="shared" si="3"/>
        <v>194009.16286767574</v>
      </c>
      <c r="O93" s="53">
        <v>6.2</v>
      </c>
      <c r="P93" s="80">
        <f>IF($O93&gt;$G$20,IF('Silo Levels'!$L$13="Pumping",((PI()*((($C$19+$G$20)-$O93)*($O$20/($O$19/2)))^2*((($O$20+$G$20)-$O93))/3)*$P$29)+(((PI()*((($C$19+$G$20)-$O93)*($O$20/($O$19/2)))^2*(((($C$19+$G$20)-$O93)*($O$20/($O$19/2)))*$AZ$6))/3)*$P$29),(((PI()*((($C$19+$G$20)-$O93)*($O$20/($O$19/2)))^2*((($O$20+$G$20)-$O93)/3))*$P$29)-((PI()*((($C$19+$G$20)-$O93)*($O$20/($O$19/2)))^2*(((($C$19+$G$20)-$O93)*($O$20/($O$19/2)))*$AZ$6)/3)*$P$29))),IF('Silo Levels'!$L$13="Pumping",(($D$18*$P$29)+((PI()*(($C$21/2)^2)*($G$20-$O93))*$P$29))+((($D$18+$H$18)/3)*$BD$6)+(((PI()*($C$21/2)^2*(($C$21/2)*$AZ$6))/3)*$P$29),(($D$18*$P$29)+((PI()*(($C$21/2)^2)*($G$20-$O93))*$P$29))+((($D$18+$H$18)/3)*$BD$6)-(((PI()*($C$21/2)^2*(($C$21/2)*$AZ$6))/3)*$P$29)))</f>
        <v>189923.96153565097</v>
      </c>
      <c r="Q93" s="73">
        <v>6.2</v>
      </c>
      <c r="R93" s="79">
        <f t="shared" si="4"/>
        <v>188811.72057866416</v>
      </c>
      <c r="S93" s="53">
        <v>6.2</v>
      </c>
      <c r="T93" s="80">
        <f>IF($S93&gt;$G$20,IF('Silo Levels'!$L$14="Pumping",((PI()*((($C$19+$G$20)-$S93)*($O$20/($O$19/2)))^2*((($O$20+$G$20)-$S93))/3)*$T$29)+(((PI()*((($C$19+$G$20)-$S93)*($O$20/($O$19/2)))^2*(((($C$19+$G$20)-$S93)*($O$20/($O$19/2)))*$AZ$7))/3)*$T$29),(((PI()*((($C$19+$G$20)-$S93)*($O$20/($O$19/2)))^2*((($O$20+$G$20)-$S93)/3))*$T$29)-((PI()*((($C$19+$G$20)-$S93)*($O$20/($O$19/2)))^2*(((($C$19+$G$20)-$S93)*($O$20/($O$19/2)))*$AZ$7)/3)*$T$29))),IF('Silo Levels'!$L$14="Pumping",(($D$18*$T$29)+((PI()*(($C$21/2)^2)*($G$20-$S93))*$T$29))+((($D$18+$H$18)/3)*$BD$7)+(((PI()*($C$21/2)^2*(($C$21/2)*$AZ$7))/3)*$T$29),(($D$18*$T$29)+((PI()*(($C$21/2)^2)*($G$20-$S93))*$T$29))+((($D$18+$H$18)/3)*$BD$7)-(((PI()*($C$21/2)^2*(($C$21/2)*$AZ$7))/3)*$T$29)))</f>
        <v>184837.65910753529</v>
      </c>
      <c r="U93" s="73">
        <v>6.2</v>
      </c>
      <c r="V93" s="79">
        <f t="shared" si="7"/>
        <v>184012.06843463235</v>
      </c>
      <c r="W93" s="53">
        <v>6.2</v>
      </c>
      <c r="X93" s="80">
        <f>IF($W93&gt;$G$20,IF('Silo Levels'!$L$15="Pumping",((PI()*((($C$19+$G$20)-$W93)*($O$20/($O$19/2)))^2*((($O$20+$G$20)-$W93))/3)*$X$29)+(((PI()*((($C$19+$G$20)-$W93)*($O$20/($O$19/2)))^2*(((($C$19+$G$20)-$W93)*($O$20/($O$19/2)))*$AZ$8))/3)*$X$29),(((PI()*((($C$19+$G$20)-$W93)*($O$20/($O$19/2)))^2*((($O$20+$G$20)-$W93)/3))*$X$29)-((PI()*((($C$19+$G$20)-$W93)*($O$20/($O$19/2)))^2*(((($C$19+$G$20)-$W93)*($O$20/($O$19/2)))*$AZ$8)/3)*$X$29))),IF('Silo Levels'!$L$15="Pumping",(($D$18*$X$29)+((PI()*(($C$21/2)^2)*($G$20-$W93))*$X$29))+((($D$18+$H$18)/3)*$BD$8)+(((PI()*($C$21/2)^2*(($C$21/2)*$AZ$8))/3)*$X$29),(($D$18*$X$29)+((PI()*(($C$21/2)^2)*($G$20-$W93))*$X$29))+((($D$18+$H$18)/3)*$BD$8)-(((PI()*($C$21/2)^2*(($C$21/2)*$AZ$8))/3)*$X$29)))</f>
        <v>180140.64065176286</v>
      </c>
      <c r="Y93" s="73">
        <v>6.2</v>
      </c>
      <c r="Z93" s="79">
        <f t="shared" si="5"/>
        <v>181149.02620694923</v>
      </c>
      <c r="AA93" s="53">
        <v>6.2</v>
      </c>
      <c r="AB93" s="80">
        <f>IF($AA93&gt;$G$20,IF('Silo Levels'!$L$16="Pumping",((PI()*((($C$19+$G$20)-$AA93)*($O$20/($O$19/2)))^2*((($O$20+$G$20)-$AA93))/3)*$AB$29)+(((PI()*((($C$19+$G$20)-$AA93)*($O$20/($O$19/2)))^2*(((($C$19+$G$20)-$AA93)*($O$20/($O$19/2)))*$AZ$9))/3)*$AB$29),(((PI()*((($C$19+$G$20)-$AA93)*($O$20/($O$19/2)))^2*((($O$20+$G$20)-$AA93)/3))*$AB$29)-((PI()*((($C$19+$G$20)-$AA93)*($O$20/($O$19/2)))^2*(((($C$19+$G$20)-$AA93)*($O$20/($O$19/2)))*$AZ$9)/3)*$AB$29))),IF('Silo Levels'!$L$16="Pumping",(($D$18*$AB$29)+((PI()*(($C$21/2)^2)*($G$20-$AA93))*$AB$29))+((($D$18+$H$18)/3)*$BD$9)+(((PI()*($C$21/2)^2*(($C$21/2)*$AZ$9))/3)*$AB$29),(($D$18*$AB$29)+((PI()*(($C$21/2)^2)*($G$20-$AA93))*$AB$29))+((($D$18+$H$18)/3)*$BD$9)-(((PI()*($C$21/2)^2*(($C$21/2)*$AZ$9))/3)*$AB$29)))</f>
        <v>177338.82048239803</v>
      </c>
      <c r="AC93" s="73">
        <v>6.2</v>
      </c>
      <c r="AD93" s="79">
        <f t="shared" si="8"/>
        <v>180116.86546234388</v>
      </c>
      <c r="AE93" s="53">
        <v>6.2</v>
      </c>
      <c r="AF93" s="80">
        <f>IF($AE93&gt;$G$20,IF('Silo Levels'!$L$17="Pumping",((PI()*((($C$19+$G$20)-$AE93)*($O$20/($O$19/2)))^2*((($O$20+$G$20)-$AE93))/3)*$AF$29)+(((PI()*((($C$19+$G$20)-$AE93)*($O$20/($O$19/2)))^2*(((($C$19+$G$20)-$AE93)*($O$20/($O$19/2)))*$AZ$10))/3)*$AF$29),(((PI()*((($C$19+$G$20)-$AE93)*($O$20/($O$19/2)))^2*((($O$20+$G$20)-$AE93)/3))*$AF$29)-((PI()*((($C$19+$G$20)-$AE93)*($O$20/($O$19/2)))^2*(((($C$19+$G$20)-$AE93)*($O$20/($O$19/2)))*$AZ$10)/3)*$AF$29))),IF('Silo Levels'!$L$17="Pumping",(($D$18*$AF$29)+((PI()*(($C$21/2)^2)*($G$20-$AE93))*$AF$29))+((($D$18+$H$18)/3)*$BD$10)+(((PI()*($C$21/2)^2*(($C$21/2)*$AZ$10))/3)*$AF$29),(($D$18*$AF$29)+((PI()*(($C$21/2)^2)*($G$20-$AE93))*$AF$29))+((($D$18+$H$18)/3)*$BD$10)-(((PI()*($C$21/2)^2*(($C$21/2)*$AZ$10))/3)*$AF$29)))</f>
        <v>176328.73101731803</v>
      </c>
      <c r="AG93" s="73">
        <v>6.2</v>
      </c>
      <c r="AH93" s="79">
        <f t="shared" si="6"/>
        <v>180923.96073018436</v>
      </c>
      <c r="AI93" s="53">
        <v>6.2</v>
      </c>
      <c r="AJ93" s="80">
        <f>IF($AI93&gt;$G$20,IF('Silo Levels'!$L$18="Pumping",((PI()*((($C$19+$G$20)-$AI93)*($O$20/($O$19/2)))^2*((($O$20+$G$20)-$AI93))/3)*$AJ$29)+(((PI()*((($C$19+$G$20)-$AI93)*($O$20/($O$19/2)))^2*(((($C$19+$G$20)-$AI93)*($O$20/($O$19/2)))*$AZ$11))/3)*$AJ$29),(((PI()*((($C$19+$G$20)-$AI93)*($O$20/($O$19/2)))^2*((($O$20+$G$20)-$AI93)/3))*$AJ$29)-((PI()*((($C$19+$G$20)-$AI93)*($O$20/($O$19/2)))^2*(((($C$19+$G$20)-$AI93)*($O$20/($O$19/2)))*$AZ$11)/3)*$AJ$29))),IF('Silo Levels'!$L$18="Pumping",(($D$18*$AJ$29)+((PI()*(($C$21/2)^2)*($G$20-$AI93))*$AJ$29))+((($D$18+$H$18)/3)*$BD$11)+(((PI()*($C$21/2)^2*(($C$21/2)*$AZ$11))/3)*$AJ$29),(($D$18*$AJ$29)+((PI()*(($C$21/2)^2)*($G$20-$AI93))*$AJ$29))+((($D$18+$H$18)/3)*$BD$11)-(((PI()*($C$21/2)^2*(($C$21/2)*$AZ$11))/3)*$AJ$29)))</f>
        <v>177118.56770857226</v>
      </c>
    </row>
    <row r="94" spans="1:36" x14ac:dyDescent="0.3">
      <c r="A94" s="48">
        <v>6.3</v>
      </c>
      <c r="B94" s="78">
        <f t="shared" si="0"/>
        <v>124986.5972214924</v>
      </c>
      <c r="C94" s="53">
        <v>6.3</v>
      </c>
      <c r="D94" s="54">
        <f>IF($C94&gt;$G$6,IF('Silo Levels'!$L$10="Pumping",((PI()*((($C$5+$G$6)-$C94)*($O$6/($O$5/2)))^2*((($O$6+$G$6)-$C94))/3)*$D$29)+(((PI()*((($C$5+$G$6)-$C94)*($O$6/($O$5/2)))^2*(((($C$5+$G$6)-$C94)*($O$6/($O$5/2)))*$AZ$3))/3)*$D$29),(((PI()*((($C$5+$G$6)-$C94)*($O$6/($O$5/2)))^2*((($O$6+$G$6)-$C94)/3))*$D$29)-((PI()*((($C$5+$G$6)-$C94)*($O$6/($O$5/2)))^2*(((($C$5+$G$6)-$C94)*($O$6/($O$5/2)))*$AZ$3)/3)*$D$29))),IF('Silo Levels'!$L$10="Pumping",(($D$4*$D$29)+((PI()*(($C$7/2)^2)*(G$6-$C94))*$D$29))+((($D$4+$H$4)/3)*$BD$3)+(((PI()*($C$7/2)^2*(($C$7/2)*$AZ$3))/3)*$D$29),(($D$4*$D$29)+((PI()*(($C$7/2)^2)*($G$6-$C94))*$D$29))+((($D$4+$H$4)/3)*$BD$3)-(((PI()*($C$7/2)^2*(($C$7/2)*$AZ$3))/3)*$D$29)))</f>
        <v>121931.0904717862</v>
      </c>
      <c r="E94" s="73">
        <v>6.3</v>
      </c>
      <c r="F94" s="78">
        <f t="shared" si="1"/>
        <v>109210.29211723369</v>
      </c>
      <c r="G94" s="53">
        <v>6.3</v>
      </c>
      <c r="H94" s="54">
        <f>IF($G94&gt;$G$6,IF('Silo Levels'!$L$11="Pumping",((PI()*((($C$5+$G$6)-$G94)*($O$6/($O$5/2)))^2*((($O$6+$G$6)-$G94))/3)*$H$29)+(((PI()*((($C$5+$G$6)-$G94)*($O$6/($O$5/2)))^2*(((($C$5+$G$6)-$G94)*($O$6/($O$5/2)))*$AZ$4))/3)*$H$29),(((PI()*((($C$5+$G$6)-$G94)*($O$6/($O$5/2)))^2*((($O$6+$G$6)-$G94)/3))*$H$29)-((PI()*((($C$5+$G$6)-$G94)*($O$6/($O$5/2)))^2*(((($C$5+$G$6)-$G94)*($O$6/($O$5/2)))*$AZ$4)/3)*$H$29))),IF('Silo Levels'!$L$11="Pumping",(($D$4*$H$29)+((PI()*(($C$7/2)^2)*(G$6-$G94))*$H$29))+((($D$4+$H$4)/3)*$BD$4)+(((PI()*($C$7/2)^2*(($C$7/2)*$AZ$4))/3)*$H$29),(($D$4*$H$29)+((PI()*(($C$7/2)^2)*($G$6-$G94))*$H$29))+((($D$4+$H$4)/3)*$BD$4)-(((PI()*($C$7/2)^2*(($C$7/2)*$AZ$4))/3)*$H$29)))</f>
        <v>106546.51700210522</v>
      </c>
      <c r="I94" s="73">
        <v>6.3</v>
      </c>
      <c r="J94" s="79">
        <f t="shared" si="2"/>
        <v>391233.57377270266</v>
      </c>
      <c r="K94" s="53">
        <v>6.3</v>
      </c>
      <c r="L94" s="80">
        <f>IF($K94&gt;$G$13,IF('Silo Levels'!$L$12="Pumping",((PI()*((($C$12+$G$13)-$K94)*($O$13/($O$12/2)))^2*((($O$13+$G$13)-$K94))/3)*$L$29)+(((PI()*((($C$12+$G$13)-$K94)*($O$13/($O$12/2)))^2*(((($C$12+$G$13)-$K94)*($O$13/($O$12/2)))*$AZ$5))/3)*$L$29),(((PI()*((($C$12+$G$13)-$K94)*($O$13/($O$12/2)))^2*((($O$13+$G$13)-$K94)/3))*$L$29)-((PI()*((($C$12+$G$13)-$K94)*($O$13/($O$12/2)))^2*(((($C$12+$G$13)-$K94)*($O$13/($O$12/2)))*$AZ$5)/3)*$L$29))),IF('Silo Levels'!$L$12="Pumping",(($D$11*$L$29)+((PI()*(($C$14/2)^2)*($G$13-$K94))*$L$29))+((($D$11+$H$11)/3)*$BD$5)+(((PI()*($C$14/2)^2*(($C$14/2)*$AZ$5))/3)*$L$29),(($D$11*$L$29)+((PI()*(($C$14/2)^2)*($G$13-$K94))*$L$29))+((($D$11+$H$11)/3)*$BD$5)-(((PI()*($C$14/2)^2*(($C$14/2)*$AZ$5))/3)*$L$29)))</f>
        <v>377035.56709310319</v>
      </c>
      <c r="M94" s="73">
        <v>6.3</v>
      </c>
      <c r="N94" s="79">
        <f t="shared" si="3"/>
        <v>193599.21931937503</v>
      </c>
      <c r="O94" s="53">
        <v>6.3</v>
      </c>
      <c r="P94" s="80">
        <f>IF($O94&gt;$G$20,IF('Silo Levels'!$L$13="Pumping",((PI()*((($C$19+$G$20)-$O94)*($O$20/($O$19/2)))^2*((($O$20+$G$20)-$O94))/3)*$P$29)+(((PI()*((($C$19+$G$20)-$O94)*($O$20/($O$19/2)))^2*(((($C$19+$G$20)-$O94)*($O$20/($O$19/2)))*$AZ$6))/3)*$P$29),(((PI()*((($C$19+$G$20)-$O94)*($O$20/($O$19/2)))^2*((($O$20+$G$20)-$O94)/3))*$P$29)-((PI()*((($C$19+$G$20)-$O94)*($O$20/($O$19/2)))^2*(((($C$19+$G$20)-$O94)*($O$20/($O$19/2)))*$AZ$6)/3)*$P$29))),IF('Silo Levels'!$L$13="Pumping",(($D$18*$P$29)+((PI()*(($C$21/2)^2)*($G$20-$O94))*$P$29))+((($D$18+$H$18)/3)*$BD$6)+(((PI()*($C$21/2)^2*(($C$21/2)*$AZ$6))/3)*$P$29),(($D$18*$P$29)+((PI()*(($C$21/2)^2)*($G$20-$O94))*$P$29))+((($D$18+$H$18)/3)*$BD$6)-(((PI()*($C$21/2)^2*(($C$21/2)*$AZ$6))/3)*$P$29)))</f>
        <v>189514.01798735026</v>
      </c>
      <c r="Q94" s="73">
        <v>6.3</v>
      </c>
      <c r="R94" s="79">
        <f t="shared" si="4"/>
        <v>188412.92974114322</v>
      </c>
      <c r="S94" s="53">
        <v>6.3</v>
      </c>
      <c r="T94" s="80">
        <f>IF($S94&gt;$G$20,IF('Silo Levels'!$L$14="Pumping",((PI()*((($C$19+$G$20)-$S94)*($O$20/($O$19/2)))^2*((($O$20+$G$20)-$S94))/3)*$T$29)+(((PI()*((($C$19+$G$20)-$S94)*($O$20/($O$19/2)))^2*(((($C$19+$G$20)-$S94)*($O$20/($O$19/2)))*$AZ$7))/3)*$T$29),(((PI()*((($C$19+$G$20)-$S94)*($O$20/($O$19/2)))^2*((($O$20+$G$20)-$S94)/3))*$T$29)-((PI()*((($C$19+$G$20)-$S94)*($O$20/($O$19/2)))^2*(((($C$19+$G$20)-$S94)*($O$20/($O$19/2)))*$AZ$7)/3)*$T$29))),IF('Silo Levels'!$L$14="Pumping",(($D$18*$T$29)+((PI()*(($C$21/2)^2)*($G$20-$S94))*$T$29))+((($D$18+$H$18)/3)*$BD$7)+(((PI()*($C$21/2)^2*(($C$21/2)*$AZ$7))/3)*$T$29),(($D$18*$T$29)+((PI()*(($C$21/2)^2)*($G$20-$S94))*$T$29))+((($D$18+$H$18)/3)*$BD$7)-(((PI()*($C$21/2)^2*(($C$21/2)*$AZ$7))/3)*$T$29)))</f>
        <v>184438.86827001435</v>
      </c>
      <c r="U94" s="73">
        <v>6.3</v>
      </c>
      <c r="V94" s="79">
        <f t="shared" si="7"/>
        <v>183623.57672680434</v>
      </c>
      <c r="W94" s="53">
        <v>6.3</v>
      </c>
      <c r="X94" s="80">
        <f>IF($W94&gt;$G$20,IF('Silo Levels'!$L$15="Pumping",((PI()*((($C$19+$G$20)-$W94)*($O$20/($O$19/2)))^2*((($O$20+$G$20)-$W94))/3)*$X$29)+(((PI()*((($C$19+$G$20)-$W94)*($O$20/($O$19/2)))^2*(((($C$19+$G$20)-$W94)*($O$20/($O$19/2)))*$AZ$8))/3)*$X$29),(((PI()*((($C$19+$G$20)-$W94)*($O$20/($O$19/2)))^2*((($O$20+$G$20)-$W94)/3))*$X$29)-((PI()*((($C$19+$G$20)-$W94)*($O$20/($O$19/2)))^2*(((($C$19+$G$20)-$W94)*($O$20/($O$19/2)))*$AZ$8)/3)*$X$29))),IF('Silo Levels'!$L$15="Pumping",(($D$18*$X$29)+((PI()*(($C$21/2)^2)*($G$20-$W94))*$X$29))+((($D$18+$H$18)/3)*$BD$8)+(((PI()*($C$21/2)^2*(($C$21/2)*$AZ$8))/3)*$X$29),(($D$18*$X$29)+((PI()*(($C$21/2)^2)*($G$20-$W94))*$X$29))+((($D$18+$H$18)/3)*$BD$8)-(((PI()*($C$21/2)^2*(($C$21/2)*$AZ$8))/3)*$X$29)))</f>
        <v>179752.14894393485</v>
      </c>
      <c r="Y94" s="73">
        <v>6.3</v>
      </c>
      <c r="Z94" s="79">
        <f t="shared" si="5"/>
        <v>180766.67803668071</v>
      </c>
      <c r="AA94" s="53">
        <v>6.3</v>
      </c>
      <c r="AB94" s="80">
        <f>IF($AA94&gt;$G$20,IF('Silo Levels'!$L$16="Pumping",((PI()*((($C$19+$G$20)-$AA94)*($O$20/($O$19/2)))^2*((($O$20+$G$20)-$AA94))/3)*$AB$29)+(((PI()*((($C$19+$G$20)-$AA94)*($O$20/($O$19/2)))^2*(((($C$19+$G$20)-$AA94)*($O$20/($O$19/2)))*$AZ$9))/3)*$AB$29),(((PI()*((($C$19+$G$20)-$AA94)*($O$20/($O$19/2)))^2*((($O$20+$G$20)-$AA94)/3))*$AB$29)-((PI()*((($C$19+$G$20)-$AA94)*($O$20/($O$19/2)))^2*(((($C$19+$G$20)-$AA94)*($O$20/($O$19/2)))*$AZ$9)/3)*$AB$29))),IF('Silo Levels'!$L$16="Pumping",(($D$18*$AB$29)+((PI()*(($C$21/2)^2)*($G$20-$AA94))*$AB$29))+((($D$18+$H$18)/3)*$BD$9)+(((PI()*($C$21/2)^2*(($C$21/2)*$AZ$9))/3)*$AB$29),(($D$18*$AB$29)+((PI()*(($C$21/2)^2)*($G$20-$AA94))*$AB$29))+((($D$18+$H$18)/3)*$BD$9)-(((PI()*($C$21/2)^2*(($C$21/2)*$AZ$9))/3)*$AB$29)))</f>
        <v>176956.47231212951</v>
      </c>
      <c r="AC94" s="73">
        <v>6.3</v>
      </c>
      <c r="AD94" s="79">
        <f t="shared" si="8"/>
        <v>179736.73211036919</v>
      </c>
      <c r="AE94" s="53">
        <v>6.3</v>
      </c>
      <c r="AF94" s="80">
        <f>IF($AE94&gt;$G$20,IF('Silo Levels'!$L$17="Pumping",((PI()*((($C$19+$G$20)-$AE94)*($O$20/($O$19/2)))^2*((($O$20+$G$20)-$AE94))/3)*$AF$29)+(((PI()*((($C$19+$G$20)-$AE94)*($O$20/($O$19/2)))^2*(((($C$19+$G$20)-$AE94)*($O$20/($O$19/2)))*$AZ$10))/3)*$AF$29),(((PI()*((($C$19+$G$20)-$AE94)*($O$20/($O$19/2)))^2*((($O$20+$G$20)-$AE94)/3))*$AF$29)-((PI()*((($C$19+$G$20)-$AE94)*($O$20/($O$19/2)))^2*(((($C$19+$G$20)-$AE94)*($O$20/($O$19/2)))*$AZ$10)/3)*$AF$29))),IF('Silo Levels'!$L$17="Pumping",(($D$18*$AF$29)+((PI()*(($C$21/2)^2)*($G$20-$AE94))*$AF$29))+((($D$18+$H$18)/3)*$BD$10)+(((PI()*($C$21/2)^2*(($C$21/2)*$AZ$10))/3)*$AF$29),(($D$18*$AF$29)+((PI()*(($C$21/2)^2)*($G$20-$AE94))*$AF$29))+((($D$18+$H$18)/3)*$BD$10)-(((PI()*($C$21/2)^2*(($C$21/2)*$AZ$10))/3)*$AF$29)))</f>
        <v>175948.59766534335</v>
      </c>
      <c r="AG94" s="73">
        <v>6.3</v>
      </c>
      <c r="AH94" s="79">
        <f t="shared" si="6"/>
        <v>180542.09550710971</v>
      </c>
      <c r="AI94" s="53">
        <v>6.3</v>
      </c>
      <c r="AJ94" s="80">
        <f>IF($AI94&gt;$G$20,IF('Silo Levels'!$L$18="Pumping",((PI()*((($C$19+$G$20)-$AI94)*($O$20/($O$19/2)))^2*((($O$20+$G$20)-$AI94))/3)*$AJ$29)+(((PI()*((($C$19+$G$20)-$AI94)*($O$20/($O$19/2)))^2*(((($C$19+$G$20)-$AI94)*($O$20/($O$19/2)))*$AZ$11))/3)*$AJ$29),(((PI()*((($C$19+$G$20)-$AI94)*($O$20/($O$19/2)))^2*((($O$20+$G$20)-$AI94)/3))*$AJ$29)-((PI()*((($C$19+$G$20)-$AI94)*($O$20/($O$19/2)))^2*(((($C$19+$G$20)-$AI94)*($O$20/($O$19/2)))*$AZ$11)/3)*$AJ$29))),IF('Silo Levels'!$L$18="Pumping",(($D$18*$AJ$29)+((PI()*(($C$21/2)^2)*($G$20-$AI94))*$AJ$29))+((($D$18+$H$18)/3)*$BD$11)+(((PI()*($C$21/2)^2*(($C$21/2)*$AZ$11))/3)*$AJ$29),(($D$18*$AJ$29)+((PI()*(($C$21/2)^2)*($G$20-$AI94))*$AJ$29))+((($D$18+$H$18)/3)*$BD$11)-(((PI()*($C$21/2)^2*(($C$21/2)*$AZ$11))/3)*$AJ$29)))</f>
        <v>176736.7024854976</v>
      </c>
    </row>
    <row r="95" spans="1:36" x14ac:dyDescent="0.3">
      <c r="A95" s="48">
        <v>6.4</v>
      </c>
      <c r="B95" s="78">
        <f t="shared" si="0"/>
        <v>124548.57534796558</v>
      </c>
      <c r="C95" s="53">
        <v>6.4</v>
      </c>
      <c r="D95" s="54">
        <f>IF($C95&gt;$G$6,IF('Silo Levels'!$L$10="Pumping",((PI()*((($C$5+$G$6)-$C95)*($O$6/($O$5/2)))^2*((($O$6+$G$6)-$C95))/3)*$D$29)+(((PI()*((($C$5+$G$6)-$C95)*($O$6/($O$5/2)))^2*(((($C$5+$G$6)-$C95)*($O$6/($O$5/2)))*$AZ$3))/3)*$D$29),(((PI()*((($C$5+$G$6)-$C95)*($O$6/($O$5/2)))^2*((($O$6+$G$6)-$C95)/3))*$D$29)-((PI()*((($C$5+$G$6)-$C95)*($O$6/($O$5/2)))^2*(((($C$5+$G$6)-$C95)*($O$6/($O$5/2)))*$AZ$3)/3)*$D$29))),IF('Silo Levels'!$L$10="Pumping",(($D$4*$D$29)+((PI()*(($C$7/2)^2)*(G$6-$C95))*$D$29))+((($D$4+$H$4)/3)*$BD$3)+(((PI()*($C$7/2)^2*(($C$7/2)*$AZ$3))/3)*$D$29),(($D$4*$D$29)+((PI()*(($C$7/2)^2)*($G$6-$C95))*$D$29))+((($D$4+$H$4)/3)*$BD$3)-(((PI()*($C$7/2)^2*(($C$7/2)*$AZ$3))/3)*$D$29)))</f>
        <v>121493.06859825939</v>
      </c>
      <c r="E95" s="73">
        <v>6.4</v>
      </c>
      <c r="F95" s="78">
        <f t="shared" si="1"/>
        <v>108828.42689415904</v>
      </c>
      <c r="G95" s="53">
        <v>6.4</v>
      </c>
      <c r="H95" s="54">
        <f>IF($G95&gt;$G$6,IF('Silo Levels'!$L$11="Pumping",((PI()*((($C$5+$G$6)-$G95)*($O$6/($O$5/2)))^2*((($O$6+$G$6)-$G95))/3)*$H$29)+(((PI()*((($C$5+$G$6)-$G95)*($O$6/($O$5/2)))^2*(((($C$5+$G$6)-$G95)*($O$6/($O$5/2)))*$AZ$4))/3)*$H$29),(((PI()*((($C$5+$G$6)-$G95)*($O$6/($O$5/2)))^2*((($O$6+$G$6)-$G95)/3))*$H$29)-((PI()*((($C$5+$G$6)-$G95)*($O$6/($O$5/2)))^2*(((($C$5+$G$6)-$G95)*($O$6/($O$5/2)))*$AZ$4)/3)*$H$29))),IF('Silo Levels'!$L$11="Pumping",(($D$4*$H$29)+((PI()*(($C$7/2)^2)*(G$6-$G95))*$H$29))+((($D$4+$H$4)/3)*$BD$4)+(((PI()*($C$7/2)^2*(($C$7/2)*$AZ$4))/3)*$H$29),(($D$4*$H$29)+((PI()*(($C$7/2)^2)*($G$6-$G95))*$H$29))+((($D$4+$H$4)/3)*$BD$4)-(((PI()*($C$7/2)^2*(($C$7/2)*$AZ$4))/3)*$H$29)))</f>
        <v>106164.65177903057</v>
      </c>
      <c r="I95" s="73">
        <v>6.4</v>
      </c>
      <c r="J95" s="79">
        <f t="shared" si="2"/>
        <v>390314.60893907165</v>
      </c>
      <c r="K95" s="53">
        <v>6.4</v>
      </c>
      <c r="L95" s="80">
        <f>IF($K95&gt;$G$13,IF('Silo Levels'!$L$12="Pumping",((PI()*((($C$12+$G$13)-$K95)*($O$13/($O$12/2)))^2*((($O$13+$G$13)-$K95))/3)*$L$29)+(((PI()*((($C$12+$G$13)-$K95)*($O$13/($O$12/2)))^2*(((($C$12+$G$13)-$K95)*($O$13/($O$12/2)))*$AZ$5))/3)*$L$29),(((PI()*((($C$12+$G$13)-$K95)*($O$13/($O$12/2)))^2*((($O$13+$G$13)-$K95)/3))*$L$29)-((PI()*((($C$12+$G$13)-$K95)*($O$13/($O$12/2)))^2*(((($C$12+$G$13)-$K95)*($O$13/($O$12/2)))*$AZ$5)/3)*$L$29))),IF('Silo Levels'!$L$12="Pumping",(($D$11*$L$29)+((PI()*(($C$14/2)^2)*($G$13-$K95))*$L$29))+((($D$11+$H$11)/3)*$BD$5)+(((PI()*($C$14/2)^2*(($C$14/2)*$AZ$5))/3)*$L$29),(($D$11*$L$29)+((PI()*(($C$14/2)^2)*($G$13-$K95))*$L$29))+((($D$11+$H$11)/3)*$BD$5)-(((PI()*($C$14/2)^2*(($C$14/2)*$AZ$5))/3)*$L$29)))</f>
        <v>376116.60225947219</v>
      </c>
      <c r="M95" s="73">
        <v>6.4</v>
      </c>
      <c r="N95" s="79">
        <f t="shared" si="3"/>
        <v>193189.27577107426</v>
      </c>
      <c r="O95" s="53">
        <v>6.4</v>
      </c>
      <c r="P95" s="80">
        <f>IF($O95&gt;$G$20,IF('Silo Levels'!$L$13="Pumping",((PI()*((($C$19+$G$20)-$O95)*($O$20/($O$19/2)))^2*((($O$20+$G$20)-$O95))/3)*$P$29)+(((PI()*((($C$19+$G$20)-$O95)*($O$20/($O$19/2)))^2*(((($C$19+$G$20)-$O95)*($O$20/($O$19/2)))*$AZ$6))/3)*$P$29),(((PI()*((($C$19+$G$20)-$O95)*($O$20/($O$19/2)))^2*((($O$20+$G$20)-$O95)/3))*$P$29)-((PI()*((($C$19+$G$20)-$O95)*($O$20/($O$19/2)))^2*(((($C$19+$G$20)-$O95)*($O$20/($O$19/2)))*$AZ$6)/3)*$P$29))),IF('Silo Levels'!$L$13="Pumping",(($D$18*$P$29)+((PI()*(($C$21/2)^2)*($G$20-$O95))*$P$29))+((($D$18+$H$18)/3)*$BD$6)+(((PI()*($C$21/2)^2*(($C$21/2)*$AZ$6))/3)*$P$29),(($D$18*$P$29)+((PI()*(($C$21/2)^2)*($G$20-$O95))*$P$29))+((($D$18+$H$18)/3)*$BD$6)-(((PI()*($C$21/2)^2*(($C$21/2)*$AZ$6))/3)*$P$29)))</f>
        <v>189104.07443904949</v>
      </c>
      <c r="Q95" s="73">
        <v>6.4</v>
      </c>
      <c r="R95" s="79">
        <f t="shared" si="4"/>
        <v>188014.13890362228</v>
      </c>
      <c r="S95" s="53">
        <v>6.4</v>
      </c>
      <c r="T95" s="80">
        <f>IF($S95&gt;$G$20,IF('Silo Levels'!$L$14="Pumping",((PI()*((($C$19+$G$20)-$S95)*($O$20/($O$19/2)))^2*((($O$20+$G$20)-$S95))/3)*$T$29)+(((PI()*((($C$19+$G$20)-$S95)*($O$20/($O$19/2)))^2*(((($C$19+$G$20)-$S95)*($O$20/($O$19/2)))*$AZ$7))/3)*$T$29),(((PI()*((($C$19+$G$20)-$S95)*($O$20/($O$19/2)))^2*((($O$20+$G$20)-$S95)/3))*$T$29)-((PI()*((($C$19+$G$20)-$S95)*($O$20/($O$19/2)))^2*(((($C$19+$G$20)-$S95)*($O$20/($O$19/2)))*$AZ$7)/3)*$T$29))),IF('Silo Levels'!$L$14="Pumping",(($D$18*$T$29)+((PI()*(($C$21/2)^2)*($G$20-$S95))*$T$29))+((($D$18+$H$18)/3)*$BD$7)+(((PI()*($C$21/2)^2*(($C$21/2)*$AZ$7))/3)*$T$29),(($D$18*$T$29)+((PI()*(($C$21/2)^2)*($G$20-$S95))*$T$29))+((($D$18+$H$18)/3)*$BD$7)-(((PI()*($C$21/2)^2*(($C$21/2)*$AZ$7))/3)*$T$29)))</f>
        <v>184040.07743249342</v>
      </c>
      <c r="U95" s="73">
        <v>6.4</v>
      </c>
      <c r="V95" s="79">
        <f t="shared" si="7"/>
        <v>183235.08501897633</v>
      </c>
      <c r="W95" s="53">
        <v>6.4</v>
      </c>
      <c r="X95" s="80">
        <f>IF($W95&gt;$G$20,IF('Silo Levels'!$L$15="Pumping",((PI()*((($C$19+$G$20)-$W95)*($O$20/($O$19/2)))^2*((($O$20+$G$20)-$W95))/3)*$X$29)+(((PI()*((($C$19+$G$20)-$W95)*($O$20/($O$19/2)))^2*(((($C$19+$G$20)-$W95)*($O$20/($O$19/2)))*$AZ$8))/3)*$X$29),(((PI()*((($C$19+$G$20)-$W95)*($O$20/($O$19/2)))^2*((($O$20+$G$20)-$W95)/3))*$X$29)-((PI()*((($C$19+$G$20)-$W95)*($O$20/($O$19/2)))^2*(((($C$19+$G$20)-$W95)*($O$20/($O$19/2)))*$AZ$8)/3)*$X$29))),IF('Silo Levels'!$L$15="Pumping",(($D$18*$X$29)+((PI()*(($C$21/2)^2)*($G$20-$W95))*$X$29))+((($D$18+$H$18)/3)*$BD$8)+(((PI()*($C$21/2)^2*(($C$21/2)*$AZ$8))/3)*$X$29),(($D$18*$X$29)+((PI()*(($C$21/2)^2)*($G$20-$W95))*$X$29))+((($D$18+$H$18)/3)*$BD$8)-(((PI()*($C$21/2)^2*(($C$21/2)*$AZ$8))/3)*$X$29)))</f>
        <v>179363.65723610684</v>
      </c>
      <c r="Y95" s="73">
        <v>6.4</v>
      </c>
      <c r="Z95" s="79">
        <f t="shared" si="5"/>
        <v>180384.32986641212</v>
      </c>
      <c r="AA95" s="53">
        <v>6.4</v>
      </c>
      <c r="AB95" s="80">
        <f>IF($AA95&gt;$G$20,IF('Silo Levels'!$L$16="Pumping",((PI()*((($C$19+$G$20)-$AA95)*($O$20/($O$19/2)))^2*((($O$20+$G$20)-$AA95))/3)*$AB$29)+(((PI()*((($C$19+$G$20)-$AA95)*($O$20/($O$19/2)))^2*(((($C$19+$G$20)-$AA95)*($O$20/($O$19/2)))*$AZ$9))/3)*$AB$29),(((PI()*((($C$19+$G$20)-$AA95)*($O$20/($O$19/2)))^2*((($O$20+$G$20)-$AA95)/3))*$AB$29)-((PI()*((($C$19+$G$20)-$AA95)*($O$20/($O$19/2)))^2*(((($C$19+$G$20)-$AA95)*($O$20/($O$19/2)))*$AZ$9)/3)*$AB$29))),IF('Silo Levels'!$L$16="Pumping",(($D$18*$AB$29)+((PI()*(($C$21/2)^2)*($G$20-$AA95))*$AB$29))+((($D$18+$H$18)/3)*$BD$9)+(((PI()*($C$21/2)^2*(($C$21/2)*$AZ$9))/3)*$AB$29),(($D$18*$AB$29)+((PI()*(($C$21/2)^2)*($G$20-$AA95))*$AB$29))+((($D$18+$H$18)/3)*$BD$9)-(((PI()*($C$21/2)^2*(($C$21/2)*$AZ$9))/3)*$AB$29)))</f>
        <v>176574.12414186093</v>
      </c>
      <c r="AC95" s="73">
        <v>6.4</v>
      </c>
      <c r="AD95" s="79">
        <f t="shared" si="8"/>
        <v>179356.59875839445</v>
      </c>
      <c r="AE95" s="53">
        <v>6.4</v>
      </c>
      <c r="AF95" s="80">
        <f>IF($AE95&gt;$G$20,IF('Silo Levels'!$L$17="Pumping",((PI()*((($C$19+$G$20)-$AE95)*($O$20/($O$19/2)))^2*((($O$20+$G$20)-$AE95))/3)*$AF$29)+(((PI()*((($C$19+$G$20)-$AE95)*($O$20/($O$19/2)))^2*(((($C$19+$G$20)-$AE95)*($O$20/($O$19/2)))*$AZ$10))/3)*$AF$29),(((PI()*((($C$19+$G$20)-$AE95)*($O$20/($O$19/2)))^2*((($O$20+$G$20)-$AE95)/3))*$AF$29)-((PI()*((($C$19+$G$20)-$AE95)*($O$20/($O$19/2)))^2*(((($C$19+$G$20)-$AE95)*($O$20/($O$19/2)))*$AZ$10)/3)*$AF$29))),IF('Silo Levels'!$L$17="Pumping",(($D$18*$AF$29)+((PI()*(($C$21/2)^2)*($G$20-$AE95))*$AF$29))+((($D$18+$H$18)/3)*$BD$10)+(((PI()*($C$21/2)^2*(($C$21/2)*$AZ$10))/3)*$AF$29),(($D$18*$AF$29)+((PI()*(($C$21/2)^2)*($G$20-$AE95))*$AF$29))+((($D$18+$H$18)/3)*$BD$10)-(((PI()*($C$21/2)^2*(($C$21/2)*$AZ$10))/3)*$AF$29)))</f>
        <v>175568.4643133686</v>
      </c>
      <c r="AG95" s="73">
        <v>6.4</v>
      </c>
      <c r="AH95" s="79">
        <f t="shared" si="6"/>
        <v>180160.23028403503</v>
      </c>
      <c r="AI95" s="53">
        <v>6.4</v>
      </c>
      <c r="AJ95" s="80">
        <f>IF($AI95&gt;$G$20,IF('Silo Levels'!$L$18="Pumping",((PI()*((($C$19+$G$20)-$AI95)*($O$20/($O$19/2)))^2*((($O$20+$G$20)-$AI95))/3)*$AJ$29)+(((PI()*((($C$19+$G$20)-$AI95)*($O$20/($O$19/2)))^2*(((($C$19+$G$20)-$AI95)*($O$20/($O$19/2)))*$AZ$11))/3)*$AJ$29),(((PI()*((($C$19+$G$20)-$AI95)*($O$20/($O$19/2)))^2*((($O$20+$G$20)-$AI95)/3))*$AJ$29)-((PI()*((($C$19+$G$20)-$AI95)*($O$20/($O$19/2)))^2*(((($C$19+$G$20)-$AI95)*($O$20/($O$19/2)))*$AZ$11)/3)*$AJ$29))),IF('Silo Levels'!$L$18="Pumping",(($D$18*$AJ$29)+((PI()*(($C$21/2)^2)*($G$20-$AI95))*$AJ$29))+((($D$18+$H$18)/3)*$BD$11)+(((PI()*($C$21/2)^2*(($C$21/2)*$AZ$11))/3)*$AJ$29),(($D$18*$AJ$29)+((PI()*(($C$21/2)^2)*($G$20-$AI95))*$AJ$29))+((($D$18+$H$18)/3)*$BD$11)-(((PI()*($C$21/2)^2*(($C$21/2)*$AZ$11))/3)*$AJ$29)))</f>
        <v>176354.83726242292</v>
      </c>
    </row>
    <row r="96" spans="1:36" x14ac:dyDescent="0.3">
      <c r="A96" s="48">
        <v>6.5</v>
      </c>
      <c r="B96" s="78">
        <f t="shared" ref="B96:B157" si="9">IF($C96&gt;$G$6,(PI()*((($C$5+$G$6)-$C96)*($O$6/($O$5/2)))^2*((($O$6+$G$6)-$C96)/3))*$D$29,($D$4*$D$29)+((PI()*(($C$7/2)^2)*($G$6-$C96))*$D$29)+((($D$4+$H$4)/3)*$BD$3))</f>
        <v>124110.55347443876</v>
      </c>
      <c r="C96" s="53">
        <v>6.5</v>
      </c>
      <c r="D96" s="54">
        <f>IF($C96&gt;$G$6,IF('Silo Levels'!$L$10="Pumping",((PI()*((($C$5+$G$6)-$C96)*($O$6/($O$5/2)))^2*((($O$6+$G$6)-$C96))/3)*$D$29)+(((PI()*((($C$5+$G$6)-$C96)*($O$6/($O$5/2)))^2*(((($C$5+$G$6)-$C96)*($O$6/($O$5/2)))*$AZ$3))/3)*$D$29),(((PI()*((($C$5+$G$6)-$C96)*($O$6/($O$5/2)))^2*((($O$6+$G$6)-$C96)/3))*$D$29)-((PI()*((($C$5+$G$6)-$C96)*($O$6/($O$5/2)))^2*(((($C$5+$G$6)-$C96)*($O$6/($O$5/2)))*$AZ$3)/3)*$D$29))),IF('Silo Levels'!$L$10="Pumping",(($D$4*$D$29)+((PI()*(($C$7/2)^2)*(G$6-$C96))*$D$29))+((($D$4+$H$4)/3)*$BD$3)+(((PI()*($C$7/2)^2*(($C$7/2)*$AZ$3))/3)*$D$29),(($D$4*$D$29)+((PI()*(($C$7/2)^2)*($G$6-$C96))*$D$29))+((($D$4+$H$4)/3)*$BD$3)-(((PI()*($C$7/2)^2*(($C$7/2)*$AZ$3))/3)*$D$29)))</f>
        <v>121055.04672473256</v>
      </c>
      <c r="E96" s="73">
        <v>6.5</v>
      </c>
      <c r="F96" s="78">
        <f t="shared" ref="F96:F157" si="10">IF($G96&gt;$G$6,(PI()*((($C$5+$G$6)-$G96)*($O$6/($O$5/2)))^2*((($O$6+$G$6)-$G96)/3))*$H$29,($D$4*$H$29)+((PI()*(($C$7/2)^2)*($G$6-$G96))*$H$29)+((($D$4+$H$4)/3)*$BD$4))</f>
        <v>108446.56167108436</v>
      </c>
      <c r="G96" s="53">
        <v>6.5</v>
      </c>
      <c r="H96" s="54">
        <f>IF($G96&gt;$G$6,IF('Silo Levels'!$L$11="Pumping",((PI()*((($C$5+$G$6)-$G96)*($O$6/($O$5/2)))^2*((($O$6+$G$6)-$G96))/3)*$H$29)+(((PI()*((($C$5+$G$6)-$G96)*($O$6/($O$5/2)))^2*(((($C$5+$G$6)-$G96)*($O$6/($O$5/2)))*$AZ$4))/3)*$H$29),(((PI()*((($C$5+$G$6)-$G96)*($O$6/($O$5/2)))^2*((($O$6+$G$6)-$G96)/3))*$H$29)-((PI()*((($C$5+$G$6)-$G96)*($O$6/($O$5/2)))^2*(((($C$5+$G$6)-$G96)*($O$6/($O$5/2)))*$AZ$4)/3)*$H$29))),IF('Silo Levels'!$L$11="Pumping",(($D$4*$H$29)+((PI()*(($C$7/2)^2)*(G$6-$G96))*$H$29))+((($D$4+$H$4)/3)*$BD$4)+(((PI()*($C$7/2)^2*(($C$7/2)*$AZ$4))/3)*$H$29),(($D$4*$H$29)+((PI()*(($C$7/2)^2)*($G$6-$G96))*$H$29))+((($D$4+$H$4)/3)*$BD$4)-(((PI()*($C$7/2)^2*(($C$7/2)*$AZ$4))/3)*$H$29)))</f>
        <v>105782.78655595588</v>
      </c>
      <c r="I96" s="73">
        <v>6.5</v>
      </c>
      <c r="J96" s="79">
        <f t="shared" ref="J96:J159" si="11">IF($K96&gt;$G$13,(PI()*((($C$12+$G$13)-$K96)*($O$13/($O$12/2)))^2*((($O$13+$G$13)-$K96)/3))*$L$29,($D$11*$L$29)+((PI()*(($C$14/2)^2)*($G$13-$K96))*$L$29)+((($D$11+$H$11)/3)*$BD$5))</f>
        <v>389395.64410544053</v>
      </c>
      <c r="K96" s="53">
        <v>6.5</v>
      </c>
      <c r="L96" s="80">
        <f>IF($K96&gt;$G$13,IF('Silo Levels'!$L$12="Pumping",((PI()*((($C$12+$G$13)-$K96)*($O$13/($O$12/2)))^2*((($O$13+$G$13)-$K96))/3)*$L$29)+(((PI()*((($C$12+$G$13)-$K96)*($O$13/($O$12/2)))^2*(((($C$12+$G$13)-$K96)*($O$13/($O$12/2)))*$AZ$5))/3)*$L$29),(((PI()*((($C$12+$G$13)-$K96)*($O$13/($O$12/2)))^2*((($O$13+$G$13)-$K96)/3))*$L$29)-((PI()*((($C$12+$G$13)-$K96)*($O$13/($O$12/2)))^2*(((($C$12+$G$13)-$K96)*($O$13/($O$12/2)))*$AZ$5)/3)*$L$29))),IF('Silo Levels'!$L$12="Pumping",(($D$11*$L$29)+((PI()*(($C$14/2)^2)*($G$13-$K96))*$L$29))+((($D$11+$H$11)/3)*$BD$5)+(((PI()*($C$14/2)^2*(($C$14/2)*$AZ$5))/3)*$L$29),(($D$11*$L$29)+((PI()*(($C$14/2)^2)*($G$13-$K96))*$L$29))+((($D$11+$H$11)/3)*$BD$5)-(((PI()*($C$14/2)^2*(($C$14/2)*$AZ$5))/3)*$L$29)))</f>
        <v>375197.63742584107</v>
      </c>
      <c r="M96" s="73">
        <v>6.5</v>
      </c>
      <c r="N96" s="79">
        <f t="shared" ref="N96:N159" si="12">IF($O96&gt;$G$20,(PI()*((($C$19+$G$20)-$O96)*($O$20/($O$19/2)))^2*((($O$20+$G$20)-$O96)/3))*$P$29,($D$18*$P$29)+((PI()*(($C$21/2)^2)*($G$20-$O96))*$P$29)+((($D$18+$H$18)/3)*$BD$6))</f>
        <v>192779.33222277352</v>
      </c>
      <c r="O96" s="53">
        <v>6.5</v>
      </c>
      <c r="P96" s="80">
        <f>IF($O96&gt;$G$20,IF('Silo Levels'!$L$13="Pumping",((PI()*((($C$19+$G$20)-$O96)*($O$20/($O$19/2)))^2*((($O$20+$G$20)-$O96))/3)*$P$29)+(((PI()*((($C$19+$G$20)-$O96)*($O$20/($O$19/2)))^2*(((($C$19+$G$20)-$O96)*($O$20/($O$19/2)))*$AZ$6))/3)*$P$29),(((PI()*((($C$19+$G$20)-$O96)*($O$20/($O$19/2)))^2*((($O$20+$G$20)-$O96)/3))*$P$29)-((PI()*((($C$19+$G$20)-$O96)*($O$20/($O$19/2)))^2*(((($C$19+$G$20)-$O96)*($O$20/($O$19/2)))*$AZ$6)/3)*$P$29))),IF('Silo Levels'!$L$13="Pumping",(($D$18*$P$29)+((PI()*(($C$21/2)^2)*($G$20-$O96))*$P$29))+((($D$18+$H$18)/3)*$BD$6)+(((PI()*($C$21/2)^2*(($C$21/2)*$AZ$6))/3)*$P$29),(($D$18*$P$29)+((PI()*(($C$21/2)^2)*($G$20-$O96))*$P$29))+((($D$18+$H$18)/3)*$BD$6)-(((PI()*($C$21/2)^2*(($C$21/2)*$AZ$6))/3)*$P$29)))</f>
        <v>188694.13089074875</v>
      </c>
      <c r="Q96" s="73">
        <v>6.5</v>
      </c>
      <c r="R96" s="79">
        <f t="shared" ref="R96:R159" si="13">IF($S96&gt;$G$20,(PI()*((($C$19+$G$20)-$S96)*($O$20/($O$19/2)))^2*((($O$20+$G$20)-$S96)/3))*$T$29,($D$18*$T$29)+((PI()*(($C$21/2)^2)*($G$20-$S96))*$T$29)+((($D$18+$H$18)/3)*$BD$7))</f>
        <v>187615.34806610132</v>
      </c>
      <c r="S96" s="53">
        <v>6.5</v>
      </c>
      <c r="T96" s="80">
        <f>IF($S96&gt;$G$20,IF('Silo Levels'!$L$14="Pumping",((PI()*((($C$19+$G$20)-$S96)*($O$20/($O$19/2)))^2*((($O$20+$G$20)-$S96))/3)*$T$29)+(((PI()*((($C$19+$G$20)-$S96)*($O$20/($O$19/2)))^2*(((($C$19+$G$20)-$S96)*($O$20/($O$19/2)))*$AZ$7))/3)*$T$29),(((PI()*((($C$19+$G$20)-$S96)*($O$20/($O$19/2)))^2*((($O$20+$G$20)-$S96)/3))*$T$29)-((PI()*((($C$19+$G$20)-$S96)*($O$20/($O$19/2)))^2*(((($C$19+$G$20)-$S96)*($O$20/($O$19/2)))*$AZ$7)/3)*$T$29))),IF('Silo Levels'!$L$14="Pumping",(($D$18*$T$29)+((PI()*(($C$21/2)^2)*($G$20-$S96))*$T$29))+((($D$18+$H$18)/3)*$BD$7)+(((PI()*($C$21/2)^2*(($C$21/2)*$AZ$7))/3)*$T$29),(($D$18*$T$29)+((PI()*(($C$21/2)^2)*($G$20-$S96))*$T$29))+((($D$18+$H$18)/3)*$BD$7)-(((PI()*($C$21/2)^2*(($C$21/2)*$AZ$7))/3)*$T$29)))</f>
        <v>183641.28659497245</v>
      </c>
      <c r="U96" s="73">
        <v>6.5</v>
      </c>
      <c r="V96" s="79">
        <f t="shared" si="7"/>
        <v>182846.59331114829</v>
      </c>
      <c r="W96" s="53">
        <v>6.5</v>
      </c>
      <c r="X96" s="80">
        <f>IF($W96&gt;$G$20,IF('Silo Levels'!$L$15="Pumping",((PI()*((($C$19+$G$20)-$W96)*($O$20/($O$19/2)))^2*((($O$20+$G$20)-$W96))/3)*$X$29)+(((PI()*((($C$19+$G$20)-$W96)*($O$20/($O$19/2)))^2*(((($C$19+$G$20)-$W96)*($O$20/($O$19/2)))*$AZ$8))/3)*$X$29),(((PI()*((($C$19+$G$20)-$W96)*($O$20/($O$19/2)))^2*((($O$20+$G$20)-$W96)/3))*$X$29)-((PI()*((($C$19+$G$20)-$W96)*($O$20/($O$19/2)))^2*(((($C$19+$G$20)-$W96)*($O$20/($O$19/2)))*$AZ$8)/3)*$X$29))),IF('Silo Levels'!$L$15="Pumping",(($D$18*$X$29)+((PI()*(($C$21/2)^2)*($G$20-$W96))*$X$29))+((($D$18+$H$18)/3)*$BD$8)+(((PI()*($C$21/2)^2*(($C$21/2)*$AZ$8))/3)*$X$29),(($D$18*$X$29)+((PI()*(($C$21/2)^2)*($G$20-$W96))*$X$29))+((($D$18+$H$18)/3)*$BD$8)-(((PI()*($C$21/2)^2*(($C$21/2)*$AZ$8))/3)*$X$29)))</f>
        <v>178975.1655282788</v>
      </c>
      <c r="Y96" s="73">
        <v>6.5</v>
      </c>
      <c r="Z96" s="79">
        <f t="shared" ref="Z96:Z159" si="14">IF($AA96&gt;$G$20,(PI()*((($C$19+$G$20)-$AA96)*($O$20/($O$19/2)))^2*((($O$20+$G$20)-$AA96)/3))*$AB$29,($D$18*$AB$29)+((PI()*(($C$21/2)^2)*($G$20-$AA96))*$AB$29)+((($D$18+$H$18)/3)*$BD$9))</f>
        <v>180001.98169614357</v>
      </c>
      <c r="AA96" s="53">
        <v>6.5</v>
      </c>
      <c r="AB96" s="80">
        <f>IF($AA96&gt;$G$20,IF('Silo Levels'!$L$16="Pumping",((PI()*((($C$19+$G$20)-$AA96)*($O$20/($O$19/2)))^2*((($O$20+$G$20)-$AA96))/3)*$AB$29)+(((PI()*((($C$19+$G$20)-$AA96)*($O$20/($O$19/2)))^2*(((($C$19+$G$20)-$AA96)*($O$20/($O$19/2)))*$AZ$9))/3)*$AB$29),(((PI()*((($C$19+$G$20)-$AA96)*($O$20/($O$19/2)))^2*((($O$20+$G$20)-$AA96)/3))*$AB$29)-((PI()*((($C$19+$G$20)-$AA96)*($O$20/($O$19/2)))^2*(((($C$19+$G$20)-$AA96)*($O$20/($O$19/2)))*$AZ$9)/3)*$AB$29))),IF('Silo Levels'!$L$16="Pumping",(($D$18*$AB$29)+((PI()*(($C$21/2)^2)*($G$20-$AA96))*$AB$29))+((($D$18+$H$18)/3)*$BD$9)+(((PI()*($C$21/2)^2*(($C$21/2)*$AZ$9))/3)*$AB$29),(($D$18*$AB$29)+((PI()*(($C$21/2)^2)*($G$20-$AA96))*$AB$29))+((($D$18+$H$18)/3)*$BD$9)-(((PI()*($C$21/2)^2*(($C$21/2)*$AZ$9))/3)*$AB$29)))</f>
        <v>176191.77597159237</v>
      </c>
      <c r="AC96" s="73">
        <v>6.5</v>
      </c>
      <c r="AD96" s="79">
        <f t="shared" si="8"/>
        <v>178976.46540641974</v>
      </c>
      <c r="AE96" s="53">
        <v>6.5</v>
      </c>
      <c r="AF96" s="80">
        <f>IF($AE96&gt;$G$20,IF('Silo Levels'!$L$17="Pumping",((PI()*((($C$19+$G$20)-$AE96)*($O$20/($O$19/2)))^2*((($O$20+$G$20)-$AE96))/3)*$AF$29)+(((PI()*((($C$19+$G$20)-$AE96)*($O$20/($O$19/2)))^2*(((($C$19+$G$20)-$AE96)*($O$20/($O$19/2)))*$AZ$10))/3)*$AF$29),(((PI()*((($C$19+$G$20)-$AE96)*($O$20/($O$19/2)))^2*((($O$20+$G$20)-$AE96)/3))*$AF$29)-((PI()*((($C$19+$G$20)-$AE96)*($O$20/($O$19/2)))^2*(((($C$19+$G$20)-$AE96)*($O$20/($O$19/2)))*$AZ$10)/3)*$AF$29))),IF('Silo Levels'!$L$17="Pumping",(($D$18*$AF$29)+((PI()*(($C$21/2)^2)*($G$20-$AE96))*$AF$29))+((($D$18+$H$18)/3)*$BD$10)+(((PI()*($C$21/2)^2*(($C$21/2)*$AZ$10))/3)*$AF$29),(($D$18*$AF$29)+((PI()*(($C$21/2)^2)*($G$20-$AE96))*$AF$29))+((($D$18+$H$18)/3)*$BD$10)-(((PI()*($C$21/2)^2*(($C$21/2)*$AZ$10))/3)*$AF$29)))</f>
        <v>175188.33096139389</v>
      </c>
      <c r="AG96" s="73">
        <v>6.5</v>
      </c>
      <c r="AH96" s="79">
        <f t="shared" ref="AH96:AH159" si="15">IF($AI96&gt;$G$20,(PI()*((($C$19+$G$20)-$AI96)*($O$20/($O$19/2)))^2*((($O$20+$G$20)-$AI96)/3))*$AJ$29,($D$18*$AJ$29)+((PI()*(($C$21/2)^2)*($G$20-$AI96))*$AJ$29)+((($D$18+$H$18)/3)*$BD$11))</f>
        <v>179778.36506096038</v>
      </c>
      <c r="AI96" s="53">
        <v>6.5</v>
      </c>
      <c r="AJ96" s="80">
        <f>IF($AI96&gt;$G$20,IF('Silo Levels'!$L$18="Pumping",((PI()*((($C$19+$G$20)-$AI96)*($O$20/($O$19/2)))^2*((($O$20+$G$20)-$AI96))/3)*$AJ$29)+(((PI()*((($C$19+$G$20)-$AI96)*($O$20/($O$19/2)))^2*(((($C$19+$G$20)-$AI96)*($O$20/($O$19/2)))*$AZ$11))/3)*$AJ$29),(((PI()*((($C$19+$G$20)-$AI96)*($O$20/($O$19/2)))^2*((($O$20+$G$20)-$AI96)/3))*$AJ$29)-((PI()*((($C$19+$G$20)-$AI96)*($O$20/($O$19/2)))^2*(((($C$19+$G$20)-$AI96)*($O$20/($O$19/2)))*$AZ$11)/3)*$AJ$29))),IF('Silo Levels'!$L$18="Pumping",(($D$18*$AJ$29)+((PI()*(($C$21/2)^2)*($G$20-$AI96))*$AJ$29))+((($D$18+$H$18)/3)*$BD$11)+(((PI()*($C$21/2)^2*(($C$21/2)*$AZ$11))/3)*$AJ$29),(($D$18*$AJ$29)+((PI()*(($C$21/2)^2)*($G$20-$AI96))*$AJ$29))+((($D$18+$H$18)/3)*$BD$11)-(((PI()*($C$21/2)^2*(($C$21/2)*$AZ$11))/3)*$AJ$29)))</f>
        <v>175972.97203934827</v>
      </c>
    </row>
    <row r="97" spans="1:36" x14ac:dyDescent="0.3">
      <c r="A97" s="48">
        <v>6.6</v>
      </c>
      <c r="B97" s="78">
        <f t="shared" si="9"/>
        <v>123672.53160091193</v>
      </c>
      <c r="C97" s="53">
        <v>6.6</v>
      </c>
      <c r="D97" s="54">
        <f>IF($C97&gt;$G$6,IF('Silo Levels'!$L$10="Pumping",((PI()*((($C$5+$G$6)-$C97)*($O$6/($O$5/2)))^2*((($O$6+$G$6)-$C97))/3)*$D$29)+(((PI()*((($C$5+$G$6)-$C97)*($O$6/($O$5/2)))^2*(((($C$5+$G$6)-$C97)*($O$6/($O$5/2)))*$AZ$3))/3)*$D$29),(((PI()*((($C$5+$G$6)-$C97)*($O$6/($O$5/2)))^2*((($O$6+$G$6)-$C97)/3))*$D$29)-((PI()*((($C$5+$G$6)-$C97)*($O$6/($O$5/2)))^2*(((($C$5+$G$6)-$C97)*($O$6/($O$5/2)))*$AZ$3)/3)*$D$29))),IF('Silo Levels'!$L$10="Pumping",(($D$4*$D$29)+((PI()*(($C$7/2)^2)*(G$6-$C97))*$D$29))+((($D$4+$H$4)/3)*$BD$3)+(((PI()*($C$7/2)^2*(($C$7/2)*$AZ$3))/3)*$D$29),(($D$4*$D$29)+((PI()*(($C$7/2)^2)*($G$6-$C97))*$D$29))+((($D$4+$H$4)/3)*$BD$3)-(((PI()*($C$7/2)^2*(($C$7/2)*$AZ$3))/3)*$D$29)))</f>
        <v>120617.02485120573</v>
      </c>
      <c r="E97" s="73">
        <v>6.6</v>
      </c>
      <c r="F97" s="78">
        <f t="shared" si="10"/>
        <v>108064.69644800969</v>
      </c>
      <c r="G97" s="53">
        <v>6.6</v>
      </c>
      <c r="H97" s="54">
        <f>IF($G97&gt;$G$6,IF('Silo Levels'!$L$11="Pumping",((PI()*((($C$5+$G$6)-$G97)*($O$6/($O$5/2)))^2*((($O$6+$G$6)-$G97))/3)*$H$29)+(((PI()*((($C$5+$G$6)-$G97)*($O$6/($O$5/2)))^2*(((($C$5+$G$6)-$G97)*($O$6/($O$5/2)))*$AZ$4))/3)*$H$29),(((PI()*((($C$5+$G$6)-$G97)*($O$6/($O$5/2)))^2*((($O$6+$G$6)-$G97)/3))*$H$29)-((PI()*((($C$5+$G$6)-$G97)*($O$6/($O$5/2)))^2*(((($C$5+$G$6)-$G97)*($O$6/($O$5/2)))*$AZ$4)/3)*$H$29))),IF('Silo Levels'!$L$11="Pumping",(($D$4*$H$29)+((PI()*(($C$7/2)^2)*(G$6-$G97))*$H$29))+((($D$4+$H$4)/3)*$BD$4)+(((PI()*($C$7/2)^2*(($C$7/2)*$AZ$4))/3)*$H$29),(($D$4*$H$29)+((PI()*(($C$7/2)^2)*($G$6-$G97))*$H$29))+((($D$4+$H$4)/3)*$BD$4)-(((PI()*($C$7/2)^2*(($C$7/2)*$AZ$4))/3)*$H$29)))</f>
        <v>105400.92133288122</v>
      </c>
      <c r="I97" s="73">
        <v>6.6</v>
      </c>
      <c r="J97" s="79">
        <f t="shared" si="11"/>
        <v>388476.67927180952</v>
      </c>
      <c r="K97" s="53">
        <v>6.6</v>
      </c>
      <c r="L97" s="80">
        <f>IF($K97&gt;$G$13,IF('Silo Levels'!$L$12="Pumping",((PI()*((($C$12+$G$13)-$K97)*($O$13/($O$12/2)))^2*((($O$13+$G$13)-$K97))/3)*$L$29)+(((PI()*((($C$12+$G$13)-$K97)*($O$13/($O$12/2)))^2*(((($C$12+$G$13)-$K97)*($O$13/($O$12/2)))*$AZ$5))/3)*$L$29),(((PI()*((($C$12+$G$13)-$K97)*($O$13/($O$12/2)))^2*((($O$13+$G$13)-$K97)/3))*$L$29)-((PI()*((($C$12+$G$13)-$K97)*($O$13/($O$12/2)))^2*(((($C$12+$G$13)-$K97)*($O$13/($O$12/2)))*$AZ$5)/3)*$L$29))),IF('Silo Levels'!$L$12="Pumping",(($D$11*$L$29)+((PI()*(($C$14/2)^2)*($G$13-$K97))*$L$29))+((($D$11+$H$11)/3)*$BD$5)+(((PI()*($C$14/2)^2*(($C$14/2)*$AZ$5))/3)*$L$29),(($D$11*$L$29)+((PI()*(($C$14/2)^2)*($G$13-$K97))*$L$29))+((($D$11+$H$11)/3)*$BD$5)-(((PI()*($C$14/2)^2*(($C$14/2)*$AZ$5))/3)*$L$29)))</f>
        <v>374278.67259221006</v>
      </c>
      <c r="M97" s="73">
        <v>6.6</v>
      </c>
      <c r="N97" s="79">
        <f t="shared" si="12"/>
        <v>192369.38867447275</v>
      </c>
      <c r="O97" s="53">
        <v>6.6</v>
      </c>
      <c r="P97" s="80">
        <f>IF($O97&gt;$G$20,IF('Silo Levels'!$L$13="Pumping",((PI()*((($C$19+$G$20)-$O97)*($O$20/($O$19/2)))^2*((($O$20+$G$20)-$O97))/3)*$P$29)+(((PI()*((($C$19+$G$20)-$O97)*($O$20/($O$19/2)))^2*(((($C$19+$G$20)-$O97)*($O$20/($O$19/2)))*$AZ$6))/3)*$P$29),(((PI()*((($C$19+$G$20)-$O97)*($O$20/($O$19/2)))^2*((($O$20+$G$20)-$O97)/3))*$P$29)-((PI()*((($C$19+$G$20)-$O97)*($O$20/($O$19/2)))^2*(((($C$19+$G$20)-$O97)*($O$20/($O$19/2)))*$AZ$6)/3)*$P$29))),IF('Silo Levels'!$L$13="Pumping",(($D$18*$P$29)+((PI()*(($C$21/2)^2)*($G$20-$O97))*$P$29))+((($D$18+$H$18)/3)*$BD$6)+(((PI()*($C$21/2)^2*(($C$21/2)*$AZ$6))/3)*$P$29),(($D$18*$P$29)+((PI()*(($C$21/2)^2)*($G$20-$O97))*$P$29))+((($D$18+$H$18)/3)*$BD$6)-(((PI()*($C$21/2)^2*(($C$21/2)*$AZ$6))/3)*$P$29)))</f>
        <v>188284.18734244799</v>
      </c>
      <c r="Q97" s="73">
        <v>6.6</v>
      </c>
      <c r="R97" s="79">
        <f t="shared" si="13"/>
        <v>187216.55722858035</v>
      </c>
      <c r="S97" s="53">
        <v>6.6</v>
      </c>
      <c r="T97" s="80">
        <f>IF($S97&gt;$G$20,IF('Silo Levels'!$L$14="Pumping",((PI()*((($C$19+$G$20)-$S97)*($O$20/($O$19/2)))^2*((($O$20+$G$20)-$S97))/3)*$T$29)+(((PI()*((($C$19+$G$20)-$S97)*($O$20/($O$19/2)))^2*(((($C$19+$G$20)-$S97)*($O$20/($O$19/2)))*$AZ$7))/3)*$T$29),(((PI()*((($C$19+$G$20)-$S97)*($O$20/($O$19/2)))^2*((($O$20+$G$20)-$S97)/3))*$T$29)-((PI()*((($C$19+$G$20)-$S97)*($O$20/($O$19/2)))^2*(((($C$19+$G$20)-$S97)*($O$20/($O$19/2)))*$AZ$7)/3)*$T$29))),IF('Silo Levels'!$L$14="Pumping",(($D$18*$T$29)+((PI()*(($C$21/2)^2)*($G$20-$S97))*$T$29))+((($D$18+$H$18)/3)*$BD$7)+(((PI()*($C$21/2)^2*(($C$21/2)*$AZ$7))/3)*$T$29),(($D$18*$T$29)+((PI()*(($C$21/2)^2)*($G$20-$S97))*$T$29))+((($D$18+$H$18)/3)*$BD$7)-(((PI()*($C$21/2)^2*(($C$21/2)*$AZ$7))/3)*$T$29)))</f>
        <v>183242.49575745148</v>
      </c>
      <c r="U97" s="73">
        <v>6.6</v>
      </c>
      <c r="V97" s="79">
        <f t="shared" ref="V97:V160" si="16">IF($W97&gt;$G$20,(PI()*((($C$19+$G$20)-$W97)*($O$20/($O$19/2)))^2*((($O$20+$G$20)-$W97)/3))*$X$29,($D$18*$X$29)+((PI()*(($C$21/2)^2)*($G$20-$W97))*$X$29)+((($D$18+$H$18)/3)*$BD$8))</f>
        <v>182458.10160332028</v>
      </c>
      <c r="W97" s="53">
        <v>6.6</v>
      </c>
      <c r="X97" s="80">
        <f>IF($W97&gt;$G$20,IF('Silo Levels'!$L$15="Pumping",((PI()*((($C$19+$G$20)-$W97)*($O$20/($O$19/2)))^2*((($O$20+$G$20)-$W97))/3)*$X$29)+(((PI()*((($C$19+$G$20)-$W97)*($O$20/($O$19/2)))^2*(((($C$19+$G$20)-$W97)*($O$20/($O$19/2)))*$AZ$8))/3)*$X$29),(((PI()*((($C$19+$G$20)-$W97)*($O$20/($O$19/2)))^2*((($O$20+$G$20)-$W97)/3))*$X$29)-((PI()*((($C$19+$G$20)-$W97)*($O$20/($O$19/2)))^2*(((($C$19+$G$20)-$W97)*($O$20/($O$19/2)))*$AZ$8)/3)*$X$29))),IF('Silo Levels'!$L$15="Pumping",(($D$18*$X$29)+((PI()*(($C$21/2)^2)*($G$20-$W97))*$X$29))+((($D$18+$H$18)/3)*$BD$8)+(((PI()*($C$21/2)^2*(($C$21/2)*$AZ$8))/3)*$X$29),(($D$18*$X$29)+((PI()*(($C$21/2)^2)*($G$20-$W97))*$X$29))+((($D$18+$H$18)/3)*$BD$8)-(((PI()*($C$21/2)^2*(($C$21/2)*$AZ$8))/3)*$X$29)))</f>
        <v>178586.67382045079</v>
      </c>
      <c r="Y97" s="73">
        <v>6.6</v>
      </c>
      <c r="Z97" s="79">
        <f t="shared" si="14"/>
        <v>179619.63352587502</v>
      </c>
      <c r="AA97" s="53">
        <v>6.6</v>
      </c>
      <c r="AB97" s="80">
        <f>IF($AA97&gt;$G$20,IF('Silo Levels'!$L$16="Pumping",((PI()*((($C$19+$G$20)-$AA97)*($O$20/($O$19/2)))^2*((($O$20+$G$20)-$AA97))/3)*$AB$29)+(((PI()*((($C$19+$G$20)-$AA97)*($O$20/($O$19/2)))^2*(((($C$19+$G$20)-$AA97)*($O$20/($O$19/2)))*$AZ$9))/3)*$AB$29),(((PI()*((($C$19+$G$20)-$AA97)*($O$20/($O$19/2)))^2*((($O$20+$G$20)-$AA97)/3))*$AB$29)-((PI()*((($C$19+$G$20)-$AA97)*($O$20/($O$19/2)))^2*(((($C$19+$G$20)-$AA97)*($O$20/($O$19/2)))*$AZ$9)/3)*$AB$29))),IF('Silo Levels'!$L$16="Pumping",(($D$18*$AB$29)+((PI()*(($C$21/2)^2)*($G$20-$AA97))*$AB$29))+((($D$18+$H$18)/3)*$BD$9)+(((PI()*($C$21/2)^2*(($C$21/2)*$AZ$9))/3)*$AB$29),(($D$18*$AB$29)+((PI()*(($C$21/2)^2)*($G$20-$AA97))*$AB$29))+((($D$18+$H$18)/3)*$BD$9)-(((PI()*($C$21/2)^2*(($C$21/2)*$AZ$9))/3)*$AB$29)))</f>
        <v>175809.42780132382</v>
      </c>
      <c r="AC97" s="73">
        <v>6.6</v>
      </c>
      <c r="AD97" s="79">
        <f t="shared" ref="AD97:AD160" si="17">IF($AE97&gt;$G$20,(PI()*((($C$19+$G$20)-$AE97)*($O$20/($O$19/2)))^2*((($O$20+$G$20)-$AE97)/3))*$AF$29,($D$18*$AF$29)+((PI()*(($C$21/2)^2)*($G$20-$AE97))*$AF$29)+((($D$18+$H$18)/3)*$BD$10))</f>
        <v>178596.332054445</v>
      </c>
      <c r="AE97" s="53">
        <v>6.6</v>
      </c>
      <c r="AF97" s="80">
        <f>IF($AE97&gt;$G$20,IF('Silo Levels'!$L$17="Pumping",((PI()*((($C$19+$G$20)-$AE97)*($O$20/($O$19/2)))^2*((($O$20+$G$20)-$AE97))/3)*$AF$29)+(((PI()*((($C$19+$G$20)-$AE97)*($O$20/($O$19/2)))^2*(((($C$19+$G$20)-$AE97)*($O$20/($O$19/2)))*$AZ$10))/3)*$AF$29),(((PI()*((($C$19+$G$20)-$AE97)*($O$20/($O$19/2)))^2*((($O$20+$G$20)-$AE97)/3))*$AF$29)-((PI()*((($C$19+$G$20)-$AE97)*($O$20/($O$19/2)))^2*(((($C$19+$G$20)-$AE97)*($O$20/($O$19/2)))*$AZ$10)/3)*$AF$29))),IF('Silo Levels'!$L$17="Pumping",(($D$18*$AF$29)+((PI()*(($C$21/2)^2)*($G$20-$AE97))*$AF$29))+((($D$18+$H$18)/3)*$BD$10)+(((PI()*($C$21/2)^2*(($C$21/2)*$AZ$10))/3)*$AF$29),(($D$18*$AF$29)+((PI()*(($C$21/2)^2)*($G$20-$AE97))*$AF$29))+((($D$18+$H$18)/3)*$BD$10)-(((PI()*($C$21/2)^2*(($C$21/2)*$AZ$10))/3)*$AF$29)))</f>
        <v>174808.19760941915</v>
      </c>
      <c r="AG97" s="73">
        <v>6.6</v>
      </c>
      <c r="AH97" s="79">
        <f t="shared" si="15"/>
        <v>179396.4998378857</v>
      </c>
      <c r="AI97" s="53">
        <v>6.6</v>
      </c>
      <c r="AJ97" s="80">
        <f>IF($AI97&gt;$G$20,IF('Silo Levels'!$L$18="Pumping",((PI()*((($C$19+$G$20)-$AI97)*($O$20/($O$19/2)))^2*((($O$20+$G$20)-$AI97))/3)*$AJ$29)+(((PI()*((($C$19+$G$20)-$AI97)*($O$20/($O$19/2)))^2*(((($C$19+$G$20)-$AI97)*($O$20/($O$19/2)))*$AZ$11))/3)*$AJ$29),(((PI()*((($C$19+$G$20)-$AI97)*($O$20/($O$19/2)))^2*((($O$20+$G$20)-$AI97)/3))*$AJ$29)-((PI()*((($C$19+$G$20)-$AI97)*($O$20/($O$19/2)))^2*(((($C$19+$G$20)-$AI97)*($O$20/($O$19/2)))*$AZ$11)/3)*$AJ$29))),IF('Silo Levels'!$L$18="Pumping",(($D$18*$AJ$29)+((PI()*(($C$21/2)^2)*($G$20-$AI97))*$AJ$29))+((($D$18+$H$18)/3)*$BD$11)+(((PI()*($C$21/2)^2*(($C$21/2)*$AZ$11))/3)*$AJ$29),(($D$18*$AJ$29)+((PI()*(($C$21/2)^2)*($G$20-$AI97))*$AJ$29))+((($D$18+$H$18)/3)*$BD$11)-(((PI()*($C$21/2)^2*(($C$21/2)*$AZ$11))/3)*$AJ$29)))</f>
        <v>175591.10681627359</v>
      </c>
    </row>
    <row r="98" spans="1:36" x14ac:dyDescent="0.3">
      <c r="A98" s="48">
        <v>6.7</v>
      </c>
      <c r="B98" s="78">
        <f t="shared" si="9"/>
        <v>123234.50972738511</v>
      </c>
      <c r="C98" s="53">
        <v>6.7</v>
      </c>
      <c r="D98" s="54">
        <f>IF($C98&gt;$G$6,IF('Silo Levels'!$L$10="Pumping",((PI()*((($C$5+$G$6)-$C98)*($O$6/($O$5/2)))^2*((($O$6+$G$6)-$C98))/3)*$D$29)+(((PI()*((($C$5+$G$6)-$C98)*($O$6/($O$5/2)))^2*(((($C$5+$G$6)-$C98)*($O$6/($O$5/2)))*$AZ$3))/3)*$D$29),(((PI()*((($C$5+$G$6)-$C98)*($O$6/($O$5/2)))^2*((($O$6+$G$6)-$C98)/3))*$D$29)-((PI()*((($C$5+$G$6)-$C98)*($O$6/($O$5/2)))^2*(((($C$5+$G$6)-$C98)*($O$6/($O$5/2)))*$AZ$3)/3)*$D$29))),IF('Silo Levels'!$L$10="Pumping",(($D$4*$D$29)+((PI()*(($C$7/2)^2)*(G$6-$C98))*$D$29))+((($D$4+$H$4)/3)*$BD$3)+(((PI()*($C$7/2)^2*(($C$7/2)*$AZ$3))/3)*$D$29),(($D$4*$D$29)+((PI()*(($C$7/2)^2)*($G$6-$C98))*$D$29))+((($D$4+$H$4)/3)*$BD$3)-(((PI()*($C$7/2)^2*(($C$7/2)*$AZ$3))/3)*$D$29)))</f>
        <v>120179.00297767892</v>
      </c>
      <c r="E98" s="73">
        <v>6.7</v>
      </c>
      <c r="F98" s="78">
        <f t="shared" si="10"/>
        <v>107682.83122493503</v>
      </c>
      <c r="G98" s="53">
        <v>6.7</v>
      </c>
      <c r="H98" s="54">
        <f>IF($G98&gt;$G$6,IF('Silo Levels'!$L$11="Pumping",((PI()*((($C$5+$G$6)-$G98)*($O$6/($O$5/2)))^2*((($O$6+$G$6)-$G98))/3)*$H$29)+(((PI()*((($C$5+$G$6)-$G98)*($O$6/($O$5/2)))^2*(((($C$5+$G$6)-$G98)*($O$6/($O$5/2)))*$AZ$4))/3)*$H$29),(((PI()*((($C$5+$G$6)-$G98)*($O$6/($O$5/2)))^2*((($O$6+$G$6)-$G98)/3))*$H$29)-((PI()*((($C$5+$G$6)-$G98)*($O$6/($O$5/2)))^2*(((($C$5+$G$6)-$G98)*($O$6/($O$5/2)))*$AZ$4)/3)*$H$29))),IF('Silo Levels'!$L$11="Pumping",(($D$4*$H$29)+((PI()*(($C$7/2)^2)*(G$6-$G98))*$H$29))+((($D$4+$H$4)/3)*$BD$4)+(((PI()*($C$7/2)^2*(($C$7/2)*$AZ$4))/3)*$H$29),(($D$4*$H$29)+((PI()*(($C$7/2)^2)*($G$6-$G98))*$H$29))+((($D$4+$H$4)/3)*$BD$4)-(((PI()*($C$7/2)^2*(($C$7/2)*$AZ$4))/3)*$H$29)))</f>
        <v>105019.05610980655</v>
      </c>
      <c r="I98" s="73">
        <v>6.7</v>
      </c>
      <c r="J98" s="79">
        <f t="shared" si="11"/>
        <v>387557.71443817846</v>
      </c>
      <c r="K98" s="53">
        <v>6.7</v>
      </c>
      <c r="L98" s="80">
        <f>IF($K98&gt;$G$13,IF('Silo Levels'!$L$12="Pumping",((PI()*((($C$12+$G$13)-$K98)*($O$13/($O$12/2)))^2*((($O$13+$G$13)-$K98))/3)*$L$29)+(((PI()*((($C$12+$G$13)-$K98)*($O$13/($O$12/2)))^2*(((($C$12+$G$13)-$K98)*($O$13/($O$12/2)))*$AZ$5))/3)*$L$29),(((PI()*((($C$12+$G$13)-$K98)*($O$13/($O$12/2)))^2*((($O$13+$G$13)-$K98)/3))*$L$29)-((PI()*((($C$12+$G$13)-$K98)*($O$13/($O$12/2)))^2*(((($C$12+$G$13)-$K98)*($O$13/($O$12/2)))*$AZ$5)/3)*$L$29))),IF('Silo Levels'!$L$12="Pumping",(($D$11*$L$29)+((PI()*(($C$14/2)^2)*($G$13-$K98))*$L$29))+((($D$11+$H$11)/3)*$BD$5)+(((PI()*($C$14/2)^2*(($C$14/2)*$AZ$5))/3)*$L$29),(($D$11*$L$29)+((PI()*(($C$14/2)^2)*($G$13-$K98))*$L$29))+((($D$11+$H$11)/3)*$BD$5)-(((PI()*($C$14/2)^2*(($C$14/2)*$AZ$5))/3)*$L$29)))</f>
        <v>373359.707758579</v>
      </c>
      <c r="M98" s="73">
        <v>6.7</v>
      </c>
      <c r="N98" s="79">
        <f t="shared" si="12"/>
        <v>191959.44512617201</v>
      </c>
      <c r="O98" s="53">
        <v>6.7</v>
      </c>
      <c r="P98" s="80">
        <f>IF($O98&gt;$G$20,IF('Silo Levels'!$L$13="Pumping",((PI()*((($C$19+$G$20)-$O98)*($O$20/($O$19/2)))^2*((($O$20+$G$20)-$O98))/3)*$P$29)+(((PI()*((($C$19+$G$20)-$O98)*($O$20/($O$19/2)))^2*(((($C$19+$G$20)-$O98)*($O$20/($O$19/2)))*$AZ$6))/3)*$P$29),(((PI()*((($C$19+$G$20)-$O98)*($O$20/($O$19/2)))^2*((($O$20+$G$20)-$O98)/3))*$P$29)-((PI()*((($C$19+$G$20)-$O98)*($O$20/($O$19/2)))^2*(((($C$19+$G$20)-$O98)*($O$20/($O$19/2)))*$AZ$6)/3)*$P$29))),IF('Silo Levels'!$L$13="Pumping",(($D$18*$P$29)+((PI()*(($C$21/2)^2)*($G$20-$O98))*$P$29))+((($D$18+$H$18)/3)*$BD$6)+(((PI()*($C$21/2)^2*(($C$21/2)*$AZ$6))/3)*$P$29),(($D$18*$P$29)+((PI()*(($C$21/2)^2)*($G$20-$O98))*$P$29))+((($D$18+$H$18)/3)*$BD$6)-(((PI()*($C$21/2)^2*(($C$21/2)*$AZ$6))/3)*$P$29)))</f>
        <v>187874.24379414725</v>
      </c>
      <c r="Q98" s="73">
        <v>6.7</v>
      </c>
      <c r="R98" s="79">
        <f t="shared" si="13"/>
        <v>186817.76639105941</v>
      </c>
      <c r="S98" s="53">
        <v>6.7</v>
      </c>
      <c r="T98" s="80">
        <f>IF($S98&gt;$G$20,IF('Silo Levels'!$L$14="Pumping",((PI()*((($C$19+$G$20)-$S98)*($O$20/($O$19/2)))^2*((($O$20+$G$20)-$S98))/3)*$T$29)+(((PI()*((($C$19+$G$20)-$S98)*($O$20/($O$19/2)))^2*(((($C$19+$G$20)-$S98)*($O$20/($O$19/2)))*$AZ$7))/3)*$T$29),(((PI()*((($C$19+$G$20)-$S98)*($O$20/($O$19/2)))^2*((($O$20+$G$20)-$S98)/3))*$T$29)-((PI()*((($C$19+$G$20)-$S98)*($O$20/($O$19/2)))^2*(((($C$19+$G$20)-$S98)*($O$20/($O$19/2)))*$AZ$7)/3)*$T$29))),IF('Silo Levels'!$L$14="Pumping",(($D$18*$T$29)+((PI()*(($C$21/2)^2)*($G$20-$S98))*$T$29))+((($D$18+$H$18)/3)*$BD$7)+(((PI()*($C$21/2)^2*(($C$21/2)*$AZ$7))/3)*$T$29),(($D$18*$T$29)+((PI()*(($C$21/2)^2)*($G$20-$S98))*$T$29))+((($D$18+$H$18)/3)*$BD$7)-(((PI()*($C$21/2)^2*(($C$21/2)*$AZ$7))/3)*$T$29)))</f>
        <v>182843.70491993055</v>
      </c>
      <c r="U98" s="73">
        <v>6.7</v>
      </c>
      <c r="V98" s="79">
        <f t="shared" si="16"/>
        <v>182069.60989549223</v>
      </c>
      <c r="W98" s="53">
        <v>6.7</v>
      </c>
      <c r="X98" s="80">
        <f>IF($W98&gt;$G$20,IF('Silo Levels'!$L$15="Pumping",((PI()*((($C$19+$G$20)-$W98)*($O$20/($O$19/2)))^2*((($O$20+$G$20)-$W98))/3)*$X$29)+(((PI()*((($C$19+$G$20)-$W98)*($O$20/($O$19/2)))^2*(((($C$19+$G$20)-$W98)*($O$20/($O$19/2)))*$AZ$8))/3)*$X$29),(((PI()*((($C$19+$G$20)-$W98)*($O$20/($O$19/2)))^2*((($O$20+$G$20)-$W98)/3))*$X$29)-((PI()*((($C$19+$G$20)-$W98)*($O$20/($O$19/2)))^2*(((($C$19+$G$20)-$W98)*($O$20/($O$19/2)))*$AZ$8)/3)*$X$29))),IF('Silo Levels'!$L$15="Pumping",(($D$18*$X$29)+((PI()*(($C$21/2)^2)*($G$20-$W98))*$X$29))+((($D$18+$H$18)/3)*$BD$8)+(((PI()*($C$21/2)^2*(($C$21/2)*$AZ$8))/3)*$X$29),(($D$18*$X$29)+((PI()*(($C$21/2)^2)*($G$20-$W98))*$X$29))+((($D$18+$H$18)/3)*$BD$8)-(((PI()*($C$21/2)^2*(($C$21/2)*$AZ$8))/3)*$X$29)))</f>
        <v>178198.18211262274</v>
      </c>
      <c r="Y98" s="73">
        <v>6.7</v>
      </c>
      <c r="Z98" s="79">
        <f t="shared" si="14"/>
        <v>179237.28535560644</v>
      </c>
      <c r="AA98" s="53">
        <v>6.7</v>
      </c>
      <c r="AB98" s="80">
        <f>IF($AA98&gt;$G$20,IF('Silo Levels'!$L$16="Pumping",((PI()*((($C$19+$G$20)-$AA98)*($O$20/($O$19/2)))^2*((($O$20+$G$20)-$AA98))/3)*$AB$29)+(((PI()*((($C$19+$G$20)-$AA98)*($O$20/($O$19/2)))^2*(((($C$19+$G$20)-$AA98)*($O$20/($O$19/2)))*$AZ$9))/3)*$AB$29),(((PI()*((($C$19+$G$20)-$AA98)*($O$20/($O$19/2)))^2*((($O$20+$G$20)-$AA98)/3))*$AB$29)-((PI()*((($C$19+$G$20)-$AA98)*($O$20/($O$19/2)))^2*(((($C$19+$G$20)-$AA98)*($O$20/($O$19/2)))*$AZ$9)/3)*$AB$29))),IF('Silo Levels'!$L$16="Pumping",(($D$18*$AB$29)+((PI()*(($C$21/2)^2)*($G$20-$AA98))*$AB$29))+((($D$18+$H$18)/3)*$BD$9)+(((PI()*($C$21/2)^2*(($C$21/2)*$AZ$9))/3)*$AB$29),(($D$18*$AB$29)+((PI()*(($C$21/2)^2)*($G$20-$AA98))*$AB$29))+((($D$18+$H$18)/3)*$BD$9)-(((PI()*($C$21/2)^2*(($C$21/2)*$AZ$9))/3)*$AB$29)))</f>
        <v>175427.07963105524</v>
      </c>
      <c r="AC98" s="73">
        <v>6.7</v>
      </c>
      <c r="AD98" s="79">
        <f t="shared" si="17"/>
        <v>178216.19870247028</v>
      </c>
      <c r="AE98" s="53">
        <v>6.7</v>
      </c>
      <c r="AF98" s="80">
        <f>IF($AE98&gt;$G$20,IF('Silo Levels'!$L$17="Pumping",((PI()*((($C$19+$G$20)-$AE98)*($O$20/($O$19/2)))^2*((($O$20+$G$20)-$AE98))/3)*$AF$29)+(((PI()*((($C$19+$G$20)-$AE98)*($O$20/($O$19/2)))^2*(((($C$19+$G$20)-$AE98)*($O$20/($O$19/2)))*$AZ$10))/3)*$AF$29),(((PI()*((($C$19+$G$20)-$AE98)*($O$20/($O$19/2)))^2*((($O$20+$G$20)-$AE98)/3))*$AF$29)-((PI()*((($C$19+$G$20)-$AE98)*($O$20/($O$19/2)))^2*(((($C$19+$G$20)-$AE98)*($O$20/($O$19/2)))*$AZ$10)/3)*$AF$29))),IF('Silo Levels'!$L$17="Pumping",(($D$18*$AF$29)+((PI()*(($C$21/2)^2)*($G$20-$AE98))*$AF$29))+((($D$18+$H$18)/3)*$BD$10)+(((PI()*($C$21/2)^2*(($C$21/2)*$AZ$10))/3)*$AF$29),(($D$18*$AF$29)+((PI()*(($C$21/2)^2)*($G$20-$AE98))*$AF$29))+((($D$18+$H$18)/3)*$BD$10)-(((PI()*($C$21/2)^2*(($C$21/2)*$AZ$10))/3)*$AF$29)))</f>
        <v>174428.06425744444</v>
      </c>
      <c r="AG98" s="73">
        <v>6.7</v>
      </c>
      <c r="AH98" s="79">
        <f t="shared" si="15"/>
        <v>179014.63461481102</v>
      </c>
      <c r="AI98" s="53">
        <v>6.7</v>
      </c>
      <c r="AJ98" s="80">
        <f>IF($AI98&gt;$G$20,IF('Silo Levels'!$L$18="Pumping",((PI()*((($C$19+$G$20)-$AI98)*($O$20/($O$19/2)))^2*((($O$20+$G$20)-$AI98))/3)*$AJ$29)+(((PI()*((($C$19+$G$20)-$AI98)*($O$20/($O$19/2)))^2*(((($C$19+$G$20)-$AI98)*($O$20/($O$19/2)))*$AZ$11))/3)*$AJ$29),(((PI()*((($C$19+$G$20)-$AI98)*($O$20/($O$19/2)))^2*((($O$20+$G$20)-$AI98)/3))*$AJ$29)-((PI()*((($C$19+$G$20)-$AI98)*($O$20/($O$19/2)))^2*(((($C$19+$G$20)-$AI98)*($O$20/($O$19/2)))*$AZ$11)/3)*$AJ$29))),IF('Silo Levels'!$L$18="Pumping",(($D$18*$AJ$29)+((PI()*(($C$21/2)^2)*($G$20-$AI98))*$AJ$29))+((($D$18+$H$18)/3)*$BD$11)+(((PI()*($C$21/2)^2*(($C$21/2)*$AZ$11))/3)*$AJ$29),(($D$18*$AJ$29)+((PI()*(($C$21/2)^2)*($G$20-$AI98))*$AJ$29))+((($D$18+$H$18)/3)*$BD$11)-(((PI()*($C$21/2)^2*(($C$21/2)*$AZ$11))/3)*$AJ$29)))</f>
        <v>175209.24159319891</v>
      </c>
    </row>
    <row r="99" spans="1:36" x14ac:dyDescent="0.3">
      <c r="A99" s="48">
        <v>6.8</v>
      </c>
      <c r="B99" s="78">
        <f t="shared" si="9"/>
        <v>122796.4878538583</v>
      </c>
      <c r="C99" s="53">
        <v>6.8</v>
      </c>
      <c r="D99" s="54">
        <f>IF($C99&gt;$G$6,IF('Silo Levels'!$L$10="Pumping",((PI()*((($C$5+$G$6)-$C99)*($O$6/($O$5/2)))^2*((($O$6+$G$6)-$C99))/3)*$D$29)+(((PI()*((($C$5+$G$6)-$C99)*($O$6/($O$5/2)))^2*(((($C$5+$G$6)-$C99)*($O$6/($O$5/2)))*$AZ$3))/3)*$D$29),(((PI()*((($C$5+$G$6)-$C99)*($O$6/($O$5/2)))^2*((($O$6+$G$6)-$C99)/3))*$D$29)-((PI()*((($C$5+$G$6)-$C99)*($O$6/($O$5/2)))^2*(((($C$5+$G$6)-$C99)*($O$6/($O$5/2)))*$AZ$3)/3)*$D$29))),IF('Silo Levels'!$L$10="Pumping",(($D$4*$D$29)+((PI()*(($C$7/2)^2)*(G$6-$C99))*$D$29))+((($D$4+$H$4)/3)*$BD$3)+(((PI()*($C$7/2)^2*(($C$7/2)*$AZ$3))/3)*$D$29),(($D$4*$D$29)+((PI()*(($C$7/2)^2)*($G$6-$C99))*$D$29))+((($D$4+$H$4)/3)*$BD$3)-(((PI()*($C$7/2)^2*(($C$7/2)*$AZ$3))/3)*$D$29)))</f>
        <v>119740.9811041521</v>
      </c>
      <c r="E99" s="73">
        <v>6.8</v>
      </c>
      <c r="F99" s="78">
        <f t="shared" si="10"/>
        <v>107300.96600186038</v>
      </c>
      <c r="G99" s="53">
        <v>6.8</v>
      </c>
      <c r="H99" s="54">
        <f>IF($G99&gt;$G$6,IF('Silo Levels'!$L$11="Pumping",((PI()*((($C$5+$G$6)-$G99)*($O$6/($O$5/2)))^2*((($O$6+$G$6)-$G99))/3)*$H$29)+(((PI()*((($C$5+$G$6)-$G99)*($O$6/($O$5/2)))^2*(((($C$5+$G$6)-$G99)*($O$6/($O$5/2)))*$AZ$4))/3)*$H$29),(((PI()*((($C$5+$G$6)-$G99)*($O$6/($O$5/2)))^2*((($O$6+$G$6)-$G99)/3))*$H$29)-((PI()*((($C$5+$G$6)-$G99)*($O$6/($O$5/2)))^2*(((($C$5+$G$6)-$G99)*($O$6/($O$5/2)))*$AZ$4)/3)*$H$29))),IF('Silo Levels'!$L$11="Pumping",(($D$4*$H$29)+((PI()*(($C$7/2)^2)*(G$6-$G99))*$H$29))+((($D$4+$H$4)/3)*$BD$4)+(((PI()*($C$7/2)^2*(($C$7/2)*$AZ$4))/3)*$H$29),(($D$4*$H$29)+((PI()*(($C$7/2)^2)*($G$6-$G99))*$H$29))+((($D$4+$H$4)/3)*$BD$4)-(((PI()*($C$7/2)^2*(($C$7/2)*$AZ$4))/3)*$H$29)))</f>
        <v>104637.1908867319</v>
      </c>
      <c r="I99" s="73">
        <v>6.8</v>
      </c>
      <c r="J99" s="79">
        <f t="shared" si="11"/>
        <v>386638.74960454745</v>
      </c>
      <c r="K99" s="53">
        <v>6.8</v>
      </c>
      <c r="L99" s="80">
        <f>IF($K99&gt;$G$13,IF('Silo Levels'!$L$12="Pumping",((PI()*((($C$12+$G$13)-$K99)*($O$13/($O$12/2)))^2*((($O$13+$G$13)-$K99))/3)*$L$29)+(((PI()*((($C$12+$G$13)-$K99)*($O$13/($O$12/2)))^2*(((($C$12+$G$13)-$K99)*($O$13/($O$12/2)))*$AZ$5))/3)*$L$29),(((PI()*((($C$12+$G$13)-$K99)*($O$13/($O$12/2)))^2*((($O$13+$G$13)-$K99)/3))*$L$29)-((PI()*((($C$12+$G$13)-$K99)*($O$13/($O$12/2)))^2*(((($C$12+$G$13)-$K99)*($O$13/($O$12/2)))*$AZ$5)/3)*$L$29))),IF('Silo Levels'!$L$12="Pumping",(($D$11*$L$29)+((PI()*(($C$14/2)^2)*($G$13-$K99))*$L$29))+((($D$11+$H$11)/3)*$BD$5)+(((PI()*($C$14/2)^2*(($C$14/2)*$AZ$5))/3)*$L$29),(($D$11*$L$29)+((PI()*(($C$14/2)^2)*($G$13-$K99))*$L$29))+((($D$11+$H$11)/3)*$BD$5)-(((PI()*($C$14/2)^2*(($C$14/2)*$AZ$5))/3)*$L$29)))</f>
        <v>372440.74292494799</v>
      </c>
      <c r="M99" s="73">
        <v>6.8</v>
      </c>
      <c r="N99" s="79">
        <f t="shared" si="12"/>
        <v>191549.5015778713</v>
      </c>
      <c r="O99" s="53">
        <v>6.8</v>
      </c>
      <c r="P99" s="80">
        <f>IF($O99&gt;$G$20,IF('Silo Levels'!$L$13="Pumping",((PI()*((($C$19+$G$20)-$O99)*($O$20/($O$19/2)))^2*((($O$20+$G$20)-$O99))/3)*$P$29)+(((PI()*((($C$19+$G$20)-$O99)*($O$20/($O$19/2)))^2*(((($C$19+$G$20)-$O99)*($O$20/($O$19/2)))*$AZ$6))/3)*$P$29),(((PI()*((($C$19+$G$20)-$O99)*($O$20/($O$19/2)))^2*((($O$20+$G$20)-$O99)/3))*$P$29)-((PI()*((($C$19+$G$20)-$O99)*($O$20/($O$19/2)))^2*(((($C$19+$G$20)-$O99)*($O$20/($O$19/2)))*$AZ$6)/3)*$P$29))),IF('Silo Levels'!$L$13="Pumping",(($D$18*$P$29)+((PI()*(($C$21/2)^2)*($G$20-$O99))*$P$29))+((($D$18+$H$18)/3)*$BD$6)+(((PI()*($C$21/2)^2*(($C$21/2)*$AZ$6))/3)*$P$29),(($D$18*$P$29)+((PI()*(($C$21/2)^2)*($G$20-$O99))*$P$29))+((($D$18+$H$18)/3)*$BD$6)-(((PI()*($C$21/2)^2*(($C$21/2)*$AZ$6))/3)*$P$29)))</f>
        <v>187464.30024584653</v>
      </c>
      <c r="Q99" s="73">
        <v>6.8</v>
      </c>
      <c r="R99" s="79">
        <f t="shared" si="13"/>
        <v>186418.97555353848</v>
      </c>
      <c r="S99" s="53">
        <v>6.8</v>
      </c>
      <c r="T99" s="80">
        <f>IF($S99&gt;$G$20,IF('Silo Levels'!$L$14="Pumping",((PI()*((($C$19+$G$20)-$S99)*($O$20/($O$19/2)))^2*((($O$20+$G$20)-$S99))/3)*$T$29)+(((PI()*((($C$19+$G$20)-$S99)*($O$20/($O$19/2)))^2*(((($C$19+$G$20)-$S99)*($O$20/($O$19/2)))*$AZ$7))/3)*$T$29),(((PI()*((($C$19+$G$20)-$S99)*($O$20/($O$19/2)))^2*((($O$20+$G$20)-$S99)/3))*$T$29)-((PI()*((($C$19+$G$20)-$S99)*($O$20/($O$19/2)))^2*(((($C$19+$G$20)-$S99)*($O$20/($O$19/2)))*$AZ$7)/3)*$T$29))),IF('Silo Levels'!$L$14="Pumping",(($D$18*$T$29)+((PI()*(($C$21/2)^2)*($G$20-$S99))*$T$29))+((($D$18+$H$18)/3)*$BD$7)+(((PI()*($C$21/2)^2*(($C$21/2)*$AZ$7))/3)*$T$29),(($D$18*$T$29)+((PI()*(($C$21/2)^2)*($G$20-$S99))*$T$29))+((($D$18+$H$18)/3)*$BD$7)-(((PI()*($C$21/2)^2*(($C$21/2)*$AZ$7))/3)*$T$29)))</f>
        <v>182444.91408240961</v>
      </c>
      <c r="U99" s="73">
        <v>6.8</v>
      </c>
      <c r="V99" s="79">
        <f t="shared" si="16"/>
        <v>181681.11818766425</v>
      </c>
      <c r="W99" s="53">
        <v>6.8</v>
      </c>
      <c r="X99" s="80">
        <f>IF($W99&gt;$G$20,IF('Silo Levels'!$L$15="Pumping",((PI()*((($C$19+$G$20)-$W99)*($O$20/($O$19/2)))^2*((($O$20+$G$20)-$W99))/3)*$X$29)+(((PI()*((($C$19+$G$20)-$W99)*($O$20/($O$19/2)))^2*(((($C$19+$G$20)-$W99)*($O$20/($O$19/2)))*$AZ$8))/3)*$X$29),(((PI()*((($C$19+$G$20)-$W99)*($O$20/($O$19/2)))^2*((($O$20+$G$20)-$W99)/3))*$X$29)-((PI()*((($C$19+$G$20)-$W99)*($O$20/($O$19/2)))^2*(((($C$19+$G$20)-$W99)*($O$20/($O$19/2)))*$AZ$8)/3)*$X$29))),IF('Silo Levels'!$L$15="Pumping",(($D$18*$X$29)+((PI()*(($C$21/2)^2)*($G$20-$W99))*$X$29))+((($D$18+$H$18)/3)*$BD$8)+(((PI()*($C$21/2)^2*(($C$21/2)*$AZ$8))/3)*$X$29),(($D$18*$X$29)+((PI()*(($C$21/2)^2)*($G$20-$W99))*$X$29))+((($D$18+$H$18)/3)*$BD$8)-(((PI()*($C$21/2)^2*(($C$21/2)*$AZ$8))/3)*$X$29)))</f>
        <v>177809.69040479476</v>
      </c>
      <c r="Y99" s="73">
        <v>6.8</v>
      </c>
      <c r="Z99" s="79">
        <f t="shared" si="14"/>
        <v>178854.93718533791</v>
      </c>
      <c r="AA99" s="53">
        <v>6.8</v>
      </c>
      <c r="AB99" s="80">
        <f>IF($AA99&gt;$G$20,IF('Silo Levels'!$L$16="Pumping",((PI()*((($C$19+$G$20)-$AA99)*($O$20/($O$19/2)))^2*((($O$20+$G$20)-$AA99))/3)*$AB$29)+(((PI()*((($C$19+$G$20)-$AA99)*($O$20/($O$19/2)))^2*(((($C$19+$G$20)-$AA99)*($O$20/($O$19/2)))*$AZ$9))/3)*$AB$29),(((PI()*((($C$19+$G$20)-$AA99)*($O$20/($O$19/2)))^2*((($O$20+$G$20)-$AA99)/3))*$AB$29)-((PI()*((($C$19+$G$20)-$AA99)*($O$20/($O$19/2)))^2*(((($C$19+$G$20)-$AA99)*($O$20/($O$19/2)))*$AZ$9)/3)*$AB$29))),IF('Silo Levels'!$L$16="Pumping",(($D$18*$AB$29)+((PI()*(($C$21/2)^2)*($G$20-$AA99))*$AB$29))+((($D$18+$H$18)/3)*$BD$9)+(((PI()*($C$21/2)^2*(($C$21/2)*$AZ$9))/3)*$AB$29),(($D$18*$AB$29)+((PI()*(($C$21/2)^2)*($G$20-$AA99))*$AB$29))+((($D$18+$H$18)/3)*$BD$9)-(((PI()*($C$21/2)^2*(($C$21/2)*$AZ$9))/3)*$AB$29)))</f>
        <v>175044.73146078672</v>
      </c>
      <c r="AC99" s="73">
        <v>6.8</v>
      </c>
      <c r="AD99" s="79">
        <f t="shared" si="17"/>
        <v>177836.06535049557</v>
      </c>
      <c r="AE99" s="53">
        <v>6.8</v>
      </c>
      <c r="AF99" s="80">
        <f>IF($AE99&gt;$G$20,IF('Silo Levels'!$L$17="Pumping",((PI()*((($C$19+$G$20)-$AE99)*($O$20/($O$19/2)))^2*((($O$20+$G$20)-$AE99))/3)*$AF$29)+(((PI()*((($C$19+$G$20)-$AE99)*($O$20/($O$19/2)))^2*(((($C$19+$G$20)-$AE99)*($O$20/($O$19/2)))*$AZ$10))/3)*$AF$29),(((PI()*((($C$19+$G$20)-$AE99)*($O$20/($O$19/2)))^2*((($O$20+$G$20)-$AE99)/3))*$AF$29)-((PI()*((($C$19+$G$20)-$AE99)*($O$20/($O$19/2)))^2*(((($C$19+$G$20)-$AE99)*($O$20/($O$19/2)))*$AZ$10)/3)*$AF$29))),IF('Silo Levels'!$L$17="Pumping",(($D$18*$AF$29)+((PI()*(($C$21/2)^2)*($G$20-$AE99))*$AF$29))+((($D$18+$H$18)/3)*$BD$10)+(((PI()*($C$21/2)^2*(($C$21/2)*$AZ$10))/3)*$AF$29),(($D$18*$AF$29)+((PI()*(($C$21/2)^2)*($G$20-$AE99))*$AF$29))+((($D$18+$H$18)/3)*$BD$10)-(((PI()*($C$21/2)^2*(($C$21/2)*$AZ$10))/3)*$AF$29)))</f>
        <v>174047.93090546972</v>
      </c>
      <c r="AG99" s="73">
        <v>6.8</v>
      </c>
      <c r="AH99" s="79">
        <f t="shared" si="15"/>
        <v>178632.76939173636</v>
      </c>
      <c r="AI99" s="53">
        <v>6.8</v>
      </c>
      <c r="AJ99" s="80">
        <f>IF($AI99&gt;$G$20,IF('Silo Levels'!$L$18="Pumping",((PI()*((($C$19+$G$20)-$AI99)*($O$20/($O$19/2)))^2*((($O$20+$G$20)-$AI99))/3)*$AJ$29)+(((PI()*((($C$19+$G$20)-$AI99)*($O$20/($O$19/2)))^2*(((($C$19+$G$20)-$AI99)*($O$20/($O$19/2)))*$AZ$11))/3)*$AJ$29),(((PI()*((($C$19+$G$20)-$AI99)*($O$20/($O$19/2)))^2*((($O$20+$G$20)-$AI99)/3))*$AJ$29)-((PI()*((($C$19+$G$20)-$AI99)*($O$20/($O$19/2)))^2*(((($C$19+$G$20)-$AI99)*($O$20/($O$19/2)))*$AZ$11)/3)*$AJ$29))),IF('Silo Levels'!$L$18="Pumping",(($D$18*$AJ$29)+((PI()*(($C$21/2)^2)*($G$20-$AI99))*$AJ$29))+((($D$18+$H$18)/3)*$BD$11)+(((PI()*($C$21/2)^2*(($C$21/2)*$AZ$11))/3)*$AJ$29),(($D$18*$AJ$29)+((PI()*(($C$21/2)^2)*($G$20-$AI99))*$AJ$29))+((($D$18+$H$18)/3)*$BD$11)-(((PI()*($C$21/2)^2*(($C$21/2)*$AZ$11))/3)*$AJ$29)))</f>
        <v>174827.37637012426</v>
      </c>
    </row>
    <row r="100" spans="1:36" x14ac:dyDescent="0.3">
      <c r="A100" s="48">
        <v>6.9</v>
      </c>
      <c r="B100" s="78">
        <f t="shared" si="9"/>
        <v>122358.46598033149</v>
      </c>
      <c r="C100" s="53">
        <v>6.9</v>
      </c>
      <c r="D100" s="54">
        <f>IF($C100&gt;$G$6,IF('Silo Levels'!$L$10="Pumping",((PI()*((($C$5+$G$6)-$C100)*($O$6/($O$5/2)))^2*((($O$6+$G$6)-$C100))/3)*$D$29)+(((PI()*((($C$5+$G$6)-$C100)*($O$6/($O$5/2)))^2*(((($C$5+$G$6)-$C100)*($O$6/($O$5/2)))*$AZ$3))/3)*$D$29),(((PI()*((($C$5+$G$6)-$C100)*($O$6/($O$5/2)))^2*((($O$6+$G$6)-$C100)/3))*$D$29)-((PI()*((($C$5+$G$6)-$C100)*($O$6/($O$5/2)))^2*(((($C$5+$G$6)-$C100)*($O$6/($O$5/2)))*$AZ$3)/3)*$D$29))),IF('Silo Levels'!$L$10="Pumping",(($D$4*$D$29)+((PI()*(($C$7/2)^2)*(G$6-$C100))*$D$29))+((($D$4+$H$4)/3)*$BD$3)+(((PI()*($C$7/2)^2*(($C$7/2)*$AZ$3))/3)*$D$29),(($D$4*$D$29)+((PI()*(($C$7/2)^2)*($G$6-$C100))*$D$29))+((($D$4+$H$4)/3)*$BD$3)-(((PI()*($C$7/2)^2*(($C$7/2)*$AZ$3))/3)*$D$29)))</f>
        <v>119302.95923062529</v>
      </c>
      <c r="E100" s="73">
        <v>6.9</v>
      </c>
      <c r="F100" s="78">
        <f t="shared" si="10"/>
        <v>106919.10077878571</v>
      </c>
      <c r="G100" s="53">
        <v>6.9</v>
      </c>
      <c r="H100" s="54">
        <f>IF($G100&gt;$G$6,IF('Silo Levels'!$L$11="Pumping",((PI()*((($C$5+$G$6)-$G100)*($O$6/($O$5/2)))^2*((($O$6+$G$6)-$G100))/3)*$H$29)+(((PI()*((($C$5+$G$6)-$G100)*($O$6/($O$5/2)))^2*(((($C$5+$G$6)-$G100)*($O$6/($O$5/2)))*$AZ$4))/3)*$H$29),(((PI()*((($C$5+$G$6)-$G100)*($O$6/($O$5/2)))^2*((($O$6+$G$6)-$G100)/3))*$H$29)-((PI()*((($C$5+$G$6)-$G100)*($O$6/($O$5/2)))^2*(((($C$5+$G$6)-$G100)*($O$6/($O$5/2)))*$AZ$4)/3)*$H$29))),IF('Silo Levels'!$L$11="Pumping",(($D$4*$H$29)+((PI()*(($C$7/2)^2)*(G$6-$G100))*$H$29))+((($D$4+$H$4)/3)*$BD$4)+(((PI()*($C$7/2)^2*(($C$7/2)*$AZ$4))/3)*$H$29),(($D$4*$H$29)+((PI()*(($C$7/2)^2)*($G$6-$G100))*$H$29))+((($D$4+$H$4)/3)*$BD$4)-(((PI()*($C$7/2)^2*(($C$7/2)*$AZ$4))/3)*$H$29)))</f>
        <v>104255.32566365723</v>
      </c>
      <c r="I100" s="73">
        <v>6.9</v>
      </c>
      <c r="J100" s="79">
        <f t="shared" si="11"/>
        <v>385719.78477091645</v>
      </c>
      <c r="K100" s="53">
        <v>6.9</v>
      </c>
      <c r="L100" s="80">
        <f>IF($K100&gt;$G$13,IF('Silo Levels'!$L$12="Pumping",((PI()*((($C$12+$G$13)-$K100)*($O$13/($O$12/2)))^2*((($O$13+$G$13)-$K100))/3)*$L$29)+(((PI()*((($C$12+$G$13)-$K100)*($O$13/($O$12/2)))^2*(((($C$12+$G$13)-$K100)*($O$13/($O$12/2)))*$AZ$5))/3)*$L$29),(((PI()*((($C$12+$G$13)-$K100)*($O$13/($O$12/2)))^2*((($O$13+$G$13)-$K100)/3))*$L$29)-((PI()*((($C$12+$G$13)-$K100)*($O$13/($O$12/2)))^2*(((($C$12+$G$13)-$K100)*($O$13/($O$12/2)))*$AZ$5)/3)*$L$29))),IF('Silo Levels'!$L$12="Pumping",(($D$11*$L$29)+((PI()*(($C$14/2)^2)*($G$13-$K100))*$L$29))+((($D$11+$H$11)/3)*$BD$5)+(((PI()*($C$14/2)^2*(($C$14/2)*$AZ$5))/3)*$L$29),(($D$11*$L$29)+((PI()*(($C$14/2)^2)*($G$13-$K100))*$L$29))+((($D$11+$H$11)/3)*$BD$5)-(((PI()*($C$14/2)^2*(($C$14/2)*$AZ$5))/3)*$L$29)))</f>
        <v>371521.77809131698</v>
      </c>
      <c r="M100" s="73">
        <v>6.9</v>
      </c>
      <c r="N100" s="79">
        <f t="shared" si="12"/>
        <v>191139.55802957053</v>
      </c>
      <c r="O100" s="53">
        <v>6.9</v>
      </c>
      <c r="P100" s="80">
        <f>IF($O100&gt;$G$20,IF('Silo Levels'!$L$13="Pumping",((PI()*((($C$19+$G$20)-$O100)*($O$20/($O$19/2)))^2*((($O$20+$G$20)-$O100))/3)*$P$29)+(((PI()*((($C$19+$G$20)-$O100)*($O$20/($O$19/2)))^2*(((($C$19+$G$20)-$O100)*($O$20/($O$19/2)))*$AZ$6))/3)*$P$29),(((PI()*((($C$19+$G$20)-$O100)*($O$20/($O$19/2)))^2*((($O$20+$G$20)-$O100)/3))*$P$29)-((PI()*((($C$19+$G$20)-$O100)*($O$20/($O$19/2)))^2*(((($C$19+$G$20)-$O100)*($O$20/($O$19/2)))*$AZ$6)/3)*$P$29))),IF('Silo Levels'!$L$13="Pumping",(($D$18*$P$29)+((PI()*(($C$21/2)^2)*($G$20-$O100))*$P$29))+((($D$18+$H$18)/3)*$BD$6)+(((PI()*($C$21/2)^2*(($C$21/2)*$AZ$6))/3)*$P$29),(($D$18*$P$29)+((PI()*(($C$21/2)^2)*($G$20-$O100))*$P$29))+((($D$18+$H$18)/3)*$BD$6)-(((PI()*($C$21/2)^2*(($C$21/2)*$AZ$6))/3)*$P$29)))</f>
        <v>187054.35669754577</v>
      </c>
      <c r="Q100" s="73">
        <v>6.9</v>
      </c>
      <c r="R100" s="79">
        <f t="shared" si="13"/>
        <v>186020.18471601754</v>
      </c>
      <c r="S100" s="53">
        <v>6.9</v>
      </c>
      <c r="T100" s="80">
        <f>IF($S100&gt;$G$20,IF('Silo Levels'!$L$14="Pumping",((PI()*((($C$19+$G$20)-$S100)*($O$20/($O$19/2)))^2*((($O$20+$G$20)-$S100))/3)*$T$29)+(((PI()*((($C$19+$G$20)-$S100)*($O$20/($O$19/2)))^2*(((($C$19+$G$20)-$S100)*($O$20/($O$19/2)))*$AZ$7))/3)*$T$29),(((PI()*((($C$19+$G$20)-$S100)*($O$20/($O$19/2)))^2*((($O$20+$G$20)-$S100)/3))*$T$29)-((PI()*((($C$19+$G$20)-$S100)*($O$20/($O$19/2)))^2*(((($C$19+$G$20)-$S100)*($O$20/($O$19/2)))*$AZ$7)/3)*$T$29))),IF('Silo Levels'!$L$14="Pumping",(($D$18*$T$29)+((PI()*(($C$21/2)^2)*($G$20-$S100))*$T$29))+((($D$18+$H$18)/3)*$BD$7)+(((PI()*($C$21/2)^2*(($C$21/2)*$AZ$7))/3)*$T$29),(($D$18*$T$29)+((PI()*(($C$21/2)^2)*($G$20-$S100))*$T$29))+((($D$18+$H$18)/3)*$BD$7)-(((PI()*($C$21/2)^2*(($C$21/2)*$AZ$7))/3)*$T$29)))</f>
        <v>182046.12324488867</v>
      </c>
      <c r="U100" s="73">
        <v>6.9</v>
      </c>
      <c r="V100" s="79">
        <f t="shared" si="16"/>
        <v>181292.62647983621</v>
      </c>
      <c r="W100" s="53">
        <v>6.9</v>
      </c>
      <c r="X100" s="80">
        <f>IF($W100&gt;$G$20,IF('Silo Levels'!$L$15="Pumping",((PI()*((($C$19+$G$20)-$W100)*($O$20/($O$19/2)))^2*((($O$20+$G$20)-$W100))/3)*$X$29)+(((PI()*((($C$19+$G$20)-$W100)*($O$20/($O$19/2)))^2*(((($C$19+$G$20)-$W100)*($O$20/($O$19/2)))*$AZ$8))/3)*$X$29),(((PI()*((($C$19+$G$20)-$W100)*($O$20/($O$19/2)))^2*((($O$20+$G$20)-$W100)/3))*$X$29)-((PI()*((($C$19+$G$20)-$W100)*($O$20/($O$19/2)))^2*(((($C$19+$G$20)-$W100)*($O$20/($O$19/2)))*$AZ$8)/3)*$X$29))),IF('Silo Levels'!$L$15="Pumping",(($D$18*$X$29)+((PI()*(($C$21/2)^2)*($G$20-$W100))*$X$29))+((($D$18+$H$18)/3)*$BD$8)+(((PI()*($C$21/2)^2*(($C$21/2)*$AZ$8))/3)*$X$29),(($D$18*$X$29)+((PI()*(($C$21/2)^2)*($G$20-$W100))*$X$29))+((($D$18+$H$18)/3)*$BD$8)-(((PI()*($C$21/2)^2*(($C$21/2)*$AZ$8))/3)*$X$29)))</f>
        <v>177421.19869696672</v>
      </c>
      <c r="Y100" s="73">
        <v>6.9</v>
      </c>
      <c r="Z100" s="79">
        <f t="shared" si="14"/>
        <v>178472.58901506936</v>
      </c>
      <c r="AA100" s="53">
        <v>6.9</v>
      </c>
      <c r="AB100" s="80">
        <f>IF($AA100&gt;$G$20,IF('Silo Levels'!$L$16="Pumping",((PI()*((($C$19+$G$20)-$AA100)*($O$20/($O$19/2)))^2*((($O$20+$G$20)-$AA100))/3)*$AB$29)+(((PI()*((($C$19+$G$20)-$AA100)*($O$20/($O$19/2)))^2*(((($C$19+$G$20)-$AA100)*($O$20/($O$19/2)))*$AZ$9))/3)*$AB$29),(((PI()*((($C$19+$G$20)-$AA100)*($O$20/($O$19/2)))^2*((($O$20+$G$20)-$AA100)/3))*$AB$29)-((PI()*((($C$19+$G$20)-$AA100)*($O$20/($O$19/2)))^2*(((($C$19+$G$20)-$AA100)*($O$20/($O$19/2)))*$AZ$9)/3)*$AB$29))),IF('Silo Levels'!$L$16="Pumping",(($D$18*$AB$29)+((PI()*(($C$21/2)^2)*($G$20-$AA100))*$AB$29))+((($D$18+$H$18)/3)*$BD$9)+(((PI()*($C$21/2)^2*(($C$21/2)*$AZ$9))/3)*$AB$29),(($D$18*$AB$29)+((PI()*(($C$21/2)^2)*($G$20-$AA100))*$AB$29))+((($D$18+$H$18)/3)*$BD$9)-(((PI()*($C$21/2)^2*(($C$21/2)*$AZ$9))/3)*$AB$29)))</f>
        <v>174662.38329051816</v>
      </c>
      <c r="AC100" s="73">
        <v>6.9</v>
      </c>
      <c r="AD100" s="79">
        <f t="shared" si="17"/>
        <v>177455.93199852086</v>
      </c>
      <c r="AE100" s="53">
        <v>6.9</v>
      </c>
      <c r="AF100" s="80">
        <f>IF($AE100&gt;$G$20,IF('Silo Levels'!$L$17="Pumping",((PI()*((($C$19+$G$20)-$AE100)*($O$20/($O$19/2)))^2*((($O$20+$G$20)-$AE100))/3)*$AF$29)+(((PI()*((($C$19+$G$20)-$AE100)*($O$20/($O$19/2)))^2*(((($C$19+$G$20)-$AE100)*($O$20/($O$19/2)))*$AZ$10))/3)*$AF$29),(((PI()*((($C$19+$G$20)-$AE100)*($O$20/($O$19/2)))^2*((($O$20+$G$20)-$AE100)/3))*$AF$29)-((PI()*((($C$19+$G$20)-$AE100)*($O$20/($O$19/2)))^2*(((($C$19+$G$20)-$AE100)*($O$20/($O$19/2)))*$AZ$10)/3)*$AF$29))),IF('Silo Levels'!$L$17="Pumping",(($D$18*$AF$29)+((PI()*(($C$21/2)^2)*($G$20-$AE100))*$AF$29))+((($D$18+$H$18)/3)*$BD$10)+(((PI()*($C$21/2)^2*(($C$21/2)*$AZ$10))/3)*$AF$29),(($D$18*$AF$29)+((PI()*(($C$21/2)^2)*($G$20-$AE100))*$AF$29))+((($D$18+$H$18)/3)*$BD$10)-(((PI()*($C$21/2)^2*(($C$21/2)*$AZ$10))/3)*$AF$29)))</f>
        <v>173667.79755349501</v>
      </c>
      <c r="AG100" s="73">
        <v>6.9</v>
      </c>
      <c r="AH100" s="79">
        <f t="shared" si="15"/>
        <v>178250.90416866171</v>
      </c>
      <c r="AI100" s="53">
        <v>6.9</v>
      </c>
      <c r="AJ100" s="80">
        <f>IF($AI100&gt;$G$20,IF('Silo Levels'!$L$18="Pumping",((PI()*((($C$19+$G$20)-$AI100)*($O$20/($O$19/2)))^2*((($O$20+$G$20)-$AI100))/3)*$AJ$29)+(((PI()*((($C$19+$G$20)-$AI100)*($O$20/($O$19/2)))^2*(((($C$19+$G$20)-$AI100)*($O$20/($O$19/2)))*$AZ$11))/3)*$AJ$29),(((PI()*((($C$19+$G$20)-$AI100)*($O$20/($O$19/2)))^2*((($O$20+$G$20)-$AI100)/3))*$AJ$29)-((PI()*((($C$19+$G$20)-$AI100)*($O$20/($O$19/2)))^2*(((($C$19+$G$20)-$AI100)*($O$20/($O$19/2)))*$AZ$11)/3)*$AJ$29))),IF('Silo Levels'!$L$18="Pumping",(($D$18*$AJ$29)+((PI()*(($C$21/2)^2)*($G$20-$AI100))*$AJ$29))+((($D$18+$H$18)/3)*$BD$11)+(((PI()*($C$21/2)^2*(($C$21/2)*$AZ$11))/3)*$AJ$29),(($D$18*$AJ$29)+((PI()*(($C$21/2)^2)*($G$20-$AI100))*$AJ$29))+((($D$18+$H$18)/3)*$BD$11)-(((PI()*($C$21/2)^2*(($C$21/2)*$AZ$11))/3)*$AJ$29)))</f>
        <v>174445.5111470496</v>
      </c>
    </row>
    <row r="101" spans="1:36" x14ac:dyDescent="0.3">
      <c r="A101" s="48">
        <v>7</v>
      </c>
      <c r="B101" s="78">
        <f t="shared" si="9"/>
        <v>121920.44410680464</v>
      </c>
      <c r="C101" s="53">
        <v>7</v>
      </c>
      <c r="D101" s="54">
        <f>IF($C101&gt;$G$6,IF('Silo Levels'!$L$10="Pumping",((PI()*((($C$5+$G$6)-$C101)*($O$6/($O$5/2)))^2*((($O$6+$G$6)-$C101))/3)*$D$29)+(((PI()*((($C$5+$G$6)-$C101)*($O$6/($O$5/2)))^2*(((($C$5+$G$6)-$C101)*($O$6/($O$5/2)))*$AZ$3))/3)*$D$29),(((PI()*((($C$5+$G$6)-$C101)*($O$6/($O$5/2)))^2*((($O$6+$G$6)-$C101)/3))*$D$29)-((PI()*((($C$5+$G$6)-$C101)*($O$6/($O$5/2)))^2*(((($C$5+$G$6)-$C101)*($O$6/($O$5/2)))*$AZ$3)/3)*$D$29))),IF('Silo Levels'!$L$10="Pumping",(($D$4*$D$29)+((PI()*(($C$7/2)^2)*(G$6-$C101))*$D$29))+((($D$4+$H$4)/3)*$BD$3)+(((PI()*($C$7/2)^2*(($C$7/2)*$AZ$3))/3)*$D$29),(($D$4*$D$29)+((PI()*(($C$7/2)^2)*($G$6-$C101))*$D$29))+((($D$4+$H$4)/3)*$BD$3)-(((PI()*($C$7/2)^2*(($C$7/2)*$AZ$3))/3)*$D$29)))</f>
        <v>118864.93735709845</v>
      </c>
      <c r="E101" s="73">
        <v>7</v>
      </c>
      <c r="F101" s="78">
        <f t="shared" si="10"/>
        <v>106537.23555571104</v>
      </c>
      <c r="G101" s="53">
        <v>7</v>
      </c>
      <c r="H101" s="54">
        <f>IF($G101&gt;$G$6,IF('Silo Levels'!$L$11="Pumping",((PI()*((($C$5+$G$6)-$G101)*($O$6/($O$5/2)))^2*((($O$6+$G$6)-$G101))/3)*$H$29)+(((PI()*((($C$5+$G$6)-$G101)*($O$6/($O$5/2)))^2*(((($C$5+$G$6)-$G101)*($O$6/($O$5/2)))*$AZ$4))/3)*$H$29),(((PI()*((($C$5+$G$6)-$G101)*($O$6/($O$5/2)))^2*((($O$6+$G$6)-$G101)/3))*$H$29)-((PI()*((($C$5+$G$6)-$G101)*($O$6/($O$5/2)))^2*(((($C$5+$G$6)-$G101)*($O$6/($O$5/2)))*$AZ$4)/3)*$H$29))),IF('Silo Levels'!$L$11="Pumping",(($D$4*$H$29)+((PI()*(($C$7/2)^2)*(G$6-$G101))*$H$29))+((($D$4+$H$4)/3)*$BD$4)+(((PI()*($C$7/2)^2*(($C$7/2)*$AZ$4))/3)*$H$29),(($D$4*$H$29)+((PI()*(($C$7/2)^2)*($G$6-$G101))*$H$29))+((($D$4+$H$4)/3)*$BD$4)-(((PI()*($C$7/2)^2*(($C$7/2)*$AZ$4))/3)*$H$29)))</f>
        <v>103873.46044058257</v>
      </c>
      <c r="I101" s="73">
        <v>7</v>
      </c>
      <c r="J101" s="79">
        <f t="shared" si="11"/>
        <v>384800.81993728539</v>
      </c>
      <c r="K101" s="53">
        <v>7</v>
      </c>
      <c r="L101" s="80">
        <f>IF($K101&gt;$G$13,IF('Silo Levels'!$L$12="Pumping",((PI()*((($C$12+$G$13)-$K101)*($O$13/($O$12/2)))^2*((($O$13+$G$13)-$K101))/3)*$L$29)+(((PI()*((($C$12+$G$13)-$K101)*($O$13/($O$12/2)))^2*(((($C$12+$G$13)-$K101)*($O$13/($O$12/2)))*$AZ$5))/3)*$L$29),(((PI()*((($C$12+$G$13)-$K101)*($O$13/($O$12/2)))^2*((($O$13+$G$13)-$K101)/3))*$L$29)-((PI()*((($C$12+$G$13)-$K101)*($O$13/($O$12/2)))^2*(((($C$12+$G$13)-$K101)*($O$13/($O$12/2)))*$AZ$5)/3)*$L$29))),IF('Silo Levels'!$L$12="Pumping",(($D$11*$L$29)+((PI()*(($C$14/2)^2)*($G$13-$K101))*$L$29))+((($D$11+$H$11)/3)*$BD$5)+(((PI()*($C$14/2)^2*(($C$14/2)*$AZ$5))/3)*$L$29),(($D$11*$L$29)+((PI()*(($C$14/2)^2)*($G$13-$K101))*$L$29))+((($D$11+$H$11)/3)*$BD$5)-(((PI()*($C$14/2)^2*(($C$14/2)*$AZ$5))/3)*$L$29)))</f>
        <v>370602.81325768592</v>
      </c>
      <c r="M101" s="73">
        <v>7</v>
      </c>
      <c r="N101" s="79">
        <f t="shared" si="12"/>
        <v>190729.61448126979</v>
      </c>
      <c r="O101" s="53">
        <v>7</v>
      </c>
      <c r="P101" s="80">
        <f>IF($O101&gt;$G$20,IF('Silo Levels'!$L$13="Pumping",((PI()*((($C$19+$G$20)-$O101)*($O$20/($O$19/2)))^2*((($O$20+$G$20)-$O101))/3)*$P$29)+(((PI()*((($C$19+$G$20)-$O101)*($O$20/($O$19/2)))^2*(((($C$19+$G$20)-$O101)*($O$20/($O$19/2)))*$AZ$6))/3)*$P$29),(((PI()*((($C$19+$G$20)-$O101)*($O$20/($O$19/2)))^2*((($O$20+$G$20)-$O101)/3))*$P$29)-((PI()*((($C$19+$G$20)-$O101)*($O$20/($O$19/2)))^2*(((($C$19+$G$20)-$O101)*($O$20/($O$19/2)))*$AZ$6)/3)*$P$29))),IF('Silo Levels'!$L$13="Pumping",(($D$18*$P$29)+((PI()*(($C$21/2)^2)*($G$20-$O101))*$P$29))+((($D$18+$H$18)/3)*$BD$6)+(((PI()*($C$21/2)^2*(($C$21/2)*$AZ$6))/3)*$P$29),(($D$18*$P$29)+((PI()*(($C$21/2)^2)*($G$20-$O101))*$P$29))+((($D$18+$H$18)/3)*$BD$6)-(((PI()*($C$21/2)^2*(($C$21/2)*$AZ$6))/3)*$P$29)))</f>
        <v>186644.41314924503</v>
      </c>
      <c r="Q101" s="73">
        <v>7</v>
      </c>
      <c r="R101" s="79">
        <f t="shared" si="13"/>
        <v>185621.39387849657</v>
      </c>
      <c r="S101" s="53">
        <v>7</v>
      </c>
      <c r="T101" s="80">
        <f>IF($S101&gt;$G$20,IF('Silo Levels'!$L$14="Pumping",((PI()*((($C$19+$G$20)-$S101)*($O$20/($O$19/2)))^2*((($O$20+$G$20)-$S101))/3)*$T$29)+(((PI()*((($C$19+$G$20)-$S101)*($O$20/($O$19/2)))^2*(((($C$19+$G$20)-$S101)*($O$20/($O$19/2)))*$AZ$7))/3)*$T$29),(((PI()*((($C$19+$G$20)-$S101)*($O$20/($O$19/2)))^2*((($O$20+$G$20)-$S101)/3))*$T$29)-((PI()*((($C$19+$G$20)-$S101)*($O$20/($O$19/2)))^2*(((($C$19+$G$20)-$S101)*($O$20/($O$19/2)))*$AZ$7)/3)*$T$29))),IF('Silo Levels'!$L$14="Pumping",(($D$18*$T$29)+((PI()*(($C$21/2)^2)*($G$20-$S101))*$T$29))+((($D$18+$H$18)/3)*$BD$7)+(((PI()*($C$21/2)^2*(($C$21/2)*$AZ$7))/3)*$T$29),(($D$18*$T$29)+((PI()*(($C$21/2)^2)*($G$20-$S101))*$T$29))+((($D$18+$H$18)/3)*$BD$7)-(((PI()*($C$21/2)^2*(($C$21/2)*$AZ$7))/3)*$T$29)))</f>
        <v>181647.33240736771</v>
      </c>
      <c r="U101" s="73">
        <v>7</v>
      </c>
      <c r="V101" s="79">
        <f t="shared" si="16"/>
        <v>180904.1347720082</v>
      </c>
      <c r="W101" s="53">
        <v>7</v>
      </c>
      <c r="X101" s="80">
        <f>IF($W101&gt;$G$20,IF('Silo Levels'!$L$15="Pumping",((PI()*((($C$19+$G$20)-$W101)*($O$20/($O$19/2)))^2*((($O$20+$G$20)-$W101))/3)*$X$29)+(((PI()*((($C$19+$G$20)-$W101)*($O$20/($O$19/2)))^2*(((($C$19+$G$20)-$W101)*($O$20/($O$19/2)))*$AZ$8))/3)*$X$29),(((PI()*((($C$19+$G$20)-$W101)*($O$20/($O$19/2)))^2*((($O$20+$G$20)-$W101)/3))*$X$29)-((PI()*((($C$19+$G$20)-$W101)*($O$20/($O$19/2)))^2*(((($C$19+$G$20)-$W101)*($O$20/($O$19/2)))*$AZ$8)/3)*$X$29))),IF('Silo Levels'!$L$15="Pumping",(($D$18*$X$29)+((PI()*(($C$21/2)^2)*($G$20-$W101))*$X$29))+((($D$18+$H$18)/3)*$BD$8)+(((PI()*($C$21/2)^2*(($C$21/2)*$AZ$8))/3)*$X$29),(($D$18*$X$29)+((PI()*(($C$21/2)^2)*($G$20-$W101))*$X$29))+((($D$18+$H$18)/3)*$BD$8)-(((PI()*($C$21/2)^2*(($C$21/2)*$AZ$8))/3)*$X$29)))</f>
        <v>177032.70698913871</v>
      </c>
      <c r="Y101" s="73">
        <v>7</v>
      </c>
      <c r="Z101" s="79">
        <f t="shared" si="14"/>
        <v>178090.24084480078</v>
      </c>
      <c r="AA101" s="53">
        <v>7</v>
      </c>
      <c r="AB101" s="80">
        <f>IF($AA101&gt;$G$20,IF('Silo Levels'!$L$16="Pumping",((PI()*((($C$19+$G$20)-$AA101)*($O$20/($O$19/2)))^2*((($O$20+$G$20)-$AA101))/3)*$AB$29)+(((PI()*((($C$19+$G$20)-$AA101)*($O$20/($O$19/2)))^2*(((($C$19+$G$20)-$AA101)*($O$20/($O$19/2)))*$AZ$9))/3)*$AB$29),(((PI()*((($C$19+$G$20)-$AA101)*($O$20/($O$19/2)))^2*((($O$20+$G$20)-$AA101)/3))*$AB$29)-((PI()*((($C$19+$G$20)-$AA101)*($O$20/($O$19/2)))^2*(((($C$19+$G$20)-$AA101)*($O$20/($O$19/2)))*$AZ$9)/3)*$AB$29))),IF('Silo Levels'!$L$16="Pumping",(($D$18*$AB$29)+((PI()*(($C$21/2)^2)*($G$20-$AA101))*$AB$29))+((($D$18+$H$18)/3)*$BD$9)+(((PI()*($C$21/2)^2*(($C$21/2)*$AZ$9))/3)*$AB$29),(($D$18*$AB$29)+((PI()*(($C$21/2)^2)*($G$20-$AA101))*$AB$29))+((($D$18+$H$18)/3)*$BD$9)-(((PI()*($C$21/2)^2*(($C$21/2)*$AZ$9))/3)*$AB$29)))</f>
        <v>174280.03512024958</v>
      </c>
      <c r="AC101" s="73">
        <v>7</v>
      </c>
      <c r="AD101" s="79">
        <f t="shared" si="17"/>
        <v>177075.79864654611</v>
      </c>
      <c r="AE101" s="53">
        <v>7</v>
      </c>
      <c r="AF101" s="80">
        <f>IF($AE101&gt;$G$20,IF('Silo Levels'!$L$17="Pumping",((PI()*((($C$19+$G$20)-$AE101)*($O$20/($O$19/2)))^2*((($O$20+$G$20)-$AE101))/3)*$AF$29)+(((PI()*((($C$19+$G$20)-$AE101)*($O$20/($O$19/2)))^2*(((($C$19+$G$20)-$AE101)*($O$20/($O$19/2)))*$AZ$10))/3)*$AF$29),(((PI()*((($C$19+$G$20)-$AE101)*($O$20/($O$19/2)))^2*((($O$20+$G$20)-$AE101)/3))*$AF$29)-((PI()*((($C$19+$G$20)-$AE101)*($O$20/($O$19/2)))^2*(((($C$19+$G$20)-$AE101)*($O$20/($O$19/2)))*$AZ$10)/3)*$AF$29))),IF('Silo Levels'!$L$17="Pumping",(($D$18*$AF$29)+((PI()*(($C$21/2)^2)*($G$20-$AE101))*$AF$29))+((($D$18+$H$18)/3)*$BD$10)+(((PI()*($C$21/2)^2*(($C$21/2)*$AZ$10))/3)*$AF$29),(($D$18*$AF$29)+((PI()*(($C$21/2)^2)*($G$20-$AE101))*$AF$29))+((($D$18+$H$18)/3)*$BD$10)-(((PI()*($C$21/2)^2*(($C$21/2)*$AZ$10))/3)*$AF$29)))</f>
        <v>173287.66420152027</v>
      </c>
      <c r="AG101" s="73">
        <v>7</v>
      </c>
      <c r="AH101" s="79">
        <f t="shared" si="15"/>
        <v>177869.03894558703</v>
      </c>
      <c r="AI101" s="53">
        <v>7</v>
      </c>
      <c r="AJ101" s="80">
        <f>IF($AI101&gt;$G$20,IF('Silo Levels'!$L$18="Pumping",((PI()*((($C$19+$G$20)-$AI101)*($O$20/($O$19/2)))^2*((($O$20+$G$20)-$AI101))/3)*$AJ$29)+(((PI()*((($C$19+$G$20)-$AI101)*($O$20/($O$19/2)))^2*(((($C$19+$G$20)-$AI101)*($O$20/($O$19/2)))*$AZ$11))/3)*$AJ$29),(((PI()*((($C$19+$G$20)-$AI101)*($O$20/($O$19/2)))^2*((($O$20+$G$20)-$AI101)/3))*$AJ$29)-((PI()*((($C$19+$G$20)-$AI101)*($O$20/($O$19/2)))^2*(((($C$19+$G$20)-$AI101)*($O$20/($O$19/2)))*$AZ$11)/3)*$AJ$29))),IF('Silo Levels'!$L$18="Pumping",(($D$18*$AJ$29)+((PI()*(($C$21/2)^2)*($G$20-$AI101))*$AJ$29))+((($D$18+$H$18)/3)*$BD$11)+(((PI()*($C$21/2)^2*(($C$21/2)*$AZ$11))/3)*$AJ$29),(($D$18*$AJ$29)+((PI()*(($C$21/2)^2)*($G$20-$AI101))*$AJ$29))+((($D$18+$H$18)/3)*$BD$11)-(((PI()*($C$21/2)^2*(($C$21/2)*$AZ$11))/3)*$AJ$29)))</f>
        <v>174063.64592397492</v>
      </c>
    </row>
    <row r="102" spans="1:36" x14ac:dyDescent="0.3">
      <c r="A102" s="48">
        <v>7.1</v>
      </c>
      <c r="B102" s="78">
        <f t="shared" si="9"/>
        <v>121482.42223327782</v>
      </c>
      <c r="C102" s="53">
        <v>7.1</v>
      </c>
      <c r="D102" s="54">
        <f>IF($C102&gt;$G$6,IF('Silo Levels'!$L$10="Pumping",((PI()*((($C$5+$G$6)-$C102)*($O$6/($O$5/2)))^2*((($O$6+$G$6)-$C102))/3)*$D$29)+(((PI()*((($C$5+$G$6)-$C102)*($O$6/($O$5/2)))^2*(((($C$5+$G$6)-$C102)*($O$6/($O$5/2)))*$AZ$3))/3)*$D$29),(((PI()*((($C$5+$G$6)-$C102)*($O$6/($O$5/2)))^2*((($O$6+$G$6)-$C102)/3))*$D$29)-((PI()*((($C$5+$G$6)-$C102)*($O$6/($O$5/2)))^2*(((($C$5+$G$6)-$C102)*($O$6/($O$5/2)))*$AZ$3)/3)*$D$29))),IF('Silo Levels'!$L$10="Pumping",(($D$4*$D$29)+((PI()*(($C$7/2)^2)*(G$6-$C102))*$D$29))+((($D$4+$H$4)/3)*$BD$3)+(((PI()*($C$7/2)^2*(($C$7/2)*$AZ$3))/3)*$D$29),(($D$4*$D$29)+((PI()*(($C$7/2)^2)*($G$6-$C102))*$D$29))+((($D$4+$H$4)/3)*$BD$3)-(((PI()*($C$7/2)^2*(($C$7/2)*$AZ$3))/3)*$D$29)))</f>
        <v>118426.91548357162</v>
      </c>
      <c r="E102" s="73">
        <v>7.1</v>
      </c>
      <c r="F102" s="78">
        <f t="shared" si="10"/>
        <v>106155.37033263636</v>
      </c>
      <c r="G102" s="53">
        <v>7.1</v>
      </c>
      <c r="H102" s="54">
        <f>IF($G102&gt;$G$6,IF('Silo Levels'!$L$11="Pumping",((PI()*((($C$5+$G$6)-$G102)*($O$6/($O$5/2)))^2*((($O$6+$G$6)-$G102))/3)*$H$29)+(((PI()*((($C$5+$G$6)-$G102)*($O$6/($O$5/2)))^2*(((($C$5+$G$6)-$G102)*($O$6/($O$5/2)))*$AZ$4))/3)*$H$29),(((PI()*((($C$5+$G$6)-$G102)*($O$6/($O$5/2)))^2*((($O$6+$G$6)-$G102)/3))*$H$29)-((PI()*((($C$5+$G$6)-$G102)*($O$6/($O$5/2)))^2*(((($C$5+$G$6)-$G102)*($O$6/($O$5/2)))*$AZ$4)/3)*$H$29))),IF('Silo Levels'!$L$11="Pumping",(($D$4*$H$29)+((PI()*(($C$7/2)^2)*(G$6-$G102))*$H$29))+((($D$4+$H$4)/3)*$BD$4)+(((PI()*($C$7/2)^2*(($C$7/2)*$AZ$4))/3)*$H$29),(($D$4*$H$29)+((PI()*(($C$7/2)^2)*($G$6-$G102))*$H$29))+((($D$4+$H$4)/3)*$BD$4)-(((PI()*($C$7/2)^2*(($C$7/2)*$AZ$4))/3)*$H$29)))</f>
        <v>103491.59521750789</v>
      </c>
      <c r="I102" s="73">
        <v>7.1</v>
      </c>
      <c r="J102" s="79">
        <f t="shared" si="11"/>
        <v>383881.85510365438</v>
      </c>
      <c r="K102" s="53">
        <v>7.1</v>
      </c>
      <c r="L102" s="80">
        <f>IF($K102&gt;$G$13,IF('Silo Levels'!$L$12="Pumping",((PI()*((($C$12+$G$13)-$K102)*($O$13/($O$12/2)))^2*((($O$13+$G$13)-$K102))/3)*$L$29)+(((PI()*((($C$12+$G$13)-$K102)*($O$13/($O$12/2)))^2*(((($C$12+$G$13)-$K102)*($O$13/($O$12/2)))*$AZ$5))/3)*$L$29),(((PI()*((($C$12+$G$13)-$K102)*($O$13/($O$12/2)))^2*((($O$13+$G$13)-$K102)/3))*$L$29)-((PI()*((($C$12+$G$13)-$K102)*($O$13/($O$12/2)))^2*(((($C$12+$G$13)-$K102)*($O$13/($O$12/2)))*$AZ$5)/3)*$L$29))),IF('Silo Levels'!$L$12="Pumping",(($D$11*$L$29)+((PI()*(($C$14/2)^2)*($G$13-$K102))*$L$29))+((($D$11+$H$11)/3)*$BD$5)+(((PI()*($C$14/2)^2*(($C$14/2)*$AZ$5))/3)*$L$29),(($D$11*$L$29)+((PI()*(($C$14/2)^2)*($G$13-$K102))*$L$29))+((($D$11+$H$11)/3)*$BD$5)-(((PI()*($C$14/2)^2*(($C$14/2)*$AZ$5))/3)*$L$29)))</f>
        <v>369683.84842405492</v>
      </c>
      <c r="M102" s="73">
        <v>7.1</v>
      </c>
      <c r="N102" s="79">
        <f t="shared" si="12"/>
        <v>190319.67093296902</v>
      </c>
      <c r="O102" s="53">
        <v>7.1</v>
      </c>
      <c r="P102" s="80">
        <f>IF($O102&gt;$G$20,IF('Silo Levels'!$L$13="Pumping",((PI()*((($C$19+$G$20)-$O102)*($O$20/($O$19/2)))^2*((($O$20+$G$20)-$O102))/3)*$P$29)+(((PI()*((($C$19+$G$20)-$O102)*($O$20/($O$19/2)))^2*(((($C$19+$G$20)-$O102)*($O$20/($O$19/2)))*$AZ$6))/3)*$P$29),(((PI()*((($C$19+$G$20)-$O102)*($O$20/($O$19/2)))^2*((($O$20+$G$20)-$O102)/3))*$P$29)-((PI()*((($C$19+$G$20)-$O102)*($O$20/($O$19/2)))^2*(((($C$19+$G$20)-$O102)*($O$20/($O$19/2)))*$AZ$6)/3)*$P$29))),IF('Silo Levels'!$L$13="Pumping",(($D$18*$P$29)+((PI()*(($C$21/2)^2)*($G$20-$O102))*$P$29))+((($D$18+$H$18)/3)*$BD$6)+(((PI()*($C$21/2)^2*(($C$21/2)*$AZ$6))/3)*$P$29),(($D$18*$P$29)+((PI()*(($C$21/2)^2)*($G$20-$O102))*$P$29))+((($D$18+$H$18)/3)*$BD$6)-(((PI()*($C$21/2)^2*(($C$21/2)*$AZ$6))/3)*$P$29)))</f>
        <v>186234.46960094426</v>
      </c>
      <c r="Q102" s="73">
        <v>7.1</v>
      </c>
      <c r="R102" s="79">
        <f t="shared" si="13"/>
        <v>185222.60304097563</v>
      </c>
      <c r="S102" s="53">
        <v>7.1</v>
      </c>
      <c r="T102" s="80">
        <f>IF($S102&gt;$G$20,IF('Silo Levels'!$L$14="Pumping",((PI()*((($C$19+$G$20)-$S102)*($O$20/($O$19/2)))^2*((($O$20+$G$20)-$S102))/3)*$T$29)+(((PI()*((($C$19+$G$20)-$S102)*($O$20/($O$19/2)))^2*(((($C$19+$G$20)-$S102)*($O$20/($O$19/2)))*$AZ$7))/3)*$T$29),(((PI()*((($C$19+$G$20)-$S102)*($O$20/($O$19/2)))^2*((($O$20+$G$20)-$S102)/3))*$T$29)-((PI()*((($C$19+$G$20)-$S102)*($O$20/($O$19/2)))^2*(((($C$19+$G$20)-$S102)*($O$20/($O$19/2)))*$AZ$7)/3)*$T$29))),IF('Silo Levels'!$L$14="Pumping",(($D$18*$T$29)+((PI()*(($C$21/2)^2)*($G$20-$S102))*$T$29))+((($D$18+$H$18)/3)*$BD$7)+(((PI()*($C$21/2)^2*(($C$21/2)*$AZ$7))/3)*$T$29),(($D$18*$T$29)+((PI()*(($C$21/2)^2)*($G$20-$S102))*$T$29))+((($D$18+$H$18)/3)*$BD$7)-(((PI()*($C$21/2)^2*(($C$21/2)*$AZ$7))/3)*$T$29)))</f>
        <v>181248.54156984677</v>
      </c>
      <c r="U102" s="73">
        <v>7.1</v>
      </c>
      <c r="V102" s="79">
        <f t="shared" si="16"/>
        <v>180515.64306418016</v>
      </c>
      <c r="W102" s="53">
        <v>7.1</v>
      </c>
      <c r="X102" s="80">
        <f>IF($W102&gt;$G$20,IF('Silo Levels'!$L$15="Pumping",((PI()*((($C$19+$G$20)-$W102)*($O$20/($O$19/2)))^2*((($O$20+$G$20)-$W102))/3)*$X$29)+(((PI()*((($C$19+$G$20)-$W102)*($O$20/($O$19/2)))^2*(((($C$19+$G$20)-$W102)*($O$20/($O$19/2)))*$AZ$8))/3)*$X$29),(((PI()*((($C$19+$G$20)-$W102)*($O$20/($O$19/2)))^2*((($O$20+$G$20)-$W102)/3))*$X$29)-((PI()*((($C$19+$G$20)-$W102)*($O$20/($O$19/2)))^2*(((($C$19+$G$20)-$W102)*($O$20/($O$19/2)))*$AZ$8)/3)*$X$29))),IF('Silo Levels'!$L$15="Pumping",(($D$18*$X$29)+((PI()*(($C$21/2)^2)*($G$20-$W102))*$X$29))+((($D$18+$H$18)/3)*$BD$8)+(((PI()*($C$21/2)^2*(($C$21/2)*$AZ$8))/3)*$X$29),(($D$18*$X$29)+((PI()*(($C$21/2)^2)*($G$20-$W102))*$X$29))+((($D$18+$H$18)/3)*$BD$8)-(((PI()*($C$21/2)^2*(($C$21/2)*$AZ$8))/3)*$X$29)))</f>
        <v>176644.21528131067</v>
      </c>
      <c r="Y102" s="73">
        <v>7.1</v>
      </c>
      <c r="Z102" s="79">
        <f t="shared" si="14"/>
        <v>177707.89267453222</v>
      </c>
      <c r="AA102" s="53">
        <v>7.1</v>
      </c>
      <c r="AB102" s="80">
        <f>IF($AA102&gt;$G$20,IF('Silo Levels'!$L$16="Pumping",((PI()*((($C$19+$G$20)-$AA102)*($O$20/($O$19/2)))^2*((($O$20+$G$20)-$AA102))/3)*$AB$29)+(((PI()*((($C$19+$G$20)-$AA102)*($O$20/($O$19/2)))^2*(((($C$19+$G$20)-$AA102)*($O$20/($O$19/2)))*$AZ$9))/3)*$AB$29),(((PI()*((($C$19+$G$20)-$AA102)*($O$20/($O$19/2)))^2*((($O$20+$G$20)-$AA102)/3))*$AB$29)-((PI()*((($C$19+$G$20)-$AA102)*($O$20/($O$19/2)))^2*(((($C$19+$G$20)-$AA102)*($O$20/($O$19/2)))*$AZ$9)/3)*$AB$29))),IF('Silo Levels'!$L$16="Pumping",(($D$18*$AB$29)+((PI()*(($C$21/2)^2)*($G$20-$AA102))*$AB$29))+((($D$18+$H$18)/3)*$BD$9)+(((PI()*($C$21/2)^2*(($C$21/2)*$AZ$9))/3)*$AB$29),(($D$18*$AB$29)+((PI()*(($C$21/2)^2)*($G$20-$AA102))*$AB$29))+((($D$18+$H$18)/3)*$BD$9)-(((PI()*($C$21/2)^2*(($C$21/2)*$AZ$9))/3)*$AB$29)))</f>
        <v>173897.68694998103</v>
      </c>
      <c r="AC102" s="73">
        <v>7.1</v>
      </c>
      <c r="AD102" s="79">
        <f t="shared" si="17"/>
        <v>176695.6652945714</v>
      </c>
      <c r="AE102" s="53">
        <v>7.1</v>
      </c>
      <c r="AF102" s="80">
        <f>IF($AE102&gt;$G$20,IF('Silo Levels'!$L$17="Pumping",((PI()*((($C$19+$G$20)-$AE102)*($O$20/($O$19/2)))^2*((($O$20+$G$20)-$AE102))/3)*$AF$29)+(((PI()*((($C$19+$G$20)-$AE102)*($O$20/($O$19/2)))^2*(((($C$19+$G$20)-$AE102)*($O$20/($O$19/2)))*$AZ$10))/3)*$AF$29),(((PI()*((($C$19+$G$20)-$AE102)*($O$20/($O$19/2)))^2*((($O$20+$G$20)-$AE102)/3))*$AF$29)-((PI()*((($C$19+$G$20)-$AE102)*($O$20/($O$19/2)))^2*(((($C$19+$G$20)-$AE102)*($O$20/($O$19/2)))*$AZ$10)/3)*$AF$29))),IF('Silo Levels'!$L$17="Pumping",(($D$18*$AF$29)+((PI()*(($C$21/2)^2)*($G$20-$AE102))*$AF$29))+((($D$18+$H$18)/3)*$BD$10)+(((PI()*($C$21/2)^2*(($C$21/2)*$AZ$10))/3)*$AF$29),(($D$18*$AF$29)+((PI()*(($C$21/2)^2)*($G$20-$AE102))*$AF$29))+((($D$18+$H$18)/3)*$BD$10)-(((PI()*($C$21/2)^2*(($C$21/2)*$AZ$10))/3)*$AF$29)))</f>
        <v>172907.53084954555</v>
      </c>
      <c r="AG102" s="73">
        <v>7.1</v>
      </c>
      <c r="AH102" s="79">
        <f t="shared" si="15"/>
        <v>177487.17372251235</v>
      </c>
      <c r="AI102" s="53">
        <v>7.1</v>
      </c>
      <c r="AJ102" s="80">
        <f>IF($AI102&gt;$G$20,IF('Silo Levels'!$L$18="Pumping",((PI()*((($C$19+$G$20)-$AI102)*($O$20/($O$19/2)))^2*((($O$20+$G$20)-$AI102))/3)*$AJ$29)+(((PI()*((($C$19+$G$20)-$AI102)*($O$20/($O$19/2)))^2*(((($C$19+$G$20)-$AI102)*($O$20/($O$19/2)))*$AZ$11))/3)*$AJ$29),(((PI()*((($C$19+$G$20)-$AI102)*($O$20/($O$19/2)))^2*((($O$20+$G$20)-$AI102)/3))*$AJ$29)-((PI()*((($C$19+$G$20)-$AI102)*($O$20/($O$19/2)))^2*(((($C$19+$G$20)-$AI102)*($O$20/($O$19/2)))*$AZ$11)/3)*$AJ$29))),IF('Silo Levels'!$L$18="Pumping",(($D$18*$AJ$29)+((PI()*(($C$21/2)^2)*($G$20-$AI102))*$AJ$29))+((($D$18+$H$18)/3)*$BD$11)+(((PI()*($C$21/2)^2*(($C$21/2)*$AZ$11))/3)*$AJ$29),(($D$18*$AJ$29)+((PI()*(($C$21/2)^2)*($G$20-$AI102))*$AJ$29))+((($D$18+$H$18)/3)*$BD$11)-(((PI()*($C$21/2)^2*(($C$21/2)*$AZ$11))/3)*$AJ$29)))</f>
        <v>173681.78070090024</v>
      </c>
    </row>
    <row r="103" spans="1:36" x14ac:dyDescent="0.3">
      <c r="A103" s="48">
        <v>7.2</v>
      </c>
      <c r="B103" s="78">
        <f t="shared" si="9"/>
        <v>121044.400359751</v>
      </c>
      <c r="C103" s="53">
        <v>7.2</v>
      </c>
      <c r="D103" s="54">
        <f>IF($C103&gt;$G$6,IF('Silo Levels'!$L$10="Pumping",((PI()*((($C$5+$G$6)-$C103)*($O$6/($O$5/2)))^2*((($O$6+$G$6)-$C103))/3)*$D$29)+(((PI()*((($C$5+$G$6)-$C103)*($O$6/($O$5/2)))^2*(((($C$5+$G$6)-$C103)*($O$6/($O$5/2)))*$AZ$3))/3)*$D$29),(((PI()*((($C$5+$G$6)-$C103)*($O$6/($O$5/2)))^2*((($O$6+$G$6)-$C103)/3))*$D$29)-((PI()*((($C$5+$G$6)-$C103)*($O$6/($O$5/2)))^2*(((($C$5+$G$6)-$C103)*($O$6/($O$5/2)))*$AZ$3)/3)*$D$29))),IF('Silo Levels'!$L$10="Pumping",(($D$4*$D$29)+((PI()*(($C$7/2)^2)*(G$6-$C103))*$D$29))+((($D$4+$H$4)/3)*$BD$3)+(((PI()*($C$7/2)^2*(($C$7/2)*$AZ$3))/3)*$D$29),(($D$4*$D$29)+((PI()*(($C$7/2)^2)*($G$6-$C103))*$D$29))+((($D$4+$H$4)/3)*$BD$3)-(((PI()*($C$7/2)^2*(($C$7/2)*$AZ$3))/3)*$D$29)))</f>
        <v>117988.8936100448</v>
      </c>
      <c r="E103" s="73">
        <v>7.2</v>
      </c>
      <c r="F103" s="78">
        <f t="shared" si="10"/>
        <v>105773.50510956171</v>
      </c>
      <c r="G103" s="53">
        <v>7.2</v>
      </c>
      <c r="H103" s="54">
        <f>IF($G103&gt;$G$6,IF('Silo Levels'!$L$11="Pumping",((PI()*((($C$5+$G$6)-$G103)*($O$6/($O$5/2)))^2*((($O$6+$G$6)-$G103))/3)*$H$29)+(((PI()*((($C$5+$G$6)-$G103)*($O$6/($O$5/2)))^2*(((($C$5+$G$6)-$G103)*($O$6/($O$5/2)))*$AZ$4))/3)*$H$29),(((PI()*((($C$5+$G$6)-$G103)*($O$6/($O$5/2)))^2*((($O$6+$G$6)-$G103)/3))*$H$29)-((PI()*((($C$5+$G$6)-$G103)*($O$6/($O$5/2)))^2*(((($C$5+$G$6)-$G103)*($O$6/($O$5/2)))*$AZ$4)/3)*$H$29))),IF('Silo Levels'!$L$11="Pumping",(($D$4*$H$29)+((PI()*(($C$7/2)^2)*(G$6-$G103))*$H$29))+((($D$4+$H$4)/3)*$BD$4)+(((PI()*($C$7/2)^2*(($C$7/2)*$AZ$4))/3)*$H$29),(($D$4*$H$29)+((PI()*(($C$7/2)^2)*($G$6-$G103))*$H$29))+((($D$4+$H$4)/3)*$BD$4)-(((PI()*($C$7/2)^2*(($C$7/2)*$AZ$4))/3)*$H$29)))</f>
        <v>103109.72999443323</v>
      </c>
      <c r="I103" s="73">
        <v>7.2</v>
      </c>
      <c r="J103" s="79">
        <f t="shared" si="11"/>
        <v>382962.89027002332</v>
      </c>
      <c r="K103" s="53">
        <v>7.2</v>
      </c>
      <c r="L103" s="80">
        <f>IF($K103&gt;$G$13,IF('Silo Levels'!$L$12="Pumping",((PI()*((($C$12+$G$13)-$K103)*($O$13/($O$12/2)))^2*((($O$13+$G$13)-$K103))/3)*$L$29)+(((PI()*((($C$12+$G$13)-$K103)*($O$13/($O$12/2)))^2*(((($C$12+$G$13)-$K103)*($O$13/($O$12/2)))*$AZ$5))/3)*$L$29),(((PI()*((($C$12+$G$13)-$K103)*($O$13/($O$12/2)))^2*((($O$13+$G$13)-$K103)/3))*$L$29)-((PI()*((($C$12+$G$13)-$K103)*($O$13/($O$12/2)))^2*(((($C$12+$G$13)-$K103)*($O$13/($O$12/2)))*$AZ$5)/3)*$L$29))),IF('Silo Levels'!$L$12="Pumping",(($D$11*$L$29)+((PI()*(($C$14/2)^2)*($G$13-$K103))*$L$29))+((($D$11+$H$11)/3)*$BD$5)+(((PI()*($C$14/2)^2*(($C$14/2)*$AZ$5))/3)*$L$29),(($D$11*$L$29)+((PI()*(($C$14/2)^2)*($G$13-$K103))*$L$29))+((($D$11+$H$11)/3)*$BD$5)-(((PI()*($C$14/2)^2*(($C$14/2)*$AZ$5))/3)*$L$29)))</f>
        <v>368764.88359042385</v>
      </c>
      <c r="M103" s="73">
        <v>7.2</v>
      </c>
      <c r="N103" s="79">
        <f t="shared" si="12"/>
        <v>189909.72738466828</v>
      </c>
      <c r="O103" s="53">
        <v>7.2</v>
      </c>
      <c r="P103" s="80">
        <f>IF($O103&gt;$G$20,IF('Silo Levels'!$L$13="Pumping",((PI()*((($C$19+$G$20)-$O103)*($O$20/($O$19/2)))^2*((($O$20+$G$20)-$O103))/3)*$P$29)+(((PI()*((($C$19+$G$20)-$O103)*($O$20/($O$19/2)))^2*(((($C$19+$G$20)-$O103)*($O$20/($O$19/2)))*$AZ$6))/3)*$P$29),(((PI()*((($C$19+$G$20)-$O103)*($O$20/($O$19/2)))^2*((($O$20+$G$20)-$O103)/3))*$P$29)-((PI()*((($C$19+$G$20)-$O103)*($O$20/($O$19/2)))^2*(((($C$19+$G$20)-$O103)*($O$20/($O$19/2)))*$AZ$6)/3)*$P$29))),IF('Silo Levels'!$L$13="Pumping",(($D$18*$P$29)+((PI()*(($C$21/2)^2)*($G$20-$O103))*$P$29))+((($D$18+$H$18)/3)*$BD$6)+(((PI()*($C$21/2)^2*(($C$21/2)*$AZ$6))/3)*$P$29),(($D$18*$P$29)+((PI()*(($C$21/2)^2)*($G$20-$O103))*$P$29))+((($D$18+$H$18)/3)*$BD$6)-(((PI()*($C$21/2)^2*(($C$21/2)*$AZ$6))/3)*$P$29)))</f>
        <v>185824.52605264352</v>
      </c>
      <c r="Q103" s="73">
        <v>7.2</v>
      </c>
      <c r="R103" s="79">
        <f t="shared" si="13"/>
        <v>184823.81220345467</v>
      </c>
      <c r="S103" s="53">
        <v>7.2</v>
      </c>
      <c r="T103" s="80">
        <f>IF($S103&gt;$G$20,IF('Silo Levels'!$L$14="Pumping",((PI()*((($C$19+$G$20)-$S103)*($O$20/($O$19/2)))^2*((($O$20+$G$20)-$S103))/3)*$T$29)+(((PI()*((($C$19+$G$20)-$S103)*($O$20/($O$19/2)))^2*(((($C$19+$G$20)-$S103)*($O$20/($O$19/2)))*$AZ$7))/3)*$T$29),(((PI()*((($C$19+$G$20)-$S103)*($O$20/($O$19/2)))^2*((($O$20+$G$20)-$S103)/3))*$T$29)-((PI()*((($C$19+$G$20)-$S103)*($O$20/($O$19/2)))^2*(((($C$19+$G$20)-$S103)*($O$20/($O$19/2)))*$AZ$7)/3)*$T$29))),IF('Silo Levels'!$L$14="Pumping",(($D$18*$T$29)+((PI()*(($C$21/2)^2)*($G$20-$S103))*$T$29))+((($D$18+$H$18)/3)*$BD$7)+(((PI()*($C$21/2)^2*(($C$21/2)*$AZ$7))/3)*$T$29),(($D$18*$T$29)+((PI()*(($C$21/2)^2)*($G$20-$S103))*$T$29))+((($D$18+$H$18)/3)*$BD$7)-(((PI()*($C$21/2)^2*(($C$21/2)*$AZ$7))/3)*$T$29)))</f>
        <v>180849.7507323258</v>
      </c>
      <c r="U103" s="73">
        <v>7.2</v>
      </c>
      <c r="V103" s="79">
        <f t="shared" si="16"/>
        <v>180127.15135635211</v>
      </c>
      <c r="W103" s="53">
        <v>7.2</v>
      </c>
      <c r="X103" s="80">
        <f>IF($W103&gt;$G$20,IF('Silo Levels'!$L$15="Pumping",((PI()*((($C$19+$G$20)-$W103)*($O$20/($O$19/2)))^2*((($O$20+$G$20)-$W103))/3)*$X$29)+(((PI()*((($C$19+$G$20)-$W103)*($O$20/($O$19/2)))^2*(((($C$19+$G$20)-$W103)*($O$20/($O$19/2)))*$AZ$8))/3)*$X$29),(((PI()*((($C$19+$G$20)-$W103)*($O$20/($O$19/2)))^2*((($O$20+$G$20)-$W103)/3))*$X$29)-((PI()*((($C$19+$G$20)-$W103)*($O$20/($O$19/2)))^2*(((($C$19+$G$20)-$W103)*($O$20/($O$19/2)))*$AZ$8)/3)*$X$29))),IF('Silo Levels'!$L$15="Pumping",(($D$18*$X$29)+((PI()*(($C$21/2)^2)*($G$20-$W103))*$X$29))+((($D$18+$H$18)/3)*$BD$8)+(((PI()*($C$21/2)^2*(($C$21/2)*$AZ$8))/3)*$X$29),(($D$18*$X$29)+((PI()*(($C$21/2)^2)*($G$20-$W103))*$X$29))+((($D$18+$H$18)/3)*$BD$8)-(((PI()*($C$21/2)^2*(($C$21/2)*$AZ$8))/3)*$X$29)))</f>
        <v>176255.72357348262</v>
      </c>
      <c r="Y103" s="73">
        <v>7.2</v>
      </c>
      <c r="Z103" s="79">
        <f t="shared" si="14"/>
        <v>177325.54450426367</v>
      </c>
      <c r="AA103" s="53">
        <v>7.2</v>
      </c>
      <c r="AB103" s="80">
        <f>IF($AA103&gt;$G$20,IF('Silo Levels'!$L$16="Pumping",((PI()*((($C$19+$G$20)-$AA103)*($O$20/($O$19/2)))^2*((($O$20+$G$20)-$AA103))/3)*$AB$29)+(((PI()*((($C$19+$G$20)-$AA103)*($O$20/($O$19/2)))^2*(((($C$19+$G$20)-$AA103)*($O$20/($O$19/2)))*$AZ$9))/3)*$AB$29),(((PI()*((($C$19+$G$20)-$AA103)*($O$20/($O$19/2)))^2*((($O$20+$G$20)-$AA103)/3))*$AB$29)-((PI()*((($C$19+$G$20)-$AA103)*($O$20/($O$19/2)))^2*(((($C$19+$G$20)-$AA103)*($O$20/($O$19/2)))*$AZ$9)/3)*$AB$29))),IF('Silo Levels'!$L$16="Pumping",(($D$18*$AB$29)+((PI()*(($C$21/2)^2)*($G$20-$AA103))*$AB$29))+((($D$18+$H$18)/3)*$BD$9)+(((PI()*($C$21/2)^2*(($C$21/2)*$AZ$9))/3)*$AB$29),(($D$18*$AB$29)+((PI()*(($C$21/2)^2)*($G$20-$AA103))*$AB$29))+((($D$18+$H$18)/3)*$BD$9)-(((PI()*($C$21/2)^2*(($C$21/2)*$AZ$9))/3)*$AB$29)))</f>
        <v>173515.33877971247</v>
      </c>
      <c r="AC103" s="73">
        <v>7.2</v>
      </c>
      <c r="AD103" s="79">
        <f t="shared" si="17"/>
        <v>176315.53194259666</v>
      </c>
      <c r="AE103" s="53">
        <v>7.2</v>
      </c>
      <c r="AF103" s="80">
        <f>IF($AE103&gt;$G$20,IF('Silo Levels'!$L$17="Pumping",((PI()*((($C$19+$G$20)-$AE103)*($O$20/($O$19/2)))^2*((($O$20+$G$20)-$AE103))/3)*$AF$29)+(((PI()*((($C$19+$G$20)-$AE103)*($O$20/($O$19/2)))^2*(((($C$19+$G$20)-$AE103)*($O$20/($O$19/2)))*$AZ$10))/3)*$AF$29),(((PI()*((($C$19+$G$20)-$AE103)*($O$20/($O$19/2)))^2*((($O$20+$G$20)-$AE103)/3))*$AF$29)-((PI()*((($C$19+$G$20)-$AE103)*($O$20/($O$19/2)))^2*(((($C$19+$G$20)-$AE103)*($O$20/($O$19/2)))*$AZ$10)/3)*$AF$29))),IF('Silo Levels'!$L$17="Pumping",(($D$18*$AF$29)+((PI()*(($C$21/2)^2)*($G$20-$AE103))*$AF$29))+((($D$18+$H$18)/3)*$BD$10)+(((PI()*($C$21/2)^2*(($C$21/2)*$AZ$10))/3)*$AF$29),(($D$18*$AF$29)+((PI()*(($C$21/2)^2)*($G$20-$AE103))*$AF$29))+((($D$18+$H$18)/3)*$BD$10)-(((PI()*($C$21/2)^2*(($C$21/2)*$AZ$10))/3)*$AF$29)))</f>
        <v>172527.39749757081</v>
      </c>
      <c r="AG103" s="73">
        <v>7.2</v>
      </c>
      <c r="AH103" s="79">
        <f t="shared" si="15"/>
        <v>177105.30849943767</v>
      </c>
      <c r="AI103" s="53">
        <v>7.2</v>
      </c>
      <c r="AJ103" s="80">
        <f>IF($AI103&gt;$G$20,IF('Silo Levels'!$L$18="Pumping",((PI()*((($C$19+$G$20)-$AI103)*($O$20/($O$19/2)))^2*((($O$20+$G$20)-$AI103))/3)*$AJ$29)+(((PI()*((($C$19+$G$20)-$AI103)*($O$20/($O$19/2)))^2*(((($C$19+$G$20)-$AI103)*($O$20/($O$19/2)))*$AZ$11))/3)*$AJ$29),(((PI()*((($C$19+$G$20)-$AI103)*($O$20/($O$19/2)))^2*((($O$20+$G$20)-$AI103)/3))*$AJ$29)-((PI()*((($C$19+$G$20)-$AI103)*($O$20/($O$19/2)))^2*(((($C$19+$G$20)-$AI103)*($O$20/($O$19/2)))*$AZ$11)/3)*$AJ$29))),IF('Silo Levels'!$L$18="Pumping",(($D$18*$AJ$29)+((PI()*(($C$21/2)^2)*($G$20-$AI103))*$AJ$29))+((($D$18+$H$18)/3)*$BD$11)+(((PI()*($C$21/2)^2*(($C$21/2)*$AZ$11))/3)*$AJ$29),(($D$18*$AJ$29)+((PI()*(($C$21/2)^2)*($G$20-$AI103))*$AJ$29))+((($D$18+$H$18)/3)*$BD$11)-(((PI()*($C$21/2)^2*(($C$21/2)*$AZ$11))/3)*$AJ$29)))</f>
        <v>173299.91547782556</v>
      </c>
    </row>
    <row r="104" spans="1:36" x14ac:dyDescent="0.3">
      <c r="A104" s="48">
        <v>7.3</v>
      </c>
      <c r="B104" s="78">
        <f t="shared" si="9"/>
        <v>120606.37848622417</v>
      </c>
      <c r="C104" s="53">
        <v>7.3</v>
      </c>
      <c r="D104" s="54">
        <f>IF($C104&gt;$G$6,IF('Silo Levels'!$L$10="Pumping",((PI()*((($C$5+$G$6)-$C104)*($O$6/($O$5/2)))^2*((($O$6+$G$6)-$C104))/3)*$D$29)+(((PI()*((($C$5+$G$6)-$C104)*($O$6/($O$5/2)))^2*(((($C$5+$G$6)-$C104)*($O$6/($O$5/2)))*$AZ$3))/3)*$D$29),(((PI()*((($C$5+$G$6)-$C104)*($O$6/($O$5/2)))^2*((($O$6+$G$6)-$C104)/3))*$D$29)-((PI()*((($C$5+$G$6)-$C104)*($O$6/($O$5/2)))^2*(((($C$5+$G$6)-$C104)*($O$6/($O$5/2)))*$AZ$3)/3)*$D$29))),IF('Silo Levels'!$L$10="Pumping",(($D$4*$D$29)+((PI()*(($C$7/2)^2)*(G$6-$C104))*$D$29))+((($D$4+$H$4)/3)*$BD$3)+(((PI()*($C$7/2)^2*(($C$7/2)*$AZ$3))/3)*$D$29),(($D$4*$D$29)+((PI()*(($C$7/2)^2)*($G$6-$C104))*$D$29))+((($D$4+$H$4)/3)*$BD$3)-(((PI()*($C$7/2)^2*(($C$7/2)*$AZ$3))/3)*$D$29)))</f>
        <v>117550.87173651798</v>
      </c>
      <c r="E104" s="73">
        <v>7.3</v>
      </c>
      <c r="F104" s="78">
        <f t="shared" si="10"/>
        <v>105391.63988648703</v>
      </c>
      <c r="G104" s="53">
        <v>7.3</v>
      </c>
      <c r="H104" s="54">
        <f>IF($G104&gt;$G$6,IF('Silo Levels'!$L$11="Pumping",((PI()*((($C$5+$G$6)-$G104)*($O$6/($O$5/2)))^2*((($O$6+$G$6)-$G104))/3)*$H$29)+(((PI()*((($C$5+$G$6)-$G104)*($O$6/($O$5/2)))^2*(((($C$5+$G$6)-$G104)*($O$6/($O$5/2)))*$AZ$4))/3)*$H$29),(((PI()*((($C$5+$G$6)-$G104)*($O$6/($O$5/2)))^2*((($O$6+$G$6)-$G104)/3))*$H$29)-((PI()*((($C$5+$G$6)-$G104)*($O$6/($O$5/2)))^2*(((($C$5+$G$6)-$G104)*($O$6/($O$5/2)))*$AZ$4)/3)*$H$29))),IF('Silo Levels'!$L$11="Pumping",(($D$4*$H$29)+((PI()*(($C$7/2)^2)*(G$6-$G104))*$H$29))+((($D$4+$H$4)/3)*$BD$4)+(((PI()*($C$7/2)^2*(($C$7/2)*$AZ$4))/3)*$H$29),(($D$4*$H$29)+((PI()*(($C$7/2)^2)*($G$6-$G104))*$H$29))+((($D$4+$H$4)/3)*$BD$4)-(((PI()*($C$7/2)^2*(($C$7/2)*$AZ$4))/3)*$H$29)))</f>
        <v>102727.86477135855</v>
      </c>
      <c r="I104" s="73">
        <v>7.3</v>
      </c>
      <c r="J104" s="79">
        <f t="shared" si="11"/>
        <v>382043.92543639231</v>
      </c>
      <c r="K104" s="53">
        <v>7.3</v>
      </c>
      <c r="L104" s="80">
        <f>IF($K104&gt;$G$13,IF('Silo Levels'!$L$12="Pumping",((PI()*((($C$12+$G$13)-$K104)*($O$13/($O$12/2)))^2*((($O$13+$G$13)-$K104))/3)*$L$29)+(((PI()*((($C$12+$G$13)-$K104)*($O$13/($O$12/2)))^2*(((($C$12+$G$13)-$K104)*($O$13/($O$12/2)))*$AZ$5))/3)*$L$29),(((PI()*((($C$12+$G$13)-$K104)*($O$13/($O$12/2)))^2*((($O$13+$G$13)-$K104)/3))*$L$29)-((PI()*((($C$12+$G$13)-$K104)*($O$13/($O$12/2)))^2*(((($C$12+$G$13)-$K104)*($O$13/($O$12/2)))*$AZ$5)/3)*$L$29))),IF('Silo Levels'!$L$12="Pumping",(($D$11*$L$29)+((PI()*(($C$14/2)^2)*($G$13-$K104))*$L$29))+((($D$11+$H$11)/3)*$BD$5)+(((PI()*($C$14/2)^2*(($C$14/2)*$AZ$5))/3)*$L$29),(($D$11*$L$29)+((PI()*(($C$14/2)^2)*($G$13-$K104))*$L$29))+((($D$11+$H$11)/3)*$BD$5)-(((PI()*($C$14/2)^2*(($C$14/2)*$AZ$5))/3)*$L$29)))</f>
        <v>367845.91875679285</v>
      </c>
      <c r="M104" s="73">
        <v>7.3</v>
      </c>
      <c r="N104" s="79">
        <f t="shared" si="12"/>
        <v>189499.78383636757</v>
      </c>
      <c r="O104" s="53">
        <v>7.3</v>
      </c>
      <c r="P104" s="80">
        <f>IF($O104&gt;$G$20,IF('Silo Levels'!$L$13="Pumping",((PI()*((($C$19+$G$20)-$O104)*($O$20/($O$19/2)))^2*((($O$20+$G$20)-$O104))/3)*$P$29)+(((PI()*((($C$19+$G$20)-$O104)*($O$20/($O$19/2)))^2*(((($C$19+$G$20)-$O104)*($O$20/($O$19/2)))*$AZ$6))/3)*$P$29),(((PI()*((($C$19+$G$20)-$O104)*($O$20/($O$19/2)))^2*((($O$20+$G$20)-$O104)/3))*$P$29)-((PI()*((($C$19+$G$20)-$O104)*($O$20/($O$19/2)))^2*(((($C$19+$G$20)-$O104)*($O$20/($O$19/2)))*$AZ$6)/3)*$P$29))),IF('Silo Levels'!$L$13="Pumping",(($D$18*$P$29)+((PI()*(($C$21/2)^2)*($G$20-$O104))*$P$29))+((($D$18+$H$18)/3)*$BD$6)+(((PI()*($C$21/2)^2*(($C$21/2)*$AZ$6))/3)*$P$29),(($D$18*$P$29)+((PI()*(($C$21/2)^2)*($G$20-$O104))*$P$29))+((($D$18+$H$18)/3)*$BD$6)-(((PI()*($C$21/2)^2*(($C$21/2)*$AZ$6))/3)*$P$29)))</f>
        <v>185414.5825043428</v>
      </c>
      <c r="Q104" s="73">
        <v>7.3</v>
      </c>
      <c r="R104" s="79">
        <f t="shared" si="13"/>
        <v>184425.02136593376</v>
      </c>
      <c r="S104" s="53">
        <v>7.3</v>
      </c>
      <c r="T104" s="80">
        <f>IF($S104&gt;$G$20,IF('Silo Levels'!$L$14="Pumping",((PI()*((($C$19+$G$20)-$S104)*($O$20/($O$19/2)))^2*((($O$20+$G$20)-$S104))/3)*$T$29)+(((PI()*((($C$19+$G$20)-$S104)*($O$20/($O$19/2)))^2*(((($C$19+$G$20)-$S104)*($O$20/($O$19/2)))*$AZ$7))/3)*$T$29),(((PI()*((($C$19+$G$20)-$S104)*($O$20/($O$19/2)))^2*((($O$20+$G$20)-$S104)/3))*$T$29)-((PI()*((($C$19+$G$20)-$S104)*($O$20/($O$19/2)))^2*(((($C$19+$G$20)-$S104)*($O$20/($O$19/2)))*$AZ$7)/3)*$T$29))),IF('Silo Levels'!$L$14="Pumping",(($D$18*$T$29)+((PI()*(($C$21/2)^2)*($G$20-$S104))*$T$29))+((($D$18+$H$18)/3)*$BD$7)+(((PI()*($C$21/2)^2*(($C$21/2)*$AZ$7))/3)*$T$29),(($D$18*$T$29)+((PI()*(($C$21/2)^2)*($G$20-$S104))*$T$29))+((($D$18+$H$18)/3)*$BD$7)-(((PI()*($C$21/2)^2*(($C$21/2)*$AZ$7))/3)*$T$29)))</f>
        <v>180450.9598948049</v>
      </c>
      <c r="U104" s="73">
        <v>7.3</v>
      </c>
      <c r="V104" s="79">
        <f t="shared" si="16"/>
        <v>179738.65964852413</v>
      </c>
      <c r="W104" s="53">
        <v>7.3</v>
      </c>
      <c r="X104" s="80">
        <f>IF($W104&gt;$G$20,IF('Silo Levels'!$L$15="Pumping",((PI()*((($C$19+$G$20)-$W104)*($O$20/($O$19/2)))^2*((($O$20+$G$20)-$W104))/3)*$X$29)+(((PI()*((($C$19+$G$20)-$W104)*($O$20/($O$19/2)))^2*(((($C$19+$G$20)-$W104)*($O$20/($O$19/2)))*$AZ$8))/3)*$X$29),(((PI()*((($C$19+$G$20)-$W104)*($O$20/($O$19/2)))^2*((($O$20+$G$20)-$W104)/3))*$X$29)-((PI()*((($C$19+$G$20)-$W104)*($O$20/($O$19/2)))^2*(((($C$19+$G$20)-$W104)*($O$20/($O$19/2)))*$AZ$8)/3)*$X$29))),IF('Silo Levels'!$L$15="Pumping",(($D$18*$X$29)+((PI()*(($C$21/2)^2)*($G$20-$W104))*$X$29))+((($D$18+$H$18)/3)*$BD$8)+(((PI()*($C$21/2)^2*(($C$21/2)*$AZ$8))/3)*$X$29),(($D$18*$X$29)+((PI()*(($C$21/2)^2)*($G$20-$W104))*$X$29))+((($D$18+$H$18)/3)*$BD$8)-(((PI()*($C$21/2)^2*(($C$21/2)*$AZ$8))/3)*$X$29)))</f>
        <v>175867.23186565464</v>
      </c>
      <c r="Y104" s="73">
        <v>7.3</v>
      </c>
      <c r="Z104" s="79">
        <f t="shared" si="14"/>
        <v>176943.19633399512</v>
      </c>
      <c r="AA104" s="53">
        <v>7.3</v>
      </c>
      <c r="AB104" s="80">
        <f>IF($AA104&gt;$G$20,IF('Silo Levels'!$L$16="Pumping",((PI()*((($C$19+$G$20)-$AA104)*($O$20/($O$19/2)))^2*((($O$20+$G$20)-$AA104))/3)*$AB$29)+(((PI()*((($C$19+$G$20)-$AA104)*($O$20/($O$19/2)))^2*(((($C$19+$G$20)-$AA104)*($O$20/($O$19/2)))*$AZ$9))/3)*$AB$29),(((PI()*((($C$19+$G$20)-$AA104)*($O$20/($O$19/2)))^2*((($O$20+$G$20)-$AA104)/3))*$AB$29)-((PI()*((($C$19+$G$20)-$AA104)*($O$20/($O$19/2)))^2*(((($C$19+$G$20)-$AA104)*($O$20/($O$19/2)))*$AZ$9)/3)*$AB$29))),IF('Silo Levels'!$L$16="Pumping",(($D$18*$AB$29)+((PI()*(($C$21/2)^2)*($G$20-$AA104))*$AB$29))+((($D$18+$H$18)/3)*$BD$9)+(((PI()*($C$21/2)^2*(($C$21/2)*$AZ$9))/3)*$AB$29),(($D$18*$AB$29)+((PI()*(($C$21/2)^2)*($G$20-$AA104))*$AB$29))+((($D$18+$H$18)/3)*$BD$9)-(((PI()*($C$21/2)^2*(($C$21/2)*$AZ$9))/3)*$AB$29)))</f>
        <v>173132.99060944392</v>
      </c>
      <c r="AC104" s="73">
        <v>7.3</v>
      </c>
      <c r="AD104" s="79">
        <f t="shared" si="17"/>
        <v>175935.39859062198</v>
      </c>
      <c r="AE104" s="53">
        <v>7.3</v>
      </c>
      <c r="AF104" s="80">
        <f>IF($AE104&gt;$G$20,IF('Silo Levels'!$L$17="Pumping",((PI()*((($C$19+$G$20)-$AE104)*($O$20/($O$19/2)))^2*((($O$20+$G$20)-$AE104))/3)*$AF$29)+(((PI()*((($C$19+$G$20)-$AE104)*($O$20/($O$19/2)))^2*(((($C$19+$G$20)-$AE104)*($O$20/($O$19/2)))*$AZ$10))/3)*$AF$29),(((PI()*((($C$19+$G$20)-$AE104)*($O$20/($O$19/2)))^2*((($O$20+$G$20)-$AE104)/3))*$AF$29)-((PI()*((($C$19+$G$20)-$AE104)*($O$20/($O$19/2)))^2*(((($C$19+$G$20)-$AE104)*($O$20/($O$19/2)))*$AZ$10)/3)*$AF$29))),IF('Silo Levels'!$L$17="Pumping",(($D$18*$AF$29)+((PI()*(($C$21/2)^2)*($G$20-$AE104))*$AF$29))+((($D$18+$H$18)/3)*$BD$10)+(((PI()*($C$21/2)^2*(($C$21/2)*$AZ$10))/3)*$AF$29),(($D$18*$AF$29)+((PI()*(($C$21/2)^2)*($G$20-$AE104))*$AF$29))+((($D$18+$H$18)/3)*$BD$10)-(((PI()*($C$21/2)^2*(($C$21/2)*$AZ$10))/3)*$AF$29)))</f>
        <v>172147.26414559613</v>
      </c>
      <c r="AG104" s="73">
        <v>7.3</v>
      </c>
      <c r="AH104" s="79">
        <f t="shared" si="15"/>
        <v>176723.44327636305</v>
      </c>
      <c r="AI104" s="53">
        <v>7.3</v>
      </c>
      <c r="AJ104" s="80">
        <f>IF($AI104&gt;$G$20,IF('Silo Levels'!$L$18="Pumping",((PI()*((($C$19+$G$20)-$AI104)*($O$20/($O$19/2)))^2*((($O$20+$G$20)-$AI104))/3)*$AJ$29)+(((PI()*((($C$19+$G$20)-$AI104)*($O$20/($O$19/2)))^2*(((($C$19+$G$20)-$AI104)*($O$20/($O$19/2)))*$AZ$11))/3)*$AJ$29),(((PI()*((($C$19+$G$20)-$AI104)*($O$20/($O$19/2)))^2*((($O$20+$G$20)-$AI104)/3))*$AJ$29)-((PI()*((($C$19+$G$20)-$AI104)*($O$20/($O$19/2)))^2*(((($C$19+$G$20)-$AI104)*($O$20/($O$19/2)))*$AZ$11)/3)*$AJ$29))),IF('Silo Levels'!$L$18="Pumping",(($D$18*$AJ$29)+((PI()*(($C$21/2)^2)*($G$20-$AI104))*$AJ$29))+((($D$18+$H$18)/3)*$BD$11)+(((PI()*($C$21/2)^2*(($C$21/2)*$AZ$11))/3)*$AJ$29),(($D$18*$AJ$29)+((PI()*(($C$21/2)^2)*($G$20-$AI104))*$AJ$29))+((($D$18+$H$18)/3)*$BD$11)-(((PI()*($C$21/2)^2*(($C$21/2)*$AZ$11))/3)*$AJ$29)))</f>
        <v>172918.05025475094</v>
      </c>
    </row>
    <row r="105" spans="1:36" x14ac:dyDescent="0.3">
      <c r="A105" s="48">
        <v>7.4</v>
      </c>
      <c r="B105" s="78">
        <f t="shared" si="9"/>
        <v>120168.35661269737</v>
      </c>
      <c r="C105" s="53">
        <v>7.4</v>
      </c>
      <c r="D105" s="54">
        <f>IF($C105&gt;$G$6,IF('Silo Levels'!$L$10="Pumping",((PI()*((($C$5+$G$6)-$C105)*($O$6/($O$5/2)))^2*((($O$6+$G$6)-$C105))/3)*$D$29)+(((PI()*((($C$5+$G$6)-$C105)*($O$6/($O$5/2)))^2*(((($C$5+$G$6)-$C105)*($O$6/($O$5/2)))*$AZ$3))/3)*$D$29),(((PI()*((($C$5+$G$6)-$C105)*($O$6/($O$5/2)))^2*((($O$6+$G$6)-$C105)/3))*$D$29)-((PI()*((($C$5+$G$6)-$C105)*($O$6/($O$5/2)))^2*(((($C$5+$G$6)-$C105)*($O$6/($O$5/2)))*$AZ$3)/3)*$D$29))),IF('Silo Levels'!$L$10="Pumping",(($D$4*$D$29)+((PI()*(($C$7/2)^2)*(G$6-$C105))*$D$29))+((($D$4+$H$4)/3)*$BD$3)+(((PI()*($C$7/2)^2*(($C$7/2)*$AZ$3))/3)*$D$29),(($D$4*$D$29)+((PI()*(($C$7/2)^2)*($G$6-$C105))*$D$29))+((($D$4+$H$4)/3)*$BD$3)-(((PI()*($C$7/2)^2*(($C$7/2)*$AZ$3))/3)*$D$29)))</f>
        <v>117112.84986299118</v>
      </c>
      <c r="E105" s="73">
        <v>7.4</v>
      </c>
      <c r="F105" s="78">
        <f t="shared" si="10"/>
        <v>105009.77466341239</v>
      </c>
      <c r="G105" s="53">
        <v>7.4</v>
      </c>
      <c r="H105" s="54">
        <f>IF($G105&gt;$G$6,IF('Silo Levels'!$L$11="Pumping",((PI()*((($C$5+$G$6)-$G105)*($O$6/($O$5/2)))^2*((($O$6+$G$6)-$G105))/3)*$H$29)+(((PI()*((($C$5+$G$6)-$G105)*($O$6/($O$5/2)))^2*(((($C$5+$G$6)-$G105)*($O$6/($O$5/2)))*$AZ$4))/3)*$H$29),(((PI()*((($C$5+$G$6)-$G105)*($O$6/($O$5/2)))^2*((($O$6+$G$6)-$G105)/3))*$H$29)-((PI()*((($C$5+$G$6)-$G105)*($O$6/($O$5/2)))^2*(((($C$5+$G$6)-$G105)*($O$6/($O$5/2)))*$AZ$4)/3)*$H$29))),IF('Silo Levels'!$L$11="Pumping",(($D$4*$H$29)+((PI()*(($C$7/2)^2)*(G$6-$G105))*$H$29))+((($D$4+$H$4)/3)*$BD$4)+(((PI()*($C$7/2)^2*(($C$7/2)*$AZ$4))/3)*$H$29),(($D$4*$H$29)+((PI()*(($C$7/2)^2)*($G$6-$G105))*$H$29))+((($D$4+$H$4)/3)*$BD$4)-(((PI()*($C$7/2)^2*(($C$7/2)*$AZ$4))/3)*$H$29)))</f>
        <v>102345.99954828391</v>
      </c>
      <c r="I105" s="73">
        <v>7.4</v>
      </c>
      <c r="J105" s="79">
        <f t="shared" si="11"/>
        <v>381124.9606027613</v>
      </c>
      <c r="K105" s="53">
        <v>7.4</v>
      </c>
      <c r="L105" s="80">
        <f>IF($K105&gt;$G$13,IF('Silo Levels'!$L$12="Pumping",((PI()*((($C$12+$G$13)-$K105)*($O$13/($O$12/2)))^2*((($O$13+$G$13)-$K105))/3)*$L$29)+(((PI()*((($C$12+$G$13)-$K105)*($O$13/($O$12/2)))^2*(((($C$12+$G$13)-$K105)*($O$13/($O$12/2)))*$AZ$5))/3)*$L$29),(((PI()*((($C$12+$G$13)-$K105)*($O$13/($O$12/2)))^2*((($O$13+$G$13)-$K105)/3))*$L$29)-((PI()*((($C$12+$G$13)-$K105)*($O$13/($O$12/2)))^2*(((($C$12+$G$13)-$K105)*($O$13/($O$12/2)))*$AZ$5)/3)*$L$29))),IF('Silo Levels'!$L$12="Pumping",(($D$11*$L$29)+((PI()*(($C$14/2)^2)*($G$13-$K105))*$L$29))+((($D$11+$H$11)/3)*$BD$5)+(((PI()*($C$14/2)^2*(($C$14/2)*$AZ$5))/3)*$L$29),(($D$11*$L$29)+((PI()*(($C$14/2)^2)*($G$13-$K105))*$L$29))+((($D$11+$H$11)/3)*$BD$5)-(((PI()*($C$14/2)^2*(($C$14/2)*$AZ$5))/3)*$L$29)))</f>
        <v>366926.95392316184</v>
      </c>
      <c r="M105" s="73">
        <v>7.4</v>
      </c>
      <c r="N105" s="79">
        <f t="shared" si="12"/>
        <v>189089.84028806683</v>
      </c>
      <c r="O105" s="53">
        <v>7.4</v>
      </c>
      <c r="P105" s="80">
        <f>IF($O105&gt;$G$20,IF('Silo Levels'!$L$13="Pumping",((PI()*((($C$19+$G$20)-$O105)*($O$20/($O$19/2)))^2*((($O$20+$G$20)-$O105))/3)*$P$29)+(((PI()*((($C$19+$G$20)-$O105)*($O$20/($O$19/2)))^2*(((($C$19+$G$20)-$O105)*($O$20/($O$19/2)))*$AZ$6))/3)*$P$29),(((PI()*((($C$19+$G$20)-$O105)*($O$20/($O$19/2)))^2*((($O$20+$G$20)-$O105)/3))*$P$29)-((PI()*((($C$19+$G$20)-$O105)*($O$20/($O$19/2)))^2*(((($C$19+$G$20)-$O105)*($O$20/($O$19/2)))*$AZ$6)/3)*$P$29))),IF('Silo Levels'!$L$13="Pumping",(($D$18*$P$29)+((PI()*(($C$21/2)^2)*($G$20-$O105))*$P$29))+((($D$18+$H$18)/3)*$BD$6)+(((PI()*($C$21/2)^2*(($C$21/2)*$AZ$6))/3)*$P$29),(($D$18*$P$29)+((PI()*(($C$21/2)^2)*($G$20-$O105))*$P$29))+((($D$18+$H$18)/3)*$BD$6)-(((PI()*($C$21/2)^2*(($C$21/2)*$AZ$6))/3)*$P$29)))</f>
        <v>185004.63895604206</v>
      </c>
      <c r="Q105" s="73">
        <v>7.4</v>
      </c>
      <c r="R105" s="79">
        <f t="shared" si="13"/>
        <v>184026.23052841282</v>
      </c>
      <c r="S105" s="53">
        <v>7.4</v>
      </c>
      <c r="T105" s="80">
        <f>IF($S105&gt;$G$20,IF('Silo Levels'!$L$14="Pumping",((PI()*((($C$19+$G$20)-$S105)*($O$20/($O$19/2)))^2*((($O$20+$G$20)-$S105))/3)*$T$29)+(((PI()*((($C$19+$G$20)-$S105)*($O$20/($O$19/2)))^2*(((($C$19+$G$20)-$S105)*($O$20/($O$19/2)))*$AZ$7))/3)*$T$29),(((PI()*((($C$19+$G$20)-$S105)*($O$20/($O$19/2)))^2*((($O$20+$G$20)-$S105)/3))*$T$29)-((PI()*((($C$19+$G$20)-$S105)*($O$20/($O$19/2)))^2*(((($C$19+$G$20)-$S105)*($O$20/($O$19/2)))*$AZ$7)/3)*$T$29))),IF('Silo Levels'!$L$14="Pumping",(($D$18*$T$29)+((PI()*(($C$21/2)^2)*($G$20-$S105))*$T$29))+((($D$18+$H$18)/3)*$BD$7)+(((PI()*($C$21/2)^2*(($C$21/2)*$AZ$7))/3)*$T$29),(($D$18*$T$29)+((PI()*(($C$21/2)^2)*($G$20-$S105))*$T$29))+((($D$18+$H$18)/3)*$BD$7)-(((PI()*($C$21/2)^2*(($C$21/2)*$AZ$7))/3)*$T$29)))</f>
        <v>180052.16905728396</v>
      </c>
      <c r="U105" s="73">
        <v>7.4</v>
      </c>
      <c r="V105" s="79">
        <f t="shared" si="16"/>
        <v>179350.16794069612</v>
      </c>
      <c r="W105" s="53">
        <v>7.4</v>
      </c>
      <c r="X105" s="80">
        <f>IF($W105&gt;$G$20,IF('Silo Levels'!$L$15="Pumping",((PI()*((($C$19+$G$20)-$W105)*($O$20/($O$19/2)))^2*((($O$20+$G$20)-$W105))/3)*$X$29)+(((PI()*((($C$19+$G$20)-$W105)*($O$20/($O$19/2)))^2*(((($C$19+$G$20)-$W105)*($O$20/($O$19/2)))*$AZ$8))/3)*$X$29),(((PI()*((($C$19+$G$20)-$W105)*($O$20/($O$19/2)))^2*((($O$20+$G$20)-$W105)/3))*$X$29)-((PI()*((($C$19+$G$20)-$W105)*($O$20/($O$19/2)))^2*(((($C$19+$G$20)-$W105)*($O$20/($O$19/2)))*$AZ$8)/3)*$X$29))),IF('Silo Levels'!$L$15="Pumping",(($D$18*$X$29)+((PI()*(($C$21/2)^2)*($G$20-$W105))*$X$29))+((($D$18+$H$18)/3)*$BD$8)+(((PI()*($C$21/2)^2*(($C$21/2)*$AZ$8))/3)*$X$29),(($D$18*$X$29)+((PI()*(($C$21/2)^2)*($G$20-$W105))*$X$29))+((($D$18+$H$18)/3)*$BD$8)-(((PI()*($C$21/2)^2*(($C$21/2)*$AZ$8))/3)*$X$29)))</f>
        <v>175478.74015782663</v>
      </c>
      <c r="Y105" s="73">
        <v>7.4</v>
      </c>
      <c r="Z105" s="79">
        <f t="shared" si="14"/>
        <v>176560.84816372659</v>
      </c>
      <c r="AA105" s="53">
        <v>7.4</v>
      </c>
      <c r="AB105" s="80">
        <f>IF($AA105&gt;$G$20,IF('Silo Levels'!$L$16="Pumping",((PI()*((($C$19+$G$20)-$AA105)*($O$20/($O$19/2)))^2*((($O$20+$G$20)-$AA105))/3)*$AB$29)+(((PI()*((($C$19+$G$20)-$AA105)*($O$20/($O$19/2)))^2*(((($C$19+$G$20)-$AA105)*($O$20/($O$19/2)))*$AZ$9))/3)*$AB$29),(((PI()*((($C$19+$G$20)-$AA105)*($O$20/($O$19/2)))^2*((($O$20+$G$20)-$AA105)/3))*$AB$29)-((PI()*((($C$19+$G$20)-$AA105)*($O$20/($O$19/2)))^2*(((($C$19+$G$20)-$AA105)*($O$20/($O$19/2)))*$AZ$9)/3)*$AB$29))),IF('Silo Levels'!$L$16="Pumping",(($D$18*$AB$29)+((PI()*(($C$21/2)^2)*($G$20-$AA105))*$AB$29))+((($D$18+$H$18)/3)*$BD$9)+(((PI()*($C$21/2)^2*(($C$21/2)*$AZ$9))/3)*$AB$29),(($D$18*$AB$29)+((PI()*(($C$21/2)^2)*($G$20-$AA105))*$AB$29))+((($D$18+$H$18)/3)*$BD$9)-(((PI()*($C$21/2)^2*(($C$21/2)*$AZ$9))/3)*$AB$29)))</f>
        <v>172750.6424391754</v>
      </c>
      <c r="AC105" s="73">
        <v>7.4</v>
      </c>
      <c r="AD105" s="79">
        <f t="shared" si="17"/>
        <v>175555.26523864726</v>
      </c>
      <c r="AE105" s="53">
        <v>7.4</v>
      </c>
      <c r="AF105" s="80">
        <f>IF($AE105&gt;$G$20,IF('Silo Levels'!$L$17="Pumping",((PI()*((($C$19+$G$20)-$AE105)*($O$20/($O$19/2)))^2*((($O$20+$G$20)-$AE105))/3)*$AF$29)+(((PI()*((($C$19+$G$20)-$AE105)*($O$20/($O$19/2)))^2*(((($C$19+$G$20)-$AE105)*($O$20/($O$19/2)))*$AZ$10))/3)*$AF$29),(((PI()*((($C$19+$G$20)-$AE105)*($O$20/($O$19/2)))^2*((($O$20+$G$20)-$AE105)/3))*$AF$29)-((PI()*((($C$19+$G$20)-$AE105)*($O$20/($O$19/2)))^2*(((($C$19+$G$20)-$AE105)*($O$20/($O$19/2)))*$AZ$10)/3)*$AF$29))),IF('Silo Levels'!$L$17="Pumping",(($D$18*$AF$29)+((PI()*(($C$21/2)^2)*($G$20-$AE105))*$AF$29))+((($D$18+$H$18)/3)*$BD$10)+(((PI()*($C$21/2)^2*(($C$21/2)*$AZ$10))/3)*$AF$29),(($D$18*$AF$29)+((PI()*(($C$21/2)^2)*($G$20-$AE105))*$AF$29))+((($D$18+$H$18)/3)*$BD$10)-(((PI()*($C$21/2)^2*(($C$21/2)*$AZ$10))/3)*$AF$29)))</f>
        <v>171767.13079362141</v>
      </c>
      <c r="AG105" s="73">
        <v>7.4</v>
      </c>
      <c r="AH105" s="79">
        <f t="shared" si="15"/>
        <v>176341.57805328839</v>
      </c>
      <c r="AI105" s="53">
        <v>7.4</v>
      </c>
      <c r="AJ105" s="80">
        <f>IF($AI105&gt;$G$20,IF('Silo Levels'!$L$18="Pumping",((PI()*((($C$19+$G$20)-$AI105)*($O$20/($O$19/2)))^2*((($O$20+$G$20)-$AI105))/3)*$AJ$29)+(((PI()*((($C$19+$G$20)-$AI105)*($O$20/($O$19/2)))^2*(((($C$19+$G$20)-$AI105)*($O$20/($O$19/2)))*$AZ$11))/3)*$AJ$29),(((PI()*((($C$19+$G$20)-$AI105)*($O$20/($O$19/2)))^2*((($O$20+$G$20)-$AI105)/3))*$AJ$29)-((PI()*((($C$19+$G$20)-$AI105)*($O$20/($O$19/2)))^2*(((($C$19+$G$20)-$AI105)*($O$20/($O$19/2)))*$AZ$11)/3)*$AJ$29))),IF('Silo Levels'!$L$18="Pumping",(($D$18*$AJ$29)+((PI()*(($C$21/2)^2)*($G$20-$AI105))*$AJ$29))+((($D$18+$H$18)/3)*$BD$11)+(((PI()*($C$21/2)^2*(($C$21/2)*$AZ$11))/3)*$AJ$29),(($D$18*$AJ$29)+((PI()*(($C$21/2)^2)*($G$20-$AI105))*$AJ$29))+((($D$18+$H$18)/3)*$BD$11)-(((PI()*($C$21/2)^2*(($C$21/2)*$AZ$11))/3)*$AJ$29)))</f>
        <v>172536.18503167629</v>
      </c>
    </row>
    <row r="106" spans="1:36" x14ac:dyDescent="0.3">
      <c r="A106" s="48">
        <v>7.5</v>
      </c>
      <c r="B106" s="78">
        <f t="shared" si="9"/>
        <v>119730.33473917055</v>
      </c>
      <c r="C106" s="53">
        <v>7.5</v>
      </c>
      <c r="D106" s="54">
        <f>IF($C106&gt;$G$6,IF('Silo Levels'!$L$10="Pumping",((PI()*((($C$5+$G$6)-$C106)*($O$6/($O$5/2)))^2*((($O$6+$G$6)-$C106))/3)*$D$29)+(((PI()*((($C$5+$G$6)-$C106)*($O$6/($O$5/2)))^2*(((($C$5+$G$6)-$C106)*($O$6/($O$5/2)))*$AZ$3))/3)*$D$29),(((PI()*((($C$5+$G$6)-$C106)*($O$6/($O$5/2)))^2*((($O$6+$G$6)-$C106)/3))*$D$29)-((PI()*((($C$5+$G$6)-$C106)*($O$6/($O$5/2)))^2*(((($C$5+$G$6)-$C106)*($O$6/($O$5/2)))*$AZ$3)/3)*$D$29))),IF('Silo Levels'!$L$10="Pumping",(($D$4*$D$29)+((PI()*(($C$7/2)^2)*(G$6-$C106))*$D$29))+((($D$4+$H$4)/3)*$BD$3)+(((PI()*($C$7/2)^2*(($C$7/2)*$AZ$3))/3)*$D$29),(($D$4*$D$29)+((PI()*(($C$7/2)^2)*($G$6-$C106))*$D$29))+((($D$4+$H$4)/3)*$BD$3)-(((PI()*($C$7/2)^2*(($C$7/2)*$AZ$3))/3)*$D$29)))</f>
        <v>116674.82798946435</v>
      </c>
      <c r="E106" s="73">
        <v>7.5</v>
      </c>
      <c r="F106" s="78">
        <f t="shared" si="10"/>
        <v>104627.90944033772</v>
      </c>
      <c r="G106" s="53">
        <v>7.5</v>
      </c>
      <c r="H106" s="54">
        <f>IF($G106&gt;$G$6,IF('Silo Levels'!$L$11="Pumping",((PI()*((($C$5+$G$6)-$G106)*($O$6/($O$5/2)))^2*((($O$6+$G$6)-$G106))/3)*$H$29)+(((PI()*((($C$5+$G$6)-$G106)*($O$6/($O$5/2)))^2*(((($C$5+$G$6)-$G106)*($O$6/($O$5/2)))*$AZ$4))/3)*$H$29),(((PI()*((($C$5+$G$6)-$G106)*($O$6/($O$5/2)))^2*((($O$6+$G$6)-$G106)/3))*$H$29)-((PI()*((($C$5+$G$6)-$G106)*($O$6/($O$5/2)))^2*(((($C$5+$G$6)-$G106)*($O$6/($O$5/2)))*$AZ$4)/3)*$H$29))),IF('Silo Levels'!$L$11="Pumping",(($D$4*$H$29)+((PI()*(($C$7/2)^2)*(G$6-$G106))*$H$29))+((($D$4+$H$4)/3)*$BD$4)+(((PI()*($C$7/2)^2*(($C$7/2)*$AZ$4))/3)*$H$29),(($D$4*$H$29)+((PI()*(($C$7/2)^2)*($G$6-$G106))*$H$29))+((($D$4+$H$4)/3)*$BD$4)-(((PI()*($C$7/2)^2*(($C$7/2)*$AZ$4))/3)*$H$29)))</f>
        <v>101964.13432520925</v>
      </c>
      <c r="I106" s="73">
        <v>7.5</v>
      </c>
      <c r="J106" s="79">
        <f t="shared" si="11"/>
        <v>380205.99576913018</v>
      </c>
      <c r="K106" s="53">
        <v>7.5</v>
      </c>
      <c r="L106" s="80">
        <f>IF($K106&gt;$G$13,IF('Silo Levels'!$L$12="Pumping",((PI()*((($C$12+$G$13)-$K106)*($O$13/($O$12/2)))^2*((($O$13+$G$13)-$K106))/3)*$L$29)+(((PI()*((($C$12+$G$13)-$K106)*($O$13/($O$12/2)))^2*(((($C$12+$G$13)-$K106)*($O$13/($O$12/2)))*$AZ$5))/3)*$L$29),(((PI()*((($C$12+$G$13)-$K106)*($O$13/($O$12/2)))^2*((($O$13+$G$13)-$K106)/3))*$L$29)-((PI()*((($C$12+$G$13)-$K106)*($O$13/($O$12/2)))^2*(((($C$12+$G$13)-$K106)*($O$13/($O$12/2)))*$AZ$5)/3)*$L$29))),IF('Silo Levels'!$L$12="Pumping",(($D$11*$L$29)+((PI()*(($C$14/2)^2)*($G$13-$K106))*$L$29))+((($D$11+$H$11)/3)*$BD$5)+(((PI()*($C$14/2)^2*(($C$14/2)*$AZ$5))/3)*$L$29),(($D$11*$L$29)+((PI()*(($C$14/2)^2)*($G$13-$K106))*$L$29))+((($D$11+$H$11)/3)*$BD$5)-(((PI()*($C$14/2)^2*(($C$14/2)*$AZ$5))/3)*$L$29)))</f>
        <v>366007.98908953072</v>
      </c>
      <c r="M106" s="73">
        <v>7.5</v>
      </c>
      <c r="N106" s="79">
        <f t="shared" si="12"/>
        <v>188679.89673976609</v>
      </c>
      <c r="O106" s="53">
        <v>7.5</v>
      </c>
      <c r="P106" s="80">
        <f>IF($O106&gt;$G$20,IF('Silo Levels'!$L$13="Pumping",((PI()*((($C$19+$G$20)-$O106)*($O$20/($O$19/2)))^2*((($O$20+$G$20)-$O106))/3)*$P$29)+(((PI()*((($C$19+$G$20)-$O106)*($O$20/($O$19/2)))^2*(((($C$19+$G$20)-$O106)*($O$20/($O$19/2)))*$AZ$6))/3)*$P$29),(((PI()*((($C$19+$G$20)-$O106)*($O$20/($O$19/2)))^2*((($O$20+$G$20)-$O106)/3))*$P$29)-((PI()*((($C$19+$G$20)-$O106)*($O$20/($O$19/2)))^2*(((($C$19+$G$20)-$O106)*($O$20/($O$19/2)))*$AZ$6)/3)*$P$29))),IF('Silo Levels'!$L$13="Pumping",(($D$18*$P$29)+((PI()*(($C$21/2)^2)*($G$20-$O106))*$P$29))+((($D$18+$H$18)/3)*$BD$6)+(((PI()*($C$21/2)^2*(($C$21/2)*$AZ$6))/3)*$P$29),(($D$18*$P$29)+((PI()*(($C$21/2)^2)*($G$20-$O106))*$P$29))+((($D$18+$H$18)/3)*$BD$6)-(((PI()*($C$21/2)^2*(($C$21/2)*$AZ$6))/3)*$P$29)))</f>
        <v>184594.69540774132</v>
      </c>
      <c r="Q106" s="73">
        <v>7.5</v>
      </c>
      <c r="R106" s="79">
        <f t="shared" si="13"/>
        <v>183627.43969089186</v>
      </c>
      <c r="S106" s="53">
        <v>7.5</v>
      </c>
      <c r="T106" s="80">
        <f>IF($S106&gt;$G$20,IF('Silo Levels'!$L$14="Pumping",((PI()*((($C$19+$G$20)-$S106)*($O$20/($O$19/2)))^2*((($O$20+$G$20)-$S106))/3)*$T$29)+(((PI()*((($C$19+$G$20)-$S106)*($O$20/($O$19/2)))^2*(((($C$19+$G$20)-$S106)*($O$20/($O$19/2)))*$AZ$7))/3)*$T$29),(((PI()*((($C$19+$G$20)-$S106)*($O$20/($O$19/2)))^2*((($O$20+$G$20)-$S106)/3))*$T$29)-((PI()*((($C$19+$G$20)-$S106)*($O$20/($O$19/2)))^2*(((($C$19+$G$20)-$S106)*($O$20/($O$19/2)))*$AZ$7)/3)*$T$29))),IF('Silo Levels'!$L$14="Pumping",(($D$18*$T$29)+((PI()*(($C$21/2)^2)*($G$20-$S106))*$T$29))+((($D$18+$H$18)/3)*$BD$7)+(((PI()*($C$21/2)^2*(($C$21/2)*$AZ$7))/3)*$T$29),(($D$18*$T$29)+((PI()*(($C$21/2)^2)*($G$20-$S106))*$T$29))+((($D$18+$H$18)/3)*$BD$7)-(((PI()*($C$21/2)^2*(($C$21/2)*$AZ$7))/3)*$T$29)))</f>
        <v>179653.37821976299</v>
      </c>
      <c r="U106" s="73">
        <v>7.5</v>
      </c>
      <c r="V106" s="79">
        <f t="shared" si="16"/>
        <v>178961.67623286811</v>
      </c>
      <c r="W106" s="53">
        <v>7.5</v>
      </c>
      <c r="X106" s="80">
        <f>IF($W106&gt;$G$20,IF('Silo Levels'!$L$15="Pumping",((PI()*((($C$19+$G$20)-$W106)*($O$20/($O$19/2)))^2*((($O$20+$G$20)-$W106))/3)*$X$29)+(((PI()*((($C$19+$G$20)-$W106)*($O$20/($O$19/2)))^2*(((($C$19+$G$20)-$W106)*($O$20/($O$19/2)))*$AZ$8))/3)*$X$29),(((PI()*((($C$19+$G$20)-$W106)*($O$20/($O$19/2)))^2*((($O$20+$G$20)-$W106)/3))*$X$29)-((PI()*((($C$19+$G$20)-$W106)*($O$20/($O$19/2)))^2*(((($C$19+$G$20)-$W106)*($O$20/($O$19/2)))*$AZ$8)/3)*$X$29))),IF('Silo Levels'!$L$15="Pumping",(($D$18*$X$29)+((PI()*(($C$21/2)^2)*($G$20-$W106))*$X$29))+((($D$18+$H$18)/3)*$BD$8)+(((PI()*($C$21/2)^2*(($C$21/2)*$AZ$8))/3)*$X$29),(($D$18*$X$29)+((PI()*(($C$21/2)^2)*($G$20-$W106))*$X$29))+((($D$18+$H$18)/3)*$BD$8)-(((PI()*($C$21/2)^2*(($C$21/2)*$AZ$8))/3)*$X$29)))</f>
        <v>175090.24844999862</v>
      </c>
      <c r="Y106" s="73">
        <v>7.5</v>
      </c>
      <c r="Z106" s="79">
        <f t="shared" si="14"/>
        <v>176178.49999345804</v>
      </c>
      <c r="AA106" s="53">
        <v>7.5</v>
      </c>
      <c r="AB106" s="80">
        <f>IF($AA106&gt;$G$20,IF('Silo Levels'!$L$16="Pumping",((PI()*((($C$19+$G$20)-$AA106)*($O$20/($O$19/2)))^2*((($O$20+$G$20)-$AA106))/3)*$AB$29)+(((PI()*((($C$19+$G$20)-$AA106)*($O$20/($O$19/2)))^2*(((($C$19+$G$20)-$AA106)*($O$20/($O$19/2)))*$AZ$9))/3)*$AB$29),(((PI()*((($C$19+$G$20)-$AA106)*($O$20/($O$19/2)))^2*((($O$20+$G$20)-$AA106)/3))*$AB$29)-((PI()*((($C$19+$G$20)-$AA106)*($O$20/($O$19/2)))^2*(((($C$19+$G$20)-$AA106)*($O$20/($O$19/2)))*$AZ$9)/3)*$AB$29))),IF('Silo Levels'!$L$16="Pumping",(($D$18*$AB$29)+((PI()*(($C$21/2)^2)*($G$20-$AA106))*$AB$29))+((($D$18+$H$18)/3)*$BD$9)+(((PI()*($C$21/2)^2*(($C$21/2)*$AZ$9))/3)*$AB$29),(($D$18*$AB$29)+((PI()*(($C$21/2)^2)*($G$20-$AA106))*$AB$29))+((($D$18+$H$18)/3)*$BD$9)-(((PI()*($C$21/2)^2*(($C$21/2)*$AZ$9))/3)*$AB$29)))</f>
        <v>172368.29426890684</v>
      </c>
      <c r="AC106" s="73">
        <v>7.5</v>
      </c>
      <c r="AD106" s="79">
        <f t="shared" si="17"/>
        <v>175175.13188667252</v>
      </c>
      <c r="AE106" s="53">
        <v>7.5</v>
      </c>
      <c r="AF106" s="80">
        <f>IF($AE106&gt;$G$20,IF('Silo Levels'!$L$17="Pumping",((PI()*((($C$19+$G$20)-$AE106)*($O$20/($O$19/2)))^2*((($O$20+$G$20)-$AE106))/3)*$AF$29)+(((PI()*((($C$19+$G$20)-$AE106)*($O$20/($O$19/2)))^2*(((($C$19+$G$20)-$AE106)*($O$20/($O$19/2)))*$AZ$10))/3)*$AF$29),(((PI()*((($C$19+$G$20)-$AE106)*($O$20/($O$19/2)))^2*((($O$20+$G$20)-$AE106)/3))*$AF$29)-((PI()*((($C$19+$G$20)-$AE106)*($O$20/($O$19/2)))^2*(((($C$19+$G$20)-$AE106)*($O$20/($O$19/2)))*$AZ$10)/3)*$AF$29))),IF('Silo Levels'!$L$17="Pumping",(($D$18*$AF$29)+((PI()*(($C$21/2)^2)*($G$20-$AE106))*$AF$29))+((($D$18+$H$18)/3)*$BD$10)+(((PI()*($C$21/2)^2*(($C$21/2)*$AZ$10))/3)*$AF$29),(($D$18*$AF$29)+((PI()*(($C$21/2)^2)*($G$20-$AE106))*$AF$29))+((($D$18+$H$18)/3)*$BD$10)-(((PI()*($C$21/2)^2*(($C$21/2)*$AZ$10))/3)*$AF$29)))</f>
        <v>171386.99744164667</v>
      </c>
      <c r="AG106" s="73">
        <v>7.5</v>
      </c>
      <c r="AH106" s="79">
        <f t="shared" si="15"/>
        <v>175959.71283021371</v>
      </c>
      <c r="AI106" s="53">
        <v>7.5</v>
      </c>
      <c r="AJ106" s="80">
        <f>IF($AI106&gt;$G$20,IF('Silo Levels'!$L$18="Pumping",((PI()*((($C$19+$G$20)-$AI106)*($O$20/($O$19/2)))^2*((($O$20+$G$20)-$AI106))/3)*$AJ$29)+(((PI()*((($C$19+$G$20)-$AI106)*($O$20/($O$19/2)))^2*(((($C$19+$G$20)-$AI106)*($O$20/($O$19/2)))*$AZ$11))/3)*$AJ$29),(((PI()*((($C$19+$G$20)-$AI106)*($O$20/($O$19/2)))^2*((($O$20+$G$20)-$AI106)/3))*$AJ$29)-((PI()*((($C$19+$G$20)-$AI106)*($O$20/($O$19/2)))^2*(((($C$19+$G$20)-$AI106)*($O$20/($O$19/2)))*$AZ$11)/3)*$AJ$29))),IF('Silo Levels'!$L$18="Pumping",(($D$18*$AJ$29)+((PI()*(($C$21/2)^2)*($G$20-$AI106))*$AJ$29))+((($D$18+$H$18)/3)*$BD$11)+(((PI()*($C$21/2)^2*(($C$21/2)*$AZ$11))/3)*$AJ$29),(($D$18*$AJ$29)+((PI()*(($C$21/2)^2)*($G$20-$AI106))*$AJ$29))+((($D$18+$H$18)/3)*$BD$11)-(((PI()*($C$21/2)^2*(($C$21/2)*$AZ$11))/3)*$AJ$29)))</f>
        <v>172154.31980860161</v>
      </c>
    </row>
    <row r="107" spans="1:36" x14ac:dyDescent="0.3">
      <c r="A107" s="48">
        <v>7.6</v>
      </c>
      <c r="B107" s="78">
        <f t="shared" si="9"/>
        <v>119292.3128656437</v>
      </c>
      <c r="C107" s="53">
        <v>7.6</v>
      </c>
      <c r="D107" s="54">
        <f>IF($C107&gt;$G$6,IF('Silo Levels'!$L$10="Pumping",((PI()*((($C$5+$G$6)-$C107)*($O$6/($O$5/2)))^2*((($O$6+$G$6)-$C107))/3)*$D$29)+(((PI()*((($C$5+$G$6)-$C107)*($O$6/($O$5/2)))^2*(((($C$5+$G$6)-$C107)*($O$6/($O$5/2)))*$AZ$3))/3)*$D$29),(((PI()*((($C$5+$G$6)-$C107)*($O$6/($O$5/2)))^2*((($O$6+$G$6)-$C107)/3))*$D$29)-((PI()*((($C$5+$G$6)-$C107)*($O$6/($O$5/2)))^2*(((($C$5+$G$6)-$C107)*($O$6/($O$5/2)))*$AZ$3)/3)*$D$29))),IF('Silo Levels'!$L$10="Pumping",(($D$4*$D$29)+((PI()*(($C$7/2)^2)*(G$6-$C107))*$D$29))+((($D$4+$H$4)/3)*$BD$3)+(((PI()*($C$7/2)^2*(($C$7/2)*$AZ$3))/3)*$D$29),(($D$4*$D$29)+((PI()*(($C$7/2)^2)*($G$6-$C107))*$D$29))+((($D$4+$H$4)/3)*$BD$3)-(((PI()*($C$7/2)^2*(($C$7/2)*$AZ$3))/3)*$D$29)))</f>
        <v>116236.80611593751</v>
      </c>
      <c r="E107" s="73">
        <v>7.6</v>
      </c>
      <c r="F107" s="78">
        <f t="shared" si="10"/>
        <v>104246.04421726304</v>
      </c>
      <c r="G107" s="53">
        <v>7.6</v>
      </c>
      <c r="H107" s="54">
        <f>IF($G107&gt;$G$6,IF('Silo Levels'!$L$11="Pumping",((PI()*((($C$5+$G$6)-$G107)*($O$6/($O$5/2)))^2*((($O$6+$G$6)-$G107))/3)*$H$29)+(((PI()*((($C$5+$G$6)-$G107)*($O$6/($O$5/2)))^2*(((($C$5+$G$6)-$G107)*($O$6/($O$5/2)))*$AZ$4))/3)*$H$29),(((PI()*((($C$5+$G$6)-$G107)*($O$6/($O$5/2)))^2*((($O$6+$G$6)-$G107)/3))*$H$29)-((PI()*((($C$5+$G$6)-$G107)*($O$6/($O$5/2)))^2*(((($C$5+$G$6)-$G107)*($O$6/($O$5/2)))*$AZ$4)/3)*$H$29))),IF('Silo Levels'!$L$11="Pumping",(($D$4*$H$29)+((PI()*(($C$7/2)^2)*(G$6-$G107))*$H$29))+((($D$4+$H$4)/3)*$BD$4)+(((PI()*($C$7/2)^2*(($C$7/2)*$AZ$4))/3)*$H$29),(($D$4*$H$29)+((PI()*(($C$7/2)^2)*($G$6-$G107))*$H$29))+((($D$4+$H$4)/3)*$BD$4)-(((PI()*($C$7/2)^2*(($C$7/2)*$AZ$4))/3)*$H$29)))</f>
        <v>101582.26910213457</v>
      </c>
      <c r="I107" s="73">
        <v>7.6</v>
      </c>
      <c r="J107" s="79">
        <f t="shared" si="11"/>
        <v>379287.03093549918</v>
      </c>
      <c r="K107" s="53">
        <v>7.6</v>
      </c>
      <c r="L107" s="80">
        <f>IF($K107&gt;$G$13,IF('Silo Levels'!$L$12="Pumping",((PI()*((($C$12+$G$13)-$K107)*($O$13/($O$12/2)))^2*((($O$13+$G$13)-$K107))/3)*$L$29)+(((PI()*((($C$12+$G$13)-$K107)*($O$13/($O$12/2)))^2*(((($C$12+$G$13)-$K107)*($O$13/($O$12/2)))*$AZ$5))/3)*$L$29),(((PI()*((($C$12+$G$13)-$K107)*($O$13/($O$12/2)))^2*((($O$13+$G$13)-$K107)/3))*$L$29)-((PI()*((($C$12+$G$13)-$K107)*($O$13/($O$12/2)))^2*(((($C$12+$G$13)-$K107)*($O$13/($O$12/2)))*$AZ$5)/3)*$L$29))),IF('Silo Levels'!$L$12="Pumping",(($D$11*$L$29)+((PI()*(($C$14/2)^2)*($G$13-$K107))*$L$29))+((($D$11+$H$11)/3)*$BD$5)+(((PI()*($C$14/2)^2*(($C$14/2)*$AZ$5))/3)*$L$29),(($D$11*$L$29)+((PI()*(($C$14/2)^2)*($G$13-$K107))*$L$29))+((($D$11+$H$11)/3)*$BD$5)-(((PI()*($C$14/2)^2*(($C$14/2)*$AZ$5))/3)*$L$29)))</f>
        <v>365089.02425589971</v>
      </c>
      <c r="M107" s="73">
        <v>7.6</v>
      </c>
      <c r="N107" s="79">
        <f t="shared" si="12"/>
        <v>188269.95319146532</v>
      </c>
      <c r="O107" s="53">
        <v>7.6</v>
      </c>
      <c r="P107" s="80">
        <f>IF($O107&gt;$G$20,IF('Silo Levels'!$L$13="Pumping",((PI()*((($C$19+$G$20)-$O107)*($O$20/($O$19/2)))^2*((($O$20+$G$20)-$O107))/3)*$P$29)+(((PI()*((($C$19+$G$20)-$O107)*($O$20/($O$19/2)))^2*(((($C$19+$G$20)-$O107)*($O$20/($O$19/2)))*$AZ$6))/3)*$P$29),(((PI()*((($C$19+$G$20)-$O107)*($O$20/($O$19/2)))^2*((($O$20+$G$20)-$O107)/3))*$P$29)-((PI()*((($C$19+$G$20)-$O107)*($O$20/($O$19/2)))^2*(((($C$19+$G$20)-$O107)*($O$20/($O$19/2)))*$AZ$6)/3)*$P$29))),IF('Silo Levels'!$L$13="Pumping",(($D$18*$P$29)+((PI()*(($C$21/2)^2)*($G$20-$O107))*$P$29))+((($D$18+$H$18)/3)*$BD$6)+(((PI()*($C$21/2)^2*(($C$21/2)*$AZ$6))/3)*$P$29),(($D$18*$P$29)+((PI()*(($C$21/2)^2)*($G$20-$O107))*$P$29))+((($D$18+$H$18)/3)*$BD$6)-(((PI()*($C$21/2)^2*(($C$21/2)*$AZ$6))/3)*$P$29)))</f>
        <v>184184.75185944056</v>
      </c>
      <c r="Q107" s="73">
        <v>7.6</v>
      </c>
      <c r="R107" s="79">
        <f t="shared" si="13"/>
        <v>183228.64885337092</v>
      </c>
      <c r="S107" s="53">
        <v>7.6</v>
      </c>
      <c r="T107" s="80">
        <f>IF($S107&gt;$G$20,IF('Silo Levels'!$L$14="Pumping",((PI()*((($C$19+$G$20)-$S107)*($O$20/($O$19/2)))^2*((($O$20+$G$20)-$S107))/3)*$T$29)+(((PI()*((($C$19+$G$20)-$S107)*($O$20/($O$19/2)))^2*(((($C$19+$G$20)-$S107)*($O$20/($O$19/2)))*$AZ$7))/3)*$T$29),(((PI()*((($C$19+$G$20)-$S107)*($O$20/($O$19/2)))^2*((($O$20+$G$20)-$S107)/3))*$T$29)-((PI()*((($C$19+$G$20)-$S107)*($O$20/($O$19/2)))^2*(((($C$19+$G$20)-$S107)*($O$20/($O$19/2)))*$AZ$7)/3)*$T$29))),IF('Silo Levels'!$L$14="Pumping",(($D$18*$T$29)+((PI()*(($C$21/2)^2)*($G$20-$S107))*$T$29))+((($D$18+$H$18)/3)*$BD$7)+(((PI()*($C$21/2)^2*(($C$21/2)*$AZ$7))/3)*$T$29),(($D$18*$T$29)+((PI()*(($C$21/2)^2)*($G$20-$S107))*$T$29))+((($D$18+$H$18)/3)*$BD$7)-(((PI()*($C$21/2)^2*(($C$21/2)*$AZ$7))/3)*$T$29)))</f>
        <v>179254.58738224205</v>
      </c>
      <c r="U107" s="73">
        <v>7.6</v>
      </c>
      <c r="V107" s="79">
        <f t="shared" si="16"/>
        <v>178573.18452504007</v>
      </c>
      <c r="W107" s="53">
        <v>7.6</v>
      </c>
      <c r="X107" s="80">
        <f>IF($W107&gt;$G$20,IF('Silo Levels'!$L$15="Pumping",((PI()*((($C$19+$G$20)-$W107)*($O$20/($O$19/2)))^2*((($O$20+$G$20)-$W107))/3)*$X$29)+(((PI()*((($C$19+$G$20)-$W107)*($O$20/($O$19/2)))^2*(((($C$19+$G$20)-$W107)*($O$20/($O$19/2)))*$AZ$8))/3)*$X$29),(((PI()*((($C$19+$G$20)-$W107)*($O$20/($O$19/2)))^2*((($O$20+$G$20)-$W107)/3))*$X$29)-((PI()*((($C$19+$G$20)-$W107)*($O$20/($O$19/2)))^2*(((($C$19+$G$20)-$W107)*($O$20/($O$19/2)))*$AZ$8)/3)*$X$29))),IF('Silo Levels'!$L$15="Pumping",(($D$18*$X$29)+((PI()*(($C$21/2)^2)*($G$20-$W107))*$X$29))+((($D$18+$H$18)/3)*$BD$8)+(((PI()*($C$21/2)^2*(($C$21/2)*$AZ$8))/3)*$X$29),(($D$18*$X$29)+((PI()*(($C$21/2)^2)*($G$20-$W107))*$X$29))+((($D$18+$H$18)/3)*$BD$8)-(((PI()*($C$21/2)^2*(($C$21/2)*$AZ$8))/3)*$X$29)))</f>
        <v>174701.75674217058</v>
      </c>
      <c r="Y107" s="73">
        <v>7.6</v>
      </c>
      <c r="Z107" s="79">
        <f t="shared" si="14"/>
        <v>175796.15182318949</v>
      </c>
      <c r="AA107" s="53">
        <v>7.6</v>
      </c>
      <c r="AB107" s="80">
        <f>IF($AA107&gt;$G$20,IF('Silo Levels'!$L$16="Pumping",((PI()*((($C$19+$G$20)-$AA107)*($O$20/($O$19/2)))^2*((($O$20+$G$20)-$AA107))/3)*$AB$29)+(((PI()*((($C$19+$G$20)-$AA107)*($O$20/($O$19/2)))^2*(((($C$19+$G$20)-$AA107)*($O$20/($O$19/2)))*$AZ$9))/3)*$AB$29),(((PI()*((($C$19+$G$20)-$AA107)*($O$20/($O$19/2)))^2*((($O$20+$G$20)-$AA107)/3))*$AB$29)-((PI()*((($C$19+$G$20)-$AA107)*($O$20/($O$19/2)))^2*(((($C$19+$G$20)-$AA107)*($O$20/($O$19/2)))*$AZ$9)/3)*$AB$29))),IF('Silo Levels'!$L$16="Pumping",(($D$18*$AB$29)+((PI()*(($C$21/2)^2)*($G$20-$AA107))*$AB$29))+((($D$18+$H$18)/3)*$BD$9)+(((PI()*($C$21/2)^2*(($C$21/2)*$AZ$9))/3)*$AB$29),(($D$18*$AB$29)+((PI()*(($C$21/2)^2)*($G$20-$AA107))*$AB$29))+((($D$18+$H$18)/3)*$BD$9)-(((PI()*($C$21/2)^2*(($C$21/2)*$AZ$9))/3)*$AB$29)))</f>
        <v>171985.94609863829</v>
      </c>
      <c r="AC107" s="73">
        <v>7.6</v>
      </c>
      <c r="AD107" s="79">
        <f t="shared" si="17"/>
        <v>174794.99853469781</v>
      </c>
      <c r="AE107" s="53">
        <v>7.6</v>
      </c>
      <c r="AF107" s="80">
        <f>IF($AE107&gt;$G$20,IF('Silo Levels'!$L$17="Pumping",((PI()*((($C$19+$G$20)-$AE107)*($O$20/($O$19/2)))^2*((($O$20+$G$20)-$AE107))/3)*$AF$29)+(((PI()*((($C$19+$G$20)-$AE107)*($O$20/($O$19/2)))^2*(((($C$19+$G$20)-$AE107)*($O$20/($O$19/2)))*$AZ$10))/3)*$AF$29),(((PI()*((($C$19+$G$20)-$AE107)*($O$20/($O$19/2)))^2*((($O$20+$G$20)-$AE107)/3))*$AF$29)-((PI()*((($C$19+$G$20)-$AE107)*($O$20/($O$19/2)))^2*(((($C$19+$G$20)-$AE107)*($O$20/($O$19/2)))*$AZ$10)/3)*$AF$29))),IF('Silo Levels'!$L$17="Pumping",(($D$18*$AF$29)+((PI()*(($C$21/2)^2)*($G$20-$AE107))*$AF$29))+((($D$18+$H$18)/3)*$BD$10)+(((PI()*($C$21/2)^2*(($C$21/2)*$AZ$10))/3)*$AF$29),(($D$18*$AF$29)+((PI()*(($C$21/2)^2)*($G$20-$AE107))*$AF$29))+((($D$18+$H$18)/3)*$BD$10)-(((PI()*($C$21/2)^2*(($C$21/2)*$AZ$10))/3)*$AF$29)))</f>
        <v>171006.86408967196</v>
      </c>
      <c r="AG107" s="73">
        <v>7.6</v>
      </c>
      <c r="AH107" s="79">
        <f t="shared" si="15"/>
        <v>175577.84760713906</v>
      </c>
      <c r="AI107" s="53">
        <v>7.6</v>
      </c>
      <c r="AJ107" s="80">
        <f>IF($AI107&gt;$G$20,IF('Silo Levels'!$L$18="Pumping",((PI()*((($C$19+$G$20)-$AI107)*($O$20/($O$19/2)))^2*((($O$20+$G$20)-$AI107))/3)*$AJ$29)+(((PI()*((($C$19+$G$20)-$AI107)*($O$20/($O$19/2)))^2*(((($C$19+$G$20)-$AI107)*($O$20/($O$19/2)))*$AZ$11))/3)*$AJ$29),(((PI()*((($C$19+$G$20)-$AI107)*($O$20/($O$19/2)))^2*((($O$20+$G$20)-$AI107)/3))*$AJ$29)-((PI()*((($C$19+$G$20)-$AI107)*($O$20/($O$19/2)))^2*(((($C$19+$G$20)-$AI107)*($O$20/($O$19/2)))*$AZ$11)/3)*$AJ$29))),IF('Silo Levels'!$L$18="Pumping",(($D$18*$AJ$29)+((PI()*(($C$21/2)^2)*($G$20-$AI107))*$AJ$29))+((($D$18+$H$18)/3)*$BD$11)+(((PI()*($C$21/2)^2*(($C$21/2)*$AZ$11))/3)*$AJ$29),(($D$18*$AJ$29)+((PI()*(($C$21/2)^2)*($G$20-$AI107))*$AJ$29))+((($D$18+$H$18)/3)*$BD$11)-(((PI()*($C$21/2)^2*(($C$21/2)*$AZ$11))/3)*$AJ$29)))</f>
        <v>171772.45458552695</v>
      </c>
    </row>
    <row r="108" spans="1:36" x14ac:dyDescent="0.3">
      <c r="A108" s="48">
        <v>7.7</v>
      </c>
      <c r="B108" s="78">
        <f t="shared" si="9"/>
        <v>118854.29099211689</v>
      </c>
      <c r="C108" s="53">
        <v>7.7</v>
      </c>
      <c r="D108" s="54">
        <f>IF($C108&gt;$G$6,IF('Silo Levels'!$L$10="Pumping",((PI()*((($C$5+$G$6)-$C108)*($O$6/($O$5/2)))^2*((($O$6+$G$6)-$C108))/3)*$D$29)+(((PI()*((($C$5+$G$6)-$C108)*($O$6/($O$5/2)))^2*(((($C$5+$G$6)-$C108)*($O$6/($O$5/2)))*$AZ$3))/3)*$D$29),(((PI()*((($C$5+$G$6)-$C108)*($O$6/($O$5/2)))^2*((($O$6+$G$6)-$C108)/3))*$D$29)-((PI()*((($C$5+$G$6)-$C108)*($O$6/($O$5/2)))^2*(((($C$5+$G$6)-$C108)*($O$6/($O$5/2)))*$AZ$3)/3)*$D$29))),IF('Silo Levels'!$L$10="Pumping",(($D$4*$D$29)+((PI()*(($C$7/2)^2)*(G$6-$C108))*$D$29))+((($D$4+$H$4)/3)*$BD$3)+(((PI()*($C$7/2)^2*(($C$7/2)*$AZ$3))/3)*$D$29),(($D$4*$D$29)+((PI()*(($C$7/2)^2)*($G$6-$C108))*$D$29))+((($D$4+$H$4)/3)*$BD$3)-(((PI()*($C$7/2)^2*(($C$7/2)*$AZ$3))/3)*$D$29)))</f>
        <v>115798.78424241069</v>
      </c>
      <c r="E108" s="73">
        <v>7.7</v>
      </c>
      <c r="F108" s="78">
        <f t="shared" si="10"/>
        <v>103864.17899418839</v>
      </c>
      <c r="G108" s="53">
        <v>7.7</v>
      </c>
      <c r="H108" s="54">
        <f>IF($G108&gt;$G$6,IF('Silo Levels'!$L$11="Pumping",((PI()*((($C$5+$G$6)-$G108)*($O$6/($O$5/2)))^2*((($O$6+$G$6)-$G108))/3)*$H$29)+(((PI()*((($C$5+$G$6)-$G108)*($O$6/($O$5/2)))^2*(((($C$5+$G$6)-$G108)*($O$6/($O$5/2)))*$AZ$4))/3)*$H$29),(((PI()*((($C$5+$G$6)-$G108)*($O$6/($O$5/2)))^2*((($O$6+$G$6)-$G108)/3))*$H$29)-((PI()*((($C$5+$G$6)-$G108)*($O$6/($O$5/2)))^2*(((($C$5+$G$6)-$G108)*($O$6/($O$5/2)))*$AZ$4)/3)*$H$29))),IF('Silo Levels'!$L$11="Pumping",(($D$4*$H$29)+((PI()*(($C$7/2)^2)*(G$6-$G108))*$H$29))+((($D$4+$H$4)/3)*$BD$4)+(((PI()*($C$7/2)^2*(($C$7/2)*$AZ$4))/3)*$H$29),(($D$4*$H$29)+((PI()*(($C$7/2)^2)*($G$6-$G108))*$H$29))+((($D$4+$H$4)/3)*$BD$4)-(((PI()*($C$7/2)^2*(($C$7/2)*$AZ$4))/3)*$H$29)))</f>
        <v>101200.40387905992</v>
      </c>
      <c r="I108" s="73">
        <v>7.7</v>
      </c>
      <c r="J108" s="79">
        <f t="shared" si="11"/>
        <v>378368.06610186817</v>
      </c>
      <c r="K108" s="53">
        <v>7.7</v>
      </c>
      <c r="L108" s="80">
        <f>IF($K108&gt;$G$13,IF('Silo Levels'!$L$12="Pumping",((PI()*((($C$12+$G$13)-$K108)*($O$13/($O$12/2)))^2*((($O$13+$G$13)-$K108))/3)*$L$29)+(((PI()*((($C$12+$G$13)-$K108)*($O$13/($O$12/2)))^2*(((($C$12+$G$13)-$K108)*($O$13/($O$12/2)))*$AZ$5))/3)*$L$29),(((PI()*((($C$12+$G$13)-$K108)*($O$13/($O$12/2)))^2*((($O$13+$G$13)-$K108)/3))*$L$29)-((PI()*((($C$12+$G$13)-$K108)*($O$13/($O$12/2)))^2*(((($C$12+$G$13)-$K108)*($O$13/($O$12/2)))*$AZ$5)/3)*$L$29))),IF('Silo Levels'!$L$12="Pumping",(($D$11*$L$29)+((PI()*(($C$14/2)^2)*($G$13-$K108))*$L$29))+((($D$11+$H$11)/3)*$BD$5)+(((PI()*($C$14/2)^2*(($C$14/2)*$AZ$5))/3)*$L$29),(($D$11*$L$29)+((PI()*(($C$14/2)^2)*($G$13-$K108))*$L$29))+((($D$11+$H$11)/3)*$BD$5)-(((PI()*($C$14/2)^2*(($C$14/2)*$AZ$5))/3)*$L$29)))</f>
        <v>364170.05942226871</v>
      </c>
      <c r="M108" s="73">
        <v>7.7</v>
      </c>
      <c r="N108" s="79">
        <f t="shared" si="12"/>
        <v>187860.00964316458</v>
      </c>
      <c r="O108" s="53">
        <v>7.7</v>
      </c>
      <c r="P108" s="80">
        <f>IF($O108&gt;$G$20,IF('Silo Levels'!$L$13="Pumping",((PI()*((($C$19+$G$20)-$O108)*($O$20/($O$19/2)))^2*((($O$20+$G$20)-$O108))/3)*$P$29)+(((PI()*((($C$19+$G$20)-$O108)*($O$20/($O$19/2)))^2*(((($C$19+$G$20)-$O108)*($O$20/($O$19/2)))*$AZ$6))/3)*$P$29),(((PI()*((($C$19+$G$20)-$O108)*($O$20/($O$19/2)))^2*((($O$20+$G$20)-$O108)/3))*$P$29)-((PI()*((($C$19+$G$20)-$O108)*($O$20/($O$19/2)))^2*(((($C$19+$G$20)-$O108)*($O$20/($O$19/2)))*$AZ$6)/3)*$P$29))),IF('Silo Levels'!$L$13="Pumping",(($D$18*$P$29)+((PI()*(($C$21/2)^2)*($G$20-$O108))*$P$29))+((($D$18+$H$18)/3)*$BD$6)+(((PI()*($C$21/2)^2*(($C$21/2)*$AZ$6))/3)*$P$29),(($D$18*$P$29)+((PI()*(($C$21/2)^2)*($G$20-$O108))*$P$29))+((($D$18+$H$18)/3)*$BD$6)-(((PI()*($C$21/2)^2*(($C$21/2)*$AZ$6))/3)*$P$29)))</f>
        <v>183774.80831113982</v>
      </c>
      <c r="Q108" s="73">
        <v>7.7</v>
      </c>
      <c r="R108" s="79">
        <f t="shared" si="13"/>
        <v>182829.85801584995</v>
      </c>
      <c r="S108" s="53">
        <v>7.7</v>
      </c>
      <c r="T108" s="80">
        <f>IF($S108&gt;$G$20,IF('Silo Levels'!$L$14="Pumping",((PI()*((($C$19+$G$20)-$S108)*($O$20/($O$19/2)))^2*((($O$20+$G$20)-$S108))/3)*$T$29)+(((PI()*((($C$19+$G$20)-$S108)*($O$20/($O$19/2)))^2*(((($C$19+$G$20)-$S108)*($O$20/($O$19/2)))*$AZ$7))/3)*$T$29),(((PI()*((($C$19+$G$20)-$S108)*($O$20/($O$19/2)))^2*((($O$20+$G$20)-$S108)/3))*$T$29)-((PI()*((($C$19+$G$20)-$S108)*($O$20/($O$19/2)))^2*(((($C$19+$G$20)-$S108)*($O$20/($O$19/2)))*$AZ$7)/3)*$T$29))),IF('Silo Levels'!$L$14="Pumping",(($D$18*$T$29)+((PI()*(($C$21/2)^2)*($G$20-$S108))*$T$29))+((($D$18+$H$18)/3)*$BD$7)+(((PI()*($C$21/2)^2*(($C$21/2)*$AZ$7))/3)*$T$29),(($D$18*$T$29)+((PI()*(($C$21/2)^2)*($G$20-$S108))*$T$29))+((($D$18+$H$18)/3)*$BD$7)-(((PI()*($C$21/2)^2*(($C$21/2)*$AZ$7))/3)*$T$29)))</f>
        <v>178855.79654472109</v>
      </c>
      <c r="U108" s="73">
        <v>7.7</v>
      </c>
      <c r="V108" s="79">
        <f t="shared" si="16"/>
        <v>178184.69281721205</v>
      </c>
      <c r="W108" s="53">
        <v>7.7</v>
      </c>
      <c r="X108" s="80">
        <f>IF($W108&gt;$G$20,IF('Silo Levels'!$L$15="Pumping",((PI()*((($C$19+$G$20)-$W108)*($O$20/($O$19/2)))^2*((($O$20+$G$20)-$W108))/3)*$X$29)+(((PI()*((($C$19+$G$20)-$W108)*($O$20/($O$19/2)))^2*(((($C$19+$G$20)-$W108)*($O$20/($O$19/2)))*$AZ$8))/3)*$X$29),(((PI()*((($C$19+$G$20)-$W108)*($O$20/($O$19/2)))^2*((($O$20+$G$20)-$W108)/3))*$X$29)-((PI()*((($C$19+$G$20)-$W108)*($O$20/($O$19/2)))^2*(((($C$19+$G$20)-$W108)*($O$20/($O$19/2)))*$AZ$8)/3)*$X$29))),IF('Silo Levels'!$L$15="Pumping",(($D$18*$X$29)+((PI()*(($C$21/2)^2)*($G$20-$W108))*$X$29))+((($D$18+$H$18)/3)*$BD$8)+(((PI()*($C$21/2)^2*(($C$21/2)*$AZ$8))/3)*$X$29),(($D$18*$X$29)+((PI()*(($C$21/2)^2)*($G$20-$W108))*$X$29))+((($D$18+$H$18)/3)*$BD$8)-(((PI()*($C$21/2)^2*(($C$21/2)*$AZ$8))/3)*$X$29)))</f>
        <v>174313.26503434256</v>
      </c>
      <c r="Y108" s="73">
        <v>7.7</v>
      </c>
      <c r="Z108" s="79">
        <f t="shared" si="14"/>
        <v>175413.80365292091</v>
      </c>
      <c r="AA108" s="53">
        <v>7.7</v>
      </c>
      <c r="AB108" s="80">
        <f>IF($AA108&gt;$G$20,IF('Silo Levels'!$L$16="Pumping",((PI()*((($C$19+$G$20)-$AA108)*($O$20/($O$19/2)))^2*((($O$20+$G$20)-$AA108))/3)*$AB$29)+(((PI()*((($C$19+$G$20)-$AA108)*($O$20/($O$19/2)))^2*(((($C$19+$G$20)-$AA108)*($O$20/($O$19/2)))*$AZ$9))/3)*$AB$29),(((PI()*((($C$19+$G$20)-$AA108)*($O$20/($O$19/2)))^2*((($O$20+$G$20)-$AA108)/3))*$AB$29)-((PI()*((($C$19+$G$20)-$AA108)*($O$20/($O$19/2)))^2*(((($C$19+$G$20)-$AA108)*($O$20/($O$19/2)))*$AZ$9)/3)*$AB$29))),IF('Silo Levels'!$L$16="Pumping",(($D$18*$AB$29)+((PI()*(($C$21/2)^2)*($G$20-$AA108))*$AB$29))+((($D$18+$H$18)/3)*$BD$9)+(((PI()*($C$21/2)^2*(($C$21/2)*$AZ$9))/3)*$AB$29),(($D$18*$AB$29)+((PI()*(($C$21/2)^2)*($G$20-$AA108))*$AB$29))+((($D$18+$H$18)/3)*$BD$9)-(((PI()*($C$21/2)^2*(($C$21/2)*$AZ$9))/3)*$AB$29)))</f>
        <v>171603.59792836971</v>
      </c>
      <c r="AC108" s="73">
        <v>7.7</v>
      </c>
      <c r="AD108" s="79">
        <f t="shared" si="17"/>
        <v>174414.86518272306</v>
      </c>
      <c r="AE108" s="53">
        <v>7.7</v>
      </c>
      <c r="AF108" s="80">
        <f>IF($AE108&gt;$G$20,IF('Silo Levels'!$L$17="Pumping",((PI()*((($C$19+$G$20)-$AE108)*($O$20/($O$19/2)))^2*((($O$20+$G$20)-$AE108))/3)*$AF$29)+(((PI()*((($C$19+$G$20)-$AE108)*($O$20/($O$19/2)))^2*(((($C$19+$G$20)-$AE108)*($O$20/($O$19/2)))*$AZ$10))/3)*$AF$29),(((PI()*((($C$19+$G$20)-$AE108)*($O$20/($O$19/2)))^2*((($O$20+$G$20)-$AE108)/3))*$AF$29)-((PI()*((($C$19+$G$20)-$AE108)*($O$20/($O$19/2)))^2*(((($C$19+$G$20)-$AE108)*($O$20/($O$19/2)))*$AZ$10)/3)*$AF$29))),IF('Silo Levels'!$L$17="Pumping",(($D$18*$AF$29)+((PI()*(($C$21/2)^2)*($G$20-$AE108))*$AF$29))+((($D$18+$H$18)/3)*$BD$10)+(((PI()*($C$21/2)^2*(($C$21/2)*$AZ$10))/3)*$AF$29),(($D$18*$AF$29)+((PI()*(($C$21/2)^2)*($G$20-$AE108))*$AF$29))+((($D$18+$H$18)/3)*$BD$10)-(((PI()*($C$21/2)^2*(($C$21/2)*$AZ$10))/3)*$AF$29)))</f>
        <v>170626.73073769722</v>
      </c>
      <c r="AG108" s="73">
        <v>7.7</v>
      </c>
      <c r="AH108" s="79">
        <f t="shared" si="15"/>
        <v>175195.98238406438</v>
      </c>
      <c r="AI108" s="53">
        <v>7.7</v>
      </c>
      <c r="AJ108" s="80">
        <f>IF($AI108&gt;$G$20,IF('Silo Levels'!$L$18="Pumping",((PI()*((($C$19+$G$20)-$AI108)*($O$20/($O$19/2)))^2*((($O$20+$G$20)-$AI108))/3)*$AJ$29)+(((PI()*((($C$19+$G$20)-$AI108)*($O$20/($O$19/2)))^2*(((($C$19+$G$20)-$AI108)*($O$20/($O$19/2)))*$AZ$11))/3)*$AJ$29),(((PI()*((($C$19+$G$20)-$AI108)*($O$20/($O$19/2)))^2*((($O$20+$G$20)-$AI108)/3))*$AJ$29)-((PI()*((($C$19+$G$20)-$AI108)*($O$20/($O$19/2)))^2*(((($C$19+$G$20)-$AI108)*($O$20/($O$19/2)))*$AZ$11)/3)*$AJ$29))),IF('Silo Levels'!$L$18="Pumping",(($D$18*$AJ$29)+((PI()*(($C$21/2)^2)*($G$20-$AI108))*$AJ$29))+((($D$18+$H$18)/3)*$BD$11)+(((PI()*($C$21/2)^2*(($C$21/2)*$AZ$11))/3)*$AJ$29),(($D$18*$AJ$29)+((PI()*(($C$21/2)^2)*($G$20-$AI108))*$AJ$29))+((($D$18+$H$18)/3)*$BD$11)-(((PI()*($C$21/2)^2*(($C$21/2)*$AZ$11))/3)*$AJ$29)))</f>
        <v>171390.58936245227</v>
      </c>
    </row>
    <row r="109" spans="1:36" x14ac:dyDescent="0.3">
      <c r="A109" s="48">
        <v>7.8</v>
      </c>
      <c r="B109" s="78">
        <f t="shared" si="9"/>
        <v>118416.26911859006</v>
      </c>
      <c r="C109" s="53">
        <v>7.8</v>
      </c>
      <c r="D109" s="54">
        <f>IF($C109&gt;$G$6,IF('Silo Levels'!$L$10="Pumping",((PI()*((($C$5+$G$6)-$C109)*($O$6/($O$5/2)))^2*((($O$6+$G$6)-$C109))/3)*$D$29)+(((PI()*((($C$5+$G$6)-$C109)*($O$6/($O$5/2)))^2*(((($C$5+$G$6)-$C109)*($O$6/($O$5/2)))*$AZ$3))/3)*$D$29),(((PI()*((($C$5+$G$6)-$C109)*($O$6/($O$5/2)))^2*((($O$6+$G$6)-$C109)/3))*$D$29)-((PI()*((($C$5+$G$6)-$C109)*($O$6/($O$5/2)))^2*(((($C$5+$G$6)-$C109)*($O$6/($O$5/2)))*$AZ$3)/3)*$D$29))),IF('Silo Levels'!$L$10="Pumping",(($D$4*$D$29)+((PI()*(($C$7/2)^2)*(G$6-$C109))*$D$29))+((($D$4+$H$4)/3)*$BD$3)+(((PI()*($C$7/2)^2*(($C$7/2)*$AZ$3))/3)*$D$29),(($D$4*$D$29)+((PI()*(($C$7/2)^2)*($G$6-$C109))*$D$29))+((($D$4+$H$4)/3)*$BD$3)-(((PI()*($C$7/2)^2*(($C$7/2)*$AZ$3))/3)*$D$29)))</f>
        <v>115360.76236888386</v>
      </c>
      <c r="E109" s="73">
        <v>7.8</v>
      </c>
      <c r="F109" s="78">
        <f t="shared" si="10"/>
        <v>103482.31377111371</v>
      </c>
      <c r="G109" s="53">
        <v>7.8</v>
      </c>
      <c r="H109" s="54">
        <f>IF($G109&gt;$G$6,IF('Silo Levels'!$L$11="Pumping",((PI()*((($C$5+$G$6)-$G109)*($O$6/($O$5/2)))^2*((($O$6+$G$6)-$G109))/3)*$H$29)+(((PI()*((($C$5+$G$6)-$G109)*($O$6/($O$5/2)))^2*(((($C$5+$G$6)-$G109)*($O$6/($O$5/2)))*$AZ$4))/3)*$H$29),(((PI()*((($C$5+$G$6)-$G109)*($O$6/($O$5/2)))^2*((($O$6+$G$6)-$G109)/3))*$H$29)-((PI()*((($C$5+$G$6)-$G109)*($O$6/($O$5/2)))^2*(((($C$5+$G$6)-$G109)*($O$6/($O$5/2)))*$AZ$4)/3)*$H$29))),IF('Silo Levels'!$L$11="Pumping",(($D$4*$H$29)+((PI()*(($C$7/2)^2)*(G$6-$G109))*$H$29))+((($D$4+$H$4)/3)*$BD$4)+(((PI()*($C$7/2)^2*(($C$7/2)*$AZ$4))/3)*$H$29),(($D$4*$H$29)+((PI()*(($C$7/2)^2)*($G$6-$G109))*$H$29))+((($D$4+$H$4)/3)*$BD$4)-(((PI()*($C$7/2)^2*(($C$7/2)*$AZ$4))/3)*$H$29)))</f>
        <v>100818.53865598523</v>
      </c>
      <c r="I109" s="73">
        <v>7.8</v>
      </c>
      <c r="J109" s="79">
        <f t="shared" si="11"/>
        <v>377449.10126823717</v>
      </c>
      <c r="K109" s="53">
        <v>7.8</v>
      </c>
      <c r="L109" s="80">
        <f>IF($K109&gt;$G$13,IF('Silo Levels'!$L$12="Pumping",((PI()*((($C$12+$G$13)-$K109)*($O$13/($O$12/2)))^2*((($O$13+$G$13)-$K109))/3)*$L$29)+(((PI()*((($C$12+$G$13)-$K109)*($O$13/($O$12/2)))^2*(((($C$12+$G$13)-$K109)*($O$13/($O$12/2)))*$AZ$5))/3)*$L$29),(((PI()*((($C$12+$G$13)-$K109)*($O$13/($O$12/2)))^2*((($O$13+$G$13)-$K109)/3))*$L$29)-((PI()*((($C$12+$G$13)-$K109)*($O$13/($O$12/2)))^2*(((($C$12+$G$13)-$K109)*($O$13/($O$12/2)))*$AZ$5)/3)*$L$29))),IF('Silo Levels'!$L$12="Pumping",(($D$11*$L$29)+((PI()*(($C$14/2)^2)*($G$13-$K109))*$L$29))+((($D$11+$H$11)/3)*$BD$5)+(((PI()*($C$14/2)^2*(($C$14/2)*$AZ$5))/3)*$L$29),(($D$11*$L$29)+((PI()*(($C$14/2)^2)*($G$13-$K109))*$L$29))+((($D$11+$H$11)/3)*$BD$5)-(((PI()*($C$14/2)^2*(($C$14/2)*$AZ$5))/3)*$L$29)))</f>
        <v>363251.0945886377</v>
      </c>
      <c r="M109" s="73">
        <v>7.8</v>
      </c>
      <c r="N109" s="79">
        <f t="shared" si="12"/>
        <v>187450.06609486387</v>
      </c>
      <c r="O109" s="53">
        <v>7.8</v>
      </c>
      <c r="P109" s="80">
        <f>IF($O109&gt;$G$20,IF('Silo Levels'!$L$13="Pumping",((PI()*((($C$19+$G$20)-$O109)*($O$20/($O$19/2)))^2*((($O$20+$G$20)-$O109))/3)*$P$29)+(((PI()*((($C$19+$G$20)-$O109)*($O$20/($O$19/2)))^2*(((($C$19+$G$20)-$O109)*($O$20/($O$19/2)))*$AZ$6))/3)*$P$29),(((PI()*((($C$19+$G$20)-$O109)*($O$20/($O$19/2)))^2*((($O$20+$G$20)-$O109)/3))*$P$29)-((PI()*((($C$19+$G$20)-$O109)*($O$20/($O$19/2)))^2*(((($C$19+$G$20)-$O109)*($O$20/($O$19/2)))*$AZ$6)/3)*$P$29))),IF('Silo Levels'!$L$13="Pumping",(($D$18*$P$29)+((PI()*(($C$21/2)^2)*($G$20-$O109))*$P$29))+((($D$18+$H$18)/3)*$BD$6)+(((PI()*($C$21/2)^2*(($C$21/2)*$AZ$6))/3)*$P$29),(($D$18*$P$29)+((PI()*(($C$21/2)^2)*($G$20-$O109))*$P$29))+((($D$18+$H$18)/3)*$BD$6)-(((PI()*($C$21/2)^2*(($C$21/2)*$AZ$6))/3)*$P$29)))</f>
        <v>183364.8647628391</v>
      </c>
      <c r="Q109" s="73">
        <v>7.8</v>
      </c>
      <c r="R109" s="79">
        <f t="shared" si="13"/>
        <v>182431.06717832905</v>
      </c>
      <c r="S109" s="53">
        <v>7.8</v>
      </c>
      <c r="T109" s="80">
        <f>IF($S109&gt;$G$20,IF('Silo Levels'!$L$14="Pumping",((PI()*((($C$19+$G$20)-$S109)*($O$20/($O$19/2)))^2*((($O$20+$G$20)-$S109))/3)*$T$29)+(((PI()*((($C$19+$G$20)-$S109)*($O$20/($O$19/2)))^2*(((($C$19+$G$20)-$S109)*($O$20/($O$19/2)))*$AZ$7))/3)*$T$29),(((PI()*((($C$19+$G$20)-$S109)*($O$20/($O$19/2)))^2*((($O$20+$G$20)-$S109)/3))*$T$29)-((PI()*((($C$19+$G$20)-$S109)*($O$20/($O$19/2)))^2*(((($C$19+$G$20)-$S109)*($O$20/($O$19/2)))*$AZ$7)/3)*$T$29))),IF('Silo Levels'!$L$14="Pumping",(($D$18*$T$29)+((PI()*(($C$21/2)^2)*($G$20-$S109))*$T$29))+((($D$18+$H$18)/3)*$BD$7)+(((PI()*($C$21/2)^2*(($C$21/2)*$AZ$7))/3)*$T$29),(($D$18*$T$29)+((PI()*(($C$21/2)^2)*($G$20-$S109))*$T$29))+((($D$18+$H$18)/3)*$BD$7)-(((PI()*($C$21/2)^2*(($C$21/2)*$AZ$7))/3)*$T$29)))</f>
        <v>178457.00570720018</v>
      </c>
      <c r="U109" s="73">
        <v>7.8</v>
      </c>
      <c r="V109" s="79">
        <f t="shared" si="16"/>
        <v>177796.20110938404</v>
      </c>
      <c r="W109" s="53">
        <v>7.8</v>
      </c>
      <c r="X109" s="80">
        <f>IF($W109&gt;$G$20,IF('Silo Levels'!$L$15="Pumping",((PI()*((($C$19+$G$20)-$W109)*($O$20/($O$19/2)))^2*((($O$20+$G$20)-$W109))/3)*$X$29)+(((PI()*((($C$19+$G$20)-$W109)*($O$20/($O$19/2)))^2*(((($C$19+$G$20)-$W109)*($O$20/($O$19/2)))*$AZ$8))/3)*$X$29),(((PI()*((($C$19+$G$20)-$W109)*($O$20/($O$19/2)))^2*((($O$20+$G$20)-$W109)/3))*$X$29)-((PI()*((($C$19+$G$20)-$W109)*($O$20/($O$19/2)))^2*(((($C$19+$G$20)-$W109)*($O$20/($O$19/2)))*$AZ$8)/3)*$X$29))),IF('Silo Levels'!$L$15="Pumping",(($D$18*$X$29)+((PI()*(($C$21/2)^2)*($G$20-$W109))*$X$29))+((($D$18+$H$18)/3)*$BD$8)+(((PI()*($C$21/2)^2*(($C$21/2)*$AZ$8))/3)*$X$29),(($D$18*$X$29)+((PI()*(($C$21/2)^2)*($G$20-$W109))*$X$29))+((($D$18+$H$18)/3)*$BD$8)-(((PI()*($C$21/2)^2*(($C$21/2)*$AZ$8))/3)*$X$29)))</f>
        <v>173924.77332651455</v>
      </c>
      <c r="Y109" s="73">
        <v>7.8</v>
      </c>
      <c r="Z109" s="79">
        <f t="shared" si="14"/>
        <v>175031.45548265238</v>
      </c>
      <c r="AA109" s="53">
        <v>7.8</v>
      </c>
      <c r="AB109" s="80">
        <f>IF($AA109&gt;$G$20,IF('Silo Levels'!$L$16="Pumping",((PI()*((($C$19+$G$20)-$AA109)*($O$20/($O$19/2)))^2*((($O$20+$G$20)-$AA109))/3)*$AB$29)+(((PI()*((($C$19+$G$20)-$AA109)*($O$20/($O$19/2)))^2*(((($C$19+$G$20)-$AA109)*($O$20/($O$19/2)))*$AZ$9))/3)*$AB$29),(((PI()*((($C$19+$G$20)-$AA109)*($O$20/($O$19/2)))^2*((($O$20+$G$20)-$AA109)/3))*$AB$29)-((PI()*((($C$19+$G$20)-$AA109)*($O$20/($O$19/2)))^2*(((($C$19+$G$20)-$AA109)*($O$20/($O$19/2)))*$AZ$9)/3)*$AB$29))),IF('Silo Levels'!$L$16="Pumping",(($D$18*$AB$29)+((PI()*(($C$21/2)^2)*($G$20-$AA109))*$AB$29))+((($D$18+$H$18)/3)*$BD$9)+(((PI()*($C$21/2)^2*(($C$21/2)*$AZ$9))/3)*$AB$29),(($D$18*$AB$29)+((PI()*(($C$21/2)^2)*($G$20-$AA109))*$AB$29))+((($D$18+$H$18)/3)*$BD$9)-(((PI()*($C$21/2)^2*(($C$21/2)*$AZ$9))/3)*$AB$29)))</f>
        <v>171221.24975810118</v>
      </c>
      <c r="AC109" s="73">
        <v>7.8</v>
      </c>
      <c r="AD109" s="79">
        <f t="shared" si="17"/>
        <v>174034.73183074838</v>
      </c>
      <c r="AE109" s="53">
        <v>7.8</v>
      </c>
      <c r="AF109" s="80">
        <f>IF($AE109&gt;$G$20,IF('Silo Levels'!$L$17="Pumping",((PI()*((($C$19+$G$20)-$AE109)*($O$20/($O$19/2)))^2*((($O$20+$G$20)-$AE109))/3)*$AF$29)+(((PI()*((($C$19+$G$20)-$AE109)*($O$20/($O$19/2)))^2*(((($C$19+$G$20)-$AE109)*($O$20/($O$19/2)))*$AZ$10))/3)*$AF$29),(((PI()*((($C$19+$G$20)-$AE109)*($O$20/($O$19/2)))^2*((($O$20+$G$20)-$AE109)/3))*$AF$29)-((PI()*((($C$19+$G$20)-$AE109)*($O$20/($O$19/2)))^2*(((($C$19+$G$20)-$AE109)*($O$20/($O$19/2)))*$AZ$10)/3)*$AF$29))),IF('Silo Levels'!$L$17="Pumping",(($D$18*$AF$29)+((PI()*(($C$21/2)^2)*($G$20-$AE109))*$AF$29))+((($D$18+$H$18)/3)*$BD$10)+(((PI()*($C$21/2)^2*(($C$21/2)*$AZ$10))/3)*$AF$29),(($D$18*$AF$29)+((PI()*(($C$21/2)^2)*($G$20-$AE109))*$AF$29))+((($D$18+$H$18)/3)*$BD$10)-(((PI()*($C$21/2)^2*(($C$21/2)*$AZ$10))/3)*$AF$29)))</f>
        <v>170246.59738572253</v>
      </c>
      <c r="AG109" s="73">
        <v>7.8</v>
      </c>
      <c r="AH109" s="79">
        <f t="shared" si="15"/>
        <v>174814.11716098973</v>
      </c>
      <c r="AI109" s="53">
        <v>7.8</v>
      </c>
      <c r="AJ109" s="80">
        <f>IF($AI109&gt;$G$20,IF('Silo Levels'!$L$18="Pumping",((PI()*((($C$19+$G$20)-$AI109)*($O$20/($O$19/2)))^2*((($O$20+$G$20)-$AI109))/3)*$AJ$29)+(((PI()*((($C$19+$G$20)-$AI109)*($O$20/($O$19/2)))^2*(((($C$19+$G$20)-$AI109)*($O$20/($O$19/2)))*$AZ$11))/3)*$AJ$29),(((PI()*((($C$19+$G$20)-$AI109)*($O$20/($O$19/2)))^2*((($O$20+$G$20)-$AI109)/3))*$AJ$29)-((PI()*((($C$19+$G$20)-$AI109)*($O$20/($O$19/2)))^2*(((($C$19+$G$20)-$AI109)*($O$20/($O$19/2)))*$AZ$11)/3)*$AJ$29))),IF('Silo Levels'!$L$18="Pumping",(($D$18*$AJ$29)+((PI()*(($C$21/2)^2)*($G$20-$AI109))*$AJ$29))+((($D$18+$H$18)/3)*$BD$11)+(((PI()*($C$21/2)^2*(($C$21/2)*$AZ$11))/3)*$AJ$29),(($D$18*$AJ$29)+((PI()*(($C$21/2)^2)*($G$20-$AI109))*$AJ$29))+((($D$18+$H$18)/3)*$BD$11)-(((PI()*($C$21/2)^2*(($C$21/2)*$AZ$11))/3)*$AJ$29)))</f>
        <v>171008.72413937762</v>
      </c>
    </row>
    <row r="110" spans="1:36" x14ac:dyDescent="0.3">
      <c r="A110" s="48">
        <v>7.9</v>
      </c>
      <c r="B110" s="78">
        <f t="shared" si="9"/>
        <v>117978.24724506325</v>
      </c>
      <c r="C110" s="53">
        <v>7.9</v>
      </c>
      <c r="D110" s="54">
        <f>IF($C110&gt;$G$6,IF('Silo Levels'!$L$10="Pumping",((PI()*((($C$5+$G$6)-$C110)*($O$6/($O$5/2)))^2*((($O$6+$G$6)-$C110))/3)*$D$29)+(((PI()*((($C$5+$G$6)-$C110)*($O$6/($O$5/2)))^2*(((($C$5+$G$6)-$C110)*($O$6/($O$5/2)))*$AZ$3))/3)*$D$29),(((PI()*((($C$5+$G$6)-$C110)*($O$6/($O$5/2)))^2*((($O$6+$G$6)-$C110)/3))*$D$29)-((PI()*((($C$5+$G$6)-$C110)*($O$6/($O$5/2)))^2*(((($C$5+$G$6)-$C110)*($O$6/($O$5/2)))*$AZ$3)/3)*$D$29))),IF('Silo Levels'!$L$10="Pumping",(($D$4*$D$29)+((PI()*(($C$7/2)^2)*(G$6-$C110))*$D$29))+((($D$4+$H$4)/3)*$BD$3)+(((PI()*($C$7/2)^2*(($C$7/2)*$AZ$3))/3)*$D$29),(($D$4*$D$29)+((PI()*(($C$7/2)^2)*($G$6-$C110))*$D$29))+((($D$4+$H$4)/3)*$BD$3)-(((PI()*($C$7/2)^2*(($C$7/2)*$AZ$3))/3)*$D$29)))</f>
        <v>114922.74049535705</v>
      </c>
      <c r="E110" s="73">
        <v>7.9</v>
      </c>
      <c r="F110" s="78">
        <f t="shared" si="10"/>
        <v>103100.44854803906</v>
      </c>
      <c r="G110" s="53">
        <v>7.9</v>
      </c>
      <c r="H110" s="54">
        <f>IF($G110&gt;$G$6,IF('Silo Levels'!$L$11="Pumping",((PI()*((($C$5+$G$6)-$G110)*($O$6/($O$5/2)))^2*((($O$6+$G$6)-$G110))/3)*$H$29)+(((PI()*((($C$5+$G$6)-$G110)*($O$6/($O$5/2)))^2*(((($C$5+$G$6)-$G110)*($O$6/($O$5/2)))*$AZ$4))/3)*$H$29),(((PI()*((($C$5+$G$6)-$G110)*($O$6/($O$5/2)))^2*((($O$6+$G$6)-$G110)/3))*$H$29)-((PI()*((($C$5+$G$6)-$G110)*($O$6/($O$5/2)))^2*(((($C$5+$G$6)-$G110)*($O$6/($O$5/2)))*$AZ$4)/3)*$H$29))),IF('Silo Levels'!$L$11="Pumping",(($D$4*$H$29)+((PI()*(($C$7/2)^2)*(G$6-$G110))*$H$29))+((($D$4+$H$4)/3)*$BD$4)+(((PI()*($C$7/2)^2*(($C$7/2)*$AZ$4))/3)*$H$29),(($D$4*$H$29)+((PI()*(($C$7/2)^2)*($G$6-$G110))*$H$29))+((($D$4+$H$4)/3)*$BD$4)-(((PI()*($C$7/2)^2*(($C$7/2)*$AZ$4))/3)*$H$29)))</f>
        <v>100436.67343291058</v>
      </c>
      <c r="I110" s="73">
        <v>7.9</v>
      </c>
      <c r="J110" s="79">
        <f t="shared" si="11"/>
        <v>376530.1364346061</v>
      </c>
      <c r="K110" s="53">
        <v>7.9</v>
      </c>
      <c r="L110" s="80">
        <f>IF($K110&gt;$G$13,IF('Silo Levels'!$L$12="Pumping",((PI()*((($C$12+$G$13)-$K110)*($O$13/($O$12/2)))^2*((($O$13+$G$13)-$K110))/3)*$L$29)+(((PI()*((($C$12+$G$13)-$K110)*($O$13/($O$12/2)))^2*(((($C$12+$G$13)-$K110)*($O$13/($O$12/2)))*$AZ$5))/3)*$L$29),(((PI()*((($C$12+$G$13)-$K110)*($O$13/($O$12/2)))^2*((($O$13+$G$13)-$K110)/3))*$L$29)-((PI()*((($C$12+$G$13)-$K110)*($O$13/($O$12/2)))^2*(((($C$12+$G$13)-$K110)*($O$13/($O$12/2)))*$AZ$5)/3)*$L$29))),IF('Silo Levels'!$L$12="Pumping",(($D$11*$L$29)+((PI()*(($C$14/2)^2)*($G$13-$K110))*$L$29))+((($D$11+$H$11)/3)*$BD$5)+(((PI()*($C$14/2)^2*(($C$14/2)*$AZ$5))/3)*$L$29),(($D$11*$L$29)+((PI()*(($C$14/2)^2)*($G$13-$K110))*$L$29))+((($D$11+$H$11)/3)*$BD$5)-(((PI()*($C$14/2)^2*(($C$14/2)*$AZ$5))/3)*$L$29)))</f>
        <v>362332.12975500664</v>
      </c>
      <c r="M110" s="73">
        <v>7.9</v>
      </c>
      <c r="N110" s="79">
        <f t="shared" si="12"/>
        <v>187040.1225465631</v>
      </c>
      <c r="O110" s="53">
        <v>7.9</v>
      </c>
      <c r="P110" s="80">
        <f>IF($O110&gt;$G$20,IF('Silo Levels'!$L$13="Pumping",((PI()*((($C$19+$G$20)-$O110)*($O$20/($O$19/2)))^2*((($O$20+$G$20)-$O110))/3)*$P$29)+(((PI()*((($C$19+$G$20)-$O110)*($O$20/($O$19/2)))^2*(((($C$19+$G$20)-$O110)*($O$20/($O$19/2)))*$AZ$6))/3)*$P$29),(((PI()*((($C$19+$G$20)-$O110)*($O$20/($O$19/2)))^2*((($O$20+$G$20)-$O110)/3))*$P$29)-((PI()*((($C$19+$G$20)-$O110)*($O$20/($O$19/2)))^2*(((($C$19+$G$20)-$O110)*($O$20/($O$19/2)))*$AZ$6)/3)*$P$29))),IF('Silo Levels'!$L$13="Pumping",(($D$18*$P$29)+((PI()*(($C$21/2)^2)*($G$20-$O110))*$P$29))+((($D$18+$H$18)/3)*$BD$6)+(((PI()*($C$21/2)^2*(($C$21/2)*$AZ$6))/3)*$P$29),(($D$18*$P$29)+((PI()*(($C$21/2)^2)*($G$20-$O110))*$P$29))+((($D$18+$H$18)/3)*$BD$6)-(((PI()*($C$21/2)^2*(($C$21/2)*$AZ$6))/3)*$P$29)))</f>
        <v>182954.92121453834</v>
      </c>
      <c r="Q110" s="73">
        <v>7.9</v>
      </c>
      <c r="R110" s="79">
        <f t="shared" si="13"/>
        <v>182032.27634080808</v>
      </c>
      <c r="S110" s="53">
        <v>7.9</v>
      </c>
      <c r="T110" s="80">
        <f>IF($S110&gt;$G$20,IF('Silo Levels'!$L$14="Pumping",((PI()*((($C$19+$G$20)-$S110)*($O$20/($O$19/2)))^2*((($O$20+$G$20)-$S110))/3)*$T$29)+(((PI()*((($C$19+$G$20)-$S110)*($O$20/($O$19/2)))^2*(((($C$19+$G$20)-$S110)*($O$20/($O$19/2)))*$AZ$7))/3)*$T$29),(((PI()*((($C$19+$G$20)-$S110)*($O$20/($O$19/2)))^2*((($O$20+$G$20)-$S110)/3))*$T$29)-((PI()*((($C$19+$G$20)-$S110)*($O$20/($O$19/2)))^2*(((($C$19+$G$20)-$S110)*($O$20/($O$19/2)))*$AZ$7)/3)*$T$29))),IF('Silo Levels'!$L$14="Pumping",(($D$18*$T$29)+((PI()*(($C$21/2)^2)*($G$20-$S110))*$T$29))+((($D$18+$H$18)/3)*$BD$7)+(((PI()*($C$21/2)^2*(($C$21/2)*$AZ$7))/3)*$T$29),(($D$18*$T$29)+((PI()*(($C$21/2)^2)*($G$20-$S110))*$T$29))+((($D$18+$H$18)/3)*$BD$7)-(((PI()*($C$21/2)^2*(($C$21/2)*$AZ$7))/3)*$T$29)))</f>
        <v>178058.21486967921</v>
      </c>
      <c r="U110" s="73">
        <v>7.9</v>
      </c>
      <c r="V110" s="79">
        <f t="shared" si="16"/>
        <v>177407.70940155603</v>
      </c>
      <c r="W110" s="53">
        <v>7.9</v>
      </c>
      <c r="X110" s="80">
        <f>IF($W110&gt;$G$20,IF('Silo Levels'!$L$15="Pumping",((PI()*((($C$19+$G$20)-$W110)*($O$20/($O$19/2)))^2*((($O$20+$G$20)-$W110))/3)*$X$29)+(((PI()*((($C$19+$G$20)-$W110)*($O$20/($O$19/2)))^2*(((($C$19+$G$20)-$W110)*($O$20/($O$19/2)))*$AZ$8))/3)*$X$29),(((PI()*((($C$19+$G$20)-$W110)*($O$20/($O$19/2)))^2*((($O$20+$G$20)-$W110)/3))*$X$29)-((PI()*((($C$19+$G$20)-$W110)*($O$20/($O$19/2)))^2*(((($C$19+$G$20)-$W110)*($O$20/($O$19/2)))*$AZ$8)/3)*$X$29))),IF('Silo Levels'!$L$15="Pumping",(($D$18*$X$29)+((PI()*(($C$21/2)^2)*($G$20-$W110))*$X$29))+((($D$18+$H$18)/3)*$BD$8)+(((PI()*($C$21/2)^2*(($C$21/2)*$AZ$8))/3)*$X$29),(($D$18*$X$29)+((PI()*(($C$21/2)^2)*($G$20-$W110))*$X$29))+((($D$18+$H$18)/3)*$BD$8)-(((PI()*($C$21/2)^2*(($C$21/2)*$AZ$8))/3)*$X$29)))</f>
        <v>173536.28161868654</v>
      </c>
      <c r="Y110" s="73">
        <v>7.9</v>
      </c>
      <c r="Z110" s="79">
        <f t="shared" si="14"/>
        <v>174649.10731238383</v>
      </c>
      <c r="AA110" s="53">
        <v>7.9</v>
      </c>
      <c r="AB110" s="80">
        <f>IF($AA110&gt;$G$20,IF('Silo Levels'!$L$16="Pumping",((PI()*((($C$19+$G$20)-$AA110)*($O$20/($O$19/2)))^2*((($O$20+$G$20)-$AA110))/3)*$AB$29)+(((PI()*((($C$19+$G$20)-$AA110)*($O$20/($O$19/2)))^2*(((($C$19+$G$20)-$AA110)*($O$20/($O$19/2)))*$AZ$9))/3)*$AB$29),(((PI()*((($C$19+$G$20)-$AA110)*($O$20/($O$19/2)))^2*((($O$20+$G$20)-$AA110)/3))*$AB$29)-((PI()*((($C$19+$G$20)-$AA110)*($O$20/($O$19/2)))^2*(((($C$19+$G$20)-$AA110)*($O$20/($O$19/2)))*$AZ$9)/3)*$AB$29))),IF('Silo Levels'!$L$16="Pumping",(($D$18*$AB$29)+((PI()*(($C$21/2)^2)*($G$20-$AA110))*$AB$29))+((($D$18+$H$18)/3)*$BD$9)+(((PI()*($C$21/2)^2*(($C$21/2)*$AZ$9))/3)*$AB$29),(($D$18*$AB$29)+((PI()*(($C$21/2)^2)*($G$20-$AA110))*$AB$29))+((($D$18+$H$18)/3)*$BD$9)-(((PI()*($C$21/2)^2*(($C$21/2)*$AZ$9))/3)*$AB$29)))</f>
        <v>170838.90158783263</v>
      </c>
      <c r="AC110" s="73">
        <v>7.9</v>
      </c>
      <c r="AD110" s="79">
        <f t="shared" si="17"/>
        <v>173654.59847877364</v>
      </c>
      <c r="AE110" s="53">
        <v>7.9</v>
      </c>
      <c r="AF110" s="80">
        <f>IF($AE110&gt;$G$20,IF('Silo Levels'!$L$17="Pumping",((PI()*((($C$19+$G$20)-$AE110)*($O$20/($O$19/2)))^2*((($O$20+$G$20)-$AE110))/3)*$AF$29)+(((PI()*((($C$19+$G$20)-$AE110)*($O$20/($O$19/2)))^2*(((($C$19+$G$20)-$AE110)*($O$20/($O$19/2)))*$AZ$10))/3)*$AF$29),(((PI()*((($C$19+$G$20)-$AE110)*($O$20/($O$19/2)))^2*((($O$20+$G$20)-$AE110)/3))*$AF$29)-((PI()*((($C$19+$G$20)-$AE110)*($O$20/($O$19/2)))^2*(((($C$19+$G$20)-$AE110)*($O$20/($O$19/2)))*$AZ$10)/3)*$AF$29))),IF('Silo Levels'!$L$17="Pumping",(($D$18*$AF$29)+((PI()*(($C$21/2)^2)*($G$20-$AE110))*$AF$29))+((($D$18+$H$18)/3)*$BD$10)+(((PI()*($C$21/2)^2*(($C$21/2)*$AZ$10))/3)*$AF$29),(($D$18*$AF$29)+((PI()*(($C$21/2)^2)*($G$20-$AE110))*$AF$29))+((($D$18+$H$18)/3)*$BD$10)-(((PI()*($C$21/2)^2*(($C$21/2)*$AZ$10))/3)*$AF$29)))</f>
        <v>169866.46403374779</v>
      </c>
      <c r="AG110" s="73">
        <v>7.9</v>
      </c>
      <c r="AH110" s="79">
        <f t="shared" si="15"/>
        <v>174432.25193791505</v>
      </c>
      <c r="AI110" s="53">
        <v>7.9</v>
      </c>
      <c r="AJ110" s="80">
        <f>IF($AI110&gt;$G$20,IF('Silo Levels'!$L$18="Pumping",((PI()*((($C$19+$G$20)-$AI110)*($O$20/($O$19/2)))^2*((($O$20+$G$20)-$AI110))/3)*$AJ$29)+(((PI()*((($C$19+$G$20)-$AI110)*($O$20/($O$19/2)))^2*(((($C$19+$G$20)-$AI110)*($O$20/($O$19/2)))*$AZ$11))/3)*$AJ$29),(((PI()*((($C$19+$G$20)-$AI110)*($O$20/($O$19/2)))^2*((($O$20+$G$20)-$AI110)/3))*$AJ$29)-((PI()*((($C$19+$G$20)-$AI110)*($O$20/($O$19/2)))^2*(((($C$19+$G$20)-$AI110)*($O$20/($O$19/2)))*$AZ$11)/3)*$AJ$29))),IF('Silo Levels'!$L$18="Pumping",(($D$18*$AJ$29)+((PI()*(($C$21/2)^2)*($G$20-$AI110))*$AJ$29))+((($D$18+$H$18)/3)*$BD$11)+(((PI()*($C$21/2)^2*(($C$21/2)*$AZ$11))/3)*$AJ$29),(($D$18*$AJ$29)+((PI()*(($C$21/2)^2)*($G$20-$AI110))*$AJ$29))+((($D$18+$H$18)/3)*$BD$11)-(((PI()*($C$21/2)^2*(($C$21/2)*$AZ$11))/3)*$AJ$29)))</f>
        <v>170626.85891630294</v>
      </c>
    </row>
    <row r="111" spans="1:36" x14ac:dyDescent="0.3">
      <c r="A111" s="48">
        <v>8</v>
      </c>
      <c r="B111" s="78">
        <f t="shared" si="9"/>
        <v>117540.22537153643</v>
      </c>
      <c r="C111" s="53">
        <v>8</v>
      </c>
      <c r="D111" s="54">
        <f>IF($C111&gt;$G$6,IF('Silo Levels'!$L$10="Pumping",((PI()*((($C$5+$G$6)-$C111)*($O$6/($O$5/2)))^2*((($O$6+$G$6)-$C111))/3)*$D$29)+(((PI()*((($C$5+$G$6)-$C111)*($O$6/($O$5/2)))^2*(((($C$5+$G$6)-$C111)*($O$6/($O$5/2)))*$AZ$3))/3)*$D$29),(((PI()*((($C$5+$G$6)-$C111)*($O$6/($O$5/2)))^2*((($O$6+$G$6)-$C111)/3))*$D$29)-((PI()*((($C$5+$G$6)-$C111)*($O$6/($O$5/2)))^2*(((($C$5+$G$6)-$C111)*($O$6/($O$5/2)))*$AZ$3)/3)*$D$29))),IF('Silo Levels'!$L$10="Pumping",(($D$4*$D$29)+((PI()*(($C$7/2)^2)*(G$6-$C111))*$D$29))+((($D$4+$H$4)/3)*$BD$3)+(((PI()*($C$7/2)^2*(($C$7/2)*$AZ$3))/3)*$D$29),(($D$4*$D$29)+((PI()*(($C$7/2)^2)*($G$6-$C111))*$D$29))+((($D$4+$H$4)/3)*$BD$3)-(((PI()*($C$7/2)^2*(($C$7/2)*$AZ$3))/3)*$D$29)))</f>
        <v>114484.71862183024</v>
      </c>
      <c r="E111" s="73">
        <v>8</v>
      </c>
      <c r="F111" s="78">
        <f t="shared" si="10"/>
        <v>102718.58332496439</v>
      </c>
      <c r="G111" s="53">
        <v>8</v>
      </c>
      <c r="H111" s="54">
        <f>IF($G111&gt;$G$6,IF('Silo Levels'!$L$11="Pumping",((PI()*((($C$5+$G$6)-$G111)*($O$6/($O$5/2)))^2*((($O$6+$G$6)-$G111))/3)*$H$29)+(((PI()*((($C$5+$G$6)-$G111)*($O$6/($O$5/2)))^2*(((($C$5+$G$6)-$G111)*($O$6/($O$5/2)))*$AZ$4))/3)*$H$29),(((PI()*((($C$5+$G$6)-$G111)*($O$6/($O$5/2)))^2*((($O$6+$G$6)-$G111)/3))*$H$29)-((PI()*((($C$5+$G$6)-$G111)*($O$6/($O$5/2)))^2*(((($C$5+$G$6)-$G111)*($O$6/($O$5/2)))*$AZ$4)/3)*$H$29))),IF('Silo Levels'!$L$11="Pumping",(($D$4*$H$29)+((PI()*(($C$7/2)^2)*(G$6-$G111))*$H$29))+((($D$4+$H$4)/3)*$BD$4)+(((PI()*($C$7/2)^2*(($C$7/2)*$AZ$4))/3)*$H$29),(($D$4*$H$29)+((PI()*(($C$7/2)^2)*($G$6-$G111))*$H$29))+((($D$4+$H$4)/3)*$BD$4)-(((PI()*($C$7/2)^2*(($C$7/2)*$AZ$4))/3)*$H$29)))</f>
        <v>100054.80820983592</v>
      </c>
      <c r="I111" s="73">
        <v>8</v>
      </c>
      <c r="J111" s="79">
        <f t="shared" si="11"/>
        <v>375611.1716009751</v>
      </c>
      <c r="K111" s="53">
        <v>8</v>
      </c>
      <c r="L111" s="80">
        <f>IF($K111&gt;$G$13,IF('Silo Levels'!$L$12="Pumping",((PI()*((($C$12+$G$13)-$K111)*($O$13/($O$12/2)))^2*((($O$13+$G$13)-$K111))/3)*$L$29)+(((PI()*((($C$12+$G$13)-$K111)*($O$13/($O$12/2)))^2*(((($C$12+$G$13)-$K111)*($O$13/($O$12/2)))*$AZ$5))/3)*$L$29),(((PI()*((($C$12+$G$13)-$K111)*($O$13/($O$12/2)))^2*((($O$13+$G$13)-$K111)/3))*$L$29)-((PI()*((($C$12+$G$13)-$K111)*($O$13/($O$12/2)))^2*(((($C$12+$G$13)-$K111)*($O$13/($O$12/2)))*$AZ$5)/3)*$L$29))),IF('Silo Levels'!$L$12="Pumping",(($D$11*$L$29)+((PI()*(($C$14/2)^2)*($G$13-$K111))*$L$29))+((($D$11+$H$11)/3)*$BD$5)+(((PI()*($C$14/2)^2*(($C$14/2)*$AZ$5))/3)*$L$29),(($D$11*$L$29)+((PI()*(($C$14/2)^2)*($G$13-$K111))*$L$29))+((($D$11+$H$11)/3)*$BD$5)-(((PI()*($C$14/2)^2*(($C$14/2)*$AZ$5))/3)*$L$29)))</f>
        <v>361413.16492137563</v>
      </c>
      <c r="M111" s="73">
        <v>8</v>
      </c>
      <c r="N111" s="79">
        <f t="shared" si="12"/>
        <v>186630.17899826236</v>
      </c>
      <c r="O111" s="53">
        <v>8</v>
      </c>
      <c r="P111" s="80">
        <f>IF($O111&gt;$G$20,IF('Silo Levels'!$L$13="Pumping",((PI()*((($C$19+$G$20)-$O111)*($O$20/($O$19/2)))^2*((($O$20+$G$20)-$O111))/3)*$P$29)+(((PI()*((($C$19+$G$20)-$O111)*($O$20/($O$19/2)))^2*(((($C$19+$G$20)-$O111)*($O$20/($O$19/2)))*$AZ$6))/3)*$P$29),(((PI()*((($C$19+$G$20)-$O111)*($O$20/($O$19/2)))^2*((($O$20+$G$20)-$O111)/3))*$P$29)-((PI()*((($C$19+$G$20)-$O111)*($O$20/($O$19/2)))^2*(((($C$19+$G$20)-$O111)*($O$20/($O$19/2)))*$AZ$6)/3)*$P$29))),IF('Silo Levels'!$L$13="Pumping",(($D$18*$P$29)+((PI()*(($C$21/2)^2)*($G$20-$O111))*$P$29))+((($D$18+$H$18)/3)*$BD$6)+(((PI()*($C$21/2)^2*(($C$21/2)*$AZ$6))/3)*$P$29),(($D$18*$P$29)+((PI()*(($C$21/2)^2)*($G$20-$O111))*$P$29))+((($D$18+$H$18)/3)*$BD$6)-(((PI()*($C$21/2)^2*(($C$21/2)*$AZ$6))/3)*$P$29)))</f>
        <v>182544.9776662376</v>
      </c>
      <c r="Q111" s="73">
        <v>8</v>
      </c>
      <c r="R111" s="79">
        <f t="shared" si="13"/>
        <v>181633.48550328714</v>
      </c>
      <c r="S111" s="53">
        <v>8</v>
      </c>
      <c r="T111" s="80">
        <f>IF($S111&gt;$G$20,IF('Silo Levels'!$L$14="Pumping",((PI()*((($C$19+$G$20)-$S111)*($O$20/($O$19/2)))^2*((($O$20+$G$20)-$S111))/3)*$T$29)+(((PI()*((($C$19+$G$20)-$S111)*($O$20/($O$19/2)))^2*(((($C$19+$G$20)-$S111)*($O$20/($O$19/2)))*$AZ$7))/3)*$T$29),(((PI()*((($C$19+$G$20)-$S111)*($O$20/($O$19/2)))^2*((($O$20+$G$20)-$S111)/3))*$T$29)-((PI()*((($C$19+$G$20)-$S111)*($O$20/($O$19/2)))^2*(((($C$19+$G$20)-$S111)*($O$20/($O$19/2)))*$AZ$7)/3)*$T$29))),IF('Silo Levels'!$L$14="Pumping",(($D$18*$T$29)+((PI()*(($C$21/2)^2)*($G$20-$S111))*$T$29))+((($D$18+$H$18)/3)*$BD$7)+(((PI()*($C$21/2)^2*(($C$21/2)*$AZ$7))/3)*$T$29),(($D$18*$T$29)+((PI()*(($C$21/2)^2)*($G$20-$S111))*$T$29))+((($D$18+$H$18)/3)*$BD$7)-(((PI()*($C$21/2)^2*(($C$21/2)*$AZ$7))/3)*$T$29)))</f>
        <v>177659.42403215828</v>
      </c>
      <c r="U111" s="73">
        <v>8</v>
      </c>
      <c r="V111" s="79">
        <f t="shared" si="16"/>
        <v>177019.21769372799</v>
      </c>
      <c r="W111" s="53">
        <v>8</v>
      </c>
      <c r="X111" s="80">
        <f>IF($W111&gt;$G$20,IF('Silo Levels'!$L$15="Pumping",((PI()*((($C$19+$G$20)-$W111)*($O$20/($O$19/2)))^2*((($O$20+$G$20)-$W111))/3)*$X$29)+(((PI()*((($C$19+$G$20)-$W111)*($O$20/($O$19/2)))^2*(((($C$19+$G$20)-$W111)*($O$20/($O$19/2)))*$AZ$8))/3)*$X$29),(((PI()*((($C$19+$G$20)-$W111)*($O$20/($O$19/2)))^2*((($O$20+$G$20)-$W111)/3))*$X$29)-((PI()*((($C$19+$G$20)-$W111)*($O$20/($O$19/2)))^2*(((($C$19+$G$20)-$W111)*($O$20/($O$19/2)))*$AZ$8)/3)*$X$29))),IF('Silo Levels'!$L$15="Pumping",(($D$18*$X$29)+((PI()*(($C$21/2)^2)*($G$20-$W111))*$X$29))+((($D$18+$H$18)/3)*$BD$8)+(((PI()*($C$21/2)^2*(($C$21/2)*$AZ$8))/3)*$X$29),(($D$18*$X$29)+((PI()*(($C$21/2)^2)*($G$20-$W111))*$X$29))+((($D$18+$H$18)/3)*$BD$8)-(((PI()*($C$21/2)^2*(($C$21/2)*$AZ$8))/3)*$X$29)))</f>
        <v>173147.7899108585</v>
      </c>
      <c r="Y111" s="73">
        <v>8</v>
      </c>
      <c r="Z111" s="79">
        <f t="shared" si="14"/>
        <v>174266.75914211525</v>
      </c>
      <c r="AA111" s="53">
        <v>8</v>
      </c>
      <c r="AB111" s="80">
        <f>IF($AA111&gt;$G$20,IF('Silo Levels'!$L$16="Pumping",((PI()*((($C$19+$G$20)-$AA111)*($O$20/($O$19/2)))^2*((($O$20+$G$20)-$AA111))/3)*$AB$29)+(((PI()*((($C$19+$G$20)-$AA111)*($O$20/($O$19/2)))^2*(((($C$19+$G$20)-$AA111)*($O$20/($O$19/2)))*$AZ$9))/3)*$AB$29),(((PI()*((($C$19+$G$20)-$AA111)*($O$20/($O$19/2)))^2*((($O$20+$G$20)-$AA111)/3))*$AB$29)-((PI()*((($C$19+$G$20)-$AA111)*($O$20/($O$19/2)))^2*(((($C$19+$G$20)-$AA111)*($O$20/($O$19/2)))*$AZ$9)/3)*$AB$29))),IF('Silo Levels'!$L$16="Pumping",(($D$18*$AB$29)+((PI()*(($C$21/2)^2)*($G$20-$AA111))*$AB$29))+((($D$18+$H$18)/3)*$BD$9)+(((PI()*($C$21/2)^2*(($C$21/2)*$AZ$9))/3)*$AB$29),(($D$18*$AB$29)+((PI()*(($C$21/2)^2)*($G$20-$AA111))*$AB$29))+((($D$18+$H$18)/3)*$BD$9)-(((PI()*($C$21/2)^2*(($C$21/2)*$AZ$9))/3)*$AB$29)))</f>
        <v>170456.55341756405</v>
      </c>
      <c r="AC111" s="73">
        <v>8</v>
      </c>
      <c r="AD111" s="79">
        <f t="shared" si="17"/>
        <v>173274.46512679892</v>
      </c>
      <c r="AE111" s="53">
        <v>8</v>
      </c>
      <c r="AF111" s="80">
        <f>IF($AE111&gt;$G$20,IF('Silo Levels'!$L$17="Pumping",((PI()*((($C$19+$G$20)-$AE111)*($O$20/($O$19/2)))^2*((($O$20+$G$20)-$AE111))/3)*$AF$29)+(((PI()*((($C$19+$G$20)-$AE111)*($O$20/($O$19/2)))^2*(((($C$19+$G$20)-$AE111)*($O$20/($O$19/2)))*$AZ$10))/3)*$AF$29),(((PI()*((($C$19+$G$20)-$AE111)*($O$20/($O$19/2)))^2*((($O$20+$G$20)-$AE111)/3))*$AF$29)-((PI()*((($C$19+$G$20)-$AE111)*($O$20/($O$19/2)))^2*(((($C$19+$G$20)-$AE111)*($O$20/($O$19/2)))*$AZ$10)/3)*$AF$29))),IF('Silo Levels'!$L$17="Pumping",(($D$18*$AF$29)+((PI()*(($C$21/2)^2)*($G$20-$AE111))*$AF$29))+((($D$18+$H$18)/3)*$BD$10)+(((PI()*($C$21/2)^2*(($C$21/2)*$AZ$10))/3)*$AF$29),(($D$18*$AF$29)+((PI()*(($C$21/2)^2)*($G$20-$AE111))*$AF$29))+((($D$18+$H$18)/3)*$BD$10)-(((PI()*($C$21/2)^2*(($C$21/2)*$AZ$10))/3)*$AF$29)))</f>
        <v>169486.33068177308</v>
      </c>
      <c r="AG111" s="73">
        <v>8</v>
      </c>
      <c r="AH111" s="79">
        <f t="shared" si="15"/>
        <v>174050.3867148404</v>
      </c>
      <c r="AI111" s="53">
        <v>8</v>
      </c>
      <c r="AJ111" s="80">
        <f>IF($AI111&gt;$G$20,IF('Silo Levels'!$L$18="Pumping",((PI()*((($C$19+$G$20)-$AI111)*($O$20/($O$19/2)))^2*((($O$20+$G$20)-$AI111))/3)*$AJ$29)+(((PI()*((($C$19+$G$20)-$AI111)*($O$20/($O$19/2)))^2*(((($C$19+$G$20)-$AI111)*($O$20/($O$19/2)))*$AZ$11))/3)*$AJ$29),(((PI()*((($C$19+$G$20)-$AI111)*($O$20/($O$19/2)))^2*((($O$20+$G$20)-$AI111)/3))*$AJ$29)-((PI()*((($C$19+$G$20)-$AI111)*($O$20/($O$19/2)))^2*(((($C$19+$G$20)-$AI111)*($O$20/($O$19/2)))*$AZ$11)/3)*$AJ$29))),IF('Silo Levels'!$L$18="Pumping",(($D$18*$AJ$29)+((PI()*(($C$21/2)^2)*($G$20-$AI111))*$AJ$29))+((($D$18+$H$18)/3)*$BD$11)+(((PI()*($C$21/2)^2*(($C$21/2)*$AZ$11))/3)*$AJ$29),(($D$18*$AJ$29)+((PI()*(($C$21/2)^2)*($G$20-$AI111))*$AJ$29))+((($D$18+$H$18)/3)*$BD$11)-(((PI()*($C$21/2)^2*(($C$21/2)*$AZ$11))/3)*$AJ$29)))</f>
        <v>170244.99369322829</v>
      </c>
    </row>
    <row r="112" spans="1:36" x14ac:dyDescent="0.3">
      <c r="A112" s="48">
        <v>8.1</v>
      </c>
      <c r="B112" s="78">
        <f t="shared" si="9"/>
        <v>117102.20349800961</v>
      </c>
      <c r="C112" s="53">
        <v>8.1</v>
      </c>
      <c r="D112" s="54">
        <f>IF($C112&gt;$G$6,IF('Silo Levels'!$L$10="Pumping",((PI()*((($C$5+$G$6)-$C112)*($O$6/($O$5/2)))^2*((($O$6+$G$6)-$C112))/3)*$D$29)+(((PI()*((($C$5+$G$6)-$C112)*($O$6/($O$5/2)))^2*(((($C$5+$G$6)-$C112)*($O$6/($O$5/2)))*$AZ$3))/3)*$D$29),(((PI()*((($C$5+$G$6)-$C112)*($O$6/($O$5/2)))^2*((($O$6+$G$6)-$C112)/3))*$D$29)-((PI()*((($C$5+$G$6)-$C112)*($O$6/($O$5/2)))^2*(((($C$5+$G$6)-$C112)*($O$6/($O$5/2)))*$AZ$3)/3)*$D$29))),IF('Silo Levels'!$L$10="Pumping",(($D$4*$D$29)+((PI()*(($C$7/2)^2)*(G$6-$C112))*$D$29))+((($D$4+$H$4)/3)*$BD$3)+(((PI()*($C$7/2)^2*(($C$7/2)*$AZ$3))/3)*$D$29),(($D$4*$D$29)+((PI()*(($C$7/2)^2)*($G$6-$C112))*$D$29))+((($D$4+$H$4)/3)*$BD$3)-(((PI()*($C$7/2)^2*(($C$7/2)*$AZ$3))/3)*$D$29)))</f>
        <v>114046.69674830341</v>
      </c>
      <c r="E112" s="73">
        <v>8.1</v>
      </c>
      <c r="F112" s="78">
        <f t="shared" si="10"/>
        <v>102336.71810188972</v>
      </c>
      <c r="G112" s="53">
        <v>8.1</v>
      </c>
      <c r="H112" s="54">
        <f>IF($G112&gt;$G$6,IF('Silo Levels'!$L$11="Pumping",((PI()*((($C$5+$G$6)-$G112)*($O$6/($O$5/2)))^2*((($O$6+$G$6)-$G112))/3)*$H$29)+(((PI()*((($C$5+$G$6)-$G112)*($O$6/($O$5/2)))^2*(((($C$5+$G$6)-$G112)*($O$6/($O$5/2)))*$AZ$4))/3)*$H$29),(((PI()*((($C$5+$G$6)-$G112)*($O$6/($O$5/2)))^2*((($O$6+$G$6)-$G112)/3))*$H$29)-((PI()*((($C$5+$G$6)-$G112)*($O$6/($O$5/2)))^2*(((($C$5+$G$6)-$G112)*($O$6/($O$5/2)))*$AZ$4)/3)*$H$29))),IF('Silo Levels'!$L$11="Pumping",(($D$4*$H$29)+((PI()*(($C$7/2)^2)*(G$6-$G112))*$H$29))+((($D$4+$H$4)/3)*$BD$4)+(((PI()*($C$7/2)^2*(($C$7/2)*$AZ$4))/3)*$H$29),(($D$4*$H$29)+((PI()*(($C$7/2)^2)*($G$6-$G112))*$H$29))+((($D$4+$H$4)/3)*$BD$4)-(((PI()*($C$7/2)^2*(($C$7/2)*$AZ$4))/3)*$H$29)))</f>
        <v>99672.942986761249</v>
      </c>
      <c r="I112" s="73">
        <v>8.1</v>
      </c>
      <c r="J112" s="79">
        <f t="shared" si="11"/>
        <v>374692.20676734403</v>
      </c>
      <c r="K112" s="53">
        <v>8.1</v>
      </c>
      <c r="L112" s="80">
        <f>IF($K112&gt;$G$13,IF('Silo Levels'!$L$12="Pumping",((PI()*((($C$12+$G$13)-$K112)*($O$13/($O$12/2)))^2*((($O$13+$G$13)-$K112))/3)*$L$29)+(((PI()*((($C$12+$G$13)-$K112)*($O$13/($O$12/2)))^2*(((($C$12+$G$13)-$K112)*($O$13/($O$12/2)))*$AZ$5))/3)*$L$29),(((PI()*((($C$12+$G$13)-$K112)*($O$13/($O$12/2)))^2*((($O$13+$G$13)-$K112)/3))*$L$29)-((PI()*((($C$12+$G$13)-$K112)*($O$13/($O$12/2)))^2*(((($C$12+$G$13)-$K112)*($O$13/($O$12/2)))*$AZ$5)/3)*$L$29))),IF('Silo Levels'!$L$12="Pumping",(($D$11*$L$29)+((PI()*(($C$14/2)^2)*($G$13-$K112))*$L$29))+((($D$11+$H$11)/3)*$BD$5)+(((PI()*($C$14/2)^2*(($C$14/2)*$AZ$5))/3)*$L$29),(($D$11*$L$29)+((PI()*(($C$14/2)^2)*($G$13-$K112))*$L$29))+((($D$11+$H$11)/3)*$BD$5)-(((PI()*($C$14/2)^2*(($C$14/2)*$AZ$5))/3)*$L$29)))</f>
        <v>360494.20008774457</v>
      </c>
      <c r="M112" s="73">
        <v>8.1</v>
      </c>
      <c r="N112" s="79">
        <f t="shared" si="12"/>
        <v>186220.23544996159</v>
      </c>
      <c r="O112" s="53">
        <v>8.1</v>
      </c>
      <c r="P112" s="80">
        <f>IF($O112&gt;$G$20,IF('Silo Levels'!$L$13="Pumping",((PI()*((($C$19+$G$20)-$O112)*($O$20/($O$19/2)))^2*((($O$20+$G$20)-$O112))/3)*$P$29)+(((PI()*((($C$19+$G$20)-$O112)*($O$20/($O$19/2)))^2*(((($C$19+$G$20)-$O112)*($O$20/($O$19/2)))*$AZ$6))/3)*$P$29),(((PI()*((($C$19+$G$20)-$O112)*($O$20/($O$19/2)))^2*((($O$20+$G$20)-$O112)/3))*$P$29)-((PI()*((($C$19+$G$20)-$O112)*($O$20/($O$19/2)))^2*(((($C$19+$G$20)-$O112)*($O$20/($O$19/2)))*$AZ$6)/3)*$P$29))),IF('Silo Levels'!$L$13="Pumping",(($D$18*$P$29)+((PI()*(($C$21/2)^2)*($G$20-$O112))*$P$29))+((($D$18+$H$18)/3)*$BD$6)+(((PI()*($C$21/2)^2*(($C$21/2)*$AZ$6))/3)*$P$29),(($D$18*$P$29)+((PI()*(($C$21/2)^2)*($G$20-$O112))*$P$29))+((($D$18+$H$18)/3)*$BD$6)-(((PI()*($C$21/2)^2*(($C$21/2)*$AZ$6))/3)*$P$29)))</f>
        <v>182135.03411793683</v>
      </c>
      <c r="Q112" s="73">
        <v>8.1</v>
      </c>
      <c r="R112" s="79">
        <f t="shared" si="13"/>
        <v>181234.69466576618</v>
      </c>
      <c r="S112" s="53">
        <v>8.1</v>
      </c>
      <c r="T112" s="80">
        <f>IF($S112&gt;$G$20,IF('Silo Levels'!$L$14="Pumping",((PI()*((($C$19+$G$20)-$S112)*($O$20/($O$19/2)))^2*((($O$20+$G$20)-$S112))/3)*$T$29)+(((PI()*((($C$19+$G$20)-$S112)*($O$20/($O$19/2)))^2*(((($C$19+$G$20)-$S112)*($O$20/($O$19/2)))*$AZ$7))/3)*$T$29),(((PI()*((($C$19+$G$20)-$S112)*($O$20/($O$19/2)))^2*((($O$20+$G$20)-$S112)/3))*$T$29)-((PI()*((($C$19+$G$20)-$S112)*($O$20/($O$19/2)))^2*(((($C$19+$G$20)-$S112)*($O$20/($O$19/2)))*$AZ$7)/3)*$T$29))),IF('Silo Levels'!$L$14="Pumping",(($D$18*$T$29)+((PI()*(($C$21/2)^2)*($G$20-$S112))*$T$29))+((($D$18+$H$18)/3)*$BD$7)+(((PI()*($C$21/2)^2*(($C$21/2)*$AZ$7))/3)*$T$29),(($D$18*$T$29)+((PI()*(($C$21/2)^2)*($G$20-$S112))*$T$29))+((($D$18+$H$18)/3)*$BD$7)-(((PI()*($C$21/2)^2*(($C$21/2)*$AZ$7))/3)*$T$29)))</f>
        <v>177260.63319463731</v>
      </c>
      <c r="U112" s="73">
        <v>8.1</v>
      </c>
      <c r="V112" s="79">
        <f t="shared" si="16"/>
        <v>176630.72598589998</v>
      </c>
      <c r="W112" s="53">
        <v>8.1</v>
      </c>
      <c r="X112" s="80">
        <f>IF($W112&gt;$G$20,IF('Silo Levels'!$L$15="Pumping",((PI()*((($C$19+$G$20)-$W112)*($O$20/($O$19/2)))^2*((($O$20+$G$20)-$W112))/3)*$X$29)+(((PI()*((($C$19+$G$20)-$W112)*($O$20/($O$19/2)))^2*(((($C$19+$G$20)-$W112)*($O$20/($O$19/2)))*$AZ$8))/3)*$X$29),(((PI()*((($C$19+$G$20)-$W112)*($O$20/($O$19/2)))^2*((($O$20+$G$20)-$W112)/3))*$X$29)-((PI()*((($C$19+$G$20)-$W112)*($O$20/($O$19/2)))^2*(((($C$19+$G$20)-$W112)*($O$20/($O$19/2)))*$AZ$8)/3)*$X$29))),IF('Silo Levels'!$L$15="Pumping",(($D$18*$X$29)+((PI()*(($C$21/2)^2)*($G$20-$W112))*$X$29))+((($D$18+$H$18)/3)*$BD$8)+(((PI()*($C$21/2)^2*(($C$21/2)*$AZ$8))/3)*$X$29),(($D$18*$X$29)+((PI()*(($C$21/2)^2)*($G$20-$W112))*$X$29))+((($D$18+$H$18)/3)*$BD$8)-(((PI()*($C$21/2)^2*(($C$21/2)*$AZ$8))/3)*$X$29)))</f>
        <v>172759.29820303048</v>
      </c>
      <c r="Y112" s="73">
        <v>8.1</v>
      </c>
      <c r="Z112" s="79">
        <f t="shared" si="14"/>
        <v>173884.41097184669</v>
      </c>
      <c r="AA112" s="53">
        <v>8.1</v>
      </c>
      <c r="AB112" s="80">
        <f>IF($AA112&gt;$G$20,IF('Silo Levels'!$L$16="Pumping",((PI()*((($C$19+$G$20)-$AA112)*($O$20/($O$19/2)))^2*((($O$20+$G$20)-$AA112))/3)*$AB$29)+(((PI()*((($C$19+$G$20)-$AA112)*($O$20/($O$19/2)))^2*(((($C$19+$G$20)-$AA112)*($O$20/($O$19/2)))*$AZ$9))/3)*$AB$29),(((PI()*((($C$19+$G$20)-$AA112)*($O$20/($O$19/2)))^2*((($O$20+$G$20)-$AA112)/3))*$AB$29)-((PI()*((($C$19+$G$20)-$AA112)*($O$20/($O$19/2)))^2*(((($C$19+$G$20)-$AA112)*($O$20/($O$19/2)))*$AZ$9)/3)*$AB$29))),IF('Silo Levels'!$L$16="Pumping",(($D$18*$AB$29)+((PI()*(($C$21/2)^2)*($G$20-$AA112))*$AB$29))+((($D$18+$H$18)/3)*$BD$9)+(((PI()*($C$21/2)^2*(($C$21/2)*$AZ$9))/3)*$AB$29),(($D$18*$AB$29)+((PI()*(($C$21/2)^2)*($G$20-$AA112))*$AB$29))+((($D$18+$H$18)/3)*$BD$9)-(((PI()*($C$21/2)^2*(($C$21/2)*$AZ$9))/3)*$AB$29)))</f>
        <v>170074.2052472955</v>
      </c>
      <c r="AC112" s="73">
        <v>8.1</v>
      </c>
      <c r="AD112" s="79">
        <f t="shared" si="17"/>
        <v>172894.33177482418</v>
      </c>
      <c r="AE112" s="53">
        <v>8.1</v>
      </c>
      <c r="AF112" s="80">
        <f>IF($AE112&gt;$G$20,IF('Silo Levels'!$L$17="Pumping",((PI()*((($C$19+$G$20)-$AE112)*($O$20/($O$19/2)))^2*((($O$20+$G$20)-$AE112))/3)*$AF$29)+(((PI()*((($C$19+$G$20)-$AE112)*($O$20/($O$19/2)))^2*(((($C$19+$G$20)-$AE112)*($O$20/($O$19/2)))*$AZ$10))/3)*$AF$29),(((PI()*((($C$19+$G$20)-$AE112)*($O$20/($O$19/2)))^2*((($O$20+$G$20)-$AE112)/3))*$AF$29)-((PI()*((($C$19+$G$20)-$AE112)*($O$20/($O$19/2)))^2*(((($C$19+$G$20)-$AE112)*($O$20/($O$19/2)))*$AZ$10)/3)*$AF$29))),IF('Silo Levels'!$L$17="Pumping",(($D$18*$AF$29)+((PI()*(($C$21/2)^2)*($G$20-$AE112))*$AF$29))+((($D$18+$H$18)/3)*$BD$10)+(((PI()*($C$21/2)^2*(($C$21/2)*$AZ$10))/3)*$AF$29),(($D$18*$AF$29)+((PI()*(($C$21/2)^2)*($G$20-$AE112))*$AF$29))+((($D$18+$H$18)/3)*$BD$10)-(((PI()*($C$21/2)^2*(($C$21/2)*$AZ$10))/3)*$AF$29)))</f>
        <v>169106.19732979833</v>
      </c>
      <c r="AG112" s="73">
        <v>8.1</v>
      </c>
      <c r="AH112" s="79">
        <f t="shared" si="15"/>
        <v>173668.52149176571</v>
      </c>
      <c r="AI112" s="53">
        <v>8.1</v>
      </c>
      <c r="AJ112" s="80">
        <f>IF($AI112&gt;$G$20,IF('Silo Levels'!$L$18="Pumping",((PI()*((($C$19+$G$20)-$AI112)*($O$20/($O$19/2)))^2*((($O$20+$G$20)-$AI112))/3)*$AJ$29)+(((PI()*((($C$19+$G$20)-$AI112)*($O$20/($O$19/2)))^2*(((($C$19+$G$20)-$AI112)*($O$20/($O$19/2)))*$AZ$11))/3)*$AJ$29),(((PI()*((($C$19+$G$20)-$AI112)*($O$20/($O$19/2)))^2*((($O$20+$G$20)-$AI112)/3))*$AJ$29)-((PI()*((($C$19+$G$20)-$AI112)*($O$20/($O$19/2)))^2*(((($C$19+$G$20)-$AI112)*($O$20/($O$19/2)))*$AZ$11)/3)*$AJ$29))),IF('Silo Levels'!$L$18="Pumping",(($D$18*$AJ$29)+((PI()*(($C$21/2)^2)*($G$20-$AI112))*$AJ$29))+((($D$18+$H$18)/3)*$BD$11)+(((PI()*($C$21/2)^2*(($C$21/2)*$AZ$11))/3)*$AJ$29),(($D$18*$AJ$29)+((PI()*(($C$21/2)^2)*($G$20-$AI112))*$AJ$29))+((($D$18+$H$18)/3)*$BD$11)-(((PI()*($C$21/2)^2*(($C$21/2)*$AZ$11))/3)*$AJ$29)))</f>
        <v>169863.12847015361</v>
      </c>
    </row>
    <row r="113" spans="1:36" x14ac:dyDescent="0.3">
      <c r="A113" s="48">
        <v>8.1999999999999993</v>
      </c>
      <c r="B113" s="78">
        <f t="shared" si="9"/>
        <v>116664.18162448279</v>
      </c>
      <c r="C113" s="53">
        <v>8.1999999999999993</v>
      </c>
      <c r="D113" s="54">
        <f>IF($C113&gt;$G$6,IF('Silo Levels'!$L$10="Pumping",((PI()*((($C$5+$G$6)-$C113)*($O$6/($O$5/2)))^2*((($O$6+$G$6)-$C113))/3)*$D$29)+(((PI()*((($C$5+$G$6)-$C113)*($O$6/($O$5/2)))^2*(((($C$5+$G$6)-$C113)*($O$6/($O$5/2)))*$AZ$3))/3)*$D$29),(((PI()*((($C$5+$G$6)-$C113)*($O$6/($O$5/2)))^2*((($O$6+$G$6)-$C113)/3))*$D$29)-((PI()*((($C$5+$G$6)-$C113)*($O$6/($O$5/2)))^2*(((($C$5+$G$6)-$C113)*($O$6/($O$5/2)))*$AZ$3)/3)*$D$29))),IF('Silo Levels'!$L$10="Pumping",(($D$4*$D$29)+((PI()*(($C$7/2)^2)*(G$6-$C113))*$D$29))+((($D$4+$H$4)/3)*$BD$3)+(((PI()*($C$7/2)^2*(($C$7/2)*$AZ$3))/3)*$D$29),(($D$4*$D$29)+((PI()*(($C$7/2)^2)*($G$6-$C113))*$D$29))+((($D$4+$H$4)/3)*$BD$3)-(((PI()*($C$7/2)^2*(($C$7/2)*$AZ$3))/3)*$D$29)))</f>
        <v>113608.6748747766</v>
      </c>
      <c r="E113" s="73">
        <v>8.1999999999999993</v>
      </c>
      <c r="F113" s="78">
        <f t="shared" si="10"/>
        <v>101954.85287881506</v>
      </c>
      <c r="G113" s="53">
        <v>8.1999999999999993</v>
      </c>
      <c r="H113" s="54">
        <f>IF($G113&gt;$G$6,IF('Silo Levels'!$L$11="Pumping",((PI()*((($C$5+$G$6)-$G113)*($O$6/($O$5/2)))^2*((($O$6+$G$6)-$G113))/3)*$H$29)+(((PI()*((($C$5+$G$6)-$G113)*($O$6/($O$5/2)))^2*(((($C$5+$G$6)-$G113)*($O$6/($O$5/2)))*$AZ$4))/3)*$H$29),(((PI()*((($C$5+$G$6)-$G113)*($O$6/($O$5/2)))^2*((($O$6+$G$6)-$G113)/3))*$H$29)-((PI()*((($C$5+$G$6)-$G113)*($O$6/($O$5/2)))^2*(((($C$5+$G$6)-$G113)*($O$6/($O$5/2)))*$AZ$4)/3)*$H$29))),IF('Silo Levels'!$L$11="Pumping",(($D$4*$H$29)+((PI()*(($C$7/2)^2)*(G$6-$G113))*$H$29))+((($D$4+$H$4)/3)*$BD$4)+(((PI()*($C$7/2)^2*(($C$7/2)*$AZ$4))/3)*$H$29),(($D$4*$H$29)+((PI()*(($C$7/2)^2)*($G$6-$G113))*$H$29))+((($D$4+$H$4)/3)*$BD$4)-(((PI()*($C$7/2)^2*(($C$7/2)*$AZ$4))/3)*$H$29)))</f>
        <v>99291.077763686582</v>
      </c>
      <c r="I113" s="73">
        <v>8.1999999999999993</v>
      </c>
      <c r="J113" s="79">
        <f t="shared" si="11"/>
        <v>373773.24193371309</v>
      </c>
      <c r="K113" s="53">
        <v>8.1999999999999993</v>
      </c>
      <c r="L113" s="80">
        <f>IF($K113&gt;$G$13,IF('Silo Levels'!$L$12="Pumping",((PI()*((($C$12+$G$13)-$K113)*($O$13/($O$12/2)))^2*((($O$13+$G$13)-$K113))/3)*$L$29)+(((PI()*((($C$12+$G$13)-$K113)*($O$13/($O$12/2)))^2*(((($C$12+$G$13)-$K113)*($O$13/($O$12/2)))*$AZ$5))/3)*$L$29),(((PI()*((($C$12+$G$13)-$K113)*($O$13/($O$12/2)))^2*((($O$13+$G$13)-$K113)/3))*$L$29)-((PI()*((($C$12+$G$13)-$K113)*($O$13/($O$12/2)))^2*(((($C$12+$G$13)-$K113)*($O$13/($O$12/2)))*$AZ$5)/3)*$L$29))),IF('Silo Levels'!$L$12="Pumping",(($D$11*$L$29)+((PI()*(($C$14/2)^2)*($G$13-$K113))*$L$29))+((($D$11+$H$11)/3)*$BD$5)+(((PI()*($C$14/2)^2*(($C$14/2)*$AZ$5))/3)*$L$29),(($D$11*$L$29)+((PI()*(($C$14/2)^2)*($G$13-$K113))*$L$29))+((($D$11+$H$11)/3)*$BD$5)-(((PI()*($C$14/2)^2*(($C$14/2)*$AZ$5))/3)*$L$29)))</f>
        <v>359575.23525411362</v>
      </c>
      <c r="M113" s="73">
        <v>8.1999999999999993</v>
      </c>
      <c r="N113" s="79">
        <f t="shared" si="12"/>
        <v>185810.29190166088</v>
      </c>
      <c r="O113" s="53">
        <v>8.1999999999999993</v>
      </c>
      <c r="P113" s="80">
        <f>IF($O113&gt;$G$20,IF('Silo Levels'!$L$13="Pumping",((PI()*((($C$19+$G$20)-$O113)*($O$20/($O$19/2)))^2*((($O$20+$G$20)-$O113))/3)*$P$29)+(((PI()*((($C$19+$G$20)-$O113)*($O$20/($O$19/2)))^2*(((($C$19+$G$20)-$O113)*($O$20/($O$19/2)))*$AZ$6))/3)*$P$29),(((PI()*((($C$19+$G$20)-$O113)*($O$20/($O$19/2)))^2*((($O$20+$G$20)-$O113)/3))*$P$29)-((PI()*((($C$19+$G$20)-$O113)*($O$20/($O$19/2)))^2*(((($C$19+$G$20)-$O113)*($O$20/($O$19/2)))*$AZ$6)/3)*$P$29))),IF('Silo Levels'!$L$13="Pumping",(($D$18*$P$29)+((PI()*(($C$21/2)^2)*($G$20-$O113))*$P$29))+((($D$18+$H$18)/3)*$BD$6)+(((PI()*($C$21/2)^2*(($C$21/2)*$AZ$6))/3)*$P$29),(($D$18*$P$29)+((PI()*(($C$21/2)^2)*($G$20-$O113))*$P$29))+((($D$18+$H$18)/3)*$BD$6)-(((PI()*($C$21/2)^2*(($C$21/2)*$AZ$6))/3)*$P$29)))</f>
        <v>181725.09056963612</v>
      </c>
      <c r="Q113" s="73">
        <v>8.1999999999999993</v>
      </c>
      <c r="R113" s="79">
        <f t="shared" si="13"/>
        <v>180835.90382824527</v>
      </c>
      <c r="S113" s="53">
        <v>8.1999999999999993</v>
      </c>
      <c r="T113" s="80">
        <f>IF($S113&gt;$G$20,IF('Silo Levels'!$L$14="Pumping",((PI()*((($C$19+$G$20)-$S113)*($O$20/($O$19/2)))^2*((($O$20+$G$20)-$S113))/3)*$T$29)+(((PI()*((($C$19+$G$20)-$S113)*($O$20/($O$19/2)))^2*(((($C$19+$G$20)-$S113)*($O$20/($O$19/2)))*$AZ$7))/3)*$T$29),(((PI()*((($C$19+$G$20)-$S113)*($O$20/($O$19/2)))^2*((($O$20+$G$20)-$S113)/3))*$T$29)-((PI()*((($C$19+$G$20)-$S113)*($O$20/($O$19/2)))^2*(((($C$19+$G$20)-$S113)*($O$20/($O$19/2)))*$AZ$7)/3)*$T$29))),IF('Silo Levels'!$L$14="Pumping",(($D$18*$T$29)+((PI()*(($C$21/2)^2)*($G$20-$S113))*$T$29))+((($D$18+$H$18)/3)*$BD$7)+(((PI()*($C$21/2)^2*(($C$21/2)*$AZ$7))/3)*$T$29),(($D$18*$T$29)+((PI()*(($C$21/2)^2)*($G$20-$S113))*$T$29))+((($D$18+$H$18)/3)*$BD$7)-(((PI()*($C$21/2)^2*(($C$21/2)*$AZ$7))/3)*$T$29)))</f>
        <v>176861.8423571164</v>
      </c>
      <c r="U113" s="73">
        <v>8.1999999999999993</v>
      </c>
      <c r="V113" s="79">
        <f t="shared" si="16"/>
        <v>176242.23427807196</v>
      </c>
      <c r="W113" s="53">
        <v>8.1999999999999993</v>
      </c>
      <c r="X113" s="80">
        <f>IF($W113&gt;$G$20,IF('Silo Levels'!$L$15="Pumping",((PI()*((($C$19+$G$20)-$W113)*($O$20/($O$19/2)))^2*((($O$20+$G$20)-$W113))/3)*$X$29)+(((PI()*((($C$19+$G$20)-$W113)*($O$20/($O$19/2)))^2*(((($C$19+$G$20)-$W113)*($O$20/($O$19/2)))*$AZ$8))/3)*$X$29),(((PI()*((($C$19+$G$20)-$W113)*($O$20/($O$19/2)))^2*((($O$20+$G$20)-$W113)/3))*$X$29)-((PI()*((($C$19+$G$20)-$W113)*($O$20/($O$19/2)))^2*(((($C$19+$G$20)-$W113)*($O$20/($O$19/2)))*$AZ$8)/3)*$X$29))),IF('Silo Levels'!$L$15="Pumping",(($D$18*$X$29)+((PI()*(($C$21/2)^2)*($G$20-$W113))*$X$29))+((($D$18+$H$18)/3)*$BD$8)+(((PI()*($C$21/2)^2*(($C$21/2)*$AZ$8))/3)*$X$29),(($D$18*$X$29)+((PI()*(($C$21/2)^2)*($G$20-$W113))*$X$29))+((($D$18+$H$18)/3)*$BD$8)-(((PI()*($C$21/2)^2*(($C$21/2)*$AZ$8))/3)*$X$29)))</f>
        <v>172370.80649520247</v>
      </c>
      <c r="Y113" s="73">
        <v>8.1999999999999993</v>
      </c>
      <c r="Z113" s="79">
        <f t="shared" si="14"/>
        <v>173502.06280157817</v>
      </c>
      <c r="AA113" s="53">
        <v>8.1999999999999993</v>
      </c>
      <c r="AB113" s="80">
        <f>IF($AA113&gt;$G$20,IF('Silo Levels'!$L$16="Pumping",((PI()*((($C$19+$G$20)-$AA113)*($O$20/($O$19/2)))^2*((($O$20+$G$20)-$AA113))/3)*$AB$29)+(((PI()*((($C$19+$G$20)-$AA113)*($O$20/($O$19/2)))^2*(((($C$19+$G$20)-$AA113)*($O$20/($O$19/2)))*$AZ$9))/3)*$AB$29),(((PI()*((($C$19+$G$20)-$AA113)*($O$20/($O$19/2)))^2*((($O$20+$G$20)-$AA113)/3))*$AB$29)-((PI()*((($C$19+$G$20)-$AA113)*($O$20/($O$19/2)))^2*(((($C$19+$G$20)-$AA113)*($O$20/($O$19/2)))*$AZ$9)/3)*$AB$29))),IF('Silo Levels'!$L$16="Pumping",(($D$18*$AB$29)+((PI()*(($C$21/2)^2)*($G$20-$AA113))*$AB$29))+((($D$18+$H$18)/3)*$BD$9)+(((PI()*($C$21/2)^2*(($C$21/2)*$AZ$9))/3)*$AB$29),(($D$18*$AB$29)+((PI()*(($C$21/2)^2)*($G$20-$AA113))*$AB$29))+((($D$18+$H$18)/3)*$BD$9)-(((PI()*($C$21/2)^2*(($C$21/2)*$AZ$9))/3)*$AB$29)))</f>
        <v>169691.85707702697</v>
      </c>
      <c r="AC113" s="73">
        <v>8.1999999999999993</v>
      </c>
      <c r="AD113" s="79">
        <f t="shared" si="17"/>
        <v>172514.1984228495</v>
      </c>
      <c r="AE113" s="53">
        <v>8.1999999999999993</v>
      </c>
      <c r="AF113" s="80">
        <f>IF($AE113&gt;$G$20,IF('Silo Levels'!$L$17="Pumping",((PI()*((($C$19+$G$20)-$AE113)*($O$20/($O$19/2)))^2*((($O$20+$G$20)-$AE113))/3)*$AF$29)+(((PI()*((($C$19+$G$20)-$AE113)*($O$20/($O$19/2)))^2*(((($C$19+$G$20)-$AE113)*($O$20/($O$19/2)))*$AZ$10))/3)*$AF$29),(((PI()*((($C$19+$G$20)-$AE113)*($O$20/($O$19/2)))^2*((($O$20+$G$20)-$AE113)/3))*$AF$29)-((PI()*((($C$19+$G$20)-$AE113)*($O$20/($O$19/2)))^2*(((($C$19+$G$20)-$AE113)*($O$20/($O$19/2)))*$AZ$10)/3)*$AF$29))),IF('Silo Levels'!$L$17="Pumping",(($D$18*$AF$29)+((PI()*(($C$21/2)^2)*($G$20-$AE113))*$AF$29))+((($D$18+$H$18)/3)*$BD$10)+(((PI()*($C$21/2)^2*(($C$21/2)*$AZ$10))/3)*$AF$29),(($D$18*$AF$29)+((PI()*(($C$21/2)^2)*($G$20-$AE113))*$AF$29))+((($D$18+$H$18)/3)*$BD$10)-(((PI()*($C$21/2)^2*(($C$21/2)*$AZ$10))/3)*$AF$29)))</f>
        <v>168726.06397782365</v>
      </c>
      <c r="AG113" s="73">
        <v>8.1999999999999993</v>
      </c>
      <c r="AH113" s="79">
        <f t="shared" si="15"/>
        <v>173286.65626869106</v>
      </c>
      <c r="AI113" s="53">
        <v>8.1999999999999993</v>
      </c>
      <c r="AJ113" s="80">
        <f>IF($AI113&gt;$G$20,IF('Silo Levels'!$L$18="Pumping",((PI()*((($C$19+$G$20)-$AI113)*($O$20/($O$19/2)))^2*((($O$20+$G$20)-$AI113))/3)*$AJ$29)+(((PI()*((($C$19+$G$20)-$AI113)*($O$20/($O$19/2)))^2*(((($C$19+$G$20)-$AI113)*($O$20/($O$19/2)))*$AZ$11))/3)*$AJ$29),(((PI()*((($C$19+$G$20)-$AI113)*($O$20/($O$19/2)))^2*((($O$20+$G$20)-$AI113)/3))*$AJ$29)-((PI()*((($C$19+$G$20)-$AI113)*($O$20/($O$19/2)))^2*(((($C$19+$G$20)-$AI113)*($O$20/($O$19/2)))*$AZ$11)/3)*$AJ$29))),IF('Silo Levels'!$L$18="Pumping",(($D$18*$AJ$29)+((PI()*(($C$21/2)^2)*($G$20-$AI113))*$AJ$29))+((($D$18+$H$18)/3)*$BD$11)+(((PI()*($C$21/2)^2*(($C$21/2)*$AZ$11))/3)*$AJ$29),(($D$18*$AJ$29)+((PI()*(($C$21/2)^2)*($G$20-$AI113))*$AJ$29))+((($D$18+$H$18)/3)*$BD$11)-(((PI()*($C$21/2)^2*(($C$21/2)*$AZ$11))/3)*$AJ$29)))</f>
        <v>169481.26324707895</v>
      </c>
    </row>
    <row r="114" spans="1:36" x14ac:dyDescent="0.3">
      <c r="A114" s="48">
        <v>8.3000000000000007</v>
      </c>
      <c r="B114" s="78">
        <f t="shared" si="9"/>
        <v>116226.15975095597</v>
      </c>
      <c r="C114" s="53">
        <v>8.3000000000000007</v>
      </c>
      <c r="D114" s="54">
        <f>IF($C114&gt;$G$6,IF('Silo Levels'!$L$10="Pumping",((PI()*((($C$5+$G$6)-$C114)*($O$6/($O$5/2)))^2*((($O$6+$G$6)-$C114))/3)*$D$29)+(((PI()*((($C$5+$G$6)-$C114)*($O$6/($O$5/2)))^2*(((($C$5+$G$6)-$C114)*($O$6/($O$5/2)))*$AZ$3))/3)*$D$29),(((PI()*((($C$5+$G$6)-$C114)*($O$6/($O$5/2)))^2*((($O$6+$G$6)-$C114)/3))*$D$29)-((PI()*((($C$5+$G$6)-$C114)*($O$6/($O$5/2)))^2*(((($C$5+$G$6)-$C114)*($O$6/($O$5/2)))*$AZ$3)/3)*$D$29))),IF('Silo Levels'!$L$10="Pumping",(($D$4*$D$29)+((PI()*(($C$7/2)^2)*(G$6-$C114))*$D$29))+((($D$4+$H$4)/3)*$BD$3)+(((PI()*($C$7/2)^2*(($C$7/2)*$AZ$3))/3)*$D$29),(($D$4*$D$29)+((PI()*(($C$7/2)^2)*($G$6-$C114))*$D$29))+((($D$4+$H$4)/3)*$BD$3)-(((PI()*($C$7/2)^2*(($C$7/2)*$AZ$3))/3)*$D$29)))</f>
        <v>113170.65300124977</v>
      </c>
      <c r="E114" s="73">
        <v>8.3000000000000007</v>
      </c>
      <c r="F114" s="78">
        <f t="shared" si="10"/>
        <v>101572.98765574039</v>
      </c>
      <c r="G114" s="53">
        <v>8.3000000000000007</v>
      </c>
      <c r="H114" s="54">
        <f>IF($G114&gt;$G$6,IF('Silo Levels'!$L$11="Pumping",((PI()*((($C$5+$G$6)-$G114)*($O$6/($O$5/2)))^2*((($O$6+$G$6)-$G114))/3)*$H$29)+(((PI()*((($C$5+$G$6)-$G114)*($O$6/($O$5/2)))^2*(((($C$5+$G$6)-$G114)*($O$6/($O$5/2)))*$AZ$4))/3)*$H$29),(((PI()*((($C$5+$G$6)-$G114)*($O$6/($O$5/2)))^2*((($O$6+$G$6)-$G114)/3))*$H$29)-((PI()*((($C$5+$G$6)-$G114)*($O$6/($O$5/2)))^2*(((($C$5+$G$6)-$G114)*($O$6/($O$5/2)))*$AZ$4)/3)*$H$29))),IF('Silo Levels'!$L$11="Pumping",(($D$4*$H$29)+((PI()*(($C$7/2)^2)*(G$6-$G114))*$H$29))+((($D$4+$H$4)/3)*$BD$4)+(((PI()*($C$7/2)^2*(($C$7/2)*$AZ$4))/3)*$H$29),(($D$4*$H$29)+((PI()*(($C$7/2)^2)*($G$6-$G114))*$H$29))+((($D$4+$H$4)/3)*$BD$4)-(((PI()*($C$7/2)^2*(($C$7/2)*$AZ$4))/3)*$H$29)))</f>
        <v>98909.212540611916</v>
      </c>
      <c r="I114" s="73">
        <v>8.3000000000000007</v>
      </c>
      <c r="J114" s="79">
        <f t="shared" si="11"/>
        <v>372854.2771000819</v>
      </c>
      <c r="K114" s="53">
        <v>8.3000000000000007</v>
      </c>
      <c r="L114" s="80">
        <f>IF($K114&gt;$G$13,IF('Silo Levels'!$L$12="Pumping",((PI()*((($C$12+$G$13)-$K114)*($O$13/($O$12/2)))^2*((($O$13+$G$13)-$K114))/3)*$L$29)+(((PI()*((($C$12+$G$13)-$K114)*($O$13/($O$12/2)))^2*(((($C$12+$G$13)-$K114)*($O$13/($O$12/2)))*$AZ$5))/3)*$L$29),(((PI()*((($C$12+$G$13)-$K114)*($O$13/($O$12/2)))^2*((($O$13+$G$13)-$K114)/3))*$L$29)-((PI()*((($C$12+$G$13)-$K114)*($O$13/($O$12/2)))^2*(((($C$12+$G$13)-$K114)*($O$13/($O$12/2)))*$AZ$5)/3)*$L$29))),IF('Silo Levels'!$L$12="Pumping",(($D$11*$L$29)+((PI()*(($C$14/2)^2)*($G$13-$K114))*$L$29))+((($D$11+$H$11)/3)*$BD$5)+(((PI()*($C$14/2)^2*(($C$14/2)*$AZ$5))/3)*$L$29),(($D$11*$L$29)+((PI()*(($C$14/2)^2)*($G$13-$K114))*$L$29))+((($D$11+$H$11)/3)*$BD$5)-(((PI()*($C$14/2)^2*(($C$14/2)*$AZ$5))/3)*$L$29)))</f>
        <v>358656.27042048244</v>
      </c>
      <c r="M114" s="73">
        <v>8.3000000000000007</v>
      </c>
      <c r="N114" s="79">
        <f t="shared" si="12"/>
        <v>185400.34835336008</v>
      </c>
      <c r="O114" s="53">
        <v>8.3000000000000007</v>
      </c>
      <c r="P114" s="80">
        <f>IF($O114&gt;$G$20,IF('Silo Levels'!$L$13="Pumping",((PI()*((($C$19+$G$20)-$O114)*($O$20/($O$19/2)))^2*((($O$20+$G$20)-$O114))/3)*$P$29)+(((PI()*((($C$19+$G$20)-$O114)*($O$20/($O$19/2)))^2*(((($C$19+$G$20)-$O114)*($O$20/($O$19/2)))*$AZ$6))/3)*$P$29),(((PI()*((($C$19+$G$20)-$O114)*($O$20/($O$19/2)))^2*((($O$20+$G$20)-$O114)/3))*$P$29)-((PI()*((($C$19+$G$20)-$O114)*($O$20/($O$19/2)))^2*(((($C$19+$G$20)-$O114)*($O$20/($O$19/2)))*$AZ$6)/3)*$P$29))),IF('Silo Levels'!$L$13="Pumping",(($D$18*$P$29)+((PI()*(($C$21/2)^2)*($G$20-$O114))*$P$29))+((($D$18+$H$18)/3)*$BD$6)+(((PI()*($C$21/2)^2*(($C$21/2)*$AZ$6))/3)*$P$29),(($D$18*$P$29)+((PI()*(($C$21/2)^2)*($G$20-$O114))*$P$29))+((($D$18+$H$18)/3)*$BD$6)-(((PI()*($C$21/2)^2*(($C$21/2)*$AZ$6))/3)*$P$29)))</f>
        <v>181315.14702133532</v>
      </c>
      <c r="Q114" s="73">
        <v>8.3000000000000007</v>
      </c>
      <c r="R114" s="79">
        <f t="shared" si="13"/>
        <v>180437.11299072427</v>
      </c>
      <c r="S114" s="53">
        <v>8.3000000000000007</v>
      </c>
      <c r="T114" s="80">
        <f>IF($S114&gt;$G$20,IF('Silo Levels'!$L$14="Pumping",((PI()*((($C$19+$G$20)-$S114)*($O$20/($O$19/2)))^2*((($O$20+$G$20)-$S114))/3)*$T$29)+(((PI()*((($C$19+$G$20)-$S114)*($O$20/($O$19/2)))^2*(((($C$19+$G$20)-$S114)*($O$20/($O$19/2)))*$AZ$7))/3)*$T$29),(((PI()*((($C$19+$G$20)-$S114)*($O$20/($O$19/2)))^2*((($O$20+$G$20)-$S114)/3))*$T$29)-((PI()*((($C$19+$G$20)-$S114)*($O$20/($O$19/2)))^2*(((($C$19+$G$20)-$S114)*($O$20/($O$19/2)))*$AZ$7)/3)*$T$29))),IF('Silo Levels'!$L$14="Pumping",(($D$18*$T$29)+((PI()*(($C$21/2)^2)*($G$20-$S114))*$T$29))+((($D$18+$H$18)/3)*$BD$7)+(((PI()*($C$21/2)^2*(($C$21/2)*$AZ$7))/3)*$T$29),(($D$18*$T$29)+((PI()*(($C$21/2)^2)*($G$20-$S114))*$T$29))+((($D$18+$H$18)/3)*$BD$7)-(((PI()*($C$21/2)^2*(($C$21/2)*$AZ$7))/3)*$T$29)))</f>
        <v>176463.05151959541</v>
      </c>
      <c r="U114" s="73">
        <v>8.3000000000000007</v>
      </c>
      <c r="V114" s="79">
        <f t="shared" si="16"/>
        <v>175853.74257024392</v>
      </c>
      <c r="W114" s="53">
        <v>8.3000000000000007</v>
      </c>
      <c r="X114" s="80">
        <f>IF($W114&gt;$G$20,IF('Silo Levels'!$L$15="Pumping",((PI()*((($C$19+$G$20)-$W114)*($O$20/($O$19/2)))^2*((($O$20+$G$20)-$W114))/3)*$X$29)+(((PI()*((($C$19+$G$20)-$W114)*($O$20/($O$19/2)))^2*(((($C$19+$G$20)-$W114)*($O$20/($O$19/2)))*$AZ$8))/3)*$X$29),(((PI()*((($C$19+$G$20)-$W114)*($O$20/($O$19/2)))^2*((($O$20+$G$20)-$W114)/3))*$X$29)-((PI()*((($C$19+$G$20)-$W114)*($O$20/($O$19/2)))^2*(((($C$19+$G$20)-$W114)*($O$20/($O$19/2)))*$AZ$8)/3)*$X$29))),IF('Silo Levels'!$L$15="Pumping",(($D$18*$X$29)+((PI()*(($C$21/2)^2)*($G$20-$W114))*$X$29))+((($D$18+$H$18)/3)*$BD$8)+(((PI()*($C$21/2)^2*(($C$21/2)*$AZ$8))/3)*$X$29),(($D$18*$X$29)+((PI()*(($C$21/2)^2)*($G$20-$W114))*$X$29))+((($D$18+$H$18)/3)*$BD$8)-(((PI()*($C$21/2)^2*(($C$21/2)*$AZ$8))/3)*$X$29)))</f>
        <v>171982.31478737443</v>
      </c>
      <c r="Y114" s="73">
        <v>8.3000000000000007</v>
      </c>
      <c r="Z114" s="79">
        <f t="shared" si="14"/>
        <v>173119.71463130956</v>
      </c>
      <c r="AA114" s="53">
        <v>8.3000000000000007</v>
      </c>
      <c r="AB114" s="80">
        <f>IF($AA114&gt;$G$20,IF('Silo Levels'!$L$16="Pumping",((PI()*((($C$19+$G$20)-$AA114)*($O$20/($O$19/2)))^2*((($O$20+$G$20)-$AA114))/3)*$AB$29)+(((PI()*((($C$19+$G$20)-$AA114)*($O$20/($O$19/2)))^2*(((($C$19+$G$20)-$AA114)*($O$20/($O$19/2)))*$AZ$9))/3)*$AB$29),(((PI()*((($C$19+$G$20)-$AA114)*($O$20/($O$19/2)))^2*((($O$20+$G$20)-$AA114)/3))*$AB$29)-((PI()*((($C$19+$G$20)-$AA114)*($O$20/($O$19/2)))^2*(((($C$19+$G$20)-$AA114)*($O$20/($O$19/2)))*$AZ$9)/3)*$AB$29))),IF('Silo Levels'!$L$16="Pumping",(($D$18*$AB$29)+((PI()*(($C$21/2)^2)*($G$20-$AA114))*$AB$29))+((($D$18+$H$18)/3)*$BD$9)+(((PI()*($C$21/2)^2*(($C$21/2)*$AZ$9))/3)*$AB$29),(($D$18*$AB$29)+((PI()*(($C$21/2)^2)*($G$20-$AA114))*$AB$29))+((($D$18+$H$18)/3)*$BD$9)-(((PI()*($C$21/2)^2*(($C$21/2)*$AZ$9))/3)*$AB$29)))</f>
        <v>169309.50890675836</v>
      </c>
      <c r="AC114" s="73">
        <v>8.3000000000000007</v>
      </c>
      <c r="AD114" s="79">
        <f t="shared" si="17"/>
        <v>172134.06507087473</v>
      </c>
      <c r="AE114" s="53">
        <v>8.3000000000000007</v>
      </c>
      <c r="AF114" s="80">
        <f>IF($AE114&gt;$G$20,IF('Silo Levels'!$L$17="Pumping",((PI()*((($C$19+$G$20)-$AE114)*($O$20/($O$19/2)))^2*((($O$20+$G$20)-$AE114))/3)*$AF$29)+(((PI()*((($C$19+$G$20)-$AE114)*($O$20/($O$19/2)))^2*(((($C$19+$G$20)-$AE114)*($O$20/($O$19/2)))*$AZ$10))/3)*$AF$29),(((PI()*((($C$19+$G$20)-$AE114)*($O$20/($O$19/2)))^2*((($O$20+$G$20)-$AE114)/3))*$AF$29)-((PI()*((($C$19+$G$20)-$AE114)*($O$20/($O$19/2)))^2*(((($C$19+$G$20)-$AE114)*($O$20/($O$19/2)))*$AZ$10)/3)*$AF$29))),IF('Silo Levels'!$L$17="Pumping",(($D$18*$AF$29)+((PI()*(($C$21/2)^2)*($G$20-$AE114))*$AF$29))+((($D$18+$H$18)/3)*$BD$10)+(((PI()*($C$21/2)^2*(($C$21/2)*$AZ$10))/3)*$AF$29),(($D$18*$AF$29)+((PI()*(($C$21/2)^2)*($G$20-$AE114))*$AF$29))+((($D$18+$H$18)/3)*$BD$10)-(((PI()*($C$21/2)^2*(($C$21/2)*$AZ$10))/3)*$AF$29)))</f>
        <v>168345.93062584888</v>
      </c>
      <c r="AG114" s="73">
        <v>8.3000000000000007</v>
      </c>
      <c r="AH114" s="79">
        <f t="shared" si="15"/>
        <v>172904.79104561635</v>
      </c>
      <c r="AI114" s="53">
        <v>8.3000000000000007</v>
      </c>
      <c r="AJ114" s="80">
        <f>IF($AI114&gt;$G$20,IF('Silo Levels'!$L$18="Pumping",((PI()*((($C$19+$G$20)-$AI114)*($O$20/($O$19/2)))^2*((($O$20+$G$20)-$AI114))/3)*$AJ$29)+(((PI()*((($C$19+$G$20)-$AI114)*($O$20/($O$19/2)))^2*(((($C$19+$G$20)-$AI114)*($O$20/($O$19/2)))*$AZ$11))/3)*$AJ$29),(((PI()*((($C$19+$G$20)-$AI114)*($O$20/($O$19/2)))^2*((($O$20+$G$20)-$AI114)/3))*$AJ$29)-((PI()*((($C$19+$G$20)-$AI114)*($O$20/($O$19/2)))^2*(((($C$19+$G$20)-$AI114)*($O$20/($O$19/2)))*$AZ$11)/3)*$AJ$29))),IF('Silo Levels'!$L$18="Pumping",(($D$18*$AJ$29)+((PI()*(($C$21/2)^2)*($G$20-$AI114))*$AJ$29))+((($D$18+$H$18)/3)*$BD$11)+(((PI()*($C$21/2)^2*(($C$21/2)*$AZ$11))/3)*$AJ$29),(($D$18*$AJ$29)+((PI()*(($C$21/2)^2)*($G$20-$AI114))*$AJ$29))+((($D$18+$H$18)/3)*$BD$11)-(((PI()*($C$21/2)^2*(($C$21/2)*$AZ$11))/3)*$AJ$29)))</f>
        <v>169099.39802400424</v>
      </c>
    </row>
    <row r="115" spans="1:36" x14ac:dyDescent="0.3">
      <c r="A115" s="48">
        <v>8.4</v>
      </c>
      <c r="B115" s="78">
        <f t="shared" si="9"/>
        <v>115788.13787742915</v>
      </c>
      <c r="C115" s="53">
        <v>8.4</v>
      </c>
      <c r="D115" s="54">
        <f>IF($C115&gt;$G$6,IF('Silo Levels'!$L$10="Pumping",((PI()*((($C$5+$G$6)-$C115)*($O$6/($O$5/2)))^2*((($O$6+$G$6)-$C115))/3)*$D$29)+(((PI()*((($C$5+$G$6)-$C115)*($O$6/($O$5/2)))^2*(((($C$5+$G$6)-$C115)*($O$6/($O$5/2)))*$AZ$3))/3)*$D$29),(((PI()*((($C$5+$G$6)-$C115)*($O$6/($O$5/2)))^2*((($O$6+$G$6)-$C115)/3))*$D$29)-((PI()*((($C$5+$G$6)-$C115)*($O$6/($O$5/2)))^2*(((($C$5+$G$6)-$C115)*($O$6/($O$5/2)))*$AZ$3)/3)*$D$29))),IF('Silo Levels'!$L$10="Pumping",(($D$4*$D$29)+((PI()*(($C$7/2)^2)*(G$6-$C115))*$D$29))+((($D$4+$H$4)/3)*$BD$3)+(((PI()*($C$7/2)^2*(($C$7/2)*$AZ$3))/3)*$D$29),(($D$4*$D$29)+((PI()*(($C$7/2)^2)*($G$6-$C115))*$D$29))+((($D$4+$H$4)/3)*$BD$3)-(((PI()*($C$7/2)^2*(($C$7/2)*$AZ$3))/3)*$D$29)))</f>
        <v>112732.63112772295</v>
      </c>
      <c r="E115" s="73">
        <v>8.4</v>
      </c>
      <c r="F115" s="78">
        <f t="shared" si="10"/>
        <v>101191.12243266572</v>
      </c>
      <c r="G115" s="53">
        <v>8.4</v>
      </c>
      <c r="H115" s="54">
        <f>IF($G115&gt;$G$6,IF('Silo Levels'!$L$11="Pumping",((PI()*((($C$5+$G$6)-$G115)*($O$6/($O$5/2)))^2*((($O$6+$G$6)-$G115))/3)*$H$29)+(((PI()*((($C$5+$G$6)-$G115)*($O$6/($O$5/2)))^2*(((($C$5+$G$6)-$G115)*($O$6/($O$5/2)))*$AZ$4))/3)*$H$29),(((PI()*((($C$5+$G$6)-$G115)*($O$6/($O$5/2)))^2*((($O$6+$G$6)-$G115)/3))*$H$29)-((PI()*((($C$5+$G$6)-$G115)*($O$6/($O$5/2)))^2*(((($C$5+$G$6)-$G115)*($O$6/($O$5/2)))*$AZ$4)/3)*$H$29))),IF('Silo Levels'!$L$11="Pumping",(($D$4*$H$29)+((PI()*(($C$7/2)^2)*(G$6-$G115))*$H$29))+((($D$4+$H$4)/3)*$BD$4)+(((PI()*($C$7/2)^2*(($C$7/2)*$AZ$4))/3)*$H$29),(($D$4*$H$29)+((PI()*(($C$7/2)^2)*($G$6-$G115))*$H$29))+((($D$4+$H$4)/3)*$BD$4)-(((PI()*($C$7/2)^2*(($C$7/2)*$AZ$4))/3)*$H$29)))</f>
        <v>98527.347317537249</v>
      </c>
      <c r="I115" s="73">
        <v>8.4</v>
      </c>
      <c r="J115" s="79">
        <f t="shared" si="11"/>
        <v>371935.31226645096</v>
      </c>
      <c r="K115" s="53">
        <v>8.4</v>
      </c>
      <c r="L115" s="80">
        <f>IF($K115&gt;$G$13,IF('Silo Levels'!$L$12="Pumping",((PI()*((($C$12+$G$13)-$K115)*($O$13/($O$12/2)))^2*((($O$13+$G$13)-$K115))/3)*$L$29)+(((PI()*((($C$12+$G$13)-$K115)*($O$13/($O$12/2)))^2*(((($C$12+$G$13)-$K115)*($O$13/($O$12/2)))*$AZ$5))/3)*$L$29),(((PI()*((($C$12+$G$13)-$K115)*($O$13/($O$12/2)))^2*((($O$13+$G$13)-$K115)/3))*$L$29)-((PI()*((($C$12+$G$13)-$K115)*($O$13/($O$12/2)))^2*(((($C$12+$G$13)-$K115)*($O$13/($O$12/2)))*$AZ$5)/3)*$L$29))),IF('Silo Levels'!$L$12="Pumping",(($D$11*$L$29)+((PI()*(($C$14/2)^2)*($G$13-$K115))*$L$29))+((($D$11+$H$11)/3)*$BD$5)+(((PI()*($C$14/2)^2*(($C$14/2)*$AZ$5))/3)*$L$29),(($D$11*$L$29)+((PI()*(($C$14/2)^2)*($G$13-$K115))*$L$29))+((($D$11+$H$11)/3)*$BD$5)-(((PI()*($C$14/2)^2*(($C$14/2)*$AZ$5))/3)*$L$29)))</f>
        <v>357737.30558685149</v>
      </c>
      <c r="M115" s="73">
        <v>8.4</v>
      </c>
      <c r="N115" s="79">
        <f t="shared" si="12"/>
        <v>184990.40480505937</v>
      </c>
      <c r="O115" s="53">
        <v>8.4</v>
      </c>
      <c r="P115" s="80">
        <f>IF($O115&gt;$G$20,IF('Silo Levels'!$L$13="Pumping",((PI()*((($C$19+$G$20)-$O115)*($O$20/($O$19/2)))^2*((($O$20+$G$20)-$O115))/3)*$P$29)+(((PI()*((($C$19+$G$20)-$O115)*($O$20/($O$19/2)))^2*(((($C$19+$G$20)-$O115)*($O$20/($O$19/2)))*$AZ$6))/3)*$P$29),(((PI()*((($C$19+$G$20)-$O115)*($O$20/($O$19/2)))^2*((($O$20+$G$20)-$O115)/3))*$P$29)-((PI()*((($C$19+$G$20)-$O115)*($O$20/($O$19/2)))^2*(((($C$19+$G$20)-$O115)*($O$20/($O$19/2)))*$AZ$6)/3)*$P$29))),IF('Silo Levels'!$L$13="Pumping",(($D$18*$P$29)+((PI()*(($C$21/2)^2)*($G$20-$O115))*$P$29))+((($D$18+$H$18)/3)*$BD$6)+(((PI()*($C$21/2)^2*(($C$21/2)*$AZ$6))/3)*$P$29),(($D$18*$P$29)+((PI()*(($C$21/2)^2)*($G$20-$O115))*$P$29))+((($D$18+$H$18)/3)*$BD$6)-(((PI()*($C$21/2)^2*(($C$21/2)*$AZ$6))/3)*$P$29)))</f>
        <v>180905.20347303461</v>
      </c>
      <c r="Q115" s="73">
        <v>8.4</v>
      </c>
      <c r="R115" s="79">
        <f t="shared" si="13"/>
        <v>180038.32215320333</v>
      </c>
      <c r="S115" s="53">
        <v>8.4</v>
      </c>
      <c r="T115" s="80">
        <f>IF($S115&gt;$G$20,IF('Silo Levels'!$L$14="Pumping",((PI()*((($C$19+$G$20)-$S115)*($O$20/($O$19/2)))^2*((($O$20+$G$20)-$S115))/3)*$T$29)+(((PI()*((($C$19+$G$20)-$S115)*($O$20/($O$19/2)))^2*(((($C$19+$G$20)-$S115)*($O$20/($O$19/2)))*$AZ$7))/3)*$T$29),(((PI()*((($C$19+$G$20)-$S115)*($O$20/($O$19/2)))^2*((($O$20+$G$20)-$S115)/3))*$T$29)-((PI()*((($C$19+$G$20)-$S115)*($O$20/($O$19/2)))^2*(((($C$19+$G$20)-$S115)*($O$20/($O$19/2)))*$AZ$7)/3)*$T$29))),IF('Silo Levels'!$L$14="Pumping",(($D$18*$T$29)+((PI()*(($C$21/2)^2)*($G$20-$S115))*$T$29))+((($D$18+$H$18)/3)*$BD$7)+(((PI()*($C$21/2)^2*(($C$21/2)*$AZ$7))/3)*$T$29),(($D$18*$T$29)+((PI()*(($C$21/2)^2)*($G$20-$S115))*$T$29))+((($D$18+$H$18)/3)*$BD$7)-(((PI()*($C$21/2)^2*(($C$21/2)*$AZ$7))/3)*$T$29)))</f>
        <v>176064.26068207447</v>
      </c>
      <c r="U115" s="73">
        <v>8.4</v>
      </c>
      <c r="V115" s="79">
        <f t="shared" si="16"/>
        <v>175465.25086241591</v>
      </c>
      <c r="W115" s="53">
        <v>8.4</v>
      </c>
      <c r="X115" s="80">
        <f>IF($W115&gt;$G$20,IF('Silo Levels'!$L$15="Pumping",((PI()*((($C$19+$G$20)-$W115)*($O$20/($O$19/2)))^2*((($O$20+$G$20)-$W115))/3)*$X$29)+(((PI()*((($C$19+$G$20)-$W115)*($O$20/($O$19/2)))^2*(((($C$19+$G$20)-$W115)*($O$20/($O$19/2)))*$AZ$8))/3)*$X$29),(((PI()*((($C$19+$G$20)-$W115)*($O$20/($O$19/2)))^2*((($O$20+$G$20)-$W115)/3))*$X$29)-((PI()*((($C$19+$G$20)-$W115)*($O$20/($O$19/2)))^2*(((($C$19+$G$20)-$W115)*($O$20/($O$19/2)))*$AZ$8)/3)*$X$29))),IF('Silo Levels'!$L$15="Pumping",(($D$18*$X$29)+((PI()*(($C$21/2)^2)*($G$20-$W115))*$X$29))+((($D$18+$H$18)/3)*$BD$8)+(((PI()*($C$21/2)^2*(($C$21/2)*$AZ$8))/3)*$X$29),(($D$18*$X$29)+((PI()*(($C$21/2)^2)*($G$20-$W115))*$X$29))+((($D$18+$H$18)/3)*$BD$8)-(((PI()*($C$21/2)^2*(($C$21/2)*$AZ$8))/3)*$X$29)))</f>
        <v>171593.82307954642</v>
      </c>
      <c r="Y115" s="73">
        <v>8.4</v>
      </c>
      <c r="Z115" s="79">
        <f t="shared" si="14"/>
        <v>172737.36646104103</v>
      </c>
      <c r="AA115" s="53">
        <v>8.4</v>
      </c>
      <c r="AB115" s="80">
        <f>IF($AA115&gt;$G$20,IF('Silo Levels'!$L$16="Pumping",((PI()*((($C$19+$G$20)-$AA115)*($O$20/($O$19/2)))^2*((($O$20+$G$20)-$AA115))/3)*$AB$29)+(((PI()*((($C$19+$G$20)-$AA115)*($O$20/($O$19/2)))^2*(((($C$19+$G$20)-$AA115)*($O$20/($O$19/2)))*$AZ$9))/3)*$AB$29),(((PI()*((($C$19+$G$20)-$AA115)*($O$20/($O$19/2)))^2*((($O$20+$G$20)-$AA115)/3))*$AB$29)-((PI()*((($C$19+$G$20)-$AA115)*($O$20/($O$19/2)))^2*(((($C$19+$G$20)-$AA115)*($O$20/($O$19/2)))*$AZ$9)/3)*$AB$29))),IF('Silo Levels'!$L$16="Pumping",(($D$18*$AB$29)+((PI()*(($C$21/2)^2)*($G$20-$AA115))*$AB$29))+((($D$18+$H$18)/3)*$BD$9)+(((PI()*($C$21/2)^2*(($C$21/2)*$AZ$9))/3)*$AB$29),(($D$18*$AB$29)+((PI()*(($C$21/2)^2)*($G$20-$AA115))*$AB$29))+((($D$18+$H$18)/3)*$BD$9)-(((PI()*($C$21/2)^2*(($C$21/2)*$AZ$9))/3)*$AB$29)))</f>
        <v>168927.16073648984</v>
      </c>
      <c r="AC115" s="73">
        <v>8.4</v>
      </c>
      <c r="AD115" s="79">
        <f t="shared" si="17"/>
        <v>171753.93171890004</v>
      </c>
      <c r="AE115" s="53">
        <v>8.4</v>
      </c>
      <c r="AF115" s="80">
        <f>IF($AE115&gt;$G$20,IF('Silo Levels'!$L$17="Pumping",((PI()*((($C$19+$G$20)-$AE115)*($O$20/($O$19/2)))^2*((($O$20+$G$20)-$AE115))/3)*$AF$29)+(((PI()*((($C$19+$G$20)-$AE115)*($O$20/($O$19/2)))^2*(((($C$19+$G$20)-$AE115)*($O$20/($O$19/2)))*$AZ$10))/3)*$AF$29),(((PI()*((($C$19+$G$20)-$AE115)*($O$20/($O$19/2)))^2*((($O$20+$G$20)-$AE115)/3))*$AF$29)-((PI()*((($C$19+$G$20)-$AE115)*($O$20/($O$19/2)))^2*(((($C$19+$G$20)-$AE115)*($O$20/($O$19/2)))*$AZ$10)/3)*$AF$29))),IF('Silo Levels'!$L$17="Pumping",(($D$18*$AF$29)+((PI()*(($C$21/2)^2)*($G$20-$AE115))*$AF$29))+((($D$18+$H$18)/3)*$BD$10)+(((PI()*($C$21/2)^2*(($C$21/2)*$AZ$10))/3)*$AF$29),(($D$18*$AF$29)+((PI()*(($C$21/2)^2)*($G$20-$AE115))*$AF$29))+((($D$18+$H$18)/3)*$BD$10)-(((PI()*($C$21/2)^2*(($C$21/2)*$AZ$10))/3)*$AF$29)))</f>
        <v>167965.7972738742</v>
      </c>
      <c r="AG115" s="73">
        <v>8.4</v>
      </c>
      <c r="AH115" s="79">
        <f t="shared" si="15"/>
        <v>172522.92582254173</v>
      </c>
      <c r="AI115" s="53">
        <v>8.4</v>
      </c>
      <c r="AJ115" s="80">
        <f>IF($AI115&gt;$G$20,IF('Silo Levels'!$L$18="Pumping",((PI()*((($C$19+$G$20)-$AI115)*($O$20/($O$19/2)))^2*((($O$20+$G$20)-$AI115))/3)*$AJ$29)+(((PI()*((($C$19+$G$20)-$AI115)*($O$20/($O$19/2)))^2*(((($C$19+$G$20)-$AI115)*($O$20/($O$19/2)))*$AZ$11))/3)*$AJ$29),(((PI()*((($C$19+$G$20)-$AI115)*($O$20/($O$19/2)))^2*((($O$20+$G$20)-$AI115)/3))*$AJ$29)-((PI()*((($C$19+$G$20)-$AI115)*($O$20/($O$19/2)))^2*(((($C$19+$G$20)-$AI115)*($O$20/($O$19/2)))*$AZ$11)/3)*$AJ$29))),IF('Silo Levels'!$L$18="Pumping",(($D$18*$AJ$29)+((PI()*(($C$21/2)^2)*($G$20-$AI115))*$AJ$29))+((($D$18+$H$18)/3)*$BD$11)+(((PI()*($C$21/2)^2*(($C$21/2)*$AZ$11))/3)*$AJ$29),(($D$18*$AJ$29)+((PI()*(($C$21/2)^2)*($G$20-$AI115))*$AJ$29))+((($D$18+$H$18)/3)*$BD$11)-(((PI()*($C$21/2)^2*(($C$21/2)*$AZ$11))/3)*$AJ$29)))</f>
        <v>168717.53280092962</v>
      </c>
    </row>
    <row r="116" spans="1:36" x14ac:dyDescent="0.3">
      <c r="A116" s="48">
        <v>8.5</v>
      </c>
      <c r="B116" s="78">
        <f t="shared" si="9"/>
        <v>115350.11600390232</v>
      </c>
      <c r="C116" s="53">
        <v>8.5</v>
      </c>
      <c r="D116" s="54">
        <f>IF($C116&gt;$G$6,IF('Silo Levels'!$L$10="Pumping",((PI()*((($C$5+$G$6)-$C116)*($O$6/($O$5/2)))^2*((($O$6+$G$6)-$C116))/3)*$D$29)+(((PI()*((($C$5+$G$6)-$C116)*($O$6/($O$5/2)))^2*(((($C$5+$G$6)-$C116)*($O$6/($O$5/2)))*$AZ$3))/3)*$D$29),(((PI()*((($C$5+$G$6)-$C116)*($O$6/($O$5/2)))^2*((($O$6+$G$6)-$C116)/3))*$D$29)-((PI()*((($C$5+$G$6)-$C116)*($O$6/($O$5/2)))^2*(((($C$5+$G$6)-$C116)*($O$6/($O$5/2)))*$AZ$3)/3)*$D$29))),IF('Silo Levels'!$L$10="Pumping",(($D$4*$D$29)+((PI()*(($C$7/2)^2)*(G$6-$C116))*$D$29))+((($D$4+$H$4)/3)*$BD$3)+(((PI()*($C$7/2)^2*(($C$7/2)*$AZ$3))/3)*$D$29),(($D$4*$D$29)+((PI()*(($C$7/2)^2)*($G$6-$C116))*$D$29))+((($D$4+$H$4)/3)*$BD$3)-(((PI()*($C$7/2)^2*(($C$7/2)*$AZ$3))/3)*$D$29)))</f>
        <v>112294.60925419613</v>
      </c>
      <c r="E116" s="73">
        <v>8.5</v>
      </c>
      <c r="F116" s="78">
        <f t="shared" si="10"/>
        <v>100809.25720959107</v>
      </c>
      <c r="G116" s="53">
        <v>8.5</v>
      </c>
      <c r="H116" s="54">
        <f>IF($G116&gt;$G$6,IF('Silo Levels'!$L$11="Pumping",((PI()*((($C$5+$G$6)-$G116)*($O$6/($O$5/2)))^2*((($O$6+$G$6)-$G116))/3)*$H$29)+(((PI()*((($C$5+$G$6)-$G116)*($O$6/($O$5/2)))^2*(((($C$5+$G$6)-$G116)*($O$6/($O$5/2)))*$AZ$4))/3)*$H$29),(((PI()*((($C$5+$G$6)-$G116)*($O$6/($O$5/2)))^2*((($O$6+$G$6)-$G116)/3))*$H$29)-((PI()*((($C$5+$G$6)-$G116)*($O$6/($O$5/2)))^2*(((($C$5+$G$6)-$G116)*($O$6/($O$5/2)))*$AZ$4)/3)*$H$29))),IF('Silo Levels'!$L$11="Pumping",(($D$4*$H$29)+((PI()*(($C$7/2)^2)*(G$6-$G116))*$H$29))+((($D$4+$H$4)/3)*$BD$4)+(((PI()*($C$7/2)^2*(($C$7/2)*$AZ$4))/3)*$H$29),(($D$4*$H$29)+((PI()*(($C$7/2)^2)*($G$6-$G116))*$H$29))+((($D$4+$H$4)/3)*$BD$4)-(((PI()*($C$7/2)^2*(($C$7/2)*$AZ$4))/3)*$H$29)))</f>
        <v>98145.482094462597</v>
      </c>
      <c r="I116" s="73">
        <v>8.5</v>
      </c>
      <c r="J116" s="79">
        <f t="shared" si="11"/>
        <v>371016.34743281995</v>
      </c>
      <c r="K116" s="53">
        <v>8.5</v>
      </c>
      <c r="L116" s="80">
        <f>IF($K116&gt;$G$13,IF('Silo Levels'!$L$12="Pumping",((PI()*((($C$12+$G$13)-$K116)*($O$13/($O$12/2)))^2*((($O$13+$G$13)-$K116))/3)*$L$29)+(((PI()*((($C$12+$G$13)-$K116)*($O$13/($O$12/2)))^2*(((($C$12+$G$13)-$K116)*($O$13/($O$12/2)))*$AZ$5))/3)*$L$29),(((PI()*((($C$12+$G$13)-$K116)*($O$13/($O$12/2)))^2*((($O$13+$G$13)-$K116)/3))*$L$29)-((PI()*((($C$12+$G$13)-$K116)*($O$13/($O$12/2)))^2*(((($C$12+$G$13)-$K116)*($O$13/($O$12/2)))*$AZ$5)/3)*$L$29))),IF('Silo Levels'!$L$12="Pumping",(($D$11*$L$29)+((PI()*(($C$14/2)^2)*($G$13-$K116))*$L$29))+((($D$11+$H$11)/3)*$BD$5)+(((PI()*($C$14/2)^2*(($C$14/2)*$AZ$5))/3)*$L$29),(($D$11*$L$29)+((PI()*(($C$14/2)^2)*($G$13-$K116))*$L$29))+((($D$11+$H$11)/3)*$BD$5)-(((PI()*($C$14/2)^2*(($C$14/2)*$AZ$5))/3)*$L$29)))</f>
        <v>356818.34075322049</v>
      </c>
      <c r="M116" s="73">
        <v>8.5</v>
      </c>
      <c r="N116" s="79">
        <f t="shared" si="12"/>
        <v>184580.46125675866</v>
      </c>
      <c r="O116" s="53">
        <v>8.5</v>
      </c>
      <c r="P116" s="80">
        <f>IF($O116&gt;$G$20,IF('Silo Levels'!$L$13="Pumping",((PI()*((($C$19+$G$20)-$O116)*($O$20/($O$19/2)))^2*((($O$20+$G$20)-$O116))/3)*$P$29)+(((PI()*((($C$19+$G$20)-$O116)*($O$20/($O$19/2)))^2*(((($C$19+$G$20)-$O116)*($O$20/($O$19/2)))*$AZ$6))/3)*$P$29),(((PI()*((($C$19+$G$20)-$O116)*($O$20/($O$19/2)))^2*((($O$20+$G$20)-$O116)/3))*$P$29)-((PI()*((($C$19+$G$20)-$O116)*($O$20/($O$19/2)))^2*(((($C$19+$G$20)-$O116)*($O$20/($O$19/2)))*$AZ$6)/3)*$P$29))),IF('Silo Levels'!$L$13="Pumping",(($D$18*$P$29)+((PI()*(($C$21/2)^2)*($G$20-$O116))*$P$29))+((($D$18+$H$18)/3)*$BD$6)+(((PI()*($C$21/2)^2*(($C$21/2)*$AZ$6))/3)*$P$29),(($D$18*$P$29)+((PI()*(($C$21/2)^2)*($G$20-$O116))*$P$29))+((($D$18+$H$18)/3)*$BD$6)-(((PI()*($C$21/2)^2*(($C$21/2)*$AZ$6))/3)*$P$29)))</f>
        <v>180495.25992473389</v>
      </c>
      <c r="Q116" s="73">
        <v>8.5</v>
      </c>
      <c r="R116" s="79">
        <f t="shared" si="13"/>
        <v>179639.53131568243</v>
      </c>
      <c r="S116" s="53">
        <v>8.5</v>
      </c>
      <c r="T116" s="80">
        <f>IF($S116&gt;$G$20,IF('Silo Levels'!$L$14="Pumping",((PI()*((($C$19+$G$20)-$S116)*($O$20/($O$19/2)))^2*((($O$20+$G$20)-$S116))/3)*$T$29)+(((PI()*((($C$19+$G$20)-$S116)*($O$20/($O$19/2)))^2*(((($C$19+$G$20)-$S116)*($O$20/($O$19/2)))*$AZ$7))/3)*$T$29),(((PI()*((($C$19+$G$20)-$S116)*($O$20/($O$19/2)))^2*((($O$20+$G$20)-$S116)/3))*$T$29)-((PI()*((($C$19+$G$20)-$S116)*($O$20/($O$19/2)))^2*(((($C$19+$G$20)-$S116)*($O$20/($O$19/2)))*$AZ$7)/3)*$T$29))),IF('Silo Levels'!$L$14="Pumping",(($D$18*$T$29)+((PI()*(($C$21/2)^2)*($G$20-$S116))*$T$29))+((($D$18+$H$18)/3)*$BD$7)+(((PI()*($C$21/2)^2*(($C$21/2)*$AZ$7))/3)*$T$29),(($D$18*$T$29)+((PI()*(($C$21/2)^2)*($G$20-$S116))*$T$29))+((($D$18+$H$18)/3)*$BD$7)-(((PI()*($C$21/2)^2*(($C$21/2)*$AZ$7))/3)*$T$29)))</f>
        <v>175665.46984455356</v>
      </c>
      <c r="U116" s="73">
        <v>8.5</v>
      </c>
      <c r="V116" s="79">
        <f t="shared" si="16"/>
        <v>175076.75915458793</v>
      </c>
      <c r="W116" s="53">
        <v>8.5</v>
      </c>
      <c r="X116" s="80">
        <f>IF($W116&gt;$G$20,IF('Silo Levels'!$L$15="Pumping",((PI()*((($C$19+$G$20)-$W116)*($O$20/($O$19/2)))^2*((($O$20+$G$20)-$W116))/3)*$X$29)+(((PI()*((($C$19+$G$20)-$W116)*($O$20/($O$19/2)))^2*(((($C$19+$G$20)-$W116)*($O$20/($O$19/2)))*$AZ$8))/3)*$X$29),(((PI()*((($C$19+$G$20)-$W116)*($O$20/($O$19/2)))^2*((($O$20+$G$20)-$W116)/3))*$X$29)-((PI()*((($C$19+$G$20)-$W116)*($O$20/($O$19/2)))^2*(((($C$19+$G$20)-$W116)*($O$20/($O$19/2)))*$AZ$8)/3)*$X$29))),IF('Silo Levels'!$L$15="Pumping",(($D$18*$X$29)+((PI()*(($C$21/2)^2)*($G$20-$W116))*$X$29))+((($D$18+$H$18)/3)*$BD$8)+(((PI()*($C$21/2)^2*(($C$21/2)*$AZ$8))/3)*$X$29),(($D$18*$X$29)+((PI()*(($C$21/2)^2)*($G$20-$W116))*$X$29))+((($D$18+$H$18)/3)*$BD$8)-(((PI()*($C$21/2)^2*(($C$21/2)*$AZ$8))/3)*$X$29)))</f>
        <v>171205.33137171844</v>
      </c>
      <c r="Y116" s="73">
        <v>8.5</v>
      </c>
      <c r="Z116" s="79">
        <f t="shared" si="14"/>
        <v>172355.01829077251</v>
      </c>
      <c r="AA116" s="53">
        <v>8.5</v>
      </c>
      <c r="AB116" s="80">
        <f>IF($AA116&gt;$G$20,IF('Silo Levels'!$L$16="Pumping",((PI()*((($C$19+$G$20)-$AA116)*($O$20/($O$19/2)))^2*((($O$20+$G$20)-$AA116))/3)*$AB$29)+(((PI()*((($C$19+$G$20)-$AA116)*($O$20/($O$19/2)))^2*(((($C$19+$G$20)-$AA116)*($O$20/($O$19/2)))*$AZ$9))/3)*$AB$29),(((PI()*((($C$19+$G$20)-$AA116)*($O$20/($O$19/2)))^2*((($O$20+$G$20)-$AA116)/3))*$AB$29)-((PI()*((($C$19+$G$20)-$AA116)*($O$20/($O$19/2)))^2*(((($C$19+$G$20)-$AA116)*($O$20/($O$19/2)))*$AZ$9)/3)*$AB$29))),IF('Silo Levels'!$L$16="Pumping",(($D$18*$AB$29)+((PI()*(($C$21/2)^2)*($G$20-$AA116))*$AB$29))+((($D$18+$H$18)/3)*$BD$9)+(((PI()*($C$21/2)^2*(($C$21/2)*$AZ$9))/3)*$AB$29),(($D$18*$AB$29)+((PI()*(($C$21/2)^2)*($G$20-$AA116))*$AB$29))+((($D$18+$H$18)/3)*$BD$9)-(((PI()*($C$21/2)^2*(($C$21/2)*$AZ$9))/3)*$AB$29)))</f>
        <v>168544.81256622131</v>
      </c>
      <c r="AC116" s="73">
        <v>8.5</v>
      </c>
      <c r="AD116" s="79">
        <f t="shared" si="17"/>
        <v>171373.79836692533</v>
      </c>
      <c r="AE116" s="53">
        <v>8.5</v>
      </c>
      <c r="AF116" s="80">
        <f>IF($AE116&gt;$G$20,IF('Silo Levels'!$L$17="Pumping",((PI()*((($C$19+$G$20)-$AE116)*($O$20/($O$19/2)))^2*((($O$20+$G$20)-$AE116))/3)*$AF$29)+(((PI()*((($C$19+$G$20)-$AE116)*($O$20/($O$19/2)))^2*(((($C$19+$G$20)-$AE116)*($O$20/($O$19/2)))*$AZ$10))/3)*$AF$29),(((PI()*((($C$19+$G$20)-$AE116)*($O$20/($O$19/2)))^2*((($O$20+$G$20)-$AE116)/3))*$AF$29)-((PI()*((($C$19+$G$20)-$AE116)*($O$20/($O$19/2)))^2*(((($C$19+$G$20)-$AE116)*($O$20/($O$19/2)))*$AZ$10)/3)*$AF$29))),IF('Silo Levels'!$L$17="Pumping",(($D$18*$AF$29)+((PI()*(($C$21/2)^2)*($G$20-$AE116))*$AF$29))+((($D$18+$H$18)/3)*$BD$10)+(((PI()*($C$21/2)^2*(($C$21/2)*$AZ$10))/3)*$AF$29),(($D$18*$AF$29)+((PI()*(($C$21/2)^2)*($G$20-$AE116))*$AF$29))+((($D$18+$H$18)/3)*$BD$10)-(((PI()*($C$21/2)^2*(($C$21/2)*$AZ$10))/3)*$AF$29)))</f>
        <v>167585.66392189948</v>
      </c>
      <c r="AG116" s="73">
        <v>8.5</v>
      </c>
      <c r="AH116" s="79">
        <f t="shared" si="15"/>
        <v>172141.06059946708</v>
      </c>
      <c r="AI116" s="53">
        <v>8.5</v>
      </c>
      <c r="AJ116" s="80">
        <f>IF($AI116&gt;$G$20,IF('Silo Levels'!$L$18="Pumping",((PI()*((($C$19+$G$20)-$AI116)*($O$20/($O$19/2)))^2*((($O$20+$G$20)-$AI116))/3)*$AJ$29)+(((PI()*((($C$19+$G$20)-$AI116)*($O$20/($O$19/2)))^2*(((($C$19+$G$20)-$AI116)*($O$20/($O$19/2)))*$AZ$11))/3)*$AJ$29),(((PI()*((($C$19+$G$20)-$AI116)*($O$20/($O$19/2)))^2*((($O$20+$G$20)-$AI116)/3))*$AJ$29)-((PI()*((($C$19+$G$20)-$AI116)*($O$20/($O$19/2)))^2*(((($C$19+$G$20)-$AI116)*($O$20/($O$19/2)))*$AZ$11)/3)*$AJ$29))),IF('Silo Levels'!$L$18="Pumping",(($D$18*$AJ$29)+((PI()*(($C$21/2)^2)*($G$20-$AI116))*$AJ$29))+((($D$18+$H$18)/3)*$BD$11)+(((PI()*($C$21/2)^2*(($C$21/2)*$AZ$11))/3)*$AJ$29),(($D$18*$AJ$29)+((PI()*(($C$21/2)^2)*($G$20-$AI116))*$AJ$29))+((($D$18+$H$18)/3)*$BD$11)-(((PI()*($C$21/2)^2*(($C$21/2)*$AZ$11))/3)*$AJ$29)))</f>
        <v>168335.66757785497</v>
      </c>
    </row>
    <row r="117" spans="1:36" x14ac:dyDescent="0.3">
      <c r="A117" s="48">
        <v>8.6</v>
      </c>
      <c r="B117" s="78">
        <f t="shared" si="9"/>
        <v>114912.0941303755</v>
      </c>
      <c r="C117" s="53">
        <v>8.6</v>
      </c>
      <c r="D117" s="54">
        <f>IF($C117&gt;$G$6,IF('Silo Levels'!$L$10="Pumping",((PI()*((($C$5+$G$6)-$C117)*($O$6/($O$5/2)))^2*((($O$6+$G$6)-$C117))/3)*$D$29)+(((PI()*((($C$5+$G$6)-$C117)*($O$6/($O$5/2)))^2*(((($C$5+$G$6)-$C117)*($O$6/($O$5/2)))*$AZ$3))/3)*$D$29),(((PI()*((($C$5+$G$6)-$C117)*($O$6/($O$5/2)))^2*((($O$6+$G$6)-$C117)/3))*$D$29)-((PI()*((($C$5+$G$6)-$C117)*($O$6/($O$5/2)))^2*(((($C$5+$G$6)-$C117)*($O$6/($O$5/2)))*$AZ$3)/3)*$D$29))),IF('Silo Levels'!$L$10="Pumping",(($D$4*$D$29)+((PI()*(($C$7/2)^2)*(G$6-$C117))*$D$29))+((($D$4+$H$4)/3)*$BD$3)+(((PI()*($C$7/2)^2*(($C$7/2)*$AZ$3))/3)*$D$29),(($D$4*$D$29)+((PI()*(($C$7/2)^2)*($G$6-$C117))*$D$29))+((($D$4+$H$4)/3)*$BD$3)-(((PI()*($C$7/2)^2*(($C$7/2)*$AZ$3))/3)*$D$29)))</f>
        <v>111856.5873806693</v>
      </c>
      <c r="E117" s="73">
        <v>8.6</v>
      </c>
      <c r="F117" s="78">
        <f t="shared" si="10"/>
        <v>100427.39198651641</v>
      </c>
      <c r="G117" s="53">
        <v>8.6</v>
      </c>
      <c r="H117" s="54">
        <f>IF($G117&gt;$G$6,IF('Silo Levels'!$L$11="Pumping",((PI()*((($C$5+$G$6)-$G117)*($O$6/($O$5/2)))^2*((($O$6+$G$6)-$G117))/3)*$H$29)+(((PI()*((($C$5+$G$6)-$G117)*($O$6/($O$5/2)))^2*(((($C$5+$G$6)-$G117)*($O$6/($O$5/2)))*$AZ$4))/3)*$H$29),(((PI()*((($C$5+$G$6)-$G117)*($O$6/($O$5/2)))^2*((($O$6+$G$6)-$G117)/3))*$H$29)-((PI()*((($C$5+$G$6)-$G117)*($O$6/($O$5/2)))^2*(((($C$5+$G$6)-$G117)*($O$6/($O$5/2)))*$AZ$4)/3)*$H$29))),IF('Silo Levels'!$L$11="Pumping",(($D$4*$H$29)+((PI()*(($C$7/2)^2)*(G$6-$G117))*$H$29))+((($D$4+$H$4)/3)*$BD$4)+(((PI()*($C$7/2)^2*(($C$7/2)*$AZ$4))/3)*$H$29),(($D$4*$H$29)+((PI()*(($C$7/2)^2)*($G$6-$G117))*$H$29))+((($D$4+$H$4)/3)*$BD$4)-(((PI()*($C$7/2)^2*(($C$7/2)*$AZ$4))/3)*$H$29)))</f>
        <v>97763.616871387931</v>
      </c>
      <c r="I117" s="73">
        <v>8.6</v>
      </c>
      <c r="J117" s="79">
        <f t="shared" si="11"/>
        <v>370097.38259918883</v>
      </c>
      <c r="K117" s="53">
        <v>8.6</v>
      </c>
      <c r="L117" s="80">
        <f>IF($K117&gt;$G$13,IF('Silo Levels'!$L$12="Pumping",((PI()*((($C$12+$G$13)-$K117)*($O$13/($O$12/2)))^2*((($O$13+$G$13)-$K117))/3)*$L$29)+(((PI()*((($C$12+$G$13)-$K117)*($O$13/($O$12/2)))^2*(((($C$12+$G$13)-$K117)*($O$13/($O$12/2)))*$AZ$5))/3)*$L$29),(((PI()*((($C$12+$G$13)-$K117)*($O$13/($O$12/2)))^2*((($O$13+$G$13)-$K117)/3))*$L$29)-((PI()*((($C$12+$G$13)-$K117)*($O$13/($O$12/2)))^2*(((($C$12+$G$13)-$K117)*($O$13/($O$12/2)))*$AZ$5)/3)*$L$29))),IF('Silo Levels'!$L$12="Pumping",(($D$11*$L$29)+((PI()*(($C$14/2)^2)*($G$13-$K117))*$L$29))+((($D$11+$H$11)/3)*$BD$5)+(((PI()*($C$14/2)^2*(($C$14/2)*$AZ$5))/3)*$L$29),(($D$11*$L$29)+((PI()*(($C$14/2)^2)*($G$13-$K117))*$L$29))+((($D$11+$H$11)/3)*$BD$5)-(((PI()*($C$14/2)^2*(($C$14/2)*$AZ$5))/3)*$L$29)))</f>
        <v>355899.37591958937</v>
      </c>
      <c r="M117" s="73">
        <v>8.6</v>
      </c>
      <c r="N117" s="79">
        <f t="shared" si="12"/>
        <v>184170.51770845789</v>
      </c>
      <c r="O117" s="53">
        <v>8.6</v>
      </c>
      <c r="P117" s="80">
        <f>IF($O117&gt;$G$20,IF('Silo Levels'!$L$13="Pumping",((PI()*((($C$19+$G$20)-$O117)*($O$20/($O$19/2)))^2*((($O$20+$G$20)-$O117))/3)*$P$29)+(((PI()*((($C$19+$G$20)-$O117)*($O$20/($O$19/2)))^2*(((($C$19+$G$20)-$O117)*($O$20/($O$19/2)))*$AZ$6))/3)*$P$29),(((PI()*((($C$19+$G$20)-$O117)*($O$20/($O$19/2)))^2*((($O$20+$G$20)-$O117)/3))*$P$29)-((PI()*((($C$19+$G$20)-$O117)*($O$20/($O$19/2)))^2*(((($C$19+$G$20)-$O117)*($O$20/($O$19/2)))*$AZ$6)/3)*$P$29))),IF('Silo Levels'!$L$13="Pumping",(($D$18*$P$29)+((PI()*(($C$21/2)^2)*($G$20-$O117))*$P$29))+((($D$18+$H$18)/3)*$BD$6)+(((PI()*($C$21/2)^2*(($C$21/2)*$AZ$6))/3)*$P$29),(($D$18*$P$29)+((PI()*(($C$21/2)^2)*($G$20-$O117))*$P$29))+((($D$18+$H$18)/3)*$BD$6)-(((PI()*($C$21/2)^2*(($C$21/2)*$AZ$6))/3)*$P$29)))</f>
        <v>180085.31637643313</v>
      </c>
      <c r="Q117" s="73">
        <v>8.6</v>
      </c>
      <c r="R117" s="79">
        <f t="shared" si="13"/>
        <v>179240.74047816146</v>
      </c>
      <c r="S117" s="53">
        <v>8.6</v>
      </c>
      <c r="T117" s="80">
        <f>IF($S117&gt;$G$20,IF('Silo Levels'!$L$14="Pumping",((PI()*((($C$19+$G$20)-$S117)*($O$20/($O$19/2)))^2*((($O$20+$G$20)-$S117))/3)*$T$29)+(((PI()*((($C$19+$G$20)-$S117)*($O$20/($O$19/2)))^2*(((($C$19+$G$20)-$S117)*($O$20/($O$19/2)))*$AZ$7))/3)*$T$29),(((PI()*((($C$19+$G$20)-$S117)*($O$20/($O$19/2)))^2*((($O$20+$G$20)-$S117)/3))*$T$29)-((PI()*((($C$19+$G$20)-$S117)*($O$20/($O$19/2)))^2*(((($C$19+$G$20)-$S117)*($O$20/($O$19/2)))*$AZ$7)/3)*$T$29))),IF('Silo Levels'!$L$14="Pumping",(($D$18*$T$29)+((PI()*(($C$21/2)^2)*($G$20-$S117))*$T$29))+((($D$18+$H$18)/3)*$BD$7)+(((PI()*($C$21/2)^2*(($C$21/2)*$AZ$7))/3)*$T$29),(($D$18*$T$29)+((PI()*(($C$21/2)^2)*($G$20-$S117))*$T$29))+((($D$18+$H$18)/3)*$BD$7)-(((PI()*($C$21/2)^2*(($C$21/2)*$AZ$7))/3)*$T$29)))</f>
        <v>175266.6790070326</v>
      </c>
      <c r="U117" s="73">
        <v>8.6</v>
      </c>
      <c r="V117" s="79">
        <f t="shared" si="16"/>
        <v>174688.26744675988</v>
      </c>
      <c r="W117" s="53">
        <v>8.6</v>
      </c>
      <c r="X117" s="80">
        <f>IF($W117&gt;$G$20,IF('Silo Levels'!$L$15="Pumping",((PI()*((($C$19+$G$20)-$W117)*($O$20/($O$19/2)))^2*((($O$20+$G$20)-$W117))/3)*$X$29)+(((PI()*((($C$19+$G$20)-$W117)*($O$20/($O$19/2)))^2*(((($C$19+$G$20)-$W117)*($O$20/($O$19/2)))*$AZ$8))/3)*$X$29),(((PI()*((($C$19+$G$20)-$W117)*($O$20/($O$19/2)))^2*((($O$20+$G$20)-$W117)/3))*$X$29)-((PI()*((($C$19+$G$20)-$W117)*($O$20/($O$19/2)))^2*(((($C$19+$G$20)-$W117)*($O$20/($O$19/2)))*$AZ$8)/3)*$X$29))),IF('Silo Levels'!$L$15="Pumping",(($D$18*$X$29)+((PI()*(($C$21/2)^2)*($G$20-$W117))*$X$29))+((($D$18+$H$18)/3)*$BD$8)+(((PI()*($C$21/2)^2*(($C$21/2)*$AZ$8))/3)*$X$29),(($D$18*$X$29)+((PI()*(($C$21/2)^2)*($G$20-$W117))*$X$29))+((($D$18+$H$18)/3)*$BD$8)-(((PI()*($C$21/2)^2*(($C$21/2)*$AZ$8))/3)*$X$29)))</f>
        <v>170816.83966389039</v>
      </c>
      <c r="Y117" s="73">
        <v>8.6</v>
      </c>
      <c r="Z117" s="79">
        <f t="shared" si="14"/>
        <v>171972.67012050396</v>
      </c>
      <c r="AA117" s="53">
        <v>8.6</v>
      </c>
      <c r="AB117" s="80">
        <f>IF($AA117&gt;$G$20,IF('Silo Levels'!$L$16="Pumping",((PI()*((($C$19+$G$20)-$AA117)*($O$20/($O$19/2)))^2*((($O$20+$G$20)-$AA117))/3)*$AB$29)+(((PI()*((($C$19+$G$20)-$AA117)*($O$20/($O$19/2)))^2*(((($C$19+$G$20)-$AA117)*($O$20/($O$19/2)))*$AZ$9))/3)*$AB$29),(((PI()*((($C$19+$G$20)-$AA117)*($O$20/($O$19/2)))^2*((($O$20+$G$20)-$AA117)/3))*$AB$29)-((PI()*((($C$19+$G$20)-$AA117)*($O$20/($O$19/2)))^2*(((($C$19+$G$20)-$AA117)*($O$20/($O$19/2)))*$AZ$9)/3)*$AB$29))),IF('Silo Levels'!$L$16="Pumping",(($D$18*$AB$29)+((PI()*(($C$21/2)^2)*($G$20-$AA117))*$AB$29))+((($D$18+$H$18)/3)*$BD$9)+(((PI()*($C$21/2)^2*(($C$21/2)*$AZ$9))/3)*$AB$29),(($D$18*$AB$29)+((PI()*(($C$21/2)^2)*($G$20-$AA117))*$AB$29))+((($D$18+$H$18)/3)*$BD$9)-(((PI()*($C$21/2)^2*(($C$21/2)*$AZ$9))/3)*$AB$29)))</f>
        <v>168162.46439595276</v>
      </c>
      <c r="AC117" s="73">
        <v>8.6</v>
      </c>
      <c r="AD117" s="79">
        <f t="shared" si="17"/>
        <v>170993.66501495062</v>
      </c>
      <c r="AE117" s="53">
        <v>8.6</v>
      </c>
      <c r="AF117" s="80">
        <f>IF($AE117&gt;$G$20,IF('Silo Levels'!$L$17="Pumping",((PI()*((($C$19+$G$20)-$AE117)*($O$20/($O$19/2)))^2*((($O$20+$G$20)-$AE117))/3)*$AF$29)+(((PI()*((($C$19+$G$20)-$AE117)*($O$20/($O$19/2)))^2*(((($C$19+$G$20)-$AE117)*($O$20/($O$19/2)))*$AZ$10))/3)*$AF$29),(((PI()*((($C$19+$G$20)-$AE117)*($O$20/($O$19/2)))^2*((($O$20+$G$20)-$AE117)/3))*$AF$29)-((PI()*((($C$19+$G$20)-$AE117)*($O$20/($O$19/2)))^2*(((($C$19+$G$20)-$AE117)*($O$20/($O$19/2)))*$AZ$10)/3)*$AF$29))),IF('Silo Levels'!$L$17="Pumping",(($D$18*$AF$29)+((PI()*(($C$21/2)^2)*($G$20-$AE117))*$AF$29))+((($D$18+$H$18)/3)*$BD$10)+(((PI()*($C$21/2)^2*(($C$21/2)*$AZ$10))/3)*$AF$29),(($D$18*$AF$29)+((PI()*(($C$21/2)^2)*($G$20-$AE117))*$AF$29))+((($D$18+$H$18)/3)*$BD$10)-(((PI()*($C$21/2)^2*(($C$21/2)*$AZ$10))/3)*$AF$29)))</f>
        <v>167205.53056992477</v>
      </c>
      <c r="AG117" s="73">
        <v>8.6</v>
      </c>
      <c r="AH117" s="79">
        <f t="shared" si="15"/>
        <v>171759.1953763924</v>
      </c>
      <c r="AI117" s="53">
        <v>8.6</v>
      </c>
      <c r="AJ117" s="80">
        <f>IF($AI117&gt;$G$20,IF('Silo Levels'!$L$18="Pumping",((PI()*((($C$19+$G$20)-$AI117)*($O$20/($O$19/2)))^2*((($O$20+$G$20)-$AI117))/3)*$AJ$29)+(((PI()*((($C$19+$G$20)-$AI117)*($O$20/($O$19/2)))^2*(((($C$19+$G$20)-$AI117)*($O$20/($O$19/2)))*$AZ$11))/3)*$AJ$29),(((PI()*((($C$19+$G$20)-$AI117)*($O$20/($O$19/2)))^2*((($O$20+$G$20)-$AI117)/3))*$AJ$29)-((PI()*((($C$19+$G$20)-$AI117)*($O$20/($O$19/2)))^2*(((($C$19+$G$20)-$AI117)*($O$20/($O$19/2)))*$AZ$11)/3)*$AJ$29))),IF('Silo Levels'!$L$18="Pumping",(($D$18*$AJ$29)+((PI()*(($C$21/2)^2)*($G$20-$AI117))*$AJ$29))+((($D$18+$H$18)/3)*$BD$11)+(((PI()*($C$21/2)^2*(($C$21/2)*$AZ$11))/3)*$AJ$29),(($D$18*$AJ$29)+((PI()*(($C$21/2)^2)*($G$20-$AI117))*$AJ$29))+((($D$18+$H$18)/3)*$BD$11)-(((PI()*($C$21/2)^2*(($C$21/2)*$AZ$11))/3)*$AJ$29)))</f>
        <v>167953.80235478029</v>
      </c>
    </row>
    <row r="118" spans="1:36" x14ac:dyDescent="0.3">
      <c r="A118" s="48">
        <v>8.6999999999999993</v>
      </c>
      <c r="B118" s="78">
        <f t="shared" si="9"/>
        <v>114474.07225684868</v>
      </c>
      <c r="C118" s="53">
        <v>8.6999999999999993</v>
      </c>
      <c r="D118" s="54">
        <f>IF($C118&gt;$G$6,IF('Silo Levels'!$L$10="Pumping",((PI()*((($C$5+$G$6)-$C118)*($O$6/($O$5/2)))^2*((($O$6+$G$6)-$C118))/3)*$D$29)+(((PI()*((($C$5+$G$6)-$C118)*($O$6/($O$5/2)))^2*(((($C$5+$G$6)-$C118)*($O$6/($O$5/2)))*$AZ$3))/3)*$D$29),(((PI()*((($C$5+$G$6)-$C118)*($O$6/($O$5/2)))^2*((($O$6+$G$6)-$C118)/3))*$D$29)-((PI()*((($C$5+$G$6)-$C118)*($O$6/($O$5/2)))^2*(((($C$5+$G$6)-$C118)*($O$6/($O$5/2)))*$AZ$3)/3)*$D$29))),IF('Silo Levels'!$L$10="Pumping",(($D$4*$D$29)+((PI()*(($C$7/2)^2)*(G$6-$C118))*$D$29))+((($D$4+$H$4)/3)*$BD$3)+(((PI()*($C$7/2)^2*(($C$7/2)*$AZ$3))/3)*$D$29),(($D$4*$D$29)+((PI()*(($C$7/2)^2)*($G$6-$C118))*$D$29))+((($D$4+$H$4)/3)*$BD$3)-(((PI()*($C$7/2)^2*(($C$7/2)*$AZ$3))/3)*$D$29)))</f>
        <v>111418.56550714248</v>
      </c>
      <c r="E118" s="73">
        <v>8.6999999999999993</v>
      </c>
      <c r="F118" s="78">
        <f t="shared" si="10"/>
        <v>100045.52676344174</v>
      </c>
      <c r="G118" s="53">
        <v>8.6999999999999993</v>
      </c>
      <c r="H118" s="54">
        <f>IF($G118&gt;$G$6,IF('Silo Levels'!$L$11="Pumping",((PI()*((($C$5+$G$6)-$G118)*($O$6/($O$5/2)))^2*((($O$6+$G$6)-$G118))/3)*$H$29)+(((PI()*((($C$5+$G$6)-$G118)*($O$6/($O$5/2)))^2*(((($C$5+$G$6)-$G118)*($O$6/($O$5/2)))*$AZ$4))/3)*$H$29),(((PI()*((($C$5+$G$6)-$G118)*($O$6/($O$5/2)))^2*((($O$6+$G$6)-$G118)/3))*$H$29)-((PI()*((($C$5+$G$6)-$G118)*($O$6/($O$5/2)))^2*(((($C$5+$G$6)-$G118)*($O$6/($O$5/2)))*$AZ$4)/3)*$H$29))),IF('Silo Levels'!$L$11="Pumping",(($D$4*$H$29)+((PI()*(($C$7/2)^2)*(G$6-$G118))*$H$29))+((($D$4+$H$4)/3)*$BD$4)+(((PI()*($C$7/2)^2*(($C$7/2)*$AZ$4))/3)*$H$29),(($D$4*$H$29)+((PI()*(($C$7/2)^2)*($G$6-$G118))*$H$29))+((($D$4+$H$4)/3)*$BD$4)-(((PI()*($C$7/2)^2*(($C$7/2)*$AZ$4))/3)*$H$29)))</f>
        <v>97381.751648313264</v>
      </c>
      <c r="I118" s="73">
        <v>8.6999999999999993</v>
      </c>
      <c r="J118" s="79">
        <f t="shared" si="11"/>
        <v>369178.41776555788</v>
      </c>
      <c r="K118" s="53">
        <v>8.6999999999999993</v>
      </c>
      <c r="L118" s="80">
        <f>IF($K118&gt;$G$13,IF('Silo Levels'!$L$12="Pumping",((PI()*((($C$12+$G$13)-$K118)*($O$13/($O$12/2)))^2*((($O$13+$G$13)-$K118))/3)*$L$29)+(((PI()*((($C$12+$G$13)-$K118)*($O$13/($O$12/2)))^2*(((($C$12+$G$13)-$K118)*($O$13/($O$12/2)))*$AZ$5))/3)*$L$29),(((PI()*((($C$12+$G$13)-$K118)*($O$13/($O$12/2)))^2*((($O$13+$G$13)-$K118)/3))*$L$29)-((PI()*((($C$12+$G$13)-$K118)*($O$13/($O$12/2)))^2*(((($C$12+$G$13)-$K118)*($O$13/($O$12/2)))*$AZ$5)/3)*$L$29))),IF('Silo Levels'!$L$12="Pumping",(($D$11*$L$29)+((PI()*(($C$14/2)^2)*($G$13-$K118))*$L$29))+((($D$11+$H$11)/3)*$BD$5)+(((PI()*($C$14/2)^2*(($C$14/2)*$AZ$5))/3)*$L$29),(($D$11*$L$29)+((PI()*(($C$14/2)^2)*($G$13-$K118))*$L$29))+((($D$11+$H$11)/3)*$BD$5)-(((PI()*($C$14/2)^2*(($C$14/2)*$AZ$5))/3)*$L$29)))</f>
        <v>354980.41108595842</v>
      </c>
      <c r="M118" s="73">
        <v>8.6999999999999993</v>
      </c>
      <c r="N118" s="79">
        <f t="shared" si="12"/>
        <v>183760.57416015718</v>
      </c>
      <c r="O118" s="53">
        <v>8.6999999999999993</v>
      </c>
      <c r="P118" s="80">
        <f>IF($O118&gt;$G$20,IF('Silo Levels'!$L$13="Pumping",((PI()*((($C$19+$G$20)-$O118)*($O$20/($O$19/2)))^2*((($O$20+$G$20)-$O118))/3)*$P$29)+(((PI()*((($C$19+$G$20)-$O118)*($O$20/($O$19/2)))^2*(((($C$19+$G$20)-$O118)*($O$20/($O$19/2)))*$AZ$6))/3)*$P$29),(((PI()*((($C$19+$G$20)-$O118)*($O$20/($O$19/2)))^2*((($O$20+$G$20)-$O118)/3))*$P$29)-((PI()*((($C$19+$G$20)-$O118)*($O$20/($O$19/2)))^2*(((($C$19+$G$20)-$O118)*($O$20/($O$19/2)))*$AZ$6)/3)*$P$29))),IF('Silo Levels'!$L$13="Pumping",(($D$18*$P$29)+((PI()*(($C$21/2)^2)*($G$20-$O118))*$P$29))+((($D$18+$H$18)/3)*$BD$6)+(((PI()*($C$21/2)^2*(($C$21/2)*$AZ$6))/3)*$P$29),(($D$18*$P$29)+((PI()*(($C$21/2)^2)*($G$20-$O118))*$P$29))+((($D$18+$H$18)/3)*$BD$6)-(((PI()*($C$21/2)^2*(($C$21/2)*$AZ$6))/3)*$P$29)))</f>
        <v>179675.37282813241</v>
      </c>
      <c r="Q118" s="73">
        <v>8.6999999999999993</v>
      </c>
      <c r="R118" s="79">
        <f t="shared" si="13"/>
        <v>178841.94964064055</v>
      </c>
      <c r="S118" s="53">
        <v>8.6999999999999993</v>
      </c>
      <c r="T118" s="80">
        <f>IF($S118&gt;$G$20,IF('Silo Levels'!$L$14="Pumping",((PI()*((($C$19+$G$20)-$S118)*($O$20/($O$19/2)))^2*((($O$20+$G$20)-$S118))/3)*$T$29)+(((PI()*((($C$19+$G$20)-$S118)*($O$20/($O$19/2)))^2*(((($C$19+$G$20)-$S118)*($O$20/($O$19/2)))*$AZ$7))/3)*$T$29),(((PI()*((($C$19+$G$20)-$S118)*($O$20/($O$19/2)))^2*((($O$20+$G$20)-$S118)/3))*$T$29)-((PI()*((($C$19+$G$20)-$S118)*($O$20/($O$19/2)))^2*(((($C$19+$G$20)-$S118)*($O$20/($O$19/2)))*$AZ$7)/3)*$T$29))),IF('Silo Levels'!$L$14="Pumping",(($D$18*$T$29)+((PI()*(($C$21/2)^2)*($G$20-$S118))*$T$29))+((($D$18+$H$18)/3)*$BD$7)+(((PI()*($C$21/2)^2*(($C$21/2)*$AZ$7))/3)*$T$29),(($D$18*$T$29)+((PI()*(($C$21/2)^2)*($G$20-$S118))*$T$29))+((($D$18+$H$18)/3)*$BD$7)-(((PI()*($C$21/2)^2*(($C$21/2)*$AZ$7))/3)*$T$29)))</f>
        <v>174867.88816951169</v>
      </c>
      <c r="U118" s="73">
        <v>8.6999999999999993</v>
      </c>
      <c r="V118" s="79">
        <f t="shared" si="16"/>
        <v>174299.7757389319</v>
      </c>
      <c r="W118" s="53">
        <v>8.6999999999999993</v>
      </c>
      <c r="X118" s="80">
        <f>IF($W118&gt;$G$20,IF('Silo Levels'!$L$15="Pumping",((PI()*((($C$19+$G$20)-$W118)*($O$20/($O$19/2)))^2*((($O$20+$G$20)-$W118))/3)*$X$29)+(((PI()*((($C$19+$G$20)-$W118)*($O$20/($O$19/2)))^2*(((($C$19+$G$20)-$W118)*($O$20/($O$19/2)))*$AZ$8))/3)*$X$29),(((PI()*((($C$19+$G$20)-$W118)*($O$20/($O$19/2)))^2*((($O$20+$G$20)-$W118)/3))*$X$29)-((PI()*((($C$19+$G$20)-$W118)*($O$20/($O$19/2)))^2*(((($C$19+$G$20)-$W118)*($O$20/($O$19/2)))*$AZ$8)/3)*$X$29))),IF('Silo Levels'!$L$15="Pumping",(($D$18*$X$29)+((PI()*(($C$21/2)^2)*($G$20-$W118))*$X$29))+((($D$18+$H$18)/3)*$BD$8)+(((PI()*($C$21/2)^2*(($C$21/2)*$AZ$8))/3)*$X$29),(($D$18*$X$29)+((PI()*(($C$21/2)^2)*($G$20-$W118))*$X$29))+((($D$18+$H$18)/3)*$BD$8)-(((PI()*($C$21/2)^2*(($C$21/2)*$AZ$8))/3)*$X$29)))</f>
        <v>170428.34795606241</v>
      </c>
      <c r="Y118" s="73">
        <v>8.6999999999999993</v>
      </c>
      <c r="Z118" s="79">
        <f t="shared" si="14"/>
        <v>171590.3219502354</v>
      </c>
      <c r="AA118" s="53">
        <v>8.6999999999999993</v>
      </c>
      <c r="AB118" s="80">
        <f>IF($AA118&gt;$G$20,IF('Silo Levels'!$L$16="Pumping",((PI()*((($C$19+$G$20)-$AA118)*($O$20/($O$19/2)))^2*((($O$20+$G$20)-$AA118))/3)*$AB$29)+(((PI()*((($C$19+$G$20)-$AA118)*($O$20/($O$19/2)))^2*(((($C$19+$G$20)-$AA118)*($O$20/($O$19/2)))*$AZ$9))/3)*$AB$29),(((PI()*((($C$19+$G$20)-$AA118)*($O$20/($O$19/2)))^2*((($O$20+$G$20)-$AA118)/3))*$AB$29)-((PI()*((($C$19+$G$20)-$AA118)*($O$20/($O$19/2)))^2*(((($C$19+$G$20)-$AA118)*($O$20/($O$19/2)))*$AZ$9)/3)*$AB$29))),IF('Silo Levels'!$L$16="Pumping",(($D$18*$AB$29)+((PI()*(($C$21/2)^2)*($G$20-$AA118))*$AB$29))+((($D$18+$H$18)/3)*$BD$9)+(((PI()*($C$21/2)^2*(($C$21/2)*$AZ$9))/3)*$AB$29),(($D$18*$AB$29)+((PI()*(($C$21/2)^2)*($G$20-$AA118))*$AB$29))+((($D$18+$H$18)/3)*$BD$9)-(((PI()*($C$21/2)^2*(($C$21/2)*$AZ$9))/3)*$AB$29)))</f>
        <v>167780.11622568421</v>
      </c>
      <c r="AC118" s="73">
        <v>8.6999999999999993</v>
      </c>
      <c r="AD118" s="79">
        <f t="shared" si="17"/>
        <v>170613.5316629759</v>
      </c>
      <c r="AE118" s="53">
        <v>8.6999999999999993</v>
      </c>
      <c r="AF118" s="80">
        <f>IF($AE118&gt;$G$20,IF('Silo Levels'!$L$17="Pumping",((PI()*((($C$19+$G$20)-$AE118)*($O$20/($O$19/2)))^2*((($O$20+$G$20)-$AE118))/3)*$AF$29)+(((PI()*((($C$19+$G$20)-$AE118)*($O$20/($O$19/2)))^2*(((($C$19+$G$20)-$AE118)*($O$20/($O$19/2)))*$AZ$10))/3)*$AF$29),(((PI()*((($C$19+$G$20)-$AE118)*($O$20/($O$19/2)))^2*((($O$20+$G$20)-$AE118)/3))*$AF$29)-((PI()*((($C$19+$G$20)-$AE118)*($O$20/($O$19/2)))^2*(((($C$19+$G$20)-$AE118)*($O$20/($O$19/2)))*$AZ$10)/3)*$AF$29))),IF('Silo Levels'!$L$17="Pumping",(($D$18*$AF$29)+((PI()*(($C$21/2)^2)*($G$20-$AE118))*$AF$29))+((($D$18+$H$18)/3)*$BD$10)+(((PI()*($C$21/2)^2*(($C$21/2)*$AZ$10))/3)*$AF$29),(($D$18*$AF$29)+((PI()*(($C$21/2)^2)*($G$20-$AE118))*$AF$29))+((($D$18+$H$18)/3)*$BD$10)-(((PI()*($C$21/2)^2*(($C$21/2)*$AZ$10))/3)*$AF$29)))</f>
        <v>166825.39721795006</v>
      </c>
      <c r="AG118" s="73">
        <v>8.6999999999999993</v>
      </c>
      <c r="AH118" s="79">
        <f t="shared" si="15"/>
        <v>171377.33015331774</v>
      </c>
      <c r="AI118" s="53">
        <v>8.6999999999999993</v>
      </c>
      <c r="AJ118" s="80">
        <f>IF($AI118&gt;$G$20,IF('Silo Levels'!$L$18="Pumping",((PI()*((($C$19+$G$20)-$AI118)*($O$20/($O$19/2)))^2*((($O$20+$G$20)-$AI118))/3)*$AJ$29)+(((PI()*((($C$19+$G$20)-$AI118)*($O$20/($O$19/2)))^2*(((($C$19+$G$20)-$AI118)*($O$20/($O$19/2)))*$AZ$11))/3)*$AJ$29),(((PI()*((($C$19+$G$20)-$AI118)*($O$20/($O$19/2)))^2*((($O$20+$G$20)-$AI118)/3))*$AJ$29)-((PI()*((($C$19+$G$20)-$AI118)*($O$20/($O$19/2)))^2*(((($C$19+$G$20)-$AI118)*($O$20/($O$19/2)))*$AZ$11)/3)*$AJ$29))),IF('Silo Levels'!$L$18="Pumping",(($D$18*$AJ$29)+((PI()*(($C$21/2)^2)*($G$20-$AI118))*$AJ$29))+((($D$18+$H$18)/3)*$BD$11)+(((PI()*($C$21/2)^2*(($C$21/2)*$AZ$11))/3)*$AJ$29),(($D$18*$AJ$29)+((PI()*(($C$21/2)^2)*($G$20-$AI118))*$AJ$29))+((($D$18+$H$18)/3)*$BD$11)-(((PI()*($C$21/2)^2*(($C$21/2)*$AZ$11))/3)*$AJ$29)))</f>
        <v>167571.93713170564</v>
      </c>
    </row>
    <row r="119" spans="1:36" x14ac:dyDescent="0.3">
      <c r="A119" s="48">
        <v>8.8000000000000007</v>
      </c>
      <c r="B119" s="78">
        <f t="shared" si="9"/>
        <v>114036.05038332185</v>
      </c>
      <c r="C119" s="53">
        <v>8.8000000000000007</v>
      </c>
      <c r="D119" s="54">
        <f>IF($C119&gt;$G$6,IF('Silo Levels'!$L$10="Pumping",((PI()*((($C$5+$G$6)-$C119)*($O$6/($O$5/2)))^2*((($O$6+$G$6)-$C119))/3)*$D$29)+(((PI()*((($C$5+$G$6)-$C119)*($O$6/($O$5/2)))^2*(((($C$5+$G$6)-$C119)*($O$6/($O$5/2)))*$AZ$3))/3)*$D$29),(((PI()*((($C$5+$G$6)-$C119)*($O$6/($O$5/2)))^2*((($O$6+$G$6)-$C119)/3))*$D$29)-((PI()*((($C$5+$G$6)-$C119)*($O$6/($O$5/2)))^2*(((($C$5+$G$6)-$C119)*($O$6/($O$5/2)))*$AZ$3)/3)*$D$29))),IF('Silo Levels'!$L$10="Pumping",(($D$4*$D$29)+((PI()*(($C$7/2)^2)*(G$6-$C119))*$D$29))+((($D$4+$H$4)/3)*$BD$3)+(((PI()*($C$7/2)^2*(($C$7/2)*$AZ$3))/3)*$D$29),(($D$4*$D$29)+((PI()*(($C$7/2)^2)*($G$6-$C119))*$D$29))+((($D$4+$H$4)/3)*$BD$3)-(((PI()*($C$7/2)^2*(($C$7/2)*$AZ$3))/3)*$D$29)))</f>
        <v>110980.54363361566</v>
      </c>
      <c r="E119" s="73">
        <v>8.8000000000000007</v>
      </c>
      <c r="F119" s="78">
        <f t="shared" si="10"/>
        <v>99663.661540367073</v>
      </c>
      <c r="G119" s="53">
        <v>8.8000000000000007</v>
      </c>
      <c r="H119" s="54">
        <f>IF($G119&gt;$G$6,IF('Silo Levels'!$L$11="Pumping",((PI()*((($C$5+$G$6)-$G119)*($O$6/($O$5/2)))^2*((($O$6+$G$6)-$G119))/3)*$H$29)+(((PI()*((($C$5+$G$6)-$G119)*($O$6/($O$5/2)))^2*(((($C$5+$G$6)-$G119)*($O$6/($O$5/2)))*$AZ$4))/3)*$H$29),(((PI()*((($C$5+$G$6)-$G119)*($O$6/($O$5/2)))^2*((($O$6+$G$6)-$G119)/3))*$H$29)-((PI()*((($C$5+$G$6)-$G119)*($O$6/($O$5/2)))^2*(((($C$5+$G$6)-$G119)*($O$6/($O$5/2)))*$AZ$4)/3)*$H$29))),IF('Silo Levels'!$L$11="Pumping",(($D$4*$H$29)+((PI()*(($C$7/2)^2)*(G$6-$G119))*$H$29))+((($D$4+$H$4)/3)*$BD$4)+(((PI()*($C$7/2)^2*(($C$7/2)*$AZ$4))/3)*$H$29),(($D$4*$H$29)+((PI()*(($C$7/2)^2)*($G$6-$G119))*$H$29))+((($D$4+$H$4)/3)*$BD$4)-(((PI()*($C$7/2)^2*(($C$7/2)*$AZ$4))/3)*$H$29)))</f>
        <v>96999.886425238597</v>
      </c>
      <c r="I119" s="73">
        <v>8.8000000000000007</v>
      </c>
      <c r="J119" s="79">
        <f t="shared" si="11"/>
        <v>368259.45293192682</v>
      </c>
      <c r="K119" s="53">
        <v>8.8000000000000007</v>
      </c>
      <c r="L119" s="80">
        <f>IF($K119&gt;$G$13,IF('Silo Levels'!$L$12="Pumping",((PI()*((($C$12+$G$13)-$K119)*($O$13/($O$12/2)))^2*((($O$13+$G$13)-$K119))/3)*$L$29)+(((PI()*((($C$12+$G$13)-$K119)*($O$13/($O$12/2)))^2*(((($C$12+$G$13)-$K119)*($O$13/($O$12/2)))*$AZ$5))/3)*$L$29),(((PI()*((($C$12+$G$13)-$K119)*($O$13/($O$12/2)))^2*((($O$13+$G$13)-$K119)/3))*$L$29)-((PI()*((($C$12+$G$13)-$K119)*($O$13/($O$12/2)))^2*(((($C$12+$G$13)-$K119)*($O$13/($O$12/2)))*$AZ$5)/3)*$L$29))),IF('Silo Levels'!$L$12="Pumping",(($D$11*$L$29)+((PI()*(($C$14/2)^2)*($G$13-$K119))*$L$29))+((($D$11+$H$11)/3)*$BD$5)+(((PI()*($C$14/2)^2*(($C$14/2)*$AZ$5))/3)*$L$29),(($D$11*$L$29)+((PI()*(($C$14/2)^2)*($G$13-$K119))*$L$29))+((($D$11+$H$11)/3)*$BD$5)-(((PI()*($C$14/2)^2*(($C$14/2)*$AZ$5))/3)*$L$29)))</f>
        <v>354061.44625232735</v>
      </c>
      <c r="M119" s="73">
        <v>8.8000000000000007</v>
      </c>
      <c r="N119" s="79">
        <f t="shared" si="12"/>
        <v>183350.63061185641</v>
      </c>
      <c r="O119" s="53">
        <v>8.8000000000000007</v>
      </c>
      <c r="P119" s="80">
        <f>IF($O119&gt;$G$20,IF('Silo Levels'!$L$13="Pumping",((PI()*((($C$19+$G$20)-$O119)*($O$20/($O$19/2)))^2*((($O$20+$G$20)-$O119))/3)*$P$29)+(((PI()*((($C$19+$G$20)-$O119)*($O$20/($O$19/2)))^2*(((($C$19+$G$20)-$O119)*($O$20/($O$19/2)))*$AZ$6))/3)*$P$29),(((PI()*((($C$19+$G$20)-$O119)*($O$20/($O$19/2)))^2*((($O$20+$G$20)-$O119)/3))*$P$29)-((PI()*((($C$19+$G$20)-$O119)*($O$20/($O$19/2)))^2*(((($C$19+$G$20)-$O119)*($O$20/($O$19/2)))*$AZ$6)/3)*$P$29))),IF('Silo Levels'!$L$13="Pumping",(($D$18*$P$29)+((PI()*(($C$21/2)^2)*($G$20-$O119))*$P$29))+((($D$18+$H$18)/3)*$BD$6)+(((PI()*($C$21/2)^2*(($C$21/2)*$AZ$6))/3)*$P$29),(($D$18*$P$29)+((PI()*(($C$21/2)^2)*($G$20-$O119))*$P$29))+((($D$18+$H$18)/3)*$BD$6)-(((PI()*($C$21/2)^2*(($C$21/2)*$AZ$6))/3)*$P$29)))</f>
        <v>179265.42927983165</v>
      </c>
      <c r="Q119" s="73">
        <v>8.8000000000000007</v>
      </c>
      <c r="R119" s="79">
        <f t="shared" si="13"/>
        <v>178443.15880311956</v>
      </c>
      <c r="S119" s="53">
        <v>8.8000000000000007</v>
      </c>
      <c r="T119" s="80">
        <f>IF($S119&gt;$G$20,IF('Silo Levels'!$L$14="Pumping",((PI()*((($C$19+$G$20)-$S119)*($O$20/($O$19/2)))^2*((($O$20+$G$20)-$S119))/3)*$T$29)+(((PI()*((($C$19+$G$20)-$S119)*($O$20/($O$19/2)))^2*(((($C$19+$G$20)-$S119)*($O$20/($O$19/2)))*$AZ$7))/3)*$T$29),(((PI()*((($C$19+$G$20)-$S119)*($O$20/($O$19/2)))^2*((($O$20+$G$20)-$S119)/3))*$T$29)-((PI()*((($C$19+$G$20)-$S119)*($O$20/($O$19/2)))^2*(((($C$19+$G$20)-$S119)*($O$20/($O$19/2)))*$AZ$7)/3)*$T$29))),IF('Silo Levels'!$L$14="Pumping",(($D$18*$T$29)+((PI()*(($C$21/2)^2)*($G$20-$S119))*$T$29))+((($D$18+$H$18)/3)*$BD$7)+(((PI()*($C$21/2)^2*(($C$21/2)*$AZ$7))/3)*$T$29),(($D$18*$T$29)+((PI()*(($C$21/2)^2)*($G$20-$S119))*$T$29))+((($D$18+$H$18)/3)*$BD$7)-(((PI()*($C$21/2)^2*(($C$21/2)*$AZ$7))/3)*$T$29)))</f>
        <v>174469.09733199069</v>
      </c>
      <c r="U119" s="73">
        <v>8.8000000000000007</v>
      </c>
      <c r="V119" s="79">
        <f t="shared" si="16"/>
        <v>173911.28403110383</v>
      </c>
      <c r="W119" s="53">
        <v>8.8000000000000007</v>
      </c>
      <c r="X119" s="80">
        <f>IF($W119&gt;$G$20,IF('Silo Levels'!$L$15="Pumping",((PI()*((($C$19+$G$20)-$W119)*($O$20/($O$19/2)))^2*((($O$20+$G$20)-$W119))/3)*$X$29)+(((PI()*((($C$19+$G$20)-$W119)*($O$20/($O$19/2)))^2*(((($C$19+$G$20)-$W119)*($O$20/($O$19/2)))*$AZ$8))/3)*$X$29),(((PI()*((($C$19+$G$20)-$W119)*($O$20/($O$19/2)))^2*((($O$20+$G$20)-$W119)/3))*$X$29)-((PI()*((($C$19+$G$20)-$W119)*($O$20/($O$19/2)))^2*(((($C$19+$G$20)-$W119)*($O$20/($O$19/2)))*$AZ$8)/3)*$X$29))),IF('Silo Levels'!$L$15="Pumping",(($D$18*$X$29)+((PI()*(($C$21/2)^2)*($G$20-$W119))*$X$29))+((($D$18+$H$18)/3)*$BD$8)+(((PI()*($C$21/2)^2*(($C$21/2)*$AZ$8))/3)*$X$29),(($D$18*$X$29)+((PI()*(($C$21/2)^2)*($G$20-$W119))*$X$29))+((($D$18+$H$18)/3)*$BD$8)-(((PI()*($C$21/2)^2*(($C$21/2)*$AZ$8))/3)*$X$29)))</f>
        <v>170039.85624823434</v>
      </c>
      <c r="Y119" s="73">
        <v>8.8000000000000007</v>
      </c>
      <c r="Z119" s="79">
        <f t="shared" si="14"/>
        <v>171207.97377996682</v>
      </c>
      <c r="AA119" s="53">
        <v>8.8000000000000007</v>
      </c>
      <c r="AB119" s="80">
        <f>IF($AA119&gt;$G$20,IF('Silo Levels'!$L$16="Pumping",((PI()*((($C$19+$G$20)-$AA119)*($O$20/($O$19/2)))^2*((($O$20+$G$20)-$AA119))/3)*$AB$29)+(((PI()*((($C$19+$G$20)-$AA119)*($O$20/($O$19/2)))^2*(((($C$19+$G$20)-$AA119)*($O$20/($O$19/2)))*$AZ$9))/3)*$AB$29),(((PI()*((($C$19+$G$20)-$AA119)*($O$20/($O$19/2)))^2*((($O$20+$G$20)-$AA119)/3))*$AB$29)-((PI()*((($C$19+$G$20)-$AA119)*($O$20/($O$19/2)))^2*(((($C$19+$G$20)-$AA119)*($O$20/($O$19/2)))*$AZ$9)/3)*$AB$29))),IF('Silo Levels'!$L$16="Pumping",(($D$18*$AB$29)+((PI()*(($C$21/2)^2)*($G$20-$AA119))*$AB$29))+((($D$18+$H$18)/3)*$BD$9)+(((PI()*($C$21/2)^2*(($C$21/2)*$AZ$9))/3)*$AB$29),(($D$18*$AB$29)+((PI()*(($C$21/2)^2)*($G$20-$AA119))*$AB$29))+((($D$18+$H$18)/3)*$BD$9)-(((PI()*($C$21/2)^2*(($C$21/2)*$AZ$9))/3)*$AB$29)))</f>
        <v>167397.76805541562</v>
      </c>
      <c r="AC119" s="73">
        <v>8.8000000000000007</v>
      </c>
      <c r="AD119" s="79">
        <f t="shared" si="17"/>
        <v>170233.39831100113</v>
      </c>
      <c r="AE119" s="53">
        <v>8.8000000000000007</v>
      </c>
      <c r="AF119" s="80">
        <f>IF($AE119&gt;$G$20,IF('Silo Levels'!$L$17="Pumping",((PI()*((($C$19+$G$20)-$AE119)*($O$20/($O$19/2)))^2*((($O$20+$G$20)-$AE119))/3)*$AF$29)+(((PI()*((($C$19+$G$20)-$AE119)*($O$20/($O$19/2)))^2*(((($C$19+$G$20)-$AE119)*($O$20/($O$19/2)))*$AZ$10))/3)*$AF$29),(((PI()*((($C$19+$G$20)-$AE119)*($O$20/($O$19/2)))^2*((($O$20+$G$20)-$AE119)/3))*$AF$29)-((PI()*((($C$19+$G$20)-$AE119)*($O$20/($O$19/2)))^2*(((($C$19+$G$20)-$AE119)*($O$20/($O$19/2)))*$AZ$10)/3)*$AF$29))),IF('Silo Levels'!$L$17="Pumping",(($D$18*$AF$29)+((PI()*(($C$21/2)^2)*($G$20-$AE119))*$AF$29))+((($D$18+$H$18)/3)*$BD$10)+(((PI()*($C$21/2)^2*(($C$21/2)*$AZ$10))/3)*$AF$29),(($D$18*$AF$29)+((PI()*(($C$21/2)^2)*($G$20-$AE119))*$AF$29))+((($D$18+$H$18)/3)*$BD$10)-(((PI()*($C$21/2)^2*(($C$21/2)*$AZ$10))/3)*$AF$29)))</f>
        <v>166445.26386597528</v>
      </c>
      <c r="AG119" s="73">
        <v>8.8000000000000007</v>
      </c>
      <c r="AH119" s="79">
        <f t="shared" si="15"/>
        <v>170995.46493024306</v>
      </c>
      <c r="AI119" s="53">
        <v>8.8000000000000007</v>
      </c>
      <c r="AJ119" s="80">
        <f>IF($AI119&gt;$G$20,IF('Silo Levels'!$L$18="Pumping",((PI()*((($C$19+$G$20)-$AI119)*($O$20/($O$19/2)))^2*((($O$20+$G$20)-$AI119))/3)*$AJ$29)+(((PI()*((($C$19+$G$20)-$AI119)*($O$20/($O$19/2)))^2*(((($C$19+$G$20)-$AI119)*($O$20/($O$19/2)))*$AZ$11))/3)*$AJ$29),(((PI()*((($C$19+$G$20)-$AI119)*($O$20/($O$19/2)))^2*((($O$20+$G$20)-$AI119)/3))*$AJ$29)-((PI()*((($C$19+$G$20)-$AI119)*($O$20/($O$19/2)))^2*(((($C$19+$G$20)-$AI119)*($O$20/($O$19/2)))*$AZ$11)/3)*$AJ$29))),IF('Silo Levels'!$L$18="Pumping",(($D$18*$AJ$29)+((PI()*(($C$21/2)^2)*($G$20-$AI119))*$AJ$29))+((($D$18+$H$18)/3)*$BD$11)+(((PI()*($C$21/2)^2*(($C$21/2)*$AZ$11))/3)*$AJ$29),(($D$18*$AJ$29)+((PI()*(($C$21/2)^2)*($G$20-$AI119))*$AJ$29))+((($D$18+$H$18)/3)*$BD$11)-(((PI()*($C$21/2)^2*(($C$21/2)*$AZ$11))/3)*$AJ$29)))</f>
        <v>167190.07190863095</v>
      </c>
    </row>
    <row r="120" spans="1:36" x14ac:dyDescent="0.3">
      <c r="A120" s="48">
        <v>8.9</v>
      </c>
      <c r="B120" s="78">
        <f t="shared" si="9"/>
        <v>113598.02850979504</v>
      </c>
      <c r="C120" s="53">
        <v>8.9</v>
      </c>
      <c r="D120" s="54">
        <f>IF($C120&gt;$G$6,IF('Silo Levels'!$L$10="Pumping",((PI()*((($C$5+$G$6)-$C120)*($O$6/($O$5/2)))^2*((($O$6+$G$6)-$C120))/3)*$D$29)+(((PI()*((($C$5+$G$6)-$C120)*($O$6/($O$5/2)))^2*(((($C$5+$G$6)-$C120)*($O$6/($O$5/2)))*$AZ$3))/3)*$D$29),(((PI()*((($C$5+$G$6)-$C120)*($O$6/($O$5/2)))^2*((($O$6+$G$6)-$C120)/3))*$D$29)-((PI()*((($C$5+$G$6)-$C120)*($O$6/($O$5/2)))^2*(((($C$5+$G$6)-$C120)*($O$6/($O$5/2)))*$AZ$3)/3)*$D$29))),IF('Silo Levels'!$L$10="Pumping",(($D$4*$D$29)+((PI()*(($C$7/2)^2)*(G$6-$C120))*$D$29))+((($D$4+$H$4)/3)*$BD$3)+(((PI()*($C$7/2)^2*(($C$7/2)*$AZ$3))/3)*$D$29),(($D$4*$D$29)+((PI()*(($C$7/2)^2)*($G$6-$C120))*$D$29))+((($D$4+$H$4)/3)*$BD$3)-(((PI()*($C$7/2)^2*(($C$7/2)*$AZ$3))/3)*$D$29)))</f>
        <v>110542.52176008884</v>
      </c>
      <c r="E120" s="73">
        <v>8.9</v>
      </c>
      <c r="F120" s="78">
        <f t="shared" si="10"/>
        <v>99281.796317292406</v>
      </c>
      <c r="G120" s="53">
        <v>8.9</v>
      </c>
      <c r="H120" s="54">
        <f>IF($G120&gt;$G$6,IF('Silo Levels'!$L$11="Pumping",((PI()*((($C$5+$G$6)-$G120)*($O$6/($O$5/2)))^2*((($O$6+$G$6)-$G120))/3)*$H$29)+(((PI()*((($C$5+$G$6)-$G120)*($O$6/($O$5/2)))^2*(((($C$5+$G$6)-$G120)*($O$6/($O$5/2)))*$AZ$4))/3)*$H$29),(((PI()*((($C$5+$G$6)-$G120)*($O$6/($O$5/2)))^2*((($O$6+$G$6)-$G120)/3))*$H$29)-((PI()*((($C$5+$G$6)-$G120)*($O$6/($O$5/2)))^2*(((($C$5+$G$6)-$G120)*($O$6/($O$5/2)))*$AZ$4)/3)*$H$29))),IF('Silo Levels'!$L$11="Pumping",(($D$4*$H$29)+((PI()*(($C$7/2)^2)*(G$6-$G120))*$H$29))+((($D$4+$H$4)/3)*$BD$4)+(((PI()*($C$7/2)^2*(($C$7/2)*$AZ$4))/3)*$H$29),(($D$4*$H$29)+((PI()*(($C$7/2)^2)*($G$6-$G120))*$H$29))+((($D$4+$H$4)/3)*$BD$4)-(((PI()*($C$7/2)^2*(($C$7/2)*$AZ$4))/3)*$H$29)))</f>
        <v>96618.021202163931</v>
      </c>
      <c r="I120" s="73">
        <v>8.9</v>
      </c>
      <c r="J120" s="79">
        <f t="shared" si="11"/>
        <v>367340.48809829581</v>
      </c>
      <c r="K120" s="53">
        <v>8.9</v>
      </c>
      <c r="L120" s="80">
        <f>IF($K120&gt;$G$13,IF('Silo Levels'!$L$12="Pumping",((PI()*((($C$12+$G$13)-$K120)*($O$13/($O$12/2)))^2*((($O$13+$G$13)-$K120))/3)*$L$29)+(((PI()*((($C$12+$G$13)-$K120)*($O$13/($O$12/2)))^2*(((($C$12+$G$13)-$K120)*($O$13/($O$12/2)))*$AZ$5))/3)*$L$29),(((PI()*((($C$12+$G$13)-$K120)*($O$13/($O$12/2)))^2*((($O$13+$G$13)-$K120)/3))*$L$29)-((PI()*((($C$12+$G$13)-$K120)*($O$13/($O$12/2)))^2*(((($C$12+$G$13)-$K120)*($O$13/($O$12/2)))*$AZ$5)/3)*$L$29))),IF('Silo Levels'!$L$12="Pumping",(($D$11*$L$29)+((PI()*(($C$14/2)^2)*($G$13-$K120))*$L$29))+((($D$11+$H$11)/3)*$BD$5)+(((PI()*($C$14/2)^2*(($C$14/2)*$AZ$5))/3)*$L$29),(($D$11*$L$29)+((PI()*(($C$14/2)^2)*($G$13-$K120))*$L$29))+((($D$11+$H$11)/3)*$BD$5)-(((PI()*($C$14/2)^2*(($C$14/2)*$AZ$5))/3)*$L$29)))</f>
        <v>353142.48141869635</v>
      </c>
      <c r="M120" s="73">
        <v>8.9</v>
      </c>
      <c r="N120" s="79">
        <f t="shared" si="12"/>
        <v>182940.68706355567</v>
      </c>
      <c r="O120" s="53">
        <v>8.9</v>
      </c>
      <c r="P120" s="80">
        <f>IF($O120&gt;$G$20,IF('Silo Levels'!$L$13="Pumping",((PI()*((($C$19+$G$20)-$O120)*($O$20/($O$19/2)))^2*((($O$20+$G$20)-$O120))/3)*$P$29)+(((PI()*((($C$19+$G$20)-$O120)*($O$20/($O$19/2)))^2*(((($C$19+$G$20)-$O120)*($O$20/($O$19/2)))*$AZ$6))/3)*$P$29),(((PI()*((($C$19+$G$20)-$O120)*($O$20/($O$19/2)))^2*((($O$20+$G$20)-$O120)/3))*$P$29)-((PI()*((($C$19+$G$20)-$O120)*($O$20/($O$19/2)))^2*(((($C$19+$G$20)-$O120)*($O$20/($O$19/2)))*$AZ$6)/3)*$P$29))),IF('Silo Levels'!$L$13="Pumping",(($D$18*$P$29)+((PI()*(($C$21/2)^2)*($G$20-$O120))*$P$29))+((($D$18+$H$18)/3)*$BD$6)+(((PI()*($C$21/2)^2*(($C$21/2)*$AZ$6))/3)*$P$29),(($D$18*$P$29)+((PI()*(($C$21/2)^2)*($G$20-$O120))*$P$29))+((($D$18+$H$18)/3)*$BD$6)-(((PI()*($C$21/2)^2*(($C$21/2)*$AZ$6))/3)*$P$29)))</f>
        <v>178855.48573153091</v>
      </c>
      <c r="Q120" s="73">
        <v>8.9</v>
      </c>
      <c r="R120" s="79">
        <f t="shared" si="13"/>
        <v>178044.36796559865</v>
      </c>
      <c r="S120" s="53">
        <v>8.9</v>
      </c>
      <c r="T120" s="80">
        <f>IF($S120&gt;$G$20,IF('Silo Levels'!$L$14="Pumping",((PI()*((($C$19+$G$20)-$S120)*($O$20/($O$19/2)))^2*((($O$20+$G$20)-$S120))/3)*$T$29)+(((PI()*((($C$19+$G$20)-$S120)*($O$20/($O$19/2)))^2*(((($C$19+$G$20)-$S120)*($O$20/($O$19/2)))*$AZ$7))/3)*$T$29),(((PI()*((($C$19+$G$20)-$S120)*($O$20/($O$19/2)))^2*((($O$20+$G$20)-$S120)/3))*$T$29)-((PI()*((($C$19+$G$20)-$S120)*($O$20/($O$19/2)))^2*(((($C$19+$G$20)-$S120)*($O$20/($O$19/2)))*$AZ$7)/3)*$T$29))),IF('Silo Levels'!$L$14="Pumping",(($D$18*$T$29)+((PI()*(($C$21/2)^2)*($G$20-$S120))*$T$29))+((($D$18+$H$18)/3)*$BD$7)+(((PI()*($C$21/2)^2*(($C$21/2)*$AZ$7))/3)*$T$29),(($D$18*$T$29)+((PI()*(($C$21/2)^2)*($G$20-$S120))*$T$29))+((($D$18+$H$18)/3)*$BD$7)-(((PI()*($C$21/2)^2*(($C$21/2)*$AZ$7))/3)*$T$29)))</f>
        <v>174070.30649446978</v>
      </c>
      <c r="U120" s="73">
        <v>8.9</v>
      </c>
      <c r="V120" s="79">
        <f t="shared" si="16"/>
        <v>173522.79232327582</v>
      </c>
      <c r="W120" s="53">
        <v>8.9</v>
      </c>
      <c r="X120" s="80">
        <f>IF($W120&gt;$G$20,IF('Silo Levels'!$L$15="Pumping",((PI()*((($C$19+$G$20)-$W120)*($O$20/($O$19/2)))^2*((($O$20+$G$20)-$W120))/3)*$X$29)+(((PI()*((($C$19+$G$20)-$W120)*($O$20/($O$19/2)))^2*(((($C$19+$G$20)-$W120)*($O$20/($O$19/2)))*$AZ$8))/3)*$X$29),(((PI()*((($C$19+$G$20)-$W120)*($O$20/($O$19/2)))^2*((($O$20+$G$20)-$W120)/3))*$X$29)-((PI()*((($C$19+$G$20)-$W120)*($O$20/($O$19/2)))^2*(((($C$19+$G$20)-$W120)*($O$20/($O$19/2)))*$AZ$8)/3)*$X$29))),IF('Silo Levels'!$L$15="Pumping",(($D$18*$X$29)+((PI()*(($C$21/2)^2)*($G$20-$W120))*$X$29))+((($D$18+$H$18)/3)*$BD$8)+(((PI()*($C$21/2)^2*(($C$21/2)*$AZ$8))/3)*$X$29),(($D$18*$X$29)+((PI()*(($C$21/2)^2)*($G$20-$W120))*$X$29))+((($D$18+$H$18)/3)*$BD$8)-(((PI()*($C$21/2)^2*(($C$21/2)*$AZ$8))/3)*$X$29)))</f>
        <v>169651.36454040633</v>
      </c>
      <c r="Y120" s="73">
        <v>8.9</v>
      </c>
      <c r="Z120" s="79">
        <f t="shared" si="14"/>
        <v>170825.6256096983</v>
      </c>
      <c r="AA120" s="53">
        <v>8.9</v>
      </c>
      <c r="AB120" s="80">
        <f>IF($AA120&gt;$G$20,IF('Silo Levels'!$L$16="Pumping",((PI()*((($C$19+$G$20)-$AA120)*($O$20/($O$19/2)))^2*((($O$20+$G$20)-$AA120))/3)*$AB$29)+(((PI()*((($C$19+$G$20)-$AA120)*($O$20/($O$19/2)))^2*(((($C$19+$G$20)-$AA120)*($O$20/($O$19/2)))*$AZ$9))/3)*$AB$29),(((PI()*((($C$19+$G$20)-$AA120)*($O$20/($O$19/2)))^2*((($O$20+$G$20)-$AA120)/3))*$AB$29)-((PI()*((($C$19+$G$20)-$AA120)*($O$20/($O$19/2)))^2*(((($C$19+$G$20)-$AA120)*($O$20/($O$19/2)))*$AZ$9)/3)*$AB$29))),IF('Silo Levels'!$L$16="Pumping",(($D$18*$AB$29)+((PI()*(($C$21/2)^2)*($G$20-$AA120))*$AB$29))+((($D$18+$H$18)/3)*$BD$9)+(((PI()*($C$21/2)^2*(($C$21/2)*$AZ$9))/3)*$AB$29),(($D$18*$AB$29)+((PI()*(($C$21/2)^2)*($G$20-$AA120))*$AB$29))+((($D$18+$H$18)/3)*$BD$9)-(((PI()*($C$21/2)^2*(($C$21/2)*$AZ$9))/3)*$AB$29)))</f>
        <v>167015.4198851471</v>
      </c>
      <c r="AC120" s="73">
        <v>8.9</v>
      </c>
      <c r="AD120" s="79">
        <f t="shared" si="17"/>
        <v>169853.26495902645</v>
      </c>
      <c r="AE120" s="53">
        <v>8.9</v>
      </c>
      <c r="AF120" s="80">
        <f>IF($AE120&gt;$G$20,IF('Silo Levels'!$L$17="Pumping",((PI()*((($C$19+$G$20)-$AE120)*($O$20/($O$19/2)))^2*((($O$20+$G$20)-$AE120))/3)*$AF$29)+(((PI()*((($C$19+$G$20)-$AE120)*($O$20/($O$19/2)))^2*(((($C$19+$G$20)-$AE120)*($O$20/($O$19/2)))*$AZ$10))/3)*$AF$29),(((PI()*((($C$19+$G$20)-$AE120)*($O$20/($O$19/2)))^2*((($O$20+$G$20)-$AE120)/3))*$AF$29)-((PI()*((($C$19+$G$20)-$AE120)*($O$20/($O$19/2)))^2*(((($C$19+$G$20)-$AE120)*($O$20/($O$19/2)))*$AZ$10)/3)*$AF$29))),IF('Silo Levels'!$L$17="Pumping",(($D$18*$AF$29)+((PI()*(($C$21/2)^2)*($G$20-$AE120))*$AF$29))+((($D$18+$H$18)/3)*$BD$10)+(((PI()*($C$21/2)^2*(($C$21/2)*$AZ$10))/3)*$AF$29),(($D$18*$AF$29)+((PI()*(($C$21/2)^2)*($G$20-$AE120))*$AF$29))+((($D$18+$H$18)/3)*$BD$10)-(((PI()*($C$21/2)^2*(($C$21/2)*$AZ$10))/3)*$AF$29)))</f>
        <v>166065.1305140006</v>
      </c>
      <c r="AG120" s="73">
        <v>8.9</v>
      </c>
      <c r="AH120" s="79">
        <f t="shared" si="15"/>
        <v>170613.59970716841</v>
      </c>
      <c r="AI120" s="53">
        <v>8.9</v>
      </c>
      <c r="AJ120" s="80">
        <f>IF($AI120&gt;$G$20,IF('Silo Levels'!$L$18="Pumping",((PI()*((($C$19+$G$20)-$AI120)*($O$20/($O$19/2)))^2*((($O$20+$G$20)-$AI120))/3)*$AJ$29)+(((PI()*((($C$19+$G$20)-$AI120)*($O$20/($O$19/2)))^2*(((($C$19+$G$20)-$AI120)*($O$20/($O$19/2)))*$AZ$11))/3)*$AJ$29),(((PI()*((($C$19+$G$20)-$AI120)*($O$20/($O$19/2)))^2*((($O$20+$G$20)-$AI120)/3))*$AJ$29)-((PI()*((($C$19+$G$20)-$AI120)*($O$20/($O$19/2)))^2*(((($C$19+$G$20)-$AI120)*($O$20/($O$19/2)))*$AZ$11)/3)*$AJ$29))),IF('Silo Levels'!$L$18="Pumping",(($D$18*$AJ$29)+((PI()*(($C$21/2)^2)*($G$20-$AI120))*$AJ$29))+((($D$18+$H$18)/3)*$BD$11)+(((PI()*($C$21/2)^2*(($C$21/2)*$AZ$11))/3)*$AJ$29),(($D$18*$AJ$29)+((PI()*(($C$21/2)^2)*($G$20-$AI120))*$AJ$29))+((($D$18+$H$18)/3)*$BD$11)-(((PI()*($C$21/2)^2*(($C$21/2)*$AZ$11))/3)*$AJ$29)))</f>
        <v>166808.2066855563</v>
      </c>
    </row>
    <row r="121" spans="1:36" x14ac:dyDescent="0.3">
      <c r="A121" s="48">
        <v>9</v>
      </c>
      <c r="B121" s="78">
        <f t="shared" si="9"/>
        <v>113160.00663626821</v>
      </c>
      <c r="C121" s="53">
        <v>9</v>
      </c>
      <c r="D121" s="54">
        <f>IF($C121&gt;$G$6,IF('Silo Levels'!$L$10="Pumping",((PI()*((($C$5+$G$6)-$C121)*($O$6/($O$5/2)))^2*((($O$6+$G$6)-$C121))/3)*$D$29)+(((PI()*((($C$5+$G$6)-$C121)*($O$6/($O$5/2)))^2*(((($C$5+$G$6)-$C121)*($O$6/($O$5/2)))*$AZ$3))/3)*$D$29),(((PI()*((($C$5+$G$6)-$C121)*($O$6/($O$5/2)))^2*((($O$6+$G$6)-$C121)/3))*$D$29)-((PI()*((($C$5+$G$6)-$C121)*($O$6/($O$5/2)))^2*(((($C$5+$G$6)-$C121)*($O$6/($O$5/2)))*$AZ$3)/3)*$D$29))),IF('Silo Levels'!$L$10="Pumping",(($D$4*$D$29)+((PI()*(($C$7/2)^2)*(G$6-$C121))*$D$29))+((($D$4+$H$4)/3)*$BD$3)+(((PI()*($C$7/2)^2*(($C$7/2)*$AZ$3))/3)*$D$29),(($D$4*$D$29)+((PI()*(($C$7/2)^2)*($G$6-$C121))*$D$29))+((($D$4+$H$4)/3)*$BD$3)-(((PI()*($C$7/2)^2*(($C$7/2)*$AZ$3))/3)*$D$29)))</f>
        <v>110104.49988656201</v>
      </c>
      <c r="E121" s="73">
        <v>9</v>
      </c>
      <c r="F121" s="78">
        <f t="shared" si="10"/>
        <v>98899.93109421774</v>
      </c>
      <c r="G121" s="53">
        <v>9</v>
      </c>
      <c r="H121" s="54">
        <f>IF($G121&gt;$G$6,IF('Silo Levels'!$L$11="Pumping",((PI()*((($C$5+$G$6)-$G121)*($O$6/($O$5/2)))^2*((($O$6+$G$6)-$G121))/3)*$H$29)+(((PI()*((($C$5+$G$6)-$G121)*($O$6/($O$5/2)))^2*(((($C$5+$G$6)-$G121)*($O$6/($O$5/2)))*$AZ$4))/3)*$H$29),(((PI()*((($C$5+$G$6)-$G121)*($O$6/($O$5/2)))^2*((($O$6+$G$6)-$G121)/3))*$H$29)-((PI()*((($C$5+$G$6)-$G121)*($O$6/($O$5/2)))^2*(((($C$5+$G$6)-$G121)*($O$6/($O$5/2)))*$AZ$4)/3)*$H$29))),IF('Silo Levels'!$L$11="Pumping",(($D$4*$H$29)+((PI()*(($C$7/2)^2)*(G$6-$G121))*$H$29))+((($D$4+$H$4)/3)*$BD$4)+(((PI()*($C$7/2)^2*(($C$7/2)*$AZ$4))/3)*$H$29),(($D$4*$H$29)+((PI()*(($C$7/2)^2)*($G$6-$G121))*$H$29))+((($D$4+$H$4)/3)*$BD$4)-(((PI()*($C$7/2)^2*(($C$7/2)*$AZ$4))/3)*$H$29)))</f>
        <v>96236.155979089264</v>
      </c>
      <c r="I121" s="73">
        <v>9</v>
      </c>
      <c r="J121" s="79">
        <f t="shared" si="11"/>
        <v>366421.52326466475</v>
      </c>
      <c r="K121" s="53">
        <v>9</v>
      </c>
      <c r="L121" s="80">
        <f>IF($K121&gt;$G$13,IF('Silo Levels'!$L$12="Pumping",((PI()*((($C$12+$G$13)-$K121)*($O$13/($O$12/2)))^2*((($O$13+$G$13)-$K121))/3)*$L$29)+(((PI()*((($C$12+$G$13)-$K121)*($O$13/($O$12/2)))^2*(((($C$12+$G$13)-$K121)*($O$13/($O$12/2)))*$AZ$5))/3)*$L$29),(((PI()*((($C$12+$G$13)-$K121)*($O$13/($O$12/2)))^2*((($O$13+$G$13)-$K121)/3))*$L$29)-((PI()*((($C$12+$G$13)-$K121)*($O$13/($O$12/2)))^2*(((($C$12+$G$13)-$K121)*($O$13/($O$12/2)))*$AZ$5)/3)*$L$29))),IF('Silo Levels'!$L$12="Pumping",(($D$11*$L$29)+((PI()*(($C$14/2)^2)*($G$13-$K121))*$L$29))+((($D$11+$H$11)/3)*$BD$5)+(((PI()*($C$14/2)^2*(($C$14/2)*$AZ$5))/3)*$L$29),(($D$11*$L$29)+((PI()*(($C$14/2)^2)*($G$13-$K121))*$L$29))+((($D$11+$H$11)/3)*$BD$5)-(((PI()*($C$14/2)^2*(($C$14/2)*$AZ$5))/3)*$L$29)))</f>
        <v>352223.51658506528</v>
      </c>
      <c r="M121" s="73">
        <v>9</v>
      </c>
      <c r="N121" s="79">
        <f t="shared" si="12"/>
        <v>182530.74351525493</v>
      </c>
      <c r="O121" s="53">
        <v>9</v>
      </c>
      <c r="P121" s="80">
        <f>IF($O121&gt;$G$20,IF('Silo Levels'!$L$13="Pumping",((PI()*((($C$19+$G$20)-$O121)*($O$20/($O$19/2)))^2*((($O$20+$G$20)-$O121))/3)*$P$29)+(((PI()*((($C$19+$G$20)-$O121)*($O$20/($O$19/2)))^2*(((($C$19+$G$20)-$O121)*($O$20/($O$19/2)))*$AZ$6))/3)*$P$29),(((PI()*((($C$19+$G$20)-$O121)*($O$20/($O$19/2)))^2*((($O$20+$G$20)-$O121)/3))*$P$29)-((PI()*((($C$19+$G$20)-$O121)*($O$20/($O$19/2)))^2*(((($C$19+$G$20)-$O121)*($O$20/($O$19/2)))*$AZ$6)/3)*$P$29))),IF('Silo Levels'!$L$13="Pumping",(($D$18*$P$29)+((PI()*(($C$21/2)^2)*($G$20-$O121))*$P$29))+((($D$18+$H$18)/3)*$BD$6)+(((PI()*($C$21/2)^2*(($C$21/2)*$AZ$6))/3)*$P$29),(($D$18*$P$29)+((PI()*(($C$21/2)^2)*($G$20-$O121))*$P$29))+((($D$18+$H$18)/3)*$BD$6)-(((PI()*($C$21/2)^2*(($C$21/2)*$AZ$6))/3)*$P$29)))</f>
        <v>178445.54218323017</v>
      </c>
      <c r="Q121" s="73">
        <v>9</v>
      </c>
      <c r="R121" s="79">
        <f t="shared" si="13"/>
        <v>177645.57712807768</v>
      </c>
      <c r="S121" s="53">
        <v>9</v>
      </c>
      <c r="T121" s="80">
        <f>IF($S121&gt;$G$20,IF('Silo Levels'!$L$14="Pumping",((PI()*((($C$19+$G$20)-$S121)*($O$20/($O$19/2)))^2*((($O$20+$G$20)-$S121))/3)*$T$29)+(((PI()*((($C$19+$G$20)-$S121)*($O$20/($O$19/2)))^2*(((($C$19+$G$20)-$S121)*($O$20/($O$19/2)))*$AZ$7))/3)*$T$29),(((PI()*((($C$19+$G$20)-$S121)*($O$20/($O$19/2)))^2*((($O$20+$G$20)-$S121)/3))*$T$29)-((PI()*((($C$19+$G$20)-$S121)*($O$20/($O$19/2)))^2*(((($C$19+$G$20)-$S121)*($O$20/($O$19/2)))*$AZ$7)/3)*$T$29))),IF('Silo Levels'!$L$14="Pumping",(($D$18*$T$29)+((PI()*(($C$21/2)^2)*($G$20-$S121))*$T$29))+((($D$18+$H$18)/3)*$BD$7)+(((PI()*($C$21/2)^2*(($C$21/2)*$AZ$7))/3)*$T$29),(($D$18*$T$29)+((PI()*(($C$21/2)^2)*($G$20-$S121))*$T$29))+((($D$18+$H$18)/3)*$BD$7)-(((PI()*($C$21/2)^2*(($C$21/2)*$AZ$7))/3)*$T$29)))</f>
        <v>173671.51565694882</v>
      </c>
      <c r="U121" s="73">
        <v>9</v>
      </c>
      <c r="V121" s="79">
        <f t="shared" si="16"/>
        <v>173134.30061544781</v>
      </c>
      <c r="W121" s="53">
        <v>9</v>
      </c>
      <c r="X121" s="80">
        <f>IF($W121&gt;$G$20,IF('Silo Levels'!$L$15="Pumping",((PI()*((($C$19+$G$20)-$W121)*($O$20/($O$19/2)))^2*((($O$20+$G$20)-$W121))/3)*$X$29)+(((PI()*((($C$19+$G$20)-$W121)*($O$20/($O$19/2)))^2*(((($C$19+$G$20)-$W121)*($O$20/($O$19/2)))*$AZ$8))/3)*$X$29),(((PI()*((($C$19+$G$20)-$W121)*($O$20/($O$19/2)))^2*((($O$20+$G$20)-$W121)/3))*$X$29)-((PI()*((($C$19+$G$20)-$W121)*($O$20/($O$19/2)))^2*(((($C$19+$G$20)-$W121)*($O$20/($O$19/2)))*$AZ$8)/3)*$X$29))),IF('Silo Levels'!$L$15="Pumping",(($D$18*$X$29)+((PI()*(($C$21/2)^2)*($G$20-$W121))*$X$29))+((($D$18+$H$18)/3)*$BD$8)+(((PI()*($C$21/2)^2*(($C$21/2)*$AZ$8))/3)*$X$29),(($D$18*$X$29)+((PI()*(($C$21/2)^2)*($G$20-$W121))*$X$29))+((($D$18+$H$18)/3)*$BD$8)-(((PI()*($C$21/2)^2*(($C$21/2)*$AZ$8))/3)*$X$29)))</f>
        <v>169262.87283257832</v>
      </c>
      <c r="Y121" s="73">
        <v>9</v>
      </c>
      <c r="Z121" s="79">
        <f t="shared" si="14"/>
        <v>170443.27743942972</v>
      </c>
      <c r="AA121" s="53">
        <v>9</v>
      </c>
      <c r="AB121" s="80">
        <f>IF($AA121&gt;$G$20,IF('Silo Levels'!$L$16="Pumping",((PI()*((($C$19+$G$20)-$AA121)*($O$20/($O$19/2)))^2*((($O$20+$G$20)-$AA121))/3)*$AB$29)+(((PI()*((($C$19+$G$20)-$AA121)*($O$20/($O$19/2)))^2*(((($C$19+$G$20)-$AA121)*($O$20/($O$19/2)))*$AZ$9))/3)*$AB$29),(((PI()*((($C$19+$G$20)-$AA121)*($O$20/($O$19/2)))^2*((($O$20+$G$20)-$AA121)/3))*$AB$29)-((PI()*((($C$19+$G$20)-$AA121)*($O$20/($O$19/2)))^2*(((($C$19+$G$20)-$AA121)*($O$20/($O$19/2)))*$AZ$9)/3)*$AB$29))),IF('Silo Levels'!$L$16="Pumping",(($D$18*$AB$29)+((PI()*(($C$21/2)^2)*($G$20-$AA121))*$AB$29))+((($D$18+$H$18)/3)*$BD$9)+(((PI()*($C$21/2)^2*(($C$21/2)*$AZ$9))/3)*$AB$29),(($D$18*$AB$29)+((PI()*(($C$21/2)^2)*($G$20-$AA121))*$AB$29))+((($D$18+$H$18)/3)*$BD$9)-(((PI()*($C$21/2)^2*(($C$21/2)*$AZ$9))/3)*$AB$29)))</f>
        <v>166633.07171487852</v>
      </c>
      <c r="AC121" s="73">
        <v>9</v>
      </c>
      <c r="AD121" s="79">
        <f t="shared" si="17"/>
        <v>169473.13160705171</v>
      </c>
      <c r="AE121" s="53">
        <v>9</v>
      </c>
      <c r="AF121" s="80">
        <f>IF($AE121&gt;$G$20,IF('Silo Levels'!$L$17="Pumping",((PI()*((($C$19+$G$20)-$AE121)*($O$20/($O$19/2)))^2*((($O$20+$G$20)-$AE121))/3)*$AF$29)+(((PI()*((($C$19+$G$20)-$AE121)*($O$20/($O$19/2)))^2*(((($C$19+$G$20)-$AE121)*($O$20/($O$19/2)))*$AZ$10))/3)*$AF$29),(((PI()*((($C$19+$G$20)-$AE121)*($O$20/($O$19/2)))^2*((($O$20+$G$20)-$AE121)/3))*$AF$29)-((PI()*((($C$19+$G$20)-$AE121)*($O$20/($O$19/2)))^2*(((($C$19+$G$20)-$AE121)*($O$20/($O$19/2)))*$AZ$10)/3)*$AF$29))),IF('Silo Levels'!$L$17="Pumping",(($D$18*$AF$29)+((PI()*(($C$21/2)^2)*($G$20-$AE121))*$AF$29))+((($D$18+$H$18)/3)*$BD$10)+(((PI()*($C$21/2)^2*(($C$21/2)*$AZ$10))/3)*$AF$29),(($D$18*$AF$29)+((PI()*(($C$21/2)^2)*($G$20-$AE121))*$AF$29))+((($D$18+$H$18)/3)*$BD$10)-(((PI()*($C$21/2)^2*(($C$21/2)*$AZ$10))/3)*$AF$29)))</f>
        <v>165684.99716202586</v>
      </c>
      <c r="AG121" s="73">
        <v>9</v>
      </c>
      <c r="AH121" s="79">
        <f t="shared" si="15"/>
        <v>170231.73448409373</v>
      </c>
      <c r="AI121" s="53">
        <v>9</v>
      </c>
      <c r="AJ121" s="80">
        <f>IF($AI121&gt;$G$20,IF('Silo Levels'!$L$18="Pumping",((PI()*((($C$19+$G$20)-$AI121)*($O$20/($O$19/2)))^2*((($O$20+$G$20)-$AI121))/3)*$AJ$29)+(((PI()*((($C$19+$G$20)-$AI121)*($O$20/($O$19/2)))^2*(((($C$19+$G$20)-$AI121)*($O$20/($O$19/2)))*$AZ$11))/3)*$AJ$29),(((PI()*((($C$19+$G$20)-$AI121)*($O$20/($O$19/2)))^2*((($O$20+$G$20)-$AI121)/3))*$AJ$29)-((PI()*((($C$19+$G$20)-$AI121)*($O$20/($O$19/2)))^2*(((($C$19+$G$20)-$AI121)*($O$20/($O$19/2)))*$AZ$11)/3)*$AJ$29))),IF('Silo Levels'!$L$18="Pumping",(($D$18*$AJ$29)+((PI()*(($C$21/2)^2)*($G$20-$AI121))*$AJ$29))+((($D$18+$H$18)/3)*$BD$11)+(((PI()*($C$21/2)^2*(($C$21/2)*$AZ$11))/3)*$AJ$29),(($D$18*$AJ$29)+((PI()*(($C$21/2)^2)*($G$20-$AI121))*$AJ$29))+((($D$18+$H$18)/3)*$BD$11)-(((PI()*($C$21/2)^2*(($C$21/2)*$AZ$11))/3)*$AJ$29)))</f>
        <v>166426.34146248162</v>
      </c>
    </row>
    <row r="122" spans="1:36" x14ac:dyDescent="0.3">
      <c r="A122" s="48">
        <v>9.1</v>
      </c>
      <c r="B122" s="78">
        <f t="shared" si="9"/>
        <v>112721.9847627414</v>
      </c>
      <c r="C122" s="53">
        <v>9.1</v>
      </c>
      <c r="D122" s="54">
        <f>IF($C122&gt;$G$6,IF('Silo Levels'!$L$10="Pumping",((PI()*((($C$5+$G$6)-$C122)*($O$6/($O$5/2)))^2*((($O$6+$G$6)-$C122))/3)*$D$29)+(((PI()*((($C$5+$G$6)-$C122)*($O$6/($O$5/2)))^2*(((($C$5+$G$6)-$C122)*($O$6/($O$5/2)))*$AZ$3))/3)*$D$29),(((PI()*((($C$5+$G$6)-$C122)*($O$6/($O$5/2)))^2*((($O$6+$G$6)-$C122)/3))*$D$29)-((PI()*((($C$5+$G$6)-$C122)*($O$6/($O$5/2)))^2*(((($C$5+$G$6)-$C122)*($O$6/($O$5/2)))*$AZ$3)/3)*$D$29))),IF('Silo Levels'!$L$10="Pumping",(($D$4*$D$29)+((PI()*(($C$7/2)^2)*(G$6-$C122))*$D$29))+((($D$4+$H$4)/3)*$BD$3)+(((PI()*($C$7/2)^2*(($C$7/2)*$AZ$3))/3)*$D$29),(($D$4*$D$29)+((PI()*(($C$7/2)^2)*($G$6-$C122))*$D$29))+((($D$4+$H$4)/3)*$BD$3)-(((PI()*($C$7/2)^2*(($C$7/2)*$AZ$3))/3)*$D$29)))</f>
        <v>109666.4780130352</v>
      </c>
      <c r="E122" s="73">
        <v>9.1</v>
      </c>
      <c r="F122" s="78">
        <f t="shared" si="10"/>
        <v>98518.065871143073</v>
      </c>
      <c r="G122" s="53">
        <v>9.1</v>
      </c>
      <c r="H122" s="54">
        <f>IF($G122&gt;$G$6,IF('Silo Levels'!$L$11="Pumping",((PI()*((($C$5+$G$6)-$G122)*($O$6/($O$5/2)))^2*((($O$6+$G$6)-$G122))/3)*$H$29)+(((PI()*((($C$5+$G$6)-$G122)*($O$6/($O$5/2)))^2*(((($C$5+$G$6)-$G122)*($O$6/($O$5/2)))*$AZ$4))/3)*$H$29),(((PI()*((($C$5+$G$6)-$G122)*($O$6/($O$5/2)))^2*((($O$6+$G$6)-$G122)/3))*$H$29)-((PI()*((($C$5+$G$6)-$G122)*($O$6/($O$5/2)))^2*(((($C$5+$G$6)-$G122)*($O$6/($O$5/2)))*$AZ$4)/3)*$H$29))),IF('Silo Levels'!$L$11="Pumping",(($D$4*$H$29)+((PI()*(($C$7/2)^2)*(G$6-$G122))*$H$29))+((($D$4+$H$4)/3)*$BD$4)+(((PI()*($C$7/2)^2*(($C$7/2)*$AZ$4))/3)*$H$29),(($D$4*$H$29)+((PI()*(($C$7/2)^2)*($G$6-$G122))*$H$29))+((($D$4+$H$4)/3)*$BD$4)-(((PI()*($C$7/2)^2*(($C$7/2)*$AZ$4))/3)*$H$29)))</f>
        <v>95854.290756014598</v>
      </c>
      <c r="I122" s="73">
        <v>9.1</v>
      </c>
      <c r="J122" s="79">
        <f t="shared" si="11"/>
        <v>365502.55843103369</v>
      </c>
      <c r="K122" s="53">
        <v>9.1</v>
      </c>
      <c r="L122" s="80">
        <f>IF($K122&gt;$G$13,IF('Silo Levels'!$L$12="Pumping",((PI()*((($C$12+$G$13)-$K122)*($O$13/($O$12/2)))^2*((($O$13+$G$13)-$K122))/3)*$L$29)+(((PI()*((($C$12+$G$13)-$K122)*($O$13/($O$12/2)))^2*(((($C$12+$G$13)-$K122)*($O$13/($O$12/2)))*$AZ$5))/3)*$L$29),(((PI()*((($C$12+$G$13)-$K122)*($O$13/($O$12/2)))^2*((($O$13+$G$13)-$K122)/3))*$L$29)-((PI()*((($C$12+$G$13)-$K122)*($O$13/($O$12/2)))^2*(((($C$12+$G$13)-$K122)*($O$13/($O$12/2)))*$AZ$5)/3)*$L$29))),IF('Silo Levels'!$L$12="Pumping",(($D$11*$L$29)+((PI()*(($C$14/2)^2)*($G$13-$K122))*$L$29))+((($D$11+$H$11)/3)*$BD$5)+(((PI()*($C$14/2)^2*(($C$14/2)*$AZ$5))/3)*$L$29),(($D$11*$L$29)+((PI()*(($C$14/2)^2)*($G$13-$K122))*$L$29))+((($D$11+$H$11)/3)*$BD$5)-(((PI()*($C$14/2)^2*(($C$14/2)*$AZ$5))/3)*$L$29)))</f>
        <v>351304.55175143422</v>
      </c>
      <c r="M122" s="73">
        <v>9.1</v>
      </c>
      <c r="N122" s="79">
        <f t="shared" si="12"/>
        <v>182120.79996695416</v>
      </c>
      <c r="O122" s="53">
        <v>9.1</v>
      </c>
      <c r="P122" s="80">
        <f>IF($O122&gt;$G$20,IF('Silo Levels'!$L$13="Pumping",((PI()*((($C$19+$G$20)-$O122)*($O$20/($O$19/2)))^2*((($O$20+$G$20)-$O122))/3)*$P$29)+(((PI()*((($C$19+$G$20)-$O122)*($O$20/($O$19/2)))^2*(((($C$19+$G$20)-$O122)*($O$20/($O$19/2)))*$AZ$6))/3)*$P$29),(((PI()*((($C$19+$G$20)-$O122)*($O$20/($O$19/2)))^2*((($O$20+$G$20)-$O122)/3))*$P$29)-((PI()*((($C$19+$G$20)-$O122)*($O$20/($O$19/2)))^2*(((($C$19+$G$20)-$O122)*($O$20/($O$19/2)))*$AZ$6)/3)*$P$29))),IF('Silo Levels'!$L$13="Pumping",(($D$18*$P$29)+((PI()*(($C$21/2)^2)*($G$20-$O122))*$P$29))+((($D$18+$H$18)/3)*$BD$6)+(((PI()*($C$21/2)^2*(($C$21/2)*$AZ$6))/3)*$P$29),(($D$18*$P$29)+((PI()*(($C$21/2)^2)*($G$20-$O122))*$P$29))+((($D$18+$H$18)/3)*$BD$6)-(((PI()*($C$21/2)^2*(($C$21/2)*$AZ$6))/3)*$P$29)))</f>
        <v>178035.5986349294</v>
      </c>
      <c r="Q122" s="73">
        <v>9.1</v>
      </c>
      <c r="R122" s="79">
        <f t="shared" si="13"/>
        <v>177246.78629055675</v>
      </c>
      <c r="S122" s="53">
        <v>9.1</v>
      </c>
      <c r="T122" s="80">
        <f>IF($S122&gt;$G$20,IF('Silo Levels'!$L$14="Pumping",((PI()*((($C$19+$G$20)-$S122)*($O$20/($O$19/2)))^2*((($O$20+$G$20)-$S122))/3)*$T$29)+(((PI()*((($C$19+$G$20)-$S122)*($O$20/($O$19/2)))^2*(((($C$19+$G$20)-$S122)*($O$20/($O$19/2)))*$AZ$7))/3)*$T$29),(((PI()*((($C$19+$G$20)-$S122)*($O$20/($O$19/2)))^2*((($O$20+$G$20)-$S122)/3))*$T$29)-((PI()*((($C$19+$G$20)-$S122)*($O$20/($O$19/2)))^2*(((($C$19+$G$20)-$S122)*($O$20/($O$19/2)))*$AZ$7)/3)*$T$29))),IF('Silo Levels'!$L$14="Pumping",(($D$18*$T$29)+((PI()*(($C$21/2)^2)*($G$20-$S122))*$T$29))+((($D$18+$H$18)/3)*$BD$7)+(((PI()*($C$21/2)^2*(($C$21/2)*$AZ$7))/3)*$T$29),(($D$18*$T$29)+((PI()*(($C$21/2)^2)*($G$20-$S122))*$T$29))+((($D$18+$H$18)/3)*$BD$7)-(((PI()*($C$21/2)^2*(($C$21/2)*$AZ$7))/3)*$T$29)))</f>
        <v>173272.72481942788</v>
      </c>
      <c r="U122" s="73">
        <v>9.1</v>
      </c>
      <c r="V122" s="79">
        <f t="shared" si="16"/>
        <v>172745.80890761976</v>
      </c>
      <c r="W122" s="53">
        <v>9.1</v>
      </c>
      <c r="X122" s="80">
        <f>IF($W122&gt;$G$20,IF('Silo Levels'!$L$15="Pumping",((PI()*((($C$19+$G$20)-$W122)*($O$20/($O$19/2)))^2*((($O$20+$G$20)-$W122))/3)*$X$29)+(((PI()*((($C$19+$G$20)-$W122)*($O$20/($O$19/2)))^2*(((($C$19+$G$20)-$W122)*($O$20/($O$19/2)))*$AZ$8))/3)*$X$29),(((PI()*((($C$19+$G$20)-$W122)*($O$20/($O$19/2)))^2*((($O$20+$G$20)-$W122)/3))*$X$29)-((PI()*((($C$19+$G$20)-$W122)*($O$20/($O$19/2)))^2*(((($C$19+$G$20)-$W122)*($O$20/($O$19/2)))*$AZ$8)/3)*$X$29))),IF('Silo Levels'!$L$15="Pumping",(($D$18*$X$29)+((PI()*(($C$21/2)^2)*($G$20-$W122))*$X$29))+((($D$18+$H$18)/3)*$BD$8)+(((PI()*($C$21/2)^2*(($C$21/2)*$AZ$8))/3)*$X$29),(($D$18*$X$29)+((PI()*(($C$21/2)^2)*($G$20-$W122))*$X$29))+((($D$18+$H$18)/3)*$BD$8)-(((PI()*($C$21/2)^2*(($C$21/2)*$AZ$8))/3)*$X$29)))</f>
        <v>168874.38112475027</v>
      </c>
      <c r="Y122" s="73">
        <v>9.1</v>
      </c>
      <c r="Z122" s="79">
        <f t="shared" si="14"/>
        <v>170060.92926916116</v>
      </c>
      <c r="AA122" s="53">
        <v>9.1</v>
      </c>
      <c r="AB122" s="80">
        <f>IF($AA122&gt;$G$20,IF('Silo Levels'!$L$16="Pumping",((PI()*((($C$19+$G$20)-$AA122)*($O$20/($O$19/2)))^2*((($O$20+$G$20)-$AA122))/3)*$AB$29)+(((PI()*((($C$19+$G$20)-$AA122)*($O$20/($O$19/2)))^2*(((($C$19+$G$20)-$AA122)*($O$20/($O$19/2)))*$AZ$9))/3)*$AB$29),(((PI()*((($C$19+$G$20)-$AA122)*($O$20/($O$19/2)))^2*((($O$20+$G$20)-$AA122)/3))*$AB$29)-((PI()*((($C$19+$G$20)-$AA122)*($O$20/($O$19/2)))^2*(((($C$19+$G$20)-$AA122)*($O$20/($O$19/2)))*$AZ$9)/3)*$AB$29))),IF('Silo Levels'!$L$16="Pumping",(($D$18*$AB$29)+((PI()*(($C$21/2)^2)*($G$20-$AA122))*$AB$29))+((($D$18+$H$18)/3)*$BD$9)+(((PI()*($C$21/2)^2*(($C$21/2)*$AZ$9))/3)*$AB$29),(($D$18*$AB$29)+((PI()*(($C$21/2)^2)*($G$20-$AA122))*$AB$29))+((($D$18+$H$18)/3)*$BD$9)-(((PI()*($C$21/2)^2*(($C$21/2)*$AZ$9))/3)*$AB$29)))</f>
        <v>166250.72354460997</v>
      </c>
      <c r="AC122" s="73">
        <v>9.1</v>
      </c>
      <c r="AD122" s="79">
        <f t="shared" si="17"/>
        <v>169092.99825507699</v>
      </c>
      <c r="AE122" s="53">
        <v>9.1</v>
      </c>
      <c r="AF122" s="80">
        <f>IF($AE122&gt;$G$20,IF('Silo Levels'!$L$17="Pumping",((PI()*((($C$19+$G$20)-$AE122)*($O$20/($O$19/2)))^2*((($O$20+$G$20)-$AE122))/3)*$AF$29)+(((PI()*((($C$19+$G$20)-$AE122)*($O$20/($O$19/2)))^2*(((($C$19+$G$20)-$AE122)*($O$20/($O$19/2)))*$AZ$10))/3)*$AF$29),(((PI()*((($C$19+$G$20)-$AE122)*($O$20/($O$19/2)))^2*((($O$20+$G$20)-$AE122)/3))*$AF$29)-((PI()*((($C$19+$G$20)-$AE122)*($O$20/($O$19/2)))^2*(((($C$19+$G$20)-$AE122)*($O$20/($O$19/2)))*$AZ$10)/3)*$AF$29))),IF('Silo Levels'!$L$17="Pumping",(($D$18*$AF$29)+((PI()*(($C$21/2)^2)*($G$20-$AE122))*$AF$29))+((($D$18+$H$18)/3)*$BD$10)+(((PI()*($C$21/2)^2*(($C$21/2)*$AZ$10))/3)*$AF$29),(($D$18*$AF$29)+((PI()*(($C$21/2)^2)*($G$20-$AE122))*$AF$29))+((($D$18+$H$18)/3)*$BD$10)-(((PI()*($C$21/2)^2*(($C$21/2)*$AZ$10))/3)*$AF$29)))</f>
        <v>165304.86381005115</v>
      </c>
      <c r="AG122" s="73">
        <v>9.1</v>
      </c>
      <c r="AH122" s="79">
        <f t="shared" si="15"/>
        <v>169849.86926101908</v>
      </c>
      <c r="AI122" s="53">
        <v>9.1</v>
      </c>
      <c r="AJ122" s="80">
        <f>IF($AI122&gt;$G$20,IF('Silo Levels'!$L$18="Pumping",((PI()*((($C$19+$G$20)-$AI122)*($O$20/($O$19/2)))^2*((($O$20+$G$20)-$AI122))/3)*$AJ$29)+(((PI()*((($C$19+$G$20)-$AI122)*($O$20/($O$19/2)))^2*(((($C$19+$G$20)-$AI122)*($O$20/($O$19/2)))*$AZ$11))/3)*$AJ$29),(((PI()*((($C$19+$G$20)-$AI122)*($O$20/($O$19/2)))^2*((($O$20+$G$20)-$AI122)/3))*$AJ$29)-((PI()*((($C$19+$G$20)-$AI122)*($O$20/($O$19/2)))^2*(((($C$19+$G$20)-$AI122)*($O$20/($O$19/2)))*$AZ$11)/3)*$AJ$29))),IF('Silo Levels'!$L$18="Pumping",(($D$18*$AJ$29)+((PI()*(($C$21/2)^2)*($G$20-$AI122))*$AJ$29))+((($D$18+$H$18)/3)*$BD$11)+(((PI()*($C$21/2)^2*(($C$21/2)*$AZ$11))/3)*$AJ$29),(($D$18*$AJ$29)+((PI()*(($C$21/2)^2)*($G$20-$AI122))*$AJ$29))+((($D$18+$H$18)/3)*$BD$11)-(((PI()*($C$21/2)^2*(($C$21/2)*$AZ$11))/3)*$AJ$29)))</f>
        <v>166044.47623940697</v>
      </c>
    </row>
    <row r="123" spans="1:36" x14ac:dyDescent="0.3">
      <c r="A123" s="48">
        <v>9.1999999999999993</v>
      </c>
      <c r="B123" s="78">
        <f t="shared" si="9"/>
        <v>112283.96288921458</v>
      </c>
      <c r="C123" s="53">
        <v>9.1999999999999993</v>
      </c>
      <c r="D123" s="54">
        <f>IF($C123&gt;$G$6,IF('Silo Levels'!$L$10="Pumping",((PI()*((($C$5+$G$6)-$C123)*($O$6/($O$5/2)))^2*((($O$6+$G$6)-$C123))/3)*$D$29)+(((PI()*((($C$5+$G$6)-$C123)*($O$6/($O$5/2)))^2*(((($C$5+$G$6)-$C123)*($O$6/($O$5/2)))*$AZ$3))/3)*$D$29),(((PI()*((($C$5+$G$6)-$C123)*($O$6/($O$5/2)))^2*((($O$6+$G$6)-$C123)/3))*$D$29)-((PI()*((($C$5+$G$6)-$C123)*($O$6/($O$5/2)))^2*(((($C$5+$G$6)-$C123)*($O$6/($O$5/2)))*$AZ$3)/3)*$D$29))),IF('Silo Levels'!$L$10="Pumping",(($D$4*$D$29)+((PI()*(($C$7/2)^2)*(G$6-$C123))*$D$29))+((($D$4+$H$4)/3)*$BD$3)+(((PI()*($C$7/2)^2*(($C$7/2)*$AZ$3))/3)*$D$29),(($D$4*$D$29)+((PI()*(($C$7/2)^2)*($G$6-$C123))*$D$29))+((($D$4+$H$4)/3)*$BD$3)-(((PI()*($C$7/2)^2*(($C$7/2)*$AZ$3))/3)*$D$29)))</f>
        <v>109228.45613950839</v>
      </c>
      <c r="E123" s="73">
        <v>9.1999999999999993</v>
      </c>
      <c r="F123" s="78">
        <f t="shared" si="10"/>
        <v>98136.200648068421</v>
      </c>
      <c r="G123" s="53">
        <v>9.1999999999999993</v>
      </c>
      <c r="H123" s="54">
        <f>IF($G123&gt;$G$6,IF('Silo Levels'!$L$11="Pumping",((PI()*((($C$5+$G$6)-$G123)*($O$6/($O$5/2)))^2*((($O$6+$G$6)-$G123))/3)*$H$29)+(((PI()*((($C$5+$G$6)-$G123)*($O$6/($O$5/2)))^2*(((($C$5+$G$6)-$G123)*($O$6/($O$5/2)))*$AZ$4))/3)*$H$29),(((PI()*((($C$5+$G$6)-$G123)*($O$6/($O$5/2)))^2*((($O$6+$G$6)-$G123)/3))*$H$29)-((PI()*((($C$5+$G$6)-$G123)*($O$6/($O$5/2)))^2*(((($C$5+$G$6)-$G123)*($O$6/($O$5/2)))*$AZ$4)/3)*$H$29))),IF('Silo Levels'!$L$11="Pumping",(($D$4*$H$29)+((PI()*(($C$7/2)^2)*(G$6-$G123))*$H$29))+((($D$4+$H$4)/3)*$BD$4)+(((PI()*($C$7/2)^2*(($C$7/2)*$AZ$4))/3)*$H$29),(($D$4*$H$29)+((PI()*(($C$7/2)^2)*($G$6-$G123))*$H$29))+((($D$4+$H$4)/3)*$BD$4)-(((PI()*($C$7/2)^2*(($C$7/2)*$AZ$4))/3)*$H$29)))</f>
        <v>95472.425532939946</v>
      </c>
      <c r="I123" s="73">
        <v>9.1999999999999993</v>
      </c>
      <c r="J123" s="79">
        <f t="shared" si="11"/>
        <v>364583.59359740274</v>
      </c>
      <c r="K123" s="53">
        <v>9.1999999999999993</v>
      </c>
      <c r="L123" s="80">
        <f>IF($K123&gt;$G$13,IF('Silo Levels'!$L$12="Pumping",((PI()*((($C$12+$G$13)-$K123)*($O$13/($O$12/2)))^2*((($O$13+$G$13)-$K123))/3)*$L$29)+(((PI()*((($C$12+$G$13)-$K123)*($O$13/($O$12/2)))^2*(((($C$12+$G$13)-$K123)*($O$13/($O$12/2)))*$AZ$5))/3)*$L$29),(((PI()*((($C$12+$G$13)-$K123)*($O$13/($O$12/2)))^2*((($O$13+$G$13)-$K123)/3))*$L$29)-((PI()*((($C$12+$G$13)-$K123)*($O$13/($O$12/2)))^2*(((($C$12+$G$13)-$K123)*($O$13/($O$12/2)))*$AZ$5)/3)*$L$29))),IF('Silo Levels'!$L$12="Pumping",(($D$11*$L$29)+((PI()*(($C$14/2)^2)*($G$13-$K123))*$L$29))+((($D$11+$H$11)/3)*$BD$5)+(((PI()*($C$14/2)^2*(($C$14/2)*$AZ$5))/3)*$L$29),(($D$11*$L$29)+((PI()*(($C$14/2)^2)*($G$13-$K123))*$L$29))+((($D$11+$H$11)/3)*$BD$5)-(((PI()*($C$14/2)^2*(($C$14/2)*$AZ$5))/3)*$L$29)))</f>
        <v>350385.58691780327</v>
      </c>
      <c r="M123" s="73">
        <v>9.1999999999999993</v>
      </c>
      <c r="N123" s="79">
        <f t="shared" si="12"/>
        <v>181710.85641865345</v>
      </c>
      <c r="O123" s="53">
        <v>9.1999999999999993</v>
      </c>
      <c r="P123" s="80">
        <f>IF($O123&gt;$G$20,IF('Silo Levels'!$L$13="Pumping",((PI()*((($C$19+$G$20)-$O123)*($O$20/($O$19/2)))^2*((($O$20+$G$20)-$O123))/3)*$P$29)+(((PI()*((($C$19+$G$20)-$O123)*($O$20/($O$19/2)))^2*(((($C$19+$G$20)-$O123)*($O$20/($O$19/2)))*$AZ$6))/3)*$P$29),(((PI()*((($C$19+$G$20)-$O123)*($O$20/($O$19/2)))^2*((($O$20+$G$20)-$O123)/3))*$P$29)-((PI()*((($C$19+$G$20)-$O123)*($O$20/($O$19/2)))^2*(((($C$19+$G$20)-$O123)*($O$20/($O$19/2)))*$AZ$6)/3)*$P$29))),IF('Silo Levels'!$L$13="Pumping",(($D$18*$P$29)+((PI()*(($C$21/2)^2)*($G$20-$O123))*$P$29))+((($D$18+$H$18)/3)*$BD$6)+(((PI()*($C$21/2)^2*(($C$21/2)*$AZ$6))/3)*$P$29),(($D$18*$P$29)+((PI()*(($C$21/2)^2)*($G$20-$O123))*$P$29))+((($D$18+$H$18)/3)*$BD$6)-(((PI()*($C$21/2)^2*(($C$21/2)*$AZ$6))/3)*$P$29)))</f>
        <v>177625.65508662869</v>
      </c>
      <c r="Q123" s="73">
        <v>9.1999999999999993</v>
      </c>
      <c r="R123" s="79">
        <f t="shared" si="13"/>
        <v>176847.99545303581</v>
      </c>
      <c r="S123" s="53">
        <v>9.1999999999999993</v>
      </c>
      <c r="T123" s="80">
        <f>IF($S123&gt;$G$20,IF('Silo Levels'!$L$14="Pumping",((PI()*((($C$19+$G$20)-$S123)*($O$20/($O$19/2)))^2*((($O$20+$G$20)-$S123))/3)*$T$29)+(((PI()*((($C$19+$G$20)-$S123)*($O$20/($O$19/2)))^2*(((($C$19+$G$20)-$S123)*($O$20/($O$19/2)))*$AZ$7))/3)*$T$29),(((PI()*((($C$19+$G$20)-$S123)*($O$20/($O$19/2)))^2*((($O$20+$G$20)-$S123)/3))*$T$29)-((PI()*((($C$19+$G$20)-$S123)*($O$20/($O$19/2)))^2*(((($C$19+$G$20)-$S123)*($O$20/($O$19/2)))*$AZ$7)/3)*$T$29))),IF('Silo Levels'!$L$14="Pumping",(($D$18*$T$29)+((PI()*(($C$21/2)^2)*($G$20-$S123))*$T$29))+((($D$18+$H$18)/3)*$BD$7)+(((PI()*($C$21/2)^2*(($C$21/2)*$AZ$7))/3)*$T$29),(($D$18*$T$29)+((PI()*(($C$21/2)^2)*($G$20-$S123))*$T$29))+((($D$18+$H$18)/3)*$BD$7)-(((PI()*($C$21/2)^2*(($C$21/2)*$AZ$7))/3)*$T$29)))</f>
        <v>172873.93398190694</v>
      </c>
      <c r="U123" s="73">
        <v>9.1999999999999993</v>
      </c>
      <c r="V123" s="79">
        <f t="shared" si="16"/>
        <v>172357.31719979178</v>
      </c>
      <c r="W123" s="53">
        <v>9.1999999999999993</v>
      </c>
      <c r="X123" s="80">
        <f>IF($W123&gt;$G$20,IF('Silo Levels'!$L$15="Pumping",((PI()*((($C$19+$G$20)-$W123)*($O$20/($O$19/2)))^2*((($O$20+$G$20)-$W123))/3)*$X$29)+(((PI()*((($C$19+$G$20)-$W123)*($O$20/($O$19/2)))^2*(((($C$19+$G$20)-$W123)*($O$20/($O$19/2)))*$AZ$8))/3)*$X$29),(((PI()*((($C$19+$G$20)-$W123)*($O$20/($O$19/2)))^2*((($O$20+$G$20)-$W123)/3))*$X$29)-((PI()*((($C$19+$G$20)-$W123)*($O$20/($O$19/2)))^2*(((($C$19+$G$20)-$W123)*($O$20/($O$19/2)))*$AZ$8)/3)*$X$29))),IF('Silo Levels'!$L$15="Pumping",(($D$18*$X$29)+((PI()*(($C$21/2)^2)*($G$20-$W123))*$X$29))+((($D$18+$H$18)/3)*$BD$8)+(((PI()*($C$21/2)^2*(($C$21/2)*$AZ$8))/3)*$X$29),(($D$18*$X$29)+((PI()*(($C$21/2)^2)*($G$20-$W123))*$X$29))+((($D$18+$H$18)/3)*$BD$8)-(((PI()*($C$21/2)^2*(($C$21/2)*$AZ$8))/3)*$X$29)))</f>
        <v>168485.88941692229</v>
      </c>
      <c r="Y123" s="73">
        <v>9.1999999999999993</v>
      </c>
      <c r="Z123" s="79">
        <f t="shared" si="14"/>
        <v>169678.58109889264</v>
      </c>
      <c r="AA123" s="53">
        <v>9.1999999999999993</v>
      </c>
      <c r="AB123" s="80">
        <f>IF($AA123&gt;$G$20,IF('Silo Levels'!$L$16="Pumping",((PI()*((($C$19+$G$20)-$AA123)*($O$20/($O$19/2)))^2*((($O$20+$G$20)-$AA123))/3)*$AB$29)+(((PI()*((($C$19+$G$20)-$AA123)*($O$20/($O$19/2)))^2*(((($C$19+$G$20)-$AA123)*($O$20/($O$19/2)))*$AZ$9))/3)*$AB$29),(((PI()*((($C$19+$G$20)-$AA123)*($O$20/($O$19/2)))^2*((($O$20+$G$20)-$AA123)/3))*$AB$29)-((PI()*((($C$19+$G$20)-$AA123)*($O$20/($O$19/2)))^2*(((($C$19+$G$20)-$AA123)*($O$20/($O$19/2)))*$AZ$9)/3)*$AB$29))),IF('Silo Levels'!$L$16="Pumping",(($D$18*$AB$29)+((PI()*(($C$21/2)^2)*($G$20-$AA123))*$AB$29))+((($D$18+$H$18)/3)*$BD$9)+(((PI()*($C$21/2)^2*(($C$21/2)*$AZ$9))/3)*$AB$29),(($D$18*$AB$29)+((PI()*(($C$21/2)^2)*($G$20-$AA123))*$AB$29))+((($D$18+$H$18)/3)*$BD$9)-(((PI()*($C$21/2)^2*(($C$21/2)*$AZ$9))/3)*$AB$29)))</f>
        <v>165868.37537434144</v>
      </c>
      <c r="AC123" s="73">
        <v>9.1999999999999993</v>
      </c>
      <c r="AD123" s="79">
        <f t="shared" si="17"/>
        <v>168712.86490310228</v>
      </c>
      <c r="AE123" s="53">
        <v>9.1999999999999993</v>
      </c>
      <c r="AF123" s="80">
        <f>IF($AE123&gt;$G$20,IF('Silo Levels'!$L$17="Pumping",((PI()*((($C$19+$G$20)-$AE123)*($O$20/($O$19/2)))^2*((($O$20+$G$20)-$AE123))/3)*$AF$29)+(((PI()*((($C$19+$G$20)-$AE123)*($O$20/($O$19/2)))^2*(((($C$19+$G$20)-$AE123)*($O$20/($O$19/2)))*$AZ$10))/3)*$AF$29),(((PI()*((($C$19+$G$20)-$AE123)*($O$20/($O$19/2)))^2*((($O$20+$G$20)-$AE123)/3))*$AF$29)-((PI()*((($C$19+$G$20)-$AE123)*($O$20/($O$19/2)))^2*(((($C$19+$G$20)-$AE123)*($O$20/($O$19/2)))*$AZ$10)/3)*$AF$29))),IF('Silo Levels'!$L$17="Pumping",(($D$18*$AF$29)+((PI()*(($C$21/2)^2)*($G$20-$AE123))*$AF$29))+((($D$18+$H$18)/3)*$BD$10)+(((PI()*($C$21/2)^2*(($C$21/2)*$AZ$10))/3)*$AF$29),(($D$18*$AF$29)+((PI()*(($C$21/2)^2)*($G$20-$AE123))*$AF$29))+((($D$18+$H$18)/3)*$BD$10)-(((PI()*($C$21/2)^2*(($C$21/2)*$AZ$10))/3)*$AF$29)))</f>
        <v>164924.73045807643</v>
      </c>
      <c r="AG123" s="73">
        <v>9.1999999999999993</v>
      </c>
      <c r="AH123" s="79">
        <f t="shared" si="15"/>
        <v>169468.00403794443</v>
      </c>
      <c r="AI123" s="53">
        <v>9.1999999999999993</v>
      </c>
      <c r="AJ123" s="80">
        <f>IF($AI123&gt;$G$20,IF('Silo Levels'!$L$18="Pumping",((PI()*((($C$19+$G$20)-$AI123)*($O$20/($O$19/2)))^2*((($O$20+$G$20)-$AI123))/3)*$AJ$29)+(((PI()*((($C$19+$G$20)-$AI123)*($O$20/($O$19/2)))^2*(((($C$19+$G$20)-$AI123)*($O$20/($O$19/2)))*$AZ$11))/3)*$AJ$29),(((PI()*((($C$19+$G$20)-$AI123)*($O$20/($O$19/2)))^2*((($O$20+$G$20)-$AI123)/3))*$AJ$29)-((PI()*((($C$19+$G$20)-$AI123)*($O$20/($O$19/2)))^2*(((($C$19+$G$20)-$AI123)*($O$20/($O$19/2)))*$AZ$11)/3)*$AJ$29))),IF('Silo Levels'!$L$18="Pumping",(($D$18*$AJ$29)+((PI()*(($C$21/2)^2)*($G$20-$AI123))*$AJ$29))+((($D$18+$H$18)/3)*$BD$11)+(((PI()*($C$21/2)^2*(($C$21/2)*$AZ$11))/3)*$AJ$29),(($D$18*$AJ$29)+((PI()*(($C$21/2)^2)*($G$20-$AI123))*$AJ$29))+((($D$18+$H$18)/3)*$BD$11)-(((PI()*($C$21/2)^2*(($C$21/2)*$AZ$11))/3)*$AJ$29)))</f>
        <v>165662.61101633232</v>
      </c>
    </row>
    <row r="124" spans="1:36" x14ac:dyDescent="0.3">
      <c r="A124" s="48">
        <v>9.3000000000000007</v>
      </c>
      <c r="B124" s="78">
        <f t="shared" si="9"/>
        <v>111845.94101568774</v>
      </c>
      <c r="C124" s="53">
        <v>9.3000000000000007</v>
      </c>
      <c r="D124" s="54">
        <f>IF($C124&gt;$G$6,IF('Silo Levels'!$L$10="Pumping",((PI()*((($C$5+$G$6)-$C124)*($O$6/($O$5/2)))^2*((($O$6+$G$6)-$C124))/3)*$D$29)+(((PI()*((($C$5+$G$6)-$C124)*($O$6/($O$5/2)))^2*(((($C$5+$G$6)-$C124)*($O$6/($O$5/2)))*$AZ$3))/3)*$D$29),(((PI()*((($C$5+$G$6)-$C124)*($O$6/($O$5/2)))^2*((($O$6+$G$6)-$C124)/3))*$D$29)-((PI()*((($C$5+$G$6)-$C124)*($O$6/($O$5/2)))^2*(((($C$5+$G$6)-$C124)*($O$6/($O$5/2)))*$AZ$3)/3)*$D$29))),IF('Silo Levels'!$L$10="Pumping",(($D$4*$D$29)+((PI()*(($C$7/2)^2)*(G$6-$C124))*$D$29))+((($D$4+$H$4)/3)*$BD$3)+(((PI()*($C$7/2)^2*(($C$7/2)*$AZ$3))/3)*$D$29),(($D$4*$D$29)+((PI()*(($C$7/2)^2)*($G$6-$C124))*$D$29))+((($D$4+$H$4)/3)*$BD$3)-(((PI()*($C$7/2)^2*(($C$7/2)*$AZ$3))/3)*$D$29)))</f>
        <v>108790.43426598154</v>
      </c>
      <c r="E124" s="73">
        <v>9.3000000000000007</v>
      </c>
      <c r="F124" s="78">
        <f t="shared" si="10"/>
        <v>97754.33542499374</v>
      </c>
      <c r="G124" s="53">
        <v>9.3000000000000007</v>
      </c>
      <c r="H124" s="54">
        <f>IF($G124&gt;$G$6,IF('Silo Levels'!$L$11="Pumping",((PI()*((($C$5+$G$6)-$G124)*($O$6/($O$5/2)))^2*((($O$6+$G$6)-$G124))/3)*$H$29)+(((PI()*((($C$5+$G$6)-$G124)*($O$6/($O$5/2)))^2*(((($C$5+$G$6)-$G124)*($O$6/($O$5/2)))*$AZ$4))/3)*$H$29),(((PI()*((($C$5+$G$6)-$G124)*($O$6/($O$5/2)))^2*((($O$6+$G$6)-$G124)/3))*$H$29)-((PI()*((($C$5+$G$6)-$G124)*($O$6/($O$5/2)))^2*(((($C$5+$G$6)-$G124)*($O$6/($O$5/2)))*$AZ$4)/3)*$H$29))),IF('Silo Levels'!$L$11="Pumping",(($D$4*$H$29)+((PI()*(($C$7/2)^2)*(G$6-$G124))*$H$29))+((($D$4+$H$4)/3)*$BD$4)+(((PI()*($C$7/2)^2*(($C$7/2)*$AZ$4))/3)*$H$29),(($D$4*$H$29)+((PI()*(($C$7/2)^2)*($G$6-$G124))*$H$29))+((($D$4+$H$4)/3)*$BD$4)-(((PI()*($C$7/2)^2*(($C$7/2)*$AZ$4))/3)*$H$29)))</f>
        <v>95090.560309865265</v>
      </c>
      <c r="I124" s="73">
        <v>9.3000000000000007</v>
      </c>
      <c r="J124" s="79">
        <f t="shared" si="11"/>
        <v>363664.62876377162</v>
      </c>
      <c r="K124" s="53">
        <v>9.3000000000000007</v>
      </c>
      <c r="L124" s="80">
        <f>IF($K124&gt;$G$13,IF('Silo Levels'!$L$12="Pumping",((PI()*((($C$12+$G$13)-$K124)*($O$13/($O$12/2)))^2*((($O$13+$G$13)-$K124))/3)*$L$29)+(((PI()*((($C$12+$G$13)-$K124)*($O$13/($O$12/2)))^2*(((($C$12+$G$13)-$K124)*($O$13/($O$12/2)))*$AZ$5))/3)*$L$29),(((PI()*((($C$12+$G$13)-$K124)*($O$13/($O$12/2)))^2*((($O$13+$G$13)-$K124)/3))*$L$29)-((PI()*((($C$12+$G$13)-$K124)*($O$13/($O$12/2)))^2*(((($C$12+$G$13)-$K124)*($O$13/($O$12/2)))*$AZ$5)/3)*$L$29))),IF('Silo Levels'!$L$12="Pumping",(($D$11*$L$29)+((PI()*(($C$14/2)^2)*($G$13-$K124))*$L$29))+((($D$11+$H$11)/3)*$BD$5)+(((PI()*($C$14/2)^2*(($C$14/2)*$AZ$5))/3)*$L$29),(($D$11*$L$29)+((PI()*(($C$14/2)^2)*($G$13-$K124))*$L$29))+((($D$11+$H$11)/3)*$BD$5)-(((PI()*($C$14/2)^2*(($C$14/2)*$AZ$5))/3)*$L$29)))</f>
        <v>349466.62208417215</v>
      </c>
      <c r="M124" s="73">
        <v>9.3000000000000007</v>
      </c>
      <c r="N124" s="79">
        <f t="shared" si="12"/>
        <v>181300.91287035268</v>
      </c>
      <c r="O124" s="53">
        <v>9.3000000000000007</v>
      </c>
      <c r="P124" s="80">
        <f>IF($O124&gt;$G$20,IF('Silo Levels'!$L$13="Pumping",((PI()*((($C$19+$G$20)-$O124)*($O$20/($O$19/2)))^2*((($O$20+$G$20)-$O124))/3)*$P$29)+(((PI()*((($C$19+$G$20)-$O124)*($O$20/($O$19/2)))^2*(((($C$19+$G$20)-$O124)*($O$20/($O$19/2)))*$AZ$6))/3)*$P$29),(((PI()*((($C$19+$G$20)-$O124)*($O$20/($O$19/2)))^2*((($O$20+$G$20)-$O124)/3))*$P$29)-((PI()*((($C$19+$G$20)-$O124)*($O$20/($O$19/2)))^2*(((($C$19+$G$20)-$O124)*($O$20/($O$19/2)))*$AZ$6)/3)*$P$29))),IF('Silo Levels'!$L$13="Pumping",(($D$18*$P$29)+((PI()*(($C$21/2)^2)*($G$20-$O124))*$P$29))+((($D$18+$H$18)/3)*$BD$6)+(((PI()*($C$21/2)^2*(($C$21/2)*$AZ$6))/3)*$P$29),(($D$18*$P$29)+((PI()*(($C$21/2)^2)*($G$20-$O124))*$P$29))+((($D$18+$H$18)/3)*$BD$6)-(((PI()*($C$21/2)^2*(($C$21/2)*$AZ$6))/3)*$P$29)))</f>
        <v>177215.71153832792</v>
      </c>
      <c r="Q124" s="73">
        <v>9.3000000000000007</v>
      </c>
      <c r="R124" s="79">
        <f t="shared" si="13"/>
        <v>176449.20461551481</v>
      </c>
      <c r="S124" s="53">
        <v>9.3000000000000007</v>
      </c>
      <c r="T124" s="80">
        <f>IF($S124&gt;$G$20,IF('Silo Levels'!$L$14="Pumping",((PI()*((($C$19+$G$20)-$S124)*($O$20/($O$19/2)))^2*((($O$20+$G$20)-$S124))/3)*$T$29)+(((PI()*((($C$19+$G$20)-$S124)*($O$20/($O$19/2)))^2*(((($C$19+$G$20)-$S124)*($O$20/($O$19/2)))*$AZ$7))/3)*$T$29),(((PI()*((($C$19+$G$20)-$S124)*($O$20/($O$19/2)))^2*((($O$20+$G$20)-$S124)/3))*$T$29)-((PI()*((($C$19+$G$20)-$S124)*($O$20/($O$19/2)))^2*(((($C$19+$G$20)-$S124)*($O$20/($O$19/2)))*$AZ$7)/3)*$T$29))),IF('Silo Levels'!$L$14="Pumping",(($D$18*$T$29)+((PI()*(($C$21/2)^2)*($G$20-$S124))*$T$29))+((($D$18+$H$18)/3)*$BD$7)+(((PI()*($C$21/2)^2*(($C$21/2)*$AZ$7))/3)*$T$29),(($D$18*$T$29)+((PI()*(($C$21/2)^2)*($G$20-$S124))*$T$29))+((($D$18+$H$18)/3)*$BD$7)-(((PI()*($C$21/2)^2*(($C$21/2)*$AZ$7))/3)*$T$29)))</f>
        <v>172475.14314438595</v>
      </c>
      <c r="U124" s="73">
        <v>9.3000000000000007</v>
      </c>
      <c r="V124" s="79">
        <f t="shared" si="16"/>
        <v>171968.82549196371</v>
      </c>
      <c r="W124" s="53">
        <v>9.3000000000000007</v>
      </c>
      <c r="X124" s="80">
        <f>IF($W124&gt;$G$20,IF('Silo Levels'!$L$15="Pumping",((PI()*((($C$19+$G$20)-$W124)*($O$20/($O$19/2)))^2*((($O$20+$G$20)-$W124))/3)*$X$29)+(((PI()*((($C$19+$G$20)-$W124)*($O$20/($O$19/2)))^2*(((($C$19+$G$20)-$W124)*($O$20/($O$19/2)))*$AZ$8))/3)*$X$29),(((PI()*((($C$19+$G$20)-$W124)*($O$20/($O$19/2)))^2*((($O$20+$G$20)-$W124)/3))*$X$29)-((PI()*((($C$19+$G$20)-$W124)*($O$20/($O$19/2)))^2*(((($C$19+$G$20)-$W124)*($O$20/($O$19/2)))*$AZ$8)/3)*$X$29))),IF('Silo Levels'!$L$15="Pumping",(($D$18*$X$29)+((PI()*(($C$21/2)^2)*($G$20-$W124))*$X$29))+((($D$18+$H$18)/3)*$BD$8)+(((PI()*($C$21/2)^2*(($C$21/2)*$AZ$8))/3)*$X$29),(($D$18*$X$29)+((PI()*(($C$21/2)^2)*($G$20-$W124))*$X$29))+((($D$18+$H$18)/3)*$BD$8)-(((PI()*($C$21/2)^2*(($C$21/2)*$AZ$8))/3)*$X$29)))</f>
        <v>168097.39770909422</v>
      </c>
      <c r="Y124" s="73">
        <v>9.3000000000000007</v>
      </c>
      <c r="Z124" s="79">
        <f t="shared" si="14"/>
        <v>169296.23292862403</v>
      </c>
      <c r="AA124" s="53">
        <v>9.3000000000000007</v>
      </c>
      <c r="AB124" s="80">
        <f>IF($AA124&gt;$G$20,IF('Silo Levels'!$L$16="Pumping",((PI()*((($C$19+$G$20)-$AA124)*($O$20/($O$19/2)))^2*((($O$20+$G$20)-$AA124))/3)*$AB$29)+(((PI()*((($C$19+$G$20)-$AA124)*($O$20/($O$19/2)))^2*(((($C$19+$G$20)-$AA124)*($O$20/($O$19/2)))*$AZ$9))/3)*$AB$29),(((PI()*((($C$19+$G$20)-$AA124)*($O$20/($O$19/2)))^2*((($O$20+$G$20)-$AA124)/3))*$AB$29)-((PI()*((($C$19+$G$20)-$AA124)*($O$20/($O$19/2)))^2*(((($C$19+$G$20)-$AA124)*($O$20/($O$19/2)))*$AZ$9)/3)*$AB$29))),IF('Silo Levels'!$L$16="Pumping",(($D$18*$AB$29)+((PI()*(($C$21/2)^2)*($G$20-$AA124))*$AB$29))+((($D$18+$H$18)/3)*$BD$9)+(((PI()*($C$21/2)^2*(($C$21/2)*$AZ$9))/3)*$AB$29),(($D$18*$AB$29)+((PI()*(($C$21/2)^2)*($G$20-$AA124))*$AB$29))+((($D$18+$H$18)/3)*$BD$9)-(((PI()*($C$21/2)^2*(($C$21/2)*$AZ$9))/3)*$AB$29)))</f>
        <v>165486.02720407283</v>
      </c>
      <c r="AC124" s="73">
        <v>9.3000000000000007</v>
      </c>
      <c r="AD124" s="79">
        <f t="shared" si="17"/>
        <v>168332.73155112754</v>
      </c>
      <c r="AE124" s="53">
        <v>9.3000000000000007</v>
      </c>
      <c r="AF124" s="80">
        <f>IF($AE124&gt;$G$20,IF('Silo Levels'!$L$17="Pumping",((PI()*((($C$19+$G$20)-$AE124)*($O$20/($O$19/2)))^2*((($O$20+$G$20)-$AE124))/3)*$AF$29)+(((PI()*((($C$19+$G$20)-$AE124)*($O$20/($O$19/2)))^2*(((($C$19+$G$20)-$AE124)*($O$20/($O$19/2)))*$AZ$10))/3)*$AF$29),(((PI()*((($C$19+$G$20)-$AE124)*($O$20/($O$19/2)))^2*((($O$20+$G$20)-$AE124)/3))*$AF$29)-((PI()*((($C$19+$G$20)-$AE124)*($O$20/($O$19/2)))^2*(((($C$19+$G$20)-$AE124)*($O$20/($O$19/2)))*$AZ$10)/3)*$AF$29))),IF('Silo Levels'!$L$17="Pumping",(($D$18*$AF$29)+((PI()*(($C$21/2)^2)*($G$20-$AE124))*$AF$29))+((($D$18+$H$18)/3)*$BD$10)+(((PI()*($C$21/2)^2*(($C$21/2)*$AZ$10))/3)*$AF$29),(($D$18*$AF$29)+((PI()*(($C$21/2)^2)*($G$20-$AE124))*$AF$29))+((($D$18+$H$18)/3)*$BD$10)-(((PI()*($C$21/2)^2*(($C$21/2)*$AZ$10))/3)*$AF$29)))</f>
        <v>164544.59710610169</v>
      </c>
      <c r="AG124" s="73">
        <v>9.3000000000000007</v>
      </c>
      <c r="AH124" s="79">
        <f t="shared" si="15"/>
        <v>169086.13881486972</v>
      </c>
      <c r="AI124" s="53">
        <v>9.3000000000000007</v>
      </c>
      <c r="AJ124" s="80">
        <f>IF($AI124&gt;$G$20,IF('Silo Levels'!$L$18="Pumping",((PI()*((($C$19+$G$20)-$AI124)*($O$20/($O$19/2)))^2*((($O$20+$G$20)-$AI124))/3)*$AJ$29)+(((PI()*((($C$19+$G$20)-$AI124)*($O$20/($O$19/2)))^2*(((($C$19+$G$20)-$AI124)*($O$20/($O$19/2)))*$AZ$11))/3)*$AJ$29),(((PI()*((($C$19+$G$20)-$AI124)*($O$20/($O$19/2)))^2*((($O$20+$G$20)-$AI124)/3))*$AJ$29)-((PI()*((($C$19+$G$20)-$AI124)*($O$20/($O$19/2)))^2*(((($C$19+$G$20)-$AI124)*($O$20/($O$19/2)))*$AZ$11)/3)*$AJ$29))),IF('Silo Levels'!$L$18="Pumping",(($D$18*$AJ$29)+((PI()*(($C$21/2)^2)*($G$20-$AI124))*$AJ$29))+((($D$18+$H$18)/3)*$BD$11)+(((PI()*($C$21/2)^2*(($C$21/2)*$AZ$11))/3)*$AJ$29),(($D$18*$AJ$29)+((PI()*(($C$21/2)^2)*($G$20-$AI124))*$AJ$29))+((($D$18+$H$18)/3)*$BD$11)-(((PI()*($C$21/2)^2*(($C$21/2)*$AZ$11))/3)*$AJ$29)))</f>
        <v>165280.74579325761</v>
      </c>
    </row>
    <row r="125" spans="1:36" x14ac:dyDescent="0.3">
      <c r="A125" s="48">
        <v>9.4</v>
      </c>
      <c r="B125" s="78">
        <f t="shared" si="9"/>
        <v>111407.91914216093</v>
      </c>
      <c r="C125" s="53">
        <v>9.4</v>
      </c>
      <c r="D125" s="54">
        <f>IF($C125&gt;$G$6,IF('Silo Levels'!$L$10="Pumping",((PI()*((($C$5+$G$6)-$C125)*($O$6/($O$5/2)))^2*((($O$6+$G$6)-$C125))/3)*$D$29)+(((PI()*((($C$5+$G$6)-$C125)*($O$6/($O$5/2)))^2*(((($C$5+$G$6)-$C125)*($O$6/($O$5/2)))*$AZ$3))/3)*$D$29),(((PI()*((($C$5+$G$6)-$C125)*($O$6/($O$5/2)))^2*((($O$6+$G$6)-$C125)/3))*$D$29)-((PI()*((($C$5+$G$6)-$C125)*($O$6/($O$5/2)))^2*(((($C$5+$G$6)-$C125)*($O$6/($O$5/2)))*$AZ$3)/3)*$D$29))),IF('Silo Levels'!$L$10="Pumping",(($D$4*$D$29)+((PI()*(($C$7/2)^2)*(G$6-$C125))*$D$29))+((($D$4+$H$4)/3)*$BD$3)+(((PI()*($C$7/2)^2*(($C$7/2)*$AZ$3))/3)*$D$29),(($D$4*$D$29)+((PI()*(($C$7/2)^2)*($G$6-$C125))*$D$29))+((($D$4+$H$4)/3)*$BD$3)-(((PI()*($C$7/2)^2*(($C$7/2)*$AZ$3))/3)*$D$29)))</f>
        <v>108352.41239245473</v>
      </c>
      <c r="E125" s="73">
        <v>9.4</v>
      </c>
      <c r="F125" s="78">
        <f t="shared" si="10"/>
        <v>97372.470201919088</v>
      </c>
      <c r="G125" s="53">
        <v>9.4</v>
      </c>
      <c r="H125" s="54">
        <f>IF($G125&gt;$G$6,IF('Silo Levels'!$L$11="Pumping",((PI()*((($C$5+$G$6)-$G125)*($O$6/($O$5/2)))^2*((($O$6+$G$6)-$G125))/3)*$H$29)+(((PI()*((($C$5+$G$6)-$G125)*($O$6/($O$5/2)))^2*(((($C$5+$G$6)-$G125)*($O$6/($O$5/2)))*$AZ$4))/3)*$H$29),(((PI()*((($C$5+$G$6)-$G125)*($O$6/($O$5/2)))^2*((($O$6+$G$6)-$G125)/3))*$H$29)-((PI()*((($C$5+$G$6)-$G125)*($O$6/($O$5/2)))^2*(((($C$5+$G$6)-$G125)*($O$6/($O$5/2)))*$AZ$4)/3)*$H$29))),IF('Silo Levels'!$L$11="Pumping",(($D$4*$H$29)+((PI()*(($C$7/2)^2)*(G$6-$G125))*$H$29))+((($D$4+$H$4)/3)*$BD$4)+(((PI()*($C$7/2)^2*(($C$7/2)*$AZ$4))/3)*$H$29),(($D$4*$H$29)+((PI()*(($C$7/2)^2)*($G$6-$G125))*$H$29))+((($D$4+$H$4)/3)*$BD$4)-(((PI()*($C$7/2)^2*(($C$7/2)*$AZ$4))/3)*$H$29)))</f>
        <v>94708.695086790613</v>
      </c>
      <c r="I125" s="73">
        <v>9.4</v>
      </c>
      <c r="J125" s="79">
        <f t="shared" si="11"/>
        <v>362745.66393014061</v>
      </c>
      <c r="K125" s="53">
        <v>9.4</v>
      </c>
      <c r="L125" s="80">
        <f>IF($K125&gt;$G$13,IF('Silo Levels'!$L$12="Pumping",((PI()*((($C$12+$G$13)-$K125)*($O$13/($O$12/2)))^2*((($O$13+$G$13)-$K125))/3)*$L$29)+(((PI()*((($C$12+$G$13)-$K125)*($O$13/($O$12/2)))^2*(((($C$12+$G$13)-$K125)*($O$13/($O$12/2)))*$AZ$5))/3)*$L$29),(((PI()*((($C$12+$G$13)-$K125)*($O$13/($O$12/2)))^2*((($O$13+$G$13)-$K125)/3))*$L$29)-((PI()*((($C$12+$G$13)-$K125)*($O$13/($O$12/2)))^2*(((($C$12+$G$13)-$K125)*($O$13/($O$12/2)))*$AZ$5)/3)*$L$29))),IF('Silo Levels'!$L$12="Pumping",(($D$11*$L$29)+((PI()*(($C$14/2)^2)*($G$13-$K125))*$L$29))+((($D$11+$H$11)/3)*$BD$5)+(((PI()*($C$14/2)^2*(($C$14/2)*$AZ$5))/3)*$L$29),(($D$11*$L$29)+((PI()*(($C$14/2)^2)*($G$13-$K125))*$L$29))+((($D$11+$H$11)/3)*$BD$5)-(((PI()*($C$14/2)^2*(($C$14/2)*$AZ$5))/3)*$L$29)))</f>
        <v>348547.65725054115</v>
      </c>
      <c r="M125" s="73">
        <v>9.4</v>
      </c>
      <c r="N125" s="79">
        <f t="shared" si="12"/>
        <v>180890.96932205194</v>
      </c>
      <c r="O125" s="53">
        <v>9.4</v>
      </c>
      <c r="P125" s="80">
        <f>IF($O125&gt;$G$20,IF('Silo Levels'!$L$13="Pumping",((PI()*((($C$19+$G$20)-$O125)*($O$20/($O$19/2)))^2*((($O$20+$G$20)-$O125))/3)*$P$29)+(((PI()*((($C$19+$G$20)-$O125)*($O$20/($O$19/2)))^2*(((($C$19+$G$20)-$O125)*($O$20/($O$19/2)))*$AZ$6))/3)*$P$29),(((PI()*((($C$19+$G$20)-$O125)*($O$20/($O$19/2)))^2*((($O$20+$G$20)-$O125)/3))*$P$29)-((PI()*((($C$19+$G$20)-$O125)*($O$20/($O$19/2)))^2*(((($C$19+$G$20)-$O125)*($O$20/($O$19/2)))*$AZ$6)/3)*$P$29))),IF('Silo Levels'!$L$13="Pumping",(($D$18*$P$29)+((PI()*(($C$21/2)^2)*($G$20-$O125))*$P$29))+((($D$18+$H$18)/3)*$BD$6)+(((PI()*($C$21/2)^2*(($C$21/2)*$AZ$6))/3)*$P$29),(($D$18*$P$29)+((PI()*(($C$21/2)^2)*($G$20-$O125))*$P$29))+((($D$18+$H$18)/3)*$BD$6)-(((PI()*($C$21/2)^2*(($C$21/2)*$AZ$6))/3)*$P$29)))</f>
        <v>176805.76799002718</v>
      </c>
      <c r="Q125" s="73">
        <v>9.4</v>
      </c>
      <c r="R125" s="79">
        <f t="shared" si="13"/>
        <v>176050.4137779939</v>
      </c>
      <c r="S125" s="53">
        <v>9.4</v>
      </c>
      <c r="T125" s="80">
        <f>IF($S125&gt;$G$20,IF('Silo Levels'!$L$14="Pumping",((PI()*((($C$19+$G$20)-$S125)*($O$20/($O$19/2)))^2*((($O$20+$G$20)-$S125))/3)*$T$29)+(((PI()*((($C$19+$G$20)-$S125)*($O$20/($O$19/2)))^2*(((($C$19+$G$20)-$S125)*($O$20/($O$19/2)))*$AZ$7))/3)*$T$29),(((PI()*((($C$19+$G$20)-$S125)*($O$20/($O$19/2)))^2*((($O$20+$G$20)-$S125)/3))*$T$29)-((PI()*((($C$19+$G$20)-$S125)*($O$20/($O$19/2)))^2*(((($C$19+$G$20)-$S125)*($O$20/($O$19/2)))*$AZ$7)/3)*$T$29))),IF('Silo Levels'!$L$14="Pumping",(($D$18*$T$29)+((PI()*(($C$21/2)^2)*($G$20-$S125))*$T$29))+((($D$18+$H$18)/3)*$BD$7)+(((PI()*($C$21/2)^2*(($C$21/2)*$AZ$7))/3)*$T$29),(($D$18*$T$29)+((PI()*(($C$21/2)^2)*($G$20-$S125))*$T$29))+((($D$18+$H$18)/3)*$BD$7)-(((PI()*($C$21/2)^2*(($C$21/2)*$AZ$7))/3)*$T$29)))</f>
        <v>172076.35230686504</v>
      </c>
      <c r="U125" s="73">
        <v>9.4</v>
      </c>
      <c r="V125" s="79">
        <f t="shared" si="16"/>
        <v>171580.33378413573</v>
      </c>
      <c r="W125" s="53">
        <v>9.4</v>
      </c>
      <c r="X125" s="80">
        <f>IF($W125&gt;$G$20,IF('Silo Levels'!$L$15="Pumping",((PI()*((($C$19+$G$20)-$W125)*($O$20/($O$19/2)))^2*((($O$20+$G$20)-$W125))/3)*$X$29)+(((PI()*((($C$19+$G$20)-$W125)*($O$20/($O$19/2)))^2*(((($C$19+$G$20)-$W125)*($O$20/($O$19/2)))*$AZ$8))/3)*$X$29),(((PI()*((($C$19+$G$20)-$W125)*($O$20/($O$19/2)))^2*((($O$20+$G$20)-$W125)/3))*$X$29)-((PI()*((($C$19+$G$20)-$W125)*($O$20/($O$19/2)))^2*(((($C$19+$G$20)-$W125)*($O$20/($O$19/2)))*$AZ$8)/3)*$X$29))),IF('Silo Levels'!$L$15="Pumping",(($D$18*$X$29)+((PI()*(($C$21/2)^2)*($G$20-$W125))*$X$29))+((($D$18+$H$18)/3)*$BD$8)+(((PI()*($C$21/2)^2*(($C$21/2)*$AZ$8))/3)*$X$29),(($D$18*$X$29)+((PI()*(($C$21/2)^2)*($G$20-$W125))*$X$29))+((($D$18+$H$18)/3)*$BD$8)-(((PI()*($C$21/2)^2*(($C$21/2)*$AZ$8))/3)*$X$29)))</f>
        <v>167708.90600126624</v>
      </c>
      <c r="Y125" s="73">
        <v>9.4</v>
      </c>
      <c r="Z125" s="79">
        <f t="shared" si="14"/>
        <v>168913.8847583555</v>
      </c>
      <c r="AA125" s="53">
        <v>9.4</v>
      </c>
      <c r="AB125" s="80">
        <f>IF($AA125&gt;$G$20,IF('Silo Levels'!$L$16="Pumping",((PI()*((($C$19+$G$20)-$AA125)*($O$20/($O$19/2)))^2*((($O$20+$G$20)-$AA125))/3)*$AB$29)+(((PI()*((($C$19+$G$20)-$AA125)*($O$20/($O$19/2)))^2*(((($C$19+$G$20)-$AA125)*($O$20/($O$19/2)))*$AZ$9))/3)*$AB$29),(((PI()*((($C$19+$G$20)-$AA125)*($O$20/($O$19/2)))^2*((($O$20+$G$20)-$AA125)/3))*$AB$29)-((PI()*((($C$19+$G$20)-$AA125)*($O$20/($O$19/2)))^2*(((($C$19+$G$20)-$AA125)*($O$20/($O$19/2)))*$AZ$9)/3)*$AB$29))),IF('Silo Levels'!$L$16="Pumping",(($D$18*$AB$29)+((PI()*(($C$21/2)^2)*($G$20-$AA125))*$AB$29))+((($D$18+$H$18)/3)*$BD$9)+(((PI()*($C$21/2)^2*(($C$21/2)*$AZ$9))/3)*$AB$29),(($D$18*$AB$29)+((PI()*(($C$21/2)^2)*($G$20-$AA125))*$AB$29))+((($D$18+$H$18)/3)*$BD$9)-(((PI()*($C$21/2)^2*(($C$21/2)*$AZ$9))/3)*$AB$29)))</f>
        <v>165103.67903380431</v>
      </c>
      <c r="AC125" s="73">
        <v>9.4</v>
      </c>
      <c r="AD125" s="79">
        <f t="shared" si="17"/>
        <v>167952.59819915282</v>
      </c>
      <c r="AE125" s="53">
        <v>9.4</v>
      </c>
      <c r="AF125" s="80">
        <f>IF($AE125&gt;$G$20,IF('Silo Levels'!$L$17="Pumping",((PI()*((($C$19+$G$20)-$AE125)*($O$20/($O$19/2)))^2*((($O$20+$G$20)-$AE125))/3)*$AF$29)+(((PI()*((($C$19+$G$20)-$AE125)*($O$20/($O$19/2)))^2*(((($C$19+$G$20)-$AE125)*($O$20/($O$19/2)))*$AZ$10))/3)*$AF$29),(((PI()*((($C$19+$G$20)-$AE125)*($O$20/($O$19/2)))^2*((($O$20+$G$20)-$AE125)/3))*$AF$29)-((PI()*((($C$19+$G$20)-$AE125)*($O$20/($O$19/2)))^2*(((($C$19+$G$20)-$AE125)*($O$20/($O$19/2)))*$AZ$10)/3)*$AF$29))),IF('Silo Levels'!$L$17="Pumping",(($D$18*$AF$29)+((PI()*(($C$21/2)^2)*($G$20-$AE125))*$AF$29))+((($D$18+$H$18)/3)*$BD$10)+(((PI()*($C$21/2)^2*(($C$21/2)*$AZ$10))/3)*$AF$29),(($D$18*$AF$29)+((PI()*(($C$21/2)^2)*($G$20-$AE125))*$AF$29))+((($D$18+$H$18)/3)*$BD$10)-(((PI()*($C$21/2)^2*(($C$21/2)*$AZ$10))/3)*$AF$29)))</f>
        <v>164164.46375412698</v>
      </c>
      <c r="AG125" s="73">
        <v>9.4</v>
      </c>
      <c r="AH125" s="79">
        <f t="shared" si="15"/>
        <v>168704.27359179506</v>
      </c>
      <c r="AI125" s="53">
        <v>9.4</v>
      </c>
      <c r="AJ125" s="80">
        <f>IF($AI125&gt;$G$20,IF('Silo Levels'!$L$18="Pumping",((PI()*((($C$19+$G$20)-$AI125)*($O$20/($O$19/2)))^2*((($O$20+$G$20)-$AI125))/3)*$AJ$29)+(((PI()*((($C$19+$G$20)-$AI125)*($O$20/($O$19/2)))^2*(((($C$19+$G$20)-$AI125)*($O$20/($O$19/2)))*$AZ$11))/3)*$AJ$29),(((PI()*((($C$19+$G$20)-$AI125)*($O$20/($O$19/2)))^2*((($O$20+$G$20)-$AI125)/3))*$AJ$29)-((PI()*((($C$19+$G$20)-$AI125)*($O$20/($O$19/2)))^2*(((($C$19+$G$20)-$AI125)*($O$20/($O$19/2)))*$AZ$11)/3)*$AJ$29))),IF('Silo Levels'!$L$18="Pumping",(($D$18*$AJ$29)+((PI()*(($C$21/2)^2)*($G$20-$AI125))*$AJ$29))+((($D$18+$H$18)/3)*$BD$11)+(((PI()*($C$21/2)^2*(($C$21/2)*$AZ$11))/3)*$AJ$29),(($D$18*$AJ$29)+((PI()*(($C$21/2)^2)*($G$20-$AI125))*$AJ$29))+((($D$18+$H$18)/3)*$BD$11)-(((PI()*($C$21/2)^2*(($C$21/2)*$AZ$11))/3)*$AJ$29)))</f>
        <v>164898.88057018296</v>
      </c>
    </row>
    <row r="126" spans="1:36" x14ac:dyDescent="0.3">
      <c r="A126" s="48">
        <v>9.5</v>
      </c>
      <c r="B126" s="78">
        <f t="shared" si="9"/>
        <v>110969.8972686341</v>
      </c>
      <c r="C126" s="53">
        <v>9.5</v>
      </c>
      <c r="D126" s="54">
        <f>IF($C126&gt;$G$6,IF('Silo Levels'!$L$10="Pumping",((PI()*((($C$5+$G$6)-$C126)*($O$6/($O$5/2)))^2*((($O$6+$G$6)-$C126))/3)*$D$29)+(((PI()*((($C$5+$G$6)-$C126)*($O$6/($O$5/2)))^2*(((($C$5+$G$6)-$C126)*($O$6/($O$5/2)))*$AZ$3))/3)*$D$29),(((PI()*((($C$5+$G$6)-$C126)*($O$6/($O$5/2)))^2*((($O$6+$G$6)-$C126)/3))*$D$29)-((PI()*((($C$5+$G$6)-$C126)*($O$6/($O$5/2)))^2*(((($C$5+$G$6)-$C126)*($O$6/($O$5/2)))*$AZ$3)/3)*$D$29))),IF('Silo Levels'!$L$10="Pumping",(($D$4*$D$29)+((PI()*(($C$7/2)^2)*(G$6-$C126))*$D$29))+((($D$4+$H$4)/3)*$BD$3)+(((PI()*($C$7/2)^2*(($C$7/2)*$AZ$3))/3)*$D$29),(($D$4*$D$29)+((PI()*(($C$7/2)^2)*($G$6-$C126))*$D$29))+((($D$4+$H$4)/3)*$BD$3)-(((PI()*($C$7/2)^2*(($C$7/2)*$AZ$3))/3)*$D$29)))</f>
        <v>107914.3905189279</v>
      </c>
      <c r="E126" s="73">
        <v>9.5</v>
      </c>
      <c r="F126" s="78">
        <f t="shared" si="10"/>
        <v>96990.604978844407</v>
      </c>
      <c r="G126" s="53">
        <v>9.5</v>
      </c>
      <c r="H126" s="54">
        <f>IF($G126&gt;$G$6,IF('Silo Levels'!$L$11="Pumping",((PI()*((($C$5+$G$6)-$G126)*($O$6/($O$5/2)))^2*((($O$6+$G$6)-$G126))/3)*$H$29)+(((PI()*((($C$5+$G$6)-$G126)*($O$6/($O$5/2)))^2*(((($C$5+$G$6)-$G126)*($O$6/($O$5/2)))*$AZ$4))/3)*$H$29),(((PI()*((($C$5+$G$6)-$G126)*($O$6/($O$5/2)))^2*((($O$6+$G$6)-$G126)/3))*$H$29)-((PI()*((($C$5+$G$6)-$G126)*($O$6/($O$5/2)))^2*(((($C$5+$G$6)-$G126)*($O$6/($O$5/2)))*$AZ$4)/3)*$H$29))),IF('Silo Levels'!$L$11="Pumping",(($D$4*$H$29)+((PI()*(($C$7/2)^2)*(G$6-$G126))*$H$29))+((($D$4+$H$4)/3)*$BD$4)+(((PI()*($C$7/2)^2*(($C$7/2)*$AZ$4))/3)*$H$29),(($D$4*$H$29)+((PI()*(($C$7/2)^2)*($G$6-$G126))*$H$29))+((($D$4+$H$4)/3)*$BD$4)-(((PI()*($C$7/2)^2*(($C$7/2)*$AZ$4))/3)*$H$29)))</f>
        <v>94326.829863715931</v>
      </c>
      <c r="I126" s="73">
        <v>9.5</v>
      </c>
      <c r="J126" s="79">
        <f t="shared" si="11"/>
        <v>361826.6990965096</v>
      </c>
      <c r="K126" s="53">
        <v>9.5</v>
      </c>
      <c r="L126" s="80">
        <f>IF($K126&gt;$G$13,IF('Silo Levels'!$L$12="Pumping",((PI()*((($C$12+$G$13)-$K126)*($O$13/($O$12/2)))^2*((($O$13+$G$13)-$K126))/3)*$L$29)+(((PI()*((($C$12+$G$13)-$K126)*($O$13/($O$12/2)))^2*(((($C$12+$G$13)-$K126)*($O$13/($O$12/2)))*$AZ$5))/3)*$L$29),(((PI()*((($C$12+$G$13)-$K126)*($O$13/($O$12/2)))^2*((($O$13+$G$13)-$K126)/3))*$L$29)-((PI()*((($C$12+$G$13)-$K126)*($O$13/($O$12/2)))^2*(((($C$12+$G$13)-$K126)*($O$13/($O$12/2)))*$AZ$5)/3)*$L$29))),IF('Silo Levels'!$L$12="Pumping",(($D$11*$L$29)+((PI()*(($C$14/2)^2)*($G$13-$K126))*$L$29))+((($D$11+$H$11)/3)*$BD$5)+(((PI()*($C$14/2)^2*(($C$14/2)*$AZ$5))/3)*$L$29),(($D$11*$L$29)+((PI()*(($C$14/2)^2)*($G$13-$K126))*$L$29))+((($D$11+$H$11)/3)*$BD$5)-(((PI()*($C$14/2)^2*(($C$14/2)*$AZ$5))/3)*$L$29)))</f>
        <v>347628.69241691014</v>
      </c>
      <c r="M126" s="73">
        <v>9.5</v>
      </c>
      <c r="N126" s="79">
        <f t="shared" si="12"/>
        <v>180481.0257737512</v>
      </c>
      <c r="O126" s="53">
        <v>9.5</v>
      </c>
      <c r="P126" s="80">
        <f>IF($O126&gt;$G$20,IF('Silo Levels'!$L$13="Pumping",((PI()*((($C$19+$G$20)-$O126)*($O$20/($O$19/2)))^2*((($O$20+$G$20)-$O126))/3)*$P$29)+(((PI()*((($C$19+$G$20)-$O126)*($O$20/($O$19/2)))^2*(((($C$19+$G$20)-$O126)*($O$20/($O$19/2)))*$AZ$6))/3)*$P$29),(((PI()*((($C$19+$G$20)-$O126)*($O$20/($O$19/2)))^2*((($O$20+$G$20)-$O126)/3))*$P$29)-((PI()*((($C$19+$G$20)-$O126)*($O$20/($O$19/2)))^2*(((($C$19+$G$20)-$O126)*($O$20/($O$19/2)))*$AZ$6)/3)*$P$29))),IF('Silo Levels'!$L$13="Pumping",(($D$18*$P$29)+((PI()*(($C$21/2)^2)*($G$20-$O126))*$P$29))+((($D$18+$H$18)/3)*$BD$6)+(((PI()*($C$21/2)^2*(($C$21/2)*$AZ$6))/3)*$P$29),(($D$18*$P$29)+((PI()*(($C$21/2)^2)*($G$20-$O126))*$P$29))+((($D$18+$H$18)/3)*$BD$6)-(((PI()*($C$21/2)^2*(($C$21/2)*$AZ$6))/3)*$P$29)))</f>
        <v>176395.82444172644</v>
      </c>
      <c r="Q126" s="73">
        <v>9.5</v>
      </c>
      <c r="R126" s="79">
        <f t="shared" si="13"/>
        <v>175651.62294047294</v>
      </c>
      <c r="S126" s="53">
        <v>9.5</v>
      </c>
      <c r="T126" s="80">
        <f>IF($S126&gt;$G$20,IF('Silo Levels'!$L$14="Pumping",((PI()*((($C$19+$G$20)-$S126)*($O$20/($O$19/2)))^2*((($O$20+$G$20)-$S126))/3)*$T$29)+(((PI()*((($C$19+$G$20)-$S126)*($O$20/($O$19/2)))^2*(((($C$19+$G$20)-$S126)*($O$20/($O$19/2)))*$AZ$7))/3)*$T$29),(((PI()*((($C$19+$G$20)-$S126)*($O$20/($O$19/2)))^2*((($O$20+$G$20)-$S126)/3))*$T$29)-((PI()*((($C$19+$G$20)-$S126)*($O$20/($O$19/2)))^2*(((($C$19+$G$20)-$S126)*($O$20/($O$19/2)))*$AZ$7)/3)*$T$29))),IF('Silo Levels'!$L$14="Pumping",(($D$18*$T$29)+((PI()*(($C$21/2)^2)*($G$20-$S126))*$T$29))+((($D$18+$H$18)/3)*$BD$7)+(((PI()*($C$21/2)^2*(($C$21/2)*$AZ$7))/3)*$T$29),(($D$18*$T$29)+((PI()*(($C$21/2)^2)*($G$20-$S126))*$T$29))+((($D$18+$H$18)/3)*$BD$7)-(((PI()*($C$21/2)^2*(($C$21/2)*$AZ$7))/3)*$T$29)))</f>
        <v>171677.56146934407</v>
      </c>
      <c r="U126" s="73">
        <v>9.5</v>
      </c>
      <c r="V126" s="79">
        <f t="shared" si="16"/>
        <v>171191.84207630769</v>
      </c>
      <c r="W126" s="53">
        <v>9.5</v>
      </c>
      <c r="X126" s="80">
        <f>IF($W126&gt;$G$20,IF('Silo Levels'!$L$15="Pumping",((PI()*((($C$19+$G$20)-$W126)*($O$20/($O$19/2)))^2*((($O$20+$G$20)-$W126))/3)*$X$29)+(((PI()*((($C$19+$G$20)-$W126)*($O$20/($O$19/2)))^2*(((($C$19+$G$20)-$W126)*($O$20/($O$19/2)))*$AZ$8))/3)*$X$29),(((PI()*((($C$19+$G$20)-$W126)*($O$20/($O$19/2)))^2*((($O$20+$G$20)-$W126)/3))*$X$29)-((PI()*((($C$19+$G$20)-$W126)*($O$20/($O$19/2)))^2*(((($C$19+$G$20)-$W126)*($O$20/($O$19/2)))*$AZ$8)/3)*$X$29))),IF('Silo Levels'!$L$15="Pumping",(($D$18*$X$29)+((PI()*(($C$21/2)^2)*($G$20-$W126))*$X$29))+((($D$18+$H$18)/3)*$BD$8)+(((PI()*($C$21/2)^2*(($C$21/2)*$AZ$8))/3)*$X$29),(($D$18*$X$29)+((PI()*(($C$21/2)^2)*($G$20-$W126))*$X$29))+((($D$18+$H$18)/3)*$BD$8)-(((PI()*($C$21/2)^2*(($C$21/2)*$AZ$8))/3)*$X$29)))</f>
        <v>167320.4142934382</v>
      </c>
      <c r="Y126" s="73">
        <v>9.5</v>
      </c>
      <c r="Z126" s="79">
        <f t="shared" si="14"/>
        <v>168531.53658808695</v>
      </c>
      <c r="AA126" s="53">
        <v>9.5</v>
      </c>
      <c r="AB126" s="80">
        <f>IF($AA126&gt;$G$20,IF('Silo Levels'!$L$16="Pumping",((PI()*((($C$19+$G$20)-$AA126)*($O$20/($O$19/2)))^2*((($O$20+$G$20)-$AA126))/3)*$AB$29)+(((PI()*((($C$19+$G$20)-$AA126)*($O$20/($O$19/2)))^2*(((($C$19+$G$20)-$AA126)*($O$20/($O$19/2)))*$AZ$9))/3)*$AB$29),(((PI()*((($C$19+$G$20)-$AA126)*($O$20/($O$19/2)))^2*((($O$20+$G$20)-$AA126)/3))*$AB$29)-((PI()*((($C$19+$G$20)-$AA126)*($O$20/($O$19/2)))^2*(((($C$19+$G$20)-$AA126)*($O$20/($O$19/2)))*$AZ$9)/3)*$AB$29))),IF('Silo Levels'!$L$16="Pumping",(($D$18*$AB$29)+((PI()*(($C$21/2)^2)*($G$20-$AA126))*$AB$29))+((($D$18+$H$18)/3)*$BD$9)+(((PI()*($C$21/2)^2*(($C$21/2)*$AZ$9))/3)*$AB$29),(($D$18*$AB$29)+((PI()*(($C$21/2)^2)*($G$20-$AA126))*$AB$29))+((($D$18+$H$18)/3)*$BD$9)-(((PI()*($C$21/2)^2*(($C$21/2)*$AZ$9))/3)*$AB$29)))</f>
        <v>164721.33086353575</v>
      </c>
      <c r="AC126" s="73">
        <v>9.5</v>
      </c>
      <c r="AD126" s="79">
        <f t="shared" si="17"/>
        <v>167572.46484717811</v>
      </c>
      <c r="AE126" s="53">
        <v>9.5</v>
      </c>
      <c r="AF126" s="80">
        <f>IF($AE126&gt;$G$20,IF('Silo Levels'!$L$17="Pumping",((PI()*((($C$19+$G$20)-$AE126)*($O$20/($O$19/2)))^2*((($O$20+$G$20)-$AE126))/3)*$AF$29)+(((PI()*((($C$19+$G$20)-$AE126)*($O$20/($O$19/2)))^2*(((($C$19+$G$20)-$AE126)*($O$20/($O$19/2)))*$AZ$10))/3)*$AF$29),(((PI()*((($C$19+$G$20)-$AE126)*($O$20/($O$19/2)))^2*((($O$20+$G$20)-$AE126)/3))*$AF$29)-((PI()*((($C$19+$G$20)-$AE126)*($O$20/($O$19/2)))^2*(((($C$19+$G$20)-$AE126)*($O$20/($O$19/2)))*$AZ$10)/3)*$AF$29))),IF('Silo Levels'!$L$17="Pumping",(($D$18*$AF$29)+((PI()*(($C$21/2)^2)*($G$20-$AE126))*$AF$29))+((($D$18+$H$18)/3)*$BD$10)+(((PI()*($C$21/2)^2*(($C$21/2)*$AZ$10))/3)*$AF$29),(($D$18*$AF$29)+((PI()*(($C$21/2)^2)*($G$20-$AE126))*$AF$29))+((($D$18+$H$18)/3)*$BD$10)-(((PI()*($C$21/2)^2*(($C$21/2)*$AZ$10))/3)*$AF$29)))</f>
        <v>163784.33040215226</v>
      </c>
      <c r="AG126" s="73">
        <v>9.5</v>
      </c>
      <c r="AH126" s="79">
        <f t="shared" si="15"/>
        <v>168322.40836872041</v>
      </c>
      <c r="AI126" s="53">
        <v>9.5</v>
      </c>
      <c r="AJ126" s="80">
        <f>IF($AI126&gt;$G$20,IF('Silo Levels'!$L$18="Pumping",((PI()*((($C$19+$G$20)-$AI126)*($O$20/($O$19/2)))^2*((($O$20+$G$20)-$AI126))/3)*$AJ$29)+(((PI()*((($C$19+$G$20)-$AI126)*($O$20/($O$19/2)))^2*(((($C$19+$G$20)-$AI126)*($O$20/($O$19/2)))*$AZ$11))/3)*$AJ$29),(((PI()*((($C$19+$G$20)-$AI126)*($O$20/($O$19/2)))^2*((($O$20+$G$20)-$AI126)/3))*$AJ$29)-((PI()*((($C$19+$G$20)-$AI126)*($O$20/($O$19/2)))^2*(((($C$19+$G$20)-$AI126)*($O$20/($O$19/2)))*$AZ$11)/3)*$AJ$29))),IF('Silo Levels'!$L$18="Pumping",(($D$18*$AJ$29)+((PI()*(($C$21/2)^2)*($G$20-$AI126))*$AJ$29))+((($D$18+$H$18)/3)*$BD$11)+(((PI()*($C$21/2)^2*(($C$21/2)*$AZ$11))/3)*$AJ$29),(($D$18*$AJ$29)+((PI()*(($C$21/2)^2)*($G$20-$AI126))*$AJ$29))+((($D$18+$H$18)/3)*$BD$11)-(((PI()*($C$21/2)^2*(($C$21/2)*$AZ$11))/3)*$AJ$29)))</f>
        <v>164517.0153471083</v>
      </c>
    </row>
    <row r="127" spans="1:36" x14ac:dyDescent="0.3">
      <c r="A127" s="48">
        <v>9.6</v>
      </c>
      <c r="B127" s="78">
        <f t="shared" si="9"/>
        <v>110531.87539510729</v>
      </c>
      <c r="C127" s="53">
        <v>9.6</v>
      </c>
      <c r="D127" s="54">
        <f>IF($C127&gt;$G$6,IF('Silo Levels'!$L$10="Pumping",((PI()*((($C$5+$G$6)-$C127)*($O$6/($O$5/2)))^2*((($O$6+$G$6)-$C127))/3)*$D$29)+(((PI()*((($C$5+$G$6)-$C127)*($O$6/($O$5/2)))^2*(((($C$5+$G$6)-$C127)*($O$6/($O$5/2)))*$AZ$3))/3)*$D$29),(((PI()*((($C$5+$G$6)-$C127)*($O$6/($O$5/2)))^2*((($O$6+$G$6)-$C127)/3))*$D$29)-((PI()*((($C$5+$G$6)-$C127)*($O$6/($O$5/2)))^2*(((($C$5+$G$6)-$C127)*($O$6/($O$5/2)))*$AZ$3)/3)*$D$29))),IF('Silo Levels'!$L$10="Pumping",(($D$4*$D$29)+((PI()*(($C$7/2)^2)*(G$6-$C127))*$D$29))+((($D$4+$H$4)/3)*$BD$3)+(((PI()*($C$7/2)^2*(($C$7/2)*$AZ$3))/3)*$D$29),(($D$4*$D$29)+((PI()*(($C$7/2)^2)*($G$6-$C127))*$D$29))+((($D$4+$H$4)/3)*$BD$3)-(((PI()*($C$7/2)^2*(($C$7/2)*$AZ$3))/3)*$D$29)))</f>
        <v>107476.36864540109</v>
      </c>
      <c r="E127" s="73">
        <v>9.6</v>
      </c>
      <c r="F127" s="78">
        <f t="shared" si="10"/>
        <v>96608.739755769755</v>
      </c>
      <c r="G127" s="53">
        <v>9.6</v>
      </c>
      <c r="H127" s="54">
        <f>IF($G127&gt;$G$6,IF('Silo Levels'!$L$11="Pumping",((PI()*((($C$5+$G$6)-$G127)*($O$6/($O$5/2)))^2*((($O$6+$G$6)-$G127))/3)*$H$29)+(((PI()*((($C$5+$G$6)-$G127)*($O$6/($O$5/2)))^2*(((($C$5+$G$6)-$G127)*($O$6/($O$5/2)))*$AZ$4))/3)*$H$29),(((PI()*((($C$5+$G$6)-$G127)*($O$6/($O$5/2)))^2*((($O$6+$G$6)-$G127)/3))*$H$29)-((PI()*((($C$5+$G$6)-$G127)*($O$6/($O$5/2)))^2*(((($C$5+$G$6)-$G127)*($O$6/($O$5/2)))*$AZ$4)/3)*$H$29))),IF('Silo Levels'!$L$11="Pumping",(($D$4*$H$29)+((PI()*(($C$7/2)^2)*(G$6-$G127))*$H$29))+((($D$4+$H$4)/3)*$BD$4)+(((PI()*($C$7/2)^2*(($C$7/2)*$AZ$4))/3)*$H$29),(($D$4*$H$29)+((PI()*(($C$7/2)^2)*($G$6-$G127))*$H$29))+((($D$4+$H$4)/3)*$BD$4)-(((PI()*($C$7/2)^2*(($C$7/2)*$AZ$4))/3)*$H$29)))</f>
        <v>93944.964640641279</v>
      </c>
      <c r="I127" s="73">
        <v>9.6</v>
      </c>
      <c r="J127" s="79">
        <f t="shared" si="11"/>
        <v>360907.7342628786</v>
      </c>
      <c r="K127" s="53">
        <v>9.6</v>
      </c>
      <c r="L127" s="80">
        <f>IF($K127&gt;$G$13,IF('Silo Levels'!$L$12="Pumping",((PI()*((($C$12+$G$13)-$K127)*($O$13/($O$12/2)))^2*((($O$13+$G$13)-$K127))/3)*$L$29)+(((PI()*((($C$12+$G$13)-$K127)*($O$13/($O$12/2)))^2*(((($C$12+$G$13)-$K127)*($O$13/($O$12/2)))*$AZ$5))/3)*$L$29),(((PI()*((($C$12+$G$13)-$K127)*($O$13/($O$12/2)))^2*((($O$13+$G$13)-$K127)/3))*$L$29)-((PI()*((($C$12+$G$13)-$K127)*($O$13/($O$12/2)))^2*(((($C$12+$G$13)-$K127)*($O$13/($O$12/2)))*$AZ$5)/3)*$L$29))),IF('Silo Levels'!$L$12="Pumping",(($D$11*$L$29)+((PI()*(($C$14/2)^2)*($G$13-$K127))*$L$29))+((($D$11+$H$11)/3)*$BD$5)+(((PI()*($C$14/2)^2*(($C$14/2)*$AZ$5))/3)*$L$29),(($D$11*$L$29)+((PI()*(($C$14/2)^2)*($G$13-$K127))*$L$29))+((($D$11+$H$11)/3)*$BD$5)-(((PI()*($C$14/2)^2*(($C$14/2)*$AZ$5))/3)*$L$29)))</f>
        <v>346709.72758327913</v>
      </c>
      <c r="M127" s="73">
        <v>9.6</v>
      </c>
      <c r="N127" s="79">
        <f t="shared" si="12"/>
        <v>180071.08222545046</v>
      </c>
      <c r="O127" s="53">
        <v>9.6</v>
      </c>
      <c r="P127" s="80">
        <f>IF($O127&gt;$G$20,IF('Silo Levels'!$L$13="Pumping",((PI()*((($C$19+$G$20)-$O127)*($O$20/($O$19/2)))^2*((($O$20+$G$20)-$O127))/3)*$P$29)+(((PI()*((($C$19+$G$20)-$O127)*($O$20/($O$19/2)))^2*(((($C$19+$G$20)-$O127)*($O$20/($O$19/2)))*$AZ$6))/3)*$P$29),(((PI()*((($C$19+$G$20)-$O127)*($O$20/($O$19/2)))^2*((($O$20+$G$20)-$O127)/3))*$P$29)-((PI()*((($C$19+$G$20)-$O127)*($O$20/($O$19/2)))^2*(((($C$19+$G$20)-$O127)*($O$20/($O$19/2)))*$AZ$6)/3)*$P$29))),IF('Silo Levels'!$L$13="Pumping",(($D$18*$P$29)+((PI()*(($C$21/2)^2)*($G$20-$O127))*$P$29))+((($D$18+$H$18)/3)*$BD$6)+(((PI()*($C$21/2)^2*(($C$21/2)*$AZ$6))/3)*$P$29),(($D$18*$P$29)+((PI()*(($C$21/2)^2)*($G$20-$O127))*$P$29))+((($D$18+$H$18)/3)*$BD$6)-(((PI()*($C$21/2)^2*(($C$21/2)*$AZ$6))/3)*$P$29)))</f>
        <v>175985.8808934257</v>
      </c>
      <c r="Q127" s="73">
        <v>9.6</v>
      </c>
      <c r="R127" s="79">
        <f t="shared" si="13"/>
        <v>175252.83210295203</v>
      </c>
      <c r="S127" s="53">
        <v>9.6</v>
      </c>
      <c r="T127" s="80">
        <f>IF($S127&gt;$G$20,IF('Silo Levels'!$L$14="Pumping",((PI()*((($C$19+$G$20)-$S127)*($O$20/($O$19/2)))^2*((($O$20+$G$20)-$S127))/3)*$T$29)+(((PI()*((($C$19+$G$20)-$S127)*($O$20/($O$19/2)))^2*(((($C$19+$G$20)-$S127)*($O$20/($O$19/2)))*$AZ$7))/3)*$T$29),(((PI()*((($C$19+$G$20)-$S127)*($O$20/($O$19/2)))^2*((($O$20+$G$20)-$S127)/3))*$T$29)-((PI()*((($C$19+$G$20)-$S127)*($O$20/($O$19/2)))^2*(((($C$19+$G$20)-$S127)*($O$20/($O$19/2)))*$AZ$7)/3)*$T$29))),IF('Silo Levels'!$L$14="Pumping",(($D$18*$T$29)+((PI()*(($C$21/2)^2)*($G$20-$S127))*$T$29))+((($D$18+$H$18)/3)*$BD$7)+(((PI()*($C$21/2)^2*(($C$21/2)*$AZ$7))/3)*$T$29),(($D$18*$T$29)+((PI()*(($C$21/2)^2)*($G$20-$S127))*$T$29))+((($D$18+$H$18)/3)*$BD$7)-(((PI()*($C$21/2)^2*(($C$21/2)*$AZ$7))/3)*$T$29)))</f>
        <v>171278.77063182316</v>
      </c>
      <c r="U127" s="73">
        <v>9.6</v>
      </c>
      <c r="V127" s="79">
        <f t="shared" si="16"/>
        <v>170803.3503684797</v>
      </c>
      <c r="W127" s="53">
        <v>9.6</v>
      </c>
      <c r="X127" s="80">
        <f>IF($W127&gt;$G$20,IF('Silo Levels'!$L$15="Pumping",((PI()*((($C$19+$G$20)-$W127)*($O$20/($O$19/2)))^2*((($O$20+$G$20)-$W127))/3)*$X$29)+(((PI()*((($C$19+$G$20)-$W127)*($O$20/($O$19/2)))^2*(((($C$19+$G$20)-$W127)*($O$20/($O$19/2)))*$AZ$8))/3)*$X$29),(((PI()*((($C$19+$G$20)-$W127)*($O$20/($O$19/2)))^2*((($O$20+$G$20)-$W127)/3))*$X$29)-((PI()*((($C$19+$G$20)-$W127)*($O$20/($O$19/2)))^2*(((($C$19+$G$20)-$W127)*($O$20/($O$19/2)))*$AZ$8)/3)*$X$29))),IF('Silo Levels'!$L$15="Pumping",(($D$18*$X$29)+((PI()*(($C$21/2)^2)*($G$20-$W127))*$X$29))+((($D$18+$H$18)/3)*$BD$8)+(((PI()*($C$21/2)^2*(($C$21/2)*$AZ$8))/3)*$X$29),(($D$18*$X$29)+((PI()*(($C$21/2)^2)*($G$20-$W127))*$X$29))+((($D$18+$H$18)/3)*$BD$8)-(((PI()*($C$21/2)^2*(($C$21/2)*$AZ$8))/3)*$X$29)))</f>
        <v>166931.92258561021</v>
      </c>
      <c r="Y127" s="73">
        <v>9.6</v>
      </c>
      <c r="Z127" s="79">
        <f t="shared" si="14"/>
        <v>168149.18841781843</v>
      </c>
      <c r="AA127" s="53">
        <v>9.6</v>
      </c>
      <c r="AB127" s="80">
        <f>IF($AA127&gt;$G$20,IF('Silo Levels'!$L$16="Pumping",((PI()*((($C$19+$G$20)-$AA127)*($O$20/($O$19/2)))^2*((($O$20+$G$20)-$AA127))/3)*$AB$29)+(((PI()*((($C$19+$G$20)-$AA127)*($O$20/($O$19/2)))^2*(((($C$19+$G$20)-$AA127)*($O$20/($O$19/2)))*$AZ$9))/3)*$AB$29),(((PI()*((($C$19+$G$20)-$AA127)*($O$20/($O$19/2)))^2*((($O$20+$G$20)-$AA127)/3))*$AB$29)-((PI()*((($C$19+$G$20)-$AA127)*($O$20/($O$19/2)))^2*(((($C$19+$G$20)-$AA127)*($O$20/($O$19/2)))*$AZ$9)/3)*$AB$29))),IF('Silo Levels'!$L$16="Pumping",(($D$18*$AB$29)+((PI()*(($C$21/2)^2)*($G$20-$AA127))*$AB$29))+((($D$18+$H$18)/3)*$BD$9)+(((PI()*($C$21/2)^2*(($C$21/2)*$AZ$9))/3)*$AB$29),(($D$18*$AB$29)+((PI()*(($C$21/2)^2)*($G$20-$AA127))*$AB$29))+((($D$18+$H$18)/3)*$BD$9)-(((PI()*($C$21/2)^2*(($C$21/2)*$AZ$9))/3)*$AB$29)))</f>
        <v>164338.98269326723</v>
      </c>
      <c r="AC127" s="73">
        <v>9.6</v>
      </c>
      <c r="AD127" s="79">
        <f t="shared" si="17"/>
        <v>167192.3314952034</v>
      </c>
      <c r="AE127" s="53">
        <v>9.6</v>
      </c>
      <c r="AF127" s="80">
        <f>IF($AE127&gt;$G$20,IF('Silo Levels'!$L$17="Pumping",((PI()*((($C$19+$G$20)-$AE127)*($O$20/($O$19/2)))^2*((($O$20+$G$20)-$AE127))/3)*$AF$29)+(((PI()*((($C$19+$G$20)-$AE127)*($O$20/($O$19/2)))^2*(((($C$19+$G$20)-$AE127)*($O$20/($O$19/2)))*$AZ$10))/3)*$AF$29),(((PI()*((($C$19+$G$20)-$AE127)*($O$20/($O$19/2)))^2*((($O$20+$G$20)-$AE127)/3))*$AF$29)-((PI()*((($C$19+$G$20)-$AE127)*($O$20/($O$19/2)))^2*(((($C$19+$G$20)-$AE127)*($O$20/($O$19/2)))*$AZ$10)/3)*$AF$29))),IF('Silo Levels'!$L$17="Pumping",(($D$18*$AF$29)+((PI()*(($C$21/2)^2)*($G$20-$AE127))*$AF$29))+((($D$18+$H$18)/3)*$BD$10)+(((PI()*($C$21/2)^2*(($C$21/2)*$AZ$10))/3)*$AF$29),(($D$18*$AF$29)+((PI()*(($C$21/2)^2)*($G$20-$AE127))*$AF$29))+((($D$18+$H$18)/3)*$BD$10)-(((PI()*($C$21/2)^2*(($C$21/2)*$AZ$10))/3)*$AF$29)))</f>
        <v>163404.19705017755</v>
      </c>
      <c r="AG127" s="73">
        <v>9.6</v>
      </c>
      <c r="AH127" s="79">
        <f t="shared" si="15"/>
        <v>167940.54314564576</v>
      </c>
      <c r="AI127" s="53">
        <v>9.6</v>
      </c>
      <c r="AJ127" s="80">
        <f>IF($AI127&gt;$G$20,IF('Silo Levels'!$L$18="Pumping",((PI()*((($C$19+$G$20)-$AI127)*($O$20/($O$19/2)))^2*((($O$20+$G$20)-$AI127))/3)*$AJ$29)+(((PI()*((($C$19+$G$20)-$AI127)*($O$20/($O$19/2)))^2*(((($C$19+$G$20)-$AI127)*($O$20/($O$19/2)))*$AZ$11))/3)*$AJ$29),(((PI()*((($C$19+$G$20)-$AI127)*($O$20/($O$19/2)))^2*((($O$20+$G$20)-$AI127)/3))*$AJ$29)-((PI()*((($C$19+$G$20)-$AI127)*($O$20/($O$19/2)))^2*(((($C$19+$G$20)-$AI127)*($O$20/($O$19/2)))*$AZ$11)/3)*$AJ$29))),IF('Silo Levels'!$L$18="Pumping",(($D$18*$AJ$29)+((PI()*(($C$21/2)^2)*($G$20-$AI127))*$AJ$29))+((($D$18+$H$18)/3)*$BD$11)+(((PI()*($C$21/2)^2*(($C$21/2)*$AZ$11))/3)*$AJ$29),(($D$18*$AJ$29)+((PI()*(($C$21/2)^2)*($G$20-$AI127))*$AJ$29))+((($D$18+$H$18)/3)*$BD$11)-(((PI()*($C$21/2)^2*(($C$21/2)*$AZ$11))/3)*$AJ$29)))</f>
        <v>164135.15012403365</v>
      </c>
    </row>
    <row r="128" spans="1:36" x14ac:dyDescent="0.3">
      <c r="A128" s="48">
        <v>9.6999999999999993</v>
      </c>
      <c r="B128" s="78">
        <f t="shared" si="9"/>
        <v>110093.85352158047</v>
      </c>
      <c r="C128" s="53">
        <v>9.6999999999999993</v>
      </c>
      <c r="D128" s="54">
        <f>IF($C128&gt;$G$6,IF('Silo Levels'!$L$10="Pumping",((PI()*((($C$5+$G$6)-$C128)*($O$6/($O$5/2)))^2*((($O$6+$G$6)-$C128))/3)*$D$29)+(((PI()*((($C$5+$G$6)-$C128)*($O$6/($O$5/2)))^2*(((($C$5+$G$6)-$C128)*($O$6/($O$5/2)))*$AZ$3))/3)*$D$29),(((PI()*((($C$5+$G$6)-$C128)*($O$6/($O$5/2)))^2*((($O$6+$G$6)-$C128)/3))*$D$29)-((PI()*((($C$5+$G$6)-$C128)*($O$6/($O$5/2)))^2*(((($C$5+$G$6)-$C128)*($O$6/($O$5/2)))*$AZ$3)/3)*$D$29))),IF('Silo Levels'!$L$10="Pumping",(($D$4*$D$29)+((PI()*(($C$7/2)^2)*(G$6-$C128))*$D$29))+((($D$4+$H$4)/3)*$BD$3)+(((PI()*($C$7/2)^2*(($C$7/2)*$AZ$3))/3)*$D$29),(($D$4*$D$29)+((PI()*(($C$7/2)^2)*($G$6-$C128))*$D$29))+((($D$4+$H$4)/3)*$BD$3)-(((PI()*($C$7/2)^2*(($C$7/2)*$AZ$3))/3)*$D$29)))</f>
        <v>107038.34677187428</v>
      </c>
      <c r="E128" s="73">
        <v>9.6999999999999993</v>
      </c>
      <c r="F128" s="78">
        <f t="shared" si="10"/>
        <v>96226.874532695088</v>
      </c>
      <c r="G128" s="53">
        <v>9.6999999999999993</v>
      </c>
      <c r="H128" s="54">
        <f>IF($G128&gt;$G$6,IF('Silo Levels'!$L$11="Pumping",((PI()*((($C$5+$G$6)-$G128)*($O$6/($O$5/2)))^2*((($O$6+$G$6)-$G128))/3)*$H$29)+(((PI()*((($C$5+$G$6)-$G128)*($O$6/($O$5/2)))^2*(((($C$5+$G$6)-$G128)*($O$6/($O$5/2)))*$AZ$4))/3)*$H$29),(((PI()*((($C$5+$G$6)-$G128)*($O$6/($O$5/2)))^2*((($O$6+$G$6)-$G128)/3))*$H$29)-((PI()*((($C$5+$G$6)-$G128)*($O$6/($O$5/2)))^2*(((($C$5+$G$6)-$G128)*($O$6/($O$5/2)))*$AZ$4)/3)*$H$29))),IF('Silo Levels'!$L$11="Pumping",(($D$4*$H$29)+((PI()*(($C$7/2)^2)*(G$6-$G128))*$H$29))+((($D$4+$H$4)/3)*$BD$4)+(((PI()*($C$7/2)^2*(($C$7/2)*$AZ$4))/3)*$H$29),(($D$4*$H$29)+((PI()*(($C$7/2)^2)*($G$6-$G128))*$H$29))+((($D$4+$H$4)/3)*$BD$4)-(((PI()*($C$7/2)^2*(($C$7/2)*$AZ$4))/3)*$H$29)))</f>
        <v>93563.099417566613</v>
      </c>
      <c r="I128" s="73">
        <v>9.6999999999999993</v>
      </c>
      <c r="J128" s="79">
        <f t="shared" si="11"/>
        <v>359988.76942924754</v>
      </c>
      <c r="K128" s="53">
        <v>9.6999999999999993</v>
      </c>
      <c r="L128" s="80">
        <f>IF($K128&gt;$G$13,IF('Silo Levels'!$L$12="Pumping",((PI()*((($C$12+$G$13)-$K128)*($O$13/($O$12/2)))^2*((($O$13+$G$13)-$K128))/3)*$L$29)+(((PI()*((($C$12+$G$13)-$K128)*($O$13/($O$12/2)))^2*(((($C$12+$G$13)-$K128)*($O$13/($O$12/2)))*$AZ$5))/3)*$L$29),(((PI()*((($C$12+$G$13)-$K128)*($O$13/($O$12/2)))^2*((($O$13+$G$13)-$K128)/3))*$L$29)-((PI()*((($C$12+$G$13)-$K128)*($O$13/($O$12/2)))^2*(((($C$12+$G$13)-$K128)*($O$13/($O$12/2)))*$AZ$5)/3)*$L$29))),IF('Silo Levels'!$L$12="Pumping",(($D$11*$L$29)+((PI()*(($C$14/2)^2)*($G$13-$K128))*$L$29))+((($D$11+$H$11)/3)*$BD$5)+(((PI()*($C$14/2)^2*(($C$14/2)*$AZ$5))/3)*$L$29),(($D$11*$L$29)+((PI()*(($C$14/2)^2)*($G$13-$K128))*$L$29))+((($D$11+$H$11)/3)*$BD$5)-(((PI()*($C$14/2)^2*(($C$14/2)*$AZ$5))/3)*$L$29)))</f>
        <v>345790.76274964807</v>
      </c>
      <c r="M128" s="73">
        <v>9.6999999999999993</v>
      </c>
      <c r="N128" s="79">
        <f t="shared" si="12"/>
        <v>179661.13867714975</v>
      </c>
      <c r="O128" s="53">
        <v>9.6999999999999993</v>
      </c>
      <c r="P128" s="80">
        <f>IF($O128&gt;$G$20,IF('Silo Levels'!$L$13="Pumping",((PI()*((($C$19+$G$20)-$O128)*($O$20/($O$19/2)))^2*((($O$20+$G$20)-$O128))/3)*$P$29)+(((PI()*((($C$19+$G$20)-$O128)*($O$20/($O$19/2)))^2*(((($C$19+$G$20)-$O128)*($O$20/($O$19/2)))*$AZ$6))/3)*$P$29),(((PI()*((($C$19+$G$20)-$O128)*($O$20/($O$19/2)))^2*((($O$20+$G$20)-$O128)/3))*$P$29)-((PI()*((($C$19+$G$20)-$O128)*($O$20/($O$19/2)))^2*(((($C$19+$G$20)-$O128)*($O$20/($O$19/2)))*$AZ$6)/3)*$P$29))),IF('Silo Levels'!$L$13="Pumping",(($D$18*$P$29)+((PI()*(($C$21/2)^2)*($G$20-$O128))*$P$29))+((($D$18+$H$18)/3)*$BD$6)+(((PI()*($C$21/2)^2*(($C$21/2)*$AZ$6))/3)*$P$29),(($D$18*$P$29)+((PI()*(($C$21/2)^2)*($G$20-$O128))*$P$29))+((($D$18+$H$18)/3)*$BD$6)-(((PI()*($C$21/2)^2*(($C$21/2)*$AZ$6))/3)*$P$29)))</f>
        <v>175575.93734512498</v>
      </c>
      <c r="Q128" s="73">
        <v>9.6999999999999993</v>
      </c>
      <c r="R128" s="79">
        <f t="shared" si="13"/>
        <v>174854.04126543109</v>
      </c>
      <c r="S128" s="53">
        <v>9.6999999999999993</v>
      </c>
      <c r="T128" s="80">
        <f>IF($S128&gt;$G$20,IF('Silo Levels'!$L$14="Pumping",((PI()*((($C$19+$G$20)-$S128)*($O$20/($O$19/2)))^2*((($O$20+$G$20)-$S128))/3)*$T$29)+(((PI()*((($C$19+$G$20)-$S128)*($O$20/($O$19/2)))^2*(((($C$19+$G$20)-$S128)*($O$20/($O$19/2)))*$AZ$7))/3)*$T$29),(((PI()*((($C$19+$G$20)-$S128)*($O$20/($O$19/2)))^2*((($O$20+$G$20)-$S128)/3))*$T$29)-((PI()*((($C$19+$G$20)-$S128)*($O$20/($O$19/2)))^2*(((($C$19+$G$20)-$S128)*($O$20/($O$19/2)))*$AZ$7)/3)*$T$29))),IF('Silo Levels'!$L$14="Pumping",(($D$18*$T$29)+((PI()*(($C$21/2)^2)*($G$20-$S128))*$T$29))+((($D$18+$H$18)/3)*$BD$7)+(((PI()*($C$21/2)^2*(($C$21/2)*$AZ$7))/3)*$T$29),(($D$18*$T$29)+((PI()*(($C$21/2)^2)*($G$20-$S128))*$T$29))+((($D$18+$H$18)/3)*$BD$7)-(((PI()*($C$21/2)^2*(($C$21/2)*$AZ$7))/3)*$T$29)))</f>
        <v>170879.97979430223</v>
      </c>
      <c r="U128" s="73">
        <v>9.6999999999999993</v>
      </c>
      <c r="V128" s="79">
        <f t="shared" si="16"/>
        <v>170414.85866065169</v>
      </c>
      <c r="W128" s="53">
        <v>9.6999999999999993</v>
      </c>
      <c r="X128" s="80">
        <f>IF($W128&gt;$G$20,IF('Silo Levels'!$L$15="Pumping",((PI()*((($C$19+$G$20)-$W128)*($O$20/($O$19/2)))^2*((($O$20+$G$20)-$W128))/3)*$X$29)+(((PI()*((($C$19+$G$20)-$W128)*($O$20/($O$19/2)))^2*(((($C$19+$G$20)-$W128)*($O$20/($O$19/2)))*$AZ$8))/3)*$X$29),(((PI()*((($C$19+$G$20)-$W128)*($O$20/($O$19/2)))^2*((($O$20+$G$20)-$W128)/3))*$X$29)-((PI()*((($C$19+$G$20)-$W128)*($O$20/($O$19/2)))^2*(((($C$19+$G$20)-$W128)*($O$20/($O$19/2)))*$AZ$8)/3)*$X$29))),IF('Silo Levels'!$L$15="Pumping",(($D$18*$X$29)+((PI()*(($C$21/2)^2)*($G$20-$W128))*$X$29))+((($D$18+$H$18)/3)*$BD$8)+(((PI()*($C$21/2)^2*(($C$21/2)*$AZ$8))/3)*$X$29),(($D$18*$X$29)+((PI()*(($C$21/2)^2)*($G$20-$W128))*$X$29))+((($D$18+$H$18)/3)*$BD$8)-(((PI()*($C$21/2)^2*(($C$21/2)*$AZ$8))/3)*$X$29)))</f>
        <v>166543.4308777822</v>
      </c>
      <c r="Y128" s="73">
        <v>9.6999999999999993</v>
      </c>
      <c r="Z128" s="79">
        <f t="shared" si="14"/>
        <v>167766.84024754987</v>
      </c>
      <c r="AA128" s="53">
        <v>9.6999999999999993</v>
      </c>
      <c r="AB128" s="80">
        <f>IF($AA128&gt;$G$20,IF('Silo Levels'!$L$16="Pumping",((PI()*((($C$19+$G$20)-$AA128)*($O$20/($O$19/2)))^2*((($O$20+$G$20)-$AA128))/3)*$AB$29)+(((PI()*((($C$19+$G$20)-$AA128)*($O$20/($O$19/2)))^2*(((($C$19+$G$20)-$AA128)*($O$20/($O$19/2)))*$AZ$9))/3)*$AB$29),(((PI()*((($C$19+$G$20)-$AA128)*($O$20/($O$19/2)))^2*((($O$20+$G$20)-$AA128)/3))*$AB$29)-((PI()*((($C$19+$G$20)-$AA128)*($O$20/($O$19/2)))^2*(((($C$19+$G$20)-$AA128)*($O$20/($O$19/2)))*$AZ$9)/3)*$AB$29))),IF('Silo Levels'!$L$16="Pumping",(($D$18*$AB$29)+((PI()*(($C$21/2)^2)*($G$20-$AA128))*$AB$29))+((($D$18+$H$18)/3)*$BD$9)+(((PI()*($C$21/2)^2*(($C$21/2)*$AZ$9))/3)*$AB$29),(($D$18*$AB$29)+((PI()*(($C$21/2)^2)*($G$20-$AA128))*$AB$29))+((($D$18+$H$18)/3)*$BD$9)-(((PI()*($C$21/2)^2*(($C$21/2)*$AZ$9))/3)*$AB$29)))</f>
        <v>163956.63452299868</v>
      </c>
      <c r="AC128" s="73">
        <v>9.6999999999999993</v>
      </c>
      <c r="AD128" s="79">
        <f t="shared" si="17"/>
        <v>166812.19814322871</v>
      </c>
      <c r="AE128" s="53">
        <v>9.6999999999999993</v>
      </c>
      <c r="AF128" s="80">
        <f>IF($AE128&gt;$G$20,IF('Silo Levels'!$L$17="Pumping",((PI()*((($C$19+$G$20)-$AE128)*($O$20/($O$19/2)))^2*((($O$20+$G$20)-$AE128))/3)*$AF$29)+(((PI()*((($C$19+$G$20)-$AE128)*($O$20/($O$19/2)))^2*(((($C$19+$G$20)-$AE128)*($O$20/($O$19/2)))*$AZ$10))/3)*$AF$29),(((PI()*((($C$19+$G$20)-$AE128)*($O$20/($O$19/2)))^2*((($O$20+$G$20)-$AE128)/3))*$AF$29)-((PI()*((($C$19+$G$20)-$AE128)*($O$20/($O$19/2)))^2*(((($C$19+$G$20)-$AE128)*($O$20/($O$19/2)))*$AZ$10)/3)*$AF$29))),IF('Silo Levels'!$L$17="Pumping",(($D$18*$AF$29)+((PI()*(($C$21/2)^2)*($G$20-$AE128))*$AF$29))+((($D$18+$H$18)/3)*$BD$10)+(((PI()*($C$21/2)^2*(($C$21/2)*$AZ$10))/3)*$AF$29),(($D$18*$AF$29)+((PI()*(($C$21/2)^2)*($G$20-$AE128))*$AF$29))+((($D$18+$H$18)/3)*$BD$10)-(((PI()*($C$21/2)^2*(($C$21/2)*$AZ$10))/3)*$AF$29)))</f>
        <v>163024.06369820287</v>
      </c>
      <c r="AG128" s="73">
        <v>9.6999999999999993</v>
      </c>
      <c r="AH128" s="79">
        <f t="shared" si="15"/>
        <v>167558.67792257111</v>
      </c>
      <c r="AI128" s="53">
        <v>9.6999999999999993</v>
      </c>
      <c r="AJ128" s="80">
        <f>IF($AI128&gt;$G$20,IF('Silo Levels'!$L$18="Pumping",((PI()*((($C$19+$G$20)-$AI128)*($O$20/($O$19/2)))^2*((($O$20+$G$20)-$AI128))/3)*$AJ$29)+(((PI()*((($C$19+$G$20)-$AI128)*($O$20/($O$19/2)))^2*(((($C$19+$G$20)-$AI128)*($O$20/($O$19/2)))*$AZ$11))/3)*$AJ$29),(((PI()*((($C$19+$G$20)-$AI128)*($O$20/($O$19/2)))^2*((($O$20+$G$20)-$AI128)/3))*$AJ$29)-((PI()*((($C$19+$G$20)-$AI128)*($O$20/($O$19/2)))^2*(((($C$19+$G$20)-$AI128)*($O$20/($O$19/2)))*$AZ$11)/3)*$AJ$29))),IF('Silo Levels'!$L$18="Pumping",(($D$18*$AJ$29)+((PI()*(($C$21/2)^2)*($G$20-$AI128))*$AJ$29))+((($D$18+$H$18)/3)*$BD$11)+(((PI()*($C$21/2)^2*(($C$21/2)*$AZ$11))/3)*$AJ$29),(($D$18*$AJ$29)+((PI()*(($C$21/2)^2)*($G$20-$AI128))*$AJ$29))+((($D$18+$H$18)/3)*$BD$11)-(((PI()*($C$21/2)^2*(($C$21/2)*$AZ$11))/3)*$AJ$29)))</f>
        <v>163753.284900959</v>
      </c>
    </row>
    <row r="129" spans="1:36" x14ac:dyDescent="0.3">
      <c r="A129" s="48">
        <v>9.8000000000000007</v>
      </c>
      <c r="B129" s="78">
        <f t="shared" si="9"/>
        <v>109655.83164805365</v>
      </c>
      <c r="C129" s="53">
        <v>9.8000000000000007</v>
      </c>
      <c r="D129" s="54">
        <f>IF($C129&gt;$G$6,IF('Silo Levels'!$L$10="Pumping",((PI()*((($C$5+$G$6)-$C129)*($O$6/($O$5/2)))^2*((($O$6+$G$6)-$C129))/3)*$D$29)+(((PI()*((($C$5+$G$6)-$C129)*($O$6/($O$5/2)))^2*(((($C$5+$G$6)-$C129)*($O$6/($O$5/2)))*$AZ$3))/3)*$D$29),(((PI()*((($C$5+$G$6)-$C129)*($O$6/($O$5/2)))^2*((($O$6+$G$6)-$C129)/3))*$D$29)-((PI()*((($C$5+$G$6)-$C129)*($O$6/($O$5/2)))^2*(((($C$5+$G$6)-$C129)*($O$6/($O$5/2)))*$AZ$3)/3)*$D$29))),IF('Silo Levels'!$L$10="Pumping",(($D$4*$D$29)+((PI()*(($C$7/2)^2)*(G$6-$C129))*$D$29))+((($D$4+$H$4)/3)*$BD$3)+(((PI()*($C$7/2)^2*(($C$7/2)*$AZ$3))/3)*$D$29),(($D$4*$D$29)+((PI()*(($C$7/2)^2)*($G$6-$C129))*$D$29))+((($D$4+$H$4)/3)*$BD$3)-(((PI()*($C$7/2)^2*(($C$7/2)*$AZ$3))/3)*$D$29)))</f>
        <v>106600.32489834745</v>
      </c>
      <c r="E129" s="73">
        <v>9.8000000000000007</v>
      </c>
      <c r="F129" s="78">
        <f t="shared" si="10"/>
        <v>95845.009309620422</v>
      </c>
      <c r="G129" s="53">
        <v>9.8000000000000007</v>
      </c>
      <c r="H129" s="54">
        <f>IF($G129&gt;$G$6,IF('Silo Levels'!$L$11="Pumping",((PI()*((($C$5+$G$6)-$G129)*($O$6/($O$5/2)))^2*((($O$6+$G$6)-$G129))/3)*$H$29)+(((PI()*((($C$5+$G$6)-$G129)*($O$6/($O$5/2)))^2*(((($C$5+$G$6)-$G129)*($O$6/($O$5/2)))*$AZ$4))/3)*$H$29),(((PI()*((($C$5+$G$6)-$G129)*($O$6/($O$5/2)))^2*((($O$6+$G$6)-$G129)/3))*$H$29)-((PI()*((($C$5+$G$6)-$G129)*($O$6/($O$5/2)))^2*(((($C$5+$G$6)-$G129)*($O$6/($O$5/2)))*$AZ$4)/3)*$H$29))),IF('Silo Levels'!$L$11="Pumping",(($D$4*$H$29)+((PI()*(($C$7/2)^2)*(G$6-$G129))*$H$29))+((($D$4+$H$4)/3)*$BD$4)+(((PI()*($C$7/2)^2*(($C$7/2)*$AZ$4))/3)*$H$29),(($D$4*$H$29)+((PI()*(($C$7/2)^2)*($G$6-$G129))*$H$29))+((($D$4+$H$4)/3)*$BD$4)-(((PI()*($C$7/2)^2*(($C$7/2)*$AZ$4))/3)*$H$29)))</f>
        <v>93181.234194491946</v>
      </c>
      <c r="I129" s="73">
        <v>9.8000000000000007</v>
      </c>
      <c r="J129" s="79">
        <f t="shared" si="11"/>
        <v>359069.80459561647</v>
      </c>
      <c r="K129" s="53">
        <v>9.8000000000000007</v>
      </c>
      <c r="L129" s="80">
        <f>IF($K129&gt;$G$13,IF('Silo Levels'!$L$12="Pumping",((PI()*((($C$12+$G$13)-$K129)*($O$13/($O$12/2)))^2*((($O$13+$G$13)-$K129))/3)*$L$29)+(((PI()*((($C$12+$G$13)-$K129)*($O$13/($O$12/2)))^2*(((($C$12+$G$13)-$K129)*($O$13/($O$12/2)))*$AZ$5))/3)*$L$29),(((PI()*((($C$12+$G$13)-$K129)*($O$13/($O$12/2)))^2*((($O$13+$G$13)-$K129)/3))*$L$29)-((PI()*((($C$12+$G$13)-$K129)*($O$13/($O$12/2)))^2*(((($C$12+$G$13)-$K129)*($O$13/($O$12/2)))*$AZ$5)/3)*$L$29))),IF('Silo Levels'!$L$12="Pumping",(($D$11*$L$29)+((PI()*(($C$14/2)^2)*($G$13-$K129))*$L$29))+((($D$11+$H$11)/3)*$BD$5)+(((PI()*($C$14/2)^2*(($C$14/2)*$AZ$5))/3)*$L$29),(($D$11*$L$29)+((PI()*(($C$14/2)^2)*($G$13-$K129))*$L$29))+((($D$11+$H$11)/3)*$BD$5)-(((PI()*($C$14/2)^2*(($C$14/2)*$AZ$5))/3)*$L$29)))</f>
        <v>344871.79791601701</v>
      </c>
      <c r="M129" s="73">
        <v>9.8000000000000007</v>
      </c>
      <c r="N129" s="79">
        <f t="shared" si="12"/>
        <v>179251.19512884898</v>
      </c>
      <c r="O129" s="53">
        <v>9.8000000000000007</v>
      </c>
      <c r="P129" s="80">
        <f>IF($O129&gt;$G$20,IF('Silo Levels'!$L$13="Pumping",((PI()*((($C$19+$G$20)-$O129)*($O$20/($O$19/2)))^2*((($O$20+$G$20)-$O129))/3)*$P$29)+(((PI()*((($C$19+$G$20)-$O129)*($O$20/($O$19/2)))^2*(((($C$19+$G$20)-$O129)*($O$20/($O$19/2)))*$AZ$6))/3)*$P$29),(((PI()*((($C$19+$G$20)-$O129)*($O$20/($O$19/2)))^2*((($O$20+$G$20)-$O129)/3))*$P$29)-((PI()*((($C$19+$G$20)-$O129)*($O$20/($O$19/2)))^2*(((($C$19+$G$20)-$O129)*($O$20/($O$19/2)))*$AZ$6)/3)*$P$29))),IF('Silo Levels'!$L$13="Pumping",(($D$18*$P$29)+((PI()*(($C$21/2)^2)*($G$20-$O129))*$P$29))+((($D$18+$H$18)/3)*$BD$6)+(((PI()*($C$21/2)^2*(($C$21/2)*$AZ$6))/3)*$P$29),(($D$18*$P$29)+((PI()*(($C$21/2)^2)*($G$20-$O129))*$P$29))+((($D$18+$H$18)/3)*$BD$6)-(((PI()*($C$21/2)^2*(($C$21/2)*$AZ$6))/3)*$P$29)))</f>
        <v>175165.99379682422</v>
      </c>
      <c r="Q129" s="73">
        <v>9.8000000000000007</v>
      </c>
      <c r="R129" s="79">
        <f t="shared" si="13"/>
        <v>174455.25042791013</v>
      </c>
      <c r="S129" s="53">
        <v>9.8000000000000007</v>
      </c>
      <c r="T129" s="80">
        <f>IF($S129&gt;$G$20,IF('Silo Levels'!$L$14="Pumping",((PI()*((($C$19+$G$20)-$S129)*($O$20/($O$19/2)))^2*((($O$20+$G$20)-$S129))/3)*$T$29)+(((PI()*((($C$19+$G$20)-$S129)*($O$20/($O$19/2)))^2*(((($C$19+$G$20)-$S129)*($O$20/($O$19/2)))*$AZ$7))/3)*$T$29),(((PI()*((($C$19+$G$20)-$S129)*($O$20/($O$19/2)))^2*((($O$20+$G$20)-$S129)/3))*$T$29)-((PI()*((($C$19+$G$20)-$S129)*($O$20/($O$19/2)))^2*(((($C$19+$G$20)-$S129)*($O$20/($O$19/2)))*$AZ$7)/3)*$T$29))),IF('Silo Levels'!$L$14="Pumping",(($D$18*$T$29)+((PI()*(($C$21/2)^2)*($G$20-$S129))*$T$29))+((($D$18+$H$18)/3)*$BD$7)+(((PI()*($C$21/2)^2*(($C$21/2)*$AZ$7))/3)*$T$29),(($D$18*$T$29)+((PI()*(($C$21/2)^2)*($G$20-$S129))*$T$29))+((($D$18+$H$18)/3)*$BD$7)-(((PI()*($C$21/2)^2*(($C$21/2)*$AZ$7))/3)*$T$29)))</f>
        <v>170481.18895678126</v>
      </c>
      <c r="U129" s="73">
        <v>9.8000000000000007</v>
      </c>
      <c r="V129" s="79">
        <f t="shared" si="16"/>
        <v>170026.36695282365</v>
      </c>
      <c r="W129" s="53">
        <v>9.8000000000000007</v>
      </c>
      <c r="X129" s="80">
        <f>IF($W129&gt;$G$20,IF('Silo Levels'!$L$15="Pumping",((PI()*((($C$19+$G$20)-$W129)*($O$20/($O$19/2)))^2*((($O$20+$G$20)-$W129))/3)*$X$29)+(((PI()*((($C$19+$G$20)-$W129)*($O$20/($O$19/2)))^2*(((($C$19+$G$20)-$W129)*($O$20/($O$19/2)))*$AZ$8))/3)*$X$29),(((PI()*((($C$19+$G$20)-$W129)*($O$20/($O$19/2)))^2*((($O$20+$G$20)-$W129)/3))*$X$29)-((PI()*((($C$19+$G$20)-$W129)*($O$20/($O$19/2)))^2*(((($C$19+$G$20)-$W129)*($O$20/($O$19/2)))*$AZ$8)/3)*$X$29))),IF('Silo Levels'!$L$15="Pumping",(($D$18*$X$29)+((PI()*(($C$21/2)^2)*($G$20-$W129))*$X$29))+((($D$18+$H$18)/3)*$BD$8)+(((PI()*($C$21/2)^2*(($C$21/2)*$AZ$8))/3)*$X$29),(($D$18*$X$29)+((PI()*(($C$21/2)^2)*($G$20-$W129))*$X$29))+((($D$18+$H$18)/3)*$BD$8)-(((PI()*($C$21/2)^2*(($C$21/2)*$AZ$8))/3)*$X$29)))</f>
        <v>166154.93916995416</v>
      </c>
      <c r="Y129" s="73">
        <v>9.8000000000000007</v>
      </c>
      <c r="Z129" s="79">
        <f t="shared" si="14"/>
        <v>167384.49207728129</v>
      </c>
      <c r="AA129" s="53">
        <v>9.8000000000000007</v>
      </c>
      <c r="AB129" s="80">
        <f>IF($AA129&gt;$G$20,IF('Silo Levels'!$L$16="Pumping",((PI()*((($C$19+$G$20)-$AA129)*($O$20/($O$19/2)))^2*((($O$20+$G$20)-$AA129))/3)*$AB$29)+(((PI()*((($C$19+$G$20)-$AA129)*($O$20/($O$19/2)))^2*(((($C$19+$G$20)-$AA129)*($O$20/($O$19/2)))*$AZ$9))/3)*$AB$29),(((PI()*((($C$19+$G$20)-$AA129)*($O$20/($O$19/2)))^2*((($O$20+$G$20)-$AA129)/3))*$AB$29)-((PI()*((($C$19+$G$20)-$AA129)*($O$20/($O$19/2)))^2*(((($C$19+$G$20)-$AA129)*($O$20/($O$19/2)))*$AZ$9)/3)*$AB$29))),IF('Silo Levels'!$L$16="Pumping",(($D$18*$AB$29)+((PI()*(($C$21/2)^2)*($G$20-$AA129))*$AB$29))+((($D$18+$H$18)/3)*$BD$9)+(((PI()*($C$21/2)^2*(($C$21/2)*$AZ$9))/3)*$AB$29),(($D$18*$AB$29)+((PI()*(($C$21/2)^2)*($G$20-$AA129))*$AB$29))+((($D$18+$H$18)/3)*$BD$9)-(((PI()*($C$21/2)^2*(($C$21/2)*$AZ$9))/3)*$AB$29)))</f>
        <v>163574.28635273009</v>
      </c>
      <c r="AC129" s="73">
        <v>9.8000000000000007</v>
      </c>
      <c r="AD129" s="79">
        <f t="shared" si="17"/>
        <v>166432.06479125394</v>
      </c>
      <c r="AE129" s="53">
        <v>9.8000000000000007</v>
      </c>
      <c r="AF129" s="80">
        <f>IF($AE129&gt;$G$20,IF('Silo Levels'!$L$17="Pumping",((PI()*((($C$19+$G$20)-$AE129)*($O$20/($O$19/2)))^2*((($O$20+$G$20)-$AE129))/3)*$AF$29)+(((PI()*((($C$19+$G$20)-$AE129)*($O$20/($O$19/2)))^2*(((($C$19+$G$20)-$AE129)*($O$20/($O$19/2)))*$AZ$10))/3)*$AF$29),(((PI()*((($C$19+$G$20)-$AE129)*($O$20/($O$19/2)))^2*((($O$20+$G$20)-$AE129)/3))*$AF$29)-((PI()*((($C$19+$G$20)-$AE129)*($O$20/($O$19/2)))^2*(((($C$19+$G$20)-$AE129)*($O$20/($O$19/2)))*$AZ$10)/3)*$AF$29))),IF('Silo Levels'!$L$17="Pumping",(($D$18*$AF$29)+((PI()*(($C$21/2)^2)*($G$20-$AE129))*$AF$29))+((($D$18+$H$18)/3)*$BD$10)+(((PI()*($C$21/2)^2*(($C$21/2)*$AZ$10))/3)*$AF$29),(($D$18*$AF$29)+((PI()*(($C$21/2)^2)*($G$20-$AE129))*$AF$29))+((($D$18+$H$18)/3)*$BD$10)-(((PI()*($C$21/2)^2*(($C$21/2)*$AZ$10))/3)*$AF$29)))</f>
        <v>162643.9303462281</v>
      </c>
      <c r="AG129" s="73">
        <v>9.8000000000000007</v>
      </c>
      <c r="AH129" s="79">
        <f t="shared" si="15"/>
        <v>167176.8126994964</v>
      </c>
      <c r="AI129" s="53">
        <v>9.8000000000000007</v>
      </c>
      <c r="AJ129" s="80">
        <f>IF($AI129&gt;$G$20,IF('Silo Levels'!$L$18="Pumping",((PI()*((($C$19+$G$20)-$AI129)*($O$20/($O$19/2)))^2*((($O$20+$G$20)-$AI129))/3)*$AJ$29)+(((PI()*((($C$19+$G$20)-$AI129)*($O$20/($O$19/2)))^2*(((($C$19+$G$20)-$AI129)*($O$20/($O$19/2)))*$AZ$11))/3)*$AJ$29),(((PI()*((($C$19+$G$20)-$AI129)*($O$20/($O$19/2)))^2*((($O$20+$G$20)-$AI129)/3))*$AJ$29)-((PI()*((($C$19+$G$20)-$AI129)*($O$20/($O$19/2)))^2*(((($C$19+$G$20)-$AI129)*($O$20/($O$19/2)))*$AZ$11)/3)*$AJ$29))),IF('Silo Levels'!$L$18="Pumping",(($D$18*$AJ$29)+((PI()*(($C$21/2)^2)*($G$20-$AI129))*$AJ$29))+((($D$18+$H$18)/3)*$BD$11)+(((PI()*($C$21/2)^2*(($C$21/2)*$AZ$11))/3)*$AJ$29),(($D$18*$AJ$29)+((PI()*(($C$21/2)^2)*($G$20-$AI129))*$AJ$29))+((($D$18+$H$18)/3)*$BD$11)-(((PI()*($C$21/2)^2*(($C$21/2)*$AZ$11))/3)*$AJ$29)))</f>
        <v>163371.41967788429</v>
      </c>
    </row>
    <row r="130" spans="1:36" x14ac:dyDescent="0.3">
      <c r="A130" s="48">
        <v>9.9</v>
      </c>
      <c r="B130" s="78">
        <f t="shared" si="9"/>
        <v>109217.80977452683</v>
      </c>
      <c r="C130" s="53">
        <v>9.9</v>
      </c>
      <c r="D130" s="54">
        <f>IF($C130&gt;$G$6,IF('Silo Levels'!$L$10="Pumping",((PI()*((($C$5+$G$6)-$C130)*($O$6/($O$5/2)))^2*((($O$6+$G$6)-$C130))/3)*$D$29)+(((PI()*((($C$5+$G$6)-$C130)*($O$6/($O$5/2)))^2*(((($C$5+$G$6)-$C130)*($O$6/($O$5/2)))*$AZ$3))/3)*$D$29),(((PI()*((($C$5+$G$6)-$C130)*($O$6/($O$5/2)))^2*((($O$6+$G$6)-$C130)/3))*$D$29)-((PI()*((($C$5+$G$6)-$C130)*($O$6/($O$5/2)))^2*(((($C$5+$G$6)-$C130)*($O$6/($O$5/2)))*$AZ$3)/3)*$D$29))),IF('Silo Levels'!$L$10="Pumping",(($D$4*$D$29)+((PI()*(($C$7/2)^2)*(G$6-$C130))*$D$29))+((($D$4+$H$4)/3)*$BD$3)+(((PI()*($C$7/2)^2*(($C$7/2)*$AZ$3))/3)*$D$29),(($D$4*$D$29)+((PI()*(($C$7/2)^2)*($G$6-$C130))*$D$29))+((($D$4+$H$4)/3)*$BD$3)-(((PI()*($C$7/2)^2*(($C$7/2)*$AZ$3))/3)*$D$29)))</f>
        <v>106162.30302482063</v>
      </c>
      <c r="E130" s="73">
        <v>9.9</v>
      </c>
      <c r="F130" s="78">
        <f t="shared" si="10"/>
        <v>95463.144086545755</v>
      </c>
      <c r="G130" s="53">
        <v>9.9</v>
      </c>
      <c r="H130" s="54">
        <f>IF($G130&gt;$G$6,IF('Silo Levels'!$L$11="Pumping",((PI()*((($C$5+$G$6)-$G130)*($O$6/($O$5/2)))^2*((($O$6+$G$6)-$G130))/3)*$H$29)+(((PI()*((($C$5+$G$6)-$G130)*($O$6/($O$5/2)))^2*(((($C$5+$G$6)-$G130)*($O$6/($O$5/2)))*$AZ$4))/3)*$H$29),(((PI()*((($C$5+$G$6)-$G130)*($O$6/($O$5/2)))^2*((($O$6+$G$6)-$G130)/3))*$H$29)-((PI()*((($C$5+$G$6)-$G130)*($O$6/($O$5/2)))^2*(((($C$5+$G$6)-$G130)*($O$6/($O$5/2)))*$AZ$4)/3)*$H$29))),IF('Silo Levels'!$L$11="Pumping",(($D$4*$H$29)+((PI()*(($C$7/2)^2)*(G$6-$G130))*$H$29))+((($D$4+$H$4)/3)*$BD$4)+(((PI()*($C$7/2)^2*(($C$7/2)*$AZ$4))/3)*$H$29),(($D$4*$H$29)+((PI()*(($C$7/2)^2)*($G$6-$G130))*$H$29))+((($D$4+$H$4)/3)*$BD$4)-(((PI()*($C$7/2)^2*(($C$7/2)*$AZ$4))/3)*$H$29)))</f>
        <v>92799.36897141728</v>
      </c>
      <c r="I130" s="73">
        <v>9.9</v>
      </c>
      <c r="J130" s="79">
        <f t="shared" si="11"/>
        <v>358150.83976198547</v>
      </c>
      <c r="K130" s="53">
        <v>9.9</v>
      </c>
      <c r="L130" s="80">
        <f>IF($K130&gt;$G$13,IF('Silo Levels'!$L$12="Pumping",((PI()*((($C$12+$G$13)-$K130)*($O$13/($O$12/2)))^2*((($O$13+$G$13)-$K130))/3)*$L$29)+(((PI()*((($C$12+$G$13)-$K130)*($O$13/($O$12/2)))^2*(((($C$12+$G$13)-$K130)*($O$13/($O$12/2)))*$AZ$5))/3)*$L$29),(((PI()*((($C$12+$G$13)-$K130)*($O$13/($O$12/2)))^2*((($O$13+$G$13)-$K130)/3))*$L$29)-((PI()*((($C$12+$G$13)-$K130)*($O$13/($O$12/2)))^2*(((($C$12+$G$13)-$K130)*($O$13/($O$12/2)))*$AZ$5)/3)*$L$29))),IF('Silo Levels'!$L$12="Pumping",(($D$11*$L$29)+((PI()*(($C$14/2)^2)*($G$13-$K130))*$L$29))+((($D$11+$H$11)/3)*$BD$5)+(((PI()*($C$14/2)^2*(($C$14/2)*$AZ$5))/3)*$L$29),(($D$11*$L$29)+((PI()*(($C$14/2)^2)*($G$13-$K130))*$L$29))+((($D$11+$H$11)/3)*$BD$5)-(((PI()*($C$14/2)^2*(($C$14/2)*$AZ$5))/3)*$L$29)))</f>
        <v>343952.833082386</v>
      </c>
      <c r="M130" s="73">
        <v>9.9</v>
      </c>
      <c r="N130" s="79">
        <f t="shared" si="12"/>
        <v>178841.25158054824</v>
      </c>
      <c r="O130" s="53">
        <v>9.9</v>
      </c>
      <c r="P130" s="80">
        <f>IF($O130&gt;$G$20,IF('Silo Levels'!$L$13="Pumping",((PI()*((($C$19+$G$20)-$O130)*($O$20/($O$19/2)))^2*((($O$20+$G$20)-$O130))/3)*$P$29)+(((PI()*((($C$19+$G$20)-$O130)*($O$20/($O$19/2)))^2*(((($C$19+$G$20)-$O130)*($O$20/($O$19/2)))*$AZ$6))/3)*$P$29),(((PI()*((($C$19+$G$20)-$O130)*($O$20/($O$19/2)))^2*((($O$20+$G$20)-$O130)/3))*$P$29)-((PI()*((($C$19+$G$20)-$O130)*($O$20/($O$19/2)))^2*(((($C$19+$G$20)-$O130)*($O$20/($O$19/2)))*$AZ$6)/3)*$P$29))),IF('Silo Levels'!$L$13="Pumping",(($D$18*$P$29)+((PI()*(($C$21/2)^2)*($G$20-$O130))*$P$29))+((($D$18+$H$18)/3)*$BD$6)+(((PI()*($C$21/2)^2*(($C$21/2)*$AZ$6))/3)*$P$29),(($D$18*$P$29)+((PI()*(($C$21/2)^2)*($G$20-$O130))*$P$29))+((($D$18+$H$18)/3)*$BD$6)-(((PI()*($C$21/2)^2*(($C$21/2)*$AZ$6))/3)*$P$29)))</f>
        <v>174756.05024852348</v>
      </c>
      <c r="Q130" s="73">
        <v>9.9</v>
      </c>
      <c r="R130" s="79">
        <f t="shared" si="13"/>
        <v>174056.45959038919</v>
      </c>
      <c r="S130" s="53">
        <v>9.9</v>
      </c>
      <c r="T130" s="80">
        <f>IF($S130&gt;$G$20,IF('Silo Levels'!$L$14="Pumping",((PI()*((($C$19+$G$20)-$S130)*($O$20/($O$19/2)))^2*((($O$20+$G$20)-$S130))/3)*$T$29)+(((PI()*((($C$19+$G$20)-$S130)*($O$20/($O$19/2)))^2*(((($C$19+$G$20)-$S130)*($O$20/($O$19/2)))*$AZ$7))/3)*$T$29),(((PI()*((($C$19+$G$20)-$S130)*($O$20/($O$19/2)))^2*((($O$20+$G$20)-$S130)/3))*$T$29)-((PI()*((($C$19+$G$20)-$S130)*($O$20/($O$19/2)))^2*(((($C$19+$G$20)-$S130)*($O$20/($O$19/2)))*$AZ$7)/3)*$T$29))),IF('Silo Levels'!$L$14="Pumping",(($D$18*$T$29)+((PI()*(($C$21/2)^2)*($G$20-$S130))*$T$29))+((($D$18+$H$18)/3)*$BD$7)+(((PI()*($C$21/2)^2*(($C$21/2)*$AZ$7))/3)*$T$29),(($D$18*$T$29)+((PI()*(($C$21/2)^2)*($G$20-$S130))*$T$29))+((($D$18+$H$18)/3)*$BD$7)-(((PI()*($C$21/2)^2*(($C$21/2)*$AZ$7))/3)*$T$29)))</f>
        <v>170082.39811926032</v>
      </c>
      <c r="U130" s="73">
        <v>9.9</v>
      </c>
      <c r="V130" s="79">
        <f t="shared" si="16"/>
        <v>169637.87524499564</v>
      </c>
      <c r="W130" s="53">
        <v>9.9</v>
      </c>
      <c r="X130" s="80">
        <f>IF($W130&gt;$G$20,IF('Silo Levels'!$L$15="Pumping",((PI()*((($C$19+$G$20)-$W130)*($O$20/($O$19/2)))^2*((($O$20+$G$20)-$W130))/3)*$X$29)+(((PI()*((($C$19+$G$20)-$W130)*($O$20/($O$19/2)))^2*(((($C$19+$G$20)-$W130)*($O$20/($O$19/2)))*$AZ$8))/3)*$X$29),(((PI()*((($C$19+$G$20)-$W130)*($O$20/($O$19/2)))^2*((($O$20+$G$20)-$W130)/3))*$X$29)-((PI()*((($C$19+$G$20)-$W130)*($O$20/($O$19/2)))^2*(((($C$19+$G$20)-$W130)*($O$20/($O$19/2)))*$AZ$8)/3)*$X$29))),IF('Silo Levels'!$L$15="Pumping",(($D$18*$X$29)+((PI()*(($C$21/2)^2)*($G$20-$W130))*$X$29))+((($D$18+$H$18)/3)*$BD$8)+(((PI()*($C$21/2)^2*(($C$21/2)*$AZ$8))/3)*$X$29),(($D$18*$X$29)+((PI()*(($C$21/2)^2)*($G$20-$W130))*$X$29))+((($D$18+$H$18)/3)*$BD$8)-(((PI()*($C$21/2)^2*(($C$21/2)*$AZ$8))/3)*$X$29)))</f>
        <v>165766.44746212615</v>
      </c>
      <c r="Y130" s="73">
        <v>9.9</v>
      </c>
      <c r="Z130" s="79">
        <f t="shared" si="14"/>
        <v>167002.14390701277</v>
      </c>
      <c r="AA130" s="53">
        <v>9.9</v>
      </c>
      <c r="AB130" s="80">
        <f>IF($AA130&gt;$G$20,IF('Silo Levels'!$L$16="Pumping",((PI()*((($C$19+$G$20)-$AA130)*($O$20/($O$19/2)))^2*((($O$20+$G$20)-$AA130))/3)*$AB$29)+(((PI()*((($C$19+$G$20)-$AA130)*($O$20/($O$19/2)))^2*(((($C$19+$G$20)-$AA130)*($O$20/($O$19/2)))*$AZ$9))/3)*$AB$29),(((PI()*((($C$19+$G$20)-$AA130)*($O$20/($O$19/2)))^2*((($O$20+$G$20)-$AA130)/3))*$AB$29)-((PI()*((($C$19+$G$20)-$AA130)*($O$20/($O$19/2)))^2*(((($C$19+$G$20)-$AA130)*($O$20/($O$19/2)))*$AZ$9)/3)*$AB$29))),IF('Silo Levels'!$L$16="Pumping",(($D$18*$AB$29)+((PI()*(($C$21/2)^2)*($G$20-$AA130))*$AB$29))+((($D$18+$H$18)/3)*$BD$9)+(((PI()*($C$21/2)^2*(($C$21/2)*$AZ$9))/3)*$AB$29),(($D$18*$AB$29)+((PI()*(($C$21/2)^2)*($G$20-$AA130))*$AB$29))+((($D$18+$H$18)/3)*$BD$9)-(((PI()*($C$21/2)^2*(($C$21/2)*$AZ$9))/3)*$AB$29)))</f>
        <v>163191.93818246157</v>
      </c>
      <c r="AC130" s="73">
        <v>9.9</v>
      </c>
      <c r="AD130" s="79">
        <f t="shared" si="17"/>
        <v>166051.93143927926</v>
      </c>
      <c r="AE130" s="53">
        <v>9.9</v>
      </c>
      <c r="AF130" s="80">
        <f>IF($AE130&gt;$G$20,IF('Silo Levels'!$L$17="Pumping",((PI()*((($C$19+$G$20)-$AE130)*($O$20/($O$19/2)))^2*((($O$20+$G$20)-$AE130))/3)*$AF$29)+(((PI()*((($C$19+$G$20)-$AE130)*($O$20/($O$19/2)))^2*(((($C$19+$G$20)-$AE130)*($O$20/($O$19/2)))*$AZ$10))/3)*$AF$29),(((PI()*((($C$19+$G$20)-$AE130)*($O$20/($O$19/2)))^2*((($O$20+$G$20)-$AE130)/3))*$AF$29)-((PI()*((($C$19+$G$20)-$AE130)*($O$20/($O$19/2)))^2*(((($C$19+$G$20)-$AE130)*($O$20/($O$19/2)))*$AZ$10)/3)*$AF$29))),IF('Silo Levels'!$L$17="Pumping",(($D$18*$AF$29)+((PI()*(($C$21/2)^2)*($G$20-$AE130))*$AF$29))+((($D$18+$H$18)/3)*$BD$10)+(((PI()*($C$21/2)^2*(($C$21/2)*$AZ$10))/3)*$AF$29),(($D$18*$AF$29)+((PI()*(($C$21/2)^2)*($G$20-$AE130))*$AF$29))+((($D$18+$H$18)/3)*$BD$10)-(((PI()*($C$21/2)^2*(($C$21/2)*$AZ$10))/3)*$AF$29)))</f>
        <v>162263.79699425341</v>
      </c>
      <c r="AG130" s="73">
        <v>9.9</v>
      </c>
      <c r="AH130" s="79">
        <f t="shared" si="15"/>
        <v>166794.94747642177</v>
      </c>
      <c r="AI130" s="53">
        <v>9.9</v>
      </c>
      <c r="AJ130" s="80">
        <f>IF($AI130&gt;$G$20,IF('Silo Levels'!$L$18="Pumping",((PI()*((($C$19+$G$20)-$AI130)*($O$20/($O$19/2)))^2*((($O$20+$G$20)-$AI130))/3)*$AJ$29)+(((PI()*((($C$19+$G$20)-$AI130)*($O$20/($O$19/2)))^2*(((($C$19+$G$20)-$AI130)*($O$20/($O$19/2)))*$AZ$11))/3)*$AJ$29),(((PI()*((($C$19+$G$20)-$AI130)*($O$20/($O$19/2)))^2*((($O$20+$G$20)-$AI130)/3))*$AJ$29)-((PI()*((($C$19+$G$20)-$AI130)*($O$20/($O$19/2)))^2*(((($C$19+$G$20)-$AI130)*($O$20/($O$19/2)))*$AZ$11)/3)*$AJ$29))),IF('Silo Levels'!$L$18="Pumping",(($D$18*$AJ$29)+((PI()*(($C$21/2)^2)*($G$20-$AI130))*$AJ$29))+((($D$18+$H$18)/3)*$BD$11)+(((PI()*($C$21/2)^2*(($C$21/2)*$AZ$11))/3)*$AJ$29),(($D$18*$AJ$29)+((PI()*(($C$21/2)^2)*($G$20-$AI130))*$AJ$29))+((($D$18+$H$18)/3)*$BD$11)-(((PI()*($C$21/2)^2*(($C$21/2)*$AZ$11))/3)*$AJ$29)))</f>
        <v>162989.55445480967</v>
      </c>
    </row>
    <row r="131" spans="1:36" x14ac:dyDescent="0.3">
      <c r="A131" s="48">
        <v>10</v>
      </c>
      <c r="B131" s="78">
        <f t="shared" si="9"/>
        <v>108779.78790099999</v>
      </c>
      <c r="C131" s="53">
        <v>10</v>
      </c>
      <c r="D131" s="54">
        <f>IF($C131&gt;$G$6,IF('Silo Levels'!$L$10="Pumping",((PI()*((($C$5+$G$6)-$C131)*($O$6/($O$5/2)))^2*((($O$6+$G$6)-$C131))/3)*$D$29)+(((PI()*((($C$5+$G$6)-$C131)*($O$6/($O$5/2)))^2*(((($C$5+$G$6)-$C131)*($O$6/($O$5/2)))*$AZ$3))/3)*$D$29),(((PI()*((($C$5+$G$6)-$C131)*($O$6/($O$5/2)))^2*((($O$6+$G$6)-$C131)/3))*$D$29)-((PI()*((($C$5+$G$6)-$C131)*($O$6/($O$5/2)))^2*(((($C$5+$G$6)-$C131)*($O$6/($O$5/2)))*$AZ$3)/3)*$D$29))),IF('Silo Levels'!$L$10="Pumping",(($D$4*$D$29)+((PI()*(($C$7/2)^2)*(G$6-$C131))*$D$29))+((($D$4+$H$4)/3)*$BD$3)+(((PI()*($C$7/2)^2*(($C$7/2)*$AZ$3))/3)*$D$29),(($D$4*$D$29)+((PI()*(($C$7/2)^2)*($G$6-$C131))*$D$29))+((($D$4+$H$4)/3)*$BD$3)-(((PI()*($C$7/2)^2*(($C$7/2)*$AZ$3))/3)*$D$29)))</f>
        <v>105724.28115129379</v>
      </c>
      <c r="E131" s="73">
        <v>10</v>
      </c>
      <c r="F131" s="78">
        <f t="shared" si="10"/>
        <v>95081.278863471089</v>
      </c>
      <c r="G131" s="53">
        <v>10</v>
      </c>
      <c r="H131" s="54">
        <f>IF($G131&gt;$G$6,IF('Silo Levels'!$L$11="Pumping",((PI()*((($C$5+$G$6)-$G131)*($O$6/($O$5/2)))^2*((($O$6+$G$6)-$G131))/3)*$H$29)+(((PI()*((($C$5+$G$6)-$G131)*($O$6/($O$5/2)))^2*(((($C$5+$G$6)-$G131)*($O$6/($O$5/2)))*$AZ$4))/3)*$H$29),(((PI()*((($C$5+$G$6)-$G131)*($O$6/($O$5/2)))^2*((($O$6+$G$6)-$G131)/3))*$H$29)-((PI()*((($C$5+$G$6)-$G131)*($O$6/($O$5/2)))^2*(((($C$5+$G$6)-$G131)*($O$6/($O$5/2)))*$AZ$4)/3)*$H$29))),IF('Silo Levels'!$L$11="Pumping",(($D$4*$H$29)+((PI()*(($C$7/2)^2)*(G$6-$G131))*$H$29))+((($D$4+$H$4)/3)*$BD$4)+(((PI()*($C$7/2)^2*(($C$7/2)*$AZ$4))/3)*$H$29),(($D$4*$H$29)+((PI()*(($C$7/2)^2)*($G$6-$G131))*$H$29))+((($D$4+$H$4)/3)*$BD$4)-(((PI()*($C$7/2)^2*(($C$7/2)*$AZ$4))/3)*$H$29)))</f>
        <v>92417.503748342613</v>
      </c>
      <c r="I131" s="73">
        <v>10</v>
      </c>
      <c r="J131" s="79">
        <f t="shared" si="11"/>
        <v>357231.8749283544</v>
      </c>
      <c r="K131" s="53">
        <v>10</v>
      </c>
      <c r="L131" s="80">
        <f>IF($K131&gt;$G$13,IF('Silo Levels'!$L$12="Pumping",((PI()*((($C$12+$G$13)-$K131)*($O$13/($O$12/2)))^2*((($O$13+$G$13)-$K131))/3)*$L$29)+(((PI()*((($C$12+$G$13)-$K131)*($O$13/($O$12/2)))^2*(((($C$12+$G$13)-$K131)*($O$13/($O$12/2)))*$AZ$5))/3)*$L$29),(((PI()*((($C$12+$G$13)-$K131)*($O$13/($O$12/2)))^2*((($O$13+$G$13)-$K131)/3))*$L$29)-((PI()*((($C$12+$G$13)-$K131)*($O$13/($O$12/2)))^2*(((($C$12+$G$13)-$K131)*($O$13/($O$12/2)))*$AZ$5)/3)*$L$29))),IF('Silo Levels'!$L$12="Pumping",(($D$11*$L$29)+((PI()*(($C$14/2)^2)*($G$13-$K131))*$L$29))+((($D$11+$H$11)/3)*$BD$5)+(((PI()*($C$14/2)^2*(($C$14/2)*$AZ$5))/3)*$L$29),(($D$11*$L$29)+((PI()*(($C$14/2)^2)*($G$13-$K131))*$L$29))+((($D$11+$H$11)/3)*$BD$5)-(((PI()*($C$14/2)^2*(($C$14/2)*$AZ$5))/3)*$L$29)))</f>
        <v>343033.86824875494</v>
      </c>
      <c r="M131" s="73">
        <v>10</v>
      </c>
      <c r="N131" s="79">
        <f t="shared" si="12"/>
        <v>178431.3080322475</v>
      </c>
      <c r="O131" s="53">
        <v>10</v>
      </c>
      <c r="P131" s="80">
        <f>IF($O131&gt;$G$20,IF('Silo Levels'!$L$13="Pumping",((PI()*((($C$19+$G$20)-$O131)*($O$20/($O$19/2)))^2*((($O$20+$G$20)-$O131))/3)*$P$29)+(((PI()*((($C$19+$G$20)-$O131)*($O$20/($O$19/2)))^2*(((($C$19+$G$20)-$O131)*($O$20/($O$19/2)))*$AZ$6))/3)*$P$29),(((PI()*((($C$19+$G$20)-$O131)*($O$20/($O$19/2)))^2*((($O$20+$G$20)-$O131)/3))*$P$29)-((PI()*((($C$19+$G$20)-$O131)*($O$20/($O$19/2)))^2*(((($C$19+$G$20)-$O131)*($O$20/($O$19/2)))*$AZ$6)/3)*$P$29))),IF('Silo Levels'!$L$13="Pumping",(($D$18*$P$29)+((PI()*(($C$21/2)^2)*($G$20-$O131))*$P$29))+((($D$18+$H$18)/3)*$BD$6)+(((PI()*($C$21/2)^2*(($C$21/2)*$AZ$6))/3)*$P$29),(($D$18*$P$29)+((PI()*(($C$21/2)^2)*($G$20-$O131))*$P$29))+((($D$18+$H$18)/3)*$BD$6)-(((PI()*($C$21/2)^2*(($C$21/2)*$AZ$6))/3)*$P$29)))</f>
        <v>174346.10670022274</v>
      </c>
      <c r="Q131" s="73">
        <v>10</v>
      </c>
      <c r="R131" s="79">
        <f t="shared" si="13"/>
        <v>173657.66875286825</v>
      </c>
      <c r="S131" s="53">
        <v>10</v>
      </c>
      <c r="T131" s="80">
        <f>IF($S131&gt;$G$20,IF('Silo Levels'!$L$14="Pumping",((PI()*((($C$19+$G$20)-$S131)*($O$20/($O$19/2)))^2*((($O$20+$G$20)-$S131))/3)*$T$29)+(((PI()*((($C$19+$G$20)-$S131)*($O$20/($O$19/2)))^2*(((($C$19+$G$20)-$S131)*($O$20/($O$19/2)))*$AZ$7))/3)*$T$29),(((PI()*((($C$19+$G$20)-$S131)*($O$20/($O$19/2)))^2*((($O$20+$G$20)-$S131)/3))*$T$29)-((PI()*((($C$19+$G$20)-$S131)*($O$20/($O$19/2)))^2*(((($C$19+$G$20)-$S131)*($O$20/($O$19/2)))*$AZ$7)/3)*$T$29))),IF('Silo Levels'!$L$14="Pumping",(($D$18*$T$29)+((PI()*(($C$21/2)^2)*($G$20-$S131))*$T$29))+((($D$18+$H$18)/3)*$BD$7)+(((PI()*($C$21/2)^2*(($C$21/2)*$AZ$7))/3)*$T$29),(($D$18*$T$29)+((PI()*(($C$21/2)^2)*($G$20-$S131))*$T$29))+((($D$18+$H$18)/3)*$BD$7)-(((PI()*($C$21/2)^2*(($C$21/2)*$AZ$7))/3)*$T$29)))</f>
        <v>169683.60728173939</v>
      </c>
      <c r="U131" s="73">
        <v>10</v>
      </c>
      <c r="V131" s="79">
        <f t="shared" si="16"/>
        <v>169249.38353716763</v>
      </c>
      <c r="W131" s="53">
        <v>10</v>
      </c>
      <c r="X131" s="80">
        <f>IF($W131&gt;$G$20,IF('Silo Levels'!$L$15="Pumping",((PI()*((($C$19+$G$20)-$W131)*($O$20/($O$19/2)))^2*((($O$20+$G$20)-$W131))/3)*$X$29)+(((PI()*((($C$19+$G$20)-$W131)*($O$20/($O$19/2)))^2*(((($C$19+$G$20)-$W131)*($O$20/($O$19/2)))*$AZ$8))/3)*$X$29),(((PI()*((($C$19+$G$20)-$W131)*($O$20/($O$19/2)))^2*((($O$20+$G$20)-$W131)/3))*$X$29)-((PI()*((($C$19+$G$20)-$W131)*($O$20/($O$19/2)))^2*(((($C$19+$G$20)-$W131)*($O$20/($O$19/2)))*$AZ$8)/3)*$X$29))),IF('Silo Levels'!$L$15="Pumping",(($D$18*$X$29)+((PI()*(($C$21/2)^2)*($G$20-$W131))*$X$29))+((($D$18+$H$18)/3)*$BD$8)+(((PI()*($C$21/2)^2*(($C$21/2)*$AZ$8))/3)*$X$29),(($D$18*$X$29)+((PI()*(($C$21/2)^2)*($G$20-$W131))*$X$29))+((($D$18+$H$18)/3)*$BD$8)-(((PI()*($C$21/2)^2*(($C$21/2)*$AZ$8))/3)*$X$29)))</f>
        <v>165377.95575429813</v>
      </c>
      <c r="Y131" s="73">
        <v>10</v>
      </c>
      <c r="Z131" s="79">
        <f t="shared" si="14"/>
        <v>166619.79573674418</v>
      </c>
      <c r="AA131" s="53">
        <v>10</v>
      </c>
      <c r="AB131" s="80">
        <f>IF($AA131&gt;$G$20,IF('Silo Levels'!$L$16="Pumping",((PI()*((($C$19+$G$20)-$AA131)*($O$20/($O$19/2)))^2*((($O$20+$G$20)-$AA131))/3)*$AB$29)+(((PI()*((($C$19+$G$20)-$AA131)*($O$20/($O$19/2)))^2*(((($C$19+$G$20)-$AA131)*($O$20/($O$19/2)))*$AZ$9))/3)*$AB$29),(((PI()*((($C$19+$G$20)-$AA131)*($O$20/($O$19/2)))^2*((($O$20+$G$20)-$AA131)/3))*$AB$29)-((PI()*((($C$19+$G$20)-$AA131)*($O$20/($O$19/2)))^2*(((($C$19+$G$20)-$AA131)*($O$20/($O$19/2)))*$AZ$9)/3)*$AB$29))),IF('Silo Levels'!$L$16="Pumping",(($D$18*$AB$29)+((PI()*(($C$21/2)^2)*($G$20-$AA131))*$AB$29))+((($D$18+$H$18)/3)*$BD$9)+(((PI()*($C$21/2)^2*(($C$21/2)*$AZ$9))/3)*$AB$29),(($D$18*$AB$29)+((PI()*(($C$21/2)^2)*($G$20-$AA131))*$AB$29))+((($D$18+$H$18)/3)*$BD$9)-(((PI()*($C$21/2)^2*(($C$21/2)*$AZ$9))/3)*$AB$29)))</f>
        <v>162809.59001219299</v>
      </c>
      <c r="AC131" s="73">
        <v>10</v>
      </c>
      <c r="AD131" s="79">
        <f t="shared" si="17"/>
        <v>165671.79808730452</v>
      </c>
      <c r="AE131" s="53">
        <v>10</v>
      </c>
      <c r="AF131" s="80">
        <f>IF($AE131&gt;$G$20,IF('Silo Levels'!$L$17="Pumping",((PI()*((($C$19+$G$20)-$AE131)*($O$20/($O$19/2)))^2*((($O$20+$G$20)-$AE131))/3)*$AF$29)+(((PI()*((($C$19+$G$20)-$AE131)*($O$20/($O$19/2)))^2*(((($C$19+$G$20)-$AE131)*($O$20/($O$19/2)))*$AZ$10))/3)*$AF$29),(((PI()*((($C$19+$G$20)-$AE131)*($O$20/($O$19/2)))^2*((($O$20+$G$20)-$AE131)/3))*$AF$29)-((PI()*((($C$19+$G$20)-$AE131)*($O$20/($O$19/2)))^2*(((($C$19+$G$20)-$AE131)*($O$20/($O$19/2)))*$AZ$10)/3)*$AF$29))),IF('Silo Levels'!$L$17="Pumping",(($D$18*$AF$29)+((PI()*(($C$21/2)^2)*($G$20-$AE131))*$AF$29))+((($D$18+$H$18)/3)*$BD$10)+(((PI()*($C$21/2)^2*(($C$21/2)*$AZ$10))/3)*$AF$29),(($D$18*$AF$29)+((PI()*(($C$21/2)^2)*($G$20-$AE131))*$AF$29))+((($D$18+$H$18)/3)*$BD$10)-(((PI()*($C$21/2)^2*(($C$21/2)*$AZ$10))/3)*$AF$29)))</f>
        <v>161883.66364227867</v>
      </c>
      <c r="AG131" s="73">
        <v>10</v>
      </c>
      <c r="AH131" s="79">
        <f t="shared" si="15"/>
        <v>166413.08225334709</v>
      </c>
      <c r="AI131" s="53">
        <v>10</v>
      </c>
      <c r="AJ131" s="80">
        <f>IF($AI131&gt;$G$20,IF('Silo Levels'!$L$18="Pumping",((PI()*((($C$19+$G$20)-$AI131)*($O$20/($O$19/2)))^2*((($O$20+$G$20)-$AI131))/3)*$AJ$29)+(((PI()*((($C$19+$G$20)-$AI131)*($O$20/($O$19/2)))^2*(((($C$19+$G$20)-$AI131)*($O$20/($O$19/2)))*$AZ$11))/3)*$AJ$29),(((PI()*((($C$19+$G$20)-$AI131)*($O$20/($O$19/2)))^2*((($O$20+$G$20)-$AI131)/3))*$AJ$29)-((PI()*((($C$19+$G$20)-$AI131)*($O$20/($O$19/2)))^2*(((($C$19+$G$20)-$AI131)*($O$20/($O$19/2)))*$AZ$11)/3)*$AJ$29))),IF('Silo Levels'!$L$18="Pumping",(($D$18*$AJ$29)+((PI()*(($C$21/2)^2)*($G$20-$AI131))*$AJ$29))+((($D$18+$H$18)/3)*$BD$11)+(((PI()*($C$21/2)^2*(($C$21/2)*$AZ$11))/3)*$AJ$29),(($D$18*$AJ$29)+((PI()*(($C$21/2)^2)*($G$20-$AI131))*$AJ$29))+((($D$18+$H$18)/3)*$BD$11)-(((PI()*($C$21/2)^2*(($C$21/2)*$AZ$11))/3)*$AJ$29)))</f>
        <v>162607.68923173498</v>
      </c>
    </row>
    <row r="132" spans="1:36" x14ac:dyDescent="0.3">
      <c r="A132" s="48">
        <v>10.1</v>
      </c>
      <c r="B132" s="78">
        <f t="shared" si="9"/>
        <v>108341.76602747316</v>
      </c>
      <c r="C132" s="53">
        <v>10.1</v>
      </c>
      <c r="D132" s="54">
        <f>IF($C132&gt;$G$6,IF('Silo Levels'!$L$10="Pumping",((PI()*((($C$5+$G$6)-$C132)*($O$6/($O$5/2)))^2*((($O$6+$G$6)-$C132))/3)*$D$29)+(((PI()*((($C$5+$G$6)-$C132)*($O$6/($O$5/2)))^2*(((($C$5+$G$6)-$C132)*($O$6/($O$5/2)))*$AZ$3))/3)*$D$29),(((PI()*((($C$5+$G$6)-$C132)*($O$6/($O$5/2)))^2*((($O$6+$G$6)-$C132)/3))*$D$29)-((PI()*((($C$5+$G$6)-$C132)*($O$6/($O$5/2)))^2*(((($C$5+$G$6)-$C132)*($O$6/($O$5/2)))*$AZ$3)/3)*$D$29))),IF('Silo Levels'!$L$10="Pumping",(($D$4*$D$29)+((PI()*(($C$7/2)^2)*(G$6-$C132))*$D$29))+((($D$4+$H$4)/3)*$BD$3)+(((PI()*($C$7/2)^2*(($C$7/2)*$AZ$3))/3)*$D$29),(($D$4*$D$29)+((PI()*(($C$7/2)^2)*($G$6-$C132))*$D$29))+((($D$4+$H$4)/3)*$BD$3)-(((PI()*($C$7/2)^2*(($C$7/2)*$AZ$3))/3)*$D$29)))</f>
        <v>105286.25927776696</v>
      </c>
      <c r="E132" s="73">
        <v>10.1</v>
      </c>
      <c r="F132" s="78">
        <f t="shared" si="10"/>
        <v>94699.413640396422</v>
      </c>
      <c r="G132" s="53">
        <v>10.1</v>
      </c>
      <c r="H132" s="54">
        <f>IF($G132&gt;$G$6,IF('Silo Levels'!$L$11="Pumping",((PI()*((($C$5+$G$6)-$G132)*($O$6/($O$5/2)))^2*((($O$6+$G$6)-$G132))/3)*$H$29)+(((PI()*((($C$5+$G$6)-$G132)*($O$6/($O$5/2)))^2*(((($C$5+$G$6)-$G132)*($O$6/($O$5/2)))*$AZ$4))/3)*$H$29),(((PI()*((($C$5+$G$6)-$G132)*($O$6/($O$5/2)))^2*((($O$6+$G$6)-$G132)/3))*$H$29)-((PI()*((($C$5+$G$6)-$G132)*($O$6/($O$5/2)))^2*(((($C$5+$G$6)-$G132)*($O$6/($O$5/2)))*$AZ$4)/3)*$H$29))),IF('Silo Levels'!$L$11="Pumping",(($D$4*$H$29)+((PI()*(($C$7/2)^2)*(G$6-$G132))*$H$29))+((($D$4+$H$4)/3)*$BD$4)+(((PI()*($C$7/2)^2*(($C$7/2)*$AZ$4))/3)*$H$29),(($D$4*$H$29)+((PI()*(($C$7/2)^2)*($G$6-$G132))*$H$29))+((($D$4+$H$4)/3)*$BD$4)-(((PI()*($C$7/2)^2*(($C$7/2)*$AZ$4))/3)*$H$29)))</f>
        <v>92035.638525267947</v>
      </c>
      <c r="I132" s="73">
        <v>10.1</v>
      </c>
      <c r="J132" s="79">
        <f t="shared" si="11"/>
        <v>356312.9100947234</v>
      </c>
      <c r="K132" s="53">
        <v>10.1</v>
      </c>
      <c r="L132" s="80">
        <f>IF($K132&gt;$G$13,IF('Silo Levels'!$L$12="Pumping",((PI()*((($C$12+$G$13)-$K132)*($O$13/($O$12/2)))^2*((($O$13+$G$13)-$K132))/3)*$L$29)+(((PI()*((($C$12+$G$13)-$K132)*($O$13/($O$12/2)))^2*(((($C$12+$G$13)-$K132)*($O$13/($O$12/2)))*$AZ$5))/3)*$L$29),(((PI()*((($C$12+$G$13)-$K132)*($O$13/($O$12/2)))^2*((($O$13+$G$13)-$K132)/3))*$L$29)-((PI()*((($C$12+$G$13)-$K132)*($O$13/($O$12/2)))^2*(((($C$12+$G$13)-$K132)*($O$13/($O$12/2)))*$AZ$5)/3)*$L$29))),IF('Silo Levels'!$L$12="Pumping",(($D$11*$L$29)+((PI()*(($C$14/2)^2)*($G$13-$K132))*$L$29))+((($D$11+$H$11)/3)*$BD$5)+(((PI()*($C$14/2)^2*(($C$14/2)*$AZ$5))/3)*$L$29),(($D$11*$L$29)+((PI()*(($C$14/2)^2)*($G$13-$K132))*$L$29))+((($D$11+$H$11)/3)*$BD$5)-(((PI()*($C$14/2)^2*(($C$14/2)*$AZ$5))/3)*$L$29)))</f>
        <v>342114.90341512393</v>
      </c>
      <c r="M132" s="73">
        <v>10.1</v>
      </c>
      <c r="N132" s="79">
        <f t="shared" si="12"/>
        <v>178021.36448394673</v>
      </c>
      <c r="O132" s="53">
        <v>10.1</v>
      </c>
      <c r="P132" s="80">
        <f>IF($O132&gt;$G$20,IF('Silo Levels'!$L$13="Pumping",((PI()*((($C$19+$G$20)-$O132)*($O$20/($O$19/2)))^2*((($O$20+$G$20)-$O132))/3)*$P$29)+(((PI()*((($C$19+$G$20)-$O132)*($O$20/($O$19/2)))^2*(((($C$19+$G$20)-$O132)*($O$20/($O$19/2)))*$AZ$6))/3)*$P$29),(((PI()*((($C$19+$G$20)-$O132)*($O$20/($O$19/2)))^2*((($O$20+$G$20)-$O132)/3))*$P$29)-((PI()*((($C$19+$G$20)-$O132)*($O$20/($O$19/2)))^2*(((($C$19+$G$20)-$O132)*($O$20/($O$19/2)))*$AZ$6)/3)*$P$29))),IF('Silo Levels'!$L$13="Pumping",(($D$18*$P$29)+((PI()*(($C$21/2)^2)*($G$20-$O132))*$P$29))+((($D$18+$H$18)/3)*$BD$6)+(((PI()*($C$21/2)^2*(($C$21/2)*$AZ$6))/3)*$P$29),(($D$18*$P$29)+((PI()*(($C$21/2)^2)*($G$20-$O132))*$P$29))+((($D$18+$H$18)/3)*$BD$6)-(((PI()*($C$21/2)^2*(($C$21/2)*$AZ$6))/3)*$P$29)))</f>
        <v>173936.16315192197</v>
      </c>
      <c r="Q132" s="73">
        <v>10.1</v>
      </c>
      <c r="R132" s="79">
        <f t="shared" si="13"/>
        <v>173258.87791534729</v>
      </c>
      <c r="S132" s="53">
        <v>10.1</v>
      </c>
      <c r="T132" s="80">
        <f>IF($S132&gt;$G$20,IF('Silo Levels'!$L$14="Pumping",((PI()*((($C$19+$G$20)-$S132)*($O$20/($O$19/2)))^2*((($O$20+$G$20)-$S132))/3)*$T$29)+(((PI()*((($C$19+$G$20)-$S132)*($O$20/($O$19/2)))^2*(((($C$19+$G$20)-$S132)*($O$20/($O$19/2)))*$AZ$7))/3)*$T$29),(((PI()*((($C$19+$G$20)-$S132)*($O$20/($O$19/2)))^2*((($O$20+$G$20)-$S132)/3))*$T$29)-((PI()*((($C$19+$G$20)-$S132)*($O$20/($O$19/2)))^2*(((($C$19+$G$20)-$S132)*($O$20/($O$19/2)))*$AZ$7)/3)*$T$29))),IF('Silo Levels'!$L$14="Pumping",(($D$18*$T$29)+((PI()*(($C$21/2)^2)*($G$20-$S132))*$T$29))+((($D$18+$H$18)/3)*$BD$7)+(((PI()*($C$21/2)^2*(($C$21/2)*$AZ$7))/3)*$T$29),(($D$18*$T$29)+((PI()*(($C$21/2)^2)*($G$20-$S132))*$T$29))+((($D$18+$H$18)/3)*$BD$7)-(((PI()*($C$21/2)^2*(($C$21/2)*$AZ$7))/3)*$T$29)))</f>
        <v>169284.81644421842</v>
      </c>
      <c r="U132" s="73">
        <v>10.1</v>
      </c>
      <c r="V132" s="79">
        <f t="shared" si="16"/>
        <v>168860.89182933958</v>
      </c>
      <c r="W132" s="53">
        <v>10.1</v>
      </c>
      <c r="X132" s="80">
        <f>IF($W132&gt;$G$20,IF('Silo Levels'!$L$15="Pumping",((PI()*((($C$19+$G$20)-$W132)*($O$20/($O$19/2)))^2*((($O$20+$G$20)-$W132))/3)*$X$29)+(((PI()*((($C$19+$G$20)-$W132)*($O$20/($O$19/2)))^2*(((($C$19+$G$20)-$W132)*($O$20/($O$19/2)))*$AZ$8))/3)*$X$29),(((PI()*((($C$19+$G$20)-$W132)*($O$20/($O$19/2)))^2*((($O$20+$G$20)-$W132)/3))*$X$29)-((PI()*((($C$19+$G$20)-$W132)*($O$20/($O$19/2)))^2*(((($C$19+$G$20)-$W132)*($O$20/($O$19/2)))*$AZ$8)/3)*$X$29))),IF('Silo Levels'!$L$15="Pumping",(($D$18*$X$29)+((PI()*(($C$21/2)^2)*($G$20-$W132))*$X$29))+((($D$18+$H$18)/3)*$BD$8)+(((PI()*($C$21/2)^2*(($C$21/2)*$AZ$8))/3)*$X$29),(($D$18*$X$29)+((PI()*(($C$21/2)^2)*($G$20-$W132))*$X$29))+((($D$18+$H$18)/3)*$BD$8)-(((PI()*($C$21/2)^2*(($C$21/2)*$AZ$8))/3)*$X$29)))</f>
        <v>164989.46404647009</v>
      </c>
      <c r="Y132" s="73">
        <v>10.1</v>
      </c>
      <c r="Z132" s="79">
        <f t="shared" si="14"/>
        <v>166237.44756647563</v>
      </c>
      <c r="AA132" s="53">
        <v>10.1</v>
      </c>
      <c r="AB132" s="80">
        <f>IF($AA132&gt;$G$20,IF('Silo Levels'!$L$16="Pumping",((PI()*((($C$19+$G$20)-$AA132)*($O$20/($O$19/2)))^2*((($O$20+$G$20)-$AA132))/3)*$AB$29)+(((PI()*((($C$19+$G$20)-$AA132)*($O$20/($O$19/2)))^2*(((($C$19+$G$20)-$AA132)*($O$20/($O$19/2)))*$AZ$9))/3)*$AB$29),(((PI()*((($C$19+$G$20)-$AA132)*($O$20/($O$19/2)))^2*((($O$20+$G$20)-$AA132)/3))*$AB$29)-((PI()*((($C$19+$G$20)-$AA132)*($O$20/($O$19/2)))^2*(((($C$19+$G$20)-$AA132)*($O$20/($O$19/2)))*$AZ$9)/3)*$AB$29))),IF('Silo Levels'!$L$16="Pumping",(($D$18*$AB$29)+((PI()*(($C$21/2)^2)*($G$20-$AA132))*$AB$29))+((($D$18+$H$18)/3)*$BD$9)+(((PI()*($C$21/2)^2*(($C$21/2)*$AZ$9))/3)*$AB$29),(($D$18*$AB$29)+((PI()*(($C$21/2)^2)*($G$20-$AA132))*$AB$29))+((($D$18+$H$18)/3)*$BD$9)-(((PI()*($C$21/2)^2*(($C$21/2)*$AZ$9))/3)*$AB$29)))</f>
        <v>162427.24184192443</v>
      </c>
      <c r="AC132" s="73">
        <v>10.1</v>
      </c>
      <c r="AD132" s="79">
        <f t="shared" si="17"/>
        <v>165291.66473532977</v>
      </c>
      <c r="AE132" s="53">
        <v>10.1</v>
      </c>
      <c r="AF132" s="80">
        <f>IF($AE132&gt;$G$20,IF('Silo Levels'!$L$17="Pumping",((PI()*((($C$19+$G$20)-$AE132)*($O$20/($O$19/2)))^2*((($O$20+$G$20)-$AE132))/3)*$AF$29)+(((PI()*((($C$19+$G$20)-$AE132)*($O$20/($O$19/2)))^2*(((($C$19+$G$20)-$AE132)*($O$20/($O$19/2)))*$AZ$10))/3)*$AF$29),(((PI()*((($C$19+$G$20)-$AE132)*($O$20/($O$19/2)))^2*((($O$20+$G$20)-$AE132)/3))*$AF$29)-((PI()*((($C$19+$G$20)-$AE132)*($O$20/($O$19/2)))^2*(((($C$19+$G$20)-$AE132)*($O$20/($O$19/2)))*$AZ$10)/3)*$AF$29))),IF('Silo Levels'!$L$17="Pumping",(($D$18*$AF$29)+((PI()*(($C$21/2)^2)*($G$20-$AE132))*$AF$29))+((($D$18+$H$18)/3)*$BD$10)+(((PI()*($C$21/2)^2*(($C$21/2)*$AZ$10))/3)*$AF$29),(($D$18*$AF$29)+((PI()*(($C$21/2)^2)*($G$20-$AE132))*$AF$29))+((($D$18+$H$18)/3)*$BD$10)-(((PI()*($C$21/2)^2*(($C$21/2)*$AZ$10))/3)*$AF$29)))</f>
        <v>161503.53029030393</v>
      </c>
      <c r="AG132" s="73">
        <v>10.1</v>
      </c>
      <c r="AH132" s="79">
        <f t="shared" si="15"/>
        <v>166031.21703027241</v>
      </c>
      <c r="AI132" s="53">
        <v>10.1</v>
      </c>
      <c r="AJ132" s="80">
        <f>IF($AI132&gt;$G$20,IF('Silo Levels'!$L$18="Pumping",((PI()*((($C$19+$G$20)-$AI132)*($O$20/($O$19/2)))^2*((($O$20+$G$20)-$AI132))/3)*$AJ$29)+(((PI()*((($C$19+$G$20)-$AI132)*($O$20/($O$19/2)))^2*(((($C$19+$G$20)-$AI132)*($O$20/($O$19/2)))*$AZ$11))/3)*$AJ$29),(((PI()*((($C$19+$G$20)-$AI132)*($O$20/($O$19/2)))^2*((($O$20+$G$20)-$AI132)/3))*$AJ$29)-((PI()*((($C$19+$G$20)-$AI132)*($O$20/($O$19/2)))^2*(((($C$19+$G$20)-$AI132)*($O$20/($O$19/2)))*$AZ$11)/3)*$AJ$29))),IF('Silo Levels'!$L$18="Pumping",(($D$18*$AJ$29)+((PI()*(($C$21/2)^2)*($G$20-$AI132))*$AJ$29))+((($D$18+$H$18)/3)*$BD$11)+(((PI()*($C$21/2)^2*(($C$21/2)*$AZ$11))/3)*$AJ$29),(($D$18*$AJ$29)+((PI()*(($C$21/2)^2)*($G$20-$AI132))*$AJ$29))+((($D$18+$H$18)/3)*$BD$11)-(((PI()*($C$21/2)^2*(($C$21/2)*$AZ$11))/3)*$AJ$29)))</f>
        <v>162225.8240086603</v>
      </c>
    </row>
    <row r="133" spans="1:36" x14ac:dyDescent="0.3">
      <c r="A133" s="48">
        <v>10.199999999999999</v>
      </c>
      <c r="B133" s="78">
        <f t="shared" si="9"/>
        <v>107903.74415394635</v>
      </c>
      <c r="C133" s="53">
        <v>10.199999999999999</v>
      </c>
      <c r="D133" s="54">
        <f>IF($C133&gt;$G$6,IF('Silo Levels'!$L$10="Pumping",((PI()*((($C$5+$G$6)-$C133)*($O$6/($O$5/2)))^2*((($O$6+$G$6)-$C133))/3)*$D$29)+(((PI()*((($C$5+$G$6)-$C133)*($O$6/($O$5/2)))^2*(((($C$5+$G$6)-$C133)*($O$6/($O$5/2)))*$AZ$3))/3)*$D$29),(((PI()*((($C$5+$G$6)-$C133)*($O$6/($O$5/2)))^2*((($O$6+$G$6)-$C133)/3))*$D$29)-((PI()*((($C$5+$G$6)-$C133)*($O$6/($O$5/2)))^2*(((($C$5+$G$6)-$C133)*($O$6/($O$5/2)))*$AZ$3)/3)*$D$29))),IF('Silo Levels'!$L$10="Pumping",(($D$4*$D$29)+((PI()*(($C$7/2)^2)*(G$6-$C133))*$D$29))+((($D$4+$H$4)/3)*$BD$3)+(((PI()*($C$7/2)^2*(($C$7/2)*$AZ$3))/3)*$D$29),(($D$4*$D$29)+((PI()*(($C$7/2)^2)*($G$6-$C133))*$D$29))+((($D$4+$H$4)/3)*$BD$3)-(((PI()*($C$7/2)^2*(($C$7/2)*$AZ$3))/3)*$D$29)))</f>
        <v>104848.23740424015</v>
      </c>
      <c r="E133" s="73">
        <v>10.199999999999999</v>
      </c>
      <c r="F133" s="78">
        <f t="shared" si="10"/>
        <v>94317.548417321756</v>
      </c>
      <c r="G133" s="53">
        <v>10.199999999999999</v>
      </c>
      <c r="H133" s="54">
        <f>IF($G133&gt;$G$6,IF('Silo Levels'!$L$11="Pumping",((PI()*((($C$5+$G$6)-$G133)*($O$6/($O$5/2)))^2*((($O$6+$G$6)-$G133))/3)*$H$29)+(((PI()*((($C$5+$G$6)-$G133)*($O$6/($O$5/2)))^2*(((($C$5+$G$6)-$G133)*($O$6/($O$5/2)))*$AZ$4))/3)*$H$29),(((PI()*((($C$5+$G$6)-$G133)*($O$6/($O$5/2)))^2*((($O$6+$G$6)-$G133)/3))*$H$29)-((PI()*((($C$5+$G$6)-$G133)*($O$6/($O$5/2)))^2*(((($C$5+$G$6)-$G133)*($O$6/($O$5/2)))*$AZ$4)/3)*$H$29))),IF('Silo Levels'!$L$11="Pumping",(($D$4*$H$29)+((PI()*(($C$7/2)^2)*(G$6-$G133))*$H$29))+((($D$4+$H$4)/3)*$BD$4)+(((PI()*($C$7/2)^2*(($C$7/2)*$AZ$4))/3)*$H$29),(($D$4*$H$29)+((PI()*(($C$7/2)^2)*($G$6-$G133))*$H$29))+((($D$4+$H$4)/3)*$BD$4)-(((PI()*($C$7/2)^2*(($C$7/2)*$AZ$4))/3)*$H$29)))</f>
        <v>91653.77330219328</v>
      </c>
      <c r="I133" s="73">
        <v>10.199999999999999</v>
      </c>
      <c r="J133" s="79">
        <f t="shared" si="11"/>
        <v>355393.94526109239</v>
      </c>
      <c r="K133" s="53">
        <v>10.199999999999999</v>
      </c>
      <c r="L133" s="80">
        <f>IF($K133&gt;$G$13,IF('Silo Levels'!$L$12="Pumping",((PI()*((($C$12+$G$13)-$K133)*($O$13/($O$12/2)))^2*((($O$13+$G$13)-$K133))/3)*$L$29)+(((PI()*((($C$12+$G$13)-$K133)*($O$13/($O$12/2)))^2*(((($C$12+$G$13)-$K133)*($O$13/($O$12/2)))*$AZ$5))/3)*$L$29),(((PI()*((($C$12+$G$13)-$K133)*($O$13/($O$12/2)))^2*((($O$13+$G$13)-$K133)/3))*$L$29)-((PI()*((($C$12+$G$13)-$K133)*($O$13/($O$12/2)))^2*(((($C$12+$G$13)-$K133)*($O$13/($O$12/2)))*$AZ$5)/3)*$L$29))),IF('Silo Levels'!$L$12="Pumping",(($D$11*$L$29)+((PI()*(($C$14/2)^2)*($G$13-$K133))*$L$29))+((($D$11+$H$11)/3)*$BD$5)+(((PI()*($C$14/2)^2*(($C$14/2)*$AZ$5))/3)*$L$29),(($D$11*$L$29)+((PI()*(($C$14/2)^2)*($G$13-$K133))*$L$29))+((($D$11+$H$11)/3)*$BD$5)-(((PI()*($C$14/2)^2*(($C$14/2)*$AZ$5))/3)*$L$29)))</f>
        <v>341195.93858149293</v>
      </c>
      <c r="M133" s="73">
        <v>10.199999999999999</v>
      </c>
      <c r="N133" s="79">
        <f t="shared" si="12"/>
        <v>177611.42093564602</v>
      </c>
      <c r="O133" s="53">
        <v>10.199999999999999</v>
      </c>
      <c r="P133" s="80">
        <f>IF($O133&gt;$G$20,IF('Silo Levels'!$L$13="Pumping",((PI()*((($C$19+$G$20)-$O133)*($O$20/($O$19/2)))^2*((($O$20+$G$20)-$O133))/3)*$P$29)+(((PI()*((($C$19+$G$20)-$O133)*($O$20/($O$19/2)))^2*(((($C$19+$G$20)-$O133)*($O$20/($O$19/2)))*$AZ$6))/3)*$P$29),(((PI()*((($C$19+$G$20)-$O133)*($O$20/($O$19/2)))^2*((($O$20+$G$20)-$O133)/3))*$P$29)-((PI()*((($C$19+$G$20)-$O133)*($O$20/($O$19/2)))^2*(((($C$19+$G$20)-$O133)*($O$20/($O$19/2)))*$AZ$6)/3)*$P$29))),IF('Silo Levels'!$L$13="Pumping",(($D$18*$P$29)+((PI()*(($C$21/2)^2)*($G$20-$O133))*$P$29))+((($D$18+$H$18)/3)*$BD$6)+(((PI()*($C$21/2)^2*(($C$21/2)*$AZ$6))/3)*$P$29),(($D$18*$P$29)+((PI()*(($C$21/2)^2)*($G$20-$O133))*$P$29))+((($D$18+$H$18)/3)*$BD$6)-(((PI()*($C$21/2)^2*(($C$21/2)*$AZ$6))/3)*$P$29)))</f>
        <v>173526.21960362126</v>
      </c>
      <c r="Q133" s="73">
        <v>10.199999999999999</v>
      </c>
      <c r="R133" s="79">
        <f t="shared" si="13"/>
        <v>172860.08707782638</v>
      </c>
      <c r="S133" s="53">
        <v>10.199999999999999</v>
      </c>
      <c r="T133" s="80">
        <f>IF($S133&gt;$G$20,IF('Silo Levels'!$L$14="Pumping",((PI()*((($C$19+$G$20)-$S133)*($O$20/($O$19/2)))^2*((($O$20+$G$20)-$S133))/3)*$T$29)+(((PI()*((($C$19+$G$20)-$S133)*($O$20/($O$19/2)))^2*(((($C$19+$G$20)-$S133)*($O$20/($O$19/2)))*$AZ$7))/3)*$T$29),(((PI()*((($C$19+$G$20)-$S133)*($O$20/($O$19/2)))^2*((($O$20+$G$20)-$S133)/3))*$T$29)-((PI()*((($C$19+$G$20)-$S133)*($O$20/($O$19/2)))^2*(((($C$19+$G$20)-$S133)*($O$20/($O$19/2)))*$AZ$7)/3)*$T$29))),IF('Silo Levels'!$L$14="Pumping",(($D$18*$T$29)+((PI()*(($C$21/2)^2)*($G$20-$S133))*$T$29))+((($D$18+$H$18)/3)*$BD$7)+(((PI()*($C$21/2)^2*(($C$21/2)*$AZ$7))/3)*$T$29),(($D$18*$T$29)+((PI()*(($C$21/2)^2)*($G$20-$S133))*$T$29))+((($D$18+$H$18)/3)*$BD$7)-(((PI()*($C$21/2)^2*(($C$21/2)*$AZ$7))/3)*$T$29)))</f>
        <v>168886.02560669751</v>
      </c>
      <c r="U133" s="73">
        <v>10.199999999999999</v>
      </c>
      <c r="V133" s="79">
        <f t="shared" si="16"/>
        <v>168472.4001215116</v>
      </c>
      <c r="W133" s="53">
        <v>10.199999999999999</v>
      </c>
      <c r="X133" s="80">
        <f>IF($W133&gt;$G$20,IF('Silo Levels'!$L$15="Pumping",((PI()*((($C$19+$G$20)-$W133)*($O$20/($O$19/2)))^2*((($O$20+$G$20)-$W133))/3)*$X$29)+(((PI()*((($C$19+$G$20)-$W133)*($O$20/($O$19/2)))^2*(((($C$19+$G$20)-$W133)*($O$20/($O$19/2)))*$AZ$8))/3)*$X$29),(((PI()*((($C$19+$G$20)-$W133)*($O$20/($O$19/2)))^2*((($O$20+$G$20)-$W133)/3))*$X$29)-((PI()*((($C$19+$G$20)-$W133)*($O$20/($O$19/2)))^2*(((($C$19+$G$20)-$W133)*($O$20/($O$19/2)))*$AZ$8)/3)*$X$29))),IF('Silo Levels'!$L$15="Pumping",(($D$18*$X$29)+((PI()*(($C$21/2)^2)*($G$20-$W133))*$X$29))+((($D$18+$H$18)/3)*$BD$8)+(((PI()*($C$21/2)^2*(($C$21/2)*$AZ$8))/3)*$X$29),(($D$18*$X$29)+((PI()*(($C$21/2)^2)*($G$20-$W133))*$X$29))+((($D$18+$H$18)/3)*$BD$8)-(((PI()*($C$21/2)^2*(($C$21/2)*$AZ$8))/3)*$X$29)))</f>
        <v>164600.97233864211</v>
      </c>
      <c r="Y133" s="73">
        <v>10.199999999999999</v>
      </c>
      <c r="Z133" s="79">
        <f t="shared" si="14"/>
        <v>165855.09939620711</v>
      </c>
      <c r="AA133" s="53">
        <v>10.199999999999999</v>
      </c>
      <c r="AB133" s="80">
        <f>IF($AA133&gt;$G$20,IF('Silo Levels'!$L$16="Pumping",((PI()*((($C$19+$G$20)-$AA133)*($O$20/($O$19/2)))^2*((($O$20+$G$20)-$AA133))/3)*$AB$29)+(((PI()*((($C$19+$G$20)-$AA133)*($O$20/($O$19/2)))^2*(((($C$19+$G$20)-$AA133)*($O$20/($O$19/2)))*$AZ$9))/3)*$AB$29),(((PI()*((($C$19+$G$20)-$AA133)*($O$20/($O$19/2)))^2*((($O$20+$G$20)-$AA133)/3))*$AB$29)-((PI()*((($C$19+$G$20)-$AA133)*($O$20/($O$19/2)))^2*(((($C$19+$G$20)-$AA133)*($O$20/($O$19/2)))*$AZ$9)/3)*$AB$29))),IF('Silo Levels'!$L$16="Pumping",(($D$18*$AB$29)+((PI()*(($C$21/2)^2)*($G$20-$AA133))*$AB$29))+((($D$18+$H$18)/3)*$BD$9)+(((PI()*($C$21/2)^2*(($C$21/2)*$AZ$9))/3)*$AB$29),(($D$18*$AB$29)+((PI()*(($C$21/2)^2)*($G$20-$AA133))*$AB$29))+((($D$18+$H$18)/3)*$BD$9)-(((PI()*($C$21/2)^2*(($C$21/2)*$AZ$9))/3)*$AB$29)))</f>
        <v>162044.89367165591</v>
      </c>
      <c r="AC133" s="73">
        <v>10.199999999999999</v>
      </c>
      <c r="AD133" s="79">
        <f t="shared" si="17"/>
        <v>164911.53138335509</v>
      </c>
      <c r="AE133" s="53">
        <v>10.199999999999999</v>
      </c>
      <c r="AF133" s="80">
        <f>IF($AE133&gt;$G$20,IF('Silo Levels'!$L$17="Pumping",((PI()*((($C$19+$G$20)-$AE133)*($O$20/($O$19/2)))^2*((($O$20+$G$20)-$AE133))/3)*$AF$29)+(((PI()*((($C$19+$G$20)-$AE133)*($O$20/($O$19/2)))^2*(((($C$19+$G$20)-$AE133)*($O$20/($O$19/2)))*$AZ$10))/3)*$AF$29),(((PI()*((($C$19+$G$20)-$AE133)*($O$20/($O$19/2)))^2*((($O$20+$G$20)-$AE133)/3))*$AF$29)-((PI()*((($C$19+$G$20)-$AE133)*($O$20/($O$19/2)))^2*(((($C$19+$G$20)-$AE133)*($O$20/($O$19/2)))*$AZ$10)/3)*$AF$29))),IF('Silo Levels'!$L$17="Pumping",(($D$18*$AF$29)+((PI()*(($C$21/2)^2)*($G$20-$AE133))*$AF$29))+((($D$18+$H$18)/3)*$BD$10)+(((PI()*($C$21/2)^2*(($C$21/2)*$AZ$10))/3)*$AF$29),(($D$18*$AF$29)+((PI()*(($C$21/2)^2)*($G$20-$AE133))*$AF$29))+((($D$18+$H$18)/3)*$BD$10)-(((PI()*($C$21/2)^2*(($C$21/2)*$AZ$10))/3)*$AF$29)))</f>
        <v>161123.39693832924</v>
      </c>
      <c r="AG133" s="73">
        <v>10.199999999999999</v>
      </c>
      <c r="AH133" s="79">
        <f t="shared" si="15"/>
        <v>165649.35180719776</v>
      </c>
      <c r="AI133" s="53">
        <v>10.199999999999999</v>
      </c>
      <c r="AJ133" s="80">
        <f>IF($AI133&gt;$G$20,IF('Silo Levels'!$L$18="Pumping",((PI()*((($C$19+$G$20)-$AI133)*($O$20/($O$19/2)))^2*((($O$20+$G$20)-$AI133))/3)*$AJ$29)+(((PI()*((($C$19+$G$20)-$AI133)*($O$20/($O$19/2)))^2*(((($C$19+$G$20)-$AI133)*($O$20/($O$19/2)))*$AZ$11))/3)*$AJ$29),(((PI()*((($C$19+$G$20)-$AI133)*($O$20/($O$19/2)))^2*((($O$20+$G$20)-$AI133)/3))*$AJ$29)-((PI()*((($C$19+$G$20)-$AI133)*($O$20/($O$19/2)))^2*(((($C$19+$G$20)-$AI133)*($O$20/($O$19/2)))*$AZ$11)/3)*$AJ$29))),IF('Silo Levels'!$L$18="Pumping",(($D$18*$AJ$29)+((PI()*(($C$21/2)^2)*($G$20-$AI133))*$AJ$29))+((($D$18+$H$18)/3)*$BD$11)+(((PI()*($C$21/2)^2*(($C$21/2)*$AZ$11))/3)*$AJ$29),(($D$18*$AJ$29)+((PI()*(($C$21/2)^2)*($G$20-$AI133))*$AJ$29))+((($D$18+$H$18)/3)*$BD$11)-(((PI()*($C$21/2)^2*(($C$21/2)*$AZ$11))/3)*$AJ$29)))</f>
        <v>161843.95878558565</v>
      </c>
    </row>
    <row r="134" spans="1:36" x14ac:dyDescent="0.3">
      <c r="A134" s="48">
        <v>10.3</v>
      </c>
      <c r="B134" s="78">
        <f t="shared" si="9"/>
        <v>107465.72228041953</v>
      </c>
      <c r="C134" s="53">
        <v>10.3</v>
      </c>
      <c r="D134" s="54">
        <f>IF($C134&gt;$G$6,IF('Silo Levels'!$L$10="Pumping",((PI()*((($C$5+$G$6)-$C134)*($O$6/($O$5/2)))^2*((($O$6+$G$6)-$C134))/3)*$D$29)+(((PI()*((($C$5+$G$6)-$C134)*($O$6/($O$5/2)))^2*(((($C$5+$G$6)-$C134)*($O$6/($O$5/2)))*$AZ$3))/3)*$D$29),(((PI()*((($C$5+$G$6)-$C134)*($O$6/($O$5/2)))^2*((($O$6+$G$6)-$C134)/3))*$D$29)-((PI()*((($C$5+$G$6)-$C134)*($O$6/($O$5/2)))^2*(((($C$5+$G$6)-$C134)*($O$6/($O$5/2)))*$AZ$3)/3)*$D$29))),IF('Silo Levels'!$L$10="Pumping",(($D$4*$D$29)+((PI()*(($C$7/2)^2)*(G$6-$C134))*$D$29))+((($D$4+$H$4)/3)*$BD$3)+(((PI()*($C$7/2)^2*(($C$7/2)*$AZ$3))/3)*$D$29),(($D$4*$D$29)+((PI()*(($C$7/2)^2)*($G$6-$C134))*$D$29))+((($D$4+$H$4)/3)*$BD$3)-(((PI()*($C$7/2)^2*(($C$7/2)*$AZ$3))/3)*$D$29)))</f>
        <v>104410.21553071334</v>
      </c>
      <c r="E134" s="73">
        <v>10.3</v>
      </c>
      <c r="F134" s="78">
        <f t="shared" si="10"/>
        <v>93935.683194247104</v>
      </c>
      <c r="G134" s="53">
        <v>10.3</v>
      </c>
      <c r="H134" s="54">
        <f>IF($G134&gt;$G$6,IF('Silo Levels'!$L$11="Pumping",((PI()*((($C$5+$G$6)-$G134)*($O$6/($O$5/2)))^2*((($O$6+$G$6)-$G134))/3)*$H$29)+(((PI()*((($C$5+$G$6)-$G134)*($O$6/($O$5/2)))^2*(((($C$5+$G$6)-$G134)*($O$6/($O$5/2)))*$AZ$4))/3)*$H$29),(((PI()*((($C$5+$G$6)-$G134)*($O$6/($O$5/2)))^2*((($O$6+$G$6)-$G134)/3))*$H$29)-((PI()*((($C$5+$G$6)-$G134)*($O$6/($O$5/2)))^2*(((($C$5+$G$6)-$G134)*($O$6/($O$5/2)))*$AZ$4)/3)*$H$29))),IF('Silo Levels'!$L$11="Pumping",(($D$4*$H$29)+((PI()*(($C$7/2)^2)*(G$6-$G134))*$H$29))+((($D$4+$H$4)/3)*$BD$4)+(((PI()*($C$7/2)^2*(($C$7/2)*$AZ$4))/3)*$H$29),(($D$4*$H$29)+((PI()*(($C$7/2)^2)*($G$6-$G134))*$H$29))+((($D$4+$H$4)/3)*$BD$4)-(((PI()*($C$7/2)^2*(($C$7/2)*$AZ$4))/3)*$H$29)))</f>
        <v>91271.908079118628</v>
      </c>
      <c r="I134" s="73">
        <v>10.3</v>
      </c>
      <c r="J134" s="79">
        <f t="shared" si="11"/>
        <v>354474.98042746133</v>
      </c>
      <c r="K134" s="53">
        <v>10.3</v>
      </c>
      <c r="L134" s="80">
        <f>IF($K134&gt;$G$13,IF('Silo Levels'!$L$12="Pumping",((PI()*((($C$12+$G$13)-$K134)*($O$13/($O$12/2)))^2*((($O$13+$G$13)-$K134))/3)*$L$29)+(((PI()*((($C$12+$G$13)-$K134)*($O$13/($O$12/2)))^2*(((($C$12+$G$13)-$K134)*($O$13/($O$12/2)))*$AZ$5))/3)*$L$29),(((PI()*((($C$12+$G$13)-$K134)*($O$13/($O$12/2)))^2*((($O$13+$G$13)-$K134)/3))*$L$29)-((PI()*((($C$12+$G$13)-$K134)*($O$13/($O$12/2)))^2*(((($C$12+$G$13)-$K134)*($O$13/($O$12/2)))*$AZ$5)/3)*$L$29))),IF('Silo Levels'!$L$12="Pumping",(($D$11*$L$29)+((PI()*(($C$14/2)^2)*($G$13-$K134))*$L$29))+((($D$11+$H$11)/3)*$BD$5)+(((PI()*($C$14/2)^2*(($C$14/2)*$AZ$5))/3)*$L$29),(($D$11*$L$29)+((PI()*(($C$14/2)^2)*($G$13-$K134))*$L$29))+((($D$11+$H$11)/3)*$BD$5)-(((PI()*($C$14/2)^2*(($C$14/2)*$AZ$5))/3)*$L$29)))</f>
        <v>340276.97374786186</v>
      </c>
      <c r="M134" s="73">
        <v>10.3</v>
      </c>
      <c r="N134" s="79">
        <f t="shared" si="12"/>
        <v>177201.47738734525</v>
      </c>
      <c r="O134" s="53">
        <v>10.3</v>
      </c>
      <c r="P134" s="80">
        <f>IF($O134&gt;$G$20,IF('Silo Levels'!$L$13="Pumping",((PI()*((($C$19+$G$20)-$O134)*($O$20/($O$19/2)))^2*((($O$20+$G$20)-$O134))/3)*$P$29)+(((PI()*((($C$19+$G$20)-$O134)*($O$20/($O$19/2)))^2*(((($C$19+$G$20)-$O134)*($O$20/($O$19/2)))*$AZ$6))/3)*$P$29),(((PI()*((($C$19+$G$20)-$O134)*($O$20/($O$19/2)))^2*((($O$20+$G$20)-$O134)/3))*$P$29)-((PI()*((($C$19+$G$20)-$O134)*($O$20/($O$19/2)))^2*(((($C$19+$G$20)-$O134)*($O$20/($O$19/2)))*$AZ$6)/3)*$P$29))),IF('Silo Levels'!$L$13="Pumping",(($D$18*$P$29)+((PI()*(($C$21/2)^2)*($G$20-$O134))*$P$29))+((($D$18+$H$18)/3)*$BD$6)+(((PI()*($C$21/2)^2*(($C$21/2)*$AZ$6))/3)*$P$29),(($D$18*$P$29)+((PI()*(($C$21/2)^2)*($G$20-$O134))*$P$29))+((($D$18+$H$18)/3)*$BD$6)-(((PI()*($C$21/2)^2*(($C$21/2)*$AZ$6))/3)*$P$29)))</f>
        <v>173116.27605532049</v>
      </c>
      <c r="Q134" s="73">
        <v>10.3</v>
      </c>
      <c r="R134" s="79">
        <f t="shared" si="13"/>
        <v>172461.29624030538</v>
      </c>
      <c r="S134" s="53">
        <v>10.3</v>
      </c>
      <c r="T134" s="80">
        <f>IF($S134&gt;$G$20,IF('Silo Levels'!$L$14="Pumping",((PI()*((($C$19+$G$20)-$S134)*($O$20/($O$19/2)))^2*((($O$20+$G$20)-$S134))/3)*$T$29)+(((PI()*((($C$19+$G$20)-$S134)*($O$20/($O$19/2)))^2*(((($C$19+$G$20)-$S134)*($O$20/($O$19/2)))*$AZ$7))/3)*$T$29),(((PI()*((($C$19+$G$20)-$S134)*($O$20/($O$19/2)))^2*((($O$20+$G$20)-$S134)/3))*$T$29)-((PI()*((($C$19+$G$20)-$S134)*($O$20/($O$19/2)))^2*(((($C$19+$G$20)-$S134)*($O$20/($O$19/2)))*$AZ$7)/3)*$T$29))),IF('Silo Levels'!$L$14="Pumping",(($D$18*$T$29)+((PI()*(($C$21/2)^2)*($G$20-$S134))*$T$29))+((($D$18+$H$18)/3)*$BD$7)+(((PI()*($C$21/2)^2*(($C$21/2)*$AZ$7))/3)*$T$29),(($D$18*$T$29)+((PI()*(($C$21/2)^2)*($G$20-$S134))*$T$29))+((($D$18+$H$18)/3)*$BD$7)-(((PI()*($C$21/2)^2*(($C$21/2)*$AZ$7))/3)*$T$29)))</f>
        <v>168487.23476917652</v>
      </c>
      <c r="U134" s="73">
        <v>10.3</v>
      </c>
      <c r="V134" s="79">
        <f t="shared" si="16"/>
        <v>168083.90841368353</v>
      </c>
      <c r="W134" s="53">
        <v>10.3</v>
      </c>
      <c r="X134" s="80">
        <f>IF($W134&gt;$G$20,IF('Silo Levels'!$L$15="Pumping",((PI()*((($C$19+$G$20)-$W134)*($O$20/($O$19/2)))^2*((($O$20+$G$20)-$W134))/3)*$X$29)+(((PI()*((($C$19+$G$20)-$W134)*($O$20/($O$19/2)))^2*(((($C$19+$G$20)-$W134)*($O$20/($O$19/2)))*$AZ$8))/3)*$X$29),(((PI()*((($C$19+$G$20)-$W134)*($O$20/($O$19/2)))^2*((($O$20+$G$20)-$W134)/3))*$X$29)-((PI()*((($C$19+$G$20)-$W134)*($O$20/($O$19/2)))^2*(((($C$19+$G$20)-$W134)*($O$20/($O$19/2)))*$AZ$8)/3)*$X$29))),IF('Silo Levels'!$L$15="Pumping",(($D$18*$X$29)+((PI()*(($C$21/2)^2)*($G$20-$W134))*$X$29))+((($D$18+$H$18)/3)*$BD$8)+(((PI()*($C$21/2)^2*(($C$21/2)*$AZ$8))/3)*$X$29),(($D$18*$X$29)+((PI()*(($C$21/2)^2)*($G$20-$W134))*$X$29))+((($D$18+$H$18)/3)*$BD$8)-(((PI()*($C$21/2)^2*(($C$21/2)*$AZ$8))/3)*$X$29)))</f>
        <v>164212.48063081404</v>
      </c>
      <c r="Y134" s="73">
        <v>10.3</v>
      </c>
      <c r="Z134" s="79">
        <f t="shared" si="14"/>
        <v>165472.7512259385</v>
      </c>
      <c r="AA134" s="53">
        <v>10.3</v>
      </c>
      <c r="AB134" s="80">
        <f>IF($AA134&gt;$G$20,IF('Silo Levels'!$L$16="Pumping",((PI()*((($C$19+$G$20)-$AA134)*($O$20/($O$19/2)))^2*((($O$20+$G$20)-$AA134))/3)*$AB$29)+(((PI()*((($C$19+$G$20)-$AA134)*($O$20/($O$19/2)))^2*(((($C$19+$G$20)-$AA134)*($O$20/($O$19/2)))*$AZ$9))/3)*$AB$29),(((PI()*((($C$19+$G$20)-$AA134)*($O$20/($O$19/2)))^2*((($O$20+$G$20)-$AA134)/3))*$AB$29)-((PI()*((($C$19+$G$20)-$AA134)*($O$20/($O$19/2)))^2*(((($C$19+$G$20)-$AA134)*($O$20/($O$19/2)))*$AZ$9)/3)*$AB$29))),IF('Silo Levels'!$L$16="Pumping",(($D$18*$AB$29)+((PI()*(($C$21/2)^2)*($G$20-$AA134))*$AB$29))+((($D$18+$H$18)/3)*$BD$9)+(((PI()*($C$21/2)^2*(($C$21/2)*$AZ$9))/3)*$AB$29),(($D$18*$AB$29)+((PI()*(($C$21/2)^2)*($G$20-$AA134))*$AB$29))+((($D$18+$H$18)/3)*$BD$9)-(((PI()*($C$21/2)^2*(($C$21/2)*$AZ$9))/3)*$AB$29)))</f>
        <v>161662.5455013873</v>
      </c>
      <c r="AC134" s="73">
        <v>10.3</v>
      </c>
      <c r="AD134" s="79">
        <f t="shared" si="17"/>
        <v>164531.39803138032</v>
      </c>
      <c r="AE134" s="53">
        <v>10.3</v>
      </c>
      <c r="AF134" s="80">
        <f>IF($AE134&gt;$G$20,IF('Silo Levels'!$L$17="Pumping",((PI()*((($C$19+$G$20)-$AE134)*($O$20/($O$19/2)))^2*((($O$20+$G$20)-$AE134))/3)*$AF$29)+(((PI()*((($C$19+$G$20)-$AE134)*($O$20/($O$19/2)))^2*(((($C$19+$G$20)-$AE134)*($O$20/($O$19/2)))*$AZ$10))/3)*$AF$29),(((PI()*((($C$19+$G$20)-$AE134)*($O$20/($O$19/2)))^2*((($O$20+$G$20)-$AE134)/3))*$AF$29)-((PI()*((($C$19+$G$20)-$AE134)*($O$20/($O$19/2)))^2*(((($C$19+$G$20)-$AE134)*($O$20/($O$19/2)))*$AZ$10)/3)*$AF$29))),IF('Silo Levels'!$L$17="Pumping",(($D$18*$AF$29)+((PI()*(($C$21/2)^2)*($G$20-$AE134))*$AF$29))+((($D$18+$H$18)/3)*$BD$10)+(((PI()*($C$21/2)^2*(($C$21/2)*$AZ$10))/3)*$AF$29),(($D$18*$AF$29)+((PI()*(($C$21/2)^2)*($G$20-$AE134))*$AF$29))+((($D$18+$H$18)/3)*$BD$10)-(((PI()*($C$21/2)^2*(($C$21/2)*$AZ$10))/3)*$AF$29)))</f>
        <v>160743.26358635447</v>
      </c>
      <c r="AG134" s="73">
        <v>10.3</v>
      </c>
      <c r="AH134" s="79">
        <f t="shared" si="15"/>
        <v>165267.48658412308</v>
      </c>
      <c r="AI134" s="53">
        <v>10.3</v>
      </c>
      <c r="AJ134" s="80">
        <f>IF($AI134&gt;$G$20,IF('Silo Levels'!$L$18="Pumping",((PI()*((($C$19+$G$20)-$AI134)*($O$20/($O$19/2)))^2*((($O$20+$G$20)-$AI134))/3)*$AJ$29)+(((PI()*((($C$19+$G$20)-$AI134)*($O$20/($O$19/2)))^2*(((($C$19+$G$20)-$AI134)*($O$20/($O$19/2)))*$AZ$11))/3)*$AJ$29),(((PI()*((($C$19+$G$20)-$AI134)*($O$20/($O$19/2)))^2*((($O$20+$G$20)-$AI134)/3))*$AJ$29)-((PI()*((($C$19+$G$20)-$AI134)*($O$20/($O$19/2)))^2*(((($C$19+$G$20)-$AI134)*($O$20/($O$19/2)))*$AZ$11)/3)*$AJ$29))),IF('Silo Levels'!$L$18="Pumping",(($D$18*$AJ$29)+((PI()*(($C$21/2)^2)*($G$20-$AI134))*$AJ$29))+((($D$18+$H$18)/3)*$BD$11)+(((PI()*($C$21/2)^2*(($C$21/2)*$AZ$11))/3)*$AJ$29),(($D$18*$AJ$29)+((PI()*(($C$21/2)^2)*($G$20-$AI134))*$AJ$29))+((($D$18+$H$18)/3)*$BD$11)-(((PI()*($C$21/2)^2*(($C$21/2)*$AZ$11))/3)*$AJ$29)))</f>
        <v>161462.09356251097</v>
      </c>
    </row>
    <row r="135" spans="1:36" x14ac:dyDescent="0.3">
      <c r="A135" s="48">
        <v>10.4</v>
      </c>
      <c r="B135" s="78">
        <f t="shared" si="9"/>
        <v>107027.70040689272</v>
      </c>
      <c r="C135" s="53">
        <v>10.4</v>
      </c>
      <c r="D135" s="54">
        <f>IF($C135&gt;$G$6,IF('Silo Levels'!$L$10="Pumping",((PI()*((($C$5+$G$6)-$C135)*($O$6/($O$5/2)))^2*((($O$6+$G$6)-$C135))/3)*$D$29)+(((PI()*((($C$5+$G$6)-$C135)*($O$6/($O$5/2)))^2*(((($C$5+$G$6)-$C135)*($O$6/($O$5/2)))*$AZ$3))/3)*$D$29),(((PI()*((($C$5+$G$6)-$C135)*($O$6/($O$5/2)))^2*((($O$6+$G$6)-$C135)/3))*$D$29)-((PI()*((($C$5+$G$6)-$C135)*($O$6/($O$5/2)))^2*(((($C$5+$G$6)-$C135)*($O$6/($O$5/2)))*$AZ$3)/3)*$D$29))),IF('Silo Levels'!$L$10="Pumping",(($D$4*$D$29)+((PI()*(($C$7/2)^2)*(G$6-$C135))*$D$29))+((($D$4+$H$4)/3)*$BD$3)+(((PI()*($C$7/2)^2*(($C$7/2)*$AZ$3))/3)*$D$29),(($D$4*$D$29)+((PI()*(($C$7/2)^2)*($G$6-$C135))*$D$29))+((($D$4+$H$4)/3)*$BD$3)-(((PI()*($C$7/2)^2*(($C$7/2)*$AZ$3))/3)*$D$29)))</f>
        <v>103972.19365718652</v>
      </c>
      <c r="E135" s="73">
        <v>10.4</v>
      </c>
      <c r="F135" s="78">
        <f t="shared" si="10"/>
        <v>93553.817971172437</v>
      </c>
      <c r="G135" s="53">
        <v>10.4</v>
      </c>
      <c r="H135" s="54">
        <f>IF($G135&gt;$G$6,IF('Silo Levels'!$L$11="Pumping",((PI()*((($C$5+$G$6)-$G135)*($O$6/($O$5/2)))^2*((($O$6+$G$6)-$G135))/3)*$H$29)+(((PI()*((($C$5+$G$6)-$G135)*($O$6/($O$5/2)))^2*(((($C$5+$G$6)-$G135)*($O$6/($O$5/2)))*$AZ$4))/3)*$H$29),(((PI()*((($C$5+$G$6)-$G135)*($O$6/($O$5/2)))^2*((($O$6+$G$6)-$G135)/3))*$H$29)-((PI()*((($C$5+$G$6)-$G135)*($O$6/($O$5/2)))^2*(((($C$5+$G$6)-$G135)*($O$6/($O$5/2)))*$AZ$4)/3)*$H$29))),IF('Silo Levels'!$L$11="Pumping",(($D$4*$H$29)+((PI()*(($C$7/2)^2)*(G$6-$G135))*$H$29))+((($D$4+$H$4)/3)*$BD$4)+(((PI()*($C$7/2)^2*(($C$7/2)*$AZ$4))/3)*$H$29),(($D$4*$H$29)+((PI()*(($C$7/2)^2)*($G$6-$G135))*$H$29))+((($D$4+$H$4)/3)*$BD$4)-(((PI()*($C$7/2)^2*(($C$7/2)*$AZ$4))/3)*$H$29)))</f>
        <v>90890.042856043961</v>
      </c>
      <c r="I135" s="73">
        <v>10.4</v>
      </c>
      <c r="J135" s="79">
        <f t="shared" si="11"/>
        <v>353556.01559383032</v>
      </c>
      <c r="K135" s="53">
        <v>10.4</v>
      </c>
      <c r="L135" s="80">
        <f>IF($K135&gt;$G$13,IF('Silo Levels'!$L$12="Pumping",((PI()*((($C$12+$G$13)-$K135)*($O$13/($O$12/2)))^2*((($O$13+$G$13)-$K135))/3)*$L$29)+(((PI()*((($C$12+$G$13)-$K135)*($O$13/($O$12/2)))^2*(((($C$12+$G$13)-$K135)*($O$13/($O$12/2)))*$AZ$5))/3)*$L$29),(((PI()*((($C$12+$G$13)-$K135)*($O$13/($O$12/2)))^2*((($O$13+$G$13)-$K135)/3))*$L$29)-((PI()*((($C$12+$G$13)-$K135)*($O$13/($O$12/2)))^2*(((($C$12+$G$13)-$K135)*($O$13/($O$12/2)))*$AZ$5)/3)*$L$29))),IF('Silo Levels'!$L$12="Pumping",(($D$11*$L$29)+((PI()*(($C$14/2)^2)*($G$13-$K135))*$L$29))+((($D$11+$H$11)/3)*$BD$5)+(((PI()*($C$14/2)^2*(($C$14/2)*$AZ$5))/3)*$L$29),(($D$11*$L$29)+((PI()*(($C$14/2)^2)*($G$13-$K135))*$L$29))+((($D$11+$H$11)/3)*$BD$5)-(((PI()*($C$14/2)^2*(($C$14/2)*$AZ$5))/3)*$L$29)))</f>
        <v>339358.00891423086</v>
      </c>
      <c r="M135" s="73">
        <v>10.4</v>
      </c>
      <c r="N135" s="79">
        <f t="shared" si="12"/>
        <v>176791.53383904451</v>
      </c>
      <c r="O135" s="53">
        <v>10.4</v>
      </c>
      <c r="P135" s="80">
        <f>IF($O135&gt;$G$20,IF('Silo Levels'!$L$13="Pumping",((PI()*((($C$19+$G$20)-$O135)*($O$20/($O$19/2)))^2*((($O$20+$G$20)-$O135))/3)*$P$29)+(((PI()*((($C$19+$G$20)-$O135)*($O$20/($O$19/2)))^2*(((($C$19+$G$20)-$O135)*($O$20/($O$19/2)))*$AZ$6))/3)*$P$29),(((PI()*((($C$19+$G$20)-$O135)*($O$20/($O$19/2)))^2*((($O$20+$G$20)-$O135)/3))*$P$29)-((PI()*((($C$19+$G$20)-$O135)*($O$20/($O$19/2)))^2*(((($C$19+$G$20)-$O135)*($O$20/($O$19/2)))*$AZ$6)/3)*$P$29))),IF('Silo Levels'!$L$13="Pumping",(($D$18*$P$29)+((PI()*(($C$21/2)^2)*($G$20-$O135))*$P$29))+((($D$18+$H$18)/3)*$BD$6)+(((PI()*($C$21/2)^2*(($C$21/2)*$AZ$6))/3)*$P$29),(($D$18*$P$29)+((PI()*(($C$21/2)^2)*($G$20-$O135))*$P$29))+((($D$18+$H$18)/3)*$BD$6)-(((PI()*($C$21/2)^2*(($C$21/2)*$AZ$6))/3)*$P$29)))</f>
        <v>172706.33250701975</v>
      </c>
      <c r="Q135" s="73">
        <v>10.4</v>
      </c>
      <c r="R135" s="79">
        <f t="shared" si="13"/>
        <v>172062.50540278445</v>
      </c>
      <c r="S135" s="53">
        <v>10.4</v>
      </c>
      <c r="T135" s="80">
        <f>IF($S135&gt;$G$20,IF('Silo Levels'!$L$14="Pumping",((PI()*((($C$19+$G$20)-$S135)*($O$20/($O$19/2)))^2*((($O$20+$G$20)-$S135))/3)*$T$29)+(((PI()*((($C$19+$G$20)-$S135)*($O$20/($O$19/2)))^2*(((($C$19+$G$20)-$S135)*($O$20/($O$19/2)))*$AZ$7))/3)*$T$29),(((PI()*((($C$19+$G$20)-$S135)*($O$20/($O$19/2)))^2*((($O$20+$G$20)-$S135)/3))*$T$29)-((PI()*((($C$19+$G$20)-$S135)*($O$20/($O$19/2)))^2*(((($C$19+$G$20)-$S135)*($O$20/($O$19/2)))*$AZ$7)/3)*$T$29))),IF('Silo Levels'!$L$14="Pumping",(($D$18*$T$29)+((PI()*(($C$21/2)^2)*($G$20-$S135))*$T$29))+((($D$18+$H$18)/3)*$BD$7)+(((PI()*($C$21/2)^2*(($C$21/2)*$AZ$7))/3)*$T$29),(($D$18*$T$29)+((PI()*(($C$21/2)^2)*($G$20-$S135))*$T$29))+((($D$18+$H$18)/3)*$BD$7)-(((PI()*($C$21/2)^2*(($C$21/2)*$AZ$7))/3)*$T$29)))</f>
        <v>168088.44393165558</v>
      </c>
      <c r="U135" s="73">
        <v>10.4</v>
      </c>
      <c r="V135" s="79">
        <f t="shared" si="16"/>
        <v>167695.41670585552</v>
      </c>
      <c r="W135" s="53">
        <v>10.4</v>
      </c>
      <c r="X135" s="80">
        <f>IF($W135&gt;$G$20,IF('Silo Levels'!$L$15="Pumping",((PI()*((($C$19+$G$20)-$W135)*($O$20/($O$19/2)))^2*((($O$20+$G$20)-$W135))/3)*$X$29)+(((PI()*((($C$19+$G$20)-$W135)*($O$20/($O$19/2)))^2*(((($C$19+$G$20)-$W135)*($O$20/($O$19/2)))*$AZ$8))/3)*$X$29),(((PI()*((($C$19+$G$20)-$W135)*($O$20/($O$19/2)))^2*((($O$20+$G$20)-$W135)/3))*$X$29)-((PI()*((($C$19+$G$20)-$W135)*($O$20/($O$19/2)))^2*(((($C$19+$G$20)-$W135)*($O$20/($O$19/2)))*$AZ$8)/3)*$X$29))),IF('Silo Levels'!$L$15="Pumping",(($D$18*$X$29)+((PI()*(($C$21/2)^2)*($G$20-$W135))*$X$29))+((($D$18+$H$18)/3)*$BD$8)+(((PI()*($C$21/2)^2*(($C$21/2)*$AZ$8))/3)*$X$29),(($D$18*$X$29)+((PI()*(($C$21/2)^2)*($G$20-$W135))*$X$29))+((($D$18+$H$18)/3)*$BD$8)-(((PI()*($C$21/2)^2*(($C$21/2)*$AZ$8))/3)*$X$29)))</f>
        <v>163823.98892298603</v>
      </c>
      <c r="Y135" s="73">
        <v>10.4</v>
      </c>
      <c r="Z135" s="79">
        <f t="shared" si="14"/>
        <v>165090.40305566997</v>
      </c>
      <c r="AA135" s="53">
        <v>10.4</v>
      </c>
      <c r="AB135" s="80">
        <f>IF($AA135&gt;$G$20,IF('Silo Levels'!$L$16="Pumping",((PI()*((($C$19+$G$20)-$AA135)*($O$20/($O$19/2)))^2*((($O$20+$G$20)-$AA135))/3)*$AB$29)+(((PI()*((($C$19+$G$20)-$AA135)*($O$20/($O$19/2)))^2*(((($C$19+$G$20)-$AA135)*($O$20/($O$19/2)))*$AZ$9))/3)*$AB$29),(((PI()*((($C$19+$G$20)-$AA135)*($O$20/($O$19/2)))^2*((($O$20+$G$20)-$AA135)/3))*$AB$29)-((PI()*((($C$19+$G$20)-$AA135)*($O$20/($O$19/2)))^2*(((($C$19+$G$20)-$AA135)*($O$20/($O$19/2)))*$AZ$9)/3)*$AB$29))),IF('Silo Levels'!$L$16="Pumping",(($D$18*$AB$29)+((PI()*(($C$21/2)^2)*($G$20-$AA135))*$AB$29))+((($D$18+$H$18)/3)*$BD$9)+(((PI()*($C$21/2)^2*(($C$21/2)*$AZ$9))/3)*$AB$29),(($D$18*$AB$29)+((PI()*(($C$21/2)^2)*($G$20-$AA135))*$AB$29))+((($D$18+$H$18)/3)*$BD$9)-(((PI()*($C$21/2)^2*(($C$21/2)*$AZ$9))/3)*$AB$29)))</f>
        <v>161280.19733111878</v>
      </c>
      <c r="AC135" s="73">
        <v>10.4</v>
      </c>
      <c r="AD135" s="79">
        <f t="shared" si="17"/>
        <v>164151.26467940563</v>
      </c>
      <c r="AE135" s="53">
        <v>10.4</v>
      </c>
      <c r="AF135" s="80">
        <f>IF($AE135&gt;$G$20,IF('Silo Levels'!$L$17="Pumping",((PI()*((($C$19+$G$20)-$AE135)*($O$20/($O$19/2)))^2*((($O$20+$G$20)-$AE135))/3)*$AF$29)+(((PI()*((($C$19+$G$20)-$AE135)*($O$20/($O$19/2)))^2*(((($C$19+$G$20)-$AE135)*($O$20/($O$19/2)))*$AZ$10))/3)*$AF$29),(((PI()*((($C$19+$G$20)-$AE135)*($O$20/($O$19/2)))^2*((($O$20+$G$20)-$AE135)/3))*$AF$29)-((PI()*((($C$19+$G$20)-$AE135)*($O$20/($O$19/2)))^2*(((($C$19+$G$20)-$AE135)*($O$20/($O$19/2)))*$AZ$10)/3)*$AF$29))),IF('Silo Levels'!$L$17="Pumping",(($D$18*$AF$29)+((PI()*(($C$21/2)^2)*($G$20-$AE135))*$AF$29))+((($D$18+$H$18)/3)*$BD$10)+(((PI()*($C$21/2)^2*(($C$21/2)*$AZ$10))/3)*$AF$29),(($D$18*$AF$29)+((PI()*(($C$21/2)^2)*($G$20-$AE135))*$AF$29))+((($D$18+$H$18)/3)*$BD$10)-(((PI()*($C$21/2)^2*(($C$21/2)*$AZ$10))/3)*$AF$29)))</f>
        <v>160363.13023437979</v>
      </c>
      <c r="AG135" s="73">
        <v>10.4</v>
      </c>
      <c r="AH135" s="79">
        <f t="shared" si="15"/>
        <v>164885.62136104843</v>
      </c>
      <c r="AI135" s="53">
        <v>10.4</v>
      </c>
      <c r="AJ135" s="80">
        <f>IF($AI135&gt;$G$20,IF('Silo Levels'!$L$18="Pumping",((PI()*((($C$19+$G$20)-$AI135)*($O$20/($O$19/2)))^2*((($O$20+$G$20)-$AI135))/3)*$AJ$29)+(((PI()*((($C$19+$G$20)-$AI135)*($O$20/($O$19/2)))^2*(((($C$19+$G$20)-$AI135)*($O$20/($O$19/2)))*$AZ$11))/3)*$AJ$29),(((PI()*((($C$19+$G$20)-$AI135)*($O$20/($O$19/2)))^2*((($O$20+$G$20)-$AI135)/3))*$AJ$29)-((PI()*((($C$19+$G$20)-$AI135)*($O$20/($O$19/2)))^2*(((($C$19+$G$20)-$AI135)*($O$20/($O$19/2)))*$AZ$11)/3)*$AJ$29))),IF('Silo Levels'!$L$18="Pumping",(($D$18*$AJ$29)+((PI()*(($C$21/2)^2)*($G$20-$AI135))*$AJ$29))+((($D$18+$H$18)/3)*$BD$11)+(((PI()*($C$21/2)^2*(($C$21/2)*$AZ$11))/3)*$AJ$29),(($D$18*$AJ$29)+((PI()*(($C$21/2)^2)*($G$20-$AI135))*$AJ$29))+((($D$18+$H$18)/3)*$BD$11)-(((PI()*($C$21/2)^2*(($C$21/2)*$AZ$11))/3)*$AJ$29)))</f>
        <v>161080.22833943632</v>
      </c>
    </row>
    <row r="136" spans="1:36" x14ac:dyDescent="0.3">
      <c r="A136" s="48">
        <v>10.5</v>
      </c>
      <c r="B136" s="78">
        <f t="shared" si="9"/>
        <v>106589.67853336589</v>
      </c>
      <c r="C136" s="53">
        <v>10.5</v>
      </c>
      <c r="D136" s="54">
        <f>IF($C136&gt;$G$6,IF('Silo Levels'!$L$10="Pumping",((PI()*((($C$5+$G$6)-$C136)*($O$6/($O$5/2)))^2*((($O$6+$G$6)-$C136))/3)*$D$29)+(((PI()*((($C$5+$G$6)-$C136)*($O$6/($O$5/2)))^2*(((($C$5+$G$6)-$C136)*($O$6/($O$5/2)))*$AZ$3))/3)*$D$29),(((PI()*((($C$5+$G$6)-$C136)*($O$6/($O$5/2)))^2*((($O$6+$G$6)-$C136)/3))*$D$29)-((PI()*((($C$5+$G$6)-$C136)*($O$6/($O$5/2)))^2*(((($C$5+$G$6)-$C136)*($O$6/($O$5/2)))*$AZ$3)/3)*$D$29))),IF('Silo Levels'!$L$10="Pumping",(($D$4*$D$29)+((PI()*(($C$7/2)^2)*(G$6-$C136))*$D$29))+((($D$4+$H$4)/3)*$BD$3)+(((PI()*($C$7/2)^2*(($C$7/2)*$AZ$3))/3)*$D$29),(($D$4*$D$29)+((PI()*(($C$7/2)^2)*($G$6-$C136))*$D$29))+((($D$4+$H$4)/3)*$BD$3)-(((PI()*($C$7/2)^2*(($C$7/2)*$AZ$3))/3)*$D$29)))</f>
        <v>103534.17178365969</v>
      </c>
      <c r="E136" s="73">
        <v>10.5</v>
      </c>
      <c r="F136" s="78">
        <f t="shared" si="10"/>
        <v>93171.95274809777</v>
      </c>
      <c r="G136" s="53">
        <v>10.5</v>
      </c>
      <c r="H136" s="54">
        <f>IF($G136&gt;$G$6,IF('Silo Levels'!$L$11="Pumping",((PI()*((($C$5+$G$6)-$G136)*($O$6/($O$5/2)))^2*((($O$6+$G$6)-$G136))/3)*$H$29)+(((PI()*((($C$5+$G$6)-$G136)*($O$6/($O$5/2)))^2*(((($C$5+$G$6)-$G136)*($O$6/($O$5/2)))*$AZ$4))/3)*$H$29),(((PI()*((($C$5+$G$6)-$G136)*($O$6/($O$5/2)))^2*((($O$6+$G$6)-$G136)/3))*$H$29)-((PI()*((($C$5+$G$6)-$G136)*($O$6/($O$5/2)))^2*(((($C$5+$G$6)-$G136)*($O$6/($O$5/2)))*$AZ$4)/3)*$H$29))),IF('Silo Levels'!$L$11="Pumping",(($D$4*$H$29)+((PI()*(($C$7/2)^2)*(G$6-$G136))*$H$29))+((($D$4+$H$4)/3)*$BD$4)+(((PI()*($C$7/2)^2*(($C$7/2)*$AZ$4))/3)*$H$29),(($D$4*$H$29)+((PI()*(($C$7/2)^2)*($G$6-$G136))*$H$29))+((($D$4+$H$4)/3)*$BD$4)-(((PI()*($C$7/2)^2*(($C$7/2)*$AZ$4))/3)*$H$29)))</f>
        <v>90508.177632969295</v>
      </c>
      <c r="I136" s="73">
        <v>10.5</v>
      </c>
      <c r="J136" s="79">
        <f t="shared" si="11"/>
        <v>352637.05076019926</v>
      </c>
      <c r="K136" s="53">
        <v>10.5</v>
      </c>
      <c r="L136" s="80">
        <f>IF($K136&gt;$G$13,IF('Silo Levels'!$L$12="Pumping",((PI()*((($C$12+$G$13)-$K136)*($O$13/($O$12/2)))^2*((($O$13+$G$13)-$K136))/3)*$L$29)+(((PI()*((($C$12+$G$13)-$K136)*($O$13/($O$12/2)))^2*(((($C$12+$G$13)-$K136)*($O$13/($O$12/2)))*$AZ$5))/3)*$L$29),(((PI()*((($C$12+$G$13)-$K136)*($O$13/($O$12/2)))^2*((($O$13+$G$13)-$K136)/3))*$L$29)-((PI()*((($C$12+$G$13)-$K136)*($O$13/($O$12/2)))^2*(((($C$12+$G$13)-$K136)*($O$13/($O$12/2)))*$AZ$5)/3)*$L$29))),IF('Silo Levels'!$L$12="Pumping",(($D$11*$L$29)+((PI()*(($C$14/2)^2)*($G$13-$K136))*$L$29))+((($D$11+$H$11)/3)*$BD$5)+(((PI()*($C$14/2)^2*(($C$14/2)*$AZ$5))/3)*$L$29),(($D$11*$L$29)+((PI()*(($C$14/2)^2)*($G$13-$K136))*$L$29))+((($D$11+$H$11)/3)*$BD$5)-(((PI()*($C$14/2)^2*(($C$14/2)*$AZ$5))/3)*$L$29)))</f>
        <v>338439.04408059979</v>
      </c>
      <c r="M136" s="73">
        <v>10.5</v>
      </c>
      <c r="N136" s="79">
        <f t="shared" si="12"/>
        <v>176381.59029074377</v>
      </c>
      <c r="O136" s="53">
        <v>10.5</v>
      </c>
      <c r="P136" s="80">
        <f>IF($O136&gt;$G$20,IF('Silo Levels'!$L$13="Pumping",((PI()*((($C$19+$G$20)-$O136)*($O$20/($O$19/2)))^2*((($O$20+$G$20)-$O136))/3)*$P$29)+(((PI()*((($C$19+$G$20)-$O136)*($O$20/($O$19/2)))^2*(((($C$19+$G$20)-$O136)*($O$20/($O$19/2)))*$AZ$6))/3)*$P$29),(((PI()*((($C$19+$G$20)-$O136)*($O$20/($O$19/2)))^2*((($O$20+$G$20)-$O136)/3))*$P$29)-((PI()*((($C$19+$G$20)-$O136)*($O$20/($O$19/2)))^2*(((($C$19+$G$20)-$O136)*($O$20/($O$19/2)))*$AZ$6)/3)*$P$29))),IF('Silo Levels'!$L$13="Pumping",(($D$18*$P$29)+((PI()*(($C$21/2)^2)*($G$20-$O136))*$P$29))+((($D$18+$H$18)/3)*$BD$6)+(((PI()*($C$21/2)^2*(($C$21/2)*$AZ$6))/3)*$P$29),(($D$18*$P$29)+((PI()*(($C$21/2)^2)*($G$20-$O136))*$P$29))+((($D$18+$H$18)/3)*$BD$6)-(((PI()*($C$21/2)^2*(($C$21/2)*$AZ$6))/3)*$P$29)))</f>
        <v>172296.38895871901</v>
      </c>
      <c r="Q136" s="73">
        <v>10.5</v>
      </c>
      <c r="R136" s="79">
        <f t="shared" si="13"/>
        <v>171663.71456526351</v>
      </c>
      <c r="S136" s="53">
        <v>10.5</v>
      </c>
      <c r="T136" s="80">
        <f>IF($S136&gt;$G$20,IF('Silo Levels'!$L$14="Pumping",((PI()*((($C$19+$G$20)-$S136)*($O$20/($O$19/2)))^2*((($O$20+$G$20)-$S136))/3)*$T$29)+(((PI()*((($C$19+$G$20)-$S136)*($O$20/($O$19/2)))^2*(((($C$19+$G$20)-$S136)*($O$20/($O$19/2)))*$AZ$7))/3)*$T$29),(((PI()*((($C$19+$G$20)-$S136)*($O$20/($O$19/2)))^2*((($O$20+$G$20)-$S136)/3))*$T$29)-((PI()*((($C$19+$G$20)-$S136)*($O$20/($O$19/2)))^2*(((($C$19+$G$20)-$S136)*($O$20/($O$19/2)))*$AZ$7)/3)*$T$29))),IF('Silo Levels'!$L$14="Pumping",(($D$18*$T$29)+((PI()*(($C$21/2)^2)*($G$20-$S136))*$T$29))+((($D$18+$H$18)/3)*$BD$7)+(((PI()*($C$21/2)^2*(($C$21/2)*$AZ$7))/3)*$T$29),(($D$18*$T$29)+((PI()*(($C$21/2)^2)*($G$20-$S136))*$T$29))+((($D$18+$H$18)/3)*$BD$7)-(((PI()*($C$21/2)^2*(($C$21/2)*$AZ$7))/3)*$T$29)))</f>
        <v>167689.65309413464</v>
      </c>
      <c r="U136" s="73">
        <v>10.5</v>
      </c>
      <c r="V136" s="79">
        <f t="shared" si="16"/>
        <v>167306.92499802751</v>
      </c>
      <c r="W136" s="53">
        <v>10.5</v>
      </c>
      <c r="X136" s="80">
        <f>IF($W136&gt;$G$20,IF('Silo Levels'!$L$15="Pumping",((PI()*((($C$19+$G$20)-$W136)*($O$20/($O$19/2)))^2*((($O$20+$G$20)-$W136))/3)*$X$29)+(((PI()*((($C$19+$G$20)-$W136)*($O$20/($O$19/2)))^2*(((($C$19+$G$20)-$W136)*($O$20/($O$19/2)))*$AZ$8))/3)*$X$29),(((PI()*((($C$19+$G$20)-$W136)*($O$20/($O$19/2)))^2*((($O$20+$G$20)-$W136)/3))*$X$29)-((PI()*((($C$19+$G$20)-$W136)*($O$20/($O$19/2)))^2*(((($C$19+$G$20)-$W136)*($O$20/($O$19/2)))*$AZ$8)/3)*$X$29))),IF('Silo Levels'!$L$15="Pumping",(($D$18*$X$29)+((PI()*(($C$21/2)^2)*($G$20-$W136))*$X$29))+((($D$18+$H$18)/3)*$BD$8)+(((PI()*($C$21/2)^2*(($C$21/2)*$AZ$8))/3)*$X$29),(($D$18*$X$29)+((PI()*(($C$21/2)^2)*($G$20-$W136))*$X$29))+((($D$18+$H$18)/3)*$BD$8)-(((PI()*($C$21/2)^2*(($C$21/2)*$AZ$8))/3)*$X$29)))</f>
        <v>163435.49721515802</v>
      </c>
      <c r="Y136" s="73">
        <v>10.5</v>
      </c>
      <c r="Z136" s="79">
        <f t="shared" si="14"/>
        <v>164708.05488540142</v>
      </c>
      <c r="AA136" s="53">
        <v>10.5</v>
      </c>
      <c r="AB136" s="80">
        <f>IF($AA136&gt;$G$20,IF('Silo Levels'!$L$16="Pumping",((PI()*((($C$19+$G$20)-$AA136)*($O$20/($O$19/2)))^2*((($O$20+$G$20)-$AA136))/3)*$AB$29)+(((PI()*((($C$19+$G$20)-$AA136)*($O$20/($O$19/2)))^2*(((($C$19+$G$20)-$AA136)*($O$20/($O$19/2)))*$AZ$9))/3)*$AB$29),(((PI()*((($C$19+$G$20)-$AA136)*($O$20/($O$19/2)))^2*((($O$20+$G$20)-$AA136)/3))*$AB$29)-((PI()*((($C$19+$G$20)-$AA136)*($O$20/($O$19/2)))^2*(((($C$19+$G$20)-$AA136)*($O$20/($O$19/2)))*$AZ$9)/3)*$AB$29))),IF('Silo Levels'!$L$16="Pumping",(($D$18*$AB$29)+((PI()*(($C$21/2)^2)*($G$20-$AA136))*$AB$29))+((($D$18+$H$18)/3)*$BD$9)+(((PI()*($C$21/2)^2*(($C$21/2)*$AZ$9))/3)*$AB$29),(($D$18*$AB$29)+((PI()*(($C$21/2)^2)*($G$20-$AA136))*$AB$29))+((($D$18+$H$18)/3)*$BD$9)-(((PI()*($C$21/2)^2*(($C$21/2)*$AZ$9))/3)*$AB$29)))</f>
        <v>160897.84916085022</v>
      </c>
      <c r="AC136" s="73">
        <v>10.5</v>
      </c>
      <c r="AD136" s="79">
        <f t="shared" si="17"/>
        <v>163771.13132743089</v>
      </c>
      <c r="AE136" s="53">
        <v>10.5</v>
      </c>
      <c r="AF136" s="80">
        <f>IF($AE136&gt;$G$20,IF('Silo Levels'!$L$17="Pumping",((PI()*((($C$19+$G$20)-$AE136)*($O$20/($O$19/2)))^2*((($O$20+$G$20)-$AE136))/3)*$AF$29)+(((PI()*((($C$19+$G$20)-$AE136)*($O$20/($O$19/2)))^2*(((($C$19+$G$20)-$AE136)*($O$20/($O$19/2)))*$AZ$10))/3)*$AF$29),(((PI()*((($C$19+$G$20)-$AE136)*($O$20/($O$19/2)))^2*((($O$20+$G$20)-$AE136)/3))*$AF$29)-((PI()*((($C$19+$G$20)-$AE136)*($O$20/($O$19/2)))^2*(((($C$19+$G$20)-$AE136)*($O$20/($O$19/2)))*$AZ$10)/3)*$AF$29))),IF('Silo Levels'!$L$17="Pumping",(($D$18*$AF$29)+((PI()*(($C$21/2)^2)*($G$20-$AE136))*$AF$29))+((($D$18+$H$18)/3)*$BD$10)+(((PI()*($C$21/2)^2*(($C$21/2)*$AZ$10))/3)*$AF$29),(($D$18*$AF$29)+((PI()*(($C$21/2)^2)*($G$20-$AE136))*$AF$29))+((($D$18+$H$18)/3)*$BD$10)-(((PI()*($C$21/2)^2*(($C$21/2)*$AZ$10))/3)*$AF$29)))</f>
        <v>159982.99688240504</v>
      </c>
      <c r="AG136" s="73">
        <v>10.5</v>
      </c>
      <c r="AH136" s="79">
        <f t="shared" si="15"/>
        <v>164503.75613797375</v>
      </c>
      <c r="AI136" s="53">
        <v>10.5</v>
      </c>
      <c r="AJ136" s="80">
        <f>IF($AI136&gt;$G$20,IF('Silo Levels'!$L$18="Pumping",((PI()*((($C$19+$G$20)-$AI136)*($O$20/($O$19/2)))^2*((($O$20+$G$20)-$AI136))/3)*$AJ$29)+(((PI()*((($C$19+$G$20)-$AI136)*($O$20/($O$19/2)))^2*(((($C$19+$G$20)-$AI136)*($O$20/($O$19/2)))*$AZ$11))/3)*$AJ$29),(((PI()*((($C$19+$G$20)-$AI136)*($O$20/($O$19/2)))^2*((($O$20+$G$20)-$AI136)/3))*$AJ$29)-((PI()*((($C$19+$G$20)-$AI136)*($O$20/($O$19/2)))^2*(((($C$19+$G$20)-$AI136)*($O$20/($O$19/2)))*$AZ$11)/3)*$AJ$29))),IF('Silo Levels'!$L$18="Pumping",(($D$18*$AJ$29)+((PI()*(($C$21/2)^2)*($G$20-$AI136))*$AJ$29))+((($D$18+$H$18)/3)*$BD$11)+(((PI()*($C$21/2)^2*(($C$21/2)*$AZ$11))/3)*$AJ$29),(($D$18*$AJ$29)+((PI()*(($C$21/2)^2)*($G$20-$AI136))*$AJ$29))+((($D$18+$H$18)/3)*$BD$11)-(((PI()*($C$21/2)^2*(($C$21/2)*$AZ$11))/3)*$AJ$29)))</f>
        <v>160698.36311636164</v>
      </c>
    </row>
    <row r="137" spans="1:36" x14ac:dyDescent="0.3">
      <c r="A137" s="48">
        <v>10.6</v>
      </c>
      <c r="B137" s="78">
        <f t="shared" si="9"/>
        <v>106151.65665983906</v>
      </c>
      <c r="C137" s="53">
        <v>10.6</v>
      </c>
      <c r="D137" s="54">
        <f>IF($C137&gt;$G$6,IF('Silo Levels'!$L$10="Pumping",((PI()*((($C$5+$G$6)-$C137)*($O$6/($O$5/2)))^2*((($O$6+$G$6)-$C137))/3)*$D$29)+(((PI()*((($C$5+$G$6)-$C137)*($O$6/($O$5/2)))^2*(((($C$5+$G$6)-$C137)*($O$6/($O$5/2)))*$AZ$3))/3)*$D$29),(((PI()*((($C$5+$G$6)-$C137)*($O$6/($O$5/2)))^2*((($O$6+$G$6)-$C137)/3))*$D$29)-((PI()*((($C$5+$G$6)-$C137)*($O$6/($O$5/2)))^2*(((($C$5+$G$6)-$C137)*($O$6/($O$5/2)))*$AZ$3)/3)*$D$29))),IF('Silo Levels'!$L$10="Pumping",(($D$4*$D$29)+((PI()*(($C$7/2)^2)*(G$6-$C137))*$D$29))+((($D$4+$H$4)/3)*$BD$3)+(((PI()*($C$7/2)^2*(($C$7/2)*$AZ$3))/3)*$D$29),(($D$4*$D$29)+((PI()*(($C$7/2)^2)*($G$6-$C137))*$D$29))+((($D$4+$H$4)/3)*$BD$3)-(((PI()*($C$7/2)^2*(($C$7/2)*$AZ$3))/3)*$D$29)))</f>
        <v>103096.14991013287</v>
      </c>
      <c r="E137" s="73">
        <v>10.6</v>
      </c>
      <c r="F137" s="78">
        <f t="shared" si="10"/>
        <v>92790.087525023089</v>
      </c>
      <c r="G137" s="53">
        <v>10.6</v>
      </c>
      <c r="H137" s="54">
        <f>IF($G137&gt;$G$6,IF('Silo Levels'!$L$11="Pumping",((PI()*((($C$5+$G$6)-$G137)*($O$6/($O$5/2)))^2*((($O$6+$G$6)-$G137))/3)*$H$29)+(((PI()*((($C$5+$G$6)-$G137)*($O$6/($O$5/2)))^2*(((($C$5+$G$6)-$G137)*($O$6/($O$5/2)))*$AZ$4))/3)*$H$29),(((PI()*((($C$5+$G$6)-$G137)*($O$6/($O$5/2)))^2*((($O$6+$G$6)-$G137)/3))*$H$29)-((PI()*((($C$5+$G$6)-$G137)*($O$6/($O$5/2)))^2*(((($C$5+$G$6)-$G137)*($O$6/($O$5/2)))*$AZ$4)/3)*$H$29))),IF('Silo Levels'!$L$11="Pumping",(($D$4*$H$29)+((PI()*(($C$7/2)^2)*(G$6-$G137))*$H$29))+((($D$4+$H$4)/3)*$BD$4)+(((PI()*($C$7/2)^2*(($C$7/2)*$AZ$4))/3)*$H$29),(($D$4*$H$29)+((PI()*(($C$7/2)^2)*($G$6-$G137))*$H$29))+((($D$4+$H$4)/3)*$BD$4)-(((PI()*($C$7/2)^2*(($C$7/2)*$AZ$4))/3)*$H$29)))</f>
        <v>90126.312409894614</v>
      </c>
      <c r="I137" s="73">
        <v>10.6</v>
      </c>
      <c r="J137" s="79">
        <f t="shared" si="11"/>
        <v>351718.08592656825</v>
      </c>
      <c r="K137" s="53">
        <v>10.6</v>
      </c>
      <c r="L137" s="80">
        <f>IF($K137&gt;$G$13,IF('Silo Levels'!$L$12="Pumping",((PI()*((($C$12+$G$13)-$K137)*($O$13/($O$12/2)))^2*((($O$13+$G$13)-$K137))/3)*$L$29)+(((PI()*((($C$12+$G$13)-$K137)*($O$13/($O$12/2)))^2*(((($C$12+$G$13)-$K137)*($O$13/($O$12/2)))*$AZ$5))/3)*$L$29),(((PI()*((($C$12+$G$13)-$K137)*($O$13/($O$12/2)))^2*((($O$13+$G$13)-$K137)/3))*$L$29)-((PI()*((($C$12+$G$13)-$K137)*($O$13/($O$12/2)))^2*(((($C$12+$G$13)-$K137)*($O$13/($O$12/2)))*$AZ$5)/3)*$L$29))),IF('Silo Levels'!$L$12="Pumping",(($D$11*$L$29)+((PI()*(($C$14/2)^2)*($G$13-$K137))*$L$29))+((($D$11+$H$11)/3)*$BD$5)+(((PI()*($C$14/2)^2*(($C$14/2)*$AZ$5))/3)*$L$29),(($D$11*$L$29)+((PI()*(($C$14/2)^2)*($G$13-$K137))*$L$29))+((($D$11+$H$11)/3)*$BD$5)-(((PI()*($C$14/2)^2*(($C$14/2)*$AZ$5))/3)*$L$29)))</f>
        <v>337520.07924696879</v>
      </c>
      <c r="M137" s="73">
        <v>10.6</v>
      </c>
      <c r="N137" s="79">
        <f t="shared" si="12"/>
        <v>175971.646742443</v>
      </c>
      <c r="O137" s="53">
        <v>10.6</v>
      </c>
      <c r="P137" s="80">
        <f>IF($O137&gt;$G$20,IF('Silo Levels'!$L$13="Pumping",((PI()*((($C$19+$G$20)-$O137)*($O$20/($O$19/2)))^2*((($O$20+$G$20)-$O137))/3)*$P$29)+(((PI()*((($C$19+$G$20)-$O137)*($O$20/($O$19/2)))^2*(((($C$19+$G$20)-$O137)*($O$20/($O$19/2)))*$AZ$6))/3)*$P$29),(((PI()*((($C$19+$G$20)-$O137)*($O$20/($O$19/2)))^2*((($O$20+$G$20)-$O137)/3))*$P$29)-((PI()*((($C$19+$G$20)-$O137)*($O$20/($O$19/2)))^2*(((($C$19+$G$20)-$O137)*($O$20/($O$19/2)))*$AZ$6)/3)*$P$29))),IF('Silo Levels'!$L$13="Pumping",(($D$18*$P$29)+((PI()*(($C$21/2)^2)*($G$20-$O137))*$P$29))+((($D$18+$H$18)/3)*$BD$6)+(((PI()*($C$21/2)^2*(($C$21/2)*$AZ$6))/3)*$P$29),(($D$18*$P$29)+((PI()*(($C$21/2)^2)*($G$20-$O137))*$P$29))+((($D$18+$H$18)/3)*$BD$6)-(((PI()*($C$21/2)^2*(($C$21/2)*$AZ$6))/3)*$P$29)))</f>
        <v>171886.44541041824</v>
      </c>
      <c r="Q137" s="73">
        <v>10.6</v>
      </c>
      <c r="R137" s="79">
        <f t="shared" si="13"/>
        <v>171264.92372774254</v>
      </c>
      <c r="S137" s="53">
        <v>10.6</v>
      </c>
      <c r="T137" s="80">
        <f>IF($S137&gt;$G$20,IF('Silo Levels'!$L$14="Pumping",((PI()*((($C$19+$G$20)-$S137)*($O$20/($O$19/2)))^2*((($O$20+$G$20)-$S137))/3)*$T$29)+(((PI()*((($C$19+$G$20)-$S137)*($O$20/($O$19/2)))^2*(((($C$19+$G$20)-$S137)*($O$20/($O$19/2)))*$AZ$7))/3)*$T$29),(((PI()*((($C$19+$G$20)-$S137)*($O$20/($O$19/2)))^2*((($O$20+$G$20)-$S137)/3))*$T$29)-((PI()*((($C$19+$G$20)-$S137)*($O$20/($O$19/2)))^2*(((($C$19+$G$20)-$S137)*($O$20/($O$19/2)))*$AZ$7)/3)*$T$29))),IF('Silo Levels'!$L$14="Pumping",(($D$18*$T$29)+((PI()*(($C$21/2)^2)*($G$20-$S137))*$T$29))+((($D$18+$H$18)/3)*$BD$7)+(((PI()*($C$21/2)^2*(($C$21/2)*$AZ$7))/3)*$T$29),(($D$18*$T$29)+((PI()*(($C$21/2)^2)*($G$20-$S137))*$T$29))+((($D$18+$H$18)/3)*$BD$7)-(((PI()*($C$21/2)^2*(($C$21/2)*$AZ$7))/3)*$T$29)))</f>
        <v>167290.86225661368</v>
      </c>
      <c r="U137" s="73">
        <v>10.6</v>
      </c>
      <c r="V137" s="79">
        <f t="shared" si="16"/>
        <v>166918.43329019946</v>
      </c>
      <c r="W137" s="53">
        <v>10.6</v>
      </c>
      <c r="X137" s="80">
        <f>IF($W137&gt;$G$20,IF('Silo Levels'!$L$15="Pumping",((PI()*((($C$19+$G$20)-$W137)*($O$20/($O$19/2)))^2*((($O$20+$G$20)-$W137))/3)*$X$29)+(((PI()*((($C$19+$G$20)-$W137)*($O$20/($O$19/2)))^2*(((($C$19+$G$20)-$W137)*($O$20/($O$19/2)))*$AZ$8))/3)*$X$29),(((PI()*((($C$19+$G$20)-$W137)*($O$20/($O$19/2)))^2*((($O$20+$G$20)-$W137)/3))*$X$29)-((PI()*((($C$19+$G$20)-$W137)*($O$20/($O$19/2)))^2*(((($C$19+$G$20)-$W137)*($O$20/($O$19/2)))*$AZ$8)/3)*$X$29))),IF('Silo Levels'!$L$15="Pumping",(($D$18*$X$29)+((PI()*(($C$21/2)^2)*($G$20-$W137))*$X$29))+((($D$18+$H$18)/3)*$BD$8)+(((PI()*($C$21/2)^2*(($C$21/2)*$AZ$8))/3)*$X$29),(($D$18*$X$29)+((PI()*(($C$21/2)^2)*($G$20-$W137))*$X$29))+((($D$18+$H$18)/3)*$BD$8)-(((PI()*($C$21/2)^2*(($C$21/2)*$AZ$8))/3)*$X$29)))</f>
        <v>163047.00550732997</v>
      </c>
      <c r="Y137" s="73">
        <v>10.6</v>
      </c>
      <c r="Z137" s="79">
        <f t="shared" si="14"/>
        <v>164325.70671513284</v>
      </c>
      <c r="AA137" s="53">
        <v>10.6</v>
      </c>
      <c r="AB137" s="80">
        <f>IF($AA137&gt;$G$20,IF('Silo Levels'!$L$16="Pumping",((PI()*((($C$19+$G$20)-$AA137)*($O$20/($O$19/2)))^2*((($O$20+$G$20)-$AA137))/3)*$AB$29)+(((PI()*((($C$19+$G$20)-$AA137)*($O$20/($O$19/2)))^2*(((($C$19+$G$20)-$AA137)*($O$20/($O$19/2)))*$AZ$9))/3)*$AB$29),(((PI()*((($C$19+$G$20)-$AA137)*($O$20/($O$19/2)))^2*((($O$20+$G$20)-$AA137)/3))*$AB$29)-((PI()*((($C$19+$G$20)-$AA137)*($O$20/($O$19/2)))^2*(((($C$19+$G$20)-$AA137)*($O$20/($O$19/2)))*$AZ$9)/3)*$AB$29))),IF('Silo Levels'!$L$16="Pumping",(($D$18*$AB$29)+((PI()*(($C$21/2)^2)*($G$20-$AA137))*$AB$29))+((($D$18+$H$18)/3)*$BD$9)+(((PI()*($C$21/2)^2*(($C$21/2)*$AZ$9))/3)*$AB$29),(($D$18*$AB$29)+((PI()*(($C$21/2)^2)*($G$20-$AA137))*$AB$29))+((($D$18+$H$18)/3)*$BD$9)-(((PI()*($C$21/2)^2*(($C$21/2)*$AZ$9))/3)*$AB$29)))</f>
        <v>160515.50099058164</v>
      </c>
      <c r="AC137" s="73">
        <v>10.6</v>
      </c>
      <c r="AD137" s="79">
        <f t="shared" si="17"/>
        <v>163390.99797545618</v>
      </c>
      <c r="AE137" s="53">
        <v>10.6</v>
      </c>
      <c r="AF137" s="80">
        <f>IF($AE137&gt;$G$20,IF('Silo Levels'!$L$17="Pumping",((PI()*((($C$19+$G$20)-$AE137)*($O$20/($O$19/2)))^2*((($O$20+$G$20)-$AE137))/3)*$AF$29)+(((PI()*((($C$19+$G$20)-$AE137)*($O$20/($O$19/2)))^2*(((($C$19+$G$20)-$AE137)*($O$20/($O$19/2)))*$AZ$10))/3)*$AF$29),(((PI()*((($C$19+$G$20)-$AE137)*($O$20/($O$19/2)))^2*((($O$20+$G$20)-$AE137)/3))*$AF$29)-((PI()*((($C$19+$G$20)-$AE137)*($O$20/($O$19/2)))^2*(((($C$19+$G$20)-$AE137)*($O$20/($O$19/2)))*$AZ$10)/3)*$AF$29))),IF('Silo Levels'!$L$17="Pumping",(($D$18*$AF$29)+((PI()*(($C$21/2)^2)*($G$20-$AE137))*$AF$29))+((($D$18+$H$18)/3)*$BD$10)+(((PI()*($C$21/2)^2*(($C$21/2)*$AZ$10))/3)*$AF$29),(($D$18*$AF$29)+((PI()*(($C$21/2)^2)*($G$20-$AE137))*$AF$29))+((($D$18+$H$18)/3)*$BD$10)-(((PI()*($C$21/2)^2*(($C$21/2)*$AZ$10))/3)*$AF$29)))</f>
        <v>159602.86353043033</v>
      </c>
      <c r="AG137" s="73">
        <v>10.6</v>
      </c>
      <c r="AH137" s="79">
        <f t="shared" si="15"/>
        <v>164121.89091489909</v>
      </c>
      <c r="AI137" s="53">
        <v>10.6</v>
      </c>
      <c r="AJ137" s="80">
        <f>IF($AI137&gt;$G$20,IF('Silo Levels'!$L$18="Pumping",((PI()*((($C$19+$G$20)-$AI137)*($O$20/($O$19/2)))^2*((($O$20+$G$20)-$AI137))/3)*$AJ$29)+(((PI()*((($C$19+$G$20)-$AI137)*($O$20/($O$19/2)))^2*(((($C$19+$G$20)-$AI137)*($O$20/($O$19/2)))*$AZ$11))/3)*$AJ$29),(((PI()*((($C$19+$G$20)-$AI137)*($O$20/($O$19/2)))^2*((($O$20+$G$20)-$AI137)/3))*$AJ$29)-((PI()*((($C$19+$G$20)-$AI137)*($O$20/($O$19/2)))^2*(((($C$19+$G$20)-$AI137)*($O$20/($O$19/2)))*$AZ$11)/3)*$AJ$29))),IF('Silo Levels'!$L$18="Pumping",(($D$18*$AJ$29)+((PI()*(($C$21/2)^2)*($G$20-$AI137))*$AJ$29))+((($D$18+$H$18)/3)*$BD$11)+(((PI()*($C$21/2)^2*(($C$21/2)*$AZ$11))/3)*$AJ$29),(($D$18*$AJ$29)+((PI()*(($C$21/2)^2)*($G$20-$AI137))*$AJ$29))+((($D$18+$H$18)/3)*$BD$11)-(((PI()*($C$21/2)^2*(($C$21/2)*$AZ$11))/3)*$AJ$29)))</f>
        <v>160316.49789328699</v>
      </c>
    </row>
    <row r="138" spans="1:36" x14ac:dyDescent="0.3">
      <c r="A138" s="48">
        <v>10.7</v>
      </c>
      <c r="B138" s="78">
        <f t="shared" si="9"/>
        <v>105713.63478631225</v>
      </c>
      <c r="C138" s="53">
        <v>10.7</v>
      </c>
      <c r="D138" s="54">
        <f>IF($C138&gt;$G$6,IF('Silo Levels'!$L$10="Pumping",((PI()*((($C$5+$G$6)-$C138)*($O$6/($O$5/2)))^2*((($O$6+$G$6)-$C138))/3)*$D$29)+(((PI()*((($C$5+$G$6)-$C138)*($O$6/($O$5/2)))^2*(((($C$5+$G$6)-$C138)*($O$6/($O$5/2)))*$AZ$3))/3)*$D$29),(((PI()*((($C$5+$G$6)-$C138)*($O$6/($O$5/2)))^2*((($O$6+$G$6)-$C138)/3))*$D$29)-((PI()*((($C$5+$G$6)-$C138)*($O$6/($O$5/2)))^2*(((($C$5+$G$6)-$C138)*($O$6/($O$5/2)))*$AZ$3)/3)*$D$29))),IF('Silo Levels'!$L$10="Pumping",(($D$4*$D$29)+((PI()*(($C$7/2)^2)*(G$6-$C138))*$D$29))+((($D$4+$H$4)/3)*$BD$3)+(((PI()*($C$7/2)^2*(($C$7/2)*$AZ$3))/3)*$D$29),(($D$4*$D$29)+((PI()*(($C$7/2)^2)*($G$6-$C138))*$D$29))+((($D$4+$H$4)/3)*$BD$3)-(((PI()*($C$7/2)^2*(($C$7/2)*$AZ$3))/3)*$D$29)))</f>
        <v>102658.12803660605</v>
      </c>
      <c r="E138" s="73">
        <v>10.7</v>
      </c>
      <c r="F138" s="78">
        <f t="shared" si="10"/>
        <v>92408.222301948437</v>
      </c>
      <c r="G138" s="53">
        <v>10.7</v>
      </c>
      <c r="H138" s="54">
        <f>IF($G138&gt;$G$6,IF('Silo Levels'!$L$11="Pumping",((PI()*((($C$5+$G$6)-$G138)*($O$6/($O$5/2)))^2*((($O$6+$G$6)-$G138))/3)*$H$29)+(((PI()*((($C$5+$G$6)-$G138)*($O$6/($O$5/2)))^2*(((($C$5+$G$6)-$G138)*($O$6/($O$5/2)))*$AZ$4))/3)*$H$29),(((PI()*((($C$5+$G$6)-$G138)*($O$6/($O$5/2)))^2*((($O$6+$G$6)-$G138)/3))*$H$29)-((PI()*((($C$5+$G$6)-$G138)*($O$6/($O$5/2)))^2*(((($C$5+$G$6)-$G138)*($O$6/($O$5/2)))*$AZ$4)/3)*$H$29))),IF('Silo Levels'!$L$11="Pumping",(($D$4*$H$29)+((PI()*(($C$7/2)^2)*(G$6-$G138))*$H$29))+((($D$4+$H$4)/3)*$BD$4)+(((PI()*($C$7/2)^2*(($C$7/2)*$AZ$4))/3)*$H$29),(($D$4*$H$29)+((PI()*(($C$7/2)^2)*($G$6-$G138))*$H$29))+((($D$4+$H$4)/3)*$BD$4)-(((PI()*($C$7/2)^2*(($C$7/2)*$AZ$4))/3)*$H$29)))</f>
        <v>89744.447186819962</v>
      </c>
      <c r="I138" s="73">
        <v>10.7</v>
      </c>
      <c r="J138" s="79">
        <f t="shared" si="11"/>
        <v>350799.12109293725</v>
      </c>
      <c r="K138" s="53">
        <v>10.7</v>
      </c>
      <c r="L138" s="80">
        <f>IF($K138&gt;$G$13,IF('Silo Levels'!$L$12="Pumping",((PI()*((($C$12+$G$13)-$K138)*($O$13/($O$12/2)))^2*((($O$13+$G$13)-$K138))/3)*$L$29)+(((PI()*((($C$12+$G$13)-$K138)*($O$13/($O$12/2)))^2*(((($C$12+$G$13)-$K138)*($O$13/($O$12/2)))*$AZ$5))/3)*$L$29),(((PI()*((($C$12+$G$13)-$K138)*($O$13/($O$12/2)))^2*((($O$13+$G$13)-$K138)/3))*$L$29)-((PI()*((($C$12+$G$13)-$K138)*($O$13/($O$12/2)))^2*(((($C$12+$G$13)-$K138)*($O$13/($O$12/2)))*$AZ$5)/3)*$L$29))),IF('Silo Levels'!$L$12="Pumping",(($D$11*$L$29)+((PI()*(($C$14/2)^2)*($G$13-$K138))*$L$29))+((($D$11+$H$11)/3)*$BD$5)+(((PI()*($C$14/2)^2*(($C$14/2)*$AZ$5))/3)*$L$29),(($D$11*$L$29)+((PI()*(($C$14/2)^2)*($G$13-$K138))*$L$29))+((($D$11+$H$11)/3)*$BD$5)-(((PI()*($C$14/2)^2*(($C$14/2)*$AZ$5))/3)*$L$29)))</f>
        <v>336601.11441333778</v>
      </c>
      <c r="M138" s="73">
        <v>10.7</v>
      </c>
      <c r="N138" s="79">
        <f t="shared" si="12"/>
        <v>175561.70319414229</v>
      </c>
      <c r="O138" s="53">
        <v>10.7</v>
      </c>
      <c r="P138" s="80">
        <f>IF($O138&gt;$G$20,IF('Silo Levels'!$L$13="Pumping",((PI()*((($C$19+$G$20)-$O138)*($O$20/($O$19/2)))^2*((($O$20+$G$20)-$O138))/3)*$P$29)+(((PI()*((($C$19+$G$20)-$O138)*($O$20/($O$19/2)))^2*(((($C$19+$G$20)-$O138)*($O$20/($O$19/2)))*$AZ$6))/3)*$P$29),(((PI()*((($C$19+$G$20)-$O138)*($O$20/($O$19/2)))^2*((($O$20+$G$20)-$O138)/3))*$P$29)-((PI()*((($C$19+$G$20)-$O138)*($O$20/($O$19/2)))^2*(((($C$19+$G$20)-$O138)*($O$20/($O$19/2)))*$AZ$6)/3)*$P$29))),IF('Silo Levels'!$L$13="Pumping",(($D$18*$P$29)+((PI()*(($C$21/2)^2)*($G$20-$O138))*$P$29))+((($D$18+$H$18)/3)*$BD$6)+(((PI()*($C$21/2)^2*(($C$21/2)*$AZ$6))/3)*$P$29),(($D$18*$P$29)+((PI()*(($C$21/2)^2)*($G$20-$O138))*$P$29))+((($D$18+$H$18)/3)*$BD$6)-(((PI()*($C$21/2)^2*(($C$21/2)*$AZ$6))/3)*$P$29)))</f>
        <v>171476.50186211753</v>
      </c>
      <c r="Q138" s="73">
        <v>10.7</v>
      </c>
      <c r="R138" s="79">
        <f t="shared" si="13"/>
        <v>170866.13289022163</v>
      </c>
      <c r="S138" s="53">
        <v>10.7</v>
      </c>
      <c r="T138" s="80">
        <f>IF($S138&gt;$G$20,IF('Silo Levels'!$L$14="Pumping",((PI()*((($C$19+$G$20)-$S138)*($O$20/($O$19/2)))^2*((($O$20+$G$20)-$S138))/3)*$T$29)+(((PI()*((($C$19+$G$20)-$S138)*($O$20/($O$19/2)))^2*(((($C$19+$G$20)-$S138)*($O$20/($O$19/2)))*$AZ$7))/3)*$T$29),(((PI()*((($C$19+$G$20)-$S138)*($O$20/($O$19/2)))^2*((($O$20+$G$20)-$S138)/3))*$T$29)-((PI()*((($C$19+$G$20)-$S138)*($O$20/($O$19/2)))^2*(((($C$19+$G$20)-$S138)*($O$20/($O$19/2)))*$AZ$7)/3)*$T$29))),IF('Silo Levels'!$L$14="Pumping",(($D$18*$T$29)+((PI()*(($C$21/2)^2)*($G$20-$S138))*$T$29))+((($D$18+$H$18)/3)*$BD$7)+(((PI()*($C$21/2)^2*(($C$21/2)*$AZ$7))/3)*$T$29),(($D$18*$T$29)+((PI()*(($C$21/2)^2)*($G$20-$S138))*$T$29))+((($D$18+$H$18)/3)*$BD$7)-(((PI()*($C$21/2)^2*(($C$21/2)*$AZ$7))/3)*$T$29)))</f>
        <v>166892.07141909277</v>
      </c>
      <c r="U138" s="73">
        <v>10.7</v>
      </c>
      <c r="V138" s="79">
        <f t="shared" si="16"/>
        <v>166529.94158237148</v>
      </c>
      <c r="W138" s="53">
        <v>10.7</v>
      </c>
      <c r="X138" s="80">
        <f>IF($W138&gt;$G$20,IF('Silo Levels'!$L$15="Pumping",((PI()*((($C$19+$G$20)-$W138)*($O$20/($O$19/2)))^2*((($O$20+$G$20)-$W138))/3)*$X$29)+(((PI()*((($C$19+$G$20)-$W138)*($O$20/($O$19/2)))^2*(((($C$19+$G$20)-$W138)*($O$20/($O$19/2)))*$AZ$8))/3)*$X$29),(((PI()*((($C$19+$G$20)-$W138)*($O$20/($O$19/2)))^2*((($O$20+$G$20)-$W138)/3))*$X$29)-((PI()*((($C$19+$G$20)-$W138)*($O$20/($O$19/2)))^2*(((($C$19+$G$20)-$W138)*($O$20/($O$19/2)))*$AZ$8)/3)*$X$29))),IF('Silo Levels'!$L$15="Pumping",(($D$18*$X$29)+((PI()*(($C$21/2)^2)*($G$20-$W138))*$X$29))+((($D$18+$H$18)/3)*$BD$8)+(((PI()*($C$21/2)^2*(($C$21/2)*$AZ$8))/3)*$X$29),(($D$18*$X$29)+((PI()*(($C$21/2)^2)*($G$20-$W138))*$X$29))+((($D$18+$H$18)/3)*$BD$8)-(((PI()*($C$21/2)^2*(($C$21/2)*$AZ$8))/3)*$X$29)))</f>
        <v>162658.51379950199</v>
      </c>
      <c r="Y138" s="73">
        <v>10.7</v>
      </c>
      <c r="Z138" s="79">
        <f t="shared" si="14"/>
        <v>163943.35854486431</v>
      </c>
      <c r="AA138" s="53">
        <v>10.7</v>
      </c>
      <c r="AB138" s="80">
        <f>IF($AA138&gt;$G$20,IF('Silo Levels'!$L$16="Pumping",((PI()*((($C$19+$G$20)-$AA138)*($O$20/($O$19/2)))^2*((($O$20+$G$20)-$AA138))/3)*$AB$29)+(((PI()*((($C$19+$G$20)-$AA138)*($O$20/($O$19/2)))^2*(((($C$19+$G$20)-$AA138)*($O$20/($O$19/2)))*$AZ$9))/3)*$AB$29),(((PI()*((($C$19+$G$20)-$AA138)*($O$20/($O$19/2)))^2*((($O$20+$G$20)-$AA138)/3))*$AB$29)-((PI()*((($C$19+$G$20)-$AA138)*($O$20/($O$19/2)))^2*(((($C$19+$G$20)-$AA138)*($O$20/($O$19/2)))*$AZ$9)/3)*$AB$29))),IF('Silo Levels'!$L$16="Pumping",(($D$18*$AB$29)+((PI()*(($C$21/2)^2)*($G$20-$AA138))*$AB$29))+((($D$18+$H$18)/3)*$BD$9)+(((PI()*($C$21/2)^2*(($C$21/2)*$AZ$9))/3)*$AB$29),(($D$18*$AB$29)+((PI()*(($C$21/2)^2)*($G$20-$AA138))*$AB$29))+((($D$18+$H$18)/3)*$BD$9)-(((PI()*($C$21/2)^2*(($C$21/2)*$AZ$9))/3)*$AB$29)))</f>
        <v>160133.15282031312</v>
      </c>
      <c r="AC138" s="73">
        <v>10.7</v>
      </c>
      <c r="AD138" s="79">
        <f t="shared" si="17"/>
        <v>163010.86462348147</v>
      </c>
      <c r="AE138" s="53">
        <v>10.7</v>
      </c>
      <c r="AF138" s="80">
        <f>IF($AE138&gt;$G$20,IF('Silo Levels'!$L$17="Pumping",((PI()*((($C$19+$G$20)-$AE138)*($O$20/($O$19/2)))^2*((($O$20+$G$20)-$AE138))/3)*$AF$29)+(((PI()*((($C$19+$G$20)-$AE138)*($O$20/($O$19/2)))^2*(((($C$19+$G$20)-$AE138)*($O$20/($O$19/2)))*$AZ$10))/3)*$AF$29),(((PI()*((($C$19+$G$20)-$AE138)*($O$20/($O$19/2)))^2*((($O$20+$G$20)-$AE138)/3))*$AF$29)-((PI()*((($C$19+$G$20)-$AE138)*($O$20/($O$19/2)))^2*(((($C$19+$G$20)-$AE138)*($O$20/($O$19/2)))*$AZ$10)/3)*$AF$29))),IF('Silo Levels'!$L$17="Pumping",(($D$18*$AF$29)+((PI()*(($C$21/2)^2)*($G$20-$AE138))*$AF$29))+((($D$18+$H$18)/3)*$BD$10)+(((PI()*($C$21/2)^2*(($C$21/2)*$AZ$10))/3)*$AF$29),(($D$18*$AF$29)+((PI()*(($C$21/2)^2)*($G$20-$AE138))*$AF$29))+((($D$18+$H$18)/3)*$BD$10)-(((PI()*($C$21/2)^2*(($C$21/2)*$AZ$10))/3)*$AF$29)))</f>
        <v>159222.73017845562</v>
      </c>
      <c r="AG138" s="73">
        <v>10.7</v>
      </c>
      <c r="AH138" s="79">
        <f t="shared" si="15"/>
        <v>163740.02569182444</v>
      </c>
      <c r="AI138" s="53">
        <v>10.7</v>
      </c>
      <c r="AJ138" s="80">
        <f>IF($AI138&gt;$G$20,IF('Silo Levels'!$L$18="Pumping",((PI()*((($C$19+$G$20)-$AI138)*($O$20/($O$19/2)))^2*((($O$20+$G$20)-$AI138))/3)*$AJ$29)+(((PI()*((($C$19+$G$20)-$AI138)*($O$20/($O$19/2)))^2*(((($C$19+$G$20)-$AI138)*($O$20/($O$19/2)))*$AZ$11))/3)*$AJ$29),(((PI()*((($C$19+$G$20)-$AI138)*($O$20/($O$19/2)))^2*((($O$20+$G$20)-$AI138)/3))*$AJ$29)-((PI()*((($C$19+$G$20)-$AI138)*($O$20/($O$19/2)))^2*(((($C$19+$G$20)-$AI138)*($O$20/($O$19/2)))*$AZ$11)/3)*$AJ$29))),IF('Silo Levels'!$L$18="Pumping",(($D$18*$AJ$29)+((PI()*(($C$21/2)^2)*($G$20-$AI138))*$AJ$29))+((($D$18+$H$18)/3)*$BD$11)+(((PI()*($C$21/2)^2*(($C$21/2)*$AZ$11))/3)*$AJ$29),(($D$18*$AJ$29)+((PI()*(($C$21/2)^2)*($G$20-$AI138))*$AJ$29))+((($D$18+$H$18)/3)*$BD$11)-(((PI()*($C$21/2)^2*(($C$21/2)*$AZ$11))/3)*$AJ$29)))</f>
        <v>159934.63267021233</v>
      </c>
    </row>
    <row r="139" spans="1:36" x14ac:dyDescent="0.3">
      <c r="A139" s="48">
        <v>10.8</v>
      </c>
      <c r="B139" s="78">
        <f t="shared" si="9"/>
        <v>105275.61291278544</v>
      </c>
      <c r="C139" s="53">
        <v>10.8</v>
      </c>
      <c r="D139" s="54">
        <f>IF($C139&gt;$G$6,IF('Silo Levels'!$L$10="Pumping",((PI()*((($C$5+$G$6)-$C139)*($O$6/($O$5/2)))^2*((($O$6+$G$6)-$C139))/3)*$D$29)+(((PI()*((($C$5+$G$6)-$C139)*($O$6/($O$5/2)))^2*(((($C$5+$G$6)-$C139)*($O$6/($O$5/2)))*$AZ$3))/3)*$D$29),(((PI()*((($C$5+$G$6)-$C139)*($O$6/($O$5/2)))^2*((($O$6+$G$6)-$C139)/3))*$D$29)-((PI()*((($C$5+$G$6)-$C139)*($O$6/($O$5/2)))^2*(((($C$5+$G$6)-$C139)*($O$6/($O$5/2)))*$AZ$3)/3)*$D$29))),IF('Silo Levels'!$L$10="Pumping",(($D$4*$D$29)+((PI()*(($C$7/2)^2)*(G$6-$C139))*$D$29))+((($D$4+$H$4)/3)*$BD$3)+(((PI()*($C$7/2)^2*(($C$7/2)*$AZ$3))/3)*$D$29),(($D$4*$D$29)+((PI()*(($C$7/2)^2)*($G$6-$C139))*$D$29))+((($D$4+$H$4)/3)*$BD$3)-(((PI()*($C$7/2)^2*(($C$7/2)*$AZ$3))/3)*$D$29)))</f>
        <v>102220.10616307924</v>
      </c>
      <c r="E139" s="73">
        <v>10.8</v>
      </c>
      <c r="F139" s="78">
        <f t="shared" si="10"/>
        <v>92026.357078873771</v>
      </c>
      <c r="G139" s="53">
        <v>10.8</v>
      </c>
      <c r="H139" s="54">
        <f>IF($G139&gt;$G$6,IF('Silo Levels'!$L$11="Pumping",((PI()*((($C$5+$G$6)-$G139)*($O$6/($O$5/2)))^2*((($O$6+$G$6)-$G139))/3)*$H$29)+(((PI()*((($C$5+$G$6)-$G139)*($O$6/($O$5/2)))^2*(((($C$5+$G$6)-$G139)*($O$6/($O$5/2)))*$AZ$4))/3)*$H$29),(((PI()*((($C$5+$G$6)-$G139)*($O$6/($O$5/2)))^2*((($O$6+$G$6)-$G139)/3))*$H$29)-((PI()*((($C$5+$G$6)-$G139)*($O$6/($O$5/2)))^2*(((($C$5+$G$6)-$G139)*($O$6/($O$5/2)))*$AZ$4)/3)*$H$29))),IF('Silo Levels'!$L$11="Pumping",(($D$4*$H$29)+((PI()*(($C$7/2)^2)*(G$6-$G139))*$H$29))+((($D$4+$H$4)/3)*$BD$4)+(((PI()*($C$7/2)^2*(($C$7/2)*$AZ$4))/3)*$H$29),(($D$4*$H$29)+((PI()*(($C$7/2)^2)*($G$6-$G139))*$H$29))+((($D$4+$H$4)/3)*$BD$4)-(((PI()*($C$7/2)^2*(($C$7/2)*$AZ$4))/3)*$H$29)))</f>
        <v>89362.581963745295</v>
      </c>
      <c r="I139" s="73">
        <v>10.8</v>
      </c>
      <c r="J139" s="79">
        <f t="shared" si="11"/>
        <v>349880.15625930612</v>
      </c>
      <c r="K139" s="53">
        <v>10.8</v>
      </c>
      <c r="L139" s="80">
        <f>IF($K139&gt;$G$13,IF('Silo Levels'!$L$12="Pumping",((PI()*((($C$12+$G$13)-$K139)*($O$13/($O$12/2)))^2*((($O$13+$G$13)-$K139))/3)*$L$29)+(((PI()*((($C$12+$G$13)-$K139)*($O$13/($O$12/2)))^2*(((($C$12+$G$13)-$K139)*($O$13/($O$12/2)))*$AZ$5))/3)*$L$29),(((PI()*((($C$12+$G$13)-$K139)*($O$13/($O$12/2)))^2*((($O$13+$G$13)-$K139)/3))*$L$29)-((PI()*((($C$12+$G$13)-$K139)*($O$13/($O$12/2)))^2*(((($C$12+$G$13)-$K139)*($O$13/($O$12/2)))*$AZ$5)/3)*$L$29))),IF('Silo Levels'!$L$12="Pumping",(($D$11*$L$29)+((PI()*(($C$14/2)^2)*($G$13-$K139))*$L$29))+((($D$11+$H$11)/3)*$BD$5)+(((PI()*($C$14/2)^2*(($C$14/2)*$AZ$5))/3)*$L$29),(($D$11*$L$29)+((PI()*(($C$14/2)^2)*($G$13-$K139))*$L$29))+((($D$11+$H$11)/3)*$BD$5)-(((PI()*($C$14/2)^2*(($C$14/2)*$AZ$5))/3)*$L$29)))</f>
        <v>335682.14957970666</v>
      </c>
      <c r="M139" s="73">
        <v>10.8</v>
      </c>
      <c r="N139" s="79">
        <f t="shared" si="12"/>
        <v>175151.75964584155</v>
      </c>
      <c r="O139" s="53">
        <v>10.8</v>
      </c>
      <c r="P139" s="80">
        <f>IF($O139&gt;$G$20,IF('Silo Levels'!$L$13="Pumping",((PI()*((($C$19+$G$20)-$O139)*($O$20/($O$19/2)))^2*((($O$20+$G$20)-$O139))/3)*$P$29)+(((PI()*((($C$19+$G$20)-$O139)*($O$20/($O$19/2)))^2*(((($C$19+$G$20)-$O139)*($O$20/($O$19/2)))*$AZ$6))/3)*$P$29),(((PI()*((($C$19+$G$20)-$O139)*($O$20/($O$19/2)))^2*((($O$20+$G$20)-$O139)/3))*$P$29)-((PI()*((($C$19+$G$20)-$O139)*($O$20/($O$19/2)))^2*(((($C$19+$G$20)-$O139)*($O$20/($O$19/2)))*$AZ$6)/3)*$P$29))),IF('Silo Levels'!$L$13="Pumping",(($D$18*$P$29)+((PI()*(($C$21/2)^2)*($G$20-$O139))*$P$29))+((($D$18+$H$18)/3)*$BD$6)+(((PI()*($C$21/2)^2*(($C$21/2)*$AZ$6))/3)*$P$29),(($D$18*$P$29)+((PI()*(($C$21/2)^2)*($G$20-$O139))*$P$29))+((($D$18+$H$18)/3)*$BD$6)-(((PI()*($C$21/2)^2*(($C$21/2)*$AZ$6))/3)*$P$29)))</f>
        <v>171066.55831381679</v>
      </c>
      <c r="Q139" s="73">
        <v>10.8</v>
      </c>
      <c r="R139" s="79">
        <f t="shared" si="13"/>
        <v>170467.34205270067</v>
      </c>
      <c r="S139" s="53">
        <v>10.8</v>
      </c>
      <c r="T139" s="80">
        <f>IF($S139&gt;$G$20,IF('Silo Levels'!$L$14="Pumping",((PI()*((($C$19+$G$20)-$S139)*($O$20/($O$19/2)))^2*((($O$20+$G$20)-$S139))/3)*$T$29)+(((PI()*((($C$19+$G$20)-$S139)*($O$20/($O$19/2)))^2*(((($C$19+$G$20)-$S139)*($O$20/($O$19/2)))*$AZ$7))/3)*$T$29),(((PI()*((($C$19+$G$20)-$S139)*($O$20/($O$19/2)))^2*((($O$20+$G$20)-$S139)/3))*$T$29)-((PI()*((($C$19+$G$20)-$S139)*($O$20/($O$19/2)))^2*(((($C$19+$G$20)-$S139)*($O$20/($O$19/2)))*$AZ$7)/3)*$T$29))),IF('Silo Levels'!$L$14="Pumping",(($D$18*$T$29)+((PI()*(($C$21/2)^2)*($G$20-$S139))*$T$29))+((($D$18+$H$18)/3)*$BD$7)+(((PI()*($C$21/2)^2*(($C$21/2)*$AZ$7))/3)*$T$29),(($D$18*$T$29)+((PI()*(($C$21/2)^2)*($G$20-$S139))*$T$29))+((($D$18+$H$18)/3)*$BD$7)-(((PI()*($C$21/2)^2*(($C$21/2)*$AZ$7))/3)*$T$29)))</f>
        <v>166493.2805815718</v>
      </c>
      <c r="U139" s="73">
        <v>10.8</v>
      </c>
      <c r="V139" s="79">
        <f t="shared" si="16"/>
        <v>166141.44987454344</v>
      </c>
      <c r="W139" s="53">
        <v>10.8</v>
      </c>
      <c r="X139" s="80">
        <f>IF($W139&gt;$G$20,IF('Silo Levels'!$L$15="Pumping",((PI()*((($C$19+$G$20)-$W139)*($O$20/($O$19/2)))^2*((($O$20+$G$20)-$W139))/3)*$X$29)+(((PI()*((($C$19+$G$20)-$W139)*($O$20/($O$19/2)))^2*(((($C$19+$G$20)-$W139)*($O$20/($O$19/2)))*$AZ$8))/3)*$X$29),(((PI()*((($C$19+$G$20)-$W139)*($O$20/($O$19/2)))^2*((($O$20+$G$20)-$W139)/3))*$X$29)-((PI()*((($C$19+$G$20)-$W139)*($O$20/($O$19/2)))^2*(((($C$19+$G$20)-$W139)*($O$20/($O$19/2)))*$AZ$8)/3)*$X$29))),IF('Silo Levels'!$L$15="Pumping",(($D$18*$X$29)+((PI()*(($C$21/2)^2)*($G$20-$W139))*$X$29))+((($D$18+$H$18)/3)*$BD$8)+(((PI()*($C$21/2)^2*(($C$21/2)*$AZ$8))/3)*$X$29),(($D$18*$X$29)+((PI()*(($C$21/2)^2)*($G$20-$W139))*$X$29))+((($D$18+$H$18)/3)*$BD$8)-(((PI()*($C$21/2)^2*(($C$21/2)*$AZ$8))/3)*$X$29)))</f>
        <v>162270.02209167395</v>
      </c>
      <c r="Y139" s="73">
        <v>10.8</v>
      </c>
      <c r="Z139" s="79">
        <f t="shared" si="14"/>
        <v>163561.01037459576</v>
      </c>
      <c r="AA139" s="53">
        <v>10.8</v>
      </c>
      <c r="AB139" s="80">
        <f>IF($AA139&gt;$G$20,IF('Silo Levels'!$L$16="Pumping",((PI()*((($C$19+$G$20)-$AA139)*($O$20/($O$19/2)))^2*((($O$20+$G$20)-$AA139))/3)*$AB$29)+(((PI()*((($C$19+$G$20)-$AA139)*($O$20/($O$19/2)))^2*(((($C$19+$G$20)-$AA139)*($O$20/($O$19/2)))*$AZ$9))/3)*$AB$29),(((PI()*((($C$19+$G$20)-$AA139)*($O$20/($O$19/2)))^2*((($O$20+$G$20)-$AA139)/3))*$AB$29)-((PI()*((($C$19+$G$20)-$AA139)*($O$20/($O$19/2)))^2*(((($C$19+$G$20)-$AA139)*($O$20/($O$19/2)))*$AZ$9)/3)*$AB$29))),IF('Silo Levels'!$L$16="Pumping",(($D$18*$AB$29)+((PI()*(($C$21/2)^2)*($G$20-$AA139))*$AB$29))+((($D$18+$H$18)/3)*$BD$9)+(((PI()*($C$21/2)^2*(($C$21/2)*$AZ$9))/3)*$AB$29),(($D$18*$AB$29)+((PI()*(($C$21/2)^2)*($G$20-$AA139))*$AB$29))+((($D$18+$H$18)/3)*$BD$9)-(((PI()*($C$21/2)^2*(($C$21/2)*$AZ$9))/3)*$AB$29)))</f>
        <v>159750.80465004456</v>
      </c>
      <c r="AC139" s="73">
        <v>10.8</v>
      </c>
      <c r="AD139" s="79">
        <f t="shared" si="17"/>
        <v>162630.73127150675</v>
      </c>
      <c r="AE139" s="53">
        <v>10.8</v>
      </c>
      <c r="AF139" s="80">
        <f>IF($AE139&gt;$G$20,IF('Silo Levels'!$L$17="Pumping",((PI()*((($C$19+$G$20)-$AE139)*($O$20/($O$19/2)))^2*((($O$20+$G$20)-$AE139))/3)*$AF$29)+(((PI()*((($C$19+$G$20)-$AE139)*($O$20/($O$19/2)))^2*(((($C$19+$G$20)-$AE139)*($O$20/($O$19/2)))*$AZ$10))/3)*$AF$29),(((PI()*((($C$19+$G$20)-$AE139)*($O$20/($O$19/2)))^2*((($O$20+$G$20)-$AE139)/3))*$AF$29)-((PI()*((($C$19+$G$20)-$AE139)*($O$20/($O$19/2)))^2*(((($C$19+$G$20)-$AE139)*($O$20/($O$19/2)))*$AZ$10)/3)*$AF$29))),IF('Silo Levels'!$L$17="Pumping",(($D$18*$AF$29)+((PI()*(($C$21/2)^2)*($G$20-$AE139))*$AF$29))+((($D$18+$H$18)/3)*$BD$10)+(((PI()*($C$21/2)^2*(($C$21/2)*$AZ$10))/3)*$AF$29),(($D$18*$AF$29)+((PI()*(($C$21/2)^2)*($G$20-$AE139))*$AF$29))+((($D$18+$H$18)/3)*$BD$10)-(((PI()*($C$21/2)^2*(($C$21/2)*$AZ$10))/3)*$AF$29)))</f>
        <v>158842.59682648091</v>
      </c>
      <c r="AG139" s="73">
        <v>10.8</v>
      </c>
      <c r="AH139" s="79">
        <f t="shared" si="15"/>
        <v>163358.16046874976</v>
      </c>
      <c r="AI139" s="53">
        <v>10.8</v>
      </c>
      <c r="AJ139" s="80">
        <f>IF($AI139&gt;$G$20,IF('Silo Levels'!$L$18="Pumping",((PI()*((($C$19+$G$20)-$AI139)*($O$20/($O$19/2)))^2*((($O$20+$G$20)-$AI139))/3)*$AJ$29)+(((PI()*((($C$19+$G$20)-$AI139)*($O$20/($O$19/2)))^2*(((($C$19+$G$20)-$AI139)*($O$20/($O$19/2)))*$AZ$11))/3)*$AJ$29),(((PI()*((($C$19+$G$20)-$AI139)*($O$20/($O$19/2)))^2*((($O$20+$G$20)-$AI139)/3))*$AJ$29)-((PI()*((($C$19+$G$20)-$AI139)*($O$20/($O$19/2)))^2*(((($C$19+$G$20)-$AI139)*($O$20/($O$19/2)))*$AZ$11)/3)*$AJ$29))),IF('Silo Levels'!$L$18="Pumping",(($D$18*$AJ$29)+((PI()*(($C$21/2)^2)*($G$20-$AI139))*$AJ$29))+((($D$18+$H$18)/3)*$BD$11)+(((PI()*($C$21/2)^2*(($C$21/2)*$AZ$11))/3)*$AJ$29),(($D$18*$AJ$29)+((PI()*(($C$21/2)^2)*($G$20-$AI139))*$AJ$29))+((($D$18+$H$18)/3)*$BD$11)-(((PI()*($C$21/2)^2*(($C$21/2)*$AZ$11))/3)*$AJ$29)))</f>
        <v>159552.76744713765</v>
      </c>
    </row>
    <row r="140" spans="1:36" x14ac:dyDescent="0.3">
      <c r="A140" s="48">
        <v>10.9</v>
      </c>
      <c r="B140" s="78">
        <f t="shared" si="9"/>
        <v>104837.59103925862</v>
      </c>
      <c r="C140" s="53">
        <v>10.9</v>
      </c>
      <c r="D140" s="54">
        <f>IF($C140&gt;$G$6,IF('Silo Levels'!$L$10="Pumping",((PI()*((($C$5+$G$6)-$C140)*($O$6/($O$5/2)))^2*((($O$6+$G$6)-$C140))/3)*$D$29)+(((PI()*((($C$5+$G$6)-$C140)*($O$6/($O$5/2)))^2*(((($C$5+$G$6)-$C140)*($O$6/($O$5/2)))*$AZ$3))/3)*$D$29),(((PI()*((($C$5+$G$6)-$C140)*($O$6/($O$5/2)))^2*((($O$6+$G$6)-$C140)/3))*$D$29)-((PI()*((($C$5+$G$6)-$C140)*($O$6/($O$5/2)))^2*(((($C$5+$G$6)-$C140)*($O$6/($O$5/2)))*$AZ$3)/3)*$D$29))),IF('Silo Levels'!$L$10="Pumping",(($D$4*$D$29)+((PI()*(($C$7/2)^2)*(G$6-$C140))*$D$29))+((($D$4+$H$4)/3)*$BD$3)+(((PI()*($C$7/2)^2*(($C$7/2)*$AZ$3))/3)*$D$29),(($D$4*$D$29)+((PI()*(($C$7/2)^2)*($G$6-$C140))*$D$29))+((($D$4+$H$4)/3)*$BD$3)-(((PI()*($C$7/2)^2*(($C$7/2)*$AZ$3))/3)*$D$29)))</f>
        <v>101782.08428955243</v>
      </c>
      <c r="E140" s="73">
        <v>10.9</v>
      </c>
      <c r="F140" s="78">
        <f t="shared" si="10"/>
        <v>91644.491855799119</v>
      </c>
      <c r="G140" s="53">
        <v>10.9</v>
      </c>
      <c r="H140" s="54">
        <f>IF($G140&gt;$G$6,IF('Silo Levels'!$L$11="Pumping",((PI()*((($C$5+$G$6)-$G140)*($O$6/($O$5/2)))^2*((($O$6+$G$6)-$G140))/3)*$H$29)+(((PI()*((($C$5+$G$6)-$G140)*($O$6/($O$5/2)))^2*(((($C$5+$G$6)-$G140)*($O$6/($O$5/2)))*$AZ$4))/3)*$H$29),(((PI()*((($C$5+$G$6)-$G140)*($O$6/($O$5/2)))^2*((($O$6+$G$6)-$G140)/3))*$H$29)-((PI()*((($C$5+$G$6)-$G140)*($O$6/($O$5/2)))^2*(((($C$5+$G$6)-$G140)*($O$6/($O$5/2)))*$AZ$4)/3)*$H$29))),IF('Silo Levels'!$L$11="Pumping",(($D$4*$H$29)+((PI()*(($C$7/2)^2)*(G$6-$G140))*$H$29))+((($D$4+$H$4)/3)*$BD$4)+(((PI()*($C$7/2)^2*(($C$7/2)*$AZ$4))/3)*$H$29),(($D$4*$H$29)+((PI()*(($C$7/2)^2)*($G$6-$G140))*$H$29))+((($D$4+$H$4)/3)*$BD$4)-(((PI()*($C$7/2)^2*(($C$7/2)*$AZ$4))/3)*$H$29)))</f>
        <v>88980.716740670643</v>
      </c>
      <c r="I140" s="73">
        <v>10.9</v>
      </c>
      <c r="J140" s="79">
        <f t="shared" si="11"/>
        <v>348961.19142567518</v>
      </c>
      <c r="K140" s="53">
        <v>10.9</v>
      </c>
      <c r="L140" s="80">
        <f>IF($K140&gt;$G$13,IF('Silo Levels'!$L$12="Pumping",((PI()*((($C$12+$G$13)-$K140)*($O$13/($O$12/2)))^2*((($O$13+$G$13)-$K140))/3)*$L$29)+(((PI()*((($C$12+$G$13)-$K140)*($O$13/($O$12/2)))^2*(((($C$12+$G$13)-$K140)*($O$13/($O$12/2)))*$AZ$5))/3)*$L$29),(((PI()*((($C$12+$G$13)-$K140)*($O$13/($O$12/2)))^2*((($O$13+$G$13)-$K140)/3))*$L$29)-((PI()*((($C$12+$G$13)-$K140)*($O$13/($O$12/2)))^2*(((($C$12+$G$13)-$K140)*($O$13/($O$12/2)))*$AZ$5)/3)*$L$29))),IF('Silo Levels'!$L$12="Pumping",(($D$11*$L$29)+((PI()*(($C$14/2)^2)*($G$13-$K140))*$L$29))+((($D$11+$H$11)/3)*$BD$5)+(((PI()*($C$14/2)^2*(($C$14/2)*$AZ$5))/3)*$L$29),(($D$11*$L$29)+((PI()*(($C$14/2)^2)*($G$13-$K140))*$L$29))+((($D$11+$H$11)/3)*$BD$5)-(((PI()*($C$14/2)^2*(($C$14/2)*$AZ$5))/3)*$L$29)))</f>
        <v>334763.18474607571</v>
      </c>
      <c r="M140" s="73">
        <v>10.9</v>
      </c>
      <c r="N140" s="79">
        <f t="shared" si="12"/>
        <v>174741.81609754081</v>
      </c>
      <c r="O140" s="53">
        <v>10.9</v>
      </c>
      <c r="P140" s="80">
        <f>IF($O140&gt;$G$20,IF('Silo Levels'!$L$13="Pumping",((PI()*((($C$19+$G$20)-$O140)*($O$20/($O$19/2)))^2*((($O$20+$G$20)-$O140))/3)*$P$29)+(((PI()*((($C$19+$G$20)-$O140)*($O$20/($O$19/2)))^2*(((($C$19+$G$20)-$O140)*($O$20/($O$19/2)))*$AZ$6))/3)*$P$29),(((PI()*((($C$19+$G$20)-$O140)*($O$20/($O$19/2)))^2*((($O$20+$G$20)-$O140)/3))*$P$29)-((PI()*((($C$19+$G$20)-$O140)*($O$20/($O$19/2)))^2*(((($C$19+$G$20)-$O140)*($O$20/($O$19/2)))*$AZ$6)/3)*$P$29))),IF('Silo Levels'!$L$13="Pumping",(($D$18*$P$29)+((PI()*(($C$21/2)^2)*($G$20-$O140))*$P$29))+((($D$18+$H$18)/3)*$BD$6)+(((PI()*($C$21/2)^2*(($C$21/2)*$AZ$6))/3)*$P$29),(($D$18*$P$29)+((PI()*(($C$21/2)^2)*($G$20-$O140))*$P$29))+((($D$18+$H$18)/3)*$BD$6)-(((PI()*($C$21/2)^2*(($C$21/2)*$AZ$6))/3)*$P$29)))</f>
        <v>170656.61476551605</v>
      </c>
      <c r="Q140" s="73">
        <v>10.9</v>
      </c>
      <c r="R140" s="79">
        <f t="shared" si="13"/>
        <v>170068.55121517976</v>
      </c>
      <c r="S140" s="53">
        <v>10.9</v>
      </c>
      <c r="T140" s="80">
        <f>IF($S140&gt;$G$20,IF('Silo Levels'!$L$14="Pumping",((PI()*((($C$19+$G$20)-$S140)*($O$20/($O$19/2)))^2*((($O$20+$G$20)-$S140))/3)*$T$29)+(((PI()*((($C$19+$G$20)-$S140)*($O$20/($O$19/2)))^2*(((($C$19+$G$20)-$S140)*($O$20/($O$19/2)))*$AZ$7))/3)*$T$29),(((PI()*((($C$19+$G$20)-$S140)*($O$20/($O$19/2)))^2*((($O$20+$G$20)-$S140)/3))*$T$29)-((PI()*((($C$19+$G$20)-$S140)*($O$20/($O$19/2)))^2*(((($C$19+$G$20)-$S140)*($O$20/($O$19/2)))*$AZ$7)/3)*$T$29))),IF('Silo Levels'!$L$14="Pumping",(($D$18*$T$29)+((PI()*(($C$21/2)^2)*($G$20-$S140))*$T$29))+((($D$18+$H$18)/3)*$BD$7)+(((PI()*($C$21/2)^2*(($C$21/2)*$AZ$7))/3)*$T$29),(($D$18*$T$29)+((PI()*(($C$21/2)^2)*($G$20-$S140))*$T$29))+((($D$18+$H$18)/3)*$BD$7)-(((PI()*($C$21/2)^2*(($C$21/2)*$AZ$7))/3)*$T$29)))</f>
        <v>166094.48974405089</v>
      </c>
      <c r="U140" s="73">
        <v>10.9</v>
      </c>
      <c r="V140" s="79">
        <f t="shared" si="16"/>
        <v>165752.95816671546</v>
      </c>
      <c r="W140" s="53">
        <v>10.9</v>
      </c>
      <c r="X140" s="80">
        <f>IF($W140&gt;$G$20,IF('Silo Levels'!$L$15="Pumping",((PI()*((($C$19+$G$20)-$W140)*($O$20/($O$19/2)))^2*((($O$20+$G$20)-$W140))/3)*$X$29)+(((PI()*((($C$19+$G$20)-$W140)*($O$20/($O$19/2)))^2*(((($C$19+$G$20)-$W140)*($O$20/($O$19/2)))*$AZ$8))/3)*$X$29),(((PI()*((($C$19+$G$20)-$W140)*($O$20/($O$19/2)))^2*((($O$20+$G$20)-$W140)/3))*$X$29)-((PI()*((($C$19+$G$20)-$W140)*($O$20/($O$19/2)))^2*(((($C$19+$G$20)-$W140)*($O$20/($O$19/2)))*$AZ$8)/3)*$X$29))),IF('Silo Levels'!$L$15="Pumping",(($D$18*$X$29)+((PI()*(($C$21/2)^2)*($G$20-$W140))*$X$29))+((($D$18+$H$18)/3)*$BD$8)+(((PI()*($C$21/2)^2*(($C$21/2)*$AZ$8))/3)*$X$29),(($D$18*$X$29)+((PI()*(($C$21/2)^2)*($G$20-$W140))*$X$29))+((($D$18+$H$18)/3)*$BD$8)-(((PI()*($C$21/2)^2*(($C$21/2)*$AZ$8))/3)*$X$29)))</f>
        <v>161881.53038384597</v>
      </c>
      <c r="Y140" s="73">
        <v>10.9</v>
      </c>
      <c r="Z140" s="79">
        <f t="shared" si="14"/>
        <v>163178.66220432724</v>
      </c>
      <c r="AA140" s="53">
        <v>10.9</v>
      </c>
      <c r="AB140" s="80">
        <f>IF($AA140&gt;$G$20,IF('Silo Levels'!$L$16="Pumping",((PI()*((($C$19+$G$20)-$AA140)*($O$20/($O$19/2)))^2*((($O$20+$G$20)-$AA140))/3)*$AB$29)+(((PI()*((($C$19+$G$20)-$AA140)*($O$20/($O$19/2)))^2*(((($C$19+$G$20)-$AA140)*($O$20/($O$19/2)))*$AZ$9))/3)*$AB$29),(((PI()*((($C$19+$G$20)-$AA140)*($O$20/($O$19/2)))^2*((($O$20+$G$20)-$AA140)/3))*$AB$29)-((PI()*((($C$19+$G$20)-$AA140)*($O$20/($O$19/2)))^2*(((($C$19+$G$20)-$AA140)*($O$20/($O$19/2)))*$AZ$9)/3)*$AB$29))),IF('Silo Levels'!$L$16="Pumping",(($D$18*$AB$29)+((PI()*(($C$21/2)^2)*($G$20-$AA140))*$AB$29))+((($D$18+$H$18)/3)*$BD$9)+(((PI()*($C$21/2)^2*(($C$21/2)*$AZ$9))/3)*$AB$29),(($D$18*$AB$29)+((PI()*(($C$21/2)^2)*($G$20-$AA140))*$AB$29))+((($D$18+$H$18)/3)*$BD$9)-(((PI()*($C$21/2)^2*(($C$21/2)*$AZ$9))/3)*$AB$29)))</f>
        <v>159368.45647977604</v>
      </c>
      <c r="AC140" s="73">
        <v>10.9</v>
      </c>
      <c r="AD140" s="79">
        <f t="shared" si="17"/>
        <v>162250.59791953204</v>
      </c>
      <c r="AE140" s="53">
        <v>10.9</v>
      </c>
      <c r="AF140" s="80">
        <f>IF($AE140&gt;$G$20,IF('Silo Levels'!$L$17="Pumping",((PI()*((($C$19+$G$20)-$AE140)*($O$20/($O$19/2)))^2*((($O$20+$G$20)-$AE140))/3)*$AF$29)+(((PI()*((($C$19+$G$20)-$AE140)*($O$20/($O$19/2)))^2*(((($C$19+$G$20)-$AE140)*($O$20/($O$19/2)))*$AZ$10))/3)*$AF$29),(((PI()*((($C$19+$G$20)-$AE140)*($O$20/($O$19/2)))^2*((($O$20+$G$20)-$AE140)/3))*$AF$29)-((PI()*((($C$19+$G$20)-$AE140)*($O$20/($O$19/2)))^2*(((($C$19+$G$20)-$AE140)*($O$20/($O$19/2)))*$AZ$10)/3)*$AF$29))),IF('Silo Levels'!$L$17="Pumping",(($D$18*$AF$29)+((PI()*(($C$21/2)^2)*($G$20-$AE140))*$AF$29))+((($D$18+$H$18)/3)*$BD$10)+(((PI()*($C$21/2)^2*(($C$21/2)*$AZ$10))/3)*$AF$29),(($D$18*$AF$29)+((PI()*(($C$21/2)^2)*($G$20-$AE140))*$AF$29))+((($D$18+$H$18)/3)*$BD$10)-(((PI()*($C$21/2)^2*(($C$21/2)*$AZ$10))/3)*$AF$29)))</f>
        <v>158462.46347450619</v>
      </c>
      <c r="AG140" s="73">
        <v>10.9</v>
      </c>
      <c r="AH140" s="79">
        <f t="shared" si="15"/>
        <v>162976.29524567511</v>
      </c>
      <c r="AI140" s="53">
        <v>10.9</v>
      </c>
      <c r="AJ140" s="80">
        <f>IF($AI140&gt;$G$20,IF('Silo Levels'!$L$18="Pumping",((PI()*((($C$19+$G$20)-$AI140)*($O$20/($O$19/2)))^2*((($O$20+$G$20)-$AI140))/3)*$AJ$29)+(((PI()*((($C$19+$G$20)-$AI140)*($O$20/($O$19/2)))^2*(((($C$19+$G$20)-$AI140)*($O$20/($O$19/2)))*$AZ$11))/3)*$AJ$29),(((PI()*((($C$19+$G$20)-$AI140)*($O$20/($O$19/2)))^2*((($O$20+$G$20)-$AI140)/3))*$AJ$29)-((PI()*((($C$19+$G$20)-$AI140)*($O$20/($O$19/2)))^2*(((($C$19+$G$20)-$AI140)*($O$20/($O$19/2)))*$AZ$11)/3)*$AJ$29))),IF('Silo Levels'!$L$18="Pumping",(($D$18*$AJ$29)+((PI()*(($C$21/2)^2)*($G$20-$AI140))*$AJ$29))+((($D$18+$H$18)/3)*$BD$11)+(((PI()*($C$21/2)^2*(($C$21/2)*$AZ$11))/3)*$AJ$29),(($D$18*$AJ$29)+((PI()*(($C$21/2)^2)*($G$20-$AI140))*$AJ$29))+((($D$18+$H$18)/3)*$BD$11)-(((PI()*($C$21/2)^2*(($C$21/2)*$AZ$11))/3)*$AJ$29)))</f>
        <v>159170.902224063</v>
      </c>
    </row>
    <row r="141" spans="1:36" x14ac:dyDescent="0.3">
      <c r="A141" s="48">
        <v>11</v>
      </c>
      <c r="B141" s="78">
        <f t="shared" si="9"/>
        <v>104399.56916573178</v>
      </c>
      <c r="C141" s="53">
        <v>11</v>
      </c>
      <c r="D141" s="54">
        <f>IF($C141&gt;$G$6,IF('Silo Levels'!$L$10="Pumping",((PI()*((($C$5+$G$6)-$C141)*($O$6/($O$5/2)))^2*((($O$6+$G$6)-$C141))/3)*$D$29)+(((PI()*((($C$5+$G$6)-$C141)*($O$6/($O$5/2)))^2*(((($C$5+$G$6)-$C141)*($O$6/($O$5/2)))*$AZ$3))/3)*$D$29),(((PI()*((($C$5+$G$6)-$C141)*($O$6/($O$5/2)))^2*((($O$6+$G$6)-$C141)/3))*$D$29)-((PI()*((($C$5+$G$6)-$C141)*($O$6/($O$5/2)))^2*(((($C$5+$G$6)-$C141)*($O$6/($O$5/2)))*$AZ$3)/3)*$D$29))),IF('Silo Levels'!$L$10="Pumping",(($D$4*$D$29)+((PI()*(($C$7/2)^2)*(G$6-$C141))*$D$29))+((($D$4+$H$4)/3)*$BD$3)+(((PI()*($C$7/2)^2*(($C$7/2)*$AZ$3))/3)*$D$29),(($D$4*$D$29)+((PI()*(($C$7/2)^2)*($G$6-$C141))*$D$29))+((($D$4+$H$4)/3)*$BD$3)-(((PI()*($C$7/2)^2*(($C$7/2)*$AZ$3))/3)*$D$29)))</f>
        <v>101344.06241602558</v>
      </c>
      <c r="E141" s="73">
        <v>11</v>
      </c>
      <c r="F141" s="78">
        <f t="shared" si="10"/>
        <v>91262.626632724438</v>
      </c>
      <c r="G141" s="53">
        <v>11</v>
      </c>
      <c r="H141" s="54">
        <f>IF($G141&gt;$G$6,IF('Silo Levels'!$L$11="Pumping",((PI()*((($C$5+$G$6)-$G141)*($O$6/($O$5/2)))^2*((($O$6+$G$6)-$G141))/3)*$H$29)+(((PI()*((($C$5+$G$6)-$G141)*($O$6/($O$5/2)))^2*(((($C$5+$G$6)-$G141)*($O$6/($O$5/2)))*$AZ$4))/3)*$H$29),(((PI()*((($C$5+$G$6)-$G141)*($O$6/($O$5/2)))^2*((($O$6+$G$6)-$G141)/3))*$H$29)-((PI()*((($C$5+$G$6)-$G141)*($O$6/($O$5/2)))^2*(((($C$5+$G$6)-$G141)*($O$6/($O$5/2)))*$AZ$4)/3)*$H$29))),IF('Silo Levels'!$L$11="Pumping",(($D$4*$H$29)+((PI()*(($C$7/2)^2)*(G$6-$G141))*$H$29))+((($D$4+$H$4)/3)*$BD$4)+(((PI()*($C$7/2)^2*(($C$7/2)*$AZ$4))/3)*$H$29),(($D$4*$H$29)+((PI()*(($C$7/2)^2)*($G$6-$G141))*$H$29))+((($D$4+$H$4)/3)*$BD$4)-(((PI()*($C$7/2)^2*(($C$7/2)*$AZ$4))/3)*$H$29)))</f>
        <v>88598.851517595962</v>
      </c>
      <c r="I141" s="73">
        <v>11</v>
      </c>
      <c r="J141" s="79">
        <f t="shared" si="11"/>
        <v>348042.22659204411</v>
      </c>
      <c r="K141" s="53">
        <v>11</v>
      </c>
      <c r="L141" s="80">
        <f>IF($K141&gt;$G$13,IF('Silo Levels'!$L$12="Pumping",((PI()*((($C$12+$G$13)-$K141)*($O$13/($O$12/2)))^2*((($O$13+$G$13)-$K141))/3)*$L$29)+(((PI()*((($C$12+$G$13)-$K141)*($O$13/($O$12/2)))^2*(((($C$12+$G$13)-$K141)*($O$13/($O$12/2)))*$AZ$5))/3)*$L$29),(((PI()*((($C$12+$G$13)-$K141)*($O$13/($O$12/2)))^2*((($O$13+$G$13)-$K141)/3))*$L$29)-((PI()*((($C$12+$G$13)-$K141)*($O$13/($O$12/2)))^2*(((($C$12+$G$13)-$K141)*($O$13/($O$12/2)))*$AZ$5)/3)*$L$29))),IF('Silo Levels'!$L$12="Pumping",(($D$11*$L$29)+((PI()*(($C$14/2)^2)*($G$13-$K141))*$L$29))+((($D$11+$H$11)/3)*$BD$5)+(((PI()*($C$14/2)^2*(($C$14/2)*$AZ$5))/3)*$L$29),(($D$11*$L$29)+((PI()*(($C$14/2)^2)*($G$13-$K141))*$L$29))+((($D$11+$H$11)/3)*$BD$5)-(((PI()*($C$14/2)^2*(($C$14/2)*$AZ$5))/3)*$L$29)))</f>
        <v>333844.21991244465</v>
      </c>
      <c r="M141" s="73">
        <v>11</v>
      </c>
      <c r="N141" s="79">
        <f t="shared" si="12"/>
        <v>174331.87254924007</v>
      </c>
      <c r="O141" s="53">
        <v>11</v>
      </c>
      <c r="P141" s="80">
        <f>IF($O141&gt;$G$20,IF('Silo Levels'!$L$13="Pumping",((PI()*((($C$19+$G$20)-$O141)*($O$20/($O$19/2)))^2*((($O$20+$G$20)-$O141))/3)*$P$29)+(((PI()*((($C$19+$G$20)-$O141)*($O$20/($O$19/2)))^2*(((($C$19+$G$20)-$O141)*($O$20/($O$19/2)))*$AZ$6))/3)*$P$29),(((PI()*((($C$19+$G$20)-$O141)*($O$20/($O$19/2)))^2*((($O$20+$G$20)-$O141)/3))*$P$29)-((PI()*((($C$19+$G$20)-$O141)*($O$20/($O$19/2)))^2*(((($C$19+$G$20)-$O141)*($O$20/($O$19/2)))*$AZ$6)/3)*$P$29))),IF('Silo Levels'!$L$13="Pumping",(($D$18*$P$29)+((PI()*(($C$21/2)^2)*($G$20-$O141))*$P$29))+((($D$18+$H$18)/3)*$BD$6)+(((PI()*($C$21/2)^2*(($C$21/2)*$AZ$6))/3)*$P$29),(($D$18*$P$29)+((PI()*(($C$21/2)^2)*($G$20-$O141))*$P$29))+((($D$18+$H$18)/3)*$BD$6)-(((PI()*($C$21/2)^2*(($C$21/2)*$AZ$6))/3)*$P$29)))</f>
        <v>170246.67121721531</v>
      </c>
      <c r="Q141" s="73">
        <v>11</v>
      </c>
      <c r="R141" s="79">
        <f t="shared" si="13"/>
        <v>169669.76037765879</v>
      </c>
      <c r="S141" s="53">
        <v>11</v>
      </c>
      <c r="T141" s="80">
        <f>IF($S141&gt;$G$20,IF('Silo Levels'!$L$14="Pumping",((PI()*((($C$19+$G$20)-$S141)*($O$20/($O$19/2)))^2*((($O$20+$G$20)-$S141))/3)*$T$29)+(((PI()*((($C$19+$G$20)-$S141)*($O$20/($O$19/2)))^2*(((($C$19+$G$20)-$S141)*($O$20/($O$19/2)))*$AZ$7))/3)*$T$29),(((PI()*((($C$19+$G$20)-$S141)*($O$20/($O$19/2)))^2*((($O$20+$G$20)-$S141)/3))*$T$29)-((PI()*((($C$19+$G$20)-$S141)*($O$20/($O$19/2)))^2*(((($C$19+$G$20)-$S141)*($O$20/($O$19/2)))*$AZ$7)/3)*$T$29))),IF('Silo Levels'!$L$14="Pumping",(($D$18*$T$29)+((PI()*(($C$21/2)^2)*($G$20-$S141))*$T$29))+((($D$18+$H$18)/3)*$BD$7)+(((PI()*($C$21/2)^2*(($C$21/2)*$AZ$7))/3)*$T$29),(($D$18*$T$29)+((PI()*(($C$21/2)^2)*($G$20-$S141))*$T$29))+((($D$18+$H$18)/3)*$BD$7)-(((PI()*($C$21/2)^2*(($C$21/2)*$AZ$7))/3)*$T$29)))</f>
        <v>165695.69890652993</v>
      </c>
      <c r="U141" s="73">
        <v>11</v>
      </c>
      <c r="V141" s="79">
        <f t="shared" si="16"/>
        <v>165364.46645888741</v>
      </c>
      <c r="W141" s="53">
        <v>11</v>
      </c>
      <c r="X141" s="80">
        <f>IF($W141&gt;$G$20,IF('Silo Levels'!$L$15="Pumping",((PI()*((($C$19+$G$20)-$W141)*($O$20/($O$19/2)))^2*((($O$20+$G$20)-$W141))/3)*$X$29)+(((PI()*((($C$19+$G$20)-$W141)*($O$20/($O$19/2)))^2*(((($C$19+$G$20)-$W141)*($O$20/($O$19/2)))*$AZ$8))/3)*$X$29),(((PI()*((($C$19+$G$20)-$W141)*($O$20/($O$19/2)))^2*((($O$20+$G$20)-$W141)/3))*$X$29)-((PI()*((($C$19+$G$20)-$W141)*($O$20/($O$19/2)))^2*(((($C$19+$G$20)-$W141)*($O$20/($O$19/2)))*$AZ$8)/3)*$X$29))),IF('Silo Levels'!$L$15="Pumping",(($D$18*$X$29)+((PI()*(($C$21/2)^2)*($G$20-$W141))*$X$29))+((($D$18+$H$18)/3)*$BD$8)+(((PI()*($C$21/2)^2*(($C$21/2)*$AZ$8))/3)*$X$29),(($D$18*$X$29)+((PI()*(($C$21/2)^2)*($G$20-$W141))*$X$29))+((($D$18+$H$18)/3)*$BD$8)-(((PI()*($C$21/2)^2*(($C$21/2)*$AZ$8))/3)*$X$29)))</f>
        <v>161493.03867601792</v>
      </c>
      <c r="Y141" s="73">
        <v>11</v>
      </c>
      <c r="Z141" s="79">
        <f t="shared" si="14"/>
        <v>162796.31403405865</v>
      </c>
      <c r="AA141" s="53">
        <v>11</v>
      </c>
      <c r="AB141" s="80">
        <f>IF($AA141&gt;$G$20,IF('Silo Levels'!$L$16="Pumping",((PI()*((($C$19+$G$20)-$AA141)*($O$20/($O$19/2)))^2*((($O$20+$G$20)-$AA141))/3)*$AB$29)+(((PI()*((($C$19+$G$20)-$AA141)*($O$20/($O$19/2)))^2*(((($C$19+$G$20)-$AA141)*($O$20/($O$19/2)))*$AZ$9))/3)*$AB$29),(((PI()*((($C$19+$G$20)-$AA141)*($O$20/($O$19/2)))^2*((($O$20+$G$20)-$AA141)/3))*$AB$29)-((PI()*((($C$19+$G$20)-$AA141)*($O$20/($O$19/2)))^2*(((($C$19+$G$20)-$AA141)*($O$20/($O$19/2)))*$AZ$9)/3)*$AB$29))),IF('Silo Levels'!$L$16="Pumping",(($D$18*$AB$29)+((PI()*(($C$21/2)^2)*($G$20-$AA141))*$AB$29))+((($D$18+$H$18)/3)*$BD$9)+(((PI()*($C$21/2)^2*(($C$21/2)*$AZ$9))/3)*$AB$29),(($D$18*$AB$29)+((PI()*(($C$21/2)^2)*($G$20-$AA141))*$AB$29))+((($D$18+$H$18)/3)*$BD$9)-(((PI()*($C$21/2)^2*(($C$21/2)*$AZ$9))/3)*$AB$29)))</f>
        <v>158986.10830950746</v>
      </c>
      <c r="AC141" s="73">
        <v>11</v>
      </c>
      <c r="AD141" s="79">
        <f t="shared" si="17"/>
        <v>161870.46456755733</v>
      </c>
      <c r="AE141" s="53">
        <v>11</v>
      </c>
      <c r="AF141" s="80">
        <f>IF($AE141&gt;$G$20,IF('Silo Levels'!$L$17="Pumping",((PI()*((($C$19+$G$20)-$AE141)*($O$20/($O$19/2)))^2*((($O$20+$G$20)-$AE141))/3)*$AF$29)+(((PI()*((($C$19+$G$20)-$AE141)*($O$20/($O$19/2)))^2*(((($C$19+$G$20)-$AE141)*($O$20/($O$19/2)))*$AZ$10))/3)*$AF$29),(((PI()*((($C$19+$G$20)-$AE141)*($O$20/($O$19/2)))^2*((($O$20+$G$20)-$AE141)/3))*$AF$29)-((PI()*((($C$19+$G$20)-$AE141)*($O$20/($O$19/2)))^2*(((($C$19+$G$20)-$AE141)*($O$20/($O$19/2)))*$AZ$10)/3)*$AF$29))),IF('Silo Levels'!$L$17="Pumping",(($D$18*$AF$29)+((PI()*(($C$21/2)^2)*($G$20-$AE141))*$AF$29))+((($D$18+$H$18)/3)*$BD$10)+(((PI()*($C$21/2)^2*(($C$21/2)*$AZ$10))/3)*$AF$29),(($D$18*$AF$29)+((PI()*(($C$21/2)^2)*($G$20-$AE141))*$AF$29))+((($D$18+$H$18)/3)*$BD$10)-(((PI()*($C$21/2)^2*(($C$21/2)*$AZ$10))/3)*$AF$29)))</f>
        <v>158082.33012253148</v>
      </c>
      <c r="AG141" s="73">
        <v>11</v>
      </c>
      <c r="AH141" s="79">
        <f t="shared" si="15"/>
        <v>162594.43002260046</v>
      </c>
      <c r="AI141" s="53">
        <v>11</v>
      </c>
      <c r="AJ141" s="80">
        <f>IF($AI141&gt;$G$20,IF('Silo Levels'!$L$18="Pumping",((PI()*((($C$19+$G$20)-$AI141)*($O$20/($O$19/2)))^2*((($O$20+$G$20)-$AI141))/3)*$AJ$29)+(((PI()*((($C$19+$G$20)-$AI141)*($O$20/($O$19/2)))^2*(((($C$19+$G$20)-$AI141)*($O$20/($O$19/2)))*$AZ$11))/3)*$AJ$29),(((PI()*((($C$19+$G$20)-$AI141)*($O$20/($O$19/2)))^2*((($O$20+$G$20)-$AI141)/3))*$AJ$29)-((PI()*((($C$19+$G$20)-$AI141)*($O$20/($O$19/2)))^2*(((($C$19+$G$20)-$AI141)*($O$20/($O$19/2)))*$AZ$11)/3)*$AJ$29))),IF('Silo Levels'!$L$18="Pumping",(($D$18*$AJ$29)+((PI()*(($C$21/2)^2)*($G$20-$AI141))*$AJ$29))+((($D$18+$H$18)/3)*$BD$11)+(((PI()*($C$21/2)^2*(($C$21/2)*$AZ$11))/3)*$AJ$29),(($D$18*$AJ$29)+((PI()*(($C$21/2)^2)*($G$20-$AI141))*$AJ$29))+((($D$18+$H$18)/3)*$BD$11)-(((PI()*($C$21/2)^2*(($C$21/2)*$AZ$11))/3)*$AJ$29)))</f>
        <v>158789.03700098835</v>
      </c>
    </row>
    <row r="142" spans="1:36" x14ac:dyDescent="0.3">
      <c r="A142" s="48">
        <v>11.1</v>
      </c>
      <c r="B142" s="78">
        <f t="shared" si="9"/>
        <v>103961.54729220495</v>
      </c>
      <c r="C142" s="53">
        <v>11.1</v>
      </c>
      <c r="D142" s="54">
        <f>IF($C142&gt;$G$6,IF('Silo Levels'!$L$10="Pumping",((PI()*((($C$5+$G$6)-$C142)*($O$6/($O$5/2)))^2*((($O$6+$G$6)-$C142))/3)*$D$29)+(((PI()*((($C$5+$G$6)-$C142)*($O$6/($O$5/2)))^2*(((($C$5+$G$6)-$C142)*($O$6/($O$5/2)))*$AZ$3))/3)*$D$29),(((PI()*((($C$5+$G$6)-$C142)*($O$6/($O$5/2)))^2*((($O$6+$G$6)-$C142)/3))*$D$29)-((PI()*((($C$5+$G$6)-$C142)*($O$6/($O$5/2)))^2*(((($C$5+$G$6)-$C142)*($O$6/($O$5/2)))*$AZ$3)/3)*$D$29))),IF('Silo Levels'!$L$10="Pumping",(($D$4*$D$29)+((PI()*(($C$7/2)^2)*(G$6-$C142))*$D$29))+((($D$4+$H$4)/3)*$BD$3)+(((PI()*($C$7/2)^2*(($C$7/2)*$AZ$3))/3)*$D$29),(($D$4*$D$29)+((PI()*(($C$7/2)^2)*($G$6-$C142))*$D$29))+((($D$4+$H$4)/3)*$BD$3)-(((PI()*($C$7/2)^2*(($C$7/2)*$AZ$3))/3)*$D$29)))</f>
        <v>100906.04054249875</v>
      </c>
      <c r="E142" s="73">
        <v>11.1</v>
      </c>
      <c r="F142" s="78">
        <f t="shared" si="10"/>
        <v>90880.761409649771</v>
      </c>
      <c r="G142" s="53">
        <v>11.1</v>
      </c>
      <c r="H142" s="54">
        <f>IF($G142&gt;$G$6,IF('Silo Levels'!$L$11="Pumping",((PI()*((($C$5+$G$6)-$G142)*($O$6/($O$5/2)))^2*((($O$6+$G$6)-$G142))/3)*$H$29)+(((PI()*((($C$5+$G$6)-$G142)*($O$6/($O$5/2)))^2*(((($C$5+$G$6)-$G142)*($O$6/($O$5/2)))*$AZ$4))/3)*$H$29),(((PI()*((($C$5+$G$6)-$G142)*($O$6/($O$5/2)))^2*((($O$6+$G$6)-$G142)/3))*$H$29)-((PI()*((($C$5+$G$6)-$G142)*($O$6/($O$5/2)))^2*(((($C$5+$G$6)-$G142)*($O$6/($O$5/2)))*$AZ$4)/3)*$H$29))),IF('Silo Levels'!$L$11="Pumping",(($D$4*$H$29)+((PI()*(($C$7/2)^2)*(G$6-$G142))*$H$29))+((($D$4+$H$4)/3)*$BD$4)+(((PI()*($C$7/2)^2*(($C$7/2)*$AZ$4))/3)*$H$29),(($D$4*$H$29)+((PI()*(($C$7/2)^2)*($G$6-$G142))*$H$29))+((($D$4+$H$4)/3)*$BD$4)-(((PI()*($C$7/2)^2*(($C$7/2)*$AZ$4))/3)*$H$29)))</f>
        <v>88216.986294521295</v>
      </c>
      <c r="I142" s="73">
        <v>11.1</v>
      </c>
      <c r="J142" s="79">
        <f t="shared" si="11"/>
        <v>347123.26175841305</v>
      </c>
      <c r="K142" s="53">
        <v>11.1</v>
      </c>
      <c r="L142" s="80">
        <f>IF($K142&gt;$G$13,IF('Silo Levels'!$L$12="Pumping",((PI()*((($C$12+$G$13)-$K142)*($O$13/($O$12/2)))^2*((($O$13+$G$13)-$K142))/3)*$L$29)+(((PI()*((($C$12+$G$13)-$K142)*($O$13/($O$12/2)))^2*(((($C$12+$G$13)-$K142)*($O$13/($O$12/2)))*$AZ$5))/3)*$L$29),(((PI()*((($C$12+$G$13)-$K142)*($O$13/($O$12/2)))^2*((($O$13+$G$13)-$K142)/3))*$L$29)-((PI()*((($C$12+$G$13)-$K142)*($O$13/($O$12/2)))^2*(((($C$12+$G$13)-$K142)*($O$13/($O$12/2)))*$AZ$5)/3)*$L$29))),IF('Silo Levels'!$L$12="Pumping",(($D$11*$L$29)+((PI()*(($C$14/2)^2)*($G$13-$K142))*$L$29))+((($D$11+$H$11)/3)*$BD$5)+(((PI()*($C$14/2)^2*(($C$14/2)*$AZ$5))/3)*$L$29),(($D$11*$L$29)+((PI()*(($C$14/2)^2)*($G$13-$K142))*$L$29))+((($D$11+$H$11)/3)*$BD$5)-(((PI()*($C$14/2)^2*(($C$14/2)*$AZ$5))/3)*$L$29)))</f>
        <v>332925.25507881358</v>
      </c>
      <c r="M142" s="73">
        <v>11.1</v>
      </c>
      <c r="N142" s="79">
        <f t="shared" si="12"/>
        <v>173921.9290009393</v>
      </c>
      <c r="O142" s="53">
        <v>11.1</v>
      </c>
      <c r="P142" s="80">
        <f>IF($O142&gt;$G$20,IF('Silo Levels'!$L$13="Pumping",((PI()*((($C$19+$G$20)-$O142)*($O$20/($O$19/2)))^2*((($O$20+$G$20)-$O142))/3)*$P$29)+(((PI()*((($C$19+$G$20)-$O142)*($O$20/($O$19/2)))^2*(((($C$19+$G$20)-$O142)*($O$20/($O$19/2)))*$AZ$6))/3)*$P$29),(((PI()*((($C$19+$G$20)-$O142)*($O$20/($O$19/2)))^2*((($O$20+$G$20)-$O142)/3))*$P$29)-((PI()*((($C$19+$G$20)-$O142)*($O$20/($O$19/2)))^2*(((($C$19+$G$20)-$O142)*($O$20/($O$19/2)))*$AZ$6)/3)*$P$29))),IF('Silo Levels'!$L$13="Pumping",(($D$18*$P$29)+((PI()*(($C$21/2)^2)*($G$20-$O142))*$P$29))+((($D$18+$H$18)/3)*$BD$6)+(((PI()*($C$21/2)^2*(($C$21/2)*$AZ$6))/3)*$P$29),(($D$18*$P$29)+((PI()*(($C$21/2)^2)*($G$20-$O142))*$P$29))+((($D$18+$H$18)/3)*$BD$6)-(((PI()*($C$21/2)^2*(($C$21/2)*$AZ$6))/3)*$P$29)))</f>
        <v>169836.72766891454</v>
      </c>
      <c r="Q142" s="73">
        <v>11.1</v>
      </c>
      <c r="R142" s="79">
        <f t="shared" si="13"/>
        <v>169270.96954013786</v>
      </c>
      <c r="S142" s="53">
        <v>11.1</v>
      </c>
      <c r="T142" s="80">
        <f>IF($S142&gt;$G$20,IF('Silo Levels'!$L$14="Pumping",((PI()*((($C$19+$G$20)-$S142)*($O$20/($O$19/2)))^2*((($O$20+$G$20)-$S142))/3)*$T$29)+(((PI()*((($C$19+$G$20)-$S142)*($O$20/($O$19/2)))^2*(((($C$19+$G$20)-$S142)*($O$20/($O$19/2)))*$AZ$7))/3)*$T$29),(((PI()*((($C$19+$G$20)-$S142)*($O$20/($O$19/2)))^2*((($O$20+$G$20)-$S142)/3))*$T$29)-((PI()*((($C$19+$G$20)-$S142)*($O$20/($O$19/2)))^2*(((($C$19+$G$20)-$S142)*($O$20/($O$19/2)))*$AZ$7)/3)*$T$29))),IF('Silo Levels'!$L$14="Pumping",(($D$18*$T$29)+((PI()*(($C$21/2)^2)*($G$20-$S142))*$T$29))+((($D$18+$H$18)/3)*$BD$7)+(((PI()*($C$21/2)^2*(($C$21/2)*$AZ$7))/3)*$T$29),(($D$18*$T$29)+((PI()*(($C$21/2)^2)*($G$20-$S142))*$T$29))+((($D$18+$H$18)/3)*$BD$7)-(((PI()*($C$21/2)^2*(($C$21/2)*$AZ$7))/3)*$T$29)))</f>
        <v>165296.90806900899</v>
      </c>
      <c r="U142" s="73">
        <v>11.1</v>
      </c>
      <c r="V142" s="79">
        <f t="shared" si="16"/>
        <v>164975.9747510594</v>
      </c>
      <c r="W142" s="53">
        <v>11.1</v>
      </c>
      <c r="X142" s="80">
        <f>IF($W142&gt;$G$20,IF('Silo Levels'!$L$15="Pumping",((PI()*((($C$19+$G$20)-$W142)*($O$20/($O$19/2)))^2*((($O$20+$G$20)-$W142))/3)*$X$29)+(((PI()*((($C$19+$G$20)-$W142)*($O$20/($O$19/2)))^2*(((($C$19+$G$20)-$W142)*($O$20/($O$19/2)))*$AZ$8))/3)*$X$29),(((PI()*((($C$19+$G$20)-$W142)*($O$20/($O$19/2)))^2*((($O$20+$G$20)-$W142)/3))*$X$29)-((PI()*((($C$19+$G$20)-$W142)*($O$20/($O$19/2)))^2*(((($C$19+$G$20)-$W142)*($O$20/($O$19/2)))*$AZ$8)/3)*$X$29))),IF('Silo Levels'!$L$15="Pumping",(($D$18*$X$29)+((PI()*(($C$21/2)^2)*($G$20-$W142))*$X$29))+((($D$18+$H$18)/3)*$BD$8)+(((PI()*($C$21/2)^2*(($C$21/2)*$AZ$8))/3)*$X$29),(($D$18*$X$29)+((PI()*(($C$21/2)^2)*($G$20-$W142))*$X$29))+((($D$18+$H$18)/3)*$BD$8)-(((PI()*($C$21/2)^2*(($C$21/2)*$AZ$8))/3)*$X$29)))</f>
        <v>161104.54696818991</v>
      </c>
      <c r="Y142" s="73">
        <v>11.1</v>
      </c>
      <c r="Z142" s="79">
        <f t="shared" si="14"/>
        <v>162413.9658637901</v>
      </c>
      <c r="AA142" s="53">
        <v>11.1</v>
      </c>
      <c r="AB142" s="80">
        <f>IF($AA142&gt;$G$20,IF('Silo Levels'!$L$16="Pumping",((PI()*((($C$19+$G$20)-$AA142)*($O$20/($O$19/2)))^2*((($O$20+$G$20)-$AA142))/3)*$AB$29)+(((PI()*((($C$19+$G$20)-$AA142)*($O$20/($O$19/2)))^2*(((($C$19+$G$20)-$AA142)*($O$20/($O$19/2)))*$AZ$9))/3)*$AB$29),(((PI()*((($C$19+$G$20)-$AA142)*($O$20/($O$19/2)))^2*((($O$20+$G$20)-$AA142)/3))*$AB$29)-((PI()*((($C$19+$G$20)-$AA142)*($O$20/($O$19/2)))^2*(((($C$19+$G$20)-$AA142)*($O$20/($O$19/2)))*$AZ$9)/3)*$AB$29))),IF('Silo Levels'!$L$16="Pumping",(($D$18*$AB$29)+((PI()*(($C$21/2)^2)*($G$20-$AA142))*$AB$29))+((($D$18+$H$18)/3)*$BD$9)+(((PI()*($C$21/2)^2*(($C$21/2)*$AZ$9))/3)*$AB$29),(($D$18*$AB$29)+((PI()*(($C$21/2)^2)*($G$20-$AA142))*$AB$29))+((($D$18+$H$18)/3)*$BD$9)-(((PI()*($C$21/2)^2*(($C$21/2)*$AZ$9))/3)*$AB$29)))</f>
        <v>158603.7601392389</v>
      </c>
      <c r="AC142" s="73">
        <v>11.1</v>
      </c>
      <c r="AD142" s="79">
        <f t="shared" si="17"/>
        <v>161490.33121558258</v>
      </c>
      <c r="AE142" s="53">
        <v>11.1</v>
      </c>
      <c r="AF142" s="80">
        <f>IF($AE142&gt;$G$20,IF('Silo Levels'!$L$17="Pumping",((PI()*((($C$19+$G$20)-$AE142)*($O$20/($O$19/2)))^2*((($O$20+$G$20)-$AE142))/3)*$AF$29)+(((PI()*((($C$19+$G$20)-$AE142)*($O$20/($O$19/2)))^2*(((($C$19+$G$20)-$AE142)*($O$20/($O$19/2)))*$AZ$10))/3)*$AF$29),(((PI()*((($C$19+$G$20)-$AE142)*($O$20/($O$19/2)))^2*((($O$20+$G$20)-$AE142)/3))*$AF$29)-((PI()*((($C$19+$G$20)-$AE142)*($O$20/($O$19/2)))^2*(((($C$19+$G$20)-$AE142)*($O$20/($O$19/2)))*$AZ$10)/3)*$AF$29))),IF('Silo Levels'!$L$17="Pumping",(($D$18*$AF$29)+((PI()*(($C$21/2)^2)*($G$20-$AE142))*$AF$29))+((($D$18+$H$18)/3)*$BD$10)+(((PI()*($C$21/2)^2*(($C$21/2)*$AZ$10))/3)*$AF$29),(($D$18*$AF$29)+((PI()*(($C$21/2)^2)*($G$20-$AE142))*$AF$29))+((($D$18+$H$18)/3)*$BD$10)-(((PI()*($C$21/2)^2*(($C$21/2)*$AZ$10))/3)*$AF$29)))</f>
        <v>157702.19677055674</v>
      </c>
      <c r="AG142" s="73">
        <v>11.1</v>
      </c>
      <c r="AH142" s="79">
        <f t="shared" si="15"/>
        <v>162212.56479952578</v>
      </c>
      <c r="AI142" s="53">
        <v>11.1</v>
      </c>
      <c r="AJ142" s="80">
        <f>IF($AI142&gt;$G$20,IF('Silo Levels'!$L$18="Pumping",((PI()*((($C$19+$G$20)-$AI142)*($O$20/($O$19/2)))^2*((($O$20+$G$20)-$AI142))/3)*$AJ$29)+(((PI()*((($C$19+$G$20)-$AI142)*($O$20/($O$19/2)))^2*(((($C$19+$G$20)-$AI142)*($O$20/($O$19/2)))*$AZ$11))/3)*$AJ$29),(((PI()*((($C$19+$G$20)-$AI142)*($O$20/($O$19/2)))^2*((($O$20+$G$20)-$AI142)/3))*$AJ$29)-((PI()*((($C$19+$G$20)-$AI142)*($O$20/($O$19/2)))^2*(((($C$19+$G$20)-$AI142)*($O$20/($O$19/2)))*$AZ$11)/3)*$AJ$29))),IF('Silo Levels'!$L$18="Pumping",(($D$18*$AJ$29)+((PI()*(($C$21/2)^2)*($G$20-$AI142))*$AJ$29))+((($D$18+$H$18)/3)*$BD$11)+(((PI()*($C$21/2)^2*(($C$21/2)*$AZ$11))/3)*$AJ$29),(($D$18*$AJ$29)+((PI()*(($C$21/2)^2)*($G$20-$AI142))*$AJ$29))+((($D$18+$H$18)/3)*$BD$11)-(((PI()*($C$21/2)^2*(($C$21/2)*$AZ$11))/3)*$AJ$29)))</f>
        <v>158407.17177791367</v>
      </c>
    </row>
    <row r="143" spans="1:36" x14ac:dyDescent="0.3">
      <c r="A143" s="48">
        <v>11.2</v>
      </c>
      <c r="B143" s="78">
        <f t="shared" si="9"/>
        <v>103523.52541867814</v>
      </c>
      <c r="C143" s="53">
        <v>11.2</v>
      </c>
      <c r="D143" s="54">
        <f>IF($C143&gt;$G$6,IF('Silo Levels'!$L$10="Pumping",((PI()*((($C$5+$G$6)-$C143)*($O$6/($O$5/2)))^2*((($O$6+$G$6)-$C143))/3)*$D$29)+(((PI()*((($C$5+$G$6)-$C143)*($O$6/($O$5/2)))^2*(((($C$5+$G$6)-$C143)*($O$6/($O$5/2)))*$AZ$3))/3)*$D$29),(((PI()*((($C$5+$G$6)-$C143)*($O$6/($O$5/2)))^2*((($O$6+$G$6)-$C143)/3))*$D$29)-((PI()*((($C$5+$G$6)-$C143)*($O$6/($O$5/2)))^2*(((($C$5+$G$6)-$C143)*($O$6/($O$5/2)))*$AZ$3)/3)*$D$29))),IF('Silo Levels'!$L$10="Pumping",(($D$4*$D$29)+((PI()*(($C$7/2)^2)*(G$6-$C143))*$D$29))+((($D$4+$H$4)/3)*$BD$3)+(((PI()*($C$7/2)^2*(($C$7/2)*$AZ$3))/3)*$D$29),(($D$4*$D$29)+((PI()*(($C$7/2)^2)*($G$6-$C143))*$D$29))+((($D$4+$H$4)/3)*$BD$3)-(((PI()*($C$7/2)^2*(($C$7/2)*$AZ$3))/3)*$D$29)))</f>
        <v>100468.01866897194</v>
      </c>
      <c r="E143" s="73">
        <v>11.2</v>
      </c>
      <c r="F143" s="78">
        <f t="shared" si="10"/>
        <v>90498.896186575104</v>
      </c>
      <c r="G143" s="53">
        <v>11.2</v>
      </c>
      <c r="H143" s="54">
        <f>IF($G143&gt;$G$6,IF('Silo Levels'!$L$11="Pumping",((PI()*((($C$5+$G$6)-$G143)*($O$6/($O$5/2)))^2*((($O$6+$G$6)-$G143))/3)*$H$29)+(((PI()*((($C$5+$G$6)-$G143)*($O$6/($O$5/2)))^2*(((($C$5+$G$6)-$G143)*($O$6/($O$5/2)))*$AZ$4))/3)*$H$29),(((PI()*((($C$5+$G$6)-$G143)*($O$6/($O$5/2)))^2*((($O$6+$G$6)-$G143)/3))*$H$29)-((PI()*((($C$5+$G$6)-$G143)*($O$6/($O$5/2)))^2*(((($C$5+$G$6)-$G143)*($O$6/($O$5/2)))*$AZ$4)/3)*$H$29))),IF('Silo Levels'!$L$11="Pumping",(($D$4*$H$29)+((PI()*(($C$7/2)^2)*(G$6-$G143))*$H$29))+((($D$4+$H$4)/3)*$BD$4)+(((PI()*($C$7/2)^2*(($C$7/2)*$AZ$4))/3)*$H$29),(($D$4*$H$29)+((PI()*(($C$7/2)^2)*($G$6-$G143))*$H$29))+((($D$4+$H$4)/3)*$BD$4)-(((PI()*($C$7/2)^2*(($C$7/2)*$AZ$4))/3)*$H$29)))</f>
        <v>87835.121071446629</v>
      </c>
      <c r="I143" s="73">
        <v>11.2</v>
      </c>
      <c r="J143" s="79">
        <f t="shared" si="11"/>
        <v>346204.2969247821</v>
      </c>
      <c r="K143" s="53">
        <v>11.2</v>
      </c>
      <c r="L143" s="80">
        <f>IF($K143&gt;$G$13,IF('Silo Levels'!$L$12="Pumping",((PI()*((($C$12+$G$13)-$K143)*($O$13/($O$12/2)))^2*((($O$13+$G$13)-$K143))/3)*$L$29)+(((PI()*((($C$12+$G$13)-$K143)*($O$13/($O$12/2)))^2*(((($C$12+$G$13)-$K143)*($O$13/($O$12/2)))*$AZ$5))/3)*$L$29),(((PI()*((($C$12+$G$13)-$K143)*($O$13/($O$12/2)))^2*((($O$13+$G$13)-$K143)/3))*$L$29)-((PI()*((($C$12+$G$13)-$K143)*($O$13/($O$12/2)))^2*(((($C$12+$G$13)-$K143)*($O$13/($O$12/2)))*$AZ$5)/3)*$L$29))),IF('Silo Levels'!$L$12="Pumping",(($D$11*$L$29)+((PI()*(($C$14/2)^2)*($G$13-$K143))*$L$29))+((($D$11+$H$11)/3)*$BD$5)+(((PI()*($C$14/2)^2*(($C$14/2)*$AZ$5))/3)*$L$29),(($D$11*$L$29)+((PI()*(($C$14/2)^2)*($G$13-$K143))*$L$29))+((($D$11+$H$11)/3)*$BD$5)-(((PI()*($C$14/2)^2*(($C$14/2)*$AZ$5))/3)*$L$29)))</f>
        <v>332006.29024518264</v>
      </c>
      <c r="M143" s="73">
        <v>11.2</v>
      </c>
      <c r="N143" s="79">
        <f t="shared" si="12"/>
        <v>173511.98545263859</v>
      </c>
      <c r="O143" s="53">
        <v>11.2</v>
      </c>
      <c r="P143" s="80">
        <f>IF($O143&gt;$G$20,IF('Silo Levels'!$L$13="Pumping",((PI()*((($C$19+$G$20)-$O143)*($O$20/($O$19/2)))^2*((($O$20+$G$20)-$O143))/3)*$P$29)+(((PI()*((($C$19+$G$20)-$O143)*($O$20/($O$19/2)))^2*(((($C$19+$G$20)-$O143)*($O$20/($O$19/2)))*$AZ$6))/3)*$P$29),(((PI()*((($C$19+$G$20)-$O143)*($O$20/($O$19/2)))^2*((($O$20+$G$20)-$O143)/3))*$P$29)-((PI()*((($C$19+$G$20)-$O143)*($O$20/($O$19/2)))^2*(((($C$19+$G$20)-$O143)*($O$20/($O$19/2)))*$AZ$6)/3)*$P$29))),IF('Silo Levels'!$L$13="Pumping",(($D$18*$P$29)+((PI()*(($C$21/2)^2)*($G$20-$O143))*$P$29))+((($D$18+$H$18)/3)*$BD$6)+(((PI()*($C$21/2)^2*(($C$21/2)*$AZ$6))/3)*$P$29),(($D$18*$P$29)+((PI()*(($C$21/2)^2)*($G$20-$O143))*$P$29))+((($D$18+$H$18)/3)*$BD$6)-(((PI()*($C$21/2)^2*(($C$21/2)*$AZ$6))/3)*$P$29)))</f>
        <v>169426.78412061383</v>
      </c>
      <c r="Q143" s="73">
        <v>11.2</v>
      </c>
      <c r="R143" s="79">
        <f t="shared" si="13"/>
        <v>168872.17870261692</v>
      </c>
      <c r="S143" s="53">
        <v>11.2</v>
      </c>
      <c r="T143" s="80">
        <f>IF($S143&gt;$G$20,IF('Silo Levels'!$L$14="Pumping",((PI()*((($C$19+$G$20)-$S143)*($O$20/($O$19/2)))^2*((($O$20+$G$20)-$S143))/3)*$T$29)+(((PI()*((($C$19+$G$20)-$S143)*($O$20/($O$19/2)))^2*(((($C$19+$G$20)-$S143)*($O$20/($O$19/2)))*$AZ$7))/3)*$T$29),(((PI()*((($C$19+$G$20)-$S143)*($O$20/($O$19/2)))^2*((($O$20+$G$20)-$S143)/3))*$T$29)-((PI()*((($C$19+$G$20)-$S143)*($O$20/($O$19/2)))^2*(((($C$19+$G$20)-$S143)*($O$20/($O$19/2)))*$AZ$7)/3)*$T$29))),IF('Silo Levels'!$L$14="Pumping",(($D$18*$T$29)+((PI()*(($C$21/2)^2)*($G$20-$S143))*$T$29))+((($D$18+$H$18)/3)*$BD$7)+(((PI()*($C$21/2)^2*(($C$21/2)*$AZ$7))/3)*$T$29),(($D$18*$T$29)+((PI()*(($C$21/2)^2)*($G$20-$S143))*$T$29))+((($D$18+$H$18)/3)*$BD$7)-(((PI()*($C$21/2)^2*(($C$21/2)*$AZ$7))/3)*$T$29)))</f>
        <v>164898.11723148805</v>
      </c>
      <c r="U143" s="73">
        <v>11.2</v>
      </c>
      <c r="V143" s="79">
        <f t="shared" si="16"/>
        <v>164587.48304323139</v>
      </c>
      <c r="W143" s="53">
        <v>11.2</v>
      </c>
      <c r="X143" s="80">
        <f>IF($W143&gt;$G$20,IF('Silo Levels'!$L$15="Pumping",((PI()*((($C$19+$G$20)-$W143)*($O$20/($O$19/2)))^2*((($O$20+$G$20)-$W143))/3)*$X$29)+(((PI()*((($C$19+$G$20)-$W143)*($O$20/($O$19/2)))^2*(((($C$19+$G$20)-$W143)*($O$20/($O$19/2)))*$AZ$8))/3)*$X$29),(((PI()*((($C$19+$G$20)-$W143)*($O$20/($O$19/2)))^2*((($O$20+$G$20)-$W143)/3))*$X$29)-((PI()*((($C$19+$G$20)-$W143)*($O$20/($O$19/2)))^2*(((($C$19+$G$20)-$W143)*($O$20/($O$19/2)))*$AZ$8)/3)*$X$29))),IF('Silo Levels'!$L$15="Pumping",(($D$18*$X$29)+((PI()*(($C$21/2)^2)*($G$20-$W143))*$X$29))+((($D$18+$H$18)/3)*$BD$8)+(((PI()*($C$21/2)^2*(($C$21/2)*$AZ$8))/3)*$X$29),(($D$18*$X$29)+((PI()*(($C$21/2)^2)*($G$20-$W143))*$X$29))+((($D$18+$H$18)/3)*$BD$8)-(((PI()*($C$21/2)^2*(($C$21/2)*$AZ$8))/3)*$X$29)))</f>
        <v>160716.0552603619</v>
      </c>
      <c r="Y143" s="73">
        <v>11.2</v>
      </c>
      <c r="Z143" s="79">
        <f t="shared" si="14"/>
        <v>162031.61769352158</v>
      </c>
      <c r="AA143" s="53">
        <v>11.2</v>
      </c>
      <c r="AB143" s="80">
        <f>IF($AA143&gt;$G$20,IF('Silo Levels'!$L$16="Pumping",((PI()*((($C$19+$G$20)-$AA143)*($O$20/($O$19/2)))^2*((($O$20+$G$20)-$AA143))/3)*$AB$29)+(((PI()*((($C$19+$G$20)-$AA143)*($O$20/($O$19/2)))^2*(((($C$19+$G$20)-$AA143)*($O$20/($O$19/2)))*$AZ$9))/3)*$AB$29),(((PI()*((($C$19+$G$20)-$AA143)*($O$20/($O$19/2)))^2*((($O$20+$G$20)-$AA143)/3))*$AB$29)-((PI()*((($C$19+$G$20)-$AA143)*($O$20/($O$19/2)))^2*(((($C$19+$G$20)-$AA143)*($O$20/($O$19/2)))*$AZ$9)/3)*$AB$29))),IF('Silo Levels'!$L$16="Pumping",(($D$18*$AB$29)+((PI()*(($C$21/2)^2)*($G$20-$AA143))*$AB$29))+((($D$18+$H$18)/3)*$BD$9)+(((PI()*($C$21/2)^2*(($C$21/2)*$AZ$9))/3)*$AB$29),(($D$18*$AB$29)+((PI()*(($C$21/2)^2)*($G$20-$AA143))*$AB$29))+((($D$18+$H$18)/3)*$BD$9)-(((PI()*($C$21/2)^2*(($C$21/2)*$AZ$9))/3)*$AB$29)))</f>
        <v>158221.41196897038</v>
      </c>
      <c r="AC143" s="73">
        <v>11.2</v>
      </c>
      <c r="AD143" s="79">
        <f t="shared" si="17"/>
        <v>161110.1978636079</v>
      </c>
      <c r="AE143" s="53">
        <v>11.2</v>
      </c>
      <c r="AF143" s="80">
        <f>IF($AE143&gt;$G$20,IF('Silo Levels'!$L$17="Pumping",((PI()*((($C$19+$G$20)-$AE143)*($O$20/($O$19/2)))^2*((($O$20+$G$20)-$AE143))/3)*$AF$29)+(((PI()*((($C$19+$G$20)-$AE143)*($O$20/($O$19/2)))^2*(((($C$19+$G$20)-$AE143)*($O$20/($O$19/2)))*$AZ$10))/3)*$AF$29),(((PI()*((($C$19+$G$20)-$AE143)*($O$20/($O$19/2)))^2*((($O$20+$G$20)-$AE143)/3))*$AF$29)-((PI()*((($C$19+$G$20)-$AE143)*($O$20/($O$19/2)))^2*(((($C$19+$G$20)-$AE143)*($O$20/($O$19/2)))*$AZ$10)/3)*$AF$29))),IF('Silo Levels'!$L$17="Pumping",(($D$18*$AF$29)+((PI()*(($C$21/2)^2)*($G$20-$AE143))*$AF$29))+((($D$18+$H$18)/3)*$BD$10)+(((PI()*($C$21/2)^2*(($C$21/2)*$AZ$10))/3)*$AF$29),(($D$18*$AF$29)+((PI()*(($C$21/2)^2)*($G$20-$AE143))*$AF$29))+((($D$18+$H$18)/3)*$BD$10)-(((PI()*($C$21/2)^2*(($C$21/2)*$AZ$10))/3)*$AF$29)))</f>
        <v>157322.06341858205</v>
      </c>
      <c r="AG143" s="73">
        <v>11.2</v>
      </c>
      <c r="AH143" s="79">
        <f t="shared" si="15"/>
        <v>161830.69957645112</v>
      </c>
      <c r="AI143" s="53">
        <v>11.2</v>
      </c>
      <c r="AJ143" s="80">
        <f>IF($AI143&gt;$G$20,IF('Silo Levels'!$L$18="Pumping",((PI()*((($C$19+$G$20)-$AI143)*($O$20/($O$19/2)))^2*((($O$20+$G$20)-$AI143))/3)*$AJ$29)+(((PI()*((($C$19+$G$20)-$AI143)*($O$20/($O$19/2)))^2*(((($C$19+$G$20)-$AI143)*($O$20/($O$19/2)))*$AZ$11))/3)*$AJ$29),(((PI()*((($C$19+$G$20)-$AI143)*($O$20/($O$19/2)))^2*((($O$20+$G$20)-$AI143)/3))*$AJ$29)-((PI()*((($C$19+$G$20)-$AI143)*($O$20/($O$19/2)))^2*(((($C$19+$G$20)-$AI143)*($O$20/($O$19/2)))*$AZ$11)/3)*$AJ$29))),IF('Silo Levels'!$L$18="Pumping",(($D$18*$AJ$29)+((PI()*(($C$21/2)^2)*($G$20-$AI143))*$AJ$29))+((($D$18+$H$18)/3)*$BD$11)+(((PI()*($C$21/2)^2*(($C$21/2)*$AZ$11))/3)*$AJ$29),(($D$18*$AJ$29)+((PI()*(($C$21/2)^2)*($G$20-$AI143))*$AJ$29))+((($D$18+$H$18)/3)*$BD$11)-(((PI()*($C$21/2)^2*(($C$21/2)*$AZ$11))/3)*$AJ$29)))</f>
        <v>158025.30655483902</v>
      </c>
    </row>
    <row r="144" spans="1:36" x14ac:dyDescent="0.3">
      <c r="A144" s="48">
        <v>11.3</v>
      </c>
      <c r="B144" s="78">
        <f t="shared" si="9"/>
        <v>103085.50354515131</v>
      </c>
      <c r="C144" s="53">
        <v>11.3</v>
      </c>
      <c r="D144" s="54">
        <f>IF($C144&gt;$G$6,IF('Silo Levels'!$L$10="Pumping",((PI()*((($C$5+$G$6)-$C144)*($O$6/($O$5/2)))^2*((($O$6+$G$6)-$C144))/3)*$D$29)+(((PI()*((($C$5+$G$6)-$C144)*($O$6/($O$5/2)))^2*(((($C$5+$G$6)-$C144)*($O$6/($O$5/2)))*$AZ$3))/3)*$D$29),(((PI()*((($C$5+$G$6)-$C144)*($O$6/($O$5/2)))^2*((($O$6+$G$6)-$C144)/3))*$D$29)-((PI()*((($C$5+$G$6)-$C144)*($O$6/($O$5/2)))^2*(((($C$5+$G$6)-$C144)*($O$6/($O$5/2)))*$AZ$3)/3)*$D$29))),IF('Silo Levels'!$L$10="Pumping",(($D$4*$D$29)+((PI()*(($C$7/2)^2)*(G$6-$C144))*$D$29))+((($D$4+$H$4)/3)*$BD$3)+(((PI()*($C$7/2)^2*(($C$7/2)*$AZ$3))/3)*$D$29),(($D$4*$D$29)+((PI()*(($C$7/2)^2)*($G$6-$C144))*$D$29))+((($D$4+$H$4)/3)*$BD$3)-(((PI()*($C$7/2)^2*(($C$7/2)*$AZ$3))/3)*$D$29)))</f>
        <v>100029.99679544511</v>
      </c>
      <c r="E144" s="73">
        <v>11.3</v>
      </c>
      <c r="F144" s="78">
        <f t="shared" si="10"/>
        <v>90117.030963500438</v>
      </c>
      <c r="G144" s="53">
        <v>11.3</v>
      </c>
      <c r="H144" s="54">
        <f>IF($G144&gt;$G$6,IF('Silo Levels'!$L$11="Pumping",((PI()*((($C$5+$G$6)-$G144)*($O$6/($O$5/2)))^2*((($O$6+$G$6)-$G144))/3)*$H$29)+(((PI()*((($C$5+$G$6)-$G144)*($O$6/($O$5/2)))^2*(((($C$5+$G$6)-$G144)*($O$6/($O$5/2)))*$AZ$4))/3)*$H$29),(((PI()*((($C$5+$G$6)-$G144)*($O$6/($O$5/2)))^2*((($O$6+$G$6)-$G144)/3))*$H$29)-((PI()*((($C$5+$G$6)-$G144)*($O$6/($O$5/2)))^2*(((($C$5+$G$6)-$G144)*($O$6/($O$5/2)))*$AZ$4)/3)*$H$29))),IF('Silo Levels'!$L$11="Pumping",(($D$4*$H$29)+((PI()*(($C$7/2)^2)*(G$6-$G144))*$H$29))+((($D$4+$H$4)/3)*$BD$4)+(((PI()*($C$7/2)^2*(($C$7/2)*$AZ$4))/3)*$H$29),(($D$4*$H$29)+((PI()*(($C$7/2)^2)*($G$6-$G144))*$H$29))+((($D$4+$H$4)/3)*$BD$4)-(((PI()*($C$7/2)^2*(($C$7/2)*$AZ$4))/3)*$H$29)))</f>
        <v>87453.255848371962</v>
      </c>
      <c r="I144" s="73">
        <v>11.3</v>
      </c>
      <c r="J144" s="79">
        <f t="shared" si="11"/>
        <v>345285.33209115098</v>
      </c>
      <c r="K144" s="53">
        <v>11.3</v>
      </c>
      <c r="L144" s="80">
        <f>IF($K144&gt;$G$13,IF('Silo Levels'!$L$12="Pumping",((PI()*((($C$12+$G$13)-$K144)*($O$13/($O$12/2)))^2*((($O$13+$G$13)-$K144))/3)*$L$29)+(((PI()*((($C$12+$G$13)-$K144)*($O$13/($O$12/2)))^2*(((($C$12+$G$13)-$K144)*($O$13/($O$12/2)))*$AZ$5))/3)*$L$29),(((PI()*((($C$12+$G$13)-$K144)*($O$13/($O$12/2)))^2*((($O$13+$G$13)-$K144)/3))*$L$29)-((PI()*((($C$12+$G$13)-$K144)*($O$13/($O$12/2)))^2*(((($C$12+$G$13)-$K144)*($O$13/($O$12/2)))*$AZ$5)/3)*$L$29))),IF('Silo Levels'!$L$12="Pumping",(($D$11*$L$29)+((PI()*(($C$14/2)^2)*($G$13-$K144))*$L$29))+((($D$11+$H$11)/3)*$BD$5)+(((PI()*($C$14/2)^2*(($C$14/2)*$AZ$5))/3)*$L$29),(($D$11*$L$29)+((PI()*(($C$14/2)^2)*($G$13-$K144))*$L$29))+((($D$11+$H$11)/3)*$BD$5)-(((PI()*($C$14/2)^2*(($C$14/2)*$AZ$5))/3)*$L$29)))</f>
        <v>331087.32541155152</v>
      </c>
      <c r="M144" s="73">
        <v>11.3</v>
      </c>
      <c r="N144" s="79">
        <f t="shared" si="12"/>
        <v>173102.04190433782</v>
      </c>
      <c r="O144" s="53">
        <v>11.3</v>
      </c>
      <c r="P144" s="80">
        <f>IF($O144&gt;$G$20,IF('Silo Levels'!$L$13="Pumping",((PI()*((($C$19+$G$20)-$O144)*($O$20/($O$19/2)))^2*((($O$20+$G$20)-$O144))/3)*$P$29)+(((PI()*((($C$19+$G$20)-$O144)*($O$20/($O$19/2)))^2*(((($C$19+$G$20)-$O144)*($O$20/($O$19/2)))*$AZ$6))/3)*$P$29),(((PI()*((($C$19+$G$20)-$O144)*($O$20/($O$19/2)))^2*((($O$20+$G$20)-$O144)/3))*$P$29)-((PI()*((($C$19+$G$20)-$O144)*($O$20/($O$19/2)))^2*(((($C$19+$G$20)-$O144)*($O$20/($O$19/2)))*$AZ$6)/3)*$P$29))),IF('Silo Levels'!$L$13="Pumping",(($D$18*$P$29)+((PI()*(($C$21/2)^2)*($G$20-$O144))*$P$29))+((($D$18+$H$18)/3)*$BD$6)+(((PI()*($C$21/2)^2*(($C$21/2)*$AZ$6))/3)*$P$29),(($D$18*$P$29)+((PI()*(($C$21/2)^2)*($G$20-$O144))*$P$29))+((($D$18+$H$18)/3)*$BD$6)-(((PI()*($C$21/2)^2*(($C$21/2)*$AZ$6))/3)*$P$29)))</f>
        <v>169016.84057231306</v>
      </c>
      <c r="Q144" s="73">
        <v>11.3</v>
      </c>
      <c r="R144" s="79">
        <f t="shared" si="13"/>
        <v>168473.38786509592</v>
      </c>
      <c r="S144" s="53">
        <v>11.3</v>
      </c>
      <c r="T144" s="80">
        <f>IF($S144&gt;$G$20,IF('Silo Levels'!$L$14="Pumping",((PI()*((($C$19+$G$20)-$S144)*($O$20/($O$19/2)))^2*((($O$20+$G$20)-$S144))/3)*$T$29)+(((PI()*((($C$19+$G$20)-$S144)*($O$20/($O$19/2)))^2*(((($C$19+$G$20)-$S144)*($O$20/($O$19/2)))*$AZ$7))/3)*$T$29),(((PI()*((($C$19+$G$20)-$S144)*($O$20/($O$19/2)))^2*((($O$20+$G$20)-$S144)/3))*$T$29)-((PI()*((($C$19+$G$20)-$S144)*($O$20/($O$19/2)))^2*(((($C$19+$G$20)-$S144)*($O$20/($O$19/2)))*$AZ$7)/3)*$T$29))),IF('Silo Levels'!$L$14="Pumping",(($D$18*$T$29)+((PI()*(($C$21/2)^2)*($G$20-$S144))*$T$29))+((($D$18+$H$18)/3)*$BD$7)+(((PI()*($C$21/2)^2*(($C$21/2)*$AZ$7))/3)*$T$29),(($D$18*$T$29)+((PI()*(($C$21/2)^2)*($G$20-$S144))*$T$29))+((($D$18+$H$18)/3)*$BD$7)-(((PI()*($C$21/2)^2*(($C$21/2)*$AZ$7))/3)*$T$29)))</f>
        <v>164499.32639396706</v>
      </c>
      <c r="U144" s="73">
        <v>11.3</v>
      </c>
      <c r="V144" s="79">
        <f t="shared" si="16"/>
        <v>164198.99133540335</v>
      </c>
      <c r="W144" s="53">
        <v>11.3</v>
      </c>
      <c r="X144" s="80">
        <f>IF($W144&gt;$G$20,IF('Silo Levels'!$L$15="Pumping",((PI()*((($C$19+$G$20)-$W144)*($O$20/($O$19/2)))^2*((($O$20+$G$20)-$W144))/3)*$X$29)+(((PI()*((($C$19+$G$20)-$W144)*($O$20/($O$19/2)))^2*(((($C$19+$G$20)-$W144)*($O$20/($O$19/2)))*$AZ$8))/3)*$X$29),(((PI()*((($C$19+$G$20)-$W144)*($O$20/($O$19/2)))^2*((($O$20+$G$20)-$W144)/3))*$X$29)-((PI()*((($C$19+$G$20)-$W144)*($O$20/($O$19/2)))^2*(((($C$19+$G$20)-$W144)*($O$20/($O$19/2)))*$AZ$8)/3)*$X$29))),IF('Silo Levels'!$L$15="Pumping",(($D$18*$X$29)+((PI()*(($C$21/2)^2)*($G$20-$W144))*$X$29))+((($D$18+$H$18)/3)*$BD$8)+(((PI()*($C$21/2)^2*(($C$21/2)*$AZ$8))/3)*$X$29),(($D$18*$X$29)+((PI()*(($C$21/2)^2)*($G$20-$W144))*$X$29))+((($D$18+$H$18)/3)*$BD$8)-(((PI()*($C$21/2)^2*(($C$21/2)*$AZ$8))/3)*$X$29)))</f>
        <v>160327.56355253386</v>
      </c>
      <c r="Y144" s="73">
        <v>11.3</v>
      </c>
      <c r="Z144" s="79">
        <f t="shared" si="14"/>
        <v>161649.26952325297</v>
      </c>
      <c r="AA144" s="53">
        <v>11.3</v>
      </c>
      <c r="AB144" s="80">
        <f>IF($AA144&gt;$G$20,IF('Silo Levels'!$L$16="Pumping",((PI()*((($C$19+$G$20)-$AA144)*($O$20/($O$19/2)))^2*((($O$20+$G$20)-$AA144))/3)*$AB$29)+(((PI()*((($C$19+$G$20)-$AA144)*($O$20/($O$19/2)))^2*(((($C$19+$G$20)-$AA144)*($O$20/($O$19/2)))*$AZ$9))/3)*$AB$29),(((PI()*((($C$19+$G$20)-$AA144)*($O$20/($O$19/2)))^2*((($O$20+$G$20)-$AA144)/3))*$AB$29)-((PI()*((($C$19+$G$20)-$AA144)*($O$20/($O$19/2)))^2*(((($C$19+$G$20)-$AA144)*($O$20/($O$19/2)))*$AZ$9)/3)*$AB$29))),IF('Silo Levels'!$L$16="Pumping",(($D$18*$AB$29)+((PI()*(($C$21/2)^2)*($G$20-$AA144))*$AB$29))+((($D$18+$H$18)/3)*$BD$9)+(((PI()*($C$21/2)^2*(($C$21/2)*$AZ$9))/3)*$AB$29),(($D$18*$AB$29)+((PI()*(($C$21/2)^2)*($G$20-$AA144))*$AB$29))+((($D$18+$H$18)/3)*$BD$9)-(((PI()*($C$21/2)^2*(($C$21/2)*$AZ$9))/3)*$AB$29)))</f>
        <v>157839.06379870177</v>
      </c>
      <c r="AC144" s="73">
        <v>11.3</v>
      </c>
      <c r="AD144" s="79">
        <f t="shared" si="17"/>
        <v>160730.06451163313</v>
      </c>
      <c r="AE144" s="53">
        <v>11.3</v>
      </c>
      <c r="AF144" s="80">
        <f>IF($AE144&gt;$G$20,IF('Silo Levels'!$L$17="Pumping",((PI()*((($C$19+$G$20)-$AE144)*($O$20/($O$19/2)))^2*((($O$20+$G$20)-$AE144))/3)*$AF$29)+(((PI()*((($C$19+$G$20)-$AE144)*($O$20/($O$19/2)))^2*(((($C$19+$G$20)-$AE144)*($O$20/($O$19/2)))*$AZ$10))/3)*$AF$29),(((PI()*((($C$19+$G$20)-$AE144)*($O$20/($O$19/2)))^2*((($O$20+$G$20)-$AE144)/3))*$AF$29)-((PI()*((($C$19+$G$20)-$AE144)*($O$20/($O$19/2)))^2*(((($C$19+$G$20)-$AE144)*($O$20/($O$19/2)))*$AZ$10)/3)*$AF$29))),IF('Silo Levels'!$L$17="Pumping",(($D$18*$AF$29)+((PI()*(($C$21/2)^2)*($G$20-$AE144))*$AF$29))+((($D$18+$H$18)/3)*$BD$10)+(((PI()*($C$21/2)^2*(($C$21/2)*$AZ$10))/3)*$AF$29),(($D$18*$AF$29)+((PI()*(($C$21/2)^2)*($G$20-$AE144))*$AF$29))+((($D$18+$H$18)/3)*$BD$10)-(((PI()*($C$21/2)^2*(($C$21/2)*$AZ$10))/3)*$AF$29)))</f>
        <v>156941.93006660728</v>
      </c>
      <c r="AG144" s="73">
        <v>11.3</v>
      </c>
      <c r="AH144" s="79">
        <f t="shared" si="15"/>
        <v>161448.83435337641</v>
      </c>
      <c r="AI144" s="53">
        <v>11.3</v>
      </c>
      <c r="AJ144" s="80">
        <f>IF($AI144&gt;$G$20,IF('Silo Levels'!$L$18="Pumping",((PI()*((($C$19+$G$20)-$AI144)*($O$20/($O$19/2)))^2*((($O$20+$G$20)-$AI144))/3)*$AJ$29)+(((PI()*((($C$19+$G$20)-$AI144)*($O$20/($O$19/2)))^2*(((($C$19+$G$20)-$AI144)*($O$20/($O$19/2)))*$AZ$11))/3)*$AJ$29),(((PI()*((($C$19+$G$20)-$AI144)*($O$20/($O$19/2)))^2*((($O$20+$G$20)-$AI144)/3))*$AJ$29)-((PI()*((($C$19+$G$20)-$AI144)*($O$20/($O$19/2)))^2*(((($C$19+$G$20)-$AI144)*($O$20/($O$19/2)))*$AZ$11)/3)*$AJ$29))),IF('Silo Levels'!$L$18="Pumping",(($D$18*$AJ$29)+((PI()*(($C$21/2)^2)*($G$20-$AI144))*$AJ$29))+((($D$18+$H$18)/3)*$BD$11)+(((PI()*($C$21/2)^2*(($C$21/2)*$AZ$11))/3)*$AJ$29),(($D$18*$AJ$29)+((PI()*(($C$21/2)^2)*($G$20-$AI144))*$AJ$29))+((($D$18+$H$18)/3)*$BD$11)-(((PI()*($C$21/2)^2*(($C$21/2)*$AZ$11))/3)*$AJ$29)))</f>
        <v>157643.4413317643</v>
      </c>
    </row>
    <row r="145" spans="1:36" x14ac:dyDescent="0.3">
      <c r="A145" s="48">
        <v>11.4</v>
      </c>
      <c r="B145" s="78">
        <f t="shared" si="9"/>
        <v>102647.48167162451</v>
      </c>
      <c r="C145" s="53">
        <v>11.4</v>
      </c>
      <c r="D145" s="54">
        <f>IF($C145&gt;$G$6,IF('Silo Levels'!$L$10="Pumping",((PI()*((($C$5+$G$6)-$C145)*($O$6/($O$5/2)))^2*((($O$6+$G$6)-$C145))/3)*$D$29)+(((PI()*((($C$5+$G$6)-$C145)*($O$6/($O$5/2)))^2*(((($C$5+$G$6)-$C145)*($O$6/($O$5/2)))*$AZ$3))/3)*$D$29),(((PI()*((($C$5+$G$6)-$C145)*($O$6/($O$5/2)))^2*((($O$6+$G$6)-$C145)/3))*$D$29)-((PI()*((($C$5+$G$6)-$C145)*($O$6/($O$5/2)))^2*(((($C$5+$G$6)-$C145)*($O$6/($O$5/2)))*$AZ$3)/3)*$D$29))),IF('Silo Levels'!$L$10="Pumping",(($D$4*$D$29)+((PI()*(($C$7/2)^2)*(G$6-$C145))*$D$29))+((($D$4+$H$4)/3)*$BD$3)+(((PI()*($C$7/2)^2*(($C$7/2)*$AZ$3))/3)*$D$29),(($D$4*$D$29)+((PI()*(($C$7/2)^2)*($G$6-$C145))*$D$29))+((($D$4+$H$4)/3)*$BD$3)-(((PI()*($C$7/2)^2*(($C$7/2)*$AZ$3))/3)*$D$29)))</f>
        <v>99591.974921918314</v>
      </c>
      <c r="E145" s="73">
        <v>11.4</v>
      </c>
      <c r="F145" s="78">
        <f t="shared" si="10"/>
        <v>89735.1657404258</v>
      </c>
      <c r="G145" s="53">
        <v>11.4</v>
      </c>
      <c r="H145" s="54">
        <f>IF($G145&gt;$G$6,IF('Silo Levels'!$L$11="Pumping",((PI()*((($C$5+$G$6)-$G145)*($O$6/($O$5/2)))^2*((($O$6+$G$6)-$G145))/3)*$H$29)+(((PI()*((($C$5+$G$6)-$G145)*($O$6/($O$5/2)))^2*(((($C$5+$G$6)-$G145)*($O$6/($O$5/2)))*$AZ$4))/3)*$H$29),(((PI()*((($C$5+$G$6)-$G145)*($O$6/($O$5/2)))^2*((($O$6+$G$6)-$G145)/3))*$H$29)-((PI()*((($C$5+$G$6)-$G145)*($O$6/($O$5/2)))^2*(((($C$5+$G$6)-$G145)*($O$6/($O$5/2)))*$AZ$4)/3)*$H$29))),IF('Silo Levels'!$L$11="Pumping",(($D$4*$H$29)+((PI()*(($C$7/2)^2)*(G$6-$G145))*$H$29))+((($D$4+$H$4)/3)*$BD$4)+(((PI()*($C$7/2)^2*(($C$7/2)*$AZ$4))/3)*$H$29),(($D$4*$H$29)+((PI()*(($C$7/2)^2)*($G$6-$G145))*$H$29))+((($D$4+$H$4)/3)*$BD$4)-(((PI()*($C$7/2)^2*(($C$7/2)*$AZ$4))/3)*$H$29)))</f>
        <v>87071.390625297325</v>
      </c>
      <c r="I145" s="73">
        <v>11.4</v>
      </c>
      <c r="J145" s="79">
        <f t="shared" si="11"/>
        <v>344366.36725752003</v>
      </c>
      <c r="K145" s="53">
        <v>11.4</v>
      </c>
      <c r="L145" s="80">
        <f>IF($K145&gt;$G$13,IF('Silo Levels'!$L$12="Pumping",((PI()*((($C$12+$G$13)-$K145)*($O$13/($O$12/2)))^2*((($O$13+$G$13)-$K145))/3)*$L$29)+(((PI()*((($C$12+$G$13)-$K145)*($O$13/($O$12/2)))^2*(((($C$12+$G$13)-$K145)*($O$13/($O$12/2)))*$AZ$5))/3)*$L$29),(((PI()*((($C$12+$G$13)-$K145)*($O$13/($O$12/2)))^2*((($O$13+$G$13)-$K145)/3))*$L$29)-((PI()*((($C$12+$G$13)-$K145)*($O$13/($O$12/2)))^2*(((($C$12+$G$13)-$K145)*($O$13/($O$12/2)))*$AZ$5)/3)*$L$29))),IF('Silo Levels'!$L$12="Pumping",(($D$11*$L$29)+((PI()*(($C$14/2)^2)*($G$13-$K145))*$L$29))+((($D$11+$H$11)/3)*$BD$5)+(((PI()*($C$14/2)^2*(($C$14/2)*$AZ$5))/3)*$L$29),(($D$11*$L$29)+((PI()*(($C$14/2)^2)*($G$13-$K145))*$L$29))+((($D$11+$H$11)/3)*$BD$5)-(((PI()*($C$14/2)^2*(($C$14/2)*$AZ$5))/3)*$L$29)))</f>
        <v>330168.36057792057</v>
      </c>
      <c r="M145" s="73">
        <v>11.4</v>
      </c>
      <c r="N145" s="79">
        <f t="shared" si="12"/>
        <v>172692.09835603708</v>
      </c>
      <c r="O145" s="53">
        <v>11.4</v>
      </c>
      <c r="P145" s="80">
        <f>IF($O145&gt;$G$20,IF('Silo Levels'!$L$13="Pumping",((PI()*((($C$19+$G$20)-$O145)*($O$20/($O$19/2)))^2*((($O$20+$G$20)-$O145))/3)*$P$29)+(((PI()*((($C$19+$G$20)-$O145)*($O$20/($O$19/2)))^2*(((($C$19+$G$20)-$O145)*($O$20/($O$19/2)))*$AZ$6))/3)*$P$29),(((PI()*((($C$19+$G$20)-$O145)*($O$20/($O$19/2)))^2*((($O$20+$G$20)-$O145)/3))*$P$29)-((PI()*((($C$19+$G$20)-$O145)*($O$20/($O$19/2)))^2*(((($C$19+$G$20)-$O145)*($O$20/($O$19/2)))*$AZ$6)/3)*$P$29))),IF('Silo Levels'!$L$13="Pumping",(($D$18*$P$29)+((PI()*(($C$21/2)^2)*($G$20-$O145))*$P$29))+((($D$18+$H$18)/3)*$BD$6)+(((PI()*($C$21/2)^2*(($C$21/2)*$AZ$6))/3)*$P$29),(($D$18*$P$29)+((PI()*(($C$21/2)^2)*($G$20-$O145))*$P$29))+((($D$18+$H$18)/3)*$BD$6)-(((PI()*($C$21/2)^2*(($C$21/2)*$AZ$6))/3)*$P$29)))</f>
        <v>168606.89702401232</v>
      </c>
      <c r="Q145" s="73">
        <v>11.4</v>
      </c>
      <c r="R145" s="79">
        <f t="shared" si="13"/>
        <v>168074.59702757502</v>
      </c>
      <c r="S145" s="53">
        <v>11.4</v>
      </c>
      <c r="T145" s="80">
        <f>IF($S145&gt;$G$20,IF('Silo Levels'!$L$14="Pumping",((PI()*((($C$19+$G$20)-$S145)*($O$20/($O$19/2)))^2*((($O$20+$G$20)-$S145))/3)*$T$29)+(((PI()*((($C$19+$G$20)-$S145)*($O$20/($O$19/2)))^2*(((($C$19+$G$20)-$S145)*($O$20/($O$19/2)))*$AZ$7))/3)*$T$29),(((PI()*((($C$19+$G$20)-$S145)*($O$20/($O$19/2)))^2*((($O$20+$G$20)-$S145)/3))*$T$29)-((PI()*((($C$19+$G$20)-$S145)*($O$20/($O$19/2)))^2*(((($C$19+$G$20)-$S145)*($O$20/($O$19/2)))*$AZ$7)/3)*$T$29))),IF('Silo Levels'!$L$14="Pumping",(($D$18*$T$29)+((PI()*(($C$21/2)^2)*($G$20-$S145))*$T$29))+((($D$18+$H$18)/3)*$BD$7)+(((PI()*($C$21/2)^2*(($C$21/2)*$AZ$7))/3)*$T$29),(($D$18*$T$29)+((PI()*(($C$21/2)^2)*($G$20-$S145))*$T$29))+((($D$18+$H$18)/3)*$BD$7)-(((PI()*($C$21/2)^2*(($C$21/2)*$AZ$7))/3)*$T$29)))</f>
        <v>164100.53555644615</v>
      </c>
      <c r="U145" s="73">
        <v>11.4</v>
      </c>
      <c r="V145" s="79">
        <f t="shared" si="16"/>
        <v>163810.49962757534</v>
      </c>
      <c r="W145" s="53">
        <v>11.4</v>
      </c>
      <c r="X145" s="80">
        <f>IF($W145&gt;$G$20,IF('Silo Levels'!$L$15="Pumping",((PI()*((($C$19+$G$20)-$W145)*($O$20/($O$19/2)))^2*((($O$20+$G$20)-$W145))/3)*$X$29)+(((PI()*((($C$19+$G$20)-$W145)*($O$20/($O$19/2)))^2*(((($C$19+$G$20)-$W145)*($O$20/($O$19/2)))*$AZ$8))/3)*$X$29),(((PI()*((($C$19+$G$20)-$W145)*($O$20/($O$19/2)))^2*((($O$20+$G$20)-$W145)/3))*$X$29)-((PI()*((($C$19+$G$20)-$W145)*($O$20/($O$19/2)))^2*(((($C$19+$G$20)-$W145)*($O$20/($O$19/2)))*$AZ$8)/3)*$X$29))),IF('Silo Levels'!$L$15="Pumping",(($D$18*$X$29)+((PI()*(($C$21/2)^2)*($G$20-$W145))*$X$29))+((($D$18+$H$18)/3)*$BD$8)+(((PI()*($C$21/2)^2*(($C$21/2)*$AZ$8))/3)*$X$29),(($D$18*$X$29)+((PI()*(($C$21/2)^2)*($G$20-$W145))*$X$29))+((($D$18+$H$18)/3)*$BD$8)-(((PI()*($C$21/2)^2*(($C$21/2)*$AZ$8))/3)*$X$29)))</f>
        <v>159939.07184470585</v>
      </c>
      <c r="Y145" s="73">
        <v>11.4</v>
      </c>
      <c r="Z145" s="79">
        <f t="shared" si="14"/>
        <v>161266.92135298444</v>
      </c>
      <c r="AA145" s="53">
        <v>11.4</v>
      </c>
      <c r="AB145" s="80">
        <f>IF($AA145&gt;$G$20,IF('Silo Levels'!$L$16="Pumping",((PI()*((($C$19+$G$20)-$AA145)*($O$20/($O$19/2)))^2*((($O$20+$G$20)-$AA145))/3)*$AB$29)+(((PI()*((($C$19+$G$20)-$AA145)*($O$20/($O$19/2)))^2*(((($C$19+$G$20)-$AA145)*($O$20/($O$19/2)))*$AZ$9))/3)*$AB$29),(((PI()*((($C$19+$G$20)-$AA145)*($O$20/($O$19/2)))^2*((($O$20+$G$20)-$AA145)/3))*$AB$29)-((PI()*((($C$19+$G$20)-$AA145)*($O$20/($O$19/2)))^2*(((($C$19+$G$20)-$AA145)*($O$20/($O$19/2)))*$AZ$9)/3)*$AB$29))),IF('Silo Levels'!$L$16="Pumping",(($D$18*$AB$29)+((PI()*(($C$21/2)^2)*($G$20-$AA145))*$AB$29))+((($D$18+$H$18)/3)*$BD$9)+(((PI()*($C$21/2)^2*(($C$21/2)*$AZ$9))/3)*$AB$29),(($D$18*$AB$29)+((PI()*(($C$21/2)^2)*($G$20-$AA145))*$AB$29))+((($D$18+$H$18)/3)*$BD$9)-(((PI()*($C$21/2)^2*(($C$21/2)*$AZ$9))/3)*$AB$29)))</f>
        <v>157456.71562843325</v>
      </c>
      <c r="AC145" s="73">
        <v>11.4</v>
      </c>
      <c r="AD145" s="79">
        <f t="shared" si="17"/>
        <v>160349.93115965842</v>
      </c>
      <c r="AE145" s="53">
        <v>11.4</v>
      </c>
      <c r="AF145" s="80">
        <f>IF($AE145&gt;$G$20,IF('Silo Levels'!$L$17="Pumping",((PI()*((($C$19+$G$20)-$AE145)*($O$20/($O$19/2)))^2*((($O$20+$G$20)-$AE145))/3)*$AF$29)+(((PI()*((($C$19+$G$20)-$AE145)*($O$20/($O$19/2)))^2*(((($C$19+$G$20)-$AE145)*($O$20/($O$19/2)))*$AZ$10))/3)*$AF$29),(((PI()*((($C$19+$G$20)-$AE145)*($O$20/($O$19/2)))^2*((($O$20+$G$20)-$AE145)/3))*$AF$29)-((PI()*((($C$19+$G$20)-$AE145)*($O$20/($O$19/2)))^2*(((($C$19+$G$20)-$AE145)*($O$20/($O$19/2)))*$AZ$10)/3)*$AF$29))),IF('Silo Levels'!$L$17="Pumping",(($D$18*$AF$29)+((PI()*(($C$21/2)^2)*($G$20-$AE145))*$AF$29))+((($D$18+$H$18)/3)*$BD$10)+(((PI()*($C$21/2)^2*(($C$21/2)*$AZ$10))/3)*$AF$29),(($D$18*$AF$29)+((PI()*(($C$21/2)^2)*($G$20-$AE145))*$AF$29))+((($D$18+$H$18)/3)*$BD$10)-(((PI()*($C$21/2)^2*(($C$21/2)*$AZ$10))/3)*$AF$29)))</f>
        <v>156561.79671463257</v>
      </c>
      <c r="AG145" s="73">
        <v>11.4</v>
      </c>
      <c r="AH145" s="79">
        <f t="shared" si="15"/>
        <v>161066.96913030179</v>
      </c>
      <c r="AI145" s="53">
        <v>11.4</v>
      </c>
      <c r="AJ145" s="80">
        <f>IF($AI145&gt;$G$20,IF('Silo Levels'!$L$18="Pumping",((PI()*((($C$19+$G$20)-$AI145)*($O$20/($O$19/2)))^2*((($O$20+$G$20)-$AI145))/3)*$AJ$29)+(((PI()*((($C$19+$G$20)-$AI145)*($O$20/($O$19/2)))^2*(((($C$19+$G$20)-$AI145)*($O$20/($O$19/2)))*$AZ$11))/3)*$AJ$29),(((PI()*((($C$19+$G$20)-$AI145)*($O$20/($O$19/2)))^2*((($O$20+$G$20)-$AI145)/3))*$AJ$29)-((PI()*((($C$19+$G$20)-$AI145)*($O$20/($O$19/2)))^2*(((($C$19+$G$20)-$AI145)*($O$20/($O$19/2)))*$AZ$11)/3)*$AJ$29))),IF('Silo Levels'!$L$18="Pumping",(($D$18*$AJ$29)+((PI()*(($C$21/2)^2)*($G$20-$AI145))*$AJ$29))+((($D$18+$H$18)/3)*$BD$11)+(((PI()*($C$21/2)^2*(($C$21/2)*$AZ$11))/3)*$AJ$29),(($D$18*$AJ$29)+((PI()*(($C$21/2)^2)*($G$20-$AI145))*$AJ$29))+((($D$18+$H$18)/3)*$BD$11)-(((PI()*($C$21/2)^2*(($C$21/2)*$AZ$11))/3)*$AJ$29)))</f>
        <v>157261.57610868968</v>
      </c>
    </row>
    <row r="146" spans="1:36" x14ac:dyDescent="0.3">
      <c r="A146" s="48">
        <v>11.5</v>
      </c>
      <c r="B146" s="78">
        <f t="shared" si="9"/>
        <v>102209.45979809768</v>
      </c>
      <c r="C146" s="53">
        <v>11.5</v>
      </c>
      <c r="D146" s="54">
        <f>IF($C146&gt;$G$6,IF('Silo Levels'!$L$10="Pumping",((PI()*((($C$5+$G$6)-$C146)*($O$6/($O$5/2)))^2*((($O$6+$G$6)-$C146))/3)*$D$29)+(((PI()*((($C$5+$G$6)-$C146)*($O$6/($O$5/2)))^2*(((($C$5+$G$6)-$C146)*($O$6/($O$5/2)))*$AZ$3))/3)*$D$29),(((PI()*((($C$5+$G$6)-$C146)*($O$6/($O$5/2)))^2*((($O$6+$G$6)-$C146)/3))*$D$29)-((PI()*((($C$5+$G$6)-$C146)*($O$6/($O$5/2)))^2*(((($C$5+$G$6)-$C146)*($O$6/($O$5/2)))*$AZ$3)/3)*$D$29))),IF('Silo Levels'!$L$10="Pumping",(($D$4*$D$29)+((PI()*(($C$7/2)^2)*(G$6-$C146))*$D$29))+((($D$4+$H$4)/3)*$BD$3)+(((PI()*($C$7/2)^2*(($C$7/2)*$AZ$3))/3)*$D$29),(($D$4*$D$29)+((PI()*(($C$7/2)^2)*($G$6-$C146))*$D$29))+((($D$4+$H$4)/3)*$BD$3)-(((PI()*($C$7/2)^2*(($C$7/2)*$AZ$3))/3)*$D$29)))</f>
        <v>99153.953048391486</v>
      </c>
      <c r="E146" s="73">
        <v>11.5</v>
      </c>
      <c r="F146" s="78">
        <f t="shared" si="10"/>
        <v>89353.300517351119</v>
      </c>
      <c r="G146" s="53">
        <v>11.5</v>
      </c>
      <c r="H146" s="54">
        <f>IF($G146&gt;$G$6,IF('Silo Levels'!$L$11="Pumping",((PI()*((($C$5+$G$6)-$G146)*($O$6/($O$5/2)))^2*((($O$6+$G$6)-$G146))/3)*$H$29)+(((PI()*((($C$5+$G$6)-$G146)*($O$6/($O$5/2)))^2*(((($C$5+$G$6)-$G146)*($O$6/($O$5/2)))*$AZ$4))/3)*$H$29),(((PI()*((($C$5+$G$6)-$G146)*($O$6/($O$5/2)))^2*((($O$6+$G$6)-$G146)/3))*$H$29)-((PI()*((($C$5+$G$6)-$G146)*($O$6/($O$5/2)))^2*(((($C$5+$G$6)-$G146)*($O$6/($O$5/2)))*$AZ$4)/3)*$H$29))),IF('Silo Levels'!$L$11="Pumping",(($D$4*$H$29)+((PI()*(($C$7/2)^2)*(G$6-$G146))*$H$29))+((($D$4+$H$4)/3)*$BD$4)+(((PI()*($C$7/2)^2*(($C$7/2)*$AZ$4))/3)*$H$29),(($D$4*$H$29)+((PI()*(($C$7/2)^2)*($G$6-$G146))*$H$29))+((($D$4+$H$4)/3)*$BD$4)-(((PI()*($C$7/2)^2*(($C$7/2)*$AZ$4))/3)*$H$29)))</f>
        <v>86689.525402222644</v>
      </c>
      <c r="I146" s="73">
        <v>11.5</v>
      </c>
      <c r="J146" s="79">
        <f t="shared" si="11"/>
        <v>343447.40242388891</v>
      </c>
      <c r="K146" s="53">
        <v>11.5</v>
      </c>
      <c r="L146" s="80">
        <f>IF($K146&gt;$G$13,IF('Silo Levels'!$L$12="Pumping",((PI()*((($C$12+$G$13)-$K146)*($O$13/($O$12/2)))^2*((($O$13+$G$13)-$K146))/3)*$L$29)+(((PI()*((($C$12+$G$13)-$K146)*($O$13/($O$12/2)))^2*(((($C$12+$G$13)-$K146)*($O$13/($O$12/2)))*$AZ$5))/3)*$L$29),(((PI()*((($C$12+$G$13)-$K146)*($O$13/($O$12/2)))^2*((($O$13+$G$13)-$K146)/3))*$L$29)-((PI()*((($C$12+$G$13)-$K146)*($O$13/($O$12/2)))^2*(((($C$12+$G$13)-$K146)*($O$13/($O$12/2)))*$AZ$5)/3)*$L$29))),IF('Silo Levels'!$L$12="Pumping",(($D$11*$L$29)+((PI()*(($C$14/2)^2)*($G$13-$K146))*$L$29))+((($D$11+$H$11)/3)*$BD$5)+(((PI()*($C$14/2)^2*(($C$14/2)*$AZ$5))/3)*$L$29),(($D$11*$L$29)+((PI()*(($C$14/2)^2)*($G$13-$K146))*$L$29))+((($D$11+$H$11)/3)*$BD$5)-(((PI()*($C$14/2)^2*(($C$14/2)*$AZ$5))/3)*$L$29)))</f>
        <v>329249.39574428945</v>
      </c>
      <c r="M146" s="73">
        <v>11.5</v>
      </c>
      <c r="N146" s="79">
        <f t="shared" si="12"/>
        <v>172282.15480773634</v>
      </c>
      <c r="O146" s="53">
        <v>11.5</v>
      </c>
      <c r="P146" s="80">
        <f>IF($O146&gt;$G$20,IF('Silo Levels'!$L$13="Pumping",((PI()*((($C$19+$G$20)-$O146)*($O$20/($O$19/2)))^2*((($O$20+$G$20)-$O146))/3)*$P$29)+(((PI()*((($C$19+$G$20)-$O146)*($O$20/($O$19/2)))^2*(((($C$19+$G$20)-$O146)*($O$20/($O$19/2)))*$AZ$6))/3)*$P$29),(((PI()*((($C$19+$G$20)-$O146)*($O$20/($O$19/2)))^2*((($O$20+$G$20)-$O146)/3))*$P$29)-((PI()*((($C$19+$G$20)-$O146)*($O$20/($O$19/2)))^2*(((($C$19+$G$20)-$O146)*($O$20/($O$19/2)))*$AZ$6)/3)*$P$29))),IF('Silo Levels'!$L$13="Pumping",(($D$18*$P$29)+((PI()*(($C$21/2)^2)*($G$20-$O146))*$P$29))+((($D$18+$H$18)/3)*$BD$6)+(((PI()*($C$21/2)^2*(($C$21/2)*$AZ$6))/3)*$P$29),(($D$18*$P$29)+((PI()*(($C$21/2)^2)*($G$20-$O146))*$P$29))+((($D$18+$H$18)/3)*$BD$6)-(((PI()*($C$21/2)^2*(($C$21/2)*$AZ$6))/3)*$P$29)))</f>
        <v>168196.95347571158</v>
      </c>
      <c r="Q146" s="73">
        <v>11.5</v>
      </c>
      <c r="R146" s="79">
        <f t="shared" si="13"/>
        <v>167675.80619005405</v>
      </c>
      <c r="S146" s="53">
        <v>11.5</v>
      </c>
      <c r="T146" s="80">
        <f>IF($S146&gt;$G$20,IF('Silo Levels'!$L$14="Pumping",((PI()*((($C$19+$G$20)-$S146)*($O$20/($O$19/2)))^2*((($O$20+$G$20)-$S146))/3)*$T$29)+(((PI()*((($C$19+$G$20)-$S146)*($O$20/($O$19/2)))^2*(((($C$19+$G$20)-$S146)*($O$20/($O$19/2)))*$AZ$7))/3)*$T$29),(((PI()*((($C$19+$G$20)-$S146)*($O$20/($O$19/2)))^2*((($O$20+$G$20)-$S146)/3))*$T$29)-((PI()*((($C$19+$G$20)-$S146)*($O$20/($O$19/2)))^2*(((($C$19+$G$20)-$S146)*($O$20/($O$19/2)))*$AZ$7)/3)*$T$29))),IF('Silo Levels'!$L$14="Pumping",(($D$18*$T$29)+((PI()*(($C$21/2)^2)*($G$20-$S146))*$T$29))+((($D$18+$H$18)/3)*$BD$7)+(((PI()*($C$21/2)^2*(($C$21/2)*$AZ$7))/3)*$T$29),(($D$18*$T$29)+((PI()*(($C$21/2)^2)*($G$20-$S146))*$T$29))+((($D$18+$H$18)/3)*$BD$7)-(((PI()*($C$21/2)^2*(($C$21/2)*$AZ$7))/3)*$T$29)))</f>
        <v>163701.74471892518</v>
      </c>
      <c r="U146" s="73">
        <v>11.5</v>
      </c>
      <c r="V146" s="79">
        <f t="shared" si="16"/>
        <v>163422.0079197473</v>
      </c>
      <c r="W146" s="53">
        <v>11.5</v>
      </c>
      <c r="X146" s="80">
        <f>IF($W146&gt;$G$20,IF('Silo Levels'!$L$15="Pumping",((PI()*((($C$19+$G$20)-$W146)*($O$20/($O$19/2)))^2*((($O$20+$G$20)-$W146))/3)*$X$29)+(((PI()*((($C$19+$G$20)-$W146)*($O$20/($O$19/2)))^2*(((($C$19+$G$20)-$W146)*($O$20/($O$19/2)))*$AZ$8))/3)*$X$29),(((PI()*((($C$19+$G$20)-$W146)*($O$20/($O$19/2)))^2*((($O$20+$G$20)-$W146)/3))*$X$29)-((PI()*((($C$19+$G$20)-$W146)*($O$20/($O$19/2)))^2*(((($C$19+$G$20)-$W146)*($O$20/($O$19/2)))*$AZ$8)/3)*$X$29))),IF('Silo Levels'!$L$15="Pumping",(($D$18*$X$29)+((PI()*(($C$21/2)^2)*($G$20-$W146))*$X$29))+((($D$18+$H$18)/3)*$BD$8)+(((PI()*($C$21/2)^2*(($C$21/2)*$AZ$8))/3)*$X$29),(($D$18*$X$29)+((PI()*(($C$21/2)^2)*($G$20-$W146))*$X$29))+((($D$18+$H$18)/3)*$BD$8)-(((PI()*($C$21/2)^2*(($C$21/2)*$AZ$8))/3)*$X$29)))</f>
        <v>159550.5801368778</v>
      </c>
      <c r="Y146" s="73">
        <v>11.5</v>
      </c>
      <c r="Z146" s="79">
        <f t="shared" si="14"/>
        <v>160884.57318271589</v>
      </c>
      <c r="AA146" s="53">
        <v>11.5</v>
      </c>
      <c r="AB146" s="80">
        <f>IF($AA146&gt;$G$20,IF('Silo Levels'!$L$16="Pumping",((PI()*((($C$19+$G$20)-$AA146)*($O$20/($O$19/2)))^2*((($O$20+$G$20)-$AA146))/3)*$AB$29)+(((PI()*((($C$19+$G$20)-$AA146)*($O$20/($O$19/2)))^2*(((($C$19+$G$20)-$AA146)*($O$20/($O$19/2)))*$AZ$9))/3)*$AB$29),(((PI()*((($C$19+$G$20)-$AA146)*($O$20/($O$19/2)))^2*((($O$20+$G$20)-$AA146)/3))*$AB$29)-((PI()*((($C$19+$G$20)-$AA146)*($O$20/($O$19/2)))^2*(((($C$19+$G$20)-$AA146)*($O$20/($O$19/2)))*$AZ$9)/3)*$AB$29))),IF('Silo Levels'!$L$16="Pumping",(($D$18*$AB$29)+((PI()*(($C$21/2)^2)*($G$20-$AA146))*$AB$29))+((($D$18+$H$18)/3)*$BD$9)+(((PI()*($C$21/2)^2*(($C$21/2)*$AZ$9))/3)*$AB$29),(($D$18*$AB$29)+((PI()*(($C$21/2)^2)*($G$20-$AA146))*$AB$29))+((($D$18+$H$18)/3)*$BD$9)-(((PI()*($C$21/2)^2*(($C$21/2)*$AZ$9))/3)*$AB$29)))</f>
        <v>157074.36745816469</v>
      </c>
      <c r="AC146" s="73">
        <v>11.5</v>
      </c>
      <c r="AD146" s="79">
        <f t="shared" si="17"/>
        <v>159969.7978076837</v>
      </c>
      <c r="AE146" s="53">
        <v>11.5</v>
      </c>
      <c r="AF146" s="80">
        <f>IF($AE146&gt;$G$20,IF('Silo Levels'!$L$17="Pumping",((PI()*((($C$19+$G$20)-$AE146)*($O$20/($O$19/2)))^2*((($O$20+$G$20)-$AE146))/3)*$AF$29)+(((PI()*((($C$19+$G$20)-$AE146)*($O$20/($O$19/2)))^2*(((($C$19+$G$20)-$AE146)*($O$20/($O$19/2)))*$AZ$10))/3)*$AF$29),(((PI()*((($C$19+$G$20)-$AE146)*($O$20/($O$19/2)))^2*((($O$20+$G$20)-$AE146)/3))*$AF$29)-((PI()*((($C$19+$G$20)-$AE146)*($O$20/($O$19/2)))^2*(((($C$19+$G$20)-$AE146)*($O$20/($O$19/2)))*$AZ$10)/3)*$AF$29))),IF('Silo Levels'!$L$17="Pumping",(($D$18*$AF$29)+((PI()*(($C$21/2)^2)*($G$20-$AE146))*$AF$29))+((($D$18+$H$18)/3)*$BD$10)+(((PI()*($C$21/2)^2*(($C$21/2)*$AZ$10))/3)*$AF$29),(($D$18*$AF$29)+((PI()*(($C$21/2)^2)*($G$20-$AE146))*$AF$29))+((($D$18+$H$18)/3)*$BD$10)-(((PI()*($C$21/2)^2*(($C$21/2)*$AZ$10))/3)*$AF$29)))</f>
        <v>156181.66336265786</v>
      </c>
      <c r="AG146" s="73">
        <v>11.5</v>
      </c>
      <c r="AH146" s="79">
        <f t="shared" si="15"/>
        <v>160685.10390722711</v>
      </c>
      <c r="AI146" s="53">
        <v>11.5</v>
      </c>
      <c r="AJ146" s="80">
        <f>IF($AI146&gt;$G$20,IF('Silo Levels'!$L$18="Pumping",((PI()*((($C$19+$G$20)-$AI146)*($O$20/($O$19/2)))^2*((($O$20+$G$20)-$AI146))/3)*$AJ$29)+(((PI()*((($C$19+$G$20)-$AI146)*($O$20/($O$19/2)))^2*(((($C$19+$G$20)-$AI146)*($O$20/($O$19/2)))*$AZ$11))/3)*$AJ$29),(((PI()*((($C$19+$G$20)-$AI146)*($O$20/($O$19/2)))^2*((($O$20+$G$20)-$AI146)/3))*$AJ$29)-((PI()*((($C$19+$G$20)-$AI146)*($O$20/($O$19/2)))^2*(((($C$19+$G$20)-$AI146)*($O$20/($O$19/2)))*$AZ$11)/3)*$AJ$29))),IF('Silo Levels'!$L$18="Pumping",(($D$18*$AJ$29)+((PI()*(($C$21/2)^2)*($G$20-$AI146))*$AJ$29))+((($D$18+$H$18)/3)*$BD$11)+(((PI()*($C$21/2)^2*(($C$21/2)*$AZ$11))/3)*$AJ$29),(($D$18*$AJ$29)+((PI()*(($C$21/2)^2)*($G$20-$AI146))*$AJ$29))+((($D$18+$H$18)/3)*$BD$11)-(((PI()*($C$21/2)^2*(($C$21/2)*$AZ$11))/3)*$AJ$29)))</f>
        <v>156879.710885615</v>
      </c>
    </row>
    <row r="147" spans="1:36" x14ac:dyDescent="0.3">
      <c r="A147" s="48">
        <v>11.6</v>
      </c>
      <c r="B147" s="78">
        <f t="shared" si="9"/>
        <v>101771.43792457084</v>
      </c>
      <c r="C147" s="53">
        <v>11.6</v>
      </c>
      <c r="D147" s="54">
        <f>IF($C147&gt;$G$6,IF('Silo Levels'!$L$10="Pumping",((PI()*((($C$5+$G$6)-$C147)*($O$6/($O$5/2)))^2*((($O$6+$G$6)-$C147))/3)*$D$29)+(((PI()*((($C$5+$G$6)-$C147)*($O$6/($O$5/2)))^2*(((($C$5+$G$6)-$C147)*($O$6/($O$5/2)))*$AZ$3))/3)*$D$29),(((PI()*((($C$5+$G$6)-$C147)*($O$6/($O$5/2)))^2*((($O$6+$G$6)-$C147)/3))*$D$29)-((PI()*((($C$5+$G$6)-$C147)*($O$6/($O$5/2)))^2*(((($C$5+$G$6)-$C147)*($O$6/($O$5/2)))*$AZ$3)/3)*$D$29))),IF('Silo Levels'!$L$10="Pumping",(($D$4*$D$29)+((PI()*(($C$7/2)^2)*(G$6-$C147))*$D$29))+((($D$4+$H$4)/3)*$BD$3)+(((PI()*($C$7/2)^2*(($C$7/2)*$AZ$3))/3)*$D$29),(($D$4*$D$29)+((PI()*(($C$7/2)^2)*($G$6-$C147))*$D$29))+((($D$4+$H$4)/3)*$BD$3)-(((PI()*($C$7/2)^2*(($C$7/2)*$AZ$3))/3)*$D$29)))</f>
        <v>98715.931174864643</v>
      </c>
      <c r="E147" s="73">
        <v>11.6</v>
      </c>
      <c r="F147" s="78">
        <f t="shared" si="10"/>
        <v>88971.435294276453</v>
      </c>
      <c r="G147" s="53">
        <v>11.6</v>
      </c>
      <c r="H147" s="54">
        <f>IF($G147&gt;$G$6,IF('Silo Levels'!$L$11="Pumping",((PI()*((($C$5+$G$6)-$G147)*($O$6/($O$5/2)))^2*((($O$6+$G$6)-$G147))/3)*$H$29)+(((PI()*((($C$5+$G$6)-$G147)*($O$6/($O$5/2)))^2*(((($C$5+$G$6)-$G147)*($O$6/($O$5/2)))*$AZ$4))/3)*$H$29),(((PI()*((($C$5+$G$6)-$G147)*($O$6/($O$5/2)))^2*((($O$6+$G$6)-$G147)/3))*$H$29)-((PI()*((($C$5+$G$6)-$G147)*($O$6/($O$5/2)))^2*(((($C$5+$G$6)-$G147)*($O$6/($O$5/2)))*$AZ$4)/3)*$H$29))),IF('Silo Levels'!$L$11="Pumping",(($D$4*$H$29)+((PI()*(($C$7/2)^2)*(G$6-$G147))*$H$29))+((($D$4+$H$4)/3)*$BD$4)+(((PI()*($C$7/2)^2*(($C$7/2)*$AZ$4))/3)*$H$29),(($D$4*$H$29)+((PI()*(($C$7/2)^2)*($G$6-$G147))*$H$29))+((($D$4+$H$4)/3)*$BD$4)-(((PI()*($C$7/2)^2*(($C$7/2)*$AZ$4))/3)*$H$29)))</f>
        <v>86307.660179147977</v>
      </c>
      <c r="I147" s="73">
        <v>11.6</v>
      </c>
      <c r="J147" s="79">
        <f t="shared" si="11"/>
        <v>342528.4375902579</v>
      </c>
      <c r="K147" s="53">
        <v>11.6</v>
      </c>
      <c r="L147" s="80">
        <f>IF($K147&gt;$G$13,IF('Silo Levels'!$L$12="Pumping",((PI()*((($C$12+$G$13)-$K147)*($O$13/($O$12/2)))^2*((($O$13+$G$13)-$K147))/3)*$L$29)+(((PI()*((($C$12+$G$13)-$K147)*($O$13/($O$12/2)))^2*(((($C$12+$G$13)-$K147)*($O$13/($O$12/2)))*$AZ$5))/3)*$L$29),(((PI()*((($C$12+$G$13)-$K147)*($O$13/($O$12/2)))^2*((($O$13+$G$13)-$K147)/3))*$L$29)-((PI()*((($C$12+$G$13)-$K147)*($O$13/($O$12/2)))^2*(((($C$12+$G$13)-$K147)*($O$13/($O$12/2)))*$AZ$5)/3)*$L$29))),IF('Silo Levels'!$L$12="Pumping",(($D$11*$L$29)+((PI()*(($C$14/2)^2)*($G$13-$K147))*$L$29))+((($D$11+$H$11)/3)*$BD$5)+(((PI()*($C$14/2)^2*(($C$14/2)*$AZ$5))/3)*$L$29),(($D$11*$L$29)+((PI()*(($C$14/2)^2)*($G$13-$K147))*$L$29))+((($D$11+$H$11)/3)*$BD$5)-(((PI()*($C$14/2)^2*(($C$14/2)*$AZ$5))/3)*$L$29)))</f>
        <v>328330.43091065844</v>
      </c>
      <c r="M147" s="73">
        <v>11.6</v>
      </c>
      <c r="N147" s="79">
        <f t="shared" si="12"/>
        <v>171872.21125943557</v>
      </c>
      <c r="O147" s="53">
        <v>11.6</v>
      </c>
      <c r="P147" s="80">
        <f>IF($O147&gt;$G$20,IF('Silo Levels'!$L$13="Pumping",((PI()*((($C$19+$G$20)-$O147)*($O$20/($O$19/2)))^2*((($O$20+$G$20)-$O147))/3)*$P$29)+(((PI()*((($C$19+$G$20)-$O147)*($O$20/($O$19/2)))^2*(((($C$19+$G$20)-$O147)*($O$20/($O$19/2)))*$AZ$6))/3)*$P$29),(((PI()*((($C$19+$G$20)-$O147)*($O$20/($O$19/2)))^2*((($O$20+$G$20)-$O147)/3))*$P$29)-((PI()*((($C$19+$G$20)-$O147)*($O$20/($O$19/2)))^2*(((($C$19+$G$20)-$O147)*($O$20/($O$19/2)))*$AZ$6)/3)*$P$29))),IF('Silo Levels'!$L$13="Pumping",(($D$18*$P$29)+((PI()*(($C$21/2)^2)*($G$20-$O147))*$P$29))+((($D$18+$H$18)/3)*$BD$6)+(((PI()*($C$21/2)^2*(($C$21/2)*$AZ$6))/3)*$P$29),(($D$18*$P$29)+((PI()*(($C$21/2)^2)*($G$20-$O147))*$P$29))+((($D$18+$H$18)/3)*$BD$6)-(((PI()*($C$21/2)^2*(($C$21/2)*$AZ$6))/3)*$P$29)))</f>
        <v>167787.00992741081</v>
      </c>
      <c r="Q147" s="73">
        <v>11.6</v>
      </c>
      <c r="R147" s="79">
        <f t="shared" si="13"/>
        <v>167277.01535253311</v>
      </c>
      <c r="S147" s="53">
        <v>11.6</v>
      </c>
      <c r="T147" s="80">
        <f>IF($S147&gt;$G$20,IF('Silo Levels'!$L$14="Pumping",((PI()*((($C$19+$G$20)-$S147)*($O$20/($O$19/2)))^2*((($O$20+$G$20)-$S147))/3)*$T$29)+(((PI()*((($C$19+$G$20)-$S147)*($O$20/($O$19/2)))^2*(((($C$19+$G$20)-$S147)*($O$20/($O$19/2)))*$AZ$7))/3)*$T$29),(((PI()*((($C$19+$G$20)-$S147)*($O$20/($O$19/2)))^2*((($O$20+$G$20)-$S147)/3))*$T$29)-((PI()*((($C$19+$G$20)-$S147)*($O$20/($O$19/2)))^2*(((($C$19+$G$20)-$S147)*($O$20/($O$19/2)))*$AZ$7)/3)*$T$29))),IF('Silo Levels'!$L$14="Pumping",(($D$18*$T$29)+((PI()*(($C$21/2)^2)*($G$20-$S147))*$T$29))+((($D$18+$H$18)/3)*$BD$7)+(((PI()*($C$21/2)^2*(($C$21/2)*$AZ$7))/3)*$T$29),(($D$18*$T$29)+((PI()*(($C$21/2)^2)*($G$20-$S147))*$T$29))+((($D$18+$H$18)/3)*$BD$7)-(((PI()*($C$21/2)^2*(($C$21/2)*$AZ$7))/3)*$T$29)))</f>
        <v>163302.95388140425</v>
      </c>
      <c r="U147" s="73">
        <v>11.6</v>
      </c>
      <c r="V147" s="79">
        <f t="shared" si="16"/>
        <v>163033.51621191928</v>
      </c>
      <c r="W147" s="53">
        <v>11.6</v>
      </c>
      <c r="X147" s="80">
        <f>IF($W147&gt;$G$20,IF('Silo Levels'!$L$15="Pumping",((PI()*((($C$19+$G$20)-$W147)*($O$20/($O$19/2)))^2*((($O$20+$G$20)-$W147))/3)*$X$29)+(((PI()*((($C$19+$G$20)-$W147)*($O$20/($O$19/2)))^2*(((($C$19+$G$20)-$W147)*($O$20/($O$19/2)))*$AZ$8))/3)*$X$29),(((PI()*((($C$19+$G$20)-$W147)*($O$20/($O$19/2)))^2*((($O$20+$G$20)-$W147)/3))*$X$29)-((PI()*((($C$19+$G$20)-$W147)*($O$20/($O$19/2)))^2*(((($C$19+$G$20)-$W147)*($O$20/($O$19/2)))*$AZ$8)/3)*$X$29))),IF('Silo Levels'!$L$15="Pumping",(($D$18*$X$29)+((PI()*(($C$21/2)^2)*($G$20-$W147))*$X$29))+((($D$18+$H$18)/3)*$BD$8)+(((PI()*($C$21/2)^2*(($C$21/2)*$AZ$8))/3)*$X$29),(($D$18*$X$29)+((PI()*(($C$21/2)^2)*($G$20-$W147))*$X$29))+((($D$18+$H$18)/3)*$BD$8)-(((PI()*($C$21/2)^2*(($C$21/2)*$AZ$8))/3)*$X$29)))</f>
        <v>159162.08842904979</v>
      </c>
      <c r="Y147" s="73">
        <v>11.6</v>
      </c>
      <c r="Z147" s="79">
        <f t="shared" si="14"/>
        <v>160502.22501244731</v>
      </c>
      <c r="AA147" s="53">
        <v>11.6</v>
      </c>
      <c r="AB147" s="80">
        <f>IF($AA147&gt;$G$20,IF('Silo Levels'!$L$16="Pumping",((PI()*((($C$19+$G$20)-$AA147)*($O$20/($O$19/2)))^2*((($O$20+$G$20)-$AA147))/3)*$AB$29)+(((PI()*((($C$19+$G$20)-$AA147)*($O$20/($O$19/2)))^2*(((($C$19+$G$20)-$AA147)*($O$20/($O$19/2)))*$AZ$9))/3)*$AB$29),(((PI()*((($C$19+$G$20)-$AA147)*($O$20/($O$19/2)))^2*((($O$20+$G$20)-$AA147)/3))*$AB$29)-((PI()*((($C$19+$G$20)-$AA147)*($O$20/($O$19/2)))^2*(((($C$19+$G$20)-$AA147)*($O$20/($O$19/2)))*$AZ$9)/3)*$AB$29))),IF('Silo Levels'!$L$16="Pumping",(($D$18*$AB$29)+((PI()*(($C$21/2)^2)*($G$20-$AA147))*$AB$29))+((($D$18+$H$18)/3)*$BD$9)+(((PI()*($C$21/2)^2*(($C$21/2)*$AZ$9))/3)*$AB$29),(($D$18*$AB$29)+((PI()*(($C$21/2)^2)*($G$20-$AA147))*$AB$29))+((($D$18+$H$18)/3)*$BD$9)-(((PI()*($C$21/2)^2*(($C$21/2)*$AZ$9))/3)*$AB$29)))</f>
        <v>156692.01928789611</v>
      </c>
      <c r="AC147" s="73">
        <v>11.6</v>
      </c>
      <c r="AD147" s="79">
        <f t="shared" si="17"/>
        <v>159589.66445570896</v>
      </c>
      <c r="AE147" s="53">
        <v>11.6</v>
      </c>
      <c r="AF147" s="80">
        <f>IF($AE147&gt;$G$20,IF('Silo Levels'!$L$17="Pumping",((PI()*((($C$19+$G$20)-$AE147)*($O$20/($O$19/2)))^2*((($O$20+$G$20)-$AE147))/3)*$AF$29)+(((PI()*((($C$19+$G$20)-$AE147)*($O$20/($O$19/2)))^2*(((($C$19+$G$20)-$AE147)*($O$20/($O$19/2)))*$AZ$10))/3)*$AF$29),(((PI()*((($C$19+$G$20)-$AE147)*($O$20/($O$19/2)))^2*((($O$20+$G$20)-$AE147)/3))*$AF$29)-((PI()*((($C$19+$G$20)-$AE147)*($O$20/($O$19/2)))^2*(((($C$19+$G$20)-$AE147)*($O$20/($O$19/2)))*$AZ$10)/3)*$AF$29))),IF('Silo Levels'!$L$17="Pumping",(($D$18*$AF$29)+((PI()*(($C$21/2)^2)*($G$20-$AE147))*$AF$29))+((($D$18+$H$18)/3)*$BD$10)+(((PI()*($C$21/2)^2*(($C$21/2)*$AZ$10))/3)*$AF$29),(($D$18*$AF$29)+((PI()*(($C$21/2)^2)*($G$20-$AE147))*$AF$29))+((($D$18+$H$18)/3)*$BD$10)-(((PI()*($C$21/2)^2*(($C$21/2)*$AZ$10))/3)*$AF$29)))</f>
        <v>155801.53001068311</v>
      </c>
      <c r="AG147" s="73">
        <v>11.6</v>
      </c>
      <c r="AH147" s="79">
        <f t="shared" si="15"/>
        <v>160303.23868415243</v>
      </c>
      <c r="AI147" s="53">
        <v>11.6</v>
      </c>
      <c r="AJ147" s="80">
        <f>IF($AI147&gt;$G$20,IF('Silo Levels'!$L$18="Pumping",((PI()*((($C$19+$G$20)-$AI147)*($O$20/($O$19/2)))^2*((($O$20+$G$20)-$AI147))/3)*$AJ$29)+(((PI()*((($C$19+$G$20)-$AI147)*($O$20/($O$19/2)))^2*(((($C$19+$G$20)-$AI147)*($O$20/($O$19/2)))*$AZ$11))/3)*$AJ$29),(((PI()*((($C$19+$G$20)-$AI147)*($O$20/($O$19/2)))^2*((($O$20+$G$20)-$AI147)/3))*$AJ$29)-((PI()*((($C$19+$G$20)-$AI147)*($O$20/($O$19/2)))^2*(((($C$19+$G$20)-$AI147)*($O$20/($O$19/2)))*$AZ$11)/3)*$AJ$29))),IF('Silo Levels'!$L$18="Pumping",(($D$18*$AJ$29)+((PI()*(($C$21/2)^2)*($G$20-$AI147))*$AJ$29))+((($D$18+$H$18)/3)*$BD$11)+(((PI()*($C$21/2)^2*(($C$21/2)*$AZ$11))/3)*$AJ$29),(($D$18*$AJ$29)+((PI()*(($C$21/2)^2)*($G$20-$AI147))*$AJ$29))+((($D$18+$H$18)/3)*$BD$11)-(((PI()*($C$21/2)^2*(($C$21/2)*$AZ$11))/3)*$AJ$29)))</f>
        <v>156497.84566254032</v>
      </c>
    </row>
    <row r="148" spans="1:36" x14ac:dyDescent="0.3">
      <c r="A148" s="48">
        <v>11.7</v>
      </c>
      <c r="B148" s="78">
        <f t="shared" si="9"/>
        <v>101333.41605104403</v>
      </c>
      <c r="C148" s="53">
        <v>11.7</v>
      </c>
      <c r="D148" s="54">
        <f>IF($C148&gt;$G$6,IF('Silo Levels'!$L$10="Pumping",((PI()*((($C$5+$G$6)-$C148)*($O$6/($O$5/2)))^2*((($O$6+$G$6)-$C148))/3)*$D$29)+(((PI()*((($C$5+$G$6)-$C148)*($O$6/($O$5/2)))^2*(((($C$5+$G$6)-$C148)*($O$6/($O$5/2)))*$AZ$3))/3)*$D$29),(((PI()*((($C$5+$G$6)-$C148)*($O$6/($O$5/2)))^2*((($O$6+$G$6)-$C148)/3))*$D$29)-((PI()*((($C$5+$G$6)-$C148)*($O$6/($O$5/2)))^2*(((($C$5+$G$6)-$C148)*($O$6/($O$5/2)))*$AZ$3)/3)*$D$29))),IF('Silo Levels'!$L$10="Pumping",(($D$4*$D$29)+((PI()*(($C$7/2)^2)*(G$6-$C148))*$D$29))+((($D$4+$H$4)/3)*$BD$3)+(((PI()*($C$7/2)^2*(($C$7/2)*$AZ$3))/3)*$D$29),(($D$4*$D$29)+((PI()*(($C$7/2)^2)*($G$6-$C148))*$D$29))+((($D$4+$H$4)/3)*$BD$3)-(((PI()*($C$7/2)^2*(($C$7/2)*$AZ$3))/3)*$D$29)))</f>
        <v>98277.90930133783</v>
      </c>
      <c r="E148" s="73">
        <v>11.7</v>
      </c>
      <c r="F148" s="78">
        <f t="shared" si="10"/>
        <v>88589.570071201786</v>
      </c>
      <c r="G148" s="53">
        <v>11.7</v>
      </c>
      <c r="H148" s="54">
        <f>IF($G148&gt;$G$6,IF('Silo Levels'!$L$11="Pumping",((PI()*((($C$5+$G$6)-$G148)*($O$6/($O$5/2)))^2*((($O$6+$G$6)-$G148))/3)*$H$29)+(((PI()*((($C$5+$G$6)-$G148)*($O$6/($O$5/2)))^2*(((($C$5+$G$6)-$G148)*($O$6/($O$5/2)))*$AZ$4))/3)*$H$29),(((PI()*((($C$5+$G$6)-$G148)*($O$6/($O$5/2)))^2*((($O$6+$G$6)-$G148)/3))*$H$29)-((PI()*((($C$5+$G$6)-$G148)*($O$6/($O$5/2)))^2*(((($C$5+$G$6)-$G148)*($O$6/($O$5/2)))*$AZ$4)/3)*$H$29))),IF('Silo Levels'!$L$11="Pumping",(($D$4*$H$29)+((PI()*(($C$7/2)^2)*(G$6-$G148))*$H$29))+((($D$4+$H$4)/3)*$BD$4)+(((PI()*($C$7/2)^2*(($C$7/2)*$AZ$4))/3)*$H$29),(($D$4*$H$29)+((PI()*(($C$7/2)^2)*($G$6-$G148))*$H$29))+((($D$4+$H$4)/3)*$BD$4)-(((PI()*($C$7/2)^2*(($C$7/2)*$AZ$4))/3)*$H$29)))</f>
        <v>85925.79495607331</v>
      </c>
      <c r="I148" s="73">
        <v>11.7</v>
      </c>
      <c r="J148" s="79">
        <f t="shared" si="11"/>
        <v>341609.47275662696</v>
      </c>
      <c r="K148" s="53">
        <v>11.7</v>
      </c>
      <c r="L148" s="80">
        <f>IF($K148&gt;$G$13,IF('Silo Levels'!$L$12="Pumping",((PI()*((($C$12+$G$13)-$K148)*($O$13/($O$12/2)))^2*((($O$13+$G$13)-$K148))/3)*$L$29)+(((PI()*((($C$12+$G$13)-$K148)*($O$13/($O$12/2)))^2*(((($C$12+$G$13)-$K148)*($O$13/($O$12/2)))*$AZ$5))/3)*$L$29),(((PI()*((($C$12+$G$13)-$K148)*($O$13/($O$12/2)))^2*((($O$13+$G$13)-$K148)/3))*$L$29)-((PI()*((($C$12+$G$13)-$K148)*($O$13/($O$12/2)))^2*(((($C$12+$G$13)-$K148)*($O$13/($O$12/2)))*$AZ$5)/3)*$L$29))),IF('Silo Levels'!$L$12="Pumping",(($D$11*$L$29)+((PI()*(($C$14/2)^2)*($G$13-$K148))*$L$29))+((($D$11+$H$11)/3)*$BD$5)+(((PI()*($C$14/2)^2*(($C$14/2)*$AZ$5))/3)*$L$29),(($D$11*$L$29)+((PI()*(($C$14/2)^2)*($G$13-$K148))*$L$29))+((($D$11+$H$11)/3)*$BD$5)-(((PI()*($C$14/2)^2*(($C$14/2)*$AZ$5))/3)*$L$29)))</f>
        <v>327411.46607702749</v>
      </c>
      <c r="M148" s="73">
        <v>11.7</v>
      </c>
      <c r="N148" s="79">
        <f t="shared" si="12"/>
        <v>171462.26771113486</v>
      </c>
      <c r="O148" s="53">
        <v>11.7</v>
      </c>
      <c r="P148" s="80">
        <f>IF($O148&gt;$G$20,IF('Silo Levels'!$L$13="Pumping",((PI()*((($C$19+$G$20)-$O148)*($O$20/($O$19/2)))^2*((($O$20+$G$20)-$O148))/3)*$P$29)+(((PI()*((($C$19+$G$20)-$O148)*($O$20/($O$19/2)))^2*(((($C$19+$G$20)-$O148)*($O$20/($O$19/2)))*$AZ$6))/3)*$P$29),(((PI()*((($C$19+$G$20)-$O148)*($O$20/($O$19/2)))^2*((($O$20+$G$20)-$O148)/3))*$P$29)-((PI()*((($C$19+$G$20)-$O148)*($O$20/($O$19/2)))^2*(((($C$19+$G$20)-$O148)*($O$20/($O$19/2)))*$AZ$6)/3)*$P$29))),IF('Silo Levels'!$L$13="Pumping",(($D$18*$P$29)+((PI()*(($C$21/2)^2)*($G$20-$O148))*$P$29))+((($D$18+$H$18)/3)*$BD$6)+(((PI()*($C$21/2)^2*(($C$21/2)*$AZ$6))/3)*$P$29),(($D$18*$P$29)+((PI()*(($C$21/2)^2)*($G$20-$O148))*$P$29))+((($D$18+$H$18)/3)*$BD$6)-(((PI()*($C$21/2)^2*(($C$21/2)*$AZ$6))/3)*$P$29)))</f>
        <v>167377.0663791101</v>
      </c>
      <c r="Q148" s="73">
        <v>11.7</v>
      </c>
      <c r="R148" s="79">
        <f t="shared" si="13"/>
        <v>166878.22451501217</v>
      </c>
      <c r="S148" s="53">
        <v>11.7</v>
      </c>
      <c r="T148" s="80">
        <f>IF($S148&gt;$G$20,IF('Silo Levels'!$L$14="Pumping",((PI()*((($C$19+$G$20)-$S148)*($O$20/($O$19/2)))^2*((($O$20+$G$20)-$S148))/3)*$T$29)+(((PI()*((($C$19+$G$20)-$S148)*($O$20/($O$19/2)))^2*(((($C$19+$G$20)-$S148)*($O$20/($O$19/2)))*$AZ$7))/3)*$T$29),(((PI()*((($C$19+$G$20)-$S148)*($O$20/($O$19/2)))^2*((($O$20+$G$20)-$S148)/3))*$T$29)-((PI()*((($C$19+$G$20)-$S148)*($O$20/($O$19/2)))^2*(((($C$19+$G$20)-$S148)*($O$20/($O$19/2)))*$AZ$7)/3)*$T$29))),IF('Silo Levels'!$L$14="Pumping",(($D$18*$T$29)+((PI()*(($C$21/2)^2)*($G$20-$S148))*$T$29))+((($D$18+$H$18)/3)*$BD$7)+(((PI()*($C$21/2)^2*(($C$21/2)*$AZ$7))/3)*$T$29),(($D$18*$T$29)+((PI()*(($C$21/2)^2)*($G$20-$S148))*$T$29))+((($D$18+$H$18)/3)*$BD$7)-(((PI()*($C$21/2)^2*(($C$21/2)*$AZ$7))/3)*$T$29)))</f>
        <v>162904.16304388331</v>
      </c>
      <c r="U148" s="73">
        <v>11.7</v>
      </c>
      <c r="V148" s="79">
        <f t="shared" si="16"/>
        <v>162645.02450409127</v>
      </c>
      <c r="W148" s="53">
        <v>11.7</v>
      </c>
      <c r="X148" s="80">
        <f>IF($W148&gt;$G$20,IF('Silo Levels'!$L$15="Pumping",((PI()*((($C$19+$G$20)-$W148)*($O$20/($O$19/2)))^2*((($O$20+$G$20)-$W148))/3)*$X$29)+(((PI()*((($C$19+$G$20)-$W148)*($O$20/($O$19/2)))^2*(((($C$19+$G$20)-$W148)*($O$20/($O$19/2)))*$AZ$8))/3)*$X$29),(((PI()*((($C$19+$G$20)-$W148)*($O$20/($O$19/2)))^2*((($O$20+$G$20)-$W148)/3))*$X$29)-((PI()*((($C$19+$G$20)-$W148)*($O$20/($O$19/2)))^2*(((($C$19+$G$20)-$W148)*($O$20/($O$19/2)))*$AZ$8)/3)*$X$29))),IF('Silo Levels'!$L$15="Pumping",(($D$18*$X$29)+((PI()*(($C$21/2)^2)*($G$20-$W148))*$X$29))+((($D$18+$H$18)/3)*$BD$8)+(((PI()*($C$21/2)^2*(($C$21/2)*$AZ$8))/3)*$X$29),(($D$18*$X$29)+((PI()*(($C$21/2)^2)*($G$20-$W148))*$X$29))+((($D$18+$H$18)/3)*$BD$8)-(((PI()*($C$21/2)^2*(($C$21/2)*$AZ$8))/3)*$X$29)))</f>
        <v>158773.59672122178</v>
      </c>
      <c r="Y148" s="73">
        <v>11.7</v>
      </c>
      <c r="Z148" s="79">
        <f t="shared" si="14"/>
        <v>160119.87684217878</v>
      </c>
      <c r="AA148" s="53">
        <v>11.7</v>
      </c>
      <c r="AB148" s="80">
        <f>IF($AA148&gt;$G$20,IF('Silo Levels'!$L$16="Pumping",((PI()*((($C$19+$G$20)-$AA148)*($O$20/($O$19/2)))^2*((($O$20+$G$20)-$AA148))/3)*$AB$29)+(((PI()*((($C$19+$G$20)-$AA148)*($O$20/($O$19/2)))^2*(((($C$19+$G$20)-$AA148)*($O$20/($O$19/2)))*$AZ$9))/3)*$AB$29),(((PI()*((($C$19+$G$20)-$AA148)*($O$20/($O$19/2)))^2*((($O$20+$G$20)-$AA148)/3))*$AB$29)-((PI()*((($C$19+$G$20)-$AA148)*($O$20/($O$19/2)))^2*(((($C$19+$G$20)-$AA148)*($O$20/($O$19/2)))*$AZ$9)/3)*$AB$29))),IF('Silo Levels'!$L$16="Pumping",(($D$18*$AB$29)+((PI()*(($C$21/2)^2)*($G$20-$AA148))*$AB$29))+((($D$18+$H$18)/3)*$BD$9)+(((PI()*($C$21/2)^2*(($C$21/2)*$AZ$9))/3)*$AB$29),(($D$18*$AB$29)+((PI()*(($C$21/2)^2)*($G$20-$AA148))*$AB$29))+((($D$18+$H$18)/3)*$BD$9)-(((PI()*($C$21/2)^2*(($C$21/2)*$AZ$9))/3)*$AB$29)))</f>
        <v>156309.67111762759</v>
      </c>
      <c r="AC148" s="73">
        <v>11.7</v>
      </c>
      <c r="AD148" s="79">
        <f t="shared" si="17"/>
        <v>159209.53110373428</v>
      </c>
      <c r="AE148" s="53">
        <v>11.7</v>
      </c>
      <c r="AF148" s="80">
        <f>IF($AE148&gt;$G$20,IF('Silo Levels'!$L$17="Pumping",((PI()*((($C$19+$G$20)-$AE148)*($O$20/($O$19/2)))^2*((($O$20+$G$20)-$AE148))/3)*$AF$29)+(((PI()*((($C$19+$G$20)-$AE148)*($O$20/($O$19/2)))^2*(((($C$19+$G$20)-$AE148)*($O$20/($O$19/2)))*$AZ$10))/3)*$AF$29),(((PI()*((($C$19+$G$20)-$AE148)*($O$20/($O$19/2)))^2*((($O$20+$G$20)-$AE148)/3))*$AF$29)-((PI()*((($C$19+$G$20)-$AE148)*($O$20/($O$19/2)))^2*(((($C$19+$G$20)-$AE148)*($O$20/($O$19/2)))*$AZ$10)/3)*$AF$29))),IF('Silo Levels'!$L$17="Pumping",(($D$18*$AF$29)+((PI()*(($C$21/2)^2)*($G$20-$AE148))*$AF$29))+((($D$18+$H$18)/3)*$BD$10)+(((PI()*($C$21/2)^2*(($C$21/2)*$AZ$10))/3)*$AF$29),(($D$18*$AF$29)+((PI()*(($C$21/2)^2)*($G$20-$AE148))*$AF$29))+((($D$18+$H$18)/3)*$BD$10)-(((PI()*($C$21/2)^2*(($C$21/2)*$AZ$10))/3)*$AF$29)))</f>
        <v>155421.39665870843</v>
      </c>
      <c r="AG148" s="73">
        <v>11.7</v>
      </c>
      <c r="AH148" s="79">
        <f t="shared" si="15"/>
        <v>159921.37346107778</v>
      </c>
      <c r="AI148" s="53">
        <v>11.7</v>
      </c>
      <c r="AJ148" s="80">
        <f>IF($AI148&gt;$G$20,IF('Silo Levels'!$L$18="Pumping",((PI()*((($C$19+$G$20)-$AI148)*($O$20/($O$19/2)))^2*((($O$20+$G$20)-$AI148))/3)*$AJ$29)+(((PI()*((($C$19+$G$20)-$AI148)*($O$20/($O$19/2)))^2*(((($C$19+$G$20)-$AI148)*($O$20/($O$19/2)))*$AZ$11))/3)*$AJ$29),(((PI()*((($C$19+$G$20)-$AI148)*($O$20/($O$19/2)))^2*((($O$20+$G$20)-$AI148)/3))*$AJ$29)-((PI()*((($C$19+$G$20)-$AI148)*($O$20/($O$19/2)))^2*(((($C$19+$G$20)-$AI148)*($O$20/($O$19/2)))*$AZ$11)/3)*$AJ$29))),IF('Silo Levels'!$L$18="Pumping",(($D$18*$AJ$29)+((PI()*(($C$21/2)^2)*($G$20-$AI148))*$AJ$29))+((($D$18+$H$18)/3)*$BD$11)+(((PI()*($C$21/2)^2*(($C$21/2)*$AZ$11))/3)*$AJ$29),(($D$18*$AJ$29)+((PI()*(($C$21/2)^2)*($G$20-$AI148))*$AJ$29))+((($D$18+$H$18)/3)*$BD$11)-(((PI()*($C$21/2)^2*(($C$21/2)*$AZ$11))/3)*$AJ$29)))</f>
        <v>156115.98043946567</v>
      </c>
    </row>
    <row r="149" spans="1:36" x14ac:dyDescent="0.3">
      <c r="A149" s="48">
        <v>11.8</v>
      </c>
      <c r="B149" s="78">
        <f t="shared" si="9"/>
        <v>100895.3941775172</v>
      </c>
      <c r="C149" s="53">
        <v>11.8</v>
      </c>
      <c r="D149" s="54">
        <f>IF($C149&gt;$G$6,IF('Silo Levels'!$L$10="Pumping",((PI()*((($C$5+$G$6)-$C149)*($O$6/($O$5/2)))^2*((($O$6+$G$6)-$C149))/3)*$D$29)+(((PI()*((($C$5+$G$6)-$C149)*($O$6/($O$5/2)))^2*(((($C$5+$G$6)-$C149)*($O$6/($O$5/2)))*$AZ$3))/3)*$D$29),(((PI()*((($C$5+$G$6)-$C149)*($O$6/($O$5/2)))^2*((($O$6+$G$6)-$C149)/3))*$D$29)-((PI()*((($C$5+$G$6)-$C149)*($O$6/($O$5/2)))^2*(((($C$5+$G$6)-$C149)*($O$6/($O$5/2)))*$AZ$3)/3)*$D$29))),IF('Silo Levels'!$L$10="Pumping",(($D$4*$D$29)+((PI()*(($C$7/2)^2)*(G$6-$C149))*$D$29))+((($D$4+$H$4)/3)*$BD$3)+(((PI()*($C$7/2)^2*(($C$7/2)*$AZ$3))/3)*$D$29),(($D$4*$D$29)+((PI()*(($C$7/2)^2)*($G$6-$C149))*$D$29))+((($D$4+$H$4)/3)*$BD$3)-(((PI()*($C$7/2)^2*(($C$7/2)*$AZ$3))/3)*$D$29)))</f>
        <v>97839.887427811002</v>
      </c>
      <c r="E149" s="73">
        <v>11.8</v>
      </c>
      <c r="F149" s="78">
        <f t="shared" si="10"/>
        <v>88207.704848127119</v>
      </c>
      <c r="G149" s="53">
        <v>11.8</v>
      </c>
      <c r="H149" s="54">
        <f>IF($G149&gt;$G$6,IF('Silo Levels'!$L$11="Pumping",((PI()*((($C$5+$G$6)-$G149)*($O$6/($O$5/2)))^2*((($O$6+$G$6)-$G149))/3)*$H$29)+(((PI()*((($C$5+$G$6)-$G149)*($O$6/($O$5/2)))^2*(((($C$5+$G$6)-$G149)*($O$6/($O$5/2)))*$AZ$4))/3)*$H$29),(((PI()*((($C$5+$G$6)-$G149)*($O$6/($O$5/2)))^2*((($O$6+$G$6)-$G149)/3))*$H$29)-((PI()*((($C$5+$G$6)-$G149)*($O$6/($O$5/2)))^2*(((($C$5+$G$6)-$G149)*($O$6/($O$5/2)))*$AZ$4)/3)*$H$29))),IF('Silo Levels'!$L$11="Pumping",(($D$4*$H$29)+((PI()*(($C$7/2)^2)*(G$6-$G149))*$H$29))+((($D$4+$H$4)/3)*$BD$4)+(((PI()*($C$7/2)^2*(($C$7/2)*$AZ$4))/3)*$H$29),(($D$4*$H$29)+((PI()*(($C$7/2)^2)*($G$6-$G149))*$H$29))+((($D$4+$H$4)/3)*$BD$4)-(((PI()*($C$7/2)^2*(($C$7/2)*$AZ$4))/3)*$H$29)))</f>
        <v>85543.929732998644</v>
      </c>
      <c r="I149" s="73">
        <v>11.8</v>
      </c>
      <c r="J149" s="79">
        <f t="shared" si="11"/>
        <v>340690.50792299578</v>
      </c>
      <c r="K149" s="53">
        <v>11.8</v>
      </c>
      <c r="L149" s="80">
        <f>IF($K149&gt;$G$13,IF('Silo Levels'!$L$12="Pumping",((PI()*((($C$12+$G$13)-$K149)*($O$13/($O$12/2)))^2*((($O$13+$G$13)-$K149))/3)*$L$29)+(((PI()*((($C$12+$G$13)-$K149)*($O$13/($O$12/2)))^2*(((($C$12+$G$13)-$K149)*($O$13/($O$12/2)))*$AZ$5))/3)*$L$29),(((PI()*((($C$12+$G$13)-$K149)*($O$13/($O$12/2)))^2*((($O$13+$G$13)-$K149)/3))*$L$29)-((PI()*((($C$12+$G$13)-$K149)*($O$13/($O$12/2)))^2*(((($C$12+$G$13)-$K149)*($O$13/($O$12/2)))*$AZ$5)/3)*$L$29))),IF('Silo Levels'!$L$12="Pumping",(($D$11*$L$29)+((PI()*(($C$14/2)^2)*($G$13-$K149))*$L$29))+((($D$11+$H$11)/3)*$BD$5)+(((PI()*($C$14/2)^2*(($C$14/2)*$AZ$5))/3)*$L$29),(($D$11*$L$29)+((PI()*(($C$14/2)^2)*($G$13-$K149))*$L$29))+((($D$11+$H$11)/3)*$BD$5)-(((PI()*($C$14/2)^2*(($C$14/2)*$AZ$5))/3)*$L$29)))</f>
        <v>326492.50124339631</v>
      </c>
      <c r="M149" s="73">
        <v>11.8</v>
      </c>
      <c r="N149" s="79">
        <f t="shared" si="12"/>
        <v>171052.32416283412</v>
      </c>
      <c r="O149" s="53">
        <v>11.8</v>
      </c>
      <c r="P149" s="80">
        <f>IF($O149&gt;$G$20,IF('Silo Levels'!$L$13="Pumping",((PI()*((($C$19+$G$20)-$O149)*($O$20/($O$19/2)))^2*((($O$20+$G$20)-$O149))/3)*$P$29)+(((PI()*((($C$19+$G$20)-$O149)*($O$20/($O$19/2)))^2*(((($C$19+$G$20)-$O149)*($O$20/($O$19/2)))*$AZ$6))/3)*$P$29),(((PI()*((($C$19+$G$20)-$O149)*($O$20/($O$19/2)))^2*((($O$20+$G$20)-$O149)/3))*$P$29)-((PI()*((($C$19+$G$20)-$O149)*($O$20/($O$19/2)))^2*(((($C$19+$G$20)-$O149)*($O$20/($O$19/2)))*$AZ$6)/3)*$P$29))),IF('Silo Levels'!$L$13="Pumping",(($D$18*$P$29)+((PI()*(($C$21/2)^2)*($G$20-$O149))*$P$29))+((($D$18+$H$18)/3)*$BD$6)+(((PI()*($C$21/2)^2*(($C$21/2)*$AZ$6))/3)*$P$29),(($D$18*$P$29)+((PI()*(($C$21/2)^2)*($G$20-$O149))*$P$29))+((($D$18+$H$18)/3)*$BD$6)-(((PI()*($C$21/2)^2*(($C$21/2)*$AZ$6))/3)*$P$29)))</f>
        <v>166967.12283080936</v>
      </c>
      <c r="Q149" s="73">
        <v>11.8</v>
      </c>
      <c r="R149" s="79">
        <f t="shared" si="13"/>
        <v>166479.43367749124</v>
      </c>
      <c r="S149" s="53">
        <v>11.8</v>
      </c>
      <c r="T149" s="80">
        <f>IF($S149&gt;$G$20,IF('Silo Levels'!$L$14="Pumping",((PI()*((($C$19+$G$20)-$S149)*($O$20/($O$19/2)))^2*((($O$20+$G$20)-$S149))/3)*$T$29)+(((PI()*((($C$19+$G$20)-$S149)*($O$20/($O$19/2)))^2*(((($C$19+$G$20)-$S149)*($O$20/($O$19/2)))*$AZ$7))/3)*$T$29),(((PI()*((($C$19+$G$20)-$S149)*($O$20/($O$19/2)))^2*((($O$20+$G$20)-$S149)/3))*$T$29)-((PI()*((($C$19+$G$20)-$S149)*($O$20/($O$19/2)))^2*(((($C$19+$G$20)-$S149)*($O$20/($O$19/2)))*$AZ$7)/3)*$T$29))),IF('Silo Levels'!$L$14="Pumping",(($D$18*$T$29)+((PI()*(($C$21/2)^2)*($G$20-$S149))*$T$29))+((($D$18+$H$18)/3)*$BD$7)+(((PI()*($C$21/2)^2*(($C$21/2)*$AZ$7))/3)*$T$29),(($D$18*$T$29)+((PI()*(($C$21/2)^2)*($G$20-$S149))*$T$29))+((($D$18+$H$18)/3)*$BD$7)-(((PI()*($C$21/2)^2*(($C$21/2)*$AZ$7))/3)*$T$29)))</f>
        <v>162505.37220636237</v>
      </c>
      <c r="U149" s="73">
        <v>11.8</v>
      </c>
      <c r="V149" s="79">
        <f t="shared" si="16"/>
        <v>162256.53279626326</v>
      </c>
      <c r="W149" s="53">
        <v>11.8</v>
      </c>
      <c r="X149" s="80">
        <f>IF($W149&gt;$G$20,IF('Silo Levels'!$L$15="Pumping",((PI()*((($C$19+$G$20)-$W149)*($O$20/($O$19/2)))^2*((($O$20+$G$20)-$W149))/3)*$X$29)+(((PI()*((($C$19+$G$20)-$W149)*($O$20/($O$19/2)))^2*(((($C$19+$G$20)-$W149)*($O$20/($O$19/2)))*$AZ$8))/3)*$X$29),(((PI()*((($C$19+$G$20)-$W149)*($O$20/($O$19/2)))^2*((($O$20+$G$20)-$W149)/3))*$X$29)-((PI()*((($C$19+$G$20)-$W149)*($O$20/($O$19/2)))^2*(((($C$19+$G$20)-$W149)*($O$20/($O$19/2)))*$AZ$8)/3)*$X$29))),IF('Silo Levels'!$L$15="Pumping",(($D$18*$X$29)+((PI()*(($C$21/2)^2)*($G$20-$W149))*$X$29))+((($D$18+$H$18)/3)*$BD$8)+(((PI()*($C$21/2)^2*(($C$21/2)*$AZ$8))/3)*$X$29),(($D$18*$X$29)+((PI()*(($C$21/2)^2)*($G$20-$W149))*$X$29))+((($D$18+$H$18)/3)*$BD$8)-(((PI()*($C$21/2)^2*(($C$21/2)*$AZ$8))/3)*$X$29)))</f>
        <v>158385.10501339377</v>
      </c>
      <c r="Y149" s="73">
        <v>11.8</v>
      </c>
      <c r="Z149" s="79">
        <f t="shared" si="14"/>
        <v>159737.52867191023</v>
      </c>
      <c r="AA149" s="53">
        <v>11.8</v>
      </c>
      <c r="AB149" s="80">
        <f>IF($AA149&gt;$G$20,IF('Silo Levels'!$L$16="Pumping",((PI()*((($C$19+$G$20)-$AA149)*($O$20/($O$19/2)))^2*((($O$20+$G$20)-$AA149))/3)*$AB$29)+(((PI()*((($C$19+$G$20)-$AA149)*($O$20/($O$19/2)))^2*(((($C$19+$G$20)-$AA149)*($O$20/($O$19/2)))*$AZ$9))/3)*$AB$29),(((PI()*((($C$19+$G$20)-$AA149)*($O$20/($O$19/2)))^2*((($O$20+$G$20)-$AA149)/3))*$AB$29)-((PI()*((($C$19+$G$20)-$AA149)*($O$20/($O$19/2)))^2*(((($C$19+$G$20)-$AA149)*($O$20/($O$19/2)))*$AZ$9)/3)*$AB$29))),IF('Silo Levels'!$L$16="Pumping",(($D$18*$AB$29)+((PI()*(($C$21/2)^2)*($G$20-$AA149))*$AB$29))+((($D$18+$H$18)/3)*$BD$9)+(((PI()*($C$21/2)^2*(($C$21/2)*$AZ$9))/3)*$AB$29),(($D$18*$AB$29)+((PI()*(($C$21/2)^2)*($G$20-$AA149))*$AB$29))+((($D$18+$H$18)/3)*$BD$9)-(((PI()*($C$21/2)^2*(($C$21/2)*$AZ$9))/3)*$AB$29)))</f>
        <v>155927.32294735903</v>
      </c>
      <c r="AC149" s="73">
        <v>11.8</v>
      </c>
      <c r="AD149" s="79">
        <f t="shared" si="17"/>
        <v>158829.39775175953</v>
      </c>
      <c r="AE149" s="53">
        <v>11.8</v>
      </c>
      <c r="AF149" s="80">
        <f>IF($AE149&gt;$G$20,IF('Silo Levels'!$L$17="Pumping",((PI()*((($C$19+$G$20)-$AE149)*($O$20/($O$19/2)))^2*((($O$20+$G$20)-$AE149))/3)*$AF$29)+(((PI()*((($C$19+$G$20)-$AE149)*($O$20/($O$19/2)))^2*(((($C$19+$G$20)-$AE149)*($O$20/($O$19/2)))*$AZ$10))/3)*$AF$29),(((PI()*((($C$19+$G$20)-$AE149)*($O$20/($O$19/2)))^2*((($O$20+$G$20)-$AE149)/3))*$AF$29)-((PI()*((($C$19+$G$20)-$AE149)*($O$20/($O$19/2)))^2*(((($C$19+$G$20)-$AE149)*($O$20/($O$19/2)))*$AZ$10)/3)*$AF$29))),IF('Silo Levels'!$L$17="Pumping",(($D$18*$AF$29)+((PI()*(($C$21/2)^2)*($G$20-$AE149))*$AF$29))+((($D$18+$H$18)/3)*$BD$10)+(((PI()*($C$21/2)^2*(($C$21/2)*$AZ$10))/3)*$AF$29),(($D$18*$AF$29)+((PI()*(($C$21/2)^2)*($G$20-$AE149))*$AF$29))+((($D$18+$H$18)/3)*$BD$10)-(((PI()*($C$21/2)^2*(($C$21/2)*$AZ$10))/3)*$AF$29)))</f>
        <v>155041.26330673369</v>
      </c>
      <c r="AG149" s="73">
        <v>11.8</v>
      </c>
      <c r="AH149" s="79">
        <f t="shared" si="15"/>
        <v>159539.50823800312</v>
      </c>
      <c r="AI149" s="53">
        <v>11.8</v>
      </c>
      <c r="AJ149" s="80">
        <f>IF($AI149&gt;$G$20,IF('Silo Levels'!$L$18="Pumping",((PI()*((($C$19+$G$20)-$AI149)*($O$20/($O$19/2)))^2*((($O$20+$G$20)-$AI149))/3)*$AJ$29)+(((PI()*((($C$19+$G$20)-$AI149)*($O$20/($O$19/2)))^2*(((($C$19+$G$20)-$AI149)*($O$20/($O$19/2)))*$AZ$11))/3)*$AJ$29),(((PI()*((($C$19+$G$20)-$AI149)*($O$20/($O$19/2)))^2*((($O$20+$G$20)-$AI149)/3))*$AJ$29)-((PI()*((($C$19+$G$20)-$AI149)*($O$20/($O$19/2)))^2*(((($C$19+$G$20)-$AI149)*($O$20/($O$19/2)))*$AZ$11)/3)*$AJ$29))),IF('Silo Levels'!$L$18="Pumping",(($D$18*$AJ$29)+((PI()*(($C$21/2)^2)*($G$20-$AI149))*$AJ$29))+((($D$18+$H$18)/3)*$BD$11)+(((PI()*($C$21/2)^2*(($C$21/2)*$AZ$11))/3)*$AJ$29),(($D$18*$AJ$29)+((PI()*(($C$21/2)^2)*($G$20-$AI149))*$AJ$29))+((($D$18+$H$18)/3)*$BD$11)-(((PI()*($C$21/2)^2*(($C$21/2)*$AZ$11))/3)*$AJ$29)))</f>
        <v>155734.11521639102</v>
      </c>
    </row>
    <row r="150" spans="1:36" x14ac:dyDescent="0.3">
      <c r="A150" s="48">
        <v>11.9</v>
      </c>
      <c r="B150" s="78">
        <f t="shared" si="9"/>
        <v>100457.37230399039</v>
      </c>
      <c r="C150" s="53">
        <v>11.9</v>
      </c>
      <c r="D150" s="54">
        <f>IF($C150&gt;$G$6,IF('Silo Levels'!$L$10="Pumping",((PI()*((($C$5+$G$6)-$C150)*($O$6/($O$5/2)))^2*((($O$6+$G$6)-$C150))/3)*$D$29)+(((PI()*((($C$5+$G$6)-$C150)*($O$6/($O$5/2)))^2*(((($C$5+$G$6)-$C150)*($O$6/($O$5/2)))*$AZ$3))/3)*$D$29),(((PI()*((($C$5+$G$6)-$C150)*($O$6/($O$5/2)))^2*((($O$6+$G$6)-$C150)/3))*$D$29)-((PI()*((($C$5+$G$6)-$C150)*($O$6/($O$5/2)))^2*(((($C$5+$G$6)-$C150)*($O$6/($O$5/2)))*$AZ$3)/3)*$D$29))),IF('Silo Levels'!$L$10="Pumping",(($D$4*$D$29)+((PI()*(($C$7/2)^2)*(G$6-$C150))*$D$29))+((($D$4+$H$4)/3)*$BD$3)+(((PI()*($C$7/2)^2*(($C$7/2)*$AZ$3))/3)*$D$29),(($D$4*$D$29)+((PI()*(($C$7/2)^2)*($G$6-$C150))*$D$29))+((($D$4+$H$4)/3)*$BD$3)-(((PI()*($C$7/2)^2*(($C$7/2)*$AZ$3))/3)*$D$29)))</f>
        <v>97401.865554284188</v>
      </c>
      <c r="E150" s="73">
        <v>11.9</v>
      </c>
      <c r="F150" s="78">
        <f t="shared" si="10"/>
        <v>87825.839625052453</v>
      </c>
      <c r="G150" s="53">
        <v>11.9</v>
      </c>
      <c r="H150" s="54">
        <f>IF($G150&gt;$G$6,IF('Silo Levels'!$L$11="Pumping",((PI()*((($C$5+$G$6)-$G150)*($O$6/($O$5/2)))^2*((($O$6+$G$6)-$G150))/3)*$H$29)+(((PI()*((($C$5+$G$6)-$G150)*($O$6/($O$5/2)))^2*(((($C$5+$G$6)-$G150)*($O$6/($O$5/2)))*$AZ$4))/3)*$H$29),(((PI()*((($C$5+$G$6)-$G150)*($O$6/($O$5/2)))^2*((($O$6+$G$6)-$G150)/3))*$H$29)-((PI()*((($C$5+$G$6)-$G150)*($O$6/($O$5/2)))^2*(((($C$5+$G$6)-$G150)*($O$6/($O$5/2)))*$AZ$4)/3)*$H$29))),IF('Silo Levels'!$L$11="Pumping",(($D$4*$H$29)+((PI()*(($C$7/2)^2)*(G$6-$G150))*$H$29))+((($D$4+$H$4)/3)*$BD$4)+(((PI()*($C$7/2)^2*(($C$7/2)*$AZ$4))/3)*$H$29),(($D$4*$H$29)+((PI()*(($C$7/2)^2)*($G$6-$G150))*$H$29))+((($D$4+$H$4)/3)*$BD$4)-(((PI()*($C$7/2)^2*(($C$7/2)*$AZ$4))/3)*$H$29)))</f>
        <v>85162.064509923977</v>
      </c>
      <c r="I150" s="73">
        <v>11.9</v>
      </c>
      <c r="J150" s="79">
        <f t="shared" si="11"/>
        <v>339771.54308936483</v>
      </c>
      <c r="K150" s="53">
        <v>11.9</v>
      </c>
      <c r="L150" s="80">
        <f>IF($K150&gt;$G$13,IF('Silo Levels'!$L$12="Pumping",((PI()*((($C$12+$G$13)-$K150)*($O$13/($O$12/2)))^2*((($O$13+$G$13)-$K150))/3)*$L$29)+(((PI()*((($C$12+$G$13)-$K150)*($O$13/($O$12/2)))^2*(((($C$12+$G$13)-$K150)*($O$13/($O$12/2)))*$AZ$5))/3)*$L$29),(((PI()*((($C$12+$G$13)-$K150)*($O$13/($O$12/2)))^2*((($O$13+$G$13)-$K150)/3))*$L$29)-((PI()*((($C$12+$G$13)-$K150)*($O$13/($O$12/2)))^2*(((($C$12+$G$13)-$K150)*($O$13/($O$12/2)))*$AZ$5)/3)*$L$29))),IF('Silo Levels'!$L$12="Pumping",(($D$11*$L$29)+((PI()*(($C$14/2)^2)*($G$13-$K150))*$L$29))+((($D$11+$H$11)/3)*$BD$5)+(((PI()*($C$14/2)^2*(($C$14/2)*$AZ$5))/3)*$L$29),(($D$11*$L$29)+((PI()*(($C$14/2)^2)*($G$13-$K150))*$L$29))+((($D$11+$H$11)/3)*$BD$5)-(((PI()*($C$14/2)^2*(($C$14/2)*$AZ$5))/3)*$L$29)))</f>
        <v>325573.53640976537</v>
      </c>
      <c r="M150" s="73">
        <v>11.9</v>
      </c>
      <c r="N150" s="79">
        <f t="shared" si="12"/>
        <v>170642.38061453338</v>
      </c>
      <c r="O150" s="53">
        <v>11.9</v>
      </c>
      <c r="P150" s="80">
        <f>IF($O150&gt;$G$20,IF('Silo Levels'!$L$13="Pumping",((PI()*((($C$19+$G$20)-$O150)*($O$20/($O$19/2)))^2*((($O$20+$G$20)-$O150))/3)*$P$29)+(((PI()*((($C$19+$G$20)-$O150)*($O$20/($O$19/2)))^2*(((($C$19+$G$20)-$O150)*($O$20/($O$19/2)))*$AZ$6))/3)*$P$29),(((PI()*((($C$19+$G$20)-$O150)*($O$20/($O$19/2)))^2*((($O$20+$G$20)-$O150)/3))*$P$29)-((PI()*((($C$19+$G$20)-$O150)*($O$20/($O$19/2)))^2*(((($C$19+$G$20)-$O150)*($O$20/($O$19/2)))*$AZ$6)/3)*$P$29))),IF('Silo Levels'!$L$13="Pumping",(($D$18*$P$29)+((PI()*(($C$21/2)^2)*($G$20-$O150))*$P$29))+((($D$18+$H$18)/3)*$BD$6)+(((PI()*($C$21/2)^2*(($C$21/2)*$AZ$6))/3)*$P$29),(($D$18*$P$29)+((PI()*(($C$21/2)^2)*($G$20-$O150))*$P$29))+((($D$18+$H$18)/3)*$BD$6)-(((PI()*($C$21/2)^2*(($C$21/2)*$AZ$6))/3)*$P$29)))</f>
        <v>166557.17928250862</v>
      </c>
      <c r="Q150" s="73">
        <v>11.9</v>
      </c>
      <c r="R150" s="79">
        <f t="shared" si="13"/>
        <v>166080.6428399703</v>
      </c>
      <c r="S150" s="53">
        <v>11.9</v>
      </c>
      <c r="T150" s="80">
        <f>IF($S150&gt;$G$20,IF('Silo Levels'!$L$14="Pumping",((PI()*((($C$19+$G$20)-$S150)*($O$20/($O$19/2)))^2*((($O$20+$G$20)-$S150))/3)*$T$29)+(((PI()*((($C$19+$G$20)-$S150)*($O$20/($O$19/2)))^2*(((($C$19+$G$20)-$S150)*($O$20/($O$19/2)))*$AZ$7))/3)*$T$29),(((PI()*((($C$19+$G$20)-$S150)*($O$20/($O$19/2)))^2*((($O$20+$G$20)-$S150)/3))*$T$29)-((PI()*((($C$19+$G$20)-$S150)*($O$20/($O$19/2)))^2*(((($C$19+$G$20)-$S150)*($O$20/($O$19/2)))*$AZ$7)/3)*$T$29))),IF('Silo Levels'!$L$14="Pumping",(($D$18*$T$29)+((PI()*(($C$21/2)^2)*($G$20-$S150))*$T$29))+((($D$18+$H$18)/3)*$BD$7)+(((PI()*($C$21/2)^2*(($C$21/2)*$AZ$7))/3)*$T$29),(($D$18*$T$29)+((PI()*(($C$21/2)^2)*($G$20-$S150))*$T$29))+((($D$18+$H$18)/3)*$BD$7)-(((PI()*($C$21/2)^2*(($C$21/2)*$AZ$7))/3)*$T$29)))</f>
        <v>162106.58136884143</v>
      </c>
      <c r="U150" s="73">
        <v>11.9</v>
      </c>
      <c r="V150" s="79">
        <f t="shared" si="16"/>
        <v>161868.04108843525</v>
      </c>
      <c r="W150" s="53">
        <v>11.9</v>
      </c>
      <c r="X150" s="80">
        <f>IF($W150&gt;$G$20,IF('Silo Levels'!$L$15="Pumping",((PI()*((($C$19+$G$20)-$W150)*($O$20/($O$19/2)))^2*((($O$20+$G$20)-$W150))/3)*$X$29)+(((PI()*((($C$19+$G$20)-$W150)*($O$20/($O$19/2)))^2*(((($C$19+$G$20)-$W150)*($O$20/($O$19/2)))*$AZ$8))/3)*$X$29),(((PI()*((($C$19+$G$20)-$W150)*($O$20/($O$19/2)))^2*((($O$20+$G$20)-$W150)/3))*$X$29)-((PI()*((($C$19+$G$20)-$W150)*($O$20/($O$19/2)))^2*(((($C$19+$G$20)-$W150)*($O$20/($O$19/2)))*$AZ$8)/3)*$X$29))),IF('Silo Levels'!$L$15="Pumping",(($D$18*$X$29)+((PI()*(($C$21/2)^2)*($G$20-$W150))*$X$29))+((($D$18+$H$18)/3)*$BD$8)+(((PI()*($C$21/2)^2*(($C$21/2)*$AZ$8))/3)*$X$29),(($D$18*$X$29)+((PI()*(($C$21/2)^2)*($G$20-$W150))*$X$29))+((($D$18+$H$18)/3)*$BD$8)-(((PI()*($C$21/2)^2*(($C$21/2)*$AZ$8))/3)*$X$29)))</f>
        <v>157996.61330556576</v>
      </c>
      <c r="Y150" s="73">
        <v>11.9</v>
      </c>
      <c r="Z150" s="79">
        <f t="shared" si="14"/>
        <v>159355.18050164171</v>
      </c>
      <c r="AA150" s="53">
        <v>11.9</v>
      </c>
      <c r="AB150" s="80">
        <f>IF($AA150&gt;$G$20,IF('Silo Levels'!$L$16="Pumping",((PI()*((($C$19+$G$20)-$AA150)*($O$20/($O$19/2)))^2*((($O$20+$G$20)-$AA150))/3)*$AB$29)+(((PI()*((($C$19+$G$20)-$AA150)*($O$20/($O$19/2)))^2*(((($C$19+$G$20)-$AA150)*($O$20/($O$19/2)))*$AZ$9))/3)*$AB$29),(((PI()*((($C$19+$G$20)-$AA150)*($O$20/($O$19/2)))^2*((($O$20+$G$20)-$AA150)/3))*$AB$29)-((PI()*((($C$19+$G$20)-$AA150)*($O$20/($O$19/2)))^2*(((($C$19+$G$20)-$AA150)*($O$20/($O$19/2)))*$AZ$9)/3)*$AB$29))),IF('Silo Levels'!$L$16="Pumping",(($D$18*$AB$29)+((PI()*(($C$21/2)^2)*($G$20-$AA150))*$AB$29))+((($D$18+$H$18)/3)*$BD$9)+(((PI()*($C$21/2)^2*(($C$21/2)*$AZ$9))/3)*$AB$29),(($D$18*$AB$29)+((PI()*(($C$21/2)^2)*($G$20-$AA150))*$AB$29))+((($D$18+$H$18)/3)*$BD$9)-(((PI()*($C$21/2)^2*(($C$21/2)*$AZ$9))/3)*$AB$29)))</f>
        <v>155544.97477709051</v>
      </c>
      <c r="AC150" s="73">
        <v>11.9</v>
      </c>
      <c r="AD150" s="79">
        <f t="shared" si="17"/>
        <v>158449.26439978485</v>
      </c>
      <c r="AE150" s="53">
        <v>11.9</v>
      </c>
      <c r="AF150" s="80">
        <f>IF($AE150&gt;$G$20,IF('Silo Levels'!$L$17="Pumping",((PI()*((($C$19+$G$20)-$AE150)*($O$20/($O$19/2)))^2*((($O$20+$G$20)-$AE150))/3)*$AF$29)+(((PI()*((($C$19+$G$20)-$AE150)*($O$20/($O$19/2)))^2*(((($C$19+$G$20)-$AE150)*($O$20/($O$19/2)))*$AZ$10))/3)*$AF$29),(((PI()*((($C$19+$G$20)-$AE150)*($O$20/($O$19/2)))^2*((($O$20+$G$20)-$AE150)/3))*$AF$29)-((PI()*((($C$19+$G$20)-$AE150)*($O$20/($O$19/2)))^2*(((($C$19+$G$20)-$AE150)*($O$20/($O$19/2)))*$AZ$10)/3)*$AF$29))),IF('Silo Levels'!$L$17="Pumping",(($D$18*$AF$29)+((PI()*(($C$21/2)^2)*($G$20-$AE150))*$AF$29))+((($D$18+$H$18)/3)*$BD$10)+(((PI()*($C$21/2)^2*(($C$21/2)*$AZ$10))/3)*$AF$29),(($D$18*$AF$29)+((PI()*(($C$21/2)^2)*($G$20-$AE150))*$AF$29))+((($D$18+$H$18)/3)*$BD$10)-(((PI()*($C$21/2)^2*(($C$21/2)*$AZ$10))/3)*$AF$29)))</f>
        <v>154661.129954759</v>
      </c>
      <c r="AG150" s="73">
        <v>11.9</v>
      </c>
      <c r="AH150" s="79">
        <f t="shared" si="15"/>
        <v>159157.64301492847</v>
      </c>
      <c r="AI150" s="53">
        <v>11.9</v>
      </c>
      <c r="AJ150" s="80">
        <f>IF($AI150&gt;$G$20,IF('Silo Levels'!$L$18="Pumping",((PI()*((($C$19+$G$20)-$AI150)*($O$20/($O$19/2)))^2*((($O$20+$G$20)-$AI150))/3)*$AJ$29)+(((PI()*((($C$19+$G$20)-$AI150)*($O$20/($O$19/2)))^2*(((($C$19+$G$20)-$AI150)*($O$20/($O$19/2)))*$AZ$11))/3)*$AJ$29),(((PI()*((($C$19+$G$20)-$AI150)*($O$20/($O$19/2)))^2*((($O$20+$G$20)-$AI150)/3))*$AJ$29)-((PI()*((($C$19+$G$20)-$AI150)*($O$20/($O$19/2)))^2*(((($C$19+$G$20)-$AI150)*($O$20/($O$19/2)))*$AZ$11)/3)*$AJ$29))),IF('Silo Levels'!$L$18="Pumping",(($D$18*$AJ$29)+((PI()*(($C$21/2)^2)*($G$20-$AI150))*$AJ$29))+((($D$18+$H$18)/3)*$BD$11)+(((PI()*($C$21/2)^2*(($C$21/2)*$AZ$11))/3)*$AJ$29),(($D$18*$AJ$29)+((PI()*(($C$21/2)^2)*($G$20-$AI150))*$AJ$29))+((($D$18+$H$18)/3)*$BD$11)-(((PI()*($C$21/2)^2*(($C$21/2)*$AZ$11))/3)*$AJ$29)))</f>
        <v>155352.24999331636</v>
      </c>
    </row>
    <row r="151" spans="1:36" x14ac:dyDescent="0.3">
      <c r="A151" s="48">
        <v>12</v>
      </c>
      <c r="B151" s="78">
        <f t="shared" si="9"/>
        <v>100019.35043046357</v>
      </c>
      <c r="C151" s="53">
        <v>12</v>
      </c>
      <c r="D151" s="54">
        <f>IF($C151&gt;$G$6,IF('Silo Levels'!$L$10="Pumping",((PI()*((($C$5+$G$6)-$C151)*($O$6/($O$5/2)))^2*((($O$6+$G$6)-$C151))/3)*$D$29)+(((PI()*((($C$5+$G$6)-$C151)*($O$6/($O$5/2)))^2*(((($C$5+$G$6)-$C151)*($O$6/($O$5/2)))*$AZ$3))/3)*$D$29),(((PI()*((($C$5+$G$6)-$C151)*($O$6/($O$5/2)))^2*((($O$6+$G$6)-$C151)/3))*$D$29)-((PI()*((($C$5+$G$6)-$C151)*($O$6/($O$5/2)))^2*(((($C$5+$G$6)-$C151)*($O$6/($O$5/2)))*$AZ$3)/3)*$D$29))),IF('Silo Levels'!$L$10="Pumping",(($D$4*$D$29)+((PI()*(($C$7/2)^2)*(G$6-$C151))*$D$29))+((($D$4+$H$4)/3)*$BD$3)+(((PI()*($C$7/2)^2*(($C$7/2)*$AZ$3))/3)*$D$29),(($D$4*$D$29)+((PI()*(($C$7/2)^2)*($G$6-$C151))*$D$29))+((($D$4+$H$4)/3)*$BD$3)-(((PI()*($C$7/2)^2*(($C$7/2)*$AZ$3))/3)*$D$29)))</f>
        <v>96963.843680757374</v>
      </c>
      <c r="E151" s="73">
        <v>12</v>
      </c>
      <c r="F151" s="78">
        <f t="shared" si="10"/>
        <v>87443.974401977801</v>
      </c>
      <c r="G151" s="53">
        <v>12</v>
      </c>
      <c r="H151" s="54">
        <f>IF($G151&gt;$G$6,IF('Silo Levels'!$L$11="Pumping",((PI()*((($C$5+$G$6)-$G151)*($O$6/($O$5/2)))^2*((($O$6+$G$6)-$G151))/3)*$H$29)+(((PI()*((($C$5+$G$6)-$G151)*($O$6/($O$5/2)))^2*(((($C$5+$G$6)-$G151)*($O$6/($O$5/2)))*$AZ$4))/3)*$H$29),(((PI()*((($C$5+$G$6)-$G151)*($O$6/($O$5/2)))^2*((($O$6+$G$6)-$G151)/3))*$H$29)-((PI()*((($C$5+$G$6)-$G151)*($O$6/($O$5/2)))^2*(((($C$5+$G$6)-$G151)*($O$6/($O$5/2)))*$AZ$4)/3)*$H$29))),IF('Silo Levels'!$L$11="Pumping",(($D$4*$H$29)+((PI()*(($C$7/2)^2)*(G$6-$G151))*$H$29))+((($D$4+$H$4)/3)*$BD$4)+(((PI()*($C$7/2)^2*(($C$7/2)*$AZ$4))/3)*$H$29),(($D$4*$H$29)+((PI()*(($C$7/2)^2)*($G$6-$G151))*$H$29))+((($D$4+$H$4)/3)*$BD$4)-(((PI()*($C$7/2)^2*(($C$7/2)*$AZ$4))/3)*$H$29)))</f>
        <v>84780.199286849325</v>
      </c>
      <c r="I151" s="73">
        <v>12</v>
      </c>
      <c r="J151" s="79">
        <f t="shared" si="11"/>
        <v>338852.57825573382</v>
      </c>
      <c r="K151" s="53">
        <v>12</v>
      </c>
      <c r="L151" s="80">
        <f>IF($K151&gt;$G$13,IF('Silo Levels'!$L$12="Pumping",((PI()*((($C$12+$G$13)-$K151)*($O$13/($O$12/2)))^2*((($O$13+$G$13)-$K151))/3)*$L$29)+(((PI()*((($C$12+$G$13)-$K151)*($O$13/($O$12/2)))^2*(((($C$12+$G$13)-$K151)*($O$13/($O$12/2)))*$AZ$5))/3)*$L$29),(((PI()*((($C$12+$G$13)-$K151)*($O$13/($O$12/2)))^2*((($O$13+$G$13)-$K151)/3))*$L$29)-((PI()*((($C$12+$G$13)-$K151)*($O$13/($O$12/2)))^2*(((($C$12+$G$13)-$K151)*($O$13/($O$12/2)))*$AZ$5)/3)*$L$29))),IF('Silo Levels'!$L$12="Pumping",(($D$11*$L$29)+((PI()*(($C$14/2)^2)*($G$13-$K151))*$L$29))+((($D$11+$H$11)/3)*$BD$5)+(((PI()*($C$14/2)^2*(($C$14/2)*$AZ$5))/3)*$L$29),(($D$11*$L$29)+((PI()*(($C$14/2)^2)*($G$13-$K151))*$L$29))+((($D$11+$H$11)/3)*$BD$5)-(((PI()*($C$14/2)^2*(($C$14/2)*$AZ$5))/3)*$L$29)))</f>
        <v>324654.57157613436</v>
      </c>
      <c r="M151" s="73">
        <v>12</v>
      </c>
      <c r="N151" s="79">
        <f t="shared" si="12"/>
        <v>170232.43706623264</v>
      </c>
      <c r="O151" s="53">
        <v>12</v>
      </c>
      <c r="P151" s="80">
        <f>IF($O151&gt;$G$20,IF('Silo Levels'!$L$13="Pumping",((PI()*((($C$19+$G$20)-$O151)*($O$20/($O$19/2)))^2*((($O$20+$G$20)-$O151))/3)*$P$29)+(((PI()*((($C$19+$G$20)-$O151)*($O$20/($O$19/2)))^2*(((($C$19+$G$20)-$O151)*($O$20/($O$19/2)))*$AZ$6))/3)*$P$29),(((PI()*((($C$19+$G$20)-$O151)*($O$20/($O$19/2)))^2*((($O$20+$G$20)-$O151)/3))*$P$29)-((PI()*((($C$19+$G$20)-$O151)*($O$20/($O$19/2)))^2*(((($C$19+$G$20)-$O151)*($O$20/($O$19/2)))*$AZ$6)/3)*$P$29))),IF('Silo Levels'!$L$13="Pumping",(($D$18*$P$29)+((PI()*(($C$21/2)^2)*($G$20-$O151))*$P$29))+((($D$18+$H$18)/3)*$BD$6)+(((PI()*($C$21/2)^2*(($C$21/2)*$AZ$6))/3)*$P$29),(($D$18*$P$29)+((PI()*(($C$21/2)^2)*($G$20-$O151))*$P$29))+((($D$18+$H$18)/3)*$BD$6)-(((PI()*($C$21/2)^2*(($C$21/2)*$AZ$6))/3)*$P$29)))</f>
        <v>166147.23573420788</v>
      </c>
      <c r="Q151" s="73">
        <v>12</v>
      </c>
      <c r="R151" s="79">
        <f t="shared" si="13"/>
        <v>165681.85200244936</v>
      </c>
      <c r="S151" s="53">
        <v>12</v>
      </c>
      <c r="T151" s="80">
        <f>IF($S151&gt;$G$20,IF('Silo Levels'!$L$14="Pumping",((PI()*((($C$19+$G$20)-$S151)*($O$20/($O$19/2)))^2*((($O$20+$G$20)-$S151))/3)*$T$29)+(((PI()*((($C$19+$G$20)-$S151)*($O$20/($O$19/2)))^2*(((($C$19+$G$20)-$S151)*($O$20/($O$19/2)))*$AZ$7))/3)*$T$29),(((PI()*((($C$19+$G$20)-$S151)*($O$20/($O$19/2)))^2*((($O$20+$G$20)-$S151)/3))*$T$29)-((PI()*((($C$19+$G$20)-$S151)*($O$20/($O$19/2)))^2*(((($C$19+$G$20)-$S151)*($O$20/($O$19/2)))*$AZ$7)/3)*$T$29))),IF('Silo Levels'!$L$14="Pumping",(($D$18*$T$29)+((PI()*(($C$21/2)^2)*($G$20-$S151))*$T$29))+((($D$18+$H$18)/3)*$BD$7)+(((PI()*($C$21/2)^2*(($C$21/2)*$AZ$7))/3)*$T$29),(($D$18*$T$29)+((PI()*(($C$21/2)^2)*($G$20-$S151))*$T$29))+((($D$18+$H$18)/3)*$BD$7)-(((PI()*($C$21/2)^2*(($C$21/2)*$AZ$7))/3)*$T$29)))</f>
        <v>161707.7905313205</v>
      </c>
      <c r="U151" s="73">
        <v>12</v>
      </c>
      <c r="V151" s="79">
        <f t="shared" si="16"/>
        <v>161479.54938060723</v>
      </c>
      <c r="W151" s="53">
        <v>12</v>
      </c>
      <c r="X151" s="80">
        <f>IF($W151&gt;$G$20,IF('Silo Levels'!$L$15="Pumping",((PI()*((($C$19+$G$20)-$W151)*($O$20/($O$19/2)))^2*((($O$20+$G$20)-$W151))/3)*$X$29)+(((PI()*((($C$19+$G$20)-$W151)*($O$20/($O$19/2)))^2*(((($C$19+$G$20)-$W151)*($O$20/($O$19/2)))*$AZ$8))/3)*$X$29),(((PI()*((($C$19+$G$20)-$W151)*($O$20/($O$19/2)))^2*((($O$20+$G$20)-$W151)/3))*$X$29)-((PI()*((($C$19+$G$20)-$W151)*($O$20/($O$19/2)))^2*(((($C$19+$G$20)-$W151)*($O$20/($O$19/2)))*$AZ$8)/3)*$X$29))),IF('Silo Levels'!$L$15="Pumping",(($D$18*$X$29)+((PI()*(($C$21/2)^2)*($G$20-$W151))*$X$29))+((($D$18+$H$18)/3)*$BD$8)+(((PI()*($C$21/2)^2*(($C$21/2)*$AZ$8))/3)*$X$29),(($D$18*$X$29)+((PI()*(($C$21/2)^2)*($G$20-$W151))*$X$29))+((($D$18+$H$18)/3)*$BD$8)-(((PI()*($C$21/2)^2*(($C$21/2)*$AZ$8))/3)*$X$29)))</f>
        <v>157608.12159773774</v>
      </c>
      <c r="Y151" s="73">
        <v>12</v>
      </c>
      <c r="Z151" s="79">
        <f t="shared" si="14"/>
        <v>158972.83233137312</v>
      </c>
      <c r="AA151" s="53">
        <v>12</v>
      </c>
      <c r="AB151" s="80">
        <f>IF($AA151&gt;$G$20,IF('Silo Levels'!$L$16="Pumping",((PI()*((($C$19+$G$20)-$AA151)*($O$20/($O$19/2)))^2*((($O$20+$G$20)-$AA151))/3)*$AB$29)+(((PI()*((($C$19+$G$20)-$AA151)*($O$20/($O$19/2)))^2*(((($C$19+$G$20)-$AA151)*($O$20/($O$19/2)))*$AZ$9))/3)*$AB$29),(((PI()*((($C$19+$G$20)-$AA151)*($O$20/($O$19/2)))^2*((($O$20+$G$20)-$AA151)/3))*$AB$29)-((PI()*((($C$19+$G$20)-$AA151)*($O$20/($O$19/2)))^2*(((($C$19+$G$20)-$AA151)*($O$20/($O$19/2)))*$AZ$9)/3)*$AB$29))),IF('Silo Levels'!$L$16="Pumping",(($D$18*$AB$29)+((PI()*(($C$21/2)^2)*($G$20-$AA151))*$AB$29))+((($D$18+$H$18)/3)*$BD$9)+(((PI()*($C$21/2)^2*(($C$21/2)*$AZ$9))/3)*$AB$29),(($D$18*$AB$29)+((PI()*(($C$21/2)^2)*($G$20-$AA151))*$AB$29))+((($D$18+$H$18)/3)*$BD$9)-(((PI()*($C$21/2)^2*(($C$21/2)*$AZ$9))/3)*$AB$29)))</f>
        <v>155162.62660682193</v>
      </c>
      <c r="AC151" s="73">
        <v>12</v>
      </c>
      <c r="AD151" s="79">
        <f t="shared" si="17"/>
        <v>158069.13104781011</v>
      </c>
      <c r="AE151" s="53">
        <v>12</v>
      </c>
      <c r="AF151" s="80">
        <f>IF($AE151&gt;$G$20,IF('Silo Levels'!$L$17="Pumping",((PI()*((($C$19+$G$20)-$AE151)*($O$20/($O$19/2)))^2*((($O$20+$G$20)-$AE151))/3)*$AF$29)+(((PI()*((($C$19+$G$20)-$AE151)*($O$20/($O$19/2)))^2*(((($C$19+$G$20)-$AE151)*($O$20/($O$19/2)))*$AZ$10))/3)*$AF$29),(((PI()*((($C$19+$G$20)-$AE151)*($O$20/($O$19/2)))^2*((($O$20+$G$20)-$AE151)/3))*$AF$29)-((PI()*((($C$19+$G$20)-$AE151)*($O$20/($O$19/2)))^2*(((($C$19+$G$20)-$AE151)*($O$20/($O$19/2)))*$AZ$10)/3)*$AF$29))),IF('Silo Levels'!$L$17="Pumping",(($D$18*$AF$29)+((PI()*(($C$21/2)^2)*($G$20-$AE151))*$AF$29))+((($D$18+$H$18)/3)*$BD$10)+(((PI()*($C$21/2)^2*(($C$21/2)*$AZ$10))/3)*$AF$29),(($D$18*$AF$29)+((PI()*(($C$21/2)^2)*($G$20-$AE151))*$AF$29))+((($D$18+$H$18)/3)*$BD$10)-(((PI()*($C$21/2)^2*(($C$21/2)*$AZ$10))/3)*$AF$29)))</f>
        <v>154280.99660278426</v>
      </c>
      <c r="AG151" s="73">
        <v>12</v>
      </c>
      <c r="AH151" s="79">
        <f t="shared" si="15"/>
        <v>158775.77779185379</v>
      </c>
      <c r="AI151" s="53">
        <v>12</v>
      </c>
      <c r="AJ151" s="80">
        <f>IF($AI151&gt;$G$20,IF('Silo Levels'!$L$18="Pumping",((PI()*((($C$19+$G$20)-$AI151)*($O$20/($O$19/2)))^2*((($O$20+$G$20)-$AI151))/3)*$AJ$29)+(((PI()*((($C$19+$G$20)-$AI151)*($O$20/($O$19/2)))^2*(((($C$19+$G$20)-$AI151)*($O$20/($O$19/2)))*$AZ$11))/3)*$AJ$29),(((PI()*((($C$19+$G$20)-$AI151)*($O$20/($O$19/2)))^2*((($O$20+$G$20)-$AI151)/3))*$AJ$29)-((PI()*((($C$19+$G$20)-$AI151)*($O$20/($O$19/2)))^2*(((($C$19+$G$20)-$AI151)*($O$20/($O$19/2)))*$AZ$11)/3)*$AJ$29))),IF('Silo Levels'!$L$18="Pumping",(($D$18*$AJ$29)+((PI()*(($C$21/2)^2)*($G$20-$AI151))*$AJ$29))+((($D$18+$H$18)/3)*$BD$11)+(((PI()*($C$21/2)^2*(($C$21/2)*$AZ$11))/3)*$AJ$29),(($D$18*$AJ$29)+((PI()*(($C$21/2)^2)*($G$20-$AI151))*$AJ$29))+((($D$18+$H$18)/3)*$BD$11)-(((PI()*($C$21/2)^2*(($C$21/2)*$AZ$11))/3)*$AJ$29)))</f>
        <v>154970.38477024168</v>
      </c>
    </row>
    <row r="152" spans="1:36" x14ac:dyDescent="0.3">
      <c r="A152" s="48">
        <v>12.1</v>
      </c>
      <c r="B152" s="78">
        <f t="shared" si="9"/>
        <v>99581.328556936744</v>
      </c>
      <c r="C152" s="53">
        <v>12.1</v>
      </c>
      <c r="D152" s="54">
        <f>IF($C152&gt;$G$6,IF('Silo Levels'!$L$10="Pumping",((PI()*((($C$5+$G$6)-$C152)*($O$6/($O$5/2)))^2*((($O$6+$G$6)-$C152))/3)*$D$29)+(((PI()*((($C$5+$G$6)-$C152)*($O$6/($O$5/2)))^2*(((($C$5+$G$6)-$C152)*($O$6/($O$5/2)))*$AZ$3))/3)*$D$29),(((PI()*((($C$5+$G$6)-$C152)*($O$6/($O$5/2)))^2*((($O$6+$G$6)-$C152)/3))*$D$29)-((PI()*((($C$5+$G$6)-$C152)*($O$6/($O$5/2)))^2*(((($C$5+$G$6)-$C152)*($O$6/($O$5/2)))*$AZ$3)/3)*$D$29))),IF('Silo Levels'!$L$10="Pumping",(($D$4*$D$29)+((PI()*(($C$7/2)^2)*(G$6-$C152))*$D$29))+((($D$4+$H$4)/3)*$BD$3)+(((PI()*($C$7/2)^2*(($C$7/2)*$AZ$3))/3)*$D$29),(($D$4*$D$29)+((PI()*(($C$7/2)^2)*($G$6-$C152))*$D$29))+((($D$4+$H$4)/3)*$BD$3)-(((PI()*($C$7/2)^2*(($C$7/2)*$AZ$3))/3)*$D$29)))</f>
        <v>96525.821807230546</v>
      </c>
      <c r="E152" s="73">
        <v>12.1</v>
      </c>
      <c r="F152" s="78">
        <f t="shared" si="10"/>
        <v>87062.10917890312</v>
      </c>
      <c r="G152" s="53">
        <v>12.1</v>
      </c>
      <c r="H152" s="54">
        <f>IF($G152&gt;$G$6,IF('Silo Levels'!$L$11="Pumping",((PI()*((($C$5+$G$6)-$G152)*($O$6/($O$5/2)))^2*((($O$6+$G$6)-$G152))/3)*$H$29)+(((PI()*((($C$5+$G$6)-$G152)*($O$6/($O$5/2)))^2*(((($C$5+$G$6)-$G152)*($O$6/($O$5/2)))*$AZ$4))/3)*$H$29),(((PI()*((($C$5+$G$6)-$G152)*($O$6/($O$5/2)))^2*((($O$6+$G$6)-$G152)/3))*$H$29)-((PI()*((($C$5+$G$6)-$G152)*($O$6/($O$5/2)))^2*(((($C$5+$G$6)-$G152)*($O$6/($O$5/2)))*$AZ$4)/3)*$H$29))),IF('Silo Levels'!$L$11="Pumping",(($D$4*$H$29)+((PI()*(($C$7/2)^2)*(G$6-$G152))*$H$29))+((($D$4+$H$4)/3)*$BD$4)+(((PI()*($C$7/2)^2*(($C$7/2)*$AZ$4))/3)*$H$29),(($D$4*$H$29)+((PI()*(($C$7/2)^2)*($G$6-$G152))*$H$29))+((($D$4+$H$4)/3)*$BD$4)-(((PI()*($C$7/2)^2*(($C$7/2)*$AZ$4))/3)*$H$29)))</f>
        <v>84398.334063774644</v>
      </c>
      <c r="I152" s="73">
        <v>12.1</v>
      </c>
      <c r="J152" s="79">
        <f t="shared" si="11"/>
        <v>337933.61342210276</v>
      </c>
      <c r="K152" s="53">
        <v>12.1</v>
      </c>
      <c r="L152" s="80">
        <f>IF($K152&gt;$G$13,IF('Silo Levels'!$L$12="Pumping",((PI()*((($C$12+$G$13)-$K152)*($O$13/($O$12/2)))^2*((($O$13+$G$13)-$K152))/3)*$L$29)+(((PI()*((($C$12+$G$13)-$K152)*($O$13/($O$12/2)))^2*(((($C$12+$G$13)-$K152)*($O$13/($O$12/2)))*$AZ$5))/3)*$L$29),(((PI()*((($C$12+$G$13)-$K152)*($O$13/($O$12/2)))^2*((($O$13+$G$13)-$K152)/3))*$L$29)-((PI()*((($C$12+$G$13)-$K152)*($O$13/($O$12/2)))^2*(((($C$12+$G$13)-$K152)*($O$13/($O$12/2)))*$AZ$5)/3)*$L$29))),IF('Silo Levels'!$L$12="Pumping",(($D$11*$L$29)+((PI()*(($C$14/2)^2)*($G$13-$K152))*$L$29))+((($D$11+$H$11)/3)*$BD$5)+(((PI()*($C$14/2)^2*(($C$14/2)*$AZ$5))/3)*$L$29),(($D$11*$L$29)+((PI()*(($C$14/2)^2)*($G$13-$K152))*$L$29))+((($D$11+$H$11)/3)*$BD$5)-(((PI()*($C$14/2)^2*(($C$14/2)*$AZ$5))/3)*$L$29)))</f>
        <v>323735.6067425033</v>
      </c>
      <c r="M152" s="73">
        <v>12.1</v>
      </c>
      <c r="N152" s="79">
        <f t="shared" si="12"/>
        <v>169822.4935179319</v>
      </c>
      <c r="O152" s="53">
        <v>12.1</v>
      </c>
      <c r="P152" s="80">
        <f>IF($O152&gt;$G$20,IF('Silo Levels'!$L$13="Pumping",((PI()*((($C$19+$G$20)-$O152)*($O$20/($O$19/2)))^2*((($O$20+$G$20)-$O152))/3)*$P$29)+(((PI()*((($C$19+$G$20)-$O152)*($O$20/($O$19/2)))^2*(((($C$19+$G$20)-$O152)*($O$20/($O$19/2)))*$AZ$6))/3)*$P$29),(((PI()*((($C$19+$G$20)-$O152)*($O$20/($O$19/2)))^2*((($O$20+$G$20)-$O152)/3))*$P$29)-((PI()*((($C$19+$G$20)-$O152)*($O$20/($O$19/2)))^2*(((($C$19+$G$20)-$O152)*($O$20/($O$19/2)))*$AZ$6)/3)*$P$29))),IF('Silo Levels'!$L$13="Pumping",(($D$18*$P$29)+((PI()*(($C$21/2)^2)*($G$20-$O152))*$P$29))+((($D$18+$H$18)/3)*$BD$6)+(((PI()*($C$21/2)^2*(($C$21/2)*$AZ$6))/3)*$P$29),(($D$18*$P$29)+((PI()*(($C$21/2)^2)*($G$20-$O152))*$P$29))+((($D$18+$H$18)/3)*$BD$6)-(((PI()*($C$21/2)^2*(($C$21/2)*$AZ$6))/3)*$P$29)))</f>
        <v>165737.29218590714</v>
      </c>
      <c r="Q152" s="73">
        <v>12.1</v>
      </c>
      <c r="R152" s="79">
        <f t="shared" si="13"/>
        <v>165283.0611649284</v>
      </c>
      <c r="S152" s="53">
        <v>12.1</v>
      </c>
      <c r="T152" s="80">
        <f>IF($S152&gt;$G$20,IF('Silo Levels'!$L$14="Pumping",((PI()*((($C$19+$G$20)-$S152)*($O$20/($O$19/2)))^2*((($O$20+$G$20)-$S152))/3)*$T$29)+(((PI()*((($C$19+$G$20)-$S152)*($O$20/($O$19/2)))^2*(((($C$19+$G$20)-$S152)*($O$20/($O$19/2)))*$AZ$7))/3)*$T$29),(((PI()*((($C$19+$G$20)-$S152)*($O$20/($O$19/2)))^2*((($O$20+$G$20)-$S152)/3))*$T$29)-((PI()*((($C$19+$G$20)-$S152)*($O$20/($O$19/2)))^2*(((($C$19+$G$20)-$S152)*($O$20/($O$19/2)))*$AZ$7)/3)*$T$29))),IF('Silo Levels'!$L$14="Pumping",(($D$18*$T$29)+((PI()*(($C$21/2)^2)*($G$20-$S152))*$T$29))+((($D$18+$H$18)/3)*$BD$7)+(((PI()*($C$21/2)^2*(($C$21/2)*$AZ$7))/3)*$T$29),(($D$18*$T$29)+((PI()*(($C$21/2)^2)*($G$20-$S152))*$T$29))+((($D$18+$H$18)/3)*$BD$7)-(((PI()*($C$21/2)^2*(($C$21/2)*$AZ$7))/3)*$T$29)))</f>
        <v>161308.99969379953</v>
      </c>
      <c r="U152" s="73">
        <v>12.1</v>
      </c>
      <c r="V152" s="79">
        <f t="shared" si="16"/>
        <v>161091.05767277919</v>
      </c>
      <c r="W152" s="53">
        <v>12.1</v>
      </c>
      <c r="X152" s="80">
        <f>IF($W152&gt;$G$20,IF('Silo Levels'!$L$15="Pumping",((PI()*((($C$19+$G$20)-$W152)*($O$20/($O$19/2)))^2*((($O$20+$G$20)-$W152))/3)*$X$29)+(((PI()*((($C$19+$G$20)-$W152)*($O$20/($O$19/2)))^2*(((($C$19+$G$20)-$W152)*($O$20/($O$19/2)))*$AZ$8))/3)*$X$29),(((PI()*((($C$19+$G$20)-$W152)*($O$20/($O$19/2)))^2*((($O$20+$G$20)-$W152)/3))*$X$29)-((PI()*((($C$19+$G$20)-$W152)*($O$20/($O$19/2)))^2*(((($C$19+$G$20)-$W152)*($O$20/($O$19/2)))*$AZ$8)/3)*$X$29))),IF('Silo Levels'!$L$15="Pumping",(($D$18*$X$29)+((PI()*(($C$21/2)^2)*($G$20-$W152))*$X$29))+((($D$18+$H$18)/3)*$BD$8)+(((PI()*($C$21/2)^2*(($C$21/2)*$AZ$8))/3)*$X$29),(($D$18*$X$29)+((PI()*(($C$21/2)^2)*($G$20-$W152))*$X$29))+((($D$18+$H$18)/3)*$BD$8)-(((PI()*($C$21/2)^2*(($C$21/2)*$AZ$8))/3)*$X$29)))</f>
        <v>157219.6298899097</v>
      </c>
      <c r="Y152" s="73">
        <v>12.1</v>
      </c>
      <c r="Z152" s="79">
        <f t="shared" si="14"/>
        <v>158590.48416110457</v>
      </c>
      <c r="AA152" s="53">
        <v>12.1</v>
      </c>
      <c r="AB152" s="80">
        <f>IF($AA152&gt;$G$20,IF('Silo Levels'!$L$16="Pumping",((PI()*((($C$19+$G$20)-$AA152)*($O$20/($O$19/2)))^2*((($O$20+$G$20)-$AA152))/3)*$AB$29)+(((PI()*((($C$19+$G$20)-$AA152)*($O$20/($O$19/2)))^2*(((($C$19+$G$20)-$AA152)*($O$20/($O$19/2)))*$AZ$9))/3)*$AB$29),(((PI()*((($C$19+$G$20)-$AA152)*($O$20/($O$19/2)))^2*((($O$20+$G$20)-$AA152)/3))*$AB$29)-((PI()*((($C$19+$G$20)-$AA152)*($O$20/($O$19/2)))^2*(((($C$19+$G$20)-$AA152)*($O$20/($O$19/2)))*$AZ$9)/3)*$AB$29))),IF('Silo Levels'!$L$16="Pumping",(($D$18*$AB$29)+((PI()*(($C$21/2)^2)*($G$20-$AA152))*$AB$29))+((($D$18+$H$18)/3)*$BD$9)+(((PI()*($C$21/2)^2*(($C$21/2)*$AZ$9))/3)*$AB$29),(($D$18*$AB$29)+((PI()*(($C$21/2)^2)*($G$20-$AA152))*$AB$29))+((($D$18+$H$18)/3)*$BD$9)-(((PI()*($C$21/2)^2*(($C$21/2)*$AZ$9))/3)*$AB$29)))</f>
        <v>154780.27843655337</v>
      </c>
      <c r="AC152" s="73">
        <v>12.1</v>
      </c>
      <c r="AD152" s="79">
        <f t="shared" si="17"/>
        <v>157688.99769583539</v>
      </c>
      <c r="AE152" s="53">
        <v>12.1</v>
      </c>
      <c r="AF152" s="80">
        <f>IF($AE152&gt;$G$20,IF('Silo Levels'!$L$17="Pumping",((PI()*((($C$19+$G$20)-$AE152)*($O$20/($O$19/2)))^2*((($O$20+$G$20)-$AE152))/3)*$AF$29)+(((PI()*((($C$19+$G$20)-$AE152)*($O$20/($O$19/2)))^2*(((($C$19+$G$20)-$AE152)*($O$20/($O$19/2)))*$AZ$10))/3)*$AF$29),(((PI()*((($C$19+$G$20)-$AE152)*($O$20/($O$19/2)))^2*((($O$20+$G$20)-$AE152)/3))*$AF$29)-((PI()*((($C$19+$G$20)-$AE152)*($O$20/($O$19/2)))^2*(((($C$19+$G$20)-$AE152)*($O$20/($O$19/2)))*$AZ$10)/3)*$AF$29))),IF('Silo Levels'!$L$17="Pumping",(($D$18*$AF$29)+((PI()*(($C$21/2)^2)*($G$20-$AE152))*$AF$29))+((($D$18+$H$18)/3)*$BD$10)+(((PI()*($C$21/2)^2*(($C$21/2)*$AZ$10))/3)*$AF$29),(($D$18*$AF$29)+((PI()*(($C$21/2)^2)*($G$20-$AE152))*$AF$29))+((($D$18+$H$18)/3)*$BD$10)-(((PI()*($C$21/2)^2*(($C$21/2)*$AZ$10))/3)*$AF$29)))</f>
        <v>153900.86325080955</v>
      </c>
      <c r="AG152" s="73">
        <v>12.1</v>
      </c>
      <c r="AH152" s="79">
        <f t="shared" si="15"/>
        <v>158393.91256877914</v>
      </c>
      <c r="AI152" s="53">
        <v>12.1</v>
      </c>
      <c r="AJ152" s="80">
        <f>IF($AI152&gt;$G$20,IF('Silo Levels'!$L$18="Pumping",((PI()*((($C$19+$G$20)-$AI152)*($O$20/($O$19/2)))^2*((($O$20+$G$20)-$AI152))/3)*$AJ$29)+(((PI()*((($C$19+$G$20)-$AI152)*($O$20/($O$19/2)))^2*(((($C$19+$G$20)-$AI152)*($O$20/($O$19/2)))*$AZ$11))/3)*$AJ$29),(((PI()*((($C$19+$G$20)-$AI152)*($O$20/($O$19/2)))^2*((($O$20+$G$20)-$AI152)/3))*$AJ$29)-((PI()*((($C$19+$G$20)-$AI152)*($O$20/($O$19/2)))^2*(((($C$19+$G$20)-$AI152)*($O$20/($O$19/2)))*$AZ$11)/3)*$AJ$29))),IF('Silo Levels'!$L$18="Pumping",(($D$18*$AJ$29)+((PI()*(($C$21/2)^2)*($G$20-$AI152))*$AJ$29))+((($D$18+$H$18)/3)*$BD$11)+(((PI()*($C$21/2)^2*(($C$21/2)*$AZ$11))/3)*$AJ$29),(($D$18*$AJ$29)+((PI()*(($C$21/2)^2)*($G$20-$AI152))*$AJ$29))+((($D$18+$H$18)/3)*$BD$11)-(((PI()*($C$21/2)^2*(($C$21/2)*$AZ$11))/3)*$AJ$29)))</f>
        <v>154588.51954716703</v>
      </c>
    </row>
    <row r="153" spans="1:36" x14ac:dyDescent="0.3">
      <c r="A153" s="48">
        <v>12.2</v>
      </c>
      <c r="B153" s="78">
        <f t="shared" si="9"/>
        <v>99143.30668340993</v>
      </c>
      <c r="C153" s="53">
        <v>12.2</v>
      </c>
      <c r="D153" s="54">
        <f>IF($C153&gt;$G$6,IF('Silo Levels'!$L$10="Pumping",((PI()*((($C$5+$G$6)-$C153)*($O$6/($O$5/2)))^2*((($O$6+$G$6)-$C153))/3)*$D$29)+(((PI()*((($C$5+$G$6)-$C153)*($O$6/($O$5/2)))^2*(((($C$5+$G$6)-$C153)*($O$6/($O$5/2)))*$AZ$3))/3)*$D$29),(((PI()*((($C$5+$G$6)-$C153)*($O$6/($O$5/2)))^2*((($O$6+$G$6)-$C153)/3))*$D$29)-((PI()*((($C$5+$G$6)-$C153)*($O$6/($O$5/2)))^2*(((($C$5+$G$6)-$C153)*($O$6/($O$5/2)))*$AZ$3)/3)*$D$29))),IF('Silo Levels'!$L$10="Pumping",(($D$4*$D$29)+((PI()*(($C$7/2)^2)*(G$6-$C153))*$D$29))+((($D$4+$H$4)/3)*$BD$3)+(((PI()*($C$7/2)^2*(($C$7/2)*$AZ$3))/3)*$D$29),(($D$4*$D$29)+((PI()*(($C$7/2)^2)*($G$6-$C153))*$D$29))+((($D$4+$H$4)/3)*$BD$3)-(((PI()*($C$7/2)^2*(($C$7/2)*$AZ$3))/3)*$D$29)))</f>
        <v>96087.799933703733</v>
      </c>
      <c r="E153" s="73">
        <v>12.2</v>
      </c>
      <c r="F153" s="78">
        <f t="shared" si="10"/>
        <v>86680.243955828468</v>
      </c>
      <c r="G153" s="53">
        <v>12.2</v>
      </c>
      <c r="H153" s="54">
        <f>IF($G153&gt;$G$6,IF('Silo Levels'!$L$11="Pumping",((PI()*((($C$5+$G$6)-$G153)*($O$6/($O$5/2)))^2*((($O$6+$G$6)-$G153))/3)*$H$29)+(((PI()*((($C$5+$G$6)-$G153)*($O$6/($O$5/2)))^2*(((($C$5+$G$6)-$G153)*($O$6/($O$5/2)))*$AZ$4))/3)*$H$29),(((PI()*((($C$5+$G$6)-$G153)*($O$6/($O$5/2)))^2*((($O$6+$G$6)-$G153)/3))*$H$29)-((PI()*((($C$5+$G$6)-$G153)*($O$6/($O$5/2)))^2*(((($C$5+$G$6)-$G153)*($O$6/($O$5/2)))*$AZ$4)/3)*$H$29))),IF('Silo Levels'!$L$11="Pumping",(($D$4*$H$29)+((PI()*(($C$7/2)^2)*(G$6-$G153))*$H$29))+((($D$4+$H$4)/3)*$BD$4)+(((PI()*($C$7/2)^2*(($C$7/2)*$AZ$4))/3)*$H$29),(($D$4*$H$29)+((PI()*(($C$7/2)^2)*($G$6-$G153))*$H$29))+((($D$4+$H$4)/3)*$BD$4)-(((PI()*($C$7/2)^2*(($C$7/2)*$AZ$4))/3)*$H$29)))</f>
        <v>84016.468840699992</v>
      </c>
      <c r="I153" s="73">
        <v>12.2</v>
      </c>
      <c r="J153" s="79">
        <f t="shared" si="11"/>
        <v>337014.64858847175</v>
      </c>
      <c r="K153" s="53">
        <v>12.2</v>
      </c>
      <c r="L153" s="80">
        <f>IF($K153&gt;$G$13,IF('Silo Levels'!$L$12="Pumping",((PI()*((($C$12+$G$13)-$K153)*($O$13/($O$12/2)))^2*((($O$13+$G$13)-$K153))/3)*$L$29)+(((PI()*((($C$12+$G$13)-$K153)*($O$13/($O$12/2)))^2*(((($C$12+$G$13)-$K153)*($O$13/($O$12/2)))*$AZ$5))/3)*$L$29),(((PI()*((($C$12+$G$13)-$K153)*($O$13/($O$12/2)))^2*((($O$13+$G$13)-$K153)/3))*$L$29)-((PI()*((($C$12+$G$13)-$K153)*($O$13/($O$12/2)))^2*(((($C$12+$G$13)-$K153)*($O$13/($O$12/2)))*$AZ$5)/3)*$L$29))),IF('Silo Levels'!$L$12="Pumping",(($D$11*$L$29)+((PI()*(($C$14/2)^2)*($G$13-$K153))*$L$29))+((($D$11+$H$11)/3)*$BD$5)+(((PI()*($C$14/2)^2*(($C$14/2)*$AZ$5))/3)*$L$29),(($D$11*$L$29)+((PI()*(($C$14/2)^2)*($G$13-$K153))*$L$29))+((($D$11+$H$11)/3)*$BD$5)-(((PI()*($C$14/2)^2*(($C$14/2)*$AZ$5))/3)*$L$29)))</f>
        <v>322816.64190887229</v>
      </c>
      <c r="M153" s="73">
        <v>12.2</v>
      </c>
      <c r="N153" s="79">
        <f t="shared" si="12"/>
        <v>169412.54996963116</v>
      </c>
      <c r="O153" s="53">
        <v>12.2</v>
      </c>
      <c r="P153" s="80">
        <f>IF($O153&gt;$G$20,IF('Silo Levels'!$L$13="Pumping",((PI()*((($C$19+$G$20)-$O153)*($O$20/($O$19/2)))^2*((($O$20+$G$20)-$O153))/3)*$P$29)+(((PI()*((($C$19+$G$20)-$O153)*($O$20/($O$19/2)))^2*(((($C$19+$G$20)-$O153)*($O$20/($O$19/2)))*$AZ$6))/3)*$P$29),(((PI()*((($C$19+$G$20)-$O153)*($O$20/($O$19/2)))^2*((($O$20+$G$20)-$O153)/3))*$P$29)-((PI()*((($C$19+$G$20)-$O153)*($O$20/($O$19/2)))^2*(((($C$19+$G$20)-$O153)*($O$20/($O$19/2)))*$AZ$6)/3)*$P$29))),IF('Silo Levels'!$L$13="Pumping",(($D$18*$P$29)+((PI()*(($C$21/2)^2)*($G$20-$O153))*$P$29))+((($D$18+$H$18)/3)*$BD$6)+(((PI()*($C$21/2)^2*(($C$21/2)*$AZ$6))/3)*$P$29),(($D$18*$P$29)+((PI()*(($C$21/2)^2)*($G$20-$O153))*$P$29))+((($D$18+$H$18)/3)*$BD$6)-(((PI()*($C$21/2)^2*(($C$21/2)*$AZ$6))/3)*$P$29)))</f>
        <v>165327.3486376064</v>
      </c>
      <c r="Q153" s="73">
        <v>12.2</v>
      </c>
      <c r="R153" s="79">
        <f t="shared" si="13"/>
        <v>164884.27032740749</v>
      </c>
      <c r="S153" s="53">
        <v>12.2</v>
      </c>
      <c r="T153" s="80">
        <f>IF($S153&gt;$G$20,IF('Silo Levels'!$L$14="Pumping",((PI()*((($C$19+$G$20)-$S153)*($O$20/($O$19/2)))^2*((($O$20+$G$20)-$S153))/3)*$T$29)+(((PI()*((($C$19+$G$20)-$S153)*($O$20/($O$19/2)))^2*(((($C$19+$G$20)-$S153)*($O$20/($O$19/2)))*$AZ$7))/3)*$T$29),(((PI()*((($C$19+$G$20)-$S153)*($O$20/($O$19/2)))^2*((($O$20+$G$20)-$S153)/3))*$T$29)-((PI()*((($C$19+$G$20)-$S153)*($O$20/($O$19/2)))^2*(((($C$19+$G$20)-$S153)*($O$20/($O$19/2)))*$AZ$7)/3)*$T$29))),IF('Silo Levels'!$L$14="Pumping",(($D$18*$T$29)+((PI()*(($C$21/2)^2)*($G$20-$S153))*$T$29))+((($D$18+$H$18)/3)*$BD$7)+(((PI()*($C$21/2)^2*(($C$21/2)*$AZ$7))/3)*$T$29),(($D$18*$T$29)+((PI()*(($C$21/2)^2)*($G$20-$S153))*$T$29))+((($D$18+$H$18)/3)*$BD$7)-(((PI()*($C$21/2)^2*(($C$21/2)*$AZ$7))/3)*$T$29)))</f>
        <v>160910.20885627862</v>
      </c>
      <c r="U153" s="73">
        <v>12.2</v>
      </c>
      <c r="V153" s="79">
        <f t="shared" si="16"/>
        <v>160702.56596495121</v>
      </c>
      <c r="W153" s="53">
        <v>12.2</v>
      </c>
      <c r="X153" s="80">
        <f>IF($W153&gt;$G$20,IF('Silo Levels'!$L$15="Pumping",((PI()*((($C$19+$G$20)-$W153)*($O$20/($O$19/2)))^2*((($O$20+$G$20)-$W153))/3)*$X$29)+(((PI()*((($C$19+$G$20)-$W153)*($O$20/($O$19/2)))^2*(((($C$19+$G$20)-$W153)*($O$20/($O$19/2)))*$AZ$8))/3)*$X$29),(((PI()*((($C$19+$G$20)-$W153)*($O$20/($O$19/2)))^2*((($O$20+$G$20)-$W153)/3))*$X$29)-((PI()*((($C$19+$G$20)-$W153)*($O$20/($O$19/2)))^2*(((($C$19+$G$20)-$W153)*($O$20/($O$19/2)))*$AZ$8)/3)*$X$29))),IF('Silo Levels'!$L$15="Pumping",(($D$18*$X$29)+((PI()*(($C$21/2)^2)*($G$20-$W153))*$X$29))+((($D$18+$H$18)/3)*$BD$8)+(((PI()*($C$21/2)^2*(($C$21/2)*$AZ$8))/3)*$X$29),(($D$18*$X$29)+((PI()*(($C$21/2)^2)*($G$20-$W153))*$X$29))+((($D$18+$H$18)/3)*$BD$8)-(((PI()*($C$21/2)^2*(($C$21/2)*$AZ$8))/3)*$X$29)))</f>
        <v>156831.13818208172</v>
      </c>
      <c r="Y153" s="73">
        <v>12.2</v>
      </c>
      <c r="Z153" s="79">
        <f t="shared" si="14"/>
        <v>158208.13599083605</v>
      </c>
      <c r="AA153" s="53">
        <v>12.2</v>
      </c>
      <c r="AB153" s="80">
        <f>IF($AA153&gt;$G$20,IF('Silo Levels'!$L$16="Pumping",((PI()*((($C$19+$G$20)-$AA153)*($O$20/($O$19/2)))^2*((($O$20+$G$20)-$AA153))/3)*$AB$29)+(((PI()*((($C$19+$G$20)-$AA153)*($O$20/($O$19/2)))^2*(((($C$19+$G$20)-$AA153)*($O$20/($O$19/2)))*$AZ$9))/3)*$AB$29),(((PI()*((($C$19+$G$20)-$AA153)*($O$20/($O$19/2)))^2*((($O$20+$G$20)-$AA153)/3))*$AB$29)-((PI()*((($C$19+$G$20)-$AA153)*($O$20/($O$19/2)))^2*(((($C$19+$G$20)-$AA153)*($O$20/($O$19/2)))*$AZ$9)/3)*$AB$29))),IF('Silo Levels'!$L$16="Pumping",(($D$18*$AB$29)+((PI()*(($C$21/2)^2)*($G$20-$AA153))*$AB$29))+((($D$18+$H$18)/3)*$BD$9)+(((PI()*($C$21/2)^2*(($C$21/2)*$AZ$9))/3)*$AB$29),(($D$18*$AB$29)+((PI()*(($C$21/2)^2)*($G$20-$AA153))*$AB$29))+((($D$18+$H$18)/3)*$BD$9)-(((PI()*($C$21/2)^2*(($C$21/2)*$AZ$9))/3)*$AB$29)))</f>
        <v>154397.93026628485</v>
      </c>
      <c r="AC153" s="73">
        <v>12.2</v>
      </c>
      <c r="AD153" s="79">
        <f t="shared" si="17"/>
        <v>157308.86434386068</v>
      </c>
      <c r="AE153" s="53">
        <v>12.2</v>
      </c>
      <c r="AF153" s="80">
        <f>IF($AE153&gt;$G$20,IF('Silo Levels'!$L$17="Pumping",((PI()*((($C$19+$G$20)-$AE153)*($O$20/($O$19/2)))^2*((($O$20+$G$20)-$AE153))/3)*$AF$29)+(((PI()*((($C$19+$G$20)-$AE153)*($O$20/($O$19/2)))^2*(((($C$19+$G$20)-$AE153)*($O$20/($O$19/2)))*$AZ$10))/3)*$AF$29),(((PI()*((($C$19+$G$20)-$AE153)*($O$20/($O$19/2)))^2*((($O$20+$G$20)-$AE153)/3))*$AF$29)-((PI()*((($C$19+$G$20)-$AE153)*($O$20/($O$19/2)))^2*(((($C$19+$G$20)-$AE153)*($O$20/($O$19/2)))*$AZ$10)/3)*$AF$29))),IF('Silo Levels'!$L$17="Pumping",(($D$18*$AF$29)+((PI()*(($C$21/2)^2)*($G$20-$AE153))*$AF$29))+((($D$18+$H$18)/3)*$BD$10)+(((PI()*($C$21/2)^2*(($C$21/2)*$AZ$10))/3)*$AF$29),(($D$18*$AF$29)+((PI()*(($C$21/2)^2)*($G$20-$AE153))*$AF$29))+((($D$18+$H$18)/3)*$BD$10)-(((PI()*($C$21/2)^2*(($C$21/2)*$AZ$10))/3)*$AF$29)))</f>
        <v>153520.72989883483</v>
      </c>
      <c r="AG153" s="73">
        <v>12.2</v>
      </c>
      <c r="AH153" s="79">
        <f t="shared" si="15"/>
        <v>158012.04734570449</v>
      </c>
      <c r="AI153" s="53">
        <v>12.2</v>
      </c>
      <c r="AJ153" s="80">
        <f>IF($AI153&gt;$G$20,IF('Silo Levels'!$L$18="Pumping",((PI()*((($C$19+$G$20)-$AI153)*($O$20/($O$19/2)))^2*((($O$20+$G$20)-$AI153))/3)*$AJ$29)+(((PI()*((($C$19+$G$20)-$AI153)*($O$20/($O$19/2)))^2*(((($C$19+$G$20)-$AI153)*($O$20/($O$19/2)))*$AZ$11))/3)*$AJ$29),(((PI()*((($C$19+$G$20)-$AI153)*($O$20/($O$19/2)))^2*((($O$20+$G$20)-$AI153)/3))*$AJ$29)-((PI()*((($C$19+$G$20)-$AI153)*($O$20/($O$19/2)))^2*(((($C$19+$G$20)-$AI153)*($O$20/($O$19/2)))*$AZ$11)/3)*$AJ$29))),IF('Silo Levels'!$L$18="Pumping",(($D$18*$AJ$29)+((PI()*(($C$21/2)^2)*($G$20-$AI153))*$AJ$29))+((($D$18+$H$18)/3)*$BD$11)+(((PI()*($C$21/2)^2*(($C$21/2)*$AZ$11))/3)*$AJ$29),(($D$18*$AJ$29)+((PI()*(($C$21/2)^2)*($G$20-$AI153))*$AJ$29))+((($D$18+$H$18)/3)*$BD$11)-(((PI()*($C$21/2)^2*(($C$21/2)*$AZ$11))/3)*$AJ$29)))</f>
        <v>154206.65432409238</v>
      </c>
    </row>
    <row r="154" spans="1:36" x14ac:dyDescent="0.3">
      <c r="A154" s="48">
        <v>12.3</v>
      </c>
      <c r="B154" s="78">
        <f t="shared" si="9"/>
        <v>98705.284809883102</v>
      </c>
      <c r="C154" s="53">
        <v>12.3</v>
      </c>
      <c r="D154" s="54">
        <f>IF($C154&gt;$G$6,IF('Silo Levels'!$L$10="Pumping",((PI()*((($C$5+$G$6)-$C154)*($O$6/($O$5/2)))^2*((($O$6+$G$6)-$C154))/3)*$D$29)+(((PI()*((($C$5+$G$6)-$C154)*($O$6/($O$5/2)))^2*(((($C$5+$G$6)-$C154)*($O$6/($O$5/2)))*$AZ$3))/3)*$D$29),(((PI()*((($C$5+$G$6)-$C154)*($O$6/($O$5/2)))^2*((($O$6+$G$6)-$C154)/3))*$D$29)-((PI()*((($C$5+$G$6)-$C154)*($O$6/($O$5/2)))^2*(((($C$5+$G$6)-$C154)*($O$6/($O$5/2)))*$AZ$3)/3)*$D$29))),IF('Silo Levels'!$L$10="Pumping",(($D$4*$D$29)+((PI()*(($C$7/2)^2)*(G$6-$C154))*$D$29))+((($D$4+$H$4)/3)*$BD$3)+(((PI()*($C$7/2)^2*(($C$7/2)*$AZ$3))/3)*$D$29),(($D$4*$D$29)+((PI()*(($C$7/2)^2)*($G$6-$C154))*$D$29))+((($D$4+$H$4)/3)*$BD$3)-(((PI()*($C$7/2)^2*(($C$7/2)*$AZ$3))/3)*$D$29)))</f>
        <v>95649.778060176905</v>
      </c>
      <c r="E154" s="73">
        <v>12.3</v>
      </c>
      <c r="F154" s="78">
        <f t="shared" si="10"/>
        <v>86298.378732753787</v>
      </c>
      <c r="G154" s="53">
        <v>12.3</v>
      </c>
      <c r="H154" s="54">
        <f>IF($G154&gt;$G$6,IF('Silo Levels'!$L$11="Pumping",((PI()*((($C$5+$G$6)-$G154)*($O$6/($O$5/2)))^2*((($O$6+$G$6)-$G154))/3)*$H$29)+(((PI()*((($C$5+$G$6)-$G154)*($O$6/($O$5/2)))^2*(((($C$5+$G$6)-$G154)*($O$6/($O$5/2)))*$AZ$4))/3)*$H$29),(((PI()*((($C$5+$G$6)-$G154)*($O$6/($O$5/2)))^2*((($O$6+$G$6)-$G154)/3))*$H$29)-((PI()*((($C$5+$G$6)-$G154)*($O$6/($O$5/2)))^2*(((($C$5+$G$6)-$G154)*($O$6/($O$5/2)))*$AZ$4)/3)*$H$29))),IF('Silo Levels'!$L$11="Pumping",(($D$4*$H$29)+((PI()*(($C$7/2)^2)*(G$6-$G154))*$H$29))+((($D$4+$H$4)/3)*$BD$4)+(((PI()*($C$7/2)^2*(($C$7/2)*$AZ$4))/3)*$H$29),(($D$4*$H$29)+((PI()*(($C$7/2)^2)*($G$6-$G154))*$H$29))+((($D$4+$H$4)/3)*$BD$4)-(((PI()*($C$7/2)^2*(($C$7/2)*$AZ$4))/3)*$H$29)))</f>
        <v>83634.603617625311</v>
      </c>
      <c r="I154" s="73">
        <v>12.3</v>
      </c>
      <c r="J154" s="79">
        <f t="shared" si="11"/>
        <v>336095.68375484063</v>
      </c>
      <c r="K154" s="53">
        <v>12.3</v>
      </c>
      <c r="L154" s="80">
        <f>IF($K154&gt;$G$13,IF('Silo Levels'!$L$12="Pumping",((PI()*((($C$12+$G$13)-$K154)*($O$13/($O$12/2)))^2*((($O$13+$G$13)-$K154))/3)*$L$29)+(((PI()*((($C$12+$G$13)-$K154)*($O$13/($O$12/2)))^2*(((($C$12+$G$13)-$K154)*($O$13/($O$12/2)))*$AZ$5))/3)*$L$29),(((PI()*((($C$12+$G$13)-$K154)*($O$13/($O$12/2)))^2*((($O$13+$G$13)-$K154)/3))*$L$29)-((PI()*((($C$12+$G$13)-$K154)*($O$13/($O$12/2)))^2*(((($C$12+$G$13)-$K154)*($O$13/($O$12/2)))*$AZ$5)/3)*$L$29))),IF('Silo Levels'!$L$12="Pumping",(($D$11*$L$29)+((PI()*(($C$14/2)^2)*($G$13-$K154))*$L$29))+((($D$11+$H$11)/3)*$BD$5)+(((PI()*($C$14/2)^2*(($C$14/2)*$AZ$5))/3)*$L$29),(($D$11*$L$29)+((PI()*(($C$14/2)^2)*($G$13-$K154))*$L$29))+((($D$11+$H$11)/3)*$BD$5)-(((PI()*($C$14/2)^2*(($C$14/2)*$AZ$5))/3)*$L$29)))</f>
        <v>321897.67707524117</v>
      </c>
      <c r="M154" s="73">
        <v>12.3</v>
      </c>
      <c r="N154" s="79">
        <f t="shared" si="12"/>
        <v>169002.60642133039</v>
      </c>
      <c r="O154" s="53">
        <v>12.3</v>
      </c>
      <c r="P154" s="80">
        <f>IF($O154&gt;$G$20,IF('Silo Levels'!$L$13="Pumping",((PI()*((($C$19+$G$20)-$O154)*($O$20/($O$19/2)))^2*((($O$20+$G$20)-$O154))/3)*$P$29)+(((PI()*((($C$19+$G$20)-$O154)*($O$20/($O$19/2)))^2*(((($C$19+$G$20)-$O154)*($O$20/($O$19/2)))*$AZ$6))/3)*$P$29),(((PI()*((($C$19+$G$20)-$O154)*($O$20/($O$19/2)))^2*((($O$20+$G$20)-$O154)/3))*$P$29)-((PI()*((($C$19+$G$20)-$O154)*($O$20/($O$19/2)))^2*(((($C$19+$G$20)-$O154)*($O$20/($O$19/2)))*$AZ$6)/3)*$P$29))),IF('Silo Levels'!$L$13="Pumping",(($D$18*$P$29)+((PI()*(($C$21/2)^2)*($G$20-$O154))*$P$29))+((($D$18+$H$18)/3)*$BD$6)+(((PI()*($C$21/2)^2*(($C$21/2)*$AZ$6))/3)*$P$29),(($D$18*$P$29)+((PI()*(($C$21/2)^2)*($G$20-$O154))*$P$29))+((($D$18+$H$18)/3)*$BD$6)-(((PI()*($C$21/2)^2*(($C$21/2)*$AZ$6))/3)*$P$29)))</f>
        <v>164917.40508930563</v>
      </c>
      <c r="Q154" s="73">
        <v>12.3</v>
      </c>
      <c r="R154" s="79">
        <f t="shared" si="13"/>
        <v>164485.47948988649</v>
      </c>
      <c r="S154" s="53">
        <v>12.3</v>
      </c>
      <c r="T154" s="80">
        <f>IF($S154&gt;$G$20,IF('Silo Levels'!$L$14="Pumping",((PI()*((($C$19+$G$20)-$S154)*($O$20/($O$19/2)))^2*((($O$20+$G$20)-$S154))/3)*$T$29)+(((PI()*((($C$19+$G$20)-$S154)*($O$20/($O$19/2)))^2*(((($C$19+$G$20)-$S154)*($O$20/($O$19/2)))*$AZ$7))/3)*$T$29),(((PI()*((($C$19+$G$20)-$S154)*($O$20/($O$19/2)))^2*((($O$20+$G$20)-$S154)/3))*$T$29)-((PI()*((($C$19+$G$20)-$S154)*($O$20/($O$19/2)))^2*(((($C$19+$G$20)-$S154)*($O$20/($O$19/2)))*$AZ$7)/3)*$T$29))),IF('Silo Levels'!$L$14="Pumping",(($D$18*$T$29)+((PI()*(($C$21/2)^2)*($G$20-$S154))*$T$29))+((($D$18+$H$18)/3)*$BD$7)+(((PI()*($C$21/2)^2*(($C$21/2)*$AZ$7))/3)*$T$29),(($D$18*$T$29)+((PI()*(($C$21/2)^2)*($G$20-$S154))*$T$29))+((($D$18+$H$18)/3)*$BD$7)-(((PI()*($C$21/2)^2*(($C$21/2)*$AZ$7))/3)*$T$29)))</f>
        <v>160511.41801875763</v>
      </c>
      <c r="U154" s="73">
        <v>12.3</v>
      </c>
      <c r="V154" s="79">
        <f t="shared" si="16"/>
        <v>160314.07425712314</v>
      </c>
      <c r="W154" s="53">
        <v>12.3</v>
      </c>
      <c r="X154" s="80">
        <f>IF($W154&gt;$G$20,IF('Silo Levels'!$L$15="Pumping",((PI()*((($C$19+$G$20)-$W154)*($O$20/($O$19/2)))^2*((($O$20+$G$20)-$W154))/3)*$X$29)+(((PI()*((($C$19+$G$20)-$W154)*($O$20/($O$19/2)))^2*(((($C$19+$G$20)-$W154)*($O$20/($O$19/2)))*$AZ$8))/3)*$X$29),(((PI()*((($C$19+$G$20)-$W154)*($O$20/($O$19/2)))^2*((($O$20+$G$20)-$W154)/3))*$X$29)-((PI()*((($C$19+$G$20)-$W154)*($O$20/($O$19/2)))^2*(((($C$19+$G$20)-$W154)*($O$20/($O$19/2)))*$AZ$8)/3)*$X$29))),IF('Silo Levels'!$L$15="Pumping",(($D$18*$X$29)+((PI()*(($C$21/2)^2)*($G$20-$W154))*$X$29))+((($D$18+$H$18)/3)*$BD$8)+(((PI()*($C$21/2)^2*(($C$21/2)*$AZ$8))/3)*$X$29),(($D$18*$X$29)+((PI()*(($C$21/2)^2)*($G$20-$W154))*$X$29))+((($D$18+$H$18)/3)*$BD$8)-(((PI()*($C$21/2)^2*(($C$21/2)*$AZ$8))/3)*$X$29)))</f>
        <v>156442.64647425365</v>
      </c>
      <c r="Y154" s="73">
        <v>12.3</v>
      </c>
      <c r="Z154" s="79">
        <f t="shared" si="14"/>
        <v>157825.78782056744</v>
      </c>
      <c r="AA154" s="53">
        <v>12.3</v>
      </c>
      <c r="AB154" s="80">
        <f>IF($AA154&gt;$G$20,IF('Silo Levels'!$L$16="Pumping",((PI()*((($C$19+$G$20)-$AA154)*($O$20/($O$19/2)))^2*((($O$20+$G$20)-$AA154))/3)*$AB$29)+(((PI()*((($C$19+$G$20)-$AA154)*($O$20/($O$19/2)))^2*(((($C$19+$G$20)-$AA154)*($O$20/($O$19/2)))*$AZ$9))/3)*$AB$29),(((PI()*((($C$19+$G$20)-$AA154)*($O$20/($O$19/2)))^2*((($O$20+$G$20)-$AA154)/3))*$AB$29)-((PI()*((($C$19+$G$20)-$AA154)*($O$20/($O$19/2)))^2*(((($C$19+$G$20)-$AA154)*($O$20/($O$19/2)))*$AZ$9)/3)*$AB$29))),IF('Silo Levels'!$L$16="Pumping",(($D$18*$AB$29)+((PI()*(($C$21/2)^2)*($G$20-$AA154))*$AB$29))+((($D$18+$H$18)/3)*$BD$9)+(((PI()*($C$21/2)^2*(($C$21/2)*$AZ$9))/3)*$AB$29),(($D$18*$AB$29)+((PI()*(($C$21/2)^2)*($G$20-$AA154))*$AB$29))+((($D$18+$H$18)/3)*$BD$9)-(((PI()*($C$21/2)^2*(($C$21/2)*$AZ$9))/3)*$AB$29)))</f>
        <v>154015.58209601624</v>
      </c>
      <c r="AC154" s="73">
        <v>12.3</v>
      </c>
      <c r="AD154" s="79">
        <f t="shared" si="17"/>
        <v>156928.73099188594</v>
      </c>
      <c r="AE154" s="53">
        <v>12.3</v>
      </c>
      <c r="AF154" s="80">
        <f>IF($AE154&gt;$G$20,IF('Silo Levels'!$L$17="Pumping",((PI()*((($C$19+$G$20)-$AE154)*($O$20/($O$19/2)))^2*((($O$20+$G$20)-$AE154))/3)*$AF$29)+(((PI()*((($C$19+$G$20)-$AE154)*($O$20/($O$19/2)))^2*(((($C$19+$G$20)-$AE154)*($O$20/($O$19/2)))*$AZ$10))/3)*$AF$29),(((PI()*((($C$19+$G$20)-$AE154)*($O$20/($O$19/2)))^2*((($O$20+$G$20)-$AE154)/3))*$AF$29)-((PI()*((($C$19+$G$20)-$AE154)*($O$20/($O$19/2)))^2*(((($C$19+$G$20)-$AE154)*($O$20/($O$19/2)))*$AZ$10)/3)*$AF$29))),IF('Silo Levels'!$L$17="Pumping",(($D$18*$AF$29)+((PI()*(($C$21/2)^2)*($G$20-$AE154))*$AF$29))+((($D$18+$H$18)/3)*$BD$10)+(((PI()*($C$21/2)^2*(($C$21/2)*$AZ$10))/3)*$AF$29),(($D$18*$AF$29)+((PI()*(($C$21/2)^2)*($G$20-$AE154))*$AF$29))+((($D$18+$H$18)/3)*$BD$10)-(((PI()*($C$21/2)^2*(($C$21/2)*$AZ$10))/3)*$AF$29)))</f>
        <v>153140.59654686009</v>
      </c>
      <c r="AG154" s="73">
        <v>12.3</v>
      </c>
      <c r="AH154" s="79">
        <f t="shared" si="15"/>
        <v>157630.18212262978</v>
      </c>
      <c r="AI154" s="53">
        <v>12.3</v>
      </c>
      <c r="AJ154" s="80">
        <f>IF($AI154&gt;$G$20,IF('Silo Levels'!$L$18="Pumping",((PI()*((($C$19+$G$20)-$AI154)*($O$20/($O$19/2)))^2*((($O$20+$G$20)-$AI154))/3)*$AJ$29)+(((PI()*((($C$19+$G$20)-$AI154)*($O$20/($O$19/2)))^2*(((($C$19+$G$20)-$AI154)*($O$20/($O$19/2)))*$AZ$11))/3)*$AJ$29),(((PI()*((($C$19+$G$20)-$AI154)*($O$20/($O$19/2)))^2*((($O$20+$G$20)-$AI154)/3))*$AJ$29)-((PI()*((($C$19+$G$20)-$AI154)*($O$20/($O$19/2)))^2*(((($C$19+$G$20)-$AI154)*($O$20/($O$19/2)))*$AZ$11)/3)*$AJ$29))),IF('Silo Levels'!$L$18="Pumping",(($D$18*$AJ$29)+((PI()*(($C$21/2)^2)*($G$20-$AI154))*$AJ$29))+((($D$18+$H$18)/3)*$BD$11)+(((PI()*($C$21/2)^2*(($C$21/2)*$AZ$11))/3)*$AJ$29),(($D$18*$AJ$29)+((PI()*(($C$21/2)^2)*($G$20-$AI154))*$AJ$29))+((($D$18+$H$18)/3)*$BD$11)-(((PI()*($C$21/2)^2*(($C$21/2)*$AZ$11))/3)*$AJ$29)))</f>
        <v>153824.78910101767</v>
      </c>
    </row>
    <row r="155" spans="1:36" x14ac:dyDescent="0.3">
      <c r="A155" s="48">
        <v>12.4</v>
      </c>
      <c r="B155" s="78">
        <f t="shared" si="9"/>
        <v>98267.262936356288</v>
      </c>
      <c r="C155" s="53">
        <v>12.4</v>
      </c>
      <c r="D155" s="54">
        <f>IF($C155&gt;$G$6,IF('Silo Levels'!$L$10="Pumping",((PI()*((($C$5+$G$6)-$C155)*($O$6/($O$5/2)))^2*((($O$6+$G$6)-$C155))/3)*$D$29)+(((PI()*((($C$5+$G$6)-$C155)*($O$6/($O$5/2)))^2*(((($C$5+$G$6)-$C155)*($O$6/($O$5/2)))*$AZ$3))/3)*$D$29),(((PI()*((($C$5+$G$6)-$C155)*($O$6/($O$5/2)))^2*((($O$6+$G$6)-$C155)/3))*$D$29)-((PI()*((($C$5+$G$6)-$C155)*($O$6/($O$5/2)))^2*(((($C$5+$G$6)-$C155)*($O$6/($O$5/2)))*$AZ$3)/3)*$D$29))),IF('Silo Levels'!$L$10="Pumping",(($D$4*$D$29)+((PI()*(($C$7/2)^2)*(G$6-$C155))*$D$29))+((($D$4+$H$4)/3)*$BD$3)+(((PI()*($C$7/2)^2*(($C$7/2)*$AZ$3))/3)*$D$29),(($D$4*$D$29)+((PI()*(($C$7/2)^2)*($G$6-$C155))*$D$29))+((($D$4+$H$4)/3)*$BD$3)-(((PI()*($C$7/2)^2*(($C$7/2)*$AZ$3))/3)*$D$29)))</f>
        <v>95211.756186650091</v>
      </c>
      <c r="E155" s="73">
        <v>12.4</v>
      </c>
      <c r="F155" s="78">
        <f t="shared" si="10"/>
        <v>85916.513509679135</v>
      </c>
      <c r="G155" s="53">
        <v>12.4</v>
      </c>
      <c r="H155" s="54">
        <f>IF($G155&gt;$G$6,IF('Silo Levels'!$L$11="Pumping",((PI()*((($C$5+$G$6)-$G155)*($O$6/($O$5/2)))^2*((($O$6+$G$6)-$G155))/3)*$H$29)+(((PI()*((($C$5+$G$6)-$G155)*($O$6/($O$5/2)))^2*(((($C$5+$G$6)-$G155)*($O$6/($O$5/2)))*$AZ$4))/3)*$H$29),(((PI()*((($C$5+$G$6)-$G155)*($O$6/($O$5/2)))^2*((($O$6+$G$6)-$G155)/3))*$H$29)-((PI()*((($C$5+$G$6)-$G155)*($O$6/($O$5/2)))^2*(((($C$5+$G$6)-$G155)*($O$6/($O$5/2)))*$AZ$4)/3)*$H$29))),IF('Silo Levels'!$L$11="Pumping",(($D$4*$H$29)+((PI()*(($C$7/2)^2)*(G$6-$G155))*$H$29))+((($D$4+$H$4)/3)*$BD$4)+(((PI()*($C$7/2)^2*(($C$7/2)*$AZ$4))/3)*$H$29),(($D$4*$H$29)+((PI()*(($C$7/2)^2)*($G$6-$G155))*$H$29))+((($D$4+$H$4)/3)*$BD$4)-(((PI()*($C$7/2)^2*(($C$7/2)*$AZ$4))/3)*$H$29)))</f>
        <v>83252.738394550659</v>
      </c>
      <c r="I155" s="73">
        <v>12.4</v>
      </c>
      <c r="J155" s="79">
        <f t="shared" si="11"/>
        <v>335176.71892120969</v>
      </c>
      <c r="K155" s="53">
        <v>12.4</v>
      </c>
      <c r="L155" s="80">
        <f>IF($K155&gt;$G$13,IF('Silo Levels'!$L$12="Pumping",((PI()*((($C$12+$G$13)-$K155)*($O$13/($O$12/2)))^2*((($O$13+$G$13)-$K155))/3)*$L$29)+(((PI()*((($C$12+$G$13)-$K155)*($O$13/($O$12/2)))^2*(((($C$12+$G$13)-$K155)*($O$13/($O$12/2)))*$AZ$5))/3)*$L$29),(((PI()*((($C$12+$G$13)-$K155)*($O$13/($O$12/2)))^2*((($O$13+$G$13)-$K155)/3))*$L$29)-((PI()*((($C$12+$G$13)-$K155)*($O$13/($O$12/2)))^2*(((($C$12+$G$13)-$K155)*($O$13/($O$12/2)))*$AZ$5)/3)*$L$29))),IF('Silo Levels'!$L$12="Pumping",(($D$11*$L$29)+((PI()*(($C$14/2)^2)*($G$13-$K155))*$L$29))+((($D$11+$H$11)/3)*$BD$5)+(((PI()*($C$14/2)^2*(($C$14/2)*$AZ$5))/3)*$L$29),(($D$11*$L$29)+((PI()*(($C$14/2)^2)*($G$13-$K155))*$L$29))+((($D$11+$H$11)/3)*$BD$5)-(((PI()*($C$14/2)^2*(($C$14/2)*$AZ$5))/3)*$L$29)))</f>
        <v>320978.71224161022</v>
      </c>
      <c r="M155" s="73">
        <v>12.4</v>
      </c>
      <c r="N155" s="79">
        <f t="shared" si="12"/>
        <v>168592.66287302965</v>
      </c>
      <c r="O155" s="53">
        <v>12.4</v>
      </c>
      <c r="P155" s="80">
        <f>IF($O155&gt;$G$20,IF('Silo Levels'!$L$13="Pumping",((PI()*((($C$19+$G$20)-$O155)*($O$20/($O$19/2)))^2*((($O$20+$G$20)-$O155))/3)*$P$29)+(((PI()*((($C$19+$G$20)-$O155)*($O$20/($O$19/2)))^2*(((($C$19+$G$20)-$O155)*($O$20/($O$19/2)))*$AZ$6))/3)*$P$29),(((PI()*((($C$19+$G$20)-$O155)*($O$20/($O$19/2)))^2*((($O$20+$G$20)-$O155)/3))*$P$29)-((PI()*((($C$19+$G$20)-$O155)*($O$20/($O$19/2)))^2*(((($C$19+$G$20)-$O155)*($O$20/($O$19/2)))*$AZ$6)/3)*$P$29))),IF('Silo Levels'!$L$13="Pumping",(($D$18*$P$29)+((PI()*(($C$21/2)^2)*($G$20-$O155))*$P$29))+((($D$18+$H$18)/3)*$BD$6)+(((PI()*($C$21/2)^2*(($C$21/2)*$AZ$6))/3)*$P$29),(($D$18*$P$29)+((PI()*(($C$21/2)^2)*($G$20-$O155))*$P$29))+((($D$18+$H$18)/3)*$BD$6)-(((PI()*($C$21/2)^2*(($C$21/2)*$AZ$6))/3)*$P$29)))</f>
        <v>164507.46154100489</v>
      </c>
      <c r="Q155" s="73">
        <v>12.4</v>
      </c>
      <c r="R155" s="79">
        <f t="shared" si="13"/>
        <v>164086.68865236556</v>
      </c>
      <c r="S155" s="53">
        <v>12.4</v>
      </c>
      <c r="T155" s="80">
        <f>IF($S155&gt;$G$20,IF('Silo Levels'!$L$14="Pumping",((PI()*((($C$19+$G$20)-$S155)*($O$20/($O$19/2)))^2*((($O$20+$G$20)-$S155))/3)*$T$29)+(((PI()*((($C$19+$G$20)-$S155)*($O$20/($O$19/2)))^2*(((($C$19+$G$20)-$S155)*($O$20/($O$19/2)))*$AZ$7))/3)*$T$29),(((PI()*((($C$19+$G$20)-$S155)*($O$20/($O$19/2)))^2*((($O$20+$G$20)-$S155)/3))*$T$29)-((PI()*((($C$19+$G$20)-$S155)*($O$20/($O$19/2)))^2*(((($C$19+$G$20)-$S155)*($O$20/($O$19/2)))*$AZ$7)/3)*$T$29))),IF('Silo Levels'!$L$14="Pumping",(($D$18*$T$29)+((PI()*(($C$21/2)^2)*($G$20-$S155))*$T$29))+((($D$18+$H$18)/3)*$BD$7)+(((PI()*($C$21/2)^2*(($C$21/2)*$AZ$7))/3)*$T$29),(($D$18*$T$29)+((PI()*(($C$21/2)^2)*($G$20-$S155))*$T$29))+((($D$18+$H$18)/3)*$BD$7)-(((PI()*($C$21/2)^2*(($C$21/2)*$AZ$7))/3)*$T$29)))</f>
        <v>160112.62718123669</v>
      </c>
      <c r="U155" s="73">
        <v>12.4</v>
      </c>
      <c r="V155" s="79">
        <f t="shared" si="16"/>
        <v>159925.58254929516</v>
      </c>
      <c r="W155" s="53">
        <v>12.4</v>
      </c>
      <c r="X155" s="80">
        <f>IF($W155&gt;$G$20,IF('Silo Levels'!$L$15="Pumping",((PI()*((($C$19+$G$20)-$W155)*($O$20/($O$19/2)))^2*((($O$20+$G$20)-$W155))/3)*$X$29)+(((PI()*((($C$19+$G$20)-$W155)*($O$20/($O$19/2)))^2*(((($C$19+$G$20)-$W155)*($O$20/($O$19/2)))*$AZ$8))/3)*$X$29),(((PI()*((($C$19+$G$20)-$W155)*($O$20/($O$19/2)))^2*((($O$20+$G$20)-$W155)/3))*$X$29)-((PI()*((($C$19+$G$20)-$W155)*($O$20/($O$19/2)))^2*(((($C$19+$G$20)-$W155)*($O$20/($O$19/2)))*$AZ$8)/3)*$X$29))),IF('Silo Levels'!$L$15="Pumping",(($D$18*$X$29)+((PI()*(($C$21/2)^2)*($G$20-$W155))*$X$29))+((($D$18+$H$18)/3)*$BD$8)+(((PI()*($C$21/2)^2*(($C$21/2)*$AZ$8))/3)*$X$29),(($D$18*$X$29)+((PI()*(($C$21/2)^2)*($G$20-$W155))*$X$29))+((($D$18+$H$18)/3)*$BD$8)-(((PI()*($C$21/2)^2*(($C$21/2)*$AZ$8))/3)*$X$29)))</f>
        <v>156054.15476642567</v>
      </c>
      <c r="Y155" s="73">
        <v>12.4</v>
      </c>
      <c r="Z155" s="79">
        <f t="shared" si="14"/>
        <v>157443.43965029891</v>
      </c>
      <c r="AA155" s="53">
        <v>12.4</v>
      </c>
      <c r="AB155" s="80">
        <f>IF($AA155&gt;$G$20,IF('Silo Levels'!$L$16="Pumping",((PI()*((($C$19+$G$20)-$AA155)*($O$20/($O$19/2)))^2*((($O$20+$G$20)-$AA155))/3)*$AB$29)+(((PI()*((($C$19+$G$20)-$AA155)*($O$20/($O$19/2)))^2*(((($C$19+$G$20)-$AA155)*($O$20/($O$19/2)))*$AZ$9))/3)*$AB$29),(((PI()*((($C$19+$G$20)-$AA155)*($O$20/($O$19/2)))^2*((($O$20+$G$20)-$AA155)/3))*$AB$29)-((PI()*((($C$19+$G$20)-$AA155)*($O$20/($O$19/2)))^2*(((($C$19+$G$20)-$AA155)*($O$20/($O$19/2)))*$AZ$9)/3)*$AB$29))),IF('Silo Levels'!$L$16="Pumping",(($D$18*$AB$29)+((PI()*(($C$21/2)^2)*($G$20-$AA155))*$AB$29))+((($D$18+$H$18)/3)*$BD$9)+(((PI()*($C$21/2)^2*(($C$21/2)*$AZ$9))/3)*$AB$29),(($D$18*$AB$29)+((PI()*(($C$21/2)^2)*($G$20-$AA155))*$AB$29))+((($D$18+$H$18)/3)*$BD$9)-(((PI()*($C$21/2)^2*(($C$21/2)*$AZ$9))/3)*$AB$29)))</f>
        <v>153633.23392574771</v>
      </c>
      <c r="AC155" s="73">
        <v>12.4</v>
      </c>
      <c r="AD155" s="79">
        <f t="shared" si="17"/>
        <v>156548.59763991123</v>
      </c>
      <c r="AE155" s="53">
        <v>12.4</v>
      </c>
      <c r="AF155" s="80">
        <f>IF($AE155&gt;$G$20,IF('Silo Levels'!$L$17="Pumping",((PI()*((($C$19+$G$20)-$AE155)*($O$20/($O$19/2)))^2*((($O$20+$G$20)-$AE155))/3)*$AF$29)+(((PI()*((($C$19+$G$20)-$AE155)*($O$20/($O$19/2)))^2*(((($C$19+$G$20)-$AE155)*($O$20/($O$19/2)))*$AZ$10))/3)*$AF$29),(((PI()*((($C$19+$G$20)-$AE155)*($O$20/($O$19/2)))^2*((($O$20+$G$20)-$AE155)/3))*$AF$29)-((PI()*((($C$19+$G$20)-$AE155)*($O$20/($O$19/2)))^2*(((($C$19+$G$20)-$AE155)*($O$20/($O$19/2)))*$AZ$10)/3)*$AF$29))),IF('Silo Levels'!$L$17="Pumping",(($D$18*$AF$29)+((PI()*(($C$21/2)^2)*($G$20-$AE155))*$AF$29))+((($D$18+$H$18)/3)*$BD$10)+(((PI()*($C$21/2)^2*(($C$21/2)*$AZ$10))/3)*$AF$29),(($D$18*$AF$29)+((PI()*(($C$21/2)^2)*($G$20-$AE155))*$AF$29))+((($D$18+$H$18)/3)*$BD$10)-(((PI()*($C$21/2)^2*(($C$21/2)*$AZ$10))/3)*$AF$29)))</f>
        <v>152760.46319488538</v>
      </c>
      <c r="AG155" s="73">
        <v>12.4</v>
      </c>
      <c r="AH155" s="79">
        <f t="shared" si="15"/>
        <v>157248.31689955512</v>
      </c>
      <c r="AI155" s="53">
        <v>12.4</v>
      </c>
      <c r="AJ155" s="80">
        <f>IF($AI155&gt;$G$20,IF('Silo Levels'!$L$18="Pumping",((PI()*((($C$19+$G$20)-$AI155)*($O$20/($O$19/2)))^2*((($O$20+$G$20)-$AI155))/3)*$AJ$29)+(((PI()*((($C$19+$G$20)-$AI155)*($O$20/($O$19/2)))^2*(((($C$19+$G$20)-$AI155)*($O$20/($O$19/2)))*$AZ$11))/3)*$AJ$29),(((PI()*((($C$19+$G$20)-$AI155)*($O$20/($O$19/2)))^2*((($O$20+$G$20)-$AI155)/3))*$AJ$29)-((PI()*((($C$19+$G$20)-$AI155)*($O$20/($O$19/2)))^2*(((($C$19+$G$20)-$AI155)*($O$20/($O$19/2)))*$AZ$11)/3)*$AJ$29))),IF('Silo Levels'!$L$18="Pumping",(($D$18*$AJ$29)+((PI()*(($C$21/2)^2)*($G$20-$AI155))*$AJ$29))+((($D$18+$H$18)/3)*$BD$11)+(((PI()*($C$21/2)^2*(($C$21/2)*$AZ$11))/3)*$AJ$29),(($D$18*$AJ$29)+((PI()*(($C$21/2)^2)*($G$20-$AI155))*$AJ$29))+((($D$18+$H$18)/3)*$BD$11)-(((PI()*($C$21/2)^2*(($C$21/2)*$AZ$11))/3)*$AJ$29)))</f>
        <v>153442.92387794302</v>
      </c>
    </row>
    <row r="156" spans="1:36" x14ac:dyDescent="0.3">
      <c r="A156" s="48">
        <v>12.5</v>
      </c>
      <c r="B156" s="78">
        <f t="shared" si="9"/>
        <v>97829.241062829475</v>
      </c>
      <c r="C156" s="53">
        <v>12.5</v>
      </c>
      <c r="D156" s="54">
        <f>IF($C156&gt;$G$6,IF('Silo Levels'!$L$10="Pumping",((PI()*((($C$5+$G$6)-$C156)*($O$6/($O$5/2)))^2*((($O$6+$G$6)-$C156))/3)*$D$29)+(((PI()*((($C$5+$G$6)-$C156)*($O$6/($O$5/2)))^2*(((($C$5+$G$6)-$C156)*($O$6/($O$5/2)))*$AZ$3))/3)*$D$29),(((PI()*((($C$5+$G$6)-$C156)*($O$6/($O$5/2)))^2*((($O$6+$G$6)-$C156)/3))*$D$29)-((PI()*((($C$5+$G$6)-$C156)*($O$6/($O$5/2)))^2*(((($C$5+$G$6)-$C156)*($O$6/($O$5/2)))*$AZ$3)/3)*$D$29))),IF('Silo Levels'!$L$10="Pumping",(($D$4*$D$29)+((PI()*(($C$7/2)^2)*(G$6-$C156))*$D$29))+((($D$4+$H$4)/3)*$BD$3)+(((PI()*($C$7/2)^2*(($C$7/2)*$AZ$3))/3)*$D$29),(($D$4*$D$29)+((PI()*(($C$7/2)^2)*($G$6-$C156))*$D$29))+((($D$4+$H$4)/3)*$BD$3)-(((PI()*($C$7/2)^2*(($C$7/2)*$AZ$3))/3)*$D$29)))</f>
        <v>94773.734313123277</v>
      </c>
      <c r="E156" s="73">
        <v>12.5</v>
      </c>
      <c r="F156" s="78">
        <f t="shared" si="10"/>
        <v>85534.648286604468</v>
      </c>
      <c r="G156" s="53">
        <v>12.5</v>
      </c>
      <c r="H156" s="54">
        <f>IF($G156&gt;$G$6,IF('Silo Levels'!$L$11="Pumping",((PI()*((($C$5+$G$6)-$G156)*($O$6/($O$5/2)))^2*((($O$6+$G$6)-$G156))/3)*$H$29)+(((PI()*((($C$5+$G$6)-$G156)*($O$6/($O$5/2)))^2*(((($C$5+$G$6)-$G156)*($O$6/($O$5/2)))*$AZ$4))/3)*$H$29),(((PI()*((($C$5+$G$6)-$G156)*($O$6/($O$5/2)))^2*((($O$6+$G$6)-$G156)/3))*$H$29)-((PI()*((($C$5+$G$6)-$G156)*($O$6/($O$5/2)))^2*(((($C$5+$G$6)-$G156)*($O$6/($O$5/2)))*$AZ$4)/3)*$H$29))),IF('Silo Levels'!$L$11="Pumping",(($D$4*$H$29)+((PI()*(($C$7/2)^2)*(G$6-$G156))*$H$29))+((($D$4+$H$4)/3)*$BD$4)+(((PI()*($C$7/2)^2*(($C$7/2)*$AZ$4))/3)*$H$29),(($D$4*$H$29)+((PI()*(($C$7/2)^2)*($G$6-$G156))*$H$29))+((($D$4+$H$4)/3)*$BD$4)-(((PI()*($C$7/2)^2*(($C$7/2)*$AZ$4))/3)*$H$29)))</f>
        <v>82870.873171475992</v>
      </c>
      <c r="I156" s="73">
        <v>12.5</v>
      </c>
      <c r="J156" s="79">
        <f t="shared" si="11"/>
        <v>334257.75408757868</v>
      </c>
      <c r="K156" s="53">
        <v>12.5</v>
      </c>
      <c r="L156" s="80">
        <f>IF($K156&gt;$G$13,IF('Silo Levels'!$L$12="Pumping",((PI()*((($C$12+$G$13)-$K156)*($O$13/($O$12/2)))^2*((($O$13+$G$13)-$K156))/3)*$L$29)+(((PI()*((($C$12+$G$13)-$K156)*($O$13/($O$12/2)))^2*(((($C$12+$G$13)-$K156)*($O$13/($O$12/2)))*$AZ$5))/3)*$L$29),(((PI()*((($C$12+$G$13)-$K156)*($O$13/($O$12/2)))^2*((($O$13+$G$13)-$K156)/3))*$L$29)-((PI()*((($C$12+$G$13)-$K156)*($O$13/($O$12/2)))^2*(((($C$12+$G$13)-$K156)*($O$13/($O$12/2)))*$AZ$5)/3)*$L$29))),IF('Silo Levels'!$L$12="Pumping",(($D$11*$L$29)+((PI()*(($C$14/2)^2)*($G$13-$K156))*$L$29))+((($D$11+$H$11)/3)*$BD$5)+(((PI()*($C$14/2)^2*(($C$14/2)*$AZ$5))/3)*$L$29),(($D$11*$L$29)+((PI()*(($C$14/2)^2)*($G$13-$K156))*$L$29))+((($D$11+$H$11)/3)*$BD$5)-(((PI()*($C$14/2)^2*(($C$14/2)*$AZ$5))/3)*$L$29)))</f>
        <v>320059.74740797922</v>
      </c>
      <c r="M156" s="73">
        <v>12.5</v>
      </c>
      <c r="N156" s="79">
        <f t="shared" si="12"/>
        <v>168182.71932472891</v>
      </c>
      <c r="O156" s="53">
        <v>12.5</v>
      </c>
      <c r="P156" s="80">
        <f>IF($O156&gt;$G$20,IF('Silo Levels'!$L$13="Pumping",((PI()*((($C$19+$G$20)-$O156)*($O$20/($O$19/2)))^2*((($O$20+$G$20)-$O156))/3)*$P$29)+(((PI()*((($C$19+$G$20)-$O156)*($O$20/($O$19/2)))^2*(((($C$19+$G$20)-$O156)*($O$20/($O$19/2)))*$AZ$6))/3)*$P$29),(((PI()*((($C$19+$G$20)-$O156)*($O$20/($O$19/2)))^2*((($O$20+$G$20)-$O156)/3))*$P$29)-((PI()*((($C$19+$G$20)-$O156)*($O$20/($O$19/2)))^2*(((($C$19+$G$20)-$O156)*($O$20/($O$19/2)))*$AZ$6)/3)*$P$29))),IF('Silo Levels'!$L$13="Pumping",(($D$18*$P$29)+((PI()*(($C$21/2)^2)*($G$20-$O156))*$P$29))+((($D$18+$H$18)/3)*$BD$6)+(((PI()*($C$21/2)^2*(($C$21/2)*$AZ$6))/3)*$P$29),(($D$18*$P$29)+((PI()*(($C$21/2)^2)*($G$20-$O156))*$P$29))+((($D$18+$H$18)/3)*$BD$6)-(((PI()*($C$21/2)^2*(($C$21/2)*$AZ$6))/3)*$P$29)))</f>
        <v>164097.51799270415</v>
      </c>
      <c r="Q156" s="73">
        <v>12.5</v>
      </c>
      <c r="R156" s="79">
        <f t="shared" si="13"/>
        <v>163687.89781484462</v>
      </c>
      <c r="S156" s="53">
        <v>12.5</v>
      </c>
      <c r="T156" s="80">
        <f>IF($S156&gt;$G$20,IF('Silo Levels'!$L$14="Pumping",((PI()*((($C$19+$G$20)-$S156)*($O$20/($O$19/2)))^2*((($O$20+$G$20)-$S156))/3)*$T$29)+(((PI()*((($C$19+$G$20)-$S156)*($O$20/($O$19/2)))^2*(((($C$19+$G$20)-$S156)*($O$20/($O$19/2)))*$AZ$7))/3)*$T$29),(((PI()*((($C$19+$G$20)-$S156)*($O$20/($O$19/2)))^2*((($O$20+$G$20)-$S156)/3))*$T$29)-((PI()*((($C$19+$G$20)-$S156)*($O$20/($O$19/2)))^2*(((($C$19+$G$20)-$S156)*($O$20/($O$19/2)))*$AZ$7)/3)*$T$29))),IF('Silo Levels'!$L$14="Pumping",(($D$18*$T$29)+((PI()*(($C$21/2)^2)*($G$20-$S156))*$T$29))+((($D$18+$H$18)/3)*$BD$7)+(((PI()*($C$21/2)^2*(($C$21/2)*$AZ$7))/3)*$T$29),(($D$18*$T$29)+((PI()*(($C$21/2)^2)*($G$20-$S156))*$T$29))+((($D$18+$H$18)/3)*$BD$7)-(((PI()*($C$21/2)^2*(($C$21/2)*$AZ$7))/3)*$T$29)))</f>
        <v>159713.83634371575</v>
      </c>
      <c r="U156" s="73">
        <v>12.5</v>
      </c>
      <c r="V156" s="79">
        <f t="shared" si="16"/>
        <v>159537.09084146711</v>
      </c>
      <c r="W156" s="53">
        <v>12.5</v>
      </c>
      <c r="X156" s="80">
        <f>IF($W156&gt;$G$20,IF('Silo Levels'!$L$15="Pumping",((PI()*((($C$19+$G$20)-$W156)*($O$20/($O$19/2)))^2*((($O$20+$G$20)-$W156))/3)*$X$29)+(((PI()*((($C$19+$G$20)-$W156)*($O$20/($O$19/2)))^2*(((($C$19+$G$20)-$W156)*($O$20/($O$19/2)))*$AZ$8))/3)*$X$29),(((PI()*((($C$19+$G$20)-$W156)*($O$20/($O$19/2)))^2*((($O$20+$G$20)-$W156)/3))*$X$29)-((PI()*((($C$19+$G$20)-$W156)*($O$20/($O$19/2)))^2*(((($C$19+$G$20)-$W156)*($O$20/($O$19/2)))*$AZ$8)/3)*$X$29))),IF('Silo Levels'!$L$15="Pumping",(($D$18*$X$29)+((PI()*(($C$21/2)^2)*($G$20-$W156))*$X$29))+((($D$18+$H$18)/3)*$BD$8)+(((PI()*($C$21/2)^2*(($C$21/2)*$AZ$8))/3)*$X$29),(($D$18*$X$29)+((PI()*(($C$21/2)^2)*($G$20-$W156))*$X$29))+((($D$18+$H$18)/3)*$BD$8)-(((PI()*($C$21/2)^2*(($C$21/2)*$AZ$8))/3)*$X$29)))</f>
        <v>155665.66305859762</v>
      </c>
      <c r="Y156" s="73">
        <v>12.5</v>
      </c>
      <c r="Z156" s="79">
        <f t="shared" si="14"/>
        <v>157061.09148003036</v>
      </c>
      <c r="AA156" s="53">
        <v>12.5</v>
      </c>
      <c r="AB156" s="80">
        <f>IF($AA156&gt;$G$20,IF('Silo Levels'!$L$16="Pumping",((PI()*((($C$19+$G$20)-$AA156)*($O$20/($O$19/2)))^2*((($O$20+$G$20)-$AA156))/3)*$AB$29)+(((PI()*((($C$19+$G$20)-$AA156)*($O$20/($O$19/2)))^2*(((($C$19+$G$20)-$AA156)*($O$20/($O$19/2)))*$AZ$9))/3)*$AB$29),(((PI()*((($C$19+$G$20)-$AA156)*($O$20/($O$19/2)))^2*((($O$20+$G$20)-$AA156)/3))*$AB$29)-((PI()*((($C$19+$G$20)-$AA156)*($O$20/($O$19/2)))^2*(((($C$19+$G$20)-$AA156)*($O$20/($O$19/2)))*$AZ$9)/3)*$AB$29))),IF('Silo Levels'!$L$16="Pumping",(($D$18*$AB$29)+((PI()*(($C$21/2)^2)*($G$20-$AA156))*$AB$29))+((($D$18+$H$18)/3)*$BD$9)+(((PI()*($C$21/2)^2*(($C$21/2)*$AZ$9))/3)*$AB$29),(($D$18*$AB$29)+((PI()*(($C$21/2)^2)*($G$20-$AA156))*$AB$29))+((($D$18+$H$18)/3)*$BD$9)-(((PI()*($C$21/2)^2*(($C$21/2)*$AZ$9))/3)*$AB$29)))</f>
        <v>153250.88575547916</v>
      </c>
      <c r="AC156" s="73">
        <v>12.5</v>
      </c>
      <c r="AD156" s="79">
        <f t="shared" si="17"/>
        <v>156168.46428793651</v>
      </c>
      <c r="AE156" s="53">
        <v>12.5</v>
      </c>
      <c r="AF156" s="80">
        <f>IF($AE156&gt;$G$20,IF('Silo Levels'!$L$17="Pumping",((PI()*((($C$19+$G$20)-$AE156)*($O$20/($O$19/2)))^2*((($O$20+$G$20)-$AE156))/3)*$AF$29)+(((PI()*((($C$19+$G$20)-$AE156)*($O$20/($O$19/2)))^2*(((($C$19+$G$20)-$AE156)*($O$20/($O$19/2)))*$AZ$10))/3)*$AF$29),(((PI()*((($C$19+$G$20)-$AE156)*($O$20/($O$19/2)))^2*((($O$20+$G$20)-$AE156)/3))*$AF$29)-((PI()*((($C$19+$G$20)-$AE156)*($O$20/($O$19/2)))^2*(((($C$19+$G$20)-$AE156)*($O$20/($O$19/2)))*$AZ$10)/3)*$AF$29))),IF('Silo Levels'!$L$17="Pumping",(($D$18*$AF$29)+((PI()*(($C$21/2)^2)*($G$20-$AE156))*$AF$29))+((($D$18+$H$18)/3)*$BD$10)+(((PI()*($C$21/2)^2*(($C$21/2)*$AZ$10))/3)*$AF$29),(($D$18*$AF$29)+((PI()*(($C$21/2)^2)*($G$20-$AE156))*$AF$29))+((($D$18+$H$18)/3)*$BD$10)-(((PI()*($C$21/2)^2*(($C$21/2)*$AZ$10))/3)*$AF$29)))</f>
        <v>152380.32984291067</v>
      </c>
      <c r="AG156" s="73">
        <v>12.5</v>
      </c>
      <c r="AH156" s="79">
        <f t="shared" si="15"/>
        <v>156866.45167648047</v>
      </c>
      <c r="AI156" s="53">
        <v>12.5</v>
      </c>
      <c r="AJ156" s="80">
        <f>IF($AI156&gt;$G$20,IF('Silo Levels'!$L$18="Pumping",((PI()*((($C$19+$G$20)-$AI156)*($O$20/($O$19/2)))^2*((($O$20+$G$20)-$AI156))/3)*$AJ$29)+(((PI()*((($C$19+$G$20)-$AI156)*($O$20/($O$19/2)))^2*(((($C$19+$G$20)-$AI156)*($O$20/($O$19/2)))*$AZ$11))/3)*$AJ$29),(((PI()*((($C$19+$G$20)-$AI156)*($O$20/($O$19/2)))^2*((($O$20+$G$20)-$AI156)/3))*$AJ$29)-((PI()*((($C$19+$G$20)-$AI156)*($O$20/($O$19/2)))^2*(((($C$19+$G$20)-$AI156)*($O$20/($O$19/2)))*$AZ$11)/3)*$AJ$29))),IF('Silo Levels'!$L$18="Pumping",(($D$18*$AJ$29)+((PI()*(($C$21/2)^2)*($G$20-$AI156))*$AJ$29))+((($D$18+$H$18)/3)*$BD$11)+(((PI()*($C$21/2)^2*(($C$21/2)*$AZ$11))/3)*$AJ$29),(($D$18*$AJ$29)+((PI()*(($C$21/2)^2)*($G$20-$AI156))*$AJ$29))+((($D$18+$H$18)/3)*$BD$11)-(((PI()*($C$21/2)^2*(($C$21/2)*$AZ$11))/3)*$AJ$29)))</f>
        <v>153061.05865486836</v>
      </c>
    </row>
    <row r="157" spans="1:36" ht="15" thickBot="1" x14ac:dyDescent="0.35">
      <c r="A157" s="48">
        <v>12.6</v>
      </c>
      <c r="B157" s="81">
        <f t="shared" si="9"/>
        <v>97391.219189302632</v>
      </c>
      <c r="C157" s="55">
        <v>12.6</v>
      </c>
      <c r="D157" s="56">
        <f>IF($C157&gt;$G$6,IF('Silo Levels'!$L$10="Pumping",((PI()*((($C$5+$G$6)-$C157)*($O$6/($O$5/2)))^2*((($O$6+$G$6)-$C157))/3)*$D$29)+(((PI()*((($C$5+$G$6)-$C157)*($O$6/($O$5/2)))^2*(((($C$5+$G$6)-$C157)*($O$6/($O$5/2)))*$AZ$3))/3)*$D$29),(((PI()*((($C$5+$G$6)-$C157)*($O$6/($O$5/2)))^2*((($O$6+$G$6)-$C157)/3))*$D$29)-((PI()*((($C$5+$G$6)-$C157)*($O$6/($O$5/2)))^2*(((($C$5+$G$6)-$C157)*($O$6/($O$5/2)))*$AZ$3)/3)*$D$29))),IF('Silo Levels'!$L$10="Pumping",(($D$4*$D$29)+((PI()*(($C$7/2)^2)*(G$6-$C157))*$D$29))+((($D$4+$H$4)/3)*$BD$3)+(((PI()*($C$7/2)^2*(($C$7/2)*$AZ$3))/3)*$D$29),(($D$4*$D$29)+((PI()*(($C$7/2)^2)*($G$6-$C157))*$D$29))+((($D$4+$H$4)/3)*$BD$3)-(((PI()*($C$7/2)^2*(($C$7/2)*$AZ$3))/3)*$D$29)))</f>
        <v>94335.712439596435</v>
      </c>
      <c r="E157" s="73">
        <v>12.6</v>
      </c>
      <c r="F157" s="81">
        <f t="shared" si="10"/>
        <v>85152.783063529801</v>
      </c>
      <c r="G157" s="55">
        <v>12.6</v>
      </c>
      <c r="H157" s="56">
        <f>IF($G157&gt;$G$6,IF('Silo Levels'!$L$11="Pumping",((PI()*((($C$5+$G$6)-$G157)*($O$6/($O$5/2)))^2*((($O$6+$G$6)-$G157))/3)*$H$29)+(((PI()*((($C$5+$G$6)-$G157)*($O$6/($O$5/2)))^2*(((($C$5+$G$6)-$G157)*($O$6/($O$5/2)))*$AZ$4))/3)*$H$29),(((PI()*((($C$5+$G$6)-$G157)*($O$6/($O$5/2)))^2*((($O$6+$G$6)-$G157)/3))*$H$29)-((PI()*((($C$5+$G$6)-$G157)*($O$6/($O$5/2)))^2*(((($C$5+$G$6)-$G157)*($O$6/($O$5/2)))*$AZ$4)/3)*$H$29))),IF('Silo Levels'!$L$11="Pumping",(($D$4*$H$29)+((PI()*(($C$7/2)^2)*(G$6-$G157))*$H$29))+((($D$4+$H$4)/3)*$BD$4)+(((PI()*($C$7/2)^2*(($C$7/2)*$AZ$4))/3)*$H$29),(($D$4*$H$29)+((PI()*(($C$7/2)^2)*($G$6-$G157))*$H$29))+((($D$4+$H$4)/3)*$BD$4)-(((PI()*($C$7/2)^2*(($C$7/2)*$AZ$4))/3)*$H$29)))</f>
        <v>82489.007948401326</v>
      </c>
      <c r="I157" s="73">
        <v>12.6</v>
      </c>
      <c r="J157" s="79">
        <f t="shared" si="11"/>
        <v>333338.78925394756</v>
      </c>
      <c r="K157" s="53">
        <v>12.6</v>
      </c>
      <c r="L157" s="80">
        <f>IF($K157&gt;$G$13,IF('Silo Levels'!$L$12="Pumping",((PI()*((($C$12+$G$13)-$K157)*($O$13/($O$12/2)))^2*((($O$13+$G$13)-$K157))/3)*$L$29)+(((PI()*((($C$12+$G$13)-$K157)*($O$13/($O$12/2)))^2*(((($C$12+$G$13)-$K157)*($O$13/($O$12/2)))*$AZ$5))/3)*$L$29),(((PI()*((($C$12+$G$13)-$K157)*($O$13/($O$12/2)))^2*((($O$13+$G$13)-$K157)/3))*$L$29)-((PI()*((($C$12+$G$13)-$K157)*($O$13/($O$12/2)))^2*(((($C$12+$G$13)-$K157)*($O$13/($O$12/2)))*$AZ$5)/3)*$L$29))),IF('Silo Levels'!$L$12="Pumping",(($D$11*$L$29)+((PI()*(($C$14/2)^2)*($G$13-$K157))*$L$29))+((($D$11+$H$11)/3)*$BD$5)+(((PI()*($C$14/2)^2*(($C$14/2)*$AZ$5))/3)*$L$29),(($D$11*$L$29)+((PI()*(($C$14/2)^2)*($G$13-$K157))*$L$29))+((($D$11+$H$11)/3)*$BD$5)-(((PI()*($C$14/2)^2*(($C$14/2)*$AZ$5))/3)*$L$29)))</f>
        <v>319140.78257434809</v>
      </c>
      <c r="M157" s="73">
        <v>12.6</v>
      </c>
      <c r="N157" s="79">
        <f t="shared" si="12"/>
        <v>167772.77577642814</v>
      </c>
      <c r="O157" s="53">
        <v>12.6</v>
      </c>
      <c r="P157" s="80">
        <f>IF($O157&gt;$G$20,IF('Silo Levels'!$L$13="Pumping",((PI()*((($C$19+$G$20)-$O157)*($O$20/($O$19/2)))^2*((($O$20+$G$20)-$O157))/3)*$P$29)+(((PI()*((($C$19+$G$20)-$O157)*($O$20/($O$19/2)))^2*(((($C$19+$G$20)-$O157)*($O$20/($O$19/2)))*$AZ$6))/3)*$P$29),(((PI()*((($C$19+$G$20)-$O157)*($O$20/($O$19/2)))^2*((($O$20+$G$20)-$O157)/3))*$P$29)-((PI()*((($C$19+$G$20)-$O157)*($O$20/($O$19/2)))^2*(((($C$19+$G$20)-$O157)*($O$20/($O$19/2)))*$AZ$6)/3)*$P$29))),IF('Silo Levels'!$L$13="Pumping",(($D$18*$P$29)+((PI()*(($C$21/2)^2)*($G$20-$O157))*$P$29))+((($D$18+$H$18)/3)*$BD$6)+(((PI()*($C$21/2)^2*(($C$21/2)*$AZ$6))/3)*$P$29),(($D$18*$P$29)+((PI()*(($C$21/2)^2)*($G$20-$O157))*$P$29))+((($D$18+$H$18)/3)*$BD$6)-(((PI()*($C$21/2)^2*(($C$21/2)*$AZ$6))/3)*$P$29)))</f>
        <v>163687.57444440338</v>
      </c>
      <c r="Q157" s="73">
        <v>12.6</v>
      </c>
      <c r="R157" s="79">
        <f t="shared" si="13"/>
        <v>163289.10697732365</v>
      </c>
      <c r="S157" s="53">
        <v>12.6</v>
      </c>
      <c r="T157" s="80">
        <f>IF($S157&gt;$G$20,IF('Silo Levels'!$L$14="Pumping",((PI()*((($C$19+$G$20)-$S157)*($O$20/($O$19/2)))^2*((($O$20+$G$20)-$S157))/3)*$T$29)+(((PI()*((($C$19+$G$20)-$S157)*($O$20/($O$19/2)))^2*(((($C$19+$G$20)-$S157)*($O$20/($O$19/2)))*$AZ$7))/3)*$T$29),(((PI()*((($C$19+$G$20)-$S157)*($O$20/($O$19/2)))^2*((($O$20+$G$20)-$S157)/3))*$T$29)-((PI()*((($C$19+$G$20)-$S157)*($O$20/($O$19/2)))^2*(((($C$19+$G$20)-$S157)*($O$20/($O$19/2)))*$AZ$7)/3)*$T$29))),IF('Silo Levels'!$L$14="Pumping",(($D$18*$T$29)+((PI()*(($C$21/2)^2)*($G$20-$S157))*$T$29))+((($D$18+$H$18)/3)*$BD$7)+(((PI()*($C$21/2)^2*(($C$21/2)*$AZ$7))/3)*$T$29),(($D$18*$T$29)+((PI()*(($C$21/2)^2)*($G$20-$S157))*$T$29))+((($D$18+$H$18)/3)*$BD$7)-(((PI()*($C$21/2)^2*(($C$21/2)*$AZ$7))/3)*$T$29)))</f>
        <v>159315.04550619479</v>
      </c>
      <c r="U157" s="73">
        <v>12.6</v>
      </c>
      <c r="V157" s="79">
        <f t="shared" si="16"/>
        <v>159148.5991336391</v>
      </c>
      <c r="W157" s="53">
        <v>12.6</v>
      </c>
      <c r="X157" s="80">
        <f>IF($W157&gt;$G$20,IF('Silo Levels'!$L$15="Pumping",((PI()*((($C$19+$G$20)-$W157)*($O$20/($O$19/2)))^2*((($O$20+$G$20)-$W157))/3)*$X$29)+(((PI()*((($C$19+$G$20)-$W157)*($O$20/($O$19/2)))^2*(((($C$19+$G$20)-$W157)*($O$20/($O$19/2)))*$AZ$8))/3)*$X$29),(((PI()*((($C$19+$G$20)-$W157)*($O$20/($O$19/2)))^2*((($O$20+$G$20)-$W157)/3))*$X$29)-((PI()*((($C$19+$G$20)-$W157)*($O$20/($O$19/2)))^2*(((($C$19+$G$20)-$W157)*($O$20/($O$19/2)))*$AZ$8)/3)*$X$29))),IF('Silo Levels'!$L$15="Pumping",(($D$18*$X$29)+((PI()*(($C$21/2)^2)*($G$20-$W157))*$X$29))+((($D$18+$H$18)/3)*$BD$8)+(((PI()*($C$21/2)^2*(($C$21/2)*$AZ$8))/3)*$X$29),(($D$18*$X$29)+((PI()*(($C$21/2)^2)*($G$20-$W157))*$X$29))+((($D$18+$H$18)/3)*$BD$8)-(((PI()*($C$21/2)^2*(($C$21/2)*$AZ$8))/3)*$X$29)))</f>
        <v>155277.17135076961</v>
      </c>
      <c r="Y157" s="73">
        <v>12.6</v>
      </c>
      <c r="Z157" s="79">
        <f t="shared" si="14"/>
        <v>156678.74330976178</v>
      </c>
      <c r="AA157" s="53">
        <v>12.6</v>
      </c>
      <c r="AB157" s="80">
        <f>IF($AA157&gt;$G$20,IF('Silo Levels'!$L$16="Pumping",((PI()*((($C$19+$G$20)-$AA157)*($O$20/($O$19/2)))^2*((($O$20+$G$20)-$AA157))/3)*$AB$29)+(((PI()*((($C$19+$G$20)-$AA157)*($O$20/($O$19/2)))^2*(((($C$19+$G$20)-$AA157)*($O$20/($O$19/2)))*$AZ$9))/3)*$AB$29),(((PI()*((($C$19+$G$20)-$AA157)*($O$20/($O$19/2)))^2*((($O$20+$G$20)-$AA157)/3))*$AB$29)-((PI()*((($C$19+$G$20)-$AA157)*($O$20/($O$19/2)))^2*(((($C$19+$G$20)-$AA157)*($O$20/($O$19/2)))*$AZ$9)/3)*$AB$29))),IF('Silo Levels'!$L$16="Pumping",(($D$18*$AB$29)+((PI()*(($C$21/2)^2)*($G$20-$AA157))*$AB$29))+((($D$18+$H$18)/3)*$BD$9)+(((PI()*($C$21/2)^2*(($C$21/2)*$AZ$9))/3)*$AB$29),(($D$18*$AB$29)+((PI()*(($C$21/2)^2)*($G$20-$AA157))*$AB$29))+((($D$18+$H$18)/3)*$BD$9)-(((PI()*($C$21/2)^2*(($C$21/2)*$AZ$9))/3)*$AB$29)))</f>
        <v>152868.53758521058</v>
      </c>
      <c r="AC157" s="73">
        <v>12.6</v>
      </c>
      <c r="AD157" s="79">
        <f t="shared" si="17"/>
        <v>155788.33093596177</v>
      </c>
      <c r="AE157" s="53">
        <v>12.6</v>
      </c>
      <c r="AF157" s="80">
        <f>IF($AE157&gt;$G$20,IF('Silo Levels'!$L$17="Pumping",((PI()*((($C$19+$G$20)-$AE157)*($O$20/($O$19/2)))^2*((($O$20+$G$20)-$AE157))/3)*$AF$29)+(((PI()*((($C$19+$G$20)-$AE157)*($O$20/($O$19/2)))^2*(((($C$19+$G$20)-$AE157)*($O$20/($O$19/2)))*$AZ$10))/3)*$AF$29),(((PI()*((($C$19+$G$20)-$AE157)*($O$20/($O$19/2)))^2*((($O$20+$G$20)-$AE157)/3))*$AF$29)-((PI()*((($C$19+$G$20)-$AE157)*($O$20/($O$19/2)))^2*(((($C$19+$G$20)-$AE157)*($O$20/($O$19/2)))*$AZ$10)/3)*$AF$29))),IF('Silo Levels'!$L$17="Pumping",(($D$18*$AF$29)+((PI()*(($C$21/2)^2)*($G$20-$AE157))*$AF$29))+((($D$18+$H$18)/3)*$BD$10)+(((PI()*($C$21/2)^2*(($C$21/2)*$AZ$10))/3)*$AF$29),(($D$18*$AF$29)+((PI()*(($C$21/2)^2)*($G$20-$AE157))*$AF$29))+((($D$18+$H$18)/3)*$BD$10)-(((PI()*($C$21/2)^2*(($C$21/2)*$AZ$10))/3)*$AF$29)))</f>
        <v>152000.19649093592</v>
      </c>
      <c r="AG157" s="73">
        <v>12.6</v>
      </c>
      <c r="AH157" s="79">
        <f t="shared" si="15"/>
        <v>156484.58645340579</v>
      </c>
      <c r="AI157" s="53">
        <v>12.6</v>
      </c>
      <c r="AJ157" s="80">
        <f>IF($AI157&gt;$G$20,IF('Silo Levels'!$L$18="Pumping",((PI()*((($C$19+$G$20)-$AI157)*($O$20/($O$19/2)))^2*((($O$20+$G$20)-$AI157))/3)*$AJ$29)+(((PI()*((($C$19+$G$20)-$AI157)*($O$20/($O$19/2)))^2*(((($C$19+$G$20)-$AI157)*($O$20/($O$19/2)))*$AZ$11))/3)*$AJ$29),(((PI()*((($C$19+$G$20)-$AI157)*($O$20/($O$19/2)))^2*((($O$20+$G$20)-$AI157)/3))*$AJ$29)-((PI()*((($C$19+$G$20)-$AI157)*($O$20/($O$19/2)))^2*(((($C$19+$G$20)-$AI157)*($O$20/($O$19/2)))*$AZ$11)/3)*$AJ$29))),IF('Silo Levels'!$L$18="Pumping",(($D$18*$AJ$29)+((PI()*(($C$21/2)^2)*($G$20-$AI157))*$AJ$29))+((($D$18+$H$18)/3)*$BD$11)+(((PI()*($C$21/2)^2*(($C$21/2)*$AZ$11))/3)*$AJ$29),(($D$18*$AJ$29)+((PI()*(($C$21/2)^2)*($G$20-$AI157))*$AJ$29))+((($D$18+$H$18)/3)*$BD$11)-(((PI()*($C$21/2)^2*(($C$21/2)*$AZ$11))/3)*$AJ$29)))</f>
        <v>152679.19343179368</v>
      </c>
    </row>
    <row r="158" spans="1:36" x14ac:dyDescent="0.3">
      <c r="A158" s="48">
        <v>12.7</v>
      </c>
      <c r="B158" s="159">
        <f>IF($C158&gt;$G$6,(PI()*((($C$5+$G$6)-$C158)*($O$6/($O$5/2)))^2*((($O$6+$G$6)-$C158)/3))*$D$29,($D$4*$D$29)+((PI()*(($C$7/2)^2)*($G$6-$C158))*$D$29)+((($D$4+$H$4)/3)*$BE$3))</f>
        <v>96309.391513017661</v>
      </c>
      <c r="C158" s="61">
        <v>12.7</v>
      </c>
      <c r="D158" s="160">
        <f>IF($C158&gt;$G$6,IF('Silo Levels'!$L$10="Pumping",((PI()*((($C$5+$G$6)-$C158)*($O$6/($O$5/2)))^2*((($O$6+$G$6)-$C158))/3)*$D$29)+(((PI()*((($C$5+$G$6)-$C158)*($O$6/($O$5/2)))^2*(((($C$5+$G$6)-$C158)*($O$6/($O$5/2)))*$AZ$3))/3)*$D$29),(((PI()*((($C$5+$G$6)-$C158)*($O$6/($O$5/2)))^2*((($O$6+$G$6)-$C158)/3))*$D$29)-((PI()*((($C$5+$G$6)-$C158)*($O$6/($O$5/2)))^2*(((($C$5+$G$6)-$C158)*($O$6/($O$5/2)))*$AZ$3)/3)*$D$29))),IF('Silo Levels'!$L$10="Pumping",(($D$4*$D$29)+((PI()*(($C$7/2)^2)*(G$6-$C158))*$D$29))+((($D$4+$H$4)/3)*$BE$3)+(((PI()*($C$7/2)^2*(($C$7/2)*$AZ$3))/3)*$D$29),(($D$4*$D$29)+((PI()*(($C$7/2)^2)*($G$6-$C158))*$D$29))+((($D$4+$H$4)/3)*$BE$3)-(((PI()*($C$7/2)^2*(($C$7/2)*$AZ$3))/3)*$D$29)))</f>
        <v>93253.884763311464</v>
      </c>
      <c r="E158" s="73">
        <v>12.7</v>
      </c>
      <c r="F158" s="159">
        <f>IF($G158&gt;$G$6,(PI()*((($C$5+$G$6)-$G158)*($O$6/($O$5/2)))^2*((($O$6+$G$6)-$G158)/3))*$H$29,($D$4*$H$29)+((PI()*(($C$7/2)^2)*($G$6-$G158))*$H$29)+((($D$4+$H$4)/3)*$BE$4))</f>
        <v>84127.112037696992</v>
      </c>
      <c r="G158" s="61">
        <v>12.7</v>
      </c>
      <c r="H158" s="160">
        <f>IF($G158&gt;$G$6,IF('Silo Levels'!$L$11="Pumping",((PI()*((($C$5+$G$6)-$G158)*($O$6/($O$5/2)))^2*((($O$6+$G$6)-$G158))/3)*$H$29)+(((PI()*((($C$5+$G$6)-$G158)*($O$6/($O$5/2)))^2*(((($C$5+$G$6)-$G158)*($O$6/($O$5/2)))*$AZ$4))/3)*$H$29),(((PI()*((($C$5+$G$6)-$G158)*($O$6/($O$5/2)))^2*((($O$6+$G$6)-$G158)/3))*$H$29)-((PI()*((($C$5+$G$6)-$G158)*($O$6/($O$5/2)))^2*(((($C$5+$G$6)-$G158)*($O$6/($O$5/2)))*$AZ$4)/3)*$H$29))),IF('Silo Levels'!$L$11="Pumping",(($D$4*$H$29)+((PI()*(($C$7/2)^2)*(G$6-$G158))*$H$29))+((($D$4+$H$4)/3)*$BE$4)+(((PI()*($C$7/2)^2*(($C$7/2)*$AZ$4))/3)*$H$29),(($D$4*$H$29)+((PI()*(($C$7/2)^2)*($G$6-$G158))*$H$29))+((($D$4+$H$4)/3)*$BE$4)-(((PI()*($C$7/2)^2*(($C$7/2)*$AZ$4))/3)*$H$29)))</f>
        <v>81463.336922568516</v>
      </c>
      <c r="I158" s="73">
        <v>12.7</v>
      </c>
      <c r="J158" s="79">
        <f t="shared" si="11"/>
        <v>332419.82442031661</v>
      </c>
      <c r="K158" s="53">
        <v>12.7</v>
      </c>
      <c r="L158" s="80">
        <f>IF($K158&gt;$G$13,IF('Silo Levels'!$L$12="Pumping",((PI()*((($C$12+$G$13)-$K158)*($O$13/($O$12/2)))^2*((($O$13+$G$13)-$K158))/3)*$L$29)+(((PI()*((($C$12+$G$13)-$K158)*($O$13/($O$12/2)))^2*(((($C$12+$G$13)-$K158)*($O$13/($O$12/2)))*$AZ$5))/3)*$L$29),(((PI()*((($C$12+$G$13)-$K158)*($O$13/($O$12/2)))^2*((($O$13+$G$13)-$K158)/3))*$L$29)-((PI()*((($C$12+$G$13)-$K158)*($O$13/($O$12/2)))^2*(((($C$12+$G$13)-$K158)*($O$13/($O$12/2)))*$AZ$5)/3)*$L$29))),IF('Silo Levels'!$L$12="Pumping",(($D$11*$L$29)+((PI()*(($C$14/2)^2)*($G$13-$K158))*$L$29))+((($D$11+$H$11)/3)*$BD$5)+(((PI()*($C$14/2)^2*(($C$14/2)*$AZ$5))/3)*$L$29),(($D$11*$L$29)+((PI()*(($C$14/2)^2)*($G$13-$K158))*$L$29))+((($D$11+$H$11)/3)*$BD$5)-(((PI()*($C$14/2)^2*(($C$14/2)*$AZ$5))/3)*$L$29)))</f>
        <v>318221.81774071715</v>
      </c>
      <c r="M158" s="73">
        <v>12.7</v>
      </c>
      <c r="N158" s="79">
        <f t="shared" si="12"/>
        <v>167362.83222812743</v>
      </c>
      <c r="O158" s="53">
        <v>12.7</v>
      </c>
      <c r="P158" s="80">
        <f>IF($O158&gt;$G$20,IF('Silo Levels'!$L$13="Pumping",((PI()*((($C$19+$G$20)-$O158)*($O$20/($O$19/2)))^2*((($O$20+$G$20)-$O158))/3)*$P$29)+(((PI()*((($C$19+$G$20)-$O158)*($O$20/($O$19/2)))^2*(((($C$19+$G$20)-$O158)*($O$20/($O$19/2)))*$AZ$6))/3)*$P$29),(((PI()*((($C$19+$G$20)-$O158)*($O$20/($O$19/2)))^2*((($O$20+$G$20)-$O158)/3))*$P$29)-((PI()*((($C$19+$G$20)-$O158)*($O$20/($O$19/2)))^2*(((($C$19+$G$20)-$O158)*($O$20/($O$19/2)))*$AZ$6)/3)*$P$29))),IF('Silo Levels'!$L$13="Pumping",(($D$18*$P$29)+((PI()*(($C$21/2)^2)*($G$20-$O158))*$P$29))+((($D$18+$H$18)/3)*$BD$6)+(((PI()*($C$21/2)^2*(($C$21/2)*$AZ$6))/3)*$P$29),(($D$18*$P$29)+((PI()*(($C$21/2)^2)*($G$20-$O158))*$P$29))+((($D$18+$H$18)/3)*$BD$6)-(((PI()*($C$21/2)^2*(($C$21/2)*$AZ$6))/3)*$P$29)))</f>
        <v>163277.63089610267</v>
      </c>
      <c r="Q158" s="73">
        <v>12.7</v>
      </c>
      <c r="R158" s="79">
        <f t="shared" si="13"/>
        <v>162890.31613980274</v>
      </c>
      <c r="S158" s="53">
        <v>12.7</v>
      </c>
      <c r="T158" s="80">
        <f>IF($S158&gt;$G$20,IF('Silo Levels'!$L$14="Pumping",((PI()*((($C$19+$G$20)-$S158)*($O$20/($O$19/2)))^2*((($O$20+$G$20)-$S158))/3)*$T$29)+(((PI()*((($C$19+$G$20)-$S158)*($O$20/($O$19/2)))^2*(((($C$19+$G$20)-$S158)*($O$20/($O$19/2)))*$AZ$7))/3)*$T$29),(((PI()*((($C$19+$G$20)-$S158)*($O$20/($O$19/2)))^2*((($O$20+$G$20)-$S158)/3))*$T$29)-((PI()*((($C$19+$G$20)-$S158)*($O$20/($O$19/2)))^2*(((($C$19+$G$20)-$S158)*($O$20/($O$19/2)))*$AZ$7)/3)*$T$29))),IF('Silo Levels'!$L$14="Pumping",(($D$18*$T$29)+((PI()*(($C$21/2)^2)*($G$20-$S158))*$T$29))+((($D$18+$H$18)/3)*$BD$7)+(((PI()*($C$21/2)^2*(($C$21/2)*$AZ$7))/3)*$T$29),(($D$18*$T$29)+((PI()*(($C$21/2)^2)*($G$20-$S158))*$T$29))+((($D$18+$H$18)/3)*$BD$7)-(((PI()*($C$21/2)^2*(($C$21/2)*$AZ$7))/3)*$T$29)))</f>
        <v>158916.25466867388</v>
      </c>
      <c r="U158" s="73">
        <v>12.7</v>
      </c>
      <c r="V158" s="79">
        <f t="shared" si="16"/>
        <v>158760.10742581109</v>
      </c>
      <c r="W158" s="53">
        <v>12.7</v>
      </c>
      <c r="X158" s="80">
        <f>IF($W158&gt;$G$20,IF('Silo Levels'!$L$15="Pumping",((PI()*((($C$19+$G$20)-$W158)*($O$20/($O$19/2)))^2*((($O$20+$G$20)-$W158))/3)*$X$29)+(((PI()*((($C$19+$G$20)-$W158)*($O$20/($O$19/2)))^2*(((($C$19+$G$20)-$W158)*($O$20/($O$19/2)))*$AZ$8))/3)*$X$29),(((PI()*((($C$19+$G$20)-$W158)*($O$20/($O$19/2)))^2*((($O$20+$G$20)-$W158)/3))*$X$29)-((PI()*((($C$19+$G$20)-$W158)*($O$20/($O$19/2)))^2*(((($C$19+$G$20)-$W158)*($O$20/($O$19/2)))*$AZ$8)/3)*$X$29))),IF('Silo Levels'!$L$15="Pumping",(($D$18*$X$29)+((PI()*(($C$21/2)^2)*($G$20-$W158))*$X$29))+((($D$18+$H$18)/3)*$BD$8)+(((PI()*($C$21/2)^2*(($C$21/2)*$AZ$8))/3)*$X$29),(($D$18*$X$29)+((PI()*(($C$21/2)^2)*($G$20-$W158))*$X$29))+((($D$18+$H$18)/3)*$BD$8)-(((PI()*($C$21/2)^2*(($C$21/2)*$AZ$8))/3)*$X$29)))</f>
        <v>154888.6796429416</v>
      </c>
      <c r="Y158" s="73">
        <v>12.7</v>
      </c>
      <c r="Z158" s="79">
        <f t="shared" si="14"/>
        <v>156296.39513949325</v>
      </c>
      <c r="AA158" s="53">
        <v>12.7</v>
      </c>
      <c r="AB158" s="80">
        <f>IF($AA158&gt;$G$20,IF('Silo Levels'!$L$16="Pumping",((PI()*((($C$19+$G$20)-$AA158)*($O$20/($O$19/2)))^2*((($O$20+$G$20)-$AA158))/3)*$AB$29)+(((PI()*((($C$19+$G$20)-$AA158)*($O$20/($O$19/2)))^2*(((($C$19+$G$20)-$AA158)*($O$20/($O$19/2)))*$AZ$9))/3)*$AB$29),(((PI()*((($C$19+$G$20)-$AA158)*($O$20/($O$19/2)))^2*((($O$20+$G$20)-$AA158)/3))*$AB$29)-((PI()*((($C$19+$G$20)-$AA158)*($O$20/($O$19/2)))^2*(((($C$19+$G$20)-$AA158)*($O$20/($O$19/2)))*$AZ$9)/3)*$AB$29))),IF('Silo Levels'!$L$16="Pumping",(($D$18*$AB$29)+((PI()*(($C$21/2)^2)*($G$20-$AA158))*$AB$29))+((($D$18+$H$18)/3)*$BD$9)+(((PI()*($C$21/2)^2*(($C$21/2)*$AZ$9))/3)*$AB$29),(($D$18*$AB$29)+((PI()*(($C$21/2)^2)*($G$20-$AA158))*$AB$29))+((($D$18+$H$18)/3)*$BD$9)-(((PI()*($C$21/2)^2*(($C$21/2)*$AZ$9))/3)*$AB$29)))</f>
        <v>152486.18941494206</v>
      </c>
      <c r="AC158" s="73">
        <v>12.7</v>
      </c>
      <c r="AD158" s="79">
        <f t="shared" si="17"/>
        <v>155408.19758398709</v>
      </c>
      <c r="AE158" s="53">
        <v>12.7</v>
      </c>
      <c r="AF158" s="80">
        <f>IF($AE158&gt;$G$20,IF('Silo Levels'!$L$17="Pumping",((PI()*((($C$19+$G$20)-$AE158)*($O$20/($O$19/2)))^2*((($O$20+$G$20)-$AE158))/3)*$AF$29)+(((PI()*((($C$19+$G$20)-$AE158)*($O$20/($O$19/2)))^2*(((($C$19+$G$20)-$AE158)*($O$20/($O$19/2)))*$AZ$10))/3)*$AF$29),(((PI()*((($C$19+$G$20)-$AE158)*($O$20/($O$19/2)))^2*((($O$20+$G$20)-$AE158)/3))*$AF$29)-((PI()*((($C$19+$G$20)-$AE158)*($O$20/($O$19/2)))^2*(((($C$19+$G$20)-$AE158)*($O$20/($O$19/2)))*$AZ$10)/3)*$AF$29))),IF('Silo Levels'!$L$17="Pumping",(($D$18*$AF$29)+((PI()*(($C$21/2)^2)*($G$20-$AE158))*$AF$29))+((($D$18+$H$18)/3)*$BD$10)+(((PI()*($C$21/2)^2*(($C$21/2)*$AZ$10))/3)*$AF$29),(($D$18*$AF$29)+((PI()*(($C$21/2)^2)*($G$20-$AE158))*$AF$29))+((($D$18+$H$18)/3)*$BD$10)-(((PI()*($C$21/2)^2*(($C$21/2)*$AZ$10))/3)*$AF$29)))</f>
        <v>151620.06313896124</v>
      </c>
      <c r="AG158" s="73">
        <v>12.7</v>
      </c>
      <c r="AH158" s="79">
        <f t="shared" si="15"/>
        <v>156102.72123033114</v>
      </c>
      <c r="AI158" s="53">
        <v>12.7</v>
      </c>
      <c r="AJ158" s="80">
        <f>IF($AI158&gt;$G$20,IF('Silo Levels'!$L$18="Pumping",((PI()*((($C$19+$G$20)-$AI158)*($O$20/($O$19/2)))^2*((($O$20+$G$20)-$AI158))/3)*$AJ$29)+(((PI()*((($C$19+$G$20)-$AI158)*($O$20/($O$19/2)))^2*(((($C$19+$G$20)-$AI158)*($O$20/($O$19/2)))*$AZ$11))/3)*$AJ$29),(((PI()*((($C$19+$G$20)-$AI158)*($O$20/($O$19/2)))^2*((($O$20+$G$20)-$AI158)/3))*$AJ$29)-((PI()*((($C$19+$G$20)-$AI158)*($O$20/($O$19/2)))^2*(((($C$19+$G$20)-$AI158)*($O$20/($O$19/2)))*$AZ$11)/3)*$AJ$29))),IF('Silo Levels'!$L$18="Pumping",(($D$18*$AJ$29)+((PI()*(($C$21/2)^2)*($G$20-$AI158))*$AJ$29))+((($D$18+$H$18)/3)*$BD$11)+(((PI()*($C$21/2)^2*(($C$21/2)*$AZ$11))/3)*$AJ$29),(($D$18*$AJ$29)+((PI()*(($C$21/2)^2)*($G$20-$AI158))*$AJ$29))+((($D$18+$H$18)/3)*$BD$11)-(((PI()*($C$21/2)^2*(($C$21/2)*$AZ$11))/3)*$AJ$29)))</f>
        <v>152297.32820871903</v>
      </c>
    </row>
    <row r="159" spans="1:36" x14ac:dyDescent="0.3">
      <c r="A159" s="48">
        <v>12.8</v>
      </c>
      <c r="B159" s="82">
        <f t="shared" ref="B159:B221" si="18">IF($C159&gt;$G$6,(PI()*((($C$5+$G$6)-$C159)*($O$6/($O$5/2)))^2*((($O$6+$G$6)-$C159)/3))*$D$29,($D$4*$D$29)+((PI()*(($C$7/2)^2)*($G$6-$C159))*$D$29)+((($D$4+$H$4)/3)*$BE$3))</f>
        <v>95871.369639490833</v>
      </c>
      <c r="C159" s="57">
        <v>12.8</v>
      </c>
      <c r="D159" s="58">
        <f>IF($C159&gt;$G$6,IF('Silo Levels'!$L$10="Pumping",((PI()*((($C$5+$G$6)-$C159)*($O$6/($O$5/2)))^2*((($O$6+$G$6)-$C159))/3)*$D$29)+(((PI()*((($C$5+$G$6)-$C159)*($O$6/($O$5/2)))^2*(((($C$5+$G$6)-$C159)*($O$6/($O$5/2)))*$AZ$3))/3)*$D$29),(((PI()*((($C$5+$G$6)-$C159)*($O$6/($O$5/2)))^2*((($O$6+$G$6)-$C159)/3))*$D$29)-((PI()*((($C$5+$G$6)-$C159)*($O$6/($O$5/2)))^2*(((($C$5+$G$6)-$C159)*($O$6/($O$5/2)))*$AZ$3)/3)*$D$29))),IF('Silo Levels'!$L$10="Pumping",(($D$4*$D$29)+((PI()*(($C$7/2)^2)*(G$6-$C159))*$D$29))+((($D$4+$H$4)/3)*$BE$3)+(((PI()*($C$7/2)^2*(($C$7/2)*$AZ$3))/3)*$D$29),(($D$4*$D$29)+((PI()*(($C$7/2)^2)*($G$6-$C159))*$D$29))+((($D$4+$H$4)/3)*$BE$3)-(((PI()*($C$7/2)^2*(($C$7/2)*$AZ$3))/3)*$D$29)))</f>
        <v>92815.862889784636</v>
      </c>
      <c r="E159" s="73">
        <v>12.8</v>
      </c>
      <c r="F159" s="82">
        <f t="shared" ref="F159:F221" si="19">IF($G159&gt;$G$6,(PI()*((($C$5+$G$6)-$G159)*($O$6/($O$5/2)))^2*((($O$6+$G$6)-$G159)/3))*$H$29,($D$4*$H$29)+((PI()*(($C$7/2)^2)*($G$6-$G159))*$H$29)+((($D$4+$H$4)/3)*$BE$4))</f>
        <v>83745.246814622311</v>
      </c>
      <c r="G159" s="57">
        <v>12.8</v>
      </c>
      <c r="H159" s="58">
        <f>IF($G159&gt;$G$6,IF('Silo Levels'!$L$11="Pumping",((PI()*((($C$5+$G$6)-$G159)*($O$6/($O$5/2)))^2*((($O$6+$G$6)-$G159))/3)*$H$29)+(((PI()*((($C$5+$G$6)-$G159)*($O$6/($O$5/2)))^2*(((($C$5+$G$6)-$G159)*($O$6/($O$5/2)))*$AZ$4))/3)*$H$29),(((PI()*((($C$5+$G$6)-$G159)*($O$6/($O$5/2)))^2*((($O$6+$G$6)-$G159)/3))*$H$29)-((PI()*((($C$5+$G$6)-$G159)*($O$6/($O$5/2)))^2*(((($C$5+$G$6)-$G159)*($O$6/($O$5/2)))*$AZ$4)/3)*$H$29))),IF('Silo Levels'!$L$11="Pumping",(($D$4*$H$29)+((PI()*(($C$7/2)^2)*(G$6-$G159))*$H$29))+((($D$4+$H$4)/3)*$BE$4)+(((PI()*($C$7/2)^2*(($C$7/2)*$AZ$4))/3)*$H$29),(($D$4*$H$29)+((PI()*(($C$7/2)^2)*($G$6-$G159))*$H$29))+((($D$4+$H$4)/3)*$BE$4)-(((PI()*($C$7/2)^2*(($C$7/2)*$AZ$4))/3)*$H$29)))</f>
        <v>81081.471699493835</v>
      </c>
      <c r="I159" s="73">
        <v>12.8</v>
      </c>
      <c r="J159" s="79">
        <f t="shared" si="11"/>
        <v>331500.85958668555</v>
      </c>
      <c r="K159" s="53">
        <v>12.8</v>
      </c>
      <c r="L159" s="80">
        <f>IF($K159&gt;$G$13,IF('Silo Levels'!$L$12="Pumping",((PI()*((($C$12+$G$13)-$K159)*($O$13/($O$12/2)))^2*((($O$13+$G$13)-$K159))/3)*$L$29)+(((PI()*((($C$12+$G$13)-$K159)*($O$13/($O$12/2)))^2*(((($C$12+$G$13)-$K159)*($O$13/($O$12/2)))*$AZ$5))/3)*$L$29),(((PI()*((($C$12+$G$13)-$K159)*($O$13/($O$12/2)))^2*((($O$13+$G$13)-$K159)/3))*$L$29)-((PI()*((($C$12+$G$13)-$K159)*($O$13/($O$12/2)))^2*(((($C$12+$G$13)-$K159)*($O$13/($O$12/2)))*$AZ$5)/3)*$L$29))),IF('Silo Levels'!$L$12="Pumping",(($D$11*$L$29)+((PI()*(($C$14/2)^2)*($G$13-$K159))*$L$29))+((($D$11+$H$11)/3)*$BD$5)+(((PI()*($C$14/2)^2*(($C$14/2)*$AZ$5))/3)*$L$29),(($D$11*$L$29)+((PI()*(($C$14/2)^2)*($G$13-$K159))*$L$29))+((($D$11+$H$11)/3)*$BD$5)-(((PI()*($C$14/2)^2*(($C$14/2)*$AZ$5))/3)*$L$29)))</f>
        <v>317302.85290708608</v>
      </c>
      <c r="M159" s="73">
        <v>12.8</v>
      </c>
      <c r="N159" s="79">
        <f t="shared" si="12"/>
        <v>166952.88867982666</v>
      </c>
      <c r="O159" s="53">
        <v>12.8</v>
      </c>
      <c r="P159" s="80">
        <f>IF($O159&gt;$G$20,IF('Silo Levels'!$L$13="Pumping",((PI()*((($C$19+$G$20)-$O159)*($O$20/($O$19/2)))^2*((($O$20+$G$20)-$O159))/3)*$P$29)+(((PI()*((($C$19+$G$20)-$O159)*($O$20/($O$19/2)))^2*(((($C$19+$G$20)-$O159)*($O$20/($O$19/2)))*$AZ$6))/3)*$P$29),(((PI()*((($C$19+$G$20)-$O159)*($O$20/($O$19/2)))^2*((($O$20+$G$20)-$O159)/3))*$P$29)-((PI()*((($C$19+$G$20)-$O159)*($O$20/($O$19/2)))^2*(((($C$19+$G$20)-$O159)*($O$20/($O$19/2)))*$AZ$6)/3)*$P$29))),IF('Silo Levels'!$L$13="Pumping",(($D$18*$P$29)+((PI()*(($C$21/2)^2)*($G$20-$O159))*$P$29))+((($D$18+$H$18)/3)*$BD$6)+(((PI()*($C$21/2)^2*(($C$21/2)*$AZ$6))/3)*$P$29),(($D$18*$P$29)+((PI()*(($C$21/2)^2)*($G$20-$O159))*$P$29))+((($D$18+$H$18)/3)*$BD$6)-(((PI()*($C$21/2)^2*(($C$21/2)*$AZ$6))/3)*$P$29)))</f>
        <v>162867.6873478019</v>
      </c>
      <c r="Q159" s="73">
        <v>12.8</v>
      </c>
      <c r="R159" s="79">
        <f t="shared" si="13"/>
        <v>162491.52530228175</v>
      </c>
      <c r="S159" s="53">
        <v>12.8</v>
      </c>
      <c r="T159" s="80">
        <f>IF($S159&gt;$G$20,IF('Silo Levels'!$L$14="Pumping",((PI()*((($C$19+$G$20)-$S159)*($O$20/($O$19/2)))^2*((($O$20+$G$20)-$S159))/3)*$T$29)+(((PI()*((($C$19+$G$20)-$S159)*($O$20/($O$19/2)))^2*(((($C$19+$G$20)-$S159)*($O$20/($O$19/2)))*$AZ$7))/3)*$T$29),(((PI()*((($C$19+$G$20)-$S159)*($O$20/($O$19/2)))^2*((($O$20+$G$20)-$S159)/3))*$T$29)-((PI()*((($C$19+$G$20)-$S159)*($O$20/($O$19/2)))^2*(((($C$19+$G$20)-$S159)*($O$20/($O$19/2)))*$AZ$7)/3)*$T$29))),IF('Silo Levels'!$L$14="Pumping",(($D$18*$T$29)+((PI()*(($C$21/2)^2)*($G$20-$S159))*$T$29))+((($D$18+$H$18)/3)*$BD$7)+(((PI()*($C$21/2)^2*(($C$21/2)*$AZ$7))/3)*$T$29),(($D$18*$T$29)+((PI()*(($C$21/2)^2)*($G$20-$S159))*$T$29))+((($D$18+$H$18)/3)*$BD$7)-(((PI()*($C$21/2)^2*(($C$21/2)*$AZ$7))/3)*$T$29)))</f>
        <v>158517.46383115288</v>
      </c>
      <c r="U159" s="73">
        <v>12.8</v>
      </c>
      <c r="V159" s="79">
        <f t="shared" si="16"/>
        <v>158371.61571798302</v>
      </c>
      <c r="W159" s="53">
        <v>12.8</v>
      </c>
      <c r="X159" s="80">
        <f>IF($W159&gt;$G$20,IF('Silo Levels'!$L$15="Pumping",((PI()*((($C$19+$G$20)-$W159)*($O$20/($O$19/2)))^2*((($O$20+$G$20)-$W159))/3)*$X$29)+(((PI()*((($C$19+$G$20)-$W159)*($O$20/($O$19/2)))^2*(((($C$19+$G$20)-$W159)*($O$20/($O$19/2)))*$AZ$8))/3)*$X$29),(((PI()*((($C$19+$G$20)-$W159)*($O$20/($O$19/2)))^2*((($O$20+$G$20)-$W159)/3))*$X$29)-((PI()*((($C$19+$G$20)-$W159)*($O$20/($O$19/2)))^2*(((($C$19+$G$20)-$W159)*($O$20/($O$19/2)))*$AZ$8)/3)*$X$29))),IF('Silo Levels'!$L$15="Pumping",(($D$18*$X$29)+((PI()*(($C$21/2)^2)*($G$20-$W159))*$X$29))+((($D$18+$H$18)/3)*$BD$8)+(((PI()*($C$21/2)^2*(($C$21/2)*$AZ$8))/3)*$X$29),(($D$18*$X$29)+((PI()*(($C$21/2)^2)*($G$20-$W159))*$X$29))+((($D$18+$H$18)/3)*$BD$8)-(((PI()*($C$21/2)^2*(($C$21/2)*$AZ$8))/3)*$X$29)))</f>
        <v>154500.18793511353</v>
      </c>
      <c r="Y159" s="73">
        <v>12.8</v>
      </c>
      <c r="Z159" s="79">
        <f t="shared" si="14"/>
        <v>155914.04696922467</v>
      </c>
      <c r="AA159" s="53">
        <v>12.8</v>
      </c>
      <c r="AB159" s="80">
        <f>IF($AA159&gt;$G$20,IF('Silo Levels'!$L$16="Pumping",((PI()*((($C$19+$G$20)-$AA159)*($O$20/($O$19/2)))^2*((($O$20+$G$20)-$AA159))/3)*$AB$29)+(((PI()*((($C$19+$G$20)-$AA159)*($O$20/($O$19/2)))^2*(((($C$19+$G$20)-$AA159)*($O$20/($O$19/2)))*$AZ$9))/3)*$AB$29),(((PI()*((($C$19+$G$20)-$AA159)*($O$20/($O$19/2)))^2*((($O$20+$G$20)-$AA159)/3))*$AB$29)-((PI()*((($C$19+$G$20)-$AA159)*($O$20/($O$19/2)))^2*(((($C$19+$G$20)-$AA159)*($O$20/($O$19/2)))*$AZ$9)/3)*$AB$29))),IF('Silo Levels'!$L$16="Pumping",(($D$18*$AB$29)+((PI()*(($C$21/2)^2)*($G$20-$AA159))*$AB$29))+((($D$18+$H$18)/3)*$BD$9)+(((PI()*($C$21/2)^2*(($C$21/2)*$AZ$9))/3)*$AB$29),(($D$18*$AB$29)+((PI()*(($C$21/2)^2)*($G$20-$AA159))*$AB$29))+((($D$18+$H$18)/3)*$BD$9)-(((PI()*($C$21/2)^2*(($C$21/2)*$AZ$9))/3)*$AB$29)))</f>
        <v>152103.84124467347</v>
      </c>
      <c r="AC159" s="73">
        <v>12.8</v>
      </c>
      <c r="AD159" s="79">
        <f t="shared" si="17"/>
        <v>155028.06423201232</v>
      </c>
      <c r="AE159" s="53">
        <v>12.8</v>
      </c>
      <c r="AF159" s="80">
        <f>IF($AE159&gt;$G$20,IF('Silo Levels'!$L$17="Pumping",((PI()*((($C$19+$G$20)-$AE159)*($O$20/($O$19/2)))^2*((($O$20+$G$20)-$AE159))/3)*$AF$29)+(((PI()*((($C$19+$G$20)-$AE159)*($O$20/($O$19/2)))^2*(((($C$19+$G$20)-$AE159)*($O$20/($O$19/2)))*$AZ$10))/3)*$AF$29),(((PI()*((($C$19+$G$20)-$AE159)*($O$20/($O$19/2)))^2*((($O$20+$G$20)-$AE159)/3))*$AF$29)-((PI()*((($C$19+$G$20)-$AE159)*($O$20/($O$19/2)))^2*(((($C$19+$G$20)-$AE159)*($O$20/($O$19/2)))*$AZ$10)/3)*$AF$29))),IF('Silo Levels'!$L$17="Pumping",(($D$18*$AF$29)+((PI()*(($C$21/2)^2)*($G$20-$AE159))*$AF$29))+((($D$18+$H$18)/3)*$BD$10)+(((PI()*($C$21/2)^2*(($C$21/2)*$AZ$10))/3)*$AF$29),(($D$18*$AF$29)+((PI()*(($C$21/2)^2)*($G$20-$AE159))*$AF$29))+((($D$18+$H$18)/3)*$BD$10)-(((PI()*($C$21/2)^2*(($C$21/2)*$AZ$10))/3)*$AF$29)))</f>
        <v>151239.92978698647</v>
      </c>
      <c r="AG159" s="73">
        <v>12.8</v>
      </c>
      <c r="AH159" s="79">
        <f t="shared" si="15"/>
        <v>155720.85600725643</v>
      </c>
      <c r="AI159" s="53">
        <v>12.8</v>
      </c>
      <c r="AJ159" s="80">
        <f>IF($AI159&gt;$G$20,IF('Silo Levels'!$L$18="Pumping",((PI()*((($C$19+$G$20)-$AI159)*($O$20/($O$19/2)))^2*((($O$20+$G$20)-$AI159))/3)*$AJ$29)+(((PI()*((($C$19+$G$20)-$AI159)*($O$20/($O$19/2)))^2*(((($C$19+$G$20)-$AI159)*($O$20/($O$19/2)))*$AZ$11))/3)*$AJ$29),(((PI()*((($C$19+$G$20)-$AI159)*($O$20/($O$19/2)))^2*((($O$20+$G$20)-$AI159)/3))*$AJ$29)-((PI()*((($C$19+$G$20)-$AI159)*($O$20/($O$19/2)))^2*(((($C$19+$G$20)-$AI159)*($O$20/($O$19/2)))*$AZ$11)/3)*$AJ$29))),IF('Silo Levels'!$L$18="Pumping",(($D$18*$AJ$29)+((PI()*(($C$21/2)^2)*($G$20-$AI159))*$AJ$29))+((($D$18+$H$18)/3)*$BD$11)+(((PI()*($C$21/2)^2*(($C$21/2)*$AZ$11))/3)*$AJ$29),(($D$18*$AJ$29)+((PI()*(($C$21/2)^2)*($G$20-$AI159))*$AJ$29))+((($D$18+$H$18)/3)*$BD$11)-(((PI()*($C$21/2)^2*(($C$21/2)*$AZ$11))/3)*$AJ$29)))</f>
        <v>151915.46298564432</v>
      </c>
    </row>
    <row r="160" spans="1:36" x14ac:dyDescent="0.3">
      <c r="A160" s="48">
        <v>12.9</v>
      </c>
      <c r="B160" s="82">
        <f t="shared" si="18"/>
        <v>95433.347765964019</v>
      </c>
      <c r="C160" s="57">
        <v>12.9</v>
      </c>
      <c r="D160" s="58">
        <f>IF($C160&gt;$G$6,IF('Silo Levels'!$L$10="Pumping",((PI()*((($C$5+$G$6)-$C160)*($O$6/($O$5/2)))^2*((($O$6+$G$6)-$C160))/3)*$D$29)+(((PI()*((($C$5+$G$6)-$C160)*($O$6/($O$5/2)))^2*(((($C$5+$G$6)-$C160)*($O$6/($O$5/2)))*$AZ$3))/3)*$D$29),(((PI()*((($C$5+$G$6)-$C160)*($O$6/($O$5/2)))^2*((($O$6+$G$6)-$C160)/3))*$D$29)-((PI()*((($C$5+$G$6)-$C160)*($O$6/($O$5/2)))^2*(((($C$5+$G$6)-$C160)*($O$6/($O$5/2)))*$AZ$3)/3)*$D$29))),IF('Silo Levels'!$L$10="Pumping",(($D$4*$D$29)+((PI()*(($C$7/2)^2)*(G$6-$C160))*$D$29))+((($D$4+$H$4)/3)*$BE$3)+(((PI()*($C$7/2)^2*(($C$7/2)*$AZ$3))/3)*$D$29),(($D$4*$D$29)+((PI()*(($C$7/2)^2)*($G$6-$C160))*$D$29))+((($D$4+$H$4)/3)*$BE$3)-(((PI()*($C$7/2)^2*(($C$7/2)*$AZ$3))/3)*$D$29)))</f>
        <v>92377.841016257822</v>
      </c>
      <c r="E160" s="73">
        <v>12.9</v>
      </c>
      <c r="F160" s="82">
        <f t="shared" si="19"/>
        <v>83363.381591547659</v>
      </c>
      <c r="G160" s="57">
        <v>12.9</v>
      </c>
      <c r="H160" s="58">
        <f>IF($G160&gt;$G$6,IF('Silo Levels'!$L$11="Pumping",((PI()*((($C$5+$G$6)-$G160)*($O$6/($O$5/2)))^2*((($O$6+$G$6)-$G160))/3)*$H$29)+(((PI()*((($C$5+$G$6)-$G160)*($O$6/($O$5/2)))^2*(((($C$5+$G$6)-$G160)*($O$6/($O$5/2)))*$AZ$4))/3)*$H$29),(((PI()*((($C$5+$G$6)-$G160)*($O$6/($O$5/2)))^2*((($O$6+$G$6)-$G160)/3))*$H$29)-((PI()*((($C$5+$G$6)-$G160)*($O$6/($O$5/2)))^2*(((($C$5+$G$6)-$G160)*($O$6/($O$5/2)))*$AZ$4)/3)*$H$29))),IF('Silo Levels'!$L$11="Pumping",(($D$4*$H$29)+((PI()*(($C$7/2)^2)*(G$6-$G160))*$H$29))+((($D$4+$H$4)/3)*$BE$4)+(((PI()*($C$7/2)^2*(($C$7/2)*$AZ$4))/3)*$H$29),(($D$4*$H$29)+((PI()*(($C$7/2)^2)*($G$6-$G160))*$H$29))+((($D$4+$H$4)/3)*$BE$4)-(((PI()*($C$7/2)^2*(($C$7/2)*$AZ$4))/3)*$H$29)))</f>
        <v>80699.606476419183</v>
      </c>
      <c r="I160" s="73">
        <v>12.9</v>
      </c>
      <c r="J160" s="79">
        <f t="shared" ref="J160:J212" si="20">IF($K160&gt;$G$13,(PI()*((($C$12+$G$13)-$K160)*($O$13/($O$12/2)))^2*((($O$13+$G$13)-$K160)/3))*$L$29,($D$11*$L$29)+((PI()*(($C$14/2)^2)*($G$13-$K160))*$L$29)+((($D$11+$H$11)/3)*$BD$5))</f>
        <v>330581.89475305448</v>
      </c>
      <c r="K160" s="53">
        <v>12.9</v>
      </c>
      <c r="L160" s="80">
        <f>IF($K160&gt;$G$13,IF('Silo Levels'!$L$12="Pumping",((PI()*((($C$12+$G$13)-$K160)*($O$13/($O$12/2)))^2*((($O$13+$G$13)-$K160))/3)*$L$29)+(((PI()*((($C$12+$G$13)-$K160)*($O$13/($O$12/2)))^2*(((($C$12+$G$13)-$K160)*($O$13/($O$12/2)))*$AZ$5))/3)*$L$29),(((PI()*((($C$12+$G$13)-$K160)*($O$13/($O$12/2)))^2*((($O$13+$G$13)-$K160)/3))*$L$29)-((PI()*((($C$12+$G$13)-$K160)*($O$13/($O$12/2)))^2*(((($C$12+$G$13)-$K160)*($O$13/($O$12/2)))*$AZ$5)/3)*$L$29))),IF('Silo Levels'!$L$12="Pumping",(($D$11*$L$29)+((PI()*(($C$14/2)^2)*($G$13-$K160))*$L$29))+((($D$11+$H$11)/3)*$BD$5)+(((PI()*($C$14/2)^2*(($C$14/2)*$AZ$5))/3)*$L$29),(($D$11*$L$29)+((PI()*(($C$14/2)^2)*($G$13-$K160))*$L$29))+((($D$11+$H$11)/3)*$BD$5)-(((PI()*($C$14/2)^2*(($C$14/2)*$AZ$5))/3)*$L$29)))</f>
        <v>316383.88807345502</v>
      </c>
      <c r="M160" s="73">
        <v>12.9</v>
      </c>
      <c r="N160" s="79">
        <f t="shared" ref="N160:N220" si="21">IF($O160&gt;$G$20,(PI()*((($C$19+$G$20)-$O160)*($O$20/($O$19/2)))^2*((($O$20+$G$20)-$O160)/3))*$P$29,($D$18*$P$29)+((PI()*(($C$21/2)^2)*($G$20-$O160))*$P$29)+((($D$18+$H$18)/3)*$BD$6))</f>
        <v>166542.94513152592</v>
      </c>
      <c r="O160" s="53">
        <v>12.9</v>
      </c>
      <c r="P160" s="80">
        <f>IF($O160&gt;$G$20,IF('Silo Levels'!$L$13="Pumping",((PI()*((($C$19+$G$20)-$O160)*($O$20/($O$19/2)))^2*((($O$20+$G$20)-$O160))/3)*$P$29)+(((PI()*((($C$19+$G$20)-$O160)*($O$20/($O$19/2)))^2*(((($C$19+$G$20)-$O160)*($O$20/($O$19/2)))*$AZ$6))/3)*$P$29),(((PI()*((($C$19+$G$20)-$O160)*($O$20/($O$19/2)))^2*((($O$20+$G$20)-$O160)/3))*$P$29)-((PI()*((($C$19+$G$20)-$O160)*($O$20/($O$19/2)))^2*(((($C$19+$G$20)-$O160)*($O$20/($O$19/2)))*$AZ$6)/3)*$P$29))),IF('Silo Levels'!$L$13="Pumping",(($D$18*$P$29)+((PI()*(($C$21/2)^2)*($G$20-$O160))*$P$29))+((($D$18+$H$18)/3)*$BD$6)+(((PI()*($C$21/2)^2*(($C$21/2)*$AZ$6))/3)*$P$29),(($D$18*$P$29)+((PI()*(($C$21/2)^2)*($G$20-$O160))*$P$29))+((($D$18+$H$18)/3)*$BD$6)-(((PI()*($C$21/2)^2*(($C$21/2)*$AZ$6))/3)*$P$29)))</f>
        <v>162457.74379950116</v>
      </c>
      <c r="Q160" s="73">
        <v>12.9</v>
      </c>
      <c r="R160" s="79">
        <f t="shared" ref="R160:R220" si="22">IF($S160&gt;$G$20,(PI()*((($C$19+$G$20)-$S160)*($O$20/($O$19/2)))^2*((($O$20+$G$20)-$S160)/3))*$T$29,($D$18*$T$29)+((PI()*(($C$21/2)^2)*($G$20-$S160))*$T$29)+((($D$18+$H$18)/3)*$BD$7))</f>
        <v>162092.73446476084</v>
      </c>
      <c r="S160" s="53">
        <v>12.9</v>
      </c>
      <c r="T160" s="80">
        <f>IF($S160&gt;$G$20,IF('Silo Levels'!$L$14="Pumping",((PI()*((($C$19+$G$20)-$S160)*($O$20/($O$19/2)))^2*((($O$20+$G$20)-$S160))/3)*$T$29)+(((PI()*((($C$19+$G$20)-$S160)*($O$20/($O$19/2)))^2*(((($C$19+$G$20)-$S160)*($O$20/($O$19/2)))*$AZ$7))/3)*$T$29),(((PI()*((($C$19+$G$20)-$S160)*($O$20/($O$19/2)))^2*((($O$20+$G$20)-$S160)/3))*$T$29)-((PI()*((($C$19+$G$20)-$S160)*($O$20/($O$19/2)))^2*(((($C$19+$G$20)-$S160)*($O$20/($O$19/2)))*$AZ$7)/3)*$T$29))),IF('Silo Levels'!$L$14="Pumping",(($D$18*$T$29)+((PI()*(($C$21/2)^2)*($G$20-$S160))*$T$29))+((($D$18+$H$18)/3)*$BD$7)+(((PI()*($C$21/2)^2*(($C$21/2)*$AZ$7))/3)*$T$29),(($D$18*$T$29)+((PI()*(($C$21/2)^2)*($G$20-$S160))*$T$29))+((($D$18+$H$18)/3)*$BD$7)-(((PI()*($C$21/2)^2*(($C$21/2)*$AZ$7))/3)*$T$29)))</f>
        <v>158118.67299363198</v>
      </c>
      <c r="U160" s="73">
        <v>12.9</v>
      </c>
      <c r="V160" s="79">
        <f t="shared" si="16"/>
        <v>157983.12401015504</v>
      </c>
      <c r="W160" s="53">
        <v>12.9</v>
      </c>
      <c r="X160" s="80">
        <f>IF($W160&gt;$G$20,IF('Silo Levels'!$L$15="Pumping",((PI()*((($C$19+$G$20)-$W160)*($O$20/($O$19/2)))^2*((($O$20+$G$20)-$W160))/3)*$X$29)+(((PI()*((($C$19+$G$20)-$W160)*($O$20/($O$19/2)))^2*(((($C$19+$G$20)-$W160)*($O$20/($O$19/2)))*$AZ$8))/3)*$X$29),(((PI()*((($C$19+$G$20)-$W160)*($O$20/($O$19/2)))^2*((($O$20+$G$20)-$W160)/3))*$X$29)-((PI()*((($C$19+$G$20)-$W160)*($O$20/($O$19/2)))^2*(((($C$19+$G$20)-$W160)*($O$20/($O$19/2)))*$AZ$8)/3)*$X$29))),IF('Silo Levels'!$L$15="Pumping",(($D$18*$X$29)+((PI()*(($C$21/2)^2)*($G$20-$W160))*$X$29))+((($D$18+$H$18)/3)*$BD$8)+(((PI()*($C$21/2)^2*(($C$21/2)*$AZ$8))/3)*$X$29),(($D$18*$X$29)+((PI()*(($C$21/2)^2)*($G$20-$W160))*$X$29))+((($D$18+$H$18)/3)*$BD$8)-(((PI()*($C$21/2)^2*(($C$21/2)*$AZ$8))/3)*$X$29)))</f>
        <v>154111.69622728555</v>
      </c>
      <c r="Y160" s="73">
        <v>12.9</v>
      </c>
      <c r="Z160" s="79">
        <f t="shared" ref="Z160:Z220" si="23">IF($AA160&gt;$G$20,(PI()*((($C$19+$G$20)-$AA160)*($O$20/($O$19/2)))^2*((($O$20+$G$20)-$AA160)/3))*$AB$29,($D$18*$AB$29)+((PI()*(($C$21/2)^2)*($G$20-$AA160))*$AB$29)+((($D$18+$H$18)/3)*$BD$9))</f>
        <v>155531.69879895615</v>
      </c>
      <c r="AA160" s="53">
        <v>12.9</v>
      </c>
      <c r="AB160" s="80">
        <f>IF($AA160&gt;$G$20,IF('Silo Levels'!$L$16="Pumping",((PI()*((($C$19+$G$20)-$AA160)*($O$20/($O$19/2)))^2*((($O$20+$G$20)-$AA160))/3)*$AB$29)+(((PI()*((($C$19+$G$20)-$AA160)*($O$20/($O$19/2)))^2*(((($C$19+$G$20)-$AA160)*($O$20/($O$19/2)))*$AZ$9))/3)*$AB$29),(((PI()*((($C$19+$G$20)-$AA160)*($O$20/($O$19/2)))^2*((($O$20+$G$20)-$AA160)/3))*$AB$29)-((PI()*((($C$19+$G$20)-$AA160)*($O$20/($O$19/2)))^2*(((($C$19+$G$20)-$AA160)*($O$20/($O$19/2)))*$AZ$9)/3)*$AB$29))),IF('Silo Levels'!$L$16="Pumping",(($D$18*$AB$29)+((PI()*(($C$21/2)^2)*($G$20-$AA160))*$AB$29))+((($D$18+$H$18)/3)*$BD$9)+(((PI()*($C$21/2)^2*(($C$21/2)*$AZ$9))/3)*$AB$29),(($D$18*$AB$29)+((PI()*(($C$21/2)^2)*($G$20-$AA160))*$AB$29))+((($D$18+$H$18)/3)*$BD$9)-(((PI()*($C$21/2)^2*(($C$21/2)*$AZ$9))/3)*$AB$29)))</f>
        <v>151721.49307440495</v>
      </c>
      <c r="AC160" s="73">
        <v>12.9</v>
      </c>
      <c r="AD160" s="79">
        <f t="shared" si="17"/>
        <v>154647.9308800376</v>
      </c>
      <c r="AE160" s="53">
        <v>12.9</v>
      </c>
      <c r="AF160" s="80">
        <f>IF($AE160&gt;$G$20,IF('Silo Levels'!$L$17="Pumping",((PI()*((($C$19+$G$20)-$AE160)*($O$20/($O$19/2)))^2*((($O$20+$G$20)-$AE160))/3)*$AF$29)+(((PI()*((($C$19+$G$20)-$AE160)*($O$20/($O$19/2)))^2*(((($C$19+$G$20)-$AE160)*($O$20/($O$19/2)))*$AZ$10))/3)*$AF$29),(((PI()*((($C$19+$G$20)-$AE160)*($O$20/($O$19/2)))^2*((($O$20+$G$20)-$AE160)/3))*$AF$29)-((PI()*((($C$19+$G$20)-$AE160)*($O$20/($O$19/2)))^2*(((($C$19+$G$20)-$AE160)*($O$20/($O$19/2)))*$AZ$10)/3)*$AF$29))),IF('Silo Levels'!$L$17="Pumping",(($D$18*$AF$29)+((PI()*(($C$21/2)^2)*($G$20-$AE160))*$AF$29))+((($D$18+$H$18)/3)*$BD$10)+(((PI()*($C$21/2)^2*(($C$21/2)*$AZ$10))/3)*$AF$29),(($D$18*$AF$29)+((PI()*(($C$21/2)^2)*($G$20-$AE160))*$AF$29))+((($D$18+$H$18)/3)*$BD$10)-(((PI()*($C$21/2)^2*(($C$21/2)*$AZ$10))/3)*$AF$29)))</f>
        <v>150859.79643501175</v>
      </c>
      <c r="AG160" s="73">
        <v>12.9</v>
      </c>
      <c r="AH160" s="79">
        <f t="shared" ref="AH160:AH220" si="24">IF($AI160&gt;$G$20,(PI()*((($C$19+$G$20)-$AI160)*($O$20/($O$19/2)))^2*((($O$20+$G$20)-$AI160)/3))*$AJ$29,($D$18*$AJ$29)+((PI()*(($C$21/2)^2)*($G$20-$AI160))*$AJ$29)+((($D$18+$H$18)/3)*$BD$11))</f>
        <v>155338.99078418181</v>
      </c>
      <c r="AI160" s="53">
        <v>12.9</v>
      </c>
      <c r="AJ160" s="80">
        <f>IF($AI160&gt;$G$20,IF('Silo Levels'!$L$18="Pumping",((PI()*((($C$19+$G$20)-$AI160)*($O$20/($O$19/2)))^2*((($O$20+$G$20)-$AI160))/3)*$AJ$29)+(((PI()*((($C$19+$G$20)-$AI160)*($O$20/($O$19/2)))^2*(((($C$19+$G$20)-$AI160)*($O$20/($O$19/2)))*$AZ$11))/3)*$AJ$29),(((PI()*((($C$19+$G$20)-$AI160)*($O$20/($O$19/2)))^2*((($O$20+$G$20)-$AI160)/3))*$AJ$29)-((PI()*((($C$19+$G$20)-$AI160)*($O$20/($O$19/2)))^2*(((($C$19+$G$20)-$AI160)*($O$20/($O$19/2)))*$AZ$11)/3)*$AJ$29))),IF('Silo Levels'!$L$18="Pumping",(($D$18*$AJ$29)+((PI()*(($C$21/2)^2)*($G$20-$AI160))*$AJ$29))+((($D$18+$H$18)/3)*$BD$11)+(((PI()*($C$21/2)^2*(($C$21/2)*$AZ$11))/3)*$AJ$29),(($D$18*$AJ$29)+((PI()*(($C$21/2)^2)*($G$20-$AI160))*$AJ$29))+((($D$18+$H$18)/3)*$BD$11)-(((PI()*($C$21/2)^2*(($C$21/2)*$AZ$11))/3)*$AJ$29)))</f>
        <v>151533.5977625697</v>
      </c>
    </row>
    <row r="161" spans="1:36" x14ac:dyDescent="0.3">
      <c r="A161" s="48">
        <v>13</v>
      </c>
      <c r="B161" s="82">
        <f t="shared" si="18"/>
        <v>94995.325892437191</v>
      </c>
      <c r="C161" s="57">
        <v>13</v>
      </c>
      <c r="D161" s="58">
        <f>IF($C161&gt;$G$6,IF('Silo Levels'!$L$10="Pumping",((PI()*((($C$5+$G$6)-$C161)*($O$6/($O$5/2)))^2*((($O$6+$G$6)-$C161))/3)*$D$29)+(((PI()*((($C$5+$G$6)-$C161)*($O$6/($O$5/2)))^2*(((($C$5+$G$6)-$C161)*($O$6/($O$5/2)))*$AZ$3))/3)*$D$29),(((PI()*((($C$5+$G$6)-$C161)*($O$6/($O$5/2)))^2*((($O$6+$G$6)-$C161)/3))*$D$29)-((PI()*((($C$5+$G$6)-$C161)*($O$6/($O$5/2)))^2*(((($C$5+$G$6)-$C161)*($O$6/($O$5/2)))*$AZ$3)/3)*$D$29))),IF('Silo Levels'!$L$10="Pumping",(($D$4*$D$29)+((PI()*(($C$7/2)^2)*(G$6-$C161))*$D$29))+((($D$4+$H$4)/3)*$BE$3)+(((PI()*($C$7/2)^2*(($C$7/2)*$AZ$3))/3)*$D$29),(($D$4*$D$29)+((PI()*(($C$7/2)^2)*($G$6-$C161))*$D$29))+((($D$4+$H$4)/3)*$BE$3)-(((PI()*($C$7/2)^2*(($C$7/2)*$AZ$3))/3)*$D$29)))</f>
        <v>91939.819142730994</v>
      </c>
      <c r="E161" s="73">
        <v>13</v>
      </c>
      <c r="F161" s="82">
        <f t="shared" si="19"/>
        <v>82981.516368472978</v>
      </c>
      <c r="G161" s="57">
        <v>13</v>
      </c>
      <c r="H161" s="58">
        <f>IF($G161&gt;$G$6,IF('Silo Levels'!$L$11="Pumping",((PI()*((($C$5+$G$6)-$G161)*($O$6/($O$5/2)))^2*((($O$6+$G$6)-$G161))/3)*$H$29)+(((PI()*((($C$5+$G$6)-$G161)*($O$6/($O$5/2)))^2*(((($C$5+$G$6)-$G161)*($O$6/($O$5/2)))*$AZ$4))/3)*$H$29),(((PI()*((($C$5+$G$6)-$G161)*($O$6/($O$5/2)))^2*((($O$6+$G$6)-$G161)/3))*$H$29)-((PI()*((($C$5+$G$6)-$G161)*($O$6/($O$5/2)))^2*(((($C$5+$G$6)-$G161)*($O$6/($O$5/2)))*$AZ$4)/3)*$H$29))),IF('Silo Levels'!$L$11="Pumping",(($D$4*$H$29)+((PI()*(($C$7/2)^2)*(G$6-$G161))*$H$29))+((($D$4+$H$4)/3)*$BE$4)+(((PI()*($C$7/2)^2*(($C$7/2)*$AZ$4))/3)*$H$29),(($D$4*$H$29)+((PI()*(($C$7/2)^2)*($G$6-$G161))*$H$29))+((($D$4+$H$4)/3)*$BE$4)-(((PI()*($C$7/2)^2*(($C$7/2)*$AZ$4))/3)*$H$29)))</f>
        <v>80317.741253344502</v>
      </c>
      <c r="I161" s="73">
        <v>13</v>
      </c>
      <c r="J161" s="79">
        <f t="shared" si="20"/>
        <v>329662.92991942348</v>
      </c>
      <c r="K161" s="53">
        <v>13</v>
      </c>
      <c r="L161" s="80">
        <f>IF($K161&gt;$G$13,IF('Silo Levels'!$L$12="Pumping",((PI()*((($C$12+$G$13)-$K161)*($O$13/($O$12/2)))^2*((($O$13+$G$13)-$K161))/3)*$L$29)+(((PI()*((($C$12+$G$13)-$K161)*($O$13/($O$12/2)))^2*(((($C$12+$G$13)-$K161)*($O$13/($O$12/2)))*$AZ$5))/3)*$L$29),(((PI()*((($C$12+$G$13)-$K161)*($O$13/($O$12/2)))^2*((($O$13+$G$13)-$K161)/3))*$L$29)-((PI()*((($C$12+$G$13)-$K161)*($O$13/($O$12/2)))^2*(((($C$12+$G$13)-$K161)*($O$13/($O$12/2)))*$AZ$5)/3)*$L$29))),IF('Silo Levels'!$L$12="Pumping",(($D$11*$L$29)+((PI()*(($C$14/2)^2)*($G$13-$K161))*$L$29))+((($D$11+$H$11)/3)*$BD$5)+(((PI()*($C$14/2)^2*(($C$14/2)*$AZ$5))/3)*$L$29),(($D$11*$L$29)+((PI()*(($C$14/2)^2)*($G$13-$K161))*$L$29))+((($D$11+$H$11)/3)*$BD$5)-(((PI()*($C$14/2)^2*(($C$14/2)*$AZ$5))/3)*$L$29)))</f>
        <v>315464.92323982401</v>
      </c>
      <c r="M161" s="73">
        <v>13</v>
      </c>
      <c r="N161" s="79">
        <f t="shared" si="21"/>
        <v>166133.00158322521</v>
      </c>
      <c r="O161" s="53">
        <v>13</v>
      </c>
      <c r="P161" s="80">
        <f>IF($O161&gt;$G$20,IF('Silo Levels'!$L$13="Pumping",((PI()*((($C$19+$G$20)-$O161)*($O$20/($O$19/2)))^2*((($O$20+$G$20)-$O161))/3)*$P$29)+(((PI()*((($C$19+$G$20)-$O161)*($O$20/($O$19/2)))^2*(((($C$19+$G$20)-$O161)*($O$20/($O$19/2)))*$AZ$6))/3)*$P$29),(((PI()*((($C$19+$G$20)-$O161)*($O$20/($O$19/2)))^2*((($O$20+$G$20)-$O161)/3))*$P$29)-((PI()*((($C$19+$G$20)-$O161)*($O$20/($O$19/2)))^2*(((($C$19+$G$20)-$O161)*($O$20/($O$19/2)))*$AZ$6)/3)*$P$29))),IF('Silo Levels'!$L$13="Pumping",(($D$18*$P$29)+((PI()*(($C$21/2)^2)*($G$20-$O161))*$P$29))+((($D$18+$H$18)/3)*$BD$6)+(((PI()*($C$21/2)^2*(($C$21/2)*$AZ$6))/3)*$P$29),(($D$18*$P$29)+((PI()*(($C$21/2)^2)*($G$20-$O161))*$P$29))+((($D$18+$H$18)/3)*$BD$6)-(((PI()*($C$21/2)^2*(($C$21/2)*$AZ$6))/3)*$P$29)))</f>
        <v>162047.80025120045</v>
      </c>
      <c r="Q161" s="73">
        <v>13</v>
      </c>
      <c r="R161" s="79">
        <f t="shared" si="22"/>
        <v>161693.9436272399</v>
      </c>
      <c r="S161" s="53">
        <v>13</v>
      </c>
      <c r="T161" s="80">
        <f>IF($S161&gt;$G$20,IF('Silo Levels'!$L$14="Pumping",((PI()*((($C$19+$G$20)-$S161)*($O$20/($O$19/2)))^2*((($O$20+$G$20)-$S161))/3)*$T$29)+(((PI()*((($C$19+$G$20)-$S161)*($O$20/($O$19/2)))^2*(((($C$19+$G$20)-$S161)*($O$20/($O$19/2)))*$AZ$7))/3)*$T$29),(((PI()*((($C$19+$G$20)-$S161)*($O$20/($O$19/2)))^2*((($O$20+$G$20)-$S161)/3))*$T$29)-((PI()*((($C$19+$G$20)-$S161)*($O$20/($O$19/2)))^2*(((($C$19+$G$20)-$S161)*($O$20/($O$19/2)))*$AZ$7)/3)*$T$29))),IF('Silo Levels'!$L$14="Pumping",(($D$18*$T$29)+((PI()*(($C$21/2)^2)*($G$20-$S161))*$T$29))+((($D$18+$H$18)/3)*$BD$7)+(((PI()*($C$21/2)^2*(($C$21/2)*$AZ$7))/3)*$T$29),(($D$18*$T$29)+((PI()*(($C$21/2)^2)*($G$20-$S161))*$T$29))+((($D$18+$H$18)/3)*$BD$7)-(((PI()*($C$21/2)^2*(($C$21/2)*$AZ$7))/3)*$T$29)))</f>
        <v>157719.88215611104</v>
      </c>
      <c r="U161" s="73">
        <v>13</v>
      </c>
      <c r="V161" s="79">
        <f t="shared" ref="V161:V220" si="25">IF($W161&gt;$G$20,(PI()*((($C$19+$G$20)-$W161)*($O$20/($O$19/2)))^2*((($O$20+$G$20)-$W161)/3))*$X$29,($D$18*$X$29)+((PI()*(($C$21/2)^2)*($G$20-$W161))*$X$29)+((($D$18+$H$18)/3)*$BD$8))</f>
        <v>157594.63230232705</v>
      </c>
      <c r="W161" s="53">
        <v>13</v>
      </c>
      <c r="X161" s="80">
        <f>IF($W161&gt;$G$20,IF('Silo Levels'!$L$15="Pumping",((PI()*((($C$19+$G$20)-$W161)*($O$20/($O$19/2)))^2*((($O$20+$G$20)-$W161))/3)*$X$29)+(((PI()*((($C$19+$G$20)-$W161)*($O$20/($O$19/2)))^2*(((($C$19+$G$20)-$W161)*($O$20/($O$19/2)))*$AZ$8))/3)*$X$29),(((PI()*((($C$19+$G$20)-$W161)*($O$20/($O$19/2)))^2*((($O$20+$G$20)-$W161)/3))*$X$29)-((PI()*((($C$19+$G$20)-$W161)*($O$20/($O$19/2)))^2*(((($C$19+$G$20)-$W161)*($O$20/($O$19/2)))*$AZ$8)/3)*$X$29))),IF('Silo Levels'!$L$15="Pumping",(($D$18*$X$29)+((PI()*(($C$21/2)^2)*($G$20-$W161))*$X$29))+((($D$18+$H$18)/3)*$BD$8)+(((PI()*($C$21/2)^2*(($C$21/2)*$AZ$8))/3)*$X$29),(($D$18*$X$29)+((PI()*(($C$21/2)^2)*($G$20-$W161))*$X$29))+((($D$18+$H$18)/3)*$BD$8)-(((PI()*($C$21/2)^2*(($C$21/2)*$AZ$8))/3)*$X$29)))</f>
        <v>153723.20451945756</v>
      </c>
      <c r="Y161" s="73">
        <v>13</v>
      </c>
      <c r="Z161" s="79">
        <f t="shared" si="23"/>
        <v>155149.35062868759</v>
      </c>
      <c r="AA161" s="53">
        <v>13</v>
      </c>
      <c r="AB161" s="80">
        <f>IF($AA161&gt;$G$20,IF('Silo Levels'!$L$16="Pumping",((PI()*((($C$19+$G$20)-$AA161)*($O$20/($O$19/2)))^2*((($O$20+$G$20)-$AA161))/3)*$AB$29)+(((PI()*((($C$19+$G$20)-$AA161)*($O$20/($O$19/2)))^2*(((($C$19+$G$20)-$AA161)*($O$20/($O$19/2)))*$AZ$9))/3)*$AB$29),(((PI()*((($C$19+$G$20)-$AA161)*($O$20/($O$19/2)))^2*((($O$20+$G$20)-$AA161)/3))*$AB$29)-((PI()*((($C$19+$G$20)-$AA161)*($O$20/($O$19/2)))^2*(((($C$19+$G$20)-$AA161)*($O$20/($O$19/2)))*$AZ$9)/3)*$AB$29))),IF('Silo Levels'!$L$16="Pumping",(($D$18*$AB$29)+((PI()*(($C$21/2)^2)*($G$20-$AA161))*$AB$29))+((($D$18+$H$18)/3)*$BD$9)+(((PI()*($C$21/2)^2*(($C$21/2)*$AZ$9))/3)*$AB$29),(($D$18*$AB$29)+((PI()*(($C$21/2)^2)*($G$20-$AA161))*$AB$29))+((($D$18+$H$18)/3)*$BD$9)-(((PI()*($C$21/2)^2*(($C$21/2)*$AZ$9))/3)*$AB$29)))</f>
        <v>151339.1449041364</v>
      </c>
      <c r="AC161" s="73">
        <v>13</v>
      </c>
      <c r="AD161" s="79">
        <f t="shared" ref="AD161:AD220" si="26">IF($AE161&gt;$G$20,(PI()*((($C$19+$G$20)-$AE161)*($O$20/($O$19/2)))^2*((($O$20+$G$20)-$AE161)/3))*$AF$29,($D$18*$AF$29)+((PI()*(($C$21/2)^2)*($G$20-$AE161))*$AF$29)+((($D$18+$H$18)/3)*$BD$10))</f>
        <v>154267.79752806292</v>
      </c>
      <c r="AE161" s="53">
        <v>13</v>
      </c>
      <c r="AF161" s="80">
        <f>IF($AE161&gt;$G$20,IF('Silo Levels'!$L$17="Pumping",((PI()*((($C$19+$G$20)-$AE161)*($O$20/($O$19/2)))^2*((($O$20+$G$20)-$AE161))/3)*$AF$29)+(((PI()*((($C$19+$G$20)-$AE161)*($O$20/($O$19/2)))^2*(((($C$19+$G$20)-$AE161)*($O$20/($O$19/2)))*$AZ$10))/3)*$AF$29),(((PI()*((($C$19+$G$20)-$AE161)*($O$20/($O$19/2)))^2*((($O$20+$G$20)-$AE161)/3))*$AF$29)-((PI()*((($C$19+$G$20)-$AE161)*($O$20/($O$19/2)))^2*(((($C$19+$G$20)-$AE161)*($O$20/($O$19/2)))*$AZ$10)/3)*$AF$29))),IF('Silo Levels'!$L$17="Pumping",(($D$18*$AF$29)+((PI()*(($C$21/2)^2)*($G$20-$AE161))*$AF$29))+((($D$18+$H$18)/3)*$BD$10)+(((PI()*($C$21/2)^2*(($C$21/2)*$AZ$10))/3)*$AF$29),(($D$18*$AF$29)+((PI()*(($C$21/2)^2)*($G$20-$AE161))*$AF$29))+((($D$18+$H$18)/3)*$BD$10)-(((PI()*($C$21/2)^2*(($C$21/2)*$AZ$10))/3)*$AF$29)))</f>
        <v>150479.66308303707</v>
      </c>
      <c r="AG161" s="73">
        <v>13</v>
      </c>
      <c r="AH161" s="79">
        <f t="shared" si="24"/>
        <v>154957.12556110715</v>
      </c>
      <c r="AI161" s="53">
        <v>13</v>
      </c>
      <c r="AJ161" s="80">
        <f>IF($AI161&gt;$G$20,IF('Silo Levels'!$L$18="Pumping",((PI()*((($C$19+$G$20)-$AI161)*($O$20/($O$19/2)))^2*((($O$20+$G$20)-$AI161))/3)*$AJ$29)+(((PI()*((($C$19+$G$20)-$AI161)*($O$20/($O$19/2)))^2*(((($C$19+$G$20)-$AI161)*($O$20/($O$19/2)))*$AZ$11))/3)*$AJ$29),(((PI()*((($C$19+$G$20)-$AI161)*($O$20/($O$19/2)))^2*((($O$20+$G$20)-$AI161)/3))*$AJ$29)-((PI()*((($C$19+$G$20)-$AI161)*($O$20/($O$19/2)))^2*(((($C$19+$G$20)-$AI161)*($O$20/($O$19/2)))*$AZ$11)/3)*$AJ$29))),IF('Silo Levels'!$L$18="Pumping",(($D$18*$AJ$29)+((PI()*(($C$21/2)^2)*($G$20-$AI161))*$AJ$29))+((($D$18+$H$18)/3)*$BD$11)+(((PI()*($C$21/2)^2*(($C$21/2)*$AZ$11))/3)*$AJ$29),(($D$18*$AJ$29)+((PI()*(($C$21/2)^2)*($G$20-$AI161))*$AJ$29))+((($D$18+$H$18)/3)*$BD$11)-(((PI()*($C$21/2)^2*(($C$21/2)*$AZ$11))/3)*$AJ$29)))</f>
        <v>151151.73253949505</v>
      </c>
    </row>
    <row r="162" spans="1:36" x14ac:dyDescent="0.3">
      <c r="A162" s="48">
        <v>13.1</v>
      </c>
      <c r="B162" s="82">
        <f t="shared" si="18"/>
        <v>94557.304018910378</v>
      </c>
      <c r="C162" s="57">
        <v>13.1</v>
      </c>
      <c r="D162" s="58">
        <f>IF($C162&gt;$G$6,IF('Silo Levels'!$L$10="Pumping",((PI()*((($C$5+$G$6)-$C162)*($O$6/($O$5/2)))^2*((($O$6+$G$6)-$C162))/3)*$D$29)+(((PI()*((($C$5+$G$6)-$C162)*($O$6/($O$5/2)))^2*(((($C$5+$G$6)-$C162)*($O$6/($O$5/2)))*$AZ$3))/3)*$D$29),(((PI()*((($C$5+$G$6)-$C162)*($O$6/($O$5/2)))^2*((($O$6+$G$6)-$C162)/3))*$D$29)-((PI()*((($C$5+$G$6)-$C162)*($O$6/($O$5/2)))^2*(((($C$5+$G$6)-$C162)*($O$6/($O$5/2)))*$AZ$3)/3)*$D$29))),IF('Silo Levels'!$L$10="Pumping",(($D$4*$D$29)+((PI()*(($C$7/2)^2)*(G$6-$C162))*$D$29))+((($D$4+$H$4)/3)*$BE$3)+(((PI()*($C$7/2)^2*(($C$7/2)*$AZ$3))/3)*$D$29),(($D$4*$D$29)+((PI()*(($C$7/2)^2)*($G$6-$C162))*$D$29))+((($D$4+$H$4)/3)*$BE$3)-(((PI()*($C$7/2)^2*(($C$7/2)*$AZ$3))/3)*$D$29)))</f>
        <v>91501.79726920418</v>
      </c>
      <c r="E162" s="73">
        <v>13.1</v>
      </c>
      <c r="F162" s="82">
        <f t="shared" si="19"/>
        <v>82599.651145398326</v>
      </c>
      <c r="G162" s="57">
        <v>13.1</v>
      </c>
      <c r="H162" s="58">
        <f>IF($G162&gt;$G$6,IF('Silo Levels'!$L$11="Pumping",((PI()*((($C$5+$G$6)-$G162)*($O$6/($O$5/2)))^2*((($O$6+$G$6)-$G162))/3)*$H$29)+(((PI()*((($C$5+$G$6)-$G162)*($O$6/($O$5/2)))^2*(((($C$5+$G$6)-$G162)*($O$6/($O$5/2)))*$AZ$4))/3)*$H$29),(((PI()*((($C$5+$G$6)-$G162)*($O$6/($O$5/2)))^2*((($O$6+$G$6)-$G162)/3))*$H$29)-((PI()*((($C$5+$G$6)-$G162)*($O$6/($O$5/2)))^2*(((($C$5+$G$6)-$G162)*($O$6/($O$5/2)))*$AZ$4)/3)*$H$29))),IF('Silo Levels'!$L$11="Pumping",(($D$4*$H$29)+((PI()*(($C$7/2)^2)*(G$6-$G162))*$H$29))+((($D$4+$H$4)/3)*$BE$4)+(((PI()*($C$7/2)^2*(($C$7/2)*$AZ$4))/3)*$H$29),(($D$4*$H$29)+((PI()*(($C$7/2)^2)*($G$6-$G162))*$H$29))+((($D$4+$H$4)/3)*$BE$4)-(((PI()*($C$7/2)^2*(($C$7/2)*$AZ$4))/3)*$H$29)))</f>
        <v>79935.87603026985</v>
      </c>
      <c r="I162" s="73">
        <v>13.1</v>
      </c>
      <c r="J162" s="79">
        <f t="shared" si="20"/>
        <v>328743.96508579241</v>
      </c>
      <c r="K162" s="53">
        <v>13.1</v>
      </c>
      <c r="L162" s="80">
        <f>IF($K162&gt;$G$13,IF('Silo Levels'!$L$12="Pumping",((PI()*((($C$12+$G$13)-$K162)*($O$13/($O$12/2)))^2*((($O$13+$G$13)-$K162))/3)*$L$29)+(((PI()*((($C$12+$G$13)-$K162)*($O$13/($O$12/2)))^2*(((($C$12+$G$13)-$K162)*($O$13/($O$12/2)))*$AZ$5))/3)*$L$29),(((PI()*((($C$12+$G$13)-$K162)*($O$13/($O$12/2)))^2*((($O$13+$G$13)-$K162)/3))*$L$29)-((PI()*((($C$12+$G$13)-$K162)*($O$13/($O$12/2)))^2*(((($C$12+$G$13)-$K162)*($O$13/($O$12/2)))*$AZ$5)/3)*$L$29))),IF('Silo Levels'!$L$12="Pumping",(($D$11*$L$29)+((PI()*(($C$14/2)^2)*($G$13-$K162))*$L$29))+((($D$11+$H$11)/3)*$BD$5)+(((PI()*($C$14/2)^2*(($C$14/2)*$AZ$5))/3)*$L$29),(($D$11*$L$29)+((PI()*(($C$14/2)^2)*($G$13-$K162))*$L$29))+((($D$11+$H$11)/3)*$BD$5)-(((PI()*($C$14/2)^2*(($C$14/2)*$AZ$5))/3)*$L$29)))</f>
        <v>314545.95840619295</v>
      </c>
      <c r="M162" s="73">
        <v>13.1</v>
      </c>
      <c r="N162" s="79">
        <f t="shared" si="21"/>
        <v>165723.05803492447</v>
      </c>
      <c r="O162" s="53">
        <v>13.1</v>
      </c>
      <c r="P162" s="80">
        <f>IF($O162&gt;$G$20,IF('Silo Levels'!$L$13="Pumping",((PI()*((($C$19+$G$20)-$O162)*($O$20/($O$19/2)))^2*((($O$20+$G$20)-$O162))/3)*$P$29)+(((PI()*((($C$19+$G$20)-$O162)*($O$20/($O$19/2)))^2*(((($C$19+$G$20)-$O162)*($O$20/($O$19/2)))*$AZ$6))/3)*$P$29),(((PI()*((($C$19+$G$20)-$O162)*($O$20/($O$19/2)))^2*((($O$20+$G$20)-$O162)/3))*$P$29)-((PI()*((($C$19+$G$20)-$O162)*($O$20/($O$19/2)))^2*(((($C$19+$G$20)-$O162)*($O$20/($O$19/2)))*$AZ$6)/3)*$P$29))),IF('Silo Levels'!$L$13="Pumping",(($D$18*$P$29)+((PI()*(($C$21/2)^2)*($G$20-$O162))*$P$29))+((($D$18+$H$18)/3)*$BD$6)+(((PI()*($C$21/2)^2*(($C$21/2)*$AZ$6))/3)*$P$29),(($D$18*$P$29)+((PI()*(($C$21/2)^2)*($G$20-$O162))*$P$29))+((($D$18+$H$18)/3)*$BD$6)-(((PI()*($C$21/2)^2*(($C$21/2)*$AZ$6))/3)*$P$29)))</f>
        <v>161637.85670289971</v>
      </c>
      <c r="Q162" s="73">
        <v>13.1</v>
      </c>
      <c r="R162" s="79">
        <f t="shared" si="22"/>
        <v>161295.15278971897</v>
      </c>
      <c r="S162" s="53">
        <v>13.1</v>
      </c>
      <c r="T162" s="80">
        <f>IF($S162&gt;$G$20,IF('Silo Levels'!$L$14="Pumping",((PI()*((($C$19+$G$20)-$S162)*($O$20/($O$19/2)))^2*((($O$20+$G$20)-$S162))/3)*$T$29)+(((PI()*((($C$19+$G$20)-$S162)*($O$20/($O$19/2)))^2*(((($C$19+$G$20)-$S162)*($O$20/($O$19/2)))*$AZ$7))/3)*$T$29),(((PI()*((($C$19+$G$20)-$S162)*($O$20/($O$19/2)))^2*((($O$20+$G$20)-$S162)/3))*$T$29)-((PI()*((($C$19+$G$20)-$S162)*($O$20/($O$19/2)))^2*(((($C$19+$G$20)-$S162)*($O$20/($O$19/2)))*$AZ$7)/3)*$T$29))),IF('Silo Levels'!$L$14="Pumping",(($D$18*$T$29)+((PI()*(($C$21/2)^2)*($G$20-$S162))*$T$29))+((($D$18+$H$18)/3)*$BD$7)+(((PI()*($C$21/2)^2*(($C$21/2)*$AZ$7))/3)*$T$29),(($D$18*$T$29)+((PI()*(($C$21/2)^2)*($G$20-$S162))*$T$29))+((($D$18+$H$18)/3)*$BD$7)-(((PI()*($C$21/2)^2*(($C$21/2)*$AZ$7))/3)*$T$29)))</f>
        <v>157321.0913185901</v>
      </c>
      <c r="U162" s="73">
        <v>13.1</v>
      </c>
      <c r="V162" s="79">
        <f t="shared" si="25"/>
        <v>157206.14059449901</v>
      </c>
      <c r="W162" s="53">
        <v>13.1</v>
      </c>
      <c r="X162" s="80">
        <f>IF($W162&gt;$G$20,IF('Silo Levels'!$L$15="Pumping",((PI()*((($C$19+$G$20)-$W162)*($O$20/($O$19/2)))^2*((($O$20+$G$20)-$W162))/3)*$X$29)+(((PI()*((($C$19+$G$20)-$W162)*($O$20/($O$19/2)))^2*(((($C$19+$G$20)-$W162)*($O$20/($O$19/2)))*$AZ$8))/3)*$X$29),(((PI()*((($C$19+$G$20)-$W162)*($O$20/($O$19/2)))^2*((($O$20+$G$20)-$W162)/3))*$X$29)-((PI()*((($C$19+$G$20)-$W162)*($O$20/($O$19/2)))^2*(((($C$19+$G$20)-$W162)*($O$20/($O$19/2)))*$AZ$8)/3)*$X$29))),IF('Silo Levels'!$L$15="Pumping",(($D$18*$X$29)+((PI()*(($C$21/2)^2)*($G$20-$W162))*$X$29))+((($D$18+$H$18)/3)*$BD$8)+(((PI()*($C$21/2)^2*(($C$21/2)*$AZ$8))/3)*$X$29),(($D$18*$X$29)+((PI()*(($C$21/2)^2)*($G$20-$W162))*$X$29))+((($D$18+$H$18)/3)*$BD$8)-(((PI()*($C$21/2)^2*(($C$21/2)*$AZ$8))/3)*$X$29)))</f>
        <v>153334.71281162952</v>
      </c>
      <c r="Y162" s="73">
        <v>13.1</v>
      </c>
      <c r="Z162" s="79">
        <f t="shared" si="23"/>
        <v>154767.00245841904</v>
      </c>
      <c r="AA162" s="53">
        <v>13.1</v>
      </c>
      <c r="AB162" s="80">
        <f>IF($AA162&gt;$G$20,IF('Silo Levels'!$L$16="Pumping",((PI()*((($C$19+$G$20)-$AA162)*($O$20/($O$19/2)))^2*((($O$20+$G$20)-$AA162))/3)*$AB$29)+(((PI()*((($C$19+$G$20)-$AA162)*($O$20/($O$19/2)))^2*(((($C$19+$G$20)-$AA162)*($O$20/($O$19/2)))*$AZ$9))/3)*$AB$29),(((PI()*((($C$19+$G$20)-$AA162)*($O$20/($O$19/2)))^2*((($O$20+$G$20)-$AA162)/3))*$AB$29)-((PI()*((($C$19+$G$20)-$AA162)*($O$20/($O$19/2)))^2*(((($C$19+$G$20)-$AA162)*($O$20/($O$19/2)))*$AZ$9)/3)*$AB$29))),IF('Silo Levels'!$L$16="Pumping",(($D$18*$AB$29)+((PI()*(($C$21/2)^2)*($G$20-$AA162))*$AB$29))+((($D$18+$H$18)/3)*$BD$9)+(((PI()*($C$21/2)^2*(($C$21/2)*$AZ$9))/3)*$AB$29),(($D$18*$AB$29)+((PI()*(($C$21/2)^2)*($G$20-$AA162))*$AB$29))+((($D$18+$H$18)/3)*$BD$9)-(((PI()*($C$21/2)^2*(($C$21/2)*$AZ$9))/3)*$AB$29)))</f>
        <v>150956.79673386784</v>
      </c>
      <c r="AC162" s="73">
        <v>13.1</v>
      </c>
      <c r="AD162" s="79">
        <f t="shared" si="26"/>
        <v>153887.66417608818</v>
      </c>
      <c r="AE162" s="53">
        <v>13.1</v>
      </c>
      <c r="AF162" s="80">
        <f>IF($AE162&gt;$G$20,IF('Silo Levels'!$L$17="Pumping",((PI()*((($C$19+$G$20)-$AE162)*($O$20/($O$19/2)))^2*((($O$20+$G$20)-$AE162))/3)*$AF$29)+(((PI()*((($C$19+$G$20)-$AE162)*($O$20/($O$19/2)))^2*(((($C$19+$G$20)-$AE162)*($O$20/($O$19/2)))*$AZ$10))/3)*$AF$29),(((PI()*((($C$19+$G$20)-$AE162)*($O$20/($O$19/2)))^2*((($O$20+$G$20)-$AE162)/3))*$AF$29)-((PI()*((($C$19+$G$20)-$AE162)*($O$20/($O$19/2)))^2*(((($C$19+$G$20)-$AE162)*($O$20/($O$19/2)))*$AZ$10)/3)*$AF$29))),IF('Silo Levels'!$L$17="Pumping",(($D$18*$AF$29)+((PI()*(($C$21/2)^2)*($G$20-$AE162))*$AF$29))+((($D$18+$H$18)/3)*$BD$10)+(((PI()*($C$21/2)^2*(($C$21/2)*$AZ$10))/3)*$AF$29),(($D$18*$AF$29)+((PI()*(($C$21/2)^2)*($G$20-$AE162))*$AF$29))+((($D$18+$H$18)/3)*$BD$10)-(((PI()*($C$21/2)^2*(($C$21/2)*$AZ$10))/3)*$AF$29)))</f>
        <v>150099.52973106233</v>
      </c>
      <c r="AG162" s="73">
        <v>13.1</v>
      </c>
      <c r="AH162" s="79">
        <f t="shared" si="24"/>
        <v>154575.26033803247</v>
      </c>
      <c r="AI162" s="53">
        <v>13.1</v>
      </c>
      <c r="AJ162" s="80">
        <f>IF($AI162&gt;$G$20,IF('Silo Levels'!$L$18="Pumping",((PI()*((($C$19+$G$20)-$AI162)*($O$20/($O$19/2)))^2*((($O$20+$G$20)-$AI162))/3)*$AJ$29)+(((PI()*((($C$19+$G$20)-$AI162)*($O$20/($O$19/2)))^2*(((($C$19+$G$20)-$AI162)*($O$20/($O$19/2)))*$AZ$11))/3)*$AJ$29),(((PI()*((($C$19+$G$20)-$AI162)*($O$20/($O$19/2)))^2*((($O$20+$G$20)-$AI162)/3))*$AJ$29)-((PI()*((($C$19+$G$20)-$AI162)*($O$20/($O$19/2)))^2*(((($C$19+$G$20)-$AI162)*($O$20/($O$19/2)))*$AZ$11)/3)*$AJ$29))),IF('Silo Levels'!$L$18="Pumping",(($D$18*$AJ$29)+((PI()*(($C$21/2)^2)*($G$20-$AI162))*$AJ$29))+((($D$18+$H$18)/3)*$BD$11)+(((PI()*($C$21/2)^2*(($C$21/2)*$AZ$11))/3)*$AJ$29),(($D$18*$AJ$29)+((PI()*(($C$21/2)^2)*($G$20-$AI162))*$AJ$29))+((($D$18+$H$18)/3)*$BD$11)-(((PI()*($C$21/2)^2*(($C$21/2)*$AZ$11))/3)*$AJ$29)))</f>
        <v>150769.86731642036</v>
      </c>
    </row>
    <row r="163" spans="1:36" x14ac:dyDescent="0.3">
      <c r="A163" s="48">
        <v>13.2</v>
      </c>
      <c r="B163" s="82">
        <f t="shared" si="18"/>
        <v>94119.282145383564</v>
      </c>
      <c r="C163" s="57">
        <v>13.2</v>
      </c>
      <c r="D163" s="58">
        <f>IF($C163&gt;$G$6,IF('Silo Levels'!$L$10="Pumping",((PI()*((($C$5+$G$6)-$C163)*($O$6/($O$5/2)))^2*((($O$6+$G$6)-$C163))/3)*$D$29)+(((PI()*((($C$5+$G$6)-$C163)*($O$6/($O$5/2)))^2*(((($C$5+$G$6)-$C163)*($O$6/($O$5/2)))*$AZ$3))/3)*$D$29),(((PI()*((($C$5+$G$6)-$C163)*($O$6/($O$5/2)))^2*((($O$6+$G$6)-$C163)/3))*$D$29)-((PI()*((($C$5+$G$6)-$C163)*($O$6/($O$5/2)))^2*(((($C$5+$G$6)-$C163)*($O$6/($O$5/2)))*$AZ$3)/3)*$D$29))),IF('Silo Levels'!$L$10="Pumping",(($D$4*$D$29)+((PI()*(($C$7/2)^2)*(G$6-$C163))*$D$29))+((($D$4+$H$4)/3)*$BE$3)+(((PI()*($C$7/2)^2*(($C$7/2)*$AZ$3))/3)*$D$29),(($D$4*$D$29)+((PI()*(($C$7/2)^2)*($G$6-$C163))*$D$29))+((($D$4+$H$4)/3)*$BE$3)-(((PI()*($C$7/2)^2*(($C$7/2)*$AZ$3))/3)*$D$29)))</f>
        <v>91063.775395677367</v>
      </c>
      <c r="E163" s="73">
        <v>13.2</v>
      </c>
      <c r="F163" s="82">
        <f t="shared" si="19"/>
        <v>82217.785922323659</v>
      </c>
      <c r="G163" s="57">
        <v>13.2</v>
      </c>
      <c r="H163" s="58">
        <f>IF($G163&gt;$G$6,IF('Silo Levels'!$L$11="Pumping",((PI()*((($C$5+$G$6)-$G163)*($O$6/($O$5/2)))^2*((($O$6+$G$6)-$G163))/3)*$H$29)+(((PI()*((($C$5+$G$6)-$G163)*($O$6/($O$5/2)))^2*(((($C$5+$G$6)-$G163)*($O$6/($O$5/2)))*$AZ$4))/3)*$H$29),(((PI()*((($C$5+$G$6)-$G163)*($O$6/($O$5/2)))^2*((($O$6+$G$6)-$G163)/3))*$H$29)-((PI()*((($C$5+$G$6)-$G163)*($O$6/($O$5/2)))^2*(((($C$5+$G$6)-$G163)*($O$6/($O$5/2)))*$AZ$4)/3)*$H$29))),IF('Silo Levels'!$L$11="Pumping",(($D$4*$H$29)+((PI()*(($C$7/2)^2)*(G$6-$G163))*$H$29))+((($D$4+$H$4)/3)*$BE$4)+(((PI()*($C$7/2)^2*(($C$7/2)*$AZ$4))/3)*$H$29),(($D$4*$H$29)+((PI()*(($C$7/2)^2)*($G$6-$G163))*$H$29))+((($D$4+$H$4)/3)*$BE$4)-(((PI()*($C$7/2)^2*(($C$7/2)*$AZ$4))/3)*$H$29)))</f>
        <v>79554.010807195184</v>
      </c>
      <c r="I163" s="73">
        <v>13.2</v>
      </c>
      <c r="J163" s="79">
        <f t="shared" si="20"/>
        <v>327825.00025216147</v>
      </c>
      <c r="K163" s="53">
        <v>13.2</v>
      </c>
      <c r="L163" s="80">
        <f>IF($K163&gt;$G$13,IF('Silo Levels'!$L$12="Pumping",((PI()*((($C$12+$G$13)-$K163)*($O$13/($O$12/2)))^2*((($O$13+$G$13)-$K163))/3)*$L$29)+(((PI()*((($C$12+$G$13)-$K163)*($O$13/($O$12/2)))^2*(((($C$12+$G$13)-$K163)*($O$13/($O$12/2)))*$AZ$5))/3)*$L$29),(((PI()*((($C$12+$G$13)-$K163)*($O$13/($O$12/2)))^2*((($O$13+$G$13)-$K163)/3))*$L$29)-((PI()*((($C$12+$G$13)-$K163)*($O$13/($O$12/2)))^2*(((($C$12+$G$13)-$K163)*($O$13/($O$12/2)))*$AZ$5)/3)*$L$29))),IF('Silo Levels'!$L$12="Pumping",(($D$11*$L$29)+((PI()*(($C$14/2)^2)*($G$13-$K163))*$L$29))+((($D$11+$H$11)/3)*$BD$5)+(((PI()*($C$14/2)^2*(($C$14/2)*$AZ$5))/3)*$L$29),(($D$11*$L$29)+((PI()*(($C$14/2)^2)*($G$13-$K163))*$L$29))+((($D$11+$H$11)/3)*$BD$5)-(((PI()*($C$14/2)^2*(($C$14/2)*$AZ$5))/3)*$L$29)))</f>
        <v>313626.993572562</v>
      </c>
      <c r="M163" s="73">
        <v>13.2</v>
      </c>
      <c r="N163" s="79">
        <f t="shared" si="21"/>
        <v>165313.11448662373</v>
      </c>
      <c r="O163" s="53">
        <v>13.2</v>
      </c>
      <c r="P163" s="80">
        <f>IF($O163&gt;$G$20,IF('Silo Levels'!$L$13="Pumping",((PI()*((($C$19+$G$20)-$O163)*($O$20/($O$19/2)))^2*((($O$20+$G$20)-$O163))/3)*$P$29)+(((PI()*((($C$19+$G$20)-$O163)*($O$20/($O$19/2)))^2*(((($C$19+$G$20)-$O163)*($O$20/($O$19/2)))*$AZ$6))/3)*$P$29),(((PI()*((($C$19+$G$20)-$O163)*($O$20/($O$19/2)))^2*((($O$20+$G$20)-$O163)/3))*$P$29)-((PI()*((($C$19+$G$20)-$O163)*($O$20/($O$19/2)))^2*(((($C$19+$G$20)-$O163)*($O$20/($O$19/2)))*$AZ$6)/3)*$P$29))),IF('Silo Levels'!$L$13="Pumping",(($D$18*$P$29)+((PI()*(($C$21/2)^2)*($G$20-$O163))*$P$29))+((($D$18+$H$18)/3)*$BD$6)+(((PI()*($C$21/2)^2*(($C$21/2)*$AZ$6))/3)*$P$29),(($D$18*$P$29)+((PI()*(($C$21/2)^2)*($G$20-$O163))*$P$29))+((($D$18+$H$18)/3)*$BD$6)-(((PI()*($C$21/2)^2*(($C$21/2)*$AZ$6))/3)*$P$29)))</f>
        <v>161227.91315459897</v>
      </c>
      <c r="Q163" s="73">
        <v>13.2</v>
      </c>
      <c r="R163" s="79">
        <f t="shared" si="22"/>
        <v>160896.36195219803</v>
      </c>
      <c r="S163" s="53">
        <v>13.2</v>
      </c>
      <c r="T163" s="80">
        <f>IF($S163&gt;$G$20,IF('Silo Levels'!$L$14="Pumping",((PI()*((($C$19+$G$20)-$S163)*($O$20/($O$19/2)))^2*((($O$20+$G$20)-$S163))/3)*$T$29)+(((PI()*((($C$19+$G$20)-$S163)*($O$20/($O$19/2)))^2*(((($C$19+$G$20)-$S163)*($O$20/($O$19/2)))*$AZ$7))/3)*$T$29),(((PI()*((($C$19+$G$20)-$S163)*($O$20/($O$19/2)))^2*((($O$20+$G$20)-$S163)/3))*$T$29)-((PI()*((($C$19+$G$20)-$S163)*($O$20/($O$19/2)))^2*(((($C$19+$G$20)-$S163)*($O$20/($O$19/2)))*$AZ$7)/3)*$T$29))),IF('Silo Levels'!$L$14="Pumping",(($D$18*$T$29)+((PI()*(($C$21/2)^2)*($G$20-$S163))*$T$29))+((($D$18+$H$18)/3)*$BD$7)+(((PI()*($C$21/2)^2*(($C$21/2)*$AZ$7))/3)*$T$29),(($D$18*$T$29)+((PI()*(($C$21/2)^2)*($G$20-$S163))*$T$29))+((($D$18+$H$18)/3)*$BD$7)-(((PI()*($C$21/2)^2*(($C$21/2)*$AZ$7))/3)*$T$29)))</f>
        <v>156922.30048106916</v>
      </c>
      <c r="U163" s="73">
        <v>13.2</v>
      </c>
      <c r="V163" s="79">
        <f t="shared" si="25"/>
        <v>156817.64888667103</v>
      </c>
      <c r="W163" s="53">
        <v>13.2</v>
      </c>
      <c r="X163" s="80">
        <f>IF($W163&gt;$G$20,IF('Silo Levels'!$L$15="Pumping",((PI()*((($C$19+$G$20)-$W163)*($O$20/($O$19/2)))^2*((($O$20+$G$20)-$W163))/3)*$X$29)+(((PI()*((($C$19+$G$20)-$W163)*($O$20/($O$19/2)))^2*(((($C$19+$G$20)-$W163)*($O$20/($O$19/2)))*$AZ$8))/3)*$X$29),(((PI()*((($C$19+$G$20)-$W163)*($O$20/($O$19/2)))^2*((($O$20+$G$20)-$W163)/3))*$X$29)-((PI()*((($C$19+$G$20)-$W163)*($O$20/($O$19/2)))^2*(((($C$19+$G$20)-$W163)*($O$20/($O$19/2)))*$AZ$8)/3)*$X$29))),IF('Silo Levels'!$L$15="Pumping",(($D$18*$X$29)+((PI()*(($C$21/2)^2)*($G$20-$W163))*$X$29))+((($D$18+$H$18)/3)*$BD$8)+(((PI()*($C$21/2)^2*(($C$21/2)*$AZ$8))/3)*$X$29),(($D$18*$X$29)+((PI()*(($C$21/2)^2)*($G$20-$W163))*$X$29))+((($D$18+$H$18)/3)*$BD$8)-(((PI()*($C$21/2)^2*(($C$21/2)*$AZ$8))/3)*$X$29)))</f>
        <v>152946.22110380154</v>
      </c>
      <c r="Y163" s="73">
        <v>13.2</v>
      </c>
      <c r="Z163" s="79">
        <f t="shared" si="23"/>
        <v>154384.65428815052</v>
      </c>
      <c r="AA163" s="53">
        <v>13.2</v>
      </c>
      <c r="AB163" s="80">
        <f>IF($AA163&gt;$G$20,IF('Silo Levels'!$L$16="Pumping",((PI()*((($C$19+$G$20)-$AA163)*($O$20/($O$19/2)))^2*((($O$20+$G$20)-$AA163))/3)*$AB$29)+(((PI()*((($C$19+$G$20)-$AA163)*($O$20/($O$19/2)))^2*(((($C$19+$G$20)-$AA163)*($O$20/($O$19/2)))*$AZ$9))/3)*$AB$29),(((PI()*((($C$19+$G$20)-$AA163)*($O$20/($O$19/2)))^2*((($O$20+$G$20)-$AA163)/3))*$AB$29)-((PI()*((($C$19+$G$20)-$AA163)*($O$20/($O$19/2)))^2*(((($C$19+$G$20)-$AA163)*($O$20/($O$19/2)))*$AZ$9)/3)*$AB$29))),IF('Silo Levels'!$L$16="Pumping",(($D$18*$AB$29)+((PI()*(($C$21/2)^2)*($G$20-$AA163))*$AB$29))+((($D$18+$H$18)/3)*$BD$9)+(((PI()*($C$21/2)^2*(($C$21/2)*$AZ$9))/3)*$AB$29),(($D$18*$AB$29)+((PI()*(($C$21/2)^2)*($G$20-$AA163))*$AB$29))+((($D$18+$H$18)/3)*$BD$9)-(((PI()*($C$21/2)^2*(($C$21/2)*$AZ$9))/3)*$AB$29)))</f>
        <v>150574.44856359932</v>
      </c>
      <c r="AC163" s="73">
        <v>13.2</v>
      </c>
      <c r="AD163" s="79">
        <f t="shared" si="26"/>
        <v>153507.53082411349</v>
      </c>
      <c r="AE163" s="53">
        <v>13.2</v>
      </c>
      <c r="AF163" s="80">
        <f>IF($AE163&gt;$G$20,IF('Silo Levels'!$L$17="Pumping",((PI()*((($C$19+$G$20)-$AE163)*($O$20/($O$19/2)))^2*((($O$20+$G$20)-$AE163))/3)*$AF$29)+(((PI()*((($C$19+$G$20)-$AE163)*($O$20/($O$19/2)))^2*(((($C$19+$G$20)-$AE163)*($O$20/($O$19/2)))*$AZ$10))/3)*$AF$29),(((PI()*((($C$19+$G$20)-$AE163)*($O$20/($O$19/2)))^2*((($O$20+$G$20)-$AE163)/3))*$AF$29)-((PI()*((($C$19+$G$20)-$AE163)*($O$20/($O$19/2)))^2*(((($C$19+$G$20)-$AE163)*($O$20/($O$19/2)))*$AZ$10)/3)*$AF$29))),IF('Silo Levels'!$L$17="Pumping",(($D$18*$AF$29)+((PI()*(($C$21/2)^2)*($G$20-$AE163))*$AF$29))+((($D$18+$H$18)/3)*$BD$10)+(((PI()*($C$21/2)^2*(($C$21/2)*$AZ$10))/3)*$AF$29),(($D$18*$AF$29)+((PI()*(($C$21/2)^2)*($G$20-$AE163))*$AF$29))+((($D$18+$H$18)/3)*$BD$10)-(((PI()*($C$21/2)^2*(($C$21/2)*$AZ$10))/3)*$AF$29)))</f>
        <v>149719.39637908764</v>
      </c>
      <c r="AG163" s="73">
        <v>13.2</v>
      </c>
      <c r="AH163" s="79">
        <f t="shared" si="24"/>
        <v>154193.39511495785</v>
      </c>
      <c r="AI163" s="53">
        <v>13.2</v>
      </c>
      <c r="AJ163" s="80">
        <f>IF($AI163&gt;$G$20,IF('Silo Levels'!$L$18="Pumping",((PI()*((($C$19+$G$20)-$AI163)*($O$20/($O$19/2)))^2*((($O$20+$G$20)-$AI163))/3)*$AJ$29)+(((PI()*((($C$19+$G$20)-$AI163)*($O$20/($O$19/2)))^2*(((($C$19+$G$20)-$AI163)*($O$20/($O$19/2)))*$AZ$11))/3)*$AJ$29),(((PI()*((($C$19+$G$20)-$AI163)*($O$20/($O$19/2)))^2*((($O$20+$G$20)-$AI163)/3))*$AJ$29)-((PI()*((($C$19+$G$20)-$AI163)*($O$20/($O$19/2)))^2*(((($C$19+$G$20)-$AI163)*($O$20/($O$19/2)))*$AZ$11)/3)*$AJ$29))),IF('Silo Levels'!$L$18="Pumping",(($D$18*$AJ$29)+((PI()*(($C$21/2)^2)*($G$20-$AI163))*$AJ$29))+((($D$18+$H$18)/3)*$BD$11)+(((PI()*($C$21/2)^2*(($C$21/2)*$AZ$11))/3)*$AJ$29),(($D$18*$AJ$29)+((PI()*(($C$21/2)^2)*($G$20-$AI163))*$AJ$29))+((($D$18+$H$18)/3)*$BD$11)-(((PI()*($C$21/2)^2*(($C$21/2)*$AZ$11))/3)*$AJ$29)))</f>
        <v>150388.00209334574</v>
      </c>
    </row>
    <row r="164" spans="1:36" x14ac:dyDescent="0.3">
      <c r="A164" s="48">
        <v>13.3</v>
      </c>
      <c r="B164" s="82">
        <f t="shared" si="18"/>
        <v>93681.260271856721</v>
      </c>
      <c r="C164" s="57">
        <v>13.3</v>
      </c>
      <c r="D164" s="58">
        <f>IF($C164&gt;$G$6,IF('Silo Levels'!$L$10="Pumping",((PI()*((($C$5+$G$6)-$C164)*($O$6/($O$5/2)))^2*((($O$6+$G$6)-$C164))/3)*$D$29)+(((PI()*((($C$5+$G$6)-$C164)*($O$6/($O$5/2)))^2*(((($C$5+$G$6)-$C164)*($O$6/($O$5/2)))*$AZ$3))/3)*$D$29),(((PI()*((($C$5+$G$6)-$C164)*($O$6/($O$5/2)))^2*((($O$6+$G$6)-$C164)/3))*$D$29)-((PI()*((($C$5+$G$6)-$C164)*($O$6/($O$5/2)))^2*(((($C$5+$G$6)-$C164)*($O$6/($O$5/2)))*$AZ$3)/3)*$D$29))),IF('Silo Levels'!$L$10="Pumping",(($D$4*$D$29)+((PI()*(($C$7/2)^2)*(G$6-$C164))*$D$29))+((($D$4+$H$4)/3)*$BE$3)+(((PI()*($C$7/2)^2*(($C$7/2)*$AZ$3))/3)*$D$29),(($D$4*$D$29)+((PI()*(($C$7/2)^2)*($G$6-$C164))*$D$29))+((($D$4+$H$4)/3)*$BE$3)-(((PI()*($C$7/2)^2*(($C$7/2)*$AZ$3))/3)*$D$29)))</f>
        <v>90625.753522150524</v>
      </c>
      <c r="E164" s="73">
        <v>13.3</v>
      </c>
      <c r="F164" s="82">
        <f t="shared" si="19"/>
        <v>81835.920699248993</v>
      </c>
      <c r="G164" s="57">
        <v>13.3</v>
      </c>
      <c r="H164" s="58">
        <f>IF($G164&gt;$G$6,IF('Silo Levels'!$L$11="Pumping",((PI()*((($C$5+$G$6)-$G164)*($O$6/($O$5/2)))^2*((($O$6+$G$6)-$G164))/3)*$H$29)+(((PI()*((($C$5+$G$6)-$G164)*($O$6/($O$5/2)))^2*(((($C$5+$G$6)-$G164)*($O$6/($O$5/2)))*$AZ$4))/3)*$H$29),(((PI()*((($C$5+$G$6)-$G164)*($O$6/($O$5/2)))^2*((($O$6+$G$6)-$G164)/3))*$H$29)-((PI()*((($C$5+$G$6)-$G164)*($O$6/($O$5/2)))^2*(((($C$5+$G$6)-$G164)*($O$6/($O$5/2)))*$AZ$4)/3)*$H$29))),IF('Silo Levels'!$L$11="Pumping",(($D$4*$H$29)+((PI()*(($C$7/2)^2)*(G$6-$G164))*$H$29))+((($D$4+$H$4)/3)*$BE$4)+(((PI()*($C$7/2)^2*(($C$7/2)*$AZ$4))/3)*$H$29),(($D$4*$H$29)+((PI()*(($C$7/2)^2)*($G$6-$G164))*$H$29))+((($D$4+$H$4)/3)*$BE$4)-(((PI()*($C$7/2)^2*(($C$7/2)*$AZ$4))/3)*$H$29)))</f>
        <v>79172.145584120517</v>
      </c>
      <c r="I164" s="73">
        <v>13.3</v>
      </c>
      <c r="J164" s="79">
        <f t="shared" si="20"/>
        <v>326906.03541853034</v>
      </c>
      <c r="K164" s="53">
        <v>13.3</v>
      </c>
      <c r="L164" s="80">
        <f>IF($K164&gt;$G$13,IF('Silo Levels'!$L$12="Pumping",((PI()*((($C$12+$G$13)-$K164)*($O$13/($O$12/2)))^2*((($O$13+$G$13)-$K164))/3)*$L$29)+(((PI()*((($C$12+$G$13)-$K164)*($O$13/($O$12/2)))^2*(((($C$12+$G$13)-$K164)*($O$13/($O$12/2)))*$AZ$5))/3)*$L$29),(((PI()*((($C$12+$G$13)-$K164)*($O$13/($O$12/2)))^2*((($O$13+$G$13)-$K164)/3))*$L$29)-((PI()*((($C$12+$G$13)-$K164)*($O$13/($O$12/2)))^2*(((($C$12+$G$13)-$K164)*($O$13/($O$12/2)))*$AZ$5)/3)*$L$29))),IF('Silo Levels'!$L$12="Pumping",(($D$11*$L$29)+((PI()*(($C$14/2)^2)*($G$13-$K164))*$L$29))+((($D$11+$H$11)/3)*$BD$5)+(((PI()*($C$14/2)^2*(($C$14/2)*$AZ$5))/3)*$L$29),(($D$11*$L$29)+((PI()*(($C$14/2)^2)*($G$13-$K164))*$L$29))+((($D$11+$H$11)/3)*$BD$5)-(((PI()*($C$14/2)^2*(($C$14/2)*$AZ$5))/3)*$L$29)))</f>
        <v>312708.02873893088</v>
      </c>
      <c r="M164" s="73">
        <v>13.3</v>
      </c>
      <c r="N164" s="79">
        <f t="shared" si="21"/>
        <v>164903.17093832296</v>
      </c>
      <c r="O164" s="53">
        <v>13.3</v>
      </c>
      <c r="P164" s="80">
        <f>IF($O164&gt;$G$20,IF('Silo Levels'!$L$13="Pumping",((PI()*((($C$19+$G$20)-$O164)*($O$20/($O$19/2)))^2*((($O$20+$G$20)-$O164))/3)*$P$29)+(((PI()*((($C$19+$G$20)-$O164)*($O$20/($O$19/2)))^2*(((($C$19+$G$20)-$O164)*($O$20/($O$19/2)))*$AZ$6))/3)*$P$29),(((PI()*((($C$19+$G$20)-$O164)*($O$20/($O$19/2)))^2*((($O$20+$G$20)-$O164)/3))*$P$29)-((PI()*((($C$19+$G$20)-$O164)*($O$20/($O$19/2)))^2*(((($C$19+$G$20)-$O164)*($O$20/($O$19/2)))*$AZ$6)/3)*$P$29))),IF('Silo Levels'!$L$13="Pumping",(($D$18*$P$29)+((PI()*(($C$21/2)^2)*($G$20-$O164))*$P$29))+((($D$18+$H$18)/3)*$BD$6)+(((PI()*($C$21/2)^2*(($C$21/2)*$AZ$6))/3)*$P$29),(($D$18*$P$29)+((PI()*(($C$21/2)^2)*($G$20-$O164))*$P$29))+((($D$18+$H$18)/3)*$BD$6)-(((PI()*($C$21/2)^2*(($C$21/2)*$AZ$6))/3)*$P$29)))</f>
        <v>160817.9696062982</v>
      </c>
      <c r="Q164" s="73">
        <v>13.3</v>
      </c>
      <c r="R164" s="79">
        <f t="shared" si="22"/>
        <v>160497.57111467703</v>
      </c>
      <c r="S164" s="53">
        <v>13.3</v>
      </c>
      <c r="T164" s="80">
        <f>IF($S164&gt;$G$20,IF('Silo Levels'!$L$14="Pumping",((PI()*((($C$19+$G$20)-$S164)*($O$20/($O$19/2)))^2*((($O$20+$G$20)-$S164))/3)*$T$29)+(((PI()*((($C$19+$G$20)-$S164)*($O$20/($O$19/2)))^2*(((($C$19+$G$20)-$S164)*($O$20/($O$19/2)))*$AZ$7))/3)*$T$29),(((PI()*((($C$19+$G$20)-$S164)*($O$20/($O$19/2)))^2*((($O$20+$G$20)-$S164)/3))*$T$29)-((PI()*((($C$19+$G$20)-$S164)*($O$20/($O$19/2)))^2*(((($C$19+$G$20)-$S164)*($O$20/($O$19/2)))*$AZ$7)/3)*$T$29))),IF('Silo Levels'!$L$14="Pumping",(($D$18*$T$29)+((PI()*(($C$21/2)^2)*($G$20-$S164))*$T$29))+((($D$18+$H$18)/3)*$BD$7)+(((PI()*($C$21/2)^2*(($C$21/2)*$AZ$7))/3)*$T$29),(($D$18*$T$29)+((PI()*(($C$21/2)^2)*($G$20-$S164))*$T$29))+((($D$18+$H$18)/3)*$BD$7)-(((PI()*($C$21/2)^2*(($C$21/2)*$AZ$7))/3)*$T$29)))</f>
        <v>156523.50964354817</v>
      </c>
      <c r="U164" s="73">
        <v>13.3</v>
      </c>
      <c r="V164" s="79">
        <f t="shared" si="25"/>
        <v>156429.15717884296</v>
      </c>
      <c r="W164" s="53">
        <v>13.3</v>
      </c>
      <c r="X164" s="80">
        <f>IF($W164&gt;$G$20,IF('Silo Levels'!$L$15="Pumping",((PI()*((($C$19+$G$20)-$W164)*($O$20/($O$19/2)))^2*((($O$20+$G$20)-$W164))/3)*$X$29)+(((PI()*((($C$19+$G$20)-$W164)*($O$20/($O$19/2)))^2*(((($C$19+$G$20)-$W164)*($O$20/($O$19/2)))*$AZ$8))/3)*$X$29),(((PI()*((($C$19+$G$20)-$W164)*($O$20/($O$19/2)))^2*((($O$20+$G$20)-$W164)/3))*$X$29)-((PI()*((($C$19+$G$20)-$W164)*($O$20/($O$19/2)))^2*(((($C$19+$G$20)-$W164)*($O$20/($O$19/2)))*$AZ$8)/3)*$X$29))),IF('Silo Levels'!$L$15="Pumping",(($D$18*$X$29)+((PI()*(($C$21/2)^2)*($G$20-$W164))*$X$29))+((($D$18+$H$18)/3)*$BD$8)+(((PI()*($C$21/2)^2*(($C$21/2)*$AZ$8))/3)*$X$29),(($D$18*$X$29)+((PI()*(($C$21/2)^2)*($G$20-$W164))*$X$29))+((($D$18+$H$18)/3)*$BD$8)-(((PI()*($C$21/2)^2*(($C$21/2)*$AZ$8))/3)*$X$29)))</f>
        <v>152557.72939597347</v>
      </c>
      <c r="Y164" s="73">
        <v>13.3</v>
      </c>
      <c r="Z164" s="79">
        <f t="shared" si="23"/>
        <v>154002.3061178819</v>
      </c>
      <c r="AA164" s="53">
        <v>13.3</v>
      </c>
      <c r="AB164" s="80">
        <f>IF($AA164&gt;$G$20,IF('Silo Levels'!$L$16="Pumping",((PI()*((($C$19+$G$20)-$AA164)*($O$20/($O$19/2)))^2*((($O$20+$G$20)-$AA164))/3)*$AB$29)+(((PI()*((($C$19+$G$20)-$AA164)*($O$20/($O$19/2)))^2*(((($C$19+$G$20)-$AA164)*($O$20/($O$19/2)))*$AZ$9))/3)*$AB$29),(((PI()*((($C$19+$G$20)-$AA164)*($O$20/($O$19/2)))^2*((($O$20+$G$20)-$AA164)/3))*$AB$29)-((PI()*((($C$19+$G$20)-$AA164)*($O$20/($O$19/2)))^2*(((($C$19+$G$20)-$AA164)*($O$20/($O$19/2)))*$AZ$9)/3)*$AB$29))),IF('Silo Levels'!$L$16="Pumping",(($D$18*$AB$29)+((PI()*(($C$21/2)^2)*($G$20-$AA164))*$AB$29))+((($D$18+$H$18)/3)*$BD$9)+(((PI()*($C$21/2)^2*(($C$21/2)*$AZ$9))/3)*$AB$29),(($D$18*$AB$29)+((PI()*(($C$21/2)^2)*($G$20-$AA164))*$AB$29))+((($D$18+$H$18)/3)*$BD$9)-(((PI()*($C$21/2)^2*(($C$21/2)*$AZ$9))/3)*$AB$29)))</f>
        <v>150192.10039333071</v>
      </c>
      <c r="AC164" s="73">
        <v>13.3</v>
      </c>
      <c r="AD164" s="79">
        <f t="shared" si="26"/>
        <v>153127.39747213872</v>
      </c>
      <c r="AE164" s="53">
        <v>13.3</v>
      </c>
      <c r="AF164" s="80">
        <f>IF($AE164&gt;$G$20,IF('Silo Levels'!$L$17="Pumping",((PI()*((($C$19+$G$20)-$AE164)*($O$20/($O$19/2)))^2*((($O$20+$G$20)-$AE164))/3)*$AF$29)+(((PI()*((($C$19+$G$20)-$AE164)*($O$20/($O$19/2)))^2*(((($C$19+$G$20)-$AE164)*($O$20/($O$19/2)))*$AZ$10))/3)*$AF$29),(((PI()*((($C$19+$G$20)-$AE164)*($O$20/($O$19/2)))^2*((($O$20+$G$20)-$AE164)/3))*$AF$29)-((PI()*((($C$19+$G$20)-$AE164)*($O$20/($O$19/2)))^2*(((($C$19+$G$20)-$AE164)*($O$20/($O$19/2)))*$AZ$10)/3)*$AF$29))),IF('Silo Levels'!$L$17="Pumping",(($D$18*$AF$29)+((PI()*(($C$21/2)^2)*($G$20-$AE164))*$AF$29))+((($D$18+$H$18)/3)*$BD$10)+(((PI()*($C$21/2)^2*(($C$21/2)*$AZ$10))/3)*$AF$29),(($D$18*$AF$29)+((PI()*(($C$21/2)^2)*($G$20-$AE164))*$AF$29))+((($D$18+$H$18)/3)*$BD$10)-(((PI()*($C$21/2)^2*(($C$21/2)*$AZ$10))/3)*$AF$29)))</f>
        <v>149339.26302711287</v>
      </c>
      <c r="AG164" s="73">
        <v>13.3</v>
      </c>
      <c r="AH164" s="79">
        <f t="shared" si="24"/>
        <v>153811.52989188314</v>
      </c>
      <c r="AI164" s="53">
        <v>13.3</v>
      </c>
      <c r="AJ164" s="80">
        <f>IF($AI164&gt;$G$20,IF('Silo Levels'!$L$18="Pumping",((PI()*((($C$19+$G$20)-$AI164)*($O$20/($O$19/2)))^2*((($O$20+$G$20)-$AI164))/3)*$AJ$29)+(((PI()*((($C$19+$G$20)-$AI164)*($O$20/($O$19/2)))^2*(((($C$19+$G$20)-$AI164)*($O$20/($O$19/2)))*$AZ$11))/3)*$AJ$29),(((PI()*((($C$19+$G$20)-$AI164)*($O$20/($O$19/2)))^2*((($O$20+$G$20)-$AI164)/3))*$AJ$29)-((PI()*((($C$19+$G$20)-$AI164)*($O$20/($O$19/2)))^2*(((($C$19+$G$20)-$AI164)*($O$20/($O$19/2)))*$AZ$11)/3)*$AJ$29))),IF('Silo Levels'!$L$18="Pumping",(($D$18*$AJ$29)+((PI()*(($C$21/2)^2)*($G$20-$AI164))*$AJ$29))+((($D$18+$H$18)/3)*$BD$11)+(((PI()*($C$21/2)^2*(($C$21/2)*$AZ$11))/3)*$AJ$29),(($D$18*$AJ$29)+((PI()*(($C$21/2)^2)*($G$20-$AI164))*$AJ$29))+((($D$18+$H$18)/3)*$BD$11)-(((PI()*($C$21/2)^2*(($C$21/2)*$AZ$11))/3)*$AJ$29)))</f>
        <v>150006.13687027103</v>
      </c>
    </row>
    <row r="165" spans="1:36" x14ac:dyDescent="0.3">
      <c r="A165" s="48">
        <v>13.4</v>
      </c>
      <c r="B165" s="82">
        <f t="shared" si="18"/>
        <v>93243.238398329908</v>
      </c>
      <c r="C165" s="57">
        <v>13.4</v>
      </c>
      <c r="D165" s="58">
        <f>IF($C165&gt;$G$6,IF('Silo Levels'!$L$10="Pumping",((PI()*((($C$5+$G$6)-$C165)*($O$6/($O$5/2)))^2*((($O$6+$G$6)-$C165))/3)*$D$29)+(((PI()*((($C$5+$G$6)-$C165)*($O$6/($O$5/2)))^2*(((($C$5+$G$6)-$C165)*($O$6/($O$5/2)))*$AZ$3))/3)*$D$29),(((PI()*((($C$5+$G$6)-$C165)*($O$6/($O$5/2)))^2*((($O$6+$G$6)-$C165)/3))*$D$29)-((PI()*((($C$5+$G$6)-$C165)*($O$6/($O$5/2)))^2*(((($C$5+$G$6)-$C165)*($O$6/($O$5/2)))*$AZ$3)/3)*$D$29))),IF('Silo Levels'!$L$10="Pumping",(($D$4*$D$29)+((PI()*(($C$7/2)^2)*(G$6-$C165))*$D$29))+((($D$4+$H$4)/3)*$BE$3)+(((PI()*($C$7/2)^2*(($C$7/2)*$AZ$3))/3)*$D$29),(($D$4*$D$29)+((PI()*(($C$7/2)^2)*($G$6-$C165))*$D$29))+((($D$4+$H$4)/3)*$BE$3)-(((PI()*($C$7/2)^2*(($C$7/2)*$AZ$3))/3)*$D$29)))</f>
        <v>90187.73164862371</v>
      </c>
      <c r="E165" s="73">
        <v>13.4</v>
      </c>
      <c r="F165" s="82">
        <f t="shared" si="19"/>
        <v>81454.055476174326</v>
      </c>
      <c r="G165" s="57">
        <v>13.4</v>
      </c>
      <c r="H165" s="58">
        <f>IF($G165&gt;$G$6,IF('Silo Levels'!$L$11="Pumping",((PI()*((($C$5+$G$6)-$G165)*($O$6/($O$5/2)))^2*((($O$6+$G$6)-$G165))/3)*$H$29)+(((PI()*((($C$5+$G$6)-$G165)*($O$6/($O$5/2)))^2*(((($C$5+$G$6)-$G165)*($O$6/($O$5/2)))*$AZ$4))/3)*$H$29),(((PI()*((($C$5+$G$6)-$G165)*($O$6/($O$5/2)))^2*((($O$6+$G$6)-$G165)/3))*$H$29)-((PI()*((($C$5+$G$6)-$G165)*($O$6/($O$5/2)))^2*(((($C$5+$G$6)-$G165)*($O$6/($O$5/2)))*$AZ$4)/3)*$H$29))),IF('Silo Levels'!$L$11="Pumping",(($D$4*$H$29)+((PI()*(($C$7/2)^2)*(G$6-$G165))*$H$29))+((($D$4+$H$4)/3)*$BE$4)+(((PI()*($C$7/2)^2*(($C$7/2)*$AZ$4))/3)*$H$29),(($D$4*$H$29)+((PI()*(($C$7/2)^2)*($G$6-$G165))*$H$29))+((($D$4+$H$4)/3)*$BE$4)-(((PI()*($C$7/2)^2*(($C$7/2)*$AZ$4))/3)*$H$29)))</f>
        <v>78790.28036104585</v>
      </c>
      <c r="I165" s="73">
        <v>13.4</v>
      </c>
      <c r="J165" s="79">
        <f t="shared" si="20"/>
        <v>325987.07058489934</v>
      </c>
      <c r="K165" s="53">
        <v>13.4</v>
      </c>
      <c r="L165" s="80">
        <f>IF($K165&gt;$G$13,IF('Silo Levels'!$L$12="Pumping",((PI()*((($C$12+$G$13)-$K165)*($O$13/($O$12/2)))^2*((($O$13+$G$13)-$K165))/3)*$L$29)+(((PI()*((($C$12+$G$13)-$K165)*($O$13/($O$12/2)))^2*(((($C$12+$G$13)-$K165)*($O$13/($O$12/2)))*$AZ$5))/3)*$L$29),(((PI()*((($C$12+$G$13)-$K165)*($O$13/($O$12/2)))^2*((($O$13+$G$13)-$K165)/3))*$L$29)-((PI()*((($C$12+$G$13)-$K165)*($O$13/($O$12/2)))^2*(((($C$12+$G$13)-$K165)*($O$13/($O$12/2)))*$AZ$5)/3)*$L$29))),IF('Silo Levels'!$L$12="Pumping",(($D$11*$L$29)+((PI()*(($C$14/2)^2)*($G$13-$K165))*$L$29))+((($D$11+$H$11)/3)*$BD$5)+(((PI()*($C$14/2)^2*(($C$14/2)*$AZ$5))/3)*$L$29),(($D$11*$L$29)+((PI()*(($C$14/2)^2)*($G$13-$K165))*$L$29))+((($D$11+$H$11)/3)*$BD$5)-(((PI()*($C$14/2)^2*(($C$14/2)*$AZ$5))/3)*$L$29)))</f>
        <v>311789.06390529987</v>
      </c>
      <c r="M165" s="73">
        <v>13.4</v>
      </c>
      <c r="N165" s="79">
        <f t="shared" si="21"/>
        <v>164493.22739002222</v>
      </c>
      <c r="O165" s="53">
        <v>13.4</v>
      </c>
      <c r="P165" s="80">
        <f>IF($O165&gt;$G$20,IF('Silo Levels'!$L$13="Pumping",((PI()*((($C$19+$G$20)-$O165)*($O$20/($O$19/2)))^2*((($O$20+$G$20)-$O165))/3)*$P$29)+(((PI()*((($C$19+$G$20)-$O165)*($O$20/($O$19/2)))^2*(((($C$19+$G$20)-$O165)*($O$20/($O$19/2)))*$AZ$6))/3)*$P$29),(((PI()*((($C$19+$G$20)-$O165)*($O$20/($O$19/2)))^2*((($O$20+$G$20)-$O165)/3))*$P$29)-((PI()*((($C$19+$G$20)-$O165)*($O$20/($O$19/2)))^2*(((($C$19+$G$20)-$O165)*($O$20/($O$19/2)))*$AZ$6)/3)*$P$29))),IF('Silo Levels'!$L$13="Pumping",(($D$18*$P$29)+((PI()*(($C$21/2)^2)*($G$20-$O165))*$P$29))+((($D$18+$H$18)/3)*$BD$6)+(((PI()*($C$21/2)^2*(($C$21/2)*$AZ$6))/3)*$P$29),(($D$18*$P$29)+((PI()*(($C$21/2)^2)*($G$20-$O165))*$P$29))+((($D$18+$H$18)/3)*$BD$6)-(((PI()*($C$21/2)^2*(($C$21/2)*$AZ$6))/3)*$P$29)))</f>
        <v>160408.02605799746</v>
      </c>
      <c r="Q165" s="73">
        <v>13.4</v>
      </c>
      <c r="R165" s="79">
        <f t="shared" si="22"/>
        <v>160098.78027715613</v>
      </c>
      <c r="S165" s="53">
        <v>13.4</v>
      </c>
      <c r="T165" s="80">
        <f>IF($S165&gt;$G$20,IF('Silo Levels'!$L$14="Pumping",((PI()*((($C$19+$G$20)-$S165)*($O$20/($O$19/2)))^2*((($O$20+$G$20)-$S165))/3)*$T$29)+(((PI()*((($C$19+$G$20)-$S165)*($O$20/($O$19/2)))^2*(((($C$19+$G$20)-$S165)*($O$20/($O$19/2)))*$AZ$7))/3)*$T$29),(((PI()*((($C$19+$G$20)-$S165)*($O$20/($O$19/2)))^2*((($O$20+$G$20)-$S165)/3))*$T$29)-((PI()*((($C$19+$G$20)-$S165)*($O$20/($O$19/2)))^2*(((($C$19+$G$20)-$S165)*($O$20/($O$19/2)))*$AZ$7)/3)*$T$29))),IF('Silo Levels'!$L$14="Pumping",(($D$18*$T$29)+((PI()*(($C$21/2)^2)*($G$20-$S165))*$T$29))+((($D$18+$H$18)/3)*$BD$7)+(((PI()*($C$21/2)^2*(($C$21/2)*$AZ$7))/3)*$T$29),(($D$18*$T$29)+((PI()*(($C$21/2)^2)*($G$20-$S165))*$T$29))+((($D$18+$H$18)/3)*$BD$7)-(((PI()*($C$21/2)^2*(($C$21/2)*$AZ$7))/3)*$T$29)))</f>
        <v>156124.71880602726</v>
      </c>
      <c r="U165" s="73">
        <v>13.4</v>
      </c>
      <c r="V165" s="79">
        <f t="shared" si="25"/>
        <v>156040.66547101495</v>
      </c>
      <c r="W165" s="53">
        <v>13.4</v>
      </c>
      <c r="X165" s="80">
        <f>IF($W165&gt;$G$20,IF('Silo Levels'!$L$15="Pumping",((PI()*((($C$19+$G$20)-$W165)*($O$20/($O$19/2)))^2*((($O$20+$G$20)-$W165))/3)*$X$29)+(((PI()*((($C$19+$G$20)-$W165)*($O$20/($O$19/2)))^2*(((($C$19+$G$20)-$W165)*($O$20/($O$19/2)))*$AZ$8))/3)*$X$29),(((PI()*((($C$19+$G$20)-$W165)*($O$20/($O$19/2)))^2*((($O$20+$G$20)-$W165)/3))*$X$29)-((PI()*((($C$19+$G$20)-$W165)*($O$20/($O$19/2)))^2*(((($C$19+$G$20)-$W165)*($O$20/($O$19/2)))*$AZ$8)/3)*$X$29))),IF('Silo Levels'!$L$15="Pumping",(($D$18*$X$29)+((PI()*(($C$21/2)^2)*($G$20-$W165))*$X$29))+((($D$18+$H$18)/3)*$BD$8)+(((PI()*($C$21/2)^2*(($C$21/2)*$AZ$8))/3)*$X$29),(($D$18*$X$29)+((PI()*(($C$21/2)^2)*($G$20-$W165))*$X$29))+((($D$18+$H$18)/3)*$BD$8)-(((PI()*($C$21/2)^2*(($C$21/2)*$AZ$8))/3)*$X$29)))</f>
        <v>152169.23768814545</v>
      </c>
      <c r="Y165" s="73">
        <v>13.4</v>
      </c>
      <c r="Z165" s="79">
        <f t="shared" si="23"/>
        <v>153619.95794761338</v>
      </c>
      <c r="AA165" s="53">
        <v>13.4</v>
      </c>
      <c r="AB165" s="80">
        <f>IF($AA165&gt;$G$20,IF('Silo Levels'!$L$16="Pumping",((PI()*((($C$19+$G$20)-$AA165)*($O$20/($O$19/2)))^2*((($O$20+$G$20)-$AA165))/3)*$AB$29)+(((PI()*((($C$19+$G$20)-$AA165)*($O$20/($O$19/2)))^2*(((($C$19+$G$20)-$AA165)*($O$20/($O$19/2)))*$AZ$9))/3)*$AB$29),(((PI()*((($C$19+$G$20)-$AA165)*($O$20/($O$19/2)))^2*((($O$20+$G$20)-$AA165)/3))*$AB$29)-((PI()*((($C$19+$G$20)-$AA165)*($O$20/($O$19/2)))^2*(((($C$19+$G$20)-$AA165)*($O$20/($O$19/2)))*$AZ$9)/3)*$AB$29))),IF('Silo Levels'!$L$16="Pumping",(($D$18*$AB$29)+((PI()*(($C$21/2)^2)*($G$20-$AA165))*$AB$29))+((($D$18+$H$18)/3)*$BD$9)+(((PI()*($C$21/2)^2*(($C$21/2)*$AZ$9))/3)*$AB$29),(($D$18*$AB$29)+((PI()*(($C$21/2)^2)*($G$20-$AA165))*$AB$29))+((($D$18+$H$18)/3)*$BD$9)-(((PI()*($C$21/2)^2*(($C$21/2)*$AZ$9))/3)*$AB$29)))</f>
        <v>149809.75222306218</v>
      </c>
      <c r="AC165" s="73">
        <v>13.4</v>
      </c>
      <c r="AD165" s="79">
        <f t="shared" si="26"/>
        <v>152747.26412016404</v>
      </c>
      <c r="AE165" s="53">
        <v>13.4</v>
      </c>
      <c r="AF165" s="80">
        <f>IF($AE165&gt;$G$20,IF('Silo Levels'!$L$17="Pumping",((PI()*((($C$19+$G$20)-$AE165)*($O$20/($O$19/2)))^2*((($O$20+$G$20)-$AE165))/3)*$AF$29)+(((PI()*((($C$19+$G$20)-$AE165)*($O$20/($O$19/2)))^2*(((($C$19+$G$20)-$AE165)*($O$20/($O$19/2)))*$AZ$10))/3)*$AF$29),(((PI()*((($C$19+$G$20)-$AE165)*($O$20/($O$19/2)))^2*((($O$20+$G$20)-$AE165)/3))*$AF$29)-((PI()*((($C$19+$G$20)-$AE165)*($O$20/($O$19/2)))^2*(((($C$19+$G$20)-$AE165)*($O$20/($O$19/2)))*$AZ$10)/3)*$AF$29))),IF('Silo Levels'!$L$17="Pumping",(($D$18*$AF$29)+((PI()*(($C$21/2)^2)*($G$20-$AE165))*$AF$29))+((($D$18+$H$18)/3)*$BD$10)+(((PI()*($C$21/2)^2*(($C$21/2)*$AZ$10))/3)*$AF$29),(($D$18*$AF$29)+((PI()*(($C$21/2)^2)*($G$20-$AE165))*$AF$29))+((($D$18+$H$18)/3)*$BD$10)-(((PI()*($C$21/2)^2*(($C$21/2)*$AZ$10))/3)*$AF$29)))</f>
        <v>148959.12967513819</v>
      </c>
      <c r="AG165" s="73">
        <v>13.4</v>
      </c>
      <c r="AH165" s="79">
        <f t="shared" si="24"/>
        <v>153429.66466880849</v>
      </c>
      <c r="AI165" s="53">
        <v>13.4</v>
      </c>
      <c r="AJ165" s="80">
        <f>IF($AI165&gt;$G$20,IF('Silo Levels'!$L$18="Pumping",((PI()*((($C$19+$G$20)-$AI165)*($O$20/($O$19/2)))^2*((($O$20+$G$20)-$AI165))/3)*$AJ$29)+(((PI()*((($C$19+$G$20)-$AI165)*($O$20/($O$19/2)))^2*(((($C$19+$G$20)-$AI165)*($O$20/($O$19/2)))*$AZ$11))/3)*$AJ$29),(((PI()*((($C$19+$G$20)-$AI165)*($O$20/($O$19/2)))^2*((($O$20+$G$20)-$AI165)/3))*$AJ$29)-((PI()*((($C$19+$G$20)-$AI165)*($O$20/($O$19/2)))^2*(((($C$19+$G$20)-$AI165)*($O$20/($O$19/2)))*$AZ$11)/3)*$AJ$29))),IF('Silo Levels'!$L$18="Pumping",(($D$18*$AJ$29)+((PI()*(($C$21/2)^2)*($G$20-$AI165))*$AJ$29))+((($D$18+$H$18)/3)*$BD$11)+(((PI()*($C$21/2)^2*(($C$21/2)*$AZ$11))/3)*$AJ$29),(($D$18*$AJ$29)+((PI()*(($C$21/2)^2)*($G$20-$AI165))*$AJ$29))+((($D$18+$H$18)/3)*$BD$11)-(((PI()*($C$21/2)^2*(($C$21/2)*$AZ$11))/3)*$AJ$29)))</f>
        <v>149624.27164719638</v>
      </c>
    </row>
    <row r="166" spans="1:36" x14ac:dyDescent="0.3">
      <c r="A166" s="48">
        <v>13.5</v>
      </c>
      <c r="B166" s="82">
        <f t="shared" si="18"/>
        <v>92805.21652480308</v>
      </c>
      <c r="C166" s="57">
        <v>13.5</v>
      </c>
      <c r="D166" s="58">
        <f>IF($C166&gt;$G$6,IF('Silo Levels'!$L$10="Pumping",((PI()*((($C$5+$G$6)-$C166)*($O$6/($O$5/2)))^2*((($O$6+$G$6)-$C166))/3)*$D$29)+(((PI()*((($C$5+$G$6)-$C166)*($O$6/($O$5/2)))^2*(((($C$5+$G$6)-$C166)*($O$6/($O$5/2)))*$AZ$3))/3)*$D$29),(((PI()*((($C$5+$G$6)-$C166)*($O$6/($O$5/2)))^2*((($O$6+$G$6)-$C166)/3))*$D$29)-((PI()*((($C$5+$G$6)-$C166)*($O$6/($O$5/2)))^2*(((($C$5+$G$6)-$C166)*($O$6/($O$5/2)))*$AZ$3)/3)*$D$29))),IF('Silo Levels'!$L$10="Pumping",(($D$4*$D$29)+((PI()*(($C$7/2)^2)*(G$6-$C166))*$D$29))+((($D$4+$H$4)/3)*$BE$3)+(((PI()*($C$7/2)^2*(($C$7/2)*$AZ$3))/3)*$D$29),(($D$4*$D$29)+((PI()*(($C$7/2)^2)*($G$6-$C166))*$D$29))+((($D$4+$H$4)/3)*$BE$3)-(((PI()*($C$7/2)^2*(($C$7/2)*$AZ$3))/3)*$D$29)))</f>
        <v>89749.709775096882</v>
      </c>
      <c r="E166" s="73">
        <v>13.5</v>
      </c>
      <c r="F166" s="82">
        <f t="shared" si="19"/>
        <v>81072.190253099659</v>
      </c>
      <c r="G166" s="57">
        <v>13.5</v>
      </c>
      <c r="H166" s="58">
        <f>IF($G166&gt;$G$6,IF('Silo Levels'!$L$11="Pumping",((PI()*((($C$5+$G$6)-$G166)*($O$6/($O$5/2)))^2*((($O$6+$G$6)-$G166))/3)*$H$29)+(((PI()*((($C$5+$G$6)-$G166)*($O$6/($O$5/2)))^2*(((($C$5+$G$6)-$G166)*($O$6/($O$5/2)))*$AZ$4))/3)*$H$29),(((PI()*((($C$5+$G$6)-$G166)*($O$6/($O$5/2)))^2*((($O$6+$G$6)-$G166)/3))*$H$29)-((PI()*((($C$5+$G$6)-$G166)*($O$6/($O$5/2)))^2*(((($C$5+$G$6)-$G166)*($O$6/($O$5/2)))*$AZ$4)/3)*$H$29))),IF('Silo Levels'!$L$11="Pumping",(($D$4*$H$29)+((PI()*(($C$7/2)^2)*(G$6-$G166))*$H$29))+((($D$4+$H$4)/3)*$BE$4)+(((PI()*($C$7/2)^2*(($C$7/2)*$AZ$4))/3)*$H$29),(($D$4*$H$29)+((PI()*(($C$7/2)^2)*($G$6-$G166))*$H$29))+((($D$4+$H$4)/3)*$BE$4)-(((PI()*($C$7/2)^2*(($C$7/2)*$AZ$4))/3)*$H$29)))</f>
        <v>78408.415137971184</v>
      </c>
      <c r="I166" s="73">
        <v>13.5</v>
      </c>
      <c r="J166" s="79">
        <f t="shared" si="20"/>
        <v>325068.10575126833</v>
      </c>
      <c r="K166" s="53">
        <v>13.5</v>
      </c>
      <c r="L166" s="80">
        <f>IF($K166&gt;$G$13,IF('Silo Levels'!$L$12="Pumping",((PI()*((($C$12+$G$13)-$K166)*($O$13/($O$12/2)))^2*((($O$13+$G$13)-$K166))/3)*$L$29)+(((PI()*((($C$12+$G$13)-$K166)*($O$13/($O$12/2)))^2*(((($C$12+$G$13)-$K166)*($O$13/($O$12/2)))*$AZ$5))/3)*$L$29),(((PI()*((($C$12+$G$13)-$K166)*($O$13/($O$12/2)))^2*((($O$13+$G$13)-$K166)/3))*$L$29)-((PI()*((($C$12+$G$13)-$K166)*($O$13/($O$12/2)))^2*(((($C$12+$G$13)-$K166)*($O$13/($O$12/2)))*$AZ$5)/3)*$L$29))),IF('Silo Levels'!$L$12="Pumping",(($D$11*$L$29)+((PI()*(($C$14/2)^2)*($G$13-$K166))*$L$29))+((($D$11+$H$11)/3)*$BD$5)+(((PI()*($C$14/2)^2*(($C$14/2)*$AZ$5))/3)*$L$29),(($D$11*$L$29)+((PI()*(($C$14/2)^2)*($G$13-$K166))*$L$29))+((($D$11+$H$11)/3)*$BD$5)-(((PI()*($C$14/2)^2*(($C$14/2)*$AZ$5))/3)*$L$29)))</f>
        <v>310870.09907166887</v>
      </c>
      <c r="M166" s="73">
        <v>13.5</v>
      </c>
      <c r="N166" s="79">
        <f t="shared" si="21"/>
        <v>164083.28384172148</v>
      </c>
      <c r="O166" s="53">
        <v>13.5</v>
      </c>
      <c r="P166" s="80">
        <f>IF($O166&gt;$G$20,IF('Silo Levels'!$L$13="Pumping",((PI()*((($C$19+$G$20)-$O166)*($O$20/($O$19/2)))^2*((($O$20+$G$20)-$O166))/3)*$P$29)+(((PI()*((($C$19+$G$20)-$O166)*($O$20/($O$19/2)))^2*(((($C$19+$G$20)-$O166)*($O$20/($O$19/2)))*$AZ$6))/3)*$P$29),(((PI()*((($C$19+$G$20)-$O166)*($O$20/($O$19/2)))^2*((($O$20+$G$20)-$O166)/3))*$P$29)-((PI()*((($C$19+$G$20)-$O166)*($O$20/($O$19/2)))^2*(((($C$19+$G$20)-$O166)*($O$20/($O$19/2)))*$AZ$6)/3)*$P$29))),IF('Silo Levels'!$L$13="Pumping",(($D$18*$P$29)+((PI()*(($C$21/2)^2)*($G$20-$O166))*$P$29))+((($D$18+$H$18)/3)*$BD$6)+(((PI()*($C$21/2)^2*(($C$21/2)*$AZ$6))/3)*$P$29),(($D$18*$P$29)+((PI()*(($C$21/2)^2)*($G$20-$O166))*$P$29))+((($D$18+$H$18)/3)*$BD$6)-(((PI()*($C$21/2)^2*(($C$21/2)*$AZ$6))/3)*$P$29)))</f>
        <v>159998.08250969672</v>
      </c>
      <c r="Q166" s="73">
        <v>13.5</v>
      </c>
      <c r="R166" s="79">
        <f t="shared" si="22"/>
        <v>159699.98943963516</v>
      </c>
      <c r="S166" s="53">
        <v>13.5</v>
      </c>
      <c r="T166" s="80">
        <f>IF($S166&gt;$G$20,IF('Silo Levels'!$L$14="Pumping",((PI()*((($C$19+$G$20)-$S166)*($O$20/($O$19/2)))^2*((($O$20+$G$20)-$S166))/3)*$T$29)+(((PI()*((($C$19+$G$20)-$S166)*($O$20/($O$19/2)))^2*(((($C$19+$G$20)-$S166)*($O$20/($O$19/2)))*$AZ$7))/3)*$T$29),(((PI()*((($C$19+$G$20)-$S166)*($O$20/($O$19/2)))^2*((($O$20+$G$20)-$S166)/3))*$T$29)-((PI()*((($C$19+$G$20)-$S166)*($O$20/($O$19/2)))^2*(((($C$19+$G$20)-$S166)*($O$20/($O$19/2)))*$AZ$7)/3)*$T$29))),IF('Silo Levels'!$L$14="Pumping",(($D$18*$T$29)+((PI()*(($C$21/2)^2)*($G$20-$S166))*$T$29))+((($D$18+$H$18)/3)*$BD$7)+(((PI()*($C$21/2)^2*(($C$21/2)*$AZ$7))/3)*$T$29),(($D$18*$T$29)+((PI()*(($C$21/2)^2)*($G$20-$S166))*$T$29))+((($D$18+$H$18)/3)*$BD$7)-(((PI()*($C$21/2)^2*(($C$21/2)*$AZ$7))/3)*$T$29)))</f>
        <v>155725.92796850629</v>
      </c>
      <c r="U166" s="73">
        <v>13.5</v>
      </c>
      <c r="V166" s="79">
        <f t="shared" si="25"/>
        <v>155652.17376318693</v>
      </c>
      <c r="W166" s="53">
        <v>13.5</v>
      </c>
      <c r="X166" s="80">
        <f>IF($W166&gt;$G$20,IF('Silo Levels'!$L$15="Pumping",((PI()*((($C$19+$G$20)-$W166)*($O$20/($O$19/2)))^2*((($O$20+$G$20)-$W166))/3)*$X$29)+(((PI()*((($C$19+$G$20)-$W166)*($O$20/($O$19/2)))^2*(((($C$19+$G$20)-$W166)*($O$20/($O$19/2)))*$AZ$8))/3)*$X$29),(((PI()*((($C$19+$G$20)-$W166)*($O$20/($O$19/2)))^2*((($O$20+$G$20)-$W166)/3))*$X$29)-((PI()*((($C$19+$G$20)-$W166)*($O$20/($O$19/2)))^2*(((($C$19+$G$20)-$W166)*($O$20/($O$19/2)))*$AZ$8)/3)*$X$29))),IF('Silo Levels'!$L$15="Pumping",(($D$18*$X$29)+((PI()*(($C$21/2)^2)*($G$20-$W166))*$X$29))+((($D$18+$H$18)/3)*$BD$8)+(((PI()*($C$21/2)^2*(($C$21/2)*$AZ$8))/3)*$X$29),(($D$18*$X$29)+((PI()*(($C$21/2)^2)*($G$20-$W166))*$X$29))+((($D$18+$H$18)/3)*$BD$8)-(((PI()*($C$21/2)^2*(($C$21/2)*$AZ$8))/3)*$X$29)))</f>
        <v>151780.74598031744</v>
      </c>
      <c r="Y166" s="73">
        <v>13.5</v>
      </c>
      <c r="Z166" s="79">
        <f t="shared" si="23"/>
        <v>153237.60977734483</v>
      </c>
      <c r="AA166" s="53">
        <v>13.5</v>
      </c>
      <c r="AB166" s="80">
        <f>IF($AA166&gt;$G$20,IF('Silo Levels'!$L$16="Pumping",((PI()*((($C$19+$G$20)-$AA166)*($O$20/($O$19/2)))^2*((($O$20+$G$20)-$AA166))/3)*$AB$29)+(((PI()*((($C$19+$G$20)-$AA166)*($O$20/($O$19/2)))^2*(((($C$19+$G$20)-$AA166)*($O$20/($O$19/2)))*$AZ$9))/3)*$AB$29),(((PI()*((($C$19+$G$20)-$AA166)*($O$20/($O$19/2)))^2*((($O$20+$G$20)-$AA166)/3))*$AB$29)-((PI()*((($C$19+$G$20)-$AA166)*($O$20/($O$19/2)))^2*(((($C$19+$G$20)-$AA166)*($O$20/($O$19/2)))*$AZ$9)/3)*$AB$29))),IF('Silo Levels'!$L$16="Pumping",(($D$18*$AB$29)+((PI()*(($C$21/2)^2)*($G$20-$AA166))*$AB$29))+((($D$18+$H$18)/3)*$BD$9)+(((PI()*($C$21/2)^2*(($C$21/2)*$AZ$9))/3)*$AB$29),(($D$18*$AB$29)+((PI()*(($C$21/2)^2)*($G$20-$AA166))*$AB$29))+((($D$18+$H$18)/3)*$BD$9)-(((PI()*($C$21/2)^2*(($C$21/2)*$AZ$9))/3)*$AB$29)))</f>
        <v>149427.40405279363</v>
      </c>
      <c r="AC166" s="73">
        <v>13.5</v>
      </c>
      <c r="AD166" s="79">
        <f t="shared" si="26"/>
        <v>152367.13076818929</v>
      </c>
      <c r="AE166" s="53">
        <v>13.5</v>
      </c>
      <c r="AF166" s="80">
        <f>IF($AE166&gt;$G$20,IF('Silo Levels'!$L$17="Pumping",((PI()*((($C$19+$G$20)-$AE166)*($O$20/($O$19/2)))^2*((($O$20+$G$20)-$AE166))/3)*$AF$29)+(((PI()*((($C$19+$G$20)-$AE166)*($O$20/($O$19/2)))^2*(((($C$19+$G$20)-$AE166)*($O$20/($O$19/2)))*$AZ$10))/3)*$AF$29),(((PI()*((($C$19+$G$20)-$AE166)*($O$20/($O$19/2)))^2*((($O$20+$G$20)-$AE166)/3))*$AF$29)-((PI()*((($C$19+$G$20)-$AE166)*($O$20/($O$19/2)))^2*(((($C$19+$G$20)-$AE166)*($O$20/($O$19/2)))*$AZ$10)/3)*$AF$29))),IF('Silo Levels'!$L$17="Pumping",(($D$18*$AF$29)+((PI()*(($C$21/2)^2)*($G$20-$AE166))*$AF$29))+((($D$18+$H$18)/3)*$BD$10)+(((PI()*($C$21/2)^2*(($C$21/2)*$AZ$10))/3)*$AF$29),(($D$18*$AF$29)+((PI()*(($C$21/2)^2)*($G$20-$AE166))*$AF$29))+((($D$18+$H$18)/3)*$BD$10)-(((PI()*($C$21/2)^2*(($C$21/2)*$AZ$10))/3)*$AF$29)))</f>
        <v>148578.99632316345</v>
      </c>
      <c r="AG166" s="73">
        <v>13.5</v>
      </c>
      <c r="AH166" s="79">
        <f t="shared" si="24"/>
        <v>153047.79944573381</v>
      </c>
      <c r="AI166" s="53">
        <v>13.5</v>
      </c>
      <c r="AJ166" s="80">
        <f>IF($AI166&gt;$G$20,IF('Silo Levels'!$L$18="Pumping",((PI()*((($C$19+$G$20)-$AI166)*($O$20/($O$19/2)))^2*((($O$20+$G$20)-$AI166))/3)*$AJ$29)+(((PI()*((($C$19+$G$20)-$AI166)*($O$20/($O$19/2)))^2*(((($C$19+$G$20)-$AI166)*($O$20/($O$19/2)))*$AZ$11))/3)*$AJ$29),(((PI()*((($C$19+$G$20)-$AI166)*($O$20/($O$19/2)))^2*((($O$20+$G$20)-$AI166)/3))*$AJ$29)-((PI()*((($C$19+$G$20)-$AI166)*($O$20/($O$19/2)))^2*(((($C$19+$G$20)-$AI166)*($O$20/($O$19/2)))*$AZ$11)/3)*$AJ$29))),IF('Silo Levels'!$L$18="Pumping",(($D$18*$AJ$29)+((PI()*(($C$21/2)^2)*($G$20-$AI166))*$AJ$29))+((($D$18+$H$18)/3)*$BD$11)+(((PI()*($C$21/2)^2*(($C$21/2)*$AZ$11))/3)*$AJ$29),(($D$18*$AJ$29)+((PI()*(($C$21/2)^2)*($G$20-$AI166))*$AJ$29))+((($D$18+$H$18)/3)*$BD$11)-(((PI()*($C$21/2)^2*(($C$21/2)*$AZ$11))/3)*$AJ$29)))</f>
        <v>149242.4064241217</v>
      </c>
    </row>
    <row r="167" spans="1:36" x14ac:dyDescent="0.3">
      <c r="A167" s="48">
        <v>13.6</v>
      </c>
      <c r="B167" s="82">
        <f t="shared" si="18"/>
        <v>92367.194651276266</v>
      </c>
      <c r="C167" s="57">
        <v>13.6</v>
      </c>
      <c r="D167" s="58">
        <f>IF($C167&gt;$G$6,IF('Silo Levels'!$L$10="Pumping",((PI()*((($C$5+$G$6)-$C167)*($O$6/($O$5/2)))^2*((($O$6+$G$6)-$C167))/3)*$D$29)+(((PI()*((($C$5+$G$6)-$C167)*($O$6/($O$5/2)))^2*(((($C$5+$G$6)-$C167)*($O$6/($O$5/2)))*$AZ$3))/3)*$D$29),(((PI()*((($C$5+$G$6)-$C167)*($O$6/($O$5/2)))^2*((($O$6+$G$6)-$C167)/3))*$D$29)-((PI()*((($C$5+$G$6)-$C167)*($O$6/($O$5/2)))^2*(((($C$5+$G$6)-$C167)*($O$6/($O$5/2)))*$AZ$3)/3)*$D$29))),IF('Silo Levels'!$L$10="Pumping",(($D$4*$D$29)+((PI()*(($C$7/2)^2)*(G$6-$C167))*$D$29))+((($D$4+$H$4)/3)*$BE$3)+(((PI()*($C$7/2)^2*(($C$7/2)*$AZ$3))/3)*$D$29),(($D$4*$D$29)+((PI()*(($C$7/2)^2)*($G$6-$C167))*$D$29))+((($D$4+$H$4)/3)*$BE$3)-(((PI()*($C$7/2)^2*(($C$7/2)*$AZ$3))/3)*$D$29)))</f>
        <v>89311.687901570069</v>
      </c>
      <c r="E167" s="73">
        <v>13.6</v>
      </c>
      <c r="F167" s="82">
        <f t="shared" si="19"/>
        <v>80690.325030024993</v>
      </c>
      <c r="G167" s="57">
        <v>13.6</v>
      </c>
      <c r="H167" s="58">
        <f>IF($G167&gt;$G$6,IF('Silo Levels'!$L$11="Pumping",((PI()*((($C$5+$G$6)-$G167)*($O$6/($O$5/2)))^2*((($O$6+$G$6)-$G167))/3)*$H$29)+(((PI()*((($C$5+$G$6)-$G167)*($O$6/($O$5/2)))^2*(((($C$5+$G$6)-$G167)*($O$6/($O$5/2)))*$AZ$4))/3)*$H$29),(((PI()*((($C$5+$G$6)-$G167)*($O$6/($O$5/2)))^2*((($O$6+$G$6)-$G167)/3))*$H$29)-((PI()*((($C$5+$G$6)-$G167)*($O$6/($O$5/2)))^2*(((($C$5+$G$6)-$G167)*($O$6/($O$5/2)))*$AZ$4)/3)*$H$29))),IF('Silo Levels'!$L$11="Pumping",(($D$4*$H$29)+((PI()*(($C$7/2)^2)*(G$6-$G167))*$H$29))+((($D$4+$H$4)/3)*$BE$4)+(((PI()*($C$7/2)^2*(($C$7/2)*$AZ$4))/3)*$H$29),(($D$4*$H$29)+((PI()*(($C$7/2)^2)*($G$6-$G167))*$H$29))+((($D$4+$H$4)/3)*$BE$4)-(((PI()*($C$7/2)^2*(($C$7/2)*$AZ$4))/3)*$H$29)))</f>
        <v>78026.549914896517</v>
      </c>
      <c r="I167" s="73">
        <v>13.6</v>
      </c>
      <c r="J167" s="79">
        <f t="shared" si="20"/>
        <v>324149.14091763727</v>
      </c>
      <c r="K167" s="53">
        <v>13.6</v>
      </c>
      <c r="L167" s="80">
        <f>IF($K167&gt;$G$13,IF('Silo Levels'!$L$12="Pumping",((PI()*((($C$12+$G$13)-$K167)*($O$13/($O$12/2)))^2*((($O$13+$G$13)-$K167))/3)*$L$29)+(((PI()*((($C$12+$G$13)-$K167)*($O$13/($O$12/2)))^2*(((($C$12+$G$13)-$K167)*($O$13/($O$12/2)))*$AZ$5))/3)*$L$29),(((PI()*((($C$12+$G$13)-$K167)*($O$13/($O$12/2)))^2*((($O$13+$G$13)-$K167)/3))*$L$29)-((PI()*((($C$12+$G$13)-$K167)*($O$13/($O$12/2)))^2*(((($C$12+$G$13)-$K167)*($O$13/($O$12/2)))*$AZ$5)/3)*$L$29))),IF('Silo Levels'!$L$12="Pumping",(($D$11*$L$29)+((PI()*(($C$14/2)^2)*($G$13-$K167))*$L$29))+((($D$11+$H$11)/3)*$BD$5)+(((PI()*($C$14/2)^2*(($C$14/2)*$AZ$5))/3)*$L$29),(($D$11*$L$29)+((PI()*(($C$14/2)^2)*($G$13-$K167))*$L$29))+((($D$11+$H$11)/3)*$BD$5)-(((PI()*($C$14/2)^2*(($C$14/2)*$AZ$5))/3)*$L$29)))</f>
        <v>309951.1342380378</v>
      </c>
      <c r="M167" s="73">
        <v>13.6</v>
      </c>
      <c r="N167" s="79">
        <f t="shared" si="21"/>
        <v>163673.34029342074</v>
      </c>
      <c r="O167" s="53">
        <v>13.6</v>
      </c>
      <c r="P167" s="80">
        <f>IF($O167&gt;$G$20,IF('Silo Levels'!$L$13="Pumping",((PI()*((($C$19+$G$20)-$O167)*($O$20/($O$19/2)))^2*((($O$20+$G$20)-$O167))/3)*$P$29)+(((PI()*((($C$19+$G$20)-$O167)*($O$20/($O$19/2)))^2*(((($C$19+$G$20)-$O167)*($O$20/($O$19/2)))*$AZ$6))/3)*$P$29),(((PI()*((($C$19+$G$20)-$O167)*($O$20/($O$19/2)))^2*((($O$20+$G$20)-$O167)/3))*$P$29)-((PI()*((($C$19+$G$20)-$O167)*($O$20/($O$19/2)))^2*(((($C$19+$G$20)-$O167)*($O$20/($O$19/2)))*$AZ$6)/3)*$P$29))),IF('Silo Levels'!$L$13="Pumping",(($D$18*$P$29)+((PI()*(($C$21/2)^2)*($G$20-$O167))*$P$29))+((($D$18+$H$18)/3)*$BD$6)+(((PI()*($C$21/2)^2*(($C$21/2)*$AZ$6))/3)*$P$29),(($D$18*$P$29)+((PI()*(($C$21/2)^2)*($G$20-$O167))*$P$29))+((($D$18+$H$18)/3)*$BD$6)-(((PI()*($C$21/2)^2*(($C$21/2)*$AZ$6))/3)*$P$29)))</f>
        <v>159588.13896139598</v>
      </c>
      <c r="Q167" s="73">
        <v>13.6</v>
      </c>
      <c r="R167" s="79">
        <f t="shared" si="22"/>
        <v>159301.19860211422</v>
      </c>
      <c r="S167" s="53">
        <v>13.6</v>
      </c>
      <c r="T167" s="80">
        <f>IF($S167&gt;$G$20,IF('Silo Levels'!$L$14="Pumping",((PI()*((($C$19+$G$20)-$S167)*($O$20/($O$19/2)))^2*((($O$20+$G$20)-$S167))/3)*$T$29)+(((PI()*((($C$19+$G$20)-$S167)*($O$20/($O$19/2)))^2*(((($C$19+$G$20)-$S167)*($O$20/($O$19/2)))*$AZ$7))/3)*$T$29),(((PI()*((($C$19+$G$20)-$S167)*($O$20/($O$19/2)))^2*((($O$20+$G$20)-$S167)/3))*$T$29)-((PI()*((($C$19+$G$20)-$S167)*($O$20/($O$19/2)))^2*(((($C$19+$G$20)-$S167)*($O$20/($O$19/2)))*$AZ$7)/3)*$T$29))),IF('Silo Levels'!$L$14="Pumping",(($D$18*$T$29)+((PI()*(($C$21/2)^2)*($G$20-$S167))*$T$29))+((($D$18+$H$18)/3)*$BD$7)+(((PI()*($C$21/2)^2*(($C$21/2)*$AZ$7))/3)*$T$29),(($D$18*$T$29)+((PI()*(($C$21/2)^2)*($G$20-$S167))*$T$29))+((($D$18+$H$18)/3)*$BD$7)-(((PI()*($C$21/2)^2*(($C$21/2)*$AZ$7))/3)*$T$29)))</f>
        <v>155327.13713098536</v>
      </c>
      <c r="U167" s="73">
        <v>13.6</v>
      </c>
      <c r="V167" s="79">
        <f t="shared" si="25"/>
        <v>155263.68205535889</v>
      </c>
      <c r="W167" s="53">
        <v>13.6</v>
      </c>
      <c r="X167" s="80">
        <f>IF($W167&gt;$G$20,IF('Silo Levels'!$L$15="Pumping",((PI()*((($C$19+$G$20)-$W167)*($O$20/($O$19/2)))^2*((($O$20+$G$20)-$W167))/3)*$X$29)+(((PI()*((($C$19+$G$20)-$W167)*($O$20/($O$19/2)))^2*(((($C$19+$G$20)-$W167)*($O$20/($O$19/2)))*$AZ$8))/3)*$X$29),(((PI()*((($C$19+$G$20)-$W167)*($O$20/($O$19/2)))^2*((($O$20+$G$20)-$W167)/3))*$X$29)-((PI()*((($C$19+$G$20)-$W167)*($O$20/($O$19/2)))^2*(((($C$19+$G$20)-$W167)*($O$20/($O$19/2)))*$AZ$8)/3)*$X$29))),IF('Silo Levels'!$L$15="Pumping",(($D$18*$X$29)+((PI()*(($C$21/2)^2)*($G$20-$W167))*$X$29))+((($D$18+$H$18)/3)*$BD$8)+(((PI()*($C$21/2)^2*(($C$21/2)*$AZ$8))/3)*$X$29),(($D$18*$X$29)+((PI()*(($C$21/2)^2)*($G$20-$W167))*$X$29))+((($D$18+$H$18)/3)*$BD$8)-(((PI()*($C$21/2)^2*(($C$21/2)*$AZ$8))/3)*$X$29)))</f>
        <v>151392.2542724894</v>
      </c>
      <c r="Y167" s="73">
        <v>13.6</v>
      </c>
      <c r="Z167" s="79">
        <f t="shared" si="23"/>
        <v>152855.26160707625</v>
      </c>
      <c r="AA167" s="53">
        <v>13.6</v>
      </c>
      <c r="AB167" s="80">
        <f>IF($AA167&gt;$G$20,IF('Silo Levels'!$L$16="Pumping",((PI()*((($C$19+$G$20)-$AA167)*($O$20/($O$19/2)))^2*((($O$20+$G$20)-$AA167))/3)*$AB$29)+(((PI()*((($C$19+$G$20)-$AA167)*($O$20/($O$19/2)))^2*(((($C$19+$G$20)-$AA167)*($O$20/($O$19/2)))*$AZ$9))/3)*$AB$29),(((PI()*((($C$19+$G$20)-$AA167)*($O$20/($O$19/2)))^2*((($O$20+$G$20)-$AA167)/3))*$AB$29)-((PI()*((($C$19+$G$20)-$AA167)*($O$20/($O$19/2)))^2*(((($C$19+$G$20)-$AA167)*($O$20/($O$19/2)))*$AZ$9)/3)*$AB$29))),IF('Silo Levels'!$L$16="Pumping",(($D$18*$AB$29)+((PI()*(($C$21/2)^2)*($G$20-$AA167))*$AB$29))+((($D$18+$H$18)/3)*$BD$9)+(((PI()*($C$21/2)^2*(($C$21/2)*$AZ$9))/3)*$AB$29),(($D$18*$AB$29)+((PI()*(($C$21/2)^2)*($G$20-$AA167))*$AB$29))+((($D$18+$H$18)/3)*$BD$9)-(((PI()*($C$21/2)^2*(($C$21/2)*$AZ$9))/3)*$AB$29)))</f>
        <v>149045.05588252505</v>
      </c>
      <c r="AC167" s="73">
        <v>13.6</v>
      </c>
      <c r="AD167" s="79">
        <f t="shared" si="26"/>
        <v>151986.99741621458</v>
      </c>
      <c r="AE167" s="53">
        <v>13.6</v>
      </c>
      <c r="AF167" s="80">
        <f>IF($AE167&gt;$G$20,IF('Silo Levels'!$L$17="Pumping",((PI()*((($C$19+$G$20)-$AE167)*($O$20/($O$19/2)))^2*((($O$20+$G$20)-$AE167))/3)*$AF$29)+(((PI()*((($C$19+$G$20)-$AE167)*($O$20/($O$19/2)))^2*(((($C$19+$G$20)-$AE167)*($O$20/($O$19/2)))*$AZ$10))/3)*$AF$29),(((PI()*((($C$19+$G$20)-$AE167)*($O$20/($O$19/2)))^2*((($O$20+$G$20)-$AE167)/3))*$AF$29)-((PI()*((($C$19+$G$20)-$AE167)*($O$20/($O$19/2)))^2*(((($C$19+$G$20)-$AE167)*($O$20/($O$19/2)))*$AZ$10)/3)*$AF$29))),IF('Silo Levels'!$L$17="Pumping",(($D$18*$AF$29)+((PI()*(($C$21/2)^2)*($G$20-$AE167))*$AF$29))+((($D$18+$H$18)/3)*$BD$10)+(((PI()*($C$21/2)^2*(($C$21/2)*$AZ$10))/3)*$AF$29),(($D$18*$AF$29)+((PI()*(($C$21/2)^2)*($G$20-$AE167))*$AF$29))+((($D$18+$H$18)/3)*$BD$10)-(((PI()*($C$21/2)^2*(($C$21/2)*$AZ$10))/3)*$AF$29)))</f>
        <v>148198.86297118873</v>
      </c>
      <c r="AG167" s="73">
        <v>13.6</v>
      </c>
      <c r="AH167" s="79">
        <f t="shared" si="24"/>
        <v>152665.93422265915</v>
      </c>
      <c r="AI167" s="53">
        <v>13.6</v>
      </c>
      <c r="AJ167" s="80">
        <f>IF($AI167&gt;$G$20,IF('Silo Levels'!$L$18="Pumping",((PI()*((($C$19+$G$20)-$AI167)*($O$20/($O$19/2)))^2*((($O$20+$G$20)-$AI167))/3)*$AJ$29)+(((PI()*((($C$19+$G$20)-$AI167)*($O$20/($O$19/2)))^2*(((($C$19+$G$20)-$AI167)*($O$20/($O$19/2)))*$AZ$11))/3)*$AJ$29),(((PI()*((($C$19+$G$20)-$AI167)*($O$20/($O$19/2)))^2*((($O$20+$G$20)-$AI167)/3))*$AJ$29)-((PI()*((($C$19+$G$20)-$AI167)*($O$20/($O$19/2)))^2*(((($C$19+$G$20)-$AI167)*($O$20/($O$19/2)))*$AZ$11)/3)*$AJ$29))),IF('Silo Levels'!$L$18="Pumping",(($D$18*$AJ$29)+((PI()*(($C$21/2)^2)*($G$20-$AI167))*$AJ$29))+((($D$18+$H$18)/3)*$BD$11)+(((PI()*($C$21/2)^2*(($C$21/2)*$AZ$11))/3)*$AJ$29),(($D$18*$AJ$29)+((PI()*(($C$21/2)^2)*($G$20-$AI167))*$AJ$29))+((($D$18+$H$18)/3)*$BD$11)-(((PI()*($C$21/2)^2*(($C$21/2)*$AZ$11))/3)*$AJ$29)))</f>
        <v>148860.54120104705</v>
      </c>
    </row>
    <row r="168" spans="1:36" x14ac:dyDescent="0.3">
      <c r="A168" s="48">
        <v>13.7</v>
      </c>
      <c r="B168" s="82">
        <f t="shared" si="18"/>
        <v>91929.172777749453</v>
      </c>
      <c r="C168" s="57">
        <v>13.7</v>
      </c>
      <c r="D168" s="58">
        <f>IF($C168&gt;$G$6,IF('Silo Levels'!$L$10="Pumping",((PI()*((($C$5+$G$6)-$C168)*($O$6/($O$5/2)))^2*((($O$6+$G$6)-$C168))/3)*$D$29)+(((PI()*((($C$5+$G$6)-$C168)*($O$6/($O$5/2)))^2*(((($C$5+$G$6)-$C168)*($O$6/($O$5/2)))*$AZ$3))/3)*$D$29),(((PI()*((($C$5+$G$6)-$C168)*($O$6/($O$5/2)))^2*((($O$6+$G$6)-$C168)/3))*$D$29)-((PI()*((($C$5+$G$6)-$C168)*($O$6/($O$5/2)))^2*(((($C$5+$G$6)-$C168)*($O$6/($O$5/2)))*$AZ$3)/3)*$D$29))),IF('Silo Levels'!$L$10="Pumping",(($D$4*$D$29)+((PI()*(($C$7/2)^2)*(G$6-$C168))*$D$29))+((($D$4+$H$4)/3)*$BE$3)+(((PI()*($C$7/2)^2*(($C$7/2)*$AZ$3))/3)*$D$29),(($D$4*$D$29)+((PI()*(($C$7/2)^2)*($G$6-$C168))*$D$29))+((($D$4+$H$4)/3)*$BE$3)-(((PI()*($C$7/2)^2*(($C$7/2)*$AZ$3))/3)*$D$29)))</f>
        <v>88873.666028043255</v>
      </c>
      <c r="E168" s="73">
        <v>13.7</v>
      </c>
      <c r="F168" s="82">
        <f t="shared" si="19"/>
        <v>80308.459806950341</v>
      </c>
      <c r="G168" s="57">
        <v>13.7</v>
      </c>
      <c r="H168" s="58">
        <f>IF($G168&gt;$G$6,IF('Silo Levels'!$L$11="Pumping",((PI()*((($C$5+$G$6)-$G168)*($O$6/($O$5/2)))^2*((($O$6+$G$6)-$G168))/3)*$H$29)+(((PI()*((($C$5+$G$6)-$G168)*($O$6/($O$5/2)))^2*(((($C$5+$G$6)-$G168)*($O$6/($O$5/2)))*$AZ$4))/3)*$H$29),(((PI()*((($C$5+$G$6)-$G168)*($O$6/($O$5/2)))^2*((($O$6+$G$6)-$G168)/3))*$H$29)-((PI()*((($C$5+$G$6)-$G168)*($O$6/($O$5/2)))^2*(((($C$5+$G$6)-$G168)*($O$6/($O$5/2)))*$AZ$4)/3)*$H$29))),IF('Silo Levels'!$L$11="Pumping",(($D$4*$H$29)+((PI()*(($C$7/2)^2)*(G$6-$G168))*$H$29))+((($D$4+$H$4)/3)*$BE$4)+(((PI()*($C$7/2)^2*(($C$7/2)*$AZ$4))/3)*$H$29),(($D$4*$H$29)+((PI()*(($C$7/2)^2)*($G$6-$G168))*$H$29))+((($D$4+$H$4)/3)*$BE$4)-(((PI()*($C$7/2)^2*(($C$7/2)*$AZ$4))/3)*$H$29)))</f>
        <v>77644.684691821865</v>
      </c>
      <c r="I168" s="73">
        <v>13.7</v>
      </c>
      <c r="J168" s="79">
        <f t="shared" si="20"/>
        <v>323230.17608400626</v>
      </c>
      <c r="K168" s="53">
        <v>13.7</v>
      </c>
      <c r="L168" s="80">
        <f>IF($K168&gt;$G$13,IF('Silo Levels'!$L$12="Pumping",((PI()*((($C$12+$G$13)-$K168)*($O$13/($O$12/2)))^2*((($O$13+$G$13)-$K168))/3)*$L$29)+(((PI()*((($C$12+$G$13)-$K168)*($O$13/($O$12/2)))^2*(((($C$12+$G$13)-$K168)*($O$13/($O$12/2)))*$AZ$5))/3)*$L$29),(((PI()*((($C$12+$G$13)-$K168)*($O$13/($O$12/2)))^2*((($O$13+$G$13)-$K168)/3))*$L$29)-((PI()*((($C$12+$G$13)-$K168)*($O$13/($O$12/2)))^2*(((($C$12+$G$13)-$K168)*($O$13/($O$12/2)))*$AZ$5)/3)*$L$29))),IF('Silo Levels'!$L$12="Pumping",(($D$11*$L$29)+((PI()*(($C$14/2)^2)*($G$13-$K168))*$L$29))+((($D$11+$H$11)/3)*$BD$5)+(((PI()*($C$14/2)^2*(($C$14/2)*$AZ$5))/3)*$L$29),(($D$11*$L$29)+((PI()*(($C$14/2)^2)*($G$13-$K168))*$L$29))+((($D$11+$H$11)/3)*$BD$5)-(((PI()*($C$14/2)^2*(($C$14/2)*$AZ$5))/3)*$L$29)))</f>
        <v>309032.1694044068</v>
      </c>
      <c r="M168" s="73">
        <v>13.7</v>
      </c>
      <c r="N168" s="79">
        <f t="shared" si="21"/>
        <v>163263.39674512</v>
      </c>
      <c r="O168" s="53">
        <v>13.7</v>
      </c>
      <c r="P168" s="80">
        <f>IF($O168&gt;$G$20,IF('Silo Levels'!$L$13="Pumping",((PI()*((($C$19+$G$20)-$O168)*($O$20/($O$19/2)))^2*((($O$20+$G$20)-$O168))/3)*$P$29)+(((PI()*((($C$19+$G$20)-$O168)*($O$20/($O$19/2)))^2*(((($C$19+$G$20)-$O168)*($O$20/($O$19/2)))*$AZ$6))/3)*$P$29),(((PI()*((($C$19+$G$20)-$O168)*($O$20/($O$19/2)))^2*((($O$20+$G$20)-$O168)/3))*$P$29)-((PI()*((($C$19+$G$20)-$O168)*($O$20/($O$19/2)))^2*(((($C$19+$G$20)-$O168)*($O$20/($O$19/2)))*$AZ$6)/3)*$P$29))),IF('Silo Levels'!$L$13="Pumping",(($D$18*$P$29)+((PI()*(($C$21/2)^2)*($G$20-$O168))*$P$29))+((($D$18+$H$18)/3)*$BD$6)+(((PI()*($C$21/2)^2*(($C$21/2)*$AZ$6))/3)*$P$29),(($D$18*$P$29)+((PI()*(($C$21/2)^2)*($G$20-$O168))*$P$29))+((($D$18+$H$18)/3)*$BD$6)-(((PI()*($C$21/2)^2*(($C$21/2)*$AZ$6))/3)*$P$29)))</f>
        <v>159178.19541309524</v>
      </c>
      <c r="Q168" s="73">
        <v>13.7</v>
      </c>
      <c r="R168" s="79">
        <f t="shared" si="22"/>
        <v>158902.40776459328</v>
      </c>
      <c r="S168" s="53">
        <v>13.7</v>
      </c>
      <c r="T168" s="80">
        <f>IF($S168&gt;$G$20,IF('Silo Levels'!$L$14="Pumping",((PI()*((($C$19+$G$20)-$S168)*($O$20/($O$19/2)))^2*((($O$20+$G$20)-$S168))/3)*$T$29)+(((PI()*((($C$19+$G$20)-$S168)*($O$20/($O$19/2)))^2*(((($C$19+$G$20)-$S168)*($O$20/($O$19/2)))*$AZ$7))/3)*$T$29),(((PI()*((($C$19+$G$20)-$S168)*($O$20/($O$19/2)))^2*((($O$20+$G$20)-$S168)/3))*$T$29)-((PI()*((($C$19+$G$20)-$S168)*($O$20/($O$19/2)))^2*(((($C$19+$G$20)-$S168)*($O$20/($O$19/2)))*$AZ$7)/3)*$T$29))),IF('Silo Levels'!$L$14="Pumping",(($D$18*$T$29)+((PI()*(($C$21/2)^2)*($G$20-$S168))*$T$29))+((($D$18+$H$18)/3)*$BD$7)+(((PI()*($C$21/2)^2*(($C$21/2)*$AZ$7))/3)*$T$29),(($D$18*$T$29)+((PI()*(($C$21/2)^2)*($G$20-$S168))*$T$29))+((($D$18+$H$18)/3)*$BD$7)-(((PI()*($C$21/2)^2*(($C$21/2)*$AZ$7))/3)*$T$29)))</f>
        <v>154928.34629346442</v>
      </c>
      <c r="U168" s="73">
        <v>13.7</v>
      </c>
      <c r="V168" s="79">
        <f t="shared" si="25"/>
        <v>154875.19034753091</v>
      </c>
      <c r="W168" s="53">
        <v>13.7</v>
      </c>
      <c r="X168" s="80">
        <f>IF($W168&gt;$G$20,IF('Silo Levels'!$L$15="Pumping",((PI()*((($C$19+$G$20)-$W168)*($O$20/($O$19/2)))^2*((($O$20+$G$20)-$W168))/3)*$X$29)+(((PI()*((($C$19+$G$20)-$W168)*($O$20/($O$19/2)))^2*(((($C$19+$G$20)-$W168)*($O$20/($O$19/2)))*$AZ$8))/3)*$X$29),(((PI()*((($C$19+$G$20)-$W168)*($O$20/($O$19/2)))^2*((($O$20+$G$20)-$W168)/3))*$X$29)-((PI()*((($C$19+$G$20)-$W168)*($O$20/($O$19/2)))^2*(((($C$19+$G$20)-$W168)*($O$20/($O$19/2)))*$AZ$8)/3)*$X$29))),IF('Silo Levels'!$L$15="Pumping",(($D$18*$X$29)+((PI()*(($C$21/2)^2)*($G$20-$W168))*$X$29))+((($D$18+$H$18)/3)*$BD$8)+(((PI()*($C$21/2)^2*(($C$21/2)*$AZ$8))/3)*$X$29),(($D$18*$X$29)+((PI()*(($C$21/2)^2)*($G$20-$W168))*$X$29))+((($D$18+$H$18)/3)*$BD$8)-(((PI()*($C$21/2)^2*(($C$21/2)*$AZ$8))/3)*$X$29)))</f>
        <v>151003.76256466142</v>
      </c>
      <c r="Y168" s="73">
        <v>13.7</v>
      </c>
      <c r="Z168" s="79">
        <f t="shared" si="23"/>
        <v>152472.91343680772</v>
      </c>
      <c r="AA168" s="53">
        <v>13.7</v>
      </c>
      <c r="AB168" s="80">
        <f>IF($AA168&gt;$G$20,IF('Silo Levels'!$L$16="Pumping",((PI()*((($C$19+$G$20)-$AA168)*($O$20/($O$19/2)))^2*((($O$20+$G$20)-$AA168))/3)*$AB$29)+(((PI()*((($C$19+$G$20)-$AA168)*($O$20/($O$19/2)))^2*(((($C$19+$G$20)-$AA168)*($O$20/($O$19/2)))*$AZ$9))/3)*$AB$29),(((PI()*((($C$19+$G$20)-$AA168)*($O$20/($O$19/2)))^2*((($O$20+$G$20)-$AA168)/3))*$AB$29)-((PI()*((($C$19+$G$20)-$AA168)*($O$20/($O$19/2)))^2*(((($C$19+$G$20)-$AA168)*($O$20/($O$19/2)))*$AZ$9)/3)*$AB$29))),IF('Silo Levels'!$L$16="Pumping",(($D$18*$AB$29)+((PI()*(($C$21/2)^2)*($G$20-$AA168))*$AB$29))+((($D$18+$H$18)/3)*$BD$9)+(((PI()*($C$21/2)^2*(($C$21/2)*$AZ$9))/3)*$AB$29),(($D$18*$AB$29)+((PI()*(($C$21/2)^2)*($G$20-$AA168))*$AB$29))+((($D$18+$H$18)/3)*$BD$9)-(((PI()*($C$21/2)^2*(($C$21/2)*$AZ$9))/3)*$AB$29)))</f>
        <v>148662.70771225652</v>
      </c>
      <c r="AC168" s="73">
        <v>13.7</v>
      </c>
      <c r="AD168" s="79">
        <f t="shared" si="26"/>
        <v>151606.86406423987</v>
      </c>
      <c r="AE168" s="53">
        <v>13.7</v>
      </c>
      <c r="AF168" s="80">
        <f>IF($AE168&gt;$G$20,IF('Silo Levels'!$L$17="Pumping",((PI()*((($C$19+$G$20)-$AE168)*($O$20/($O$19/2)))^2*((($O$20+$G$20)-$AE168))/3)*$AF$29)+(((PI()*((($C$19+$G$20)-$AE168)*($O$20/($O$19/2)))^2*(((($C$19+$G$20)-$AE168)*($O$20/($O$19/2)))*$AZ$10))/3)*$AF$29),(((PI()*((($C$19+$G$20)-$AE168)*($O$20/($O$19/2)))^2*((($O$20+$G$20)-$AE168)/3))*$AF$29)-((PI()*((($C$19+$G$20)-$AE168)*($O$20/($O$19/2)))^2*(((($C$19+$G$20)-$AE168)*($O$20/($O$19/2)))*$AZ$10)/3)*$AF$29))),IF('Silo Levels'!$L$17="Pumping",(($D$18*$AF$29)+((PI()*(($C$21/2)^2)*($G$20-$AE168))*$AF$29))+((($D$18+$H$18)/3)*$BD$10)+(((PI()*($C$21/2)^2*(($C$21/2)*$AZ$10))/3)*$AF$29),(($D$18*$AF$29)+((PI()*(($C$21/2)^2)*($G$20-$AE168))*$AF$29))+((($D$18+$H$18)/3)*$BD$10)-(((PI()*($C$21/2)^2*(($C$21/2)*$AZ$10))/3)*$AF$29)))</f>
        <v>147818.72961921402</v>
      </c>
      <c r="AG168" s="73">
        <v>13.7</v>
      </c>
      <c r="AH168" s="79">
        <f t="shared" si="24"/>
        <v>152284.0689995845</v>
      </c>
      <c r="AI168" s="53">
        <v>13.7</v>
      </c>
      <c r="AJ168" s="80">
        <f>IF($AI168&gt;$G$20,IF('Silo Levels'!$L$18="Pumping",((PI()*((($C$19+$G$20)-$AI168)*($O$20/($O$19/2)))^2*((($O$20+$G$20)-$AI168))/3)*$AJ$29)+(((PI()*((($C$19+$G$20)-$AI168)*($O$20/($O$19/2)))^2*(((($C$19+$G$20)-$AI168)*($O$20/($O$19/2)))*$AZ$11))/3)*$AJ$29),(((PI()*((($C$19+$G$20)-$AI168)*($O$20/($O$19/2)))^2*((($O$20+$G$20)-$AI168)/3))*$AJ$29)-((PI()*((($C$19+$G$20)-$AI168)*($O$20/($O$19/2)))^2*(((($C$19+$G$20)-$AI168)*($O$20/($O$19/2)))*$AZ$11)/3)*$AJ$29))),IF('Silo Levels'!$L$18="Pumping",(($D$18*$AJ$29)+((PI()*(($C$21/2)^2)*($G$20-$AI168))*$AJ$29))+((($D$18+$H$18)/3)*$BD$11)+(((PI()*($C$21/2)^2*(($C$21/2)*$AZ$11))/3)*$AJ$29),(($D$18*$AJ$29)+((PI()*(($C$21/2)^2)*($G$20-$AI168))*$AJ$29))+((($D$18+$H$18)/3)*$BD$11)-(((PI()*($C$21/2)^2*(($C$21/2)*$AZ$11))/3)*$AJ$29)))</f>
        <v>148478.67597797239</v>
      </c>
    </row>
    <row r="169" spans="1:36" x14ac:dyDescent="0.3">
      <c r="A169" s="48">
        <v>13.8</v>
      </c>
      <c r="B169" s="82">
        <f t="shared" si="18"/>
        <v>91491.150904222624</v>
      </c>
      <c r="C169" s="57">
        <v>13.8</v>
      </c>
      <c r="D169" s="58">
        <f>IF($C169&gt;$G$6,IF('Silo Levels'!$L$10="Pumping",((PI()*((($C$5+$G$6)-$C169)*($O$6/($O$5/2)))^2*((($O$6+$G$6)-$C169))/3)*$D$29)+(((PI()*((($C$5+$G$6)-$C169)*($O$6/($O$5/2)))^2*(((($C$5+$G$6)-$C169)*($O$6/($O$5/2)))*$AZ$3))/3)*$D$29),(((PI()*((($C$5+$G$6)-$C169)*($O$6/($O$5/2)))^2*((($O$6+$G$6)-$C169)/3))*$D$29)-((PI()*((($C$5+$G$6)-$C169)*($O$6/($O$5/2)))^2*(((($C$5+$G$6)-$C169)*($O$6/($O$5/2)))*$AZ$3)/3)*$D$29))),IF('Silo Levels'!$L$10="Pumping",(($D$4*$D$29)+((PI()*(($C$7/2)^2)*(G$6-$C169))*$D$29))+((($D$4+$H$4)/3)*$BE$3)+(((PI()*($C$7/2)^2*(($C$7/2)*$AZ$3))/3)*$D$29),(($D$4*$D$29)+((PI()*(($C$7/2)^2)*($G$6-$C169))*$D$29))+((($D$4+$H$4)/3)*$BE$3)-(((PI()*($C$7/2)^2*(($C$7/2)*$AZ$3))/3)*$D$29)))</f>
        <v>88435.644154516427</v>
      </c>
      <c r="E169" s="73">
        <v>13.8</v>
      </c>
      <c r="F169" s="82">
        <f t="shared" si="19"/>
        <v>79926.59458387566</v>
      </c>
      <c r="G169" s="57">
        <v>13.8</v>
      </c>
      <c r="H169" s="58">
        <f>IF($G169&gt;$G$6,IF('Silo Levels'!$L$11="Pumping",((PI()*((($C$5+$G$6)-$G169)*($O$6/($O$5/2)))^2*((($O$6+$G$6)-$G169))/3)*$H$29)+(((PI()*((($C$5+$G$6)-$G169)*($O$6/($O$5/2)))^2*(((($C$5+$G$6)-$G169)*($O$6/($O$5/2)))*$AZ$4))/3)*$H$29),(((PI()*((($C$5+$G$6)-$G169)*($O$6/($O$5/2)))^2*((($O$6+$G$6)-$G169)/3))*$H$29)-((PI()*((($C$5+$G$6)-$G169)*($O$6/($O$5/2)))^2*(((($C$5+$G$6)-$G169)*($O$6/($O$5/2)))*$AZ$4)/3)*$H$29))),IF('Silo Levels'!$L$11="Pumping",(($D$4*$H$29)+((PI()*(($C$7/2)^2)*(G$6-$G169))*$H$29))+((($D$4+$H$4)/3)*$BE$4)+(((PI()*($C$7/2)^2*(($C$7/2)*$AZ$4))/3)*$H$29),(($D$4*$H$29)+((PI()*(($C$7/2)^2)*($G$6-$G169))*$H$29))+((($D$4+$H$4)/3)*$BE$4)-(((PI()*($C$7/2)^2*(($C$7/2)*$AZ$4))/3)*$H$29)))</f>
        <v>77262.819468747184</v>
      </c>
      <c r="I169" s="73">
        <v>13.8</v>
      </c>
      <c r="J169" s="79">
        <f t="shared" si="20"/>
        <v>322311.2112503752</v>
      </c>
      <c r="K169" s="53">
        <v>13.8</v>
      </c>
      <c r="L169" s="80">
        <f>IF($K169&gt;$G$13,IF('Silo Levels'!$L$12="Pumping",((PI()*((($C$12+$G$13)-$K169)*($O$13/($O$12/2)))^2*((($O$13+$G$13)-$K169))/3)*$L$29)+(((PI()*((($C$12+$G$13)-$K169)*($O$13/($O$12/2)))^2*(((($C$12+$G$13)-$K169)*($O$13/($O$12/2)))*$AZ$5))/3)*$L$29),(((PI()*((($C$12+$G$13)-$K169)*($O$13/($O$12/2)))^2*((($O$13+$G$13)-$K169)/3))*$L$29)-((PI()*((($C$12+$G$13)-$K169)*($O$13/($O$12/2)))^2*(((($C$12+$G$13)-$K169)*($O$13/($O$12/2)))*$AZ$5)/3)*$L$29))),IF('Silo Levels'!$L$12="Pumping",(($D$11*$L$29)+((PI()*(($C$14/2)^2)*($G$13-$K169))*$L$29))+((($D$11+$H$11)/3)*$BD$5)+(((PI()*($C$14/2)^2*(($C$14/2)*$AZ$5))/3)*$L$29),(($D$11*$L$29)+((PI()*(($C$14/2)^2)*($G$13-$K169))*$L$29))+((($D$11+$H$11)/3)*$BD$5)-(((PI()*($C$14/2)^2*(($C$14/2)*$AZ$5))/3)*$L$29)))</f>
        <v>308113.20457077574</v>
      </c>
      <c r="M169" s="73">
        <v>13.8</v>
      </c>
      <c r="N169" s="79">
        <f t="shared" si="21"/>
        <v>162853.45319681923</v>
      </c>
      <c r="O169" s="53">
        <v>13.8</v>
      </c>
      <c r="P169" s="80">
        <f>IF($O169&gt;$G$20,IF('Silo Levels'!$L$13="Pumping",((PI()*((($C$19+$G$20)-$O169)*($O$20/($O$19/2)))^2*((($O$20+$G$20)-$O169))/3)*$P$29)+(((PI()*((($C$19+$G$20)-$O169)*($O$20/($O$19/2)))^2*(((($C$19+$G$20)-$O169)*($O$20/($O$19/2)))*$AZ$6))/3)*$P$29),(((PI()*((($C$19+$G$20)-$O169)*($O$20/($O$19/2)))^2*((($O$20+$G$20)-$O169)/3))*$P$29)-((PI()*((($C$19+$G$20)-$O169)*($O$20/($O$19/2)))^2*(((($C$19+$G$20)-$O169)*($O$20/($O$19/2)))*$AZ$6)/3)*$P$29))),IF('Silo Levels'!$L$13="Pumping",(($D$18*$P$29)+((PI()*(($C$21/2)^2)*($G$20-$O169))*$P$29))+((($D$18+$H$18)/3)*$BD$6)+(((PI()*($C$21/2)^2*(($C$21/2)*$AZ$6))/3)*$P$29),(($D$18*$P$29)+((PI()*(($C$21/2)^2)*($G$20-$O169))*$P$29))+((($D$18+$H$18)/3)*$BD$6)-(((PI()*($C$21/2)^2*(($C$21/2)*$AZ$6))/3)*$P$29)))</f>
        <v>158768.25186479447</v>
      </c>
      <c r="Q169" s="73">
        <v>13.8</v>
      </c>
      <c r="R169" s="79">
        <f t="shared" si="22"/>
        <v>158503.61692707232</v>
      </c>
      <c r="S169" s="53">
        <v>13.8</v>
      </c>
      <c r="T169" s="80">
        <f>IF($S169&gt;$G$20,IF('Silo Levels'!$L$14="Pumping",((PI()*((($C$19+$G$20)-$S169)*($O$20/($O$19/2)))^2*((($O$20+$G$20)-$S169))/3)*$T$29)+(((PI()*((($C$19+$G$20)-$S169)*($O$20/($O$19/2)))^2*(((($C$19+$G$20)-$S169)*($O$20/($O$19/2)))*$AZ$7))/3)*$T$29),(((PI()*((($C$19+$G$20)-$S169)*($O$20/($O$19/2)))^2*((($O$20+$G$20)-$S169)/3))*$T$29)-((PI()*((($C$19+$G$20)-$S169)*($O$20/($O$19/2)))^2*(((($C$19+$G$20)-$S169)*($O$20/($O$19/2)))*$AZ$7)/3)*$T$29))),IF('Silo Levels'!$L$14="Pumping",(($D$18*$T$29)+((PI()*(($C$21/2)^2)*($G$20-$S169))*$T$29))+((($D$18+$H$18)/3)*$BD$7)+(((PI()*($C$21/2)^2*(($C$21/2)*$AZ$7))/3)*$T$29),(($D$18*$T$29)+((PI()*(($C$21/2)^2)*($G$20-$S169))*$T$29))+((($D$18+$H$18)/3)*$BD$7)-(((PI()*($C$21/2)^2*(($C$21/2)*$AZ$7))/3)*$T$29)))</f>
        <v>154529.55545594345</v>
      </c>
      <c r="U169" s="73">
        <v>13.8</v>
      </c>
      <c r="V169" s="79">
        <f t="shared" si="25"/>
        <v>154486.69863970284</v>
      </c>
      <c r="W169" s="53">
        <v>13.8</v>
      </c>
      <c r="X169" s="80">
        <f>IF($W169&gt;$G$20,IF('Silo Levels'!$L$15="Pumping",((PI()*((($C$19+$G$20)-$W169)*($O$20/($O$19/2)))^2*((($O$20+$G$20)-$W169))/3)*$X$29)+(((PI()*((($C$19+$G$20)-$W169)*($O$20/($O$19/2)))^2*(((($C$19+$G$20)-$W169)*($O$20/($O$19/2)))*$AZ$8))/3)*$X$29),(((PI()*((($C$19+$G$20)-$W169)*($O$20/($O$19/2)))^2*((($O$20+$G$20)-$W169)/3))*$X$29)-((PI()*((($C$19+$G$20)-$W169)*($O$20/($O$19/2)))^2*(((($C$19+$G$20)-$W169)*($O$20/($O$19/2)))*$AZ$8)/3)*$X$29))),IF('Silo Levels'!$L$15="Pumping",(($D$18*$X$29)+((PI()*(($C$21/2)^2)*($G$20-$W169))*$X$29))+((($D$18+$H$18)/3)*$BD$8)+(((PI()*($C$21/2)^2*(($C$21/2)*$AZ$8))/3)*$X$29),(($D$18*$X$29)+((PI()*(($C$21/2)^2)*($G$20-$W169))*$X$29))+((($D$18+$H$18)/3)*$BD$8)-(((PI()*($C$21/2)^2*(($C$21/2)*$AZ$8))/3)*$X$29)))</f>
        <v>150615.27085683335</v>
      </c>
      <c r="Y169" s="73">
        <v>13.8</v>
      </c>
      <c r="Z169" s="79">
        <f t="shared" si="23"/>
        <v>152090.56526653914</v>
      </c>
      <c r="AA169" s="53">
        <v>13.8</v>
      </c>
      <c r="AB169" s="80">
        <f>IF($AA169&gt;$G$20,IF('Silo Levels'!$L$16="Pumping",((PI()*((($C$19+$G$20)-$AA169)*($O$20/($O$19/2)))^2*((($O$20+$G$20)-$AA169))/3)*$AB$29)+(((PI()*((($C$19+$G$20)-$AA169)*($O$20/($O$19/2)))^2*(((($C$19+$G$20)-$AA169)*($O$20/($O$19/2)))*$AZ$9))/3)*$AB$29),(((PI()*((($C$19+$G$20)-$AA169)*($O$20/($O$19/2)))^2*((($O$20+$G$20)-$AA169)/3))*$AB$29)-((PI()*((($C$19+$G$20)-$AA169)*($O$20/($O$19/2)))^2*(((($C$19+$G$20)-$AA169)*($O$20/($O$19/2)))*$AZ$9)/3)*$AB$29))),IF('Silo Levels'!$L$16="Pumping",(($D$18*$AB$29)+((PI()*(($C$21/2)^2)*($G$20-$AA169))*$AB$29))+((($D$18+$H$18)/3)*$BD$9)+(((PI()*($C$21/2)^2*(($C$21/2)*$AZ$9))/3)*$AB$29),(($D$18*$AB$29)+((PI()*(($C$21/2)^2)*($G$20-$AA169))*$AB$29))+((($D$18+$H$18)/3)*$BD$9)-(((PI()*($C$21/2)^2*(($C$21/2)*$AZ$9))/3)*$AB$29)))</f>
        <v>148280.35954198794</v>
      </c>
      <c r="AC169" s="73">
        <v>13.8</v>
      </c>
      <c r="AD169" s="79">
        <f t="shared" si="26"/>
        <v>151226.73071226513</v>
      </c>
      <c r="AE169" s="53">
        <v>13.8</v>
      </c>
      <c r="AF169" s="80">
        <f>IF($AE169&gt;$G$20,IF('Silo Levels'!$L$17="Pumping",((PI()*((($C$19+$G$20)-$AE169)*($O$20/($O$19/2)))^2*((($O$20+$G$20)-$AE169))/3)*$AF$29)+(((PI()*((($C$19+$G$20)-$AE169)*($O$20/($O$19/2)))^2*(((($C$19+$G$20)-$AE169)*($O$20/($O$19/2)))*$AZ$10))/3)*$AF$29),(((PI()*((($C$19+$G$20)-$AE169)*($O$20/($O$19/2)))^2*((($O$20+$G$20)-$AE169)/3))*$AF$29)-((PI()*((($C$19+$G$20)-$AE169)*($O$20/($O$19/2)))^2*(((($C$19+$G$20)-$AE169)*($O$20/($O$19/2)))*$AZ$10)/3)*$AF$29))),IF('Silo Levels'!$L$17="Pumping",(($D$18*$AF$29)+((PI()*(($C$21/2)^2)*($G$20-$AE169))*$AF$29))+((($D$18+$H$18)/3)*$BD$10)+(((PI()*($C$21/2)^2*(($C$21/2)*$AZ$10))/3)*$AF$29),(($D$18*$AF$29)+((PI()*(($C$21/2)^2)*($G$20-$AE169))*$AF$29))+((($D$18+$H$18)/3)*$BD$10)-(((PI()*($C$21/2)^2*(($C$21/2)*$AZ$10))/3)*$AF$29)))</f>
        <v>147438.59626723928</v>
      </c>
      <c r="AG169" s="73">
        <v>13.8</v>
      </c>
      <c r="AH169" s="79">
        <f t="shared" si="24"/>
        <v>151902.20377650979</v>
      </c>
      <c r="AI169" s="53">
        <v>13.8</v>
      </c>
      <c r="AJ169" s="80">
        <f>IF($AI169&gt;$G$20,IF('Silo Levels'!$L$18="Pumping",((PI()*((($C$19+$G$20)-$AI169)*($O$20/($O$19/2)))^2*((($O$20+$G$20)-$AI169))/3)*$AJ$29)+(((PI()*((($C$19+$G$20)-$AI169)*($O$20/($O$19/2)))^2*(((($C$19+$G$20)-$AI169)*($O$20/($O$19/2)))*$AZ$11))/3)*$AJ$29),(((PI()*((($C$19+$G$20)-$AI169)*($O$20/($O$19/2)))^2*((($O$20+$G$20)-$AI169)/3))*$AJ$29)-((PI()*((($C$19+$G$20)-$AI169)*($O$20/($O$19/2)))^2*(((($C$19+$G$20)-$AI169)*($O$20/($O$19/2)))*$AZ$11)/3)*$AJ$29))),IF('Silo Levels'!$L$18="Pumping",(($D$18*$AJ$29)+((PI()*(($C$21/2)^2)*($G$20-$AI169))*$AJ$29))+((($D$18+$H$18)/3)*$BD$11)+(((PI()*($C$21/2)^2*(($C$21/2)*$AZ$11))/3)*$AJ$29),(($D$18*$AJ$29)+((PI()*(($C$21/2)^2)*($G$20-$AI169))*$AJ$29))+((($D$18+$H$18)/3)*$BD$11)-(((PI()*($C$21/2)^2*(($C$21/2)*$AZ$11))/3)*$AJ$29)))</f>
        <v>148096.81075489768</v>
      </c>
    </row>
    <row r="170" spans="1:36" x14ac:dyDescent="0.3">
      <c r="A170" s="48">
        <v>13.9</v>
      </c>
      <c r="B170" s="82">
        <f t="shared" si="18"/>
        <v>91053.129030695811</v>
      </c>
      <c r="C170" s="57">
        <v>13.9</v>
      </c>
      <c r="D170" s="58">
        <f>IF($C170&gt;$G$6,IF('Silo Levels'!$L$10="Pumping",((PI()*((($C$5+$G$6)-$C170)*($O$6/($O$5/2)))^2*((($O$6+$G$6)-$C170))/3)*$D$29)+(((PI()*((($C$5+$G$6)-$C170)*($O$6/($O$5/2)))^2*(((($C$5+$G$6)-$C170)*($O$6/($O$5/2)))*$AZ$3))/3)*$D$29),(((PI()*((($C$5+$G$6)-$C170)*($O$6/($O$5/2)))^2*((($O$6+$G$6)-$C170)/3))*$D$29)-((PI()*((($C$5+$G$6)-$C170)*($O$6/($O$5/2)))^2*(((($C$5+$G$6)-$C170)*($O$6/($O$5/2)))*$AZ$3)/3)*$D$29))),IF('Silo Levels'!$L$10="Pumping",(($D$4*$D$29)+((PI()*(($C$7/2)^2)*(G$6-$C170))*$D$29))+((($D$4+$H$4)/3)*$BE$3)+(((PI()*($C$7/2)^2*(($C$7/2)*$AZ$3))/3)*$D$29),(($D$4*$D$29)+((PI()*(($C$7/2)^2)*($G$6-$C170))*$D$29))+((($D$4+$H$4)/3)*$BE$3)-(((PI()*($C$7/2)^2*(($C$7/2)*$AZ$3))/3)*$D$29)))</f>
        <v>87997.622280989614</v>
      </c>
      <c r="E170" s="73">
        <v>13.9</v>
      </c>
      <c r="F170" s="82">
        <f t="shared" si="19"/>
        <v>79544.729360801008</v>
      </c>
      <c r="G170" s="57">
        <v>13.9</v>
      </c>
      <c r="H170" s="58">
        <f>IF($G170&gt;$G$6,IF('Silo Levels'!$L$11="Pumping",((PI()*((($C$5+$G$6)-$G170)*($O$6/($O$5/2)))^2*((($O$6+$G$6)-$G170))/3)*$H$29)+(((PI()*((($C$5+$G$6)-$G170)*($O$6/($O$5/2)))^2*(((($C$5+$G$6)-$G170)*($O$6/($O$5/2)))*$AZ$4))/3)*$H$29),(((PI()*((($C$5+$G$6)-$G170)*($O$6/($O$5/2)))^2*((($O$6+$G$6)-$G170)/3))*$H$29)-((PI()*((($C$5+$G$6)-$G170)*($O$6/($O$5/2)))^2*(((($C$5+$G$6)-$G170)*($O$6/($O$5/2)))*$AZ$4)/3)*$H$29))),IF('Silo Levels'!$L$11="Pumping",(($D$4*$H$29)+((PI()*(($C$7/2)^2)*(G$6-$G170))*$H$29))+((($D$4+$H$4)/3)*$BE$4)+(((PI()*($C$7/2)^2*(($C$7/2)*$AZ$4))/3)*$H$29),(($D$4*$H$29)+((PI()*(($C$7/2)^2)*($G$6-$G170))*$H$29))+((($D$4+$H$4)/3)*$BE$4)-(((PI()*($C$7/2)^2*(($C$7/2)*$AZ$4))/3)*$H$29)))</f>
        <v>76880.954245672532</v>
      </c>
      <c r="I170" s="73">
        <v>13.9</v>
      </c>
      <c r="J170" s="79">
        <f t="shared" si="20"/>
        <v>321392.24641674419</v>
      </c>
      <c r="K170" s="53">
        <v>13.9</v>
      </c>
      <c r="L170" s="80">
        <f>IF($K170&gt;$G$13,IF('Silo Levels'!$L$12="Pumping",((PI()*((($C$12+$G$13)-$K170)*($O$13/($O$12/2)))^2*((($O$13+$G$13)-$K170))/3)*$L$29)+(((PI()*((($C$12+$G$13)-$K170)*($O$13/($O$12/2)))^2*(((($C$12+$G$13)-$K170)*($O$13/($O$12/2)))*$AZ$5))/3)*$L$29),(((PI()*((($C$12+$G$13)-$K170)*($O$13/($O$12/2)))^2*((($O$13+$G$13)-$K170)/3))*$L$29)-((PI()*((($C$12+$G$13)-$K170)*($O$13/($O$12/2)))^2*(((($C$12+$G$13)-$K170)*($O$13/($O$12/2)))*$AZ$5)/3)*$L$29))),IF('Silo Levels'!$L$12="Pumping",(($D$11*$L$29)+((PI()*(($C$14/2)^2)*($G$13-$K170))*$L$29))+((($D$11+$H$11)/3)*$BD$5)+(((PI()*($C$14/2)^2*(($C$14/2)*$AZ$5))/3)*$L$29),(($D$11*$L$29)+((PI()*(($C$14/2)^2)*($G$13-$K170))*$L$29))+((($D$11+$H$11)/3)*$BD$5)-(((PI()*($C$14/2)^2*(($C$14/2)*$AZ$5))/3)*$L$29)))</f>
        <v>307194.23973714473</v>
      </c>
      <c r="M170" s="73">
        <v>13.9</v>
      </c>
      <c r="N170" s="79">
        <f t="shared" si="21"/>
        <v>162443.50964851849</v>
      </c>
      <c r="O170" s="53">
        <v>13.9</v>
      </c>
      <c r="P170" s="80">
        <f>IF($O170&gt;$G$20,IF('Silo Levels'!$L$13="Pumping",((PI()*((($C$19+$G$20)-$O170)*($O$20/($O$19/2)))^2*((($O$20+$G$20)-$O170))/3)*$P$29)+(((PI()*((($C$19+$G$20)-$O170)*($O$20/($O$19/2)))^2*(((($C$19+$G$20)-$O170)*($O$20/($O$19/2)))*$AZ$6))/3)*$P$29),(((PI()*((($C$19+$G$20)-$O170)*($O$20/($O$19/2)))^2*((($O$20+$G$20)-$O170)/3))*$P$29)-((PI()*((($C$19+$G$20)-$O170)*($O$20/($O$19/2)))^2*(((($C$19+$G$20)-$O170)*($O$20/($O$19/2)))*$AZ$6)/3)*$P$29))),IF('Silo Levels'!$L$13="Pumping",(($D$18*$P$29)+((PI()*(($C$21/2)^2)*($G$20-$O170))*$P$29))+((($D$18+$H$18)/3)*$BD$6)+(((PI()*($C$21/2)^2*(($C$21/2)*$AZ$6))/3)*$P$29),(($D$18*$P$29)+((PI()*(($C$21/2)^2)*($G$20-$O170))*$P$29))+((($D$18+$H$18)/3)*$BD$6)-(((PI()*($C$21/2)^2*(($C$21/2)*$AZ$6))/3)*$P$29)))</f>
        <v>158358.30831649373</v>
      </c>
      <c r="Q170" s="73">
        <v>13.9</v>
      </c>
      <c r="R170" s="79">
        <f t="shared" si="22"/>
        <v>158104.82608955138</v>
      </c>
      <c r="S170" s="53">
        <v>13.9</v>
      </c>
      <c r="T170" s="80">
        <f>IF($S170&gt;$G$20,IF('Silo Levels'!$L$14="Pumping",((PI()*((($C$19+$G$20)-$S170)*($O$20/($O$19/2)))^2*((($O$20+$G$20)-$S170))/3)*$T$29)+(((PI()*((($C$19+$G$20)-$S170)*($O$20/($O$19/2)))^2*(((($C$19+$G$20)-$S170)*($O$20/($O$19/2)))*$AZ$7))/3)*$T$29),(((PI()*((($C$19+$G$20)-$S170)*($O$20/($O$19/2)))^2*((($O$20+$G$20)-$S170)/3))*$T$29)-((PI()*((($C$19+$G$20)-$S170)*($O$20/($O$19/2)))^2*(((($C$19+$G$20)-$S170)*($O$20/($O$19/2)))*$AZ$7)/3)*$T$29))),IF('Silo Levels'!$L$14="Pumping",(($D$18*$T$29)+((PI()*(($C$21/2)^2)*($G$20-$S170))*$T$29))+((($D$18+$H$18)/3)*$BD$7)+(((PI()*($C$21/2)^2*(($C$21/2)*$AZ$7))/3)*$T$29),(($D$18*$T$29)+((PI()*(($C$21/2)^2)*($G$20-$S170))*$T$29))+((($D$18+$H$18)/3)*$BD$7)-(((PI()*($C$21/2)^2*(($C$21/2)*$AZ$7))/3)*$T$29)))</f>
        <v>154130.76461842252</v>
      </c>
      <c r="U170" s="73">
        <v>13.9</v>
      </c>
      <c r="V170" s="79">
        <f t="shared" si="25"/>
        <v>154098.20693187485</v>
      </c>
      <c r="W170" s="53">
        <v>13.9</v>
      </c>
      <c r="X170" s="80">
        <f>IF($W170&gt;$G$20,IF('Silo Levels'!$L$15="Pumping",((PI()*((($C$19+$G$20)-$W170)*($O$20/($O$19/2)))^2*((($O$20+$G$20)-$W170))/3)*$X$29)+(((PI()*((($C$19+$G$20)-$W170)*($O$20/($O$19/2)))^2*(((($C$19+$G$20)-$W170)*($O$20/($O$19/2)))*$AZ$8))/3)*$X$29),(((PI()*((($C$19+$G$20)-$W170)*($O$20/($O$19/2)))^2*((($O$20+$G$20)-$W170)/3))*$X$29)-((PI()*((($C$19+$G$20)-$W170)*($O$20/($O$19/2)))^2*(((($C$19+$G$20)-$W170)*($O$20/($O$19/2)))*$AZ$8)/3)*$X$29))),IF('Silo Levels'!$L$15="Pumping",(($D$18*$X$29)+((PI()*(($C$21/2)^2)*($G$20-$W170))*$X$29))+((($D$18+$H$18)/3)*$BD$8)+(((PI()*($C$21/2)^2*(($C$21/2)*$AZ$8))/3)*$X$29),(($D$18*$X$29)+((PI()*(($C$21/2)^2)*($G$20-$W170))*$X$29))+((($D$18+$H$18)/3)*$BD$8)-(((PI()*($C$21/2)^2*(($C$21/2)*$AZ$8))/3)*$X$29)))</f>
        <v>150226.77914900536</v>
      </c>
      <c r="Y170" s="73">
        <v>13.9</v>
      </c>
      <c r="Z170" s="79">
        <f t="shared" si="23"/>
        <v>151708.21709627062</v>
      </c>
      <c r="AA170" s="53">
        <v>13.9</v>
      </c>
      <c r="AB170" s="80">
        <f>IF($AA170&gt;$G$20,IF('Silo Levels'!$L$16="Pumping",((PI()*((($C$19+$G$20)-$AA170)*($O$20/($O$19/2)))^2*((($O$20+$G$20)-$AA170))/3)*$AB$29)+(((PI()*((($C$19+$G$20)-$AA170)*($O$20/($O$19/2)))^2*(((($C$19+$G$20)-$AA170)*($O$20/($O$19/2)))*$AZ$9))/3)*$AB$29),(((PI()*((($C$19+$G$20)-$AA170)*($O$20/($O$19/2)))^2*((($O$20+$G$20)-$AA170)/3))*$AB$29)-((PI()*((($C$19+$G$20)-$AA170)*($O$20/($O$19/2)))^2*(((($C$19+$G$20)-$AA170)*($O$20/($O$19/2)))*$AZ$9)/3)*$AB$29))),IF('Silo Levels'!$L$16="Pumping",(($D$18*$AB$29)+((PI()*(($C$21/2)^2)*($G$20-$AA170))*$AB$29))+((($D$18+$H$18)/3)*$BD$9)+(((PI()*($C$21/2)^2*(($C$21/2)*$AZ$9))/3)*$AB$29),(($D$18*$AB$29)+((PI()*(($C$21/2)^2)*($G$20-$AA170))*$AB$29))+((($D$18+$H$18)/3)*$BD$9)-(((PI()*($C$21/2)^2*(($C$21/2)*$AZ$9))/3)*$AB$29)))</f>
        <v>147898.01137171942</v>
      </c>
      <c r="AC170" s="73">
        <v>13.9</v>
      </c>
      <c r="AD170" s="79">
        <f t="shared" si="26"/>
        <v>150846.59736029041</v>
      </c>
      <c r="AE170" s="53">
        <v>13.9</v>
      </c>
      <c r="AF170" s="80">
        <f>IF($AE170&gt;$G$20,IF('Silo Levels'!$L$17="Pumping",((PI()*((($C$19+$G$20)-$AE170)*($O$20/($O$19/2)))^2*((($O$20+$G$20)-$AE170))/3)*$AF$29)+(((PI()*((($C$19+$G$20)-$AE170)*($O$20/($O$19/2)))^2*(((($C$19+$G$20)-$AE170)*($O$20/($O$19/2)))*$AZ$10))/3)*$AF$29),(((PI()*((($C$19+$G$20)-$AE170)*($O$20/($O$19/2)))^2*((($O$20+$G$20)-$AE170)/3))*$AF$29)-((PI()*((($C$19+$G$20)-$AE170)*($O$20/($O$19/2)))^2*(((($C$19+$G$20)-$AE170)*($O$20/($O$19/2)))*$AZ$10)/3)*$AF$29))),IF('Silo Levels'!$L$17="Pumping",(($D$18*$AF$29)+((PI()*(($C$21/2)^2)*($G$20-$AE170))*$AF$29))+((($D$18+$H$18)/3)*$BD$10)+(((PI()*($C$21/2)^2*(($C$21/2)*$AZ$10))/3)*$AF$29),(($D$18*$AF$29)+((PI()*(($C$21/2)^2)*($G$20-$AE170))*$AF$29))+((($D$18+$H$18)/3)*$BD$10)-(((PI()*($C$21/2)^2*(($C$21/2)*$AZ$10))/3)*$AF$29)))</f>
        <v>147058.46291526456</v>
      </c>
      <c r="AG170" s="73">
        <v>13.9</v>
      </c>
      <c r="AH170" s="79">
        <f t="shared" si="24"/>
        <v>151520.33855343514</v>
      </c>
      <c r="AI170" s="53">
        <v>13.9</v>
      </c>
      <c r="AJ170" s="80">
        <f>IF($AI170&gt;$G$20,IF('Silo Levels'!$L$18="Pumping",((PI()*((($C$19+$G$20)-$AI170)*($O$20/($O$19/2)))^2*((($O$20+$G$20)-$AI170))/3)*$AJ$29)+(((PI()*((($C$19+$G$20)-$AI170)*($O$20/($O$19/2)))^2*(((($C$19+$G$20)-$AI170)*($O$20/($O$19/2)))*$AZ$11))/3)*$AJ$29),(((PI()*((($C$19+$G$20)-$AI170)*($O$20/($O$19/2)))^2*((($O$20+$G$20)-$AI170)/3))*$AJ$29)-((PI()*((($C$19+$G$20)-$AI170)*($O$20/($O$19/2)))^2*(((($C$19+$G$20)-$AI170)*($O$20/($O$19/2)))*$AZ$11)/3)*$AJ$29))),IF('Silo Levels'!$L$18="Pumping",(($D$18*$AJ$29)+((PI()*(($C$21/2)^2)*($G$20-$AI170))*$AJ$29))+((($D$18+$H$18)/3)*$BD$11)+(((PI()*($C$21/2)^2*(($C$21/2)*$AZ$11))/3)*$AJ$29),(($D$18*$AJ$29)+((PI()*(($C$21/2)^2)*($G$20-$AI170))*$AJ$29))+((($D$18+$H$18)/3)*$BD$11)-(((PI()*($C$21/2)^2*(($C$21/2)*$AZ$11))/3)*$AJ$29)))</f>
        <v>147714.94553182303</v>
      </c>
    </row>
    <row r="171" spans="1:36" x14ac:dyDescent="0.3">
      <c r="A171" s="48">
        <v>14</v>
      </c>
      <c r="B171" s="82">
        <f t="shared" si="18"/>
        <v>90615.107157168983</v>
      </c>
      <c r="C171" s="57">
        <v>14</v>
      </c>
      <c r="D171" s="58">
        <f>IF($C171&gt;$G$6,IF('Silo Levels'!$L$10="Pumping",((PI()*((($C$5+$G$6)-$C171)*($O$6/($O$5/2)))^2*((($O$6+$G$6)-$C171))/3)*$D$29)+(((PI()*((($C$5+$G$6)-$C171)*($O$6/($O$5/2)))^2*(((($C$5+$G$6)-$C171)*($O$6/($O$5/2)))*$AZ$3))/3)*$D$29),(((PI()*((($C$5+$G$6)-$C171)*($O$6/($O$5/2)))^2*((($O$6+$G$6)-$C171)/3))*$D$29)-((PI()*((($C$5+$G$6)-$C171)*($O$6/($O$5/2)))^2*(((($C$5+$G$6)-$C171)*($O$6/($O$5/2)))*$AZ$3)/3)*$D$29))),IF('Silo Levels'!$L$10="Pumping",(($D$4*$D$29)+((PI()*(($C$7/2)^2)*(G$6-$C171))*$D$29))+((($D$4+$H$4)/3)*$BE$3)+(((PI()*($C$7/2)^2*(($C$7/2)*$AZ$3))/3)*$D$29),(($D$4*$D$29)+((PI()*(($C$7/2)^2)*($G$6-$C171))*$D$29))+((($D$4+$H$4)/3)*$BE$3)-(((PI()*($C$7/2)^2*(($C$7/2)*$AZ$3))/3)*$D$29)))</f>
        <v>87559.600407462785</v>
      </c>
      <c r="E171" s="73">
        <v>14</v>
      </c>
      <c r="F171" s="82">
        <f t="shared" si="19"/>
        <v>79162.864137726327</v>
      </c>
      <c r="G171" s="57">
        <v>14</v>
      </c>
      <c r="H171" s="58">
        <f>IF($G171&gt;$G$6,IF('Silo Levels'!$L$11="Pumping",((PI()*((($C$5+$G$6)-$G171)*($O$6/($O$5/2)))^2*((($O$6+$G$6)-$G171))/3)*$H$29)+(((PI()*((($C$5+$G$6)-$G171)*($O$6/($O$5/2)))^2*(((($C$5+$G$6)-$G171)*($O$6/($O$5/2)))*$AZ$4))/3)*$H$29),(((PI()*((($C$5+$G$6)-$G171)*($O$6/($O$5/2)))^2*((($O$6+$G$6)-$G171)/3))*$H$29)-((PI()*((($C$5+$G$6)-$G171)*($O$6/($O$5/2)))^2*(((($C$5+$G$6)-$G171)*($O$6/($O$5/2)))*$AZ$4)/3)*$H$29))),IF('Silo Levels'!$L$11="Pumping",(($D$4*$H$29)+((PI()*(($C$7/2)^2)*(G$6-$G171))*$H$29))+((($D$4+$H$4)/3)*$BE$4)+(((PI()*($C$7/2)^2*(($C$7/2)*$AZ$4))/3)*$H$29),(($D$4*$H$29)+((PI()*(($C$7/2)^2)*($G$6-$G171))*$H$29))+((($D$4+$H$4)/3)*$BE$4)-(((PI()*($C$7/2)^2*(($C$7/2)*$AZ$4))/3)*$H$29)))</f>
        <v>76499.089022597851</v>
      </c>
      <c r="I171" s="73">
        <v>14</v>
      </c>
      <c r="J171" s="79">
        <f t="shared" si="20"/>
        <v>320473.28158311313</v>
      </c>
      <c r="K171" s="53">
        <v>14</v>
      </c>
      <c r="L171" s="80">
        <f>IF($K171&gt;$G$13,IF('Silo Levels'!$L$12="Pumping",((PI()*((($C$12+$G$13)-$K171)*($O$13/($O$12/2)))^2*((($O$13+$G$13)-$K171))/3)*$L$29)+(((PI()*((($C$12+$G$13)-$K171)*($O$13/($O$12/2)))^2*(((($C$12+$G$13)-$K171)*($O$13/($O$12/2)))*$AZ$5))/3)*$L$29),(((PI()*((($C$12+$G$13)-$K171)*($O$13/($O$12/2)))^2*((($O$13+$G$13)-$K171)/3))*$L$29)-((PI()*((($C$12+$G$13)-$K171)*($O$13/($O$12/2)))^2*(((($C$12+$G$13)-$K171)*($O$13/($O$12/2)))*$AZ$5)/3)*$L$29))),IF('Silo Levels'!$L$12="Pumping",(($D$11*$L$29)+((PI()*(($C$14/2)^2)*($G$13-$K171))*$L$29))+((($D$11+$H$11)/3)*$BD$5)+(((PI()*($C$14/2)^2*(($C$14/2)*$AZ$5))/3)*$L$29),(($D$11*$L$29)+((PI()*(($C$14/2)^2)*($G$13-$K171))*$L$29))+((($D$11+$H$11)/3)*$BD$5)-(((PI()*($C$14/2)^2*(($C$14/2)*$AZ$5))/3)*$L$29)))</f>
        <v>306275.27490351367</v>
      </c>
      <c r="M171" s="73">
        <v>14</v>
      </c>
      <c r="N171" s="79">
        <f t="shared" si="21"/>
        <v>162033.56610021775</v>
      </c>
      <c r="O171" s="53">
        <v>14</v>
      </c>
      <c r="P171" s="80">
        <f>IF($O171&gt;$G$20,IF('Silo Levels'!$L$13="Pumping",((PI()*((($C$19+$G$20)-$O171)*($O$20/($O$19/2)))^2*((($O$20+$G$20)-$O171))/3)*$P$29)+(((PI()*((($C$19+$G$20)-$O171)*($O$20/($O$19/2)))^2*(((($C$19+$G$20)-$O171)*($O$20/($O$19/2)))*$AZ$6))/3)*$P$29),(((PI()*((($C$19+$G$20)-$O171)*($O$20/($O$19/2)))^2*((($O$20+$G$20)-$O171)/3))*$P$29)-((PI()*((($C$19+$G$20)-$O171)*($O$20/($O$19/2)))^2*(((($C$19+$G$20)-$O171)*($O$20/($O$19/2)))*$AZ$6)/3)*$P$29))),IF('Silo Levels'!$L$13="Pumping",(($D$18*$P$29)+((PI()*(($C$21/2)^2)*($G$20-$O171))*$P$29))+((($D$18+$H$18)/3)*$BD$6)+(((PI()*($C$21/2)^2*(($C$21/2)*$AZ$6))/3)*$P$29),(($D$18*$P$29)+((PI()*(($C$21/2)^2)*($G$20-$O171))*$P$29))+((($D$18+$H$18)/3)*$BD$6)-(((PI()*($C$21/2)^2*(($C$21/2)*$AZ$6))/3)*$P$29)))</f>
        <v>157948.36476819299</v>
      </c>
      <c r="Q171" s="73">
        <v>14</v>
      </c>
      <c r="R171" s="79">
        <f t="shared" si="22"/>
        <v>157706.03525203041</v>
      </c>
      <c r="S171" s="53">
        <v>14</v>
      </c>
      <c r="T171" s="80">
        <f>IF($S171&gt;$G$20,IF('Silo Levels'!$L$14="Pumping",((PI()*((($C$19+$G$20)-$S171)*($O$20/($O$19/2)))^2*((($O$20+$G$20)-$S171))/3)*$T$29)+(((PI()*((($C$19+$G$20)-$S171)*($O$20/($O$19/2)))^2*(((($C$19+$G$20)-$S171)*($O$20/($O$19/2)))*$AZ$7))/3)*$T$29),(((PI()*((($C$19+$G$20)-$S171)*($O$20/($O$19/2)))^2*((($O$20+$G$20)-$S171)/3))*$T$29)-((PI()*((($C$19+$G$20)-$S171)*($O$20/($O$19/2)))^2*(((($C$19+$G$20)-$S171)*($O$20/($O$19/2)))*$AZ$7)/3)*$T$29))),IF('Silo Levels'!$L$14="Pumping",(($D$18*$T$29)+((PI()*(($C$21/2)^2)*($G$20-$S171))*$T$29))+((($D$18+$H$18)/3)*$BD$7)+(((PI()*($C$21/2)^2*(($C$21/2)*$AZ$7))/3)*$T$29),(($D$18*$T$29)+((PI()*(($C$21/2)^2)*($G$20-$S171))*$T$29))+((($D$18+$H$18)/3)*$BD$7)-(((PI()*($C$21/2)^2*(($C$21/2)*$AZ$7))/3)*$T$29)))</f>
        <v>153731.97378090155</v>
      </c>
      <c r="U171" s="73">
        <v>14</v>
      </c>
      <c r="V171" s="79">
        <f t="shared" si="25"/>
        <v>153709.71522404681</v>
      </c>
      <c r="W171" s="53">
        <v>14</v>
      </c>
      <c r="X171" s="80">
        <f>IF($W171&gt;$G$20,IF('Silo Levels'!$L$15="Pumping",((PI()*((($C$19+$G$20)-$W171)*($O$20/($O$19/2)))^2*((($O$20+$G$20)-$W171))/3)*$X$29)+(((PI()*((($C$19+$G$20)-$W171)*($O$20/($O$19/2)))^2*(((($C$19+$G$20)-$W171)*($O$20/($O$19/2)))*$AZ$8))/3)*$X$29),(((PI()*((($C$19+$G$20)-$W171)*($O$20/($O$19/2)))^2*((($O$20+$G$20)-$W171)/3))*$X$29)-((PI()*((($C$19+$G$20)-$W171)*($O$20/($O$19/2)))^2*(((($C$19+$G$20)-$W171)*($O$20/($O$19/2)))*$AZ$8)/3)*$X$29))),IF('Silo Levels'!$L$15="Pumping",(($D$18*$X$29)+((PI()*(($C$21/2)^2)*($G$20-$W171))*$X$29))+((($D$18+$H$18)/3)*$BD$8)+(((PI()*($C$21/2)^2*(($C$21/2)*$AZ$8))/3)*$X$29),(($D$18*$X$29)+((PI()*(($C$21/2)^2)*($G$20-$W171))*$X$29))+((($D$18+$H$18)/3)*$BD$8)-(((PI()*($C$21/2)^2*(($C$21/2)*$AZ$8))/3)*$X$29)))</f>
        <v>149838.28744117732</v>
      </c>
      <c r="Y171" s="73">
        <v>14</v>
      </c>
      <c r="Z171" s="79">
        <f t="shared" si="23"/>
        <v>151325.86892600203</v>
      </c>
      <c r="AA171" s="53">
        <v>14</v>
      </c>
      <c r="AB171" s="80">
        <f>IF($AA171&gt;$G$20,IF('Silo Levels'!$L$16="Pumping",((PI()*((($C$19+$G$20)-$AA171)*($O$20/($O$19/2)))^2*((($O$20+$G$20)-$AA171))/3)*$AB$29)+(((PI()*((($C$19+$G$20)-$AA171)*($O$20/($O$19/2)))^2*(((($C$19+$G$20)-$AA171)*($O$20/($O$19/2)))*$AZ$9))/3)*$AB$29),(((PI()*((($C$19+$G$20)-$AA171)*($O$20/($O$19/2)))^2*((($O$20+$G$20)-$AA171)/3))*$AB$29)-((PI()*((($C$19+$G$20)-$AA171)*($O$20/($O$19/2)))^2*(((($C$19+$G$20)-$AA171)*($O$20/($O$19/2)))*$AZ$9)/3)*$AB$29))),IF('Silo Levels'!$L$16="Pumping",(($D$18*$AB$29)+((PI()*(($C$21/2)^2)*($G$20-$AA171))*$AB$29))+((($D$18+$H$18)/3)*$BD$9)+(((PI()*($C$21/2)^2*(($C$21/2)*$AZ$9))/3)*$AB$29),(($D$18*$AB$29)+((PI()*(($C$21/2)^2)*($G$20-$AA171))*$AB$29))+((($D$18+$H$18)/3)*$BD$9)-(((PI()*($C$21/2)^2*(($C$21/2)*$AZ$9))/3)*$AB$29)))</f>
        <v>147515.66320145084</v>
      </c>
      <c r="AC171" s="73">
        <v>14</v>
      </c>
      <c r="AD171" s="79">
        <f t="shared" si="26"/>
        <v>150466.4640083157</v>
      </c>
      <c r="AE171" s="53">
        <v>14</v>
      </c>
      <c r="AF171" s="80">
        <f>IF($AE171&gt;$G$20,IF('Silo Levels'!$L$17="Pumping",((PI()*((($C$19+$G$20)-$AE171)*($O$20/($O$19/2)))^2*((($O$20+$G$20)-$AE171))/3)*$AF$29)+(((PI()*((($C$19+$G$20)-$AE171)*($O$20/($O$19/2)))^2*(((($C$19+$G$20)-$AE171)*($O$20/($O$19/2)))*$AZ$10))/3)*$AF$29),(((PI()*((($C$19+$G$20)-$AE171)*($O$20/($O$19/2)))^2*((($O$20+$G$20)-$AE171)/3))*$AF$29)-((PI()*((($C$19+$G$20)-$AE171)*($O$20/($O$19/2)))^2*(((($C$19+$G$20)-$AE171)*($O$20/($O$19/2)))*$AZ$10)/3)*$AF$29))),IF('Silo Levels'!$L$17="Pumping",(($D$18*$AF$29)+((PI()*(($C$21/2)^2)*($G$20-$AE171))*$AF$29))+((($D$18+$H$18)/3)*$BD$10)+(((PI()*($C$21/2)^2*(($C$21/2)*$AZ$10))/3)*$AF$29),(($D$18*$AF$29)+((PI()*(($C$21/2)^2)*($G$20-$AE171))*$AF$29))+((($D$18+$H$18)/3)*$BD$10)-(((PI()*($C$21/2)^2*(($C$21/2)*$AZ$10))/3)*$AF$29)))</f>
        <v>146678.32956328985</v>
      </c>
      <c r="AG171" s="73">
        <v>14</v>
      </c>
      <c r="AH171" s="79">
        <f t="shared" si="24"/>
        <v>151138.47333036049</v>
      </c>
      <c r="AI171" s="53">
        <v>14</v>
      </c>
      <c r="AJ171" s="80">
        <f>IF($AI171&gt;$G$20,IF('Silo Levels'!$L$18="Pumping",((PI()*((($C$19+$G$20)-$AI171)*($O$20/($O$19/2)))^2*((($O$20+$G$20)-$AI171))/3)*$AJ$29)+(((PI()*((($C$19+$G$20)-$AI171)*($O$20/($O$19/2)))^2*(((($C$19+$G$20)-$AI171)*($O$20/($O$19/2)))*$AZ$11))/3)*$AJ$29),(((PI()*((($C$19+$G$20)-$AI171)*($O$20/($O$19/2)))^2*((($O$20+$G$20)-$AI171)/3))*$AJ$29)-((PI()*((($C$19+$G$20)-$AI171)*($O$20/($O$19/2)))^2*(((($C$19+$G$20)-$AI171)*($O$20/($O$19/2)))*$AZ$11)/3)*$AJ$29))),IF('Silo Levels'!$L$18="Pumping",(($D$18*$AJ$29)+((PI()*(($C$21/2)^2)*($G$20-$AI171))*$AJ$29))+((($D$18+$H$18)/3)*$BD$11)+(((PI()*($C$21/2)^2*(($C$21/2)*$AZ$11))/3)*$AJ$29),(($D$18*$AJ$29)+((PI()*(($C$21/2)^2)*($G$20-$AI171))*$AJ$29))+((($D$18+$H$18)/3)*$BD$11)-(((PI()*($C$21/2)^2*(($C$21/2)*$AZ$11))/3)*$AJ$29)))</f>
        <v>147333.08030874838</v>
      </c>
    </row>
    <row r="172" spans="1:36" x14ac:dyDescent="0.3">
      <c r="A172" s="48">
        <v>14.1</v>
      </c>
      <c r="B172" s="82">
        <f t="shared" si="18"/>
        <v>90177.085283642155</v>
      </c>
      <c r="C172" s="57">
        <v>14.1</v>
      </c>
      <c r="D172" s="58">
        <f>IF($C172&gt;$G$6,IF('Silo Levels'!$L$10="Pumping",((PI()*((($C$5+$G$6)-$C172)*($O$6/($O$5/2)))^2*((($O$6+$G$6)-$C172))/3)*$D$29)+(((PI()*((($C$5+$G$6)-$C172)*($O$6/($O$5/2)))^2*(((($C$5+$G$6)-$C172)*($O$6/($O$5/2)))*$AZ$3))/3)*$D$29),(((PI()*((($C$5+$G$6)-$C172)*($O$6/($O$5/2)))^2*((($O$6+$G$6)-$C172)/3))*$D$29)-((PI()*((($C$5+$G$6)-$C172)*($O$6/($O$5/2)))^2*(((($C$5+$G$6)-$C172)*($O$6/($O$5/2)))*$AZ$3)/3)*$D$29))),IF('Silo Levels'!$L$10="Pumping",(($D$4*$D$29)+((PI()*(($C$7/2)^2)*(G$6-$C172))*$D$29))+((($D$4+$H$4)/3)*$BE$3)+(((PI()*($C$7/2)^2*(($C$7/2)*$AZ$3))/3)*$D$29),(($D$4*$D$29)+((PI()*(($C$7/2)^2)*($G$6-$C172))*$D$29))+((($D$4+$H$4)/3)*$BE$3)-(((PI()*($C$7/2)^2*(($C$7/2)*$AZ$3))/3)*$D$29)))</f>
        <v>87121.578533935957</v>
      </c>
      <c r="E172" s="73">
        <v>14.1</v>
      </c>
      <c r="F172" s="82">
        <f t="shared" si="19"/>
        <v>78780.99891465166</v>
      </c>
      <c r="G172" s="57">
        <v>14.1</v>
      </c>
      <c r="H172" s="58">
        <f>IF($G172&gt;$G$6,IF('Silo Levels'!$L$11="Pumping",((PI()*((($C$5+$G$6)-$G172)*($O$6/($O$5/2)))^2*((($O$6+$G$6)-$G172))/3)*$H$29)+(((PI()*((($C$5+$G$6)-$G172)*($O$6/($O$5/2)))^2*(((($C$5+$G$6)-$G172)*($O$6/($O$5/2)))*$AZ$4))/3)*$H$29),(((PI()*((($C$5+$G$6)-$G172)*($O$6/($O$5/2)))^2*((($O$6+$G$6)-$G172)/3))*$H$29)-((PI()*((($C$5+$G$6)-$G172)*($O$6/($O$5/2)))^2*(((($C$5+$G$6)-$G172)*($O$6/($O$5/2)))*$AZ$4)/3)*$H$29))),IF('Silo Levels'!$L$11="Pumping",(($D$4*$H$29)+((PI()*(($C$7/2)^2)*(G$6-$G172))*$H$29))+((($D$4+$H$4)/3)*$BE$4)+(((PI()*($C$7/2)^2*(($C$7/2)*$AZ$4))/3)*$H$29),(($D$4*$H$29)+((PI()*(($C$7/2)^2)*($G$6-$G172))*$H$29))+((($D$4+$H$4)/3)*$BE$4)-(((PI()*($C$7/2)^2*(($C$7/2)*$AZ$4))/3)*$H$29)))</f>
        <v>76117.223799523184</v>
      </c>
      <c r="I172" s="73">
        <v>14.1</v>
      </c>
      <c r="J172" s="79">
        <f t="shared" si="20"/>
        <v>319554.31674948212</v>
      </c>
      <c r="K172" s="53">
        <v>14.1</v>
      </c>
      <c r="L172" s="80">
        <f>IF($K172&gt;$G$13,IF('Silo Levels'!$L$12="Pumping",((PI()*((($C$12+$G$13)-$K172)*($O$13/($O$12/2)))^2*((($O$13+$G$13)-$K172))/3)*$L$29)+(((PI()*((($C$12+$G$13)-$K172)*($O$13/($O$12/2)))^2*(((($C$12+$G$13)-$K172)*($O$13/($O$12/2)))*$AZ$5))/3)*$L$29),(((PI()*((($C$12+$G$13)-$K172)*($O$13/($O$12/2)))^2*((($O$13+$G$13)-$K172)/3))*$L$29)-((PI()*((($C$12+$G$13)-$K172)*($O$13/($O$12/2)))^2*(((($C$12+$G$13)-$K172)*($O$13/($O$12/2)))*$AZ$5)/3)*$L$29))),IF('Silo Levels'!$L$12="Pumping",(($D$11*$L$29)+((PI()*(($C$14/2)^2)*($G$13-$K172))*$L$29))+((($D$11+$H$11)/3)*$BD$5)+(((PI()*($C$14/2)^2*(($C$14/2)*$AZ$5))/3)*$L$29),(($D$11*$L$29)+((PI()*(($C$14/2)^2)*($G$13-$K172))*$L$29))+((($D$11+$H$11)/3)*$BD$5)-(((PI()*($C$14/2)^2*(($C$14/2)*$AZ$5))/3)*$L$29)))</f>
        <v>305356.31006988266</v>
      </c>
      <c r="M172" s="73">
        <v>14.1</v>
      </c>
      <c r="N172" s="79">
        <f t="shared" si="21"/>
        <v>161623.62255191704</v>
      </c>
      <c r="O172" s="53">
        <v>14.1</v>
      </c>
      <c r="P172" s="80">
        <f>IF($O172&gt;$G$20,IF('Silo Levels'!$L$13="Pumping",((PI()*((($C$19+$G$20)-$O172)*($O$20/($O$19/2)))^2*((($O$20+$G$20)-$O172))/3)*$P$29)+(((PI()*((($C$19+$G$20)-$O172)*($O$20/($O$19/2)))^2*(((($C$19+$G$20)-$O172)*($O$20/($O$19/2)))*$AZ$6))/3)*$P$29),(((PI()*((($C$19+$G$20)-$O172)*($O$20/($O$19/2)))^2*((($O$20+$G$20)-$O172)/3))*$P$29)-((PI()*((($C$19+$G$20)-$O172)*($O$20/($O$19/2)))^2*(((($C$19+$G$20)-$O172)*($O$20/($O$19/2)))*$AZ$6)/3)*$P$29))),IF('Silo Levels'!$L$13="Pumping",(($D$18*$P$29)+((PI()*(($C$21/2)^2)*($G$20-$O172))*$P$29))+((($D$18+$H$18)/3)*$BD$6)+(((PI()*($C$21/2)^2*(($C$21/2)*$AZ$6))/3)*$P$29),(($D$18*$P$29)+((PI()*(($C$21/2)^2)*($G$20-$O172))*$P$29))+((($D$18+$H$18)/3)*$BD$6)-(((PI()*($C$21/2)^2*(($C$21/2)*$AZ$6))/3)*$P$29)))</f>
        <v>157538.42121989228</v>
      </c>
      <c r="Q172" s="73">
        <v>14.1</v>
      </c>
      <c r="R172" s="79">
        <f t="shared" si="22"/>
        <v>157307.24441450951</v>
      </c>
      <c r="S172" s="53">
        <v>14.1</v>
      </c>
      <c r="T172" s="80">
        <f>IF($S172&gt;$G$20,IF('Silo Levels'!$L$14="Pumping",((PI()*((($C$19+$G$20)-$S172)*($O$20/($O$19/2)))^2*((($O$20+$G$20)-$S172))/3)*$T$29)+(((PI()*((($C$19+$G$20)-$S172)*($O$20/($O$19/2)))^2*(((($C$19+$G$20)-$S172)*($O$20/($O$19/2)))*$AZ$7))/3)*$T$29),(((PI()*((($C$19+$G$20)-$S172)*($O$20/($O$19/2)))^2*((($O$20+$G$20)-$S172)/3))*$T$29)-((PI()*((($C$19+$G$20)-$S172)*($O$20/($O$19/2)))^2*(((($C$19+$G$20)-$S172)*($O$20/($O$19/2)))*$AZ$7)/3)*$T$29))),IF('Silo Levels'!$L$14="Pumping",(($D$18*$T$29)+((PI()*(($C$21/2)^2)*($G$20-$S172))*$T$29))+((($D$18+$H$18)/3)*$BD$7)+(((PI()*($C$21/2)^2*(($C$21/2)*$AZ$7))/3)*$T$29),(($D$18*$T$29)+((PI()*(($C$21/2)^2)*($G$20-$S172))*$T$29))+((($D$18+$H$18)/3)*$BD$7)-(((PI()*($C$21/2)^2*(($C$21/2)*$AZ$7))/3)*$T$29)))</f>
        <v>153333.18294338064</v>
      </c>
      <c r="U172" s="73">
        <v>14.1</v>
      </c>
      <c r="V172" s="79">
        <f t="shared" si="25"/>
        <v>153321.22351621883</v>
      </c>
      <c r="W172" s="53">
        <v>14.1</v>
      </c>
      <c r="X172" s="80">
        <f>IF($W172&gt;$G$20,IF('Silo Levels'!$L$15="Pumping",((PI()*((($C$19+$G$20)-$W172)*($O$20/($O$19/2)))^2*((($O$20+$G$20)-$W172))/3)*$X$29)+(((PI()*((($C$19+$G$20)-$W172)*($O$20/($O$19/2)))^2*(((($C$19+$G$20)-$W172)*($O$20/($O$19/2)))*$AZ$8))/3)*$X$29),(((PI()*((($C$19+$G$20)-$W172)*($O$20/($O$19/2)))^2*((($O$20+$G$20)-$W172)/3))*$X$29)-((PI()*((($C$19+$G$20)-$W172)*($O$20/($O$19/2)))^2*(((($C$19+$G$20)-$W172)*($O$20/($O$19/2)))*$AZ$8)/3)*$X$29))),IF('Silo Levels'!$L$15="Pumping",(($D$18*$X$29)+((PI()*(($C$21/2)^2)*($G$20-$W172))*$X$29))+((($D$18+$H$18)/3)*$BD$8)+(((PI()*($C$21/2)^2*(($C$21/2)*$AZ$8))/3)*$X$29),(($D$18*$X$29)+((PI()*(($C$21/2)^2)*($G$20-$W172))*$X$29))+((($D$18+$H$18)/3)*$BD$8)-(((PI()*($C$21/2)^2*(($C$21/2)*$AZ$8))/3)*$X$29)))</f>
        <v>149449.79573334934</v>
      </c>
      <c r="Y172" s="73">
        <v>14.1</v>
      </c>
      <c r="Z172" s="79">
        <f t="shared" si="23"/>
        <v>150943.52075573351</v>
      </c>
      <c r="AA172" s="53">
        <v>14.1</v>
      </c>
      <c r="AB172" s="80">
        <f>IF($AA172&gt;$G$20,IF('Silo Levels'!$L$16="Pumping",((PI()*((($C$19+$G$20)-$AA172)*($O$20/($O$19/2)))^2*((($O$20+$G$20)-$AA172))/3)*$AB$29)+(((PI()*((($C$19+$G$20)-$AA172)*($O$20/($O$19/2)))^2*(((($C$19+$G$20)-$AA172)*($O$20/($O$19/2)))*$AZ$9))/3)*$AB$29),(((PI()*((($C$19+$G$20)-$AA172)*($O$20/($O$19/2)))^2*((($O$20+$G$20)-$AA172)/3))*$AB$29)-((PI()*((($C$19+$G$20)-$AA172)*($O$20/($O$19/2)))^2*(((($C$19+$G$20)-$AA172)*($O$20/($O$19/2)))*$AZ$9)/3)*$AB$29))),IF('Silo Levels'!$L$16="Pumping",(($D$18*$AB$29)+((PI()*(($C$21/2)^2)*($G$20-$AA172))*$AB$29))+((($D$18+$H$18)/3)*$BD$9)+(((PI()*($C$21/2)^2*(($C$21/2)*$AZ$9))/3)*$AB$29),(($D$18*$AB$29)+((PI()*(($C$21/2)^2)*($G$20-$AA172))*$AB$29))+((($D$18+$H$18)/3)*$BD$9)-(((PI()*($C$21/2)^2*(($C$21/2)*$AZ$9))/3)*$AB$29)))</f>
        <v>147133.31503118231</v>
      </c>
      <c r="AC172" s="73">
        <v>14.1</v>
      </c>
      <c r="AD172" s="79">
        <f t="shared" si="26"/>
        <v>150086.33065634099</v>
      </c>
      <c r="AE172" s="53">
        <v>14.1</v>
      </c>
      <c r="AF172" s="80">
        <f>IF($AE172&gt;$G$20,IF('Silo Levels'!$L$17="Pumping",((PI()*((($C$19+$G$20)-$AE172)*($O$20/($O$19/2)))^2*((($O$20+$G$20)-$AE172))/3)*$AF$29)+(((PI()*((($C$19+$G$20)-$AE172)*($O$20/($O$19/2)))^2*(((($C$19+$G$20)-$AE172)*($O$20/($O$19/2)))*$AZ$10))/3)*$AF$29),(((PI()*((($C$19+$G$20)-$AE172)*($O$20/($O$19/2)))^2*((($O$20+$G$20)-$AE172)/3))*$AF$29)-((PI()*((($C$19+$G$20)-$AE172)*($O$20/($O$19/2)))^2*(((($C$19+$G$20)-$AE172)*($O$20/($O$19/2)))*$AZ$10)/3)*$AF$29))),IF('Silo Levels'!$L$17="Pumping",(($D$18*$AF$29)+((PI()*(($C$21/2)^2)*($G$20-$AE172))*$AF$29))+((($D$18+$H$18)/3)*$BD$10)+(((PI()*($C$21/2)^2*(($C$21/2)*$AZ$10))/3)*$AF$29),(($D$18*$AF$29)+((PI()*(($C$21/2)^2)*($G$20-$AE172))*$AF$29))+((($D$18+$H$18)/3)*$BD$10)-(((PI()*($C$21/2)^2*(($C$21/2)*$AZ$10))/3)*$AF$29)))</f>
        <v>146298.19621131514</v>
      </c>
      <c r="AG172" s="73">
        <v>14.1</v>
      </c>
      <c r="AH172" s="79">
        <f t="shared" si="24"/>
        <v>150756.60810728584</v>
      </c>
      <c r="AI172" s="53">
        <v>14.1</v>
      </c>
      <c r="AJ172" s="80">
        <f>IF($AI172&gt;$G$20,IF('Silo Levels'!$L$18="Pumping",((PI()*((($C$19+$G$20)-$AI172)*($O$20/($O$19/2)))^2*((($O$20+$G$20)-$AI172))/3)*$AJ$29)+(((PI()*((($C$19+$G$20)-$AI172)*($O$20/($O$19/2)))^2*(((($C$19+$G$20)-$AI172)*($O$20/($O$19/2)))*$AZ$11))/3)*$AJ$29),(((PI()*((($C$19+$G$20)-$AI172)*($O$20/($O$19/2)))^2*((($O$20+$G$20)-$AI172)/3))*$AJ$29)-((PI()*((($C$19+$G$20)-$AI172)*($O$20/($O$19/2)))^2*(((($C$19+$G$20)-$AI172)*($O$20/($O$19/2)))*$AZ$11)/3)*$AJ$29))),IF('Silo Levels'!$L$18="Pumping",(($D$18*$AJ$29)+((PI()*(($C$21/2)^2)*($G$20-$AI172))*$AJ$29))+((($D$18+$H$18)/3)*$BD$11)+(((PI()*($C$21/2)^2*(($C$21/2)*$AZ$11))/3)*$AJ$29),(($D$18*$AJ$29)+((PI()*(($C$21/2)^2)*($G$20-$AI172))*$AJ$29))+((($D$18+$H$18)/3)*$BD$11)-(((PI()*($C$21/2)^2*(($C$21/2)*$AZ$11))/3)*$AJ$29)))</f>
        <v>146951.21508567373</v>
      </c>
    </row>
    <row r="173" spans="1:36" x14ac:dyDescent="0.3">
      <c r="A173" s="48">
        <v>14.2</v>
      </c>
      <c r="B173" s="82">
        <f t="shared" si="18"/>
        <v>89739.063410115341</v>
      </c>
      <c r="C173" s="57">
        <v>14.2</v>
      </c>
      <c r="D173" s="58">
        <f>IF($C173&gt;$G$6,IF('Silo Levels'!$L$10="Pumping",((PI()*((($C$5+$G$6)-$C173)*($O$6/($O$5/2)))^2*((($O$6+$G$6)-$C173))/3)*$D$29)+(((PI()*((($C$5+$G$6)-$C173)*($O$6/($O$5/2)))^2*(((($C$5+$G$6)-$C173)*($O$6/($O$5/2)))*$AZ$3))/3)*$D$29),(((PI()*((($C$5+$G$6)-$C173)*($O$6/($O$5/2)))^2*((($O$6+$G$6)-$C173)/3))*$D$29)-((PI()*((($C$5+$G$6)-$C173)*($O$6/($O$5/2)))^2*(((($C$5+$G$6)-$C173)*($O$6/($O$5/2)))*$AZ$3)/3)*$D$29))),IF('Silo Levels'!$L$10="Pumping",(($D$4*$D$29)+((PI()*(($C$7/2)^2)*(G$6-$C173))*$D$29))+((($D$4+$H$4)/3)*$BE$3)+(((PI()*($C$7/2)^2*(($C$7/2)*$AZ$3))/3)*$D$29),(($D$4*$D$29)+((PI()*(($C$7/2)^2)*($G$6-$C173))*$D$29))+((($D$4+$H$4)/3)*$BE$3)-(((PI()*($C$7/2)^2*(($C$7/2)*$AZ$3))/3)*$D$29)))</f>
        <v>86683.556660409144</v>
      </c>
      <c r="E173" s="73">
        <v>14.2</v>
      </c>
      <c r="F173" s="82">
        <f t="shared" si="19"/>
        <v>78399.133691577008</v>
      </c>
      <c r="G173" s="57">
        <v>14.2</v>
      </c>
      <c r="H173" s="58">
        <f>IF($G173&gt;$G$6,IF('Silo Levels'!$L$11="Pumping",((PI()*((($C$5+$G$6)-$G173)*($O$6/($O$5/2)))^2*((($O$6+$G$6)-$G173))/3)*$H$29)+(((PI()*((($C$5+$G$6)-$G173)*($O$6/($O$5/2)))^2*(((($C$5+$G$6)-$G173)*($O$6/($O$5/2)))*$AZ$4))/3)*$H$29),(((PI()*((($C$5+$G$6)-$G173)*($O$6/($O$5/2)))^2*((($O$6+$G$6)-$G173)/3))*$H$29)-((PI()*((($C$5+$G$6)-$G173)*($O$6/($O$5/2)))^2*(((($C$5+$G$6)-$G173)*($O$6/($O$5/2)))*$AZ$4)/3)*$H$29))),IF('Silo Levels'!$L$11="Pumping",(($D$4*$H$29)+((PI()*(($C$7/2)^2)*(G$6-$G173))*$H$29))+((($D$4+$H$4)/3)*$BE$4)+(((PI()*($C$7/2)^2*(($C$7/2)*$AZ$4))/3)*$H$29),(($D$4*$H$29)+((PI()*(($C$7/2)^2)*($G$6-$G173))*$H$29))+((($D$4+$H$4)/3)*$BE$4)-(((PI()*($C$7/2)^2*(($C$7/2)*$AZ$4))/3)*$H$29)))</f>
        <v>75735.358576448532</v>
      </c>
      <c r="I173" s="73">
        <v>14.2</v>
      </c>
      <c r="J173" s="79">
        <f t="shared" si="20"/>
        <v>318635.35191585112</v>
      </c>
      <c r="K173" s="53">
        <v>14.2</v>
      </c>
      <c r="L173" s="80">
        <f>IF($K173&gt;$G$13,IF('Silo Levels'!$L$12="Pumping",((PI()*((($C$12+$G$13)-$K173)*($O$13/($O$12/2)))^2*((($O$13+$G$13)-$K173))/3)*$L$29)+(((PI()*((($C$12+$G$13)-$K173)*($O$13/($O$12/2)))^2*(((($C$12+$G$13)-$K173)*($O$13/($O$12/2)))*$AZ$5))/3)*$L$29),(((PI()*((($C$12+$G$13)-$K173)*($O$13/($O$12/2)))^2*((($O$13+$G$13)-$K173)/3))*$L$29)-((PI()*((($C$12+$G$13)-$K173)*($O$13/($O$12/2)))^2*(((($C$12+$G$13)-$K173)*($O$13/($O$12/2)))*$AZ$5)/3)*$L$29))),IF('Silo Levels'!$L$12="Pumping",(($D$11*$L$29)+((PI()*(($C$14/2)^2)*($G$13-$K173))*$L$29))+((($D$11+$H$11)/3)*$BD$5)+(((PI()*($C$14/2)^2*(($C$14/2)*$AZ$5))/3)*$L$29),(($D$11*$L$29)+((PI()*(($C$14/2)^2)*($G$13-$K173))*$L$29))+((($D$11+$H$11)/3)*$BD$5)-(((PI()*($C$14/2)^2*(($C$14/2)*$AZ$5))/3)*$L$29)))</f>
        <v>304437.34523625165</v>
      </c>
      <c r="M173" s="73">
        <v>14.2</v>
      </c>
      <c r="N173" s="79">
        <f t="shared" si="21"/>
        <v>161213.67900361627</v>
      </c>
      <c r="O173" s="53">
        <v>14.2</v>
      </c>
      <c r="P173" s="80">
        <f>IF($O173&gt;$G$20,IF('Silo Levels'!$L$13="Pumping",((PI()*((($C$19+$G$20)-$O173)*($O$20/($O$19/2)))^2*((($O$20+$G$20)-$O173))/3)*$P$29)+(((PI()*((($C$19+$G$20)-$O173)*($O$20/($O$19/2)))^2*(((($C$19+$G$20)-$O173)*($O$20/($O$19/2)))*$AZ$6))/3)*$P$29),(((PI()*((($C$19+$G$20)-$O173)*($O$20/($O$19/2)))^2*((($O$20+$G$20)-$O173)/3))*$P$29)-((PI()*((($C$19+$G$20)-$O173)*($O$20/($O$19/2)))^2*(((($C$19+$G$20)-$O173)*($O$20/($O$19/2)))*$AZ$6)/3)*$P$29))),IF('Silo Levels'!$L$13="Pumping",(($D$18*$P$29)+((PI()*(($C$21/2)^2)*($G$20-$O173))*$P$29))+((($D$18+$H$18)/3)*$BD$6)+(((PI()*($C$21/2)^2*(($C$21/2)*$AZ$6))/3)*$P$29),(($D$18*$P$29)+((PI()*(($C$21/2)^2)*($G$20-$O173))*$P$29))+((($D$18+$H$18)/3)*$BD$6)-(((PI()*($C$21/2)^2*(($C$21/2)*$AZ$6))/3)*$P$29)))</f>
        <v>157128.47767159151</v>
      </c>
      <c r="Q173" s="73">
        <v>14.2</v>
      </c>
      <c r="R173" s="79">
        <f t="shared" si="22"/>
        <v>156908.45357698854</v>
      </c>
      <c r="S173" s="53">
        <v>14.2</v>
      </c>
      <c r="T173" s="80">
        <f>IF($S173&gt;$G$20,IF('Silo Levels'!$L$14="Pumping",((PI()*((($C$19+$G$20)-$S173)*($O$20/($O$19/2)))^2*((($O$20+$G$20)-$S173))/3)*$T$29)+(((PI()*((($C$19+$G$20)-$S173)*($O$20/($O$19/2)))^2*(((($C$19+$G$20)-$S173)*($O$20/($O$19/2)))*$AZ$7))/3)*$T$29),(((PI()*((($C$19+$G$20)-$S173)*($O$20/($O$19/2)))^2*((($O$20+$G$20)-$S173)/3))*$T$29)-((PI()*((($C$19+$G$20)-$S173)*($O$20/($O$19/2)))^2*(((($C$19+$G$20)-$S173)*($O$20/($O$19/2)))*$AZ$7)/3)*$T$29))),IF('Silo Levels'!$L$14="Pumping",(($D$18*$T$29)+((PI()*(($C$21/2)^2)*($G$20-$S173))*$T$29))+((($D$18+$H$18)/3)*$BD$7)+(((PI()*($C$21/2)^2*(($C$21/2)*$AZ$7))/3)*$T$29),(($D$18*$T$29)+((PI()*(($C$21/2)^2)*($G$20-$S173))*$T$29))+((($D$18+$H$18)/3)*$BD$7)-(((PI()*($C$21/2)^2*(($C$21/2)*$AZ$7))/3)*$T$29)))</f>
        <v>152934.39210585968</v>
      </c>
      <c r="U173" s="73">
        <v>14.2</v>
      </c>
      <c r="V173" s="79">
        <f t="shared" si="25"/>
        <v>152932.73180839079</v>
      </c>
      <c r="W173" s="53">
        <v>14.2</v>
      </c>
      <c r="X173" s="80">
        <f>IF($W173&gt;$G$20,IF('Silo Levels'!$L$15="Pumping",((PI()*((($C$19+$G$20)-$W173)*($O$20/($O$19/2)))^2*((($O$20+$G$20)-$W173))/3)*$X$29)+(((PI()*((($C$19+$G$20)-$W173)*($O$20/($O$19/2)))^2*(((($C$19+$G$20)-$W173)*($O$20/($O$19/2)))*$AZ$8))/3)*$X$29),(((PI()*((($C$19+$G$20)-$W173)*($O$20/($O$19/2)))^2*((($O$20+$G$20)-$W173)/3))*$X$29)-((PI()*((($C$19+$G$20)-$W173)*($O$20/($O$19/2)))^2*(((($C$19+$G$20)-$W173)*($O$20/($O$19/2)))*$AZ$8)/3)*$X$29))),IF('Silo Levels'!$L$15="Pumping",(($D$18*$X$29)+((PI()*(($C$21/2)^2)*($G$20-$W173))*$X$29))+((($D$18+$H$18)/3)*$BD$8)+(((PI()*($C$21/2)^2*(($C$21/2)*$AZ$8))/3)*$X$29),(($D$18*$X$29)+((PI()*(($C$21/2)^2)*($G$20-$W173))*$X$29))+((($D$18+$H$18)/3)*$BD$8)-(((PI()*($C$21/2)^2*(($C$21/2)*$AZ$8))/3)*$X$29)))</f>
        <v>149061.3040255213</v>
      </c>
      <c r="Y173" s="73">
        <v>14.2</v>
      </c>
      <c r="Z173" s="79">
        <f t="shared" si="23"/>
        <v>150561.17258546496</v>
      </c>
      <c r="AA173" s="53">
        <v>14.2</v>
      </c>
      <c r="AB173" s="80">
        <f>IF($AA173&gt;$G$20,IF('Silo Levels'!$L$16="Pumping",((PI()*((($C$19+$G$20)-$AA173)*($O$20/($O$19/2)))^2*((($O$20+$G$20)-$AA173))/3)*$AB$29)+(((PI()*((($C$19+$G$20)-$AA173)*($O$20/($O$19/2)))^2*(((($C$19+$G$20)-$AA173)*($O$20/($O$19/2)))*$AZ$9))/3)*$AB$29),(((PI()*((($C$19+$G$20)-$AA173)*($O$20/($O$19/2)))^2*((($O$20+$G$20)-$AA173)/3))*$AB$29)-((PI()*((($C$19+$G$20)-$AA173)*($O$20/($O$19/2)))^2*(((($C$19+$G$20)-$AA173)*($O$20/($O$19/2)))*$AZ$9)/3)*$AB$29))),IF('Silo Levels'!$L$16="Pumping",(($D$18*$AB$29)+((PI()*(($C$21/2)^2)*($G$20-$AA173))*$AB$29))+((($D$18+$H$18)/3)*$BD$9)+(((PI()*($C$21/2)^2*(($C$21/2)*$AZ$9))/3)*$AB$29),(($D$18*$AB$29)+((PI()*(($C$21/2)^2)*($G$20-$AA173))*$AB$29))+((($D$18+$H$18)/3)*$BD$9)-(((PI()*($C$21/2)^2*(($C$21/2)*$AZ$9))/3)*$AB$29)))</f>
        <v>146750.96686091376</v>
      </c>
      <c r="AC173" s="73">
        <v>14.2</v>
      </c>
      <c r="AD173" s="79">
        <f t="shared" si="26"/>
        <v>149706.19730436624</v>
      </c>
      <c r="AE173" s="53">
        <v>14.2</v>
      </c>
      <c r="AF173" s="80">
        <f>IF($AE173&gt;$G$20,IF('Silo Levels'!$L$17="Pumping",((PI()*((($C$19+$G$20)-$AE173)*($O$20/($O$19/2)))^2*((($O$20+$G$20)-$AE173))/3)*$AF$29)+(((PI()*((($C$19+$G$20)-$AE173)*($O$20/($O$19/2)))^2*(((($C$19+$G$20)-$AE173)*($O$20/($O$19/2)))*$AZ$10))/3)*$AF$29),(((PI()*((($C$19+$G$20)-$AE173)*($O$20/($O$19/2)))^2*((($O$20+$G$20)-$AE173)/3))*$AF$29)-((PI()*((($C$19+$G$20)-$AE173)*($O$20/($O$19/2)))^2*(((($C$19+$G$20)-$AE173)*($O$20/($O$19/2)))*$AZ$10)/3)*$AF$29))),IF('Silo Levels'!$L$17="Pumping",(($D$18*$AF$29)+((PI()*(($C$21/2)^2)*($G$20-$AE173))*$AF$29))+((($D$18+$H$18)/3)*$BD$10)+(((PI()*($C$21/2)^2*(($C$21/2)*$AZ$10))/3)*$AF$29),(($D$18*$AF$29)+((PI()*(($C$21/2)^2)*($G$20-$AE173))*$AF$29))+((($D$18+$H$18)/3)*$BD$10)-(((PI()*($C$21/2)^2*(($C$21/2)*$AZ$10))/3)*$AF$29)))</f>
        <v>145918.0628593404</v>
      </c>
      <c r="AG173" s="73">
        <v>14.2</v>
      </c>
      <c r="AH173" s="79">
        <f t="shared" si="24"/>
        <v>150374.74288421115</v>
      </c>
      <c r="AI173" s="53">
        <v>14.2</v>
      </c>
      <c r="AJ173" s="80">
        <f>IF($AI173&gt;$G$20,IF('Silo Levels'!$L$18="Pumping",((PI()*((($C$19+$G$20)-$AI173)*($O$20/($O$19/2)))^2*((($O$20+$G$20)-$AI173))/3)*$AJ$29)+(((PI()*((($C$19+$G$20)-$AI173)*($O$20/($O$19/2)))^2*(((($C$19+$G$20)-$AI173)*($O$20/($O$19/2)))*$AZ$11))/3)*$AJ$29),(((PI()*((($C$19+$G$20)-$AI173)*($O$20/($O$19/2)))^2*((($O$20+$G$20)-$AI173)/3))*$AJ$29)-((PI()*((($C$19+$G$20)-$AI173)*($O$20/($O$19/2)))^2*(((($C$19+$G$20)-$AI173)*($O$20/($O$19/2)))*$AZ$11)/3)*$AJ$29))),IF('Silo Levels'!$L$18="Pumping",(($D$18*$AJ$29)+((PI()*(($C$21/2)^2)*($G$20-$AI173))*$AJ$29))+((($D$18+$H$18)/3)*$BD$11)+(((PI()*($C$21/2)^2*(($C$21/2)*$AZ$11))/3)*$AJ$29),(($D$18*$AJ$29)+((PI()*(($C$21/2)^2)*($G$20-$AI173))*$AJ$29))+((($D$18+$H$18)/3)*$BD$11)-(((PI()*($C$21/2)^2*(($C$21/2)*$AZ$11))/3)*$AJ$29)))</f>
        <v>146569.34986259905</v>
      </c>
    </row>
    <row r="174" spans="1:36" x14ac:dyDescent="0.3">
      <c r="A174" s="48">
        <v>14.3</v>
      </c>
      <c r="B174" s="82">
        <f t="shared" si="18"/>
        <v>89301.041536588513</v>
      </c>
      <c r="C174" s="57">
        <v>14.3</v>
      </c>
      <c r="D174" s="58">
        <f>IF($C174&gt;$G$6,IF('Silo Levels'!$L$10="Pumping",((PI()*((($C$5+$G$6)-$C174)*($O$6/($O$5/2)))^2*((($O$6+$G$6)-$C174))/3)*$D$29)+(((PI()*((($C$5+$G$6)-$C174)*($O$6/($O$5/2)))^2*(((($C$5+$G$6)-$C174)*($O$6/($O$5/2)))*$AZ$3))/3)*$D$29),(((PI()*((($C$5+$G$6)-$C174)*($O$6/($O$5/2)))^2*((($O$6+$G$6)-$C174)/3))*$D$29)-((PI()*((($C$5+$G$6)-$C174)*($O$6/($O$5/2)))^2*(((($C$5+$G$6)-$C174)*($O$6/($O$5/2)))*$AZ$3)/3)*$D$29))),IF('Silo Levels'!$L$10="Pumping",(($D$4*$D$29)+((PI()*(($C$7/2)^2)*(G$6-$C174))*$D$29))+((($D$4+$H$4)/3)*$BE$3)+(((PI()*($C$7/2)^2*(($C$7/2)*$AZ$3))/3)*$D$29),(($D$4*$D$29)+((PI()*(($C$7/2)^2)*($G$6-$C174))*$D$29))+((($D$4+$H$4)/3)*$BE$3)-(((PI()*($C$7/2)^2*(($C$7/2)*$AZ$3))/3)*$D$29)))</f>
        <v>86245.534786882316</v>
      </c>
      <c r="E174" s="73">
        <v>14.3</v>
      </c>
      <c r="F174" s="82">
        <f t="shared" si="19"/>
        <v>78017.268468502341</v>
      </c>
      <c r="G174" s="57">
        <v>14.3</v>
      </c>
      <c r="H174" s="58">
        <f>IF($G174&gt;$G$6,IF('Silo Levels'!$L$11="Pumping",((PI()*((($C$5+$G$6)-$G174)*($O$6/($O$5/2)))^2*((($O$6+$G$6)-$G174))/3)*$H$29)+(((PI()*((($C$5+$G$6)-$G174)*($O$6/($O$5/2)))^2*(((($C$5+$G$6)-$G174)*($O$6/($O$5/2)))*$AZ$4))/3)*$H$29),(((PI()*((($C$5+$G$6)-$G174)*($O$6/($O$5/2)))^2*((($O$6+$G$6)-$G174)/3))*$H$29)-((PI()*((($C$5+$G$6)-$G174)*($O$6/($O$5/2)))^2*(((($C$5+$G$6)-$G174)*($O$6/($O$5/2)))*$AZ$4)/3)*$H$29))),IF('Silo Levels'!$L$11="Pumping",(($D$4*$H$29)+((PI()*(($C$7/2)^2)*(G$6-$G174))*$H$29))+((($D$4+$H$4)/3)*$BE$4)+(((PI()*($C$7/2)^2*(($C$7/2)*$AZ$4))/3)*$H$29),(($D$4*$H$29)+((PI()*(($C$7/2)^2)*($G$6-$G174))*$H$29))+((($D$4+$H$4)/3)*$BE$4)-(((PI()*($C$7/2)^2*(($C$7/2)*$AZ$4))/3)*$H$29)))</f>
        <v>75353.493353373866</v>
      </c>
      <c r="I174" s="73">
        <v>14.3</v>
      </c>
      <c r="J174" s="79">
        <f t="shared" si="20"/>
        <v>317716.38708222</v>
      </c>
      <c r="K174" s="53">
        <v>14.3</v>
      </c>
      <c r="L174" s="80">
        <f>IF($K174&gt;$G$13,IF('Silo Levels'!$L$12="Pumping",((PI()*((($C$12+$G$13)-$K174)*($O$13/($O$12/2)))^2*((($O$13+$G$13)-$K174))/3)*$L$29)+(((PI()*((($C$12+$G$13)-$K174)*($O$13/($O$12/2)))^2*(((($C$12+$G$13)-$K174)*($O$13/($O$12/2)))*$AZ$5))/3)*$L$29),(((PI()*((($C$12+$G$13)-$K174)*($O$13/($O$12/2)))^2*((($O$13+$G$13)-$K174)/3))*$L$29)-((PI()*((($C$12+$G$13)-$K174)*($O$13/($O$12/2)))^2*(((($C$12+$G$13)-$K174)*($O$13/($O$12/2)))*$AZ$5)/3)*$L$29))),IF('Silo Levels'!$L$12="Pumping",(($D$11*$L$29)+((PI()*(($C$14/2)^2)*($G$13-$K174))*$L$29))+((($D$11+$H$11)/3)*$BD$5)+(((PI()*($C$14/2)^2*(($C$14/2)*$AZ$5))/3)*$L$29),(($D$11*$L$29)+((PI()*(($C$14/2)^2)*($G$13-$K174))*$L$29))+((($D$11+$H$11)/3)*$BD$5)-(((PI()*($C$14/2)^2*(($C$14/2)*$AZ$5))/3)*$L$29)))</f>
        <v>303518.38040262053</v>
      </c>
      <c r="M174" s="73">
        <v>14.3</v>
      </c>
      <c r="N174" s="79">
        <f t="shared" si="21"/>
        <v>160803.73545531553</v>
      </c>
      <c r="O174" s="53">
        <v>14.3</v>
      </c>
      <c r="P174" s="80">
        <f>IF($O174&gt;$G$20,IF('Silo Levels'!$L$13="Pumping",((PI()*((($C$19+$G$20)-$O174)*($O$20/($O$19/2)))^2*((($O$20+$G$20)-$O174))/3)*$P$29)+(((PI()*((($C$19+$G$20)-$O174)*($O$20/($O$19/2)))^2*(((($C$19+$G$20)-$O174)*($O$20/($O$19/2)))*$AZ$6))/3)*$P$29),(((PI()*((($C$19+$G$20)-$O174)*($O$20/($O$19/2)))^2*((($O$20+$G$20)-$O174)/3))*$P$29)-((PI()*((($C$19+$G$20)-$O174)*($O$20/($O$19/2)))^2*(((($C$19+$G$20)-$O174)*($O$20/($O$19/2)))*$AZ$6)/3)*$P$29))),IF('Silo Levels'!$L$13="Pumping",(($D$18*$P$29)+((PI()*(($C$21/2)^2)*($G$20-$O174))*$P$29))+((($D$18+$H$18)/3)*$BD$6)+(((PI()*($C$21/2)^2*(($C$21/2)*$AZ$6))/3)*$P$29),(($D$18*$P$29)+((PI()*(($C$21/2)^2)*($G$20-$O174))*$P$29))+((($D$18+$H$18)/3)*$BD$6)-(((PI()*($C$21/2)^2*(($C$21/2)*$AZ$6))/3)*$P$29)))</f>
        <v>156718.53412329077</v>
      </c>
      <c r="Q174" s="73">
        <v>14.3</v>
      </c>
      <c r="R174" s="79">
        <f t="shared" si="22"/>
        <v>156509.6627394676</v>
      </c>
      <c r="S174" s="53">
        <v>14.3</v>
      </c>
      <c r="T174" s="80">
        <f>IF($S174&gt;$G$20,IF('Silo Levels'!$L$14="Pumping",((PI()*((($C$19+$G$20)-$S174)*($O$20/($O$19/2)))^2*((($O$20+$G$20)-$S174))/3)*$T$29)+(((PI()*((($C$19+$G$20)-$S174)*($O$20/($O$19/2)))^2*(((($C$19+$G$20)-$S174)*($O$20/($O$19/2)))*$AZ$7))/3)*$T$29),(((PI()*((($C$19+$G$20)-$S174)*($O$20/($O$19/2)))^2*((($O$20+$G$20)-$S174)/3))*$T$29)-((PI()*((($C$19+$G$20)-$S174)*($O$20/($O$19/2)))^2*(((($C$19+$G$20)-$S174)*($O$20/($O$19/2)))*$AZ$7)/3)*$T$29))),IF('Silo Levels'!$L$14="Pumping",(($D$18*$T$29)+((PI()*(($C$21/2)^2)*($G$20-$S174))*$T$29))+((($D$18+$H$18)/3)*$BD$7)+(((PI()*($C$21/2)^2*(($C$21/2)*$AZ$7))/3)*$T$29),(($D$18*$T$29)+((PI()*(($C$21/2)^2)*($G$20-$S174))*$T$29))+((($D$18+$H$18)/3)*$BD$7)-(((PI()*($C$21/2)^2*(($C$21/2)*$AZ$7))/3)*$T$29)))</f>
        <v>152535.60126833874</v>
      </c>
      <c r="U174" s="73">
        <v>14.3</v>
      </c>
      <c r="V174" s="79">
        <f t="shared" si="25"/>
        <v>152544.24010056278</v>
      </c>
      <c r="W174" s="53">
        <v>14.3</v>
      </c>
      <c r="X174" s="80">
        <f>IF($W174&gt;$G$20,IF('Silo Levels'!$L$15="Pumping",((PI()*((($C$19+$G$20)-$W174)*($O$20/($O$19/2)))^2*((($O$20+$G$20)-$W174))/3)*$X$29)+(((PI()*((($C$19+$G$20)-$W174)*($O$20/($O$19/2)))^2*(((($C$19+$G$20)-$W174)*($O$20/($O$19/2)))*$AZ$8))/3)*$X$29),(((PI()*((($C$19+$G$20)-$W174)*($O$20/($O$19/2)))^2*((($O$20+$G$20)-$W174)/3))*$X$29)-((PI()*((($C$19+$G$20)-$W174)*($O$20/($O$19/2)))^2*(((($C$19+$G$20)-$W174)*($O$20/($O$19/2)))*$AZ$8)/3)*$X$29))),IF('Silo Levels'!$L$15="Pumping",(($D$18*$X$29)+((PI()*(($C$21/2)^2)*($G$20-$W174))*$X$29))+((($D$18+$H$18)/3)*$BD$8)+(((PI()*($C$21/2)^2*(($C$21/2)*$AZ$8))/3)*$X$29),(($D$18*$X$29)+((PI()*(($C$21/2)^2)*($G$20-$W174))*$X$29))+((($D$18+$H$18)/3)*$BD$8)-(((PI()*($C$21/2)^2*(($C$21/2)*$AZ$8))/3)*$X$29)))</f>
        <v>148672.81231769329</v>
      </c>
      <c r="Y174" s="73">
        <v>14.3</v>
      </c>
      <c r="Z174" s="79">
        <f t="shared" si="23"/>
        <v>150178.82441519637</v>
      </c>
      <c r="AA174" s="53">
        <v>14.3</v>
      </c>
      <c r="AB174" s="80">
        <f>IF($AA174&gt;$G$20,IF('Silo Levels'!$L$16="Pumping",((PI()*((($C$19+$G$20)-$AA174)*($O$20/($O$19/2)))^2*((($O$20+$G$20)-$AA174))/3)*$AB$29)+(((PI()*((($C$19+$G$20)-$AA174)*($O$20/($O$19/2)))^2*(((($C$19+$G$20)-$AA174)*($O$20/($O$19/2)))*$AZ$9))/3)*$AB$29),(((PI()*((($C$19+$G$20)-$AA174)*($O$20/($O$19/2)))^2*((($O$20+$G$20)-$AA174)/3))*$AB$29)-((PI()*((($C$19+$G$20)-$AA174)*($O$20/($O$19/2)))^2*(((($C$19+$G$20)-$AA174)*($O$20/($O$19/2)))*$AZ$9)/3)*$AB$29))),IF('Silo Levels'!$L$16="Pumping",(($D$18*$AB$29)+((PI()*(($C$21/2)^2)*($G$20-$AA174))*$AB$29))+((($D$18+$H$18)/3)*$BD$9)+(((PI()*($C$21/2)^2*(($C$21/2)*$AZ$9))/3)*$AB$29),(($D$18*$AB$29)+((PI()*(($C$21/2)^2)*($G$20-$AA174))*$AB$29))+((($D$18+$H$18)/3)*$BD$9)-(((PI()*($C$21/2)^2*(($C$21/2)*$AZ$9))/3)*$AB$29)))</f>
        <v>146368.61869064518</v>
      </c>
      <c r="AC174" s="73">
        <v>14.3</v>
      </c>
      <c r="AD174" s="79">
        <f t="shared" si="26"/>
        <v>149326.06395239153</v>
      </c>
      <c r="AE174" s="53">
        <v>14.3</v>
      </c>
      <c r="AF174" s="80">
        <f>IF($AE174&gt;$G$20,IF('Silo Levels'!$L$17="Pumping",((PI()*((($C$19+$G$20)-$AE174)*($O$20/($O$19/2)))^2*((($O$20+$G$20)-$AE174))/3)*$AF$29)+(((PI()*((($C$19+$G$20)-$AE174)*($O$20/($O$19/2)))^2*(((($C$19+$G$20)-$AE174)*($O$20/($O$19/2)))*$AZ$10))/3)*$AF$29),(((PI()*((($C$19+$G$20)-$AE174)*($O$20/($O$19/2)))^2*((($O$20+$G$20)-$AE174)/3))*$AF$29)-((PI()*((($C$19+$G$20)-$AE174)*($O$20/($O$19/2)))^2*(((($C$19+$G$20)-$AE174)*($O$20/($O$19/2)))*$AZ$10)/3)*$AF$29))),IF('Silo Levels'!$L$17="Pumping",(($D$18*$AF$29)+((PI()*(($C$21/2)^2)*($G$20-$AE174))*$AF$29))+((($D$18+$H$18)/3)*$BD$10)+(((PI()*($C$21/2)^2*(($C$21/2)*$AZ$10))/3)*$AF$29),(($D$18*$AF$29)+((PI()*(($C$21/2)^2)*($G$20-$AE174))*$AF$29))+((($D$18+$H$18)/3)*$BD$10)-(((PI()*($C$21/2)^2*(($C$21/2)*$AZ$10))/3)*$AF$29)))</f>
        <v>145537.92950736568</v>
      </c>
      <c r="AG174" s="73">
        <v>14.3</v>
      </c>
      <c r="AH174" s="79">
        <f t="shared" si="24"/>
        <v>149992.87766113647</v>
      </c>
      <c r="AI174" s="53">
        <v>14.3</v>
      </c>
      <c r="AJ174" s="80">
        <f>IF($AI174&gt;$G$20,IF('Silo Levels'!$L$18="Pumping",((PI()*((($C$19+$G$20)-$AI174)*($O$20/($O$19/2)))^2*((($O$20+$G$20)-$AI174))/3)*$AJ$29)+(((PI()*((($C$19+$G$20)-$AI174)*($O$20/($O$19/2)))^2*(((($C$19+$G$20)-$AI174)*($O$20/($O$19/2)))*$AZ$11))/3)*$AJ$29),(((PI()*((($C$19+$G$20)-$AI174)*($O$20/($O$19/2)))^2*((($O$20+$G$20)-$AI174)/3))*$AJ$29)-((PI()*((($C$19+$G$20)-$AI174)*($O$20/($O$19/2)))^2*(((($C$19+$G$20)-$AI174)*($O$20/($O$19/2)))*$AZ$11)/3)*$AJ$29))),IF('Silo Levels'!$L$18="Pumping",(($D$18*$AJ$29)+((PI()*(($C$21/2)^2)*($G$20-$AI174))*$AJ$29))+((($D$18+$H$18)/3)*$BD$11)+(((PI()*($C$21/2)^2*(($C$21/2)*$AZ$11))/3)*$AJ$29),(($D$18*$AJ$29)+((PI()*(($C$21/2)^2)*($G$20-$AI174))*$AJ$29))+((($D$18+$H$18)/3)*$BD$11)-(((PI()*($C$21/2)^2*(($C$21/2)*$AZ$11))/3)*$AJ$29)))</f>
        <v>146187.48463952437</v>
      </c>
    </row>
    <row r="175" spans="1:36" x14ac:dyDescent="0.3">
      <c r="A175" s="48">
        <v>14.4</v>
      </c>
      <c r="B175" s="82">
        <f t="shared" si="18"/>
        <v>88863.019663061699</v>
      </c>
      <c r="C175" s="57">
        <v>14.4</v>
      </c>
      <c r="D175" s="58">
        <f>IF($C175&gt;$G$6,IF('Silo Levels'!$L$10="Pumping",((PI()*((($C$5+$G$6)-$C175)*($O$6/($O$5/2)))^2*((($O$6+$G$6)-$C175))/3)*$D$29)+(((PI()*((($C$5+$G$6)-$C175)*($O$6/($O$5/2)))^2*(((($C$5+$G$6)-$C175)*($O$6/($O$5/2)))*$AZ$3))/3)*$D$29),(((PI()*((($C$5+$G$6)-$C175)*($O$6/($O$5/2)))^2*((($O$6+$G$6)-$C175)/3))*$D$29)-((PI()*((($C$5+$G$6)-$C175)*($O$6/($O$5/2)))^2*(((($C$5+$G$6)-$C175)*($O$6/($O$5/2)))*$AZ$3)/3)*$D$29))),IF('Silo Levels'!$L$10="Pumping",(($D$4*$D$29)+((PI()*(($C$7/2)^2)*(G$6-$C175))*$D$29))+((($D$4+$H$4)/3)*$BE$3)+(((PI()*($C$7/2)^2*(($C$7/2)*$AZ$3))/3)*$D$29),(($D$4*$D$29)+((PI()*(($C$7/2)^2)*($G$6-$C175))*$D$29))+((($D$4+$H$4)/3)*$BE$3)-(((PI()*($C$7/2)^2*(($C$7/2)*$AZ$3))/3)*$D$29)))</f>
        <v>85807.512913355502</v>
      </c>
      <c r="E175" s="73">
        <v>14.4</v>
      </c>
      <c r="F175" s="82">
        <f t="shared" si="19"/>
        <v>77635.403245427689</v>
      </c>
      <c r="G175" s="57">
        <v>14.4</v>
      </c>
      <c r="H175" s="58">
        <f>IF($G175&gt;$G$6,IF('Silo Levels'!$L$11="Pumping",((PI()*((($C$5+$G$6)-$G175)*($O$6/($O$5/2)))^2*((($O$6+$G$6)-$G175))/3)*$H$29)+(((PI()*((($C$5+$G$6)-$G175)*($O$6/($O$5/2)))^2*(((($C$5+$G$6)-$G175)*($O$6/($O$5/2)))*$AZ$4))/3)*$H$29),(((PI()*((($C$5+$G$6)-$G175)*($O$6/($O$5/2)))^2*((($O$6+$G$6)-$G175)/3))*$H$29)-((PI()*((($C$5+$G$6)-$G175)*($O$6/($O$5/2)))^2*(((($C$5+$G$6)-$G175)*($O$6/($O$5/2)))*$AZ$4)/3)*$H$29))),IF('Silo Levels'!$L$11="Pumping",(($D$4*$H$29)+((PI()*(($C$7/2)^2)*(G$6-$G175))*$H$29))+((($D$4+$H$4)/3)*$BE$4)+(((PI()*($C$7/2)^2*(($C$7/2)*$AZ$4))/3)*$H$29),(($D$4*$H$29)+((PI()*(($C$7/2)^2)*($G$6-$G175))*$H$29))+((($D$4+$H$4)/3)*$BE$4)-(((PI()*($C$7/2)^2*(($C$7/2)*$AZ$4))/3)*$H$29)))</f>
        <v>74971.628130299214</v>
      </c>
      <c r="I175" s="73">
        <v>14.4</v>
      </c>
      <c r="J175" s="79">
        <f t="shared" si="20"/>
        <v>316797.42224858905</v>
      </c>
      <c r="K175" s="53">
        <v>14.4</v>
      </c>
      <c r="L175" s="80">
        <f>IF($K175&gt;$G$13,IF('Silo Levels'!$L$12="Pumping",((PI()*((($C$12+$G$13)-$K175)*($O$13/($O$12/2)))^2*((($O$13+$G$13)-$K175))/3)*$L$29)+(((PI()*((($C$12+$G$13)-$K175)*($O$13/($O$12/2)))^2*(((($C$12+$G$13)-$K175)*($O$13/($O$12/2)))*$AZ$5))/3)*$L$29),(((PI()*((($C$12+$G$13)-$K175)*($O$13/($O$12/2)))^2*((($O$13+$G$13)-$K175)/3))*$L$29)-((PI()*((($C$12+$G$13)-$K175)*($O$13/($O$12/2)))^2*(((($C$12+$G$13)-$K175)*($O$13/($O$12/2)))*$AZ$5)/3)*$L$29))),IF('Silo Levels'!$L$12="Pumping",(($D$11*$L$29)+((PI()*(($C$14/2)^2)*($G$13-$K175))*$L$29))+((($D$11+$H$11)/3)*$BD$5)+(((PI()*($C$14/2)^2*(($C$14/2)*$AZ$5))/3)*$L$29),(($D$11*$L$29)+((PI()*(($C$14/2)^2)*($G$13-$K175))*$L$29))+((($D$11+$H$11)/3)*$BD$5)-(((PI()*($C$14/2)^2*(($C$14/2)*$AZ$5))/3)*$L$29)))</f>
        <v>302599.41556898959</v>
      </c>
      <c r="M175" s="73">
        <v>14.4</v>
      </c>
      <c r="N175" s="79">
        <f t="shared" si="21"/>
        <v>160393.79190701479</v>
      </c>
      <c r="O175" s="53">
        <v>14.4</v>
      </c>
      <c r="P175" s="80">
        <f>IF($O175&gt;$G$20,IF('Silo Levels'!$L$13="Pumping",((PI()*((($C$19+$G$20)-$O175)*($O$20/($O$19/2)))^2*((($O$20+$G$20)-$O175))/3)*$P$29)+(((PI()*((($C$19+$G$20)-$O175)*($O$20/($O$19/2)))^2*(((($C$19+$G$20)-$O175)*($O$20/($O$19/2)))*$AZ$6))/3)*$P$29),(((PI()*((($C$19+$G$20)-$O175)*($O$20/($O$19/2)))^2*((($O$20+$G$20)-$O175)/3))*$P$29)-((PI()*((($C$19+$G$20)-$O175)*($O$20/($O$19/2)))^2*(((($C$19+$G$20)-$O175)*($O$20/($O$19/2)))*$AZ$6)/3)*$P$29))),IF('Silo Levels'!$L$13="Pumping",(($D$18*$P$29)+((PI()*(($C$21/2)^2)*($G$20-$O175))*$P$29))+((($D$18+$H$18)/3)*$BD$6)+(((PI()*($C$21/2)^2*(($C$21/2)*$AZ$6))/3)*$P$29),(($D$18*$P$29)+((PI()*(($C$21/2)^2)*($G$20-$O175))*$P$29))+((($D$18+$H$18)/3)*$BD$6)-(((PI()*($C$21/2)^2*(($C$21/2)*$AZ$6))/3)*$P$29)))</f>
        <v>156308.59057499003</v>
      </c>
      <c r="Q175" s="73">
        <v>14.4</v>
      </c>
      <c r="R175" s="79">
        <f t="shared" si="22"/>
        <v>156110.87190194667</v>
      </c>
      <c r="S175" s="53">
        <v>14.4</v>
      </c>
      <c r="T175" s="80">
        <f>IF($S175&gt;$G$20,IF('Silo Levels'!$L$14="Pumping",((PI()*((($C$19+$G$20)-$S175)*($O$20/($O$19/2)))^2*((($O$20+$G$20)-$S175))/3)*$T$29)+(((PI()*((($C$19+$G$20)-$S175)*($O$20/($O$19/2)))^2*(((($C$19+$G$20)-$S175)*($O$20/($O$19/2)))*$AZ$7))/3)*$T$29),(((PI()*((($C$19+$G$20)-$S175)*($O$20/($O$19/2)))^2*((($O$20+$G$20)-$S175)/3))*$T$29)-((PI()*((($C$19+$G$20)-$S175)*($O$20/($O$19/2)))^2*(((($C$19+$G$20)-$S175)*($O$20/($O$19/2)))*$AZ$7)/3)*$T$29))),IF('Silo Levels'!$L$14="Pumping",(($D$18*$T$29)+((PI()*(($C$21/2)^2)*($G$20-$S175))*$T$29))+((($D$18+$H$18)/3)*$BD$7)+(((PI()*($C$21/2)^2*(($C$21/2)*$AZ$7))/3)*$T$29),(($D$18*$T$29)+((PI()*(($C$21/2)^2)*($G$20-$S175))*$T$29))+((($D$18+$H$18)/3)*$BD$7)-(((PI()*($C$21/2)^2*(($C$21/2)*$AZ$7))/3)*$T$29)))</f>
        <v>152136.8104308178</v>
      </c>
      <c r="U175" s="73">
        <v>14.4</v>
      </c>
      <c r="V175" s="79">
        <f t="shared" si="25"/>
        <v>152155.74839273476</v>
      </c>
      <c r="W175" s="53">
        <v>14.4</v>
      </c>
      <c r="X175" s="80">
        <f>IF($W175&gt;$G$20,IF('Silo Levels'!$L$15="Pumping",((PI()*((($C$19+$G$20)-$W175)*($O$20/($O$19/2)))^2*((($O$20+$G$20)-$W175))/3)*$X$29)+(((PI()*((($C$19+$G$20)-$W175)*($O$20/($O$19/2)))^2*(((($C$19+$G$20)-$W175)*($O$20/($O$19/2)))*$AZ$8))/3)*$X$29),(((PI()*((($C$19+$G$20)-$W175)*($O$20/($O$19/2)))^2*((($O$20+$G$20)-$W175)/3))*$X$29)-((PI()*((($C$19+$G$20)-$W175)*($O$20/($O$19/2)))^2*(((($C$19+$G$20)-$W175)*($O$20/($O$19/2)))*$AZ$8)/3)*$X$29))),IF('Silo Levels'!$L$15="Pumping",(($D$18*$X$29)+((PI()*(($C$21/2)^2)*($G$20-$W175))*$X$29))+((($D$18+$H$18)/3)*$BD$8)+(((PI()*($C$21/2)^2*(($C$21/2)*$AZ$8))/3)*$X$29),(($D$18*$X$29)+((PI()*(($C$21/2)^2)*($G$20-$W175))*$X$29))+((($D$18+$H$18)/3)*$BD$8)-(((PI()*($C$21/2)^2*(($C$21/2)*$AZ$8))/3)*$X$29)))</f>
        <v>148284.32060986527</v>
      </c>
      <c r="Y175" s="73">
        <v>14.4</v>
      </c>
      <c r="Z175" s="79">
        <f t="shared" si="23"/>
        <v>149796.47624492785</v>
      </c>
      <c r="AA175" s="53">
        <v>14.4</v>
      </c>
      <c r="AB175" s="80">
        <f>IF($AA175&gt;$G$20,IF('Silo Levels'!$L$16="Pumping",((PI()*((($C$19+$G$20)-$AA175)*($O$20/($O$19/2)))^2*((($O$20+$G$20)-$AA175))/3)*$AB$29)+(((PI()*((($C$19+$G$20)-$AA175)*($O$20/($O$19/2)))^2*(((($C$19+$G$20)-$AA175)*($O$20/($O$19/2)))*$AZ$9))/3)*$AB$29),(((PI()*((($C$19+$G$20)-$AA175)*($O$20/($O$19/2)))^2*((($O$20+$G$20)-$AA175)/3))*$AB$29)-((PI()*((($C$19+$G$20)-$AA175)*($O$20/($O$19/2)))^2*(((($C$19+$G$20)-$AA175)*($O$20/($O$19/2)))*$AZ$9)/3)*$AB$29))),IF('Silo Levels'!$L$16="Pumping",(($D$18*$AB$29)+((PI()*(($C$21/2)^2)*($G$20-$AA175))*$AB$29))+((($D$18+$H$18)/3)*$BD$9)+(((PI()*($C$21/2)^2*(($C$21/2)*$AZ$9))/3)*$AB$29),(($D$18*$AB$29)+((PI()*(($C$21/2)^2)*($G$20-$AA175))*$AB$29))+((($D$18+$H$18)/3)*$BD$9)-(((PI()*($C$21/2)^2*(($C$21/2)*$AZ$9))/3)*$AB$29)))</f>
        <v>145986.27052037665</v>
      </c>
      <c r="AC175" s="73">
        <v>14.4</v>
      </c>
      <c r="AD175" s="79">
        <f t="shared" si="26"/>
        <v>148945.93060041682</v>
      </c>
      <c r="AE175" s="53">
        <v>14.4</v>
      </c>
      <c r="AF175" s="80">
        <f>IF($AE175&gt;$G$20,IF('Silo Levels'!$L$17="Pumping",((PI()*((($C$19+$G$20)-$AE175)*($O$20/($O$19/2)))^2*((($O$20+$G$20)-$AE175))/3)*$AF$29)+(((PI()*((($C$19+$G$20)-$AE175)*($O$20/($O$19/2)))^2*(((($C$19+$G$20)-$AE175)*($O$20/($O$19/2)))*$AZ$10))/3)*$AF$29),(((PI()*((($C$19+$G$20)-$AE175)*($O$20/($O$19/2)))^2*((($O$20+$G$20)-$AE175)/3))*$AF$29)-((PI()*((($C$19+$G$20)-$AE175)*($O$20/($O$19/2)))^2*(((($C$19+$G$20)-$AE175)*($O$20/($O$19/2)))*$AZ$10)/3)*$AF$29))),IF('Silo Levels'!$L$17="Pumping",(($D$18*$AF$29)+((PI()*(($C$21/2)^2)*($G$20-$AE175))*$AF$29))+((($D$18+$H$18)/3)*$BD$10)+(((PI()*($C$21/2)^2*(($C$21/2)*$AZ$10))/3)*$AF$29),(($D$18*$AF$29)+((PI()*(($C$21/2)^2)*($G$20-$AE175))*$AF$29))+((($D$18+$H$18)/3)*$BD$10)-(((PI()*($C$21/2)^2*(($C$21/2)*$AZ$10))/3)*$AF$29)))</f>
        <v>145157.79615539097</v>
      </c>
      <c r="AG175" s="73">
        <v>14.4</v>
      </c>
      <c r="AH175" s="79">
        <f t="shared" si="24"/>
        <v>149611.01243806182</v>
      </c>
      <c r="AI175" s="53">
        <v>14.4</v>
      </c>
      <c r="AJ175" s="80">
        <f>IF($AI175&gt;$G$20,IF('Silo Levels'!$L$18="Pumping",((PI()*((($C$19+$G$20)-$AI175)*($O$20/($O$19/2)))^2*((($O$20+$G$20)-$AI175))/3)*$AJ$29)+(((PI()*((($C$19+$G$20)-$AI175)*($O$20/($O$19/2)))^2*(((($C$19+$G$20)-$AI175)*($O$20/($O$19/2)))*$AZ$11))/3)*$AJ$29),(((PI()*((($C$19+$G$20)-$AI175)*($O$20/($O$19/2)))^2*((($O$20+$G$20)-$AI175)/3))*$AJ$29)-((PI()*((($C$19+$G$20)-$AI175)*($O$20/($O$19/2)))^2*(((($C$19+$G$20)-$AI175)*($O$20/($O$19/2)))*$AZ$11)/3)*$AJ$29))),IF('Silo Levels'!$L$18="Pumping",(($D$18*$AJ$29)+((PI()*(($C$21/2)^2)*($G$20-$AI175))*$AJ$29))+((($D$18+$H$18)/3)*$BD$11)+(((PI()*($C$21/2)^2*(($C$21/2)*$AZ$11))/3)*$AJ$29),(($D$18*$AJ$29)+((PI()*(($C$21/2)^2)*($G$20-$AI175))*$AJ$29))+((($D$18+$H$18)/3)*$BD$11)-(((PI()*($C$21/2)^2*(($C$21/2)*$AZ$11))/3)*$AJ$29)))</f>
        <v>145805.61941644971</v>
      </c>
    </row>
    <row r="176" spans="1:36" x14ac:dyDescent="0.3">
      <c r="A176" s="48">
        <v>14.5</v>
      </c>
      <c r="B176" s="82">
        <f t="shared" si="18"/>
        <v>88424.997789534871</v>
      </c>
      <c r="C176" s="57">
        <v>14.5</v>
      </c>
      <c r="D176" s="58">
        <f>IF($C176&gt;$G$6,IF('Silo Levels'!$L$10="Pumping",((PI()*((($C$5+$G$6)-$C176)*($O$6/($O$5/2)))^2*((($O$6+$G$6)-$C176))/3)*$D$29)+(((PI()*((($C$5+$G$6)-$C176)*($O$6/($O$5/2)))^2*(((($C$5+$G$6)-$C176)*($O$6/($O$5/2)))*$AZ$3))/3)*$D$29),(((PI()*((($C$5+$G$6)-$C176)*($O$6/($O$5/2)))^2*((($O$6+$G$6)-$C176)/3))*$D$29)-((PI()*((($C$5+$G$6)-$C176)*($O$6/($O$5/2)))^2*(((($C$5+$G$6)-$C176)*($O$6/($O$5/2)))*$AZ$3)/3)*$D$29))),IF('Silo Levels'!$L$10="Pumping",(($D$4*$D$29)+((PI()*(($C$7/2)^2)*(G$6-$C176))*$D$29))+((($D$4+$H$4)/3)*$BE$3)+(((PI()*($C$7/2)^2*(($C$7/2)*$AZ$3))/3)*$D$29),(($D$4*$D$29)+((PI()*(($C$7/2)^2)*($G$6-$C176))*$D$29))+((($D$4+$H$4)/3)*$BE$3)-(((PI()*($C$7/2)^2*(($C$7/2)*$AZ$3))/3)*$D$29)))</f>
        <v>85369.491039828674</v>
      </c>
      <c r="E176" s="73">
        <v>14.5</v>
      </c>
      <c r="F176" s="82">
        <f t="shared" si="19"/>
        <v>77253.538022353008</v>
      </c>
      <c r="G176" s="57">
        <v>14.5</v>
      </c>
      <c r="H176" s="58">
        <f>IF($G176&gt;$G$6,IF('Silo Levels'!$L$11="Pumping",((PI()*((($C$5+$G$6)-$G176)*($O$6/($O$5/2)))^2*((($O$6+$G$6)-$G176))/3)*$H$29)+(((PI()*((($C$5+$G$6)-$G176)*($O$6/($O$5/2)))^2*(((($C$5+$G$6)-$G176)*($O$6/($O$5/2)))*$AZ$4))/3)*$H$29),(((PI()*((($C$5+$G$6)-$G176)*($O$6/($O$5/2)))^2*((($O$6+$G$6)-$G176)/3))*$H$29)-((PI()*((($C$5+$G$6)-$G176)*($O$6/($O$5/2)))^2*(((($C$5+$G$6)-$G176)*($O$6/($O$5/2)))*$AZ$4)/3)*$H$29))),IF('Silo Levels'!$L$11="Pumping",(($D$4*$H$29)+((PI()*(($C$7/2)^2)*(G$6-$G176))*$H$29))+((($D$4+$H$4)/3)*$BE$4)+(((PI()*($C$7/2)^2*(($C$7/2)*$AZ$4))/3)*$H$29),(($D$4*$H$29)+((PI()*(($C$7/2)^2)*($G$6-$G176))*$H$29))+((($D$4+$H$4)/3)*$BE$4)-(((PI()*($C$7/2)^2*(($C$7/2)*$AZ$4))/3)*$H$29)))</f>
        <v>74589.762907224533</v>
      </c>
      <c r="I176" s="73">
        <v>14.5</v>
      </c>
      <c r="J176" s="79">
        <f t="shared" si="20"/>
        <v>315878.45741495799</v>
      </c>
      <c r="K176" s="53">
        <v>14.5</v>
      </c>
      <c r="L176" s="80">
        <f>IF($K176&gt;$G$13,IF('Silo Levels'!$L$12="Pumping",((PI()*((($C$12+$G$13)-$K176)*($O$13/($O$12/2)))^2*((($O$13+$G$13)-$K176))/3)*$L$29)+(((PI()*((($C$12+$G$13)-$K176)*($O$13/($O$12/2)))^2*(((($C$12+$G$13)-$K176)*($O$13/($O$12/2)))*$AZ$5))/3)*$L$29),(((PI()*((($C$12+$G$13)-$K176)*($O$13/($O$12/2)))^2*((($O$13+$G$13)-$K176)/3))*$L$29)-((PI()*((($C$12+$G$13)-$K176)*($O$13/($O$12/2)))^2*(((($C$12+$G$13)-$K176)*($O$13/($O$12/2)))*$AZ$5)/3)*$L$29))),IF('Silo Levels'!$L$12="Pumping",(($D$11*$L$29)+((PI()*(($C$14/2)^2)*($G$13-$K176))*$L$29))+((($D$11+$H$11)/3)*$BD$5)+(((PI()*($C$14/2)^2*(($C$14/2)*$AZ$5))/3)*$L$29),(($D$11*$L$29)+((PI()*(($C$14/2)^2)*($G$13-$K176))*$L$29))+((($D$11+$H$11)/3)*$BD$5)-(((PI()*($C$14/2)^2*(($C$14/2)*$AZ$5))/3)*$L$29)))</f>
        <v>301680.45073535852</v>
      </c>
      <c r="M176" s="73">
        <v>14.5</v>
      </c>
      <c r="N176" s="79">
        <f t="shared" si="21"/>
        <v>159983.84835871405</v>
      </c>
      <c r="O176" s="53">
        <v>14.5</v>
      </c>
      <c r="P176" s="80">
        <f>IF($O176&gt;$G$20,IF('Silo Levels'!$L$13="Pumping",((PI()*((($C$19+$G$20)-$O176)*($O$20/($O$19/2)))^2*((($O$20+$G$20)-$O176))/3)*$P$29)+(((PI()*((($C$19+$G$20)-$O176)*($O$20/($O$19/2)))^2*(((($C$19+$G$20)-$O176)*($O$20/($O$19/2)))*$AZ$6))/3)*$P$29),(((PI()*((($C$19+$G$20)-$O176)*($O$20/($O$19/2)))^2*((($O$20+$G$20)-$O176)/3))*$P$29)-((PI()*((($C$19+$G$20)-$O176)*($O$20/($O$19/2)))^2*(((($C$19+$G$20)-$O176)*($O$20/($O$19/2)))*$AZ$6)/3)*$P$29))),IF('Silo Levels'!$L$13="Pumping",(($D$18*$P$29)+((PI()*(($C$21/2)^2)*($G$20-$O176))*$P$29))+((($D$18+$H$18)/3)*$BD$6)+(((PI()*($C$21/2)^2*(($C$21/2)*$AZ$6))/3)*$P$29),(($D$18*$P$29)+((PI()*(($C$21/2)^2)*($G$20-$O176))*$P$29))+((($D$18+$H$18)/3)*$BD$6)-(((PI()*($C$21/2)^2*(($C$21/2)*$AZ$6))/3)*$P$29)))</f>
        <v>155898.64702668929</v>
      </c>
      <c r="Q176" s="73">
        <v>14.5</v>
      </c>
      <c r="R176" s="79">
        <f t="shared" si="22"/>
        <v>155712.08106442573</v>
      </c>
      <c r="S176" s="53">
        <v>14.5</v>
      </c>
      <c r="T176" s="80">
        <f>IF($S176&gt;$G$20,IF('Silo Levels'!$L$14="Pumping",((PI()*((($C$19+$G$20)-$S176)*($O$20/($O$19/2)))^2*((($O$20+$G$20)-$S176))/3)*$T$29)+(((PI()*((($C$19+$G$20)-$S176)*($O$20/($O$19/2)))^2*(((($C$19+$G$20)-$S176)*($O$20/($O$19/2)))*$AZ$7))/3)*$T$29),(((PI()*((($C$19+$G$20)-$S176)*($O$20/($O$19/2)))^2*((($O$20+$G$20)-$S176)/3))*$T$29)-((PI()*((($C$19+$G$20)-$S176)*($O$20/($O$19/2)))^2*(((($C$19+$G$20)-$S176)*($O$20/($O$19/2)))*$AZ$7)/3)*$T$29))),IF('Silo Levels'!$L$14="Pumping",(($D$18*$T$29)+((PI()*(($C$21/2)^2)*($G$20-$S176))*$T$29))+((($D$18+$H$18)/3)*$BD$7)+(((PI()*($C$21/2)^2*(($C$21/2)*$AZ$7))/3)*$T$29),(($D$18*$T$29)+((PI()*(($C$21/2)^2)*($G$20-$S176))*$T$29))+((($D$18+$H$18)/3)*$BD$7)-(((PI()*($C$21/2)^2*(($C$21/2)*$AZ$7))/3)*$T$29)))</f>
        <v>151738.01959329686</v>
      </c>
      <c r="U176" s="73">
        <v>14.5</v>
      </c>
      <c r="V176" s="79">
        <f t="shared" si="25"/>
        <v>151767.25668490672</v>
      </c>
      <c r="W176" s="53">
        <v>14.5</v>
      </c>
      <c r="X176" s="80">
        <f>IF($W176&gt;$G$20,IF('Silo Levels'!$L$15="Pumping",((PI()*((($C$19+$G$20)-$W176)*($O$20/($O$19/2)))^2*((($O$20+$G$20)-$W176))/3)*$X$29)+(((PI()*((($C$19+$G$20)-$W176)*($O$20/($O$19/2)))^2*(((($C$19+$G$20)-$W176)*($O$20/($O$19/2)))*$AZ$8))/3)*$X$29),(((PI()*((($C$19+$G$20)-$W176)*($O$20/($O$19/2)))^2*((($O$20+$G$20)-$W176)/3))*$X$29)-((PI()*((($C$19+$G$20)-$W176)*($O$20/($O$19/2)))^2*(((($C$19+$G$20)-$W176)*($O$20/($O$19/2)))*$AZ$8)/3)*$X$29))),IF('Silo Levels'!$L$15="Pumping",(($D$18*$X$29)+((PI()*(($C$21/2)^2)*($G$20-$W176))*$X$29))+((($D$18+$H$18)/3)*$BD$8)+(((PI()*($C$21/2)^2*(($C$21/2)*$AZ$8))/3)*$X$29),(($D$18*$X$29)+((PI()*(($C$21/2)^2)*($G$20-$W176))*$X$29))+((($D$18+$H$18)/3)*$BD$8)-(((PI()*($C$21/2)^2*(($C$21/2)*$AZ$8))/3)*$X$29)))</f>
        <v>147895.82890203723</v>
      </c>
      <c r="Y176" s="73">
        <v>14.5</v>
      </c>
      <c r="Z176" s="79">
        <f t="shared" si="23"/>
        <v>149414.1280746593</v>
      </c>
      <c r="AA176" s="53">
        <v>14.5</v>
      </c>
      <c r="AB176" s="80">
        <f>IF($AA176&gt;$G$20,IF('Silo Levels'!$L$16="Pumping",((PI()*((($C$19+$G$20)-$AA176)*($O$20/($O$19/2)))^2*((($O$20+$G$20)-$AA176))/3)*$AB$29)+(((PI()*((($C$19+$G$20)-$AA176)*($O$20/($O$19/2)))^2*(((($C$19+$G$20)-$AA176)*($O$20/($O$19/2)))*$AZ$9))/3)*$AB$29),(((PI()*((($C$19+$G$20)-$AA176)*($O$20/($O$19/2)))^2*((($O$20+$G$20)-$AA176)/3))*$AB$29)-((PI()*((($C$19+$G$20)-$AA176)*($O$20/($O$19/2)))^2*(((($C$19+$G$20)-$AA176)*($O$20/($O$19/2)))*$AZ$9)/3)*$AB$29))),IF('Silo Levels'!$L$16="Pumping",(($D$18*$AB$29)+((PI()*(($C$21/2)^2)*($G$20-$AA176))*$AB$29))+((($D$18+$H$18)/3)*$BD$9)+(((PI()*($C$21/2)^2*(($C$21/2)*$AZ$9))/3)*$AB$29),(($D$18*$AB$29)+((PI()*(($C$21/2)^2)*($G$20-$AA176))*$AB$29))+((($D$18+$H$18)/3)*$BD$9)-(((PI()*($C$21/2)^2*(($C$21/2)*$AZ$9))/3)*$AB$29)))</f>
        <v>145603.9223501081</v>
      </c>
      <c r="AC176" s="73">
        <v>14.5</v>
      </c>
      <c r="AD176" s="79">
        <f t="shared" si="26"/>
        <v>148565.7972484421</v>
      </c>
      <c r="AE176" s="53">
        <v>14.5</v>
      </c>
      <c r="AF176" s="80">
        <f>IF($AE176&gt;$G$20,IF('Silo Levels'!$L$17="Pumping",((PI()*((($C$19+$G$20)-$AE176)*($O$20/($O$19/2)))^2*((($O$20+$G$20)-$AE176))/3)*$AF$29)+(((PI()*((($C$19+$G$20)-$AE176)*($O$20/($O$19/2)))^2*(((($C$19+$G$20)-$AE176)*($O$20/($O$19/2)))*$AZ$10))/3)*$AF$29),(((PI()*((($C$19+$G$20)-$AE176)*($O$20/($O$19/2)))^2*((($O$20+$G$20)-$AE176)/3))*$AF$29)-((PI()*((($C$19+$G$20)-$AE176)*($O$20/($O$19/2)))^2*(((($C$19+$G$20)-$AE176)*($O$20/($O$19/2)))*$AZ$10)/3)*$AF$29))),IF('Silo Levels'!$L$17="Pumping",(($D$18*$AF$29)+((PI()*(($C$21/2)^2)*($G$20-$AE176))*$AF$29))+((($D$18+$H$18)/3)*$BD$10)+(((PI()*($C$21/2)^2*(($C$21/2)*$AZ$10))/3)*$AF$29),(($D$18*$AF$29)+((PI()*(($C$21/2)^2)*($G$20-$AE176))*$AF$29))+((($D$18+$H$18)/3)*$BD$10)-(((PI()*($C$21/2)^2*(($C$21/2)*$AZ$10))/3)*$AF$29)))</f>
        <v>144777.66280341626</v>
      </c>
      <c r="AG176" s="73">
        <v>14.5</v>
      </c>
      <c r="AH176" s="79">
        <f t="shared" si="24"/>
        <v>149229.14721498717</v>
      </c>
      <c r="AI176" s="53">
        <v>14.5</v>
      </c>
      <c r="AJ176" s="80">
        <f>IF($AI176&gt;$G$20,IF('Silo Levels'!$L$18="Pumping",((PI()*((($C$19+$G$20)-$AI176)*($O$20/($O$19/2)))^2*((($O$20+$G$20)-$AI176))/3)*$AJ$29)+(((PI()*((($C$19+$G$20)-$AI176)*($O$20/($O$19/2)))^2*(((($C$19+$G$20)-$AI176)*($O$20/($O$19/2)))*$AZ$11))/3)*$AJ$29),(((PI()*((($C$19+$G$20)-$AI176)*($O$20/($O$19/2)))^2*((($O$20+$G$20)-$AI176)/3))*$AJ$29)-((PI()*((($C$19+$G$20)-$AI176)*($O$20/($O$19/2)))^2*(((($C$19+$G$20)-$AI176)*($O$20/($O$19/2)))*$AZ$11)/3)*$AJ$29))),IF('Silo Levels'!$L$18="Pumping",(($D$18*$AJ$29)+((PI()*(($C$21/2)^2)*($G$20-$AI176))*$AJ$29))+((($D$18+$H$18)/3)*$BD$11)+(((PI()*($C$21/2)^2*(($C$21/2)*$AZ$11))/3)*$AJ$29),(($D$18*$AJ$29)+((PI()*(($C$21/2)^2)*($G$20-$AI176))*$AJ$29))+((($D$18+$H$18)/3)*$BD$11)-(((PI()*($C$21/2)^2*(($C$21/2)*$AZ$11))/3)*$AJ$29)))</f>
        <v>145423.75419337506</v>
      </c>
    </row>
    <row r="177" spans="1:36" x14ac:dyDescent="0.3">
      <c r="A177" s="48">
        <v>14.6</v>
      </c>
      <c r="B177" s="82">
        <f t="shared" si="18"/>
        <v>87986.975916008043</v>
      </c>
      <c r="C177" s="57">
        <v>14.6</v>
      </c>
      <c r="D177" s="58">
        <f>IF($C177&gt;$G$6,IF('Silo Levels'!$L$10="Pumping",((PI()*((($C$5+$G$6)-$C177)*($O$6/($O$5/2)))^2*((($O$6+$G$6)-$C177))/3)*$D$29)+(((PI()*((($C$5+$G$6)-$C177)*($O$6/($O$5/2)))^2*(((($C$5+$G$6)-$C177)*($O$6/($O$5/2)))*$AZ$3))/3)*$D$29),(((PI()*((($C$5+$G$6)-$C177)*($O$6/($O$5/2)))^2*((($O$6+$G$6)-$C177)/3))*$D$29)-((PI()*((($C$5+$G$6)-$C177)*($O$6/($O$5/2)))^2*(((($C$5+$G$6)-$C177)*($O$6/($O$5/2)))*$AZ$3)/3)*$D$29))),IF('Silo Levels'!$L$10="Pumping",(($D$4*$D$29)+((PI()*(($C$7/2)^2)*(G$6-$C177))*$D$29))+((($D$4+$H$4)/3)*$BE$3)+(((PI()*($C$7/2)^2*(($C$7/2)*$AZ$3))/3)*$D$29),(($D$4*$D$29)+((PI()*(($C$7/2)^2)*($G$6-$C177))*$D$29))+((($D$4+$H$4)/3)*$BE$3)-(((PI()*($C$7/2)^2*(($C$7/2)*$AZ$3))/3)*$D$29)))</f>
        <v>84931.469166301846</v>
      </c>
      <c r="E177" s="73">
        <v>14.6</v>
      </c>
      <c r="F177" s="82">
        <f t="shared" si="19"/>
        <v>76871.672799278342</v>
      </c>
      <c r="G177" s="57">
        <v>14.6</v>
      </c>
      <c r="H177" s="58">
        <f>IF($G177&gt;$G$6,IF('Silo Levels'!$L$11="Pumping",((PI()*((($C$5+$G$6)-$G177)*($O$6/($O$5/2)))^2*((($O$6+$G$6)-$G177))/3)*$H$29)+(((PI()*((($C$5+$G$6)-$G177)*($O$6/($O$5/2)))^2*(((($C$5+$G$6)-$G177)*($O$6/($O$5/2)))*$AZ$4))/3)*$H$29),(((PI()*((($C$5+$G$6)-$G177)*($O$6/($O$5/2)))^2*((($O$6+$G$6)-$G177)/3))*$H$29)-((PI()*((($C$5+$G$6)-$G177)*($O$6/($O$5/2)))^2*(((($C$5+$G$6)-$G177)*($O$6/($O$5/2)))*$AZ$4)/3)*$H$29))),IF('Silo Levels'!$L$11="Pumping",(($D$4*$H$29)+((PI()*(($C$7/2)^2)*(G$6-$G177))*$H$29))+((($D$4+$H$4)/3)*$BE$4)+(((PI()*($C$7/2)^2*(($C$7/2)*$AZ$4))/3)*$H$29),(($D$4*$H$29)+((PI()*(($C$7/2)^2)*($G$6-$G177))*$H$29))+((($D$4+$H$4)/3)*$BE$4)-(((PI()*($C$7/2)^2*(($C$7/2)*$AZ$4))/3)*$H$29)))</f>
        <v>74207.897684149866</v>
      </c>
      <c r="I177" s="73">
        <v>14.6</v>
      </c>
      <c r="J177" s="79">
        <f t="shared" si="20"/>
        <v>314959.49258132698</v>
      </c>
      <c r="K177" s="53">
        <v>14.6</v>
      </c>
      <c r="L177" s="80">
        <f>IF($K177&gt;$G$13,IF('Silo Levels'!$L$12="Pumping",((PI()*((($C$12+$G$13)-$K177)*($O$13/($O$12/2)))^2*((($O$13+$G$13)-$K177))/3)*$L$29)+(((PI()*((($C$12+$G$13)-$K177)*($O$13/($O$12/2)))^2*(((($C$12+$G$13)-$K177)*($O$13/($O$12/2)))*$AZ$5))/3)*$L$29),(((PI()*((($C$12+$G$13)-$K177)*($O$13/($O$12/2)))^2*((($O$13+$G$13)-$K177)/3))*$L$29)-((PI()*((($C$12+$G$13)-$K177)*($O$13/($O$12/2)))^2*(((($C$12+$G$13)-$K177)*($O$13/($O$12/2)))*$AZ$5)/3)*$L$29))),IF('Silo Levels'!$L$12="Pumping",(($D$11*$L$29)+((PI()*(($C$14/2)^2)*($G$13-$K177))*$L$29))+((($D$11+$H$11)/3)*$BD$5)+(((PI()*($C$14/2)^2*(($C$14/2)*$AZ$5))/3)*$L$29),(($D$11*$L$29)+((PI()*(($C$14/2)^2)*($G$13-$K177))*$L$29))+((($D$11+$H$11)/3)*$BD$5)-(((PI()*($C$14/2)^2*(($C$14/2)*$AZ$5))/3)*$L$29)))</f>
        <v>300761.48590172752</v>
      </c>
      <c r="M177" s="73">
        <v>14.6</v>
      </c>
      <c r="N177" s="79">
        <f t="shared" si="21"/>
        <v>159573.90481041331</v>
      </c>
      <c r="O177" s="53">
        <v>14.6</v>
      </c>
      <c r="P177" s="80">
        <f>IF($O177&gt;$G$20,IF('Silo Levels'!$L$13="Pumping",((PI()*((($C$19+$G$20)-$O177)*($O$20/($O$19/2)))^2*((($O$20+$G$20)-$O177))/3)*$P$29)+(((PI()*((($C$19+$G$20)-$O177)*($O$20/($O$19/2)))^2*(((($C$19+$G$20)-$O177)*($O$20/($O$19/2)))*$AZ$6))/3)*$P$29),(((PI()*((($C$19+$G$20)-$O177)*($O$20/($O$19/2)))^2*((($O$20+$G$20)-$O177)/3))*$P$29)-((PI()*((($C$19+$G$20)-$O177)*($O$20/($O$19/2)))^2*(((($C$19+$G$20)-$O177)*($O$20/($O$19/2)))*$AZ$6)/3)*$P$29))),IF('Silo Levels'!$L$13="Pumping",(($D$18*$P$29)+((PI()*(($C$21/2)^2)*($G$20-$O177))*$P$29))+((($D$18+$H$18)/3)*$BD$6)+(((PI()*($C$21/2)^2*(($C$21/2)*$AZ$6))/3)*$P$29),(($D$18*$P$29)+((PI()*(($C$21/2)^2)*($G$20-$O177))*$P$29))+((($D$18+$H$18)/3)*$BD$6)-(((PI()*($C$21/2)^2*(($C$21/2)*$AZ$6))/3)*$P$29)))</f>
        <v>155488.70347838855</v>
      </c>
      <c r="Q177" s="73">
        <v>14.6</v>
      </c>
      <c r="R177" s="79">
        <f t="shared" si="22"/>
        <v>155313.29022690476</v>
      </c>
      <c r="S177" s="53">
        <v>14.6</v>
      </c>
      <c r="T177" s="80">
        <f>IF($S177&gt;$G$20,IF('Silo Levels'!$L$14="Pumping",((PI()*((($C$19+$G$20)-$S177)*($O$20/($O$19/2)))^2*((($O$20+$G$20)-$S177))/3)*$T$29)+(((PI()*((($C$19+$G$20)-$S177)*($O$20/($O$19/2)))^2*(((($C$19+$G$20)-$S177)*($O$20/($O$19/2)))*$AZ$7))/3)*$T$29),(((PI()*((($C$19+$G$20)-$S177)*($O$20/($O$19/2)))^2*((($O$20+$G$20)-$S177)/3))*$T$29)-((PI()*((($C$19+$G$20)-$S177)*($O$20/($O$19/2)))^2*(((($C$19+$G$20)-$S177)*($O$20/($O$19/2)))*$AZ$7)/3)*$T$29))),IF('Silo Levels'!$L$14="Pumping",(($D$18*$T$29)+((PI()*(($C$21/2)^2)*($G$20-$S177))*$T$29))+((($D$18+$H$18)/3)*$BD$7)+(((PI()*($C$21/2)^2*(($C$21/2)*$AZ$7))/3)*$T$29),(($D$18*$T$29)+((PI()*(($C$21/2)^2)*($G$20-$S177))*$T$29))+((($D$18+$H$18)/3)*$BD$7)-(((PI()*($C$21/2)^2*(($C$21/2)*$AZ$7))/3)*$T$29)))</f>
        <v>151339.2287557759</v>
      </c>
      <c r="U177" s="73">
        <v>14.6</v>
      </c>
      <c r="V177" s="79">
        <f t="shared" si="25"/>
        <v>151378.76497707871</v>
      </c>
      <c r="W177" s="53">
        <v>14.6</v>
      </c>
      <c r="X177" s="80">
        <f>IF($W177&gt;$G$20,IF('Silo Levels'!$L$15="Pumping",((PI()*((($C$19+$G$20)-$W177)*($O$20/($O$19/2)))^2*((($O$20+$G$20)-$W177))/3)*$X$29)+(((PI()*((($C$19+$G$20)-$W177)*($O$20/($O$19/2)))^2*(((($C$19+$G$20)-$W177)*($O$20/($O$19/2)))*$AZ$8))/3)*$X$29),(((PI()*((($C$19+$G$20)-$W177)*($O$20/($O$19/2)))^2*((($O$20+$G$20)-$W177)/3))*$X$29)-((PI()*((($C$19+$G$20)-$W177)*($O$20/($O$19/2)))^2*(((($C$19+$G$20)-$W177)*($O$20/($O$19/2)))*$AZ$8)/3)*$X$29))),IF('Silo Levels'!$L$15="Pumping",(($D$18*$X$29)+((PI()*(($C$21/2)^2)*($G$20-$W177))*$X$29))+((($D$18+$H$18)/3)*$BD$8)+(((PI()*($C$21/2)^2*(($C$21/2)*$AZ$8))/3)*$X$29),(($D$18*$X$29)+((PI()*(($C$21/2)^2)*($G$20-$W177))*$X$29))+((($D$18+$H$18)/3)*$BD$8)-(((PI()*($C$21/2)^2*(($C$21/2)*$AZ$8))/3)*$X$29)))</f>
        <v>147507.33719420922</v>
      </c>
      <c r="Y177" s="73">
        <v>14.6</v>
      </c>
      <c r="Z177" s="79">
        <f t="shared" si="23"/>
        <v>149031.77990439071</v>
      </c>
      <c r="AA177" s="53">
        <v>14.6</v>
      </c>
      <c r="AB177" s="80">
        <f>IF($AA177&gt;$G$20,IF('Silo Levels'!$L$16="Pumping",((PI()*((($C$19+$G$20)-$AA177)*($O$20/($O$19/2)))^2*((($O$20+$G$20)-$AA177))/3)*$AB$29)+(((PI()*((($C$19+$G$20)-$AA177)*($O$20/($O$19/2)))^2*(((($C$19+$G$20)-$AA177)*($O$20/($O$19/2)))*$AZ$9))/3)*$AB$29),(((PI()*((($C$19+$G$20)-$AA177)*($O$20/($O$19/2)))^2*((($O$20+$G$20)-$AA177)/3))*$AB$29)-((PI()*((($C$19+$G$20)-$AA177)*($O$20/($O$19/2)))^2*(((($C$19+$G$20)-$AA177)*($O$20/($O$19/2)))*$AZ$9)/3)*$AB$29))),IF('Silo Levels'!$L$16="Pumping",(($D$18*$AB$29)+((PI()*(($C$21/2)^2)*($G$20-$AA177))*$AB$29))+((($D$18+$H$18)/3)*$BD$9)+(((PI()*($C$21/2)^2*(($C$21/2)*$AZ$9))/3)*$AB$29),(($D$18*$AB$29)+((PI()*(($C$21/2)^2)*($G$20-$AA177))*$AB$29))+((($D$18+$H$18)/3)*$BD$9)-(((PI()*($C$21/2)^2*(($C$21/2)*$AZ$9))/3)*$AB$29)))</f>
        <v>145221.57417983952</v>
      </c>
      <c r="AC177" s="73">
        <v>14.6</v>
      </c>
      <c r="AD177" s="79">
        <f t="shared" si="26"/>
        <v>148185.66389646736</v>
      </c>
      <c r="AE177" s="53">
        <v>14.6</v>
      </c>
      <c r="AF177" s="80">
        <f>IF($AE177&gt;$G$20,IF('Silo Levels'!$L$17="Pumping",((PI()*((($C$19+$G$20)-$AE177)*($O$20/($O$19/2)))^2*((($O$20+$G$20)-$AE177))/3)*$AF$29)+(((PI()*((($C$19+$G$20)-$AE177)*($O$20/($O$19/2)))^2*(((($C$19+$G$20)-$AE177)*($O$20/($O$19/2)))*$AZ$10))/3)*$AF$29),(((PI()*((($C$19+$G$20)-$AE177)*($O$20/($O$19/2)))^2*((($O$20+$G$20)-$AE177)/3))*$AF$29)-((PI()*((($C$19+$G$20)-$AE177)*($O$20/($O$19/2)))^2*(((($C$19+$G$20)-$AE177)*($O$20/($O$19/2)))*$AZ$10)/3)*$AF$29))),IF('Silo Levels'!$L$17="Pumping",(($D$18*$AF$29)+((PI()*(($C$21/2)^2)*($G$20-$AE177))*$AF$29))+((($D$18+$H$18)/3)*$BD$10)+(((PI()*($C$21/2)^2*(($C$21/2)*$AZ$10))/3)*$AF$29),(($D$18*$AF$29)+((PI()*(($C$21/2)^2)*($G$20-$AE177))*$AF$29))+((($D$18+$H$18)/3)*$BD$10)-(((PI()*($C$21/2)^2*(($C$21/2)*$AZ$10))/3)*$AF$29)))</f>
        <v>144397.52945144151</v>
      </c>
      <c r="AG177" s="73">
        <v>14.6</v>
      </c>
      <c r="AH177" s="79">
        <f t="shared" si="24"/>
        <v>148847.28199191249</v>
      </c>
      <c r="AI177" s="53">
        <v>14.6</v>
      </c>
      <c r="AJ177" s="80">
        <f>IF($AI177&gt;$G$20,IF('Silo Levels'!$L$18="Pumping",((PI()*((($C$19+$G$20)-$AI177)*($O$20/($O$19/2)))^2*((($O$20+$G$20)-$AI177))/3)*$AJ$29)+(((PI()*((($C$19+$G$20)-$AI177)*($O$20/($O$19/2)))^2*(((($C$19+$G$20)-$AI177)*($O$20/($O$19/2)))*$AZ$11))/3)*$AJ$29),(((PI()*((($C$19+$G$20)-$AI177)*($O$20/($O$19/2)))^2*((($O$20+$G$20)-$AI177)/3))*$AJ$29)-((PI()*((($C$19+$G$20)-$AI177)*($O$20/($O$19/2)))^2*(((($C$19+$G$20)-$AI177)*($O$20/($O$19/2)))*$AZ$11)/3)*$AJ$29))),IF('Silo Levels'!$L$18="Pumping",(($D$18*$AJ$29)+((PI()*(($C$21/2)^2)*($G$20-$AI177))*$AJ$29))+((($D$18+$H$18)/3)*$BD$11)+(((PI()*($C$21/2)^2*(($C$21/2)*$AZ$11))/3)*$AJ$29),(($D$18*$AJ$29)+((PI()*(($C$21/2)^2)*($G$20-$AI177))*$AJ$29))+((($D$18+$H$18)/3)*$BD$11)-(((PI()*($C$21/2)^2*(($C$21/2)*$AZ$11))/3)*$AJ$29)))</f>
        <v>145041.88897030038</v>
      </c>
    </row>
    <row r="178" spans="1:36" x14ac:dyDescent="0.3">
      <c r="A178" s="48">
        <v>14.7</v>
      </c>
      <c r="B178" s="82">
        <f t="shared" si="18"/>
        <v>87548.954042481229</v>
      </c>
      <c r="C178" s="57">
        <v>14.7</v>
      </c>
      <c r="D178" s="58">
        <f>IF($C178&gt;$G$6,IF('Silo Levels'!$L$10="Pumping",((PI()*((($C$5+$G$6)-$C178)*($O$6/($O$5/2)))^2*((($O$6+$G$6)-$C178))/3)*$D$29)+(((PI()*((($C$5+$G$6)-$C178)*($O$6/($O$5/2)))^2*(((($C$5+$G$6)-$C178)*($O$6/($O$5/2)))*$AZ$3))/3)*$D$29),(((PI()*((($C$5+$G$6)-$C178)*($O$6/($O$5/2)))^2*((($O$6+$G$6)-$C178)/3))*$D$29)-((PI()*((($C$5+$G$6)-$C178)*($O$6/($O$5/2)))^2*(((($C$5+$G$6)-$C178)*($O$6/($O$5/2)))*$AZ$3)/3)*$D$29))),IF('Silo Levels'!$L$10="Pumping",(($D$4*$D$29)+((PI()*(($C$7/2)^2)*(G$6-$C178))*$D$29))+((($D$4+$H$4)/3)*$BE$3)+(((PI()*($C$7/2)^2*(($C$7/2)*$AZ$3))/3)*$D$29),(($D$4*$D$29)+((PI()*(($C$7/2)^2)*($G$6-$C178))*$D$29))+((($D$4+$H$4)/3)*$BE$3)-(((PI()*($C$7/2)^2*(($C$7/2)*$AZ$3))/3)*$D$29)))</f>
        <v>84493.447292775032</v>
      </c>
      <c r="E178" s="73">
        <v>14.7</v>
      </c>
      <c r="F178" s="82">
        <f t="shared" si="19"/>
        <v>76489.80757620369</v>
      </c>
      <c r="G178" s="57">
        <v>14.7</v>
      </c>
      <c r="H178" s="58">
        <f>IF($G178&gt;$G$6,IF('Silo Levels'!$L$11="Pumping",((PI()*((($C$5+$G$6)-$G178)*($O$6/($O$5/2)))^2*((($O$6+$G$6)-$G178))/3)*$H$29)+(((PI()*((($C$5+$G$6)-$G178)*($O$6/($O$5/2)))^2*(((($C$5+$G$6)-$G178)*($O$6/($O$5/2)))*$AZ$4))/3)*$H$29),(((PI()*((($C$5+$G$6)-$G178)*($O$6/($O$5/2)))^2*((($O$6+$G$6)-$G178)/3))*$H$29)-((PI()*((($C$5+$G$6)-$G178)*($O$6/($O$5/2)))^2*(((($C$5+$G$6)-$G178)*($O$6/($O$5/2)))*$AZ$4)/3)*$H$29))),IF('Silo Levels'!$L$11="Pumping",(($D$4*$H$29)+((PI()*(($C$7/2)^2)*(G$6-$G178))*$H$29))+((($D$4+$H$4)/3)*$BE$4)+(((PI()*($C$7/2)^2*(($C$7/2)*$AZ$4))/3)*$H$29),(($D$4*$H$29)+((PI()*(($C$7/2)^2)*($G$6-$G178))*$H$29))+((($D$4+$H$4)/3)*$BE$4)-(((PI()*($C$7/2)^2*(($C$7/2)*$AZ$4))/3)*$H$29)))</f>
        <v>73826.032461075214</v>
      </c>
      <c r="I178" s="73">
        <v>14.7</v>
      </c>
      <c r="J178" s="79">
        <f t="shared" si="20"/>
        <v>314040.52774769592</v>
      </c>
      <c r="K178" s="53">
        <v>14.7</v>
      </c>
      <c r="L178" s="80">
        <f>IF($K178&gt;$G$13,IF('Silo Levels'!$L$12="Pumping",((PI()*((($C$12+$G$13)-$K178)*($O$13/($O$12/2)))^2*((($O$13+$G$13)-$K178))/3)*$L$29)+(((PI()*((($C$12+$G$13)-$K178)*($O$13/($O$12/2)))^2*(((($C$12+$G$13)-$K178)*($O$13/($O$12/2)))*$AZ$5))/3)*$L$29),(((PI()*((($C$12+$G$13)-$K178)*($O$13/($O$12/2)))^2*((($O$13+$G$13)-$K178)/3))*$L$29)-((PI()*((($C$12+$G$13)-$K178)*($O$13/($O$12/2)))^2*(((($C$12+$G$13)-$K178)*($O$13/($O$12/2)))*$AZ$5)/3)*$L$29))),IF('Silo Levels'!$L$12="Pumping",(($D$11*$L$29)+((PI()*(($C$14/2)^2)*($G$13-$K178))*$L$29))+((($D$11+$H$11)/3)*$BD$5)+(((PI()*($C$14/2)^2*(($C$14/2)*$AZ$5))/3)*$L$29),(($D$11*$L$29)+((PI()*(($C$14/2)^2)*($G$13-$K178))*$L$29))+((($D$11+$H$11)/3)*$BD$5)-(((PI()*($C$14/2)^2*(($C$14/2)*$AZ$5))/3)*$L$29)))</f>
        <v>299842.52106809645</v>
      </c>
      <c r="M178" s="73">
        <v>14.7</v>
      </c>
      <c r="N178" s="79">
        <f t="shared" si="21"/>
        <v>159163.96126211257</v>
      </c>
      <c r="O178" s="53">
        <v>14.7</v>
      </c>
      <c r="P178" s="80">
        <f>IF($O178&gt;$G$20,IF('Silo Levels'!$L$13="Pumping",((PI()*((($C$19+$G$20)-$O178)*($O$20/($O$19/2)))^2*((($O$20+$G$20)-$O178))/3)*$P$29)+(((PI()*((($C$19+$G$20)-$O178)*($O$20/($O$19/2)))^2*(((($C$19+$G$20)-$O178)*($O$20/($O$19/2)))*$AZ$6))/3)*$P$29),(((PI()*((($C$19+$G$20)-$O178)*($O$20/($O$19/2)))^2*((($O$20+$G$20)-$O178)/3))*$P$29)-((PI()*((($C$19+$G$20)-$O178)*($O$20/($O$19/2)))^2*(((($C$19+$G$20)-$O178)*($O$20/($O$19/2)))*$AZ$6)/3)*$P$29))),IF('Silo Levels'!$L$13="Pumping",(($D$18*$P$29)+((PI()*(($C$21/2)^2)*($G$20-$O178))*$P$29))+((($D$18+$H$18)/3)*$BD$6)+(((PI()*($C$21/2)^2*(($C$21/2)*$AZ$6))/3)*$P$29),(($D$18*$P$29)+((PI()*(($C$21/2)^2)*($G$20-$O178))*$P$29))+((($D$18+$H$18)/3)*$BD$6)-(((PI()*($C$21/2)^2*(($C$21/2)*$AZ$6))/3)*$P$29)))</f>
        <v>155078.75993008781</v>
      </c>
      <c r="Q178" s="73">
        <v>14.7</v>
      </c>
      <c r="R178" s="79">
        <f t="shared" si="22"/>
        <v>154914.49938938385</v>
      </c>
      <c r="S178" s="53">
        <v>14.7</v>
      </c>
      <c r="T178" s="80">
        <f>IF($S178&gt;$G$20,IF('Silo Levels'!$L$14="Pumping",((PI()*((($C$19+$G$20)-$S178)*($O$20/($O$19/2)))^2*((($O$20+$G$20)-$S178))/3)*$T$29)+(((PI()*((($C$19+$G$20)-$S178)*($O$20/($O$19/2)))^2*(((($C$19+$G$20)-$S178)*($O$20/($O$19/2)))*$AZ$7))/3)*$T$29),(((PI()*((($C$19+$G$20)-$S178)*($O$20/($O$19/2)))^2*((($O$20+$G$20)-$S178)/3))*$T$29)-((PI()*((($C$19+$G$20)-$S178)*($O$20/($O$19/2)))^2*(((($C$19+$G$20)-$S178)*($O$20/($O$19/2)))*$AZ$7)/3)*$T$29))),IF('Silo Levels'!$L$14="Pumping",(($D$18*$T$29)+((PI()*(($C$21/2)^2)*($G$20-$S178))*$T$29))+((($D$18+$H$18)/3)*$BD$7)+(((PI()*($C$21/2)^2*(($C$21/2)*$AZ$7))/3)*$T$29),(($D$18*$T$29)+((PI()*(($C$21/2)^2)*($G$20-$S178))*$T$29))+((($D$18+$H$18)/3)*$BD$7)-(((PI()*($C$21/2)^2*(($C$21/2)*$AZ$7))/3)*$T$29)))</f>
        <v>150940.43791825499</v>
      </c>
      <c r="U178" s="73">
        <v>14.7</v>
      </c>
      <c r="V178" s="79">
        <f t="shared" si="25"/>
        <v>150990.2732692507</v>
      </c>
      <c r="W178" s="53">
        <v>14.7</v>
      </c>
      <c r="X178" s="80">
        <f>IF($W178&gt;$G$20,IF('Silo Levels'!$L$15="Pumping",((PI()*((($C$19+$G$20)-$W178)*($O$20/($O$19/2)))^2*((($O$20+$G$20)-$W178))/3)*$X$29)+(((PI()*((($C$19+$G$20)-$W178)*($O$20/($O$19/2)))^2*(((($C$19+$G$20)-$W178)*($O$20/($O$19/2)))*$AZ$8))/3)*$X$29),(((PI()*((($C$19+$G$20)-$W178)*($O$20/($O$19/2)))^2*((($O$20+$G$20)-$W178)/3))*$X$29)-((PI()*((($C$19+$G$20)-$W178)*($O$20/($O$19/2)))^2*(((($C$19+$G$20)-$W178)*($O$20/($O$19/2)))*$AZ$8)/3)*$X$29))),IF('Silo Levels'!$L$15="Pumping",(($D$18*$X$29)+((PI()*(($C$21/2)^2)*($G$20-$W178))*$X$29))+((($D$18+$H$18)/3)*$BD$8)+(((PI()*($C$21/2)^2*(($C$21/2)*$AZ$8))/3)*$X$29),(($D$18*$X$29)+((PI()*(($C$21/2)^2)*($G$20-$W178))*$X$29))+((($D$18+$H$18)/3)*$BD$8)-(((PI()*($C$21/2)^2*(($C$21/2)*$AZ$8))/3)*$X$29)))</f>
        <v>147118.84548638121</v>
      </c>
      <c r="Y178" s="73">
        <v>14.7</v>
      </c>
      <c r="Z178" s="79">
        <f t="shared" si="23"/>
        <v>148649.43173412219</v>
      </c>
      <c r="AA178" s="53">
        <v>14.7</v>
      </c>
      <c r="AB178" s="80">
        <f>IF($AA178&gt;$G$20,IF('Silo Levels'!$L$16="Pumping",((PI()*((($C$19+$G$20)-$AA178)*($O$20/($O$19/2)))^2*((($O$20+$G$20)-$AA178))/3)*$AB$29)+(((PI()*((($C$19+$G$20)-$AA178)*($O$20/($O$19/2)))^2*(((($C$19+$G$20)-$AA178)*($O$20/($O$19/2)))*$AZ$9))/3)*$AB$29),(((PI()*((($C$19+$G$20)-$AA178)*($O$20/($O$19/2)))^2*((($O$20+$G$20)-$AA178)/3))*$AB$29)-((PI()*((($C$19+$G$20)-$AA178)*($O$20/($O$19/2)))^2*(((($C$19+$G$20)-$AA178)*($O$20/($O$19/2)))*$AZ$9)/3)*$AB$29))),IF('Silo Levels'!$L$16="Pumping",(($D$18*$AB$29)+((PI()*(($C$21/2)^2)*($G$20-$AA178))*$AB$29))+((($D$18+$H$18)/3)*$BD$9)+(((PI()*($C$21/2)^2*(($C$21/2)*$AZ$9))/3)*$AB$29),(($D$18*$AB$29)+((PI()*(($C$21/2)^2)*($G$20-$AA178))*$AB$29))+((($D$18+$H$18)/3)*$BD$9)-(((PI()*($C$21/2)^2*(($C$21/2)*$AZ$9))/3)*$AB$29)))</f>
        <v>144839.22600957099</v>
      </c>
      <c r="AC178" s="73">
        <v>14.7</v>
      </c>
      <c r="AD178" s="79">
        <f t="shared" si="26"/>
        <v>147805.53054449268</v>
      </c>
      <c r="AE178" s="53">
        <v>14.7</v>
      </c>
      <c r="AF178" s="80">
        <f>IF($AE178&gt;$G$20,IF('Silo Levels'!$L$17="Pumping",((PI()*((($C$19+$G$20)-$AE178)*($O$20/($O$19/2)))^2*((($O$20+$G$20)-$AE178))/3)*$AF$29)+(((PI()*((($C$19+$G$20)-$AE178)*($O$20/($O$19/2)))^2*(((($C$19+$G$20)-$AE178)*($O$20/($O$19/2)))*$AZ$10))/3)*$AF$29),(((PI()*((($C$19+$G$20)-$AE178)*($O$20/($O$19/2)))^2*((($O$20+$G$20)-$AE178)/3))*$AF$29)-((PI()*((($C$19+$G$20)-$AE178)*($O$20/($O$19/2)))^2*(((($C$19+$G$20)-$AE178)*($O$20/($O$19/2)))*$AZ$10)/3)*$AF$29))),IF('Silo Levels'!$L$17="Pumping",(($D$18*$AF$29)+((PI()*(($C$21/2)^2)*($G$20-$AE178))*$AF$29))+((($D$18+$H$18)/3)*$BD$10)+(((PI()*($C$21/2)^2*(($C$21/2)*$AZ$10))/3)*$AF$29),(($D$18*$AF$29)+((PI()*(($C$21/2)^2)*($G$20-$AE178))*$AF$29))+((($D$18+$H$18)/3)*$BD$10)-(((PI()*($C$21/2)^2*(($C$21/2)*$AZ$10))/3)*$AF$29)))</f>
        <v>144017.39609946683</v>
      </c>
      <c r="AG178" s="73">
        <v>14.7</v>
      </c>
      <c r="AH178" s="79">
        <f t="shared" si="24"/>
        <v>148465.41676883787</v>
      </c>
      <c r="AI178" s="53">
        <v>14.7</v>
      </c>
      <c r="AJ178" s="80">
        <f>IF($AI178&gt;$G$20,IF('Silo Levels'!$L$18="Pumping",((PI()*((($C$19+$G$20)-$AI178)*($O$20/($O$19/2)))^2*((($O$20+$G$20)-$AI178))/3)*$AJ$29)+(((PI()*((($C$19+$G$20)-$AI178)*($O$20/($O$19/2)))^2*(((($C$19+$G$20)-$AI178)*($O$20/($O$19/2)))*$AZ$11))/3)*$AJ$29),(((PI()*((($C$19+$G$20)-$AI178)*($O$20/($O$19/2)))^2*((($O$20+$G$20)-$AI178)/3))*$AJ$29)-((PI()*((($C$19+$G$20)-$AI178)*($O$20/($O$19/2)))^2*(((($C$19+$G$20)-$AI178)*($O$20/($O$19/2)))*$AZ$11)/3)*$AJ$29))),IF('Silo Levels'!$L$18="Pumping",(($D$18*$AJ$29)+((PI()*(($C$21/2)^2)*($G$20-$AI178))*$AJ$29))+((($D$18+$H$18)/3)*$BD$11)+(((PI()*($C$21/2)^2*(($C$21/2)*$AZ$11))/3)*$AJ$29),(($D$18*$AJ$29)+((PI()*(($C$21/2)^2)*($G$20-$AI178))*$AJ$29))+((($D$18+$H$18)/3)*$BD$11)-(((PI()*($C$21/2)^2*(($C$21/2)*$AZ$11))/3)*$AJ$29)))</f>
        <v>144660.02374722576</v>
      </c>
    </row>
    <row r="179" spans="1:36" x14ac:dyDescent="0.3">
      <c r="A179" s="48">
        <v>14.8</v>
      </c>
      <c r="B179" s="82">
        <f t="shared" si="18"/>
        <v>87110.932168954401</v>
      </c>
      <c r="C179" s="57">
        <v>14.8</v>
      </c>
      <c r="D179" s="58">
        <f>IF($C179&gt;$G$6,IF('Silo Levels'!$L$10="Pumping",((PI()*((($C$5+$G$6)-$C179)*($O$6/($O$5/2)))^2*((($O$6+$G$6)-$C179))/3)*$D$29)+(((PI()*((($C$5+$G$6)-$C179)*($O$6/($O$5/2)))^2*(((($C$5+$G$6)-$C179)*($O$6/($O$5/2)))*$AZ$3))/3)*$D$29),(((PI()*((($C$5+$G$6)-$C179)*($O$6/($O$5/2)))^2*((($O$6+$G$6)-$C179)/3))*$D$29)-((PI()*((($C$5+$G$6)-$C179)*($O$6/($O$5/2)))^2*(((($C$5+$G$6)-$C179)*($O$6/($O$5/2)))*$AZ$3)/3)*$D$29))),IF('Silo Levels'!$L$10="Pumping",(($D$4*$D$29)+((PI()*(($C$7/2)^2)*(G$6-$C179))*$D$29))+((($D$4+$H$4)/3)*$BE$3)+(((PI()*($C$7/2)^2*(($C$7/2)*$AZ$3))/3)*$D$29),(($D$4*$D$29)+((PI()*(($C$7/2)^2)*($G$6-$C179))*$D$29))+((($D$4+$H$4)/3)*$BE$3)-(((PI()*($C$7/2)^2*(($C$7/2)*$AZ$3))/3)*$D$29)))</f>
        <v>84055.425419248204</v>
      </c>
      <c r="E179" s="73">
        <v>14.8</v>
      </c>
      <c r="F179" s="82">
        <f t="shared" si="19"/>
        <v>76107.942353129009</v>
      </c>
      <c r="G179" s="57">
        <v>14.8</v>
      </c>
      <c r="H179" s="58">
        <f>IF($G179&gt;$G$6,IF('Silo Levels'!$L$11="Pumping",((PI()*((($C$5+$G$6)-$G179)*($O$6/($O$5/2)))^2*((($O$6+$G$6)-$G179))/3)*$H$29)+(((PI()*((($C$5+$G$6)-$G179)*($O$6/($O$5/2)))^2*(((($C$5+$G$6)-$G179)*($O$6/($O$5/2)))*$AZ$4))/3)*$H$29),(((PI()*((($C$5+$G$6)-$G179)*($O$6/($O$5/2)))^2*((($O$6+$G$6)-$G179)/3))*$H$29)-((PI()*((($C$5+$G$6)-$G179)*($O$6/($O$5/2)))^2*(((($C$5+$G$6)-$G179)*($O$6/($O$5/2)))*$AZ$4)/3)*$H$29))),IF('Silo Levels'!$L$11="Pumping",(($D$4*$H$29)+((PI()*(($C$7/2)^2)*(G$6-$G179))*$H$29))+((($D$4+$H$4)/3)*$BE$4)+(((PI()*($C$7/2)^2*(($C$7/2)*$AZ$4))/3)*$H$29),(($D$4*$H$29)+((PI()*(($C$7/2)^2)*($G$6-$G179))*$H$29))+((($D$4+$H$4)/3)*$BE$4)-(((PI()*($C$7/2)^2*(($C$7/2)*$AZ$4))/3)*$H$29)))</f>
        <v>73444.167238000533</v>
      </c>
      <c r="I179" s="73">
        <v>14.8</v>
      </c>
      <c r="J179" s="79">
        <f t="shared" si="20"/>
        <v>313121.56291406491</v>
      </c>
      <c r="K179" s="53">
        <v>14.8</v>
      </c>
      <c r="L179" s="80">
        <f>IF($K179&gt;$G$13,IF('Silo Levels'!$L$12="Pumping",((PI()*((($C$12+$G$13)-$K179)*($O$13/($O$12/2)))^2*((($O$13+$G$13)-$K179))/3)*$L$29)+(((PI()*((($C$12+$G$13)-$K179)*($O$13/($O$12/2)))^2*(((($C$12+$G$13)-$K179)*($O$13/($O$12/2)))*$AZ$5))/3)*$L$29),(((PI()*((($C$12+$G$13)-$K179)*($O$13/($O$12/2)))^2*((($O$13+$G$13)-$K179)/3))*$L$29)-((PI()*((($C$12+$G$13)-$K179)*($O$13/($O$12/2)))^2*(((($C$12+$G$13)-$K179)*($O$13/($O$12/2)))*$AZ$5)/3)*$L$29))),IF('Silo Levels'!$L$12="Pumping",(($D$11*$L$29)+((PI()*(($C$14/2)^2)*($G$13-$K179))*$L$29))+((($D$11+$H$11)/3)*$BD$5)+(((PI()*($C$14/2)^2*(($C$14/2)*$AZ$5))/3)*$L$29),(($D$11*$L$29)+((PI()*(($C$14/2)^2)*($G$13-$K179))*$L$29))+((($D$11+$H$11)/3)*$BD$5)-(((PI()*($C$14/2)^2*(($C$14/2)*$AZ$5))/3)*$L$29)))</f>
        <v>298923.55623446545</v>
      </c>
      <c r="M179" s="73">
        <v>14.8</v>
      </c>
      <c r="N179" s="79">
        <f t="shared" si="21"/>
        <v>158754.0177138118</v>
      </c>
      <c r="O179" s="53">
        <v>14.8</v>
      </c>
      <c r="P179" s="80">
        <f>IF($O179&gt;$G$20,IF('Silo Levels'!$L$13="Pumping",((PI()*((($C$19+$G$20)-$O179)*($O$20/($O$19/2)))^2*((($O$20+$G$20)-$O179))/3)*$P$29)+(((PI()*((($C$19+$G$20)-$O179)*($O$20/($O$19/2)))^2*(((($C$19+$G$20)-$O179)*($O$20/($O$19/2)))*$AZ$6))/3)*$P$29),(((PI()*((($C$19+$G$20)-$O179)*($O$20/($O$19/2)))^2*((($O$20+$G$20)-$O179)/3))*$P$29)-((PI()*((($C$19+$G$20)-$O179)*($O$20/($O$19/2)))^2*(((($C$19+$G$20)-$O179)*($O$20/($O$19/2)))*$AZ$6)/3)*$P$29))),IF('Silo Levels'!$L$13="Pumping",(($D$18*$P$29)+((PI()*(($C$21/2)^2)*($G$20-$O179))*$P$29))+((($D$18+$H$18)/3)*$BD$6)+(((PI()*($C$21/2)^2*(($C$21/2)*$AZ$6))/3)*$P$29),(($D$18*$P$29)+((PI()*(($C$21/2)^2)*($G$20-$O179))*$P$29))+((($D$18+$H$18)/3)*$BD$6)-(((PI()*($C$21/2)^2*(($C$21/2)*$AZ$6))/3)*$P$29)))</f>
        <v>154668.81638178704</v>
      </c>
      <c r="Q179" s="73">
        <v>14.8</v>
      </c>
      <c r="R179" s="79">
        <f t="shared" si="22"/>
        <v>154515.70855186286</v>
      </c>
      <c r="S179" s="53">
        <v>14.8</v>
      </c>
      <c r="T179" s="80">
        <f>IF($S179&gt;$G$20,IF('Silo Levels'!$L$14="Pumping",((PI()*((($C$19+$G$20)-$S179)*($O$20/($O$19/2)))^2*((($O$20+$G$20)-$S179))/3)*$T$29)+(((PI()*((($C$19+$G$20)-$S179)*($O$20/($O$19/2)))^2*(((($C$19+$G$20)-$S179)*($O$20/($O$19/2)))*$AZ$7))/3)*$T$29),(((PI()*((($C$19+$G$20)-$S179)*($O$20/($O$19/2)))^2*((($O$20+$G$20)-$S179)/3))*$T$29)-((PI()*((($C$19+$G$20)-$S179)*($O$20/($O$19/2)))^2*(((($C$19+$G$20)-$S179)*($O$20/($O$19/2)))*$AZ$7)/3)*$T$29))),IF('Silo Levels'!$L$14="Pumping",(($D$18*$T$29)+((PI()*(($C$21/2)^2)*($G$20-$S179))*$T$29))+((($D$18+$H$18)/3)*$BD$7)+(((PI()*($C$21/2)^2*(($C$21/2)*$AZ$7))/3)*$T$29),(($D$18*$T$29)+((PI()*(($C$21/2)^2)*($G$20-$S179))*$T$29))+((($D$18+$H$18)/3)*$BD$7)-(((PI()*($C$21/2)^2*(($C$21/2)*$AZ$7))/3)*$T$29)))</f>
        <v>150541.64708073399</v>
      </c>
      <c r="U179" s="73">
        <v>14.8</v>
      </c>
      <c r="V179" s="79">
        <f t="shared" si="25"/>
        <v>150601.78156142266</v>
      </c>
      <c r="W179" s="53">
        <v>14.8</v>
      </c>
      <c r="X179" s="80">
        <f>IF($W179&gt;$G$20,IF('Silo Levels'!$L$15="Pumping",((PI()*((($C$19+$G$20)-$W179)*($O$20/($O$19/2)))^2*((($O$20+$G$20)-$W179))/3)*$X$29)+(((PI()*((($C$19+$G$20)-$W179)*($O$20/($O$19/2)))^2*(((($C$19+$G$20)-$W179)*($O$20/($O$19/2)))*$AZ$8))/3)*$X$29),(((PI()*((($C$19+$G$20)-$W179)*($O$20/($O$19/2)))^2*((($O$20+$G$20)-$W179)/3))*$X$29)-((PI()*((($C$19+$G$20)-$W179)*($O$20/($O$19/2)))^2*(((($C$19+$G$20)-$W179)*($O$20/($O$19/2)))*$AZ$8)/3)*$X$29))),IF('Silo Levels'!$L$15="Pumping",(($D$18*$X$29)+((PI()*(($C$21/2)^2)*($G$20-$W179))*$X$29))+((($D$18+$H$18)/3)*$BD$8)+(((PI()*($C$21/2)^2*(($C$21/2)*$AZ$8))/3)*$X$29),(($D$18*$X$29)+((PI()*(($C$21/2)^2)*($G$20-$W179))*$X$29))+((($D$18+$H$18)/3)*$BD$8)-(((PI()*($C$21/2)^2*(($C$21/2)*$AZ$8))/3)*$X$29)))</f>
        <v>146730.35377855317</v>
      </c>
      <c r="Y179" s="73">
        <v>14.8</v>
      </c>
      <c r="Z179" s="79">
        <f t="shared" si="23"/>
        <v>148267.08356385361</v>
      </c>
      <c r="AA179" s="53">
        <v>14.8</v>
      </c>
      <c r="AB179" s="80">
        <f>IF($AA179&gt;$G$20,IF('Silo Levels'!$L$16="Pumping",((PI()*((($C$19+$G$20)-$AA179)*($O$20/($O$19/2)))^2*((($O$20+$G$20)-$AA179))/3)*$AB$29)+(((PI()*((($C$19+$G$20)-$AA179)*($O$20/($O$19/2)))^2*(((($C$19+$G$20)-$AA179)*($O$20/($O$19/2)))*$AZ$9))/3)*$AB$29),(((PI()*((($C$19+$G$20)-$AA179)*($O$20/($O$19/2)))^2*((($O$20+$G$20)-$AA179)/3))*$AB$29)-((PI()*((($C$19+$G$20)-$AA179)*($O$20/($O$19/2)))^2*(((($C$19+$G$20)-$AA179)*($O$20/($O$19/2)))*$AZ$9)/3)*$AB$29))),IF('Silo Levels'!$L$16="Pumping",(($D$18*$AB$29)+((PI()*(($C$21/2)^2)*($G$20-$AA179))*$AB$29))+((($D$18+$H$18)/3)*$BD$9)+(((PI()*($C$21/2)^2*(($C$21/2)*$AZ$9))/3)*$AB$29),(($D$18*$AB$29)+((PI()*(($C$21/2)^2)*($G$20-$AA179))*$AB$29))+((($D$18+$H$18)/3)*$BD$9)-(((PI()*($C$21/2)^2*(($C$21/2)*$AZ$9))/3)*$AB$29)))</f>
        <v>144456.87783930241</v>
      </c>
      <c r="AC179" s="73">
        <v>14.8</v>
      </c>
      <c r="AD179" s="79">
        <f t="shared" si="26"/>
        <v>147425.39719251791</v>
      </c>
      <c r="AE179" s="53">
        <v>14.8</v>
      </c>
      <c r="AF179" s="80">
        <f>IF($AE179&gt;$G$20,IF('Silo Levels'!$L$17="Pumping",((PI()*((($C$19+$G$20)-$AE179)*($O$20/($O$19/2)))^2*((($O$20+$G$20)-$AE179))/3)*$AF$29)+(((PI()*((($C$19+$G$20)-$AE179)*($O$20/($O$19/2)))^2*(((($C$19+$G$20)-$AE179)*($O$20/($O$19/2)))*$AZ$10))/3)*$AF$29),(((PI()*((($C$19+$G$20)-$AE179)*($O$20/($O$19/2)))^2*((($O$20+$G$20)-$AE179)/3))*$AF$29)-((PI()*((($C$19+$G$20)-$AE179)*($O$20/($O$19/2)))^2*(((($C$19+$G$20)-$AE179)*($O$20/($O$19/2)))*$AZ$10)/3)*$AF$29))),IF('Silo Levels'!$L$17="Pumping",(($D$18*$AF$29)+((PI()*(($C$21/2)^2)*($G$20-$AE179))*$AF$29))+((($D$18+$H$18)/3)*$BD$10)+(((PI()*($C$21/2)^2*(($C$21/2)*$AZ$10))/3)*$AF$29),(($D$18*$AF$29)+((PI()*(($C$21/2)^2)*($G$20-$AE179))*$AF$29))+((($D$18+$H$18)/3)*$BD$10)-(((PI()*($C$21/2)^2*(($C$21/2)*$AZ$10))/3)*$AF$29)))</f>
        <v>143637.26274749206</v>
      </c>
      <c r="AG179" s="73">
        <v>14.8</v>
      </c>
      <c r="AH179" s="79">
        <f t="shared" si="24"/>
        <v>148083.55154576316</v>
      </c>
      <c r="AI179" s="53">
        <v>14.8</v>
      </c>
      <c r="AJ179" s="80">
        <f>IF($AI179&gt;$G$20,IF('Silo Levels'!$L$18="Pumping",((PI()*((($C$19+$G$20)-$AI179)*($O$20/($O$19/2)))^2*((($O$20+$G$20)-$AI179))/3)*$AJ$29)+(((PI()*((($C$19+$G$20)-$AI179)*($O$20/($O$19/2)))^2*(((($C$19+$G$20)-$AI179)*($O$20/($O$19/2)))*$AZ$11))/3)*$AJ$29),(((PI()*((($C$19+$G$20)-$AI179)*($O$20/($O$19/2)))^2*((($O$20+$G$20)-$AI179)/3))*$AJ$29)-((PI()*((($C$19+$G$20)-$AI179)*($O$20/($O$19/2)))^2*(((($C$19+$G$20)-$AI179)*($O$20/($O$19/2)))*$AZ$11)/3)*$AJ$29))),IF('Silo Levels'!$L$18="Pumping",(($D$18*$AJ$29)+((PI()*(($C$21/2)^2)*($G$20-$AI179))*$AJ$29))+((($D$18+$H$18)/3)*$BD$11)+(((PI()*($C$21/2)^2*(($C$21/2)*$AZ$11))/3)*$AJ$29),(($D$18*$AJ$29)+((PI()*(($C$21/2)^2)*($G$20-$AI179))*$AJ$29))+((($D$18+$H$18)/3)*$BD$11)-(((PI()*($C$21/2)^2*(($C$21/2)*$AZ$11))/3)*$AJ$29)))</f>
        <v>144278.15852415105</v>
      </c>
    </row>
    <row r="180" spans="1:36" x14ac:dyDescent="0.3">
      <c r="A180" s="48">
        <v>14.9</v>
      </c>
      <c r="B180" s="82">
        <f t="shared" si="18"/>
        <v>86672.910295427588</v>
      </c>
      <c r="C180" s="57">
        <v>14.9</v>
      </c>
      <c r="D180" s="58">
        <f>IF($C180&gt;$G$6,IF('Silo Levels'!$L$10="Pumping",((PI()*((($C$5+$G$6)-$C180)*($O$6/($O$5/2)))^2*((($O$6+$G$6)-$C180))/3)*$D$29)+(((PI()*((($C$5+$G$6)-$C180)*($O$6/($O$5/2)))^2*(((($C$5+$G$6)-$C180)*($O$6/($O$5/2)))*$AZ$3))/3)*$D$29),(((PI()*((($C$5+$G$6)-$C180)*($O$6/($O$5/2)))^2*((($O$6+$G$6)-$C180)/3))*$D$29)-((PI()*((($C$5+$G$6)-$C180)*($O$6/($O$5/2)))^2*(((($C$5+$G$6)-$C180)*($O$6/($O$5/2)))*$AZ$3)/3)*$D$29))),IF('Silo Levels'!$L$10="Pumping",(($D$4*$D$29)+((PI()*(($C$7/2)^2)*(G$6-$C180))*$D$29))+((($D$4+$H$4)/3)*$BE$3)+(((PI()*($C$7/2)^2*(($C$7/2)*$AZ$3))/3)*$D$29),(($D$4*$D$29)+((PI()*(($C$7/2)^2)*($G$6-$C180))*$D$29))+((($D$4+$H$4)/3)*$BE$3)-(((PI()*($C$7/2)^2*(($C$7/2)*$AZ$3))/3)*$D$29)))</f>
        <v>83617.40354572139</v>
      </c>
      <c r="E180" s="73">
        <v>14.9</v>
      </c>
      <c r="F180" s="82">
        <f t="shared" si="19"/>
        <v>75726.077130054357</v>
      </c>
      <c r="G180" s="57">
        <v>14.9</v>
      </c>
      <c r="H180" s="58">
        <f>IF($G180&gt;$G$6,IF('Silo Levels'!$L$11="Pumping",((PI()*((($C$5+$G$6)-$G180)*($O$6/($O$5/2)))^2*((($O$6+$G$6)-$G180))/3)*$H$29)+(((PI()*((($C$5+$G$6)-$G180)*($O$6/($O$5/2)))^2*(((($C$5+$G$6)-$G180)*($O$6/($O$5/2)))*$AZ$4))/3)*$H$29),(((PI()*((($C$5+$G$6)-$G180)*($O$6/($O$5/2)))^2*((($O$6+$G$6)-$G180)/3))*$H$29)-((PI()*((($C$5+$G$6)-$G180)*($O$6/($O$5/2)))^2*(((($C$5+$G$6)-$G180)*($O$6/($O$5/2)))*$AZ$4)/3)*$H$29))),IF('Silo Levels'!$L$11="Pumping",(($D$4*$H$29)+((PI()*(($C$7/2)^2)*(G$6-$G180))*$H$29))+((($D$4+$H$4)/3)*$BE$4)+(((PI()*($C$7/2)^2*(($C$7/2)*$AZ$4))/3)*$H$29),(($D$4*$H$29)+((PI()*(($C$7/2)^2)*($G$6-$G180))*$H$29))+((($D$4+$H$4)/3)*$BE$4)-(((PI()*($C$7/2)^2*(($C$7/2)*$AZ$4))/3)*$H$29)))</f>
        <v>73062.302014925881</v>
      </c>
      <c r="I180" s="73">
        <v>14.9</v>
      </c>
      <c r="J180" s="79">
        <f t="shared" si="20"/>
        <v>312202.59808043385</v>
      </c>
      <c r="K180" s="53">
        <v>14.9</v>
      </c>
      <c r="L180" s="80">
        <f>IF($K180&gt;$G$13,IF('Silo Levels'!$L$12="Pumping",((PI()*((($C$12+$G$13)-$K180)*($O$13/($O$12/2)))^2*((($O$13+$G$13)-$K180))/3)*$L$29)+(((PI()*((($C$12+$G$13)-$K180)*($O$13/($O$12/2)))^2*(((($C$12+$G$13)-$K180)*($O$13/($O$12/2)))*$AZ$5))/3)*$L$29),(((PI()*((($C$12+$G$13)-$K180)*($O$13/($O$12/2)))^2*((($O$13+$G$13)-$K180)/3))*$L$29)-((PI()*((($C$12+$G$13)-$K180)*($O$13/($O$12/2)))^2*(((($C$12+$G$13)-$K180)*($O$13/($O$12/2)))*$AZ$5)/3)*$L$29))),IF('Silo Levels'!$L$12="Pumping",(($D$11*$L$29)+((PI()*(($C$14/2)^2)*($G$13-$K180))*$L$29))+((($D$11+$H$11)/3)*$BD$5)+(((PI()*($C$14/2)^2*(($C$14/2)*$AZ$5))/3)*$L$29),(($D$11*$L$29)+((PI()*(($C$14/2)^2)*($G$13-$K180))*$L$29))+((($D$11+$H$11)/3)*$BD$5)-(((PI()*($C$14/2)^2*(($C$14/2)*$AZ$5))/3)*$L$29)))</f>
        <v>298004.59140083438</v>
      </c>
      <c r="M180" s="73">
        <v>14.9</v>
      </c>
      <c r="N180" s="79">
        <f t="shared" si="21"/>
        <v>158344.07416551106</v>
      </c>
      <c r="O180" s="53">
        <v>14.9</v>
      </c>
      <c r="P180" s="80">
        <f>IF($O180&gt;$G$20,IF('Silo Levels'!$L$13="Pumping",((PI()*((($C$19+$G$20)-$O180)*($O$20/($O$19/2)))^2*((($O$20+$G$20)-$O180))/3)*$P$29)+(((PI()*((($C$19+$G$20)-$O180)*($O$20/($O$19/2)))^2*(((($C$19+$G$20)-$O180)*($O$20/($O$19/2)))*$AZ$6))/3)*$P$29),(((PI()*((($C$19+$G$20)-$O180)*($O$20/($O$19/2)))^2*((($O$20+$G$20)-$O180)/3))*$P$29)-((PI()*((($C$19+$G$20)-$O180)*($O$20/($O$19/2)))^2*(((($C$19+$G$20)-$O180)*($O$20/($O$19/2)))*$AZ$6)/3)*$P$29))),IF('Silo Levels'!$L$13="Pumping",(($D$18*$P$29)+((PI()*(($C$21/2)^2)*($G$20-$O180))*$P$29))+((($D$18+$H$18)/3)*$BD$6)+(((PI()*($C$21/2)^2*(($C$21/2)*$AZ$6))/3)*$P$29),(($D$18*$P$29)+((PI()*(($C$21/2)^2)*($G$20-$O180))*$P$29))+((($D$18+$H$18)/3)*$BD$6)-(((PI()*($C$21/2)^2*(($C$21/2)*$AZ$6))/3)*$P$29)))</f>
        <v>154258.8728334863</v>
      </c>
      <c r="Q180" s="73">
        <v>14.9</v>
      </c>
      <c r="R180" s="79">
        <f t="shared" si="22"/>
        <v>154116.91771434195</v>
      </c>
      <c r="S180" s="53">
        <v>14.9</v>
      </c>
      <c r="T180" s="80">
        <f>IF($S180&gt;$G$20,IF('Silo Levels'!$L$14="Pumping",((PI()*((($C$19+$G$20)-$S180)*($O$20/($O$19/2)))^2*((($O$20+$G$20)-$S180))/3)*$T$29)+(((PI()*((($C$19+$G$20)-$S180)*($O$20/($O$19/2)))^2*(((($C$19+$G$20)-$S180)*($O$20/($O$19/2)))*$AZ$7))/3)*$T$29),(((PI()*((($C$19+$G$20)-$S180)*($O$20/($O$19/2)))^2*((($O$20+$G$20)-$S180)/3))*$T$29)-((PI()*((($C$19+$G$20)-$S180)*($O$20/($O$19/2)))^2*(((($C$19+$G$20)-$S180)*($O$20/($O$19/2)))*$AZ$7)/3)*$T$29))),IF('Silo Levels'!$L$14="Pumping",(($D$18*$T$29)+((PI()*(($C$21/2)^2)*($G$20-$S180))*$T$29))+((($D$18+$H$18)/3)*$BD$7)+(((PI()*($C$21/2)^2*(($C$21/2)*$AZ$7))/3)*$T$29),(($D$18*$T$29)+((PI()*(($C$21/2)^2)*($G$20-$S180))*$T$29))+((($D$18+$H$18)/3)*$BD$7)-(((PI()*($C$21/2)^2*(($C$21/2)*$AZ$7))/3)*$T$29)))</f>
        <v>150142.85624321309</v>
      </c>
      <c r="U180" s="73">
        <v>14.9</v>
      </c>
      <c r="V180" s="79">
        <f t="shared" si="25"/>
        <v>150213.28985359464</v>
      </c>
      <c r="W180" s="53">
        <v>14.9</v>
      </c>
      <c r="X180" s="80">
        <f>IF($W180&gt;$G$20,IF('Silo Levels'!$L$15="Pumping",((PI()*((($C$19+$G$20)-$W180)*($O$20/($O$19/2)))^2*((($O$20+$G$20)-$W180))/3)*$X$29)+(((PI()*((($C$19+$G$20)-$W180)*($O$20/($O$19/2)))^2*(((($C$19+$G$20)-$W180)*($O$20/($O$19/2)))*$AZ$8))/3)*$X$29),(((PI()*((($C$19+$G$20)-$W180)*($O$20/($O$19/2)))^2*((($O$20+$G$20)-$W180)/3))*$X$29)-((PI()*((($C$19+$G$20)-$W180)*($O$20/($O$19/2)))^2*(((($C$19+$G$20)-$W180)*($O$20/($O$19/2)))*$AZ$8)/3)*$X$29))),IF('Silo Levels'!$L$15="Pumping",(($D$18*$X$29)+((PI()*(($C$21/2)^2)*($G$20-$W180))*$X$29))+((($D$18+$H$18)/3)*$BD$8)+(((PI()*($C$21/2)^2*(($C$21/2)*$AZ$8))/3)*$X$29),(($D$18*$X$29)+((PI()*(($C$21/2)^2)*($G$20-$W180))*$X$29))+((($D$18+$H$18)/3)*$BD$8)-(((PI()*($C$21/2)^2*(($C$21/2)*$AZ$8))/3)*$X$29)))</f>
        <v>146341.86207072515</v>
      </c>
      <c r="Y180" s="73">
        <v>14.9</v>
      </c>
      <c r="Z180" s="79">
        <f t="shared" si="23"/>
        <v>147884.73539358508</v>
      </c>
      <c r="AA180" s="53">
        <v>14.9</v>
      </c>
      <c r="AB180" s="80">
        <f>IF($AA180&gt;$G$20,IF('Silo Levels'!$L$16="Pumping",((PI()*((($C$19+$G$20)-$AA180)*($O$20/($O$19/2)))^2*((($O$20+$G$20)-$AA180))/3)*$AB$29)+(((PI()*((($C$19+$G$20)-$AA180)*($O$20/($O$19/2)))^2*(((($C$19+$G$20)-$AA180)*($O$20/($O$19/2)))*$AZ$9))/3)*$AB$29),(((PI()*((($C$19+$G$20)-$AA180)*($O$20/($O$19/2)))^2*((($O$20+$G$20)-$AA180)/3))*$AB$29)-((PI()*((($C$19+$G$20)-$AA180)*($O$20/($O$19/2)))^2*(((($C$19+$G$20)-$AA180)*($O$20/($O$19/2)))*$AZ$9)/3)*$AB$29))),IF('Silo Levels'!$L$16="Pumping",(($D$18*$AB$29)+((PI()*(($C$21/2)^2)*($G$20-$AA180))*$AB$29))+((($D$18+$H$18)/3)*$BD$9)+(((PI()*($C$21/2)^2*(($C$21/2)*$AZ$9))/3)*$AB$29),(($D$18*$AB$29)+((PI()*(($C$21/2)^2)*($G$20-$AA180))*$AB$29))+((($D$18+$H$18)/3)*$BD$9)-(((PI()*($C$21/2)^2*(($C$21/2)*$AZ$9))/3)*$AB$29)))</f>
        <v>144074.52966903389</v>
      </c>
      <c r="AC180" s="73">
        <v>14.9</v>
      </c>
      <c r="AD180" s="79">
        <f t="shared" si="26"/>
        <v>147045.26384054322</v>
      </c>
      <c r="AE180" s="53">
        <v>14.9</v>
      </c>
      <c r="AF180" s="80">
        <f>IF($AE180&gt;$G$20,IF('Silo Levels'!$L$17="Pumping",((PI()*((($C$19+$G$20)-$AE180)*($O$20/($O$19/2)))^2*((($O$20+$G$20)-$AE180))/3)*$AF$29)+(((PI()*((($C$19+$G$20)-$AE180)*($O$20/($O$19/2)))^2*(((($C$19+$G$20)-$AE180)*($O$20/($O$19/2)))*$AZ$10))/3)*$AF$29),(((PI()*((($C$19+$G$20)-$AE180)*($O$20/($O$19/2)))^2*((($O$20+$G$20)-$AE180)/3))*$AF$29)-((PI()*((($C$19+$G$20)-$AE180)*($O$20/($O$19/2)))^2*(((($C$19+$G$20)-$AE180)*($O$20/($O$19/2)))*$AZ$10)/3)*$AF$29))),IF('Silo Levels'!$L$17="Pumping",(($D$18*$AF$29)+((PI()*(($C$21/2)^2)*($G$20-$AE180))*$AF$29))+((($D$18+$H$18)/3)*$BD$10)+(((PI()*($C$21/2)^2*(($C$21/2)*$AZ$10))/3)*$AF$29),(($D$18*$AF$29)+((PI()*(($C$21/2)^2)*($G$20-$AE180))*$AF$29))+((($D$18+$H$18)/3)*$BD$10)-(((PI()*($C$21/2)^2*(($C$21/2)*$AZ$10))/3)*$AF$29)))</f>
        <v>143257.12939551738</v>
      </c>
      <c r="AG180" s="73">
        <v>14.9</v>
      </c>
      <c r="AH180" s="79">
        <f t="shared" si="24"/>
        <v>147701.6863226885</v>
      </c>
      <c r="AI180" s="53">
        <v>14.9</v>
      </c>
      <c r="AJ180" s="80">
        <f>IF($AI180&gt;$G$20,IF('Silo Levels'!$L$18="Pumping",((PI()*((($C$19+$G$20)-$AI180)*($O$20/($O$19/2)))^2*((($O$20+$G$20)-$AI180))/3)*$AJ$29)+(((PI()*((($C$19+$G$20)-$AI180)*($O$20/($O$19/2)))^2*(((($C$19+$G$20)-$AI180)*($O$20/($O$19/2)))*$AZ$11))/3)*$AJ$29),(((PI()*((($C$19+$G$20)-$AI180)*($O$20/($O$19/2)))^2*((($O$20+$G$20)-$AI180)/3))*$AJ$29)-((PI()*((($C$19+$G$20)-$AI180)*($O$20/($O$19/2)))^2*(((($C$19+$G$20)-$AI180)*($O$20/($O$19/2)))*$AZ$11)/3)*$AJ$29))),IF('Silo Levels'!$L$18="Pumping",(($D$18*$AJ$29)+((PI()*(($C$21/2)^2)*($G$20-$AI180))*$AJ$29))+((($D$18+$H$18)/3)*$BD$11)+(((PI()*($C$21/2)^2*(($C$21/2)*$AZ$11))/3)*$AJ$29),(($D$18*$AJ$29)+((PI()*(($C$21/2)^2)*($G$20-$AI180))*$AJ$29))+((($D$18+$H$18)/3)*$BD$11)-(((PI()*($C$21/2)^2*(($C$21/2)*$AZ$11))/3)*$AJ$29)))</f>
        <v>143896.2933010764</v>
      </c>
    </row>
    <row r="181" spans="1:36" x14ac:dyDescent="0.3">
      <c r="A181" s="48">
        <v>15</v>
      </c>
      <c r="B181" s="82">
        <f t="shared" si="18"/>
        <v>86234.88842190076</v>
      </c>
      <c r="C181" s="57">
        <v>15</v>
      </c>
      <c r="D181" s="58">
        <f>IF($C181&gt;$G$6,IF('Silo Levels'!$L$10="Pumping",((PI()*((($C$5+$G$6)-$C181)*($O$6/($O$5/2)))^2*((($O$6+$G$6)-$C181))/3)*$D$29)+(((PI()*((($C$5+$G$6)-$C181)*($O$6/($O$5/2)))^2*(((($C$5+$G$6)-$C181)*($O$6/($O$5/2)))*$AZ$3))/3)*$D$29),(((PI()*((($C$5+$G$6)-$C181)*($O$6/($O$5/2)))^2*((($O$6+$G$6)-$C181)/3))*$D$29)-((PI()*((($C$5+$G$6)-$C181)*($O$6/($O$5/2)))^2*(((($C$5+$G$6)-$C181)*($O$6/($O$5/2)))*$AZ$3)/3)*$D$29))),IF('Silo Levels'!$L$10="Pumping",(($D$4*$D$29)+((PI()*(($C$7/2)^2)*(G$6-$C181))*$D$29))+((($D$4+$H$4)/3)*$BE$3)+(((PI()*($C$7/2)^2*(($C$7/2)*$AZ$3))/3)*$D$29),(($D$4*$D$29)+((PI()*(($C$7/2)^2)*($G$6-$C181))*$D$29))+((($D$4+$H$4)/3)*$BE$3)-(((PI()*($C$7/2)^2*(($C$7/2)*$AZ$3))/3)*$D$29)))</f>
        <v>83179.381672194562</v>
      </c>
      <c r="E181" s="73">
        <v>15</v>
      </c>
      <c r="F181" s="82">
        <f t="shared" si="19"/>
        <v>75344.21190697969</v>
      </c>
      <c r="G181" s="57">
        <v>15</v>
      </c>
      <c r="H181" s="58">
        <f>IF($G181&gt;$G$6,IF('Silo Levels'!$L$11="Pumping",((PI()*((($C$5+$G$6)-$G181)*($O$6/($O$5/2)))^2*((($O$6+$G$6)-$G181))/3)*$H$29)+(((PI()*((($C$5+$G$6)-$G181)*($O$6/($O$5/2)))^2*(((($C$5+$G$6)-$G181)*($O$6/($O$5/2)))*$AZ$4))/3)*$H$29),(((PI()*((($C$5+$G$6)-$G181)*($O$6/($O$5/2)))^2*((($O$6+$G$6)-$G181)/3))*$H$29)-((PI()*((($C$5+$G$6)-$G181)*($O$6/($O$5/2)))^2*(((($C$5+$G$6)-$G181)*($O$6/($O$5/2)))*$AZ$4)/3)*$H$29))),IF('Silo Levels'!$L$11="Pumping",(($D$4*$H$29)+((PI()*(($C$7/2)^2)*(G$6-$G181))*$H$29))+((($D$4+$H$4)/3)*$BE$4)+(((PI()*($C$7/2)^2*(($C$7/2)*$AZ$4))/3)*$H$29),(($D$4*$H$29)+((PI()*(($C$7/2)^2)*($G$6-$G181))*$H$29))+((($D$4+$H$4)/3)*$BE$4)-(((PI()*($C$7/2)^2*(($C$7/2)*$AZ$4))/3)*$H$29)))</f>
        <v>72680.436791851214</v>
      </c>
      <c r="I181" s="73">
        <v>15</v>
      </c>
      <c r="J181" s="79">
        <f t="shared" si="20"/>
        <v>311283.63324680284</v>
      </c>
      <c r="K181" s="53">
        <v>15</v>
      </c>
      <c r="L181" s="80">
        <f>IF($K181&gt;$G$13,IF('Silo Levels'!$L$12="Pumping",((PI()*((($C$12+$G$13)-$K181)*($O$13/($O$12/2)))^2*((($O$13+$G$13)-$K181))/3)*$L$29)+(((PI()*((($C$12+$G$13)-$K181)*($O$13/($O$12/2)))^2*(((($C$12+$G$13)-$K181)*($O$13/($O$12/2)))*$AZ$5))/3)*$L$29),(((PI()*((($C$12+$G$13)-$K181)*($O$13/($O$12/2)))^2*((($O$13+$G$13)-$K181)/3))*$L$29)-((PI()*((($C$12+$G$13)-$K181)*($O$13/($O$12/2)))^2*(((($C$12+$G$13)-$K181)*($O$13/($O$12/2)))*$AZ$5)/3)*$L$29))),IF('Silo Levels'!$L$12="Pumping",(($D$11*$L$29)+((PI()*(($C$14/2)^2)*($G$13-$K181))*$L$29))+((($D$11+$H$11)/3)*$BD$5)+(((PI()*($C$14/2)^2*(($C$14/2)*$AZ$5))/3)*$L$29),(($D$11*$L$29)+((PI()*(($C$14/2)^2)*($G$13-$K181))*$L$29))+((($D$11+$H$11)/3)*$BD$5)-(((PI()*($C$14/2)^2*(($C$14/2)*$AZ$5))/3)*$L$29)))</f>
        <v>297085.62656720338</v>
      </c>
      <c r="M181" s="73">
        <v>15</v>
      </c>
      <c r="N181" s="79">
        <f t="shared" si="21"/>
        <v>157934.13061721035</v>
      </c>
      <c r="O181" s="53">
        <v>15</v>
      </c>
      <c r="P181" s="80">
        <f>IF($O181&gt;$G$20,IF('Silo Levels'!$L$13="Pumping",((PI()*((($C$19+$G$20)-$O181)*($O$20/($O$19/2)))^2*((($O$20+$G$20)-$O181))/3)*$P$29)+(((PI()*((($C$19+$G$20)-$O181)*($O$20/($O$19/2)))^2*(((($C$19+$G$20)-$O181)*($O$20/($O$19/2)))*$AZ$6))/3)*$P$29),(((PI()*((($C$19+$G$20)-$O181)*($O$20/($O$19/2)))^2*((($O$20+$G$20)-$O181)/3))*$P$29)-((PI()*((($C$19+$G$20)-$O181)*($O$20/($O$19/2)))^2*(((($C$19+$G$20)-$O181)*($O$20/($O$19/2)))*$AZ$6)/3)*$P$29))),IF('Silo Levels'!$L$13="Pumping",(($D$18*$P$29)+((PI()*(($C$21/2)^2)*($G$20-$O181))*$P$29))+((($D$18+$H$18)/3)*$BD$6)+(((PI()*($C$21/2)^2*(($C$21/2)*$AZ$6))/3)*$P$29),(($D$18*$P$29)+((PI()*(($C$21/2)^2)*($G$20-$O181))*$P$29))+((($D$18+$H$18)/3)*$BD$6)-(((PI()*($C$21/2)^2*(($C$21/2)*$AZ$6))/3)*$P$29)))</f>
        <v>153848.92928518559</v>
      </c>
      <c r="Q181" s="73">
        <v>15</v>
      </c>
      <c r="R181" s="79">
        <f t="shared" si="22"/>
        <v>153718.12687682098</v>
      </c>
      <c r="S181" s="53">
        <v>15</v>
      </c>
      <c r="T181" s="80">
        <f>IF($S181&gt;$G$20,IF('Silo Levels'!$L$14="Pumping",((PI()*((($C$19+$G$20)-$S181)*($O$20/($O$19/2)))^2*((($O$20+$G$20)-$S181))/3)*$T$29)+(((PI()*((($C$19+$G$20)-$S181)*($O$20/($O$19/2)))^2*(((($C$19+$G$20)-$S181)*($O$20/($O$19/2)))*$AZ$7))/3)*$T$29),(((PI()*((($C$19+$G$20)-$S181)*($O$20/($O$19/2)))^2*((($O$20+$G$20)-$S181)/3))*$T$29)-((PI()*((($C$19+$G$20)-$S181)*($O$20/($O$19/2)))^2*(((($C$19+$G$20)-$S181)*($O$20/($O$19/2)))*$AZ$7)/3)*$T$29))),IF('Silo Levels'!$L$14="Pumping",(($D$18*$T$29)+((PI()*(($C$21/2)^2)*($G$20-$S181))*$T$29))+((($D$18+$H$18)/3)*$BD$7)+(((PI()*($C$21/2)^2*(($C$21/2)*$AZ$7))/3)*$T$29),(($D$18*$T$29)+((PI()*(($C$21/2)^2)*($G$20-$S181))*$T$29))+((($D$18+$H$18)/3)*$BD$7)-(((PI()*($C$21/2)^2*(($C$21/2)*$AZ$7))/3)*$T$29)))</f>
        <v>149744.06540569212</v>
      </c>
      <c r="U181" s="73">
        <v>15</v>
      </c>
      <c r="V181" s="79">
        <f t="shared" si="25"/>
        <v>149824.79814576663</v>
      </c>
      <c r="W181" s="53">
        <v>15</v>
      </c>
      <c r="X181" s="80">
        <f>IF($W181&gt;$G$20,IF('Silo Levels'!$L$15="Pumping",((PI()*((($C$19+$G$20)-$W181)*($O$20/($O$19/2)))^2*((($O$20+$G$20)-$W181))/3)*$X$29)+(((PI()*((($C$19+$G$20)-$W181)*($O$20/($O$19/2)))^2*(((($C$19+$G$20)-$W181)*($O$20/($O$19/2)))*$AZ$8))/3)*$X$29),(((PI()*((($C$19+$G$20)-$W181)*($O$20/($O$19/2)))^2*((($O$20+$G$20)-$W181)/3))*$X$29)-((PI()*((($C$19+$G$20)-$W181)*($O$20/($O$19/2)))^2*(((($C$19+$G$20)-$W181)*($O$20/($O$19/2)))*$AZ$8)/3)*$X$29))),IF('Silo Levels'!$L$15="Pumping",(($D$18*$X$29)+((PI()*(($C$21/2)^2)*($G$20-$W181))*$X$29))+((($D$18+$H$18)/3)*$BD$8)+(((PI()*($C$21/2)^2*(($C$21/2)*$AZ$8))/3)*$X$29),(($D$18*$X$29)+((PI()*(($C$21/2)^2)*($G$20-$W181))*$X$29))+((($D$18+$H$18)/3)*$BD$8)-(((PI()*($C$21/2)^2*(($C$21/2)*$AZ$8))/3)*$X$29)))</f>
        <v>145953.37036289714</v>
      </c>
      <c r="Y181" s="73">
        <v>15</v>
      </c>
      <c r="Z181" s="79">
        <f t="shared" si="23"/>
        <v>147502.38722331653</v>
      </c>
      <c r="AA181" s="53">
        <v>15</v>
      </c>
      <c r="AB181" s="80">
        <f>IF($AA181&gt;$G$20,IF('Silo Levels'!$L$16="Pumping",((PI()*((($C$19+$G$20)-$AA181)*($O$20/($O$19/2)))^2*((($O$20+$G$20)-$AA181))/3)*$AB$29)+(((PI()*((($C$19+$G$20)-$AA181)*($O$20/($O$19/2)))^2*(((($C$19+$G$20)-$AA181)*($O$20/($O$19/2)))*$AZ$9))/3)*$AB$29),(((PI()*((($C$19+$G$20)-$AA181)*($O$20/($O$19/2)))^2*((($O$20+$G$20)-$AA181)/3))*$AB$29)-((PI()*((($C$19+$G$20)-$AA181)*($O$20/($O$19/2)))^2*(((($C$19+$G$20)-$AA181)*($O$20/($O$19/2)))*$AZ$9)/3)*$AB$29))),IF('Silo Levels'!$L$16="Pumping",(($D$18*$AB$29)+((PI()*(($C$21/2)^2)*($G$20-$AA181))*$AB$29))+((($D$18+$H$18)/3)*$BD$9)+(((PI()*($C$21/2)^2*(($C$21/2)*$AZ$9))/3)*$AB$29),(($D$18*$AB$29)+((PI()*(($C$21/2)^2)*($G$20-$AA181))*$AB$29))+((($D$18+$H$18)/3)*$BD$9)-(((PI()*($C$21/2)^2*(($C$21/2)*$AZ$9))/3)*$AB$29)))</f>
        <v>143692.18149876533</v>
      </c>
      <c r="AC181" s="73">
        <v>15</v>
      </c>
      <c r="AD181" s="79">
        <f t="shared" si="26"/>
        <v>146665.13048856851</v>
      </c>
      <c r="AE181" s="53">
        <v>15</v>
      </c>
      <c r="AF181" s="80">
        <f>IF($AE181&gt;$G$20,IF('Silo Levels'!$L$17="Pumping",((PI()*((($C$19+$G$20)-$AE181)*($O$20/($O$19/2)))^2*((($O$20+$G$20)-$AE181))/3)*$AF$29)+(((PI()*((($C$19+$G$20)-$AE181)*($O$20/($O$19/2)))^2*(((($C$19+$G$20)-$AE181)*($O$20/($O$19/2)))*$AZ$10))/3)*$AF$29),(((PI()*((($C$19+$G$20)-$AE181)*($O$20/($O$19/2)))^2*((($O$20+$G$20)-$AE181)/3))*$AF$29)-((PI()*((($C$19+$G$20)-$AE181)*($O$20/($O$19/2)))^2*(((($C$19+$G$20)-$AE181)*($O$20/($O$19/2)))*$AZ$10)/3)*$AF$29))),IF('Silo Levels'!$L$17="Pumping",(($D$18*$AF$29)+((PI()*(($C$21/2)^2)*($G$20-$AE181))*$AF$29))+((($D$18+$H$18)/3)*$BD$10)+(((PI()*($C$21/2)^2*(($C$21/2)*$AZ$10))/3)*$AF$29),(($D$18*$AF$29)+((PI()*(($C$21/2)^2)*($G$20-$AE181))*$AF$29))+((($D$18+$H$18)/3)*$BD$10)-(((PI()*($C$21/2)^2*(($C$21/2)*$AZ$10))/3)*$AF$29)))</f>
        <v>142876.99604354266</v>
      </c>
      <c r="AG181" s="73">
        <v>15</v>
      </c>
      <c r="AH181" s="79">
        <f t="shared" si="24"/>
        <v>147319.82109961385</v>
      </c>
      <c r="AI181" s="53">
        <v>15</v>
      </c>
      <c r="AJ181" s="80">
        <f>IF($AI181&gt;$G$20,IF('Silo Levels'!$L$18="Pumping",((PI()*((($C$19+$G$20)-$AI181)*($O$20/($O$19/2)))^2*((($O$20+$G$20)-$AI181))/3)*$AJ$29)+(((PI()*((($C$19+$G$20)-$AI181)*($O$20/($O$19/2)))^2*(((($C$19+$G$20)-$AI181)*($O$20/($O$19/2)))*$AZ$11))/3)*$AJ$29),(((PI()*((($C$19+$G$20)-$AI181)*($O$20/($O$19/2)))^2*((($O$20+$G$20)-$AI181)/3))*$AJ$29)-((PI()*((($C$19+$G$20)-$AI181)*($O$20/($O$19/2)))^2*(((($C$19+$G$20)-$AI181)*($O$20/($O$19/2)))*$AZ$11)/3)*$AJ$29))),IF('Silo Levels'!$L$18="Pumping",(($D$18*$AJ$29)+((PI()*(($C$21/2)^2)*($G$20-$AI181))*$AJ$29))+((($D$18+$H$18)/3)*$BD$11)+(((PI()*($C$21/2)^2*(($C$21/2)*$AZ$11))/3)*$AJ$29),(($D$18*$AJ$29)+((PI()*(($C$21/2)^2)*($G$20-$AI181))*$AJ$29))+((($D$18+$H$18)/3)*$BD$11)-(((PI()*($C$21/2)^2*(($C$21/2)*$AZ$11))/3)*$AJ$29)))</f>
        <v>143514.42807800174</v>
      </c>
    </row>
    <row r="182" spans="1:36" x14ac:dyDescent="0.3">
      <c r="A182" s="48">
        <v>15.1</v>
      </c>
      <c r="B182" s="82">
        <f t="shared" si="18"/>
        <v>85796.866548373931</v>
      </c>
      <c r="C182" s="57">
        <v>15.1</v>
      </c>
      <c r="D182" s="58">
        <f>IF($C182&gt;$G$6,IF('Silo Levels'!$L$10="Pumping",((PI()*((($C$5+$G$6)-$C182)*($O$6/($O$5/2)))^2*((($O$6+$G$6)-$C182))/3)*$D$29)+(((PI()*((($C$5+$G$6)-$C182)*($O$6/($O$5/2)))^2*(((($C$5+$G$6)-$C182)*($O$6/($O$5/2)))*$AZ$3))/3)*$D$29),(((PI()*((($C$5+$G$6)-$C182)*($O$6/($O$5/2)))^2*((($O$6+$G$6)-$C182)/3))*$D$29)-((PI()*((($C$5+$G$6)-$C182)*($O$6/($O$5/2)))^2*(((($C$5+$G$6)-$C182)*($O$6/($O$5/2)))*$AZ$3)/3)*$D$29))),IF('Silo Levels'!$L$10="Pumping",(($D$4*$D$29)+((PI()*(($C$7/2)^2)*(G$6-$C182))*$D$29))+((($D$4+$H$4)/3)*$BE$3)+(((PI()*($C$7/2)^2*(($C$7/2)*$AZ$3))/3)*$D$29),(($D$4*$D$29)+((PI()*(($C$7/2)^2)*($G$6-$C182))*$D$29))+((($D$4+$H$4)/3)*$BE$3)-(((PI()*($C$7/2)^2*(($C$7/2)*$AZ$3))/3)*$D$29)))</f>
        <v>82741.359798667734</v>
      </c>
      <c r="E182" s="73">
        <v>15.1</v>
      </c>
      <c r="F182" s="82">
        <f t="shared" si="19"/>
        <v>74962.346683905009</v>
      </c>
      <c r="G182" s="57">
        <v>15.1</v>
      </c>
      <c r="H182" s="58">
        <f>IF($G182&gt;$G$6,IF('Silo Levels'!$L$11="Pumping",((PI()*((($C$5+$G$6)-$G182)*($O$6/($O$5/2)))^2*((($O$6+$G$6)-$G182))/3)*$H$29)+(((PI()*((($C$5+$G$6)-$G182)*($O$6/($O$5/2)))^2*(((($C$5+$G$6)-$G182)*($O$6/($O$5/2)))*$AZ$4))/3)*$H$29),(((PI()*((($C$5+$G$6)-$G182)*($O$6/($O$5/2)))^2*((($O$6+$G$6)-$G182)/3))*$H$29)-((PI()*((($C$5+$G$6)-$G182)*($O$6/($O$5/2)))^2*(((($C$5+$G$6)-$G182)*($O$6/($O$5/2)))*$AZ$4)/3)*$H$29))),IF('Silo Levels'!$L$11="Pumping",(($D$4*$H$29)+((PI()*(($C$7/2)^2)*(G$6-$G182))*$H$29))+((($D$4+$H$4)/3)*$BE$4)+(((PI()*($C$7/2)^2*(($C$7/2)*$AZ$4))/3)*$H$29),(($D$4*$H$29)+((PI()*(($C$7/2)^2)*($G$6-$G182))*$H$29))+((($D$4+$H$4)/3)*$BE$4)-(((PI()*($C$7/2)^2*(($C$7/2)*$AZ$4))/3)*$H$29)))</f>
        <v>72298.571568776533</v>
      </c>
      <c r="I182" s="73">
        <v>15.1</v>
      </c>
      <c r="J182" s="79">
        <f t="shared" si="20"/>
        <v>310364.66841317178</v>
      </c>
      <c r="K182" s="53">
        <v>15.1</v>
      </c>
      <c r="L182" s="80">
        <f>IF($K182&gt;$G$13,IF('Silo Levels'!$L$12="Pumping",((PI()*((($C$12+$G$13)-$K182)*($O$13/($O$12/2)))^2*((($O$13+$G$13)-$K182))/3)*$L$29)+(((PI()*((($C$12+$G$13)-$K182)*($O$13/($O$12/2)))^2*(((($C$12+$G$13)-$K182)*($O$13/($O$12/2)))*$AZ$5))/3)*$L$29),(((PI()*((($C$12+$G$13)-$K182)*($O$13/($O$12/2)))^2*((($O$13+$G$13)-$K182)/3))*$L$29)-((PI()*((($C$12+$G$13)-$K182)*($O$13/($O$12/2)))^2*(((($C$12+$G$13)-$K182)*($O$13/($O$12/2)))*$AZ$5)/3)*$L$29))),IF('Silo Levels'!$L$12="Pumping",(($D$11*$L$29)+((PI()*(($C$14/2)^2)*($G$13-$K182))*$L$29))+((($D$11+$H$11)/3)*$BD$5)+(((PI()*($C$14/2)^2*(($C$14/2)*$AZ$5))/3)*$L$29),(($D$11*$L$29)+((PI()*(($C$14/2)^2)*($G$13-$K182))*$L$29))+((($D$11+$H$11)/3)*$BD$5)-(((PI()*($C$14/2)^2*(($C$14/2)*$AZ$5))/3)*$L$29)))</f>
        <v>296166.66173357231</v>
      </c>
      <c r="M182" s="73">
        <v>15.1</v>
      </c>
      <c r="N182" s="79">
        <f t="shared" si="21"/>
        <v>157524.18706890958</v>
      </c>
      <c r="O182" s="53">
        <v>15.1</v>
      </c>
      <c r="P182" s="80">
        <f>IF($O182&gt;$G$20,IF('Silo Levels'!$L$13="Pumping",((PI()*((($C$19+$G$20)-$O182)*($O$20/($O$19/2)))^2*((($O$20+$G$20)-$O182))/3)*$P$29)+(((PI()*((($C$19+$G$20)-$O182)*($O$20/($O$19/2)))^2*(((($C$19+$G$20)-$O182)*($O$20/($O$19/2)))*$AZ$6))/3)*$P$29),(((PI()*((($C$19+$G$20)-$O182)*($O$20/($O$19/2)))^2*((($O$20+$G$20)-$O182)/3))*$P$29)-((PI()*((($C$19+$G$20)-$O182)*($O$20/($O$19/2)))^2*(((($C$19+$G$20)-$O182)*($O$20/($O$19/2)))*$AZ$6)/3)*$P$29))),IF('Silo Levels'!$L$13="Pumping",(($D$18*$P$29)+((PI()*(($C$21/2)^2)*($G$20-$O182))*$P$29))+((($D$18+$H$18)/3)*$BD$6)+(((PI()*($C$21/2)^2*(($C$21/2)*$AZ$6))/3)*$P$29),(($D$18*$P$29)+((PI()*(($C$21/2)^2)*($G$20-$O182))*$P$29))+((($D$18+$H$18)/3)*$BD$6)-(((PI()*($C$21/2)^2*(($C$21/2)*$AZ$6))/3)*$P$29)))</f>
        <v>153438.98573688482</v>
      </c>
      <c r="Q182" s="73">
        <v>15.1</v>
      </c>
      <c r="R182" s="79">
        <f t="shared" si="22"/>
        <v>153319.33603930005</v>
      </c>
      <c r="S182" s="53">
        <v>15.1</v>
      </c>
      <c r="T182" s="80">
        <f>IF($S182&gt;$G$20,IF('Silo Levels'!$L$14="Pumping",((PI()*((($C$19+$G$20)-$S182)*($O$20/($O$19/2)))^2*((($O$20+$G$20)-$S182))/3)*$T$29)+(((PI()*((($C$19+$G$20)-$S182)*($O$20/($O$19/2)))^2*(((($C$19+$G$20)-$S182)*($O$20/($O$19/2)))*$AZ$7))/3)*$T$29),(((PI()*((($C$19+$G$20)-$S182)*($O$20/($O$19/2)))^2*((($O$20+$G$20)-$S182)/3))*$T$29)-((PI()*((($C$19+$G$20)-$S182)*($O$20/($O$19/2)))^2*(((($C$19+$G$20)-$S182)*($O$20/($O$19/2)))*$AZ$7)/3)*$T$29))),IF('Silo Levels'!$L$14="Pumping",(($D$18*$T$29)+((PI()*(($C$21/2)^2)*($G$20-$S182))*$T$29))+((($D$18+$H$18)/3)*$BD$7)+(((PI()*($C$21/2)^2*(($C$21/2)*$AZ$7))/3)*$T$29),(($D$18*$T$29)+((PI()*(($C$21/2)^2)*($G$20-$S182))*$T$29))+((($D$18+$H$18)/3)*$BD$7)-(((PI()*($C$21/2)^2*(($C$21/2)*$AZ$7))/3)*$T$29)))</f>
        <v>149345.27456817118</v>
      </c>
      <c r="U182" s="73">
        <v>15.1</v>
      </c>
      <c r="V182" s="79">
        <f t="shared" si="25"/>
        <v>149436.30643793862</v>
      </c>
      <c r="W182" s="53">
        <v>15.1</v>
      </c>
      <c r="X182" s="80">
        <f>IF($W182&gt;$G$20,IF('Silo Levels'!$L$15="Pumping",((PI()*((($C$19+$G$20)-$W182)*($O$20/($O$19/2)))^2*((($O$20+$G$20)-$W182))/3)*$X$29)+(((PI()*((($C$19+$G$20)-$W182)*($O$20/($O$19/2)))^2*(((($C$19+$G$20)-$W182)*($O$20/($O$19/2)))*$AZ$8))/3)*$X$29),(((PI()*((($C$19+$G$20)-$W182)*($O$20/($O$19/2)))^2*((($O$20+$G$20)-$W182)/3))*$X$29)-((PI()*((($C$19+$G$20)-$W182)*($O$20/($O$19/2)))^2*(((($C$19+$G$20)-$W182)*($O$20/($O$19/2)))*$AZ$8)/3)*$X$29))),IF('Silo Levels'!$L$15="Pumping",(($D$18*$X$29)+((PI()*(($C$21/2)^2)*($G$20-$W182))*$X$29))+((($D$18+$H$18)/3)*$BD$8)+(((PI()*($C$21/2)^2*(($C$21/2)*$AZ$8))/3)*$X$29),(($D$18*$X$29)+((PI()*(($C$21/2)^2)*($G$20-$W182))*$X$29))+((($D$18+$H$18)/3)*$BD$8)-(((PI()*($C$21/2)^2*(($C$21/2)*$AZ$8))/3)*$X$29)))</f>
        <v>145564.87865506913</v>
      </c>
      <c r="Y182" s="73">
        <v>15.1</v>
      </c>
      <c r="Z182" s="79">
        <f t="shared" si="23"/>
        <v>147120.03905304795</v>
      </c>
      <c r="AA182" s="53">
        <v>15.1</v>
      </c>
      <c r="AB182" s="80">
        <f>IF($AA182&gt;$G$20,IF('Silo Levels'!$L$16="Pumping",((PI()*((($C$19+$G$20)-$AA182)*($O$20/($O$19/2)))^2*((($O$20+$G$20)-$AA182))/3)*$AB$29)+(((PI()*((($C$19+$G$20)-$AA182)*($O$20/($O$19/2)))^2*(((($C$19+$G$20)-$AA182)*($O$20/($O$19/2)))*$AZ$9))/3)*$AB$29),(((PI()*((($C$19+$G$20)-$AA182)*($O$20/($O$19/2)))^2*((($O$20+$G$20)-$AA182)/3))*$AB$29)-((PI()*((($C$19+$G$20)-$AA182)*($O$20/($O$19/2)))^2*(((($C$19+$G$20)-$AA182)*($O$20/($O$19/2)))*$AZ$9)/3)*$AB$29))),IF('Silo Levels'!$L$16="Pumping",(($D$18*$AB$29)+((PI()*(($C$21/2)^2)*($G$20-$AA182))*$AB$29))+((($D$18+$H$18)/3)*$BD$9)+(((PI()*($C$21/2)^2*(($C$21/2)*$AZ$9))/3)*$AB$29),(($D$18*$AB$29)+((PI()*(($C$21/2)^2)*($G$20-$AA182))*$AB$29))+((($D$18+$H$18)/3)*$BD$9)-(((PI()*($C$21/2)^2*(($C$21/2)*$AZ$9))/3)*$AB$29)))</f>
        <v>143309.83332849675</v>
      </c>
      <c r="AC182" s="73">
        <v>15.1</v>
      </c>
      <c r="AD182" s="79">
        <f t="shared" si="26"/>
        <v>146284.99713659377</v>
      </c>
      <c r="AE182" s="53">
        <v>15.1</v>
      </c>
      <c r="AF182" s="80">
        <f>IF($AE182&gt;$G$20,IF('Silo Levels'!$L$17="Pumping",((PI()*((($C$19+$G$20)-$AE182)*($O$20/($O$19/2)))^2*((($O$20+$G$20)-$AE182))/3)*$AF$29)+(((PI()*((($C$19+$G$20)-$AE182)*($O$20/($O$19/2)))^2*(((($C$19+$G$20)-$AE182)*($O$20/($O$19/2)))*$AZ$10))/3)*$AF$29),(((PI()*((($C$19+$G$20)-$AE182)*($O$20/($O$19/2)))^2*((($O$20+$G$20)-$AE182)/3))*$AF$29)-((PI()*((($C$19+$G$20)-$AE182)*($O$20/($O$19/2)))^2*(((($C$19+$G$20)-$AE182)*($O$20/($O$19/2)))*$AZ$10)/3)*$AF$29))),IF('Silo Levels'!$L$17="Pumping",(($D$18*$AF$29)+((PI()*(($C$21/2)^2)*($G$20-$AE182))*$AF$29))+((($D$18+$H$18)/3)*$BD$10)+(((PI()*($C$21/2)^2*(($C$21/2)*$AZ$10))/3)*$AF$29),(($D$18*$AF$29)+((PI()*(($C$21/2)^2)*($G$20-$AE182))*$AF$29))+((($D$18+$H$18)/3)*$BD$10)-(((PI()*($C$21/2)^2*(($C$21/2)*$AZ$10))/3)*$AF$29)))</f>
        <v>142496.86269156792</v>
      </c>
      <c r="AG182" s="73">
        <v>15.1</v>
      </c>
      <c r="AH182" s="79">
        <f t="shared" si="24"/>
        <v>146937.95587653917</v>
      </c>
      <c r="AI182" s="53">
        <v>15.1</v>
      </c>
      <c r="AJ182" s="80">
        <f>IF($AI182&gt;$G$20,IF('Silo Levels'!$L$18="Pumping",((PI()*((($C$19+$G$20)-$AI182)*($O$20/($O$19/2)))^2*((($O$20+$G$20)-$AI182))/3)*$AJ$29)+(((PI()*((($C$19+$G$20)-$AI182)*($O$20/($O$19/2)))^2*(((($C$19+$G$20)-$AI182)*($O$20/($O$19/2)))*$AZ$11))/3)*$AJ$29),(((PI()*((($C$19+$G$20)-$AI182)*($O$20/($O$19/2)))^2*((($O$20+$G$20)-$AI182)/3))*$AJ$29)-((PI()*((($C$19+$G$20)-$AI182)*($O$20/($O$19/2)))^2*(((($C$19+$G$20)-$AI182)*($O$20/($O$19/2)))*$AZ$11)/3)*$AJ$29))),IF('Silo Levels'!$L$18="Pumping",(($D$18*$AJ$29)+((PI()*(($C$21/2)^2)*($G$20-$AI182))*$AJ$29))+((($D$18+$H$18)/3)*$BD$11)+(((PI()*($C$21/2)^2*(($C$21/2)*$AZ$11))/3)*$AJ$29),(($D$18*$AJ$29)+((PI()*(($C$21/2)^2)*($G$20-$AI182))*$AJ$29))+((($D$18+$H$18)/3)*$BD$11)-(((PI()*($C$21/2)^2*(($C$21/2)*$AZ$11))/3)*$AJ$29)))</f>
        <v>143132.56285492706</v>
      </c>
    </row>
    <row r="183" spans="1:36" x14ac:dyDescent="0.3">
      <c r="A183" s="48">
        <v>15.2</v>
      </c>
      <c r="B183" s="82">
        <f t="shared" si="18"/>
        <v>85358.844674847118</v>
      </c>
      <c r="C183" s="57">
        <v>15.2</v>
      </c>
      <c r="D183" s="58">
        <f>IF($C183&gt;$G$6,IF('Silo Levels'!$L$10="Pumping",((PI()*((($C$5+$G$6)-$C183)*($O$6/($O$5/2)))^2*((($O$6+$G$6)-$C183))/3)*$D$29)+(((PI()*((($C$5+$G$6)-$C183)*($O$6/($O$5/2)))^2*(((($C$5+$G$6)-$C183)*($O$6/($O$5/2)))*$AZ$3))/3)*$D$29),(((PI()*((($C$5+$G$6)-$C183)*($O$6/($O$5/2)))^2*((($O$6+$G$6)-$C183)/3))*$D$29)-((PI()*((($C$5+$G$6)-$C183)*($O$6/($O$5/2)))^2*(((($C$5+$G$6)-$C183)*($O$6/($O$5/2)))*$AZ$3)/3)*$D$29))),IF('Silo Levels'!$L$10="Pumping",(($D$4*$D$29)+((PI()*(($C$7/2)^2)*(G$6-$C183))*$D$29))+((($D$4+$H$4)/3)*$BE$3)+(((PI()*($C$7/2)^2*(($C$7/2)*$AZ$3))/3)*$D$29),(($D$4*$D$29)+((PI()*(($C$7/2)^2)*($G$6-$C183))*$D$29))+((($D$4+$H$4)/3)*$BE$3)-(((PI()*($C$7/2)^2*(($C$7/2)*$AZ$3))/3)*$D$29)))</f>
        <v>82303.337925140921</v>
      </c>
      <c r="E183" s="73">
        <v>15.2</v>
      </c>
      <c r="F183" s="82">
        <f t="shared" si="19"/>
        <v>74580.481460830357</v>
      </c>
      <c r="G183" s="57">
        <v>15.2</v>
      </c>
      <c r="H183" s="58">
        <f>IF($G183&gt;$G$6,IF('Silo Levels'!$L$11="Pumping",((PI()*((($C$5+$G$6)-$G183)*($O$6/($O$5/2)))^2*((($O$6+$G$6)-$G183))/3)*$H$29)+(((PI()*((($C$5+$G$6)-$G183)*($O$6/($O$5/2)))^2*(((($C$5+$G$6)-$G183)*($O$6/($O$5/2)))*$AZ$4))/3)*$H$29),(((PI()*((($C$5+$G$6)-$G183)*($O$6/($O$5/2)))^2*((($O$6+$G$6)-$G183)/3))*$H$29)-((PI()*((($C$5+$G$6)-$G183)*($O$6/($O$5/2)))^2*(((($C$5+$G$6)-$G183)*($O$6/($O$5/2)))*$AZ$4)/3)*$H$29))),IF('Silo Levels'!$L$11="Pumping",(($D$4*$H$29)+((PI()*(($C$7/2)^2)*(G$6-$G183))*$H$29))+((($D$4+$H$4)/3)*$BE$4)+(((PI()*($C$7/2)^2*(($C$7/2)*$AZ$4))/3)*$H$29),(($D$4*$H$29)+((PI()*(($C$7/2)^2)*($G$6-$G183))*$H$29))+((($D$4+$H$4)/3)*$BE$4)-(((PI()*($C$7/2)^2*(($C$7/2)*$AZ$4))/3)*$H$29)))</f>
        <v>71916.706345701881</v>
      </c>
      <c r="I183" s="73">
        <v>15.2</v>
      </c>
      <c r="J183" s="79">
        <f t="shared" si="20"/>
        <v>309445.70357954077</v>
      </c>
      <c r="K183" s="53">
        <v>15.2</v>
      </c>
      <c r="L183" s="80">
        <f>IF($K183&gt;$G$13,IF('Silo Levels'!$L$12="Pumping",((PI()*((($C$12+$G$13)-$K183)*($O$13/($O$12/2)))^2*((($O$13+$G$13)-$K183))/3)*$L$29)+(((PI()*((($C$12+$G$13)-$K183)*($O$13/($O$12/2)))^2*(((($C$12+$G$13)-$K183)*($O$13/($O$12/2)))*$AZ$5))/3)*$L$29),(((PI()*((($C$12+$G$13)-$K183)*($O$13/($O$12/2)))^2*((($O$13+$G$13)-$K183)/3))*$L$29)-((PI()*((($C$12+$G$13)-$K183)*($O$13/($O$12/2)))^2*(((($C$12+$G$13)-$K183)*($O$13/($O$12/2)))*$AZ$5)/3)*$L$29))),IF('Silo Levels'!$L$12="Pumping",(($D$11*$L$29)+((PI()*(($C$14/2)^2)*($G$13-$K183))*$L$29))+((($D$11+$H$11)/3)*$BD$5)+(((PI()*($C$14/2)^2*(($C$14/2)*$AZ$5))/3)*$L$29),(($D$11*$L$29)+((PI()*(($C$14/2)^2)*($G$13-$K183))*$L$29))+((($D$11+$H$11)/3)*$BD$5)-(((PI()*($C$14/2)^2*(($C$14/2)*$AZ$5))/3)*$L$29)))</f>
        <v>295247.69689994131</v>
      </c>
      <c r="M183" s="73">
        <v>15.2</v>
      </c>
      <c r="N183" s="79">
        <f t="shared" si="21"/>
        <v>157114.24352060887</v>
      </c>
      <c r="O183" s="53">
        <v>15.2</v>
      </c>
      <c r="P183" s="80">
        <f>IF($O183&gt;$G$20,IF('Silo Levels'!$L$13="Pumping",((PI()*((($C$19+$G$20)-$O183)*($O$20/($O$19/2)))^2*((($O$20+$G$20)-$O183))/3)*$P$29)+(((PI()*((($C$19+$G$20)-$O183)*($O$20/($O$19/2)))^2*(((($C$19+$G$20)-$O183)*($O$20/($O$19/2)))*$AZ$6))/3)*$P$29),(((PI()*((($C$19+$G$20)-$O183)*($O$20/($O$19/2)))^2*((($O$20+$G$20)-$O183)/3))*$P$29)-((PI()*((($C$19+$G$20)-$O183)*($O$20/($O$19/2)))^2*(((($C$19+$G$20)-$O183)*($O$20/($O$19/2)))*$AZ$6)/3)*$P$29))),IF('Silo Levels'!$L$13="Pumping",(($D$18*$P$29)+((PI()*(($C$21/2)^2)*($G$20-$O183))*$P$29))+((($D$18+$H$18)/3)*$BD$6)+(((PI()*($C$21/2)^2*(($C$21/2)*$AZ$6))/3)*$P$29),(($D$18*$P$29)+((PI()*(($C$21/2)^2)*($G$20-$O183))*$P$29))+((($D$18+$H$18)/3)*$BD$6)-(((PI()*($C$21/2)^2*(($C$21/2)*$AZ$6))/3)*$P$29)))</f>
        <v>153029.04218858411</v>
      </c>
      <c r="Q183" s="73">
        <v>15.2</v>
      </c>
      <c r="R183" s="79">
        <f t="shared" si="22"/>
        <v>152920.54520177911</v>
      </c>
      <c r="S183" s="53">
        <v>15.2</v>
      </c>
      <c r="T183" s="80">
        <f>IF($S183&gt;$G$20,IF('Silo Levels'!$L$14="Pumping",((PI()*((($C$19+$G$20)-$S183)*($O$20/($O$19/2)))^2*((($O$20+$G$20)-$S183))/3)*$T$29)+(((PI()*((($C$19+$G$20)-$S183)*($O$20/($O$19/2)))^2*(((($C$19+$G$20)-$S183)*($O$20/($O$19/2)))*$AZ$7))/3)*$T$29),(((PI()*((($C$19+$G$20)-$S183)*($O$20/($O$19/2)))^2*((($O$20+$G$20)-$S183)/3))*$T$29)-((PI()*((($C$19+$G$20)-$S183)*($O$20/($O$19/2)))^2*(((($C$19+$G$20)-$S183)*($O$20/($O$19/2)))*$AZ$7)/3)*$T$29))),IF('Silo Levels'!$L$14="Pumping",(($D$18*$T$29)+((PI()*(($C$21/2)^2)*($G$20-$S183))*$T$29))+((($D$18+$H$18)/3)*$BD$7)+(((PI()*($C$21/2)^2*(($C$21/2)*$AZ$7))/3)*$T$29),(($D$18*$T$29)+((PI()*(($C$21/2)^2)*($G$20-$S183))*$T$29))+((($D$18+$H$18)/3)*$BD$7)-(((PI()*($C$21/2)^2*(($C$21/2)*$AZ$7))/3)*$T$29)))</f>
        <v>148946.48373065024</v>
      </c>
      <c r="U183" s="73">
        <v>15.2</v>
      </c>
      <c r="V183" s="79">
        <f t="shared" si="25"/>
        <v>149047.81473011061</v>
      </c>
      <c r="W183" s="53">
        <v>15.2</v>
      </c>
      <c r="X183" s="80">
        <f>IF($W183&gt;$G$20,IF('Silo Levels'!$L$15="Pumping",((PI()*((($C$19+$G$20)-$W183)*($O$20/($O$19/2)))^2*((($O$20+$G$20)-$W183))/3)*$X$29)+(((PI()*((($C$19+$G$20)-$W183)*($O$20/($O$19/2)))^2*(((($C$19+$G$20)-$W183)*($O$20/($O$19/2)))*$AZ$8))/3)*$X$29),(((PI()*((($C$19+$G$20)-$W183)*($O$20/($O$19/2)))^2*((($O$20+$G$20)-$W183)/3))*$X$29)-((PI()*((($C$19+$G$20)-$W183)*($O$20/($O$19/2)))^2*(((($C$19+$G$20)-$W183)*($O$20/($O$19/2)))*$AZ$8)/3)*$X$29))),IF('Silo Levels'!$L$15="Pumping",(($D$18*$X$29)+((PI()*(($C$21/2)^2)*($G$20-$W183))*$X$29))+((($D$18+$H$18)/3)*$BD$8)+(((PI()*($C$21/2)^2*(($C$21/2)*$AZ$8))/3)*$X$29),(($D$18*$X$29)+((PI()*(($C$21/2)^2)*($G$20-$W183))*$X$29))+((($D$18+$H$18)/3)*$BD$8)-(((PI()*($C$21/2)^2*(($C$21/2)*$AZ$8))/3)*$X$29)))</f>
        <v>145176.38694724112</v>
      </c>
      <c r="Y183" s="73">
        <v>15.2</v>
      </c>
      <c r="Z183" s="79">
        <f t="shared" si="23"/>
        <v>146737.69088277943</v>
      </c>
      <c r="AA183" s="53">
        <v>15.2</v>
      </c>
      <c r="AB183" s="80">
        <f>IF($AA183&gt;$G$20,IF('Silo Levels'!$L$16="Pumping",((PI()*((($C$19+$G$20)-$AA183)*($O$20/($O$19/2)))^2*((($O$20+$G$20)-$AA183))/3)*$AB$29)+(((PI()*((($C$19+$G$20)-$AA183)*($O$20/($O$19/2)))^2*(((($C$19+$G$20)-$AA183)*($O$20/($O$19/2)))*$AZ$9))/3)*$AB$29),(((PI()*((($C$19+$G$20)-$AA183)*($O$20/($O$19/2)))^2*((($O$20+$G$20)-$AA183)/3))*$AB$29)-((PI()*((($C$19+$G$20)-$AA183)*($O$20/($O$19/2)))^2*(((($C$19+$G$20)-$AA183)*($O$20/($O$19/2)))*$AZ$9)/3)*$AB$29))),IF('Silo Levels'!$L$16="Pumping",(($D$18*$AB$29)+((PI()*(($C$21/2)^2)*($G$20-$AA183))*$AB$29))+((($D$18+$H$18)/3)*$BD$9)+(((PI()*($C$21/2)^2*(($C$21/2)*$AZ$9))/3)*$AB$29),(($D$18*$AB$29)+((PI()*(($C$21/2)^2)*($G$20-$AA183))*$AB$29))+((($D$18+$H$18)/3)*$BD$9)-(((PI()*($C$21/2)^2*(($C$21/2)*$AZ$9))/3)*$AB$29)))</f>
        <v>142927.48515822823</v>
      </c>
      <c r="AC183" s="73">
        <v>15.2</v>
      </c>
      <c r="AD183" s="79">
        <f t="shared" si="26"/>
        <v>145904.86378461908</v>
      </c>
      <c r="AE183" s="53">
        <v>15.2</v>
      </c>
      <c r="AF183" s="80">
        <f>IF($AE183&gt;$G$20,IF('Silo Levels'!$L$17="Pumping",((PI()*((($C$19+$G$20)-$AE183)*($O$20/($O$19/2)))^2*((($O$20+$G$20)-$AE183))/3)*$AF$29)+(((PI()*((($C$19+$G$20)-$AE183)*($O$20/($O$19/2)))^2*(((($C$19+$G$20)-$AE183)*($O$20/($O$19/2)))*$AZ$10))/3)*$AF$29),(((PI()*((($C$19+$G$20)-$AE183)*($O$20/($O$19/2)))^2*((($O$20+$G$20)-$AE183)/3))*$AF$29)-((PI()*((($C$19+$G$20)-$AE183)*($O$20/($O$19/2)))^2*(((($C$19+$G$20)-$AE183)*($O$20/($O$19/2)))*$AZ$10)/3)*$AF$29))),IF('Silo Levels'!$L$17="Pumping",(($D$18*$AF$29)+((PI()*(($C$21/2)^2)*($G$20-$AE183))*$AF$29))+((($D$18+$H$18)/3)*$BD$10)+(((PI()*($C$21/2)^2*(($C$21/2)*$AZ$10))/3)*$AF$29),(($D$18*$AF$29)+((PI()*(($C$21/2)^2)*($G$20-$AE183))*$AF$29))+((($D$18+$H$18)/3)*$BD$10)-(((PI()*($C$21/2)^2*(($C$21/2)*$AZ$10))/3)*$AF$29)))</f>
        <v>142116.72933959324</v>
      </c>
      <c r="AG183" s="73">
        <v>15.2</v>
      </c>
      <c r="AH183" s="79">
        <f t="shared" si="24"/>
        <v>146556.09065346452</v>
      </c>
      <c r="AI183" s="53">
        <v>15.2</v>
      </c>
      <c r="AJ183" s="80">
        <f>IF($AI183&gt;$G$20,IF('Silo Levels'!$L$18="Pumping",((PI()*((($C$19+$G$20)-$AI183)*($O$20/($O$19/2)))^2*((($O$20+$G$20)-$AI183))/3)*$AJ$29)+(((PI()*((($C$19+$G$20)-$AI183)*($O$20/($O$19/2)))^2*(((($C$19+$G$20)-$AI183)*($O$20/($O$19/2)))*$AZ$11))/3)*$AJ$29),(((PI()*((($C$19+$G$20)-$AI183)*($O$20/($O$19/2)))^2*((($O$20+$G$20)-$AI183)/3))*$AJ$29)-((PI()*((($C$19+$G$20)-$AI183)*($O$20/($O$19/2)))^2*(((($C$19+$G$20)-$AI183)*($O$20/($O$19/2)))*$AZ$11)/3)*$AJ$29))),IF('Silo Levels'!$L$18="Pumping",(($D$18*$AJ$29)+((PI()*(($C$21/2)^2)*($G$20-$AI183))*$AJ$29))+((($D$18+$H$18)/3)*$BD$11)+(((PI()*($C$21/2)^2*(($C$21/2)*$AZ$11))/3)*$AJ$29),(($D$18*$AJ$29)+((PI()*(($C$21/2)^2)*($G$20-$AI183))*$AJ$29))+((($D$18+$H$18)/3)*$BD$11)-(((PI()*($C$21/2)^2*(($C$21/2)*$AZ$11))/3)*$AJ$29)))</f>
        <v>142750.69763185241</v>
      </c>
    </row>
    <row r="184" spans="1:36" x14ac:dyDescent="0.3">
      <c r="A184" s="48">
        <v>15.3</v>
      </c>
      <c r="B184" s="82">
        <f t="shared" si="18"/>
        <v>84920.82280132029</v>
      </c>
      <c r="C184" s="57">
        <v>15.3</v>
      </c>
      <c r="D184" s="58">
        <f>IF($C184&gt;$G$6,IF('Silo Levels'!$L$10="Pumping",((PI()*((($C$5+$G$6)-$C184)*($O$6/($O$5/2)))^2*((($O$6+$G$6)-$C184))/3)*$D$29)+(((PI()*((($C$5+$G$6)-$C184)*($O$6/($O$5/2)))^2*(((($C$5+$G$6)-$C184)*($O$6/($O$5/2)))*$AZ$3))/3)*$D$29),(((PI()*((($C$5+$G$6)-$C184)*($O$6/($O$5/2)))^2*((($O$6+$G$6)-$C184)/3))*$D$29)-((PI()*((($C$5+$G$6)-$C184)*($O$6/($O$5/2)))^2*(((($C$5+$G$6)-$C184)*($O$6/($O$5/2)))*$AZ$3)/3)*$D$29))),IF('Silo Levels'!$L$10="Pumping",(($D$4*$D$29)+((PI()*(($C$7/2)^2)*(G$6-$C184))*$D$29))+((($D$4+$H$4)/3)*$BE$3)+(((PI()*($C$7/2)^2*(($C$7/2)*$AZ$3))/3)*$D$29),(($D$4*$D$29)+((PI()*(($C$7/2)^2)*($G$6-$C184))*$D$29))+((($D$4+$H$4)/3)*$BE$3)-(((PI()*($C$7/2)^2*(($C$7/2)*$AZ$3))/3)*$D$29)))</f>
        <v>81865.316051614092</v>
      </c>
      <c r="E184" s="73">
        <v>15.3</v>
      </c>
      <c r="F184" s="82">
        <f t="shared" si="19"/>
        <v>74198.61623775569</v>
      </c>
      <c r="G184" s="57">
        <v>15.3</v>
      </c>
      <c r="H184" s="58">
        <f>IF($G184&gt;$G$6,IF('Silo Levels'!$L$11="Pumping",((PI()*((($C$5+$G$6)-$G184)*($O$6/($O$5/2)))^2*((($O$6+$G$6)-$G184))/3)*$H$29)+(((PI()*((($C$5+$G$6)-$G184)*($O$6/($O$5/2)))^2*(((($C$5+$G$6)-$G184)*($O$6/($O$5/2)))*$AZ$4))/3)*$H$29),(((PI()*((($C$5+$G$6)-$G184)*($O$6/($O$5/2)))^2*((($O$6+$G$6)-$G184)/3))*$H$29)-((PI()*((($C$5+$G$6)-$G184)*($O$6/($O$5/2)))^2*(((($C$5+$G$6)-$G184)*($O$6/($O$5/2)))*$AZ$4)/3)*$H$29))),IF('Silo Levels'!$L$11="Pumping",(($D$4*$H$29)+((PI()*(($C$7/2)^2)*(G$6-$G184))*$H$29))+((($D$4+$H$4)/3)*$BE$4)+(((PI()*($C$7/2)^2*(($C$7/2)*$AZ$4))/3)*$H$29),(($D$4*$H$29)+((PI()*(($C$7/2)^2)*($G$6-$G184))*$H$29))+((($D$4+$H$4)/3)*$BE$4)-(((PI()*($C$7/2)^2*(($C$7/2)*$AZ$4))/3)*$H$29)))</f>
        <v>71534.841122627215</v>
      </c>
      <c r="I184" s="73">
        <v>15.3</v>
      </c>
      <c r="J184" s="79">
        <f t="shared" si="20"/>
        <v>308526.73874590971</v>
      </c>
      <c r="K184" s="53">
        <v>15.3</v>
      </c>
      <c r="L184" s="80">
        <f>IF($K184&gt;$G$13,IF('Silo Levels'!$L$12="Pumping",((PI()*((($C$12+$G$13)-$K184)*($O$13/($O$12/2)))^2*((($O$13+$G$13)-$K184))/3)*$L$29)+(((PI()*((($C$12+$G$13)-$K184)*($O$13/($O$12/2)))^2*(((($C$12+$G$13)-$K184)*($O$13/($O$12/2)))*$AZ$5))/3)*$L$29),(((PI()*((($C$12+$G$13)-$K184)*($O$13/($O$12/2)))^2*((($O$13+$G$13)-$K184)/3))*$L$29)-((PI()*((($C$12+$G$13)-$K184)*($O$13/($O$12/2)))^2*(((($C$12+$G$13)-$K184)*($O$13/($O$12/2)))*$AZ$5)/3)*$L$29))),IF('Silo Levels'!$L$12="Pumping",(($D$11*$L$29)+((PI()*(($C$14/2)^2)*($G$13-$K184))*$L$29))+((($D$11+$H$11)/3)*$BD$5)+(((PI()*($C$14/2)^2*(($C$14/2)*$AZ$5))/3)*$L$29),(($D$11*$L$29)+((PI()*(($C$14/2)^2)*($G$13-$K184))*$L$29))+((($D$11+$H$11)/3)*$BD$5)-(((PI()*($C$14/2)^2*(($C$14/2)*$AZ$5))/3)*$L$29)))</f>
        <v>294328.73206631024</v>
      </c>
      <c r="M184" s="73">
        <v>15.3</v>
      </c>
      <c r="N184" s="79">
        <f t="shared" si="21"/>
        <v>156704.29997230807</v>
      </c>
      <c r="O184" s="53">
        <v>15.3</v>
      </c>
      <c r="P184" s="80">
        <f>IF($O184&gt;$G$20,IF('Silo Levels'!$L$13="Pumping",((PI()*((($C$19+$G$20)-$O184)*($O$20/($O$19/2)))^2*((($O$20+$G$20)-$O184))/3)*$P$29)+(((PI()*((($C$19+$G$20)-$O184)*($O$20/($O$19/2)))^2*(((($C$19+$G$20)-$O184)*($O$20/($O$19/2)))*$AZ$6))/3)*$P$29),(((PI()*((($C$19+$G$20)-$O184)*($O$20/($O$19/2)))^2*((($O$20+$G$20)-$O184)/3))*$P$29)-((PI()*((($C$19+$G$20)-$O184)*($O$20/($O$19/2)))^2*(((($C$19+$G$20)-$O184)*($O$20/($O$19/2)))*$AZ$6)/3)*$P$29))),IF('Silo Levels'!$L$13="Pumping",(($D$18*$P$29)+((PI()*(($C$21/2)^2)*($G$20-$O184))*$P$29))+((($D$18+$H$18)/3)*$BD$6)+(((PI()*($C$21/2)^2*(($C$21/2)*$AZ$6))/3)*$P$29),(($D$18*$P$29)+((PI()*(($C$21/2)^2)*($G$20-$O184))*$P$29))+((($D$18+$H$18)/3)*$BD$6)-(((PI()*($C$21/2)^2*(($C$21/2)*$AZ$6))/3)*$P$29)))</f>
        <v>152619.09864028331</v>
      </c>
      <c r="Q184" s="73">
        <v>15.3</v>
      </c>
      <c r="R184" s="79">
        <f t="shared" si="22"/>
        <v>152521.75436425814</v>
      </c>
      <c r="S184" s="53">
        <v>15.3</v>
      </c>
      <c r="T184" s="80">
        <f>IF($S184&gt;$G$20,IF('Silo Levels'!$L$14="Pumping",((PI()*((($C$19+$G$20)-$S184)*($O$20/($O$19/2)))^2*((($O$20+$G$20)-$S184))/3)*$T$29)+(((PI()*((($C$19+$G$20)-$S184)*($O$20/($O$19/2)))^2*(((($C$19+$G$20)-$S184)*($O$20/($O$19/2)))*$AZ$7))/3)*$T$29),(((PI()*((($C$19+$G$20)-$S184)*($O$20/($O$19/2)))^2*((($O$20+$G$20)-$S184)/3))*$T$29)-((PI()*((($C$19+$G$20)-$S184)*($O$20/($O$19/2)))^2*(((($C$19+$G$20)-$S184)*($O$20/($O$19/2)))*$AZ$7)/3)*$T$29))),IF('Silo Levels'!$L$14="Pumping",(($D$18*$T$29)+((PI()*(($C$21/2)^2)*($G$20-$S184))*$T$29))+((($D$18+$H$18)/3)*$BD$7)+(((PI()*($C$21/2)^2*(($C$21/2)*$AZ$7))/3)*$T$29),(($D$18*$T$29)+((PI()*(($C$21/2)^2)*($G$20-$S184))*$T$29))+((($D$18+$H$18)/3)*$BD$7)-(((PI()*($C$21/2)^2*(($C$21/2)*$AZ$7))/3)*$T$29)))</f>
        <v>148547.69289312928</v>
      </c>
      <c r="U184" s="73">
        <v>15.3</v>
      </c>
      <c r="V184" s="79">
        <f t="shared" si="25"/>
        <v>148659.32302228257</v>
      </c>
      <c r="W184" s="53">
        <v>15.3</v>
      </c>
      <c r="X184" s="80">
        <f>IF($W184&gt;$G$20,IF('Silo Levels'!$L$15="Pumping",((PI()*((($C$19+$G$20)-$W184)*($O$20/($O$19/2)))^2*((($O$20+$G$20)-$W184))/3)*$X$29)+(((PI()*((($C$19+$G$20)-$W184)*($O$20/($O$19/2)))^2*(((($C$19+$G$20)-$W184)*($O$20/($O$19/2)))*$AZ$8))/3)*$X$29),(((PI()*((($C$19+$G$20)-$W184)*($O$20/($O$19/2)))^2*((($O$20+$G$20)-$W184)/3))*$X$29)-((PI()*((($C$19+$G$20)-$W184)*($O$20/($O$19/2)))^2*(((($C$19+$G$20)-$W184)*($O$20/($O$19/2)))*$AZ$8)/3)*$X$29))),IF('Silo Levels'!$L$15="Pumping",(($D$18*$X$29)+((PI()*(($C$21/2)^2)*($G$20-$W184))*$X$29))+((($D$18+$H$18)/3)*$BD$8)+(((PI()*($C$21/2)^2*(($C$21/2)*$AZ$8))/3)*$X$29),(($D$18*$X$29)+((PI()*(($C$21/2)^2)*($G$20-$W184))*$X$29))+((($D$18+$H$18)/3)*$BD$8)-(((PI()*($C$21/2)^2*(($C$21/2)*$AZ$8))/3)*$X$29)))</f>
        <v>144787.89523941308</v>
      </c>
      <c r="Y184" s="73">
        <v>15.3</v>
      </c>
      <c r="Z184" s="79">
        <f t="shared" si="23"/>
        <v>146355.34271251084</v>
      </c>
      <c r="AA184" s="53">
        <v>15.3</v>
      </c>
      <c r="AB184" s="80">
        <f>IF($AA184&gt;$G$20,IF('Silo Levels'!$L$16="Pumping",((PI()*((($C$19+$G$20)-$AA184)*($O$20/($O$19/2)))^2*((($O$20+$G$20)-$AA184))/3)*$AB$29)+(((PI()*((($C$19+$G$20)-$AA184)*($O$20/($O$19/2)))^2*(((($C$19+$G$20)-$AA184)*($O$20/($O$19/2)))*$AZ$9))/3)*$AB$29),(((PI()*((($C$19+$G$20)-$AA184)*($O$20/($O$19/2)))^2*((($O$20+$G$20)-$AA184)/3))*$AB$29)-((PI()*((($C$19+$G$20)-$AA184)*($O$20/($O$19/2)))^2*(((($C$19+$G$20)-$AA184)*($O$20/($O$19/2)))*$AZ$9)/3)*$AB$29))),IF('Silo Levels'!$L$16="Pumping",(($D$18*$AB$29)+((PI()*(($C$21/2)^2)*($G$20-$AA184))*$AB$29))+((($D$18+$H$18)/3)*$BD$9)+(((PI()*($C$21/2)^2*(($C$21/2)*$AZ$9))/3)*$AB$29),(($D$18*$AB$29)+((PI()*(($C$21/2)^2)*($G$20-$AA184))*$AB$29))+((($D$18+$H$18)/3)*$BD$9)-(((PI()*($C$21/2)^2*(($C$21/2)*$AZ$9))/3)*$AB$29)))</f>
        <v>142545.13698795965</v>
      </c>
      <c r="AC184" s="73">
        <v>15.3</v>
      </c>
      <c r="AD184" s="79">
        <f t="shared" si="26"/>
        <v>145524.73043264431</v>
      </c>
      <c r="AE184" s="53">
        <v>15.3</v>
      </c>
      <c r="AF184" s="80">
        <f>IF($AE184&gt;$G$20,IF('Silo Levels'!$L$17="Pumping",((PI()*((($C$19+$G$20)-$AE184)*($O$20/($O$19/2)))^2*((($O$20+$G$20)-$AE184))/3)*$AF$29)+(((PI()*((($C$19+$G$20)-$AE184)*($O$20/($O$19/2)))^2*(((($C$19+$G$20)-$AE184)*($O$20/($O$19/2)))*$AZ$10))/3)*$AF$29),(((PI()*((($C$19+$G$20)-$AE184)*($O$20/($O$19/2)))^2*((($O$20+$G$20)-$AE184)/3))*$AF$29)-((PI()*((($C$19+$G$20)-$AE184)*($O$20/($O$19/2)))^2*(((($C$19+$G$20)-$AE184)*($O$20/($O$19/2)))*$AZ$10)/3)*$AF$29))),IF('Silo Levels'!$L$17="Pumping",(($D$18*$AF$29)+((PI()*(($C$21/2)^2)*($G$20-$AE184))*$AF$29))+((($D$18+$H$18)/3)*$BD$10)+(((PI()*($C$21/2)^2*(($C$21/2)*$AZ$10))/3)*$AF$29),(($D$18*$AF$29)+((PI()*(($C$21/2)^2)*($G$20-$AE184))*$AF$29))+((($D$18+$H$18)/3)*$BD$10)-(((PI()*($C$21/2)^2*(($C$21/2)*$AZ$10))/3)*$AF$29)))</f>
        <v>141736.59598761846</v>
      </c>
      <c r="AG184" s="73">
        <v>15.3</v>
      </c>
      <c r="AH184" s="79">
        <f t="shared" si="24"/>
        <v>146174.22543038984</v>
      </c>
      <c r="AI184" s="53">
        <v>15.3</v>
      </c>
      <c r="AJ184" s="80">
        <f>IF($AI184&gt;$G$20,IF('Silo Levels'!$L$18="Pumping",((PI()*((($C$19+$G$20)-$AI184)*($O$20/($O$19/2)))^2*((($O$20+$G$20)-$AI184))/3)*$AJ$29)+(((PI()*((($C$19+$G$20)-$AI184)*($O$20/($O$19/2)))^2*(((($C$19+$G$20)-$AI184)*($O$20/($O$19/2)))*$AZ$11))/3)*$AJ$29),(((PI()*((($C$19+$G$20)-$AI184)*($O$20/($O$19/2)))^2*((($O$20+$G$20)-$AI184)/3))*$AJ$29)-((PI()*((($C$19+$G$20)-$AI184)*($O$20/($O$19/2)))^2*(((($C$19+$G$20)-$AI184)*($O$20/($O$19/2)))*$AZ$11)/3)*$AJ$29))),IF('Silo Levels'!$L$18="Pumping",(($D$18*$AJ$29)+((PI()*(($C$21/2)^2)*($G$20-$AI184))*$AJ$29))+((($D$18+$H$18)/3)*$BD$11)+(((PI()*($C$21/2)^2*(($C$21/2)*$AZ$11))/3)*$AJ$29),(($D$18*$AJ$29)+((PI()*(($C$21/2)^2)*($G$20-$AI184))*$AJ$29))+((($D$18+$H$18)/3)*$BD$11)-(((PI()*($C$21/2)^2*(($C$21/2)*$AZ$11))/3)*$AJ$29)))</f>
        <v>142368.83240877773</v>
      </c>
    </row>
    <row r="185" spans="1:36" x14ac:dyDescent="0.3">
      <c r="A185" s="48">
        <v>15.4</v>
      </c>
      <c r="B185" s="82">
        <f t="shared" si="18"/>
        <v>84482.800927793476</v>
      </c>
      <c r="C185" s="57">
        <v>15.4</v>
      </c>
      <c r="D185" s="58">
        <f>IF($C185&gt;$G$6,IF('Silo Levels'!$L$10="Pumping",((PI()*((($C$5+$G$6)-$C185)*($O$6/($O$5/2)))^2*((($O$6+$G$6)-$C185))/3)*$D$29)+(((PI()*((($C$5+$G$6)-$C185)*($O$6/($O$5/2)))^2*(((($C$5+$G$6)-$C185)*($O$6/($O$5/2)))*$AZ$3))/3)*$D$29),(((PI()*((($C$5+$G$6)-$C185)*($O$6/($O$5/2)))^2*((($O$6+$G$6)-$C185)/3))*$D$29)-((PI()*((($C$5+$G$6)-$C185)*($O$6/($O$5/2)))^2*(((($C$5+$G$6)-$C185)*($O$6/($O$5/2)))*$AZ$3)/3)*$D$29))),IF('Silo Levels'!$L$10="Pumping",(($D$4*$D$29)+((PI()*(($C$7/2)^2)*(G$6-$C185))*$D$29))+((($D$4+$H$4)/3)*$BE$3)+(((PI()*($C$7/2)^2*(($C$7/2)*$AZ$3))/3)*$D$29),(($D$4*$D$29)+((PI()*(($C$7/2)^2)*($G$6-$C185))*$D$29))+((($D$4+$H$4)/3)*$BE$3)-(((PI()*($C$7/2)^2*(($C$7/2)*$AZ$3))/3)*$D$29)))</f>
        <v>81427.294178087279</v>
      </c>
      <c r="E185" s="73">
        <v>15.4</v>
      </c>
      <c r="F185" s="82">
        <f t="shared" si="19"/>
        <v>73816.751014681024</v>
      </c>
      <c r="G185" s="57">
        <v>15.4</v>
      </c>
      <c r="H185" s="58">
        <f>IF($G185&gt;$G$6,IF('Silo Levels'!$L$11="Pumping",((PI()*((($C$5+$G$6)-$G185)*($O$6/($O$5/2)))^2*((($O$6+$G$6)-$G185))/3)*$H$29)+(((PI()*((($C$5+$G$6)-$G185)*($O$6/($O$5/2)))^2*(((($C$5+$G$6)-$G185)*($O$6/($O$5/2)))*$AZ$4))/3)*$H$29),(((PI()*((($C$5+$G$6)-$G185)*($O$6/($O$5/2)))^2*((($O$6+$G$6)-$G185)/3))*$H$29)-((PI()*((($C$5+$G$6)-$G185)*($O$6/($O$5/2)))^2*(((($C$5+$G$6)-$G185)*($O$6/($O$5/2)))*$AZ$4)/3)*$H$29))),IF('Silo Levels'!$L$11="Pumping",(($D$4*$H$29)+((PI()*(($C$7/2)^2)*(G$6-$G185))*$H$29))+((($D$4+$H$4)/3)*$BE$4)+(((PI()*($C$7/2)^2*(($C$7/2)*$AZ$4))/3)*$H$29),(($D$4*$H$29)+((PI()*(($C$7/2)^2)*($G$6-$G185))*$H$29))+((($D$4+$H$4)/3)*$BE$4)-(((PI()*($C$7/2)^2*(($C$7/2)*$AZ$4))/3)*$H$29)))</f>
        <v>71152.975899552548</v>
      </c>
      <c r="I185" s="73">
        <v>15.4</v>
      </c>
      <c r="J185" s="79">
        <f t="shared" si="20"/>
        <v>307607.7739122787</v>
      </c>
      <c r="K185" s="53">
        <v>15.4</v>
      </c>
      <c r="L185" s="80">
        <f>IF($K185&gt;$G$13,IF('Silo Levels'!$L$12="Pumping",((PI()*((($C$12+$G$13)-$K185)*($O$13/($O$12/2)))^2*((($O$13+$G$13)-$K185))/3)*$L$29)+(((PI()*((($C$12+$G$13)-$K185)*($O$13/($O$12/2)))^2*(((($C$12+$G$13)-$K185)*($O$13/($O$12/2)))*$AZ$5))/3)*$L$29),(((PI()*((($C$12+$G$13)-$K185)*($O$13/($O$12/2)))^2*((($O$13+$G$13)-$K185)/3))*$L$29)-((PI()*((($C$12+$G$13)-$K185)*($O$13/($O$12/2)))^2*(((($C$12+$G$13)-$K185)*($O$13/($O$12/2)))*$AZ$5)/3)*$L$29))),IF('Silo Levels'!$L$12="Pumping",(($D$11*$L$29)+((PI()*(($C$14/2)^2)*($G$13-$K185))*$L$29))+((($D$11+$H$11)/3)*$BD$5)+(((PI()*($C$14/2)^2*(($C$14/2)*$AZ$5))/3)*$L$29),(($D$11*$L$29)+((PI()*(($C$14/2)^2)*($G$13-$K185))*$L$29))+((($D$11+$H$11)/3)*$BD$5)-(((PI()*($C$14/2)^2*(($C$14/2)*$AZ$5))/3)*$L$29)))</f>
        <v>293409.76723267924</v>
      </c>
      <c r="M185" s="73">
        <v>15.4</v>
      </c>
      <c r="N185" s="79">
        <f t="shared" si="21"/>
        <v>156294.35642400736</v>
      </c>
      <c r="O185" s="53">
        <v>15.4</v>
      </c>
      <c r="P185" s="80">
        <f>IF($O185&gt;$G$20,IF('Silo Levels'!$L$13="Pumping",((PI()*((($C$19+$G$20)-$O185)*($O$20/($O$19/2)))^2*((($O$20+$G$20)-$O185))/3)*$P$29)+(((PI()*((($C$19+$G$20)-$O185)*($O$20/($O$19/2)))^2*(((($C$19+$G$20)-$O185)*($O$20/($O$19/2)))*$AZ$6))/3)*$P$29),(((PI()*((($C$19+$G$20)-$O185)*($O$20/($O$19/2)))^2*((($O$20+$G$20)-$O185)/3))*$P$29)-((PI()*((($C$19+$G$20)-$O185)*($O$20/($O$19/2)))^2*(((($C$19+$G$20)-$O185)*($O$20/($O$19/2)))*$AZ$6)/3)*$P$29))),IF('Silo Levels'!$L$13="Pumping",(($D$18*$P$29)+((PI()*(($C$21/2)^2)*($G$20-$O185))*$P$29))+((($D$18+$H$18)/3)*$BD$6)+(((PI()*($C$21/2)^2*(($C$21/2)*$AZ$6))/3)*$P$29),(($D$18*$P$29)+((PI()*(($C$21/2)^2)*($G$20-$O185))*$P$29))+((($D$18+$H$18)/3)*$BD$6)-(((PI()*($C$21/2)^2*(($C$21/2)*$AZ$6))/3)*$P$29)))</f>
        <v>152209.1550919826</v>
      </c>
      <c r="Q185" s="73">
        <v>15.4</v>
      </c>
      <c r="R185" s="79">
        <f t="shared" si="22"/>
        <v>152122.96352673721</v>
      </c>
      <c r="S185" s="53">
        <v>15.4</v>
      </c>
      <c r="T185" s="80">
        <f>IF($S185&gt;$G$20,IF('Silo Levels'!$L$14="Pumping",((PI()*((($C$19+$G$20)-$S185)*($O$20/($O$19/2)))^2*((($O$20+$G$20)-$S185))/3)*$T$29)+(((PI()*((($C$19+$G$20)-$S185)*($O$20/($O$19/2)))^2*(((($C$19+$G$20)-$S185)*($O$20/($O$19/2)))*$AZ$7))/3)*$T$29),(((PI()*((($C$19+$G$20)-$S185)*($O$20/($O$19/2)))^2*((($O$20+$G$20)-$S185)/3))*$T$29)-((PI()*((($C$19+$G$20)-$S185)*($O$20/($O$19/2)))^2*(((($C$19+$G$20)-$S185)*($O$20/($O$19/2)))*$AZ$7)/3)*$T$29))),IF('Silo Levels'!$L$14="Pumping",(($D$18*$T$29)+((PI()*(($C$21/2)^2)*($G$20-$S185))*$T$29))+((($D$18+$H$18)/3)*$BD$7)+(((PI()*($C$21/2)^2*(($C$21/2)*$AZ$7))/3)*$T$29),(($D$18*$T$29)+((PI()*(($C$21/2)^2)*($G$20-$S185))*$T$29))+((($D$18+$H$18)/3)*$BD$7)-(((PI()*($C$21/2)^2*(($C$21/2)*$AZ$7))/3)*$T$29)))</f>
        <v>148148.90205560834</v>
      </c>
      <c r="U185" s="73">
        <v>15.4</v>
      </c>
      <c r="V185" s="79">
        <f t="shared" si="25"/>
        <v>148270.83131445455</v>
      </c>
      <c r="W185" s="53">
        <v>15.4</v>
      </c>
      <c r="X185" s="80">
        <f>IF($W185&gt;$G$20,IF('Silo Levels'!$L$15="Pumping",((PI()*((($C$19+$G$20)-$W185)*($O$20/($O$19/2)))^2*((($O$20+$G$20)-$W185))/3)*$X$29)+(((PI()*((($C$19+$G$20)-$W185)*($O$20/($O$19/2)))^2*(((($C$19+$G$20)-$W185)*($O$20/($O$19/2)))*$AZ$8))/3)*$X$29),(((PI()*((($C$19+$G$20)-$W185)*($O$20/($O$19/2)))^2*((($O$20+$G$20)-$W185)/3))*$X$29)-((PI()*((($C$19+$G$20)-$W185)*($O$20/($O$19/2)))^2*(((($C$19+$G$20)-$W185)*($O$20/($O$19/2)))*$AZ$8)/3)*$X$29))),IF('Silo Levels'!$L$15="Pumping",(($D$18*$X$29)+((PI()*(($C$21/2)^2)*($G$20-$W185))*$X$29))+((($D$18+$H$18)/3)*$BD$8)+(((PI()*($C$21/2)^2*(($C$21/2)*$AZ$8))/3)*$X$29),(($D$18*$X$29)+((PI()*(($C$21/2)^2)*($G$20-$W185))*$X$29))+((($D$18+$H$18)/3)*$BD$8)-(((PI()*($C$21/2)^2*(($C$21/2)*$AZ$8))/3)*$X$29)))</f>
        <v>144399.40353158506</v>
      </c>
      <c r="Y185" s="73">
        <v>15.4</v>
      </c>
      <c r="Z185" s="79">
        <f t="shared" si="23"/>
        <v>145972.99454224232</v>
      </c>
      <c r="AA185" s="53">
        <v>15.4</v>
      </c>
      <c r="AB185" s="80">
        <f>IF($AA185&gt;$G$20,IF('Silo Levels'!$L$16="Pumping",((PI()*((($C$19+$G$20)-$AA185)*($O$20/($O$19/2)))^2*((($O$20+$G$20)-$AA185))/3)*$AB$29)+(((PI()*((($C$19+$G$20)-$AA185)*($O$20/($O$19/2)))^2*(((($C$19+$G$20)-$AA185)*($O$20/($O$19/2)))*$AZ$9))/3)*$AB$29),(((PI()*((($C$19+$G$20)-$AA185)*($O$20/($O$19/2)))^2*((($O$20+$G$20)-$AA185)/3))*$AB$29)-((PI()*((($C$19+$G$20)-$AA185)*($O$20/($O$19/2)))^2*(((($C$19+$G$20)-$AA185)*($O$20/($O$19/2)))*$AZ$9)/3)*$AB$29))),IF('Silo Levels'!$L$16="Pumping",(($D$18*$AB$29)+((PI()*(($C$21/2)^2)*($G$20-$AA185))*$AB$29))+((($D$18+$H$18)/3)*$BD$9)+(((PI()*($C$21/2)^2*(($C$21/2)*$AZ$9))/3)*$AB$29),(($D$18*$AB$29)+((PI()*(($C$21/2)^2)*($G$20-$AA185))*$AB$29))+((($D$18+$H$18)/3)*$BD$9)-(((PI()*($C$21/2)^2*(($C$21/2)*$AZ$9))/3)*$AB$29)))</f>
        <v>142162.78881769112</v>
      </c>
      <c r="AC185" s="73">
        <v>15.4</v>
      </c>
      <c r="AD185" s="79">
        <f t="shared" si="26"/>
        <v>145144.59708066963</v>
      </c>
      <c r="AE185" s="53">
        <v>15.4</v>
      </c>
      <c r="AF185" s="80">
        <f>IF($AE185&gt;$G$20,IF('Silo Levels'!$L$17="Pumping",((PI()*((($C$19+$G$20)-$AE185)*($O$20/($O$19/2)))^2*((($O$20+$G$20)-$AE185))/3)*$AF$29)+(((PI()*((($C$19+$G$20)-$AE185)*($O$20/($O$19/2)))^2*(((($C$19+$G$20)-$AE185)*($O$20/($O$19/2)))*$AZ$10))/3)*$AF$29),(((PI()*((($C$19+$G$20)-$AE185)*($O$20/($O$19/2)))^2*((($O$20+$G$20)-$AE185)/3))*$AF$29)-((PI()*((($C$19+$G$20)-$AE185)*($O$20/($O$19/2)))^2*(((($C$19+$G$20)-$AE185)*($O$20/($O$19/2)))*$AZ$10)/3)*$AF$29))),IF('Silo Levels'!$L$17="Pumping",(($D$18*$AF$29)+((PI()*(($C$21/2)^2)*($G$20-$AE185))*$AF$29))+((($D$18+$H$18)/3)*$BD$10)+(((PI()*($C$21/2)^2*(($C$21/2)*$AZ$10))/3)*$AF$29),(($D$18*$AF$29)+((PI()*(($C$21/2)^2)*($G$20-$AE185))*$AF$29))+((($D$18+$H$18)/3)*$BD$10)-(((PI()*($C$21/2)^2*(($C$21/2)*$AZ$10))/3)*$AF$29)))</f>
        <v>141356.46263564378</v>
      </c>
      <c r="AG185" s="73">
        <v>15.4</v>
      </c>
      <c r="AH185" s="79">
        <f t="shared" si="24"/>
        <v>145792.36020731519</v>
      </c>
      <c r="AI185" s="53">
        <v>15.4</v>
      </c>
      <c r="AJ185" s="80">
        <f>IF($AI185&gt;$G$20,IF('Silo Levels'!$L$18="Pumping",((PI()*((($C$19+$G$20)-$AI185)*($O$20/($O$19/2)))^2*((($O$20+$G$20)-$AI185))/3)*$AJ$29)+(((PI()*((($C$19+$G$20)-$AI185)*($O$20/($O$19/2)))^2*(((($C$19+$G$20)-$AI185)*($O$20/($O$19/2)))*$AZ$11))/3)*$AJ$29),(((PI()*((($C$19+$G$20)-$AI185)*($O$20/($O$19/2)))^2*((($O$20+$G$20)-$AI185)/3))*$AJ$29)-((PI()*((($C$19+$G$20)-$AI185)*($O$20/($O$19/2)))^2*(((($C$19+$G$20)-$AI185)*($O$20/($O$19/2)))*$AZ$11)/3)*$AJ$29))),IF('Silo Levels'!$L$18="Pumping",(($D$18*$AJ$29)+((PI()*(($C$21/2)^2)*($G$20-$AI185))*$AJ$29))+((($D$18+$H$18)/3)*$BD$11)+(((PI()*($C$21/2)^2*(($C$21/2)*$AZ$11))/3)*$AJ$29),(($D$18*$AJ$29)+((PI()*(($C$21/2)^2)*($G$20-$AI185))*$AJ$29))+((($D$18+$H$18)/3)*$BD$11)-(((PI()*($C$21/2)^2*(($C$21/2)*$AZ$11))/3)*$AJ$29)))</f>
        <v>141986.96718570308</v>
      </c>
    </row>
    <row r="186" spans="1:36" x14ac:dyDescent="0.3">
      <c r="A186" s="48">
        <v>15.5</v>
      </c>
      <c r="B186" s="82">
        <f t="shared" si="18"/>
        <v>84044.779054266663</v>
      </c>
      <c r="C186" s="57">
        <v>15.5</v>
      </c>
      <c r="D186" s="58">
        <f>IF($C186&gt;$G$6,IF('Silo Levels'!$L$10="Pumping",((PI()*((($C$5+$G$6)-$C186)*($O$6/($O$5/2)))^2*((($O$6+$G$6)-$C186))/3)*$D$29)+(((PI()*((($C$5+$G$6)-$C186)*($O$6/($O$5/2)))^2*(((($C$5+$G$6)-$C186)*($O$6/($O$5/2)))*$AZ$3))/3)*$D$29),(((PI()*((($C$5+$G$6)-$C186)*($O$6/($O$5/2)))^2*((($O$6+$G$6)-$C186)/3))*$D$29)-((PI()*((($C$5+$G$6)-$C186)*($O$6/($O$5/2)))^2*(((($C$5+$G$6)-$C186)*($O$6/($O$5/2)))*$AZ$3)/3)*$D$29))),IF('Silo Levels'!$L$10="Pumping",(($D$4*$D$29)+((PI()*(($C$7/2)^2)*(G$6-$C186))*$D$29))+((($D$4+$H$4)/3)*$BE$3)+(((PI()*($C$7/2)^2*(($C$7/2)*$AZ$3))/3)*$D$29),(($D$4*$D$29)+((PI()*(($C$7/2)^2)*($G$6-$C186))*$D$29))+((($D$4+$H$4)/3)*$BE$3)-(((PI()*($C$7/2)^2*(($C$7/2)*$AZ$3))/3)*$D$29)))</f>
        <v>80989.272304560465</v>
      </c>
      <c r="E186" s="73">
        <v>15.5</v>
      </c>
      <c r="F186" s="82">
        <f t="shared" si="19"/>
        <v>73434.885791606357</v>
      </c>
      <c r="G186" s="57">
        <v>15.5</v>
      </c>
      <c r="H186" s="58">
        <f>IF($G186&gt;$G$6,IF('Silo Levels'!$L$11="Pumping",((PI()*((($C$5+$G$6)-$G186)*($O$6/($O$5/2)))^2*((($O$6+$G$6)-$G186))/3)*$H$29)+(((PI()*((($C$5+$G$6)-$G186)*($O$6/($O$5/2)))^2*(((($C$5+$G$6)-$G186)*($O$6/($O$5/2)))*$AZ$4))/3)*$H$29),(((PI()*((($C$5+$G$6)-$G186)*($O$6/($O$5/2)))^2*((($O$6+$G$6)-$G186)/3))*$H$29)-((PI()*((($C$5+$G$6)-$G186)*($O$6/($O$5/2)))^2*(((($C$5+$G$6)-$G186)*($O$6/($O$5/2)))*$AZ$4)/3)*$H$29))),IF('Silo Levels'!$L$11="Pumping",(($D$4*$H$29)+((PI()*(($C$7/2)^2)*(G$6-$G186))*$H$29))+((($D$4+$H$4)/3)*$BE$4)+(((PI()*($C$7/2)^2*(($C$7/2)*$AZ$4))/3)*$H$29),(($D$4*$H$29)+((PI()*(($C$7/2)^2)*($G$6-$G186))*$H$29))+((($D$4+$H$4)/3)*$BE$4)-(((PI()*($C$7/2)^2*(($C$7/2)*$AZ$4))/3)*$H$29)))</f>
        <v>70771.110676477881</v>
      </c>
      <c r="I186" s="73">
        <v>15.5</v>
      </c>
      <c r="J186" s="79">
        <f t="shared" si="20"/>
        <v>306688.8090786477</v>
      </c>
      <c r="K186" s="53">
        <v>15.5</v>
      </c>
      <c r="L186" s="80">
        <f>IF($K186&gt;$G$13,IF('Silo Levels'!$L$12="Pumping",((PI()*((($C$12+$G$13)-$K186)*($O$13/($O$12/2)))^2*((($O$13+$G$13)-$K186))/3)*$L$29)+(((PI()*((($C$12+$G$13)-$K186)*($O$13/($O$12/2)))^2*(((($C$12+$G$13)-$K186)*($O$13/($O$12/2)))*$AZ$5))/3)*$L$29),(((PI()*((($C$12+$G$13)-$K186)*($O$13/($O$12/2)))^2*((($O$13+$G$13)-$K186)/3))*$L$29)-((PI()*((($C$12+$G$13)-$K186)*($O$13/($O$12/2)))^2*(((($C$12+$G$13)-$K186)*($O$13/($O$12/2)))*$AZ$5)/3)*$L$29))),IF('Silo Levels'!$L$12="Pumping",(($D$11*$L$29)+((PI()*(($C$14/2)^2)*($G$13-$K186))*$L$29))+((($D$11+$H$11)/3)*$BD$5)+(((PI()*($C$14/2)^2*(($C$14/2)*$AZ$5))/3)*$L$29),(($D$11*$L$29)+((PI()*(($C$14/2)^2)*($G$13-$K186))*$L$29))+((($D$11+$H$11)/3)*$BD$5)-(((PI()*($C$14/2)^2*(($C$14/2)*$AZ$5))/3)*$L$29)))</f>
        <v>292490.80239904823</v>
      </c>
      <c r="M186" s="73">
        <v>15.5</v>
      </c>
      <c r="N186" s="79">
        <f t="shared" si="21"/>
        <v>155884.41287570659</v>
      </c>
      <c r="O186" s="53">
        <v>15.5</v>
      </c>
      <c r="P186" s="80">
        <f>IF($O186&gt;$G$20,IF('Silo Levels'!$L$13="Pumping",((PI()*((($C$19+$G$20)-$O186)*($O$20/($O$19/2)))^2*((($O$20+$G$20)-$O186))/3)*$P$29)+(((PI()*((($C$19+$G$20)-$O186)*($O$20/($O$19/2)))^2*(((($C$19+$G$20)-$O186)*($O$20/($O$19/2)))*$AZ$6))/3)*$P$29),(((PI()*((($C$19+$G$20)-$O186)*($O$20/($O$19/2)))^2*((($O$20+$G$20)-$O186)/3))*$P$29)-((PI()*((($C$19+$G$20)-$O186)*($O$20/($O$19/2)))^2*(((($C$19+$G$20)-$O186)*($O$20/($O$19/2)))*$AZ$6)/3)*$P$29))),IF('Silo Levels'!$L$13="Pumping",(($D$18*$P$29)+((PI()*(($C$21/2)^2)*($G$20-$O186))*$P$29))+((($D$18+$H$18)/3)*$BD$6)+(((PI()*($C$21/2)^2*(($C$21/2)*$AZ$6))/3)*$P$29),(($D$18*$P$29)+((PI()*(($C$21/2)^2)*($G$20-$O186))*$P$29))+((($D$18+$H$18)/3)*$BD$6)-(((PI()*($C$21/2)^2*(($C$21/2)*$AZ$6))/3)*$P$29)))</f>
        <v>151799.21154368183</v>
      </c>
      <c r="Q186" s="73">
        <v>15.5</v>
      </c>
      <c r="R186" s="79">
        <f t="shared" si="22"/>
        <v>151724.17268921627</v>
      </c>
      <c r="S186" s="53">
        <v>15.5</v>
      </c>
      <c r="T186" s="80">
        <f>IF($S186&gt;$G$20,IF('Silo Levels'!$L$14="Pumping",((PI()*((($C$19+$G$20)-$S186)*($O$20/($O$19/2)))^2*((($O$20+$G$20)-$S186))/3)*$T$29)+(((PI()*((($C$19+$G$20)-$S186)*($O$20/($O$19/2)))^2*(((($C$19+$G$20)-$S186)*($O$20/($O$19/2)))*$AZ$7))/3)*$T$29),(((PI()*((($C$19+$G$20)-$S186)*($O$20/($O$19/2)))^2*((($O$20+$G$20)-$S186)/3))*$T$29)-((PI()*((($C$19+$G$20)-$S186)*($O$20/($O$19/2)))^2*(((($C$19+$G$20)-$S186)*($O$20/($O$19/2)))*$AZ$7)/3)*$T$29))),IF('Silo Levels'!$L$14="Pumping",(($D$18*$T$29)+((PI()*(($C$21/2)^2)*($G$20-$S186))*$T$29))+((($D$18+$H$18)/3)*$BD$7)+(((PI()*($C$21/2)^2*(($C$21/2)*$AZ$7))/3)*$T$29),(($D$18*$T$29)+((PI()*(($C$21/2)^2)*($G$20-$S186))*$T$29))+((($D$18+$H$18)/3)*$BD$7)-(((PI()*($C$21/2)^2*(($C$21/2)*$AZ$7))/3)*$T$29)))</f>
        <v>147750.1112180874</v>
      </c>
      <c r="U186" s="73">
        <v>15.5</v>
      </c>
      <c r="V186" s="79">
        <f t="shared" si="25"/>
        <v>147882.33960662654</v>
      </c>
      <c r="W186" s="53">
        <v>15.5</v>
      </c>
      <c r="X186" s="80">
        <f>IF($W186&gt;$G$20,IF('Silo Levels'!$L$15="Pumping",((PI()*((($C$19+$G$20)-$W186)*($O$20/($O$19/2)))^2*((($O$20+$G$20)-$W186))/3)*$X$29)+(((PI()*((($C$19+$G$20)-$W186)*($O$20/($O$19/2)))^2*(((($C$19+$G$20)-$W186)*($O$20/($O$19/2)))*$AZ$8))/3)*$X$29),(((PI()*((($C$19+$G$20)-$W186)*($O$20/($O$19/2)))^2*((($O$20+$G$20)-$W186)/3))*$X$29)-((PI()*((($C$19+$G$20)-$W186)*($O$20/($O$19/2)))^2*(((($C$19+$G$20)-$W186)*($O$20/($O$19/2)))*$AZ$8)/3)*$X$29))),IF('Silo Levels'!$L$15="Pumping",(($D$18*$X$29)+((PI()*(($C$21/2)^2)*($G$20-$W186))*$X$29))+((($D$18+$H$18)/3)*$BD$8)+(((PI()*($C$21/2)^2*(($C$21/2)*$AZ$8))/3)*$X$29),(($D$18*$X$29)+((PI()*(($C$21/2)^2)*($G$20-$W186))*$X$29))+((($D$18+$H$18)/3)*$BD$8)-(((PI()*($C$21/2)^2*(($C$21/2)*$AZ$8))/3)*$X$29)))</f>
        <v>144010.91182375705</v>
      </c>
      <c r="Y186" s="73">
        <v>15.5</v>
      </c>
      <c r="Z186" s="79">
        <f t="shared" si="23"/>
        <v>145590.64637197374</v>
      </c>
      <c r="AA186" s="53">
        <v>15.5</v>
      </c>
      <c r="AB186" s="80">
        <f>IF($AA186&gt;$G$20,IF('Silo Levels'!$L$16="Pumping",((PI()*((($C$19+$G$20)-$AA186)*($O$20/($O$19/2)))^2*((($O$20+$G$20)-$AA186))/3)*$AB$29)+(((PI()*((($C$19+$G$20)-$AA186)*($O$20/($O$19/2)))^2*(((($C$19+$G$20)-$AA186)*($O$20/($O$19/2)))*$AZ$9))/3)*$AB$29),(((PI()*((($C$19+$G$20)-$AA186)*($O$20/($O$19/2)))^2*((($O$20+$G$20)-$AA186)/3))*$AB$29)-((PI()*((($C$19+$G$20)-$AA186)*($O$20/($O$19/2)))^2*(((($C$19+$G$20)-$AA186)*($O$20/($O$19/2)))*$AZ$9)/3)*$AB$29))),IF('Silo Levels'!$L$16="Pumping",(($D$18*$AB$29)+((PI()*(($C$21/2)^2)*($G$20-$AA186))*$AB$29))+((($D$18+$H$18)/3)*$BD$9)+(((PI()*($C$21/2)^2*(($C$21/2)*$AZ$9))/3)*$AB$29),(($D$18*$AB$29)+((PI()*(($C$21/2)^2)*($G$20-$AA186))*$AB$29))+((($D$18+$H$18)/3)*$BD$9)-(((PI()*($C$21/2)^2*(($C$21/2)*$AZ$9))/3)*$AB$29)))</f>
        <v>141780.44064742254</v>
      </c>
      <c r="AC186" s="73">
        <v>15.5</v>
      </c>
      <c r="AD186" s="79">
        <f t="shared" si="26"/>
        <v>144764.46372869489</v>
      </c>
      <c r="AE186" s="53">
        <v>15.5</v>
      </c>
      <c r="AF186" s="80">
        <f>IF($AE186&gt;$G$20,IF('Silo Levels'!$L$17="Pumping",((PI()*((($C$19+$G$20)-$AE186)*($O$20/($O$19/2)))^2*((($O$20+$G$20)-$AE186))/3)*$AF$29)+(((PI()*((($C$19+$G$20)-$AE186)*($O$20/($O$19/2)))^2*(((($C$19+$G$20)-$AE186)*($O$20/($O$19/2)))*$AZ$10))/3)*$AF$29),(((PI()*((($C$19+$G$20)-$AE186)*($O$20/($O$19/2)))^2*((($O$20+$G$20)-$AE186)/3))*$AF$29)-((PI()*((($C$19+$G$20)-$AE186)*($O$20/($O$19/2)))^2*(((($C$19+$G$20)-$AE186)*($O$20/($O$19/2)))*$AZ$10)/3)*$AF$29))),IF('Silo Levels'!$L$17="Pumping",(($D$18*$AF$29)+((PI()*(($C$21/2)^2)*($G$20-$AE186))*$AF$29))+((($D$18+$H$18)/3)*$BD$10)+(((PI()*($C$21/2)^2*(($C$21/2)*$AZ$10))/3)*$AF$29),(($D$18*$AF$29)+((PI()*(($C$21/2)^2)*($G$20-$AE186))*$AF$29))+((($D$18+$H$18)/3)*$BD$10)-(((PI()*($C$21/2)^2*(($C$21/2)*$AZ$10))/3)*$AF$29)))</f>
        <v>140976.32928366904</v>
      </c>
      <c r="AG186" s="73">
        <v>15.5</v>
      </c>
      <c r="AH186" s="79">
        <f t="shared" si="24"/>
        <v>145410.4949842405</v>
      </c>
      <c r="AI186" s="53">
        <v>15.5</v>
      </c>
      <c r="AJ186" s="80">
        <f>IF($AI186&gt;$G$20,IF('Silo Levels'!$L$18="Pumping",((PI()*((($C$19+$G$20)-$AI186)*($O$20/($O$19/2)))^2*((($O$20+$G$20)-$AI186))/3)*$AJ$29)+(((PI()*((($C$19+$G$20)-$AI186)*($O$20/($O$19/2)))^2*(((($C$19+$G$20)-$AI186)*($O$20/($O$19/2)))*$AZ$11))/3)*$AJ$29),(((PI()*((($C$19+$G$20)-$AI186)*($O$20/($O$19/2)))^2*((($O$20+$G$20)-$AI186)/3))*$AJ$29)-((PI()*((($C$19+$G$20)-$AI186)*($O$20/($O$19/2)))^2*(((($C$19+$G$20)-$AI186)*($O$20/($O$19/2)))*$AZ$11)/3)*$AJ$29))),IF('Silo Levels'!$L$18="Pumping",(($D$18*$AJ$29)+((PI()*(($C$21/2)^2)*($G$20-$AI186))*$AJ$29))+((($D$18+$H$18)/3)*$BD$11)+(((PI()*($C$21/2)^2*(($C$21/2)*$AZ$11))/3)*$AJ$29),(($D$18*$AJ$29)+((PI()*(($C$21/2)^2)*($G$20-$AI186))*$AJ$29))+((($D$18+$H$18)/3)*$BD$11)-(((PI()*($C$21/2)^2*(($C$21/2)*$AZ$11))/3)*$AJ$29)))</f>
        <v>141605.1019626284</v>
      </c>
    </row>
    <row r="187" spans="1:36" x14ac:dyDescent="0.3">
      <c r="A187" s="48">
        <v>15.6</v>
      </c>
      <c r="B187" s="82">
        <f t="shared" si="18"/>
        <v>83606.757180739834</v>
      </c>
      <c r="C187" s="57">
        <v>15.6</v>
      </c>
      <c r="D187" s="58">
        <f>IF($C187&gt;$G$6,IF('Silo Levels'!$L$10="Pumping",((PI()*((($C$5+$G$6)-$C187)*($O$6/($O$5/2)))^2*((($O$6+$G$6)-$C187))/3)*$D$29)+(((PI()*((($C$5+$G$6)-$C187)*($O$6/($O$5/2)))^2*(((($C$5+$G$6)-$C187)*($O$6/($O$5/2)))*$AZ$3))/3)*$D$29),(((PI()*((($C$5+$G$6)-$C187)*($O$6/($O$5/2)))^2*((($O$6+$G$6)-$C187)/3))*$D$29)-((PI()*((($C$5+$G$6)-$C187)*($O$6/($O$5/2)))^2*(((($C$5+$G$6)-$C187)*($O$6/($O$5/2)))*$AZ$3)/3)*$D$29))),IF('Silo Levels'!$L$10="Pumping",(($D$4*$D$29)+((PI()*(($C$7/2)^2)*(G$6-$C187))*$D$29))+((($D$4+$H$4)/3)*$BE$3)+(((PI()*($C$7/2)^2*(($C$7/2)*$AZ$3))/3)*$D$29),(($D$4*$D$29)+((PI()*(($C$7/2)^2)*($G$6-$C187))*$D$29))+((($D$4+$H$4)/3)*$BE$3)-(((PI()*($C$7/2)^2*(($C$7/2)*$AZ$3))/3)*$D$29)))</f>
        <v>80551.250431033637</v>
      </c>
      <c r="E187" s="73">
        <v>15.6</v>
      </c>
      <c r="F187" s="82">
        <f t="shared" si="19"/>
        <v>73053.020568531691</v>
      </c>
      <c r="G187" s="57">
        <v>15.6</v>
      </c>
      <c r="H187" s="58">
        <f>IF($G187&gt;$G$6,IF('Silo Levels'!$L$11="Pumping",((PI()*((($C$5+$G$6)-$G187)*($O$6/($O$5/2)))^2*((($O$6+$G$6)-$G187))/3)*$H$29)+(((PI()*((($C$5+$G$6)-$G187)*($O$6/($O$5/2)))^2*(((($C$5+$G$6)-$G187)*($O$6/($O$5/2)))*$AZ$4))/3)*$H$29),(((PI()*((($C$5+$G$6)-$G187)*($O$6/($O$5/2)))^2*((($O$6+$G$6)-$G187)/3))*$H$29)-((PI()*((($C$5+$G$6)-$G187)*($O$6/($O$5/2)))^2*(((($C$5+$G$6)-$G187)*($O$6/($O$5/2)))*$AZ$4)/3)*$H$29))),IF('Silo Levels'!$L$11="Pumping",(($D$4*$H$29)+((PI()*(($C$7/2)^2)*(G$6-$G187))*$H$29))+((($D$4+$H$4)/3)*$BE$4)+(((PI()*($C$7/2)^2*(($C$7/2)*$AZ$4))/3)*$H$29),(($D$4*$H$29)+((PI()*(($C$7/2)^2)*($G$6-$G187))*$H$29))+((($D$4+$H$4)/3)*$BE$4)-(((PI()*($C$7/2)^2*(($C$7/2)*$AZ$4))/3)*$H$29)))</f>
        <v>70389.245453403215</v>
      </c>
      <c r="I187" s="73">
        <v>15.6</v>
      </c>
      <c r="J187" s="79">
        <f t="shared" si="20"/>
        <v>305769.84424501663</v>
      </c>
      <c r="K187" s="53">
        <v>15.6</v>
      </c>
      <c r="L187" s="80">
        <f>IF($K187&gt;$G$13,IF('Silo Levels'!$L$12="Pumping",((PI()*((($C$12+$G$13)-$K187)*($O$13/($O$12/2)))^2*((($O$13+$G$13)-$K187))/3)*$L$29)+(((PI()*((($C$12+$G$13)-$K187)*($O$13/($O$12/2)))^2*(((($C$12+$G$13)-$K187)*($O$13/($O$12/2)))*$AZ$5))/3)*$L$29),(((PI()*((($C$12+$G$13)-$K187)*($O$13/($O$12/2)))^2*((($O$13+$G$13)-$K187)/3))*$L$29)-((PI()*((($C$12+$G$13)-$K187)*($O$13/($O$12/2)))^2*(((($C$12+$G$13)-$K187)*($O$13/($O$12/2)))*$AZ$5)/3)*$L$29))),IF('Silo Levels'!$L$12="Pumping",(($D$11*$L$29)+((PI()*(($C$14/2)^2)*($G$13-$K187))*$L$29))+((($D$11+$H$11)/3)*$BD$5)+(((PI()*($C$14/2)^2*(($C$14/2)*$AZ$5))/3)*$L$29),(($D$11*$L$29)+((PI()*(($C$14/2)^2)*($G$13-$K187))*$L$29))+((($D$11+$H$11)/3)*$BD$5)-(((PI()*($C$14/2)^2*(($C$14/2)*$AZ$5))/3)*$L$29)))</f>
        <v>291571.83756541717</v>
      </c>
      <c r="M187" s="73">
        <v>15.6</v>
      </c>
      <c r="N187" s="79">
        <f t="shared" si="21"/>
        <v>155474.46932740588</v>
      </c>
      <c r="O187" s="53">
        <v>15.6</v>
      </c>
      <c r="P187" s="80">
        <f>IF($O187&gt;$G$20,IF('Silo Levels'!$L$13="Pumping",((PI()*((($C$19+$G$20)-$O187)*($O$20/($O$19/2)))^2*((($O$20+$G$20)-$O187))/3)*$P$29)+(((PI()*((($C$19+$G$20)-$O187)*($O$20/($O$19/2)))^2*(((($C$19+$G$20)-$O187)*($O$20/($O$19/2)))*$AZ$6))/3)*$P$29),(((PI()*((($C$19+$G$20)-$O187)*($O$20/($O$19/2)))^2*((($O$20+$G$20)-$O187)/3))*$P$29)-((PI()*((($C$19+$G$20)-$O187)*($O$20/($O$19/2)))^2*(((($C$19+$G$20)-$O187)*($O$20/($O$19/2)))*$AZ$6)/3)*$P$29))),IF('Silo Levels'!$L$13="Pumping",(($D$18*$P$29)+((PI()*(($C$21/2)^2)*($G$20-$O187))*$P$29))+((($D$18+$H$18)/3)*$BD$6)+(((PI()*($C$21/2)^2*(($C$21/2)*$AZ$6))/3)*$P$29),(($D$18*$P$29)+((PI()*(($C$21/2)^2)*($G$20-$O187))*$P$29))+((($D$18+$H$18)/3)*$BD$6)-(((PI()*($C$21/2)^2*(($C$21/2)*$AZ$6))/3)*$P$29)))</f>
        <v>151389.26799538112</v>
      </c>
      <c r="Q187" s="73">
        <v>15.6</v>
      </c>
      <c r="R187" s="79">
        <f t="shared" si="22"/>
        <v>151325.38185169533</v>
      </c>
      <c r="S187" s="53">
        <v>15.6</v>
      </c>
      <c r="T187" s="80">
        <f>IF($S187&gt;$G$20,IF('Silo Levels'!$L$14="Pumping",((PI()*((($C$19+$G$20)-$S187)*($O$20/($O$19/2)))^2*((($O$20+$G$20)-$S187))/3)*$T$29)+(((PI()*((($C$19+$G$20)-$S187)*($O$20/($O$19/2)))^2*(((($C$19+$G$20)-$S187)*($O$20/($O$19/2)))*$AZ$7))/3)*$T$29),(((PI()*((($C$19+$G$20)-$S187)*($O$20/($O$19/2)))^2*((($O$20+$G$20)-$S187)/3))*$T$29)-((PI()*((($C$19+$G$20)-$S187)*($O$20/($O$19/2)))^2*(((($C$19+$G$20)-$S187)*($O$20/($O$19/2)))*$AZ$7)/3)*$T$29))),IF('Silo Levels'!$L$14="Pumping",(($D$18*$T$29)+((PI()*(($C$21/2)^2)*($G$20-$S187))*$T$29))+((($D$18+$H$18)/3)*$BD$7)+(((PI()*($C$21/2)^2*(($C$21/2)*$AZ$7))/3)*$T$29),(($D$18*$T$29)+((PI()*(($C$21/2)^2)*($G$20-$S187))*$T$29))+((($D$18+$H$18)/3)*$BD$7)-(((PI()*($C$21/2)^2*(($C$21/2)*$AZ$7))/3)*$T$29)))</f>
        <v>147351.32038056647</v>
      </c>
      <c r="U187" s="73">
        <v>15.6</v>
      </c>
      <c r="V187" s="79">
        <f t="shared" si="25"/>
        <v>147493.84789879853</v>
      </c>
      <c r="W187" s="53">
        <v>15.6</v>
      </c>
      <c r="X187" s="80">
        <f>IF($W187&gt;$G$20,IF('Silo Levels'!$L$15="Pumping",((PI()*((($C$19+$G$20)-$W187)*($O$20/($O$19/2)))^2*((($O$20+$G$20)-$W187))/3)*$X$29)+(((PI()*((($C$19+$G$20)-$W187)*($O$20/($O$19/2)))^2*(((($C$19+$G$20)-$W187)*($O$20/($O$19/2)))*$AZ$8))/3)*$X$29),(((PI()*((($C$19+$G$20)-$W187)*($O$20/($O$19/2)))^2*((($O$20+$G$20)-$W187)/3))*$X$29)-((PI()*((($C$19+$G$20)-$W187)*($O$20/($O$19/2)))^2*(((($C$19+$G$20)-$W187)*($O$20/($O$19/2)))*$AZ$8)/3)*$X$29))),IF('Silo Levels'!$L$15="Pumping",(($D$18*$X$29)+((PI()*(($C$21/2)^2)*($G$20-$W187))*$X$29))+((($D$18+$H$18)/3)*$BD$8)+(((PI()*($C$21/2)^2*(($C$21/2)*$AZ$8))/3)*$X$29),(($D$18*$X$29)+((PI()*(($C$21/2)^2)*($G$20-$W187))*$X$29))+((($D$18+$H$18)/3)*$BD$8)-(((PI()*($C$21/2)^2*(($C$21/2)*$AZ$8))/3)*$X$29)))</f>
        <v>143622.42011592904</v>
      </c>
      <c r="Y187" s="73">
        <v>15.6</v>
      </c>
      <c r="Z187" s="79">
        <f t="shared" si="23"/>
        <v>145208.29820170518</v>
      </c>
      <c r="AA187" s="53">
        <v>15.6</v>
      </c>
      <c r="AB187" s="80">
        <f>IF($AA187&gt;$G$20,IF('Silo Levels'!$L$16="Pumping",((PI()*((($C$19+$G$20)-$AA187)*($O$20/($O$19/2)))^2*((($O$20+$G$20)-$AA187))/3)*$AB$29)+(((PI()*((($C$19+$G$20)-$AA187)*($O$20/($O$19/2)))^2*(((($C$19+$G$20)-$AA187)*($O$20/($O$19/2)))*$AZ$9))/3)*$AB$29),(((PI()*((($C$19+$G$20)-$AA187)*($O$20/($O$19/2)))^2*((($O$20+$G$20)-$AA187)/3))*$AB$29)-((PI()*((($C$19+$G$20)-$AA187)*($O$20/($O$19/2)))^2*(((($C$19+$G$20)-$AA187)*($O$20/($O$19/2)))*$AZ$9)/3)*$AB$29))),IF('Silo Levels'!$L$16="Pumping",(($D$18*$AB$29)+((PI()*(($C$21/2)^2)*($G$20-$AA187))*$AB$29))+((($D$18+$H$18)/3)*$BD$9)+(((PI()*($C$21/2)^2*(($C$21/2)*$AZ$9))/3)*$AB$29),(($D$18*$AB$29)+((PI()*(($C$21/2)^2)*($G$20-$AA187))*$AB$29))+((($D$18+$H$18)/3)*$BD$9)-(((PI()*($C$21/2)^2*(($C$21/2)*$AZ$9))/3)*$AB$29)))</f>
        <v>141398.09247715399</v>
      </c>
      <c r="AC187" s="73">
        <v>15.6</v>
      </c>
      <c r="AD187" s="79">
        <f t="shared" si="26"/>
        <v>144384.33037672017</v>
      </c>
      <c r="AE187" s="53">
        <v>15.6</v>
      </c>
      <c r="AF187" s="80">
        <f>IF($AE187&gt;$G$20,IF('Silo Levels'!$L$17="Pumping",((PI()*((($C$19+$G$20)-$AE187)*($O$20/($O$19/2)))^2*((($O$20+$G$20)-$AE187))/3)*$AF$29)+(((PI()*((($C$19+$G$20)-$AE187)*($O$20/($O$19/2)))^2*(((($C$19+$G$20)-$AE187)*($O$20/($O$19/2)))*$AZ$10))/3)*$AF$29),(((PI()*((($C$19+$G$20)-$AE187)*($O$20/($O$19/2)))^2*((($O$20+$G$20)-$AE187)/3))*$AF$29)-((PI()*((($C$19+$G$20)-$AE187)*($O$20/($O$19/2)))^2*(((($C$19+$G$20)-$AE187)*($O$20/($O$19/2)))*$AZ$10)/3)*$AF$29))),IF('Silo Levels'!$L$17="Pumping",(($D$18*$AF$29)+((PI()*(($C$21/2)^2)*($G$20-$AE187))*$AF$29))+((($D$18+$H$18)/3)*$BD$10)+(((PI()*($C$21/2)^2*(($C$21/2)*$AZ$10))/3)*$AF$29),(($D$18*$AF$29)+((PI()*(($C$21/2)^2)*($G$20-$AE187))*$AF$29))+((($D$18+$H$18)/3)*$BD$10)-(((PI()*($C$21/2)^2*(($C$21/2)*$AZ$10))/3)*$AF$29)))</f>
        <v>140596.19593169432</v>
      </c>
      <c r="AG187" s="73">
        <v>15.6</v>
      </c>
      <c r="AH187" s="79">
        <f t="shared" si="24"/>
        <v>145028.62976116585</v>
      </c>
      <c r="AI187" s="53">
        <v>15.6</v>
      </c>
      <c r="AJ187" s="80">
        <f>IF($AI187&gt;$G$20,IF('Silo Levels'!$L$18="Pumping",((PI()*((($C$19+$G$20)-$AI187)*($O$20/($O$19/2)))^2*((($O$20+$G$20)-$AI187))/3)*$AJ$29)+(((PI()*((($C$19+$G$20)-$AI187)*($O$20/($O$19/2)))^2*(((($C$19+$G$20)-$AI187)*($O$20/($O$19/2)))*$AZ$11))/3)*$AJ$29),(((PI()*((($C$19+$G$20)-$AI187)*($O$20/($O$19/2)))^2*((($O$20+$G$20)-$AI187)/3))*$AJ$29)-((PI()*((($C$19+$G$20)-$AI187)*($O$20/($O$19/2)))^2*(((($C$19+$G$20)-$AI187)*($O$20/($O$19/2)))*$AZ$11)/3)*$AJ$29))),IF('Silo Levels'!$L$18="Pumping",(($D$18*$AJ$29)+((PI()*(($C$21/2)^2)*($G$20-$AI187))*$AJ$29))+((($D$18+$H$18)/3)*$BD$11)+(((PI()*($C$21/2)^2*(($C$21/2)*$AZ$11))/3)*$AJ$29),(($D$18*$AJ$29)+((PI()*(($C$21/2)^2)*($G$20-$AI187))*$AJ$29))+((($D$18+$H$18)/3)*$BD$11)-(((PI()*($C$21/2)^2*(($C$21/2)*$AZ$11))/3)*$AJ$29)))</f>
        <v>141223.23673955374</v>
      </c>
    </row>
    <row r="188" spans="1:36" x14ac:dyDescent="0.3">
      <c r="A188" s="48">
        <v>15.7</v>
      </c>
      <c r="B188" s="82">
        <f t="shared" si="18"/>
        <v>83168.735307213006</v>
      </c>
      <c r="C188" s="57">
        <v>15.7</v>
      </c>
      <c r="D188" s="58">
        <f>IF($C188&gt;$G$6,IF('Silo Levels'!$L$10="Pumping",((PI()*((($C$5+$G$6)-$C188)*($O$6/($O$5/2)))^2*((($O$6+$G$6)-$C188))/3)*$D$29)+(((PI()*((($C$5+$G$6)-$C188)*($O$6/($O$5/2)))^2*(((($C$5+$G$6)-$C188)*($O$6/($O$5/2)))*$AZ$3))/3)*$D$29),(((PI()*((($C$5+$G$6)-$C188)*($O$6/($O$5/2)))^2*((($O$6+$G$6)-$C188)/3))*$D$29)-((PI()*((($C$5+$G$6)-$C188)*($O$6/($O$5/2)))^2*(((($C$5+$G$6)-$C188)*($O$6/($O$5/2)))*$AZ$3)/3)*$D$29))),IF('Silo Levels'!$L$10="Pumping",(($D$4*$D$29)+((PI()*(($C$7/2)^2)*(G$6-$C188))*$D$29))+((($D$4+$H$4)/3)*$BE$3)+(((PI()*($C$7/2)^2*(($C$7/2)*$AZ$3))/3)*$D$29),(($D$4*$D$29)+((PI()*(($C$7/2)^2)*($G$6-$C188))*$D$29))+((($D$4+$H$4)/3)*$BE$3)-(((PI()*($C$7/2)^2*(($C$7/2)*$AZ$3))/3)*$D$29)))</f>
        <v>80113.228557506809</v>
      </c>
      <c r="E188" s="73">
        <v>15.7</v>
      </c>
      <c r="F188" s="82">
        <f t="shared" si="19"/>
        <v>72671.155345457024</v>
      </c>
      <c r="G188" s="57">
        <v>15.7</v>
      </c>
      <c r="H188" s="58">
        <f>IF($G188&gt;$G$6,IF('Silo Levels'!$L$11="Pumping",((PI()*((($C$5+$G$6)-$G188)*($O$6/($O$5/2)))^2*((($O$6+$G$6)-$G188))/3)*$H$29)+(((PI()*((($C$5+$G$6)-$G188)*($O$6/($O$5/2)))^2*(((($C$5+$G$6)-$G188)*($O$6/($O$5/2)))*$AZ$4))/3)*$H$29),(((PI()*((($C$5+$G$6)-$G188)*($O$6/($O$5/2)))^2*((($O$6+$G$6)-$G188)/3))*$H$29)-((PI()*((($C$5+$G$6)-$G188)*($O$6/($O$5/2)))^2*(((($C$5+$G$6)-$G188)*($O$6/($O$5/2)))*$AZ$4)/3)*$H$29))),IF('Silo Levels'!$L$11="Pumping",(($D$4*$H$29)+((PI()*(($C$7/2)^2)*(G$6-$G188))*$H$29))+((($D$4+$H$4)/3)*$BE$4)+(((PI()*($C$7/2)^2*(($C$7/2)*$AZ$4))/3)*$H$29),(($D$4*$H$29)+((PI()*(($C$7/2)^2)*($G$6-$G188))*$H$29))+((($D$4+$H$4)/3)*$BE$4)-(((PI()*($C$7/2)^2*(($C$7/2)*$AZ$4))/3)*$H$29)))</f>
        <v>70007.380230328548</v>
      </c>
      <c r="I188" s="73">
        <v>15.7</v>
      </c>
      <c r="J188" s="79">
        <f t="shared" si="20"/>
        <v>304850.87941138563</v>
      </c>
      <c r="K188" s="53">
        <v>15.7</v>
      </c>
      <c r="L188" s="80">
        <f>IF($K188&gt;$G$13,IF('Silo Levels'!$L$12="Pumping",((PI()*((($C$12+$G$13)-$K188)*($O$13/($O$12/2)))^2*((($O$13+$G$13)-$K188))/3)*$L$29)+(((PI()*((($C$12+$G$13)-$K188)*($O$13/($O$12/2)))^2*(((($C$12+$G$13)-$K188)*($O$13/($O$12/2)))*$AZ$5))/3)*$L$29),(((PI()*((($C$12+$G$13)-$K188)*($O$13/($O$12/2)))^2*((($O$13+$G$13)-$K188)/3))*$L$29)-((PI()*((($C$12+$G$13)-$K188)*($O$13/($O$12/2)))^2*(((($C$12+$G$13)-$K188)*($O$13/($O$12/2)))*$AZ$5)/3)*$L$29))),IF('Silo Levels'!$L$12="Pumping",(($D$11*$L$29)+((PI()*(($C$14/2)^2)*($G$13-$K188))*$L$29))+((($D$11+$H$11)/3)*$BD$5)+(((PI()*($C$14/2)^2*(($C$14/2)*$AZ$5))/3)*$L$29),(($D$11*$L$29)+((PI()*(($C$14/2)^2)*($G$13-$K188))*$L$29))+((($D$11+$H$11)/3)*$BD$5)-(((PI()*($C$14/2)^2*(($C$14/2)*$AZ$5))/3)*$L$29)))</f>
        <v>290652.87273178616</v>
      </c>
      <c r="M188" s="73">
        <v>15.7</v>
      </c>
      <c r="N188" s="79">
        <f t="shared" si="21"/>
        <v>155064.52577910514</v>
      </c>
      <c r="O188" s="53">
        <v>15.7</v>
      </c>
      <c r="P188" s="80">
        <f>IF($O188&gt;$G$20,IF('Silo Levels'!$L$13="Pumping",((PI()*((($C$19+$G$20)-$O188)*($O$20/($O$19/2)))^2*((($O$20+$G$20)-$O188))/3)*$P$29)+(((PI()*((($C$19+$G$20)-$O188)*($O$20/($O$19/2)))^2*(((($C$19+$G$20)-$O188)*($O$20/($O$19/2)))*$AZ$6))/3)*$P$29),(((PI()*((($C$19+$G$20)-$O188)*($O$20/($O$19/2)))^2*((($O$20+$G$20)-$O188)/3))*$P$29)-((PI()*((($C$19+$G$20)-$O188)*($O$20/($O$19/2)))^2*(((($C$19+$G$20)-$O188)*($O$20/($O$19/2)))*$AZ$6)/3)*$P$29))),IF('Silo Levels'!$L$13="Pumping",(($D$18*$P$29)+((PI()*(($C$21/2)^2)*($G$20-$O188))*$P$29))+((($D$18+$H$18)/3)*$BD$6)+(((PI()*($C$21/2)^2*(($C$21/2)*$AZ$6))/3)*$P$29),(($D$18*$P$29)+((PI()*(($C$21/2)^2)*($G$20-$O188))*$P$29))+((($D$18+$H$18)/3)*$BD$6)-(((PI()*($C$21/2)^2*(($C$21/2)*$AZ$6))/3)*$P$29)))</f>
        <v>150979.32444708038</v>
      </c>
      <c r="Q188" s="73">
        <v>15.7</v>
      </c>
      <c r="R188" s="79">
        <f t="shared" si="22"/>
        <v>150926.5910141744</v>
      </c>
      <c r="S188" s="53">
        <v>15.7</v>
      </c>
      <c r="T188" s="80">
        <f>IF($S188&gt;$G$20,IF('Silo Levels'!$L$14="Pumping",((PI()*((($C$19+$G$20)-$S188)*($O$20/($O$19/2)))^2*((($O$20+$G$20)-$S188))/3)*$T$29)+(((PI()*((($C$19+$G$20)-$S188)*($O$20/($O$19/2)))^2*(((($C$19+$G$20)-$S188)*($O$20/($O$19/2)))*$AZ$7))/3)*$T$29),(((PI()*((($C$19+$G$20)-$S188)*($O$20/($O$19/2)))^2*((($O$20+$G$20)-$S188)/3))*$T$29)-((PI()*((($C$19+$G$20)-$S188)*($O$20/($O$19/2)))^2*(((($C$19+$G$20)-$S188)*($O$20/($O$19/2)))*$AZ$7)/3)*$T$29))),IF('Silo Levels'!$L$14="Pumping",(($D$18*$T$29)+((PI()*(($C$21/2)^2)*($G$20-$S188))*$T$29))+((($D$18+$H$18)/3)*$BD$7)+(((PI()*($C$21/2)^2*(($C$21/2)*$AZ$7))/3)*$T$29),(($D$18*$T$29)+((PI()*(($C$21/2)^2)*($G$20-$S188))*$T$29))+((($D$18+$H$18)/3)*$BD$7)-(((PI()*($C$21/2)^2*(($C$21/2)*$AZ$7))/3)*$T$29)))</f>
        <v>146952.52954304553</v>
      </c>
      <c r="U188" s="73">
        <v>15.7</v>
      </c>
      <c r="V188" s="79">
        <f t="shared" si="25"/>
        <v>147105.35619097052</v>
      </c>
      <c r="W188" s="53">
        <v>15.7</v>
      </c>
      <c r="X188" s="80">
        <f>IF($W188&gt;$G$20,IF('Silo Levels'!$L$15="Pumping",((PI()*((($C$19+$G$20)-$W188)*($O$20/($O$19/2)))^2*((($O$20+$G$20)-$W188))/3)*$X$29)+(((PI()*((($C$19+$G$20)-$W188)*($O$20/($O$19/2)))^2*(((($C$19+$G$20)-$W188)*($O$20/($O$19/2)))*$AZ$8))/3)*$X$29),(((PI()*((($C$19+$G$20)-$W188)*($O$20/($O$19/2)))^2*((($O$20+$G$20)-$W188)/3))*$X$29)-((PI()*((($C$19+$G$20)-$W188)*($O$20/($O$19/2)))^2*(((($C$19+$G$20)-$W188)*($O$20/($O$19/2)))*$AZ$8)/3)*$X$29))),IF('Silo Levels'!$L$15="Pumping",(($D$18*$X$29)+((PI()*(($C$21/2)^2)*($G$20-$W188))*$X$29))+((($D$18+$H$18)/3)*$BD$8)+(((PI()*($C$21/2)^2*(($C$21/2)*$AZ$8))/3)*$X$29),(($D$18*$X$29)+((PI()*(($C$21/2)^2)*($G$20-$W188))*$X$29))+((($D$18+$H$18)/3)*$BD$8)-(((PI()*($C$21/2)^2*(($C$21/2)*$AZ$8))/3)*$X$29)))</f>
        <v>143233.92840810103</v>
      </c>
      <c r="Y188" s="73">
        <v>15.7</v>
      </c>
      <c r="Z188" s="79">
        <f t="shared" si="23"/>
        <v>144825.95003143666</v>
      </c>
      <c r="AA188" s="53">
        <v>15.7</v>
      </c>
      <c r="AB188" s="80">
        <f>IF($AA188&gt;$G$20,IF('Silo Levels'!$L$16="Pumping",((PI()*((($C$19+$G$20)-$AA188)*($O$20/($O$19/2)))^2*((($O$20+$G$20)-$AA188))/3)*$AB$29)+(((PI()*((($C$19+$G$20)-$AA188)*($O$20/($O$19/2)))^2*(((($C$19+$G$20)-$AA188)*($O$20/($O$19/2)))*$AZ$9))/3)*$AB$29),(((PI()*((($C$19+$G$20)-$AA188)*($O$20/($O$19/2)))^2*((($O$20+$G$20)-$AA188)/3))*$AB$29)-((PI()*((($C$19+$G$20)-$AA188)*($O$20/($O$19/2)))^2*(((($C$19+$G$20)-$AA188)*($O$20/($O$19/2)))*$AZ$9)/3)*$AB$29))),IF('Silo Levels'!$L$16="Pumping",(($D$18*$AB$29)+((PI()*(($C$21/2)^2)*($G$20-$AA188))*$AB$29))+((($D$18+$H$18)/3)*$BD$9)+(((PI()*($C$21/2)^2*(($C$21/2)*$AZ$9))/3)*$AB$29),(($D$18*$AB$29)+((PI()*(($C$21/2)^2)*($G$20-$AA188))*$AB$29))+((($D$18+$H$18)/3)*$BD$9)-(((PI()*($C$21/2)^2*(($C$21/2)*$AZ$9))/3)*$AB$29)))</f>
        <v>141015.74430688546</v>
      </c>
      <c r="AC188" s="73">
        <v>15.7</v>
      </c>
      <c r="AD188" s="79">
        <f t="shared" si="26"/>
        <v>144004.19702474546</v>
      </c>
      <c r="AE188" s="53">
        <v>15.7</v>
      </c>
      <c r="AF188" s="80">
        <f>IF($AE188&gt;$G$20,IF('Silo Levels'!$L$17="Pumping",((PI()*((($C$19+$G$20)-$AE188)*($O$20/($O$19/2)))^2*((($O$20+$G$20)-$AE188))/3)*$AF$29)+(((PI()*((($C$19+$G$20)-$AE188)*($O$20/($O$19/2)))^2*(((($C$19+$G$20)-$AE188)*($O$20/($O$19/2)))*$AZ$10))/3)*$AF$29),(((PI()*((($C$19+$G$20)-$AE188)*($O$20/($O$19/2)))^2*((($O$20+$G$20)-$AE188)/3))*$AF$29)-((PI()*((($C$19+$G$20)-$AE188)*($O$20/($O$19/2)))^2*(((($C$19+$G$20)-$AE188)*($O$20/($O$19/2)))*$AZ$10)/3)*$AF$29))),IF('Silo Levels'!$L$17="Pumping",(($D$18*$AF$29)+((PI()*(($C$21/2)^2)*($G$20-$AE188))*$AF$29))+((($D$18+$H$18)/3)*$BD$10)+(((PI()*($C$21/2)^2*(($C$21/2)*$AZ$10))/3)*$AF$29),(($D$18*$AF$29)+((PI()*(($C$21/2)^2)*($G$20-$AE188))*$AF$29))+((($D$18+$H$18)/3)*$BD$10)-(((PI()*($C$21/2)^2*(($C$21/2)*$AZ$10))/3)*$AF$29)))</f>
        <v>140216.06257971961</v>
      </c>
      <c r="AG188" s="73">
        <v>15.7</v>
      </c>
      <c r="AH188" s="79">
        <f t="shared" si="24"/>
        <v>144646.7645380912</v>
      </c>
      <c r="AI188" s="53">
        <v>15.7</v>
      </c>
      <c r="AJ188" s="80">
        <f>IF($AI188&gt;$G$20,IF('Silo Levels'!$L$18="Pumping",((PI()*((($C$19+$G$20)-$AI188)*($O$20/($O$19/2)))^2*((($O$20+$G$20)-$AI188))/3)*$AJ$29)+(((PI()*((($C$19+$G$20)-$AI188)*($O$20/($O$19/2)))^2*(((($C$19+$G$20)-$AI188)*($O$20/($O$19/2)))*$AZ$11))/3)*$AJ$29),(((PI()*((($C$19+$G$20)-$AI188)*($O$20/($O$19/2)))^2*((($O$20+$G$20)-$AI188)/3))*$AJ$29)-((PI()*((($C$19+$G$20)-$AI188)*($O$20/($O$19/2)))^2*(((($C$19+$G$20)-$AI188)*($O$20/($O$19/2)))*$AZ$11)/3)*$AJ$29))),IF('Silo Levels'!$L$18="Pumping",(($D$18*$AJ$29)+((PI()*(($C$21/2)^2)*($G$20-$AI188))*$AJ$29))+((($D$18+$H$18)/3)*$BD$11)+(((PI()*($C$21/2)^2*(($C$21/2)*$AZ$11))/3)*$AJ$29),(($D$18*$AJ$29)+((PI()*(($C$21/2)^2)*($G$20-$AI188))*$AJ$29))+((($D$18+$H$18)/3)*$BD$11)-(((PI()*($C$21/2)^2*(($C$21/2)*$AZ$11))/3)*$AJ$29)))</f>
        <v>140841.37151647909</v>
      </c>
    </row>
    <row r="189" spans="1:36" x14ac:dyDescent="0.3">
      <c r="A189" s="48">
        <v>15.8</v>
      </c>
      <c r="B189" s="82">
        <f t="shared" si="18"/>
        <v>82730.713433686193</v>
      </c>
      <c r="C189" s="57">
        <v>15.8</v>
      </c>
      <c r="D189" s="58">
        <f>IF($C189&gt;$G$6,IF('Silo Levels'!$L$10="Pumping",((PI()*((($C$5+$G$6)-$C189)*($O$6/($O$5/2)))^2*((($O$6+$G$6)-$C189))/3)*$D$29)+(((PI()*((($C$5+$G$6)-$C189)*($O$6/($O$5/2)))^2*(((($C$5+$G$6)-$C189)*($O$6/($O$5/2)))*$AZ$3))/3)*$D$29),(((PI()*((($C$5+$G$6)-$C189)*($O$6/($O$5/2)))^2*((($O$6+$G$6)-$C189)/3))*$D$29)-((PI()*((($C$5+$G$6)-$C189)*($O$6/($O$5/2)))^2*(((($C$5+$G$6)-$C189)*($O$6/($O$5/2)))*$AZ$3)/3)*$D$29))),IF('Silo Levels'!$L$10="Pumping",(($D$4*$D$29)+((PI()*(($C$7/2)^2)*(G$6-$C189))*$D$29))+((($D$4+$H$4)/3)*$BE$3)+(((PI()*($C$7/2)^2*(($C$7/2)*$AZ$3))/3)*$D$29),(($D$4*$D$29)+((PI()*(($C$7/2)^2)*($G$6-$C189))*$D$29))+((($D$4+$H$4)/3)*$BE$3)-(((PI()*($C$7/2)^2*(($C$7/2)*$AZ$3))/3)*$D$29)))</f>
        <v>79675.206683979995</v>
      </c>
      <c r="E189" s="73">
        <v>15.8</v>
      </c>
      <c r="F189" s="82">
        <f t="shared" si="19"/>
        <v>72289.290122382357</v>
      </c>
      <c r="G189" s="57">
        <v>15.8</v>
      </c>
      <c r="H189" s="58">
        <f>IF($G189&gt;$G$6,IF('Silo Levels'!$L$11="Pumping",((PI()*((($C$5+$G$6)-$G189)*($O$6/($O$5/2)))^2*((($O$6+$G$6)-$G189))/3)*$H$29)+(((PI()*((($C$5+$G$6)-$G189)*($O$6/($O$5/2)))^2*(((($C$5+$G$6)-$G189)*($O$6/($O$5/2)))*$AZ$4))/3)*$H$29),(((PI()*((($C$5+$G$6)-$G189)*($O$6/($O$5/2)))^2*((($O$6+$G$6)-$G189)/3))*$H$29)-((PI()*((($C$5+$G$6)-$G189)*($O$6/($O$5/2)))^2*(((($C$5+$G$6)-$G189)*($O$6/($O$5/2)))*$AZ$4)/3)*$H$29))),IF('Silo Levels'!$L$11="Pumping",(($D$4*$H$29)+((PI()*(($C$7/2)^2)*(G$6-$G189))*$H$29))+((($D$4+$H$4)/3)*$BE$4)+(((PI()*($C$7/2)^2*(($C$7/2)*$AZ$4))/3)*$H$29),(($D$4*$H$29)+((PI()*(($C$7/2)^2)*($G$6-$G189))*$H$29))+((($D$4+$H$4)/3)*$BE$4)-(((PI()*($C$7/2)^2*(($C$7/2)*$AZ$4))/3)*$H$29)))</f>
        <v>69625.515007253882</v>
      </c>
      <c r="I189" s="73">
        <v>15.8</v>
      </c>
      <c r="J189" s="79">
        <f t="shared" si="20"/>
        <v>303931.91457775456</v>
      </c>
      <c r="K189" s="53">
        <v>15.8</v>
      </c>
      <c r="L189" s="80">
        <f>IF($K189&gt;$G$13,IF('Silo Levels'!$L$12="Pumping",((PI()*((($C$12+$G$13)-$K189)*($O$13/($O$12/2)))^2*((($O$13+$G$13)-$K189))/3)*$L$29)+(((PI()*((($C$12+$G$13)-$K189)*($O$13/($O$12/2)))^2*(((($C$12+$G$13)-$K189)*($O$13/($O$12/2)))*$AZ$5))/3)*$L$29),(((PI()*((($C$12+$G$13)-$K189)*($O$13/($O$12/2)))^2*((($O$13+$G$13)-$K189)/3))*$L$29)-((PI()*((($C$12+$G$13)-$K189)*($O$13/($O$12/2)))^2*(((($C$12+$G$13)-$K189)*($O$13/($O$12/2)))*$AZ$5)/3)*$L$29))),IF('Silo Levels'!$L$12="Pumping",(($D$11*$L$29)+((PI()*(($C$14/2)^2)*($G$13-$K189))*$L$29))+((($D$11+$H$11)/3)*$BD$5)+(((PI()*($C$14/2)^2*(($C$14/2)*$AZ$5))/3)*$L$29),(($D$11*$L$29)+((PI()*(($C$14/2)^2)*($G$13-$K189))*$L$29))+((($D$11+$H$11)/3)*$BD$5)-(((PI()*($C$14/2)^2*(($C$14/2)*$AZ$5))/3)*$L$29)))</f>
        <v>289733.9078981551</v>
      </c>
      <c r="M189" s="73">
        <v>15.8</v>
      </c>
      <c r="N189" s="79">
        <f t="shared" si="21"/>
        <v>154654.58223080437</v>
      </c>
      <c r="O189" s="53">
        <v>15.8</v>
      </c>
      <c r="P189" s="80">
        <f>IF($O189&gt;$G$20,IF('Silo Levels'!$L$13="Pumping",((PI()*((($C$19+$G$20)-$O189)*($O$20/($O$19/2)))^2*((($O$20+$G$20)-$O189))/3)*$P$29)+(((PI()*((($C$19+$G$20)-$O189)*($O$20/($O$19/2)))^2*(((($C$19+$G$20)-$O189)*($O$20/($O$19/2)))*$AZ$6))/3)*$P$29),(((PI()*((($C$19+$G$20)-$O189)*($O$20/($O$19/2)))^2*((($O$20+$G$20)-$O189)/3))*$P$29)-((PI()*((($C$19+$G$20)-$O189)*($O$20/($O$19/2)))^2*(((($C$19+$G$20)-$O189)*($O$20/($O$19/2)))*$AZ$6)/3)*$P$29))),IF('Silo Levels'!$L$13="Pumping",(($D$18*$P$29)+((PI()*(($C$21/2)^2)*($G$20-$O189))*$P$29))+((($D$18+$H$18)/3)*$BD$6)+(((PI()*($C$21/2)^2*(($C$21/2)*$AZ$6))/3)*$P$29),(($D$18*$P$29)+((PI()*(($C$21/2)^2)*($G$20-$O189))*$P$29))+((($D$18+$H$18)/3)*$BD$6)-(((PI()*($C$21/2)^2*(($C$21/2)*$AZ$6))/3)*$P$29)))</f>
        <v>150569.38089877961</v>
      </c>
      <c r="Q189" s="73">
        <v>15.8</v>
      </c>
      <c r="R189" s="79">
        <f t="shared" si="22"/>
        <v>150527.8001766534</v>
      </c>
      <c r="S189" s="53">
        <v>15.8</v>
      </c>
      <c r="T189" s="80">
        <f>IF($S189&gt;$G$20,IF('Silo Levels'!$L$14="Pumping",((PI()*((($C$19+$G$20)-$S189)*($O$20/($O$19/2)))^2*((($O$20+$G$20)-$S189))/3)*$T$29)+(((PI()*((($C$19+$G$20)-$S189)*($O$20/($O$19/2)))^2*(((($C$19+$G$20)-$S189)*($O$20/($O$19/2)))*$AZ$7))/3)*$T$29),(((PI()*((($C$19+$G$20)-$S189)*($O$20/($O$19/2)))^2*((($O$20+$G$20)-$S189)/3))*$T$29)-((PI()*((($C$19+$G$20)-$S189)*($O$20/($O$19/2)))^2*(((($C$19+$G$20)-$S189)*($O$20/($O$19/2)))*$AZ$7)/3)*$T$29))),IF('Silo Levels'!$L$14="Pumping",(($D$18*$T$29)+((PI()*(($C$21/2)^2)*($G$20-$S189))*$T$29))+((($D$18+$H$18)/3)*$BD$7)+(((PI()*($C$21/2)^2*(($C$21/2)*$AZ$7))/3)*$T$29),(($D$18*$T$29)+((PI()*(($C$21/2)^2)*($G$20-$S189))*$T$29))+((($D$18+$H$18)/3)*$BD$7)-(((PI()*($C$21/2)^2*(($C$21/2)*$AZ$7))/3)*$T$29)))</f>
        <v>146553.73870552453</v>
      </c>
      <c r="U189" s="73">
        <v>15.8</v>
      </c>
      <c r="V189" s="79">
        <f t="shared" si="25"/>
        <v>146716.86448314245</v>
      </c>
      <c r="W189" s="53">
        <v>15.8</v>
      </c>
      <c r="X189" s="80">
        <f>IF($W189&gt;$G$20,IF('Silo Levels'!$L$15="Pumping",((PI()*((($C$19+$G$20)-$W189)*($O$20/($O$19/2)))^2*((($O$20+$G$20)-$W189))/3)*$X$29)+(((PI()*((($C$19+$G$20)-$W189)*($O$20/($O$19/2)))^2*(((($C$19+$G$20)-$W189)*($O$20/($O$19/2)))*$AZ$8))/3)*$X$29),(((PI()*((($C$19+$G$20)-$W189)*($O$20/($O$19/2)))^2*((($O$20+$G$20)-$W189)/3))*$X$29)-((PI()*((($C$19+$G$20)-$W189)*($O$20/($O$19/2)))^2*(((($C$19+$G$20)-$W189)*($O$20/($O$19/2)))*$AZ$8)/3)*$X$29))),IF('Silo Levels'!$L$15="Pumping",(($D$18*$X$29)+((PI()*(($C$21/2)^2)*($G$20-$W189))*$X$29))+((($D$18+$H$18)/3)*$BD$8)+(((PI()*($C$21/2)^2*(($C$21/2)*$AZ$8))/3)*$X$29),(($D$18*$X$29)+((PI()*(($C$21/2)^2)*($G$20-$W189))*$X$29))+((($D$18+$H$18)/3)*$BD$8)-(((PI()*($C$21/2)^2*(($C$21/2)*$AZ$8))/3)*$X$29)))</f>
        <v>142845.43670027296</v>
      </c>
      <c r="Y189" s="73">
        <v>15.8</v>
      </c>
      <c r="Z189" s="79">
        <f t="shared" si="23"/>
        <v>144443.60186116808</v>
      </c>
      <c r="AA189" s="53">
        <v>15.8</v>
      </c>
      <c r="AB189" s="80">
        <f>IF($AA189&gt;$G$20,IF('Silo Levels'!$L$16="Pumping",((PI()*((($C$19+$G$20)-$AA189)*($O$20/($O$19/2)))^2*((($O$20+$G$20)-$AA189))/3)*$AB$29)+(((PI()*((($C$19+$G$20)-$AA189)*($O$20/($O$19/2)))^2*(((($C$19+$G$20)-$AA189)*($O$20/($O$19/2)))*$AZ$9))/3)*$AB$29),(((PI()*((($C$19+$G$20)-$AA189)*($O$20/($O$19/2)))^2*((($O$20+$G$20)-$AA189)/3))*$AB$29)-((PI()*((($C$19+$G$20)-$AA189)*($O$20/($O$19/2)))^2*(((($C$19+$G$20)-$AA189)*($O$20/($O$19/2)))*$AZ$9)/3)*$AB$29))),IF('Silo Levels'!$L$16="Pumping",(($D$18*$AB$29)+((PI()*(($C$21/2)^2)*($G$20-$AA189))*$AB$29))+((($D$18+$H$18)/3)*$BD$9)+(((PI()*($C$21/2)^2*(($C$21/2)*$AZ$9))/3)*$AB$29),(($D$18*$AB$29)+((PI()*(($C$21/2)^2)*($G$20-$AA189))*$AB$29))+((($D$18+$H$18)/3)*$BD$9)-(((PI()*($C$21/2)^2*(($C$21/2)*$AZ$9))/3)*$AB$29)))</f>
        <v>140633.39613661688</v>
      </c>
      <c r="AC189" s="73">
        <v>15.8</v>
      </c>
      <c r="AD189" s="79">
        <f t="shared" si="26"/>
        <v>143624.06367277072</v>
      </c>
      <c r="AE189" s="53">
        <v>15.8</v>
      </c>
      <c r="AF189" s="80">
        <f>IF($AE189&gt;$G$20,IF('Silo Levels'!$L$17="Pumping",((PI()*((($C$19+$G$20)-$AE189)*($O$20/($O$19/2)))^2*((($O$20+$G$20)-$AE189))/3)*$AF$29)+(((PI()*((($C$19+$G$20)-$AE189)*($O$20/($O$19/2)))^2*(((($C$19+$G$20)-$AE189)*($O$20/($O$19/2)))*$AZ$10))/3)*$AF$29),(((PI()*((($C$19+$G$20)-$AE189)*($O$20/($O$19/2)))^2*((($O$20+$G$20)-$AE189)/3))*$AF$29)-((PI()*((($C$19+$G$20)-$AE189)*($O$20/($O$19/2)))^2*(((($C$19+$G$20)-$AE189)*($O$20/($O$19/2)))*$AZ$10)/3)*$AF$29))),IF('Silo Levels'!$L$17="Pumping",(($D$18*$AF$29)+((PI()*(($C$21/2)^2)*($G$20-$AE189))*$AF$29))+((($D$18+$H$18)/3)*$BD$10)+(((PI()*($C$21/2)^2*(($C$21/2)*$AZ$10))/3)*$AF$29),(($D$18*$AF$29)+((PI()*(($C$21/2)^2)*($G$20-$AE189))*$AF$29))+((($D$18+$H$18)/3)*$BD$10)-(((PI()*($C$21/2)^2*(($C$21/2)*$AZ$10))/3)*$AF$29)))</f>
        <v>139835.92922774487</v>
      </c>
      <c r="AG189" s="73">
        <v>15.8</v>
      </c>
      <c r="AH189" s="79">
        <f t="shared" si="24"/>
        <v>144264.89931501649</v>
      </c>
      <c r="AI189" s="53">
        <v>15.8</v>
      </c>
      <c r="AJ189" s="80">
        <f>IF($AI189&gt;$G$20,IF('Silo Levels'!$L$18="Pumping",((PI()*((($C$19+$G$20)-$AI189)*($O$20/($O$19/2)))^2*((($O$20+$G$20)-$AI189))/3)*$AJ$29)+(((PI()*((($C$19+$G$20)-$AI189)*($O$20/($O$19/2)))^2*(((($C$19+$G$20)-$AI189)*($O$20/($O$19/2)))*$AZ$11))/3)*$AJ$29),(((PI()*((($C$19+$G$20)-$AI189)*($O$20/($O$19/2)))^2*((($O$20+$G$20)-$AI189)/3))*$AJ$29)-((PI()*((($C$19+$G$20)-$AI189)*($O$20/($O$19/2)))^2*(((($C$19+$G$20)-$AI189)*($O$20/($O$19/2)))*$AZ$11)/3)*$AJ$29))),IF('Silo Levels'!$L$18="Pumping",(($D$18*$AJ$29)+((PI()*(($C$21/2)^2)*($G$20-$AI189))*$AJ$29))+((($D$18+$H$18)/3)*$BD$11)+(((PI()*($C$21/2)^2*(($C$21/2)*$AZ$11))/3)*$AJ$29),(($D$18*$AJ$29)+((PI()*(($C$21/2)^2)*($G$20-$AI189))*$AJ$29))+((($D$18+$H$18)/3)*$BD$11)-(((PI()*($C$21/2)^2*(($C$21/2)*$AZ$11))/3)*$AJ$29)))</f>
        <v>140459.50629340438</v>
      </c>
    </row>
    <row r="190" spans="1:36" x14ac:dyDescent="0.3">
      <c r="A190" s="48">
        <v>15.9</v>
      </c>
      <c r="B190" s="82">
        <f t="shared" si="18"/>
        <v>82292.691560159379</v>
      </c>
      <c r="C190" s="57">
        <v>15.9</v>
      </c>
      <c r="D190" s="58">
        <f>IF($C190&gt;$G$6,IF('Silo Levels'!$L$10="Pumping",((PI()*((($C$5+$G$6)-$C190)*($O$6/($O$5/2)))^2*((($O$6+$G$6)-$C190))/3)*$D$29)+(((PI()*((($C$5+$G$6)-$C190)*($O$6/($O$5/2)))^2*(((($C$5+$G$6)-$C190)*($O$6/($O$5/2)))*$AZ$3))/3)*$D$29),(((PI()*((($C$5+$G$6)-$C190)*($O$6/($O$5/2)))^2*((($O$6+$G$6)-$C190)/3))*$D$29)-((PI()*((($C$5+$G$6)-$C190)*($O$6/($O$5/2)))^2*(((($C$5+$G$6)-$C190)*($O$6/($O$5/2)))*$AZ$3)/3)*$D$29))),IF('Silo Levels'!$L$10="Pumping",(($D$4*$D$29)+((PI()*(($C$7/2)^2)*(G$6-$C190))*$D$29))+((($D$4+$H$4)/3)*$BE$3)+(((PI()*($C$7/2)^2*(($C$7/2)*$AZ$3))/3)*$D$29),(($D$4*$D$29)+((PI()*(($C$7/2)^2)*($G$6-$C190))*$D$29))+((($D$4+$H$4)/3)*$BE$3)-(((PI()*($C$7/2)^2*(($C$7/2)*$AZ$3))/3)*$D$29)))</f>
        <v>79237.184810453182</v>
      </c>
      <c r="E190" s="73">
        <v>15.9</v>
      </c>
      <c r="F190" s="82">
        <f t="shared" si="19"/>
        <v>71907.424899307705</v>
      </c>
      <c r="G190" s="57">
        <v>15.9</v>
      </c>
      <c r="H190" s="58">
        <f>IF($G190&gt;$G$6,IF('Silo Levels'!$L$11="Pumping",((PI()*((($C$5+$G$6)-$G190)*($O$6/($O$5/2)))^2*((($O$6+$G$6)-$G190))/3)*$H$29)+(((PI()*((($C$5+$G$6)-$G190)*($O$6/($O$5/2)))^2*(((($C$5+$G$6)-$G190)*($O$6/($O$5/2)))*$AZ$4))/3)*$H$29),(((PI()*((($C$5+$G$6)-$G190)*($O$6/($O$5/2)))^2*((($O$6+$G$6)-$G190)/3))*$H$29)-((PI()*((($C$5+$G$6)-$G190)*($O$6/($O$5/2)))^2*(((($C$5+$G$6)-$G190)*($O$6/($O$5/2)))*$AZ$4)/3)*$H$29))),IF('Silo Levels'!$L$11="Pumping",(($D$4*$H$29)+((PI()*(($C$7/2)^2)*(G$6-$G190))*$H$29))+((($D$4+$H$4)/3)*$BE$4)+(((PI()*($C$7/2)^2*(($C$7/2)*$AZ$4))/3)*$H$29),(($D$4*$H$29)+((PI()*(($C$7/2)^2)*($G$6-$G190))*$H$29))+((($D$4+$H$4)/3)*$BE$4)-(((PI()*($C$7/2)^2*(($C$7/2)*$AZ$4))/3)*$H$29)))</f>
        <v>69243.64978417923</v>
      </c>
      <c r="I190" s="73">
        <v>15.9</v>
      </c>
      <c r="J190" s="79">
        <f t="shared" si="20"/>
        <v>303012.94974412356</v>
      </c>
      <c r="K190" s="53">
        <v>15.9</v>
      </c>
      <c r="L190" s="80">
        <f>IF($K190&gt;$G$13,IF('Silo Levels'!$L$12="Pumping",((PI()*((($C$12+$G$13)-$K190)*($O$13/($O$12/2)))^2*((($O$13+$G$13)-$K190))/3)*$L$29)+(((PI()*((($C$12+$G$13)-$K190)*($O$13/($O$12/2)))^2*(((($C$12+$G$13)-$K190)*($O$13/($O$12/2)))*$AZ$5))/3)*$L$29),(((PI()*((($C$12+$G$13)-$K190)*($O$13/($O$12/2)))^2*((($O$13+$G$13)-$K190)/3))*$L$29)-((PI()*((($C$12+$G$13)-$K190)*($O$13/($O$12/2)))^2*(((($C$12+$G$13)-$K190)*($O$13/($O$12/2)))*$AZ$5)/3)*$L$29))),IF('Silo Levels'!$L$12="Pumping",(($D$11*$L$29)+((PI()*(($C$14/2)^2)*($G$13-$K190))*$L$29))+((($D$11+$H$11)/3)*$BD$5)+(((PI()*($C$14/2)^2*(($C$14/2)*$AZ$5))/3)*$L$29),(($D$11*$L$29)+((PI()*(($C$14/2)^2)*($G$13-$K190))*$L$29))+((($D$11+$H$11)/3)*$BD$5)-(((PI()*($C$14/2)^2*(($C$14/2)*$AZ$5))/3)*$L$29)))</f>
        <v>288814.94306452409</v>
      </c>
      <c r="M190" s="73">
        <v>15.9</v>
      </c>
      <c r="N190" s="79">
        <f t="shared" si="21"/>
        <v>154244.63868250363</v>
      </c>
      <c r="O190" s="53">
        <v>15.9</v>
      </c>
      <c r="P190" s="80">
        <f>IF($O190&gt;$G$20,IF('Silo Levels'!$L$13="Pumping",((PI()*((($C$19+$G$20)-$O190)*($O$20/($O$19/2)))^2*((($O$20+$G$20)-$O190))/3)*$P$29)+(((PI()*((($C$19+$G$20)-$O190)*($O$20/($O$19/2)))^2*(((($C$19+$G$20)-$O190)*($O$20/($O$19/2)))*$AZ$6))/3)*$P$29),(((PI()*((($C$19+$G$20)-$O190)*($O$20/($O$19/2)))^2*((($O$20+$G$20)-$O190)/3))*$P$29)-((PI()*((($C$19+$G$20)-$O190)*($O$20/($O$19/2)))^2*(((($C$19+$G$20)-$O190)*($O$20/($O$19/2)))*$AZ$6)/3)*$P$29))),IF('Silo Levels'!$L$13="Pumping",(($D$18*$P$29)+((PI()*(($C$21/2)^2)*($G$20-$O190))*$P$29))+((($D$18+$H$18)/3)*$BD$6)+(((PI()*($C$21/2)^2*(($C$21/2)*$AZ$6))/3)*$P$29),(($D$18*$P$29)+((PI()*(($C$21/2)^2)*($G$20-$O190))*$P$29))+((($D$18+$H$18)/3)*$BD$6)-(((PI()*($C$21/2)^2*(($C$21/2)*$AZ$6))/3)*$P$29)))</f>
        <v>150159.43735047887</v>
      </c>
      <c r="Q190" s="73">
        <v>15.9</v>
      </c>
      <c r="R190" s="79">
        <f t="shared" si="22"/>
        <v>150129.00933913249</v>
      </c>
      <c r="S190" s="53">
        <v>15.9</v>
      </c>
      <c r="T190" s="80">
        <f>IF($S190&gt;$G$20,IF('Silo Levels'!$L$14="Pumping",((PI()*((($C$19+$G$20)-$S190)*($O$20/($O$19/2)))^2*((($O$20+$G$20)-$S190))/3)*$T$29)+(((PI()*((($C$19+$G$20)-$S190)*($O$20/($O$19/2)))^2*(((($C$19+$G$20)-$S190)*($O$20/($O$19/2)))*$AZ$7))/3)*$T$29),(((PI()*((($C$19+$G$20)-$S190)*($O$20/($O$19/2)))^2*((($O$20+$G$20)-$S190)/3))*$T$29)-((PI()*((($C$19+$G$20)-$S190)*($O$20/($O$19/2)))^2*(((($C$19+$G$20)-$S190)*($O$20/($O$19/2)))*$AZ$7)/3)*$T$29))),IF('Silo Levels'!$L$14="Pumping",(($D$18*$T$29)+((PI()*(($C$21/2)^2)*($G$20-$S190))*$T$29))+((($D$18+$H$18)/3)*$BD$7)+(((PI()*($C$21/2)^2*(($C$21/2)*$AZ$7))/3)*$T$29),(($D$18*$T$29)+((PI()*(($C$21/2)^2)*($G$20-$S190))*$T$29))+((($D$18+$H$18)/3)*$BD$7)-(((PI()*($C$21/2)^2*(($C$21/2)*$AZ$7))/3)*$T$29)))</f>
        <v>146154.94786800363</v>
      </c>
      <c r="U190" s="73">
        <v>15.9</v>
      </c>
      <c r="V190" s="79">
        <f t="shared" si="25"/>
        <v>146328.37277531446</v>
      </c>
      <c r="W190" s="53">
        <v>15.9</v>
      </c>
      <c r="X190" s="80">
        <f>IF($W190&gt;$G$20,IF('Silo Levels'!$L$15="Pumping",((PI()*((($C$19+$G$20)-$W190)*($O$20/($O$19/2)))^2*((($O$20+$G$20)-$W190))/3)*$X$29)+(((PI()*((($C$19+$G$20)-$W190)*($O$20/($O$19/2)))^2*(((($C$19+$G$20)-$W190)*($O$20/($O$19/2)))*$AZ$8))/3)*$X$29),(((PI()*((($C$19+$G$20)-$W190)*($O$20/($O$19/2)))^2*((($O$20+$G$20)-$W190)/3))*$X$29)-((PI()*((($C$19+$G$20)-$W190)*($O$20/($O$19/2)))^2*(((($C$19+$G$20)-$W190)*($O$20/($O$19/2)))*$AZ$8)/3)*$X$29))),IF('Silo Levels'!$L$15="Pumping",(($D$18*$X$29)+((PI()*(($C$21/2)^2)*($G$20-$W190))*$X$29))+((($D$18+$H$18)/3)*$BD$8)+(((PI()*($C$21/2)^2*(($C$21/2)*$AZ$8))/3)*$X$29),(($D$18*$X$29)+((PI()*(($C$21/2)^2)*($G$20-$W190))*$X$29))+((($D$18+$H$18)/3)*$BD$8)-(((PI()*($C$21/2)^2*(($C$21/2)*$AZ$8))/3)*$X$29)))</f>
        <v>142456.94499244497</v>
      </c>
      <c r="Y190" s="73">
        <v>15.9</v>
      </c>
      <c r="Z190" s="79">
        <f t="shared" si="23"/>
        <v>144061.25369089955</v>
      </c>
      <c r="AA190" s="53">
        <v>15.9</v>
      </c>
      <c r="AB190" s="80">
        <f>IF($AA190&gt;$G$20,IF('Silo Levels'!$L$16="Pumping",((PI()*((($C$19+$G$20)-$AA190)*($O$20/($O$19/2)))^2*((($O$20+$G$20)-$AA190))/3)*$AB$29)+(((PI()*((($C$19+$G$20)-$AA190)*($O$20/($O$19/2)))^2*(((($C$19+$G$20)-$AA190)*($O$20/($O$19/2)))*$AZ$9))/3)*$AB$29),(((PI()*((($C$19+$G$20)-$AA190)*($O$20/($O$19/2)))^2*((($O$20+$G$20)-$AA190)/3))*$AB$29)-((PI()*((($C$19+$G$20)-$AA190)*($O$20/($O$19/2)))^2*(((($C$19+$G$20)-$AA190)*($O$20/($O$19/2)))*$AZ$9)/3)*$AB$29))),IF('Silo Levels'!$L$16="Pumping",(($D$18*$AB$29)+((PI()*(($C$21/2)^2)*($G$20-$AA190))*$AB$29))+((($D$18+$H$18)/3)*$BD$9)+(((PI()*($C$21/2)^2*(($C$21/2)*$AZ$9))/3)*$AB$29),(($D$18*$AB$29)+((PI()*(($C$21/2)^2)*($G$20-$AA190))*$AB$29))+((($D$18+$H$18)/3)*$BD$9)-(((PI()*($C$21/2)^2*(($C$21/2)*$AZ$9))/3)*$AB$29)))</f>
        <v>140251.04796634836</v>
      </c>
      <c r="AC190" s="73">
        <v>15.9</v>
      </c>
      <c r="AD190" s="79">
        <f t="shared" si="26"/>
        <v>143243.930320796</v>
      </c>
      <c r="AE190" s="53">
        <v>15.9</v>
      </c>
      <c r="AF190" s="80">
        <f>IF($AE190&gt;$G$20,IF('Silo Levels'!$L$17="Pumping",((PI()*((($C$19+$G$20)-$AE190)*($O$20/($O$19/2)))^2*((($O$20+$G$20)-$AE190))/3)*$AF$29)+(((PI()*((($C$19+$G$20)-$AE190)*($O$20/($O$19/2)))^2*(((($C$19+$G$20)-$AE190)*($O$20/($O$19/2)))*$AZ$10))/3)*$AF$29),(((PI()*((($C$19+$G$20)-$AE190)*($O$20/($O$19/2)))^2*((($O$20+$G$20)-$AE190)/3))*$AF$29)-((PI()*((($C$19+$G$20)-$AE190)*($O$20/($O$19/2)))^2*(((($C$19+$G$20)-$AE190)*($O$20/($O$19/2)))*$AZ$10)/3)*$AF$29))),IF('Silo Levels'!$L$17="Pumping",(($D$18*$AF$29)+((PI()*(($C$21/2)^2)*($G$20-$AE190))*$AF$29))+((($D$18+$H$18)/3)*$BD$10)+(((PI()*($C$21/2)^2*(($C$21/2)*$AZ$10))/3)*$AF$29),(($D$18*$AF$29)+((PI()*(($C$21/2)^2)*($G$20-$AE190))*$AF$29))+((($D$18+$H$18)/3)*$BD$10)-(((PI()*($C$21/2)^2*(($C$21/2)*$AZ$10))/3)*$AF$29)))</f>
        <v>139455.79587577016</v>
      </c>
      <c r="AG190" s="73">
        <v>15.9</v>
      </c>
      <c r="AH190" s="79">
        <f t="shared" si="24"/>
        <v>143883.03409194187</v>
      </c>
      <c r="AI190" s="53">
        <v>15.9</v>
      </c>
      <c r="AJ190" s="80">
        <f>IF($AI190&gt;$G$20,IF('Silo Levels'!$L$18="Pumping",((PI()*((($C$19+$G$20)-$AI190)*($O$20/($O$19/2)))^2*((($O$20+$G$20)-$AI190))/3)*$AJ$29)+(((PI()*((($C$19+$G$20)-$AI190)*($O$20/($O$19/2)))^2*(((($C$19+$G$20)-$AI190)*($O$20/($O$19/2)))*$AZ$11))/3)*$AJ$29),(((PI()*((($C$19+$G$20)-$AI190)*($O$20/($O$19/2)))^2*((($O$20+$G$20)-$AI190)/3))*$AJ$29)-((PI()*((($C$19+$G$20)-$AI190)*($O$20/($O$19/2)))^2*(((($C$19+$G$20)-$AI190)*($O$20/($O$19/2)))*$AZ$11)/3)*$AJ$29))),IF('Silo Levels'!$L$18="Pumping",(($D$18*$AJ$29)+((PI()*(($C$21/2)^2)*($G$20-$AI190))*$AJ$29))+((($D$18+$H$18)/3)*$BD$11)+(((PI()*($C$21/2)^2*(($C$21/2)*$AZ$11))/3)*$AJ$29),(($D$18*$AJ$29)+((PI()*(($C$21/2)^2)*($G$20-$AI190))*$AJ$29))+((($D$18+$H$18)/3)*$BD$11)-(((PI()*($C$21/2)^2*(($C$21/2)*$AZ$11))/3)*$AJ$29)))</f>
        <v>140077.64107032976</v>
      </c>
    </row>
    <row r="191" spans="1:36" x14ac:dyDescent="0.3">
      <c r="A191" s="48">
        <v>16</v>
      </c>
      <c r="B191" s="82">
        <f t="shared" si="18"/>
        <v>81854.669686632551</v>
      </c>
      <c r="C191" s="57">
        <v>16</v>
      </c>
      <c r="D191" s="58">
        <f>IF($C191&gt;$G$6,IF('Silo Levels'!$L$10="Pumping",((PI()*((($C$5+$G$6)-$C191)*($O$6/($O$5/2)))^2*((($O$6+$G$6)-$C191))/3)*$D$29)+(((PI()*((($C$5+$G$6)-$C191)*($O$6/($O$5/2)))^2*(((($C$5+$G$6)-$C191)*($O$6/($O$5/2)))*$AZ$3))/3)*$D$29),(((PI()*((($C$5+$G$6)-$C191)*($O$6/($O$5/2)))^2*((($O$6+$G$6)-$C191)/3))*$D$29)-((PI()*((($C$5+$G$6)-$C191)*($O$6/($O$5/2)))^2*(((($C$5+$G$6)-$C191)*($O$6/($O$5/2)))*$AZ$3)/3)*$D$29))),IF('Silo Levels'!$L$10="Pumping",(($D$4*$D$29)+((PI()*(($C$7/2)^2)*(G$6-$C191))*$D$29))+((($D$4+$H$4)/3)*$BE$3)+(((PI()*($C$7/2)^2*(($C$7/2)*$AZ$3))/3)*$D$29),(($D$4*$D$29)+((PI()*(($C$7/2)^2)*($G$6-$C191))*$D$29))+((($D$4+$H$4)/3)*$BE$3)-(((PI()*($C$7/2)^2*(($C$7/2)*$AZ$3))/3)*$D$29)))</f>
        <v>78799.162936926354</v>
      </c>
      <c r="E191" s="73">
        <v>16</v>
      </c>
      <c r="F191" s="82">
        <f t="shared" si="19"/>
        <v>71525.559676233024</v>
      </c>
      <c r="G191" s="57">
        <v>16</v>
      </c>
      <c r="H191" s="58">
        <f>IF($G191&gt;$G$6,IF('Silo Levels'!$L$11="Pumping",((PI()*((($C$5+$G$6)-$G191)*($O$6/($O$5/2)))^2*((($O$6+$G$6)-$G191))/3)*$H$29)+(((PI()*((($C$5+$G$6)-$G191)*($O$6/($O$5/2)))^2*(((($C$5+$G$6)-$G191)*($O$6/($O$5/2)))*$AZ$4))/3)*$H$29),(((PI()*((($C$5+$G$6)-$G191)*($O$6/($O$5/2)))^2*((($O$6+$G$6)-$G191)/3))*$H$29)-((PI()*((($C$5+$G$6)-$G191)*($O$6/($O$5/2)))^2*(((($C$5+$G$6)-$G191)*($O$6/($O$5/2)))*$AZ$4)/3)*$H$29))),IF('Silo Levels'!$L$11="Pumping",(($D$4*$H$29)+((PI()*(($C$7/2)^2)*(G$6-$G191))*$H$29))+((($D$4+$H$4)/3)*$BE$4)+(((PI()*($C$7/2)^2*(($C$7/2)*$AZ$4))/3)*$H$29),(($D$4*$H$29)+((PI()*(($C$7/2)^2)*($G$6-$G191))*$H$29))+((($D$4+$H$4)/3)*$BE$4)-(((PI()*($C$7/2)^2*(($C$7/2)*$AZ$4))/3)*$H$29)))</f>
        <v>68861.784561104549</v>
      </c>
      <c r="I191" s="73">
        <v>16</v>
      </c>
      <c r="J191" s="79">
        <f t="shared" si="20"/>
        <v>302093.98491049249</v>
      </c>
      <c r="K191" s="53">
        <v>16</v>
      </c>
      <c r="L191" s="80">
        <f>IF($K191&gt;$G$13,IF('Silo Levels'!$L$12="Pumping",((PI()*((($C$12+$G$13)-$K191)*($O$13/($O$12/2)))^2*((($O$13+$G$13)-$K191))/3)*$L$29)+(((PI()*((($C$12+$G$13)-$K191)*($O$13/($O$12/2)))^2*(((($C$12+$G$13)-$K191)*($O$13/($O$12/2)))*$AZ$5))/3)*$L$29),(((PI()*((($C$12+$G$13)-$K191)*($O$13/($O$12/2)))^2*((($O$13+$G$13)-$K191)/3))*$L$29)-((PI()*((($C$12+$G$13)-$K191)*($O$13/($O$12/2)))^2*(((($C$12+$G$13)-$K191)*($O$13/($O$12/2)))*$AZ$5)/3)*$L$29))),IF('Silo Levels'!$L$12="Pumping",(($D$11*$L$29)+((PI()*(($C$14/2)^2)*($G$13-$K191))*$L$29))+((($D$11+$H$11)/3)*$BD$5)+(((PI()*($C$14/2)^2*(($C$14/2)*$AZ$5))/3)*$L$29),(($D$11*$L$29)+((PI()*(($C$14/2)^2)*($G$13-$K191))*$L$29))+((($D$11+$H$11)/3)*$BD$5)-(((PI()*($C$14/2)^2*(($C$14/2)*$AZ$5))/3)*$L$29)))</f>
        <v>287895.97823089303</v>
      </c>
      <c r="M191" s="73">
        <v>16</v>
      </c>
      <c r="N191" s="79">
        <f t="shared" si="21"/>
        <v>153834.69513420289</v>
      </c>
      <c r="O191" s="53">
        <v>16</v>
      </c>
      <c r="P191" s="80">
        <f>IF($O191&gt;$G$20,IF('Silo Levels'!$L$13="Pumping",((PI()*((($C$19+$G$20)-$O191)*($O$20/($O$19/2)))^2*((($O$20+$G$20)-$O191))/3)*$P$29)+(((PI()*((($C$19+$G$20)-$O191)*($O$20/($O$19/2)))^2*(((($C$19+$G$20)-$O191)*($O$20/($O$19/2)))*$AZ$6))/3)*$P$29),(((PI()*((($C$19+$G$20)-$O191)*($O$20/($O$19/2)))^2*((($O$20+$G$20)-$O191)/3))*$P$29)-((PI()*((($C$19+$G$20)-$O191)*($O$20/($O$19/2)))^2*(((($C$19+$G$20)-$O191)*($O$20/($O$19/2)))*$AZ$6)/3)*$P$29))),IF('Silo Levels'!$L$13="Pumping",(($D$18*$P$29)+((PI()*(($C$21/2)^2)*($G$20-$O191))*$P$29))+((($D$18+$H$18)/3)*$BD$6)+(((PI()*($C$21/2)^2*(($C$21/2)*$AZ$6))/3)*$P$29),(($D$18*$P$29)+((PI()*(($C$21/2)^2)*($G$20-$O191))*$P$29))+((($D$18+$H$18)/3)*$BD$6)-(((PI()*($C$21/2)^2*(($C$21/2)*$AZ$6))/3)*$P$29)))</f>
        <v>149749.49380217813</v>
      </c>
      <c r="Q191" s="73">
        <v>16</v>
      </c>
      <c r="R191" s="79">
        <f t="shared" si="22"/>
        <v>149730.21850161153</v>
      </c>
      <c r="S191" s="53">
        <v>16</v>
      </c>
      <c r="T191" s="80">
        <f>IF($S191&gt;$G$20,IF('Silo Levels'!$L$14="Pumping",((PI()*((($C$19+$G$20)-$S191)*($O$20/($O$19/2)))^2*((($O$20+$G$20)-$S191))/3)*$T$29)+(((PI()*((($C$19+$G$20)-$S191)*($O$20/($O$19/2)))^2*(((($C$19+$G$20)-$S191)*($O$20/($O$19/2)))*$AZ$7))/3)*$T$29),(((PI()*((($C$19+$G$20)-$S191)*($O$20/($O$19/2)))^2*((($O$20+$G$20)-$S191)/3))*$T$29)-((PI()*((($C$19+$G$20)-$S191)*($O$20/($O$19/2)))^2*(((($C$19+$G$20)-$S191)*($O$20/($O$19/2)))*$AZ$7)/3)*$T$29))),IF('Silo Levels'!$L$14="Pumping",(($D$18*$T$29)+((PI()*(($C$21/2)^2)*($G$20-$S191))*$T$29))+((($D$18+$H$18)/3)*$BD$7)+(((PI()*($C$21/2)^2*(($C$21/2)*$AZ$7))/3)*$T$29),(($D$18*$T$29)+((PI()*(($C$21/2)^2)*($G$20-$S191))*$T$29))+((($D$18+$H$18)/3)*$BD$7)-(((PI()*($C$21/2)^2*(($C$21/2)*$AZ$7))/3)*$T$29)))</f>
        <v>145756.15703048266</v>
      </c>
      <c r="U191" s="73">
        <v>16</v>
      </c>
      <c r="V191" s="79">
        <f t="shared" si="25"/>
        <v>145939.88106748642</v>
      </c>
      <c r="W191" s="53">
        <v>16</v>
      </c>
      <c r="X191" s="80">
        <f>IF($W191&gt;$G$20,IF('Silo Levels'!$L$15="Pumping",((PI()*((($C$19+$G$20)-$W191)*($O$20/($O$19/2)))^2*((($O$20+$G$20)-$W191))/3)*$X$29)+(((PI()*((($C$19+$G$20)-$W191)*($O$20/($O$19/2)))^2*(((($C$19+$G$20)-$W191)*($O$20/($O$19/2)))*$AZ$8))/3)*$X$29),(((PI()*((($C$19+$G$20)-$W191)*($O$20/($O$19/2)))^2*((($O$20+$G$20)-$W191)/3))*$X$29)-((PI()*((($C$19+$G$20)-$W191)*($O$20/($O$19/2)))^2*(((($C$19+$G$20)-$W191)*($O$20/($O$19/2)))*$AZ$8)/3)*$X$29))),IF('Silo Levels'!$L$15="Pumping",(($D$18*$X$29)+((PI()*(($C$21/2)^2)*($G$20-$W191))*$X$29))+((($D$18+$H$18)/3)*$BD$8)+(((PI()*($C$21/2)^2*(($C$21/2)*$AZ$8))/3)*$X$29),(($D$18*$X$29)+((PI()*(($C$21/2)^2)*($G$20-$W191))*$X$29))+((($D$18+$H$18)/3)*$BD$8)-(((PI()*($C$21/2)^2*(($C$21/2)*$AZ$8))/3)*$X$29)))</f>
        <v>142068.45328461693</v>
      </c>
      <c r="Y191" s="73">
        <v>16</v>
      </c>
      <c r="Z191" s="79">
        <f t="shared" si="23"/>
        <v>143678.90552063097</v>
      </c>
      <c r="AA191" s="53">
        <v>16</v>
      </c>
      <c r="AB191" s="80">
        <f>IF($AA191&gt;$G$20,IF('Silo Levels'!$L$16="Pumping",((PI()*((($C$19+$G$20)-$AA191)*($O$20/($O$19/2)))^2*((($O$20+$G$20)-$AA191))/3)*$AB$29)+(((PI()*((($C$19+$G$20)-$AA191)*($O$20/($O$19/2)))^2*(((($C$19+$G$20)-$AA191)*($O$20/($O$19/2)))*$AZ$9))/3)*$AB$29),(((PI()*((($C$19+$G$20)-$AA191)*($O$20/($O$19/2)))^2*((($O$20+$G$20)-$AA191)/3))*$AB$29)-((PI()*((($C$19+$G$20)-$AA191)*($O$20/($O$19/2)))^2*(((($C$19+$G$20)-$AA191)*($O$20/($O$19/2)))*$AZ$9)/3)*$AB$29))),IF('Silo Levels'!$L$16="Pumping",(($D$18*$AB$29)+((PI()*(($C$21/2)^2)*($G$20-$AA191))*$AB$29))+((($D$18+$H$18)/3)*$BD$9)+(((PI()*($C$21/2)^2*(($C$21/2)*$AZ$9))/3)*$AB$29),(($D$18*$AB$29)+((PI()*(($C$21/2)^2)*($G$20-$AA191))*$AB$29))+((($D$18+$H$18)/3)*$BD$9)-(((PI()*($C$21/2)^2*(($C$21/2)*$AZ$9))/3)*$AB$29)))</f>
        <v>139868.69979607977</v>
      </c>
      <c r="AC191" s="73">
        <v>16</v>
      </c>
      <c r="AD191" s="79">
        <f t="shared" si="26"/>
        <v>142863.79696882129</v>
      </c>
      <c r="AE191" s="53">
        <v>16</v>
      </c>
      <c r="AF191" s="80">
        <f>IF($AE191&gt;$G$20,IF('Silo Levels'!$L$17="Pumping",((PI()*((($C$19+$G$20)-$AE191)*($O$20/($O$19/2)))^2*((($O$20+$G$20)-$AE191))/3)*$AF$29)+(((PI()*((($C$19+$G$20)-$AE191)*($O$20/($O$19/2)))^2*(((($C$19+$G$20)-$AE191)*($O$20/($O$19/2)))*$AZ$10))/3)*$AF$29),(((PI()*((($C$19+$G$20)-$AE191)*($O$20/($O$19/2)))^2*((($O$20+$G$20)-$AE191)/3))*$AF$29)-((PI()*((($C$19+$G$20)-$AE191)*($O$20/($O$19/2)))^2*(((($C$19+$G$20)-$AE191)*($O$20/($O$19/2)))*$AZ$10)/3)*$AF$29))),IF('Silo Levels'!$L$17="Pumping",(($D$18*$AF$29)+((PI()*(($C$21/2)^2)*($G$20-$AE191))*$AF$29))+((($D$18+$H$18)/3)*$BD$10)+(((PI()*($C$21/2)^2*(($C$21/2)*$AZ$10))/3)*$AF$29),(($D$18*$AF$29)+((PI()*(($C$21/2)^2)*($G$20-$AE191))*$AF$29))+((($D$18+$H$18)/3)*$BD$10)-(((PI()*($C$21/2)^2*(($C$21/2)*$AZ$10))/3)*$AF$29)))</f>
        <v>139075.66252379544</v>
      </c>
      <c r="AG191" s="73">
        <v>16</v>
      </c>
      <c r="AH191" s="79">
        <f t="shared" si="24"/>
        <v>143501.16886886719</v>
      </c>
      <c r="AI191" s="53">
        <v>16</v>
      </c>
      <c r="AJ191" s="80">
        <f>IF($AI191&gt;$G$20,IF('Silo Levels'!$L$18="Pumping",((PI()*((($C$19+$G$20)-$AI191)*($O$20/($O$19/2)))^2*((($O$20+$G$20)-$AI191))/3)*$AJ$29)+(((PI()*((($C$19+$G$20)-$AI191)*($O$20/($O$19/2)))^2*(((($C$19+$G$20)-$AI191)*($O$20/($O$19/2)))*$AZ$11))/3)*$AJ$29),(((PI()*((($C$19+$G$20)-$AI191)*($O$20/($O$19/2)))^2*((($O$20+$G$20)-$AI191)/3))*$AJ$29)-((PI()*((($C$19+$G$20)-$AI191)*($O$20/($O$19/2)))^2*(((($C$19+$G$20)-$AI191)*($O$20/($O$19/2)))*$AZ$11)/3)*$AJ$29))),IF('Silo Levels'!$L$18="Pumping",(($D$18*$AJ$29)+((PI()*(($C$21/2)^2)*($G$20-$AI191))*$AJ$29))+((($D$18+$H$18)/3)*$BD$11)+(((PI()*($C$21/2)^2*(($C$21/2)*$AZ$11))/3)*$AJ$29),(($D$18*$AJ$29)+((PI()*(($C$21/2)^2)*($G$20-$AI191))*$AJ$29))+((($D$18+$H$18)/3)*$BD$11)-(((PI()*($C$21/2)^2*(($C$21/2)*$AZ$11))/3)*$AJ$29)))</f>
        <v>139695.77584725508</v>
      </c>
    </row>
    <row r="192" spans="1:36" x14ac:dyDescent="0.3">
      <c r="A192" s="48">
        <v>16.100000000000001</v>
      </c>
      <c r="B192" s="82">
        <f t="shared" si="18"/>
        <v>81416.647813105723</v>
      </c>
      <c r="C192" s="57">
        <v>16.100000000000001</v>
      </c>
      <c r="D192" s="58">
        <f>IF($C192&gt;$G$6,IF('Silo Levels'!$L$10="Pumping",((PI()*((($C$5+$G$6)-$C192)*($O$6/($O$5/2)))^2*((($O$6+$G$6)-$C192))/3)*$D$29)+(((PI()*((($C$5+$G$6)-$C192)*($O$6/($O$5/2)))^2*(((($C$5+$G$6)-$C192)*($O$6/($O$5/2)))*$AZ$3))/3)*$D$29),(((PI()*((($C$5+$G$6)-$C192)*($O$6/($O$5/2)))^2*((($O$6+$G$6)-$C192)/3))*$D$29)-((PI()*((($C$5+$G$6)-$C192)*($O$6/($O$5/2)))^2*(((($C$5+$G$6)-$C192)*($O$6/($O$5/2)))*$AZ$3)/3)*$D$29))),IF('Silo Levels'!$L$10="Pumping",(($D$4*$D$29)+((PI()*(($C$7/2)^2)*(G$6-$C192))*$D$29))+((($D$4+$H$4)/3)*$BE$3)+(((PI()*($C$7/2)^2*(($C$7/2)*$AZ$3))/3)*$D$29),(($D$4*$D$29)+((PI()*(($C$7/2)^2)*($G$6-$C192))*$D$29))+((($D$4+$H$4)/3)*$BE$3)-(((PI()*($C$7/2)^2*(($C$7/2)*$AZ$3))/3)*$D$29)))</f>
        <v>78361.141063399526</v>
      </c>
      <c r="E192" s="73">
        <v>16.100000000000001</v>
      </c>
      <c r="F192" s="82">
        <f t="shared" si="19"/>
        <v>71143.694453158358</v>
      </c>
      <c r="G192" s="57">
        <v>16.100000000000001</v>
      </c>
      <c r="H192" s="58">
        <f>IF($G192&gt;$G$6,IF('Silo Levels'!$L$11="Pumping",((PI()*((($C$5+$G$6)-$G192)*($O$6/($O$5/2)))^2*((($O$6+$G$6)-$G192))/3)*$H$29)+(((PI()*((($C$5+$G$6)-$G192)*($O$6/($O$5/2)))^2*(((($C$5+$G$6)-$G192)*($O$6/($O$5/2)))*$AZ$4))/3)*$H$29),(((PI()*((($C$5+$G$6)-$G192)*($O$6/($O$5/2)))^2*((($O$6+$G$6)-$G192)/3))*$H$29)-((PI()*((($C$5+$G$6)-$G192)*($O$6/($O$5/2)))^2*(((($C$5+$G$6)-$G192)*($O$6/($O$5/2)))*$AZ$4)/3)*$H$29))),IF('Silo Levels'!$L$11="Pumping",(($D$4*$H$29)+((PI()*(($C$7/2)^2)*(G$6-$G192))*$H$29))+((($D$4+$H$4)/3)*$BE$4)+(((PI()*($C$7/2)^2*(($C$7/2)*$AZ$4))/3)*$H$29),(($D$4*$H$29)+((PI()*(($C$7/2)^2)*($G$6-$G192))*$H$29))+((($D$4+$H$4)/3)*$BE$4)-(((PI()*($C$7/2)^2*(($C$7/2)*$AZ$4))/3)*$H$29)))</f>
        <v>68479.919338029882</v>
      </c>
      <c r="I192" s="73">
        <v>16.100000000000001</v>
      </c>
      <c r="J192" s="79">
        <f t="shared" si="20"/>
        <v>301175.02007686143</v>
      </c>
      <c r="K192" s="53">
        <v>16.100000000000001</v>
      </c>
      <c r="L192" s="80">
        <f>IF($K192&gt;$G$13,IF('Silo Levels'!$L$12="Pumping",((PI()*((($C$12+$G$13)-$K192)*($O$13/($O$12/2)))^2*((($O$13+$G$13)-$K192))/3)*$L$29)+(((PI()*((($C$12+$G$13)-$K192)*($O$13/($O$12/2)))^2*(((($C$12+$G$13)-$K192)*($O$13/($O$12/2)))*$AZ$5))/3)*$L$29),(((PI()*((($C$12+$G$13)-$K192)*($O$13/($O$12/2)))^2*((($O$13+$G$13)-$K192)/3))*$L$29)-((PI()*((($C$12+$G$13)-$K192)*($O$13/($O$12/2)))^2*(((($C$12+$G$13)-$K192)*($O$13/($O$12/2)))*$AZ$5)/3)*$L$29))),IF('Silo Levels'!$L$12="Pumping",(($D$11*$L$29)+((PI()*(($C$14/2)^2)*($G$13-$K192))*$L$29))+((($D$11+$H$11)/3)*$BD$5)+(((PI()*($C$14/2)^2*(($C$14/2)*$AZ$5))/3)*$L$29),(($D$11*$L$29)+((PI()*(($C$14/2)^2)*($G$13-$K192))*$L$29))+((($D$11+$H$11)/3)*$BD$5)-(((PI()*($C$14/2)^2*(($C$14/2)*$AZ$5))/3)*$L$29)))</f>
        <v>286977.01339726197</v>
      </c>
      <c r="M192" s="73">
        <v>16.100000000000001</v>
      </c>
      <c r="N192" s="79">
        <f t="shared" si="21"/>
        <v>153424.75158590215</v>
      </c>
      <c r="O192" s="53">
        <v>16.100000000000001</v>
      </c>
      <c r="P192" s="80">
        <f>IF($O192&gt;$G$20,IF('Silo Levels'!$L$13="Pumping",((PI()*((($C$19+$G$20)-$O192)*($O$20/($O$19/2)))^2*((($O$20+$G$20)-$O192))/3)*$P$29)+(((PI()*((($C$19+$G$20)-$O192)*($O$20/($O$19/2)))^2*(((($C$19+$G$20)-$O192)*($O$20/($O$19/2)))*$AZ$6))/3)*$P$29),(((PI()*((($C$19+$G$20)-$O192)*($O$20/($O$19/2)))^2*((($O$20+$G$20)-$O192)/3))*$P$29)-((PI()*((($C$19+$G$20)-$O192)*($O$20/($O$19/2)))^2*(((($C$19+$G$20)-$O192)*($O$20/($O$19/2)))*$AZ$6)/3)*$P$29))),IF('Silo Levels'!$L$13="Pumping",(($D$18*$P$29)+((PI()*(($C$21/2)^2)*($G$20-$O192))*$P$29))+((($D$18+$H$18)/3)*$BD$6)+(((PI()*($C$21/2)^2*(($C$21/2)*$AZ$6))/3)*$P$29),(($D$18*$P$29)+((PI()*(($C$21/2)^2)*($G$20-$O192))*$P$29))+((($D$18+$H$18)/3)*$BD$6)-(((PI()*($C$21/2)^2*(($C$21/2)*$AZ$6))/3)*$P$29)))</f>
        <v>149339.55025387739</v>
      </c>
      <c r="Q192" s="73">
        <v>16.100000000000001</v>
      </c>
      <c r="R192" s="79">
        <f t="shared" si="22"/>
        <v>149331.42766409059</v>
      </c>
      <c r="S192" s="53">
        <v>16.100000000000001</v>
      </c>
      <c r="T192" s="80">
        <f>IF($S192&gt;$G$20,IF('Silo Levels'!$L$14="Pumping",((PI()*((($C$19+$G$20)-$S192)*($O$20/($O$19/2)))^2*((($O$20+$G$20)-$S192))/3)*$T$29)+(((PI()*((($C$19+$G$20)-$S192)*($O$20/($O$19/2)))^2*(((($C$19+$G$20)-$S192)*($O$20/($O$19/2)))*$AZ$7))/3)*$T$29),(((PI()*((($C$19+$G$20)-$S192)*($O$20/($O$19/2)))^2*((($O$20+$G$20)-$S192)/3))*$T$29)-((PI()*((($C$19+$G$20)-$S192)*($O$20/($O$19/2)))^2*(((($C$19+$G$20)-$S192)*($O$20/($O$19/2)))*$AZ$7)/3)*$T$29))),IF('Silo Levels'!$L$14="Pumping",(($D$18*$T$29)+((PI()*(($C$21/2)^2)*($G$20-$S192))*$T$29))+((($D$18+$H$18)/3)*$BD$7)+(((PI()*($C$21/2)^2*(($C$21/2)*$AZ$7))/3)*$T$29),(($D$18*$T$29)+((PI()*(($C$21/2)^2)*($G$20-$S192))*$T$29))+((($D$18+$H$18)/3)*$BD$7)-(((PI()*($C$21/2)^2*(($C$21/2)*$AZ$7))/3)*$T$29)))</f>
        <v>145357.36619296172</v>
      </c>
      <c r="U192" s="73">
        <v>16.100000000000001</v>
      </c>
      <c r="V192" s="79">
        <f t="shared" si="25"/>
        <v>145551.38935965841</v>
      </c>
      <c r="W192" s="53">
        <v>16.100000000000001</v>
      </c>
      <c r="X192" s="80">
        <f>IF($W192&gt;$G$20,IF('Silo Levels'!$L$15="Pumping",((PI()*((($C$19+$G$20)-$W192)*($O$20/($O$19/2)))^2*((($O$20+$G$20)-$W192))/3)*$X$29)+(((PI()*((($C$19+$G$20)-$W192)*($O$20/($O$19/2)))^2*(((($C$19+$G$20)-$W192)*($O$20/($O$19/2)))*$AZ$8))/3)*$X$29),(((PI()*((($C$19+$G$20)-$W192)*($O$20/($O$19/2)))^2*((($O$20+$G$20)-$W192)/3))*$X$29)-((PI()*((($C$19+$G$20)-$W192)*($O$20/($O$19/2)))^2*(((($C$19+$G$20)-$W192)*($O$20/($O$19/2)))*$AZ$8)/3)*$X$29))),IF('Silo Levels'!$L$15="Pumping",(($D$18*$X$29)+((PI()*(($C$21/2)^2)*($G$20-$W192))*$X$29))+((($D$18+$H$18)/3)*$BD$8)+(((PI()*($C$21/2)^2*(($C$21/2)*$AZ$8))/3)*$X$29),(($D$18*$X$29)+((PI()*(($C$21/2)^2)*($G$20-$W192))*$X$29))+((($D$18+$H$18)/3)*$BD$8)-(((PI()*($C$21/2)^2*(($C$21/2)*$AZ$8))/3)*$X$29)))</f>
        <v>141679.96157678892</v>
      </c>
      <c r="Y192" s="73">
        <v>16.100000000000001</v>
      </c>
      <c r="Z192" s="79">
        <f t="shared" si="23"/>
        <v>143296.55735036242</v>
      </c>
      <c r="AA192" s="53">
        <v>16.100000000000001</v>
      </c>
      <c r="AB192" s="80">
        <f>IF($AA192&gt;$G$20,IF('Silo Levels'!$L$16="Pumping",((PI()*((($C$19+$G$20)-$AA192)*($O$20/($O$19/2)))^2*((($O$20+$G$20)-$AA192))/3)*$AB$29)+(((PI()*((($C$19+$G$20)-$AA192)*($O$20/($O$19/2)))^2*(((($C$19+$G$20)-$AA192)*($O$20/($O$19/2)))*$AZ$9))/3)*$AB$29),(((PI()*((($C$19+$G$20)-$AA192)*($O$20/($O$19/2)))^2*((($O$20+$G$20)-$AA192)/3))*$AB$29)-((PI()*((($C$19+$G$20)-$AA192)*($O$20/($O$19/2)))^2*(((($C$19+$G$20)-$AA192)*($O$20/($O$19/2)))*$AZ$9)/3)*$AB$29))),IF('Silo Levels'!$L$16="Pumping",(($D$18*$AB$29)+((PI()*(($C$21/2)^2)*($G$20-$AA192))*$AB$29))+((($D$18+$H$18)/3)*$BD$9)+(((PI()*($C$21/2)^2*(($C$21/2)*$AZ$9))/3)*$AB$29),(($D$18*$AB$29)+((PI()*(($C$21/2)^2)*($G$20-$AA192))*$AB$29))+((($D$18+$H$18)/3)*$BD$9)-(((PI()*($C$21/2)^2*(($C$21/2)*$AZ$9))/3)*$AB$29)))</f>
        <v>139486.35162581122</v>
      </c>
      <c r="AC192" s="73">
        <v>16.100000000000001</v>
      </c>
      <c r="AD192" s="79">
        <f t="shared" si="26"/>
        <v>142483.66361684658</v>
      </c>
      <c r="AE192" s="53">
        <v>16.100000000000001</v>
      </c>
      <c r="AF192" s="80">
        <f>IF($AE192&gt;$G$20,IF('Silo Levels'!$L$17="Pumping",((PI()*((($C$19+$G$20)-$AE192)*($O$20/($O$19/2)))^2*((($O$20+$G$20)-$AE192))/3)*$AF$29)+(((PI()*((($C$19+$G$20)-$AE192)*($O$20/($O$19/2)))^2*(((($C$19+$G$20)-$AE192)*($O$20/($O$19/2)))*$AZ$10))/3)*$AF$29),(((PI()*((($C$19+$G$20)-$AE192)*($O$20/($O$19/2)))^2*((($O$20+$G$20)-$AE192)/3))*$AF$29)-((PI()*((($C$19+$G$20)-$AE192)*($O$20/($O$19/2)))^2*(((($C$19+$G$20)-$AE192)*($O$20/($O$19/2)))*$AZ$10)/3)*$AF$29))),IF('Silo Levels'!$L$17="Pumping",(($D$18*$AF$29)+((PI()*(($C$21/2)^2)*($G$20-$AE192))*$AF$29))+((($D$18+$H$18)/3)*$BD$10)+(((PI()*($C$21/2)^2*(($C$21/2)*$AZ$10))/3)*$AF$29),(($D$18*$AF$29)+((PI()*(($C$21/2)^2)*($G$20-$AE192))*$AF$29))+((($D$18+$H$18)/3)*$BD$10)-(((PI()*($C$21/2)^2*(($C$21/2)*$AZ$10))/3)*$AF$29)))</f>
        <v>138695.52917182073</v>
      </c>
      <c r="AG192" s="73">
        <v>16.100000000000001</v>
      </c>
      <c r="AH192" s="79">
        <f t="shared" si="24"/>
        <v>143119.30364579253</v>
      </c>
      <c r="AI192" s="53">
        <v>16.100000000000001</v>
      </c>
      <c r="AJ192" s="80">
        <f>IF($AI192&gt;$G$20,IF('Silo Levels'!$L$18="Pumping",((PI()*((($C$19+$G$20)-$AI192)*($O$20/($O$19/2)))^2*((($O$20+$G$20)-$AI192))/3)*$AJ$29)+(((PI()*((($C$19+$G$20)-$AI192)*($O$20/($O$19/2)))^2*(((($C$19+$G$20)-$AI192)*($O$20/($O$19/2)))*$AZ$11))/3)*$AJ$29),(((PI()*((($C$19+$G$20)-$AI192)*($O$20/($O$19/2)))^2*((($O$20+$G$20)-$AI192)/3))*$AJ$29)-((PI()*((($C$19+$G$20)-$AI192)*($O$20/($O$19/2)))^2*(((($C$19+$G$20)-$AI192)*($O$20/($O$19/2)))*$AZ$11)/3)*$AJ$29))),IF('Silo Levels'!$L$18="Pumping",(($D$18*$AJ$29)+((PI()*(($C$21/2)^2)*($G$20-$AI192))*$AJ$29))+((($D$18+$H$18)/3)*$BD$11)+(((PI()*($C$21/2)^2*(($C$21/2)*$AZ$11))/3)*$AJ$29),(($D$18*$AJ$29)+((PI()*(($C$21/2)^2)*($G$20-$AI192))*$AJ$29))+((($D$18+$H$18)/3)*$BD$11)-(((PI()*($C$21/2)^2*(($C$21/2)*$AZ$11))/3)*$AJ$29)))</f>
        <v>139313.91062418043</v>
      </c>
    </row>
    <row r="193" spans="1:36" x14ac:dyDescent="0.3">
      <c r="A193" s="48">
        <v>16.2</v>
      </c>
      <c r="B193" s="82">
        <f t="shared" si="18"/>
        <v>80978.625939578909</v>
      </c>
      <c r="C193" s="57">
        <v>16.2</v>
      </c>
      <c r="D193" s="58">
        <f>IF($C193&gt;$G$6,IF('Silo Levels'!$L$10="Pumping",((PI()*((($C$5+$G$6)-$C193)*($O$6/($O$5/2)))^2*((($O$6+$G$6)-$C193))/3)*$D$29)+(((PI()*((($C$5+$G$6)-$C193)*($O$6/($O$5/2)))^2*(((($C$5+$G$6)-$C193)*($O$6/($O$5/2)))*$AZ$3))/3)*$D$29),(((PI()*((($C$5+$G$6)-$C193)*($O$6/($O$5/2)))^2*((($O$6+$G$6)-$C193)/3))*$D$29)-((PI()*((($C$5+$G$6)-$C193)*($O$6/($O$5/2)))^2*(((($C$5+$G$6)-$C193)*($O$6/($O$5/2)))*$AZ$3)/3)*$D$29))),IF('Silo Levels'!$L$10="Pumping",(($D$4*$D$29)+((PI()*(($C$7/2)^2)*(G$6-$C193))*$D$29))+((($D$4+$H$4)/3)*$BE$3)+(((PI()*($C$7/2)^2*(($C$7/2)*$AZ$3))/3)*$D$29),(($D$4*$D$29)+((PI()*(($C$7/2)^2)*($G$6-$C193))*$D$29))+((($D$4+$H$4)/3)*$BE$3)-(((PI()*($C$7/2)^2*(($C$7/2)*$AZ$3))/3)*$D$29)))</f>
        <v>77923.119189872712</v>
      </c>
      <c r="E193" s="73">
        <v>16.2</v>
      </c>
      <c r="F193" s="82">
        <f t="shared" si="19"/>
        <v>70761.829230083706</v>
      </c>
      <c r="G193" s="57">
        <v>16.2</v>
      </c>
      <c r="H193" s="58">
        <f>IF($G193&gt;$G$6,IF('Silo Levels'!$L$11="Pumping",((PI()*((($C$5+$G$6)-$G193)*($O$6/($O$5/2)))^2*((($O$6+$G$6)-$G193))/3)*$H$29)+(((PI()*((($C$5+$G$6)-$G193)*($O$6/($O$5/2)))^2*(((($C$5+$G$6)-$G193)*($O$6/($O$5/2)))*$AZ$4))/3)*$H$29),(((PI()*((($C$5+$G$6)-$G193)*($O$6/($O$5/2)))^2*((($O$6+$G$6)-$G193)/3))*$H$29)-((PI()*((($C$5+$G$6)-$G193)*($O$6/($O$5/2)))^2*(((($C$5+$G$6)-$G193)*($O$6/($O$5/2)))*$AZ$4)/3)*$H$29))),IF('Silo Levels'!$L$11="Pumping",(($D$4*$H$29)+((PI()*(($C$7/2)^2)*(G$6-$G193))*$H$29))+((($D$4+$H$4)/3)*$BE$4)+(((PI()*($C$7/2)^2*(($C$7/2)*$AZ$4))/3)*$H$29),(($D$4*$H$29)+((PI()*(($C$7/2)^2)*($G$6-$G193))*$H$29))+((($D$4+$H$4)/3)*$BE$4)-(((PI()*($C$7/2)^2*(($C$7/2)*$AZ$4))/3)*$H$29)))</f>
        <v>68098.05411495523</v>
      </c>
      <c r="I193" s="73">
        <v>16.2</v>
      </c>
      <c r="J193" s="79">
        <f t="shared" si="20"/>
        <v>300256.05524323048</v>
      </c>
      <c r="K193" s="53">
        <v>16.2</v>
      </c>
      <c r="L193" s="80">
        <f>IF($K193&gt;$G$13,IF('Silo Levels'!$L$12="Pumping",((PI()*((($C$12+$G$13)-$K193)*($O$13/($O$12/2)))^2*((($O$13+$G$13)-$K193))/3)*$L$29)+(((PI()*((($C$12+$G$13)-$K193)*($O$13/($O$12/2)))^2*(((($C$12+$G$13)-$K193)*($O$13/($O$12/2)))*$AZ$5))/3)*$L$29),(((PI()*((($C$12+$G$13)-$K193)*($O$13/($O$12/2)))^2*((($O$13+$G$13)-$K193)/3))*$L$29)-((PI()*((($C$12+$G$13)-$K193)*($O$13/($O$12/2)))^2*(((($C$12+$G$13)-$K193)*($O$13/($O$12/2)))*$AZ$5)/3)*$L$29))),IF('Silo Levels'!$L$12="Pumping",(($D$11*$L$29)+((PI()*(($C$14/2)^2)*($G$13-$K193))*$L$29))+((($D$11+$H$11)/3)*$BD$5)+(((PI()*($C$14/2)^2*(($C$14/2)*$AZ$5))/3)*$L$29),(($D$11*$L$29)+((PI()*(($C$14/2)^2)*($G$13-$K193))*$L$29))+((($D$11+$H$11)/3)*$BD$5)-(((PI()*($C$14/2)^2*(($C$14/2)*$AZ$5))/3)*$L$29)))</f>
        <v>286058.04856363102</v>
      </c>
      <c r="M193" s="73">
        <v>16.2</v>
      </c>
      <c r="N193" s="79">
        <f t="shared" si="21"/>
        <v>153014.80803760141</v>
      </c>
      <c r="O193" s="53">
        <v>16.2</v>
      </c>
      <c r="P193" s="80">
        <f>IF($O193&gt;$G$20,IF('Silo Levels'!$L$13="Pumping",((PI()*((($C$19+$G$20)-$O193)*($O$20/($O$19/2)))^2*((($O$20+$G$20)-$O193))/3)*$P$29)+(((PI()*((($C$19+$G$20)-$O193)*($O$20/($O$19/2)))^2*(((($C$19+$G$20)-$O193)*($O$20/($O$19/2)))*$AZ$6))/3)*$P$29),(((PI()*((($C$19+$G$20)-$O193)*($O$20/($O$19/2)))^2*((($O$20+$G$20)-$O193)/3))*$P$29)-((PI()*((($C$19+$G$20)-$O193)*($O$20/($O$19/2)))^2*(((($C$19+$G$20)-$O193)*($O$20/($O$19/2)))*$AZ$6)/3)*$P$29))),IF('Silo Levels'!$L$13="Pumping",(($D$18*$P$29)+((PI()*(($C$21/2)^2)*($G$20-$O193))*$P$29))+((($D$18+$H$18)/3)*$BD$6)+(((PI()*($C$21/2)^2*(($C$21/2)*$AZ$6))/3)*$P$29),(($D$18*$P$29)+((PI()*(($C$21/2)^2)*($G$20-$O193))*$P$29))+((($D$18+$H$18)/3)*$BD$6)-(((PI()*($C$21/2)^2*(($C$21/2)*$AZ$6))/3)*$P$29)))</f>
        <v>148929.60670557665</v>
      </c>
      <c r="Q193" s="73">
        <v>16.2</v>
      </c>
      <c r="R193" s="79">
        <f t="shared" si="22"/>
        <v>148932.63682656965</v>
      </c>
      <c r="S193" s="53">
        <v>16.2</v>
      </c>
      <c r="T193" s="80">
        <f>IF($S193&gt;$G$20,IF('Silo Levels'!$L$14="Pumping",((PI()*((($C$19+$G$20)-$S193)*($O$20/($O$19/2)))^2*((($O$20+$G$20)-$S193))/3)*$T$29)+(((PI()*((($C$19+$G$20)-$S193)*($O$20/($O$19/2)))^2*(((($C$19+$G$20)-$S193)*($O$20/($O$19/2)))*$AZ$7))/3)*$T$29),(((PI()*((($C$19+$G$20)-$S193)*($O$20/($O$19/2)))^2*((($O$20+$G$20)-$S193)/3))*$T$29)-((PI()*((($C$19+$G$20)-$S193)*($O$20/($O$19/2)))^2*(((($C$19+$G$20)-$S193)*($O$20/($O$19/2)))*$AZ$7)/3)*$T$29))),IF('Silo Levels'!$L$14="Pumping",(($D$18*$T$29)+((PI()*(($C$21/2)^2)*($G$20-$S193))*$T$29))+((($D$18+$H$18)/3)*$BD$7)+(((PI()*($C$21/2)^2*(($C$21/2)*$AZ$7))/3)*$T$29),(($D$18*$T$29)+((PI()*(($C$21/2)^2)*($G$20-$S193))*$T$29))+((($D$18+$H$18)/3)*$BD$7)-(((PI()*($C$21/2)^2*(($C$21/2)*$AZ$7))/3)*$T$29)))</f>
        <v>144958.57535544079</v>
      </c>
      <c r="U193" s="73">
        <v>16.2</v>
      </c>
      <c r="V193" s="79">
        <f t="shared" si="25"/>
        <v>145162.8976518304</v>
      </c>
      <c r="W193" s="53">
        <v>16.2</v>
      </c>
      <c r="X193" s="80">
        <f>IF($W193&gt;$G$20,IF('Silo Levels'!$L$15="Pumping",((PI()*((($C$19+$G$20)-$W193)*($O$20/($O$19/2)))^2*((($O$20+$G$20)-$W193))/3)*$X$29)+(((PI()*((($C$19+$G$20)-$W193)*($O$20/($O$19/2)))^2*(((($C$19+$G$20)-$W193)*($O$20/($O$19/2)))*$AZ$8))/3)*$X$29),(((PI()*((($C$19+$G$20)-$W193)*($O$20/($O$19/2)))^2*((($O$20+$G$20)-$W193)/3))*$X$29)-((PI()*((($C$19+$G$20)-$W193)*($O$20/($O$19/2)))^2*(((($C$19+$G$20)-$W193)*($O$20/($O$19/2)))*$AZ$8)/3)*$X$29))),IF('Silo Levels'!$L$15="Pumping",(($D$18*$X$29)+((PI()*(($C$21/2)^2)*($G$20-$W193))*$X$29))+((($D$18+$H$18)/3)*$BD$8)+(((PI()*($C$21/2)^2*(($C$21/2)*$AZ$8))/3)*$X$29),(($D$18*$X$29)+((PI()*(($C$21/2)^2)*($G$20-$W193))*$X$29))+((($D$18+$H$18)/3)*$BD$8)-(((PI()*($C$21/2)^2*(($C$21/2)*$AZ$8))/3)*$X$29)))</f>
        <v>141291.46986896091</v>
      </c>
      <c r="Y193" s="73">
        <v>16.2</v>
      </c>
      <c r="Z193" s="79">
        <f t="shared" si="23"/>
        <v>142914.20918009389</v>
      </c>
      <c r="AA193" s="53">
        <v>16.2</v>
      </c>
      <c r="AB193" s="80">
        <f>IF($AA193&gt;$G$20,IF('Silo Levels'!$L$16="Pumping",((PI()*((($C$19+$G$20)-$AA193)*($O$20/($O$19/2)))^2*((($O$20+$G$20)-$AA193))/3)*$AB$29)+(((PI()*((($C$19+$G$20)-$AA193)*($O$20/($O$19/2)))^2*(((($C$19+$G$20)-$AA193)*($O$20/($O$19/2)))*$AZ$9))/3)*$AB$29),(((PI()*((($C$19+$G$20)-$AA193)*($O$20/($O$19/2)))^2*((($O$20+$G$20)-$AA193)/3))*$AB$29)-((PI()*((($C$19+$G$20)-$AA193)*($O$20/($O$19/2)))^2*(((($C$19+$G$20)-$AA193)*($O$20/($O$19/2)))*$AZ$9)/3)*$AB$29))),IF('Silo Levels'!$L$16="Pumping",(($D$18*$AB$29)+((PI()*(($C$21/2)^2)*($G$20-$AA193))*$AB$29))+((($D$18+$H$18)/3)*$BD$9)+(((PI()*($C$21/2)^2*(($C$21/2)*$AZ$9))/3)*$AB$29),(($D$18*$AB$29)+((PI()*(($C$21/2)^2)*($G$20-$AA193))*$AB$29))+((($D$18+$H$18)/3)*$BD$9)-(((PI()*($C$21/2)^2*(($C$21/2)*$AZ$9))/3)*$AB$29)))</f>
        <v>139104.0034555427</v>
      </c>
      <c r="AC193" s="73">
        <v>16.2</v>
      </c>
      <c r="AD193" s="79">
        <f t="shared" si="26"/>
        <v>142103.53026487186</v>
      </c>
      <c r="AE193" s="53">
        <v>16.2</v>
      </c>
      <c r="AF193" s="80">
        <f>IF($AE193&gt;$G$20,IF('Silo Levels'!$L$17="Pumping",((PI()*((($C$19+$G$20)-$AE193)*($O$20/($O$19/2)))^2*((($O$20+$G$20)-$AE193))/3)*$AF$29)+(((PI()*((($C$19+$G$20)-$AE193)*($O$20/($O$19/2)))^2*(((($C$19+$G$20)-$AE193)*($O$20/($O$19/2)))*$AZ$10))/3)*$AF$29),(((PI()*((($C$19+$G$20)-$AE193)*($O$20/($O$19/2)))^2*((($O$20+$G$20)-$AE193)/3))*$AF$29)-((PI()*((($C$19+$G$20)-$AE193)*($O$20/($O$19/2)))^2*(((($C$19+$G$20)-$AE193)*($O$20/($O$19/2)))*$AZ$10)/3)*$AF$29))),IF('Silo Levels'!$L$17="Pumping",(($D$18*$AF$29)+((PI()*(($C$21/2)^2)*($G$20-$AE193))*$AF$29))+((($D$18+$H$18)/3)*$BD$10)+(((PI()*($C$21/2)^2*(($C$21/2)*$AZ$10))/3)*$AF$29),(($D$18*$AF$29)+((PI()*(($C$21/2)^2)*($G$20-$AE193))*$AF$29))+((($D$18+$H$18)/3)*$BD$10)-(((PI()*($C$21/2)^2*(($C$21/2)*$AZ$10))/3)*$AF$29)))</f>
        <v>138315.39581984602</v>
      </c>
      <c r="AG193" s="73">
        <v>16.2</v>
      </c>
      <c r="AH193" s="79">
        <f t="shared" si="24"/>
        <v>142737.43842271788</v>
      </c>
      <c r="AI193" s="53">
        <v>16.2</v>
      </c>
      <c r="AJ193" s="80">
        <f>IF($AI193&gt;$G$20,IF('Silo Levels'!$L$18="Pumping",((PI()*((($C$19+$G$20)-$AI193)*($O$20/($O$19/2)))^2*((($O$20+$G$20)-$AI193))/3)*$AJ$29)+(((PI()*((($C$19+$G$20)-$AI193)*($O$20/($O$19/2)))^2*(((($C$19+$G$20)-$AI193)*($O$20/($O$19/2)))*$AZ$11))/3)*$AJ$29),(((PI()*((($C$19+$G$20)-$AI193)*($O$20/($O$19/2)))^2*((($O$20+$G$20)-$AI193)/3))*$AJ$29)-((PI()*((($C$19+$G$20)-$AI193)*($O$20/($O$19/2)))^2*(((($C$19+$G$20)-$AI193)*($O$20/($O$19/2)))*$AZ$11)/3)*$AJ$29))),IF('Silo Levels'!$L$18="Pumping",(($D$18*$AJ$29)+((PI()*(($C$21/2)^2)*($G$20-$AI193))*$AJ$29))+((($D$18+$H$18)/3)*$BD$11)+(((PI()*($C$21/2)^2*(($C$21/2)*$AZ$11))/3)*$AJ$29),(($D$18*$AJ$29)+((PI()*(($C$21/2)^2)*($G$20-$AI193))*$AJ$29))+((($D$18+$H$18)/3)*$BD$11)-(((PI()*($C$21/2)^2*(($C$21/2)*$AZ$11))/3)*$AJ$29)))</f>
        <v>138932.04540110577</v>
      </c>
    </row>
    <row r="194" spans="1:36" x14ac:dyDescent="0.3">
      <c r="A194" s="48">
        <v>16.3</v>
      </c>
      <c r="B194" s="82">
        <f t="shared" si="18"/>
        <v>80540.604066052081</v>
      </c>
      <c r="C194" s="57">
        <v>16.3</v>
      </c>
      <c r="D194" s="58">
        <f>IF($C194&gt;$G$6,IF('Silo Levels'!$L$10="Pumping",((PI()*((($C$5+$G$6)-$C194)*($O$6/($O$5/2)))^2*((($O$6+$G$6)-$C194))/3)*$D$29)+(((PI()*((($C$5+$G$6)-$C194)*($O$6/($O$5/2)))^2*(((($C$5+$G$6)-$C194)*($O$6/($O$5/2)))*$AZ$3))/3)*$D$29),(((PI()*((($C$5+$G$6)-$C194)*($O$6/($O$5/2)))^2*((($O$6+$G$6)-$C194)/3))*$D$29)-((PI()*((($C$5+$G$6)-$C194)*($O$6/($O$5/2)))^2*(((($C$5+$G$6)-$C194)*($O$6/($O$5/2)))*$AZ$3)/3)*$D$29))),IF('Silo Levels'!$L$10="Pumping",(($D$4*$D$29)+((PI()*(($C$7/2)^2)*(G$6-$C194))*$D$29))+((($D$4+$H$4)/3)*$BE$3)+(((PI()*($C$7/2)^2*(($C$7/2)*$AZ$3))/3)*$D$29),(($D$4*$D$29)+((PI()*(($C$7/2)^2)*($G$6-$C194))*$D$29))+((($D$4+$H$4)/3)*$BE$3)-(((PI()*($C$7/2)^2*(($C$7/2)*$AZ$3))/3)*$D$29)))</f>
        <v>77485.097316345884</v>
      </c>
      <c r="E194" s="73">
        <v>16.3</v>
      </c>
      <c r="F194" s="82">
        <f t="shared" si="19"/>
        <v>70379.964007009039</v>
      </c>
      <c r="G194" s="57">
        <v>16.3</v>
      </c>
      <c r="H194" s="58">
        <f>IF($G194&gt;$G$6,IF('Silo Levels'!$L$11="Pumping",((PI()*((($C$5+$G$6)-$G194)*($O$6/($O$5/2)))^2*((($O$6+$G$6)-$G194))/3)*$H$29)+(((PI()*((($C$5+$G$6)-$G194)*($O$6/($O$5/2)))^2*(((($C$5+$G$6)-$G194)*($O$6/($O$5/2)))*$AZ$4))/3)*$H$29),(((PI()*((($C$5+$G$6)-$G194)*($O$6/($O$5/2)))^2*((($O$6+$G$6)-$G194)/3))*$H$29)-((PI()*((($C$5+$G$6)-$G194)*($O$6/($O$5/2)))^2*(((($C$5+$G$6)-$G194)*($O$6/($O$5/2)))*$AZ$4)/3)*$H$29))),IF('Silo Levels'!$L$11="Pumping",(($D$4*$H$29)+((PI()*(($C$7/2)^2)*(G$6-$G194))*$H$29))+((($D$4+$H$4)/3)*$BE$4)+(((PI()*($C$7/2)^2*(($C$7/2)*$AZ$4))/3)*$H$29),(($D$4*$H$29)+((PI()*(($C$7/2)^2)*($G$6-$G194))*$H$29))+((($D$4+$H$4)/3)*$BE$4)-(((PI()*($C$7/2)^2*(($C$7/2)*$AZ$4))/3)*$H$29)))</f>
        <v>67716.188891880563</v>
      </c>
      <c r="I194" s="73">
        <v>16.3</v>
      </c>
      <c r="J194" s="79">
        <f t="shared" si="20"/>
        <v>299337.09040959942</v>
      </c>
      <c r="K194" s="53">
        <v>16.3</v>
      </c>
      <c r="L194" s="80">
        <f>IF($K194&gt;$G$13,IF('Silo Levels'!$L$12="Pumping",((PI()*((($C$12+$G$13)-$K194)*($O$13/($O$12/2)))^2*((($O$13+$G$13)-$K194))/3)*$L$29)+(((PI()*((($C$12+$G$13)-$K194)*($O$13/($O$12/2)))^2*(((($C$12+$G$13)-$K194)*($O$13/($O$12/2)))*$AZ$5))/3)*$L$29),(((PI()*((($C$12+$G$13)-$K194)*($O$13/($O$12/2)))^2*((($O$13+$G$13)-$K194)/3))*$L$29)-((PI()*((($C$12+$G$13)-$K194)*($O$13/($O$12/2)))^2*(((($C$12+$G$13)-$K194)*($O$13/($O$12/2)))*$AZ$5)/3)*$L$29))),IF('Silo Levels'!$L$12="Pumping",(($D$11*$L$29)+((PI()*(($C$14/2)^2)*($G$13-$K194))*$L$29))+((($D$11+$H$11)/3)*$BD$5)+(((PI()*($C$14/2)^2*(($C$14/2)*$AZ$5))/3)*$L$29),(($D$11*$L$29)+((PI()*(($C$14/2)^2)*($G$13-$K194))*$L$29))+((($D$11+$H$11)/3)*$BD$5)-(((PI()*($C$14/2)^2*(($C$14/2)*$AZ$5))/3)*$L$29)))</f>
        <v>285139.08372999995</v>
      </c>
      <c r="M194" s="73">
        <v>16.3</v>
      </c>
      <c r="N194" s="79">
        <f t="shared" si="21"/>
        <v>152604.86448930064</v>
      </c>
      <c r="O194" s="53">
        <v>16.3</v>
      </c>
      <c r="P194" s="80">
        <f>IF($O194&gt;$G$20,IF('Silo Levels'!$L$13="Pumping",((PI()*((($C$19+$G$20)-$O194)*($O$20/($O$19/2)))^2*((($O$20+$G$20)-$O194))/3)*$P$29)+(((PI()*((($C$19+$G$20)-$O194)*($O$20/($O$19/2)))^2*(((($C$19+$G$20)-$O194)*($O$20/($O$19/2)))*$AZ$6))/3)*$P$29),(((PI()*((($C$19+$G$20)-$O194)*($O$20/($O$19/2)))^2*((($O$20+$G$20)-$O194)/3))*$P$29)-((PI()*((($C$19+$G$20)-$O194)*($O$20/($O$19/2)))^2*(((($C$19+$G$20)-$O194)*($O$20/($O$19/2)))*$AZ$6)/3)*$P$29))),IF('Silo Levels'!$L$13="Pumping",(($D$18*$P$29)+((PI()*(($C$21/2)^2)*($G$20-$O194))*$P$29))+((($D$18+$H$18)/3)*$BD$6)+(((PI()*($C$21/2)^2*(($C$21/2)*$AZ$6))/3)*$P$29),(($D$18*$P$29)+((PI()*(($C$21/2)^2)*($G$20-$O194))*$P$29))+((($D$18+$H$18)/3)*$BD$6)-(((PI()*($C$21/2)^2*(($C$21/2)*$AZ$6))/3)*$P$29)))</f>
        <v>148519.66315727588</v>
      </c>
      <c r="Q194" s="73">
        <v>16.3</v>
      </c>
      <c r="R194" s="79">
        <f t="shared" si="22"/>
        <v>148533.84598904868</v>
      </c>
      <c r="S194" s="53">
        <v>16.3</v>
      </c>
      <c r="T194" s="80">
        <f>IF($S194&gt;$G$20,IF('Silo Levels'!$L$14="Pumping",((PI()*((($C$19+$G$20)-$S194)*($O$20/($O$19/2)))^2*((($O$20+$G$20)-$S194))/3)*$T$29)+(((PI()*((($C$19+$G$20)-$S194)*($O$20/($O$19/2)))^2*(((($C$19+$G$20)-$S194)*($O$20/($O$19/2)))*$AZ$7))/3)*$T$29),(((PI()*((($C$19+$G$20)-$S194)*($O$20/($O$19/2)))^2*((($O$20+$G$20)-$S194)/3))*$T$29)-((PI()*((($C$19+$G$20)-$S194)*($O$20/($O$19/2)))^2*(((($C$19+$G$20)-$S194)*($O$20/($O$19/2)))*$AZ$7)/3)*$T$29))),IF('Silo Levels'!$L$14="Pumping",(($D$18*$T$29)+((PI()*(($C$21/2)^2)*($G$20-$S194))*$T$29))+((($D$18+$H$18)/3)*$BD$7)+(((PI()*($C$21/2)^2*(($C$21/2)*$AZ$7))/3)*$T$29),(($D$18*$T$29)+((PI()*(($C$21/2)^2)*($G$20-$S194))*$T$29))+((($D$18+$H$18)/3)*$BD$7)-(((PI()*($C$21/2)^2*(($C$21/2)*$AZ$7))/3)*$T$29)))</f>
        <v>144559.78451791982</v>
      </c>
      <c r="U194" s="73">
        <v>16.3</v>
      </c>
      <c r="V194" s="79">
        <f t="shared" si="25"/>
        <v>144774.40594400236</v>
      </c>
      <c r="W194" s="53">
        <v>16.3</v>
      </c>
      <c r="X194" s="80">
        <f>IF($W194&gt;$G$20,IF('Silo Levels'!$L$15="Pumping",((PI()*((($C$19+$G$20)-$W194)*($O$20/($O$19/2)))^2*((($O$20+$G$20)-$W194))/3)*$X$29)+(((PI()*((($C$19+$G$20)-$W194)*($O$20/($O$19/2)))^2*(((($C$19+$G$20)-$W194)*($O$20/($O$19/2)))*$AZ$8))/3)*$X$29),(((PI()*((($C$19+$G$20)-$W194)*($O$20/($O$19/2)))^2*((($O$20+$G$20)-$W194)/3))*$X$29)-((PI()*((($C$19+$G$20)-$W194)*($O$20/($O$19/2)))^2*(((($C$19+$G$20)-$W194)*($O$20/($O$19/2)))*$AZ$8)/3)*$X$29))),IF('Silo Levels'!$L$15="Pumping",(($D$18*$X$29)+((PI()*(($C$21/2)^2)*($G$20-$W194))*$X$29))+((($D$18+$H$18)/3)*$BD$8)+(((PI()*($C$21/2)^2*(($C$21/2)*$AZ$8))/3)*$X$29),(($D$18*$X$29)+((PI()*(($C$21/2)^2)*($G$20-$W194))*$X$29))+((($D$18+$H$18)/3)*$BD$8)-(((PI()*($C$21/2)^2*(($C$21/2)*$AZ$8))/3)*$X$29)))</f>
        <v>140902.97816113287</v>
      </c>
      <c r="Y194" s="73">
        <v>16.3</v>
      </c>
      <c r="Z194" s="79">
        <f t="shared" si="23"/>
        <v>142531.86100982531</v>
      </c>
      <c r="AA194" s="53">
        <v>16.3</v>
      </c>
      <c r="AB194" s="80">
        <f>IF($AA194&gt;$G$20,IF('Silo Levels'!$L$16="Pumping",((PI()*((($C$19+$G$20)-$AA194)*($O$20/($O$19/2)))^2*((($O$20+$G$20)-$AA194))/3)*$AB$29)+(((PI()*((($C$19+$G$20)-$AA194)*($O$20/($O$19/2)))^2*(((($C$19+$G$20)-$AA194)*($O$20/($O$19/2)))*$AZ$9))/3)*$AB$29),(((PI()*((($C$19+$G$20)-$AA194)*($O$20/($O$19/2)))^2*((($O$20+$G$20)-$AA194)/3))*$AB$29)-((PI()*((($C$19+$G$20)-$AA194)*($O$20/($O$19/2)))^2*(((($C$19+$G$20)-$AA194)*($O$20/($O$19/2)))*$AZ$9)/3)*$AB$29))),IF('Silo Levels'!$L$16="Pumping",(($D$18*$AB$29)+((PI()*(($C$21/2)^2)*($G$20-$AA194))*$AB$29))+((($D$18+$H$18)/3)*$BD$9)+(((PI()*($C$21/2)^2*(($C$21/2)*$AZ$9))/3)*$AB$29),(($D$18*$AB$29)+((PI()*(($C$21/2)^2)*($G$20-$AA194))*$AB$29))+((($D$18+$H$18)/3)*$BD$9)-(((PI()*($C$21/2)^2*(($C$21/2)*$AZ$9))/3)*$AB$29)))</f>
        <v>138721.65528527412</v>
      </c>
      <c r="AC194" s="73">
        <v>16.3</v>
      </c>
      <c r="AD194" s="79">
        <f t="shared" si="26"/>
        <v>141723.39691289712</v>
      </c>
      <c r="AE194" s="53">
        <v>16.3</v>
      </c>
      <c r="AF194" s="80">
        <f>IF($AE194&gt;$G$20,IF('Silo Levels'!$L$17="Pumping",((PI()*((($C$19+$G$20)-$AE194)*($O$20/($O$19/2)))^2*((($O$20+$G$20)-$AE194))/3)*$AF$29)+(((PI()*((($C$19+$G$20)-$AE194)*($O$20/($O$19/2)))^2*(((($C$19+$G$20)-$AE194)*($O$20/($O$19/2)))*$AZ$10))/3)*$AF$29),(((PI()*((($C$19+$G$20)-$AE194)*($O$20/($O$19/2)))^2*((($O$20+$G$20)-$AE194)/3))*$AF$29)-((PI()*((($C$19+$G$20)-$AE194)*($O$20/($O$19/2)))^2*(((($C$19+$G$20)-$AE194)*($O$20/($O$19/2)))*$AZ$10)/3)*$AF$29))),IF('Silo Levels'!$L$17="Pumping",(($D$18*$AF$29)+((PI()*(($C$21/2)^2)*($G$20-$AE194))*$AF$29))+((($D$18+$H$18)/3)*$BD$10)+(((PI()*($C$21/2)^2*(($C$21/2)*$AZ$10))/3)*$AF$29),(($D$18*$AF$29)+((PI()*(($C$21/2)^2)*($G$20-$AE194))*$AF$29))+((($D$18+$H$18)/3)*$BD$10)-(((PI()*($C$21/2)^2*(($C$21/2)*$AZ$10))/3)*$AF$29)))</f>
        <v>137935.26246787127</v>
      </c>
      <c r="AG194" s="73">
        <v>16.3</v>
      </c>
      <c r="AH194" s="79">
        <f t="shared" si="24"/>
        <v>142355.57319964317</v>
      </c>
      <c r="AI194" s="53">
        <v>16.3</v>
      </c>
      <c r="AJ194" s="80">
        <f>IF($AI194&gt;$G$20,IF('Silo Levels'!$L$18="Pumping",((PI()*((($C$19+$G$20)-$AI194)*($O$20/($O$19/2)))^2*((($O$20+$G$20)-$AI194))/3)*$AJ$29)+(((PI()*((($C$19+$G$20)-$AI194)*($O$20/($O$19/2)))^2*(((($C$19+$G$20)-$AI194)*($O$20/($O$19/2)))*$AZ$11))/3)*$AJ$29),(((PI()*((($C$19+$G$20)-$AI194)*($O$20/($O$19/2)))^2*((($O$20+$G$20)-$AI194)/3))*$AJ$29)-((PI()*((($C$19+$G$20)-$AI194)*($O$20/($O$19/2)))^2*(((($C$19+$G$20)-$AI194)*($O$20/($O$19/2)))*$AZ$11)/3)*$AJ$29))),IF('Silo Levels'!$L$18="Pumping",(($D$18*$AJ$29)+((PI()*(($C$21/2)^2)*($G$20-$AI194))*$AJ$29))+((($D$18+$H$18)/3)*$BD$11)+(((PI()*($C$21/2)^2*(($C$21/2)*$AZ$11))/3)*$AJ$29),(($D$18*$AJ$29)+((PI()*(($C$21/2)^2)*($G$20-$AI194))*$AJ$29))+((($D$18+$H$18)/3)*$BD$11)-(((PI()*($C$21/2)^2*(($C$21/2)*$AZ$11))/3)*$AJ$29)))</f>
        <v>138550.18017803106</v>
      </c>
    </row>
    <row r="195" spans="1:36" x14ac:dyDescent="0.3">
      <c r="A195" s="48">
        <v>16.399999999999999</v>
      </c>
      <c r="B195" s="82">
        <f t="shared" si="18"/>
        <v>80102.582192525268</v>
      </c>
      <c r="C195" s="57">
        <v>16.399999999999999</v>
      </c>
      <c r="D195" s="58">
        <f>IF($C195&gt;$G$6,IF('Silo Levels'!$L$10="Pumping",((PI()*((($C$5+$G$6)-$C195)*($O$6/($O$5/2)))^2*((($O$6+$G$6)-$C195))/3)*$D$29)+(((PI()*((($C$5+$G$6)-$C195)*($O$6/($O$5/2)))^2*(((($C$5+$G$6)-$C195)*($O$6/($O$5/2)))*$AZ$3))/3)*$D$29),(((PI()*((($C$5+$G$6)-$C195)*($O$6/($O$5/2)))^2*((($O$6+$G$6)-$C195)/3))*$D$29)-((PI()*((($C$5+$G$6)-$C195)*($O$6/($O$5/2)))^2*(((($C$5+$G$6)-$C195)*($O$6/($O$5/2)))*$AZ$3)/3)*$D$29))),IF('Silo Levels'!$L$10="Pumping",(($D$4*$D$29)+((PI()*(($C$7/2)^2)*(G$6-$C195))*$D$29))+((($D$4+$H$4)/3)*$BE$3)+(((PI()*($C$7/2)^2*(($C$7/2)*$AZ$3))/3)*$D$29),(($D$4*$D$29)+((PI()*(($C$7/2)^2)*($G$6-$C195))*$D$29))+((($D$4+$H$4)/3)*$BE$3)-(((PI()*($C$7/2)^2*(($C$7/2)*$AZ$3))/3)*$D$29)))</f>
        <v>77047.07544281907</v>
      </c>
      <c r="E195" s="73">
        <v>16.399999999999999</v>
      </c>
      <c r="F195" s="82">
        <f t="shared" si="19"/>
        <v>69998.098783934387</v>
      </c>
      <c r="G195" s="57">
        <v>16.399999999999999</v>
      </c>
      <c r="H195" s="58">
        <f>IF($G195&gt;$G$6,IF('Silo Levels'!$L$11="Pumping",((PI()*((($C$5+$G$6)-$G195)*($O$6/($O$5/2)))^2*((($O$6+$G$6)-$G195))/3)*$H$29)+(((PI()*((($C$5+$G$6)-$G195)*($O$6/($O$5/2)))^2*(((($C$5+$G$6)-$G195)*($O$6/($O$5/2)))*$AZ$4))/3)*$H$29),(((PI()*((($C$5+$G$6)-$G195)*($O$6/($O$5/2)))^2*((($O$6+$G$6)-$G195)/3))*$H$29)-((PI()*((($C$5+$G$6)-$G195)*($O$6/($O$5/2)))^2*(((($C$5+$G$6)-$G195)*($O$6/($O$5/2)))*$AZ$4)/3)*$H$29))),IF('Silo Levels'!$L$11="Pumping",(($D$4*$H$29)+((PI()*(($C$7/2)^2)*(G$6-$G195))*$H$29))+((($D$4+$H$4)/3)*$BE$4)+(((PI()*($C$7/2)^2*(($C$7/2)*$AZ$4))/3)*$H$29),(($D$4*$H$29)+((PI()*(($C$7/2)^2)*($G$6-$G195))*$H$29))+((($D$4+$H$4)/3)*$BE$4)-(((PI()*($C$7/2)^2*(($C$7/2)*$AZ$4))/3)*$H$29)))</f>
        <v>67334.323668805911</v>
      </c>
      <c r="I195" s="73">
        <v>16.399999999999999</v>
      </c>
      <c r="J195" s="79">
        <f t="shared" si="20"/>
        <v>298418.12557596841</v>
      </c>
      <c r="K195" s="53">
        <v>16.399999999999999</v>
      </c>
      <c r="L195" s="80">
        <f>IF($K195&gt;$G$13,IF('Silo Levels'!$L$12="Pumping",((PI()*((($C$12+$G$13)-$K195)*($O$13/($O$12/2)))^2*((($O$13+$G$13)-$K195))/3)*$L$29)+(((PI()*((($C$12+$G$13)-$K195)*($O$13/($O$12/2)))^2*(((($C$12+$G$13)-$K195)*($O$13/($O$12/2)))*$AZ$5))/3)*$L$29),(((PI()*((($C$12+$G$13)-$K195)*($O$13/($O$12/2)))^2*((($O$13+$G$13)-$K195)/3))*$L$29)-((PI()*((($C$12+$G$13)-$K195)*($O$13/($O$12/2)))^2*(((($C$12+$G$13)-$K195)*($O$13/($O$12/2)))*$AZ$5)/3)*$L$29))),IF('Silo Levels'!$L$12="Pumping",(($D$11*$L$29)+((PI()*(($C$14/2)^2)*($G$13-$K195))*$L$29))+((($D$11+$H$11)/3)*$BD$5)+(((PI()*($C$14/2)^2*(($C$14/2)*$AZ$5))/3)*$L$29),(($D$11*$L$29)+((PI()*(($C$14/2)^2)*($G$13-$K195))*$L$29))+((($D$11+$H$11)/3)*$BD$5)-(((PI()*($C$14/2)^2*(($C$14/2)*$AZ$5))/3)*$L$29)))</f>
        <v>284220.11889636895</v>
      </c>
      <c r="M195" s="73">
        <v>16.399999999999999</v>
      </c>
      <c r="N195" s="79">
        <f t="shared" si="21"/>
        <v>152194.92094099993</v>
      </c>
      <c r="O195" s="53">
        <v>16.399999999999999</v>
      </c>
      <c r="P195" s="80">
        <f>IF($O195&gt;$G$20,IF('Silo Levels'!$L$13="Pumping",((PI()*((($C$19+$G$20)-$O195)*($O$20/($O$19/2)))^2*((($O$20+$G$20)-$O195))/3)*$P$29)+(((PI()*((($C$19+$G$20)-$O195)*($O$20/($O$19/2)))^2*(((($C$19+$G$20)-$O195)*($O$20/($O$19/2)))*$AZ$6))/3)*$P$29),(((PI()*((($C$19+$G$20)-$O195)*($O$20/($O$19/2)))^2*((($O$20+$G$20)-$O195)/3))*$P$29)-((PI()*((($C$19+$G$20)-$O195)*($O$20/($O$19/2)))^2*(((($C$19+$G$20)-$O195)*($O$20/($O$19/2)))*$AZ$6)/3)*$P$29))),IF('Silo Levels'!$L$13="Pumping",(($D$18*$P$29)+((PI()*(($C$21/2)^2)*($G$20-$O195))*$P$29))+((($D$18+$H$18)/3)*$BD$6)+(((PI()*($C$21/2)^2*(($C$21/2)*$AZ$6))/3)*$P$29),(($D$18*$P$29)+((PI()*(($C$21/2)^2)*($G$20-$O195))*$P$29))+((($D$18+$H$18)/3)*$BD$6)-(((PI()*($C$21/2)^2*(($C$21/2)*$AZ$6))/3)*$P$29)))</f>
        <v>148109.71960897517</v>
      </c>
      <c r="Q195" s="73">
        <v>16.399999999999999</v>
      </c>
      <c r="R195" s="79">
        <f t="shared" si="22"/>
        <v>148135.05515152778</v>
      </c>
      <c r="S195" s="53">
        <v>16.399999999999999</v>
      </c>
      <c r="T195" s="80">
        <f>IF($S195&gt;$G$20,IF('Silo Levels'!$L$14="Pumping",((PI()*((($C$19+$G$20)-$S195)*($O$20/($O$19/2)))^2*((($O$20+$G$20)-$S195))/3)*$T$29)+(((PI()*((($C$19+$G$20)-$S195)*($O$20/($O$19/2)))^2*(((($C$19+$G$20)-$S195)*($O$20/($O$19/2)))*$AZ$7))/3)*$T$29),(((PI()*((($C$19+$G$20)-$S195)*($O$20/($O$19/2)))^2*((($O$20+$G$20)-$S195)/3))*$T$29)-((PI()*((($C$19+$G$20)-$S195)*($O$20/($O$19/2)))^2*(((($C$19+$G$20)-$S195)*($O$20/($O$19/2)))*$AZ$7)/3)*$T$29))),IF('Silo Levels'!$L$14="Pumping",(($D$18*$T$29)+((PI()*(($C$21/2)^2)*($G$20-$S195))*$T$29))+((($D$18+$H$18)/3)*$BD$7)+(((PI()*($C$21/2)^2*(($C$21/2)*$AZ$7))/3)*$T$29),(($D$18*$T$29)+((PI()*(($C$21/2)^2)*($G$20-$S195))*$T$29))+((($D$18+$H$18)/3)*$BD$7)-(((PI()*($C$21/2)^2*(($C$21/2)*$AZ$7))/3)*$T$29)))</f>
        <v>144160.99368039891</v>
      </c>
      <c r="U195" s="73">
        <v>16.399999999999999</v>
      </c>
      <c r="V195" s="79">
        <f t="shared" si="25"/>
        <v>144385.91423617437</v>
      </c>
      <c r="W195" s="53">
        <v>16.399999999999999</v>
      </c>
      <c r="X195" s="80">
        <f>IF($W195&gt;$G$20,IF('Silo Levels'!$L$15="Pumping",((PI()*((($C$19+$G$20)-$W195)*($O$20/($O$19/2)))^2*((($O$20+$G$20)-$W195))/3)*$X$29)+(((PI()*((($C$19+$G$20)-$W195)*($O$20/($O$19/2)))^2*(((($C$19+$G$20)-$W195)*($O$20/($O$19/2)))*$AZ$8))/3)*$X$29),(((PI()*((($C$19+$G$20)-$W195)*($O$20/($O$19/2)))^2*((($O$20+$G$20)-$W195)/3))*$X$29)-((PI()*((($C$19+$G$20)-$W195)*($O$20/($O$19/2)))^2*(((($C$19+$G$20)-$W195)*($O$20/($O$19/2)))*$AZ$8)/3)*$X$29))),IF('Silo Levels'!$L$15="Pumping",(($D$18*$X$29)+((PI()*(($C$21/2)^2)*($G$20-$W195))*$X$29))+((($D$18+$H$18)/3)*$BD$8)+(((PI()*($C$21/2)^2*(($C$21/2)*$AZ$8))/3)*$X$29),(($D$18*$X$29)+((PI()*(($C$21/2)^2)*($G$20-$W195))*$X$29))+((($D$18+$H$18)/3)*$BD$8)-(((PI()*($C$21/2)^2*(($C$21/2)*$AZ$8))/3)*$X$29)))</f>
        <v>140514.48645330488</v>
      </c>
      <c r="Y195" s="73">
        <v>16.399999999999999</v>
      </c>
      <c r="Z195" s="79">
        <f t="shared" si="23"/>
        <v>142149.51283955679</v>
      </c>
      <c r="AA195" s="53">
        <v>16.399999999999999</v>
      </c>
      <c r="AB195" s="80">
        <f>IF($AA195&gt;$G$20,IF('Silo Levels'!$L$16="Pumping",((PI()*((($C$19+$G$20)-$AA195)*($O$20/($O$19/2)))^2*((($O$20+$G$20)-$AA195))/3)*$AB$29)+(((PI()*((($C$19+$G$20)-$AA195)*($O$20/($O$19/2)))^2*(((($C$19+$G$20)-$AA195)*($O$20/($O$19/2)))*$AZ$9))/3)*$AB$29),(((PI()*((($C$19+$G$20)-$AA195)*($O$20/($O$19/2)))^2*((($O$20+$G$20)-$AA195)/3))*$AB$29)-((PI()*((($C$19+$G$20)-$AA195)*($O$20/($O$19/2)))^2*(((($C$19+$G$20)-$AA195)*($O$20/($O$19/2)))*$AZ$9)/3)*$AB$29))),IF('Silo Levels'!$L$16="Pumping",(($D$18*$AB$29)+((PI()*(($C$21/2)^2)*($G$20-$AA195))*$AB$29))+((($D$18+$H$18)/3)*$BD$9)+(((PI()*($C$21/2)^2*(($C$21/2)*$AZ$9))/3)*$AB$29),(($D$18*$AB$29)+((PI()*(($C$21/2)^2)*($G$20-$AA195))*$AB$29))+((($D$18+$H$18)/3)*$BD$9)-(((PI()*($C$21/2)^2*(($C$21/2)*$AZ$9))/3)*$AB$29)))</f>
        <v>138339.30711500559</v>
      </c>
      <c r="AC195" s="73">
        <v>16.399999999999999</v>
      </c>
      <c r="AD195" s="79">
        <f t="shared" si="26"/>
        <v>141343.26356092241</v>
      </c>
      <c r="AE195" s="53">
        <v>16.399999999999999</v>
      </c>
      <c r="AF195" s="80">
        <f>IF($AE195&gt;$G$20,IF('Silo Levels'!$L$17="Pumping",((PI()*((($C$19+$G$20)-$AE195)*($O$20/($O$19/2)))^2*((($O$20+$G$20)-$AE195))/3)*$AF$29)+(((PI()*((($C$19+$G$20)-$AE195)*($O$20/($O$19/2)))^2*(((($C$19+$G$20)-$AE195)*($O$20/($O$19/2)))*$AZ$10))/3)*$AF$29),(((PI()*((($C$19+$G$20)-$AE195)*($O$20/($O$19/2)))^2*((($O$20+$G$20)-$AE195)/3))*$AF$29)-((PI()*((($C$19+$G$20)-$AE195)*($O$20/($O$19/2)))^2*(((($C$19+$G$20)-$AE195)*($O$20/($O$19/2)))*$AZ$10)/3)*$AF$29))),IF('Silo Levels'!$L$17="Pumping",(($D$18*$AF$29)+((PI()*(($C$21/2)^2)*($G$20-$AE195))*$AF$29))+((($D$18+$H$18)/3)*$BD$10)+(((PI()*($C$21/2)^2*(($C$21/2)*$AZ$10))/3)*$AF$29),(($D$18*$AF$29)+((PI()*(($C$21/2)^2)*($G$20-$AE195))*$AF$29))+((($D$18+$H$18)/3)*$BD$10)-(((PI()*($C$21/2)^2*(($C$21/2)*$AZ$10))/3)*$AF$29)))</f>
        <v>137555.12911589656</v>
      </c>
      <c r="AG195" s="73">
        <v>16.399999999999999</v>
      </c>
      <c r="AH195" s="79">
        <f t="shared" si="24"/>
        <v>141973.70797656855</v>
      </c>
      <c r="AI195" s="53">
        <v>16.399999999999999</v>
      </c>
      <c r="AJ195" s="80">
        <f>IF($AI195&gt;$G$20,IF('Silo Levels'!$L$18="Pumping",((PI()*((($C$19+$G$20)-$AI195)*($O$20/($O$19/2)))^2*((($O$20+$G$20)-$AI195))/3)*$AJ$29)+(((PI()*((($C$19+$G$20)-$AI195)*($O$20/($O$19/2)))^2*(((($C$19+$G$20)-$AI195)*($O$20/($O$19/2)))*$AZ$11))/3)*$AJ$29),(((PI()*((($C$19+$G$20)-$AI195)*($O$20/($O$19/2)))^2*((($O$20+$G$20)-$AI195)/3))*$AJ$29)-((PI()*((($C$19+$G$20)-$AI195)*($O$20/($O$19/2)))^2*(((($C$19+$G$20)-$AI195)*($O$20/($O$19/2)))*$AZ$11)/3)*$AJ$29))),IF('Silo Levels'!$L$18="Pumping",(($D$18*$AJ$29)+((PI()*(($C$21/2)^2)*($G$20-$AI195))*$AJ$29))+((($D$18+$H$18)/3)*$BD$11)+(((PI()*($C$21/2)^2*(($C$21/2)*$AZ$11))/3)*$AJ$29),(($D$18*$AJ$29)+((PI()*(($C$21/2)^2)*($G$20-$AI195))*$AJ$29))+((($D$18+$H$18)/3)*$BD$11)-(((PI()*($C$21/2)^2*(($C$21/2)*$AZ$11))/3)*$AJ$29)))</f>
        <v>138168.31495495644</v>
      </c>
    </row>
    <row r="196" spans="1:36" x14ac:dyDescent="0.3">
      <c r="A196" s="48">
        <v>16.5</v>
      </c>
      <c r="B196" s="82">
        <f t="shared" si="18"/>
        <v>79664.560318998439</v>
      </c>
      <c r="C196" s="57">
        <v>16.5</v>
      </c>
      <c r="D196" s="58">
        <f>IF($C196&gt;$G$6,IF('Silo Levels'!$L$10="Pumping",((PI()*((($C$5+$G$6)-$C196)*($O$6/($O$5/2)))^2*((($O$6+$G$6)-$C196))/3)*$D$29)+(((PI()*((($C$5+$G$6)-$C196)*($O$6/($O$5/2)))^2*(((($C$5+$G$6)-$C196)*($O$6/($O$5/2)))*$AZ$3))/3)*$D$29),(((PI()*((($C$5+$G$6)-$C196)*($O$6/($O$5/2)))^2*((($O$6+$G$6)-$C196)/3))*$D$29)-((PI()*((($C$5+$G$6)-$C196)*($O$6/($O$5/2)))^2*(((($C$5+$G$6)-$C196)*($O$6/($O$5/2)))*$AZ$3)/3)*$D$29))),IF('Silo Levels'!$L$10="Pumping",(($D$4*$D$29)+((PI()*(($C$7/2)^2)*(G$6-$C196))*$D$29))+((($D$4+$H$4)/3)*$BE$3)+(((PI()*($C$7/2)^2*(($C$7/2)*$AZ$3))/3)*$D$29),(($D$4*$D$29)+((PI()*(($C$7/2)^2)*($G$6-$C196))*$D$29))+((($D$4+$H$4)/3)*$BE$3)-(((PI()*($C$7/2)^2*(($C$7/2)*$AZ$3))/3)*$D$29)))</f>
        <v>76609.053569292242</v>
      </c>
      <c r="E196" s="73">
        <v>16.5</v>
      </c>
      <c r="F196" s="82">
        <f t="shared" si="19"/>
        <v>69616.233560859706</v>
      </c>
      <c r="G196" s="57">
        <v>16.5</v>
      </c>
      <c r="H196" s="58">
        <f>IF($G196&gt;$G$6,IF('Silo Levels'!$L$11="Pumping",((PI()*((($C$5+$G$6)-$G196)*($O$6/($O$5/2)))^2*((($O$6+$G$6)-$G196))/3)*$H$29)+(((PI()*((($C$5+$G$6)-$G196)*($O$6/($O$5/2)))^2*(((($C$5+$G$6)-$G196)*($O$6/($O$5/2)))*$AZ$4))/3)*$H$29),(((PI()*((($C$5+$G$6)-$G196)*($O$6/($O$5/2)))^2*((($O$6+$G$6)-$G196)/3))*$H$29)-((PI()*((($C$5+$G$6)-$G196)*($O$6/($O$5/2)))^2*(((($C$5+$G$6)-$G196)*($O$6/($O$5/2)))*$AZ$4)/3)*$H$29))),IF('Silo Levels'!$L$11="Pumping",(($D$4*$H$29)+((PI()*(($C$7/2)^2)*(G$6-$G196))*$H$29))+((($D$4+$H$4)/3)*$BE$4)+(((PI()*($C$7/2)^2*(($C$7/2)*$AZ$4))/3)*$H$29),(($D$4*$H$29)+((PI()*(($C$7/2)^2)*($G$6-$G196))*$H$29))+((($D$4+$H$4)/3)*$BE$4)-(((PI()*($C$7/2)^2*(($C$7/2)*$AZ$4))/3)*$H$29)))</f>
        <v>66952.45844573123</v>
      </c>
      <c r="I196" s="73">
        <v>16.5</v>
      </c>
      <c r="J196" s="79">
        <f t="shared" si="20"/>
        <v>297499.16074233735</v>
      </c>
      <c r="K196" s="53">
        <v>16.5</v>
      </c>
      <c r="L196" s="80">
        <f>IF($K196&gt;$G$13,IF('Silo Levels'!$L$12="Pumping",((PI()*((($C$12+$G$13)-$K196)*($O$13/($O$12/2)))^2*((($O$13+$G$13)-$K196))/3)*$L$29)+(((PI()*((($C$12+$G$13)-$K196)*($O$13/($O$12/2)))^2*(((($C$12+$G$13)-$K196)*($O$13/($O$12/2)))*$AZ$5))/3)*$L$29),(((PI()*((($C$12+$G$13)-$K196)*($O$13/($O$12/2)))^2*((($O$13+$G$13)-$K196)/3))*$L$29)-((PI()*((($C$12+$G$13)-$K196)*($O$13/($O$12/2)))^2*(((($C$12+$G$13)-$K196)*($O$13/($O$12/2)))*$AZ$5)/3)*$L$29))),IF('Silo Levels'!$L$12="Pumping",(($D$11*$L$29)+((PI()*(($C$14/2)^2)*($G$13-$K196))*$L$29))+((($D$11+$H$11)/3)*$BD$5)+(((PI()*($C$14/2)^2*(($C$14/2)*$AZ$5))/3)*$L$29),(($D$11*$L$29)+((PI()*(($C$14/2)^2)*($G$13-$K196))*$L$29))+((($D$11+$H$11)/3)*$BD$5)-(((PI()*($C$14/2)^2*(($C$14/2)*$AZ$5))/3)*$L$29)))</f>
        <v>283301.15406273789</v>
      </c>
      <c r="M196" s="73">
        <v>16.5</v>
      </c>
      <c r="N196" s="79">
        <f t="shared" si="21"/>
        <v>151784.97739269919</v>
      </c>
      <c r="O196" s="53">
        <v>16.5</v>
      </c>
      <c r="P196" s="80">
        <f>IF($O196&gt;$G$20,IF('Silo Levels'!$L$13="Pumping",((PI()*((($C$19+$G$20)-$O196)*($O$20/($O$19/2)))^2*((($O$20+$G$20)-$O196))/3)*$P$29)+(((PI()*((($C$19+$G$20)-$O196)*($O$20/($O$19/2)))^2*(((($C$19+$G$20)-$O196)*($O$20/($O$19/2)))*$AZ$6))/3)*$P$29),(((PI()*((($C$19+$G$20)-$O196)*($O$20/($O$19/2)))^2*((($O$20+$G$20)-$O196)/3))*$P$29)-((PI()*((($C$19+$G$20)-$O196)*($O$20/($O$19/2)))^2*(((($C$19+$G$20)-$O196)*($O$20/($O$19/2)))*$AZ$6)/3)*$P$29))),IF('Silo Levels'!$L$13="Pumping",(($D$18*$P$29)+((PI()*(($C$21/2)^2)*($G$20-$O196))*$P$29))+((($D$18+$H$18)/3)*$BD$6)+(((PI()*($C$21/2)^2*(($C$21/2)*$AZ$6))/3)*$P$29),(($D$18*$P$29)+((PI()*(($C$21/2)^2)*($G$20-$O196))*$P$29))+((($D$18+$H$18)/3)*$BD$6)-(((PI()*($C$21/2)^2*(($C$21/2)*$AZ$6))/3)*$P$29)))</f>
        <v>147699.77606067443</v>
      </c>
      <c r="Q196" s="73">
        <v>16.5</v>
      </c>
      <c r="R196" s="79">
        <f t="shared" si="22"/>
        <v>147736.26431400681</v>
      </c>
      <c r="S196" s="53">
        <v>16.5</v>
      </c>
      <c r="T196" s="80">
        <f>IF($S196&gt;$G$20,IF('Silo Levels'!$L$14="Pumping",((PI()*((($C$19+$G$20)-$S196)*($O$20/($O$19/2)))^2*((($O$20+$G$20)-$S196))/3)*$T$29)+(((PI()*((($C$19+$G$20)-$S196)*($O$20/($O$19/2)))^2*(((($C$19+$G$20)-$S196)*($O$20/($O$19/2)))*$AZ$7))/3)*$T$29),(((PI()*((($C$19+$G$20)-$S196)*($O$20/($O$19/2)))^2*((($O$20+$G$20)-$S196)/3))*$T$29)-((PI()*((($C$19+$G$20)-$S196)*($O$20/($O$19/2)))^2*(((($C$19+$G$20)-$S196)*($O$20/($O$19/2)))*$AZ$7)/3)*$T$29))),IF('Silo Levels'!$L$14="Pumping",(($D$18*$T$29)+((PI()*(($C$21/2)^2)*($G$20-$S196))*$T$29))+((($D$18+$H$18)/3)*$BD$7)+(((PI()*($C$21/2)^2*(($C$21/2)*$AZ$7))/3)*$T$29),(($D$18*$T$29)+((PI()*(($C$21/2)^2)*($G$20-$S196))*$T$29))+((($D$18+$H$18)/3)*$BD$7)-(((PI()*($C$21/2)^2*(($C$21/2)*$AZ$7))/3)*$T$29)))</f>
        <v>143762.20284287794</v>
      </c>
      <c r="U196" s="73">
        <v>16.5</v>
      </c>
      <c r="V196" s="79">
        <f t="shared" si="25"/>
        <v>143997.42252834633</v>
      </c>
      <c r="W196" s="53">
        <v>16.5</v>
      </c>
      <c r="X196" s="80">
        <f>IF($W196&gt;$G$20,IF('Silo Levels'!$L$15="Pumping",((PI()*((($C$19+$G$20)-$W196)*($O$20/($O$19/2)))^2*((($O$20+$G$20)-$W196))/3)*$X$29)+(((PI()*((($C$19+$G$20)-$W196)*($O$20/($O$19/2)))^2*(((($C$19+$G$20)-$W196)*($O$20/($O$19/2)))*$AZ$8))/3)*$X$29),(((PI()*((($C$19+$G$20)-$W196)*($O$20/($O$19/2)))^2*((($O$20+$G$20)-$W196)/3))*$X$29)-((PI()*((($C$19+$G$20)-$W196)*($O$20/($O$19/2)))^2*(((($C$19+$G$20)-$W196)*($O$20/($O$19/2)))*$AZ$8)/3)*$X$29))),IF('Silo Levels'!$L$15="Pumping",(($D$18*$X$29)+((PI()*(($C$21/2)^2)*($G$20-$W196))*$X$29))+((($D$18+$H$18)/3)*$BD$8)+(((PI()*($C$21/2)^2*(($C$21/2)*$AZ$8))/3)*$X$29),(($D$18*$X$29)+((PI()*(($C$21/2)^2)*($G$20-$W196))*$X$29))+((($D$18+$H$18)/3)*$BD$8)-(((PI()*($C$21/2)^2*(($C$21/2)*$AZ$8))/3)*$X$29)))</f>
        <v>140125.99474547684</v>
      </c>
      <c r="Y196" s="73">
        <v>16.5</v>
      </c>
      <c r="Z196" s="79">
        <f t="shared" si="23"/>
        <v>141767.16466928821</v>
      </c>
      <c r="AA196" s="53">
        <v>16.5</v>
      </c>
      <c r="AB196" s="80">
        <f>IF($AA196&gt;$G$20,IF('Silo Levels'!$L$16="Pumping",((PI()*((($C$19+$G$20)-$AA196)*($O$20/($O$19/2)))^2*((($O$20+$G$20)-$AA196))/3)*$AB$29)+(((PI()*((($C$19+$G$20)-$AA196)*($O$20/($O$19/2)))^2*(((($C$19+$G$20)-$AA196)*($O$20/($O$19/2)))*$AZ$9))/3)*$AB$29),(((PI()*((($C$19+$G$20)-$AA196)*($O$20/($O$19/2)))^2*((($O$20+$G$20)-$AA196)/3))*$AB$29)-((PI()*((($C$19+$G$20)-$AA196)*($O$20/($O$19/2)))^2*(((($C$19+$G$20)-$AA196)*($O$20/($O$19/2)))*$AZ$9)/3)*$AB$29))),IF('Silo Levels'!$L$16="Pumping",(($D$18*$AB$29)+((PI()*(($C$21/2)^2)*($G$20-$AA196))*$AB$29))+((($D$18+$H$18)/3)*$BD$9)+(((PI()*($C$21/2)^2*(($C$21/2)*$AZ$9))/3)*$AB$29),(($D$18*$AB$29)+((PI()*(($C$21/2)^2)*($G$20-$AA196))*$AB$29))+((($D$18+$H$18)/3)*$BD$9)-(((PI()*($C$21/2)^2*(($C$21/2)*$AZ$9))/3)*$AB$29)))</f>
        <v>137956.95894473701</v>
      </c>
      <c r="AC196" s="73">
        <v>16.5</v>
      </c>
      <c r="AD196" s="79">
        <f t="shared" si="26"/>
        <v>140963.13020894767</v>
      </c>
      <c r="AE196" s="53">
        <v>16.5</v>
      </c>
      <c r="AF196" s="80">
        <f>IF($AE196&gt;$G$20,IF('Silo Levels'!$L$17="Pumping",((PI()*((($C$19+$G$20)-$AE196)*($O$20/($O$19/2)))^2*((($O$20+$G$20)-$AE196))/3)*$AF$29)+(((PI()*((($C$19+$G$20)-$AE196)*($O$20/($O$19/2)))^2*(((($C$19+$G$20)-$AE196)*($O$20/($O$19/2)))*$AZ$10))/3)*$AF$29),(((PI()*((($C$19+$G$20)-$AE196)*($O$20/($O$19/2)))^2*((($O$20+$G$20)-$AE196)/3))*$AF$29)-((PI()*((($C$19+$G$20)-$AE196)*($O$20/($O$19/2)))^2*(((($C$19+$G$20)-$AE196)*($O$20/($O$19/2)))*$AZ$10)/3)*$AF$29))),IF('Silo Levels'!$L$17="Pumping",(($D$18*$AF$29)+((PI()*(($C$21/2)^2)*($G$20-$AE196))*$AF$29))+((($D$18+$H$18)/3)*$BD$10)+(((PI()*($C$21/2)^2*(($C$21/2)*$AZ$10))/3)*$AF$29),(($D$18*$AF$29)+((PI()*(($C$21/2)^2)*($G$20-$AE196))*$AF$29))+((($D$18+$H$18)/3)*$BD$10)-(((PI()*($C$21/2)^2*(($C$21/2)*$AZ$10))/3)*$AF$29)))</f>
        <v>137174.99576392182</v>
      </c>
      <c r="AG196" s="73">
        <v>16.5</v>
      </c>
      <c r="AH196" s="79">
        <f t="shared" si="24"/>
        <v>141591.84275349387</v>
      </c>
      <c r="AI196" s="53">
        <v>16.5</v>
      </c>
      <c r="AJ196" s="80">
        <f>IF($AI196&gt;$G$20,IF('Silo Levels'!$L$18="Pumping",((PI()*((($C$19+$G$20)-$AI196)*($O$20/($O$19/2)))^2*((($O$20+$G$20)-$AI196))/3)*$AJ$29)+(((PI()*((($C$19+$G$20)-$AI196)*($O$20/($O$19/2)))^2*(((($C$19+$G$20)-$AI196)*($O$20/($O$19/2)))*$AZ$11))/3)*$AJ$29),(((PI()*((($C$19+$G$20)-$AI196)*($O$20/($O$19/2)))^2*((($O$20+$G$20)-$AI196)/3))*$AJ$29)-((PI()*((($C$19+$G$20)-$AI196)*($O$20/($O$19/2)))^2*(((($C$19+$G$20)-$AI196)*($O$20/($O$19/2)))*$AZ$11)/3)*$AJ$29))),IF('Silo Levels'!$L$18="Pumping",(($D$18*$AJ$29)+((PI()*(($C$21/2)^2)*($G$20-$AI196))*$AJ$29))+((($D$18+$H$18)/3)*$BD$11)+(((PI()*($C$21/2)^2*(($C$21/2)*$AZ$11))/3)*$AJ$29),(($D$18*$AJ$29)+((PI()*(($C$21/2)^2)*($G$20-$AI196))*$AJ$29))+((($D$18+$H$18)/3)*$BD$11)-(((PI()*($C$21/2)^2*(($C$21/2)*$AZ$11))/3)*$AJ$29)))</f>
        <v>137786.44973188176</v>
      </c>
    </row>
    <row r="197" spans="1:36" x14ac:dyDescent="0.3">
      <c r="A197" s="48">
        <v>16.600000000000001</v>
      </c>
      <c r="B197" s="82">
        <f t="shared" si="18"/>
        <v>79226.538445471611</v>
      </c>
      <c r="C197" s="57">
        <v>16.600000000000001</v>
      </c>
      <c r="D197" s="58">
        <f>IF($C197&gt;$G$6,IF('Silo Levels'!$L$10="Pumping",((PI()*((($C$5+$G$6)-$C197)*($O$6/($O$5/2)))^2*((($O$6+$G$6)-$C197))/3)*$D$29)+(((PI()*((($C$5+$G$6)-$C197)*($O$6/($O$5/2)))^2*(((($C$5+$G$6)-$C197)*($O$6/($O$5/2)))*$AZ$3))/3)*$D$29),(((PI()*((($C$5+$G$6)-$C197)*($O$6/($O$5/2)))^2*((($O$6+$G$6)-$C197)/3))*$D$29)-((PI()*((($C$5+$G$6)-$C197)*($O$6/($O$5/2)))^2*(((($C$5+$G$6)-$C197)*($O$6/($O$5/2)))*$AZ$3)/3)*$D$29))),IF('Silo Levels'!$L$10="Pumping",(($D$4*$D$29)+((PI()*(($C$7/2)^2)*(G$6-$C197))*$D$29))+((($D$4+$H$4)/3)*$BE$3)+(((PI()*($C$7/2)^2*(($C$7/2)*$AZ$3))/3)*$D$29),(($D$4*$D$29)+((PI()*(($C$7/2)^2)*($G$6-$C197))*$D$29))+((($D$4+$H$4)/3)*$BE$3)-(((PI()*($C$7/2)^2*(($C$7/2)*$AZ$3))/3)*$D$29)))</f>
        <v>76171.031695765414</v>
      </c>
      <c r="E197" s="73">
        <v>16.600000000000001</v>
      </c>
      <c r="F197" s="82">
        <f t="shared" si="19"/>
        <v>69234.368337785039</v>
      </c>
      <c r="G197" s="57">
        <v>16.600000000000001</v>
      </c>
      <c r="H197" s="58">
        <f>IF($G197&gt;$G$6,IF('Silo Levels'!$L$11="Pumping",((PI()*((($C$5+$G$6)-$G197)*($O$6/($O$5/2)))^2*((($O$6+$G$6)-$G197))/3)*$H$29)+(((PI()*((($C$5+$G$6)-$G197)*($O$6/($O$5/2)))^2*(((($C$5+$G$6)-$G197)*($O$6/($O$5/2)))*$AZ$4))/3)*$H$29),(((PI()*((($C$5+$G$6)-$G197)*($O$6/($O$5/2)))^2*((($O$6+$G$6)-$G197)/3))*$H$29)-((PI()*((($C$5+$G$6)-$G197)*($O$6/($O$5/2)))^2*(((($C$5+$G$6)-$G197)*($O$6/($O$5/2)))*$AZ$4)/3)*$H$29))),IF('Silo Levels'!$L$11="Pumping",(($D$4*$H$29)+((PI()*(($C$7/2)^2)*(G$6-$G197))*$H$29))+((($D$4+$H$4)/3)*$BE$4)+(((PI()*($C$7/2)^2*(($C$7/2)*$AZ$4))/3)*$H$29),(($D$4*$H$29)+((PI()*(($C$7/2)^2)*($G$6-$G197))*$H$29))+((($D$4+$H$4)/3)*$BE$4)-(((PI()*($C$7/2)^2*(($C$7/2)*$AZ$4))/3)*$H$29)))</f>
        <v>66570.593222656564</v>
      </c>
      <c r="I197" s="73">
        <v>16.600000000000001</v>
      </c>
      <c r="J197" s="79">
        <f t="shared" si="20"/>
        <v>296580.19590870634</v>
      </c>
      <c r="K197" s="53">
        <v>16.600000000000001</v>
      </c>
      <c r="L197" s="80">
        <f>IF($K197&gt;$G$13,IF('Silo Levels'!$L$12="Pumping",((PI()*((($C$12+$G$13)-$K197)*($O$13/($O$12/2)))^2*((($O$13+$G$13)-$K197))/3)*$L$29)+(((PI()*((($C$12+$G$13)-$K197)*($O$13/($O$12/2)))^2*(((($C$12+$G$13)-$K197)*($O$13/($O$12/2)))*$AZ$5))/3)*$L$29),(((PI()*((($C$12+$G$13)-$K197)*($O$13/($O$12/2)))^2*((($O$13+$G$13)-$K197)/3))*$L$29)-((PI()*((($C$12+$G$13)-$K197)*($O$13/($O$12/2)))^2*(((($C$12+$G$13)-$K197)*($O$13/($O$12/2)))*$AZ$5)/3)*$L$29))),IF('Silo Levels'!$L$12="Pumping",(($D$11*$L$29)+((PI()*(($C$14/2)^2)*($G$13-$K197))*$L$29))+((($D$11+$H$11)/3)*$BD$5)+(((PI()*($C$14/2)^2*(($C$14/2)*$AZ$5))/3)*$L$29),(($D$11*$L$29)+((PI()*(($C$14/2)^2)*($G$13-$K197))*$L$29))+((($D$11+$H$11)/3)*$BD$5)-(((PI()*($C$14/2)^2*(($C$14/2)*$AZ$5))/3)*$L$29)))</f>
        <v>282382.18922910688</v>
      </c>
      <c r="M197" s="73">
        <v>16.600000000000001</v>
      </c>
      <c r="N197" s="79">
        <f t="shared" si="21"/>
        <v>151375.03384439842</v>
      </c>
      <c r="O197" s="53">
        <v>16.600000000000001</v>
      </c>
      <c r="P197" s="80">
        <f>IF($O197&gt;$G$20,IF('Silo Levels'!$L$13="Pumping",((PI()*((($C$19+$G$20)-$O197)*($O$20/($O$19/2)))^2*((($O$20+$G$20)-$O197))/3)*$P$29)+(((PI()*((($C$19+$G$20)-$O197)*($O$20/($O$19/2)))^2*(((($C$19+$G$20)-$O197)*($O$20/($O$19/2)))*$AZ$6))/3)*$P$29),(((PI()*((($C$19+$G$20)-$O197)*($O$20/($O$19/2)))^2*((($O$20+$G$20)-$O197)/3))*$P$29)-((PI()*((($C$19+$G$20)-$O197)*($O$20/($O$19/2)))^2*(((($C$19+$G$20)-$O197)*($O$20/($O$19/2)))*$AZ$6)/3)*$P$29))),IF('Silo Levels'!$L$13="Pumping",(($D$18*$P$29)+((PI()*(($C$21/2)^2)*($G$20-$O197))*$P$29))+((($D$18+$H$18)/3)*$BD$6)+(((PI()*($C$21/2)^2*(($C$21/2)*$AZ$6))/3)*$P$29),(($D$18*$P$29)+((PI()*(($C$21/2)^2)*($G$20-$O197))*$P$29))+((($D$18+$H$18)/3)*$BD$6)-(((PI()*($C$21/2)^2*(($C$21/2)*$AZ$6))/3)*$P$29)))</f>
        <v>147289.83251237366</v>
      </c>
      <c r="Q197" s="73">
        <v>16.600000000000001</v>
      </c>
      <c r="R197" s="79">
        <f t="shared" si="22"/>
        <v>147337.47347648587</v>
      </c>
      <c r="S197" s="53">
        <v>16.600000000000001</v>
      </c>
      <c r="T197" s="80">
        <f>IF($S197&gt;$G$20,IF('Silo Levels'!$L$14="Pumping",((PI()*((($C$19+$G$20)-$S197)*($O$20/($O$19/2)))^2*((($O$20+$G$20)-$S197))/3)*$T$29)+(((PI()*((($C$19+$G$20)-$S197)*($O$20/($O$19/2)))^2*(((($C$19+$G$20)-$S197)*($O$20/($O$19/2)))*$AZ$7))/3)*$T$29),(((PI()*((($C$19+$G$20)-$S197)*($O$20/($O$19/2)))^2*((($O$20+$G$20)-$S197)/3))*$T$29)-((PI()*((($C$19+$G$20)-$S197)*($O$20/($O$19/2)))^2*(((($C$19+$G$20)-$S197)*($O$20/($O$19/2)))*$AZ$7)/3)*$T$29))),IF('Silo Levels'!$L$14="Pumping",(($D$18*$T$29)+((PI()*(($C$21/2)^2)*($G$20-$S197))*$T$29))+((($D$18+$H$18)/3)*$BD$7)+(((PI()*($C$21/2)^2*(($C$21/2)*$AZ$7))/3)*$T$29),(($D$18*$T$29)+((PI()*(($C$21/2)^2)*($G$20-$S197))*$T$29))+((($D$18+$H$18)/3)*$BD$7)-(((PI()*($C$21/2)^2*(($C$21/2)*$AZ$7))/3)*$T$29)))</f>
        <v>143363.41200535701</v>
      </c>
      <c r="U197" s="73">
        <v>16.600000000000001</v>
      </c>
      <c r="V197" s="79">
        <f t="shared" si="25"/>
        <v>143608.93082051832</v>
      </c>
      <c r="W197" s="53">
        <v>16.600000000000001</v>
      </c>
      <c r="X197" s="80">
        <f>IF($W197&gt;$G$20,IF('Silo Levels'!$L$15="Pumping",((PI()*((($C$19+$G$20)-$W197)*($O$20/($O$19/2)))^2*((($O$20+$G$20)-$W197))/3)*$X$29)+(((PI()*((($C$19+$G$20)-$W197)*($O$20/($O$19/2)))^2*(((($C$19+$G$20)-$W197)*($O$20/($O$19/2)))*$AZ$8))/3)*$X$29),(((PI()*((($C$19+$G$20)-$W197)*($O$20/($O$19/2)))^2*((($O$20+$G$20)-$W197)/3))*$X$29)-((PI()*((($C$19+$G$20)-$W197)*($O$20/($O$19/2)))^2*(((($C$19+$G$20)-$W197)*($O$20/($O$19/2)))*$AZ$8)/3)*$X$29))),IF('Silo Levels'!$L$15="Pumping",(($D$18*$X$29)+((PI()*(($C$21/2)^2)*($G$20-$W197))*$X$29))+((($D$18+$H$18)/3)*$BD$8)+(((PI()*($C$21/2)^2*(($C$21/2)*$AZ$8))/3)*$X$29),(($D$18*$X$29)+((PI()*(($C$21/2)^2)*($G$20-$W197))*$X$29))+((($D$18+$H$18)/3)*$BD$8)-(((PI()*($C$21/2)^2*(($C$21/2)*$AZ$8))/3)*$X$29)))</f>
        <v>139737.50303764883</v>
      </c>
      <c r="Y197" s="73">
        <v>16.600000000000001</v>
      </c>
      <c r="Z197" s="79">
        <f t="shared" si="23"/>
        <v>141384.81649901965</v>
      </c>
      <c r="AA197" s="53">
        <v>16.600000000000001</v>
      </c>
      <c r="AB197" s="80">
        <f>IF($AA197&gt;$G$20,IF('Silo Levels'!$L$16="Pumping",((PI()*((($C$19+$G$20)-$AA197)*($O$20/($O$19/2)))^2*((($O$20+$G$20)-$AA197))/3)*$AB$29)+(((PI()*((($C$19+$G$20)-$AA197)*($O$20/($O$19/2)))^2*(((($C$19+$G$20)-$AA197)*($O$20/($O$19/2)))*$AZ$9))/3)*$AB$29),(((PI()*((($C$19+$G$20)-$AA197)*($O$20/($O$19/2)))^2*((($O$20+$G$20)-$AA197)/3))*$AB$29)-((PI()*((($C$19+$G$20)-$AA197)*($O$20/($O$19/2)))^2*(((($C$19+$G$20)-$AA197)*($O$20/($O$19/2)))*$AZ$9)/3)*$AB$29))),IF('Silo Levels'!$L$16="Pumping",(($D$18*$AB$29)+((PI()*(($C$21/2)^2)*($G$20-$AA197))*$AB$29))+((($D$18+$H$18)/3)*$BD$9)+(((PI()*($C$21/2)^2*(($C$21/2)*$AZ$9))/3)*$AB$29),(($D$18*$AB$29)+((PI()*(($C$21/2)^2)*($G$20-$AA197))*$AB$29))+((($D$18+$H$18)/3)*$BD$9)-(((PI()*($C$21/2)^2*(($C$21/2)*$AZ$9))/3)*$AB$29)))</f>
        <v>137574.61077446846</v>
      </c>
      <c r="AC197" s="73">
        <v>16.600000000000001</v>
      </c>
      <c r="AD197" s="79">
        <f t="shared" si="26"/>
        <v>140582.99685697295</v>
      </c>
      <c r="AE197" s="53">
        <v>16.600000000000001</v>
      </c>
      <c r="AF197" s="80">
        <f>IF($AE197&gt;$G$20,IF('Silo Levels'!$L$17="Pumping",((PI()*((($C$19+$G$20)-$AE197)*($O$20/($O$19/2)))^2*((($O$20+$G$20)-$AE197))/3)*$AF$29)+(((PI()*((($C$19+$G$20)-$AE197)*($O$20/($O$19/2)))^2*(((($C$19+$G$20)-$AE197)*($O$20/($O$19/2)))*$AZ$10))/3)*$AF$29),(((PI()*((($C$19+$G$20)-$AE197)*($O$20/($O$19/2)))^2*((($O$20+$G$20)-$AE197)/3))*$AF$29)-((PI()*((($C$19+$G$20)-$AE197)*($O$20/($O$19/2)))^2*(((($C$19+$G$20)-$AE197)*($O$20/($O$19/2)))*$AZ$10)/3)*$AF$29))),IF('Silo Levels'!$L$17="Pumping",(($D$18*$AF$29)+((PI()*(($C$21/2)^2)*($G$20-$AE197))*$AF$29))+((($D$18+$H$18)/3)*$BD$10)+(((PI()*($C$21/2)^2*(($C$21/2)*$AZ$10))/3)*$AF$29),(($D$18*$AF$29)+((PI()*(($C$21/2)^2)*($G$20-$AE197))*$AF$29))+((($D$18+$H$18)/3)*$BD$10)-(((PI()*($C$21/2)^2*(($C$21/2)*$AZ$10))/3)*$AF$29)))</f>
        <v>136794.86241194711</v>
      </c>
      <c r="AG197" s="73">
        <v>16.600000000000001</v>
      </c>
      <c r="AH197" s="79">
        <f t="shared" si="24"/>
        <v>141209.97753041919</v>
      </c>
      <c r="AI197" s="53">
        <v>16.600000000000001</v>
      </c>
      <c r="AJ197" s="80">
        <f>IF($AI197&gt;$G$20,IF('Silo Levels'!$L$18="Pumping",((PI()*((($C$19+$G$20)-$AI197)*($O$20/($O$19/2)))^2*((($O$20+$G$20)-$AI197))/3)*$AJ$29)+(((PI()*((($C$19+$G$20)-$AI197)*($O$20/($O$19/2)))^2*(((($C$19+$G$20)-$AI197)*($O$20/($O$19/2)))*$AZ$11))/3)*$AJ$29),(((PI()*((($C$19+$G$20)-$AI197)*($O$20/($O$19/2)))^2*((($O$20+$G$20)-$AI197)/3))*$AJ$29)-((PI()*((($C$19+$G$20)-$AI197)*($O$20/($O$19/2)))^2*(((($C$19+$G$20)-$AI197)*($O$20/($O$19/2)))*$AZ$11)/3)*$AJ$29))),IF('Silo Levels'!$L$18="Pumping",(($D$18*$AJ$29)+((PI()*(($C$21/2)^2)*($G$20-$AI197))*$AJ$29))+((($D$18+$H$18)/3)*$BD$11)+(((PI()*($C$21/2)^2*(($C$21/2)*$AZ$11))/3)*$AJ$29),(($D$18*$AJ$29)+((PI()*(($C$21/2)^2)*($G$20-$AI197))*$AJ$29))+((($D$18+$H$18)/3)*$BD$11)-(((PI()*($C$21/2)^2*(($C$21/2)*$AZ$11))/3)*$AJ$29)))</f>
        <v>137404.58450880708</v>
      </c>
    </row>
    <row r="198" spans="1:36" x14ac:dyDescent="0.3">
      <c r="A198" s="48">
        <v>16.7</v>
      </c>
      <c r="B198" s="82">
        <f t="shared" si="18"/>
        <v>78788.516571944798</v>
      </c>
      <c r="C198" s="57">
        <v>16.7</v>
      </c>
      <c r="D198" s="58">
        <f>IF($C198&gt;$G$6,IF('Silo Levels'!$L$10="Pumping",((PI()*((($C$5+$G$6)-$C198)*($O$6/($O$5/2)))^2*((($O$6+$G$6)-$C198))/3)*$D$29)+(((PI()*((($C$5+$G$6)-$C198)*($O$6/($O$5/2)))^2*(((($C$5+$G$6)-$C198)*($O$6/($O$5/2)))*$AZ$3))/3)*$D$29),(((PI()*((($C$5+$G$6)-$C198)*($O$6/($O$5/2)))^2*((($O$6+$G$6)-$C198)/3))*$D$29)-((PI()*((($C$5+$G$6)-$C198)*($O$6/($O$5/2)))^2*(((($C$5+$G$6)-$C198)*($O$6/($O$5/2)))*$AZ$3)/3)*$D$29))),IF('Silo Levels'!$L$10="Pumping",(($D$4*$D$29)+((PI()*(($C$7/2)^2)*(G$6-$C198))*$D$29))+((($D$4+$H$4)/3)*$BE$3)+(((PI()*($C$7/2)^2*(($C$7/2)*$AZ$3))/3)*$D$29),(($D$4*$D$29)+((PI()*(($C$7/2)^2)*($G$6-$C198))*$D$29))+((($D$4+$H$4)/3)*$BE$3)-(((PI()*($C$7/2)^2*(($C$7/2)*$AZ$3))/3)*$D$29)))</f>
        <v>75733.0098222386</v>
      </c>
      <c r="E198" s="73">
        <v>16.7</v>
      </c>
      <c r="F198" s="82">
        <f t="shared" si="19"/>
        <v>68852.503114710387</v>
      </c>
      <c r="G198" s="57">
        <v>16.7</v>
      </c>
      <c r="H198" s="58">
        <f>IF($G198&gt;$G$6,IF('Silo Levels'!$L$11="Pumping",((PI()*((($C$5+$G$6)-$G198)*($O$6/($O$5/2)))^2*((($O$6+$G$6)-$G198))/3)*$H$29)+(((PI()*((($C$5+$G$6)-$G198)*($O$6/($O$5/2)))^2*(((($C$5+$G$6)-$G198)*($O$6/($O$5/2)))*$AZ$4))/3)*$H$29),(((PI()*((($C$5+$G$6)-$G198)*($O$6/($O$5/2)))^2*((($O$6+$G$6)-$G198)/3))*$H$29)-((PI()*((($C$5+$G$6)-$G198)*($O$6/($O$5/2)))^2*(((($C$5+$G$6)-$G198)*($O$6/($O$5/2)))*$AZ$4)/3)*$H$29))),IF('Silo Levels'!$L$11="Pumping",(($D$4*$H$29)+((PI()*(($C$7/2)^2)*(G$6-$G198))*$H$29))+((($D$4+$H$4)/3)*$BE$4)+(((PI()*($C$7/2)^2*(($C$7/2)*$AZ$4))/3)*$H$29),(($D$4*$H$29)+((PI()*(($C$7/2)^2)*($G$6-$G198))*$H$29))+((($D$4+$H$4)/3)*$BE$4)-(((PI()*($C$7/2)^2*(($C$7/2)*$AZ$4))/3)*$H$29)))</f>
        <v>66188.727999581912</v>
      </c>
      <c r="I198" s="73">
        <v>16.7</v>
      </c>
      <c r="J198" s="79">
        <f t="shared" si="20"/>
        <v>295661.23107507534</v>
      </c>
      <c r="K198" s="53">
        <v>16.7</v>
      </c>
      <c r="L198" s="80">
        <f>IF($K198&gt;$G$13,IF('Silo Levels'!$L$12="Pumping",((PI()*((($C$12+$G$13)-$K198)*($O$13/($O$12/2)))^2*((($O$13+$G$13)-$K198))/3)*$L$29)+(((PI()*((($C$12+$G$13)-$K198)*($O$13/($O$12/2)))^2*(((($C$12+$G$13)-$K198)*($O$13/($O$12/2)))*$AZ$5))/3)*$L$29),(((PI()*((($C$12+$G$13)-$K198)*($O$13/($O$12/2)))^2*((($O$13+$G$13)-$K198)/3))*$L$29)-((PI()*((($C$12+$G$13)-$K198)*($O$13/($O$12/2)))^2*(((($C$12+$G$13)-$K198)*($O$13/($O$12/2)))*$AZ$5)/3)*$L$29))),IF('Silo Levels'!$L$12="Pumping",(($D$11*$L$29)+((PI()*(($C$14/2)^2)*($G$13-$K198))*$L$29))+((($D$11+$H$11)/3)*$BD$5)+(((PI()*($C$14/2)^2*(($C$14/2)*$AZ$5))/3)*$L$29),(($D$11*$L$29)+((PI()*(($C$14/2)^2)*($G$13-$K198))*$L$29))+((($D$11+$H$11)/3)*$BD$5)-(((PI()*($C$14/2)^2*(($C$14/2)*$AZ$5))/3)*$L$29)))</f>
        <v>281463.22439547587</v>
      </c>
      <c r="M198" s="73">
        <v>16.7</v>
      </c>
      <c r="N198" s="79">
        <f t="shared" si="21"/>
        <v>150965.09029609771</v>
      </c>
      <c r="O198" s="53">
        <v>16.7</v>
      </c>
      <c r="P198" s="80">
        <f>IF($O198&gt;$G$20,IF('Silo Levels'!$L$13="Pumping",((PI()*((($C$19+$G$20)-$O198)*($O$20/($O$19/2)))^2*((($O$20+$G$20)-$O198))/3)*$P$29)+(((PI()*((($C$19+$G$20)-$O198)*($O$20/($O$19/2)))^2*(((($C$19+$G$20)-$O198)*($O$20/($O$19/2)))*$AZ$6))/3)*$P$29),(((PI()*((($C$19+$G$20)-$O198)*($O$20/($O$19/2)))^2*((($O$20+$G$20)-$O198)/3))*$P$29)-((PI()*((($C$19+$G$20)-$O198)*($O$20/($O$19/2)))^2*(((($C$19+$G$20)-$O198)*($O$20/($O$19/2)))*$AZ$6)/3)*$P$29))),IF('Silo Levels'!$L$13="Pumping",(($D$18*$P$29)+((PI()*(($C$21/2)^2)*($G$20-$O198))*$P$29))+((($D$18+$H$18)/3)*$BD$6)+(((PI()*($C$21/2)^2*(($C$21/2)*$AZ$6))/3)*$P$29),(($D$18*$P$29)+((PI()*(($C$21/2)^2)*($G$20-$O198))*$P$29))+((($D$18+$H$18)/3)*$BD$6)-(((PI()*($C$21/2)^2*(($C$21/2)*$AZ$6))/3)*$P$29)))</f>
        <v>146879.88896407295</v>
      </c>
      <c r="Q198" s="73">
        <v>16.7</v>
      </c>
      <c r="R198" s="79">
        <f t="shared" si="22"/>
        <v>146938.68263896494</v>
      </c>
      <c r="S198" s="53">
        <v>16.7</v>
      </c>
      <c r="T198" s="80">
        <f>IF($S198&gt;$G$20,IF('Silo Levels'!$L$14="Pumping",((PI()*((($C$19+$G$20)-$S198)*($O$20/($O$19/2)))^2*((($O$20+$G$20)-$S198))/3)*$T$29)+(((PI()*((($C$19+$G$20)-$S198)*($O$20/($O$19/2)))^2*(((($C$19+$G$20)-$S198)*($O$20/($O$19/2)))*$AZ$7))/3)*$T$29),(((PI()*((($C$19+$G$20)-$S198)*($O$20/($O$19/2)))^2*((($O$20+$G$20)-$S198)/3))*$T$29)-((PI()*((($C$19+$G$20)-$S198)*($O$20/($O$19/2)))^2*(((($C$19+$G$20)-$S198)*($O$20/($O$19/2)))*$AZ$7)/3)*$T$29))),IF('Silo Levels'!$L$14="Pumping",(($D$18*$T$29)+((PI()*(($C$21/2)^2)*($G$20-$S198))*$T$29))+((($D$18+$H$18)/3)*$BD$7)+(((PI()*($C$21/2)^2*(($C$21/2)*$AZ$7))/3)*$T$29),(($D$18*$T$29)+((PI()*(($C$21/2)^2)*($G$20-$S198))*$T$29))+((($D$18+$H$18)/3)*$BD$7)-(((PI()*($C$21/2)^2*(($C$21/2)*$AZ$7))/3)*$T$29)))</f>
        <v>142964.62116783607</v>
      </c>
      <c r="U198" s="73">
        <v>16.7</v>
      </c>
      <c r="V198" s="79">
        <f t="shared" si="25"/>
        <v>143220.43911269031</v>
      </c>
      <c r="W198" s="53">
        <v>16.7</v>
      </c>
      <c r="X198" s="80">
        <f>IF($W198&gt;$G$20,IF('Silo Levels'!$L$15="Pumping",((PI()*((($C$19+$G$20)-$W198)*($O$20/($O$19/2)))^2*((($O$20+$G$20)-$W198))/3)*$X$29)+(((PI()*((($C$19+$G$20)-$W198)*($O$20/($O$19/2)))^2*(((($C$19+$G$20)-$W198)*($O$20/($O$19/2)))*$AZ$8))/3)*$X$29),(((PI()*((($C$19+$G$20)-$W198)*($O$20/($O$19/2)))^2*((($O$20+$G$20)-$W198)/3))*$X$29)-((PI()*((($C$19+$G$20)-$W198)*($O$20/($O$19/2)))^2*(((($C$19+$G$20)-$W198)*($O$20/($O$19/2)))*$AZ$8)/3)*$X$29))),IF('Silo Levels'!$L$15="Pumping",(($D$18*$X$29)+((PI()*(($C$21/2)^2)*($G$20-$W198))*$X$29))+((($D$18+$H$18)/3)*$BD$8)+(((PI()*($C$21/2)^2*(($C$21/2)*$AZ$8))/3)*$X$29),(($D$18*$X$29)+((PI()*(($C$21/2)^2)*($G$20-$W198))*$X$29))+((($D$18+$H$18)/3)*$BD$8)-(((PI()*($C$21/2)^2*(($C$21/2)*$AZ$8))/3)*$X$29)))</f>
        <v>139349.01132982082</v>
      </c>
      <c r="Y198" s="73">
        <v>16.7</v>
      </c>
      <c r="Z198" s="79">
        <f t="shared" si="23"/>
        <v>141002.4683287511</v>
      </c>
      <c r="AA198" s="53">
        <v>16.7</v>
      </c>
      <c r="AB198" s="80">
        <f>IF($AA198&gt;$G$20,IF('Silo Levels'!$L$16="Pumping",((PI()*((($C$19+$G$20)-$AA198)*($O$20/($O$19/2)))^2*((($O$20+$G$20)-$AA198))/3)*$AB$29)+(((PI()*((($C$19+$G$20)-$AA198)*($O$20/($O$19/2)))^2*(((($C$19+$G$20)-$AA198)*($O$20/($O$19/2)))*$AZ$9))/3)*$AB$29),(((PI()*((($C$19+$G$20)-$AA198)*($O$20/($O$19/2)))^2*((($O$20+$G$20)-$AA198)/3))*$AB$29)-((PI()*((($C$19+$G$20)-$AA198)*($O$20/($O$19/2)))^2*(((($C$19+$G$20)-$AA198)*($O$20/($O$19/2)))*$AZ$9)/3)*$AB$29))),IF('Silo Levels'!$L$16="Pumping",(($D$18*$AB$29)+((PI()*(($C$21/2)^2)*($G$20-$AA198))*$AB$29))+((($D$18+$H$18)/3)*$BD$9)+(((PI()*($C$21/2)^2*(($C$21/2)*$AZ$9))/3)*$AB$29),(($D$18*$AB$29)+((PI()*(($C$21/2)^2)*($G$20-$AA198))*$AB$29))+((($D$18+$H$18)/3)*$BD$9)-(((PI()*($C$21/2)^2*(($C$21/2)*$AZ$9))/3)*$AB$29)))</f>
        <v>137192.2626041999</v>
      </c>
      <c r="AC198" s="73">
        <v>16.7</v>
      </c>
      <c r="AD198" s="79">
        <f t="shared" si="26"/>
        <v>140202.86350499824</v>
      </c>
      <c r="AE198" s="53">
        <v>16.7</v>
      </c>
      <c r="AF198" s="80">
        <f>IF($AE198&gt;$G$20,IF('Silo Levels'!$L$17="Pumping",((PI()*((($C$19+$G$20)-$AE198)*($O$20/($O$19/2)))^2*((($O$20+$G$20)-$AE198))/3)*$AF$29)+(((PI()*((($C$19+$G$20)-$AE198)*($O$20/($O$19/2)))^2*(((($C$19+$G$20)-$AE198)*($O$20/($O$19/2)))*$AZ$10))/3)*$AF$29),(((PI()*((($C$19+$G$20)-$AE198)*($O$20/($O$19/2)))^2*((($O$20+$G$20)-$AE198)/3))*$AF$29)-((PI()*((($C$19+$G$20)-$AE198)*($O$20/($O$19/2)))^2*(((($C$19+$G$20)-$AE198)*($O$20/($O$19/2)))*$AZ$10)/3)*$AF$29))),IF('Silo Levels'!$L$17="Pumping",(($D$18*$AF$29)+((PI()*(($C$21/2)^2)*($G$20-$AE198))*$AF$29))+((($D$18+$H$18)/3)*$BD$10)+(((PI()*($C$21/2)^2*(($C$21/2)*$AZ$10))/3)*$AF$29),(($D$18*$AF$29)+((PI()*(($C$21/2)^2)*($G$20-$AE198))*$AF$29))+((($D$18+$H$18)/3)*$BD$10)-(((PI()*($C$21/2)^2*(($C$21/2)*$AZ$10))/3)*$AF$29)))</f>
        <v>136414.72905997239</v>
      </c>
      <c r="AG198" s="73">
        <v>16.7</v>
      </c>
      <c r="AH198" s="79">
        <f t="shared" si="24"/>
        <v>140828.11230734456</v>
      </c>
      <c r="AI198" s="53">
        <v>16.7</v>
      </c>
      <c r="AJ198" s="80">
        <f>IF($AI198&gt;$G$20,IF('Silo Levels'!$L$18="Pumping",((PI()*((($C$19+$G$20)-$AI198)*($O$20/($O$19/2)))^2*((($O$20+$G$20)-$AI198))/3)*$AJ$29)+(((PI()*((($C$19+$G$20)-$AI198)*($O$20/($O$19/2)))^2*(((($C$19+$G$20)-$AI198)*($O$20/($O$19/2)))*$AZ$11))/3)*$AJ$29),(((PI()*((($C$19+$G$20)-$AI198)*($O$20/($O$19/2)))^2*((($O$20+$G$20)-$AI198)/3))*$AJ$29)-((PI()*((($C$19+$G$20)-$AI198)*($O$20/($O$19/2)))^2*(((($C$19+$G$20)-$AI198)*($O$20/($O$19/2)))*$AZ$11)/3)*$AJ$29))),IF('Silo Levels'!$L$18="Pumping",(($D$18*$AJ$29)+((PI()*(($C$21/2)^2)*($G$20-$AI198))*$AJ$29))+((($D$18+$H$18)/3)*$BD$11)+(((PI()*($C$21/2)^2*(($C$21/2)*$AZ$11))/3)*$AJ$29),(($D$18*$AJ$29)+((PI()*(($C$21/2)^2)*($G$20-$AI198))*$AJ$29))+((($D$18+$H$18)/3)*$BD$11)-(((PI()*($C$21/2)^2*(($C$21/2)*$AZ$11))/3)*$AJ$29)))</f>
        <v>137022.71928573246</v>
      </c>
    </row>
    <row r="199" spans="1:36" x14ac:dyDescent="0.3">
      <c r="A199" s="48">
        <v>16.8</v>
      </c>
      <c r="B199" s="82">
        <f t="shared" si="18"/>
        <v>78350.49469841797</v>
      </c>
      <c r="C199" s="57">
        <v>16.8</v>
      </c>
      <c r="D199" s="58">
        <f>IF($C199&gt;$G$6,IF('Silo Levels'!$L$10="Pumping",((PI()*((($C$5+$G$6)-$C199)*($O$6/($O$5/2)))^2*((($O$6+$G$6)-$C199))/3)*$D$29)+(((PI()*((($C$5+$G$6)-$C199)*($O$6/($O$5/2)))^2*(((($C$5+$G$6)-$C199)*($O$6/($O$5/2)))*$AZ$3))/3)*$D$29),(((PI()*((($C$5+$G$6)-$C199)*($O$6/($O$5/2)))^2*((($O$6+$G$6)-$C199)/3))*$D$29)-((PI()*((($C$5+$G$6)-$C199)*($O$6/($O$5/2)))^2*(((($C$5+$G$6)-$C199)*($O$6/($O$5/2)))*$AZ$3)/3)*$D$29))),IF('Silo Levels'!$L$10="Pumping",(($D$4*$D$29)+((PI()*(($C$7/2)^2)*(G$6-$C199))*$D$29))+((($D$4+$H$4)/3)*$BE$3)+(((PI()*($C$7/2)^2*(($C$7/2)*$AZ$3))/3)*$D$29),(($D$4*$D$29)+((PI()*(($C$7/2)^2)*($G$6-$C199))*$D$29))+((($D$4+$H$4)/3)*$BE$3)-(((PI()*($C$7/2)^2*(($C$7/2)*$AZ$3))/3)*$D$29)))</f>
        <v>75294.987948711772</v>
      </c>
      <c r="E199" s="73">
        <v>16.8</v>
      </c>
      <c r="F199" s="82">
        <f t="shared" si="19"/>
        <v>68470.637891635706</v>
      </c>
      <c r="G199" s="57">
        <v>16.8</v>
      </c>
      <c r="H199" s="58">
        <f>IF($G199&gt;$G$6,IF('Silo Levels'!$L$11="Pumping",((PI()*((($C$5+$G$6)-$G199)*($O$6/($O$5/2)))^2*((($O$6+$G$6)-$G199))/3)*$H$29)+(((PI()*((($C$5+$G$6)-$G199)*($O$6/($O$5/2)))^2*(((($C$5+$G$6)-$G199)*($O$6/($O$5/2)))*$AZ$4))/3)*$H$29),(((PI()*((($C$5+$G$6)-$G199)*($O$6/($O$5/2)))^2*((($O$6+$G$6)-$G199)/3))*$H$29)-((PI()*((($C$5+$G$6)-$G199)*($O$6/($O$5/2)))^2*(((($C$5+$G$6)-$G199)*($O$6/($O$5/2)))*$AZ$4)/3)*$H$29))),IF('Silo Levels'!$L$11="Pumping",(($D$4*$H$29)+((PI()*(($C$7/2)^2)*(G$6-$G199))*$H$29))+((($D$4+$H$4)/3)*$BE$4)+(((PI()*($C$7/2)^2*(($C$7/2)*$AZ$4))/3)*$H$29),(($D$4*$H$29)+((PI()*(($C$7/2)^2)*($G$6-$G199))*$H$29))+((($D$4+$H$4)/3)*$BE$4)-(((PI()*($C$7/2)^2*(($C$7/2)*$AZ$4))/3)*$H$29)))</f>
        <v>65806.862776507231</v>
      </c>
      <c r="I199" s="73">
        <v>16.8</v>
      </c>
      <c r="J199" s="79">
        <f t="shared" si="20"/>
        <v>294742.26624144427</v>
      </c>
      <c r="K199" s="53">
        <v>16.8</v>
      </c>
      <c r="L199" s="80">
        <f>IF($K199&gt;$G$13,IF('Silo Levels'!$L$12="Pumping",((PI()*((($C$12+$G$13)-$K199)*($O$13/($O$12/2)))^2*((($O$13+$G$13)-$K199))/3)*$L$29)+(((PI()*((($C$12+$G$13)-$K199)*($O$13/($O$12/2)))^2*(((($C$12+$G$13)-$K199)*($O$13/($O$12/2)))*$AZ$5))/3)*$L$29),(((PI()*((($C$12+$G$13)-$K199)*($O$13/($O$12/2)))^2*((($O$13+$G$13)-$K199)/3))*$L$29)-((PI()*((($C$12+$G$13)-$K199)*($O$13/($O$12/2)))^2*(((($C$12+$G$13)-$K199)*($O$13/($O$12/2)))*$AZ$5)/3)*$L$29))),IF('Silo Levels'!$L$12="Pumping",(($D$11*$L$29)+((PI()*(($C$14/2)^2)*($G$13-$K199))*$L$29))+((($D$11+$H$11)/3)*$BD$5)+(((PI()*($C$14/2)^2*(($C$14/2)*$AZ$5))/3)*$L$29),(($D$11*$L$29)+((PI()*(($C$14/2)^2)*($G$13-$K199))*$L$29))+((($D$11+$H$11)/3)*$BD$5)-(((PI()*($C$14/2)^2*(($C$14/2)*$AZ$5))/3)*$L$29)))</f>
        <v>280544.25956184481</v>
      </c>
      <c r="M199" s="73">
        <v>16.8</v>
      </c>
      <c r="N199" s="79">
        <f t="shared" si="21"/>
        <v>150555.14674779694</v>
      </c>
      <c r="O199" s="53">
        <v>16.8</v>
      </c>
      <c r="P199" s="80">
        <f>IF($O199&gt;$G$20,IF('Silo Levels'!$L$13="Pumping",((PI()*((($C$19+$G$20)-$O199)*($O$20/($O$19/2)))^2*((($O$20+$G$20)-$O199))/3)*$P$29)+(((PI()*((($C$19+$G$20)-$O199)*($O$20/($O$19/2)))^2*(((($C$19+$G$20)-$O199)*($O$20/($O$19/2)))*$AZ$6))/3)*$P$29),(((PI()*((($C$19+$G$20)-$O199)*($O$20/($O$19/2)))^2*((($O$20+$G$20)-$O199)/3))*$P$29)-((PI()*((($C$19+$G$20)-$O199)*($O$20/($O$19/2)))^2*(((($C$19+$G$20)-$O199)*($O$20/($O$19/2)))*$AZ$6)/3)*$P$29))),IF('Silo Levels'!$L$13="Pumping",(($D$18*$P$29)+((PI()*(($C$21/2)^2)*($G$20-$O199))*$P$29))+((($D$18+$H$18)/3)*$BD$6)+(((PI()*($C$21/2)^2*(($C$21/2)*$AZ$6))/3)*$P$29),(($D$18*$P$29)+((PI()*(($C$21/2)^2)*($G$20-$O199))*$P$29))+((($D$18+$H$18)/3)*$BD$6)-(((PI()*($C$21/2)^2*(($C$21/2)*$AZ$6))/3)*$P$29)))</f>
        <v>146469.94541577218</v>
      </c>
      <c r="Q199" s="73">
        <v>16.8</v>
      </c>
      <c r="R199" s="79">
        <f t="shared" si="22"/>
        <v>146539.89180144397</v>
      </c>
      <c r="S199" s="53">
        <v>16.8</v>
      </c>
      <c r="T199" s="80">
        <f>IF($S199&gt;$G$20,IF('Silo Levels'!$L$14="Pumping",((PI()*((($C$19+$G$20)-$S199)*($O$20/($O$19/2)))^2*((($O$20+$G$20)-$S199))/3)*$T$29)+(((PI()*((($C$19+$G$20)-$S199)*($O$20/($O$19/2)))^2*(((($C$19+$G$20)-$S199)*($O$20/($O$19/2)))*$AZ$7))/3)*$T$29),(((PI()*((($C$19+$G$20)-$S199)*($O$20/($O$19/2)))^2*((($O$20+$G$20)-$S199)/3))*$T$29)-((PI()*((($C$19+$G$20)-$S199)*($O$20/($O$19/2)))^2*(((($C$19+$G$20)-$S199)*($O$20/($O$19/2)))*$AZ$7)/3)*$T$29))),IF('Silo Levels'!$L$14="Pumping",(($D$18*$T$29)+((PI()*(($C$21/2)^2)*($G$20-$S199))*$T$29))+((($D$18+$H$18)/3)*$BD$7)+(((PI()*($C$21/2)^2*(($C$21/2)*$AZ$7))/3)*$T$29),(($D$18*$T$29)+((PI()*(($C$21/2)^2)*($G$20-$S199))*$T$29))+((($D$18+$H$18)/3)*$BD$7)-(((PI()*($C$21/2)^2*(($C$21/2)*$AZ$7))/3)*$T$29)))</f>
        <v>142565.8303303151</v>
      </c>
      <c r="U199" s="73">
        <v>16.8</v>
      </c>
      <c r="V199" s="79">
        <f t="shared" si="25"/>
        <v>142831.94740486227</v>
      </c>
      <c r="W199" s="53">
        <v>16.8</v>
      </c>
      <c r="X199" s="80">
        <f>IF($W199&gt;$G$20,IF('Silo Levels'!$L$15="Pumping",((PI()*((($C$19+$G$20)-$W199)*($O$20/($O$19/2)))^2*((($O$20+$G$20)-$W199))/3)*$X$29)+(((PI()*((($C$19+$G$20)-$W199)*($O$20/($O$19/2)))^2*(((($C$19+$G$20)-$W199)*($O$20/($O$19/2)))*$AZ$8))/3)*$X$29),(((PI()*((($C$19+$G$20)-$W199)*($O$20/($O$19/2)))^2*((($O$20+$G$20)-$W199)/3))*$X$29)-((PI()*((($C$19+$G$20)-$W199)*($O$20/($O$19/2)))^2*(((($C$19+$G$20)-$W199)*($O$20/($O$19/2)))*$AZ$8)/3)*$X$29))),IF('Silo Levels'!$L$15="Pumping",(($D$18*$X$29)+((PI()*(($C$21/2)^2)*($G$20-$W199))*$X$29))+((($D$18+$H$18)/3)*$BD$8)+(((PI()*($C$21/2)^2*(($C$21/2)*$AZ$8))/3)*$X$29),(($D$18*$X$29)+((PI()*(($C$21/2)^2)*($G$20-$W199))*$X$29))+((($D$18+$H$18)/3)*$BD$8)-(((PI()*($C$21/2)^2*(($C$21/2)*$AZ$8))/3)*$X$29)))</f>
        <v>138960.51962199277</v>
      </c>
      <c r="Y199" s="73">
        <v>16.8</v>
      </c>
      <c r="Z199" s="79">
        <f t="shared" si="23"/>
        <v>140620.12015848255</v>
      </c>
      <c r="AA199" s="53">
        <v>16.8</v>
      </c>
      <c r="AB199" s="80">
        <f>IF($AA199&gt;$G$20,IF('Silo Levels'!$L$16="Pumping",((PI()*((($C$19+$G$20)-$AA199)*($O$20/($O$19/2)))^2*((($O$20+$G$20)-$AA199))/3)*$AB$29)+(((PI()*((($C$19+$G$20)-$AA199)*($O$20/($O$19/2)))^2*(((($C$19+$G$20)-$AA199)*($O$20/($O$19/2)))*$AZ$9))/3)*$AB$29),(((PI()*((($C$19+$G$20)-$AA199)*($O$20/($O$19/2)))^2*((($O$20+$G$20)-$AA199)/3))*$AB$29)-((PI()*((($C$19+$G$20)-$AA199)*($O$20/($O$19/2)))^2*(((($C$19+$G$20)-$AA199)*($O$20/($O$19/2)))*$AZ$9)/3)*$AB$29))),IF('Silo Levels'!$L$16="Pumping",(($D$18*$AB$29)+((PI()*(($C$21/2)^2)*($G$20-$AA199))*$AB$29))+((($D$18+$H$18)/3)*$BD$9)+(((PI()*($C$21/2)^2*(($C$21/2)*$AZ$9))/3)*$AB$29),(($D$18*$AB$29)+((PI()*(($C$21/2)^2)*($G$20-$AA199))*$AB$29))+((($D$18+$H$18)/3)*$BD$9)-(((PI()*($C$21/2)^2*(($C$21/2)*$AZ$9))/3)*$AB$29)))</f>
        <v>136809.91443393135</v>
      </c>
      <c r="AC199" s="73">
        <v>16.8</v>
      </c>
      <c r="AD199" s="79">
        <f t="shared" si="26"/>
        <v>139822.7301530235</v>
      </c>
      <c r="AE199" s="53">
        <v>16.8</v>
      </c>
      <c r="AF199" s="80">
        <f>IF($AE199&gt;$G$20,IF('Silo Levels'!$L$17="Pumping",((PI()*((($C$19+$G$20)-$AE199)*($O$20/($O$19/2)))^2*((($O$20+$G$20)-$AE199))/3)*$AF$29)+(((PI()*((($C$19+$G$20)-$AE199)*($O$20/($O$19/2)))^2*(((($C$19+$G$20)-$AE199)*($O$20/($O$19/2)))*$AZ$10))/3)*$AF$29),(((PI()*((($C$19+$G$20)-$AE199)*($O$20/($O$19/2)))^2*((($O$20+$G$20)-$AE199)/3))*$AF$29)-((PI()*((($C$19+$G$20)-$AE199)*($O$20/($O$19/2)))^2*(((($C$19+$G$20)-$AE199)*($O$20/($O$19/2)))*$AZ$10)/3)*$AF$29))),IF('Silo Levels'!$L$17="Pumping",(($D$18*$AF$29)+((PI()*(($C$21/2)^2)*($G$20-$AE199))*$AF$29))+((($D$18+$H$18)/3)*$BD$10)+(((PI()*($C$21/2)^2*(($C$21/2)*$AZ$10))/3)*$AF$29),(($D$18*$AF$29)+((PI()*(($C$21/2)^2)*($G$20-$AE199))*$AF$29))+((($D$18+$H$18)/3)*$BD$10)-(((PI()*($C$21/2)^2*(($C$21/2)*$AZ$10))/3)*$AF$29)))</f>
        <v>136034.59570799765</v>
      </c>
      <c r="AG199" s="73">
        <v>16.8</v>
      </c>
      <c r="AH199" s="79">
        <f t="shared" si="24"/>
        <v>140446.24708426985</v>
      </c>
      <c r="AI199" s="53">
        <v>16.8</v>
      </c>
      <c r="AJ199" s="80">
        <f>IF($AI199&gt;$G$20,IF('Silo Levels'!$L$18="Pumping",((PI()*((($C$19+$G$20)-$AI199)*($O$20/($O$19/2)))^2*((($O$20+$G$20)-$AI199))/3)*$AJ$29)+(((PI()*((($C$19+$G$20)-$AI199)*($O$20/($O$19/2)))^2*(((($C$19+$G$20)-$AI199)*($O$20/($O$19/2)))*$AZ$11))/3)*$AJ$29),(((PI()*((($C$19+$G$20)-$AI199)*($O$20/($O$19/2)))^2*((($O$20+$G$20)-$AI199)/3))*$AJ$29)-((PI()*((($C$19+$G$20)-$AI199)*($O$20/($O$19/2)))^2*(((($C$19+$G$20)-$AI199)*($O$20/($O$19/2)))*$AZ$11)/3)*$AJ$29))),IF('Silo Levels'!$L$18="Pumping",(($D$18*$AJ$29)+((PI()*(($C$21/2)^2)*($G$20-$AI199))*$AJ$29))+((($D$18+$H$18)/3)*$BD$11)+(((PI()*($C$21/2)^2*(($C$21/2)*$AZ$11))/3)*$AJ$29),(($D$18*$AJ$29)+((PI()*(($C$21/2)^2)*($G$20-$AI199))*$AJ$29))+((($D$18+$H$18)/3)*$BD$11)-(((PI()*($C$21/2)^2*(($C$21/2)*$AZ$11))/3)*$AJ$29)))</f>
        <v>136640.85406265775</v>
      </c>
    </row>
    <row r="200" spans="1:36" x14ac:dyDescent="0.3">
      <c r="A200" s="48">
        <v>16.899999999999999</v>
      </c>
      <c r="B200" s="82">
        <f t="shared" si="18"/>
        <v>77912.472824891156</v>
      </c>
      <c r="C200" s="57">
        <v>16.899999999999999</v>
      </c>
      <c r="D200" s="58">
        <f>IF($C200&gt;$G$6,IF('Silo Levels'!$L$10="Pumping",((PI()*((($C$5+$G$6)-$C200)*($O$6/($O$5/2)))^2*((($O$6+$G$6)-$C200))/3)*$D$29)+(((PI()*((($C$5+$G$6)-$C200)*($O$6/($O$5/2)))^2*(((($C$5+$G$6)-$C200)*($O$6/($O$5/2)))*$AZ$3))/3)*$D$29),(((PI()*((($C$5+$G$6)-$C200)*($O$6/($O$5/2)))^2*((($O$6+$G$6)-$C200)/3))*$D$29)-((PI()*((($C$5+$G$6)-$C200)*($O$6/($O$5/2)))^2*(((($C$5+$G$6)-$C200)*($O$6/($O$5/2)))*$AZ$3)/3)*$D$29))),IF('Silo Levels'!$L$10="Pumping",(($D$4*$D$29)+((PI()*(($C$7/2)^2)*(G$6-$C200))*$D$29))+((($D$4+$H$4)/3)*$BE$3)+(((PI()*($C$7/2)^2*(($C$7/2)*$AZ$3))/3)*$D$29),(($D$4*$D$29)+((PI()*(($C$7/2)^2)*($G$6-$C200))*$D$29))+((($D$4+$H$4)/3)*$BE$3)-(((PI()*($C$7/2)^2*(($C$7/2)*$AZ$3))/3)*$D$29)))</f>
        <v>74856.966075184959</v>
      </c>
      <c r="E200" s="73">
        <v>16.899999999999999</v>
      </c>
      <c r="F200" s="82">
        <f t="shared" si="19"/>
        <v>68088.772668561054</v>
      </c>
      <c r="G200" s="57">
        <v>16.899999999999999</v>
      </c>
      <c r="H200" s="58">
        <f>IF($G200&gt;$G$6,IF('Silo Levels'!$L$11="Pumping",((PI()*((($C$5+$G$6)-$G200)*($O$6/($O$5/2)))^2*((($O$6+$G$6)-$G200))/3)*$H$29)+(((PI()*((($C$5+$G$6)-$G200)*($O$6/($O$5/2)))^2*(((($C$5+$G$6)-$G200)*($O$6/($O$5/2)))*$AZ$4))/3)*$H$29),(((PI()*((($C$5+$G$6)-$G200)*($O$6/($O$5/2)))^2*((($O$6+$G$6)-$G200)/3))*$H$29)-((PI()*((($C$5+$G$6)-$G200)*($O$6/($O$5/2)))^2*(((($C$5+$G$6)-$G200)*($O$6/($O$5/2)))*$AZ$4)/3)*$H$29))),IF('Silo Levels'!$L$11="Pumping",(($D$4*$H$29)+((PI()*(($C$7/2)^2)*(G$6-$G200))*$H$29))+((($D$4+$H$4)/3)*$BE$4)+(((PI()*($C$7/2)^2*(($C$7/2)*$AZ$4))/3)*$H$29),(($D$4*$H$29)+((PI()*(($C$7/2)^2)*($G$6-$G200))*$H$29))+((($D$4+$H$4)/3)*$BE$4)-(((PI()*($C$7/2)^2*(($C$7/2)*$AZ$4))/3)*$H$29)))</f>
        <v>65424.997553432579</v>
      </c>
      <c r="I200" s="73">
        <v>16.899999999999999</v>
      </c>
      <c r="J200" s="79">
        <f t="shared" si="20"/>
        <v>293823.30140781327</v>
      </c>
      <c r="K200" s="53">
        <v>16.899999999999999</v>
      </c>
      <c r="L200" s="80">
        <f>IF($K200&gt;$G$13,IF('Silo Levels'!$L$12="Pumping",((PI()*((($C$12+$G$13)-$K200)*($O$13/($O$12/2)))^2*((($O$13+$G$13)-$K200))/3)*$L$29)+(((PI()*((($C$12+$G$13)-$K200)*($O$13/($O$12/2)))^2*(((($C$12+$G$13)-$K200)*($O$13/($O$12/2)))*$AZ$5))/3)*$L$29),(((PI()*((($C$12+$G$13)-$K200)*($O$13/($O$12/2)))^2*((($O$13+$G$13)-$K200)/3))*$L$29)-((PI()*((($C$12+$G$13)-$K200)*($O$13/($O$12/2)))^2*(((($C$12+$G$13)-$K200)*($O$13/($O$12/2)))*$AZ$5)/3)*$L$29))),IF('Silo Levels'!$L$12="Pumping",(($D$11*$L$29)+((PI()*(($C$14/2)^2)*($G$13-$K200))*$L$29))+((($D$11+$H$11)/3)*$BD$5)+(((PI()*($C$14/2)^2*(($C$14/2)*$AZ$5))/3)*$L$29),(($D$11*$L$29)+((PI()*(($C$14/2)^2)*($G$13-$K200))*$L$29))+((($D$11+$H$11)/3)*$BD$5)-(((PI()*($C$14/2)^2*(($C$14/2)*$AZ$5))/3)*$L$29)))</f>
        <v>279625.2947282138</v>
      </c>
      <c r="M200" s="73">
        <v>16.899999999999999</v>
      </c>
      <c r="N200" s="79">
        <f t="shared" si="21"/>
        <v>150145.2031994962</v>
      </c>
      <c r="O200" s="53">
        <v>16.899999999999999</v>
      </c>
      <c r="P200" s="80">
        <f>IF($O200&gt;$G$20,IF('Silo Levels'!$L$13="Pumping",((PI()*((($C$19+$G$20)-$O200)*($O$20/($O$19/2)))^2*((($O$20+$G$20)-$O200))/3)*$P$29)+(((PI()*((($C$19+$G$20)-$O200)*($O$20/($O$19/2)))^2*(((($C$19+$G$20)-$O200)*($O$20/($O$19/2)))*$AZ$6))/3)*$P$29),(((PI()*((($C$19+$G$20)-$O200)*($O$20/($O$19/2)))^2*((($O$20+$G$20)-$O200)/3))*$P$29)-((PI()*((($C$19+$G$20)-$O200)*($O$20/($O$19/2)))^2*(((($C$19+$G$20)-$O200)*($O$20/($O$19/2)))*$AZ$6)/3)*$P$29))),IF('Silo Levels'!$L$13="Pumping",(($D$18*$P$29)+((PI()*(($C$21/2)^2)*($G$20-$O200))*$P$29))+((($D$18+$H$18)/3)*$BD$6)+(((PI()*($C$21/2)^2*(($C$21/2)*$AZ$6))/3)*$P$29),(($D$18*$P$29)+((PI()*(($C$21/2)^2)*($G$20-$O200))*$P$29))+((($D$18+$H$18)/3)*$BD$6)-(((PI()*($C$21/2)^2*(($C$21/2)*$AZ$6))/3)*$P$29)))</f>
        <v>146060.00186747144</v>
      </c>
      <c r="Q200" s="73">
        <v>16.899999999999999</v>
      </c>
      <c r="R200" s="79">
        <f t="shared" si="22"/>
        <v>146141.10096392303</v>
      </c>
      <c r="S200" s="53">
        <v>16.899999999999999</v>
      </c>
      <c r="T200" s="80">
        <f>IF($S200&gt;$G$20,IF('Silo Levels'!$L$14="Pumping",((PI()*((($C$19+$G$20)-$S200)*($O$20/($O$19/2)))^2*((($O$20+$G$20)-$S200))/3)*$T$29)+(((PI()*((($C$19+$G$20)-$S200)*($O$20/($O$19/2)))^2*(((($C$19+$G$20)-$S200)*($O$20/($O$19/2)))*$AZ$7))/3)*$T$29),(((PI()*((($C$19+$G$20)-$S200)*($O$20/($O$19/2)))^2*((($O$20+$G$20)-$S200)/3))*$T$29)-((PI()*((($C$19+$G$20)-$S200)*($O$20/($O$19/2)))^2*(((($C$19+$G$20)-$S200)*($O$20/($O$19/2)))*$AZ$7)/3)*$T$29))),IF('Silo Levels'!$L$14="Pumping",(($D$18*$T$29)+((PI()*(($C$21/2)^2)*($G$20-$S200))*$T$29))+((($D$18+$H$18)/3)*$BD$7)+(((PI()*($C$21/2)^2*(($C$21/2)*$AZ$7))/3)*$T$29),(($D$18*$T$29)+((PI()*(($C$21/2)^2)*($G$20-$S200))*$T$29))+((($D$18+$H$18)/3)*$BD$7)-(((PI()*($C$21/2)^2*(($C$21/2)*$AZ$7))/3)*$T$29)))</f>
        <v>142167.03949279417</v>
      </c>
      <c r="U200" s="73">
        <v>16.899999999999999</v>
      </c>
      <c r="V200" s="79">
        <f t="shared" si="25"/>
        <v>142443.45569703428</v>
      </c>
      <c r="W200" s="53">
        <v>16.899999999999999</v>
      </c>
      <c r="X200" s="80">
        <f>IF($W200&gt;$G$20,IF('Silo Levels'!$L$15="Pumping",((PI()*((($C$19+$G$20)-$W200)*($O$20/($O$19/2)))^2*((($O$20+$G$20)-$W200))/3)*$X$29)+(((PI()*((($C$19+$G$20)-$W200)*($O$20/($O$19/2)))^2*(((($C$19+$G$20)-$W200)*($O$20/($O$19/2)))*$AZ$8))/3)*$X$29),(((PI()*((($C$19+$G$20)-$W200)*($O$20/($O$19/2)))^2*((($O$20+$G$20)-$W200)/3))*$X$29)-((PI()*((($C$19+$G$20)-$W200)*($O$20/($O$19/2)))^2*(((($C$19+$G$20)-$W200)*($O$20/($O$19/2)))*$AZ$8)/3)*$X$29))),IF('Silo Levels'!$L$15="Pumping",(($D$18*$X$29)+((PI()*(($C$21/2)^2)*($G$20-$W200))*$X$29))+((($D$18+$H$18)/3)*$BD$8)+(((PI()*($C$21/2)^2*(($C$21/2)*$AZ$8))/3)*$X$29),(($D$18*$X$29)+((PI()*(($C$21/2)^2)*($G$20-$W200))*$X$29))+((($D$18+$H$18)/3)*$BD$8)-(((PI()*($C$21/2)^2*(($C$21/2)*$AZ$8))/3)*$X$29)))</f>
        <v>138572.02791416479</v>
      </c>
      <c r="Y200" s="73">
        <v>16.899999999999999</v>
      </c>
      <c r="Z200" s="79">
        <f t="shared" si="23"/>
        <v>140237.77198821399</v>
      </c>
      <c r="AA200" s="53">
        <v>16.899999999999999</v>
      </c>
      <c r="AB200" s="80">
        <f>IF($AA200&gt;$G$20,IF('Silo Levels'!$L$16="Pumping",((PI()*((($C$19+$G$20)-$AA200)*($O$20/($O$19/2)))^2*((($O$20+$G$20)-$AA200))/3)*$AB$29)+(((PI()*((($C$19+$G$20)-$AA200)*($O$20/($O$19/2)))^2*(((($C$19+$G$20)-$AA200)*($O$20/($O$19/2)))*$AZ$9))/3)*$AB$29),(((PI()*((($C$19+$G$20)-$AA200)*($O$20/($O$19/2)))^2*((($O$20+$G$20)-$AA200)/3))*$AB$29)-((PI()*((($C$19+$G$20)-$AA200)*($O$20/($O$19/2)))^2*(((($C$19+$G$20)-$AA200)*($O$20/($O$19/2)))*$AZ$9)/3)*$AB$29))),IF('Silo Levels'!$L$16="Pumping",(($D$18*$AB$29)+((PI()*(($C$21/2)^2)*($G$20-$AA200))*$AB$29))+((($D$18+$H$18)/3)*$BD$9)+(((PI()*($C$21/2)^2*(($C$21/2)*$AZ$9))/3)*$AB$29),(($D$18*$AB$29)+((PI()*(($C$21/2)^2)*($G$20-$AA200))*$AB$29))+((($D$18+$H$18)/3)*$BD$9)-(((PI()*($C$21/2)^2*(($C$21/2)*$AZ$9))/3)*$AB$29)))</f>
        <v>136427.5662636628</v>
      </c>
      <c r="AC200" s="73">
        <v>16.899999999999999</v>
      </c>
      <c r="AD200" s="79">
        <f t="shared" si="26"/>
        <v>139442.59680104881</v>
      </c>
      <c r="AE200" s="53">
        <v>16.899999999999999</v>
      </c>
      <c r="AF200" s="80">
        <f>IF($AE200&gt;$G$20,IF('Silo Levels'!$L$17="Pumping",((PI()*((($C$19+$G$20)-$AE200)*($O$20/($O$19/2)))^2*((($O$20+$G$20)-$AE200))/3)*$AF$29)+(((PI()*((($C$19+$G$20)-$AE200)*($O$20/($O$19/2)))^2*(((($C$19+$G$20)-$AE200)*($O$20/($O$19/2)))*$AZ$10))/3)*$AF$29),(((PI()*((($C$19+$G$20)-$AE200)*($O$20/($O$19/2)))^2*((($O$20+$G$20)-$AE200)/3))*$AF$29)-((PI()*((($C$19+$G$20)-$AE200)*($O$20/($O$19/2)))^2*(((($C$19+$G$20)-$AE200)*($O$20/($O$19/2)))*$AZ$10)/3)*$AF$29))),IF('Silo Levels'!$L$17="Pumping",(($D$18*$AF$29)+((PI()*(($C$21/2)^2)*($G$20-$AE200))*$AF$29))+((($D$18+$H$18)/3)*$BD$10)+(((PI()*($C$21/2)^2*(($C$21/2)*$AZ$10))/3)*$AF$29),(($D$18*$AF$29)+((PI()*(($C$21/2)^2)*($G$20-$AE200))*$AF$29))+((($D$18+$H$18)/3)*$BD$10)-(((PI()*($C$21/2)^2*(($C$21/2)*$AZ$10))/3)*$AF$29)))</f>
        <v>135654.46235602297</v>
      </c>
      <c r="AG200" s="73">
        <v>16.899999999999999</v>
      </c>
      <c r="AH200" s="79">
        <f t="shared" si="24"/>
        <v>140064.38186119523</v>
      </c>
      <c r="AI200" s="53">
        <v>16.899999999999999</v>
      </c>
      <c r="AJ200" s="80">
        <f>IF($AI200&gt;$G$20,IF('Silo Levels'!$L$18="Pumping",((PI()*((($C$19+$G$20)-$AI200)*($O$20/($O$19/2)))^2*((($O$20+$G$20)-$AI200))/3)*$AJ$29)+(((PI()*((($C$19+$G$20)-$AI200)*($O$20/($O$19/2)))^2*(((($C$19+$G$20)-$AI200)*($O$20/($O$19/2)))*$AZ$11))/3)*$AJ$29),(((PI()*((($C$19+$G$20)-$AI200)*($O$20/($O$19/2)))^2*((($O$20+$G$20)-$AI200)/3))*$AJ$29)-((PI()*((($C$19+$G$20)-$AI200)*($O$20/($O$19/2)))^2*(((($C$19+$G$20)-$AI200)*($O$20/($O$19/2)))*$AZ$11)/3)*$AJ$29))),IF('Silo Levels'!$L$18="Pumping",(($D$18*$AJ$29)+((PI()*(($C$21/2)^2)*($G$20-$AI200))*$AJ$29))+((($D$18+$H$18)/3)*$BD$11)+(((PI()*($C$21/2)^2*(($C$21/2)*$AZ$11))/3)*$AJ$29),(($D$18*$AJ$29)+((PI()*(($C$21/2)^2)*($G$20-$AI200))*$AJ$29))+((($D$18+$H$18)/3)*$BD$11)-(((PI()*($C$21/2)^2*(($C$21/2)*$AZ$11))/3)*$AJ$29)))</f>
        <v>136258.98883958312</v>
      </c>
    </row>
    <row r="201" spans="1:36" x14ac:dyDescent="0.3">
      <c r="A201" s="48">
        <v>17</v>
      </c>
      <c r="B201" s="82">
        <f t="shared" si="18"/>
        <v>77474.450951364328</v>
      </c>
      <c r="C201" s="57">
        <v>17</v>
      </c>
      <c r="D201" s="58">
        <f>IF($C201&gt;$G$6,IF('Silo Levels'!$L$10="Pumping",((PI()*((($C$5+$G$6)-$C201)*($O$6/($O$5/2)))^2*((($O$6+$G$6)-$C201))/3)*$D$29)+(((PI()*((($C$5+$G$6)-$C201)*($O$6/($O$5/2)))^2*(((($C$5+$G$6)-$C201)*($O$6/($O$5/2)))*$AZ$3))/3)*$D$29),(((PI()*((($C$5+$G$6)-$C201)*($O$6/($O$5/2)))^2*((($O$6+$G$6)-$C201)/3))*$D$29)-((PI()*((($C$5+$G$6)-$C201)*($O$6/($O$5/2)))^2*(((($C$5+$G$6)-$C201)*($O$6/($O$5/2)))*$AZ$3)/3)*$D$29))),IF('Silo Levels'!$L$10="Pumping",(($D$4*$D$29)+((PI()*(($C$7/2)^2)*(G$6-$C201))*$D$29))+((($D$4+$H$4)/3)*$BE$3)+(((PI()*($C$7/2)^2*(($C$7/2)*$AZ$3))/3)*$D$29),(($D$4*$D$29)+((PI()*(($C$7/2)^2)*($G$6-$C201))*$D$29))+((($D$4+$H$4)/3)*$BE$3)-(((PI()*($C$7/2)^2*(($C$7/2)*$AZ$3))/3)*$D$29)))</f>
        <v>74418.944201658131</v>
      </c>
      <c r="E201" s="73">
        <v>17</v>
      </c>
      <c r="F201" s="82">
        <f t="shared" si="19"/>
        <v>67706.907445486388</v>
      </c>
      <c r="G201" s="57">
        <v>17</v>
      </c>
      <c r="H201" s="58">
        <f>IF($G201&gt;$G$6,IF('Silo Levels'!$L$11="Pumping",((PI()*((($C$5+$G$6)-$G201)*($O$6/($O$5/2)))^2*((($O$6+$G$6)-$G201))/3)*$H$29)+(((PI()*((($C$5+$G$6)-$G201)*($O$6/($O$5/2)))^2*(((($C$5+$G$6)-$G201)*($O$6/($O$5/2)))*$AZ$4))/3)*$H$29),(((PI()*((($C$5+$G$6)-$G201)*($O$6/($O$5/2)))^2*((($O$6+$G$6)-$G201)/3))*$H$29)-((PI()*((($C$5+$G$6)-$G201)*($O$6/($O$5/2)))^2*(((($C$5+$G$6)-$G201)*($O$6/($O$5/2)))*$AZ$4)/3)*$H$29))),IF('Silo Levels'!$L$11="Pumping",(($D$4*$H$29)+((PI()*(($C$7/2)^2)*(G$6-$G201))*$H$29))+((($D$4+$H$4)/3)*$BE$4)+(((PI()*($C$7/2)^2*(($C$7/2)*$AZ$4))/3)*$H$29),(($D$4*$H$29)+((PI()*(($C$7/2)^2)*($G$6-$G201))*$H$29))+((($D$4+$H$4)/3)*$BE$4)-(((PI()*($C$7/2)^2*(($C$7/2)*$AZ$4))/3)*$H$29)))</f>
        <v>65043.132330357912</v>
      </c>
      <c r="I201" s="73">
        <v>17</v>
      </c>
      <c r="J201" s="79">
        <f t="shared" si="20"/>
        <v>292904.33657418221</v>
      </c>
      <c r="K201" s="53">
        <v>17</v>
      </c>
      <c r="L201" s="80">
        <f>IF($K201&gt;$G$13,IF('Silo Levels'!$L$12="Pumping",((PI()*((($C$12+$G$13)-$K201)*($O$13/($O$12/2)))^2*((($O$13+$G$13)-$K201))/3)*$L$29)+(((PI()*((($C$12+$G$13)-$K201)*($O$13/($O$12/2)))^2*(((($C$12+$G$13)-$K201)*($O$13/($O$12/2)))*$AZ$5))/3)*$L$29),(((PI()*((($C$12+$G$13)-$K201)*($O$13/($O$12/2)))^2*((($O$13+$G$13)-$K201)/3))*$L$29)-((PI()*((($C$12+$G$13)-$K201)*($O$13/($O$12/2)))^2*(((($C$12+$G$13)-$K201)*($O$13/($O$12/2)))*$AZ$5)/3)*$L$29))),IF('Silo Levels'!$L$12="Pumping",(($D$11*$L$29)+((PI()*(($C$14/2)^2)*($G$13-$K201))*$L$29))+((($D$11+$H$11)/3)*$BD$5)+(((PI()*($C$14/2)^2*(($C$14/2)*$AZ$5))/3)*$L$29),(($D$11*$L$29)+((PI()*(($C$14/2)^2)*($G$13-$K201))*$L$29))+((($D$11+$H$11)/3)*$BD$5)-(((PI()*($C$14/2)^2*(($C$14/2)*$AZ$5))/3)*$L$29)))</f>
        <v>278706.32989458274</v>
      </c>
      <c r="M201" s="73">
        <v>17</v>
      </c>
      <c r="N201" s="79">
        <f t="shared" si="21"/>
        <v>149735.25965119546</v>
      </c>
      <c r="O201" s="53">
        <v>17</v>
      </c>
      <c r="P201" s="80">
        <f>IF($O201&gt;$G$20,IF('Silo Levels'!$L$13="Pumping",((PI()*((($C$19+$G$20)-$O201)*($O$20/($O$19/2)))^2*((($O$20+$G$20)-$O201))/3)*$P$29)+(((PI()*((($C$19+$G$20)-$O201)*($O$20/($O$19/2)))^2*(((($C$19+$G$20)-$O201)*($O$20/($O$19/2)))*$AZ$6))/3)*$P$29),(((PI()*((($C$19+$G$20)-$O201)*($O$20/($O$19/2)))^2*((($O$20+$G$20)-$O201)/3))*$P$29)-((PI()*((($C$19+$G$20)-$O201)*($O$20/($O$19/2)))^2*(((($C$19+$G$20)-$O201)*($O$20/($O$19/2)))*$AZ$6)/3)*$P$29))),IF('Silo Levels'!$L$13="Pumping",(($D$18*$P$29)+((PI()*(($C$21/2)^2)*($G$20-$O201))*$P$29))+((($D$18+$H$18)/3)*$BD$6)+(((PI()*($C$21/2)^2*(($C$21/2)*$AZ$6))/3)*$P$29),(($D$18*$P$29)+((PI()*(($C$21/2)^2)*($G$20-$O201))*$P$29))+((($D$18+$H$18)/3)*$BD$6)-(((PI()*($C$21/2)^2*(($C$21/2)*$AZ$6))/3)*$P$29)))</f>
        <v>145650.0583191707</v>
      </c>
      <c r="Q201" s="73">
        <v>17</v>
      </c>
      <c r="R201" s="79">
        <f t="shared" si="22"/>
        <v>145742.3101264021</v>
      </c>
      <c r="S201" s="53">
        <v>17</v>
      </c>
      <c r="T201" s="80">
        <f>IF($S201&gt;$G$20,IF('Silo Levels'!$L$14="Pumping",((PI()*((($C$19+$G$20)-$S201)*($O$20/($O$19/2)))^2*((($O$20+$G$20)-$S201))/3)*$T$29)+(((PI()*((($C$19+$G$20)-$S201)*($O$20/($O$19/2)))^2*(((($C$19+$G$20)-$S201)*($O$20/($O$19/2)))*$AZ$7))/3)*$T$29),(((PI()*((($C$19+$G$20)-$S201)*($O$20/($O$19/2)))^2*((($O$20+$G$20)-$S201)/3))*$T$29)-((PI()*((($C$19+$G$20)-$S201)*($O$20/($O$19/2)))^2*(((($C$19+$G$20)-$S201)*($O$20/($O$19/2)))*$AZ$7)/3)*$T$29))),IF('Silo Levels'!$L$14="Pumping",(($D$18*$T$29)+((PI()*(($C$21/2)^2)*($G$20-$S201))*$T$29))+((($D$18+$H$18)/3)*$BD$7)+(((PI()*($C$21/2)^2*(($C$21/2)*$AZ$7))/3)*$T$29),(($D$18*$T$29)+((PI()*(($C$21/2)^2)*($G$20-$S201))*$T$29))+((($D$18+$H$18)/3)*$BD$7)-(((PI()*($C$21/2)^2*(($C$21/2)*$AZ$7))/3)*$T$29)))</f>
        <v>141768.24865527323</v>
      </c>
      <c r="U201" s="73">
        <v>17</v>
      </c>
      <c r="V201" s="79">
        <f t="shared" si="25"/>
        <v>142054.96398920624</v>
      </c>
      <c r="W201" s="53">
        <v>17</v>
      </c>
      <c r="X201" s="80">
        <f>IF($W201&gt;$G$20,IF('Silo Levels'!$L$15="Pumping",((PI()*((($C$19+$G$20)-$W201)*($O$20/($O$19/2)))^2*((($O$20+$G$20)-$W201))/3)*$X$29)+(((PI()*((($C$19+$G$20)-$W201)*($O$20/($O$19/2)))^2*(((($C$19+$G$20)-$W201)*($O$20/($O$19/2)))*$AZ$8))/3)*$X$29),(((PI()*((($C$19+$G$20)-$W201)*($O$20/($O$19/2)))^2*((($O$20+$G$20)-$W201)/3))*$X$29)-((PI()*((($C$19+$G$20)-$W201)*($O$20/($O$19/2)))^2*(((($C$19+$G$20)-$W201)*($O$20/($O$19/2)))*$AZ$8)/3)*$X$29))),IF('Silo Levels'!$L$15="Pumping",(($D$18*$X$29)+((PI()*(($C$21/2)^2)*($G$20-$W201))*$X$29))+((($D$18+$H$18)/3)*$BD$8)+(((PI()*($C$21/2)^2*(($C$21/2)*$AZ$8))/3)*$X$29),(($D$18*$X$29)+((PI()*(($C$21/2)^2)*($G$20-$W201))*$X$29))+((($D$18+$H$18)/3)*$BD$8)-(((PI()*($C$21/2)^2*(($C$21/2)*$AZ$8))/3)*$X$29)))</f>
        <v>138183.53620633675</v>
      </c>
      <c r="Y201" s="73">
        <v>17</v>
      </c>
      <c r="Z201" s="79">
        <f t="shared" si="23"/>
        <v>139855.42381794544</v>
      </c>
      <c r="AA201" s="53">
        <v>17</v>
      </c>
      <c r="AB201" s="80">
        <f>IF($AA201&gt;$G$20,IF('Silo Levels'!$L$16="Pumping",((PI()*((($C$19+$G$20)-$AA201)*($O$20/($O$19/2)))^2*((($O$20+$G$20)-$AA201))/3)*$AB$29)+(((PI()*((($C$19+$G$20)-$AA201)*($O$20/($O$19/2)))^2*(((($C$19+$G$20)-$AA201)*($O$20/($O$19/2)))*$AZ$9))/3)*$AB$29),(((PI()*((($C$19+$G$20)-$AA201)*($O$20/($O$19/2)))^2*((($O$20+$G$20)-$AA201)/3))*$AB$29)-((PI()*((($C$19+$G$20)-$AA201)*($O$20/($O$19/2)))^2*(((($C$19+$G$20)-$AA201)*($O$20/($O$19/2)))*$AZ$9)/3)*$AB$29))),IF('Silo Levels'!$L$16="Pumping",(($D$18*$AB$29)+((PI()*(($C$21/2)^2)*($G$20-$AA201))*$AB$29))+((($D$18+$H$18)/3)*$BD$9)+(((PI()*($C$21/2)^2*(($C$21/2)*$AZ$9))/3)*$AB$29),(($D$18*$AB$29)+((PI()*(($C$21/2)^2)*($G$20-$AA201))*$AB$29))+((($D$18+$H$18)/3)*$BD$9)-(((PI()*($C$21/2)^2*(($C$21/2)*$AZ$9))/3)*$AB$29)))</f>
        <v>136045.21809339424</v>
      </c>
      <c r="AC201" s="73">
        <v>17</v>
      </c>
      <c r="AD201" s="79">
        <f t="shared" si="26"/>
        <v>139062.46344907407</v>
      </c>
      <c r="AE201" s="53">
        <v>17</v>
      </c>
      <c r="AF201" s="80">
        <f>IF($AE201&gt;$G$20,IF('Silo Levels'!$L$17="Pumping",((PI()*((($C$19+$G$20)-$AE201)*($O$20/($O$19/2)))^2*((($O$20+$G$20)-$AE201))/3)*$AF$29)+(((PI()*((($C$19+$G$20)-$AE201)*($O$20/($O$19/2)))^2*(((($C$19+$G$20)-$AE201)*($O$20/($O$19/2)))*$AZ$10))/3)*$AF$29),(((PI()*((($C$19+$G$20)-$AE201)*($O$20/($O$19/2)))^2*((($O$20+$G$20)-$AE201)/3))*$AF$29)-((PI()*((($C$19+$G$20)-$AE201)*($O$20/($O$19/2)))^2*(((($C$19+$G$20)-$AE201)*($O$20/($O$19/2)))*$AZ$10)/3)*$AF$29))),IF('Silo Levels'!$L$17="Pumping",(($D$18*$AF$29)+((PI()*(($C$21/2)^2)*($G$20-$AE201))*$AF$29))+((($D$18+$H$18)/3)*$BD$10)+(((PI()*($C$21/2)^2*(($C$21/2)*$AZ$10))/3)*$AF$29),(($D$18*$AF$29)+((PI()*(($C$21/2)^2)*($G$20-$AE201))*$AF$29))+((($D$18+$H$18)/3)*$BD$10)-(((PI()*($C$21/2)^2*(($C$21/2)*$AZ$10))/3)*$AF$29)))</f>
        <v>135274.32900404822</v>
      </c>
      <c r="AG201" s="73">
        <v>17</v>
      </c>
      <c r="AH201" s="79">
        <f t="shared" si="24"/>
        <v>139682.51663812055</v>
      </c>
      <c r="AI201" s="53">
        <v>17</v>
      </c>
      <c r="AJ201" s="80">
        <f>IF($AI201&gt;$G$20,IF('Silo Levels'!$L$18="Pumping",((PI()*((($C$19+$G$20)-$AI201)*($O$20/($O$19/2)))^2*((($O$20+$G$20)-$AI201))/3)*$AJ$29)+(((PI()*((($C$19+$G$20)-$AI201)*($O$20/($O$19/2)))^2*(((($C$19+$G$20)-$AI201)*($O$20/($O$19/2)))*$AZ$11))/3)*$AJ$29),(((PI()*((($C$19+$G$20)-$AI201)*($O$20/($O$19/2)))^2*((($O$20+$G$20)-$AI201)/3))*$AJ$29)-((PI()*((($C$19+$G$20)-$AI201)*($O$20/($O$19/2)))^2*(((($C$19+$G$20)-$AI201)*($O$20/($O$19/2)))*$AZ$11)/3)*$AJ$29))),IF('Silo Levels'!$L$18="Pumping",(($D$18*$AJ$29)+((PI()*(($C$21/2)^2)*($G$20-$AI201))*$AJ$29))+((($D$18+$H$18)/3)*$BD$11)+(((PI()*($C$21/2)^2*(($C$21/2)*$AZ$11))/3)*$AJ$29),(($D$18*$AJ$29)+((PI()*(($C$21/2)^2)*($G$20-$AI201))*$AJ$29))+((($D$18+$H$18)/3)*$BD$11)-(((PI()*($C$21/2)^2*(($C$21/2)*$AZ$11))/3)*$AJ$29)))</f>
        <v>135877.12361650844</v>
      </c>
    </row>
    <row r="202" spans="1:36" x14ac:dyDescent="0.3">
      <c r="A202" s="48">
        <v>17.100000000000001</v>
      </c>
      <c r="B202" s="82">
        <f t="shared" si="18"/>
        <v>77036.4290778375</v>
      </c>
      <c r="C202" s="57">
        <v>17.100000000000001</v>
      </c>
      <c r="D202" s="58">
        <f>IF($C202&gt;$G$6,IF('Silo Levels'!$L$10="Pumping",((PI()*((($C$5+$G$6)-$C202)*($O$6/($O$5/2)))^2*((($O$6+$G$6)-$C202))/3)*$D$29)+(((PI()*((($C$5+$G$6)-$C202)*($O$6/($O$5/2)))^2*(((($C$5+$G$6)-$C202)*($O$6/($O$5/2)))*$AZ$3))/3)*$D$29),(((PI()*((($C$5+$G$6)-$C202)*($O$6/($O$5/2)))^2*((($O$6+$G$6)-$C202)/3))*$D$29)-((PI()*((($C$5+$G$6)-$C202)*($O$6/($O$5/2)))^2*(((($C$5+$G$6)-$C202)*($O$6/($O$5/2)))*$AZ$3)/3)*$D$29))),IF('Silo Levels'!$L$10="Pumping",(($D$4*$D$29)+((PI()*(($C$7/2)^2)*(G$6-$C202))*$D$29))+((($D$4+$H$4)/3)*$BE$3)+(((PI()*($C$7/2)^2*(($C$7/2)*$AZ$3))/3)*$D$29),(($D$4*$D$29)+((PI()*(($C$7/2)^2)*($G$6-$C202))*$D$29))+((($D$4+$H$4)/3)*$BE$3)-(((PI()*($C$7/2)^2*(($C$7/2)*$AZ$3))/3)*$D$29)))</f>
        <v>73980.922328131302</v>
      </c>
      <c r="E202" s="73">
        <v>17.100000000000001</v>
      </c>
      <c r="F202" s="82">
        <f t="shared" si="19"/>
        <v>67325.042222411706</v>
      </c>
      <c r="G202" s="57">
        <v>17.100000000000001</v>
      </c>
      <c r="H202" s="58">
        <f>IF($G202&gt;$G$6,IF('Silo Levels'!$L$11="Pumping",((PI()*((($C$5+$G$6)-$G202)*($O$6/($O$5/2)))^2*((($O$6+$G$6)-$G202))/3)*$H$29)+(((PI()*((($C$5+$G$6)-$G202)*($O$6/($O$5/2)))^2*(((($C$5+$G$6)-$G202)*($O$6/($O$5/2)))*$AZ$4))/3)*$H$29),(((PI()*((($C$5+$G$6)-$G202)*($O$6/($O$5/2)))^2*((($O$6+$G$6)-$G202)/3))*$H$29)-((PI()*((($C$5+$G$6)-$G202)*($O$6/($O$5/2)))^2*(((($C$5+$G$6)-$G202)*($O$6/($O$5/2)))*$AZ$4)/3)*$H$29))),IF('Silo Levels'!$L$11="Pumping",(($D$4*$H$29)+((PI()*(($C$7/2)^2)*(G$6-$G202))*$H$29))+((($D$4+$H$4)/3)*$BE$4)+(((PI()*($C$7/2)^2*(($C$7/2)*$AZ$4))/3)*$H$29),(($D$4*$H$29)+((PI()*(($C$7/2)^2)*($G$6-$G202))*$H$29))+((($D$4+$H$4)/3)*$BE$4)-(((PI()*($C$7/2)^2*(($C$7/2)*$AZ$4))/3)*$H$29)))</f>
        <v>64661.267107283231</v>
      </c>
      <c r="I202" s="73">
        <v>17.100000000000001</v>
      </c>
      <c r="J202" s="79">
        <f t="shared" si="20"/>
        <v>291985.37174055114</v>
      </c>
      <c r="K202" s="53">
        <v>17.100000000000001</v>
      </c>
      <c r="L202" s="80">
        <f>IF($K202&gt;$G$13,IF('Silo Levels'!$L$12="Pumping",((PI()*((($C$12+$G$13)-$K202)*($O$13/($O$12/2)))^2*((($O$13+$G$13)-$K202))/3)*$L$29)+(((PI()*((($C$12+$G$13)-$K202)*($O$13/($O$12/2)))^2*(((($C$12+$G$13)-$K202)*($O$13/($O$12/2)))*$AZ$5))/3)*$L$29),(((PI()*((($C$12+$G$13)-$K202)*($O$13/($O$12/2)))^2*((($O$13+$G$13)-$K202)/3))*$L$29)-((PI()*((($C$12+$G$13)-$K202)*($O$13/($O$12/2)))^2*(((($C$12+$G$13)-$K202)*($O$13/($O$12/2)))*$AZ$5)/3)*$L$29))),IF('Silo Levels'!$L$12="Pumping",(($D$11*$L$29)+((PI()*(($C$14/2)^2)*($G$13-$K202))*$L$29))+((($D$11+$H$11)/3)*$BD$5)+(((PI()*($C$14/2)^2*(($C$14/2)*$AZ$5))/3)*$L$29),(($D$11*$L$29)+((PI()*(($C$14/2)^2)*($G$13-$K202))*$L$29))+((($D$11+$H$11)/3)*$BD$5)-(((PI()*($C$14/2)^2*(($C$14/2)*$AZ$5))/3)*$L$29)))</f>
        <v>277787.36506095168</v>
      </c>
      <c r="M202" s="73">
        <v>17.100000000000001</v>
      </c>
      <c r="N202" s="79">
        <f t="shared" si="21"/>
        <v>149325.31610289472</v>
      </c>
      <c r="O202" s="53">
        <v>17.100000000000001</v>
      </c>
      <c r="P202" s="80">
        <f>IF($O202&gt;$G$20,IF('Silo Levels'!$L$13="Pumping",((PI()*((($C$19+$G$20)-$O202)*($O$20/($O$19/2)))^2*((($O$20+$G$20)-$O202))/3)*$P$29)+(((PI()*((($C$19+$G$20)-$O202)*($O$20/($O$19/2)))^2*(((($C$19+$G$20)-$O202)*($O$20/($O$19/2)))*$AZ$6))/3)*$P$29),(((PI()*((($C$19+$G$20)-$O202)*($O$20/($O$19/2)))^2*((($O$20+$G$20)-$O202)/3))*$P$29)-((PI()*((($C$19+$G$20)-$O202)*($O$20/($O$19/2)))^2*(((($C$19+$G$20)-$O202)*($O$20/($O$19/2)))*$AZ$6)/3)*$P$29))),IF('Silo Levels'!$L$13="Pumping",(($D$18*$P$29)+((PI()*(($C$21/2)^2)*($G$20-$O202))*$P$29))+((($D$18+$H$18)/3)*$BD$6)+(((PI()*($C$21/2)^2*(($C$21/2)*$AZ$6))/3)*$P$29),(($D$18*$P$29)+((PI()*(($C$21/2)^2)*($G$20-$O202))*$P$29))+((($D$18+$H$18)/3)*$BD$6)-(((PI()*($C$21/2)^2*(($C$21/2)*$AZ$6))/3)*$P$29)))</f>
        <v>145240.11477086996</v>
      </c>
      <c r="Q202" s="73">
        <v>17.100000000000001</v>
      </c>
      <c r="R202" s="79">
        <f t="shared" si="22"/>
        <v>145343.51928888113</v>
      </c>
      <c r="S202" s="53">
        <v>17.100000000000001</v>
      </c>
      <c r="T202" s="80">
        <f>IF($S202&gt;$G$20,IF('Silo Levels'!$L$14="Pumping",((PI()*((($C$19+$G$20)-$S202)*($O$20/($O$19/2)))^2*((($O$20+$G$20)-$S202))/3)*$T$29)+(((PI()*((($C$19+$G$20)-$S202)*($O$20/($O$19/2)))^2*(((($C$19+$G$20)-$S202)*($O$20/($O$19/2)))*$AZ$7))/3)*$T$29),(((PI()*((($C$19+$G$20)-$S202)*($O$20/($O$19/2)))^2*((($O$20+$G$20)-$S202)/3))*$T$29)-((PI()*((($C$19+$G$20)-$S202)*($O$20/($O$19/2)))^2*(((($C$19+$G$20)-$S202)*($O$20/($O$19/2)))*$AZ$7)/3)*$T$29))),IF('Silo Levels'!$L$14="Pumping",(($D$18*$T$29)+((PI()*(($C$21/2)^2)*($G$20-$S202))*$T$29))+((($D$18+$H$18)/3)*$BD$7)+(((PI()*($C$21/2)^2*(($C$21/2)*$AZ$7))/3)*$T$29),(($D$18*$T$29)+((PI()*(($C$21/2)^2)*($G$20-$S202))*$T$29))+((($D$18+$H$18)/3)*$BD$7)-(((PI()*($C$21/2)^2*(($C$21/2)*$AZ$7))/3)*$T$29)))</f>
        <v>141369.45781775226</v>
      </c>
      <c r="U202" s="73">
        <v>17.100000000000001</v>
      </c>
      <c r="V202" s="79">
        <f t="shared" si="25"/>
        <v>141666.4722813782</v>
      </c>
      <c r="W202" s="53">
        <v>17.100000000000001</v>
      </c>
      <c r="X202" s="80">
        <f>IF($W202&gt;$G$20,IF('Silo Levels'!$L$15="Pumping",((PI()*((($C$19+$G$20)-$W202)*($O$20/($O$19/2)))^2*((($O$20+$G$20)-$W202))/3)*$X$29)+(((PI()*((($C$19+$G$20)-$W202)*($O$20/($O$19/2)))^2*(((($C$19+$G$20)-$W202)*($O$20/($O$19/2)))*$AZ$8))/3)*$X$29),(((PI()*((($C$19+$G$20)-$W202)*($O$20/($O$19/2)))^2*((($O$20+$G$20)-$W202)/3))*$X$29)-((PI()*((($C$19+$G$20)-$W202)*($O$20/($O$19/2)))^2*(((($C$19+$G$20)-$W202)*($O$20/($O$19/2)))*$AZ$8)/3)*$X$29))),IF('Silo Levels'!$L$15="Pumping",(($D$18*$X$29)+((PI()*(($C$21/2)^2)*($G$20-$W202))*$X$29))+((($D$18+$H$18)/3)*$BD$8)+(((PI()*($C$21/2)^2*(($C$21/2)*$AZ$8))/3)*$X$29),(($D$18*$X$29)+((PI()*(($C$21/2)^2)*($G$20-$W202))*$X$29))+((($D$18+$H$18)/3)*$BD$8)-(((PI()*($C$21/2)^2*(($C$21/2)*$AZ$8))/3)*$X$29)))</f>
        <v>137795.04449850871</v>
      </c>
      <c r="Y202" s="73">
        <v>17.100000000000001</v>
      </c>
      <c r="Z202" s="79">
        <f t="shared" si="23"/>
        <v>139473.07564767689</v>
      </c>
      <c r="AA202" s="53">
        <v>17.100000000000001</v>
      </c>
      <c r="AB202" s="80">
        <f>IF($AA202&gt;$G$20,IF('Silo Levels'!$L$16="Pumping",((PI()*((($C$19+$G$20)-$AA202)*($O$20/($O$19/2)))^2*((($O$20+$G$20)-$AA202))/3)*$AB$29)+(((PI()*((($C$19+$G$20)-$AA202)*($O$20/($O$19/2)))^2*(((($C$19+$G$20)-$AA202)*($O$20/($O$19/2)))*$AZ$9))/3)*$AB$29),(((PI()*((($C$19+$G$20)-$AA202)*($O$20/($O$19/2)))^2*((($O$20+$G$20)-$AA202)/3))*$AB$29)-((PI()*((($C$19+$G$20)-$AA202)*($O$20/($O$19/2)))^2*(((($C$19+$G$20)-$AA202)*($O$20/($O$19/2)))*$AZ$9)/3)*$AB$29))),IF('Silo Levels'!$L$16="Pumping",(($D$18*$AB$29)+((PI()*(($C$21/2)^2)*($G$20-$AA202))*$AB$29))+((($D$18+$H$18)/3)*$BD$9)+(((PI()*($C$21/2)^2*(($C$21/2)*$AZ$9))/3)*$AB$29),(($D$18*$AB$29)+((PI()*(($C$21/2)^2)*($G$20-$AA202))*$AB$29))+((($D$18+$H$18)/3)*$BD$9)-(((PI()*($C$21/2)^2*(($C$21/2)*$AZ$9))/3)*$AB$29)))</f>
        <v>135662.86992312569</v>
      </c>
      <c r="AC202" s="73">
        <v>17.100000000000001</v>
      </c>
      <c r="AD202" s="79">
        <f t="shared" si="26"/>
        <v>138682.33009709936</v>
      </c>
      <c r="AE202" s="53">
        <v>17.100000000000001</v>
      </c>
      <c r="AF202" s="80">
        <f>IF($AE202&gt;$G$20,IF('Silo Levels'!$L$17="Pumping",((PI()*((($C$19+$G$20)-$AE202)*($O$20/($O$19/2)))^2*((($O$20+$G$20)-$AE202))/3)*$AF$29)+(((PI()*((($C$19+$G$20)-$AE202)*($O$20/($O$19/2)))^2*(((($C$19+$G$20)-$AE202)*($O$20/($O$19/2)))*$AZ$10))/3)*$AF$29),(((PI()*((($C$19+$G$20)-$AE202)*($O$20/($O$19/2)))^2*((($O$20+$G$20)-$AE202)/3))*$AF$29)-((PI()*((($C$19+$G$20)-$AE202)*($O$20/($O$19/2)))^2*(((($C$19+$G$20)-$AE202)*($O$20/($O$19/2)))*$AZ$10)/3)*$AF$29))),IF('Silo Levels'!$L$17="Pumping",(($D$18*$AF$29)+((PI()*(($C$21/2)^2)*($G$20-$AE202))*$AF$29))+((($D$18+$H$18)/3)*$BD$10)+(((PI()*($C$21/2)^2*(($C$21/2)*$AZ$10))/3)*$AF$29),(($D$18*$AF$29)+((PI()*(($C$21/2)^2)*($G$20-$AE202))*$AF$29))+((($D$18+$H$18)/3)*$BD$10)-(((PI()*($C$21/2)^2*(($C$21/2)*$AZ$10))/3)*$AF$29)))</f>
        <v>134894.19565207351</v>
      </c>
      <c r="AG202" s="73">
        <v>17.100000000000001</v>
      </c>
      <c r="AH202" s="79">
        <f t="shared" si="24"/>
        <v>139300.65141504587</v>
      </c>
      <c r="AI202" s="53">
        <v>17.100000000000001</v>
      </c>
      <c r="AJ202" s="80">
        <f>IF($AI202&gt;$G$20,IF('Silo Levels'!$L$18="Pumping",((PI()*((($C$19+$G$20)-$AI202)*($O$20/($O$19/2)))^2*((($O$20+$G$20)-$AI202))/3)*$AJ$29)+(((PI()*((($C$19+$G$20)-$AI202)*($O$20/($O$19/2)))^2*(((($C$19+$G$20)-$AI202)*($O$20/($O$19/2)))*$AZ$11))/3)*$AJ$29),(((PI()*((($C$19+$G$20)-$AI202)*($O$20/($O$19/2)))^2*((($O$20+$G$20)-$AI202)/3))*$AJ$29)-((PI()*((($C$19+$G$20)-$AI202)*($O$20/($O$19/2)))^2*(((($C$19+$G$20)-$AI202)*($O$20/($O$19/2)))*$AZ$11)/3)*$AJ$29))),IF('Silo Levels'!$L$18="Pumping",(($D$18*$AJ$29)+((PI()*(($C$21/2)^2)*($G$20-$AI202))*$AJ$29))+((($D$18+$H$18)/3)*$BD$11)+(((PI()*($C$21/2)^2*(($C$21/2)*$AZ$11))/3)*$AJ$29),(($D$18*$AJ$29)+((PI()*(($C$21/2)^2)*($G$20-$AI202))*$AJ$29))+((($D$18+$H$18)/3)*$BD$11)-(((PI()*($C$21/2)^2*(($C$21/2)*$AZ$11))/3)*$AJ$29)))</f>
        <v>135495.25839343376</v>
      </c>
    </row>
    <row r="203" spans="1:36" x14ac:dyDescent="0.3">
      <c r="A203" s="48">
        <v>17.2</v>
      </c>
      <c r="B203" s="82">
        <f t="shared" si="18"/>
        <v>76598.407204310686</v>
      </c>
      <c r="C203" s="57">
        <v>17.2</v>
      </c>
      <c r="D203" s="58">
        <f>IF($C203&gt;$G$6,IF('Silo Levels'!$L$10="Pumping",((PI()*((($C$5+$G$6)-$C203)*($O$6/($O$5/2)))^2*((($O$6+$G$6)-$C203))/3)*$D$29)+(((PI()*((($C$5+$G$6)-$C203)*($O$6/($O$5/2)))^2*(((($C$5+$G$6)-$C203)*($O$6/($O$5/2)))*$AZ$3))/3)*$D$29),(((PI()*((($C$5+$G$6)-$C203)*($O$6/($O$5/2)))^2*((($O$6+$G$6)-$C203)/3))*$D$29)-((PI()*((($C$5+$G$6)-$C203)*($O$6/($O$5/2)))^2*(((($C$5+$G$6)-$C203)*($O$6/($O$5/2)))*$AZ$3)/3)*$D$29))),IF('Silo Levels'!$L$10="Pumping",(($D$4*$D$29)+((PI()*(($C$7/2)^2)*(G$6-$C203))*$D$29))+((($D$4+$H$4)/3)*$BE$3)+(((PI()*($C$7/2)^2*(($C$7/2)*$AZ$3))/3)*$D$29),(($D$4*$D$29)+((PI()*(($C$7/2)^2)*($G$6-$C203))*$D$29))+((($D$4+$H$4)/3)*$BE$3)-(((PI()*($C$7/2)^2*(($C$7/2)*$AZ$3))/3)*$D$29)))</f>
        <v>73542.900454604489</v>
      </c>
      <c r="E203" s="73">
        <v>17.2</v>
      </c>
      <c r="F203" s="82">
        <f t="shared" si="19"/>
        <v>66943.176999337054</v>
      </c>
      <c r="G203" s="57">
        <v>17.2</v>
      </c>
      <c r="H203" s="58">
        <f>IF($G203&gt;$G$6,IF('Silo Levels'!$L$11="Pumping",((PI()*((($C$5+$G$6)-$G203)*($O$6/($O$5/2)))^2*((($O$6+$G$6)-$G203))/3)*$H$29)+(((PI()*((($C$5+$G$6)-$G203)*($O$6/($O$5/2)))^2*(((($C$5+$G$6)-$G203)*($O$6/($O$5/2)))*$AZ$4))/3)*$H$29),(((PI()*((($C$5+$G$6)-$G203)*($O$6/($O$5/2)))^2*((($O$6+$G$6)-$G203)/3))*$H$29)-((PI()*((($C$5+$G$6)-$G203)*($O$6/($O$5/2)))^2*(((($C$5+$G$6)-$G203)*($O$6/($O$5/2)))*$AZ$4)/3)*$H$29))),IF('Silo Levels'!$L$11="Pumping",(($D$4*$H$29)+((PI()*(($C$7/2)^2)*(G$6-$G203))*$H$29))+((($D$4+$H$4)/3)*$BE$4)+(((PI()*($C$7/2)^2*(($C$7/2)*$AZ$4))/3)*$H$29),(($D$4*$H$29)+((PI()*(($C$7/2)^2)*($G$6-$G203))*$H$29))+((($D$4+$H$4)/3)*$BE$4)-(((PI()*($C$7/2)^2*(($C$7/2)*$AZ$4))/3)*$H$29)))</f>
        <v>64279.401884208579</v>
      </c>
      <c r="I203" s="73">
        <v>17.2</v>
      </c>
      <c r="J203" s="79">
        <f t="shared" si="20"/>
        <v>291066.40690692014</v>
      </c>
      <c r="K203" s="53">
        <v>17.2</v>
      </c>
      <c r="L203" s="80">
        <f>IF($K203&gt;$G$13,IF('Silo Levels'!$L$12="Pumping",((PI()*((($C$12+$G$13)-$K203)*($O$13/($O$12/2)))^2*((($O$13+$G$13)-$K203))/3)*$L$29)+(((PI()*((($C$12+$G$13)-$K203)*($O$13/($O$12/2)))^2*(((($C$12+$G$13)-$K203)*($O$13/($O$12/2)))*$AZ$5))/3)*$L$29),(((PI()*((($C$12+$G$13)-$K203)*($O$13/($O$12/2)))^2*((($O$13+$G$13)-$K203)/3))*$L$29)-((PI()*((($C$12+$G$13)-$K203)*($O$13/($O$12/2)))^2*(((($C$12+$G$13)-$K203)*($O$13/($O$12/2)))*$AZ$5)/3)*$L$29))),IF('Silo Levels'!$L$12="Pumping",(($D$11*$L$29)+((PI()*(($C$14/2)^2)*($G$13-$K203))*$L$29))+((($D$11+$H$11)/3)*$BD$5)+(((PI()*($C$14/2)^2*(($C$14/2)*$AZ$5))/3)*$L$29),(($D$11*$L$29)+((PI()*(($C$14/2)^2)*($G$13-$K203))*$L$29))+((($D$11+$H$11)/3)*$BD$5)-(((PI()*($C$14/2)^2*(($C$14/2)*$AZ$5))/3)*$L$29)))</f>
        <v>276868.40022732067</v>
      </c>
      <c r="M203" s="73">
        <v>17.2</v>
      </c>
      <c r="N203" s="79">
        <f t="shared" si="21"/>
        <v>148915.37255459398</v>
      </c>
      <c r="O203" s="53">
        <v>17.2</v>
      </c>
      <c r="P203" s="80">
        <f>IF($O203&gt;$G$20,IF('Silo Levels'!$L$13="Pumping",((PI()*((($C$19+$G$20)-$O203)*($O$20/($O$19/2)))^2*((($O$20+$G$20)-$O203))/3)*$P$29)+(((PI()*((($C$19+$G$20)-$O203)*($O$20/($O$19/2)))^2*(((($C$19+$G$20)-$O203)*($O$20/($O$19/2)))*$AZ$6))/3)*$P$29),(((PI()*((($C$19+$G$20)-$O203)*($O$20/($O$19/2)))^2*((($O$20+$G$20)-$O203)/3))*$P$29)-((PI()*((($C$19+$G$20)-$O203)*($O$20/($O$19/2)))^2*(((($C$19+$G$20)-$O203)*($O$20/($O$19/2)))*$AZ$6)/3)*$P$29))),IF('Silo Levels'!$L$13="Pumping",(($D$18*$P$29)+((PI()*(($C$21/2)^2)*($G$20-$O203))*$P$29))+((($D$18+$H$18)/3)*$BD$6)+(((PI()*($C$21/2)^2*(($C$21/2)*$AZ$6))/3)*$P$29),(($D$18*$P$29)+((PI()*(($C$21/2)^2)*($G$20-$O203))*$P$29))+((($D$18+$H$18)/3)*$BD$6)-(((PI()*($C$21/2)^2*(($C$21/2)*$AZ$6))/3)*$P$29)))</f>
        <v>144830.17122256922</v>
      </c>
      <c r="Q203" s="73">
        <v>17.2</v>
      </c>
      <c r="R203" s="79">
        <f t="shared" si="22"/>
        <v>144944.72845136022</v>
      </c>
      <c r="S203" s="53">
        <v>17.2</v>
      </c>
      <c r="T203" s="80">
        <f>IF($S203&gt;$G$20,IF('Silo Levels'!$L$14="Pumping",((PI()*((($C$19+$G$20)-$S203)*($O$20/($O$19/2)))^2*((($O$20+$G$20)-$S203))/3)*$T$29)+(((PI()*((($C$19+$G$20)-$S203)*($O$20/($O$19/2)))^2*(((($C$19+$G$20)-$S203)*($O$20/($O$19/2)))*$AZ$7))/3)*$T$29),(((PI()*((($C$19+$G$20)-$S203)*($O$20/($O$19/2)))^2*((($O$20+$G$20)-$S203)/3))*$T$29)-((PI()*((($C$19+$G$20)-$S203)*($O$20/($O$19/2)))^2*(((($C$19+$G$20)-$S203)*($O$20/($O$19/2)))*$AZ$7)/3)*$T$29))),IF('Silo Levels'!$L$14="Pumping",(($D$18*$T$29)+((PI()*(($C$21/2)^2)*($G$20-$S203))*$T$29))+((($D$18+$H$18)/3)*$BD$7)+(((PI()*($C$21/2)^2*(($C$21/2)*$AZ$7))/3)*$T$29),(($D$18*$T$29)+((PI()*(($C$21/2)^2)*($G$20-$S203))*$T$29))+((($D$18+$H$18)/3)*$BD$7)-(((PI()*($C$21/2)^2*(($C$21/2)*$AZ$7))/3)*$T$29)))</f>
        <v>140970.66698023136</v>
      </c>
      <c r="U203" s="73">
        <v>17.2</v>
      </c>
      <c r="V203" s="79">
        <f t="shared" si="25"/>
        <v>141277.98057355022</v>
      </c>
      <c r="W203" s="53">
        <v>17.2</v>
      </c>
      <c r="X203" s="80">
        <f>IF($W203&gt;$G$20,IF('Silo Levels'!$L$15="Pumping",((PI()*((($C$19+$G$20)-$W203)*($O$20/($O$19/2)))^2*((($O$20+$G$20)-$W203))/3)*$X$29)+(((PI()*((($C$19+$G$20)-$W203)*($O$20/($O$19/2)))^2*(((($C$19+$G$20)-$W203)*($O$20/($O$19/2)))*$AZ$8))/3)*$X$29),(((PI()*((($C$19+$G$20)-$W203)*($O$20/($O$19/2)))^2*((($O$20+$G$20)-$W203)/3))*$X$29)-((PI()*((($C$19+$G$20)-$W203)*($O$20/($O$19/2)))^2*(((($C$19+$G$20)-$W203)*($O$20/($O$19/2)))*$AZ$8)/3)*$X$29))),IF('Silo Levels'!$L$15="Pumping",(($D$18*$X$29)+((PI()*(($C$21/2)^2)*($G$20-$W203))*$X$29))+((($D$18+$H$18)/3)*$BD$8)+(((PI()*($C$21/2)^2*(($C$21/2)*$AZ$8))/3)*$X$29),(($D$18*$X$29)+((PI()*(($C$21/2)^2)*($G$20-$W203))*$X$29))+((($D$18+$H$18)/3)*$BD$8)-(((PI()*($C$21/2)^2*(($C$21/2)*$AZ$8))/3)*$X$29)))</f>
        <v>137406.55279068073</v>
      </c>
      <c r="Y203" s="73">
        <v>17.2</v>
      </c>
      <c r="Z203" s="79">
        <f t="shared" si="23"/>
        <v>139090.72747740833</v>
      </c>
      <c r="AA203" s="53">
        <v>17.2</v>
      </c>
      <c r="AB203" s="80">
        <f>IF($AA203&gt;$G$20,IF('Silo Levels'!$L$16="Pumping",((PI()*((($C$19+$G$20)-$AA203)*($O$20/($O$19/2)))^2*((($O$20+$G$20)-$AA203))/3)*$AB$29)+(((PI()*((($C$19+$G$20)-$AA203)*($O$20/($O$19/2)))^2*(((($C$19+$G$20)-$AA203)*($O$20/($O$19/2)))*$AZ$9))/3)*$AB$29),(((PI()*((($C$19+$G$20)-$AA203)*($O$20/($O$19/2)))^2*((($O$20+$G$20)-$AA203)/3))*$AB$29)-((PI()*((($C$19+$G$20)-$AA203)*($O$20/($O$19/2)))^2*(((($C$19+$G$20)-$AA203)*($O$20/($O$19/2)))*$AZ$9)/3)*$AB$29))),IF('Silo Levels'!$L$16="Pumping",(($D$18*$AB$29)+((PI()*(($C$21/2)^2)*($G$20-$AA203))*$AB$29))+((($D$18+$H$18)/3)*$BD$9)+(((PI()*($C$21/2)^2*(($C$21/2)*$AZ$9))/3)*$AB$29),(($D$18*$AB$29)+((PI()*(($C$21/2)^2)*($G$20-$AA203))*$AB$29))+((($D$18+$H$18)/3)*$BD$9)-(((PI()*($C$21/2)^2*(($C$21/2)*$AZ$9))/3)*$AB$29)))</f>
        <v>135280.52175285714</v>
      </c>
      <c r="AC203" s="73">
        <v>17.2</v>
      </c>
      <c r="AD203" s="79">
        <f t="shared" si="26"/>
        <v>138302.19674512465</v>
      </c>
      <c r="AE203" s="53">
        <v>17.2</v>
      </c>
      <c r="AF203" s="80">
        <f>IF($AE203&gt;$G$20,IF('Silo Levels'!$L$17="Pumping",((PI()*((($C$19+$G$20)-$AE203)*($O$20/($O$19/2)))^2*((($O$20+$G$20)-$AE203))/3)*$AF$29)+(((PI()*((($C$19+$G$20)-$AE203)*($O$20/($O$19/2)))^2*(((($C$19+$G$20)-$AE203)*($O$20/($O$19/2)))*$AZ$10))/3)*$AF$29),(((PI()*((($C$19+$G$20)-$AE203)*($O$20/($O$19/2)))^2*((($O$20+$G$20)-$AE203)/3))*$AF$29)-((PI()*((($C$19+$G$20)-$AE203)*($O$20/($O$19/2)))^2*(((($C$19+$G$20)-$AE203)*($O$20/($O$19/2)))*$AZ$10)/3)*$AF$29))),IF('Silo Levels'!$L$17="Pumping",(($D$18*$AF$29)+((PI()*(($C$21/2)^2)*($G$20-$AE203))*$AF$29))+((($D$18+$H$18)/3)*$BD$10)+(((PI()*($C$21/2)^2*(($C$21/2)*$AZ$10))/3)*$AF$29),(($D$18*$AF$29)+((PI()*(($C$21/2)^2)*($G$20-$AE203))*$AF$29))+((($D$18+$H$18)/3)*$BD$10)-(((PI()*($C$21/2)^2*(($C$21/2)*$AZ$10))/3)*$AF$29)))</f>
        <v>134514.0623000988</v>
      </c>
      <c r="AG203" s="73">
        <v>17.2</v>
      </c>
      <c r="AH203" s="79">
        <f t="shared" si="24"/>
        <v>138918.78619197122</v>
      </c>
      <c r="AI203" s="53">
        <v>17.2</v>
      </c>
      <c r="AJ203" s="80">
        <f>IF($AI203&gt;$G$20,IF('Silo Levels'!$L$18="Pumping",((PI()*((($C$19+$G$20)-$AI203)*($O$20/($O$19/2)))^2*((($O$20+$G$20)-$AI203))/3)*$AJ$29)+(((PI()*((($C$19+$G$20)-$AI203)*($O$20/($O$19/2)))^2*(((($C$19+$G$20)-$AI203)*($O$20/($O$19/2)))*$AZ$11))/3)*$AJ$29),(((PI()*((($C$19+$G$20)-$AI203)*($O$20/($O$19/2)))^2*((($O$20+$G$20)-$AI203)/3))*$AJ$29)-((PI()*((($C$19+$G$20)-$AI203)*($O$20/($O$19/2)))^2*(((($C$19+$G$20)-$AI203)*($O$20/($O$19/2)))*$AZ$11)/3)*$AJ$29))),IF('Silo Levels'!$L$18="Pumping",(($D$18*$AJ$29)+((PI()*(($C$21/2)^2)*($G$20-$AI203))*$AJ$29))+((($D$18+$H$18)/3)*$BD$11)+(((PI()*($C$21/2)^2*(($C$21/2)*$AZ$11))/3)*$AJ$29),(($D$18*$AJ$29)+((PI()*(($C$21/2)^2)*($G$20-$AI203))*$AJ$29))+((($D$18+$H$18)/3)*$BD$11)-(((PI()*($C$21/2)^2*(($C$21/2)*$AZ$11))/3)*$AJ$29)))</f>
        <v>135113.39317035911</v>
      </c>
    </row>
    <row r="204" spans="1:36" x14ac:dyDescent="0.3">
      <c r="A204" s="48">
        <v>17.3</v>
      </c>
      <c r="B204" s="82">
        <f t="shared" si="18"/>
        <v>76160.385330783858</v>
      </c>
      <c r="C204" s="57">
        <v>17.3</v>
      </c>
      <c r="D204" s="58">
        <f>IF($C204&gt;$G$6,IF('Silo Levels'!$L$10="Pumping",((PI()*((($C$5+$G$6)-$C204)*($O$6/($O$5/2)))^2*((($O$6+$G$6)-$C204))/3)*$D$29)+(((PI()*((($C$5+$G$6)-$C204)*($O$6/($O$5/2)))^2*(((($C$5+$G$6)-$C204)*($O$6/($O$5/2)))*$AZ$3))/3)*$D$29),(((PI()*((($C$5+$G$6)-$C204)*($O$6/($O$5/2)))^2*((($O$6+$G$6)-$C204)/3))*$D$29)-((PI()*((($C$5+$G$6)-$C204)*($O$6/($O$5/2)))^2*(((($C$5+$G$6)-$C204)*($O$6/($O$5/2)))*$AZ$3)/3)*$D$29))),IF('Silo Levels'!$L$10="Pumping",(($D$4*$D$29)+((PI()*(($C$7/2)^2)*(G$6-$C204))*$D$29))+((($D$4+$H$4)/3)*$BE$3)+(((PI()*($C$7/2)^2*(($C$7/2)*$AZ$3))/3)*$D$29),(($D$4*$D$29)+((PI()*(($C$7/2)^2)*($G$6-$C204))*$D$29))+((($D$4+$H$4)/3)*$BE$3)-(((PI()*($C$7/2)^2*(($C$7/2)*$AZ$3))/3)*$D$29)))</f>
        <v>73104.878581077661</v>
      </c>
      <c r="E204" s="73">
        <v>17.3</v>
      </c>
      <c r="F204" s="82">
        <f t="shared" si="19"/>
        <v>66561.311776262388</v>
      </c>
      <c r="G204" s="57">
        <v>17.3</v>
      </c>
      <c r="H204" s="58">
        <f>IF($G204&gt;$G$6,IF('Silo Levels'!$L$11="Pumping",((PI()*((($C$5+$G$6)-$G204)*($O$6/($O$5/2)))^2*((($O$6+$G$6)-$G204))/3)*$H$29)+(((PI()*((($C$5+$G$6)-$G204)*($O$6/($O$5/2)))^2*(((($C$5+$G$6)-$G204)*($O$6/($O$5/2)))*$AZ$4))/3)*$H$29),(((PI()*((($C$5+$G$6)-$G204)*($O$6/($O$5/2)))^2*((($O$6+$G$6)-$G204)/3))*$H$29)-((PI()*((($C$5+$G$6)-$G204)*($O$6/($O$5/2)))^2*(((($C$5+$G$6)-$G204)*($O$6/($O$5/2)))*$AZ$4)/3)*$H$29))),IF('Silo Levels'!$L$11="Pumping",(($D$4*$H$29)+((PI()*(($C$7/2)^2)*(G$6-$G204))*$H$29))+((($D$4+$H$4)/3)*$BE$4)+(((PI()*($C$7/2)^2*(($C$7/2)*$AZ$4))/3)*$H$29),(($D$4*$H$29)+((PI()*(($C$7/2)^2)*($G$6-$G204))*$H$29))+((($D$4+$H$4)/3)*$BE$4)-(((PI()*($C$7/2)^2*(($C$7/2)*$AZ$4))/3)*$H$29)))</f>
        <v>63897.536661133912</v>
      </c>
      <c r="I204" s="73">
        <v>17.3</v>
      </c>
      <c r="J204" s="79">
        <f t="shared" si="20"/>
        <v>290147.44207328907</v>
      </c>
      <c r="K204" s="53">
        <v>17.3</v>
      </c>
      <c r="L204" s="80">
        <f>IF($K204&gt;$G$13,IF('Silo Levels'!$L$12="Pumping",((PI()*((($C$12+$G$13)-$K204)*($O$13/($O$12/2)))^2*((($O$13+$G$13)-$K204))/3)*$L$29)+(((PI()*((($C$12+$G$13)-$K204)*($O$13/($O$12/2)))^2*(((($C$12+$G$13)-$K204)*($O$13/($O$12/2)))*$AZ$5))/3)*$L$29),(((PI()*((($C$12+$G$13)-$K204)*($O$13/($O$12/2)))^2*((($O$13+$G$13)-$K204)/3))*$L$29)-((PI()*((($C$12+$G$13)-$K204)*($O$13/($O$12/2)))^2*(((($C$12+$G$13)-$K204)*($O$13/($O$12/2)))*$AZ$5)/3)*$L$29))),IF('Silo Levels'!$L$12="Pumping",(($D$11*$L$29)+((PI()*(($C$14/2)^2)*($G$13-$K204))*$L$29))+((($D$11+$H$11)/3)*$BD$5)+(((PI()*($C$14/2)^2*(($C$14/2)*$AZ$5))/3)*$L$29),(($D$11*$L$29)+((PI()*(($C$14/2)^2)*($G$13-$K204))*$L$29))+((($D$11+$H$11)/3)*$BD$5)-(((PI()*($C$14/2)^2*(($C$14/2)*$AZ$5))/3)*$L$29)))</f>
        <v>275949.43539368961</v>
      </c>
      <c r="M204" s="73">
        <v>17.3</v>
      </c>
      <c r="N204" s="79">
        <f t="shared" si="21"/>
        <v>148505.42900629321</v>
      </c>
      <c r="O204" s="53">
        <v>17.3</v>
      </c>
      <c r="P204" s="80">
        <f>IF($O204&gt;$G$20,IF('Silo Levels'!$L$13="Pumping",((PI()*((($C$19+$G$20)-$O204)*($O$20/($O$19/2)))^2*((($O$20+$G$20)-$O204))/3)*$P$29)+(((PI()*((($C$19+$G$20)-$O204)*($O$20/($O$19/2)))^2*(((($C$19+$G$20)-$O204)*($O$20/($O$19/2)))*$AZ$6))/3)*$P$29),(((PI()*((($C$19+$G$20)-$O204)*($O$20/($O$19/2)))^2*((($O$20+$G$20)-$O204)/3))*$P$29)-((PI()*((($C$19+$G$20)-$O204)*($O$20/($O$19/2)))^2*(((($C$19+$G$20)-$O204)*($O$20/($O$19/2)))*$AZ$6)/3)*$P$29))),IF('Silo Levels'!$L$13="Pumping",(($D$18*$P$29)+((PI()*(($C$21/2)^2)*($G$20-$O204))*$P$29))+((($D$18+$H$18)/3)*$BD$6)+(((PI()*($C$21/2)^2*(($C$21/2)*$AZ$6))/3)*$P$29),(($D$18*$P$29)+((PI()*(($C$21/2)^2)*($G$20-$O204))*$P$29))+((($D$18+$H$18)/3)*$BD$6)-(((PI()*($C$21/2)^2*(($C$21/2)*$AZ$6))/3)*$P$29)))</f>
        <v>144420.22767426845</v>
      </c>
      <c r="Q204" s="73">
        <v>17.3</v>
      </c>
      <c r="R204" s="79">
        <f t="shared" si="22"/>
        <v>144545.93761383925</v>
      </c>
      <c r="S204" s="53">
        <v>17.3</v>
      </c>
      <c r="T204" s="80">
        <f>IF($S204&gt;$G$20,IF('Silo Levels'!$L$14="Pumping",((PI()*((($C$19+$G$20)-$S204)*($O$20/($O$19/2)))^2*((($O$20+$G$20)-$S204))/3)*$T$29)+(((PI()*((($C$19+$G$20)-$S204)*($O$20/($O$19/2)))^2*(((($C$19+$G$20)-$S204)*($O$20/($O$19/2)))*$AZ$7))/3)*$T$29),(((PI()*((($C$19+$G$20)-$S204)*($O$20/($O$19/2)))^2*((($O$20+$G$20)-$S204)/3))*$T$29)-((PI()*((($C$19+$G$20)-$S204)*($O$20/($O$19/2)))^2*(((($C$19+$G$20)-$S204)*($O$20/($O$19/2)))*$AZ$7)/3)*$T$29))),IF('Silo Levels'!$L$14="Pumping",(($D$18*$T$29)+((PI()*(($C$21/2)^2)*($G$20-$S204))*$T$29))+((($D$18+$H$18)/3)*$BD$7)+(((PI()*($C$21/2)^2*(($C$21/2)*$AZ$7))/3)*$T$29),(($D$18*$T$29)+((PI()*(($C$21/2)^2)*($G$20-$S204))*$T$29))+((($D$18+$H$18)/3)*$BD$7)-(((PI()*($C$21/2)^2*(($C$21/2)*$AZ$7))/3)*$T$29)))</f>
        <v>140571.87614271039</v>
      </c>
      <c r="U204" s="73">
        <v>17.3</v>
      </c>
      <c r="V204" s="79">
        <f t="shared" si="25"/>
        <v>140889.48886572217</v>
      </c>
      <c r="W204" s="53">
        <v>17.3</v>
      </c>
      <c r="X204" s="80">
        <f>IF($W204&gt;$G$20,IF('Silo Levels'!$L$15="Pumping",((PI()*((($C$19+$G$20)-$W204)*($O$20/($O$19/2)))^2*((($O$20+$G$20)-$W204))/3)*$X$29)+(((PI()*((($C$19+$G$20)-$W204)*($O$20/($O$19/2)))^2*(((($C$19+$G$20)-$W204)*($O$20/($O$19/2)))*$AZ$8))/3)*$X$29),(((PI()*((($C$19+$G$20)-$W204)*($O$20/($O$19/2)))^2*((($O$20+$G$20)-$W204)/3))*$X$29)-((PI()*((($C$19+$G$20)-$W204)*($O$20/($O$19/2)))^2*(((($C$19+$G$20)-$W204)*($O$20/($O$19/2)))*$AZ$8)/3)*$X$29))),IF('Silo Levels'!$L$15="Pumping",(($D$18*$X$29)+((PI()*(($C$21/2)^2)*($G$20-$W204))*$X$29))+((($D$18+$H$18)/3)*$BD$8)+(((PI()*($C$21/2)^2*(($C$21/2)*$AZ$8))/3)*$X$29),(($D$18*$X$29)+((PI()*(($C$21/2)^2)*($G$20-$W204))*$X$29))+((($D$18+$H$18)/3)*$BD$8)-(((PI()*($C$21/2)^2*(($C$21/2)*$AZ$8))/3)*$X$29)))</f>
        <v>137018.06108285268</v>
      </c>
      <c r="Y204" s="73">
        <v>17.3</v>
      </c>
      <c r="Z204" s="79">
        <f t="shared" si="23"/>
        <v>138708.37930713978</v>
      </c>
      <c r="AA204" s="53">
        <v>17.3</v>
      </c>
      <c r="AB204" s="80">
        <f>IF($AA204&gt;$G$20,IF('Silo Levels'!$L$16="Pumping",((PI()*((($C$19+$G$20)-$AA204)*($O$20/($O$19/2)))^2*((($O$20+$G$20)-$AA204))/3)*$AB$29)+(((PI()*((($C$19+$G$20)-$AA204)*($O$20/($O$19/2)))^2*(((($C$19+$G$20)-$AA204)*($O$20/($O$19/2)))*$AZ$9))/3)*$AB$29),(((PI()*((($C$19+$G$20)-$AA204)*($O$20/($O$19/2)))^2*((($O$20+$G$20)-$AA204)/3))*$AB$29)-((PI()*((($C$19+$G$20)-$AA204)*($O$20/($O$19/2)))^2*(((($C$19+$G$20)-$AA204)*($O$20/($O$19/2)))*$AZ$9)/3)*$AB$29))),IF('Silo Levels'!$L$16="Pumping",(($D$18*$AB$29)+((PI()*(($C$21/2)^2)*($G$20-$AA204))*$AB$29))+((($D$18+$H$18)/3)*$BD$9)+(((PI()*($C$21/2)^2*(($C$21/2)*$AZ$9))/3)*$AB$29),(($D$18*$AB$29)+((PI()*(($C$21/2)^2)*($G$20-$AA204))*$AB$29))+((($D$18+$H$18)/3)*$BD$9)-(((PI()*($C$21/2)^2*(($C$21/2)*$AZ$9))/3)*$AB$29)))</f>
        <v>134898.17358258858</v>
      </c>
      <c r="AC204" s="73">
        <v>17.3</v>
      </c>
      <c r="AD204" s="79">
        <f t="shared" si="26"/>
        <v>137922.0633931499</v>
      </c>
      <c r="AE204" s="53">
        <v>17.3</v>
      </c>
      <c r="AF204" s="80">
        <f>IF($AE204&gt;$G$20,IF('Silo Levels'!$L$17="Pumping",((PI()*((($C$19+$G$20)-$AE204)*($O$20/($O$19/2)))^2*((($O$20+$G$20)-$AE204))/3)*$AF$29)+(((PI()*((($C$19+$G$20)-$AE204)*($O$20/($O$19/2)))^2*(((($C$19+$G$20)-$AE204)*($O$20/($O$19/2)))*$AZ$10))/3)*$AF$29),(((PI()*((($C$19+$G$20)-$AE204)*($O$20/($O$19/2)))^2*((($O$20+$G$20)-$AE204)/3))*$AF$29)-((PI()*((($C$19+$G$20)-$AE204)*($O$20/($O$19/2)))^2*(((($C$19+$G$20)-$AE204)*($O$20/($O$19/2)))*$AZ$10)/3)*$AF$29))),IF('Silo Levels'!$L$17="Pumping",(($D$18*$AF$29)+((PI()*(($C$21/2)^2)*($G$20-$AE204))*$AF$29))+((($D$18+$H$18)/3)*$BD$10)+(((PI()*($C$21/2)^2*(($C$21/2)*$AZ$10))/3)*$AF$29),(($D$18*$AF$29)+((PI()*(($C$21/2)^2)*($G$20-$AE204))*$AF$29))+((($D$18+$H$18)/3)*$BD$10)-(((PI()*($C$21/2)^2*(($C$21/2)*$AZ$10))/3)*$AF$29)))</f>
        <v>134133.92894812406</v>
      </c>
      <c r="AG204" s="73">
        <v>17.3</v>
      </c>
      <c r="AH204" s="79">
        <f t="shared" si="24"/>
        <v>138536.92096889653</v>
      </c>
      <c r="AI204" s="53">
        <v>17.3</v>
      </c>
      <c r="AJ204" s="80">
        <f>IF($AI204&gt;$G$20,IF('Silo Levels'!$L$18="Pumping",((PI()*((($C$19+$G$20)-$AI204)*($O$20/($O$19/2)))^2*((($O$20+$G$20)-$AI204))/3)*$AJ$29)+(((PI()*((($C$19+$G$20)-$AI204)*($O$20/($O$19/2)))^2*(((($C$19+$G$20)-$AI204)*($O$20/($O$19/2)))*$AZ$11))/3)*$AJ$29),(((PI()*((($C$19+$G$20)-$AI204)*($O$20/($O$19/2)))^2*((($O$20+$G$20)-$AI204)/3))*$AJ$29)-((PI()*((($C$19+$G$20)-$AI204)*($O$20/($O$19/2)))^2*(((($C$19+$G$20)-$AI204)*($O$20/($O$19/2)))*$AZ$11)/3)*$AJ$29))),IF('Silo Levels'!$L$18="Pumping",(($D$18*$AJ$29)+((PI()*(($C$21/2)^2)*($G$20-$AI204))*$AJ$29))+((($D$18+$H$18)/3)*$BD$11)+(((PI()*($C$21/2)^2*(($C$21/2)*$AZ$11))/3)*$AJ$29),(($D$18*$AJ$29)+((PI()*(($C$21/2)^2)*($G$20-$AI204))*$AJ$29))+((($D$18+$H$18)/3)*$BD$11)-(((PI()*($C$21/2)^2*(($C$21/2)*$AZ$11))/3)*$AJ$29)))</f>
        <v>134731.52794728443</v>
      </c>
    </row>
    <row r="205" spans="1:36" x14ac:dyDescent="0.3">
      <c r="A205" s="48">
        <v>17.399999999999999</v>
      </c>
      <c r="B205" s="82">
        <f t="shared" si="18"/>
        <v>75722.363457257059</v>
      </c>
      <c r="C205" s="57">
        <v>17.399999999999999</v>
      </c>
      <c r="D205" s="58">
        <f>IF($C205&gt;$G$6,IF('Silo Levels'!$L$10="Pumping",((PI()*((($C$5+$G$6)-$C205)*($O$6/($O$5/2)))^2*((($O$6+$G$6)-$C205))/3)*$D$29)+(((PI()*((($C$5+$G$6)-$C205)*($O$6/($O$5/2)))^2*(((($C$5+$G$6)-$C205)*($O$6/($O$5/2)))*$AZ$3))/3)*$D$29),(((PI()*((($C$5+$G$6)-$C205)*($O$6/($O$5/2)))^2*((($O$6+$G$6)-$C205)/3))*$D$29)-((PI()*((($C$5+$G$6)-$C205)*($O$6/($O$5/2)))^2*(((($C$5+$G$6)-$C205)*($O$6/($O$5/2)))*$AZ$3)/3)*$D$29))),IF('Silo Levels'!$L$10="Pumping",(($D$4*$D$29)+((PI()*(($C$7/2)^2)*(G$6-$C205))*$D$29))+((($D$4+$H$4)/3)*$BE$3)+(((PI()*($C$7/2)^2*(($C$7/2)*$AZ$3))/3)*$D$29),(($D$4*$D$29)+((PI()*(($C$7/2)^2)*($G$6-$C205))*$D$29))+((($D$4+$H$4)/3)*$BE$3)-(((PI()*($C$7/2)^2*(($C$7/2)*$AZ$3))/3)*$D$29)))</f>
        <v>72666.856707550862</v>
      </c>
      <c r="E205" s="73">
        <v>17.399999999999999</v>
      </c>
      <c r="F205" s="82">
        <f t="shared" si="19"/>
        <v>66179.446553187721</v>
      </c>
      <c r="G205" s="57">
        <v>17.399999999999999</v>
      </c>
      <c r="H205" s="58">
        <f>IF($G205&gt;$G$6,IF('Silo Levels'!$L$11="Pumping",((PI()*((($C$5+$G$6)-$G205)*($O$6/($O$5/2)))^2*((($O$6+$G$6)-$G205))/3)*$H$29)+(((PI()*((($C$5+$G$6)-$G205)*($O$6/($O$5/2)))^2*(((($C$5+$G$6)-$G205)*($O$6/($O$5/2)))*$AZ$4))/3)*$H$29),(((PI()*((($C$5+$G$6)-$G205)*($O$6/($O$5/2)))^2*((($O$6+$G$6)-$G205)/3))*$H$29)-((PI()*((($C$5+$G$6)-$G205)*($O$6/($O$5/2)))^2*(((($C$5+$G$6)-$G205)*($O$6/($O$5/2)))*$AZ$4)/3)*$H$29))),IF('Silo Levels'!$L$11="Pumping",(($D$4*$H$29)+((PI()*(($C$7/2)^2)*(G$6-$G205))*$H$29))+((($D$4+$H$4)/3)*$BE$4)+(((PI()*($C$7/2)^2*(($C$7/2)*$AZ$4))/3)*$H$29),(($D$4*$H$29)+((PI()*(($C$7/2)^2)*($G$6-$G205))*$H$29))+((($D$4+$H$4)/3)*$BE$4)-(((PI()*($C$7/2)^2*(($C$7/2)*$AZ$4))/3)*$H$29)))</f>
        <v>63515.671438059246</v>
      </c>
      <c r="I205" s="73">
        <v>17.399999999999999</v>
      </c>
      <c r="J205" s="79">
        <f t="shared" si="20"/>
        <v>289228.47723965812</v>
      </c>
      <c r="K205" s="53">
        <v>17.399999999999999</v>
      </c>
      <c r="L205" s="80">
        <f>IF($K205&gt;$G$13,IF('Silo Levels'!$L$12="Pumping",((PI()*((($C$12+$G$13)-$K205)*($O$13/($O$12/2)))^2*((($O$13+$G$13)-$K205))/3)*$L$29)+(((PI()*((($C$12+$G$13)-$K205)*($O$13/($O$12/2)))^2*(((($C$12+$G$13)-$K205)*($O$13/($O$12/2)))*$AZ$5))/3)*$L$29),(((PI()*((($C$12+$G$13)-$K205)*($O$13/($O$12/2)))^2*((($O$13+$G$13)-$K205)/3))*$L$29)-((PI()*((($C$12+$G$13)-$K205)*($O$13/($O$12/2)))^2*(((($C$12+$G$13)-$K205)*($O$13/($O$12/2)))*$AZ$5)/3)*$L$29))),IF('Silo Levels'!$L$12="Pumping",(($D$11*$L$29)+((PI()*(($C$14/2)^2)*($G$13-$K205))*$L$29))+((($D$11+$H$11)/3)*$BD$5)+(((PI()*($C$14/2)^2*(($C$14/2)*$AZ$5))/3)*$L$29),(($D$11*$L$29)+((PI()*(($C$14/2)^2)*($G$13-$K205))*$L$29))+((($D$11+$H$11)/3)*$BD$5)-(((PI()*($C$14/2)^2*(($C$14/2)*$AZ$5))/3)*$L$29)))</f>
        <v>275030.47056005866</v>
      </c>
      <c r="M205" s="73">
        <v>17.399999999999999</v>
      </c>
      <c r="N205" s="79">
        <f t="shared" si="21"/>
        <v>148095.4854579925</v>
      </c>
      <c r="O205" s="53">
        <v>17.399999999999999</v>
      </c>
      <c r="P205" s="80">
        <f>IF($O205&gt;$G$20,IF('Silo Levels'!$L$13="Pumping",((PI()*((($C$19+$G$20)-$O205)*($O$20/($O$19/2)))^2*((($O$20+$G$20)-$O205))/3)*$P$29)+(((PI()*((($C$19+$G$20)-$O205)*($O$20/($O$19/2)))^2*(((($C$19+$G$20)-$O205)*($O$20/($O$19/2)))*$AZ$6))/3)*$P$29),(((PI()*((($C$19+$G$20)-$O205)*($O$20/($O$19/2)))^2*((($O$20+$G$20)-$O205)/3))*$P$29)-((PI()*((($C$19+$G$20)-$O205)*($O$20/($O$19/2)))^2*(((($C$19+$G$20)-$O205)*($O$20/($O$19/2)))*$AZ$6)/3)*$P$29))),IF('Silo Levels'!$L$13="Pumping",(($D$18*$P$29)+((PI()*(($C$21/2)^2)*($G$20-$O205))*$P$29))+((($D$18+$H$18)/3)*$BD$6)+(((PI()*($C$21/2)^2*(($C$21/2)*$AZ$6))/3)*$P$29),(($D$18*$P$29)+((PI()*(($C$21/2)^2)*($G$20-$O205))*$P$29))+((($D$18+$H$18)/3)*$BD$6)-(((PI()*($C$21/2)^2*(($C$21/2)*$AZ$6))/3)*$P$29)))</f>
        <v>144010.28412596774</v>
      </c>
      <c r="Q205" s="73">
        <v>17.399999999999999</v>
      </c>
      <c r="R205" s="79">
        <f t="shared" si="22"/>
        <v>144147.14677631832</v>
      </c>
      <c r="S205" s="53">
        <v>17.399999999999999</v>
      </c>
      <c r="T205" s="80">
        <f>IF($S205&gt;$G$20,IF('Silo Levels'!$L$14="Pumping",((PI()*((($C$19+$G$20)-$S205)*($O$20/($O$19/2)))^2*((($O$20+$G$20)-$S205))/3)*$T$29)+(((PI()*((($C$19+$G$20)-$S205)*($O$20/($O$19/2)))^2*(((($C$19+$G$20)-$S205)*($O$20/($O$19/2)))*$AZ$7))/3)*$T$29),(((PI()*((($C$19+$G$20)-$S205)*($O$20/($O$19/2)))^2*((($O$20+$G$20)-$S205)/3))*$T$29)-((PI()*((($C$19+$G$20)-$S205)*($O$20/($O$19/2)))^2*(((($C$19+$G$20)-$S205)*($O$20/($O$19/2)))*$AZ$7)/3)*$T$29))),IF('Silo Levels'!$L$14="Pumping",(($D$18*$T$29)+((PI()*(($C$21/2)^2)*($G$20-$S205))*$T$29))+((($D$18+$H$18)/3)*$BD$7)+(((PI()*($C$21/2)^2*(($C$21/2)*$AZ$7))/3)*$T$29),(($D$18*$T$29)+((PI()*(($C$21/2)^2)*($G$20-$S205))*$T$29))+((($D$18+$H$18)/3)*$BD$7)-(((PI()*($C$21/2)^2*(($C$21/2)*$AZ$7))/3)*$T$29)))</f>
        <v>140173.08530518945</v>
      </c>
      <c r="U205" s="73">
        <v>17.399999999999999</v>
      </c>
      <c r="V205" s="79">
        <f t="shared" si="25"/>
        <v>140500.99715789416</v>
      </c>
      <c r="W205" s="53">
        <v>17.399999999999999</v>
      </c>
      <c r="X205" s="80">
        <f>IF($W205&gt;$G$20,IF('Silo Levels'!$L$15="Pumping",((PI()*((($C$19+$G$20)-$W205)*($O$20/($O$19/2)))^2*((($O$20+$G$20)-$W205))/3)*$X$29)+(((PI()*((($C$19+$G$20)-$W205)*($O$20/($O$19/2)))^2*(((($C$19+$G$20)-$W205)*($O$20/($O$19/2)))*$AZ$8))/3)*$X$29),(((PI()*((($C$19+$G$20)-$W205)*($O$20/($O$19/2)))^2*((($O$20+$G$20)-$W205)/3))*$X$29)-((PI()*((($C$19+$G$20)-$W205)*($O$20/($O$19/2)))^2*(((($C$19+$G$20)-$W205)*($O$20/($O$19/2)))*$AZ$8)/3)*$X$29))),IF('Silo Levels'!$L$15="Pumping",(($D$18*$X$29)+((PI()*(($C$21/2)^2)*($G$20-$W205))*$X$29))+((($D$18+$H$18)/3)*$BD$8)+(((PI()*($C$21/2)^2*(($C$21/2)*$AZ$8))/3)*$X$29),(($D$18*$X$29)+((PI()*(($C$21/2)^2)*($G$20-$W205))*$X$29))+((($D$18+$H$18)/3)*$BD$8)-(((PI()*($C$21/2)^2*(($C$21/2)*$AZ$8))/3)*$X$29)))</f>
        <v>136629.56937502467</v>
      </c>
      <c r="Y205" s="73">
        <v>17.399999999999999</v>
      </c>
      <c r="Z205" s="79">
        <f t="shared" si="23"/>
        <v>138326.03113687123</v>
      </c>
      <c r="AA205" s="53">
        <v>17.399999999999999</v>
      </c>
      <c r="AB205" s="80">
        <f>IF($AA205&gt;$G$20,IF('Silo Levels'!$L$16="Pumping",((PI()*((($C$19+$G$20)-$AA205)*($O$20/($O$19/2)))^2*((($O$20+$G$20)-$AA205))/3)*$AB$29)+(((PI()*((($C$19+$G$20)-$AA205)*($O$20/($O$19/2)))^2*(((($C$19+$G$20)-$AA205)*($O$20/($O$19/2)))*$AZ$9))/3)*$AB$29),(((PI()*((($C$19+$G$20)-$AA205)*($O$20/($O$19/2)))^2*((($O$20+$G$20)-$AA205)/3))*$AB$29)-((PI()*((($C$19+$G$20)-$AA205)*($O$20/($O$19/2)))^2*(((($C$19+$G$20)-$AA205)*($O$20/($O$19/2)))*$AZ$9)/3)*$AB$29))),IF('Silo Levels'!$L$16="Pumping",(($D$18*$AB$29)+((PI()*(($C$21/2)^2)*($G$20-$AA205))*$AB$29))+((($D$18+$H$18)/3)*$BD$9)+(((PI()*($C$21/2)^2*(($C$21/2)*$AZ$9))/3)*$AB$29),(($D$18*$AB$29)+((PI()*(($C$21/2)^2)*($G$20-$AA205))*$AB$29))+((($D$18+$H$18)/3)*$BD$9)-(((PI()*($C$21/2)^2*(($C$21/2)*$AZ$9))/3)*$AB$29)))</f>
        <v>134515.82541232003</v>
      </c>
      <c r="AC205" s="73">
        <v>17.399999999999999</v>
      </c>
      <c r="AD205" s="79">
        <f t="shared" si="26"/>
        <v>137541.93004117522</v>
      </c>
      <c r="AE205" s="53">
        <v>17.399999999999999</v>
      </c>
      <c r="AF205" s="80">
        <f>IF($AE205&gt;$G$20,IF('Silo Levels'!$L$17="Pumping",((PI()*((($C$19+$G$20)-$AE205)*($O$20/($O$19/2)))^2*((($O$20+$G$20)-$AE205))/3)*$AF$29)+(((PI()*((($C$19+$G$20)-$AE205)*($O$20/($O$19/2)))^2*(((($C$19+$G$20)-$AE205)*($O$20/($O$19/2)))*$AZ$10))/3)*$AF$29),(((PI()*((($C$19+$G$20)-$AE205)*($O$20/($O$19/2)))^2*((($O$20+$G$20)-$AE205)/3))*$AF$29)-((PI()*((($C$19+$G$20)-$AE205)*($O$20/($O$19/2)))^2*(((($C$19+$G$20)-$AE205)*($O$20/($O$19/2)))*$AZ$10)/3)*$AF$29))),IF('Silo Levels'!$L$17="Pumping",(($D$18*$AF$29)+((PI()*(($C$21/2)^2)*($G$20-$AE205))*$AF$29))+((($D$18+$H$18)/3)*$BD$10)+(((PI()*($C$21/2)^2*(($C$21/2)*$AZ$10))/3)*$AF$29),(($D$18*$AF$29)+((PI()*(($C$21/2)^2)*($G$20-$AE205))*$AF$29))+((($D$18+$H$18)/3)*$BD$10)-(((PI()*($C$21/2)^2*(($C$21/2)*$AZ$10))/3)*$AF$29)))</f>
        <v>133753.79559614937</v>
      </c>
      <c r="AG205" s="73">
        <v>17.399999999999999</v>
      </c>
      <c r="AH205" s="79">
        <f t="shared" si="24"/>
        <v>138155.05574582191</v>
      </c>
      <c r="AI205" s="53">
        <v>17.399999999999999</v>
      </c>
      <c r="AJ205" s="80">
        <f>IF($AI205&gt;$G$20,IF('Silo Levels'!$L$18="Pumping",((PI()*((($C$19+$G$20)-$AI205)*($O$20/($O$19/2)))^2*((($O$20+$G$20)-$AI205))/3)*$AJ$29)+(((PI()*((($C$19+$G$20)-$AI205)*($O$20/($O$19/2)))^2*(((($C$19+$G$20)-$AI205)*($O$20/($O$19/2)))*$AZ$11))/3)*$AJ$29),(((PI()*((($C$19+$G$20)-$AI205)*($O$20/($O$19/2)))^2*((($O$20+$G$20)-$AI205)/3))*$AJ$29)-((PI()*((($C$19+$G$20)-$AI205)*($O$20/($O$19/2)))^2*(((($C$19+$G$20)-$AI205)*($O$20/($O$19/2)))*$AZ$11)/3)*$AJ$29))),IF('Silo Levels'!$L$18="Pumping",(($D$18*$AJ$29)+((PI()*(($C$21/2)^2)*($G$20-$AI205))*$AJ$29))+((($D$18+$H$18)/3)*$BD$11)+(((PI()*($C$21/2)^2*(($C$21/2)*$AZ$11))/3)*$AJ$29),(($D$18*$AJ$29)+((PI()*(($C$21/2)^2)*($G$20-$AI205))*$AJ$29))+((($D$18+$H$18)/3)*$BD$11)-(((PI()*($C$21/2)^2*(($C$21/2)*$AZ$11))/3)*$AJ$29)))</f>
        <v>134349.6627242098</v>
      </c>
    </row>
    <row r="206" spans="1:36" x14ac:dyDescent="0.3">
      <c r="A206" s="48">
        <v>17.5</v>
      </c>
      <c r="B206" s="82">
        <f t="shared" si="18"/>
        <v>75284.341583730231</v>
      </c>
      <c r="C206" s="57">
        <v>17.5</v>
      </c>
      <c r="D206" s="58">
        <f>IF($C206&gt;$G$6,IF('Silo Levels'!$L$10="Pumping",((PI()*((($C$5+$G$6)-$C206)*($O$6/($O$5/2)))^2*((($O$6+$G$6)-$C206))/3)*$D$29)+(((PI()*((($C$5+$G$6)-$C206)*($O$6/($O$5/2)))^2*(((($C$5+$G$6)-$C206)*($O$6/($O$5/2)))*$AZ$3))/3)*$D$29),(((PI()*((($C$5+$G$6)-$C206)*($O$6/($O$5/2)))^2*((($O$6+$G$6)-$C206)/3))*$D$29)-((PI()*((($C$5+$G$6)-$C206)*($O$6/($O$5/2)))^2*(((($C$5+$G$6)-$C206)*($O$6/($O$5/2)))*$AZ$3)/3)*$D$29))),IF('Silo Levels'!$L$10="Pumping",(($D$4*$D$29)+((PI()*(($C$7/2)^2)*(G$6-$C206))*$D$29))+((($D$4+$H$4)/3)*$BE$3)+(((PI()*($C$7/2)^2*(($C$7/2)*$AZ$3))/3)*$D$29),(($D$4*$D$29)+((PI()*(($C$7/2)^2)*($G$6-$C206))*$D$29))+((($D$4+$H$4)/3)*$BE$3)-(((PI()*($C$7/2)^2*(($C$7/2)*$AZ$3))/3)*$D$29)))</f>
        <v>72228.834834024034</v>
      </c>
      <c r="E206" s="73">
        <v>17.5</v>
      </c>
      <c r="F206" s="82">
        <f t="shared" si="19"/>
        <v>65797.581330113055</v>
      </c>
      <c r="G206" s="57">
        <v>17.5</v>
      </c>
      <c r="H206" s="58">
        <f>IF($G206&gt;$G$6,IF('Silo Levels'!$L$11="Pumping",((PI()*((($C$5+$G$6)-$G206)*($O$6/($O$5/2)))^2*((($O$6+$G$6)-$G206))/3)*$H$29)+(((PI()*((($C$5+$G$6)-$G206)*($O$6/($O$5/2)))^2*(((($C$5+$G$6)-$G206)*($O$6/($O$5/2)))*$AZ$4))/3)*$H$29),(((PI()*((($C$5+$G$6)-$G206)*($O$6/($O$5/2)))^2*((($O$6+$G$6)-$G206)/3))*$H$29)-((PI()*((($C$5+$G$6)-$G206)*($O$6/($O$5/2)))^2*(((($C$5+$G$6)-$G206)*($O$6/($O$5/2)))*$AZ$4)/3)*$H$29))),IF('Silo Levels'!$L$11="Pumping",(($D$4*$H$29)+((PI()*(($C$7/2)^2)*(G$6-$G206))*$H$29))+((($D$4+$H$4)/3)*$BE$4)+(((PI()*($C$7/2)^2*(($C$7/2)*$AZ$4))/3)*$H$29),(($D$4*$H$29)+((PI()*(($C$7/2)^2)*($G$6-$G206))*$H$29))+((($D$4+$H$4)/3)*$BE$4)-(((PI()*($C$7/2)^2*(($C$7/2)*$AZ$4))/3)*$H$29)))</f>
        <v>63133.806214984579</v>
      </c>
      <c r="I206" s="73">
        <v>17.5</v>
      </c>
      <c r="J206" s="79">
        <f t="shared" si="20"/>
        <v>288309.51240602706</v>
      </c>
      <c r="K206" s="53">
        <v>17.5</v>
      </c>
      <c r="L206" s="80">
        <f>IF($K206&gt;$G$13,IF('Silo Levels'!$L$12="Pumping",((PI()*((($C$12+$G$13)-$K206)*($O$13/($O$12/2)))^2*((($O$13+$G$13)-$K206))/3)*$L$29)+(((PI()*((($C$12+$G$13)-$K206)*($O$13/($O$12/2)))^2*(((($C$12+$G$13)-$K206)*($O$13/($O$12/2)))*$AZ$5))/3)*$L$29),(((PI()*((($C$12+$G$13)-$K206)*($O$13/($O$12/2)))^2*((($O$13+$G$13)-$K206)/3))*$L$29)-((PI()*((($C$12+$G$13)-$K206)*($O$13/($O$12/2)))^2*(((($C$12+$G$13)-$K206)*($O$13/($O$12/2)))*$AZ$5)/3)*$L$29))),IF('Silo Levels'!$L$12="Pumping",(($D$11*$L$29)+((PI()*(($C$14/2)^2)*($G$13-$K206))*$L$29))+((($D$11+$H$11)/3)*$BD$5)+(((PI()*($C$14/2)^2*(($C$14/2)*$AZ$5))/3)*$L$29),(($D$11*$L$29)+((PI()*(($C$14/2)^2)*($G$13-$K206))*$L$29))+((($D$11+$H$11)/3)*$BD$5)-(((PI()*($C$14/2)^2*(($C$14/2)*$AZ$5))/3)*$L$29)))</f>
        <v>274111.5057264276</v>
      </c>
      <c r="M206" s="73">
        <v>17.5</v>
      </c>
      <c r="N206" s="79">
        <f t="shared" si="21"/>
        <v>147685.54190969176</v>
      </c>
      <c r="O206" s="53">
        <v>17.5</v>
      </c>
      <c r="P206" s="80">
        <f>IF($O206&gt;$G$20,IF('Silo Levels'!$L$13="Pumping",((PI()*((($C$19+$G$20)-$O206)*($O$20/($O$19/2)))^2*((($O$20+$G$20)-$O206))/3)*$P$29)+(((PI()*((($C$19+$G$20)-$O206)*($O$20/($O$19/2)))^2*(((($C$19+$G$20)-$O206)*($O$20/($O$19/2)))*$AZ$6))/3)*$P$29),(((PI()*((($C$19+$G$20)-$O206)*($O$20/($O$19/2)))^2*((($O$20+$G$20)-$O206)/3))*$P$29)-((PI()*((($C$19+$G$20)-$O206)*($O$20/($O$19/2)))^2*(((($C$19+$G$20)-$O206)*($O$20/($O$19/2)))*$AZ$6)/3)*$P$29))),IF('Silo Levels'!$L$13="Pumping",(($D$18*$P$29)+((PI()*(($C$21/2)^2)*($G$20-$O206))*$P$29))+((($D$18+$H$18)/3)*$BD$6)+(((PI()*($C$21/2)^2*(($C$21/2)*$AZ$6))/3)*$P$29),(($D$18*$P$29)+((PI()*(($C$21/2)^2)*($G$20-$O206))*$P$29))+((($D$18+$H$18)/3)*$BD$6)-(((PI()*($C$21/2)^2*(($C$21/2)*$AZ$6))/3)*$P$29)))</f>
        <v>143600.340577667</v>
      </c>
      <c r="Q206" s="73">
        <v>17.5</v>
      </c>
      <c r="R206" s="79">
        <f t="shared" si="22"/>
        <v>143748.35593879738</v>
      </c>
      <c r="S206" s="53">
        <v>17.5</v>
      </c>
      <c r="T206" s="80">
        <f>IF($S206&gt;$G$20,IF('Silo Levels'!$L$14="Pumping",((PI()*((($C$19+$G$20)-$S206)*($O$20/($O$19/2)))^2*((($O$20+$G$20)-$S206))/3)*$T$29)+(((PI()*((($C$19+$G$20)-$S206)*($O$20/($O$19/2)))^2*(((($C$19+$G$20)-$S206)*($O$20/($O$19/2)))*$AZ$7))/3)*$T$29),(((PI()*((($C$19+$G$20)-$S206)*($O$20/($O$19/2)))^2*((($O$20+$G$20)-$S206)/3))*$T$29)-((PI()*((($C$19+$G$20)-$S206)*($O$20/($O$19/2)))^2*(((($C$19+$G$20)-$S206)*($O$20/($O$19/2)))*$AZ$7)/3)*$T$29))),IF('Silo Levels'!$L$14="Pumping",(($D$18*$T$29)+((PI()*(($C$21/2)^2)*($G$20-$S206))*$T$29))+((($D$18+$H$18)/3)*$BD$7)+(((PI()*($C$21/2)^2*(($C$21/2)*$AZ$7))/3)*$T$29),(($D$18*$T$29)+((PI()*(($C$21/2)^2)*($G$20-$S206))*$T$29))+((($D$18+$H$18)/3)*$BD$7)-(((PI()*($C$21/2)^2*(($C$21/2)*$AZ$7))/3)*$T$29)))</f>
        <v>139774.29446766851</v>
      </c>
      <c r="U206" s="73">
        <v>17.5</v>
      </c>
      <c r="V206" s="79">
        <f t="shared" si="25"/>
        <v>140112.50545006615</v>
      </c>
      <c r="W206" s="53">
        <v>17.5</v>
      </c>
      <c r="X206" s="80">
        <f>IF($W206&gt;$G$20,IF('Silo Levels'!$L$15="Pumping",((PI()*((($C$19+$G$20)-$W206)*($O$20/($O$19/2)))^2*((($O$20+$G$20)-$W206))/3)*$X$29)+(((PI()*((($C$19+$G$20)-$W206)*($O$20/($O$19/2)))^2*(((($C$19+$G$20)-$W206)*($O$20/($O$19/2)))*$AZ$8))/3)*$X$29),(((PI()*((($C$19+$G$20)-$W206)*($O$20/($O$19/2)))^2*((($O$20+$G$20)-$W206)/3))*$X$29)-((PI()*((($C$19+$G$20)-$W206)*($O$20/($O$19/2)))^2*(((($C$19+$G$20)-$W206)*($O$20/($O$19/2)))*$AZ$8)/3)*$X$29))),IF('Silo Levels'!$L$15="Pumping",(($D$18*$X$29)+((PI()*(($C$21/2)^2)*($G$20-$W206))*$X$29))+((($D$18+$H$18)/3)*$BD$8)+(((PI()*($C$21/2)^2*(($C$21/2)*$AZ$8))/3)*$X$29),(($D$18*$X$29)+((PI()*(($C$21/2)^2)*($G$20-$W206))*$X$29))+((($D$18+$H$18)/3)*$BD$8)-(((PI()*($C$21/2)^2*(($C$21/2)*$AZ$8))/3)*$X$29)))</f>
        <v>136241.07766719666</v>
      </c>
      <c r="Y206" s="73">
        <v>17.5</v>
      </c>
      <c r="Z206" s="79">
        <f t="shared" si="23"/>
        <v>137943.68296660268</v>
      </c>
      <c r="AA206" s="53">
        <v>17.5</v>
      </c>
      <c r="AB206" s="80">
        <f>IF($AA206&gt;$G$20,IF('Silo Levels'!$L$16="Pumping",((PI()*((($C$19+$G$20)-$AA206)*($O$20/($O$19/2)))^2*((($O$20+$G$20)-$AA206))/3)*$AB$29)+(((PI()*((($C$19+$G$20)-$AA206)*($O$20/($O$19/2)))^2*(((($C$19+$G$20)-$AA206)*($O$20/($O$19/2)))*$AZ$9))/3)*$AB$29),(((PI()*((($C$19+$G$20)-$AA206)*($O$20/($O$19/2)))^2*((($O$20+$G$20)-$AA206)/3))*$AB$29)-((PI()*((($C$19+$G$20)-$AA206)*($O$20/($O$19/2)))^2*(((($C$19+$G$20)-$AA206)*($O$20/($O$19/2)))*$AZ$9)/3)*$AB$29))),IF('Silo Levels'!$L$16="Pumping",(($D$18*$AB$29)+((PI()*(($C$21/2)^2)*($G$20-$AA206))*$AB$29))+((($D$18+$H$18)/3)*$BD$9)+(((PI()*($C$21/2)^2*(($C$21/2)*$AZ$9))/3)*$AB$29),(($D$18*$AB$29)+((PI()*(($C$21/2)^2)*($G$20-$AA206))*$AB$29))+((($D$18+$H$18)/3)*$BD$9)-(((PI()*($C$21/2)^2*(($C$21/2)*$AZ$9))/3)*$AB$29)))</f>
        <v>134133.47724205148</v>
      </c>
      <c r="AC206" s="73">
        <v>17.5</v>
      </c>
      <c r="AD206" s="79">
        <f t="shared" si="26"/>
        <v>137161.79668920048</v>
      </c>
      <c r="AE206" s="53">
        <v>17.5</v>
      </c>
      <c r="AF206" s="80">
        <f>IF($AE206&gt;$G$20,IF('Silo Levels'!$L$17="Pumping",((PI()*((($C$19+$G$20)-$AE206)*($O$20/($O$19/2)))^2*((($O$20+$G$20)-$AE206))/3)*$AF$29)+(((PI()*((($C$19+$G$20)-$AE206)*($O$20/($O$19/2)))^2*(((($C$19+$G$20)-$AE206)*($O$20/($O$19/2)))*$AZ$10))/3)*$AF$29),(((PI()*((($C$19+$G$20)-$AE206)*($O$20/($O$19/2)))^2*((($O$20+$G$20)-$AE206)/3))*$AF$29)-((PI()*((($C$19+$G$20)-$AE206)*($O$20/($O$19/2)))^2*(((($C$19+$G$20)-$AE206)*($O$20/($O$19/2)))*$AZ$10)/3)*$AF$29))),IF('Silo Levels'!$L$17="Pumping",(($D$18*$AF$29)+((PI()*(($C$21/2)^2)*($G$20-$AE206))*$AF$29))+((($D$18+$H$18)/3)*$BD$10)+(((PI()*($C$21/2)^2*(($C$21/2)*$AZ$10))/3)*$AF$29),(($D$18*$AF$29)+((PI()*(($C$21/2)^2)*($G$20-$AE206))*$AF$29))+((($D$18+$H$18)/3)*$BD$10)-(((PI()*($C$21/2)^2*(($C$21/2)*$AZ$10))/3)*$AF$29)))</f>
        <v>133373.66224417463</v>
      </c>
      <c r="AG206" s="73">
        <v>17.5</v>
      </c>
      <c r="AH206" s="79">
        <f t="shared" si="24"/>
        <v>137773.19052274723</v>
      </c>
      <c r="AI206" s="53">
        <v>17.5</v>
      </c>
      <c r="AJ206" s="80">
        <f>IF($AI206&gt;$G$20,IF('Silo Levels'!$L$18="Pumping",((PI()*((($C$19+$G$20)-$AI206)*($O$20/($O$19/2)))^2*((($O$20+$G$20)-$AI206))/3)*$AJ$29)+(((PI()*((($C$19+$G$20)-$AI206)*($O$20/($O$19/2)))^2*(((($C$19+$G$20)-$AI206)*($O$20/($O$19/2)))*$AZ$11))/3)*$AJ$29),(((PI()*((($C$19+$G$20)-$AI206)*($O$20/($O$19/2)))^2*((($O$20+$G$20)-$AI206)/3))*$AJ$29)-((PI()*((($C$19+$G$20)-$AI206)*($O$20/($O$19/2)))^2*(((($C$19+$G$20)-$AI206)*($O$20/($O$19/2)))*$AZ$11)/3)*$AJ$29))),IF('Silo Levels'!$L$18="Pumping",(($D$18*$AJ$29)+((PI()*(($C$21/2)^2)*($G$20-$AI206))*$AJ$29))+((($D$18+$H$18)/3)*$BD$11)+(((PI()*($C$21/2)^2*(($C$21/2)*$AZ$11))/3)*$AJ$29),(($D$18*$AJ$29)+((PI()*(($C$21/2)^2)*($G$20-$AI206))*$AJ$29))+((($D$18+$H$18)/3)*$BD$11)-(((PI()*($C$21/2)^2*(($C$21/2)*$AZ$11))/3)*$AJ$29)))</f>
        <v>133967.79750113512</v>
      </c>
    </row>
    <row r="207" spans="1:36" x14ac:dyDescent="0.3">
      <c r="A207" s="48">
        <v>17.600000000000001</v>
      </c>
      <c r="B207" s="82">
        <f t="shared" si="18"/>
        <v>74846.319710203403</v>
      </c>
      <c r="C207" s="57">
        <v>17.600000000000001</v>
      </c>
      <c r="D207" s="58">
        <f>IF($C207&gt;$G$6,IF('Silo Levels'!$L$10="Pumping",((PI()*((($C$5+$G$6)-$C207)*($O$6/($O$5/2)))^2*((($O$6+$G$6)-$C207))/3)*$D$29)+(((PI()*((($C$5+$G$6)-$C207)*($O$6/($O$5/2)))^2*(((($C$5+$G$6)-$C207)*($O$6/($O$5/2)))*$AZ$3))/3)*$D$29),(((PI()*((($C$5+$G$6)-$C207)*($O$6/($O$5/2)))^2*((($O$6+$G$6)-$C207)/3))*$D$29)-((PI()*((($C$5+$G$6)-$C207)*($O$6/($O$5/2)))^2*(((($C$5+$G$6)-$C207)*($O$6/($O$5/2)))*$AZ$3)/3)*$D$29))),IF('Silo Levels'!$L$10="Pumping",(($D$4*$D$29)+((PI()*(($C$7/2)^2)*(G$6-$C207))*$D$29))+((($D$4+$H$4)/3)*$BE$3)+(((PI()*($C$7/2)^2*(($C$7/2)*$AZ$3))/3)*$D$29),(($D$4*$D$29)+((PI()*(($C$7/2)^2)*($G$6-$C207))*$D$29))+((($D$4+$H$4)/3)*$BE$3)-(((PI()*($C$7/2)^2*(($C$7/2)*$AZ$3))/3)*$D$29)))</f>
        <v>71790.812960497205</v>
      </c>
      <c r="E207" s="73">
        <v>17.600000000000001</v>
      </c>
      <c r="F207" s="82">
        <f t="shared" si="19"/>
        <v>65415.716107038388</v>
      </c>
      <c r="G207" s="57">
        <v>17.600000000000001</v>
      </c>
      <c r="H207" s="58">
        <f>IF($G207&gt;$G$6,IF('Silo Levels'!$L$11="Pumping",((PI()*((($C$5+$G$6)-$G207)*($O$6/($O$5/2)))^2*((($O$6+$G$6)-$G207))/3)*$H$29)+(((PI()*((($C$5+$G$6)-$G207)*($O$6/($O$5/2)))^2*(((($C$5+$G$6)-$G207)*($O$6/($O$5/2)))*$AZ$4))/3)*$H$29),(((PI()*((($C$5+$G$6)-$G207)*($O$6/($O$5/2)))^2*((($O$6+$G$6)-$G207)/3))*$H$29)-((PI()*((($C$5+$G$6)-$G207)*($O$6/($O$5/2)))^2*(((($C$5+$G$6)-$G207)*($O$6/($O$5/2)))*$AZ$4)/3)*$H$29))),IF('Silo Levels'!$L$11="Pumping",(($D$4*$H$29)+((PI()*(($C$7/2)^2)*(G$6-$G207))*$H$29))+((($D$4+$H$4)/3)*$BE$4)+(((PI()*($C$7/2)^2*(($C$7/2)*$AZ$4))/3)*$H$29),(($D$4*$H$29)+((PI()*(($C$7/2)^2)*($G$6-$G207))*$H$29))+((($D$4+$H$4)/3)*$BE$4)-(((PI()*($C$7/2)^2*(($C$7/2)*$AZ$4))/3)*$H$29)))</f>
        <v>62751.940991909913</v>
      </c>
      <c r="I207" s="73">
        <v>17.600000000000001</v>
      </c>
      <c r="J207" s="79">
        <f t="shared" si="20"/>
        <v>287390.547572396</v>
      </c>
      <c r="K207" s="53">
        <v>17.600000000000001</v>
      </c>
      <c r="L207" s="80">
        <f>IF($K207&gt;$G$13,IF('Silo Levels'!$L$12="Pumping",((PI()*((($C$12+$G$13)-$K207)*($O$13/($O$12/2)))^2*((($O$13+$G$13)-$K207))/3)*$L$29)+(((PI()*((($C$12+$G$13)-$K207)*($O$13/($O$12/2)))^2*(((($C$12+$G$13)-$K207)*($O$13/($O$12/2)))*$AZ$5))/3)*$L$29),(((PI()*((($C$12+$G$13)-$K207)*($O$13/($O$12/2)))^2*((($O$13+$G$13)-$K207)/3))*$L$29)-((PI()*((($C$12+$G$13)-$K207)*($O$13/($O$12/2)))^2*(((($C$12+$G$13)-$K207)*($O$13/($O$12/2)))*$AZ$5)/3)*$L$29))),IF('Silo Levels'!$L$12="Pumping",(($D$11*$L$29)+((PI()*(($C$14/2)^2)*($G$13-$K207))*$L$29))+((($D$11+$H$11)/3)*$BD$5)+(((PI()*($C$14/2)^2*(($C$14/2)*$AZ$5))/3)*$L$29),(($D$11*$L$29)+((PI()*(($C$14/2)^2)*($G$13-$K207))*$L$29))+((($D$11+$H$11)/3)*$BD$5)-(((PI()*($C$14/2)^2*(($C$14/2)*$AZ$5))/3)*$L$29)))</f>
        <v>273192.54089279653</v>
      </c>
      <c r="M207" s="73">
        <v>17.600000000000001</v>
      </c>
      <c r="N207" s="79">
        <f t="shared" si="21"/>
        <v>147275.59836139099</v>
      </c>
      <c r="O207" s="53">
        <v>17.600000000000001</v>
      </c>
      <c r="P207" s="80">
        <f>IF($O207&gt;$G$20,IF('Silo Levels'!$L$13="Pumping",((PI()*((($C$19+$G$20)-$O207)*($O$20/($O$19/2)))^2*((($O$20+$G$20)-$O207))/3)*$P$29)+(((PI()*((($C$19+$G$20)-$O207)*($O$20/($O$19/2)))^2*(((($C$19+$G$20)-$O207)*($O$20/($O$19/2)))*$AZ$6))/3)*$P$29),(((PI()*((($C$19+$G$20)-$O207)*($O$20/($O$19/2)))^2*((($O$20+$G$20)-$O207)/3))*$P$29)-((PI()*((($C$19+$G$20)-$O207)*($O$20/($O$19/2)))^2*(((($C$19+$G$20)-$O207)*($O$20/($O$19/2)))*$AZ$6)/3)*$P$29))),IF('Silo Levels'!$L$13="Pumping",(($D$18*$P$29)+((PI()*(($C$21/2)^2)*($G$20-$O207))*$P$29))+((($D$18+$H$18)/3)*$BD$6)+(((PI()*($C$21/2)^2*(($C$21/2)*$AZ$6))/3)*$P$29),(($D$18*$P$29)+((PI()*(($C$21/2)^2)*($G$20-$O207))*$P$29))+((($D$18+$H$18)/3)*$BD$6)-(((PI()*($C$21/2)^2*(($C$21/2)*$AZ$6))/3)*$P$29)))</f>
        <v>143190.39702936623</v>
      </c>
      <c r="Q207" s="73">
        <v>17.600000000000001</v>
      </c>
      <c r="R207" s="79">
        <f t="shared" si="22"/>
        <v>143349.56510127641</v>
      </c>
      <c r="S207" s="53">
        <v>17.600000000000001</v>
      </c>
      <c r="T207" s="80">
        <f>IF($S207&gt;$G$20,IF('Silo Levels'!$L$14="Pumping",((PI()*((($C$19+$G$20)-$S207)*($O$20/($O$19/2)))^2*((($O$20+$G$20)-$S207))/3)*$T$29)+(((PI()*((($C$19+$G$20)-$S207)*($O$20/($O$19/2)))^2*(((($C$19+$G$20)-$S207)*($O$20/($O$19/2)))*$AZ$7))/3)*$T$29),(((PI()*((($C$19+$G$20)-$S207)*($O$20/($O$19/2)))^2*((($O$20+$G$20)-$S207)/3))*$T$29)-((PI()*((($C$19+$G$20)-$S207)*($O$20/($O$19/2)))^2*(((($C$19+$G$20)-$S207)*($O$20/($O$19/2)))*$AZ$7)/3)*$T$29))),IF('Silo Levels'!$L$14="Pumping",(($D$18*$T$29)+((PI()*(($C$21/2)^2)*($G$20-$S207))*$T$29))+((($D$18+$H$18)/3)*$BD$7)+(((PI()*($C$21/2)^2*(($C$21/2)*$AZ$7))/3)*$T$29),(($D$18*$T$29)+((PI()*(($C$21/2)^2)*($G$20-$S207))*$T$29))+((($D$18+$H$18)/3)*$BD$7)-(((PI()*($C$21/2)^2*(($C$21/2)*$AZ$7))/3)*$T$29)))</f>
        <v>139375.50363014755</v>
      </c>
      <c r="U207" s="73">
        <v>17.600000000000001</v>
      </c>
      <c r="V207" s="79">
        <f t="shared" si="25"/>
        <v>139724.01374223811</v>
      </c>
      <c r="W207" s="53">
        <v>17.600000000000001</v>
      </c>
      <c r="X207" s="80">
        <f>IF($W207&gt;$G$20,IF('Silo Levels'!$L$15="Pumping",((PI()*((($C$19+$G$20)-$W207)*($O$20/($O$19/2)))^2*((($O$20+$G$20)-$W207))/3)*$X$29)+(((PI()*((($C$19+$G$20)-$W207)*($O$20/($O$19/2)))^2*(((($C$19+$G$20)-$W207)*($O$20/($O$19/2)))*$AZ$8))/3)*$X$29),(((PI()*((($C$19+$G$20)-$W207)*($O$20/($O$19/2)))^2*((($O$20+$G$20)-$W207)/3))*$X$29)-((PI()*((($C$19+$G$20)-$W207)*($O$20/($O$19/2)))^2*(((($C$19+$G$20)-$W207)*($O$20/($O$19/2)))*$AZ$8)/3)*$X$29))),IF('Silo Levels'!$L$15="Pumping",(($D$18*$X$29)+((PI()*(($C$21/2)^2)*($G$20-$W207))*$X$29))+((($D$18+$H$18)/3)*$BD$8)+(((PI()*($C$21/2)^2*(($C$21/2)*$AZ$8))/3)*$X$29),(($D$18*$X$29)+((PI()*(($C$21/2)^2)*($G$20-$W207))*$X$29))+((($D$18+$H$18)/3)*$BD$8)-(((PI()*($C$21/2)^2*(($C$21/2)*$AZ$8))/3)*$X$29)))</f>
        <v>135852.58595936862</v>
      </c>
      <c r="Y207" s="73">
        <v>17.600000000000001</v>
      </c>
      <c r="Z207" s="79">
        <f t="shared" si="23"/>
        <v>137561.33479633412</v>
      </c>
      <c r="AA207" s="53">
        <v>17.600000000000001</v>
      </c>
      <c r="AB207" s="80">
        <f>IF($AA207&gt;$G$20,IF('Silo Levels'!$L$16="Pumping",((PI()*((($C$19+$G$20)-$AA207)*($O$20/($O$19/2)))^2*((($O$20+$G$20)-$AA207))/3)*$AB$29)+(((PI()*((($C$19+$G$20)-$AA207)*($O$20/($O$19/2)))^2*(((($C$19+$G$20)-$AA207)*($O$20/($O$19/2)))*$AZ$9))/3)*$AB$29),(((PI()*((($C$19+$G$20)-$AA207)*($O$20/($O$19/2)))^2*((($O$20+$G$20)-$AA207)/3))*$AB$29)-((PI()*((($C$19+$G$20)-$AA207)*($O$20/($O$19/2)))^2*(((($C$19+$G$20)-$AA207)*($O$20/($O$19/2)))*$AZ$9)/3)*$AB$29))),IF('Silo Levels'!$L$16="Pumping",(($D$18*$AB$29)+((PI()*(($C$21/2)^2)*($G$20-$AA207))*$AB$29))+((($D$18+$H$18)/3)*$BD$9)+(((PI()*($C$21/2)^2*(($C$21/2)*$AZ$9))/3)*$AB$29),(($D$18*$AB$29)+((PI()*(($C$21/2)^2)*($G$20-$AA207))*$AB$29))+((($D$18+$H$18)/3)*$BD$9)-(((PI()*($C$21/2)^2*(($C$21/2)*$AZ$9))/3)*$AB$29)))</f>
        <v>133751.12907178293</v>
      </c>
      <c r="AC207" s="73">
        <v>17.600000000000001</v>
      </c>
      <c r="AD207" s="79">
        <f t="shared" si="26"/>
        <v>136781.66333722573</v>
      </c>
      <c r="AE207" s="53">
        <v>17.600000000000001</v>
      </c>
      <c r="AF207" s="80">
        <f>IF($AE207&gt;$G$20,IF('Silo Levels'!$L$17="Pumping",((PI()*((($C$19+$G$20)-$AE207)*($O$20/($O$19/2)))^2*((($O$20+$G$20)-$AE207))/3)*$AF$29)+(((PI()*((($C$19+$G$20)-$AE207)*($O$20/($O$19/2)))^2*(((($C$19+$G$20)-$AE207)*($O$20/($O$19/2)))*$AZ$10))/3)*$AF$29),(((PI()*((($C$19+$G$20)-$AE207)*($O$20/($O$19/2)))^2*((($O$20+$G$20)-$AE207)/3))*$AF$29)-((PI()*((($C$19+$G$20)-$AE207)*($O$20/($O$19/2)))^2*(((($C$19+$G$20)-$AE207)*($O$20/($O$19/2)))*$AZ$10)/3)*$AF$29))),IF('Silo Levels'!$L$17="Pumping",(($D$18*$AF$29)+((PI()*(($C$21/2)^2)*($G$20-$AE207))*$AF$29))+((($D$18+$H$18)/3)*$BD$10)+(((PI()*($C$21/2)^2*(($C$21/2)*$AZ$10))/3)*$AF$29),(($D$18*$AF$29)+((PI()*(($C$21/2)^2)*($G$20-$AE207))*$AF$29))+((($D$18+$H$18)/3)*$BD$10)-(((PI()*($C$21/2)^2*(($C$21/2)*$AZ$10))/3)*$AF$29)))</f>
        <v>132993.52889219989</v>
      </c>
      <c r="AG207" s="73">
        <v>17.600000000000001</v>
      </c>
      <c r="AH207" s="79">
        <f t="shared" si="24"/>
        <v>137391.32529967255</v>
      </c>
      <c r="AI207" s="53">
        <v>17.600000000000001</v>
      </c>
      <c r="AJ207" s="80">
        <f>IF($AI207&gt;$G$20,IF('Silo Levels'!$L$18="Pumping",((PI()*((($C$19+$G$20)-$AI207)*($O$20/($O$19/2)))^2*((($O$20+$G$20)-$AI207))/3)*$AJ$29)+(((PI()*((($C$19+$G$20)-$AI207)*($O$20/($O$19/2)))^2*(((($C$19+$G$20)-$AI207)*($O$20/($O$19/2)))*$AZ$11))/3)*$AJ$29),(((PI()*((($C$19+$G$20)-$AI207)*($O$20/($O$19/2)))^2*((($O$20+$G$20)-$AI207)/3))*$AJ$29)-((PI()*((($C$19+$G$20)-$AI207)*($O$20/($O$19/2)))^2*(((($C$19+$G$20)-$AI207)*($O$20/($O$19/2)))*$AZ$11)/3)*$AJ$29))),IF('Silo Levels'!$L$18="Pumping",(($D$18*$AJ$29)+((PI()*(($C$21/2)^2)*($G$20-$AI207))*$AJ$29))+((($D$18+$H$18)/3)*$BD$11)+(((PI()*($C$21/2)^2*(($C$21/2)*$AZ$11))/3)*$AJ$29),(($D$18*$AJ$29)+((PI()*(($C$21/2)^2)*($G$20-$AI207))*$AJ$29))+((($D$18+$H$18)/3)*$BD$11)-(((PI()*($C$21/2)^2*(($C$21/2)*$AZ$11))/3)*$AJ$29)))</f>
        <v>133585.93227806044</v>
      </c>
    </row>
    <row r="208" spans="1:36" x14ac:dyDescent="0.3">
      <c r="A208" s="48">
        <v>17.7</v>
      </c>
      <c r="B208" s="82">
        <f t="shared" si="18"/>
        <v>74408.297836676589</v>
      </c>
      <c r="C208" s="57">
        <v>17.7</v>
      </c>
      <c r="D208" s="58">
        <f>IF($C208&gt;$G$6,IF('Silo Levels'!$L$10="Pumping",((PI()*((($C$5+$G$6)-$C208)*($O$6/($O$5/2)))^2*((($O$6+$G$6)-$C208))/3)*$D$29)+(((PI()*((($C$5+$G$6)-$C208)*($O$6/($O$5/2)))^2*(((($C$5+$G$6)-$C208)*($O$6/($O$5/2)))*$AZ$3))/3)*$D$29),(((PI()*((($C$5+$G$6)-$C208)*($O$6/($O$5/2)))^2*((($O$6+$G$6)-$C208)/3))*$D$29)-((PI()*((($C$5+$G$6)-$C208)*($O$6/($O$5/2)))^2*(((($C$5+$G$6)-$C208)*($O$6/($O$5/2)))*$AZ$3)/3)*$D$29))),IF('Silo Levels'!$L$10="Pumping",(($D$4*$D$29)+((PI()*(($C$7/2)^2)*(G$6-$C208))*$D$29))+((($D$4+$H$4)/3)*$BE$3)+(((PI()*($C$7/2)^2*(($C$7/2)*$AZ$3))/3)*$D$29),(($D$4*$D$29)+((PI()*(($C$7/2)^2)*($G$6-$C208))*$D$29))+((($D$4+$H$4)/3)*$BE$3)-(((PI()*($C$7/2)^2*(($C$7/2)*$AZ$3))/3)*$D$29)))</f>
        <v>71352.791086970392</v>
      </c>
      <c r="E208" s="73">
        <v>17.7</v>
      </c>
      <c r="F208" s="82">
        <f t="shared" si="19"/>
        <v>65033.850883963736</v>
      </c>
      <c r="G208" s="57">
        <v>17.7</v>
      </c>
      <c r="H208" s="58">
        <f>IF($G208&gt;$G$6,IF('Silo Levels'!$L$11="Pumping",((PI()*((($C$5+$G$6)-$G208)*($O$6/($O$5/2)))^2*((($O$6+$G$6)-$G208))/3)*$H$29)+(((PI()*((($C$5+$G$6)-$G208)*($O$6/($O$5/2)))^2*(((($C$5+$G$6)-$G208)*($O$6/($O$5/2)))*$AZ$4))/3)*$H$29),(((PI()*((($C$5+$G$6)-$G208)*($O$6/($O$5/2)))^2*((($O$6+$G$6)-$G208)/3))*$H$29)-((PI()*((($C$5+$G$6)-$G208)*($O$6/($O$5/2)))^2*(((($C$5+$G$6)-$G208)*($O$6/($O$5/2)))*$AZ$4)/3)*$H$29))),IF('Silo Levels'!$L$11="Pumping",(($D$4*$H$29)+((PI()*(($C$7/2)^2)*(G$6-$G208))*$H$29))+((($D$4+$H$4)/3)*$BE$4)+(((PI()*($C$7/2)^2*(($C$7/2)*$AZ$4))/3)*$H$29),(($D$4*$H$29)+((PI()*(($C$7/2)^2)*($G$6-$G208))*$H$29))+((($D$4+$H$4)/3)*$BE$4)-(((PI()*($C$7/2)^2*(($C$7/2)*$AZ$4))/3)*$H$29)))</f>
        <v>62370.075768835261</v>
      </c>
      <c r="I208" s="73">
        <v>17.7</v>
      </c>
      <c r="J208" s="79">
        <f t="shared" si="20"/>
        <v>286471.58273876499</v>
      </c>
      <c r="K208" s="53">
        <v>17.7</v>
      </c>
      <c r="L208" s="80">
        <f>IF($K208&gt;$G$13,IF('Silo Levels'!$L$12="Pumping",((PI()*((($C$12+$G$13)-$K208)*($O$13/($O$12/2)))^2*((($O$13+$G$13)-$K208))/3)*$L$29)+(((PI()*((($C$12+$G$13)-$K208)*($O$13/($O$12/2)))^2*(((($C$12+$G$13)-$K208)*($O$13/($O$12/2)))*$AZ$5))/3)*$L$29),(((PI()*((($C$12+$G$13)-$K208)*($O$13/($O$12/2)))^2*((($O$13+$G$13)-$K208)/3))*$L$29)-((PI()*((($C$12+$G$13)-$K208)*($O$13/($O$12/2)))^2*(((($C$12+$G$13)-$K208)*($O$13/($O$12/2)))*$AZ$5)/3)*$L$29))),IF('Silo Levels'!$L$12="Pumping",(($D$11*$L$29)+((PI()*(($C$14/2)^2)*($G$13-$K208))*$L$29))+((($D$11+$H$11)/3)*$BD$5)+(((PI()*($C$14/2)^2*(($C$14/2)*$AZ$5))/3)*$L$29),(($D$11*$L$29)+((PI()*(($C$14/2)^2)*($G$13-$K208))*$L$29))+((($D$11+$H$11)/3)*$BD$5)-(((PI()*($C$14/2)^2*(($C$14/2)*$AZ$5))/3)*$L$29)))</f>
        <v>272273.57605916553</v>
      </c>
      <c r="M208" s="73">
        <v>17.7</v>
      </c>
      <c r="N208" s="79">
        <f t="shared" si="21"/>
        <v>146865.65481309028</v>
      </c>
      <c r="O208" s="53">
        <v>17.7</v>
      </c>
      <c r="P208" s="80">
        <f>IF($O208&gt;$G$20,IF('Silo Levels'!$L$13="Pumping",((PI()*((($C$19+$G$20)-$O208)*($O$20/($O$19/2)))^2*((($O$20+$G$20)-$O208))/3)*$P$29)+(((PI()*((($C$19+$G$20)-$O208)*($O$20/($O$19/2)))^2*(((($C$19+$G$20)-$O208)*($O$20/($O$19/2)))*$AZ$6))/3)*$P$29),(((PI()*((($C$19+$G$20)-$O208)*($O$20/($O$19/2)))^2*((($O$20+$G$20)-$O208)/3))*$P$29)-((PI()*((($C$19+$G$20)-$O208)*($O$20/($O$19/2)))^2*(((($C$19+$G$20)-$O208)*($O$20/($O$19/2)))*$AZ$6)/3)*$P$29))),IF('Silo Levels'!$L$13="Pumping",(($D$18*$P$29)+((PI()*(($C$21/2)^2)*($G$20-$O208))*$P$29))+((($D$18+$H$18)/3)*$BD$6)+(((PI()*($C$21/2)^2*(($C$21/2)*$AZ$6))/3)*$P$29),(($D$18*$P$29)+((PI()*(($C$21/2)^2)*($G$20-$O208))*$P$29))+((($D$18+$H$18)/3)*$BD$6)-(((PI()*($C$21/2)^2*(($C$21/2)*$AZ$6))/3)*$P$29)))</f>
        <v>142780.45348106552</v>
      </c>
      <c r="Q208" s="73">
        <v>17.7</v>
      </c>
      <c r="R208" s="79">
        <f t="shared" si="22"/>
        <v>142950.77426375551</v>
      </c>
      <c r="S208" s="53">
        <v>17.7</v>
      </c>
      <c r="T208" s="80">
        <f>IF($S208&gt;$G$20,IF('Silo Levels'!$L$14="Pumping",((PI()*((($C$19+$G$20)-$S208)*($O$20/($O$19/2)))^2*((($O$20+$G$20)-$S208))/3)*$T$29)+(((PI()*((($C$19+$G$20)-$S208)*($O$20/($O$19/2)))^2*(((($C$19+$G$20)-$S208)*($O$20/($O$19/2)))*$AZ$7))/3)*$T$29),(((PI()*((($C$19+$G$20)-$S208)*($O$20/($O$19/2)))^2*((($O$20+$G$20)-$S208)/3))*$T$29)-((PI()*((($C$19+$G$20)-$S208)*($O$20/($O$19/2)))^2*(((($C$19+$G$20)-$S208)*($O$20/($O$19/2)))*$AZ$7)/3)*$T$29))),IF('Silo Levels'!$L$14="Pumping",(($D$18*$T$29)+((PI()*(($C$21/2)^2)*($G$20-$S208))*$T$29))+((($D$18+$H$18)/3)*$BD$7)+(((PI()*($C$21/2)^2*(($C$21/2)*$AZ$7))/3)*$T$29),(($D$18*$T$29)+((PI()*(($C$21/2)^2)*($G$20-$S208))*$T$29))+((($D$18+$H$18)/3)*$BD$7)-(((PI()*($C$21/2)^2*(($C$21/2)*$AZ$7))/3)*$T$29)))</f>
        <v>138976.71279262664</v>
      </c>
      <c r="U208" s="73">
        <v>17.7</v>
      </c>
      <c r="V208" s="79">
        <f t="shared" si="25"/>
        <v>139335.52203441013</v>
      </c>
      <c r="W208" s="53">
        <v>17.7</v>
      </c>
      <c r="X208" s="80">
        <f>IF($W208&gt;$G$20,IF('Silo Levels'!$L$15="Pumping",((PI()*((($C$19+$G$20)-$W208)*($O$20/($O$19/2)))^2*((($O$20+$G$20)-$W208))/3)*$X$29)+(((PI()*((($C$19+$G$20)-$W208)*($O$20/($O$19/2)))^2*(((($C$19+$G$20)-$W208)*($O$20/($O$19/2)))*$AZ$8))/3)*$X$29),(((PI()*((($C$19+$G$20)-$W208)*($O$20/($O$19/2)))^2*((($O$20+$G$20)-$W208)/3))*$X$29)-((PI()*((($C$19+$G$20)-$W208)*($O$20/($O$19/2)))^2*(((($C$19+$G$20)-$W208)*($O$20/($O$19/2)))*$AZ$8)/3)*$X$29))),IF('Silo Levels'!$L$15="Pumping",(($D$18*$X$29)+((PI()*(($C$21/2)^2)*($G$20-$W208))*$X$29))+((($D$18+$H$18)/3)*$BD$8)+(((PI()*($C$21/2)^2*(($C$21/2)*$AZ$8))/3)*$X$29),(($D$18*$X$29)+((PI()*(($C$21/2)^2)*($G$20-$W208))*$X$29))+((($D$18+$H$18)/3)*$BD$8)-(((PI()*($C$21/2)^2*(($C$21/2)*$AZ$8))/3)*$X$29)))</f>
        <v>135464.09425154064</v>
      </c>
      <c r="Y208" s="73">
        <v>17.7</v>
      </c>
      <c r="Z208" s="79">
        <f t="shared" si="23"/>
        <v>137178.98662606557</v>
      </c>
      <c r="AA208" s="53">
        <v>17.7</v>
      </c>
      <c r="AB208" s="80">
        <f>IF($AA208&gt;$G$20,IF('Silo Levels'!$L$16="Pumping",((PI()*((($C$19+$G$20)-$AA208)*($O$20/($O$19/2)))^2*((($O$20+$G$20)-$AA208))/3)*$AB$29)+(((PI()*((($C$19+$G$20)-$AA208)*($O$20/($O$19/2)))^2*(((($C$19+$G$20)-$AA208)*($O$20/($O$19/2)))*$AZ$9))/3)*$AB$29),(((PI()*((($C$19+$G$20)-$AA208)*($O$20/($O$19/2)))^2*((($O$20+$G$20)-$AA208)/3))*$AB$29)-((PI()*((($C$19+$G$20)-$AA208)*($O$20/($O$19/2)))^2*(((($C$19+$G$20)-$AA208)*($O$20/($O$19/2)))*$AZ$9)/3)*$AB$29))),IF('Silo Levels'!$L$16="Pumping",(($D$18*$AB$29)+((PI()*(($C$21/2)^2)*($G$20-$AA208))*$AB$29))+((($D$18+$H$18)/3)*$BD$9)+(((PI()*($C$21/2)^2*(($C$21/2)*$AZ$9))/3)*$AB$29),(($D$18*$AB$29)+((PI()*(($C$21/2)^2)*($G$20-$AA208))*$AB$29))+((($D$18+$H$18)/3)*$BD$9)-(((PI()*($C$21/2)^2*(($C$21/2)*$AZ$9))/3)*$AB$29)))</f>
        <v>133368.78090151437</v>
      </c>
      <c r="AC208" s="73">
        <v>17.7</v>
      </c>
      <c r="AD208" s="79">
        <f t="shared" si="26"/>
        <v>136401.52998525105</v>
      </c>
      <c r="AE208" s="53">
        <v>17.7</v>
      </c>
      <c r="AF208" s="80">
        <f>IF($AE208&gt;$G$20,IF('Silo Levels'!$L$17="Pumping",((PI()*((($C$19+$G$20)-$AE208)*($O$20/($O$19/2)))^2*((($O$20+$G$20)-$AE208))/3)*$AF$29)+(((PI()*((($C$19+$G$20)-$AE208)*($O$20/($O$19/2)))^2*(((($C$19+$G$20)-$AE208)*($O$20/($O$19/2)))*$AZ$10))/3)*$AF$29),(((PI()*((($C$19+$G$20)-$AE208)*($O$20/($O$19/2)))^2*((($O$20+$G$20)-$AE208)/3))*$AF$29)-((PI()*((($C$19+$G$20)-$AE208)*($O$20/($O$19/2)))^2*(((($C$19+$G$20)-$AE208)*($O$20/($O$19/2)))*$AZ$10)/3)*$AF$29))),IF('Silo Levels'!$L$17="Pumping",(($D$18*$AF$29)+((PI()*(($C$21/2)^2)*($G$20-$AE208))*$AF$29))+((($D$18+$H$18)/3)*$BD$10)+(((PI()*($C$21/2)^2*(($C$21/2)*$AZ$10))/3)*$AF$29),(($D$18*$AF$29)+((PI()*(($C$21/2)^2)*($G$20-$AE208))*$AF$29))+((($D$18+$H$18)/3)*$BD$10)-(((PI()*($C$21/2)^2*(($C$21/2)*$AZ$10))/3)*$AF$29)))</f>
        <v>132613.3955402252</v>
      </c>
      <c r="AG208" s="73">
        <v>17.7</v>
      </c>
      <c r="AH208" s="79">
        <f t="shared" si="24"/>
        <v>137009.4600765979</v>
      </c>
      <c r="AI208" s="53">
        <v>17.7</v>
      </c>
      <c r="AJ208" s="80">
        <f>IF($AI208&gt;$G$20,IF('Silo Levels'!$L$18="Pumping",((PI()*((($C$19+$G$20)-$AI208)*($O$20/($O$19/2)))^2*((($O$20+$G$20)-$AI208))/3)*$AJ$29)+(((PI()*((($C$19+$G$20)-$AI208)*($O$20/($O$19/2)))^2*(((($C$19+$G$20)-$AI208)*($O$20/($O$19/2)))*$AZ$11))/3)*$AJ$29),(((PI()*((($C$19+$G$20)-$AI208)*($O$20/($O$19/2)))^2*((($O$20+$G$20)-$AI208)/3))*$AJ$29)-((PI()*((($C$19+$G$20)-$AI208)*($O$20/($O$19/2)))^2*(((($C$19+$G$20)-$AI208)*($O$20/($O$19/2)))*$AZ$11)/3)*$AJ$29))),IF('Silo Levels'!$L$18="Pumping",(($D$18*$AJ$29)+((PI()*(($C$21/2)^2)*($G$20-$AI208))*$AJ$29))+((($D$18+$H$18)/3)*$BD$11)+(((PI()*($C$21/2)^2*(($C$21/2)*$AZ$11))/3)*$AJ$29),(($D$18*$AJ$29)+((PI()*(($C$21/2)^2)*($G$20-$AI208))*$AJ$29))+((($D$18+$H$18)/3)*$BD$11)-(((PI()*($C$21/2)^2*(($C$21/2)*$AZ$11))/3)*$AJ$29)))</f>
        <v>133204.06705498579</v>
      </c>
    </row>
    <row r="209" spans="1:36" x14ac:dyDescent="0.3">
      <c r="A209" s="48">
        <v>17.8</v>
      </c>
      <c r="B209" s="82">
        <f t="shared" si="18"/>
        <v>73970.275963149761</v>
      </c>
      <c r="C209" s="57">
        <v>17.8</v>
      </c>
      <c r="D209" s="58">
        <f>IF($C209&gt;$G$6,IF('Silo Levels'!$L$10="Pumping",((PI()*((($C$5+$G$6)-$C209)*($O$6/($O$5/2)))^2*((($O$6+$G$6)-$C209))/3)*$D$29)+(((PI()*((($C$5+$G$6)-$C209)*($O$6/($O$5/2)))^2*(((($C$5+$G$6)-$C209)*($O$6/($O$5/2)))*$AZ$3))/3)*$D$29),(((PI()*((($C$5+$G$6)-$C209)*($O$6/($O$5/2)))^2*((($O$6+$G$6)-$C209)/3))*$D$29)-((PI()*((($C$5+$G$6)-$C209)*($O$6/($O$5/2)))^2*(((($C$5+$G$6)-$C209)*($O$6/($O$5/2)))*$AZ$3)/3)*$D$29))),IF('Silo Levels'!$L$10="Pumping",(($D$4*$D$29)+((PI()*(($C$7/2)^2)*(G$6-$C209))*$D$29))+((($D$4+$H$4)/3)*$BE$3)+(((PI()*($C$7/2)^2*(($C$7/2)*$AZ$3))/3)*$D$29),(($D$4*$D$29)+((PI()*(($C$7/2)^2)*($G$6-$C209))*$D$29))+((($D$4+$H$4)/3)*$BE$3)-(((PI()*($C$7/2)^2*(($C$7/2)*$AZ$3))/3)*$D$29)))</f>
        <v>70914.769213443564</v>
      </c>
      <c r="E209" s="73">
        <v>17.8</v>
      </c>
      <c r="F209" s="82">
        <f t="shared" si="19"/>
        <v>64651.98566088907</v>
      </c>
      <c r="G209" s="57">
        <v>17.8</v>
      </c>
      <c r="H209" s="58">
        <f>IF($G209&gt;$G$6,IF('Silo Levels'!$L$11="Pumping",((PI()*((($C$5+$G$6)-$G209)*($O$6/($O$5/2)))^2*((($O$6+$G$6)-$G209))/3)*$H$29)+(((PI()*((($C$5+$G$6)-$G209)*($O$6/($O$5/2)))^2*(((($C$5+$G$6)-$G209)*($O$6/($O$5/2)))*$AZ$4))/3)*$H$29),(((PI()*((($C$5+$G$6)-$G209)*($O$6/($O$5/2)))^2*((($O$6+$G$6)-$G209)/3))*$H$29)-((PI()*((($C$5+$G$6)-$G209)*($O$6/($O$5/2)))^2*(((($C$5+$G$6)-$G209)*($O$6/($O$5/2)))*$AZ$4)/3)*$H$29))),IF('Silo Levels'!$L$11="Pumping",(($D$4*$H$29)+((PI()*(($C$7/2)^2)*(G$6-$G209))*$H$29))+((($D$4+$H$4)/3)*$BE$4)+(((PI()*($C$7/2)^2*(($C$7/2)*$AZ$4))/3)*$H$29),(($D$4*$H$29)+((PI()*(($C$7/2)^2)*($G$6-$G209))*$H$29))+((($D$4+$H$4)/3)*$BE$4)-(((PI()*($C$7/2)^2*(($C$7/2)*$AZ$4))/3)*$H$29)))</f>
        <v>61988.210545760594</v>
      </c>
      <c r="I209" s="73">
        <v>17.8</v>
      </c>
      <c r="J209" s="79">
        <f t="shared" si="20"/>
        <v>285552.61790513399</v>
      </c>
      <c r="K209" s="53">
        <v>17.8</v>
      </c>
      <c r="L209" s="80">
        <f>IF($K209&gt;$G$13,IF('Silo Levels'!$L$12="Pumping",((PI()*((($C$12+$G$13)-$K209)*($O$13/($O$12/2)))^2*((($O$13+$G$13)-$K209))/3)*$L$29)+(((PI()*((($C$12+$G$13)-$K209)*($O$13/($O$12/2)))^2*(((($C$12+$G$13)-$K209)*($O$13/($O$12/2)))*$AZ$5))/3)*$L$29),(((PI()*((($C$12+$G$13)-$K209)*($O$13/($O$12/2)))^2*((($O$13+$G$13)-$K209)/3))*$L$29)-((PI()*((($C$12+$G$13)-$K209)*($O$13/($O$12/2)))^2*(((($C$12+$G$13)-$K209)*($O$13/($O$12/2)))*$AZ$5)/3)*$L$29))),IF('Silo Levels'!$L$12="Pumping",(($D$11*$L$29)+((PI()*(($C$14/2)^2)*($G$13-$K209))*$L$29))+((($D$11+$H$11)/3)*$BD$5)+(((PI()*($C$14/2)^2*(($C$14/2)*$AZ$5))/3)*$L$29),(($D$11*$L$29)+((PI()*(($C$14/2)^2)*($G$13-$K209))*$L$29))+((($D$11+$H$11)/3)*$BD$5)-(((PI()*($C$14/2)^2*(($C$14/2)*$AZ$5))/3)*$L$29)))</f>
        <v>271354.61122553452</v>
      </c>
      <c r="M209" s="73">
        <v>17.8</v>
      </c>
      <c r="N209" s="79">
        <f t="shared" si="21"/>
        <v>146455.71126478951</v>
      </c>
      <c r="O209" s="53">
        <v>17.8</v>
      </c>
      <c r="P209" s="80">
        <f>IF($O209&gt;$G$20,IF('Silo Levels'!$L$13="Pumping",((PI()*((($C$19+$G$20)-$O209)*($O$20/($O$19/2)))^2*((($O$20+$G$20)-$O209))/3)*$P$29)+(((PI()*((($C$19+$G$20)-$O209)*($O$20/($O$19/2)))^2*(((($C$19+$G$20)-$O209)*($O$20/($O$19/2)))*$AZ$6))/3)*$P$29),(((PI()*((($C$19+$G$20)-$O209)*($O$20/($O$19/2)))^2*((($O$20+$G$20)-$O209)/3))*$P$29)-((PI()*((($C$19+$G$20)-$O209)*($O$20/($O$19/2)))^2*(((($C$19+$G$20)-$O209)*($O$20/($O$19/2)))*$AZ$6)/3)*$P$29))),IF('Silo Levels'!$L$13="Pumping",(($D$18*$P$29)+((PI()*(($C$21/2)^2)*($G$20-$O209))*$P$29))+((($D$18+$H$18)/3)*$BD$6)+(((PI()*($C$21/2)^2*(($C$21/2)*$AZ$6))/3)*$P$29),(($D$18*$P$29)+((PI()*(($C$21/2)^2)*($G$20-$O209))*$P$29))+((($D$18+$H$18)/3)*$BD$6)-(((PI()*($C$21/2)^2*(($C$21/2)*$AZ$6))/3)*$P$29)))</f>
        <v>142370.50993276475</v>
      </c>
      <c r="Q209" s="73">
        <v>17.8</v>
      </c>
      <c r="R209" s="79">
        <f t="shared" si="22"/>
        <v>142551.98342623451</v>
      </c>
      <c r="S209" s="53">
        <v>17.8</v>
      </c>
      <c r="T209" s="80">
        <f>IF($S209&gt;$G$20,IF('Silo Levels'!$L$14="Pumping",((PI()*((($C$19+$G$20)-$S209)*($O$20/($O$19/2)))^2*((($O$20+$G$20)-$S209))/3)*$T$29)+(((PI()*((($C$19+$G$20)-$S209)*($O$20/($O$19/2)))^2*(((($C$19+$G$20)-$S209)*($O$20/($O$19/2)))*$AZ$7))/3)*$T$29),(((PI()*((($C$19+$G$20)-$S209)*($O$20/($O$19/2)))^2*((($O$20+$G$20)-$S209)/3))*$T$29)-((PI()*((($C$19+$G$20)-$S209)*($O$20/($O$19/2)))^2*(((($C$19+$G$20)-$S209)*($O$20/($O$19/2)))*$AZ$7)/3)*$T$29))),IF('Silo Levels'!$L$14="Pumping",(($D$18*$T$29)+((PI()*(($C$21/2)^2)*($G$20-$S209))*$T$29))+((($D$18+$H$18)/3)*$BD$7)+(((PI()*($C$21/2)^2*(($C$21/2)*$AZ$7))/3)*$T$29),(($D$18*$T$29)+((PI()*(($C$21/2)^2)*($G$20-$S209))*$T$29))+((($D$18+$H$18)/3)*$BD$7)-(((PI()*($C$21/2)^2*(($C$21/2)*$AZ$7))/3)*$T$29)))</f>
        <v>138577.92195510564</v>
      </c>
      <c r="U209" s="73">
        <v>17.8</v>
      </c>
      <c r="V209" s="79">
        <f t="shared" si="25"/>
        <v>138947.03032658208</v>
      </c>
      <c r="W209" s="53">
        <v>17.8</v>
      </c>
      <c r="X209" s="80">
        <f>IF($W209&gt;$G$20,IF('Silo Levels'!$L$15="Pumping",((PI()*((($C$19+$G$20)-$W209)*($O$20/($O$19/2)))^2*((($O$20+$G$20)-$W209))/3)*$X$29)+(((PI()*((($C$19+$G$20)-$W209)*($O$20/($O$19/2)))^2*(((($C$19+$G$20)-$W209)*($O$20/($O$19/2)))*$AZ$8))/3)*$X$29),(((PI()*((($C$19+$G$20)-$W209)*($O$20/($O$19/2)))^2*((($O$20+$G$20)-$W209)/3))*$X$29)-((PI()*((($C$19+$G$20)-$W209)*($O$20/($O$19/2)))^2*(((($C$19+$G$20)-$W209)*($O$20/($O$19/2)))*$AZ$8)/3)*$X$29))),IF('Silo Levels'!$L$15="Pumping",(($D$18*$X$29)+((PI()*(($C$21/2)^2)*($G$20-$W209))*$X$29))+((($D$18+$H$18)/3)*$BD$8)+(((PI()*($C$21/2)^2*(($C$21/2)*$AZ$8))/3)*$X$29),(($D$18*$X$29)+((PI()*(($C$21/2)^2)*($G$20-$W209))*$X$29))+((($D$18+$H$18)/3)*$BD$8)-(((PI()*($C$21/2)^2*(($C$21/2)*$AZ$8))/3)*$X$29)))</f>
        <v>135075.60254371259</v>
      </c>
      <c r="Y209" s="73">
        <v>17.8</v>
      </c>
      <c r="Z209" s="79">
        <f t="shared" si="23"/>
        <v>136796.63845579702</v>
      </c>
      <c r="AA209" s="53">
        <v>17.8</v>
      </c>
      <c r="AB209" s="80">
        <f>IF($AA209&gt;$G$20,IF('Silo Levels'!$L$16="Pumping",((PI()*((($C$19+$G$20)-$AA209)*($O$20/($O$19/2)))^2*((($O$20+$G$20)-$AA209))/3)*$AB$29)+(((PI()*((($C$19+$G$20)-$AA209)*($O$20/($O$19/2)))^2*(((($C$19+$G$20)-$AA209)*($O$20/($O$19/2)))*$AZ$9))/3)*$AB$29),(((PI()*((($C$19+$G$20)-$AA209)*($O$20/($O$19/2)))^2*((($O$20+$G$20)-$AA209)/3))*$AB$29)-((PI()*((($C$19+$G$20)-$AA209)*($O$20/($O$19/2)))^2*(((($C$19+$G$20)-$AA209)*($O$20/($O$19/2)))*$AZ$9)/3)*$AB$29))),IF('Silo Levels'!$L$16="Pumping",(($D$18*$AB$29)+((PI()*(($C$21/2)^2)*($G$20-$AA209))*$AB$29))+((($D$18+$H$18)/3)*$BD$9)+(((PI()*($C$21/2)^2*(($C$21/2)*$AZ$9))/3)*$AB$29),(($D$18*$AB$29)+((PI()*(($C$21/2)^2)*($G$20-$AA209))*$AB$29))+((($D$18+$H$18)/3)*$BD$9)-(((PI()*($C$21/2)^2*(($C$21/2)*$AZ$9))/3)*$AB$29)))</f>
        <v>132986.43273124582</v>
      </c>
      <c r="AC209" s="73">
        <v>17.8</v>
      </c>
      <c r="AD209" s="79">
        <f t="shared" si="26"/>
        <v>136021.39663327631</v>
      </c>
      <c r="AE209" s="53">
        <v>17.8</v>
      </c>
      <c r="AF209" s="80">
        <f>IF($AE209&gt;$G$20,IF('Silo Levels'!$L$17="Pumping",((PI()*((($C$19+$G$20)-$AE209)*($O$20/($O$19/2)))^2*((($O$20+$G$20)-$AE209))/3)*$AF$29)+(((PI()*((($C$19+$G$20)-$AE209)*($O$20/($O$19/2)))^2*(((($C$19+$G$20)-$AE209)*($O$20/($O$19/2)))*$AZ$10))/3)*$AF$29),(((PI()*((($C$19+$G$20)-$AE209)*($O$20/($O$19/2)))^2*((($O$20+$G$20)-$AE209)/3))*$AF$29)-((PI()*((($C$19+$G$20)-$AE209)*($O$20/($O$19/2)))^2*(((($C$19+$G$20)-$AE209)*($O$20/($O$19/2)))*$AZ$10)/3)*$AF$29))),IF('Silo Levels'!$L$17="Pumping",(($D$18*$AF$29)+((PI()*(($C$21/2)^2)*($G$20-$AE209))*$AF$29))+((($D$18+$H$18)/3)*$BD$10)+(((PI()*($C$21/2)^2*(($C$21/2)*$AZ$10))/3)*$AF$29),(($D$18*$AF$29)+((PI()*(($C$21/2)^2)*($G$20-$AE209))*$AF$29))+((($D$18+$H$18)/3)*$BD$10)-(((PI()*($C$21/2)^2*(($C$21/2)*$AZ$10))/3)*$AF$29)))</f>
        <v>132233.26218825046</v>
      </c>
      <c r="AG209" s="73">
        <v>17.8</v>
      </c>
      <c r="AH209" s="79">
        <f t="shared" si="24"/>
        <v>136627.59485352322</v>
      </c>
      <c r="AI209" s="53">
        <v>17.8</v>
      </c>
      <c r="AJ209" s="80">
        <f>IF($AI209&gt;$G$20,IF('Silo Levels'!$L$18="Pumping",((PI()*((($C$19+$G$20)-$AI209)*($O$20/($O$19/2)))^2*((($O$20+$G$20)-$AI209))/3)*$AJ$29)+(((PI()*((($C$19+$G$20)-$AI209)*($O$20/($O$19/2)))^2*(((($C$19+$G$20)-$AI209)*($O$20/($O$19/2)))*$AZ$11))/3)*$AJ$29),(((PI()*((($C$19+$G$20)-$AI209)*($O$20/($O$19/2)))^2*((($O$20+$G$20)-$AI209)/3))*$AJ$29)-((PI()*((($C$19+$G$20)-$AI209)*($O$20/($O$19/2)))^2*(((($C$19+$G$20)-$AI209)*($O$20/($O$19/2)))*$AZ$11)/3)*$AJ$29))),IF('Silo Levels'!$L$18="Pumping",(($D$18*$AJ$29)+((PI()*(($C$21/2)^2)*($G$20-$AI209))*$AJ$29))+((($D$18+$H$18)/3)*$BD$11)+(((PI()*($C$21/2)^2*(($C$21/2)*$AZ$11))/3)*$AJ$29),(($D$18*$AJ$29)+((PI()*(($C$21/2)^2)*($G$20-$AI209))*$AJ$29))+((($D$18+$H$18)/3)*$BD$11)-(((PI()*($C$21/2)^2*(($C$21/2)*$AZ$11))/3)*$AJ$29)))</f>
        <v>132822.20183191111</v>
      </c>
    </row>
    <row r="210" spans="1:36" x14ac:dyDescent="0.3">
      <c r="A210" s="48">
        <v>17.899999999999999</v>
      </c>
      <c r="B210" s="82">
        <f t="shared" si="18"/>
        <v>73532.254089622948</v>
      </c>
      <c r="C210" s="57">
        <v>17.899999999999999</v>
      </c>
      <c r="D210" s="58">
        <f>IF($C210&gt;$G$6,IF('Silo Levels'!$L$10="Pumping",((PI()*((($C$5+$G$6)-$C210)*($O$6/($O$5/2)))^2*((($O$6+$G$6)-$C210))/3)*$D$29)+(((PI()*((($C$5+$G$6)-$C210)*($O$6/($O$5/2)))^2*(((($C$5+$G$6)-$C210)*($O$6/($O$5/2)))*$AZ$3))/3)*$D$29),(((PI()*((($C$5+$G$6)-$C210)*($O$6/($O$5/2)))^2*((($O$6+$G$6)-$C210)/3))*$D$29)-((PI()*((($C$5+$G$6)-$C210)*($O$6/($O$5/2)))^2*(((($C$5+$G$6)-$C210)*($O$6/($O$5/2)))*$AZ$3)/3)*$D$29))),IF('Silo Levels'!$L$10="Pumping",(($D$4*$D$29)+((PI()*(($C$7/2)^2)*(G$6-$C210))*$D$29))+((($D$4+$H$4)/3)*$BE$3)+(((PI()*($C$7/2)^2*(($C$7/2)*$AZ$3))/3)*$D$29),(($D$4*$D$29)+((PI()*(($C$7/2)^2)*($G$6-$C210))*$D$29))+((($D$4+$H$4)/3)*$BE$3)-(((PI()*($C$7/2)^2*(($C$7/2)*$AZ$3))/3)*$D$29)))</f>
        <v>70476.74733991675</v>
      </c>
      <c r="E210" s="73">
        <v>17.899999999999999</v>
      </c>
      <c r="F210" s="82">
        <f t="shared" si="19"/>
        <v>64270.12043781441</v>
      </c>
      <c r="G210" s="57">
        <v>17.899999999999999</v>
      </c>
      <c r="H210" s="58">
        <f>IF($G210&gt;$G$6,IF('Silo Levels'!$L$11="Pumping",((PI()*((($C$5+$G$6)-$G210)*($O$6/($O$5/2)))^2*((($O$6+$G$6)-$G210))/3)*$H$29)+(((PI()*((($C$5+$G$6)-$G210)*($O$6/($O$5/2)))^2*(((($C$5+$G$6)-$G210)*($O$6/($O$5/2)))*$AZ$4))/3)*$H$29),(((PI()*((($C$5+$G$6)-$G210)*($O$6/($O$5/2)))^2*((($O$6+$G$6)-$G210)/3))*$H$29)-((PI()*((($C$5+$G$6)-$G210)*($O$6/($O$5/2)))^2*(((($C$5+$G$6)-$G210)*($O$6/($O$5/2)))*$AZ$4)/3)*$H$29))),IF('Silo Levels'!$L$11="Pumping",(($D$4*$H$29)+((PI()*(($C$7/2)^2)*(G$6-$G210))*$H$29))+((($D$4+$H$4)/3)*$BE$4)+(((PI()*($C$7/2)^2*(($C$7/2)*$AZ$4))/3)*$H$29),(($D$4*$H$29)+((PI()*(($C$7/2)^2)*($G$6-$G210))*$H$29))+((($D$4+$H$4)/3)*$BE$4)-(((PI()*($C$7/2)^2*(($C$7/2)*$AZ$4))/3)*$H$29)))</f>
        <v>61606.345322685927</v>
      </c>
      <c r="I210" s="73">
        <v>17.899999999999999</v>
      </c>
      <c r="J210" s="79">
        <f t="shared" si="20"/>
        <v>284633.65307150292</v>
      </c>
      <c r="K210" s="53">
        <v>17.899999999999999</v>
      </c>
      <c r="L210" s="80">
        <f>IF($K210&gt;$G$13,IF('Silo Levels'!$L$12="Pumping",((PI()*((($C$12+$G$13)-$K210)*($O$13/($O$12/2)))^2*((($O$13+$G$13)-$K210))/3)*$L$29)+(((PI()*((($C$12+$G$13)-$K210)*($O$13/($O$12/2)))^2*(((($C$12+$G$13)-$K210)*($O$13/($O$12/2)))*$AZ$5))/3)*$L$29),(((PI()*((($C$12+$G$13)-$K210)*($O$13/($O$12/2)))^2*((($O$13+$G$13)-$K210)/3))*$L$29)-((PI()*((($C$12+$G$13)-$K210)*($O$13/($O$12/2)))^2*(((($C$12+$G$13)-$K210)*($O$13/($O$12/2)))*$AZ$5)/3)*$L$29))),IF('Silo Levels'!$L$12="Pumping",(($D$11*$L$29)+((PI()*(($C$14/2)^2)*($G$13-$K210))*$L$29))+((($D$11+$H$11)/3)*$BD$5)+(((PI()*($C$14/2)^2*(($C$14/2)*$AZ$5))/3)*$L$29),(($D$11*$L$29)+((PI()*(($C$14/2)^2)*($G$13-$K210))*$L$29))+((($D$11+$H$11)/3)*$BD$5)-(((PI()*($C$14/2)^2*(($C$14/2)*$AZ$5))/3)*$L$29)))</f>
        <v>270435.64639190346</v>
      </c>
      <c r="M210" s="73">
        <v>17.899999999999999</v>
      </c>
      <c r="N210" s="79">
        <f t="shared" si="21"/>
        <v>146045.7677164888</v>
      </c>
      <c r="O210" s="53">
        <v>17.899999999999999</v>
      </c>
      <c r="P210" s="80">
        <f>IF($O210&gt;$G$20,IF('Silo Levels'!$L$13="Pumping",((PI()*((($C$19+$G$20)-$O210)*($O$20/($O$19/2)))^2*((($O$20+$G$20)-$O210))/3)*$P$29)+(((PI()*((($C$19+$G$20)-$O210)*($O$20/($O$19/2)))^2*(((($C$19+$G$20)-$O210)*($O$20/($O$19/2)))*$AZ$6))/3)*$P$29),(((PI()*((($C$19+$G$20)-$O210)*($O$20/($O$19/2)))^2*((($O$20+$G$20)-$O210)/3))*$P$29)-((PI()*((($C$19+$G$20)-$O210)*($O$20/($O$19/2)))^2*(((($C$19+$G$20)-$O210)*($O$20/($O$19/2)))*$AZ$6)/3)*$P$29))),IF('Silo Levels'!$L$13="Pumping",(($D$18*$P$29)+((PI()*(($C$21/2)^2)*($G$20-$O210))*$P$29))+((($D$18+$H$18)/3)*$BD$6)+(((PI()*($C$21/2)^2*(($C$21/2)*$AZ$6))/3)*$P$29),(($D$18*$P$29)+((PI()*(($C$21/2)^2)*($G$20-$O210))*$P$29))+((($D$18+$H$18)/3)*$BD$6)-(((PI()*($C$21/2)^2*(($C$21/2)*$AZ$6))/3)*$P$29)))</f>
        <v>141960.56638446404</v>
      </c>
      <c r="Q210" s="73">
        <v>17.899999999999999</v>
      </c>
      <c r="R210" s="79">
        <f t="shared" si="22"/>
        <v>142153.1925887136</v>
      </c>
      <c r="S210" s="53">
        <v>17.899999999999999</v>
      </c>
      <c r="T210" s="80">
        <f>IF($S210&gt;$G$20,IF('Silo Levels'!$L$14="Pumping",((PI()*((($C$19+$G$20)-$S210)*($O$20/($O$19/2)))^2*((($O$20+$G$20)-$S210))/3)*$T$29)+(((PI()*((($C$19+$G$20)-$S210)*($O$20/($O$19/2)))^2*(((($C$19+$G$20)-$S210)*($O$20/($O$19/2)))*$AZ$7))/3)*$T$29),(((PI()*((($C$19+$G$20)-$S210)*($O$20/($O$19/2)))^2*((($O$20+$G$20)-$S210)/3))*$T$29)-((PI()*((($C$19+$G$20)-$S210)*($O$20/($O$19/2)))^2*(((($C$19+$G$20)-$S210)*($O$20/($O$19/2)))*$AZ$7)/3)*$T$29))),IF('Silo Levels'!$L$14="Pumping",(($D$18*$T$29)+((PI()*(($C$21/2)^2)*($G$20-$S210))*$T$29))+((($D$18+$H$18)/3)*$BD$7)+(((PI()*($C$21/2)^2*(($C$21/2)*$AZ$7))/3)*$T$29),(($D$18*$T$29)+((PI()*(($C$21/2)^2)*($G$20-$S210))*$T$29))+((($D$18+$H$18)/3)*$BD$7)-(((PI()*($C$21/2)^2*(($C$21/2)*$AZ$7))/3)*$T$29)))</f>
        <v>138179.13111758474</v>
      </c>
      <c r="U210" s="73">
        <v>17.899999999999999</v>
      </c>
      <c r="V210" s="79">
        <f t="shared" si="25"/>
        <v>138558.53861875407</v>
      </c>
      <c r="W210" s="53">
        <v>17.899999999999999</v>
      </c>
      <c r="X210" s="80">
        <f>IF($W210&gt;$G$20,IF('Silo Levels'!$L$15="Pumping",((PI()*((($C$19+$G$20)-$W210)*($O$20/($O$19/2)))^2*((($O$20+$G$20)-$W210))/3)*$X$29)+(((PI()*((($C$19+$G$20)-$W210)*($O$20/($O$19/2)))^2*(((($C$19+$G$20)-$W210)*($O$20/($O$19/2)))*$AZ$8))/3)*$X$29),(((PI()*((($C$19+$G$20)-$W210)*($O$20/($O$19/2)))^2*((($O$20+$G$20)-$W210)/3))*$X$29)-((PI()*((($C$19+$G$20)-$W210)*($O$20/($O$19/2)))^2*(((($C$19+$G$20)-$W210)*($O$20/($O$19/2)))*$AZ$8)/3)*$X$29))),IF('Silo Levels'!$L$15="Pumping",(($D$18*$X$29)+((PI()*(($C$21/2)^2)*($G$20-$W210))*$X$29))+((($D$18+$H$18)/3)*$BD$8)+(((PI()*($C$21/2)^2*(($C$21/2)*$AZ$8))/3)*$X$29),(($D$18*$X$29)+((PI()*(($C$21/2)^2)*($G$20-$W210))*$X$29))+((($D$18+$H$18)/3)*$BD$8)-(((PI()*($C$21/2)^2*(($C$21/2)*$AZ$8))/3)*$X$29)))</f>
        <v>134687.11083588458</v>
      </c>
      <c r="Y210" s="73">
        <v>17.899999999999999</v>
      </c>
      <c r="Z210" s="79">
        <f t="shared" si="23"/>
        <v>136414.29028552846</v>
      </c>
      <c r="AA210" s="53">
        <v>17.899999999999999</v>
      </c>
      <c r="AB210" s="80">
        <f>IF($AA210&gt;$G$20,IF('Silo Levels'!$L$16="Pumping",((PI()*((($C$19+$G$20)-$AA210)*($O$20/($O$19/2)))^2*((($O$20+$G$20)-$AA210))/3)*$AB$29)+(((PI()*((($C$19+$G$20)-$AA210)*($O$20/($O$19/2)))^2*(((($C$19+$G$20)-$AA210)*($O$20/($O$19/2)))*$AZ$9))/3)*$AB$29),(((PI()*((($C$19+$G$20)-$AA210)*($O$20/($O$19/2)))^2*((($O$20+$G$20)-$AA210)/3))*$AB$29)-((PI()*((($C$19+$G$20)-$AA210)*($O$20/($O$19/2)))^2*(((($C$19+$G$20)-$AA210)*($O$20/($O$19/2)))*$AZ$9)/3)*$AB$29))),IF('Silo Levels'!$L$16="Pumping",(($D$18*$AB$29)+((PI()*(($C$21/2)^2)*($G$20-$AA210))*$AB$29))+((($D$18+$H$18)/3)*$BD$9)+(((PI()*($C$21/2)^2*(($C$21/2)*$AZ$9))/3)*$AB$29),(($D$18*$AB$29)+((PI()*(($C$21/2)^2)*($G$20-$AA210))*$AB$29))+((($D$18+$H$18)/3)*$BD$9)-(((PI()*($C$21/2)^2*(($C$21/2)*$AZ$9))/3)*$AB$29)))</f>
        <v>132604.08456097727</v>
      </c>
      <c r="AC210" s="73">
        <v>17.899999999999999</v>
      </c>
      <c r="AD210" s="79">
        <f t="shared" si="26"/>
        <v>135641.2632813016</v>
      </c>
      <c r="AE210" s="53">
        <v>17.899999999999999</v>
      </c>
      <c r="AF210" s="80">
        <f>IF($AE210&gt;$G$20,IF('Silo Levels'!$L$17="Pumping",((PI()*((($C$19+$G$20)-$AE210)*($O$20/($O$19/2)))^2*((($O$20+$G$20)-$AE210))/3)*$AF$29)+(((PI()*((($C$19+$G$20)-$AE210)*($O$20/($O$19/2)))^2*(((($C$19+$G$20)-$AE210)*($O$20/($O$19/2)))*$AZ$10))/3)*$AF$29),(((PI()*((($C$19+$G$20)-$AE210)*($O$20/($O$19/2)))^2*((($O$20+$G$20)-$AE210)/3))*$AF$29)-((PI()*((($C$19+$G$20)-$AE210)*($O$20/($O$19/2)))^2*(((($C$19+$G$20)-$AE210)*($O$20/($O$19/2)))*$AZ$10)/3)*$AF$29))),IF('Silo Levels'!$L$17="Pumping",(($D$18*$AF$29)+((PI()*(($C$21/2)^2)*($G$20-$AE210))*$AF$29))+((($D$18+$H$18)/3)*$BD$10)+(((PI()*($C$21/2)^2*(($C$21/2)*$AZ$10))/3)*$AF$29),(($D$18*$AF$29)+((PI()*(($C$21/2)^2)*($G$20-$AE210))*$AF$29))+((($D$18+$H$18)/3)*$BD$10)-(((PI()*($C$21/2)^2*(($C$21/2)*$AZ$10))/3)*$AF$29)))</f>
        <v>131853.12883627575</v>
      </c>
      <c r="AG210" s="73">
        <v>17.899999999999999</v>
      </c>
      <c r="AH210" s="79">
        <f t="shared" si="24"/>
        <v>136245.72963044856</v>
      </c>
      <c r="AI210" s="53">
        <v>17.899999999999999</v>
      </c>
      <c r="AJ210" s="80">
        <f>IF($AI210&gt;$G$20,IF('Silo Levels'!$L$18="Pumping",((PI()*((($C$19+$G$20)-$AI210)*($O$20/($O$19/2)))^2*((($O$20+$G$20)-$AI210))/3)*$AJ$29)+(((PI()*((($C$19+$G$20)-$AI210)*($O$20/($O$19/2)))^2*(((($C$19+$G$20)-$AI210)*($O$20/($O$19/2)))*$AZ$11))/3)*$AJ$29),(((PI()*((($C$19+$G$20)-$AI210)*($O$20/($O$19/2)))^2*((($O$20+$G$20)-$AI210)/3))*$AJ$29)-((PI()*((($C$19+$G$20)-$AI210)*($O$20/($O$19/2)))^2*(((($C$19+$G$20)-$AI210)*($O$20/($O$19/2)))*$AZ$11)/3)*$AJ$29))),IF('Silo Levels'!$L$18="Pumping",(($D$18*$AJ$29)+((PI()*(($C$21/2)^2)*($G$20-$AI210))*$AJ$29))+((($D$18+$H$18)/3)*$BD$11)+(((PI()*($C$21/2)^2*(($C$21/2)*$AZ$11))/3)*$AJ$29),(($D$18*$AJ$29)+((PI()*(($C$21/2)^2)*($G$20-$AI210))*$AJ$29))+((($D$18+$H$18)/3)*$BD$11)-(((PI()*($C$21/2)^2*(($C$21/2)*$AZ$11))/3)*$AJ$29)))</f>
        <v>132440.33660883646</v>
      </c>
    </row>
    <row r="211" spans="1:36" x14ac:dyDescent="0.3">
      <c r="A211" s="48">
        <v>18</v>
      </c>
      <c r="B211" s="82">
        <f t="shared" si="18"/>
        <v>73094.232216096119</v>
      </c>
      <c r="C211" s="57">
        <v>18</v>
      </c>
      <c r="D211" s="58">
        <f>IF($C211&gt;$G$6,IF('Silo Levels'!$L$10="Pumping",((PI()*((($C$5+$G$6)-$C211)*($O$6/($O$5/2)))^2*((($O$6+$G$6)-$C211))/3)*$D$29)+(((PI()*((($C$5+$G$6)-$C211)*($O$6/($O$5/2)))^2*(((($C$5+$G$6)-$C211)*($O$6/($O$5/2)))*$AZ$3))/3)*$D$29),(((PI()*((($C$5+$G$6)-$C211)*($O$6/($O$5/2)))^2*((($O$6+$G$6)-$C211)/3))*$D$29)-((PI()*((($C$5+$G$6)-$C211)*($O$6/($O$5/2)))^2*(((($C$5+$G$6)-$C211)*($O$6/($O$5/2)))*$AZ$3)/3)*$D$29))),IF('Silo Levels'!$L$10="Pumping",(($D$4*$D$29)+((PI()*(($C$7/2)^2)*(G$6-$C211))*$D$29))+((($D$4+$H$4)/3)*$BE$3)+(((PI()*($C$7/2)^2*(($C$7/2)*$AZ$3))/3)*$D$29),(($D$4*$D$29)+((PI()*(($C$7/2)^2)*($G$6-$C211))*$D$29))+((($D$4+$H$4)/3)*$BE$3)-(((PI()*($C$7/2)^2*(($C$7/2)*$AZ$3))/3)*$D$29)))</f>
        <v>70038.725466389922</v>
      </c>
      <c r="E211" s="73">
        <v>18</v>
      </c>
      <c r="F211" s="82">
        <f t="shared" si="19"/>
        <v>63888.255214739736</v>
      </c>
      <c r="G211" s="57">
        <v>18</v>
      </c>
      <c r="H211" s="58">
        <f>IF($G211&gt;$G$6,IF('Silo Levels'!$L$11="Pumping",((PI()*((($C$5+$G$6)-$G211)*($O$6/($O$5/2)))^2*((($O$6+$G$6)-$G211))/3)*$H$29)+(((PI()*((($C$5+$G$6)-$G211)*($O$6/($O$5/2)))^2*(((($C$5+$G$6)-$G211)*($O$6/($O$5/2)))*$AZ$4))/3)*$H$29),(((PI()*((($C$5+$G$6)-$G211)*($O$6/($O$5/2)))^2*((($O$6+$G$6)-$G211)/3))*$H$29)-((PI()*((($C$5+$G$6)-$G211)*($O$6/($O$5/2)))^2*(((($C$5+$G$6)-$G211)*($O$6/($O$5/2)))*$AZ$4)/3)*$H$29))),IF('Silo Levels'!$L$11="Pumping",(($D$4*$H$29)+((PI()*(($C$7/2)^2)*(G$6-$G211))*$H$29))+((($D$4+$H$4)/3)*$BE$4)+(((PI()*($C$7/2)^2*(($C$7/2)*$AZ$4))/3)*$H$29),(($D$4*$H$29)+((PI()*(($C$7/2)^2)*($G$6-$G211))*$H$29))+((($D$4+$H$4)/3)*$BE$4)-(((PI()*($C$7/2)^2*(($C$7/2)*$AZ$4))/3)*$H$29)))</f>
        <v>61224.480099611261</v>
      </c>
      <c r="I211" s="73">
        <v>18</v>
      </c>
      <c r="J211" s="79">
        <f t="shared" si="20"/>
        <v>283714.68823787186</v>
      </c>
      <c r="K211" s="53">
        <v>18</v>
      </c>
      <c r="L211" s="80">
        <f>IF($K211&gt;$G$13,IF('Silo Levels'!$L$12="Pumping",((PI()*((($C$12+$G$13)-$K211)*($O$13/($O$12/2)))^2*((($O$13+$G$13)-$K211))/3)*$L$29)+(((PI()*((($C$12+$G$13)-$K211)*($O$13/($O$12/2)))^2*(((($C$12+$G$13)-$K211)*($O$13/($O$12/2)))*$AZ$5))/3)*$L$29),(((PI()*((($C$12+$G$13)-$K211)*($O$13/($O$12/2)))^2*((($O$13+$G$13)-$K211)/3))*$L$29)-((PI()*((($C$12+$G$13)-$K211)*($O$13/($O$12/2)))^2*(((($C$12+$G$13)-$K211)*($O$13/($O$12/2)))*$AZ$5)/3)*$L$29))),IF('Silo Levels'!$L$12="Pumping",(($D$11*$L$29)+((PI()*(($C$14/2)^2)*($G$13-$K211))*$L$29))+((($D$11+$H$11)/3)*$BD$5)+(((PI()*($C$14/2)^2*(($C$14/2)*$AZ$5))/3)*$L$29),(($D$11*$L$29)+((PI()*(($C$14/2)^2)*($G$13-$K211))*$L$29))+((($D$11+$H$11)/3)*$BD$5)-(((PI()*($C$14/2)^2*(($C$14/2)*$AZ$5))/3)*$L$29)))</f>
        <v>269516.68155827239</v>
      </c>
      <c r="M211" s="73">
        <v>18</v>
      </c>
      <c r="N211" s="79">
        <f t="shared" si="21"/>
        <v>145635.82416818803</v>
      </c>
      <c r="O211" s="53">
        <v>18</v>
      </c>
      <c r="P211" s="80">
        <f>IF($O211&gt;$G$20,IF('Silo Levels'!$L$13="Pumping",((PI()*((($C$19+$G$20)-$O211)*($O$20/($O$19/2)))^2*((($O$20+$G$20)-$O211))/3)*$P$29)+(((PI()*((($C$19+$G$20)-$O211)*($O$20/($O$19/2)))^2*(((($C$19+$G$20)-$O211)*($O$20/($O$19/2)))*$AZ$6))/3)*$P$29),(((PI()*((($C$19+$G$20)-$O211)*($O$20/($O$19/2)))^2*((($O$20+$G$20)-$O211)/3))*$P$29)-((PI()*((($C$19+$G$20)-$O211)*($O$20/($O$19/2)))^2*(((($C$19+$G$20)-$O211)*($O$20/($O$19/2)))*$AZ$6)/3)*$P$29))),IF('Silo Levels'!$L$13="Pumping",(($D$18*$P$29)+((PI()*(($C$21/2)^2)*($G$20-$O211))*$P$29))+((($D$18+$H$18)/3)*$BD$6)+(((PI()*($C$21/2)^2*(($C$21/2)*$AZ$6))/3)*$P$29),(($D$18*$P$29)+((PI()*(($C$21/2)^2)*($G$20-$O211))*$P$29))+((($D$18+$H$18)/3)*$BD$6)-(((PI()*($C$21/2)^2*(($C$21/2)*$AZ$6))/3)*$P$29)))</f>
        <v>141550.62283616327</v>
      </c>
      <c r="Q211" s="73">
        <v>18</v>
      </c>
      <c r="R211" s="79">
        <f t="shared" si="22"/>
        <v>141754.40175119266</v>
      </c>
      <c r="S211" s="53">
        <v>18</v>
      </c>
      <c r="T211" s="80">
        <f>IF($S211&gt;$G$20,IF('Silo Levels'!$L$14="Pumping",((PI()*((($C$19+$G$20)-$S211)*($O$20/($O$19/2)))^2*((($O$20+$G$20)-$S211))/3)*$T$29)+(((PI()*((($C$19+$G$20)-$S211)*($O$20/($O$19/2)))^2*(((($C$19+$G$20)-$S211)*($O$20/($O$19/2)))*$AZ$7))/3)*$T$29),(((PI()*((($C$19+$G$20)-$S211)*($O$20/($O$19/2)))^2*((($O$20+$G$20)-$S211)/3))*$T$29)-((PI()*((($C$19+$G$20)-$S211)*($O$20/($O$19/2)))^2*(((($C$19+$G$20)-$S211)*($O$20/($O$19/2)))*$AZ$7)/3)*$T$29))),IF('Silo Levels'!$L$14="Pumping",(($D$18*$T$29)+((PI()*(($C$21/2)^2)*($G$20-$S211))*$T$29))+((($D$18+$H$18)/3)*$BD$7)+(((PI()*($C$21/2)^2*(($C$21/2)*$AZ$7))/3)*$T$29),(($D$18*$T$29)+((PI()*(($C$21/2)^2)*($G$20-$S211))*$T$29))+((($D$18+$H$18)/3)*$BD$7)-(((PI()*($C$21/2)^2*(($C$21/2)*$AZ$7))/3)*$T$29)))</f>
        <v>137780.3402800638</v>
      </c>
      <c r="U211" s="73">
        <v>18</v>
      </c>
      <c r="V211" s="79">
        <f t="shared" si="25"/>
        <v>138170.04691092606</v>
      </c>
      <c r="W211" s="53">
        <v>18</v>
      </c>
      <c r="X211" s="80">
        <f>IF($W211&gt;$G$20,IF('Silo Levels'!$L$15="Pumping",((PI()*((($C$19+$G$20)-$W211)*($O$20/($O$19/2)))^2*((($O$20+$G$20)-$W211))/3)*$X$29)+(((PI()*((($C$19+$G$20)-$W211)*($O$20/($O$19/2)))^2*(((($C$19+$G$20)-$W211)*($O$20/($O$19/2)))*$AZ$8))/3)*$X$29),(((PI()*((($C$19+$G$20)-$W211)*($O$20/($O$19/2)))^2*((($O$20+$G$20)-$W211)/3))*$X$29)-((PI()*((($C$19+$G$20)-$W211)*($O$20/($O$19/2)))^2*(((($C$19+$G$20)-$W211)*($O$20/($O$19/2)))*$AZ$8)/3)*$X$29))),IF('Silo Levels'!$L$15="Pumping",(($D$18*$X$29)+((PI()*(($C$21/2)^2)*($G$20-$W211))*$X$29))+((($D$18+$H$18)/3)*$BD$8)+(((PI()*($C$21/2)^2*(($C$21/2)*$AZ$8))/3)*$X$29),(($D$18*$X$29)+((PI()*(($C$21/2)^2)*($G$20-$W211))*$X$29))+((($D$18+$H$18)/3)*$BD$8)-(((PI()*($C$21/2)^2*(($C$21/2)*$AZ$8))/3)*$X$29)))</f>
        <v>134298.61912805657</v>
      </c>
      <c r="Y211" s="73">
        <v>18</v>
      </c>
      <c r="Z211" s="79">
        <f t="shared" si="23"/>
        <v>136031.94211525991</v>
      </c>
      <c r="AA211" s="53">
        <v>18</v>
      </c>
      <c r="AB211" s="80">
        <f>IF($AA211&gt;$G$20,IF('Silo Levels'!$L$16="Pumping",((PI()*((($C$19+$G$20)-$AA211)*($O$20/($O$19/2)))^2*((($O$20+$G$20)-$AA211))/3)*$AB$29)+(((PI()*((($C$19+$G$20)-$AA211)*($O$20/($O$19/2)))^2*(((($C$19+$G$20)-$AA211)*($O$20/($O$19/2)))*$AZ$9))/3)*$AB$29),(((PI()*((($C$19+$G$20)-$AA211)*($O$20/($O$19/2)))^2*((($O$20+$G$20)-$AA211)/3))*$AB$29)-((PI()*((($C$19+$G$20)-$AA211)*($O$20/($O$19/2)))^2*(((($C$19+$G$20)-$AA211)*($O$20/($O$19/2)))*$AZ$9)/3)*$AB$29))),IF('Silo Levels'!$L$16="Pumping",(($D$18*$AB$29)+((PI()*(($C$21/2)^2)*($G$20-$AA211))*$AB$29))+((($D$18+$H$18)/3)*$BD$9)+(((PI()*($C$21/2)^2*(($C$21/2)*$AZ$9))/3)*$AB$29),(($D$18*$AB$29)+((PI()*(($C$21/2)^2)*($G$20-$AA211))*$AB$29))+((($D$18+$H$18)/3)*$BD$9)-(((PI()*($C$21/2)^2*(($C$21/2)*$AZ$9))/3)*$AB$29)))</f>
        <v>132221.73639070871</v>
      </c>
      <c r="AC211" s="73">
        <v>18</v>
      </c>
      <c r="AD211" s="79">
        <f t="shared" si="26"/>
        <v>135261.12992932688</v>
      </c>
      <c r="AE211" s="53">
        <v>18</v>
      </c>
      <c r="AF211" s="80">
        <f>IF($AE211&gt;$G$20,IF('Silo Levels'!$L$17="Pumping",((PI()*((($C$19+$G$20)-$AE211)*($O$20/($O$19/2)))^2*((($O$20+$G$20)-$AE211))/3)*$AF$29)+(((PI()*((($C$19+$G$20)-$AE211)*($O$20/($O$19/2)))^2*(((($C$19+$G$20)-$AE211)*($O$20/($O$19/2)))*$AZ$10))/3)*$AF$29),(((PI()*((($C$19+$G$20)-$AE211)*($O$20/($O$19/2)))^2*((($O$20+$G$20)-$AE211)/3))*$AF$29)-((PI()*((($C$19+$G$20)-$AE211)*($O$20/($O$19/2)))^2*(((($C$19+$G$20)-$AE211)*($O$20/($O$19/2)))*$AZ$10)/3)*$AF$29))),IF('Silo Levels'!$L$17="Pumping",(($D$18*$AF$29)+((PI()*(($C$21/2)^2)*($G$20-$AE211))*$AF$29))+((($D$18+$H$18)/3)*$BD$10)+(((PI()*($C$21/2)^2*(($C$21/2)*$AZ$10))/3)*$AF$29),(($D$18*$AF$29)+((PI()*(($C$21/2)^2)*($G$20-$AE211))*$AF$29))+((($D$18+$H$18)/3)*$BD$10)-(((PI()*($C$21/2)^2*(($C$21/2)*$AZ$10))/3)*$AF$29)))</f>
        <v>131472.99548430103</v>
      </c>
      <c r="AG211" s="73">
        <v>18</v>
      </c>
      <c r="AH211" s="79">
        <f t="shared" si="24"/>
        <v>135863.86440737391</v>
      </c>
      <c r="AI211" s="53">
        <v>18</v>
      </c>
      <c r="AJ211" s="80">
        <f>IF($AI211&gt;$G$20,IF('Silo Levels'!$L$18="Pumping",((PI()*((($C$19+$G$20)-$AI211)*($O$20/($O$19/2)))^2*((($O$20+$G$20)-$AI211))/3)*$AJ$29)+(((PI()*((($C$19+$G$20)-$AI211)*($O$20/($O$19/2)))^2*(((($C$19+$G$20)-$AI211)*($O$20/($O$19/2)))*$AZ$11))/3)*$AJ$29),(((PI()*((($C$19+$G$20)-$AI211)*($O$20/($O$19/2)))^2*((($O$20+$G$20)-$AI211)/3))*$AJ$29)-((PI()*((($C$19+$G$20)-$AI211)*($O$20/($O$19/2)))^2*(((($C$19+$G$20)-$AI211)*($O$20/($O$19/2)))*$AZ$11)/3)*$AJ$29))),IF('Silo Levels'!$L$18="Pumping",(($D$18*$AJ$29)+((PI()*(($C$21/2)^2)*($G$20-$AI211))*$AJ$29))+((($D$18+$H$18)/3)*$BD$11)+(((PI()*($C$21/2)^2*(($C$21/2)*$AZ$11))/3)*$AJ$29),(($D$18*$AJ$29)+((PI()*(($C$21/2)^2)*($G$20-$AI211))*$AJ$29))+((($D$18+$H$18)/3)*$BD$11)-(((PI()*($C$21/2)^2*(($C$21/2)*$AZ$11))/3)*$AJ$29)))</f>
        <v>132058.4713857618</v>
      </c>
    </row>
    <row r="212" spans="1:36" ht="15" thickBot="1" x14ac:dyDescent="0.35">
      <c r="A212" s="48">
        <v>18.100000000000001</v>
      </c>
      <c r="B212" s="82">
        <f t="shared" si="18"/>
        <v>72656.210342569291</v>
      </c>
      <c r="C212" s="57">
        <v>18.100000000000001</v>
      </c>
      <c r="D212" s="58">
        <f>IF($C212&gt;$G$6,IF('Silo Levels'!$L$10="Pumping",((PI()*((($C$5+$G$6)-$C212)*($O$6/($O$5/2)))^2*((($O$6+$G$6)-$C212))/3)*$D$29)+(((PI()*((($C$5+$G$6)-$C212)*($O$6/($O$5/2)))^2*(((($C$5+$G$6)-$C212)*($O$6/($O$5/2)))*$AZ$3))/3)*$D$29),(((PI()*((($C$5+$G$6)-$C212)*($O$6/($O$5/2)))^2*((($O$6+$G$6)-$C212)/3))*$D$29)-((PI()*((($C$5+$G$6)-$C212)*($O$6/($O$5/2)))^2*(((($C$5+$G$6)-$C212)*($O$6/($O$5/2)))*$AZ$3)/3)*$D$29))),IF('Silo Levels'!$L$10="Pumping",(($D$4*$D$29)+((PI()*(($C$7/2)^2)*(G$6-$C212))*$D$29))+((($D$4+$H$4)/3)*$BE$3)+(((PI()*($C$7/2)^2*(($C$7/2)*$AZ$3))/3)*$D$29),(($D$4*$D$29)+((PI()*(($C$7/2)^2)*($G$6-$C212))*$D$29))+((($D$4+$H$4)/3)*$BE$3)-(((PI()*($C$7/2)^2*(($C$7/2)*$AZ$3))/3)*$D$29)))</f>
        <v>69600.703592863094</v>
      </c>
      <c r="E212" s="73">
        <v>18.100000000000001</v>
      </c>
      <c r="F212" s="82">
        <f t="shared" si="19"/>
        <v>63506.38999166507</v>
      </c>
      <c r="G212" s="57">
        <v>18.100000000000001</v>
      </c>
      <c r="H212" s="58">
        <f>IF($G212&gt;$G$6,IF('Silo Levels'!$L$11="Pumping",((PI()*((($C$5+$G$6)-$G212)*($O$6/($O$5/2)))^2*((($O$6+$G$6)-$G212))/3)*$H$29)+(((PI()*((($C$5+$G$6)-$G212)*($O$6/($O$5/2)))^2*(((($C$5+$G$6)-$G212)*($O$6/($O$5/2)))*$AZ$4))/3)*$H$29),(((PI()*((($C$5+$G$6)-$G212)*($O$6/($O$5/2)))^2*((($O$6+$G$6)-$G212)/3))*$H$29)-((PI()*((($C$5+$G$6)-$G212)*($O$6/($O$5/2)))^2*(((($C$5+$G$6)-$G212)*($O$6/($O$5/2)))*$AZ$4)/3)*$H$29))),IF('Silo Levels'!$L$11="Pumping",(($D$4*$H$29)+((PI()*(($C$7/2)^2)*(G$6-$G212))*$H$29))+((($D$4+$H$4)/3)*$BE$4)+(((PI()*($C$7/2)^2*(($C$7/2)*$AZ$4))/3)*$H$29),(($D$4*$H$29)+((PI()*(($C$7/2)^2)*($G$6-$G212))*$H$29))+((($D$4+$H$4)/3)*$BE$4)-(((PI()*($C$7/2)^2*(($C$7/2)*$AZ$4))/3)*$H$29)))</f>
        <v>60842.614876536594</v>
      </c>
      <c r="I212" s="73">
        <v>18.100000000000001</v>
      </c>
      <c r="J212" s="161">
        <f t="shared" si="20"/>
        <v>282795.72340424085</v>
      </c>
      <c r="K212" s="55">
        <v>18.100000000000001</v>
      </c>
      <c r="L212" s="84">
        <f>IF($K212&gt;$G$13,IF('Silo Levels'!$L$12="Pumping",((PI()*((($C$12+$G$13)-$K212)*($O$13/($O$12/2)))^2*((($O$13+$G$13)-$K212))/3)*$L$29)+(((PI()*((($C$12+$G$13)-$K212)*($O$13/($O$12/2)))^2*(((($C$12+$G$13)-$K212)*($O$13/($O$12/2)))*$AZ$5))/3)*$L$29),(((PI()*((($C$12+$G$13)-$K212)*($O$13/($O$12/2)))^2*((($O$13+$G$13)-$K212)/3))*$L$29)-((PI()*((($C$12+$G$13)-$K212)*($O$13/($O$12/2)))^2*(((($C$12+$G$13)-$K212)*($O$13/($O$12/2)))*$AZ$5)/3)*$L$29))),IF('Silo Levels'!$L$12="Pumping",(($D$11*$L$29)+((PI()*(($C$14/2)^2)*($G$13-$K212))*$L$29))+((($D$11+$H$11)/3)*$BD$5)+(((PI()*($C$14/2)^2*(($C$14/2)*$AZ$5))/3)*$L$29),(($D$11*$L$29)+((PI()*(($C$14/2)^2)*($G$13-$K212))*$L$29))+((($D$11+$H$11)/3)*$BD$5)-(((PI()*($C$14/2)^2*(($C$14/2)*$AZ$5))/3)*$L$29)))</f>
        <v>268597.71672464139</v>
      </c>
      <c r="M212" s="73">
        <v>18.100000000000001</v>
      </c>
      <c r="N212" s="79">
        <f t="shared" si="21"/>
        <v>145225.88061988729</v>
      </c>
      <c r="O212" s="53">
        <v>18.100000000000001</v>
      </c>
      <c r="P212" s="80">
        <f>IF($O212&gt;$G$20,IF('Silo Levels'!$L$13="Pumping",((PI()*((($C$19+$G$20)-$O212)*($O$20/($O$19/2)))^2*((($O$20+$G$20)-$O212))/3)*$P$29)+(((PI()*((($C$19+$G$20)-$O212)*($O$20/($O$19/2)))^2*(((($C$19+$G$20)-$O212)*($O$20/($O$19/2)))*$AZ$6))/3)*$P$29),(((PI()*((($C$19+$G$20)-$O212)*($O$20/($O$19/2)))^2*((($O$20+$G$20)-$O212)/3))*$P$29)-((PI()*((($C$19+$G$20)-$O212)*($O$20/($O$19/2)))^2*(((($C$19+$G$20)-$O212)*($O$20/($O$19/2)))*$AZ$6)/3)*$P$29))),IF('Silo Levels'!$L$13="Pumping",(($D$18*$P$29)+((PI()*(($C$21/2)^2)*($G$20-$O212))*$P$29))+((($D$18+$H$18)/3)*$BD$6)+(((PI()*($C$21/2)^2*(($C$21/2)*$AZ$6))/3)*$P$29),(($D$18*$P$29)+((PI()*(($C$21/2)^2)*($G$20-$O212))*$P$29))+((($D$18+$H$18)/3)*$BD$6)-(((PI()*($C$21/2)^2*(($C$21/2)*$AZ$6))/3)*$P$29)))</f>
        <v>141140.67928786253</v>
      </c>
      <c r="Q212" s="73">
        <v>18.100000000000001</v>
      </c>
      <c r="R212" s="79">
        <f t="shared" si="22"/>
        <v>141355.6109136717</v>
      </c>
      <c r="S212" s="53">
        <v>18.100000000000001</v>
      </c>
      <c r="T212" s="80">
        <f>IF($S212&gt;$G$20,IF('Silo Levels'!$L$14="Pumping",((PI()*((($C$19+$G$20)-$S212)*($O$20/($O$19/2)))^2*((($O$20+$G$20)-$S212))/3)*$T$29)+(((PI()*((($C$19+$G$20)-$S212)*($O$20/($O$19/2)))^2*(((($C$19+$G$20)-$S212)*($O$20/($O$19/2)))*$AZ$7))/3)*$T$29),(((PI()*((($C$19+$G$20)-$S212)*($O$20/($O$19/2)))^2*((($O$20+$G$20)-$S212)/3))*$T$29)-((PI()*((($C$19+$G$20)-$S212)*($O$20/($O$19/2)))^2*(((($C$19+$G$20)-$S212)*($O$20/($O$19/2)))*$AZ$7)/3)*$T$29))),IF('Silo Levels'!$L$14="Pumping",(($D$18*$T$29)+((PI()*(($C$21/2)^2)*($G$20-$S212))*$T$29))+((($D$18+$H$18)/3)*$BD$7)+(((PI()*($C$21/2)^2*(($C$21/2)*$AZ$7))/3)*$T$29),(($D$18*$T$29)+((PI()*(($C$21/2)^2)*($G$20-$S212))*$T$29))+((($D$18+$H$18)/3)*$BD$7)-(((PI()*($C$21/2)^2*(($C$21/2)*$AZ$7))/3)*$T$29)))</f>
        <v>137381.54944254283</v>
      </c>
      <c r="U212" s="73">
        <v>18.100000000000001</v>
      </c>
      <c r="V212" s="79">
        <f t="shared" si="25"/>
        <v>137781.55520309802</v>
      </c>
      <c r="W212" s="53">
        <v>18.100000000000001</v>
      </c>
      <c r="X212" s="80">
        <f>IF($W212&gt;$G$20,IF('Silo Levels'!$L$15="Pumping",((PI()*((($C$19+$G$20)-$W212)*($O$20/($O$19/2)))^2*((($O$20+$G$20)-$W212))/3)*$X$29)+(((PI()*((($C$19+$G$20)-$W212)*($O$20/($O$19/2)))^2*(((($C$19+$G$20)-$W212)*($O$20/($O$19/2)))*$AZ$8))/3)*$X$29),(((PI()*((($C$19+$G$20)-$W212)*($O$20/($O$19/2)))^2*((($O$20+$G$20)-$W212)/3))*$X$29)-((PI()*((($C$19+$G$20)-$W212)*($O$20/($O$19/2)))^2*(((($C$19+$G$20)-$W212)*($O$20/($O$19/2)))*$AZ$8)/3)*$X$29))),IF('Silo Levels'!$L$15="Pumping",(($D$18*$X$29)+((PI()*(($C$21/2)^2)*($G$20-$W212))*$X$29))+((($D$18+$H$18)/3)*$BD$8)+(((PI()*($C$21/2)^2*(($C$21/2)*$AZ$8))/3)*$X$29),(($D$18*$X$29)+((PI()*(($C$21/2)^2)*($G$20-$W212))*$X$29))+((($D$18+$H$18)/3)*$BD$8)-(((PI()*($C$21/2)^2*(($C$21/2)*$AZ$8))/3)*$X$29)))</f>
        <v>133910.12742022853</v>
      </c>
      <c r="Y212" s="73">
        <v>18.100000000000001</v>
      </c>
      <c r="Z212" s="79">
        <f t="shared" si="23"/>
        <v>135649.59394499136</v>
      </c>
      <c r="AA212" s="53">
        <v>18.100000000000001</v>
      </c>
      <c r="AB212" s="80">
        <f>IF($AA212&gt;$G$20,IF('Silo Levels'!$L$16="Pumping",((PI()*((($C$19+$G$20)-$AA212)*($O$20/($O$19/2)))^2*((($O$20+$G$20)-$AA212))/3)*$AB$29)+(((PI()*((($C$19+$G$20)-$AA212)*($O$20/($O$19/2)))^2*(((($C$19+$G$20)-$AA212)*($O$20/($O$19/2)))*$AZ$9))/3)*$AB$29),(((PI()*((($C$19+$G$20)-$AA212)*($O$20/($O$19/2)))^2*((($O$20+$G$20)-$AA212)/3))*$AB$29)-((PI()*((($C$19+$G$20)-$AA212)*($O$20/($O$19/2)))^2*(((($C$19+$G$20)-$AA212)*($O$20/($O$19/2)))*$AZ$9)/3)*$AB$29))),IF('Silo Levels'!$L$16="Pumping",(($D$18*$AB$29)+((PI()*(($C$21/2)^2)*($G$20-$AA212))*$AB$29))+((($D$18+$H$18)/3)*$BD$9)+(((PI()*($C$21/2)^2*(($C$21/2)*$AZ$9))/3)*$AB$29),(($D$18*$AB$29)+((PI()*(($C$21/2)^2)*($G$20-$AA212))*$AB$29))+((($D$18+$H$18)/3)*$BD$9)-(((PI()*($C$21/2)^2*(($C$21/2)*$AZ$9))/3)*$AB$29)))</f>
        <v>131839.38822044016</v>
      </c>
      <c r="AC212" s="73">
        <v>18.100000000000001</v>
      </c>
      <c r="AD212" s="79">
        <f t="shared" si="26"/>
        <v>134880.99657735214</v>
      </c>
      <c r="AE212" s="53">
        <v>18.100000000000001</v>
      </c>
      <c r="AF212" s="80">
        <f>IF($AE212&gt;$G$20,IF('Silo Levels'!$L$17="Pumping",((PI()*((($C$19+$G$20)-$AE212)*($O$20/($O$19/2)))^2*((($O$20+$G$20)-$AE212))/3)*$AF$29)+(((PI()*((($C$19+$G$20)-$AE212)*($O$20/($O$19/2)))^2*(((($C$19+$G$20)-$AE212)*($O$20/($O$19/2)))*$AZ$10))/3)*$AF$29),(((PI()*((($C$19+$G$20)-$AE212)*($O$20/($O$19/2)))^2*((($O$20+$G$20)-$AE212)/3))*$AF$29)-((PI()*((($C$19+$G$20)-$AE212)*($O$20/($O$19/2)))^2*(((($C$19+$G$20)-$AE212)*($O$20/($O$19/2)))*$AZ$10)/3)*$AF$29))),IF('Silo Levels'!$L$17="Pumping",(($D$18*$AF$29)+((PI()*(($C$21/2)^2)*($G$20-$AE212))*$AF$29))+((($D$18+$H$18)/3)*$BD$10)+(((PI()*($C$21/2)^2*(($C$21/2)*$AZ$10))/3)*$AF$29),(($D$18*$AF$29)+((PI()*(($C$21/2)^2)*($G$20-$AE212))*$AF$29))+((($D$18+$H$18)/3)*$BD$10)-(((PI()*($C$21/2)^2*(($C$21/2)*$AZ$10))/3)*$AF$29)))</f>
        <v>131092.86213232629</v>
      </c>
      <c r="AG212" s="73">
        <v>18.100000000000001</v>
      </c>
      <c r="AH212" s="79">
        <f t="shared" si="24"/>
        <v>135481.99918429923</v>
      </c>
      <c r="AI212" s="53">
        <v>18.100000000000001</v>
      </c>
      <c r="AJ212" s="80">
        <f>IF($AI212&gt;$G$20,IF('Silo Levels'!$L$18="Pumping",((PI()*((($C$19+$G$20)-$AI212)*($O$20/($O$19/2)))^2*((($O$20+$G$20)-$AI212))/3)*$AJ$29)+(((PI()*((($C$19+$G$20)-$AI212)*($O$20/($O$19/2)))^2*(((($C$19+$G$20)-$AI212)*($O$20/($O$19/2)))*$AZ$11))/3)*$AJ$29),(((PI()*((($C$19+$G$20)-$AI212)*($O$20/($O$19/2)))^2*((($O$20+$G$20)-$AI212)/3))*$AJ$29)-((PI()*((($C$19+$G$20)-$AI212)*($O$20/($O$19/2)))^2*(((($C$19+$G$20)-$AI212)*($O$20/($O$19/2)))*$AZ$11)/3)*$AJ$29))),IF('Silo Levels'!$L$18="Pumping",(($D$18*$AJ$29)+((PI()*(($C$21/2)^2)*($G$20-$AI212))*$AJ$29))+((($D$18+$H$18)/3)*$BD$11)+(((PI()*($C$21/2)^2*(($C$21/2)*$AZ$11))/3)*$AJ$29),(($D$18*$AJ$29)+((PI()*(($C$21/2)^2)*($G$20-$AI212))*$AJ$29))+((($D$18+$H$18)/3)*$BD$11)-(((PI()*($C$21/2)^2*(($C$21/2)*$AZ$11))/3)*$AJ$29)))</f>
        <v>131676.60616268712</v>
      </c>
    </row>
    <row r="213" spans="1:36" x14ac:dyDescent="0.3">
      <c r="A213" s="48">
        <v>18.2</v>
      </c>
      <c r="B213" s="82">
        <f t="shared" si="18"/>
        <v>72218.188469042478</v>
      </c>
      <c r="C213" s="57">
        <v>18.2</v>
      </c>
      <c r="D213" s="58">
        <f>IF($C213&gt;$G$6,IF('Silo Levels'!$L$10="Pumping",((PI()*((($C$5+$G$6)-$C213)*($O$6/($O$5/2)))^2*((($O$6+$G$6)-$C213))/3)*$D$29)+(((PI()*((($C$5+$G$6)-$C213)*($O$6/($O$5/2)))^2*(((($C$5+$G$6)-$C213)*($O$6/($O$5/2)))*$AZ$3))/3)*$D$29),(((PI()*((($C$5+$G$6)-$C213)*($O$6/($O$5/2)))^2*((($O$6+$G$6)-$C213)/3))*$D$29)-((PI()*((($C$5+$G$6)-$C213)*($O$6/($O$5/2)))^2*(((($C$5+$G$6)-$C213)*($O$6/($O$5/2)))*$AZ$3)/3)*$D$29))),IF('Silo Levels'!$L$10="Pumping",(($D$4*$D$29)+((PI()*(($C$7/2)^2)*(G$6-$C213))*$D$29))+((($D$4+$H$4)/3)*$BE$3)+(((PI()*($C$7/2)^2*(($C$7/2)*$AZ$3))/3)*$D$29),(($D$4*$D$29)+((PI()*(($C$7/2)^2)*($G$6-$C213))*$D$29))+((($D$4+$H$4)/3)*$BE$3)-(((PI()*($C$7/2)^2*(($C$7/2)*$AZ$3))/3)*$D$29)))</f>
        <v>69162.68171933628</v>
      </c>
      <c r="E213" s="73">
        <v>18.2</v>
      </c>
      <c r="F213" s="82">
        <f t="shared" si="19"/>
        <v>63124.524768590411</v>
      </c>
      <c r="G213" s="57">
        <v>18.2</v>
      </c>
      <c r="H213" s="58">
        <f>IF($G213&gt;$G$6,IF('Silo Levels'!$L$11="Pumping",((PI()*((($C$5+$G$6)-$G213)*($O$6/($O$5/2)))^2*((($O$6+$G$6)-$G213))/3)*$H$29)+(((PI()*((($C$5+$G$6)-$G213)*($O$6/($O$5/2)))^2*(((($C$5+$G$6)-$G213)*($O$6/($O$5/2)))*$AZ$4))/3)*$H$29),(((PI()*((($C$5+$G$6)-$G213)*($O$6/($O$5/2)))^2*((($O$6+$G$6)-$G213)/3))*$H$29)-((PI()*((($C$5+$G$6)-$G213)*($O$6/($O$5/2)))^2*(((($C$5+$G$6)-$G213)*($O$6/($O$5/2)))*$AZ$4)/3)*$H$29))),IF('Silo Levels'!$L$11="Pumping",(($D$4*$H$29)+((PI()*(($C$7/2)^2)*(G$6-$G213))*$H$29))+((($D$4+$H$4)/3)*$BE$4)+(((PI()*($C$7/2)^2*(($C$7/2)*$AZ$4))/3)*$H$29),(($D$4*$H$29)+((PI()*(($C$7/2)^2)*($G$6-$G213))*$H$29))+((($D$4+$H$4)/3)*$BE$4)-(((PI()*($C$7/2)^2*(($C$7/2)*$AZ$4))/3)*$H$29)))</f>
        <v>60460.749653461928</v>
      </c>
      <c r="I213" s="73">
        <v>18.2</v>
      </c>
      <c r="J213" s="162">
        <f>IF($K213&gt;$G$13,(PI()*((($C$12+$G$13)-$K213)*($O$13/($O$12/2)))^2*((($O$13+$G$13)-$K213)/3))*$L$29,($D$11*$L$29)+((PI()*(($C$14/2)^2)*($G$13-$K213))*$L$29)+((($D$11+$H$11)/3)*$BE$5))</f>
        <v>279709.56904015504</v>
      </c>
      <c r="K213" s="61">
        <v>18.2</v>
      </c>
      <c r="L213" s="89">
        <f>IF($K213&gt;$G$13,IF('Silo Levels'!$L$12="Pumping",((PI()*((($C$12+$G$13)-$K213)*($O$13/($O$12/2)))^2*((($O$13+$G$13)-$K213))/3)*$L$29)+(((PI()*((($C$12+$G$13)-$K213)*($O$13/($O$12/2)))^2*(((($C$12+$G$13)-$K213)*($O$13/($O$12/2)))*$AZ$5))/3)*$L$29),(((PI()*((($C$12+$G$13)-$K213)*($O$13/($O$12/2)))^2*((($O$13+$G$13)-$K213)/3))*$L$29)-((PI()*((($C$12+$G$13)-$K213)*($O$13/($O$12/2)))^2*(((($C$12+$G$13)-$K213)*($O$13/($O$12/2)))*$AZ$5)/3)*$L$29))),IF('Silo Levels'!$L$12="Pumping",(($D$11*$L$29)+((PI()*(($C$14/2)^2)*($G$13-$K213))*$L$29))+((($D$11+$H$11)/3)*$BE$5)+(((PI()*($C$14/2)^2*(($C$14/2)*$AZ$5))/3)*$L$29),(($D$11*$L$29)+((PI()*(($C$14/2)^2)*($G$13-$K213))*$L$29))+((($D$11+$H$11)/3)*$BE$5)-(((PI()*($C$14/2)^2*(($C$14/2)*$AZ$5))/3)*$L$29)))</f>
        <v>265511.56236055557</v>
      </c>
      <c r="M213" s="73">
        <v>18.2</v>
      </c>
      <c r="N213" s="79">
        <f t="shared" si="21"/>
        <v>144815.93707158655</v>
      </c>
      <c r="O213" s="53">
        <v>18.2</v>
      </c>
      <c r="P213" s="80">
        <f>IF($O213&gt;$G$20,IF('Silo Levels'!$L$13="Pumping",((PI()*((($C$19+$G$20)-$O213)*($O$20/($O$19/2)))^2*((($O$20+$G$20)-$O213))/3)*$P$29)+(((PI()*((($C$19+$G$20)-$O213)*($O$20/($O$19/2)))^2*(((($C$19+$G$20)-$O213)*($O$20/($O$19/2)))*$AZ$6))/3)*$P$29),(((PI()*((($C$19+$G$20)-$O213)*($O$20/($O$19/2)))^2*((($O$20+$G$20)-$O213)/3))*$P$29)-((PI()*((($C$19+$G$20)-$O213)*($O$20/($O$19/2)))^2*(((($C$19+$G$20)-$O213)*($O$20/($O$19/2)))*$AZ$6)/3)*$P$29))),IF('Silo Levels'!$L$13="Pumping",(($D$18*$P$29)+((PI()*(($C$21/2)^2)*($G$20-$O213))*$P$29))+((($D$18+$H$18)/3)*$BD$6)+(((PI()*($C$21/2)^2*(($C$21/2)*$AZ$6))/3)*$P$29),(($D$18*$P$29)+((PI()*(($C$21/2)^2)*($G$20-$O213))*$P$29))+((($D$18+$H$18)/3)*$BD$6)-(((PI()*($C$21/2)^2*(($C$21/2)*$AZ$6))/3)*$P$29)))</f>
        <v>140730.73573956179</v>
      </c>
      <c r="Q213" s="73">
        <v>18.2</v>
      </c>
      <c r="R213" s="79">
        <f t="shared" si="22"/>
        <v>140956.82007615079</v>
      </c>
      <c r="S213" s="53">
        <v>18.2</v>
      </c>
      <c r="T213" s="80">
        <f>IF($S213&gt;$G$20,IF('Silo Levels'!$L$14="Pumping",((PI()*((($C$19+$G$20)-$S213)*($O$20/($O$19/2)))^2*((($O$20+$G$20)-$S213))/3)*$T$29)+(((PI()*((($C$19+$G$20)-$S213)*($O$20/($O$19/2)))^2*(((($C$19+$G$20)-$S213)*($O$20/($O$19/2)))*$AZ$7))/3)*$T$29),(((PI()*((($C$19+$G$20)-$S213)*($O$20/($O$19/2)))^2*((($O$20+$G$20)-$S213)/3))*$T$29)-((PI()*((($C$19+$G$20)-$S213)*($O$20/($O$19/2)))^2*(((($C$19+$G$20)-$S213)*($O$20/($O$19/2)))*$AZ$7)/3)*$T$29))),IF('Silo Levels'!$L$14="Pumping",(($D$18*$T$29)+((PI()*(($C$21/2)^2)*($G$20-$S213))*$T$29))+((($D$18+$H$18)/3)*$BD$7)+(((PI()*($C$21/2)^2*(($C$21/2)*$AZ$7))/3)*$T$29),(($D$18*$T$29)+((PI()*(($C$21/2)^2)*($G$20-$S213))*$T$29))+((($D$18+$H$18)/3)*$BD$7)-(((PI()*($C$21/2)^2*(($C$21/2)*$AZ$7))/3)*$T$29)))</f>
        <v>136982.75860502193</v>
      </c>
      <c r="U213" s="73">
        <v>18.2</v>
      </c>
      <c r="V213" s="79">
        <f t="shared" si="25"/>
        <v>137393.06349527003</v>
      </c>
      <c r="W213" s="53">
        <v>18.2</v>
      </c>
      <c r="X213" s="80">
        <f>IF($W213&gt;$G$20,IF('Silo Levels'!$L$15="Pumping",((PI()*((($C$19+$G$20)-$W213)*($O$20/($O$19/2)))^2*((($O$20+$G$20)-$W213))/3)*$X$29)+(((PI()*((($C$19+$G$20)-$W213)*($O$20/($O$19/2)))^2*(((($C$19+$G$20)-$W213)*($O$20/($O$19/2)))*$AZ$8))/3)*$X$29),(((PI()*((($C$19+$G$20)-$W213)*($O$20/($O$19/2)))^2*((($O$20+$G$20)-$W213)/3))*$X$29)-((PI()*((($C$19+$G$20)-$W213)*($O$20/($O$19/2)))^2*(((($C$19+$G$20)-$W213)*($O$20/($O$19/2)))*$AZ$8)/3)*$X$29))),IF('Silo Levels'!$L$15="Pumping",(($D$18*$X$29)+((PI()*(($C$21/2)^2)*($G$20-$W213))*$X$29))+((($D$18+$H$18)/3)*$BD$8)+(((PI()*($C$21/2)^2*(($C$21/2)*$AZ$8))/3)*$X$29),(($D$18*$X$29)+((PI()*(($C$21/2)^2)*($G$20-$W213))*$X$29))+((($D$18+$H$18)/3)*$BD$8)-(((PI()*($C$21/2)^2*(($C$21/2)*$AZ$8))/3)*$X$29)))</f>
        <v>133521.63571240054</v>
      </c>
      <c r="Y213" s="73">
        <v>18.2</v>
      </c>
      <c r="Z213" s="79">
        <f t="shared" si="23"/>
        <v>135267.2457747228</v>
      </c>
      <c r="AA213" s="53">
        <v>18.2</v>
      </c>
      <c r="AB213" s="80">
        <f>IF($AA213&gt;$G$20,IF('Silo Levels'!$L$16="Pumping",((PI()*((($C$19+$G$20)-$AA213)*($O$20/($O$19/2)))^2*((($O$20+$G$20)-$AA213))/3)*$AB$29)+(((PI()*((($C$19+$G$20)-$AA213)*($O$20/($O$19/2)))^2*(((($C$19+$G$20)-$AA213)*($O$20/($O$19/2)))*$AZ$9))/3)*$AB$29),(((PI()*((($C$19+$G$20)-$AA213)*($O$20/($O$19/2)))^2*((($O$20+$G$20)-$AA213)/3))*$AB$29)-((PI()*((($C$19+$G$20)-$AA213)*($O$20/($O$19/2)))^2*(((($C$19+$G$20)-$AA213)*($O$20/($O$19/2)))*$AZ$9)/3)*$AB$29))),IF('Silo Levels'!$L$16="Pumping",(($D$18*$AB$29)+((PI()*(($C$21/2)^2)*($G$20-$AA213))*$AB$29))+((($D$18+$H$18)/3)*$BD$9)+(((PI()*($C$21/2)^2*(($C$21/2)*$AZ$9))/3)*$AB$29),(($D$18*$AB$29)+((PI()*(($C$21/2)^2)*($G$20-$AA213))*$AB$29))+((($D$18+$H$18)/3)*$BD$9)-(((PI()*($C$21/2)^2*(($C$21/2)*$AZ$9))/3)*$AB$29)))</f>
        <v>131457.04005017161</v>
      </c>
      <c r="AC213" s="73">
        <v>18.2</v>
      </c>
      <c r="AD213" s="79">
        <f t="shared" si="26"/>
        <v>134500.86322537746</v>
      </c>
      <c r="AE213" s="53">
        <v>18.2</v>
      </c>
      <c r="AF213" s="80">
        <f>IF($AE213&gt;$G$20,IF('Silo Levels'!$L$17="Pumping",((PI()*((($C$19+$G$20)-$AE213)*($O$20/($O$19/2)))^2*((($O$20+$G$20)-$AE213))/3)*$AF$29)+(((PI()*((($C$19+$G$20)-$AE213)*($O$20/($O$19/2)))^2*(((($C$19+$G$20)-$AE213)*($O$20/($O$19/2)))*$AZ$10))/3)*$AF$29),(((PI()*((($C$19+$G$20)-$AE213)*($O$20/($O$19/2)))^2*((($O$20+$G$20)-$AE213)/3))*$AF$29)-((PI()*((($C$19+$G$20)-$AE213)*($O$20/($O$19/2)))^2*(((($C$19+$G$20)-$AE213)*($O$20/($O$19/2)))*$AZ$10)/3)*$AF$29))),IF('Silo Levels'!$L$17="Pumping",(($D$18*$AF$29)+((PI()*(($C$21/2)^2)*($G$20-$AE213))*$AF$29))+((($D$18+$H$18)/3)*$BD$10)+(((PI()*($C$21/2)^2*(($C$21/2)*$AZ$10))/3)*$AF$29),(($D$18*$AF$29)+((PI()*(($C$21/2)^2)*($G$20-$AE213))*$AF$29))+((($D$18+$H$18)/3)*$BD$10)-(((PI()*($C$21/2)^2*(($C$21/2)*$AZ$10))/3)*$AF$29)))</f>
        <v>130712.72878035159</v>
      </c>
      <c r="AG213" s="73">
        <v>18.2</v>
      </c>
      <c r="AH213" s="79">
        <f t="shared" si="24"/>
        <v>135100.13396122458</v>
      </c>
      <c r="AI213" s="53">
        <v>18.2</v>
      </c>
      <c r="AJ213" s="80">
        <f>IF($AI213&gt;$G$20,IF('Silo Levels'!$L$18="Pumping",((PI()*((($C$19+$G$20)-$AI213)*($O$20/($O$19/2)))^2*((($O$20+$G$20)-$AI213))/3)*$AJ$29)+(((PI()*((($C$19+$G$20)-$AI213)*($O$20/($O$19/2)))^2*(((($C$19+$G$20)-$AI213)*($O$20/($O$19/2)))*$AZ$11))/3)*$AJ$29),(((PI()*((($C$19+$G$20)-$AI213)*($O$20/($O$19/2)))^2*((($O$20+$G$20)-$AI213)/3))*$AJ$29)-((PI()*((($C$19+$G$20)-$AI213)*($O$20/($O$19/2)))^2*(((($C$19+$G$20)-$AI213)*($O$20/($O$19/2)))*$AZ$11)/3)*$AJ$29))),IF('Silo Levels'!$L$18="Pumping",(($D$18*$AJ$29)+((PI()*(($C$21/2)^2)*($G$20-$AI213))*$AJ$29))+((($D$18+$H$18)/3)*$BD$11)+(((PI()*($C$21/2)^2*(($C$21/2)*$AZ$11))/3)*$AJ$29),(($D$18*$AJ$29)+((PI()*(($C$21/2)^2)*($G$20-$AI213))*$AJ$29))+((($D$18+$H$18)/3)*$BD$11)-(((PI()*($C$21/2)^2*(($C$21/2)*$AZ$11))/3)*$AJ$29)))</f>
        <v>131294.74093961247</v>
      </c>
    </row>
    <row r="214" spans="1:36" x14ac:dyDescent="0.3">
      <c r="A214" s="48">
        <v>18.3</v>
      </c>
      <c r="B214" s="82">
        <f t="shared" si="18"/>
        <v>71780.16659551565</v>
      </c>
      <c r="C214" s="57">
        <v>18.3</v>
      </c>
      <c r="D214" s="58">
        <f>IF($C214&gt;$G$6,IF('Silo Levels'!$L$10="Pumping",((PI()*((($C$5+$G$6)-$C214)*($O$6/($O$5/2)))^2*((($O$6+$G$6)-$C214))/3)*$D$29)+(((PI()*((($C$5+$G$6)-$C214)*($O$6/($O$5/2)))^2*(((($C$5+$G$6)-$C214)*($O$6/($O$5/2)))*$AZ$3))/3)*$D$29),(((PI()*((($C$5+$G$6)-$C214)*($O$6/($O$5/2)))^2*((($O$6+$G$6)-$C214)/3))*$D$29)-((PI()*((($C$5+$G$6)-$C214)*($O$6/($O$5/2)))^2*(((($C$5+$G$6)-$C214)*($O$6/($O$5/2)))*$AZ$3)/3)*$D$29))),IF('Silo Levels'!$L$10="Pumping",(($D$4*$D$29)+((PI()*(($C$7/2)^2)*(G$6-$C214))*$D$29))+((($D$4+$H$4)/3)*$BE$3)+(((PI()*($C$7/2)^2*(($C$7/2)*$AZ$3))/3)*$D$29),(($D$4*$D$29)+((PI()*(($C$7/2)^2)*($G$6-$C214))*$D$29))+((($D$4+$H$4)/3)*$BE$3)-(((PI()*($C$7/2)^2*(($C$7/2)*$AZ$3))/3)*$D$29)))</f>
        <v>68724.659845809452</v>
      </c>
      <c r="E214" s="73">
        <v>18.3</v>
      </c>
      <c r="F214" s="82">
        <f t="shared" si="19"/>
        <v>62742.659545515737</v>
      </c>
      <c r="G214" s="57">
        <v>18.3</v>
      </c>
      <c r="H214" s="58">
        <f>IF($G214&gt;$G$6,IF('Silo Levels'!$L$11="Pumping",((PI()*((($C$5+$G$6)-$G214)*($O$6/($O$5/2)))^2*((($O$6+$G$6)-$G214))/3)*$H$29)+(((PI()*((($C$5+$G$6)-$G214)*($O$6/($O$5/2)))^2*(((($C$5+$G$6)-$G214)*($O$6/($O$5/2)))*$AZ$4))/3)*$H$29),(((PI()*((($C$5+$G$6)-$G214)*($O$6/($O$5/2)))^2*((($O$6+$G$6)-$G214)/3))*$H$29)-((PI()*((($C$5+$G$6)-$G214)*($O$6/($O$5/2)))^2*(((($C$5+$G$6)-$G214)*($O$6/($O$5/2)))*$AZ$4)/3)*$H$29))),IF('Silo Levels'!$L$11="Pumping",(($D$4*$H$29)+((PI()*(($C$7/2)^2)*(G$6-$G214))*$H$29))+((($D$4+$H$4)/3)*$BE$4)+(((PI()*($C$7/2)^2*(($C$7/2)*$AZ$4))/3)*$H$29),(($D$4*$H$29)+((PI()*(($C$7/2)^2)*($G$6-$G214))*$H$29))+((($D$4+$H$4)/3)*$BE$4)-(((PI()*($C$7/2)^2*(($C$7/2)*$AZ$4))/3)*$H$29)))</f>
        <v>60078.884430387261</v>
      </c>
      <c r="I214" s="73">
        <v>18.3</v>
      </c>
      <c r="J214" s="85">
        <f t="shared" ref="J214:J277" si="27">IF($K214&gt;$G$13,(PI()*((($C$12+$G$13)-$K214)*($O$13/($O$12/2)))^2*((($O$13+$G$13)-$K214)/3))*$L$29,($D$11*$L$29)+((PI()*(($C$14/2)^2)*($G$13-$K214))*$L$29)+((($D$11+$H$11)/3)*$BE$5))</f>
        <v>278790.60420652397</v>
      </c>
      <c r="K214" s="57">
        <v>18.3</v>
      </c>
      <c r="L214" s="86">
        <f>IF($K214&gt;$G$13,IF('Silo Levels'!$L$12="Pumping",((PI()*((($C$12+$G$13)-$K214)*($O$13/($O$12/2)))^2*((($O$13+$G$13)-$K214))/3)*$L$29)+(((PI()*((($C$12+$G$13)-$K214)*($O$13/($O$12/2)))^2*(((($C$12+$G$13)-$K214)*($O$13/($O$12/2)))*$AZ$5))/3)*$L$29),(((PI()*((($C$12+$G$13)-$K214)*($O$13/($O$12/2)))^2*((($O$13+$G$13)-$K214)/3))*$L$29)-((PI()*((($C$12+$G$13)-$K214)*($O$13/($O$12/2)))^2*(((($C$12+$G$13)-$K214)*($O$13/($O$12/2)))*$AZ$5)/3)*$L$29))),IF('Silo Levels'!$L$12="Pumping",(($D$11*$L$29)+((PI()*(($C$14/2)^2)*($G$13-$K214))*$L$29))+((($D$11+$H$11)/3)*$BE$5)+(((PI()*($C$14/2)^2*(($C$14/2)*$AZ$5))/3)*$L$29),(($D$11*$L$29)+((PI()*(($C$14/2)^2)*($G$13-$K214))*$L$29))+((($D$11+$H$11)/3)*$BE$5)-(((PI()*($C$14/2)^2*(($C$14/2)*$AZ$5))/3)*$L$29)))</f>
        <v>264592.59752692451</v>
      </c>
      <c r="M214" s="73">
        <v>18.3</v>
      </c>
      <c r="N214" s="79">
        <f t="shared" si="21"/>
        <v>144405.99352328578</v>
      </c>
      <c r="O214" s="53">
        <v>18.3</v>
      </c>
      <c r="P214" s="80">
        <f>IF($O214&gt;$G$20,IF('Silo Levels'!$L$13="Pumping",((PI()*((($C$19+$G$20)-$O214)*($O$20/($O$19/2)))^2*((($O$20+$G$20)-$O214))/3)*$P$29)+(((PI()*((($C$19+$G$20)-$O214)*($O$20/($O$19/2)))^2*(((($C$19+$G$20)-$O214)*($O$20/($O$19/2)))*$AZ$6))/3)*$P$29),(((PI()*((($C$19+$G$20)-$O214)*($O$20/($O$19/2)))^2*((($O$20+$G$20)-$O214)/3))*$P$29)-((PI()*((($C$19+$G$20)-$O214)*($O$20/($O$19/2)))^2*(((($C$19+$G$20)-$O214)*($O$20/($O$19/2)))*$AZ$6)/3)*$P$29))),IF('Silo Levels'!$L$13="Pumping",(($D$18*$P$29)+((PI()*(($C$21/2)^2)*($G$20-$O214))*$P$29))+((($D$18+$H$18)/3)*$BD$6)+(((PI()*($C$21/2)^2*(($C$21/2)*$AZ$6))/3)*$P$29),(($D$18*$P$29)+((PI()*(($C$21/2)^2)*($G$20-$O214))*$P$29))+((($D$18+$H$18)/3)*$BD$6)-(((PI()*($C$21/2)^2*(($C$21/2)*$AZ$6))/3)*$P$29)))</f>
        <v>140320.79219126102</v>
      </c>
      <c r="Q214" s="73">
        <v>18.3</v>
      </c>
      <c r="R214" s="79">
        <f t="shared" si="22"/>
        <v>140558.0292386298</v>
      </c>
      <c r="S214" s="53">
        <v>18.3</v>
      </c>
      <c r="T214" s="80">
        <f>IF($S214&gt;$G$20,IF('Silo Levels'!$L$14="Pumping",((PI()*((($C$19+$G$20)-$S214)*($O$20/($O$19/2)))^2*((($O$20+$G$20)-$S214))/3)*$T$29)+(((PI()*((($C$19+$G$20)-$S214)*($O$20/($O$19/2)))^2*(((($C$19+$G$20)-$S214)*($O$20/($O$19/2)))*$AZ$7))/3)*$T$29),(((PI()*((($C$19+$G$20)-$S214)*($O$20/($O$19/2)))^2*((($O$20+$G$20)-$S214)/3))*$T$29)-((PI()*((($C$19+$G$20)-$S214)*($O$20/($O$19/2)))^2*(((($C$19+$G$20)-$S214)*($O$20/($O$19/2)))*$AZ$7)/3)*$T$29))),IF('Silo Levels'!$L$14="Pumping",(($D$18*$T$29)+((PI()*(($C$21/2)^2)*($G$20-$S214))*$T$29))+((($D$18+$H$18)/3)*$BD$7)+(((PI()*($C$21/2)^2*(($C$21/2)*$AZ$7))/3)*$T$29),(($D$18*$T$29)+((PI()*(($C$21/2)^2)*($G$20-$S214))*$T$29))+((($D$18+$H$18)/3)*$BD$7)-(((PI()*($C$21/2)^2*(($C$21/2)*$AZ$7))/3)*$T$29)))</f>
        <v>136583.96776750093</v>
      </c>
      <c r="U214" s="73">
        <v>18.3</v>
      </c>
      <c r="V214" s="79">
        <f t="shared" si="25"/>
        <v>137004.57178744196</v>
      </c>
      <c r="W214" s="53">
        <v>18.3</v>
      </c>
      <c r="X214" s="80">
        <f>IF($W214&gt;$G$20,IF('Silo Levels'!$L$15="Pumping",((PI()*((($C$19+$G$20)-$W214)*($O$20/($O$19/2)))^2*((($O$20+$G$20)-$W214))/3)*$X$29)+(((PI()*((($C$19+$G$20)-$W214)*($O$20/($O$19/2)))^2*(((($C$19+$G$20)-$W214)*($O$20/($O$19/2)))*$AZ$8))/3)*$X$29),(((PI()*((($C$19+$G$20)-$W214)*($O$20/($O$19/2)))^2*((($O$20+$G$20)-$W214)/3))*$X$29)-((PI()*((($C$19+$G$20)-$W214)*($O$20/($O$19/2)))^2*(((($C$19+$G$20)-$W214)*($O$20/($O$19/2)))*$AZ$8)/3)*$X$29))),IF('Silo Levels'!$L$15="Pumping",(($D$18*$X$29)+((PI()*(($C$21/2)^2)*($G$20-$W214))*$X$29))+((($D$18+$H$18)/3)*$BD$8)+(((PI()*($C$21/2)^2*(($C$21/2)*$AZ$8))/3)*$X$29),(($D$18*$X$29)+((PI()*(($C$21/2)^2)*($G$20-$W214))*$X$29))+((($D$18+$H$18)/3)*$BD$8)-(((PI()*($C$21/2)^2*(($C$21/2)*$AZ$8))/3)*$X$29)))</f>
        <v>133133.14400457247</v>
      </c>
      <c r="Y214" s="73">
        <v>18.3</v>
      </c>
      <c r="Z214" s="79">
        <f t="shared" si="23"/>
        <v>134884.89760445422</v>
      </c>
      <c r="AA214" s="53">
        <v>18.3</v>
      </c>
      <c r="AB214" s="80">
        <f>IF($AA214&gt;$G$20,IF('Silo Levels'!$L$16="Pumping",((PI()*((($C$19+$G$20)-$AA214)*($O$20/($O$19/2)))^2*((($O$20+$G$20)-$AA214))/3)*$AB$29)+(((PI()*((($C$19+$G$20)-$AA214)*($O$20/($O$19/2)))^2*(((($C$19+$G$20)-$AA214)*($O$20/($O$19/2)))*$AZ$9))/3)*$AB$29),(((PI()*((($C$19+$G$20)-$AA214)*($O$20/($O$19/2)))^2*((($O$20+$G$20)-$AA214)/3))*$AB$29)-((PI()*((($C$19+$G$20)-$AA214)*($O$20/($O$19/2)))^2*(((($C$19+$G$20)-$AA214)*($O$20/($O$19/2)))*$AZ$9)/3)*$AB$29))),IF('Silo Levels'!$L$16="Pumping",(($D$18*$AB$29)+((PI()*(($C$21/2)^2)*($G$20-$AA214))*$AB$29))+((($D$18+$H$18)/3)*$BD$9)+(((PI()*($C$21/2)^2*(($C$21/2)*$AZ$9))/3)*$AB$29),(($D$18*$AB$29)+((PI()*(($C$21/2)^2)*($G$20-$AA214))*$AB$29))+((($D$18+$H$18)/3)*$BD$9)-(((PI()*($C$21/2)^2*(($C$21/2)*$AZ$9))/3)*$AB$29)))</f>
        <v>131074.69187990302</v>
      </c>
      <c r="AC214" s="73">
        <v>18.3</v>
      </c>
      <c r="AD214" s="79">
        <f t="shared" si="26"/>
        <v>134120.72987340268</v>
      </c>
      <c r="AE214" s="53">
        <v>18.3</v>
      </c>
      <c r="AF214" s="80">
        <f>IF($AE214&gt;$G$20,IF('Silo Levels'!$L$17="Pumping",((PI()*((($C$19+$G$20)-$AE214)*($O$20/($O$19/2)))^2*((($O$20+$G$20)-$AE214))/3)*$AF$29)+(((PI()*((($C$19+$G$20)-$AE214)*($O$20/($O$19/2)))^2*(((($C$19+$G$20)-$AE214)*($O$20/($O$19/2)))*$AZ$10))/3)*$AF$29),(((PI()*((($C$19+$G$20)-$AE214)*($O$20/($O$19/2)))^2*((($O$20+$G$20)-$AE214)/3))*$AF$29)-((PI()*((($C$19+$G$20)-$AE214)*($O$20/($O$19/2)))^2*(((($C$19+$G$20)-$AE214)*($O$20/($O$19/2)))*$AZ$10)/3)*$AF$29))),IF('Silo Levels'!$L$17="Pumping",(($D$18*$AF$29)+((PI()*(($C$21/2)^2)*($G$20-$AE214))*$AF$29))+((($D$18+$H$18)/3)*$BD$10)+(((PI()*($C$21/2)^2*(($C$21/2)*$AZ$10))/3)*$AF$29),(($D$18*$AF$29)+((PI()*(($C$21/2)^2)*($G$20-$AE214))*$AF$29))+((($D$18+$H$18)/3)*$BD$10)-(((PI()*($C$21/2)^2*(($C$21/2)*$AZ$10))/3)*$AF$29)))</f>
        <v>130332.59542837682</v>
      </c>
      <c r="AG214" s="73">
        <v>18.3</v>
      </c>
      <c r="AH214" s="79">
        <f t="shared" si="24"/>
        <v>134718.26873814987</v>
      </c>
      <c r="AI214" s="53">
        <v>18.3</v>
      </c>
      <c r="AJ214" s="80">
        <f>IF($AI214&gt;$G$20,IF('Silo Levels'!$L$18="Pumping",((PI()*((($C$19+$G$20)-$AI214)*($O$20/($O$19/2)))^2*((($O$20+$G$20)-$AI214))/3)*$AJ$29)+(((PI()*((($C$19+$G$20)-$AI214)*($O$20/($O$19/2)))^2*(((($C$19+$G$20)-$AI214)*($O$20/($O$19/2)))*$AZ$11))/3)*$AJ$29),(((PI()*((($C$19+$G$20)-$AI214)*($O$20/($O$19/2)))^2*((($O$20+$G$20)-$AI214)/3))*$AJ$29)-((PI()*((($C$19+$G$20)-$AI214)*($O$20/($O$19/2)))^2*(((($C$19+$G$20)-$AI214)*($O$20/($O$19/2)))*$AZ$11)/3)*$AJ$29))),IF('Silo Levels'!$L$18="Pumping",(($D$18*$AJ$29)+((PI()*(($C$21/2)^2)*($G$20-$AI214))*$AJ$29))+((($D$18+$H$18)/3)*$BD$11)+(((PI()*($C$21/2)^2*(($C$21/2)*$AZ$11))/3)*$AJ$29),(($D$18*$AJ$29)+((PI()*(($C$21/2)^2)*($G$20-$AI214))*$AJ$29))+((($D$18+$H$18)/3)*$BD$11)-(((PI()*($C$21/2)^2*(($C$21/2)*$AZ$11))/3)*$AJ$29)))</f>
        <v>130912.87571653776</v>
      </c>
    </row>
    <row r="215" spans="1:36" x14ac:dyDescent="0.3">
      <c r="A215" s="48">
        <v>18.399999999999999</v>
      </c>
      <c r="B215" s="82">
        <f t="shared" si="18"/>
        <v>71342.144721988836</v>
      </c>
      <c r="C215" s="57">
        <v>18.399999999999999</v>
      </c>
      <c r="D215" s="58">
        <f>IF($C215&gt;$G$6,IF('Silo Levels'!$L$10="Pumping",((PI()*((($C$5+$G$6)-$C215)*($O$6/($O$5/2)))^2*((($O$6+$G$6)-$C215))/3)*$D$29)+(((PI()*((($C$5+$G$6)-$C215)*($O$6/($O$5/2)))^2*(((($C$5+$G$6)-$C215)*($O$6/($O$5/2)))*$AZ$3))/3)*$D$29),(((PI()*((($C$5+$G$6)-$C215)*($O$6/($O$5/2)))^2*((($O$6+$G$6)-$C215)/3))*$D$29)-((PI()*((($C$5+$G$6)-$C215)*($O$6/($O$5/2)))^2*(((($C$5+$G$6)-$C215)*($O$6/($O$5/2)))*$AZ$3)/3)*$D$29))),IF('Silo Levels'!$L$10="Pumping",(($D$4*$D$29)+((PI()*(($C$7/2)^2)*(G$6-$C215))*$D$29))+((($D$4+$H$4)/3)*$BE$3)+(((PI()*($C$7/2)^2*(($C$7/2)*$AZ$3))/3)*$D$29),(($D$4*$D$29)+((PI()*(($C$7/2)^2)*($G$6-$C215))*$D$29))+((($D$4+$H$4)/3)*$BE$3)-(((PI()*($C$7/2)^2*(($C$7/2)*$AZ$3))/3)*$D$29)))</f>
        <v>68286.637972282639</v>
      </c>
      <c r="E215" s="73">
        <v>18.399999999999999</v>
      </c>
      <c r="F215" s="82">
        <f t="shared" si="19"/>
        <v>62360.794322441085</v>
      </c>
      <c r="G215" s="57">
        <v>18.399999999999999</v>
      </c>
      <c r="H215" s="58">
        <f>IF($G215&gt;$G$6,IF('Silo Levels'!$L$11="Pumping",((PI()*((($C$5+$G$6)-$G215)*($O$6/($O$5/2)))^2*((($O$6+$G$6)-$G215))/3)*$H$29)+(((PI()*((($C$5+$G$6)-$G215)*($O$6/($O$5/2)))^2*(((($C$5+$G$6)-$G215)*($O$6/($O$5/2)))*$AZ$4))/3)*$H$29),(((PI()*((($C$5+$G$6)-$G215)*($O$6/($O$5/2)))^2*((($O$6+$G$6)-$G215)/3))*$H$29)-((PI()*((($C$5+$G$6)-$G215)*($O$6/($O$5/2)))^2*(((($C$5+$G$6)-$G215)*($O$6/($O$5/2)))*$AZ$4)/3)*$H$29))),IF('Silo Levels'!$L$11="Pumping",(($D$4*$H$29)+((PI()*(($C$7/2)^2)*(G$6-$G215))*$H$29))+((($D$4+$H$4)/3)*$BE$4)+(((PI()*($C$7/2)^2*(($C$7/2)*$AZ$4))/3)*$H$29),(($D$4*$H$29)+((PI()*(($C$7/2)^2)*($G$6-$G215))*$H$29))+((($D$4+$H$4)/3)*$BE$4)-(((PI()*($C$7/2)^2*(($C$7/2)*$AZ$4))/3)*$H$29)))</f>
        <v>59697.019207312609</v>
      </c>
      <c r="I215" s="73">
        <v>18.399999999999999</v>
      </c>
      <c r="J215" s="85">
        <f t="shared" si="27"/>
        <v>277871.63937289297</v>
      </c>
      <c r="K215" s="57">
        <v>18.399999999999999</v>
      </c>
      <c r="L215" s="86">
        <f>IF($K215&gt;$G$13,IF('Silo Levels'!$L$12="Pumping",((PI()*((($C$12+$G$13)-$K215)*($O$13/($O$12/2)))^2*((($O$13+$G$13)-$K215))/3)*$L$29)+(((PI()*((($C$12+$G$13)-$K215)*($O$13/($O$12/2)))^2*(((($C$12+$G$13)-$K215)*($O$13/($O$12/2)))*$AZ$5))/3)*$L$29),(((PI()*((($C$12+$G$13)-$K215)*($O$13/($O$12/2)))^2*((($O$13+$G$13)-$K215)/3))*$L$29)-((PI()*((($C$12+$G$13)-$K215)*($O$13/($O$12/2)))^2*(((($C$12+$G$13)-$K215)*($O$13/($O$12/2)))*$AZ$5)/3)*$L$29))),IF('Silo Levels'!$L$12="Pumping",(($D$11*$L$29)+((PI()*(($C$14/2)^2)*($G$13-$K215))*$L$29))+((($D$11+$H$11)/3)*$BE$5)+(((PI()*($C$14/2)^2*(($C$14/2)*$AZ$5))/3)*$L$29),(($D$11*$L$29)+((PI()*(($C$14/2)^2)*($G$13-$K215))*$L$29))+((($D$11+$H$11)/3)*$BE$5)-(((PI()*($C$14/2)^2*(($C$14/2)*$AZ$5))/3)*$L$29)))</f>
        <v>263673.6326932935</v>
      </c>
      <c r="M215" s="73">
        <v>18.399999999999999</v>
      </c>
      <c r="N215" s="79">
        <f t="shared" si="21"/>
        <v>143996.04997498504</v>
      </c>
      <c r="O215" s="53">
        <v>18.399999999999999</v>
      </c>
      <c r="P215" s="80">
        <f>IF($O215&gt;$G$20,IF('Silo Levels'!$L$13="Pumping",((PI()*((($C$19+$G$20)-$O215)*($O$20/($O$19/2)))^2*((($O$20+$G$20)-$O215))/3)*$P$29)+(((PI()*((($C$19+$G$20)-$O215)*($O$20/($O$19/2)))^2*(((($C$19+$G$20)-$O215)*($O$20/($O$19/2)))*$AZ$6))/3)*$P$29),(((PI()*((($C$19+$G$20)-$O215)*($O$20/($O$19/2)))^2*((($O$20+$G$20)-$O215)/3))*$P$29)-((PI()*((($C$19+$G$20)-$O215)*($O$20/($O$19/2)))^2*(((($C$19+$G$20)-$O215)*($O$20/($O$19/2)))*$AZ$6)/3)*$P$29))),IF('Silo Levels'!$L$13="Pumping",(($D$18*$P$29)+((PI()*(($C$21/2)^2)*($G$20-$O215))*$P$29))+((($D$18+$H$18)/3)*$BD$6)+(((PI()*($C$21/2)^2*(($C$21/2)*$AZ$6))/3)*$P$29),(($D$18*$P$29)+((PI()*(($C$21/2)^2)*($G$20-$O215))*$P$29))+((($D$18+$H$18)/3)*$BD$6)-(((PI()*($C$21/2)^2*(($C$21/2)*$AZ$6))/3)*$P$29)))</f>
        <v>139910.84864296028</v>
      </c>
      <c r="Q215" s="73">
        <v>18.399999999999999</v>
      </c>
      <c r="R215" s="79">
        <f t="shared" si="22"/>
        <v>140159.23840110886</v>
      </c>
      <c r="S215" s="53">
        <v>18.399999999999999</v>
      </c>
      <c r="T215" s="80">
        <f>IF($S215&gt;$G$20,IF('Silo Levels'!$L$14="Pumping",((PI()*((($C$19+$G$20)-$S215)*($O$20/($O$19/2)))^2*((($O$20+$G$20)-$S215))/3)*$T$29)+(((PI()*((($C$19+$G$20)-$S215)*($O$20/($O$19/2)))^2*(((($C$19+$G$20)-$S215)*($O$20/($O$19/2)))*$AZ$7))/3)*$T$29),(((PI()*((($C$19+$G$20)-$S215)*($O$20/($O$19/2)))^2*((($O$20+$G$20)-$S215)/3))*$T$29)-((PI()*((($C$19+$G$20)-$S215)*($O$20/($O$19/2)))^2*(((($C$19+$G$20)-$S215)*($O$20/($O$19/2)))*$AZ$7)/3)*$T$29))),IF('Silo Levels'!$L$14="Pumping",(($D$18*$T$29)+((PI()*(($C$21/2)^2)*($G$20-$S215))*$T$29))+((($D$18+$H$18)/3)*$BD$7)+(((PI()*($C$21/2)^2*(($C$21/2)*$AZ$7))/3)*$T$29),(($D$18*$T$29)+((PI()*(($C$21/2)^2)*($G$20-$S215))*$T$29))+((($D$18+$H$18)/3)*$BD$7)-(((PI()*($C$21/2)^2*(($C$21/2)*$AZ$7))/3)*$T$29)))</f>
        <v>136185.17692997999</v>
      </c>
      <c r="U215" s="73">
        <v>18.399999999999999</v>
      </c>
      <c r="V215" s="79">
        <f t="shared" si="25"/>
        <v>136616.08007961395</v>
      </c>
      <c r="W215" s="53">
        <v>18.399999999999999</v>
      </c>
      <c r="X215" s="80">
        <f>IF($W215&gt;$G$20,IF('Silo Levels'!$L$15="Pumping",((PI()*((($C$19+$G$20)-$W215)*($O$20/($O$19/2)))^2*((($O$20+$G$20)-$W215))/3)*$X$29)+(((PI()*((($C$19+$G$20)-$W215)*($O$20/($O$19/2)))^2*(((($C$19+$G$20)-$W215)*($O$20/($O$19/2)))*$AZ$8))/3)*$X$29),(((PI()*((($C$19+$G$20)-$W215)*($O$20/($O$19/2)))^2*((($O$20+$G$20)-$W215)/3))*$X$29)-((PI()*((($C$19+$G$20)-$W215)*($O$20/($O$19/2)))^2*(((($C$19+$G$20)-$W215)*($O$20/($O$19/2)))*$AZ$8)/3)*$X$29))),IF('Silo Levels'!$L$15="Pumping",(($D$18*$X$29)+((PI()*(($C$21/2)^2)*($G$20-$W215))*$X$29))+((($D$18+$H$18)/3)*$BD$8)+(((PI()*($C$21/2)^2*(($C$21/2)*$AZ$8))/3)*$X$29),(($D$18*$X$29)+((PI()*(($C$21/2)^2)*($G$20-$W215))*$X$29))+((($D$18+$H$18)/3)*$BD$8)-(((PI()*($C$21/2)^2*(($C$21/2)*$AZ$8))/3)*$X$29)))</f>
        <v>132744.65229674446</v>
      </c>
      <c r="Y215" s="73">
        <v>18.399999999999999</v>
      </c>
      <c r="Z215" s="79">
        <f t="shared" si="23"/>
        <v>134502.5494341857</v>
      </c>
      <c r="AA215" s="53">
        <v>18.399999999999999</v>
      </c>
      <c r="AB215" s="80">
        <f>IF($AA215&gt;$G$20,IF('Silo Levels'!$L$16="Pumping",((PI()*((($C$19+$G$20)-$AA215)*($O$20/($O$19/2)))^2*((($O$20+$G$20)-$AA215))/3)*$AB$29)+(((PI()*((($C$19+$G$20)-$AA215)*($O$20/($O$19/2)))^2*(((($C$19+$G$20)-$AA215)*($O$20/($O$19/2)))*$AZ$9))/3)*$AB$29),(((PI()*((($C$19+$G$20)-$AA215)*($O$20/($O$19/2)))^2*((($O$20+$G$20)-$AA215)/3))*$AB$29)-((PI()*((($C$19+$G$20)-$AA215)*($O$20/($O$19/2)))^2*(((($C$19+$G$20)-$AA215)*($O$20/($O$19/2)))*$AZ$9)/3)*$AB$29))),IF('Silo Levels'!$L$16="Pumping",(($D$18*$AB$29)+((PI()*(($C$21/2)^2)*($G$20-$AA215))*$AB$29))+((($D$18+$H$18)/3)*$BD$9)+(((PI()*($C$21/2)^2*(($C$21/2)*$AZ$9))/3)*$AB$29),(($D$18*$AB$29)+((PI()*(($C$21/2)^2)*($G$20-$AA215))*$AB$29))+((($D$18+$H$18)/3)*$BD$9)-(((PI()*($C$21/2)^2*(($C$21/2)*$AZ$9))/3)*$AB$29)))</f>
        <v>130692.34370963449</v>
      </c>
      <c r="AC215" s="73">
        <v>18.399999999999999</v>
      </c>
      <c r="AD215" s="79">
        <f t="shared" si="26"/>
        <v>133740.596521428</v>
      </c>
      <c r="AE215" s="53">
        <v>18.399999999999999</v>
      </c>
      <c r="AF215" s="80">
        <f>IF($AE215&gt;$G$20,IF('Silo Levels'!$L$17="Pumping",((PI()*((($C$19+$G$20)-$AE215)*($O$20/($O$19/2)))^2*((($O$20+$G$20)-$AE215))/3)*$AF$29)+(((PI()*((($C$19+$G$20)-$AE215)*($O$20/($O$19/2)))^2*(((($C$19+$G$20)-$AE215)*($O$20/($O$19/2)))*$AZ$10))/3)*$AF$29),(((PI()*((($C$19+$G$20)-$AE215)*($O$20/($O$19/2)))^2*((($O$20+$G$20)-$AE215)/3))*$AF$29)-((PI()*((($C$19+$G$20)-$AE215)*($O$20/($O$19/2)))^2*(((($C$19+$G$20)-$AE215)*($O$20/($O$19/2)))*$AZ$10)/3)*$AF$29))),IF('Silo Levels'!$L$17="Pumping",(($D$18*$AF$29)+((PI()*(($C$21/2)^2)*($G$20-$AE215))*$AF$29))+((($D$18+$H$18)/3)*$BD$10)+(((PI()*($C$21/2)^2*(($C$21/2)*$AZ$10))/3)*$AF$29),(($D$18*$AF$29)+((PI()*(($C$21/2)^2)*($G$20-$AE215))*$AF$29))+((($D$18+$H$18)/3)*$BD$10)-(((PI()*($C$21/2)^2*(($C$21/2)*$AZ$10))/3)*$AF$29)))</f>
        <v>129952.46207640214</v>
      </c>
      <c r="AG215" s="73">
        <v>18.399999999999999</v>
      </c>
      <c r="AH215" s="79">
        <f t="shared" si="24"/>
        <v>134336.40351507525</v>
      </c>
      <c r="AI215" s="53">
        <v>18.399999999999999</v>
      </c>
      <c r="AJ215" s="80">
        <f>IF($AI215&gt;$G$20,IF('Silo Levels'!$L$18="Pumping",((PI()*((($C$19+$G$20)-$AI215)*($O$20/($O$19/2)))^2*((($O$20+$G$20)-$AI215))/3)*$AJ$29)+(((PI()*((($C$19+$G$20)-$AI215)*($O$20/($O$19/2)))^2*(((($C$19+$G$20)-$AI215)*($O$20/($O$19/2)))*$AZ$11))/3)*$AJ$29),(((PI()*((($C$19+$G$20)-$AI215)*($O$20/($O$19/2)))^2*((($O$20+$G$20)-$AI215)/3))*$AJ$29)-((PI()*((($C$19+$G$20)-$AI215)*($O$20/($O$19/2)))^2*(((($C$19+$G$20)-$AI215)*($O$20/($O$19/2)))*$AZ$11)/3)*$AJ$29))),IF('Silo Levels'!$L$18="Pumping",(($D$18*$AJ$29)+((PI()*(($C$21/2)^2)*($G$20-$AI215))*$AJ$29))+((($D$18+$H$18)/3)*$BD$11)+(((PI()*($C$21/2)^2*(($C$21/2)*$AZ$11))/3)*$AJ$29),(($D$18*$AJ$29)+((PI()*(($C$21/2)^2)*($G$20-$AI215))*$AJ$29))+((($D$18+$H$18)/3)*$BD$11)-(((PI()*($C$21/2)^2*(($C$21/2)*$AZ$11))/3)*$AJ$29)))</f>
        <v>130531.01049346314</v>
      </c>
    </row>
    <row r="216" spans="1:36" x14ac:dyDescent="0.3">
      <c r="A216" s="48">
        <v>18.5</v>
      </c>
      <c r="B216" s="82">
        <f t="shared" si="18"/>
        <v>70904.122848462008</v>
      </c>
      <c r="C216" s="57">
        <v>18.5</v>
      </c>
      <c r="D216" s="58">
        <f>IF($C216&gt;$G$6,IF('Silo Levels'!$L$10="Pumping",((PI()*((($C$5+$G$6)-$C216)*($O$6/($O$5/2)))^2*((($O$6+$G$6)-$C216))/3)*$D$29)+(((PI()*((($C$5+$G$6)-$C216)*($O$6/($O$5/2)))^2*(((($C$5+$G$6)-$C216)*($O$6/($O$5/2)))*$AZ$3))/3)*$D$29),(((PI()*((($C$5+$G$6)-$C216)*($O$6/($O$5/2)))^2*((($O$6+$G$6)-$C216)/3))*$D$29)-((PI()*((($C$5+$G$6)-$C216)*($O$6/($O$5/2)))^2*(((($C$5+$G$6)-$C216)*($O$6/($O$5/2)))*$AZ$3)/3)*$D$29))),IF('Silo Levels'!$L$10="Pumping",(($D$4*$D$29)+((PI()*(($C$7/2)^2)*(G$6-$C216))*$D$29))+((($D$4+$H$4)/3)*$BE$3)+(((PI()*($C$7/2)^2*(($C$7/2)*$AZ$3))/3)*$D$29),(($D$4*$D$29)+((PI()*(($C$7/2)^2)*($G$6-$C216))*$D$29))+((($D$4+$H$4)/3)*$BE$3)-(((PI()*($C$7/2)^2*(($C$7/2)*$AZ$3))/3)*$D$29)))</f>
        <v>67848.616098755811</v>
      </c>
      <c r="E216" s="73">
        <v>18.5</v>
      </c>
      <c r="F216" s="82">
        <f t="shared" si="19"/>
        <v>61978.929099366411</v>
      </c>
      <c r="G216" s="57">
        <v>18.5</v>
      </c>
      <c r="H216" s="58">
        <f>IF($G216&gt;$G$6,IF('Silo Levels'!$L$11="Pumping",((PI()*((($C$5+$G$6)-$G216)*($O$6/($O$5/2)))^2*((($O$6+$G$6)-$G216))/3)*$H$29)+(((PI()*((($C$5+$G$6)-$G216)*($O$6/($O$5/2)))^2*(((($C$5+$G$6)-$G216)*($O$6/($O$5/2)))*$AZ$4))/3)*$H$29),(((PI()*((($C$5+$G$6)-$G216)*($O$6/($O$5/2)))^2*((($O$6+$G$6)-$G216)/3))*$H$29)-((PI()*((($C$5+$G$6)-$G216)*($O$6/($O$5/2)))^2*(((($C$5+$G$6)-$G216)*($O$6/($O$5/2)))*$AZ$4)/3)*$H$29))),IF('Silo Levels'!$L$11="Pumping",(($D$4*$H$29)+((PI()*(($C$7/2)^2)*(G$6-$G216))*$H$29))+((($D$4+$H$4)/3)*$BE$4)+(((PI()*($C$7/2)^2*(($C$7/2)*$AZ$4))/3)*$H$29),(($D$4*$H$29)+((PI()*(($C$7/2)^2)*($G$6-$G216))*$H$29))+((($D$4+$H$4)/3)*$BE$4)-(((PI()*($C$7/2)^2*(($C$7/2)*$AZ$4))/3)*$H$29)))</f>
        <v>59315.153984237928</v>
      </c>
      <c r="I216" s="73">
        <v>18.5</v>
      </c>
      <c r="J216" s="85">
        <f t="shared" si="27"/>
        <v>276952.67453926191</v>
      </c>
      <c r="K216" s="57">
        <v>18.5</v>
      </c>
      <c r="L216" s="86">
        <f>IF($K216&gt;$G$13,IF('Silo Levels'!$L$12="Pumping",((PI()*((($C$12+$G$13)-$K216)*($O$13/($O$12/2)))^2*((($O$13+$G$13)-$K216))/3)*$L$29)+(((PI()*((($C$12+$G$13)-$K216)*($O$13/($O$12/2)))^2*(((($C$12+$G$13)-$K216)*($O$13/($O$12/2)))*$AZ$5))/3)*$L$29),(((PI()*((($C$12+$G$13)-$K216)*($O$13/($O$12/2)))^2*((($O$13+$G$13)-$K216)/3))*$L$29)-((PI()*((($C$12+$G$13)-$K216)*($O$13/($O$12/2)))^2*(((($C$12+$G$13)-$K216)*($O$13/($O$12/2)))*$AZ$5)/3)*$L$29))),IF('Silo Levels'!$L$12="Pumping",(($D$11*$L$29)+((PI()*(($C$14/2)^2)*($G$13-$K216))*$L$29))+((($D$11+$H$11)/3)*$BE$5)+(((PI()*($C$14/2)^2*(($C$14/2)*$AZ$5))/3)*$L$29),(($D$11*$L$29)+((PI()*(($C$14/2)^2)*($G$13-$K216))*$L$29))+((($D$11+$H$11)/3)*$BE$5)-(((PI()*($C$14/2)^2*(($C$14/2)*$AZ$5))/3)*$L$29)))</f>
        <v>262754.66785966244</v>
      </c>
      <c r="M216" s="73">
        <v>18.5</v>
      </c>
      <c r="N216" s="79">
        <f t="shared" si="21"/>
        <v>143586.10642668433</v>
      </c>
      <c r="O216" s="53">
        <v>18.5</v>
      </c>
      <c r="P216" s="80">
        <f>IF($O216&gt;$G$20,IF('Silo Levels'!$L$13="Pumping",((PI()*((($C$19+$G$20)-$O216)*($O$20/($O$19/2)))^2*((($O$20+$G$20)-$O216))/3)*$P$29)+(((PI()*((($C$19+$G$20)-$O216)*($O$20/($O$19/2)))^2*(((($C$19+$G$20)-$O216)*($O$20/($O$19/2)))*$AZ$6))/3)*$P$29),(((PI()*((($C$19+$G$20)-$O216)*($O$20/($O$19/2)))^2*((($O$20+$G$20)-$O216)/3))*$P$29)-((PI()*((($C$19+$G$20)-$O216)*($O$20/($O$19/2)))^2*(((($C$19+$G$20)-$O216)*($O$20/($O$19/2)))*$AZ$6)/3)*$P$29))),IF('Silo Levels'!$L$13="Pumping",(($D$18*$P$29)+((PI()*(($C$21/2)^2)*($G$20-$O216))*$P$29))+((($D$18+$H$18)/3)*$BD$6)+(((PI()*($C$21/2)^2*(($C$21/2)*$AZ$6))/3)*$P$29),(($D$18*$P$29)+((PI()*(($C$21/2)^2)*($G$20-$O216))*$P$29))+((($D$18+$H$18)/3)*$BD$6)-(((PI()*($C$21/2)^2*(($C$21/2)*$AZ$6))/3)*$P$29)))</f>
        <v>139500.90509465957</v>
      </c>
      <c r="Q216" s="73">
        <v>18.5</v>
      </c>
      <c r="R216" s="79">
        <f t="shared" si="22"/>
        <v>139760.44756358792</v>
      </c>
      <c r="S216" s="53">
        <v>18.5</v>
      </c>
      <c r="T216" s="80">
        <f>IF($S216&gt;$G$20,IF('Silo Levels'!$L$14="Pumping",((PI()*((($C$19+$G$20)-$S216)*($O$20/($O$19/2)))^2*((($O$20+$G$20)-$S216))/3)*$T$29)+(((PI()*((($C$19+$G$20)-$S216)*($O$20/($O$19/2)))^2*(((($C$19+$G$20)-$S216)*($O$20/($O$19/2)))*$AZ$7))/3)*$T$29),(((PI()*((($C$19+$G$20)-$S216)*($O$20/($O$19/2)))^2*((($O$20+$G$20)-$S216)/3))*$T$29)-((PI()*((($C$19+$G$20)-$S216)*($O$20/($O$19/2)))^2*(((($C$19+$G$20)-$S216)*($O$20/($O$19/2)))*$AZ$7)/3)*$T$29))),IF('Silo Levels'!$L$14="Pumping",(($D$18*$T$29)+((PI()*(($C$21/2)^2)*($G$20-$S216))*$T$29))+((($D$18+$H$18)/3)*$BD$7)+(((PI()*($C$21/2)^2*(($C$21/2)*$AZ$7))/3)*$T$29),(($D$18*$T$29)+((PI()*(($C$21/2)^2)*($G$20-$S216))*$T$29))+((($D$18+$H$18)/3)*$BD$7)-(((PI()*($C$21/2)^2*(($C$21/2)*$AZ$7))/3)*$T$29)))</f>
        <v>135786.38609245906</v>
      </c>
      <c r="U216" s="73">
        <v>18.5</v>
      </c>
      <c r="V216" s="79">
        <f t="shared" si="25"/>
        <v>136227.58837178594</v>
      </c>
      <c r="W216" s="53">
        <v>18.5</v>
      </c>
      <c r="X216" s="80">
        <f>IF($W216&gt;$G$20,IF('Silo Levels'!$L$15="Pumping",((PI()*((($C$19+$G$20)-$W216)*($O$20/($O$19/2)))^2*((($O$20+$G$20)-$W216))/3)*$X$29)+(((PI()*((($C$19+$G$20)-$W216)*($O$20/($O$19/2)))^2*(((($C$19+$G$20)-$W216)*($O$20/($O$19/2)))*$AZ$8))/3)*$X$29),(((PI()*((($C$19+$G$20)-$W216)*($O$20/($O$19/2)))^2*((($O$20+$G$20)-$W216)/3))*$X$29)-((PI()*((($C$19+$G$20)-$W216)*($O$20/($O$19/2)))^2*(((($C$19+$G$20)-$W216)*($O$20/($O$19/2)))*$AZ$8)/3)*$X$29))),IF('Silo Levels'!$L$15="Pumping",(($D$18*$X$29)+((PI()*(($C$21/2)^2)*($G$20-$W216))*$X$29))+((($D$18+$H$18)/3)*$BD$8)+(((PI()*($C$21/2)^2*(($C$21/2)*$AZ$8))/3)*$X$29),(($D$18*$X$29)+((PI()*(($C$21/2)^2)*($G$20-$W216))*$X$29))+((($D$18+$H$18)/3)*$BD$8)-(((PI()*($C$21/2)^2*(($C$21/2)*$AZ$8))/3)*$X$29)))</f>
        <v>132356.16058891645</v>
      </c>
      <c r="Y216" s="73">
        <v>18.5</v>
      </c>
      <c r="Z216" s="79">
        <f t="shared" si="23"/>
        <v>134120.20126391714</v>
      </c>
      <c r="AA216" s="53">
        <v>18.5</v>
      </c>
      <c r="AB216" s="80">
        <f>IF($AA216&gt;$G$20,IF('Silo Levels'!$L$16="Pumping",((PI()*((($C$19+$G$20)-$AA216)*($O$20/($O$19/2)))^2*((($O$20+$G$20)-$AA216))/3)*$AB$29)+(((PI()*((($C$19+$G$20)-$AA216)*($O$20/($O$19/2)))^2*(((($C$19+$G$20)-$AA216)*($O$20/($O$19/2)))*$AZ$9))/3)*$AB$29),(((PI()*((($C$19+$G$20)-$AA216)*($O$20/($O$19/2)))^2*((($O$20+$G$20)-$AA216)/3))*$AB$29)-((PI()*((($C$19+$G$20)-$AA216)*($O$20/($O$19/2)))^2*(((($C$19+$G$20)-$AA216)*($O$20/($O$19/2)))*$AZ$9)/3)*$AB$29))),IF('Silo Levels'!$L$16="Pumping",(($D$18*$AB$29)+((PI()*(($C$21/2)^2)*($G$20-$AA216))*$AB$29))+((($D$18+$H$18)/3)*$BD$9)+(((PI()*($C$21/2)^2*(($C$21/2)*$AZ$9))/3)*$AB$29),(($D$18*$AB$29)+((PI()*(($C$21/2)^2)*($G$20-$AA216))*$AB$29))+((($D$18+$H$18)/3)*$BD$9)-(((PI()*($C$21/2)^2*(($C$21/2)*$AZ$9))/3)*$AB$29)))</f>
        <v>130309.99553936593</v>
      </c>
      <c r="AC216" s="73">
        <v>18.5</v>
      </c>
      <c r="AD216" s="79">
        <f t="shared" si="26"/>
        <v>133360.46316945329</v>
      </c>
      <c r="AE216" s="53">
        <v>18.5</v>
      </c>
      <c r="AF216" s="80">
        <f>IF($AE216&gt;$G$20,IF('Silo Levels'!$L$17="Pumping",((PI()*((($C$19+$G$20)-$AE216)*($O$20/($O$19/2)))^2*((($O$20+$G$20)-$AE216))/3)*$AF$29)+(((PI()*((($C$19+$G$20)-$AE216)*($O$20/($O$19/2)))^2*(((($C$19+$G$20)-$AE216)*($O$20/($O$19/2)))*$AZ$10))/3)*$AF$29),(((PI()*((($C$19+$G$20)-$AE216)*($O$20/($O$19/2)))^2*((($O$20+$G$20)-$AE216)/3))*$AF$29)-((PI()*((($C$19+$G$20)-$AE216)*($O$20/($O$19/2)))^2*(((($C$19+$G$20)-$AE216)*($O$20/($O$19/2)))*$AZ$10)/3)*$AF$29))),IF('Silo Levels'!$L$17="Pumping",(($D$18*$AF$29)+((PI()*(($C$21/2)^2)*($G$20-$AE216))*$AF$29))+((($D$18+$H$18)/3)*$BD$10)+(((PI()*($C$21/2)^2*(($C$21/2)*$AZ$10))/3)*$AF$29),(($D$18*$AF$29)+((PI()*(($C$21/2)^2)*($G$20-$AE216))*$AF$29))+((($D$18+$H$18)/3)*$BD$10)-(((PI()*($C$21/2)^2*(($C$21/2)*$AZ$10))/3)*$AF$29)))</f>
        <v>129572.32872442743</v>
      </c>
      <c r="AG216" s="73">
        <v>18.5</v>
      </c>
      <c r="AH216" s="79">
        <f t="shared" si="24"/>
        <v>133954.53829200056</v>
      </c>
      <c r="AI216" s="53">
        <v>18.5</v>
      </c>
      <c r="AJ216" s="80">
        <f>IF($AI216&gt;$G$20,IF('Silo Levels'!$L$18="Pumping",((PI()*((($C$19+$G$20)-$AI216)*($O$20/($O$19/2)))^2*((($O$20+$G$20)-$AI216))/3)*$AJ$29)+(((PI()*((($C$19+$G$20)-$AI216)*($O$20/($O$19/2)))^2*(((($C$19+$G$20)-$AI216)*($O$20/($O$19/2)))*$AZ$11))/3)*$AJ$29),(((PI()*((($C$19+$G$20)-$AI216)*($O$20/($O$19/2)))^2*((($O$20+$G$20)-$AI216)/3))*$AJ$29)-((PI()*((($C$19+$G$20)-$AI216)*($O$20/($O$19/2)))^2*(((($C$19+$G$20)-$AI216)*($O$20/($O$19/2)))*$AZ$11)/3)*$AJ$29))),IF('Silo Levels'!$L$18="Pumping",(($D$18*$AJ$29)+((PI()*(($C$21/2)^2)*($G$20-$AI216))*$AJ$29))+((($D$18+$H$18)/3)*$BD$11)+(((PI()*($C$21/2)^2*(($C$21/2)*$AZ$11))/3)*$AJ$29),(($D$18*$AJ$29)+((PI()*(($C$21/2)^2)*($G$20-$AI216))*$AJ$29))+((($D$18+$H$18)/3)*$BD$11)-(((PI()*($C$21/2)^2*(($C$21/2)*$AZ$11))/3)*$AJ$29)))</f>
        <v>130149.14527038846</v>
      </c>
    </row>
    <row r="217" spans="1:36" x14ac:dyDescent="0.3">
      <c r="A217" s="48">
        <v>18.600000000000001</v>
      </c>
      <c r="B217" s="82">
        <f t="shared" si="18"/>
        <v>70466.100974935194</v>
      </c>
      <c r="C217" s="57">
        <v>18.600000000000001</v>
      </c>
      <c r="D217" s="58">
        <f>IF($C217&gt;$G$6,IF('Silo Levels'!$L$10="Pumping",((PI()*((($C$5+$G$6)-$C217)*($O$6/($O$5/2)))^2*((($O$6+$G$6)-$C217))/3)*$D$29)+(((PI()*((($C$5+$G$6)-$C217)*($O$6/($O$5/2)))^2*(((($C$5+$G$6)-$C217)*($O$6/($O$5/2)))*$AZ$3))/3)*$D$29),(((PI()*((($C$5+$G$6)-$C217)*($O$6/($O$5/2)))^2*((($O$6+$G$6)-$C217)/3))*$D$29)-((PI()*((($C$5+$G$6)-$C217)*($O$6/($O$5/2)))^2*(((($C$5+$G$6)-$C217)*($O$6/($O$5/2)))*$AZ$3)/3)*$D$29))),IF('Silo Levels'!$L$10="Pumping",(($D$4*$D$29)+((PI()*(($C$7/2)^2)*(G$6-$C217))*$D$29))+((($D$4+$H$4)/3)*$BE$3)+(((PI()*($C$7/2)^2*(($C$7/2)*$AZ$3))/3)*$D$29),(($D$4*$D$29)+((PI()*(($C$7/2)^2)*($G$6-$C217))*$D$29))+((($D$4+$H$4)/3)*$BE$3)-(((PI()*($C$7/2)^2*(($C$7/2)*$AZ$3))/3)*$D$29)))</f>
        <v>67410.594225228997</v>
      </c>
      <c r="E217" s="73">
        <v>18.600000000000001</v>
      </c>
      <c r="F217" s="82">
        <f t="shared" si="19"/>
        <v>61597.063876291744</v>
      </c>
      <c r="G217" s="57">
        <v>18.600000000000001</v>
      </c>
      <c r="H217" s="58">
        <f>IF($G217&gt;$G$6,IF('Silo Levels'!$L$11="Pumping",((PI()*((($C$5+$G$6)-$G217)*($O$6/($O$5/2)))^2*((($O$6+$G$6)-$G217))/3)*$H$29)+(((PI()*((($C$5+$G$6)-$G217)*($O$6/($O$5/2)))^2*(((($C$5+$G$6)-$G217)*($O$6/($O$5/2)))*$AZ$4))/3)*$H$29),(((PI()*((($C$5+$G$6)-$G217)*($O$6/($O$5/2)))^2*((($O$6+$G$6)-$G217)/3))*$H$29)-((PI()*((($C$5+$G$6)-$G217)*($O$6/($O$5/2)))^2*(((($C$5+$G$6)-$G217)*($O$6/($O$5/2)))*$AZ$4)/3)*$H$29))),IF('Silo Levels'!$L$11="Pumping",(($D$4*$H$29)+((PI()*(($C$7/2)^2)*(G$6-$G217))*$H$29))+((($D$4+$H$4)/3)*$BE$4)+(((PI()*($C$7/2)^2*(($C$7/2)*$AZ$4))/3)*$H$29),(($D$4*$H$29)+((PI()*(($C$7/2)^2)*($G$6-$G217))*$H$29))+((($D$4+$H$4)/3)*$BE$4)-(((PI()*($C$7/2)^2*(($C$7/2)*$AZ$4))/3)*$H$29)))</f>
        <v>58933.288761163261</v>
      </c>
      <c r="I217" s="73">
        <v>18.600000000000001</v>
      </c>
      <c r="J217" s="85">
        <f t="shared" si="27"/>
        <v>276033.7097056309</v>
      </c>
      <c r="K217" s="57">
        <v>18.600000000000001</v>
      </c>
      <c r="L217" s="86">
        <f>IF($K217&gt;$G$13,IF('Silo Levels'!$L$12="Pumping",((PI()*((($C$12+$G$13)-$K217)*($O$13/($O$12/2)))^2*((($O$13+$G$13)-$K217))/3)*$L$29)+(((PI()*((($C$12+$G$13)-$K217)*($O$13/($O$12/2)))^2*(((($C$12+$G$13)-$K217)*($O$13/($O$12/2)))*$AZ$5))/3)*$L$29),(((PI()*((($C$12+$G$13)-$K217)*($O$13/($O$12/2)))^2*((($O$13+$G$13)-$K217)/3))*$L$29)-((PI()*((($C$12+$G$13)-$K217)*($O$13/($O$12/2)))^2*(((($C$12+$G$13)-$K217)*($O$13/($O$12/2)))*$AZ$5)/3)*$L$29))),IF('Silo Levels'!$L$12="Pumping",(($D$11*$L$29)+((PI()*(($C$14/2)^2)*($G$13-$K217))*$L$29))+((($D$11+$H$11)/3)*$BE$5)+(((PI()*($C$14/2)^2*(($C$14/2)*$AZ$5))/3)*$L$29),(($D$11*$L$29)+((PI()*(($C$14/2)^2)*($G$13-$K217))*$L$29))+((($D$11+$H$11)/3)*$BE$5)-(((PI()*($C$14/2)^2*(($C$14/2)*$AZ$5))/3)*$L$29)))</f>
        <v>261835.70302603146</v>
      </c>
      <c r="M217" s="73">
        <v>18.600000000000001</v>
      </c>
      <c r="N217" s="79">
        <f t="shared" si="21"/>
        <v>143176.16287838356</v>
      </c>
      <c r="O217" s="53">
        <v>18.600000000000001</v>
      </c>
      <c r="P217" s="80">
        <f>IF($O217&gt;$G$20,IF('Silo Levels'!$L$13="Pumping",((PI()*((($C$19+$G$20)-$O217)*($O$20/($O$19/2)))^2*((($O$20+$G$20)-$O217))/3)*$P$29)+(((PI()*((($C$19+$G$20)-$O217)*($O$20/($O$19/2)))^2*(((($C$19+$G$20)-$O217)*($O$20/($O$19/2)))*$AZ$6))/3)*$P$29),(((PI()*((($C$19+$G$20)-$O217)*($O$20/($O$19/2)))^2*((($O$20+$G$20)-$O217)/3))*$P$29)-((PI()*((($C$19+$G$20)-$O217)*($O$20/($O$19/2)))^2*(((($C$19+$G$20)-$O217)*($O$20/($O$19/2)))*$AZ$6)/3)*$P$29))),IF('Silo Levels'!$L$13="Pumping",(($D$18*$P$29)+((PI()*(($C$21/2)^2)*($G$20-$O217))*$P$29))+((($D$18+$H$18)/3)*$BD$6)+(((PI()*($C$21/2)^2*(($C$21/2)*$AZ$6))/3)*$P$29),(($D$18*$P$29)+((PI()*(($C$21/2)^2)*($G$20-$O217))*$P$29))+((($D$18+$H$18)/3)*$BD$6)-(((PI()*($C$21/2)^2*(($C$21/2)*$AZ$6))/3)*$P$29)))</f>
        <v>139090.9615463588</v>
      </c>
      <c r="Q217" s="73">
        <v>18.600000000000001</v>
      </c>
      <c r="R217" s="79">
        <f t="shared" si="22"/>
        <v>139361.65672606698</v>
      </c>
      <c r="S217" s="53">
        <v>18.600000000000001</v>
      </c>
      <c r="T217" s="80">
        <f>IF($S217&gt;$G$20,IF('Silo Levels'!$L$14="Pumping",((PI()*((($C$19+$G$20)-$S217)*($O$20/($O$19/2)))^2*((($O$20+$G$20)-$S217))/3)*$T$29)+(((PI()*((($C$19+$G$20)-$S217)*($O$20/($O$19/2)))^2*(((($C$19+$G$20)-$S217)*($O$20/($O$19/2)))*$AZ$7))/3)*$T$29),(((PI()*((($C$19+$G$20)-$S217)*($O$20/($O$19/2)))^2*((($O$20+$G$20)-$S217)/3))*$T$29)-((PI()*((($C$19+$G$20)-$S217)*($O$20/($O$19/2)))^2*(((($C$19+$G$20)-$S217)*($O$20/($O$19/2)))*$AZ$7)/3)*$T$29))),IF('Silo Levels'!$L$14="Pumping",(($D$18*$T$29)+((PI()*(($C$21/2)^2)*($G$20-$S217))*$T$29))+((($D$18+$H$18)/3)*$BD$7)+(((PI()*($C$21/2)^2*(($C$21/2)*$AZ$7))/3)*$T$29),(($D$18*$T$29)+((PI()*(($C$21/2)^2)*($G$20-$S217))*$T$29))+((($D$18+$H$18)/3)*$BD$7)-(((PI()*($C$21/2)^2*(($C$21/2)*$AZ$7))/3)*$T$29)))</f>
        <v>135387.59525493812</v>
      </c>
      <c r="U217" s="73">
        <v>18.600000000000001</v>
      </c>
      <c r="V217" s="79">
        <f t="shared" si="25"/>
        <v>135839.09666395793</v>
      </c>
      <c r="W217" s="53">
        <v>18.600000000000001</v>
      </c>
      <c r="X217" s="80">
        <f>IF($W217&gt;$G$20,IF('Silo Levels'!$L$15="Pumping",((PI()*((($C$19+$G$20)-$W217)*($O$20/($O$19/2)))^2*((($O$20+$G$20)-$W217))/3)*$X$29)+(((PI()*((($C$19+$G$20)-$W217)*($O$20/($O$19/2)))^2*(((($C$19+$G$20)-$W217)*($O$20/($O$19/2)))*$AZ$8))/3)*$X$29),(((PI()*((($C$19+$G$20)-$W217)*($O$20/($O$19/2)))^2*((($O$20+$G$20)-$W217)/3))*$X$29)-((PI()*((($C$19+$G$20)-$W217)*($O$20/($O$19/2)))^2*(((($C$19+$G$20)-$W217)*($O$20/($O$19/2)))*$AZ$8)/3)*$X$29))),IF('Silo Levels'!$L$15="Pumping",(($D$18*$X$29)+((PI()*(($C$21/2)^2)*($G$20-$W217))*$X$29))+((($D$18+$H$18)/3)*$BD$8)+(((PI()*($C$21/2)^2*(($C$21/2)*$AZ$8))/3)*$X$29),(($D$18*$X$29)+((PI()*(($C$21/2)^2)*($G$20-$W217))*$X$29))+((($D$18+$H$18)/3)*$BD$8)-(((PI()*($C$21/2)^2*(($C$21/2)*$AZ$8))/3)*$X$29)))</f>
        <v>131967.66888108844</v>
      </c>
      <c r="Y217" s="73">
        <v>18.600000000000001</v>
      </c>
      <c r="Z217" s="79">
        <f t="shared" si="23"/>
        <v>133737.85309364859</v>
      </c>
      <c r="AA217" s="53">
        <v>18.600000000000001</v>
      </c>
      <c r="AB217" s="80">
        <f>IF($AA217&gt;$G$20,IF('Silo Levels'!$L$16="Pumping",((PI()*((($C$19+$G$20)-$AA217)*($O$20/($O$19/2)))^2*((($O$20+$G$20)-$AA217))/3)*$AB$29)+(((PI()*((($C$19+$G$20)-$AA217)*($O$20/($O$19/2)))^2*(((($C$19+$G$20)-$AA217)*($O$20/($O$19/2)))*$AZ$9))/3)*$AB$29),(((PI()*((($C$19+$G$20)-$AA217)*($O$20/($O$19/2)))^2*((($O$20+$G$20)-$AA217)/3))*$AB$29)-((PI()*((($C$19+$G$20)-$AA217)*($O$20/($O$19/2)))^2*(((($C$19+$G$20)-$AA217)*($O$20/($O$19/2)))*$AZ$9)/3)*$AB$29))),IF('Silo Levels'!$L$16="Pumping",(($D$18*$AB$29)+((PI()*(($C$21/2)^2)*($G$20-$AA217))*$AB$29))+((($D$18+$H$18)/3)*$BD$9)+(((PI()*($C$21/2)^2*(($C$21/2)*$AZ$9))/3)*$AB$29),(($D$18*$AB$29)+((PI()*(($C$21/2)^2)*($G$20-$AA217))*$AB$29))+((($D$18+$H$18)/3)*$BD$9)-(((PI()*($C$21/2)^2*(($C$21/2)*$AZ$9))/3)*$AB$29)))</f>
        <v>129927.64736909738</v>
      </c>
      <c r="AC217" s="73">
        <v>18.600000000000001</v>
      </c>
      <c r="AD217" s="79">
        <f t="shared" si="26"/>
        <v>132980.32981747855</v>
      </c>
      <c r="AE217" s="53">
        <v>18.600000000000001</v>
      </c>
      <c r="AF217" s="80">
        <f>IF($AE217&gt;$G$20,IF('Silo Levels'!$L$17="Pumping",((PI()*((($C$19+$G$20)-$AE217)*($O$20/($O$19/2)))^2*((($O$20+$G$20)-$AE217))/3)*$AF$29)+(((PI()*((($C$19+$G$20)-$AE217)*($O$20/($O$19/2)))^2*(((($C$19+$G$20)-$AE217)*($O$20/($O$19/2)))*$AZ$10))/3)*$AF$29),(((PI()*((($C$19+$G$20)-$AE217)*($O$20/($O$19/2)))^2*((($O$20+$G$20)-$AE217)/3))*$AF$29)-((PI()*((($C$19+$G$20)-$AE217)*($O$20/($O$19/2)))^2*(((($C$19+$G$20)-$AE217)*($O$20/($O$19/2)))*$AZ$10)/3)*$AF$29))),IF('Silo Levels'!$L$17="Pumping",(($D$18*$AF$29)+((PI()*(($C$21/2)^2)*($G$20-$AE217))*$AF$29))+((($D$18+$H$18)/3)*$BD$10)+(((PI()*($C$21/2)^2*(($C$21/2)*$AZ$10))/3)*$AF$29),(($D$18*$AF$29)+((PI()*(($C$21/2)^2)*($G$20-$AE217))*$AF$29))+((($D$18+$H$18)/3)*$BD$10)-(((PI()*($C$21/2)^2*(($C$21/2)*$AZ$10))/3)*$AF$29)))</f>
        <v>129192.19537245268</v>
      </c>
      <c r="AG217" s="73">
        <v>18.600000000000001</v>
      </c>
      <c r="AH217" s="79">
        <f t="shared" si="24"/>
        <v>133572.67306892591</v>
      </c>
      <c r="AI217" s="53">
        <v>18.600000000000001</v>
      </c>
      <c r="AJ217" s="80">
        <f>IF($AI217&gt;$G$20,IF('Silo Levels'!$L$18="Pumping",((PI()*((($C$19+$G$20)-$AI217)*($O$20/($O$19/2)))^2*((($O$20+$G$20)-$AI217))/3)*$AJ$29)+(((PI()*((($C$19+$G$20)-$AI217)*($O$20/($O$19/2)))^2*(((($C$19+$G$20)-$AI217)*($O$20/($O$19/2)))*$AZ$11))/3)*$AJ$29),(((PI()*((($C$19+$G$20)-$AI217)*($O$20/($O$19/2)))^2*((($O$20+$G$20)-$AI217)/3))*$AJ$29)-((PI()*((($C$19+$G$20)-$AI217)*($O$20/($O$19/2)))^2*(((($C$19+$G$20)-$AI217)*($O$20/($O$19/2)))*$AZ$11)/3)*$AJ$29))),IF('Silo Levels'!$L$18="Pumping",(($D$18*$AJ$29)+((PI()*(($C$21/2)^2)*($G$20-$AI217))*$AJ$29))+((($D$18+$H$18)/3)*$BD$11)+(((PI()*($C$21/2)^2*(($C$21/2)*$AZ$11))/3)*$AJ$29),(($D$18*$AJ$29)+((PI()*(($C$21/2)^2)*($G$20-$AI217))*$AJ$29))+((($D$18+$H$18)/3)*$BD$11)-(((PI()*($C$21/2)^2*(($C$21/2)*$AZ$11))/3)*$AJ$29)))</f>
        <v>129767.2800473138</v>
      </c>
    </row>
    <row r="218" spans="1:36" x14ac:dyDescent="0.3">
      <c r="A218" s="48">
        <v>18.7</v>
      </c>
      <c r="B218" s="82">
        <f t="shared" si="18"/>
        <v>70028.079101408381</v>
      </c>
      <c r="C218" s="57">
        <v>18.7</v>
      </c>
      <c r="D218" s="58">
        <f>IF($C218&gt;$G$6,IF('Silo Levels'!$L$10="Pumping",((PI()*((($C$5+$G$6)-$C218)*($O$6/($O$5/2)))^2*((($O$6+$G$6)-$C218))/3)*$D$29)+(((PI()*((($C$5+$G$6)-$C218)*($O$6/($O$5/2)))^2*(((($C$5+$G$6)-$C218)*($O$6/($O$5/2)))*$AZ$3))/3)*$D$29),(((PI()*((($C$5+$G$6)-$C218)*($O$6/($O$5/2)))^2*((($O$6+$G$6)-$C218)/3))*$D$29)-((PI()*((($C$5+$G$6)-$C218)*($O$6/($O$5/2)))^2*(((($C$5+$G$6)-$C218)*($O$6/($O$5/2)))*$AZ$3)/3)*$D$29))),IF('Silo Levels'!$L$10="Pumping",(($D$4*$D$29)+((PI()*(($C$7/2)^2)*(G$6-$C218))*$D$29))+((($D$4+$H$4)/3)*$BE$3)+(((PI()*($C$7/2)^2*(($C$7/2)*$AZ$3))/3)*$D$29),(($D$4*$D$29)+((PI()*(($C$7/2)^2)*($G$6-$C218))*$D$29))+((($D$4+$H$4)/3)*$BE$3)-(((PI()*($C$7/2)^2*(($C$7/2)*$AZ$3))/3)*$D$29)))</f>
        <v>66972.572351702183</v>
      </c>
      <c r="E218" s="73">
        <v>18.7</v>
      </c>
      <c r="F218" s="82">
        <f t="shared" si="19"/>
        <v>61215.198653217085</v>
      </c>
      <c r="G218" s="57">
        <v>18.7</v>
      </c>
      <c r="H218" s="58">
        <f>IF($G218&gt;$G$6,IF('Silo Levels'!$L$11="Pumping",((PI()*((($C$5+$G$6)-$G218)*($O$6/($O$5/2)))^2*((($O$6+$G$6)-$G218))/3)*$H$29)+(((PI()*((($C$5+$G$6)-$G218)*($O$6/($O$5/2)))^2*(((($C$5+$G$6)-$G218)*($O$6/($O$5/2)))*$AZ$4))/3)*$H$29),(((PI()*((($C$5+$G$6)-$G218)*($O$6/($O$5/2)))^2*((($O$6+$G$6)-$G218)/3))*$H$29)-((PI()*((($C$5+$G$6)-$G218)*($O$6/($O$5/2)))^2*(((($C$5+$G$6)-$G218)*($O$6/($O$5/2)))*$AZ$4)/3)*$H$29))),IF('Silo Levels'!$L$11="Pumping",(($D$4*$H$29)+((PI()*(($C$7/2)^2)*(G$6-$G218))*$H$29))+((($D$4+$H$4)/3)*$BE$4)+(((PI()*($C$7/2)^2*(($C$7/2)*$AZ$4))/3)*$H$29),(($D$4*$H$29)+((PI()*(($C$7/2)^2)*($G$6-$G218))*$H$29))+((($D$4+$H$4)/3)*$BE$4)-(((PI()*($C$7/2)^2*(($C$7/2)*$AZ$4))/3)*$H$29)))</f>
        <v>58551.423538088609</v>
      </c>
      <c r="I218" s="73">
        <v>18.7</v>
      </c>
      <c r="J218" s="85">
        <f t="shared" si="27"/>
        <v>275114.74487199989</v>
      </c>
      <c r="K218" s="57">
        <v>18.7</v>
      </c>
      <c r="L218" s="86">
        <f>IF($K218&gt;$G$13,IF('Silo Levels'!$L$12="Pumping",((PI()*((($C$12+$G$13)-$K218)*($O$13/($O$12/2)))^2*((($O$13+$G$13)-$K218))/3)*$L$29)+(((PI()*((($C$12+$G$13)-$K218)*($O$13/($O$12/2)))^2*(((($C$12+$G$13)-$K218)*($O$13/($O$12/2)))*$AZ$5))/3)*$L$29),(((PI()*((($C$12+$G$13)-$K218)*($O$13/($O$12/2)))^2*((($O$13+$G$13)-$K218)/3))*$L$29)-((PI()*((($C$12+$G$13)-$K218)*($O$13/($O$12/2)))^2*(((($C$12+$G$13)-$K218)*($O$13/($O$12/2)))*$AZ$5)/3)*$L$29))),IF('Silo Levels'!$L$12="Pumping",(($D$11*$L$29)+((PI()*(($C$14/2)^2)*($G$13-$K218))*$L$29))+((($D$11+$H$11)/3)*$BE$5)+(((PI()*($C$14/2)^2*(($C$14/2)*$AZ$5))/3)*$L$29),(($D$11*$L$29)+((PI()*(($C$14/2)^2)*($G$13-$K218))*$L$29))+((($D$11+$H$11)/3)*$BE$5)-(((PI()*($C$14/2)^2*(($C$14/2)*$AZ$5))/3)*$L$29)))</f>
        <v>260916.73819240046</v>
      </c>
      <c r="M218" s="73">
        <v>18.7</v>
      </c>
      <c r="N218" s="79">
        <f t="shared" si="21"/>
        <v>142766.21933008285</v>
      </c>
      <c r="O218" s="53">
        <v>18.7</v>
      </c>
      <c r="P218" s="80">
        <f>IF($O218&gt;$G$20,IF('Silo Levels'!$L$13="Pumping",((PI()*((($C$19+$G$20)-$O218)*($O$20/($O$19/2)))^2*((($O$20+$G$20)-$O218))/3)*$P$29)+(((PI()*((($C$19+$G$20)-$O218)*($O$20/($O$19/2)))^2*(((($C$19+$G$20)-$O218)*($O$20/($O$19/2)))*$AZ$6))/3)*$P$29),(((PI()*((($C$19+$G$20)-$O218)*($O$20/($O$19/2)))^2*((($O$20+$G$20)-$O218)/3))*$P$29)-((PI()*((($C$19+$G$20)-$O218)*($O$20/($O$19/2)))^2*(((($C$19+$G$20)-$O218)*($O$20/($O$19/2)))*$AZ$6)/3)*$P$29))),IF('Silo Levels'!$L$13="Pumping",(($D$18*$P$29)+((PI()*(($C$21/2)^2)*($G$20-$O218))*$P$29))+((($D$18+$H$18)/3)*$BD$6)+(((PI()*($C$21/2)^2*(($C$21/2)*$AZ$6))/3)*$P$29),(($D$18*$P$29)+((PI()*(($C$21/2)^2)*($G$20-$O218))*$P$29))+((($D$18+$H$18)/3)*$BD$6)-(((PI()*($C$21/2)^2*(($C$21/2)*$AZ$6))/3)*$P$29)))</f>
        <v>138681.01799805809</v>
      </c>
      <c r="Q218" s="73">
        <v>18.7</v>
      </c>
      <c r="R218" s="79">
        <f t="shared" si="22"/>
        <v>138962.86588854605</v>
      </c>
      <c r="S218" s="53">
        <v>18.7</v>
      </c>
      <c r="T218" s="80">
        <f>IF($S218&gt;$G$20,IF('Silo Levels'!$L$14="Pumping",((PI()*((($C$19+$G$20)-$S218)*($O$20/($O$19/2)))^2*((($O$20+$G$20)-$S218))/3)*$T$29)+(((PI()*((($C$19+$G$20)-$S218)*($O$20/($O$19/2)))^2*(((($C$19+$G$20)-$S218)*($O$20/($O$19/2)))*$AZ$7))/3)*$T$29),(((PI()*((($C$19+$G$20)-$S218)*($O$20/($O$19/2)))^2*((($O$20+$G$20)-$S218)/3))*$T$29)-((PI()*((($C$19+$G$20)-$S218)*($O$20/($O$19/2)))^2*(((($C$19+$G$20)-$S218)*($O$20/($O$19/2)))*$AZ$7)/3)*$T$29))),IF('Silo Levels'!$L$14="Pumping",(($D$18*$T$29)+((PI()*(($C$21/2)^2)*($G$20-$S218))*$T$29))+((($D$18+$H$18)/3)*$BD$7)+(((PI()*($C$21/2)^2*(($C$21/2)*$AZ$7))/3)*$T$29),(($D$18*$T$29)+((PI()*(($C$21/2)^2)*($G$20-$S218))*$T$29))+((($D$18+$H$18)/3)*$BD$7)-(((PI()*($C$21/2)^2*(($C$21/2)*$AZ$7))/3)*$T$29)))</f>
        <v>134988.80441741718</v>
      </c>
      <c r="U218" s="73">
        <v>18.7</v>
      </c>
      <c r="V218" s="79">
        <f t="shared" si="25"/>
        <v>135450.60495612992</v>
      </c>
      <c r="W218" s="53">
        <v>18.7</v>
      </c>
      <c r="X218" s="80">
        <f>IF($W218&gt;$G$20,IF('Silo Levels'!$L$15="Pumping",((PI()*((($C$19+$G$20)-$W218)*($O$20/($O$19/2)))^2*((($O$20+$G$20)-$W218))/3)*$X$29)+(((PI()*((($C$19+$G$20)-$W218)*($O$20/($O$19/2)))^2*(((($C$19+$G$20)-$W218)*($O$20/($O$19/2)))*$AZ$8))/3)*$X$29),(((PI()*((($C$19+$G$20)-$W218)*($O$20/($O$19/2)))^2*((($O$20+$G$20)-$W218)/3))*$X$29)-((PI()*((($C$19+$G$20)-$W218)*($O$20/($O$19/2)))^2*(((($C$19+$G$20)-$W218)*($O$20/($O$19/2)))*$AZ$8)/3)*$X$29))),IF('Silo Levels'!$L$15="Pumping",(($D$18*$X$29)+((PI()*(($C$21/2)^2)*($G$20-$W218))*$X$29))+((($D$18+$H$18)/3)*$BD$8)+(((PI()*($C$21/2)^2*(($C$21/2)*$AZ$8))/3)*$X$29),(($D$18*$X$29)+((PI()*(($C$21/2)^2)*($G$20-$W218))*$X$29))+((($D$18+$H$18)/3)*$BD$8)-(((PI()*($C$21/2)^2*(($C$21/2)*$AZ$8))/3)*$X$29)))</f>
        <v>131579.17717326042</v>
      </c>
      <c r="Y218" s="73">
        <v>18.7</v>
      </c>
      <c r="Z218" s="79">
        <f t="shared" si="23"/>
        <v>133355.50492338004</v>
      </c>
      <c r="AA218" s="53">
        <v>18.7</v>
      </c>
      <c r="AB218" s="80">
        <f>IF($AA218&gt;$G$20,IF('Silo Levels'!$L$16="Pumping",((PI()*((($C$19+$G$20)-$AA218)*($O$20/($O$19/2)))^2*((($O$20+$G$20)-$AA218))/3)*$AB$29)+(((PI()*((($C$19+$G$20)-$AA218)*($O$20/($O$19/2)))^2*(((($C$19+$G$20)-$AA218)*($O$20/($O$19/2)))*$AZ$9))/3)*$AB$29),(((PI()*((($C$19+$G$20)-$AA218)*($O$20/($O$19/2)))^2*((($O$20+$G$20)-$AA218)/3))*$AB$29)-((PI()*((($C$19+$G$20)-$AA218)*($O$20/($O$19/2)))^2*(((($C$19+$G$20)-$AA218)*($O$20/($O$19/2)))*$AZ$9)/3)*$AB$29))),IF('Silo Levels'!$L$16="Pumping",(($D$18*$AB$29)+((PI()*(($C$21/2)^2)*($G$20-$AA218))*$AB$29))+((($D$18+$H$18)/3)*$BD$9)+(((PI()*($C$21/2)^2*(($C$21/2)*$AZ$9))/3)*$AB$29),(($D$18*$AB$29)+((PI()*(($C$21/2)^2)*($G$20-$AA218))*$AB$29))+((($D$18+$H$18)/3)*$BD$9)-(((PI()*($C$21/2)^2*(($C$21/2)*$AZ$9))/3)*$AB$29)))</f>
        <v>129545.29919882883</v>
      </c>
      <c r="AC218" s="73">
        <v>18.7</v>
      </c>
      <c r="AD218" s="79">
        <f t="shared" si="26"/>
        <v>132600.19646550386</v>
      </c>
      <c r="AE218" s="53">
        <v>18.7</v>
      </c>
      <c r="AF218" s="80">
        <f>IF($AE218&gt;$G$20,IF('Silo Levels'!$L$17="Pumping",((PI()*((($C$19+$G$20)-$AE218)*($O$20/($O$19/2)))^2*((($O$20+$G$20)-$AE218))/3)*$AF$29)+(((PI()*((($C$19+$G$20)-$AE218)*($O$20/($O$19/2)))^2*(((($C$19+$G$20)-$AE218)*($O$20/($O$19/2)))*$AZ$10))/3)*$AF$29),(((PI()*((($C$19+$G$20)-$AE218)*($O$20/($O$19/2)))^2*((($O$20+$G$20)-$AE218)/3))*$AF$29)-((PI()*((($C$19+$G$20)-$AE218)*($O$20/($O$19/2)))^2*(((($C$19+$G$20)-$AE218)*($O$20/($O$19/2)))*$AZ$10)/3)*$AF$29))),IF('Silo Levels'!$L$17="Pumping",(($D$18*$AF$29)+((PI()*(($C$21/2)^2)*($G$20-$AE218))*$AF$29))+((($D$18+$H$18)/3)*$BD$10)+(((PI()*($C$21/2)^2*(($C$21/2)*$AZ$10))/3)*$AF$29),(($D$18*$AF$29)+((PI()*(($C$21/2)^2)*($G$20-$AE218))*$AF$29))+((($D$18+$H$18)/3)*$BD$10)-(((PI()*($C$21/2)^2*(($C$21/2)*$AZ$10))/3)*$AF$29)))</f>
        <v>128812.062020478</v>
      </c>
      <c r="AG218" s="73">
        <v>18.7</v>
      </c>
      <c r="AH218" s="79">
        <f t="shared" si="24"/>
        <v>133190.80784585126</v>
      </c>
      <c r="AI218" s="53">
        <v>18.7</v>
      </c>
      <c r="AJ218" s="80">
        <f>IF($AI218&gt;$G$20,IF('Silo Levels'!$L$18="Pumping",((PI()*((($C$19+$G$20)-$AI218)*($O$20/($O$19/2)))^2*((($O$20+$G$20)-$AI218))/3)*$AJ$29)+(((PI()*((($C$19+$G$20)-$AI218)*($O$20/($O$19/2)))^2*(((($C$19+$G$20)-$AI218)*($O$20/($O$19/2)))*$AZ$11))/3)*$AJ$29),(((PI()*((($C$19+$G$20)-$AI218)*($O$20/($O$19/2)))^2*((($O$20+$G$20)-$AI218)/3))*$AJ$29)-((PI()*((($C$19+$G$20)-$AI218)*($O$20/($O$19/2)))^2*(((($C$19+$G$20)-$AI218)*($O$20/($O$19/2)))*$AZ$11)/3)*$AJ$29))),IF('Silo Levels'!$L$18="Pumping",(($D$18*$AJ$29)+((PI()*(($C$21/2)^2)*($G$20-$AI218))*$AJ$29))+((($D$18+$H$18)/3)*$BD$11)+(((PI()*($C$21/2)^2*(($C$21/2)*$AZ$11))/3)*$AJ$29),(($D$18*$AJ$29)+((PI()*(($C$21/2)^2)*($G$20-$AI218))*$AJ$29))+((($D$18+$H$18)/3)*$BD$11)-(((PI()*($C$21/2)^2*(($C$21/2)*$AZ$11))/3)*$AJ$29)))</f>
        <v>129385.41482423915</v>
      </c>
    </row>
    <row r="219" spans="1:36" x14ac:dyDescent="0.3">
      <c r="A219" s="48">
        <v>18.8</v>
      </c>
      <c r="B219" s="82">
        <f t="shared" si="18"/>
        <v>69590.057227881538</v>
      </c>
      <c r="C219" s="57">
        <v>18.8</v>
      </c>
      <c r="D219" s="58">
        <f>IF($C219&gt;$G$6,IF('Silo Levels'!$L$10="Pumping",((PI()*((($C$5+$G$6)-$C219)*($O$6/($O$5/2)))^2*((($O$6+$G$6)-$C219))/3)*$D$29)+(((PI()*((($C$5+$G$6)-$C219)*($O$6/($O$5/2)))^2*(((($C$5+$G$6)-$C219)*($O$6/($O$5/2)))*$AZ$3))/3)*$D$29),(((PI()*((($C$5+$G$6)-$C219)*($O$6/($O$5/2)))^2*((($O$6+$G$6)-$C219)/3))*$D$29)-((PI()*((($C$5+$G$6)-$C219)*($O$6/($O$5/2)))^2*(((($C$5+$G$6)-$C219)*($O$6/($O$5/2)))*$AZ$3)/3)*$D$29))),IF('Silo Levels'!$L$10="Pumping",(($D$4*$D$29)+((PI()*(($C$7/2)^2)*(G$6-$C219))*$D$29))+((($D$4+$H$4)/3)*$BE$3)+(((PI()*($C$7/2)^2*(($C$7/2)*$AZ$3))/3)*$D$29),(($D$4*$D$29)+((PI()*(($C$7/2)^2)*($G$6-$C219))*$D$29))+((($D$4+$H$4)/3)*$BE$3)-(((PI()*($C$7/2)^2*(($C$7/2)*$AZ$3))/3)*$D$29)))</f>
        <v>66534.550478175341</v>
      </c>
      <c r="E219" s="73">
        <v>18.8</v>
      </c>
      <c r="F219" s="82">
        <f t="shared" si="19"/>
        <v>60833.333430142411</v>
      </c>
      <c r="G219" s="57">
        <v>18.8</v>
      </c>
      <c r="H219" s="58">
        <f>IF($G219&gt;$G$6,IF('Silo Levels'!$L$11="Pumping",((PI()*((($C$5+$G$6)-$G219)*($O$6/($O$5/2)))^2*((($O$6+$G$6)-$G219))/3)*$H$29)+(((PI()*((($C$5+$G$6)-$G219)*($O$6/($O$5/2)))^2*(((($C$5+$G$6)-$G219)*($O$6/($O$5/2)))*$AZ$4))/3)*$H$29),(((PI()*((($C$5+$G$6)-$G219)*($O$6/($O$5/2)))^2*((($O$6+$G$6)-$G219)/3))*$H$29)-((PI()*((($C$5+$G$6)-$G219)*($O$6/($O$5/2)))^2*(((($C$5+$G$6)-$G219)*($O$6/($O$5/2)))*$AZ$4)/3)*$H$29))),IF('Silo Levels'!$L$11="Pumping",(($D$4*$H$29)+((PI()*(($C$7/2)^2)*(G$6-$G219))*$H$29))+((($D$4+$H$4)/3)*$BE$4)+(((PI()*($C$7/2)^2*(($C$7/2)*$AZ$4))/3)*$H$29),(($D$4*$H$29)+((PI()*(($C$7/2)^2)*($G$6-$G219))*$H$29))+((($D$4+$H$4)/3)*$BE$4)-(((PI()*($C$7/2)^2*(($C$7/2)*$AZ$4))/3)*$H$29)))</f>
        <v>58169.558315013928</v>
      </c>
      <c r="I219" s="73">
        <v>18.8</v>
      </c>
      <c r="J219" s="85">
        <f t="shared" si="27"/>
        <v>274195.78003836883</v>
      </c>
      <c r="K219" s="57">
        <v>18.8</v>
      </c>
      <c r="L219" s="86">
        <f>IF($K219&gt;$G$13,IF('Silo Levels'!$L$12="Pumping",((PI()*((($C$12+$G$13)-$K219)*($O$13/($O$12/2)))^2*((($O$13+$G$13)-$K219))/3)*$L$29)+(((PI()*((($C$12+$G$13)-$K219)*($O$13/($O$12/2)))^2*(((($C$12+$G$13)-$K219)*($O$13/($O$12/2)))*$AZ$5))/3)*$L$29),(((PI()*((($C$12+$G$13)-$K219)*($O$13/($O$12/2)))^2*((($O$13+$G$13)-$K219)/3))*$L$29)-((PI()*((($C$12+$G$13)-$K219)*($O$13/($O$12/2)))^2*(((($C$12+$G$13)-$K219)*($O$13/($O$12/2)))*$AZ$5)/3)*$L$29))),IF('Silo Levels'!$L$12="Pumping",(($D$11*$L$29)+((PI()*(($C$14/2)^2)*($G$13-$K219))*$L$29))+((($D$11+$H$11)/3)*$BE$5)+(((PI()*($C$14/2)^2*(($C$14/2)*$AZ$5))/3)*$L$29),(($D$11*$L$29)+((PI()*(($C$14/2)^2)*($G$13-$K219))*$L$29))+((($D$11+$H$11)/3)*$BE$5)-(((PI()*($C$14/2)^2*(($C$14/2)*$AZ$5))/3)*$L$29)))</f>
        <v>259997.77335876939</v>
      </c>
      <c r="M219" s="73">
        <v>18.8</v>
      </c>
      <c r="N219" s="79">
        <f t="shared" si="21"/>
        <v>142356.27578178205</v>
      </c>
      <c r="O219" s="53">
        <v>18.8</v>
      </c>
      <c r="P219" s="80">
        <f>IF($O219&gt;$G$20,IF('Silo Levels'!$L$13="Pumping",((PI()*((($C$19+$G$20)-$O219)*($O$20/($O$19/2)))^2*((($O$20+$G$20)-$O219))/3)*$P$29)+(((PI()*((($C$19+$G$20)-$O219)*($O$20/($O$19/2)))^2*(((($C$19+$G$20)-$O219)*($O$20/($O$19/2)))*$AZ$6))/3)*$P$29),(((PI()*((($C$19+$G$20)-$O219)*($O$20/($O$19/2)))^2*((($O$20+$G$20)-$O219)/3))*$P$29)-((PI()*((($C$19+$G$20)-$O219)*($O$20/($O$19/2)))^2*(((($C$19+$G$20)-$O219)*($O$20/($O$19/2)))*$AZ$6)/3)*$P$29))),IF('Silo Levels'!$L$13="Pumping",(($D$18*$P$29)+((PI()*(($C$21/2)^2)*($G$20-$O219))*$P$29))+((($D$18+$H$18)/3)*$BD$6)+(((PI()*($C$21/2)^2*(($C$21/2)*$AZ$6))/3)*$P$29),(($D$18*$P$29)+((PI()*(($C$21/2)^2)*($G$20-$O219))*$P$29))+((($D$18+$H$18)/3)*$BD$6)-(((PI()*($C$21/2)^2*(($C$21/2)*$AZ$6))/3)*$P$29)))</f>
        <v>138271.07444975729</v>
      </c>
      <c r="Q219" s="73">
        <v>18.8</v>
      </c>
      <c r="R219" s="79">
        <f t="shared" si="22"/>
        <v>138564.07505102508</v>
      </c>
      <c r="S219" s="53">
        <v>18.8</v>
      </c>
      <c r="T219" s="80">
        <f>IF($S219&gt;$G$20,IF('Silo Levels'!$L$14="Pumping",((PI()*((($C$19+$G$20)-$S219)*($O$20/($O$19/2)))^2*((($O$20+$G$20)-$S219))/3)*$T$29)+(((PI()*((($C$19+$G$20)-$S219)*($O$20/($O$19/2)))^2*(((($C$19+$G$20)-$S219)*($O$20/($O$19/2)))*$AZ$7))/3)*$T$29),(((PI()*((($C$19+$G$20)-$S219)*($O$20/($O$19/2)))^2*((($O$20+$G$20)-$S219)/3))*$T$29)-((PI()*((($C$19+$G$20)-$S219)*($O$20/($O$19/2)))^2*(((($C$19+$G$20)-$S219)*($O$20/($O$19/2)))*$AZ$7)/3)*$T$29))),IF('Silo Levels'!$L$14="Pumping",(($D$18*$T$29)+((PI()*(($C$21/2)^2)*($G$20-$S219))*$T$29))+((($D$18+$H$18)/3)*$BD$7)+(((PI()*($C$21/2)^2*(($C$21/2)*$AZ$7))/3)*$T$29),(($D$18*$T$29)+((PI()*(($C$21/2)^2)*($G$20-$S219))*$T$29))+((($D$18+$H$18)/3)*$BD$7)-(((PI()*($C$21/2)^2*(($C$21/2)*$AZ$7))/3)*$T$29)))</f>
        <v>134590.01357989621</v>
      </c>
      <c r="U219" s="73">
        <v>18.8</v>
      </c>
      <c r="V219" s="79">
        <f t="shared" si="25"/>
        <v>135062.11324830187</v>
      </c>
      <c r="W219" s="53">
        <v>18.8</v>
      </c>
      <c r="X219" s="80">
        <f>IF($W219&gt;$G$20,IF('Silo Levels'!$L$15="Pumping",((PI()*((($C$19+$G$20)-$W219)*($O$20/($O$19/2)))^2*((($O$20+$G$20)-$W219))/3)*$X$29)+(((PI()*((($C$19+$G$20)-$W219)*($O$20/($O$19/2)))^2*(((($C$19+$G$20)-$W219)*($O$20/($O$19/2)))*$AZ$8))/3)*$X$29),(((PI()*((($C$19+$G$20)-$W219)*($O$20/($O$19/2)))^2*((($O$20+$G$20)-$W219)/3))*$X$29)-((PI()*((($C$19+$G$20)-$W219)*($O$20/($O$19/2)))^2*(((($C$19+$G$20)-$W219)*($O$20/($O$19/2)))*$AZ$8)/3)*$X$29))),IF('Silo Levels'!$L$15="Pumping",(($D$18*$X$29)+((PI()*(($C$21/2)^2)*($G$20-$W219))*$X$29))+((($D$18+$H$18)/3)*$BD$8)+(((PI()*($C$21/2)^2*(($C$21/2)*$AZ$8))/3)*$X$29),(($D$18*$X$29)+((PI()*(($C$21/2)^2)*($G$20-$W219))*$X$29))+((($D$18+$H$18)/3)*$BD$8)-(((PI()*($C$21/2)^2*(($C$21/2)*$AZ$8))/3)*$X$29)))</f>
        <v>131190.68546543238</v>
      </c>
      <c r="Y219" s="73">
        <v>18.8</v>
      </c>
      <c r="Z219" s="79">
        <f t="shared" si="23"/>
        <v>132973.15675311146</v>
      </c>
      <c r="AA219" s="53">
        <v>18.8</v>
      </c>
      <c r="AB219" s="80">
        <f>IF($AA219&gt;$G$20,IF('Silo Levels'!$L$16="Pumping",((PI()*((($C$19+$G$20)-$AA219)*($O$20/($O$19/2)))^2*((($O$20+$G$20)-$AA219))/3)*$AB$29)+(((PI()*((($C$19+$G$20)-$AA219)*($O$20/($O$19/2)))^2*(((($C$19+$G$20)-$AA219)*($O$20/($O$19/2)))*$AZ$9))/3)*$AB$29),(((PI()*((($C$19+$G$20)-$AA219)*($O$20/($O$19/2)))^2*((($O$20+$G$20)-$AA219)/3))*$AB$29)-((PI()*((($C$19+$G$20)-$AA219)*($O$20/($O$19/2)))^2*(((($C$19+$G$20)-$AA219)*($O$20/($O$19/2)))*$AZ$9)/3)*$AB$29))),IF('Silo Levels'!$L$16="Pumping",(($D$18*$AB$29)+((PI()*(($C$21/2)^2)*($G$20-$AA219))*$AB$29))+((($D$18+$H$18)/3)*$BD$9)+(((PI()*($C$21/2)^2*(($C$21/2)*$AZ$9))/3)*$AB$29),(($D$18*$AB$29)+((PI()*(($C$21/2)^2)*($G$20-$AA219))*$AB$29))+((($D$18+$H$18)/3)*$BD$9)-(((PI()*($C$21/2)^2*(($C$21/2)*$AZ$9))/3)*$AB$29)))</f>
        <v>129162.95102856024</v>
      </c>
      <c r="AC219" s="73">
        <v>18.8</v>
      </c>
      <c r="AD219" s="79">
        <f t="shared" si="26"/>
        <v>132220.06311352909</v>
      </c>
      <c r="AE219" s="53">
        <v>18.8</v>
      </c>
      <c r="AF219" s="80">
        <f>IF($AE219&gt;$G$20,IF('Silo Levels'!$L$17="Pumping",((PI()*((($C$19+$G$20)-$AE219)*($O$20/($O$19/2)))^2*((($O$20+$G$20)-$AE219))/3)*$AF$29)+(((PI()*((($C$19+$G$20)-$AE219)*($O$20/($O$19/2)))^2*(((($C$19+$G$20)-$AE219)*($O$20/($O$19/2)))*$AZ$10))/3)*$AF$29),(((PI()*((($C$19+$G$20)-$AE219)*($O$20/($O$19/2)))^2*((($O$20+$G$20)-$AE219)/3))*$AF$29)-((PI()*((($C$19+$G$20)-$AE219)*($O$20/($O$19/2)))^2*(((($C$19+$G$20)-$AE219)*($O$20/($O$19/2)))*$AZ$10)/3)*$AF$29))),IF('Silo Levels'!$L$17="Pumping",(($D$18*$AF$29)+((PI()*(($C$21/2)^2)*($G$20-$AE219))*$AF$29))+((($D$18+$H$18)/3)*$BD$10)+(((PI()*($C$21/2)^2*(($C$21/2)*$AZ$10))/3)*$AF$29),(($D$18*$AF$29)+((PI()*(($C$21/2)^2)*($G$20-$AE219))*$AF$29))+((($D$18+$H$18)/3)*$BD$10)-(((PI()*($C$21/2)^2*(($C$21/2)*$AZ$10))/3)*$AF$29)))</f>
        <v>128431.92866850323</v>
      </c>
      <c r="AG219" s="73">
        <v>18.8</v>
      </c>
      <c r="AH219" s="79">
        <f t="shared" si="24"/>
        <v>132808.94262277655</v>
      </c>
      <c r="AI219" s="53">
        <v>18.8</v>
      </c>
      <c r="AJ219" s="80">
        <f>IF($AI219&gt;$G$20,IF('Silo Levels'!$L$18="Pumping",((PI()*((($C$19+$G$20)-$AI219)*($O$20/($O$19/2)))^2*((($O$20+$G$20)-$AI219))/3)*$AJ$29)+(((PI()*((($C$19+$G$20)-$AI219)*($O$20/($O$19/2)))^2*(((($C$19+$G$20)-$AI219)*($O$20/($O$19/2)))*$AZ$11))/3)*$AJ$29),(((PI()*((($C$19+$G$20)-$AI219)*($O$20/($O$19/2)))^2*((($O$20+$G$20)-$AI219)/3))*$AJ$29)-((PI()*((($C$19+$G$20)-$AI219)*($O$20/($O$19/2)))^2*(((($C$19+$G$20)-$AI219)*($O$20/($O$19/2)))*$AZ$11)/3)*$AJ$29))),IF('Silo Levels'!$L$18="Pumping",(($D$18*$AJ$29)+((PI()*(($C$21/2)^2)*($G$20-$AI219))*$AJ$29))+((($D$18+$H$18)/3)*$BD$11)+(((PI()*($C$21/2)^2*(($C$21/2)*$AZ$11))/3)*$AJ$29),(($D$18*$AJ$29)+((PI()*(($C$21/2)^2)*($G$20-$AI219))*$AJ$29))+((($D$18+$H$18)/3)*$BD$11)-(((PI()*($C$21/2)^2*(($C$21/2)*$AZ$11))/3)*$AJ$29)))</f>
        <v>129003.54960116444</v>
      </c>
    </row>
    <row r="220" spans="1:36" ht="15" thickBot="1" x14ac:dyDescent="0.35">
      <c r="A220" s="48">
        <v>18.899999999999999</v>
      </c>
      <c r="B220" s="82">
        <f t="shared" si="18"/>
        <v>69152.035354354724</v>
      </c>
      <c r="C220" s="57">
        <v>18.899999999999999</v>
      </c>
      <c r="D220" s="58">
        <f>IF($C220&gt;$G$6,IF('Silo Levels'!$L$10="Pumping",((PI()*((($C$5+$G$6)-$C220)*($O$6/($O$5/2)))^2*((($O$6+$G$6)-$C220))/3)*$D$29)+(((PI()*((($C$5+$G$6)-$C220)*($O$6/($O$5/2)))^2*(((($C$5+$G$6)-$C220)*($O$6/($O$5/2)))*$AZ$3))/3)*$D$29),(((PI()*((($C$5+$G$6)-$C220)*($O$6/($O$5/2)))^2*((($O$6+$G$6)-$C220)/3))*$D$29)-((PI()*((($C$5+$G$6)-$C220)*($O$6/($O$5/2)))^2*(((($C$5+$G$6)-$C220)*($O$6/($O$5/2)))*$AZ$3)/3)*$D$29))),IF('Silo Levels'!$L$10="Pumping",(($D$4*$D$29)+((PI()*(($C$7/2)^2)*(G$6-$C220))*$D$29))+((($D$4+$H$4)/3)*$BE$3)+(((PI()*($C$7/2)^2*(($C$7/2)*$AZ$3))/3)*$D$29),(($D$4*$D$29)+((PI()*(($C$7/2)^2)*($G$6-$C220))*$D$29))+((($D$4+$H$4)/3)*$BE$3)-(((PI()*($C$7/2)^2*(($C$7/2)*$AZ$3))/3)*$D$29)))</f>
        <v>66096.528604648527</v>
      </c>
      <c r="E220" s="73">
        <v>18.899999999999999</v>
      </c>
      <c r="F220" s="82">
        <f t="shared" si="19"/>
        <v>60451.468207067752</v>
      </c>
      <c r="G220" s="57">
        <v>18.899999999999999</v>
      </c>
      <c r="H220" s="58">
        <f>IF($G220&gt;$G$6,IF('Silo Levels'!$L$11="Pumping",((PI()*((($C$5+$G$6)-$G220)*($O$6/($O$5/2)))^2*((($O$6+$G$6)-$G220))/3)*$H$29)+(((PI()*((($C$5+$G$6)-$G220)*($O$6/($O$5/2)))^2*(((($C$5+$G$6)-$G220)*($O$6/($O$5/2)))*$AZ$4))/3)*$H$29),(((PI()*((($C$5+$G$6)-$G220)*($O$6/($O$5/2)))^2*((($O$6+$G$6)-$G220)/3))*$H$29)-((PI()*((($C$5+$G$6)-$G220)*($O$6/($O$5/2)))^2*(((($C$5+$G$6)-$G220)*($O$6/($O$5/2)))*$AZ$4)/3)*$H$29))),IF('Silo Levels'!$L$11="Pumping",(($D$4*$H$29)+((PI()*(($C$7/2)^2)*(G$6-$G220))*$H$29))+((($D$4+$H$4)/3)*$BE$4)+(((PI()*($C$7/2)^2*(($C$7/2)*$AZ$4))/3)*$H$29),(($D$4*$H$29)+((PI()*(($C$7/2)^2)*($G$6-$G220))*$H$29))+((($D$4+$H$4)/3)*$BE$4)-(((PI()*($C$7/2)^2*(($C$7/2)*$AZ$4))/3)*$H$29)))</f>
        <v>57787.693091939276</v>
      </c>
      <c r="I220" s="73">
        <v>18.899999999999999</v>
      </c>
      <c r="J220" s="85">
        <f t="shared" si="27"/>
        <v>273276.81520473777</v>
      </c>
      <c r="K220" s="57">
        <v>18.899999999999999</v>
      </c>
      <c r="L220" s="86">
        <f>IF($K220&gt;$G$13,IF('Silo Levels'!$L$12="Pumping",((PI()*((($C$12+$G$13)-$K220)*($O$13/($O$12/2)))^2*((($O$13+$G$13)-$K220))/3)*$L$29)+(((PI()*((($C$12+$G$13)-$K220)*($O$13/($O$12/2)))^2*(((($C$12+$G$13)-$K220)*($O$13/($O$12/2)))*$AZ$5))/3)*$L$29),(((PI()*((($C$12+$G$13)-$K220)*($O$13/($O$12/2)))^2*((($O$13+$G$13)-$K220)/3))*$L$29)-((PI()*((($C$12+$G$13)-$K220)*($O$13/($O$12/2)))^2*(((($C$12+$G$13)-$K220)*($O$13/($O$12/2)))*$AZ$5)/3)*$L$29))),IF('Silo Levels'!$L$12="Pumping",(($D$11*$L$29)+((PI()*(($C$14/2)^2)*($G$13-$K220))*$L$29))+((($D$11+$H$11)/3)*$BE$5)+(((PI()*($C$14/2)^2*(($C$14/2)*$AZ$5))/3)*$L$29),(($D$11*$L$29)+((PI()*(($C$14/2)^2)*($G$13-$K220))*$L$29))+((($D$11+$H$11)/3)*$BE$5)-(((PI()*($C$14/2)^2*(($C$14/2)*$AZ$5))/3)*$L$29)))</f>
        <v>259078.80852513833</v>
      </c>
      <c r="M220" s="73">
        <v>18.899999999999999</v>
      </c>
      <c r="N220" s="83">
        <f t="shared" si="21"/>
        <v>141946.33223348134</v>
      </c>
      <c r="O220" s="55">
        <v>18.899999999999999</v>
      </c>
      <c r="P220" s="84">
        <f>IF($O220&gt;$G$20,IF('Silo Levels'!$L$13="Pumping",((PI()*((($C$19+$G$20)-$O220)*($O$20/($O$19/2)))^2*((($O$20+$G$20)-$O220))/3)*$P$29)+(((PI()*((($C$19+$G$20)-$O220)*($O$20/($O$19/2)))^2*(((($C$19+$G$20)-$O220)*($O$20/($O$19/2)))*$AZ$6))/3)*$P$29),(((PI()*((($C$19+$G$20)-$O220)*($O$20/($O$19/2)))^2*((($O$20+$G$20)-$O220)/3))*$P$29)-((PI()*((($C$19+$G$20)-$O220)*($O$20/($O$19/2)))^2*(((($C$19+$G$20)-$O220)*($O$20/($O$19/2)))*$AZ$6)/3)*$P$29))),IF('Silo Levels'!$L$13="Pumping",(($D$18*$P$29)+((PI()*(($C$21/2)^2)*($G$20-$O220))*$P$29))+((($D$18+$H$18)/3)*$BD$6)+(((PI()*($C$21/2)^2*(($C$21/2)*$AZ$6))/3)*$P$29),(($D$18*$P$29)+((PI()*(($C$21/2)^2)*($G$20-$O220))*$P$29))+((($D$18+$H$18)/3)*$BD$6)-(((PI()*($C$21/2)^2*(($C$21/2)*$AZ$6))/3)*$P$29)))</f>
        <v>137861.13090145658</v>
      </c>
      <c r="Q220" s="73">
        <v>18.899999999999999</v>
      </c>
      <c r="R220" s="83">
        <f t="shared" si="22"/>
        <v>138165.28421350414</v>
      </c>
      <c r="S220" s="55">
        <v>18.899999999999999</v>
      </c>
      <c r="T220" s="84">
        <f>IF($S220&gt;$G$20,IF('Silo Levels'!$L$14="Pumping",((PI()*((($C$19+$G$20)-$S220)*($O$20/($O$19/2)))^2*((($O$20+$G$20)-$S220))/3)*$T$29)+(((PI()*((($C$19+$G$20)-$S220)*($O$20/($O$19/2)))^2*(((($C$19+$G$20)-$S220)*($O$20/($O$19/2)))*$AZ$7))/3)*$T$29),(((PI()*((($C$19+$G$20)-$S220)*($O$20/($O$19/2)))^2*((($O$20+$G$20)-$S220)/3))*$T$29)-((PI()*((($C$19+$G$20)-$S220)*($O$20/($O$19/2)))^2*(((($C$19+$G$20)-$S220)*($O$20/($O$19/2)))*$AZ$7)/3)*$T$29))),IF('Silo Levels'!$L$14="Pumping",(($D$18*$T$29)+((PI()*(($C$21/2)^2)*($G$20-$S220))*$T$29))+((($D$18+$H$18)/3)*$BD$7)+(((PI()*($C$21/2)^2*(($C$21/2)*$AZ$7))/3)*$T$29),(($D$18*$T$29)+((PI()*(($C$21/2)^2)*($G$20-$S220))*$T$29))+((($D$18+$H$18)/3)*$BD$7)-(((PI()*($C$21/2)^2*(($C$21/2)*$AZ$7))/3)*$T$29)))</f>
        <v>134191.22274237528</v>
      </c>
      <c r="U220" s="73">
        <v>18.899999999999999</v>
      </c>
      <c r="V220" s="83">
        <f t="shared" si="25"/>
        <v>134673.62154047386</v>
      </c>
      <c r="W220" s="55">
        <v>18.899999999999999</v>
      </c>
      <c r="X220" s="84">
        <f>IF($W220&gt;$G$20,IF('Silo Levels'!$L$15="Pumping",((PI()*((($C$19+$G$20)-$W220)*($O$20/($O$19/2)))^2*((($O$20+$G$20)-$W220))/3)*$X$29)+(((PI()*((($C$19+$G$20)-$W220)*($O$20/($O$19/2)))^2*(((($C$19+$G$20)-$W220)*($O$20/($O$19/2)))*$AZ$8))/3)*$X$29),(((PI()*((($C$19+$G$20)-$W220)*($O$20/($O$19/2)))^2*((($O$20+$G$20)-$W220)/3))*$X$29)-((PI()*((($C$19+$G$20)-$W220)*($O$20/($O$19/2)))^2*(((($C$19+$G$20)-$W220)*($O$20/($O$19/2)))*$AZ$8)/3)*$X$29))),IF('Silo Levels'!$L$15="Pumping",(($D$18*$X$29)+((PI()*(($C$21/2)^2)*($G$20-$W220))*$X$29))+((($D$18+$H$18)/3)*$BD$8)+(((PI()*($C$21/2)^2*(($C$21/2)*$AZ$8))/3)*$X$29),(($D$18*$X$29)+((PI()*(($C$21/2)^2)*($G$20-$W220))*$X$29))+((($D$18+$H$18)/3)*$BD$8)-(((PI()*($C$21/2)^2*(($C$21/2)*$AZ$8))/3)*$X$29)))</f>
        <v>130802.19375760436</v>
      </c>
      <c r="Y220" s="73">
        <v>18.899999999999999</v>
      </c>
      <c r="Z220" s="83">
        <f t="shared" si="23"/>
        <v>132590.80858284293</v>
      </c>
      <c r="AA220" s="55">
        <v>18.899999999999999</v>
      </c>
      <c r="AB220" s="84">
        <f>IF($AA220&gt;$G$20,IF('Silo Levels'!$L$16="Pumping",((PI()*((($C$19+$G$20)-$AA220)*($O$20/($O$19/2)))^2*((($O$20+$G$20)-$AA220))/3)*$AB$29)+(((PI()*((($C$19+$G$20)-$AA220)*($O$20/($O$19/2)))^2*(((($C$19+$G$20)-$AA220)*($O$20/($O$19/2)))*$AZ$9))/3)*$AB$29),(((PI()*((($C$19+$G$20)-$AA220)*($O$20/($O$19/2)))^2*((($O$20+$G$20)-$AA220)/3))*$AB$29)-((PI()*((($C$19+$G$20)-$AA220)*($O$20/($O$19/2)))^2*(((($C$19+$G$20)-$AA220)*($O$20/($O$19/2)))*$AZ$9)/3)*$AB$29))),IF('Silo Levels'!$L$16="Pumping",(($D$18*$AB$29)+((PI()*(($C$21/2)^2)*($G$20-$AA220))*$AB$29))+((($D$18+$H$18)/3)*$BD$9)+(((PI()*($C$21/2)^2*(($C$21/2)*$AZ$9))/3)*$AB$29),(($D$18*$AB$29)+((PI()*(($C$21/2)^2)*($G$20-$AA220))*$AB$29))+((($D$18+$H$18)/3)*$BD$9)-(((PI()*($C$21/2)^2*(($C$21/2)*$AZ$9))/3)*$AB$29)))</f>
        <v>128780.60285829172</v>
      </c>
      <c r="AC220" s="73">
        <v>18.899999999999999</v>
      </c>
      <c r="AD220" s="83">
        <f t="shared" si="26"/>
        <v>131839.92976155438</v>
      </c>
      <c r="AE220" s="55">
        <v>18.899999999999999</v>
      </c>
      <c r="AF220" s="84">
        <f>IF($AE220&gt;$G$20,IF('Silo Levels'!$L$17="Pumping",((PI()*((($C$19+$G$20)-$AE220)*($O$20/($O$19/2)))^2*((($O$20+$G$20)-$AE220))/3)*$AF$29)+(((PI()*((($C$19+$G$20)-$AE220)*($O$20/($O$19/2)))^2*(((($C$19+$G$20)-$AE220)*($O$20/($O$19/2)))*$AZ$10))/3)*$AF$29),(((PI()*((($C$19+$G$20)-$AE220)*($O$20/($O$19/2)))^2*((($O$20+$G$20)-$AE220)/3))*$AF$29)-((PI()*((($C$19+$G$20)-$AE220)*($O$20/($O$19/2)))^2*(((($C$19+$G$20)-$AE220)*($O$20/($O$19/2)))*$AZ$10)/3)*$AF$29))),IF('Silo Levels'!$L$17="Pumping",(($D$18*$AF$29)+((PI()*(($C$21/2)^2)*($G$20-$AE220))*$AF$29))+((($D$18+$H$18)/3)*$BD$10)+(((PI()*($C$21/2)^2*(($C$21/2)*$AZ$10))/3)*$AF$29),(($D$18*$AF$29)+((PI()*(($C$21/2)^2)*($G$20-$AE220))*$AF$29))+((($D$18+$H$18)/3)*$BD$10)-(((PI()*($C$21/2)^2*(($C$21/2)*$AZ$10))/3)*$AF$29)))</f>
        <v>128051.79531652851</v>
      </c>
      <c r="AG220" s="73">
        <v>18.899999999999999</v>
      </c>
      <c r="AH220" s="83">
        <f t="shared" si="24"/>
        <v>132427.07739970193</v>
      </c>
      <c r="AI220" s="55">
        <v>18.899999999999999</v>
      </c>
      <c r="AJ220" s="84">
        <f>IF($AI220&gt;$G$20,IF('Silo Levels'!$L$18="Pumping",((PI()*((($C$19+$G$20)-$AI220)*($O$20/($O$19/2)))^2*((($O$20+$G$20)-$AI220))/3)*$AJ$29)+(((PI()*((($C$19+$G$20)-$AI220)*($O$20/($O$19/2)))^2*(((($C$19+$G$20)-$AI220)*($O$20/($O$19/2)))*$AZ$11))/3)*$AJ$29),(((PI()*((($C$19+$G$20)-$AI220)*($O$20/($O$19/2)))^2*((($O$20+$G$20)-$AI220)/3))*$AJ$29)-((PI()*((($C$19+$G$20)-$AI220)*($O$20/($O$19/2)))^2*(((($C$19+$G$20)-$AI220)*($O$20/($O$19/2)))*$AZ$11)/3)*$AJ$29))),IF('Silo Levels'!$L$18="Pumping",(($D$18*$AJ$29)+((PI()*(($C$21/2)^2)*($G$20-$AI220))*$AJ$29))+((($D$18+$H$18)/3)*$BD$11)+(((PI()*($C$21/2)^2*(($C$21/2)*$AZ$11))/3)*$AJ$29),(($D$18*$AJ$29)+((PI()*(($C$21/2)^2)*($G$20-$AI220))*$AJ$29))+((($D$18+$H$18)/3)*$BD$11)-(((PI()*($C$21/2)^2*(($C$21/2)*$AZ$11))/3)*$AJ$29)))</f>
        <v>128621.68437808982</v>
      </c>
    </row>
    <row r="221" spans="1:36" ht="15" thickBot="1" x14ac:dyDescent="0.35">
      <c r="A221" s="48">
        <v>19</v>
      </c>
      <c r="B221" s="87">
        <f t="shared" si="18"/>
        <v>68714.013480827911</v>
      </c>
      <c r="C221" s="59">
        <v>19</v>
      </c>
      <c r="D221" s="60">
        <f>IF($C221&gt;$G$6,IF('Silo Levels'!$L$10="Pumping",((PI()*((($C$5+$G$6)-$C221)*($O$6/($O$5/2)))^2*((($O$6+$G$6)-$C221))/3)*$D$29)+(((PI()*((($C$5+$G$6)-$C221)*($O$6/($O$5/2)))^2*(((($C$5+$G$6)-$C221)*($O$6/($O$5/2)))*$AZ$3))/3)*$D$29),(((PI()*((($C$5+$G$6)-$C221)*($O$6/($O$5/2)))^2*((($O$6+$G$6)-$C221)/3))*$D$29)-((PI()*((($C$5+$G$6)-$C221)*($O$6/($O$5/2)))^2*(((($C$5+$G$6)-$C221)*($O$6/($O$5/2)))*$AZ$3)/3)*$D$29))),IF('Silo Levels'!$L$10="Pumping",(($D$4*$D$29)+((PI()*(($C$7/2)^2)*(G$6-$C221))*$D$29))+((($D$4+$H$4)/3)*$BE$3)+(((PI()*($C$7/2)^2*(($C$7/2)*$AZ$3))/3)*$D$29),(($D$4*$D$29)+((PI()*(($C$7/2)^2)*($G$6-$C221))*$D$29))+((($D$4+$H$4)/3)*$BE$3)-(((PI()*($C$7/2)^2*(($C$7/2)*$AZ$3))/3)*$D$29)))</f>
        <v>65658.506731121714</v>
      </c>
      <c r="E221" s="73">
        <v>19</v>
      </c>
      <c r="F221" s="87">
        <f t="shared" si="19"/>
        <v>60069.602983993085</v>
      </c>
      <c r="G221" s="59">
        <v>19</v>
      </c>
      <c r="H221" s="60">
        <f>IF($G221&gt;$G$6,IF('Silo Levels'!$L$11="Pumping",((PI()*((($C$5+$G$6)-$G221)*($O$6/($O$5/2)))^2*((($O$6+$G$6)-$G221))/3)*$H$29)+(((PI()*((($C$5+$G$6)-$G221)*($O$6/($O$5/2)))^2*(((($C$5+$G$6)-$G221)*($O$6/($O$5/2)))*$AZ$4))/3)*$H$29),(((PI()*((($C$5+$G$6)-$G221)*($O$6/($O$5/2)))^2*((($O$6+$G$6)-$G221)/3))*$H$29)-((PI()*((($C$5+$G$6)-$G221)*($O$6/($O$5/2)))^2*(((($C$5+$G$6)-$G221)*($O$6/($O$5/2)))*$AZ$4)/3)*$H$29))),IF('Silo Levels'!$L$11="Pumping",(($D$4*$H$29)+((PI()*(($C$7/2)^2)*(G$6-$G221))*$H$29))+((($D$4+$H$4)/3)*$BE$4)+(((PI()*($C$7/2)^2*(($C$7/2)*$AZ$4))/3)*$H$29),(($D$4*$H$29)+((PI()*(($C$7/2)^2)*($G$6-$G221))*$H$29))+((($D$4+$H$4)/3)*$BE$4)-(((PI()*($C$7/2)^2*(($C$7/2)*$AZ$4))/3)*$H$29)))</f>
        <v>57405.82786886461</v>
      </c>
      <c r="I221" s="73">
        <v>19</v>
      </c>
      <c r="J221" s="85">
        <f t="shared" si="27"/>
        <v>272357.85037110676</v>
      </c>
      <c r="K221" s="57">
        <v>19</v>
      </c>
      <c r="L221" s="86">
        <f>IF($K221&gt;$G$13,IF('Silo Levels'!$L$12="Pumping",((PI()*((($C$12+$G$13)-$K221)*($O$13/($O$12/2)))^2*((($O$13+$G$13)-$K221))/3)*$L$29)+(((PI()*((($C$12+$G$13)-$K221)*($O$13/($O$12/2)))^2*(((($C$12+$G$13)-$K221)*($O$13/($O$12/2)))*$AZ$5))/3)*$L$29),(((PI()*((($C$12+$G$13)-$K221)*($O$13/($O$12/2)))^2*((($O$13+$G$13)-$K221)/3))*$L$29)-((PI()*((($C$12+$G$13)-$K221)*($O$13/($O$12/2)))^2*(((($C$12+$G$13)-$K221)*($O$13/($O$12/2)))*$AZ$5)/3)*$L$29))),IF('Silo Levels'!$L$12="Pumping",(($D$11*$L$29)+((PI()*(($C$14/2)^2)*($G$13-$K221))*$L$29))+((($D$11+$H$11)/3)*$BE$5)+(((PI()*($C$14/2)^2*(($C$14/2)*$AZ$5))/3)*$L$29),(($D$11*$L$29)+((PI()*(($C$14/2)^2)*($G$13-$K221))*$L$29))+((($D$11+$H$11)/3)*$BE$5)-(((PI()*($C$14/2)^2*(($C$14/2)*$AZ$5))/3)*$L$29)))</f>
        <v>258159.84369150733</v>
      </c>
      <c r="M221" s="73">
        <v>19</v>
      </c>
      <c r="N221" s="88">
        <f>IF($O221&gt;$G$20,(PI()*((($C$19+$G$20)-$O221)*($O$20/($O$19/2)))^2*((($O$20+$G$20)-$O221)/3))*$P$29,($D$18*$P$29)+((PI()*(($C$21/2)^2)*($G$20-$O221))*$P$29)+((($D$18+$H$18)/3)*$BE$6))</f>
        <v>140547.98479841341</v>
      </c>
      <c r="O221" s="61">
        <v>19</v>
      </c>
      <c r="P221" s="89">
        <f>IF($O221&gt;$G$20,IF('Silo Levels'!$L$13="Pumping",((PI()*((($C$19+$G$20)-$O221)*($O$20/($O$19/2)))^2*((($O$20+$G$20)-$O221))/3)*$P$29)+(((PI()*((($C$19+$G$20)-$O221)*($O$20/($O$19/2)))^2*(((($C$19+$G$20)-$O221)*($O$20/($O$19/2)))*$AZ$6))/3)*$P$29),(((PI()*((($C$19+$G$20)-$O221)*($O$20/($O$19/2)))^2*((($O$20+$G$20)-$O221)/3))*$P$29)-((PI()*((($C$19+$G$20)-$O221)*($O$20/($O$19/2)))^2*(((($C$19+$G$20)-$O221)*($O$20/($O$19/2)))*$AZ$6)/3)*$P$29))),IF('Silo Levels'!$L$13="Pumping",(($D$18*$P$29)+((PI()*(($C$21/2)^2)*($G$20-$O221))*$P$29))+((($D$18+$H$18)/3)*$BE$6)+(((PI()*($C$21/2)^2*(($C$21/2)*$AZ$6))/3)*$P$29),(($D$18*$P$29)+((PI()*(($C$21/2)^2)*($G$20-$O221))*$P$29))+((($D$18+$H$18)/3)*$BE$6)-(((PI()*($C$21/2)^2*(($C$21/2)*$AZ$6))/3)*$P$29)))</f>
        <v>136462.78346638865</v>
      </c>
      <c r="Q221" s="73">
        <v>19</v>
      </c>
      <c r="R221" s="88">
        <f>IF($S221&gt;$G$20,(PI()*((($C$19+$G$20)-$S221)*($O$20/($O$19/2)))^2*((($O$20+$G$20)-$S221)/3))*$T$29,($D$18*$T$29)+((PI()*(($C$21/2)^2)*($G$20-$S221))*$T$29)+((($D$18+$H$18)/3)*$BE$7))</f>
        <v>136778.08948921601</v>
      </c>
      <c r="S221" s="61">
        <v>19</v>
      </c>
      <c r="T221" s="89">
        <f>IF($S221&gt;$G$20,IF('Silo Levels'!$L$14="Pumping",((PI()*((($C$19+$G$20)-$S221)*($O$20/($O$19/2)))^2*((($O$20+$G$20)-$S221))/3)*$T$29)+(((PI()*((($C$19+$G$20)-$S221)*($O$20/($O$19/2)))^2*(((($C$19+$G$20)-$S221)*($O$20/($O$19/2)))*$AZ$7))/3)*$T$29),(((PI()*((($C$19+$G$20)-$S221)*($O$20/($O$19/2)))^2*((($O$20+$G$20)-$S221)/3))*$T$29)-((PI()*((($C$19+$G$20)-$S221)*($O$20/($O$19/2)))^2*(((($C$19+$G$20)-$S221)*($O$20/($O$19/2)))*$AZ$7)/3)*$T$29))),IF('Silo Levels'!$L$14="Pumping",(($D$18*$T$29)+((PI()*(($C$21/2)^2)*($G$20-$S221))*$T$29))+((($D$18+$H$18)/3)*$BE$7)+(((PI()*($C$21/2)^2*(($C$21/2)*$AZ$7))/3)*$T$29),(($D$18*$T$29)+((PI()*(($C$21/2)^2)*($G$20-$S221))*$T$29))+((($D$18+$H$18)/3)*$BE$7)-(((PI()*($C$21/2)^2*(($C$21/2)*$AZ$7))/3)*$T$29)))</f>
        <v>132804.02801808715</v>
      </c>
      <c r="U221" s="73">
        <v>19</v>
      </c>
      <c r="V221" s="88">
        <f>IF($W221&gt;$G$20,(PI()*((($C$19+$G$20)-$W221)*($O$20/($O$19/2)))^2*((($O$20+$G$20)-$W221)/3))*$X$29,($D$18*$X$29)+((PI()*(($C$21/2)^2)*($G$20-$W221))*$X$29)+((($D$18+$H$18)/3)*$BE$8))</f>
        <v>133296.72594587866</v>
      </c>
      <c r="W221" s="61">
        <v>19</v>
      </c>
      <c r="X221" s="89">
        <f>IF($W221&gt;$G$20,IF('Silo Levels'!$L$15="Pumping",((PI()*((($C$19+$G$20)-$W221)*($O$20/($O$19/2)))^2*((($O$20+$G$20)-$W221))/3)*$X$29)+(((PI()*((($C$19+$G$20)-$W221)*($O$20/($O$19/2)))^2*(((($C$19+$G$20)-$W221)*($O$20/($O$19/2)))*$AZ$8))/3)*$X$29),(((PI()*((($C$19+$G$20)-$W221)*($O$20/($O$19/2)))^2*((($O$20+$G$20)-$W221)/3))*$X$29)-((PI()*((($C$19+$G$20)-$W221)*($O$20/($O$19/2)))^2*(((($C$19+$G$20)-$W221)*($O$20/($O$19/2)))*$AZ$8)/3)*$X$29))),IF('Silo Levels'!$L$15="Pumping",(($D$18*$X$29)+((PI()*(($C$21/2)^2)*($G$20-$W221))*$X$29))+((($D$18+$H$18)/3)*$BE$8)+(((PI()*($C$21/2)^2*(($C$21/2)*$AZ$8))/3)*$X$29),(($D$18*$X$29)+((PI()*(($C$21/2)^2)*($G$20-$W221))*$X$29))+((($D$18+$H$18)/3)*$BE$8)-(((PI()*($C$21/2)^2*(($C$21/2)*$AZ$8))/3)*$X$29)))</f>
        <v>129425.29816300915</v>
      </c>
      <c r="Y221" s="73">
        <v>19</v>
      </c>
      <c r="Z221" s="88">
        <f>IF($AA221&gt;$G$20,(PI()*((($C$19+$G$20)-$AA221)*($O$20/($O$19/2)))^2*((($O$20+$G$20)-$AA221)/3))*$AB$29,($D$18*$AB$29)+((PI()*(($C$21/2)^2)*($G$20-$AA221))*$AB$29)+((($D$18+$H$18)/3)*$BE$9))</f>
        <v>131220.05652580716</v>
      </c>
      <c r="AA221" s="61">
        <v>19</v>
      </c>
      <c r="AB221" s="89">
        <f>IF($AA221&gt;$G$20,IF('Silo Levels'!$L$16="Pumping",((PI()*((($C$19+$G$20)-$AA221)*($O$20/($O$19/2)))^2*((($O$20+$G$20)-$AA221))/3)*$AB$29)+(((PI()*((($C$19+$G$20)-$AA221)*($O$20/($O$19/2)))^2*(((($C$19+$G$20)-$AA221)*($O$20/($O$19/2)))*$AZ$9))/3)*$AB$29),(((PI()*((($C$19+$G$20)-$AA221)*($O$20/($O$19/2)))^2*((($O$20+$G$20)-$AA221)/3))*$AB$29)-((PI()*((($C$19+$G$20)-$AA221)*($O$20/($O$19/2)))^2*(((($C$19+$G$20)-$AA221)*($O$20/($O$19/2)))*$AZ$9)/3)*$AB$29))),IF('Silo Levels'!$L$16="Pumping",(($D$18*$AB$29)+((PI()*(($C$21/2)^2)*($G$20-$AA221))*$AB$29))+((($D$18+$H$18)/3)*$BE$9)+(((PI()*($C$21/2)^2*(($C$21/2)*$AZ$9))/3)*$AB$29),(($D$18*$AB$29)+((PI()*(($C$21/2)^2)*($G$20-$AA221))*$AB$29))+((($D$18+$H$18)/3)*$BE$9)-(((PI()*($C$21/2)^2*(($C$21/2)*$AZ$9))/3)*$AB$29)))</f>
        <v>127409.85080125595</v>
      </c>
      <c r="AC221" s="73">
        <v>19</v>
      </c>
      <c r="AD221" s="88">
        <f>IF($AE221&gt;$G$20,(PI()*((($C$19+$G$20)-$AE221)*($O$20/($O$19/2)))^2*((($O$20+$G$20)-$AE221)/3))*$AF$29,($D$18*$AF$29)+((PI()*(($C$21/2)^2)*($G$20-$AE221))*$AF$29)+((($D$18+$H$18)/3)*$BE$10))</f>
        <v>130471.39252281246</v>
      </c>
      <c r="AE221" s="61">
        <v>19</v>
      </c>
      <c r="AF221" s="89">
        <f>IF($AE221&gt;$G$20,IF('Silo Levels'!$L$17="Pumping",((PI()*((($C$19+$G$20)-$AE221)*($O$20/($O$19/2)))^2*((($O$20+$G$20)-$AE221))/3)*$AF$29)+(((PI()*((($C$19+$G$20)-$AE221)*($O$20/($O$19/2)))^2*(((($C$19+$G$20)-$AE221)*($O$20/($O$19/2)))*$AZ$10))/3)*$AF$29),(((PI()*((($C$19+$G$20)-$AE221)*($O$20/($O$19/2)))^2*((($O$20+$G$20)-$AE221)/3))*$AF$29)-((PI()*((($C$19+$G$20)-$AE221)*($O$20/($O$19/2)))^2*(((($C$19+$G$20)-$AE221)*($O$20/($O$19/2)))*$AZ$10)/3)*$AF$29))),IF('Silo Levels'!$L$17="Pumping",(($D$18*$AF$29)+((PI()*(($C$21/2)^2)*($G$20-$AE221))*$AF$29))+((($D$18+$H$18)/3)*$BE$10)+(((PI()*($C$21/2)^2*(($C$21/2)*$AZ$10))/3)*$AF$29),(($D$18*$AF$29)+((PI()*(($C$21/2)^2)*($G$20-$AE221))*$AF$29))+((($D$18+$H$18)/3)*$BE$10)-(((PI()*($C$21/2)^2*(($C$21/2)*$AZ$10))/3)*$AF$29)))</f>
        <v>126683.2580777866</v>
      </c>
      <c r="AG221" s="73">
        <v>19</v>
      </c>
      <c r="AH221" s="88">
        <f>IF($AI221&gt;$G$20,(PI()*((($C$19+$G$20)-$AI221)*($O$20/($O$19/2)))^2*((($O$20+$G$20)-$AI221)/3))*$AJ$29,($D$18*$AJ$29)+((PI()*(($C$21/2)^2)*($G$20-$AI221))*$AJ$29)+((($D$18+$H$18)/3)*$BE$11))</f>
        <v>131056.80828986004</v>
      </c>
      <c r="AI221" s="61">
        <v>19</v>
      </c>
      <c r="AJ221" s="89">
        <f>IF($AI221&gt;$G$20,IF('Silo Levels'!$L$18="Pumping",((PI()*((($C$19+$G$20)-$AI221)*($O$20/($O$19/2)))^2*((($O$20+$G$20)-$AI221))/3)*$AJ$29)+(((PI()*((($C$19+$G$20)-$AI221)*($O$20/($O$19/2)))^2*(((($C$19+$G$20)-$AI221)*($O$20/($O$19/2)))*$AZ$11))/3)*$AJ$29),(((PI()*((($C$19+$G$20)-$AI221)*($O$20/($O$19/2)))^2*((($O$20+$G$20)-$AI221)/3))*$AJ$29)-((PI()*((($C$19+$G$20)-$AI221)*($O$20/($O$19/2)))^2*(((($C$19+$G$20)-$AI221)*($O$20/($O$19/2)))*$AZ$11)/3)*$AJ$29))),IF('Silo Levels'!$L$18="Pumping",(($D$18*$AJ$29)+((PI()*(($C$21/2)^2)*($G$20-$AI221))*$AJ$29))+((($D$18+$H$18)/3)*$BE$11)+(((PI()*($C$21/2)^2*(($C$21/2)*$AZ$11))/3)*$AJ$29),(($D$18*$AJ$29)+((PI()*(($C$21/2)^2)*($G$20-$AI221))*$AJ$29))+((($D$18+$H$18)/3)*$BE$11)-(((PI()*($C$21/2)^2*(($C$21/2)*$AZ$11))/3)*$AJ$29)))</f>
        <v>127251.41526824793</v>
      </c>
    </row>
    <row r="222" spans="1:36" x14ac:dyDescent="0.3">
      <c r="A222" s="48">
        <v>19.100000000000001</v>
      </c>
      <c r="B222" s="157">
        <f>IF($C222&gt;$G$6,(PI()*((($C$5+$G$6)-$C222)*($O$6/($O$5/2)))^2*((($O$6+$G$6)-$C222)/3))*$D$29,($D$4*$D$29)+((PI()*(($C$7/2)^2)*($G$6-$C222))*$D$29)+((($D$4+$H$4)/3)*$BF$3))</f>
        <v>67632.185804542925</v>
      </c>
      <c r="C222" s="68">
        <v>19.100000000000001</v>
      </c>
      <c r="D222" s="158">
        <f>IF($C222&gt;$G$6,IF('Silo Levels'!$L$10="Pumping",((PI()*((($C$5+$G$6)-$C222)*($O$6/($O$5/2)))^2*((($O$6+$G$6)-$C222))/3)*$D$29)+(((PI()*((($C$5+$G$6)-$C222)*($O$6/($O$5/2)))^2*(((($C$5+$G$6)-$C222)*($O$6/($O$5/2)))*$AZ$3))/3)*$D$29),(((PI()*((($C$5+$G$6)-$C222)*($O$6/($O$5/2)))^2*((($O$6+$G$6)-$C222)/3))*$D$29)-((PI()*((($C$5+$G$6)-$C222)*($O$6/($O$5/2)))^2*(((($C$5+$G$6)-$C222)*($O$6/($O$5/2)))*$AZ$3)/3)*$D$29))),IF('Silo Levels'!$L$10="Pumping",(($D$4*$D$29)+((PI()*(($C$7/2)^2)*(G$6-$C222))*$D$29))+((($D$4+$H$4)/3)*$BF$3)+(((PI()*($C$7/2)^2*(($C$7/2)*$AZ$3))/3)*$D$29),(($D$4*$D$29)+((PI()*(($C$7/2)^2)*($G$6-$C222))*$D$29))+((($D$4+$H$4)/3)*$BF$3)-(((PI()*($C$7/2)^2*(($C$7/2)*$AZ$3))/3)*$D$29)))</f>
        <v>64576.679054836728</v>
      </c>
      <c r="E222" s="73">
        <v>19.100000000000001</v>
      </c>
      <c r="F222" s="157">
        <f>IF($G222&gt;$G$6,(PI()*((($C$5+$G$6)-$G222)*($O$6/($O$5/2)))^2*((($O$6+$G$6)-$G222)/3))*$H$29,($D$4*$H$29)+((PI()*(($C$7/2)^2)*($G$6-$G222))*$H$29)+((($D$4+$H$4)/3)*$BF$4))</f>
        <v>59043.931958160261</v>
      </c>
      <c r="G222" s="68">
        <v>19.100000000000001</v>
      </c>
      <c r="H222" s="158">
        <f>IF($G222&gt;$G$6,IF('Silo Levels'!$L$11="Pumping",((PI()*((($C$5+$G$6)-$G222)*($O$6/($O$5/2)))^2*((($O$6+$G$6)-$G222))/3)*$H$29)+(((PI()*((($C$5+$G$6)-$G222)*($O$6/($O$5/2)))^2*(((($C$5+$G$6)-$G222)*($O$6/($O$5/2)))*$AZ$4))/3)*$H$29),(((PI()*((($C$5+$G$6)-$G222)*($O$6/($O$5/2)))^2*((($O$6+$G$6)-$G222)/3))*$H$29)-((PI()*((($C$5+$G$6)-$G222)*($O$6/($O$5/2)))^2*(((($C$5+$G$6)-$G222)*($O$6/($O$5/2)))*$AZ$4)/3)*$H$29))),IF('Silo Levels'!$L$11="Pumping",(($D$4*$H$29)+((PI()*(($C$7/2)^2)*(G$6-$G222))*$H$29))+((($D$4+$H$4)/3)*$BF$4)+(((PI()*($C$7/2)^2*(($C$7/2)*$AZ$4))/3)*$H$29),(($D$4*$H$29)+((PI()*(($C$7/2)^2)*($G$6-$G222))*$H$29))+((($D$4+$H$4)/3)*$BF$4)-(((PI()*($C$7/2)^2*(($C$7/2)*$AZ$4))/3)*$H$29)))</f>
        <v>56380.156843031786</v>
      </c>
      <c r="I222" s="73">
        <v>19.100000000000001</v>
      </c>
      <c r="J222" s="85">
        <f t="shared" si="27"/>
        <v>271438.8855374757</v>
      </c>
      <c r="K222" s="57">
        <v>19.100000000000001</v>
      </c>
      <c r="L222" s="86">
        <f>IF($K222&gt;$G$13,IF('Silo Levels'!$L$12="Pumping",((PI()*((($C$12+$G$13)-$K222)*($O$13/($O$12/2)))^2*((($O$13+$G$13)-$K222))/3)*$L$29)+(((PI()*((($C$12+$G$13)-$K222)*($O$13/($O$12/2)))^2*(((($C$12+$G$13)-$K222)*($O$13/($O$12/2)))*$AZ$5))/3)*$L$29),(((PI()*((($C$12+$G$13)-$K222)*($O$13/($O$12/2)))^2*((($O$13+$G$13)-$K222)/3))*$L$29)-((PI()*((($C$12+$G$13)-$K222)*($O$13/($O$12/2)))^2*(((($C$12+$G$13)-$K222)*($O$13/($O$12/2)))*$AZ$5)/3)*$L$29))),IF('Silo Levels'!$L$12="Pumping",(($D$11*$L$29)+((PI()*(($C$14/2)^2)*($G$13-$K222))*$L$29))+((($D$11+$H$11)/3)*$BE$5)+(((PI()*($C$14/2)^2*(($C$14/2)*$AZ$5))/3)*$L$29),(($D$11*$L$29)+((PI()*(($C$14/2)^2)*($G$13-$K222))*$L$29))+((($D$11+$H$11)/3)*$BE$5)-(((PI()*($C$14/2)^2*(($C$14/2)*$AZ$5))/3)*$L$29)))</f>
        <v>257240.87885787626</v>
      </c>
      <c r="M222" s="73">
        <v>19.100000000000001</v>
      </c>
      <c r="N222" s="85">
        <f t="shared" ref="N222:N285" si="28">IF($O222&gt;$G$20,(PI()*((($C$19+$G$20)-$O222)*($O$20/($O$19/2)))^2*((($O$20+$G$20)-$O222)/3))*$P$29,($D$18*$P$29)+((PI()*(($C$21/2)^2)*($G$20-$O222))*$P$29)+((($D$18+$H$18)/3)*$BE$6))</f>
        <v>140138.04125011267</v>
      </c>
      <c r="O222" s="57">
        <v>19.100000000000001</v>
      </c>
      <c r="P222" s="86">
        <f>IF($O222&gt;$G$20,IF('Silo Levels'!$L$13="Pumping",((PI()*((($C$19+$G$20)-$O222)*($O$20/($O$19/2)))^2*((($O$20+$G$20)-$O222))/3)*$P$29)+(((PI()*((($C$19+$G$20)-$O222)*($O$20/($O$19/2)))^2*(((($C$19+$G$20)-$O222)*($O$20/($O$19/2)))*$AZ$6))/3)*$P$29),(((PI()*((($C$19+$G$20)-$O222)*($O$20/($O$19/2)))^2*((($O$20+$G$20)-$O222)/3))*$P$29)-((PI()*((($C$19+$G$20)-$O222)*($O$20/($O$19/2)))^2*(((($C$19+$G$20)-$O222)*($O$20/($O$19/2)))*$AZ$6)/3)*$P$29))),IF('Silo Levels'!$L$13="Pumping",(($D$18*$P$29)+((PI()*(($C$21/2)^2)*($G$20-$O222))*$P$29))+((($D$18+$H$18)/3)*$BE$6)+(((PI()*($C$21/2)^2*(($C$21/2)*$AZ$6))/3)*$P$29),(($D$18*$P$29)+((PI()*(($C$21/2)^2)*($G$20-$O222))*$P$29))+((($D$18+$H$18)/3)*$BE$6)-(((PI()*($C$21/2)^2*(($C$21/2)*$AZ$6))/3)*$P$29)))</f>
        <v>136052.83991808791</v>
      </c>
      <c r="Q222" s="73">
        <v>19.100000000000001</v>
      </c>
      <c r="R222" s="85">
        <f t="shared" ref="R222:R285" si="29">IF($S222&gt;$G$20,(PI()*((($C$19+$G$20)-$S222)*($O$20/($O$19/2)))^2*((($O$20+$G$20)-$S222)/3))*$T$29,($D$18*$T$29)+((PI()*(($C$21/2)^2)*($G$20-$S222))*$T$29)+((($D$18+$H$18)/3)*$BE$7))</f>
        <v>136379.29865169508</v>
      </c>
      <c r="S222" s="57">
        <v>19.100000000000001</v>
      </c>
      <c r="T222" s="86">
        <f>IF($S222&gt;$G$20,IF('Silo Levels'!$L$14="Pumping",((PI()*((($C$19+$G$20)-$S222)*($O$20/($O$19/2)))^2*((($O$20+$G$20)-$S222))/3)*$T$29)+(((PI()*((($C$19+$G$20)-$S222)*($O$20/($O$19/2)))^2*(((($C$19+$G$20)-$S222)*($O$20/($O$19/2)))*$AZ$7))/3)*$T$29),(((PI()*((($C$19+$G$20)-$S222)*($O$20/($O$19/2)))^2*((($O$20+$G$20)-$S222)/3))*$T$29)-((PI()*((($C$19+$G$20)-$S222)*($O$20/($O$19/2)))^2*(((($C$19+$G$20)-$S222)*($O$20/($O$19/2)))*$AZ$7)/3)*$T$29))),IF('Silo Levels'!$L$14="Pumping",(($D$18*$T$29)+((PI()*(($C$21/2)^2)*($G$20-$S222))*$T$29))+((($D$18+$H$18)/3)*$BE$7)+(((PI()*($C$21/2)^2*(($C$21/2)*$AZ$7))/3)*$T$29),(($D$18*$T$29)+((PI()*(($C$21/2)^2)*($G$20-$S222))*$T$29))+((($D$18+$H$18)/3)*$BE$7)-(((PI()*($C$21/2)^2*(($C$21/2)*$AZ$7))/3)*$T$29)))</f>
        <v>132405.23718056621</v>
      </c>
      <c r="U222" s="73">
        <v>19.100000000000001</v>
      </c>
      <c r="V222" s="85">
        <f t="shared" ref="V222:V285" si="30">IF($W222&gt;$G$20,(PI()*((($C$19+$G$20)-$W222)*($O$20/($O$19/2)))^2*((($O$20+$G$20)-$W222)/3))*$X$29,($D$18*$X$29)+((PI()*(($C$21/2)^2)*($G$20-$W222))*$X$29)+((($D$18+$H$18)/3)*$BE$8))</f>
        <v>132908.23423805065</v>
      </c>
      <c r="W222" s="57">
        <v>19.100000000000001</v>
      </c>
      <c r="X222" s="86">
        <f>IF($W222&gt;$G$20,IF('Silo Levels'!$L$15="Pumping",((PI()*((($C$19+$G$20)-$W222)*($O$20/($O$19/2)))^2*((($O$20+$G$20)-$W222))/3)*$X$29)+(((PI()*((($C$19+$G$20)-$W222)*($O$20/($O$19/2)))^2*(((($C$19+$G$20)-$W222)*($O$20/($O$19/2)))*$AZ$8))/3)*$X$29),(((PI()*((($C$19+$G$20)-$W222)*($O$20/($O$19/2)))^2*((($O$20+$G$20)-$W222)/3))*$X$29)-((PI()*((($C$19+$G$20)-$W222)*($O$20/($O$19/2)))^2*(((($C$19+$G$20)-$W222)*($O$20/($O$19/2)))*$AZ$8)/3)*$X$29))),IF('Silo Levels'!$L$15="Pumping",(($D$18*$X$29)+((PI()*(($C$21/2)^2)*($G$20-$W222))*$X$29))+((($D$18+$H$18)/3)*$BE$8)+(((PI()*($C$21/2)^2*(($C$21/2)*$AZ$8))/3)*$X$29),(($D$18*$X$29)+((PI()*(($C$21/2)^2)*($G$20-$W222))*$X$29))+((($D$18+$H$18)/3)*$BE$8)-(((PI()*($C$21/2)^2*(($C$21/2)*$AZ$8))/3)*$X$29)))</f>
        <v>129036.80645518114</v>
      </c>
      <c r="Y222" s="73">
        <v>19.100000000000001</v>
      </c>
      <c r="Z222" s="85">
        <f t="shared" ref="Z222:Z285" si="31">IF($AA222&gt;$G$20,(PI()*((($C$19+$G$20)-$AA222)*($O$20/($O$19/2)))^2*((($O$20+$G$20)-$AA222)/3))*$AB$29,($D$18*$AB$29)+((PI()*(($C$21/2)^2)*($G$20-$AA222))*$AB$29)+((($D$18+$H$18)/3)*$BE$9))</f>
        <v>130837.70835553861</v>
      </c>
      <c r="AA222" s="57">
        <v>19.100000000000001</v>
      </c>
      <c r="AB222" s="86">
        <f>IF($AA222&gt;$G$20,IF('Silo Levels'!$L$16="Pumping",((PI()*((($C$19+$G$20)-$AA222)*($O$20/($O$19/2)))^2*((($O$20+$G$20)-$AA222))/3)*$AB$29)+(((PI()*((($C$19+$G$20)-$AA222)*($O$20/($O$19/2)))^2*(((($C$19+$G$20)-$AA222)*($O$20/($O$19/2)))*$AZ$9))/3)*$AB$29),(((PI()*((($C$19+$G$20)-$AA222)*($O$20/($O$19/2)))^2*((($O$20+$G$20)-$AA222)/3))*$AB$29)-((PI()*((($C$19+$G$20)-$AA222)*($O$20/($O$19/2)))^2*(((($C$19+$G$20)-$AA222)*($O$20/($O$19/2)))*$AZ$9)/3)*$AB$29))),IF('Silo Levels'!$L$16="Pumping",(($D$18*$AB$29)+((PI()*(($C$21/2)^2)*($G$20-$AA222))*$AB$29))+((($D$18+$H$18)/3)*$BE$9)+(((PI()*($C$21/2)^2*(($C$21/2)*$AZ$9))/3)*$AB$29),(($D$18*$AB$29)+((PI()*(($C$21/2)^2)*($G$20-$AA222))*$AB$29))+((($D$18+$H$18)/3)*$BE$9)-(((PI()*($C$21/2)^2*(($C$21/2)*$AZ$9))/3)*$AB$29)))</f>
        <v>127027.50263098739</v>
      </c>
      <c r="AC222" s="73">
        <v>19.100000000000001</v>
      </c>
      <c r="AD222" s="85">
        <f t="shared" ref="AD222:AD285" si="32">IF($AE222&gt;$G$20,(PI()*((($C$19+$G$20)-$AE222)*($O$20/($O$19/2)))^2*((($O$20+$G$20)-$AE222)/3))*$AF$29,($D$18*$AF$29)+((PI()*(($C$21/2)^2)*($G$20-$AE222))*$AF$29)+((($D$18+$H$18)/3)*$BE$10))</f>
        <v>130091.25917083773</v>
      </c>
      <c r="AE222" s="57">
        <v>19.100000000000001</v>
      </c>
      <c r="AF222" s="86">
        <f>IF($AE222&gt;$G$20,IF('Silo Levels'!$L$17="Pumping",((PI()*((($C$19+$G$20)-$AE222)*($O$20/($O$19/2)))^2*((($O$20+$G$20)-$AE222))/3)*$AF$29)+(((PI()*((($C$19+$G$20)-$AE222)*($O$20/($O$19/2)))^2*(((($C$19+$G$20)-$AE222)*($O$20/($O$19/2)))*$AZ$10))/3)*$AF$29),(((PI()*((($C$19+$G$20)-$AE222)*($O$20/($O$19/2)))^2*((($O$20+$G$20)-$AE222)/3))*$AF$29)-((PI()*((($C$19+$G$20)-$AE222)*($O$20/($O$19/2)))^2*(((($C$19+$G$20)-$AE222)*($O$20/($O$19/2)))*$AZ$10)/3)*$AF$29))),IF('Silo Levels'!$L$17="Pumping",(($D$18*$AF$29)+((PI()*(($C$21/2)^2)*($G$20-$AE222))*$AF$29))+((($D$18+$H$18)/3)*$BE$10)+(((PI()*($C$21/2)^2*(($C$21/2)*$AZ$10))/3)*$AF$29),(($D$18*$AF$29)+((PI()*(($C$21/2)^2)*($G$20-$AE222))*$AF$29))+((($D$18+$H$18)/3)*$BE$10)-(((PI()*($C$21/2)^2*(($C$21/2)*$AZ$10))/3)*$AF$29)))</f>
        <v>126303.12472581187</v>
      </c>
      <c r="AG222" s="73">
        <v>19.100000000000001</v>
      </c>
      <c r="AH222" s="85">
        <f t="shared" ref="AH222:AH285" si="33">IF($AI222&gt;$G$20,(PI()*((($C$19+$G$20)-$AI222)*($O$20/($O$19/2)))^2*((($O$20+$G$20)-$AI222)/3))*$AJ$29,($D$18*$AJ$29)+((PI()*(($C$21/2)^2)*($G$20-$AI222))*$AJ$29)+((($D$18+$H$18)/3)*$BE$11))</f>
        <v>130674.94306678539</v>
      </c>
      <c r="AI222" s="57">
        <v>19.100000000000001</v>
      </c>
      <c r="AJ222" s="86">
        <f>IF($AI222&gt;$G$20,IF('Silo Levels'!$L$18="Pumping",((PI()*((($C$19+$G$20)-$AI222)*($O$20/($O$19/2)))^2*((($O$20+$G$20)-$AI222))/3)*$AJ$29)+(((PI()*((($C$19+$G$20)-$AI222)*($O$20/($O$19/2)))^2*(((($C$19+$G$20)-$AI222)*($O$20/($O$19/2)))*$AZ$11))/3)*$AJ$29),(((PI()*((($C$19+$G$20)-$AI222)*($O$20/($O$19/2)))^2*((($O$20+$G$20)-$AI222)/3))*$AJ$29)-((PI()*((($C$19+$G$20)-$AI222)*($O$20/($O$19/2)))^2*(((($C$19+$G$20)-$AI222)*($O$20/($O$19/2)))*$AZ$11)/3)*$AJ$29))),IF('Silo Levels'!$L$18="Pumping",(($D$18*$AJ$29)+((PI()*(($C$21/2)^2)*($G$20-$AI222))*$AJ$29))+((($D$18+$H$18)/3)*$BE$11)+(((PI()*($C$21/2)^2*(($C$21/2)*$AZ$11))/3)*$AJ$29),(($D$18*$AJ$29)+((PI()*(($C$21/2)^2)*($G$20-$AI222))*$AJ$29))+((($D$18+$H$18)/3)*$BE$11)-(((PI()*($C$21/2)^2*(($C$21/2)*$AZ$11))/3)*$AJ$29)))</f>
        <v>126869.55004517328</v>
      </c>
    </row>
    <row r="223" spans="1:36" x14ac:dyDescent="0.3">
      <c r="A223" s="48">
        <v>19.2</v>
      </c>
      <c r="B223" s="90">
        <f t="shared" ref="B223:B284" si="34">IF($C223&gt;$G$6,(PI()*((($C$5+$G$6)-$C223)*($O$6/($O$5/2)))^2*((($O$6+$G$6)-$C223)/3))*$D$29,($D$4*$D$29)+((PI()*(($C$7/2)^2)*($G$6-$C223))*$D$29)+((($D$4+$H$4)/3)*$BF$3))</f>
        <v>67194.163931016112</v>
      </c>
      <c r="C223" s="62">
        <v>19.2</v>
      </c>
      <c r="D223" s="63">
        <f>IF($C223&gt;$G$6,IF('Silo Levels'!$L$10="Pumping",((PI()*((($C$5+$G$6)-$C223)*($O$6/($O$5/2)))^2*((($O$6+$G$6)-$C223))/3)*$D$29)+(((PI()*((($C$5+$G$6)-$C223)*($O$6/($O$5/2)))^2*(((($C$5+$G$6)-$C223)*($O$6/($O$5/2)))*$AZ$3))/3)*$D$29),(((PI()*((($C$5+$G$6)-$C223)*($O$6/($O$5/2)))^2*((($O$6+$G$6)-$C223)/3))*$D$29)-((PI()*((($C$5+$G$6)-$C223)*($O$6/($O$5/2)))^2*(((($C$5+$G$6)-$C223)*($O$6/($O$5/2)))*$AZ$3)/3)*$D$29))),IF('Silo Levels'!$L$10="Pumping",(($D$4*$D$29)+((PI()*(($C$7/2)^2)*(G$6-$C223))*$D$29))+((($D$4+$H$4)/3)*$BF$3)+(((PI()*($C$7/2)^2*(($C$7/2)*$AZ$3))/3)*$D$29),(($D$4*$D$29)+((PI()*(($C$7/2)^2)*($G$6-$C223))*$D$29))+((($D$4+$H$4)/3)*$BF$3)-(((PI()*($C$7/2)^2*(($C$7/2)*$AZ$3))/3)*$D$29)))</f>
        <v>64138.657181309914</v>
      </c>
      <c r="E223" s="73">
        <v>19.2</v>
      </c>
      <c r="F223" s="90">
        <f t="shared" ref="F223:F284" si="35">IF($G223&gt;$G$6,(PI()*((($C$5+$G$6)-$G223)*($O$6/($O$5/2)))^2*((($O$6+$G$6)-$G223)/3))*$H$29,($D$4*$H$29)+((PI()*(($C$7/2)^2)*($G$6-$G223))*$H$29)+((($D$4+$H$4)/3)*$BF$4))</f>
        <v>58662.066735085602</v>
      </c>
      <c r="G223" s="62">
        <v>19.2</v>
      </c>
      <c r="H223" s="63">
        <f>IF($G223&gt;$G$6,IF('Silo Levels'!$L$11="Pumping",((PI()*((($C$5+$G$6)-$G223)*($O$6/($O$5/2)))^2*((($O$6+$G$6)-$G223))/3)*$H$29)+(((PI()*((($C$5+$G$6)-$G223)*($O$6/($O$5/2)))^2*(((($C$5+$G$6)-$G223)*($O$6/($O$5/2)))*$AZ$4))/3)*$H$29),(((PI()*((($C$5+$G$6)-$G223)*($O$6/($O$5/2)))^2*((($O$6+$G$6)-$G223)/3))*$H$29)-((PI()*((($C$5+$G$6)-$G223)*($O$6/($O$5/2)))^2*(((($C$5+$G$6)-$G223)*($O$6/($O$5/2)))*$AZ$4)/3)*$H$29))),IF('Silo Levels'!$L$11="Pumping",(($D$4*$H$29)+((PI()*(($C$7/2)^2)*(G$6-$G223))*$H$29))+((($D$4+$H$4)/3)*$BF$4)+(((PI()*($C$7/2)^2*(($C$7/2)*$AZ$4))/3)*$H$29),(($D$4*$H$29)+((PI()*(($C$7/2)^2)*($G$6-$G223))*$H$29))+((($D$4+$H$4)/3)*$BF$4)-(((PI()*($C$7/2)^2*(($C$7/2)*$AZ$4))/3)*$H$29)))</f>
        <v>55998.291619957119</v>
      </c>
      <c r="I223" s="73">
        <v>19.2</v>
      </c>
      <c r="J223" s="85">
        <f t="shared" si="27"/>
        <v>270519.92070384469</v>
      </c>
      <c r="K223" s="57">
        <v>19.2</v>
      </c>
      <c r="L223" s="86">
        <f>IF($K223&gt;$G$13,IF('Silo Levels'!$L$12="Pumping",((PI()*((($C$12+$G$13)-$K223)*($O$13/($O$12/2)))^2*((($O$13+$G$13)-$K223))/3)*$L$29)+(((PI()*((($C$12+$G$13)-$K223)*($O$13/($O$12/2)))^2*(((($C$12+$G$13)-$K223)*($O$13/($O$12/2)))*$AZ$5))/3)*$L$29),(((PI()*((($C$12+$G$13)-$K223)*($O$13/($O$12/2)))^2*((($O$13+$G$13)-$K223)/3))*$L$29)-((PI()*((($C$12+$G$13)-$K223)*($O$13/($O$12/2)))^2*(((($C$12+$G$13)-$K223)*($O$13/($O$12/2)))*$AZ$5)/3)*$L$29))),IF('Silo Levels'!$L$12="Pumping",(($D$11*$L$29)+((PI()*(($C$14/2)^2)*($G$13-$K223))*$L$29))+((($D$11+$H$11)/3)*$BE$5)+(((PI()*($C$14/2)^2*(($C$14/2)*$AZ$5))/3)*$L$29),(($D$11*$L$29)+((PI()*(($C$14/2)^2)*($G$13-$K223))*$L$29))+((($D$11+$H$11)/3)*$BE$5)-(((PI()*($C$14/2)^2*(($C$14/2)*$AZ$5))/3)*$L$29)))</f>
        <v>256321.91402424526</v>
      </c>
      <c r="M223" s="73">
        <v>19.2</v>
      </c>
      <c r="N223" s="85">
        <f t="shared" si="28"/>
        <v>139728.09770181193</v>
      </c>
      <c r="O223" s="57">
        <v>19.2</v>
      </c>
      <c r="P223" s="86">
        <f>IF($O223&gt;$G$20,IF('Silo Levels'!$L$13="Pumping",((PI()*((($C$19+$G$20)-$O223)*($O$20/($O$19/2)))^2*((($O$20+$G$20)-$O223))/3)*$P$29)+(((PI()*((($C$19+$G$20)-$O223)*($O$20/($O$19/2)))^2*(((($C$19+$G$20)-$O223)*($O$20/($O$19/2)))*$AZ$6))/3)*$P$29),(((PI()*((($C$19+$G$20)-$O223)*($O$20/($O$19/2)))^2*((($O$20+$G$20)-$O223)/3))*$P$29)-((PI()*((($C$19+$G$20)-$O223)*($O$20/($O$19/2)))^2*(((($C$19+$G$20)-$O223)*($O$20/($O$19/2)))*$AZ$6)/3)*$P$29))),IF('Silo Levels'!$L$13="Pumping",(($D$18*$P$29)+((PI()*(($C$21/2)^2)*($G$20-$O223))*$P$29))+((($D$18+$H$18)/3)*$BE$6)+(((PI()*($C$21/2)^2*(($C$21/2)*$AZ$6))/3)*$P$29),(($D$18*$P$29)+((PI()*(($C$21/2)^2)*($G$20-$O223))*$P$29))+((($D$18+$H$18)/3)*$BE$6)-(((PI()*($C$21/2)^2*(($C$21/2)*$AZ$6))/3)*$P$29)))</f>
        <v>135642.89636978717</v>
      </c>
      <c r="Q223" s="73">
        <v>19.2</v>
      </c>
      <c r="R223" s="85">
        <f t="shared" si="29"/>
        <v>135980.50781417411</v>
      </c>
      <c r="S223" s="57">
        <v>19.2</v>
      </c>
      <c r="T223" s="86">
        <f>IF($S223&gt;$G$20,IF('Silo Levels'!$L$14="Pumping",((PI()*((($C$19+$G$20)-$S223)*($O$20/($O$19/2)))^2*((($O$20+$G$20)-$S223))/3)*$T$29)+(((PI()*((($C$19+$G$20)-$S223)*($O$20/($O$19/2)))^2*(((($C$19+$G$20)-$S223)*($O$20/($O$19/2)))*$AZ$7))/3)*$T$29),(((PI()*((($C$19+$G$20)-$S223)*($O$20/($O$19/2)))^2*((($O$20+$G$20)-$S223)/3))*$T$29)-((PI()*((($C$19+$G$20)-$S223)*($O$20/($O$19/2)))^2*(((($C$19+$G$20)-$S223)*($O$20/($O$19/2)))*$AZ$7)/3)*$T$29))),IF('Silo Levels'!$L$14="Pumping",(($D$18*$T$29)+((PI()*(($C$21/2)^2)*($G$20-$S223))*$T$29))+((($D$18+$H$18)/3)*$BE$7)+(((PI()*($C$21/2)^2*(($C$21/2)*$AZ$7))/3)*$T$29),(($D$18*$T$29)+((PI()*(($C$21/2)^2)*($G$20-$S223))*$T$29))+((($D$18+$H$18)/3)*$BE$7)-(((PI()*($C$21/2)^2*(($C$21/2)*$AZ$7))/3)*$T$29)))</f>
        <v>132006.44634304525</v>
      </c>
      <c r="U223" s="73">
        <v>19.2</v>
      </c>
      <c r="V223" s="85">
        <f t="shared" si="30"/>
        <v>132519.74253022263</v>
      </c>
      <c r="W223" s="57">
        <v>19.2</v>
      </c>
      <c r="X223" s="86">
        <f>IF($W223&gt;$G$20,IF('Silo Levels'!$L$15="Pumping",((PI()*((($C$19+$G$20)-$W223)*($O$20/($O$19/2)))^2*((($O$20+$G$20)-$W223))/3)*$X$29)+(((PI()*((($C$19+$G$20)-$W223)*($O$20/($O$19/2)))^2*(((($C$19+$G$20)-$W223)*($O$20/($O$19/2)))*$AZ$8))/3)*$X$29),(((PI()*((($C$19+$G$20)-$W223)*($O$20/($O$19/2)))^2*((($O$20+$G$20)-$W223)/3))*$X$29)-((PI()*((($C$19+$G$20)-$W223)*($O$20/($O$19/2)))^2*(((($C$19+$G$20)-$W223)*($O$20/($O$19/2)))*$AZ$8)/3)*$X$29))),IF('Silo Levels'!$L$15="Pumping",(($D$18*$X$29)+((PI()*(($C$21/2)^2)*($G$20-$W223))*$X$29))+((($D$18+$H$18)/3)*$BE$8)+(((PI()*($C$21/2)^2*(($C$21/2)*$AZ$8))/3)*$X$29),(($D$18*$X$29)+((PI()*(($C$21/2)^2)*($G$20-$W223))*$X$29))+((($D$18+$H$18)/3)*$BE$8)-(((PI()*($C$21/2)^2*(($C$21/2)*$AZ$8))/3)*$X$29)))</f>
        <v>128648.31474735313</v>
      </c>
      <c r="Y223" s="73">
        <v>19.2</v>
      </c>
      <c r="Z223" s="85">
        <f t="shared" si="31"/>
        <v>130455.36018527005</v>
      </c>
      <c r="AA223" s="57">
        <v>19.2</v>
      </c>
      <c r="AB223" s="86">
        <f>IF($AA223&gt;$G$20,IF('Silo Levels'!$L$16="Pumping",((PI()*((($C$19+$G$20)-$AA223)*($O$20/($O$19/2)))^2*((($O$20+$G$20)-$AA223))/3)*$AB$29)+(((PI()*((($C$19+$G$20)-$AA223)*($O$20/($O$19/2)))^2*(((($C$19+$G$20)-$AA223)*($O$20/($O$19/2)))*$AZ$9))/3)*$AB$29),(((PI()*((($C$19+$G$20)-$AA223)*($O$20/($O$19/2)))^2*((($O$20+$G$20)-$AA223)/3))*$AB$29)-((PI()*((($C$19+$G$20)-$AA223)*($O$20/($O$19/2)))^2*(((($C$19+$G$20)-$AA223)*($O$20/($O$19/2)))*$AZ$9)/3)*$AB$29))),IF('Silo Levels'!$L$16="Pumping",(($D$18*$AB$29)+((PI()*(($C$21/2)^2)*($G$20-$AA223))*$AB$29))+((($D$18+$H$18)/3)*$BE$9)+(((PI()*($C$21/2)^2*(($C$21/2)*$AZ$9))/3)*$AB$29),(($D$18*$AB$29)+((PI()*(($C$21/2)^2)*($G$20-$AA223))*$AB$29))+((($D$18+$H$18)/3)*$BE$9)-(((PI()*($C$21/2)^2*(($C$21/2)*$AZ$9))/3)*$AB$29)))</f>
        <v>126645.15446071884</v>
      </c>
      <c r="AC223" s="73">
        <v>19.2</v>
      </c>
      <c r="AD223" s="85">
        <f t="shared" si="32"/>
        <v>129711.12581886302</v>
      </c>
      <c r="AE223" s="57">
        <v>19.2</v>
      </c>
      <c r="AF223" s="86">
        <f>IF($AE223&gt;$G$20,IF('Silo Levels'!$L$17="Pumping",((PI()*((($C$19+$G$20)-$AE223)*($O$20/($O$19/2)))^2*((($O$20+$G$20)-$AE223))/3)*$AF$29)+(((PI()*((($C$19+$G$20)-$AE223)*($O$20/($O$19/2)))^2*(((($C$19+$G$20)-$AE223)*($O$20/($O$19/2)))*$AZ$10))/3)*$AF$29),(((PI()*((($C$19+$G$20)-$AE223)*($O$20/($O$19/2)))^2*((($O$20+$G$20)-$AE223)/3))*$AF$29)-((PI()*((($C$19+$G$20)-$AE223)*($O$20/($O$19/2)))^2*(((($C$19+$G$20)-$AE223)*($O$20/($O$19/2)))*$AZ$10)/3)*$AF$29))),IF('Silo Levels'!$L$17="Pumping",(($D$18*$AF$29)+((PI()*(($C$21/2)^2)*($G$20-$AE223))*$AF$29))+((($D$18+$H$18)/3)*$BE$10)+(((PI()*($C$21/2)^2*(($C$21/2)*$AZ$10))/3)*$AF$29),(($D$18*$AF$29)+((PI()*(($C$21/2)^2)*($G$20-$AE223))*$AF$29))+((($D$18+$H$18)/3)*$BE$10)-(((PI()*($C$21/2)^2*(($C$21/2)*$AZ$10))/3)*$AF$29)))</f>
        <v>125922.99137383715</v>
      </c>
      <c r="AG223" s="73">
        <v>19.2</v>
      </c>
      <c r="AH223" s="85">
        <f t="shared" si="33"/>
        <v>130293.07784371071</v>
      </c>
      <c r="AI223" s="57">
        <v>19.2</v>
      </c>
      <c r="AJ223" s="86">
        <f>IF($AI223&gt;$G$20,IF('Silo Levels'!$L$18="Pumping",((PI()*((($C$19+$G$20)-$AI223)*($O$20/($O$19/2)))^2*((($O$20+$G$20)-$AI223))/3)*$AJ$29)+(((PI()*((($C$19+$G$20)-$AI223)*($O$20/($O$19/2)))^2*(((($C$19+$G$20)-$AI223)*($O$20/($O$19/2)))*$AZ$11))/3)*$AJ$29),(((PI()*((($C$19+$G$20)-$AI223)*($O$20/($O$19/2)))^2*((($O$20+$G$20)-$AI223)/3))*$AJ$29)-((PI()*((($C$19+$G$20)-$AI223)*($O$20/($O$19/2)))^2*(((($C$19+$G$20)-$AI223)*($O$20/($O$19/2)))*$AZ$11)/3)*$AJ$29))),IF('Silo Levels'!$L$18="Pumping",(($D$18*$AJ$29)+((PI()*(($C$21/2)^2)*($G$20-$AI223))*$AJ$29))+((($D$18+$H$18)/3)*$BE$11)+(((PI()*($C$21/2)^2*(($C$21/2)*$AZ$11))/3)*$AJ$29),(($D$18*$AJ$29)+((PI()*(($C$21/2)^2)*($G$20-$AI223))*$AJ$29))+((($D$18+$H$18)/3)*$BE$11)-(((PI()*($C$21/2)^2*(($C$21/2)*$AZ$11))/3)*$AJ$29)))</f>
        <v>126487.6848220986</v>
      </c>
    </row>
    <row r="224" spans="1:36" x14ac:dyDescent="0.3">
      <c r="A224" s="48">
        <v>19.3</v>
      </c>
      <c r="B224" s="90">
        <f t="shared" si="34"/>
        <v>66756.142057489298</v>
      </c>
      <c r="C224" s="62">
        <v>19.3</v>
      </c>
      <c r="D224" s="63">
        <f>IF($C224&gt;$G$6,IF('Silo Levels'!$L$10="Pumping",((PI()*((($C$5+$G$6)-$C224)*($O$6/($O$5/2)))^2*((($O$6+$G$6)-$C224))/3)*$D$29)+(((PI()*((($C$5+$G$6)-$C224)*($O$6/($O$5/2)))^2*(((($C$5+$G$6)-$C224)*($O$6/($O$5/2)))*$AZ$3))/3)*$D$29),(((PI()*((($C$5+$G$6)-$C224)*($O$6/($O$5/2)))^2*((($O$6+$G$6)-$C224)/3))*$D$29)-((PI()*((($C$5+$G$6)-$C224)*($O$6/($O$5/2)))^2*(((($C$5+$G$6)-$C224)*($O$6/($O$5/2)))*$AZ$3)/3)*$D$29))),IF('Silo Levels'!$L$10="Pumping",(($D$4*$D$29)+((PI()*(($C$7/2)^2)*(G$6-$C224))*$D$29))+((($D$4+$H$4)/3)*$BF$3)+(((PI()*($C$7/2)^2*(($C$7/2)*$AZ$3))/3)*$D$29),(($D$4*$D$29)+((PI()*(($C$7/2)^2)*($G$6-$C224))*$D$29))+((($D$4+$H$4)/3)*$BF$3)-(((PI()*($C$7/2)^2*(($C$7/2)*$AZ$3))/3)*$D$29)))</f>
        <v>63700.635307783101</v>
      </c>
      <c r="E224" s="73">
        <v>19.3</v>
      </c>
      <c r="F224" s="90">
        <f t="shared" si="35"/>
        <v>58280.201512010935</v>
      </c>
      <c r="G224" s="62">
        <v>19.3</v>
      </c>
      <c r="H224" s="63">
        <f>IF($G224&gt;$G$6,IF('Silo Levels'!$L$11="Pumping",((PI()*((($C$5+$G$6)-$G224)*($O$6/($O$5/2)))^2*((($O$6+$G$6)-$G224))/3)*$H$29)+(((PI()*((($C$5+$G$6)-$G224)*($O$6/($O$5/2)))^2*(((($C$5+$G$6)-$G224)*($O$6/($O$5/2)))*$AZ$4))/3)*$H$29),(((PI()*((($C$5+$G$6)-$G224)*($O$6/($O$5/2)))^2*((($O$6+$G$6)-$G224)/3))*$H$29)-((PI()*((($C$5+$G$6)-$G224)*($O$6/($O$5/2)))^2*(((($C$5+$G$6)-$G224)*($O$6/($O$5/2)))*$AZ$4)/3)*$H$29))),IF('Silo Levels'!$L$11="Pumping",(($D$4*$H$29)+((PI()*(($C$7/2)^2)*(G$6-$G224))*$H$29))+((($D$4+$H$4)/3)*$BF$4)+(((PI()*($C$7/2)^2*(($C$7/2)*$AZ$4))/3)*$H$29),(($D$4*$H$29)+((PI()*(($C$7/2)^2)*($G$6-$G224))*$H$29))+((($D$4+$H$4)/3)*$BF$4)-(((PI()*($C$7/2)^2*(($C$7/2)*$AZ$4))/3)*$H$29)))</f>
        <v>55616.426396882453</v>
      </c>
      <c r="I224" s="73">
        <v>19.3</v>
      </c>
      <c r="J224" s="85">
        <f t="shared" si="27"/>
        <v>269600.95587021363</v>
      </c>
      <c r="K224" s="57">
        <v>19.3</v>
      </c>
      <c r="L224" s="86">
        <f>IF($K224&gt;$G$13,IF('Silo Levels'!$L$12="Pumping",((PI()*((($C$12+$G$13)-$K224)*($O$13/($O$12/2)))^2*((($O$13+$G$13)-$K224))/3)*$L$29)+(((PI()*((($C$12+$G$13)-$K224)*($O$13/($O$12/2)))^2*(((($C$12+$G$13)-$K224)*($O$13/($O$12/2)))*$AZ$5))/3)*$L$29),(((PI()*((($C$12+$G$13)-$K224)*($O$13/($O$12/2)))^2*((($O$13+$G$13)-$K224)/3))*$L$29)-((PI()*((($C$12+$G$13)-$K224)*($O$13/($O$12/2)))^2*(((($C$12+$G$13)-$K224)*($O$13/($O$12/2)))*$AZ$5)/3)*$L$29))),IF('Silo Levels'!$L$12="Pumping",(($D$11*$L$29)+((PI()*(($C$14/2)^2)*($G$13-$K224))*$L$29))+((($D$11+$H$11)/3)*$BE$5)+(((PI()*($C$14/2)^2*(($C$14/2)*$AZ$5))/3)*$L$29),(($D$11*$L$29)+((PI()*(($C$14/2)^2)*($G$13-$K224))*$L$29))+((($D$11+$H$11)/3)*$BE$5)-(((PI()*($C$14/2)^2*(($C$14/2)*$AZ$5))/3)*$L$29)))</f>
        <v>255402.94919061419</v>
      </c>
      <c r="M224" s="73">
        <v>19.3</v>
      </c>
      <c r="N224" s="85">
        <f t="shared" si="28"/>
        <v>139318.15415351119</v>
      </c>
      <c r="O224" s="57">
        <v>19.3</v>
      </c>
      <c r="P224" s="86">
        <f>IF($O224&gt;$G$20,IF('Silo Levels'!$L$13="Pumping",((PI()*((($C$19+$G$20)-$O224)*($O$20/($O$19/2)))^2*((($O$20+$G$20)-$O224))/3)*$P$29)+(((PI()*((($C$19+$G$20)-$O224)*($O$20/($O$19/2)))^2*(((($C$19+$G$20)-$O224)*($O$20/($O$19/2)))*$AZ$6))/3)*$P$29),(((PI()*((($C$19+$G$20)-$O224)*($O$20/($O$19/2)))^2*((($O$20+$G$20)-$O224)/3))*$P$29)-((PI()*((($C$19+$G$20)-$O224)*($O$20/($O$19/2)))^2*(((($C$19+$G$20)-$O224)*($O$20/($O$19/2)))*$AZ$6)/3)*$P$29))),IF('Silo Levels'!$L$13="Pumping",(($D$18*$P$29)+((PI()*(($C$21/2)^2)*($G$20-$O224))*$P$29))+((($D$18+$H$18)/3)*$BE$6)+(((PI()*($C$21/2)^2*(($C$21/2)*$AZ$6))/3)*$P$29),(($D$18*$P$29)+((PI()*(($C$21/2)^2)*($G$20-$O224))*$P$29))+((($D$18+$H$18)/3)*$BE$6)-(((PI()*($C$21/2)^2*(($C$21/2)*$AZ$6))/3)*$P$29)))</f>
        <v>135232.95282148643</v>
      </c>
      <c r="Q224" s="73">
        <v>19.3</v>
      </c>
      <c r="R224" s="85">
        <f t="shared" si="29"/>
        <v>135581.71697665317</v>
      </c>
      <c r="S224" s="57">
        <v>19.3</v>
      </c>
      <c r="T224" s="86">
        <f>IF($S224&gt;$G$20,IF('Silo Levels'!$L$14="Pumping",((PI()*((($C$19+$G$20)-$S224)*($O$20/($O$19/2)))^2*((($O$20+$G$20)-$S224))/3)*$T$29)+(((PI()*((($C$19+$G$20)-$S224)*($O$20/($O$19/2)))^2*(((($C$19+$G$20)-$S224)*($O$20/($O$19/2)))*$AZ$7))/3)*$T$29),(((PI()*((($C$19+$G$20)-$S224)*($O$20/($O$19/2)))^2*((($O$20+$G$20)-$S224)/3))*$T$29)-((PI()*((($C$19+$G$20)-$S224)*($O$20/($O$19/2)))^2*(((($C$19+$G$20)-$S224)*($O$20/($O$19/2)))*$AZ$7)/3)*$T$29))),IF('Silo Levels'!$L$14="Pumping",(($D$18*$T$29)+((PI()*(($C$21/2)^2)*($G$20-$S224))*$T$29))+((($D$18+$H$18)/3)*$BE$7)+(((PI()*($C$21/2)^2*(($C$21/2)*$AZ$7))/3)*$T$29),(($D$18*$T$29)+((PI()*(($C$21/2)^2)*($G$20-$S224))*$T$29))+((($D$18+$H$18)/3)*$BE$7)-(((PI()*($C$21/2)^2*(($C$21/2)*$AZ$7))/3)*$T$29)))</f>
        <v>131607.65550552431</v>
      </c>
      <c r="U224" s="73">
        <v>19.3</v>
      </c>
      <c r="V224" s="85">
        <f t="shared" si="30"/>
        <v>132131.25082239459</v>
      </c>
      <c r="W224" s="57">
        <v>19.3</v>
      </c>
      <c r="X224" s="86">
        <f>IF($W224&gt;$G$20,IF('Silo Levels'!$L$15="Pumping",((PI()*((($C$19+$G$20)-$W224)*($O$20/($O$19/2)))^2*((($O$20+$G$20)-$W224))/3)*$X$29)+(((PI()*((($C$19+$G$20)-$W224)*($O$20/($O$19/2)))^2*(((($C$19+$G$20)-$W224)*($O$20/($O$19/2)))*$AZ$8))/3)*$X$29),(((PI()*((($C$19+$G$20)-$W224)*($O$20/($O$19/2)))^2*((($O$20+$G$20)-$W224)/3))*$X$29)-((PI()*((($C$19+$G$20)-$W224)*($O$20/($O$19/2)))^2*(((($C$19+$G$20)-$W224)*($O$20/($O$19/2)))*$AZ$8)/3)*$X$29))),IF('Silo Levels'!$L$15="Pumping",(($D$18*$X$29)+((PI()*(($C$21/2)^2)*($G$20-$W224))*$X$29))+((($D$18+$H$18)/3)*$BE$8)+(((PI()*($C$21/2)^2*(($C$21/2)*$AZ$8))/3)*$X$29),(($D$18*$X$29)+((PI()*(($C$21/2)^2)*($G$20-$W224))*$X$29))+((($D$18+$H$18)/3)*$BE$8)-(((PI()*($C$21/2)^2*(($C$21/2)*$AZ$8))/3)*$X$29)))</f>
        <v>128259.82303952509</v>
      </c>
      <c r="Y224" s="73">
        <v>19.3</v>
      </c>
      <c r="Z224" s="85">
        <f t="shared" si="31"/>
        <v>130073.01201500148</v>
      </c>
      <c r="AA224" s="57">
        <v>19.3</v>
      </c>
      <c r="AB224" s="86">
        <f>IF($AA224&gt;$G$20,IF('Silo Levels'!$L$16="Pumping",((PI()*((($C$19+$G$20)-$AA224)*($O$20/($O$19/2)))^2*((($O$20+$G$20)-$AA224))/3)*$AB$29)+(((PI()*((($C$19+$G$20)-$AA224)*($O$20/($O$19/2)))^2*(((($C$19+$G$20)-$AA224)*($O$20/($O$19/2)))*$AZ$9))/3)*$AB$29),(((PI()*((($C$19+$G$20)-$AA224)*($O$20/($O$19/2)))^2*((($O$20+$G$20)-$AA224)/3))*$AB$29)-((PI()*((($C$19+$G$20)-$AA224)*($O$20/($O$19/2)))^2*(((($C$19+$G$20)-$AA224)*($O$20/($O$19/2)))*$AZ$9)/3)*$AB$29))),IF('Silo Levels'!$L$16="Pumping",(($D$18*$AB$29)+((PI()*(($C$21/2)^2)*($G$20-$AA224))*$AB$29))+((($D$18+$H$18)/3)*$BE$9)+(((PI()*($C$21/2)^2*(($C$21/2)*$AZ$9))/3)*$AB$29),(($D$18*$AB$29)+((PI()*(($C$21/2)^2)*($G$20-$AA224))*$AB$29))+((($D$18+$H$18)/3)*$BE$9)-(((PI()*($C$21/2)^2*(($C$21/2)*$AZ$9))/3)*$AB$29)))</f>
        <v>126262.80629045027</v>
      </c>
      <c r="AC224" s="73">
        <v>19.3</v>
      </c>
      <c r="AD224" s="85">
        <f t="shared" si="32"/>
        <v>129330.99246688829</v>
      </c>
      <c r="AE224" s="57">
        <v>19.3</v>
      </c>
      <c r="AF224" s="86">
        <f>IF($AE224&gt;$G$20,IF('Silo Levels'!$L$17="Pumping",((PI()*((($C$19+$G$20)-$AE224)*($O$20/($O$19/2)))^2*((($O$20+$G$20)-$AE224))/3)*$AF$29)+(((PI()*((($C$19+$G$20)-$AE224)*($O$20/($O$19/2)))^2*(((($C$19+$G$20)-$AE224)*($O$20/($O$19/2)))*$AZ$10))/3)*$AF$29),(((PI()*((($C$19+$G$20)-$AE224)*($O$20/($O$19/2)))^2*((($O$20+$G$20)-$AE224)/3))*$AF$29)-((PI()*((($C$19+$G$20)-$AE224)*($O$20/($O$19/2)))^2*(((($C$19+$G$20)-$AE224)*($O$20/($O$19/2)))*$AZ$10)/3)*$AF$29))),IF('Silo Levels'!$L$17="Pumping",(($D$18*$AF$29)+((PI()*(($C$21/2)^2)*($G$20-$AE224))*$AF$29))+((($D$18+$H$18)/3)*$BE$10)+(((PI()*($C$21/2)^2*(($C$21/2)*$AZ$10))/3)*$AF$29),(($D$18*$AF$29)+((PI()*(($C$21/2)^2)*($G$20-$AE224))*$AF$29))+((($D$18+$H$18)/3)*$BE$10)-(((PI()*($C$21/2)^2*(($C$21/2)*$AZ$10))/3)*$AF$29)))</f>
        <v>125542.85802186243</v>
      </c>
      <c r="AG224" s="73">
        <v>19.3</v>
      </c>
      <c r="AH224" s="85">
        <f t="shared" si="33"/>
        <v>129911.21262063606</v>
      </c>
      <c r="AI224" s="57">
        <v>19.3</v>
      </c>
      <c r="AJ224" s="86">
        <f>IF($AI224&gt;$G$20,IF('Silo Levels'!$L$18="Pumping",((PI()*((($C$19+$G$20)-$AI224)*($O$20/($O$19/2)))^2*((($O$20+$G$20)-$AI224))/3)*$AJ$29)+(((PI()*((($C$19+$G$20)-$AI224)*($O$20/($O$19/2)))^2*(((($C$19+$G$20)-$AI224)*($O$20/($O$19/2)))*$AZ$11))/3)*$AJ$29),(((PI()*((($C$19+$G$20)-$AI224)*($O$20/($O$19/2)))^2*((($O$20+$G$20)-$AI224)/3))*$AJ$29)-((PI()*((($C$19+$G$20)-$AI224)*($O$20/($O$19/2)))^2*(((($C$19+$G$20)-$AI224)*($O$20/($O$19/2)))*$AZ$11)/3)*$AJ$29))),IF('Silo Levels'!$L$18="Pumping",(($D$18*$AJ$29)+((PI()*(($C$21/2)^2)*($G$20-$AI224))*$AJ$29))+((($D$18+$H$18)/3)*$BE$11)+(((PI()*($C$21/2)^2*(($C$21/2)*$AZ$11))/3)*$AJ$29),(($D$18*$AJ$29)+((PI()*(($C$21/2)^2)*($G$20-$AI224))*$AJ$29))+((($D$18+$H$18)/3)*$BE$11)-(((PI()*($C$21/2)^2*(($C$21/2)*$AZ$11))/3)*$AJ$29)))</f>
        <v>126105.81959902395</v>
      </c>
    </row>
    <row r="225" spans="1:36" x14ac:dyDescent="0.3">
      <c r="A225" s="48">
        <v>19.399999999999999</v>
      </c>
      <c r="B225" s="90">
        <f t="shared" si="34"/>
        <v>66318.120183962485</v>
      </c>
      <c r="C225" s="62">
        <v>19.399999999999999</v>
      </c>
      <c r="D225" s="63">
        <f>IF($C225&gt;$G$6,IF('Silo Levels'!$L$10="Pumping",((PI()*((($C$5+$G$6)-$C225)*($O$6/($O$5/2)))^2*((($O$6+$G$6)-$C225))/3)*$D$29)+(((PI()*((($C$5+$G$6)-$C225)*($O$6/($O$5/2)))^2*(((($C$5+$G$6)-$C225)*($O$6/($O$5/2)))*$AZ$3))/3)*$D$29),(((PI()*((($C$5+$G$6)-$C225)*($O$6/($O$5/2)))^2*((($O$6+$G$6)-$C225)/3))*$D$29)-((PI()*((($C$5+$G$6)-$C225)*($O$6/($O$5/2)))^2*(((($C$5+$G$6)-$C225)*($O$6/($O$5/2)))*$AZ$3)/3)*$D$29))),IF('Silo Levels'!$L$10="Pumping",(($D$4*$D$29)+((PI()*(($C$7/2)^2)*(G$6-$C225))*$D$29))+((($D$4+$H$4)/3)*$BF$3)+(((PI()*($C$7/2)^2*(($C$7/2)*$AZ$3))/3)*$D$29),(($D$4*$D$29)+((PI()*(($C$7/2)^2)*($G$6-$C225))*$D$29))+((($D$4+$H$4)/3)*$BF$3)-(((PI()*($C$7/2)^2*(($C$7/2)*$AZ$3))/3)*$D$29)))</f>
        <v>63262.613434256287</v>
      </c>
      <c r="E225" s="73">
        <v>19.399999999999999</v>
      </c>
      <c r="F225" s="90">
        <f t="shared" si="35"/>
        <v>57898.336288936276</v>
      </c>
      <c r="G225" s="62">
        <v>19.399999999999999</v>
      </c>
      <c r="H225" s="63">
        <f>IF($G225&gt;$G$6,IF('Silo Levels'!$L$11="Pumping",((PI()*((($C$5+$G$6)-$G225)*($O$6/($O$5/2)))^2*((($O$6+$G$6)-$G225))/3)*$H$29)+(((PI()*((($C$5+$G$6)-$G225)*($O$6/($O$5/2)))^2*(((($C$5+$G$6)-$G225)*($O$6/($O$5/2)))*$AZ$4))/3)*$H$29),(((PI()*((($C$5+$G$6)-$G225)*($O$6/($O$5/2)))^2*((($O$6+$G$6)-$G225)/3))*$H$29)-((PI()*((($C$5+$G$6)-$G225)*($O$6/($O$5/2)))^2*(((($C$5+$G$6)-$G225)*($O$6/($O$5/2)))*$AZ$4)/3)*$H$29))),IF('Silo Levels'!$L$11="Pumping",(($D$4*$H$29)+((PI()*(($C$7/2)^2)*(G$6-$G225))*$H$29))+((($D$4+$H$4)/3)*$BF$4)+(((PI()*($C$7/2)^2*(($C$7/2)*$AZ$4))/3)*$H$29),(($D$4*$H$29)+((PI()*(($C$7/2)^2)*($G$6-$G225))*$H$29))+((($D$4+$H$4)/3)*$BF$4)-(((PI()*($C$7/2)^2*(($C$7/2)*$AZ$4))/3)*$H$29)))</f>
        <v>55234.561173807801</v>
      </c>
      <c r="I225" s="73">
        <v>19.399999999999999</v>
      </c>
      <c r="J225" s="85">
        <f t="shared" si="27"/>
        <v>268681.99103658268</v>
      </c>
      <c r="K225" s="57">
        <v>19.399999999999999</v>
      </c>
      <c r="L225" s="86">
        <f>IF($K225&gt;$G$13,IF('Silo Levels'!$L$12="Pumping",((PI()*((($C$12+$G$13)-$K225)*($O$13/($O$12/2)))^2*((($O$13+$G$13)-$K225))/3)*$L$29)+(((PI()*((($C$12+$G$13)-$K225)*($O$13/($O$12/2)))^2*(((($C$12+$G$13)-$K225)*($O$13/($O$12/2)))*$AZ$5))/3)*$L$29),(((PI()*((($C$12+$G$13)-$K225)*($O$13/($O$12/2)))^2*((($O$13+$G$13)-$K225)/3))*$L$29)-((PI()*((($C$12+$G$13)-$K225)*($O$13/($O$12/2)))^2*(((($C$12+$G$13)-$K225)*($O$13/($O$12/2)))*$AZ$5)/3)*$L$29))),IF('Silo Levels'!$L$12="Pumping",(($D$11*$L$29)+((PI()*(($C$14/2)^2)*($G$13-$K225))*$L$29))+((($D$11+$H$11)/3)*$BE$5)+(((PI()*($C$14/2)^2*(($C$14/2)*$AZ$5))/3)*$L$29),(($D$11*$L$29)+((PI()*(($C$14/2)^2)*($G$13-$K225))*$L$29))+((($D$11+$H$11)/3)*$BE$5)-(((PI()*($C$14/2)^2*(($C$14/2)*$AZ$5))/3)*$L$29)))</f>
        <v>254483.98435698324</v>
      </c>
      <c r="M225" s="73">
        <v>19.399999999999999</v>
      </c>
      <c r="N225" s="85">
        <f t="shared" si="28"/>
        <v>138908.21060521045</v>
      </c>
      <c r="O225" s="57">
        <v>19.399999999999999</v>
      </c>
      <c r="P225" s="86">
        <f>IF($O225&gt;$G$20,IF('Silo Levels'!$L$13="Pumping",((PI()*((($C$19+$G$20)-$O225)*($O$20/($O$19/2)))^2*((($O$20+$G$20)-$O225))/3)*$P$29)+(((PI()*((($C$19+$G$20)-$O225)*($O$20/($O$19/2)))^2*(((($C$19+$G$20)-$O225)*($O$20/($O$19/2)))*$AZ$6))/3)*$P$29),(((PI()*((($C$19+$G$20)-$O225)*($O$20/($O$19/2)))^2*((($O$20+$G$20)-$O225)/3))*$P$29)-((PI()*((($C$19+$G$20)-$O225)*($O$20/($O$19/2)))^2*(((($C$19+$G$20)-$O225)*($O$20/($O$19/2)))*$AZ$6)/3)*$P$29))),IF('Silo Levels'!$L$13="Pumping",(($D$18*$P$29)+((PI()*(($C$21/2)^2)*($G$20-$O225))*$P$29))+((($D$18+$H$18)/3)*$BE$6)+(((PI()*($C$21/2)^2*(($C$21/2)*$AZ$6))/3)*$P$29),(($D$18*$P$29)+((PI()*(($C$21/2)^2)*($G$20-$O225))*$P$29))+((($D$18+$H$18)/3)*$BE$6)-(((PI()*($C$21/2)^2*(($C$21/2)*$AZ$6))/3)*$P$29)))</f>
        <v>134823.00927318569</v>
      </c>
      <c r="Q225" s="73">
        <v>19.399999999999999</v>
      </c>
      <c r="R225" s="85">
        <f t="shared" si="29"/>
        <v>135182.92613913224</v>
      </c>
      <c r="S225" s="57">
        <v>19.399999999999999</v>
      </c>
      <c r="T225" s="86">
        <f>IF($S225&gt;$G$20,IF('Silo Levels'!$L$14="Pumping",((PI()*((($C$19+$G$20)-$S225)*($O$20/($O$19/2)))^2*((($O$20+$G$20)-$S225))/3)*$T$29)+(((PI()*((($C$19+$G$20)-$S225)*($O$20/($O$19/2)))^2*(((($C$19+$G$20)-$S225)*($O$20/($O$19/2)))*$AZ$7))/3)*$T$29),(((PI()*((($C$19+$G$20)-$S225)*($O$20/($O$19/2)))^2*((($O$20+$G$20)-$S225)/3))*$T$29)-((PI()*((($C$19+$G$20)-$S225)*($O$20/($O$19/2)))^2*(((($C$19+$G$20)-$S225)*($O$20/($O$19/2)))*$AZ$7)/3)*$T$29))),IF('Silo Levels'!$L$14="Pumping",(($D$18*$T$29)+((PI()*(($C$21/2)^2)*($G$20-$S225))*$T$29))+((($D$18+$H$18)/3)*$BE$7)+(((PI()*($C$21/2)^2*(($C$21/2)*$AZ$7))/3)*$T$29),(($D$18*$T$29)+((PI()*(($C$21/2)^2)*($G$20-$S225))*$T$29))+((($D$18+$H$18)/3)*$BE$7)-(((PI()*($C$21/2)^2*(($C$21/2)*$AZ$7))/3)*$T$29)))</f>
        <v>131208.86466800337</v>
      </c>
      <c r="U225" s="73">
        <v>19.399999999999999</v>
      </c>
      <c r="V225" s="85">
        <f t="shared" si="30"/>
        <v>131742.75911456658</v>
      </c>
      <c r="W225" s="57">
        <v>19.399999999999999</v>
      </c>
      <c r="X225" s="86">
        <f>IF($W225&gt;$G$20,IF('Silo Levels'!$L$15="Pumping",((PI()*((($C$19+$G$20)-$W225)*($O$20/($O$19/2)))^2*((($O$20+$G$20)-$W225))/3)*$X$29)+(((PI()*((($C$19+$G$20)-$W225)*($O$20/($O$19/2)))^2*(((($C$19+$G$20)-$W225)*($O$20/($O$19/2)))*$AZ$8))/3)*$X$29),(((PI()*((($C$19+$G$20)-$W225)*($O$20/($O$19/2)))^2*((($O$20+$G$20)-$W225)/3))*$X$29)-((PI()*((($C$19+$G$20)-$W225)*($O$20/($O$19/2)))^2*(((($C$19+$G$20)-$W225)*($O$20/($O$19/2)))*$AZ$8)/3)*$X$29))),IF('Silo Levels'!$L$15="Pumping",(($D$18*$X$29)+((PI()*(($C$21/2)^2)*($G$20-$W225))*$X$29))+((($D$18+$H$18)/3)*$BE$8)+(((PI()*($C$21/2)^2*(($C$21/2)*$AZ$8))/3)*$X$29),(($D$18*$X$29)+((PI()*(($C$21/2)^2)*($G$20-$W225))*$X$29))+((($D$18+$H$18)/3)*$BE$8)-(((PI()*($C$21/2)^2*(($C$21/2)*$AZ$8))/3)*$X$29)))</f>
        <v>127871.33133169707</v>
      </c>
      <c r="Y225" s="73">
        <v>19.399999999999999</v>
      </c>
      <c r="Z225" s="85">
        <f t="shared" si="31"/>
        <v>129690.66384473295</v>
      </c>
      <c r="AA225" s="57">
        <v>19.399999999999999</v>
      </c>
      <c r="AB225" s="86">
        <f>IF($AA225&gt;$G$20,IF('Silo Levels'!$L$16="Pumping",((PI()*((($C$19+$G$20)-$AA225)*($O$20/($O$19/2)))^2*((($O$20+$G$20)-$AA225))/3)*$AB$29)+(((PI()*((($C$19+$G$20)-$AA225)*($O$20/($O$19/2)))^2*(((($C$19+$G$20)-$AA225)*($O$20/($O$19/2)))*$AZ$9))/3)*$AB$29),(((PI()*((($C$19+$G$20)-$AA225)*($O$20/($O$19/2)))^2*((($O$20+$G$20)-$AA225)/3))*$AB$29)-((PI()*((($C$19+$G$20)-$AA225)*($O$20/($O$19/2)))^2*(((($C$19+$G$20)-$AA225)*($O$20/($O$19/2)))*$AZ$9)/3)*$AB$29))),IF('Silo Levels'!$L$16="Pumping",(($D$18*$AB$29)+((PI()*(($C$21/2)^2)*($G$20-$AA225))*$AB$29))+((($D$18+$H$18)/3)*$BE$9)+(((PI()*($C$21/2)^2*(($C$21/2)*$AZ$9))/3)*$AB$29),(($D$18*$AB$29)+((PI()*(($C$21/2)^2)*($G$20-$AA225))*$AB$29))+((($D$18+$H$18)/3)*$BE$9)-(((PI()*($C$21/2)^2*(($C$21/2)*$AZ$9))/3)*$AB$29)))</f>
        <v>125880.45812018173</v>
      </c>
      <c r="AC225" s="73">
        <v>19.399999999999999</v>
      </c>
      <c r="AD225" s="85">
        <f t="shared" si="32"/>
        <v>128950.85911491358</v>
      </c>
      <c r="AE225" s="57">
        <v>19.399999999999999</v>
      </c>
      <c r="AF225" s="86">
        <f>IF($AE225&gt;$G$20,IF('Silo Levels'!$L$17="Pumping",((PI()*((($C$19+$G$20)-$AE225)*($O$20/($O$19/2)))^2*((($O$20+$G$20)-$AE225))/3)*$AF$29)+(((PI()*((($C$19+$G$20)-$AE225)*($O$20/($O$19/2)))^2*(((($C$19+$G$20)-$AE225)*($O$20/($O$19/2)))*$AZ$10))/3)*$AF$29),(((PI()*((($C$19+$G$20)-$AE225)*($O$20/($O$19/2)))^2*((($O$20+$G$20)-$AE225)/3))*$AF$29)-((PI()*((($C$19+$G$20)-$AE225)*($O$20/($O$19/2)))^2*(((($C$19+$G$20)-$AE225)*($O$20/($O$19/2)))*$AZ$10)/3)*$AF$29))),IF('Silo Levels'!$L$17="Pumping",(($D$18*$AF$29)+((PI()*(($C$21/2)^2)*($G$20-$AE225))*$AF$29))+((($D$18+$H$18)/3)*$BE$10)+(((PI()*($C$21/2)^2*(($C$21/2)*$AZ$10))/3)*$AF$29),(($D$18*$AF$29)+((PI()*(($C$21/2)^2)*($G$20-$AE225))*$AF$29))+((($D$18+$H$18)/3)*$BE$10)-(((PI()*($C$21/2)^2*(($C$21/2)*$AZ$10))/3)*$AF$29)))</f>
        <v>125162.72466988771</v>
      </c>
      <c r="AG225" s="73">
        <v>19.399999999999999</v>
      </c>
      <c r="AH225" s="85">
        <f t="shared" si="33"/>
        <v>129529.34739756137</v>
      </c>
      <c r="AI225" s="57">
        <v>19.399999999999999</v>
      </c>
      <c r="AJ225" s="86">
        <f>IF($AI225&gt;$G$20,IF('Silo Levels'!$L$18="Pumping",((PI()*((($C$19+$G$20)-$AI225)*($O$20/($O$19/2)))^2*((($O$20+$G$20)-$AI225))/3)*$AJ$29)+(((PI()*((($C$19+$G$20)-$AI225)*($O$20/($O$19/2)))^2*(((($C$19+$G$20)-$AI225)*($O$20/($O$19/2)))*$AZ$11))/3)*$AJ$29),(((PI()*((($C$19+$G$20)-$AI225)*($O$20/($O$19/2)))^2*((($O$20+$G$20)-$AI225)/3))*$AJ$29)-((PI()*((($C$19+$G$20)-$AI225)*($O$20/($O$19/2)))^2*(((($C$19+$G$20)-$AI225)*($O$20/($O$19/2)))*$AZ$11)/3)*$AJ$29))),IF('Silo Levels'!$L$18="Pumping",(($D$18*$AJ$29)+((PI()*(($C$21/2)^2)*($G$20-$AI225))*$AJ$29))+((($D$18+$H$18)/3)*$BE$11)+(((PI()*($C$21/2)^2*(($C$21/2)*$AZ$11))/3)*$AJ$29),(($D$18*$AJ$29)+((PI()*(($C$21/2)^2)*($G$20-$AI225))*$AJ$29))+((($D$18+$H$18)/3)*$BE$11)-(((PI()*($C$21/2)^2*(($C$21/2)*$AZ$11))/3)*$AJ$29)))</f>
        <v>125723.95437594927</v>
      </c>
    </row>
    <row r="226" spans="1:36" x14ac:dyDescent="0.3">
      <c r="A226" s="48">
        <v>19.5</v>
      </c>
      <c r="B226" s="90">
        <f t="shared" si="34"/>
        <v>65880.098310435656</v>
      </c>
      <c r="C226" s="62">
        <v>19.5</v>
      </c>
      <c r="D226" s="63">
        <f>IF($C226&gt;$G$6,IF('Silo Levels'!$L$10="Pumping",((PI()*((($C$5+$G$6)-$C226)*($O$6/($O$5/2)))^2*((($O$6+$G$6)-$C226))/3)*$D$29)+(((PI()*((($C$5+$G$6)-$C226)*($O$6/($O$5/2)))^2*(((($C$5+$G$6)-$C226)*($O$6/($O$5/2)))*$AZ$3))/3)*$D$29),(((PI()*((($C$5+$G$6)-$C226)*($O$6/($O$5/2)))^2*((($O$6+$G$6)-$C226)/3))*$D$29)-((PI()*((($C$5+$G$6)-$C226)*($O$6/($O$5/2)))^2*(((($C$5+$G$6)-$C226)*($O$6/($O$5/2)))*$AZ$3)/3)*$D$29))),IF('Silo Levels'!$L$10="Pumping",(($D$4*$D$29)+((PI()*(($C$7/2)^2)*(G$6-$C226))*$D$29))+((($D$4+$H$4)/3)*$BF$3)+(((PI()*($C$7/2)^2*(($C$7/2)*$AZ$3))/3)*$D$29),(($D$4*$D$29)+((PI()*(($C$7/2)^2)*($G$6-$C226))*$D$29))+((($D$4+$H$4)/3)*$BF$3)-(((PI()*($C$7/2)^2*(($C$7/2)*$AZ$3))/3)*$D$29)))</f>
        <v>62824.591560729459</v>
      </c>
      <c r="E226" s="73">
        <v>19.5</v>
      </c>
      <c r="F226" s="90">
        <f t="shared" si="35"/>
        <v>57516.47106586161</v>
      </c>
      <c r="G226" s="62">
        <v>19.5</v>
      </c>
      <c r="H226" s="63">
        <f>IF($G226&gt;$G$6,IF('Silo Levels'!$L$11="Pumping",((PI()*((($C$5+$G$6)-$G226)*($O$6/($O$5/2)))^2*((($O$6+$G$6)-$G226))/3)*$H$29)+(((PI()*((($C$5+$G$6)-$G226)*($O$6/($O$5/2)))^2*(((($C$5+$G$6)-$G226)*($O$6/($O$5/2)))*$AZ$4))/3)*$H$29),(((PI()*((($C$5+$G$6)-$G226)*($O$6/($O$5/2)))^2*((($O$6+$G$6)-$G226)/3))*$H$29)-((PI()*((($C$5+$G$6)-$G226)*($O$6/($O$5/2)))^2*(((($C$5+$G$6)-$G226)*($O$6/($O$5/2)))*$AZ$4)/3)*$H$29))),IF('Silo Levels'!$L$11="Pumping",(($D$4*$H$29)+((PI()*(($C$7/2)^2)*(G$6-$G226))*$H$29))+((($D$4+$H$4)/3)*$BF$4)+(((PI()*($C$7/2)^2*(($C$7/2)*$AZ$4))/3)*$H$29),(($D$4*$H$29)+((PI()*(($C$7/2)^2)*($G$6-$G226))*$H$29))+((($D$4+$H$4)/3)*$BF$4)-(((PI()*($C$7/2)^2*(($C$7/2)*$AZ$4))/3)*$H$29)))</f>
        <v>54852.695950733134</v>
      </c>
      <c r="I226" s="73">
        <v>19.5</v>
      </c>
      <c r="J226" s="85">
        <f t="shared" si="27"/>
        <v>267763.02620295162</v>
      </c>
      <c r="K226" s="57">
        <v>19.5</v>
      </c>
      <c r="L226" s="86">
        <f>IF($K226&gt;$G$13,IF('Silo Levels'!$L$12="Pumping",((PI()*((($C$12+$G$13)-$K226)*($O$13/($O$12/2)))^2*((($O$13+$G$13)-$K226))/3)*$L$29)+(((PI()*((($C$12+$G$13)-$K226)*($O$13/($O$12/2)))^2*(((($C$12+$G$13)-$K226)*($O$13/($O$12/2)))*$AZ$5))/3)*$L$29),(((PI()*((($C$12+$G$13)-$K226)*($O$13/($O$12/2)))^2*((($O$13+$G$13)-$K226)/3))*$L$29)-((PI()*((($C$12+$G$13)-$K226)*($O$13/($O$12/2)))^2*(((($C$12+$G$13)-$K226)*($O$13/($O$12/2)))*$AZ$5)/3)*$L$29))),IF('Silo Levels'!$L$12="Pumping",(($D$11*$L$29)+((PI()*(($C$14/2)^2)*($G$13-$K226))*$L$29))+((($D$11+$H$11)/3)*$BE$5)+(((PI()*($C$14/2)^2*(($C$14/2)*$AZ$5))/3)*$L$29),(($D$11*$L$29)+((PI()*(($C$14/2)^2)*($G$13-$K226))*$L$29))+((($D$11+$H$11)/3)*$BE$5)-(((PI()*($C$14/2)^2*(($C$14/2)*$AZ$5))/3)*$L$29)))</f>
        <v>253565.01952335218</v>
      </c>
      <c r="M226" s="73">
        <v>19.5</v>
      </c>
      <c r="N226" s="85">
        <f t="shared" si="28"/>
        <v>138498.26705690968</v>
      </c>
      <c r="O226" s="57">
        <v>19.5</v>
      </c>
      <c r="P226" s="86">
        <f>IF($O226&gt;$G$20,IF('Silo Levels'!$L$13="Pumping",((PI()*((($C$19+$G$20)-$O226)*($O$20/($O$19/2)))^2*((($O$20+$G$20)-$O226))/3)*$P$29)+(((PI()*((($C$19+$G$20)-$O226)*($O$20/($O$19/2)))^2*(((($C$19+$G$20)-$O226)*($O$20/($O$19/2)))*$AZ$6))/3)*$P$29),(((PI()*((($C$19+$G$20)-$O226)*($O$20/($O$19/2)))^2*((($O$20+$G$20)-$O226)/3))*$P$29)-((PI()*((($C$19+$G$20)-$O226)*($O$20/($O$19/2)))^2*(((($C$19+$G$20)-$O226)*($O$20/($O$19/2)))*$AZ$6)/3)*$P$29))),IF('Silo Levels'!$L$13="Pumping",(($D$18*$P$29)+((PI()*(($C$21/2)^2)*($G$20-$O226))*$P$29))+((($D$18+$H$18)/3)*$BE$6)+(((PI()*($C$21/2)^2*(($C$21/2)*$AZ$6))/3)*$P$29),(($D$18*$P$29)+((PI()*(($C$21/2)^2)*($G$20-$O226))*$P$29))+((($D$18+$H$18)/3)*$BE$6)-(((PI()*($C$21/2)^2*(($C$21/2)*$AZ$6))/3)*$P$29)))</f>
        <v>134413.06572488492</v>
      </c>
      <c r="Q226" s="73">
        <v>19.5</v>
      </c>
      <c r="R226" s="85">
        <f t="shared" si="29"/>
        <v>134784.13530161127</v>
      </c>
      <c r="S226" s="57">
        <v>19.5</v>
      </c>
      <c r="T226" s="86">
        <f>IF($S226&gt;$G$20,IF('Silo Levels'!$L$14="Pumping",((PI()*((($C$19+$G$20)-$S226)*($O$20/($O$19/2)))^2*((($O$20+$G$20)-$S226))/3)*$T$29)+(((PI()*((($C$19+$G$20)-$S226)*($O$20/($O$19/2)))^2*(((($C$19+$G$20)-$S226)*($O$20/($O$19/2)))*$AZ$7))/3)*$T$29),(((PI()*((($C$19+$G$20)-$S226)*($O$20/($O$19/2)))^2*((($O$20+$G$20)-$S226)/3))*$T$29)-((PI()*((($C$19+$G$20)-$S226)*($O$20/($O$19/2)))^2*(((($C$19+$G$20)-$S226)*($O$20/($O$19/2)))*$AZ$7)/3)*$T$29))),IF('Silo Levels'!$L$14="Pumping",(($D$18*$T$29)+((PI()*(($C$21/2)^2)*($G$20-$S226))*$T$29))+((($D$18+$H$18)/3)*$BE$7)+(((PI()*($C$21/2)^2*(($C$21/2)*$AZ$7))/3)*$T$29),(($D$18*$T$29)+((PI()*(($C$21/2)^2)*($G$20-$S226))*$T$29))+((($D$18+$H$18)/3)*$BE$7)-(((PI()*($C$21/2)^2*(($C$21/2)*$AZ$7))/3)*$T$29)))</f>
        <v>130810.0738304824</v>
      </c>
      <c r="U226" s="73">
        <v>19.5</v>
      </c>
      <c r="V226" s="85">
        <f t="shared" si="30"/>
        <v>131354.26740673857</v>
      </c>
      <c r="W226" s="57">
        <v>19.5</v>
      </c>
      <c r="X226" s="86">
        <f>IF($W226&gt;$G$20,IF('Silo Levels'!$L$15="Pumping",((PI()*((($C$19+$G$20)-$W226)*($O$20/($O$19/2)))^2*((($O$20+$G$20)-$W226))/3)*$X$29)+(((PI()*((($C$19+$G$20)-$W226)*($O$20/($O$19/2)))^2*(((($C$19+$G$20)-$W226)*($O$20/($O$19/2)))*$AZ$8))/3)*$X$29),(((PI()*((($C$19+$G$20)-$W226)*($O$20/($O$19/2)))^2*((($O$20+$G$20)-$W226)/3))*$X$29)-((PI()*((($C$19+$G$20)-$W226)*($O$20/($O$19/2)))^2*(((($C$19+$G$20)-$W226)*($O$20/($O$19/2)))*$AZ$8)/3)*$X$29))),IF('Silo Levels'!$L$15="Pumping",(($D$18*$X$29)+((PI()*(($C$21/2)^2)*($G$20-$W226))*$X$29))+((($D$18+$H$18)/3)*$BE$8)+(((PI()*($C$21/2)^2*(($C$21/2)*$AZ$8))/3)*$X$29),(($D$18*$X$29)+((PI()*(($C$21/2)^2)*($G$20-$W226))*$X$29))+((($D$18+$H$18)/3)*$BE$8)-(((PI()*($C$21/2)^2*(($C$21/2)*$AZ$8))/3)*$X$29)))</f>
        <v>127482.83962386906</v>
      </c>
      <c r="Y226" s="73">
        <v>19.5</v>
      </c>
      <c r="Z226" s="85">
        <f t="shared" si="31"/>
        <v>129308.31567446438</v>
      </c>
      <c r="AA226" s="57">
        <v>19.5</v>
      </c>
      <c r="AB226" s="86">
        <f>IF($AA226&gt;$G$20,IF('Silo Levels'!$L$16="Pumping",((PI()*((($C$19+$G$20)-$AA226)*($O$20/($O$19/2)))^2*((($O$20+$G$20)-$AA226))/3)*$AB$29)+(((PI()*((($C$19+$G$20)-$AA226)*($O$20/($O$19/2)))^2*(((($C$19+$G$20)-$AA226)*($O$20/($O$19/2)))*$AZ$9))/3)*$AB$29),(((PI()*((($C$19+$G$20)-$AA226)*($O$20/($O$19/2)))^2*((($O$20+$G$20)-$AA226)/3))*$AB$29)-((PI()*((($C$19+$G$20)-$AA226)*($O$20/($O$19/2)))^2*(((($C$19+$G$20)-$AA226)*($O$20/($O$19/2)))*$AZ$9)/3)*$AB$29))),IF('Silo Levels'!$L$16="Pumping",(($D$18*$AB$29)+((PI()*(($C$21/2)^2)*($G$20-$AA226))*$AB$29))+((($D$18+$H$18)/3)*$BE$9)+(((PI()*($C$21/2)^2*(($C$21/2)*$AZ$9))/3)*$AB$29),(($D$18*$AB$29)+((PI()*(($C$21/2)^2)*($G$20-$AA226))*$AB$29))+((($D$18+$H$18)/3)*$BE$9)-(((PI()*($C$21/2)^2*(($C$21/2)*$AZ$9))/3)*$AB$29)))</f>
        <v>125498.10994991317</v>
      </c>
      <c r="AC226" s="73">
        <v>19.5</v>
      </c>
      <c r="AD226" s="85">
        <f t="shared" si="32"/>
        <v>128570.72576293885</v>
      </c>
      <c r="AE226" s="57">
        <v>19.5</v>
      </c>
      <c r="AF226" s="86">
        <f>IF($AE226&gt;$G$20,IF('Silo Levels'!$L$17="Pumping",((PI()*((($C$19+$G$20)-$AE226)*($O$20/($O$19/2)))^2*((($O$20+$G$20)-$AE226))/3)*$AF$29)+(((PI()*((($C$19+$G$20)-$AE226)*($O$20/($O$19/2)))^2*(((($C$19+$G$20)-$AE226)*($O$20/($O$19/2)))*$AZ$10))/3)*$AF$29),(((PI()*((($C$19+$G$20)-$AE226)*($O$20/($O$19/2)))^2*((($O$20+$G$20)-$AE226)/3))*$AF$29)-((PI()*((($C$19+$G$20)-$AE226)*($O$20/($O$19/2)))^2*(((($C$19+$G$20)-$AE226)*($O$20/($O$19/2)))*$AZ$10)/3)*$AF$29))),IF('Silo Levels'!$L$17="Pumping",(($D$18*$AF$29)+((PI()*(($C$21/2)^2)*($G$20-$AE226))*$AF$29))+((($D$18+$H$18)/3)*$BE$10)+(((PI()*($C$21/2)^2*(($C$21/2)*$AZ$10))/3)*$AF$29),(($D$18*$AF$29)+((PI()*(($C$21/2)^2)*($G$20-$AE226))*$AF$29))+((($D$18+$H$18)/3)*$BE$10)-(((PI()*($C$21/2)^2*(($C$21/2)*$AZ$10))/3)*$AF$29)))</f>
        <v>124782.59131791299</v>
      </c>
      <c r="AG226" s="73">
        <v>19.5</v>
      </c>
      <c r="AH226" s="85">
        <f t="shared" si="33"/>
        <v>129147.48217448672</v>
      </c>
      <c r="AI226" s="57">
        <v>19.5</v>
      </c>
      <c r="AJ226" s="86">
        <f>IF($AI226&gt;$G$20,IF('Silo Levels'!$L$18="Pumping",((PI()*((($C$19+$G$20)-$AI226)*($O$20/($O$19/2)))^2*((($O$20+$G$20)-$AI226))/3)*$AJ$29)+(((PI()*((($C$19+$G$20)-$AI226)*($O$20/($O$19/2)))^2*(((($C$19+$G$20)-$AI226)*($O$20/($O$19/2)))*$AZ$11))/3)*$AJ$29),(((PI()*((($C$19+$G$20)-$AI226)*($O$20/($O$19/2)))^2*((($O$20+$G$20)-$AI226)/3))*$AJ$29)-((PI()*((($C$19+$G$20)-$AI226)*($O$20/($O$19/2)))^2*(((($C$19+$G$20)-$AI226)*($O$20/($O$19/2)))*$AZ$11)/3)*$AJ$29))),IF('Silo Levels'!$L$18="Pumping",(($D$18*$AJ$29)+((PI()*(($C$21/2)^2)*($G$20-$AI226))*$AJ$29))+((($D$18+$H$18)/3)*$BE$11)+(((PI()*($C$21/2)^2*(($C$21/2)*$AZ$11))/3)*$AJ$29),(($D$18*$AJ$29)+((PI()*(($C$21/2)^2)*($G$20-$AI226))*$AJ$29))+((($D$18+$H$18)/3)*$BE$11)-(((PI()*($C$21/2)^2*(($C$21/2)*$AZ$11))/3)*$AJ$29)))</f>
        <v>125342.08915287461</v>
      </c>
    </row>
    <row r="227" spans="1:36" x14ac:dyDescent="0.3">
      <c r="A227" s="48">
        <v>19.600000000000001</v>
      </c>
      <c r="B227" s="90">
        <f t="shared" si="34"/>
        <v>65442.076436908814</v>
      </c>
      <c r="C227" s="62">
        <v>19.600000000000001</v>
      </c>
      <c r="D227" s="63">
        <f>IF($C227&gt;$G$6,IF('Silo Levels'!$L$10="Pumping",((PI()*((($C$5+$G$6)-$C227)*($O$6/($O$5/2)))^2*((($O$6+$G$6)-$C227))/3)*$D$29)+(((PI()*((($C$5+$G$6)-$C227)*($O$6/($O$5/2)))^2*(((($C$5+$G$6)-$C227)*($O$6/($O$5/2)))*$AZ$3))/3)*$D$29),(((PI()*((($C$5+$G$6)-$C227)*($O$6/($O$5/2)))^2*((($O$6+$G$6)-$C227)/3))*$D$29)-((PI()*((($C$5+$G$6)-$C227)*($O$6/($O$5/2)))^2*(((($C$5+$G$6)-$C227)*($O$6/($O$5/2)))*$AZ$3)/3)*$D$29))),IF('Silo Levels'!$L$10="Pumping",(($D$4*$D$29)+((PI()*(($C$7/2)^2)*(G$6-$C227))*$D$29))+((($D$4+$H$4)/3)*$BF$3)+(((PI()*($C$7/2)^2*(($C$7/2)*$AZ$3))/3)*$D$29),(($D$4*$D$29)+((PI()*(($C$7/2)^2)*($G$6-$C227))*$D$29))+((($D$4+$H$4)/3)*$BF$3)-(((PI()*($C$7/2)^2*(($C$7/2)*$AZ$3))/3)*$D$29)))</f>
        <v>62386.569687202616</v>
      </c>
      <c r="E227" s="73">
        <v>19.600000000000001</v>
      </c>
      <c r="F227" s="90">
        <f t="shared" si="35"/>
        <v>57134.605842786936</v>
      </c>
      <c r="G227" s="62">
        <v>19.600000000000001</v>
      </c>
      <c r="H227" s="63">
        <f>IF($G227&gt;$G$6,IF('Silo Levels'!$L$11="Pumping",((PI()*((($C$5+$G$6)-$G227)*($O$6/($O$5/2)))^2*((($O$6+$G$6)-$G227))/3)*$H$29)+(((PI()*((($C$5+$G$6)-$G227)*($O$6/($O$5/2)))^2*(((($C$5+$G$6)-$G227)*($O$6/($O$5/2)))*$AZ$4))/3)*$H$29),(((PI()*((($C$5+$G$6)-$G227)*($O$6/($O$5/2)))^2*((($O$6+$G$6)-$G227)/3))*$H$29)-((PI()*((($C$5+$G$6)-$G227)*($O$6/($O$5/2)))^2*(((($C$5+$G$6)-$G227)*($O$6/($O$5/2)))*$AZ$4)/3)*$H$29))),IF('Silo Levels'!$L$11="Pumping",(($D$4*$H$29)+((PI()*(($C$7/2)^2)*(G$6-$G227))*$H$29))+((($D$4+$H$4)/3)*$BF$4)+(((PI()*($C$7/2)^2*(($C$7/2)*$AZ$4))/3)*$H$29),(($D$4*$H$29)+((PI()*(($C$7/2)^2)*($G$6-$G227))*$H$29))+((($D$4+$H$4)/3)*$BF$4)-(((PI()*($C$7/2)^2*(($C$7/2)*$AZ$4))/3)*$H$29)))</f>
        <v>54470.830727658453</v>
      </c>
      <c r="I227" s="73">
        <v>19.600000000000001</v>
      </c>
      <c r="J227" s="85">
        <f t="shared" si="27"/>
        <v>266844.06136932055</v>
      </c>
      <c r="K227" s="57">
        <v>19.600000000000001</v>
      </c>
      <c r="L227" s="86">
        <f>IF($K227&gt;$G$13,IF('Silo Levels'!$L$12="Pumping",((PI()*((($C$12+$G$13)-$K227)*($O$13/($O$12/2)))^2*((($O$13+$G$13)-$K227))/3)*$L$29)+(((PI()*((($C$12+$G$13)-$K227)*($O$13/($O$12/2)))^2*(((($C$12+$G$13)-$K227)*($O$13/($O$12/2)))*$AZ$5))/3)*$L$29),(((PI()*((($C$12+$G$13)-$K227)*($O$13/($O$12/2)))^2*((($O$13+$G$13)-$K227)/3))*$L$29)-((PI()*((($C$12+$G$13)-$K227)*($O$13/($O$12/2)))^2*(((($C$12+$G$13)-$K227)*($O$13/($O$12/2)))*$AZ$5)/3)*$L$29))),IF('Silo Levels'!$L$12="Pumping",(($D$11*$L$29)+((PI()*(($C$14/2)^2)*($G$13-$K227))*$L$29))+((($D$11+$H$11)/3)*$BE$5)+(((PI()*($C$14/2)^2*(($C$14/2)*$AZ$5))/3)*$L$29),(($D$11*$L$29)+((PI()*(($C$14/2)^2)*($G$13-$K227))*$L$29))+((($D$11+$H$11)/3)*$BE$5)-(((PI()*($C$14/2)^2*(($C$14/2)*$AZ$5))/3)*$L$29)))</f>
        <v>252646.05468972112</v>
      </c>
      <c r="M227" s="73">
        <v>19.600000000000001</v>
      </c>
      <c r="N227" s="85">
        <f t="shared" si="28"/>
        <v>138088.32350860894</v>
      </c>
      <c r="O227" s="57">
        <v>19.600000000000001</v>
      </c>
      <c r="P227" s="86">
        <f>IF($O227&gt;$G$20,IF('Silo Levels'!$L$13="Pumping",((PI()*((($C$19+$G$20)-$O227)*($O$20/($O$19/2)))^2*((($O$20+$G$20)-$O227))/3)*$P$29)+(((PI()*((($C$19+$G$20)-$O227)*($O$20/($O$19/2)))^2*(((($C$19+$G$20)-$O227)*($O$20/($O$19/2)))*$AZ$6))/3)*$P$29),(((PI()*((($C$19+$G$20)-$O227)*($O$20/($O$19/2)))^2*((($O$20+$G$20)-$O227)/3))*$P$29)-((PI()*((($C$19+$G$20)-$O227)*($O$20/($O$19/2)))^2*(((($C$19+$G$20)-$O227)*($O$20/($O$19/2)))*$AZ$6)/3)*$P$29))),IF('Silo Levels'!$L$13="Pumping",(($D$18*$P$29)+((PI()*(($C$21/2)^2)*($G$20-$O227))*$P$29))+((($D$18+$H$18)/3)*$BE$6)+(((PI()*($C$21/2)^2*(($C$21/2)*$AZ$6))/3)*$P$29),(($D$18*$P$29)+((PI()*(($C$21/2)^2)*($G$20-$O227))*$P$29))+((($D$18+$H$18)/3)*$BE$6)-(((PI()*($C$21/2)^2*(($C$21/2)*$AZ$6))/3)*$P$29)))</f>
        <v>134003.12217658418</v>
      </c>
      <c r="Q227" s="73">
        <v>19.600000000000001</v>
      </c>
      <c r="R227" s="85">
        <f t="shared" si="29"/>
        <v>134385.34446409033</v>
      </c>
      <c r="S227" s="57">
        <v>19.600000000000001</v>
      </c>
      <c r="T227" s="86">
        <f>IF($S227&gt;$G$20,IF('Silo Levels'!$L$14="Pumping",((PI()*((($C$19+$G$20)-$S227)*($O$20/($O$19/2)))^2*((($O$20+$G$20)-$S227))/3)*$T$29)+(((PI()*((($C$19+$G$20)-$S227)*($O$20/($O$19/2)))^2*(((($C$19+$G$20)-$S227)*($O$20/($O$19/2)))*$AZ$7))/3)*$T$29),(((PI()*((($C$19+$G$20)-$S227)*($O$20/($O$19/2)))^2*((($O$20+$G$20)-$S227)/3))*$T$29)-((PI()*((($C$19+$G$20)-$S227)*($O$20/($O$19/2)))^2*(((($C$19+$G$20)-$S227)*($O$20/($O$19/2)))*$AZ$7)/3)*$T$29))),IF('Silo Levels'!$L$14="Pumping",(($D$18*$T$29)+((PI()*(($C$21/2)^2)*($G$20-$S227))*$T$29))+((($D$18+$H$18)/3)*$BE$7)+(((PI()*($C$21/2)^2*(($C$21/2)*$AZ$7))/3)*$T$29),(($D$18*$T$29)+((PI()*(($C$21/2)^2)*($G$20-$S227))*$T$29))+((($D$18+$H$18)/3)*$BE$7)-(((PI()*($C$21/2)^2*(($C$21/2)*$AZ$7))/3)*$T$29)))</f>
        <v>130411.28299296147</v>
      </c>
      <c r="U227" s="73">
        <v>19.600000000000001</v>
      </c>
      <c r="V227" s="85">
        <f t="shared" si="30"/>
        <v>130965.77569891053</v>
      </c>
      <c r="W227" s="57">
        <v>19.600000000000001</v>
      </c>
      <c r="X227" s="86">
        <f>IF($W227&gt;$G$20,IF('Silo Levels'!$L$15="Pumping",((PI()*((($C$19+$G$20)-$W227)*($O$20/($O$19/2)))^2*((($O$20+$G$20)-$W227))/3)*$X$29)+(((PI()*((($C$19+$G$20)-$W227)*($O$20/($O$19/2)))^2*(((($C$19+$G$20)-$W227)*($O$20/($O$19/2)))*$AZ$8))/3)*$X$29),(((PI()*((($C$19+$G$20)-$W227)*($O$20/($O$19/2)))^2*((($O$20+$G$20)-$W227)/3))*$X$29)-((PI()*((($C$19+$G$20)-$W227)*($O$20/($O$19/2)))^2*(((($C$19+$G$20)-$W227)*($O$20/($O$19/2)))*$AZ$8)/3)*$X$29))),IF('Silo Levels'!$L$15="Pumping",(($D$18*$X$29)+((PI()*(($C$21/2)^2)*($G$20-$W227))*$X$29))+((($D$18+$H$18)/3)*$BE$8)+(((PI()*($C$21/2)^2*(($C$21/2)*$AZ$8))/3)*$X$29),(($D$18*$X$29)+((PI()*(($C$21/2)^2)*($G$20-$W227))*$X$29))+((($D$18+$H$18)/3)*$BE$8)-(((PI()*($C$21/2)^2*(($C$21/2)*$AZ$8))/3)*$X$29)))</f>
        <v>127094.34791604102</v>
      </c>
      <c r="Y227" s="73">
        <v>19.600000000000001</v>
      </c>
      <c r="Z227" s="85">
        <f t="shared" si="31"/>
        <v>128925.96750419584</v>
      </c>
      <c r="AA227" s="57">
        <v>19.600000000000001</v>
      </c>
      <c r="AB227" s="86">
        <f>IF($AA227&gt;$G$20,IF('Silo Levels'!$L$16="Pumping",((PI()*((($C$19+$G$20)-$AA227)*($O$20/($O$19/2)))^2*((($O$20+$G$20)-$AA227))/3)*$AB$29)+(((PI()*((($C$19+$G$20)-$AA227)*($O$20/($O$19/2)))^2*(((($C$19+$G$20)-$AA227)*($O$20/($O$19/2)))*$AZ$9))/3)*$AB$29),(((PI()*((($C$19+$G$20)-$AA227)*($O$20/($O$19/2)))^2*((($O$20+$G$20)-$AA227)/3))*$AB$29)-((PI()*((($C$19+$G$20)-$AA227)*($O$20/($O$19/2)))^2*(((($C$19+$G$20)-$AA227)*($O$20/($O$19/2)))*$AZ$9)/3)*$AB$29))),IF('Silo Levels'!$L$16="Pumping",(($D$18*$AB$29)+((PI()*(($C$21/2)^2)*($G$20-$AA227))*$AB$29))+((($D$18+$H$18)/3)*$BE$9)+(((PI()*($C$21/2)^2*(($C$21/2)*$AZ$9))/3)*$AB$29),(($D$18*$AB$29)+((PI()*(($C$21/2)^2)*($G$20-$AA227))*$AB$29))+((($D$18+$H$18)/3)*$BE$9)-(((PI()*($C$21/2)^2*(($C$21/2)*$AZ$9))/3)*$AB$29)))</f>
        <v>125115.76177964463</v>
      </c>
      <c r="AC227" s="73">
        <v>19.600000000000001</v>
      </c>
      <c r="AD227" s="85">
        <f t="shared" si="32"/>
        <v>128190.59241096413</v>
      </c>
      <c r="AE227" s="57">
        <v>19.600000000000001</v>
      </c>
      <c r="AF227" s="86">
        <f>IF($AE227&gt;$G$20,IF('Silo Levels'!$L$17="Pumping",((PI()*((($C$19+$G$20)-$AE227)*($O$20/($O$19/2)))^2*((($O$20+$G$20)-$AE227))/3)*$AF$29)+(((PI()*((($C$19+$G$20)-$AE227)*($O$20/($O$19/2)))^2*(((($C$19+$G$20)-$AE227)*($O$20/($O$19/2)))*$AZ$10))/3)*$AF$29),(((PI()*((($C$19+$G$20)-$AE227)*($O$20/($O$19/2)))^2*((($O$20+$G$20)-$AE227)/3))*$AF$29)-((PI()*((($C$19+$G$20)-$AE227)*($O$20/($O$19/2)))^2*(((($C$19+$G$20)-$AE227)*($O$20/($O$19/2)))*$AZ$10)/3)*$AF$29))),IF('Silo Levels'!$L$17="Pumping",(($D$18*$AF$29)+((PI()*(($C$21/2)^2)*($G$20-$AE227))*$AF$29))+((($D$18+$H$18)/3)*$BE$10)+(((PI()*($C$21/2)^2*(($C$21/2)*$AZ$10))/3)*$AF$29),(($D$18*$AF$29)+((PI()*(($C$21/2)^2)*($G$20-$AE227))*$AF$29))+((($D$18+$H$18)/3)*$BE$10)-(((PI()*($C$21/2)^2*(($C$21/2)*$AZ$10))/3)*$AF$29)))</f>
        <v>124402.45796593827</v>
      </c>
      <c r="AG227" s="73">
        <v>19.600000000000001</v>
      </c>
      <c r="AH227" s="85">
        <f t="shared" si="33"/>
        <v>128765.61695141204</v>
      </c>
      <c r="AI227" s="57">
        <v>19.600000000000001</v>
      </c>
      <c r="AJ227" s="86">
        <f>IF($AI227&gt;$G$20,IF('Silo Levels'!$L$18="Pumping",((PI()*((($C$19+$G$20)-$AI227)*($O$20/($O$19/2)))^2*((($O$20+$G$20)-$AI227))/3)*$AJ$29)+(((PI()*((($C$19+$G$20)-$AI227)*($O$20/($O$19/2)))^2*(((($C$19+$G$20)-$AI227)*($O$20/($O$19/2)))*$AZ$11))/3)*$AJ$29),(((PI()*((($C$19+$G$20)-$AI227)*($O$20/($O$19/2)))^2*((($O$20+$G$20)-$AI227)/3))*$AJ$29)-((PI()*((($C$19+$G$20)-$AI227)*($O$20/($O$19/2)))^2*(((($C$19+$G$20)-$AI227)*($O$20/($O$19/2)))*$AZ$11)/3)*$AJ$29))),IF('Silo Levels'!$L$18="Pumping",(($D$18*$AJ$29)+((PI()*(($C$21/2)^2)*($G$20-$AI227))*$AJ$29))+((($D$18+$H$18)/3)*$BE$11)+(((PI()*($C$21/2)^2*(($C$21/2)*$AZ$11))/3)*$AJ$29),(($D$18*$AJ$29)+((PI()*(($C$21/2)^2)*($G$20-$AI227))*$AJ$29))+((($D$18+$H$18)/3)*$BE$11)-(((PI()*($C$21/2)^2*(($C$21/2)*$AZ$11))/3)*$AJ$29)))</f>
        <v>124960.22392979993</v>
      </c>
    </row>
    <row r="228" spans="1:36" x14ac:dyDescent="0.3">
      <c r="A228" s="48">
        <v>19.7</v>
      </c>
      <c r="B228" s="90">
        <f t="shared" si="34"/>
        <v>65004.054563382</v>
      </c>
      <c r="C228" s="62">
        <v>19.7</v>
      </c>
      <c r="D228" s="63">
        <f>IF($C228&gt;$G$6,IF('Silo Levels'!$L$10="Pumping",((PI()*((($C$5+$G$6)-$C228)*($O$6/($O$5/2)))^2*((($O$6+$G$6)-$C228))/3)*$D$29)+(((PI()*((($C$5+$G$6)-$C228)*($O$6/($O$5/2)))^2*(((($C$5+$G$6)-$C228)*($O$6/($O$5/2)))*$AZ$3))/3)*$D$29),(((PI()*((($C$5+$G$6)-$C228)*($O$6/($O$5/2)))^2*((($O$6+$G$6)-$C228)/3))*$D$29)-((PI()*((($C$5+$G$6)-$C228)*($O$6/($O$5/2)))^2*(((($C$5+$G$6)-$C228)*($O$6/($O$5/2)))*$AZ$3)/3)*$D$29))),IF('Silo Levels'!$L$10="Pumping",(($D$4*$D$29)+((PI()*(($C$7/2)^2)*(G$6-$C228))*$D$29))+((($D$4+$H$4)/3)*$BF$3)+(((PI()*($C$7/2)^2*(($C$7/2)*$AZ$3))/3)*$D$29),(($D$4*$D$29)+((PI()*(($C$7/2)^2)*($G$6-$C228))*$D$29))+((($D$4+$H$4)/3)*$BF$3)-(((PI()*($C$7/2)^2*(($C$7/2)*$AZ$3))/3)*$D$29)))</f>
        <v>61948.547813675803</v>
      </c>
      <c r="E228" s="73">
        <v>19.7</v>
      </c>
      <c r="F228" s="90">
        <f t="shared" si="35"/>
        <v>56752.740619712276</v>
      </c>
      <c r="G228" s="62">
        <v>19.7</v>
      </c>
      <c r="H228" s="63">
        <f>IF($G228&gt;$G$6,IF('Silo Levels'!$L$11="Pumping",((PI()*((($C$5+$G$6)-$G228)*($O$6/($O$5/2)))^2*((($O$6+$G$6)-$G228))/3)*$H$29)+(((PI()*((($C$5+$G$6)-$G228)*($O$6/($O$5/2)))^2*(((($C$5+$G$6)-$G228)*($O$6/($O$5/2)))*$AZ$4))/3)*$H$29),(((PI()*((($C$5+$G$6)-$G228)*($O$6/($O$5/2)))^2*((($O$6+$G$6)-$G228)/3))*$H$29)-((PI()*((($C$5+$G$6)-$G228)*($O$6/($O$5/2)))^2*(((($C$5+$G$6)-$G228)*($O$6/($O$5/2)))*$AZ$4)/3)*$H$29))),IF('Silo Levels'!$L$11="Pumping",(($D$4*$H$29)+((PI()*(($C$7/2)^2)*(G$6-$G228))*$H$29))+((($D$4+$H$4)/3)*$BF$4)+(((PI()*($C$7/2)^2*(($C$7/2)*$AZ$4))/3)*$H$29),(($D$4*$H$29)+((PI()*(($C$7/2)^2)*($G$6-$G228))*$H$29))+((($D$4+$H$4)/3)*$BF$4)-(((PI()*($C$7/2)^2*(($C$7/2)*$AZ$4))/3)*$H$29)))</f>
        <v>54088.965504583801</v>
      </c>
      <c r="I228" s="73">
        <v>19.7</v>
      </c>
      <c r="J228" s="85">
        <f t="shared" si="27"/>
        <v>265925.09653568955</v>
      </c>
      <c r="K228" s="57">
        <v>19.7</v>
      </c>
      <c r="L228" s="86">
        <f>IF($K228&gt;$G$13,IF('Silo Levels'!$L$12="Pumping",((PI()*((($C$12+$G$13)-$K228)*($O$13/($O$12/2)))^2*((($O$13+$G$13)-$K228))/3)*$L$29)+(((PI()*((($C$12+$G$13)-$K228)*($O$13/($O$12/2)))^2*(((($C$12+$G$13)-$K228)*($O$13/($O$12/2)))*$AZ$5))/3)*$L$29),(((PI()*((($C$12+$G$13)-$K228)*($O$13/($O$12/2)))^2*((($O$13+$G$13)-$K228)/3))*$L$29)-((PI()*((($C$12+$G$13)-$K228)*($O$13/($O$12/2)))^2*(((($C$12+$G$13)-$K228)*($O$13/($O$12/2)))*$AZ$5)/3)*$L$29))),IF('Silo Levels'!$L$12="Pumping",(($D$11*$L$29)+((PI()*(($C$14/2)^2)*($G$13-$K228))*$L$29))+((($D$11+$H$11)/3)*$BE$5)+(((PI()*($C$14/2)^2*(($C$14/2)*$AZ$5))/3)*$L$29),(($D$11*$L$29)+((PI()*(($C$14/2)^2)*($G$13-$K228))*$L$29))+((($D$11+$H$11)/3)*$BE$5)-(((PI()*($C$14/2)^2*(($C$14/2)*$AZ$5))/3)*$L$29)))</f>
        <v>251727.08985609011</v>
      </c>
      <c r="M228" s="73">
        <v>19.7</v>
      </c>
      <c r="N228" s="85">
        <f t="shared" si="28"/>
        <v>137678.37996030823</v>
      </c>
      <c r="O228" s="57">
        <v>19.7</v>
      </c>
      <c r="P228" s="86">
        <f>IF($O228&gt;$G$20,IF('Silo Levels'!$L$13="Pumping",((PI()*((($C$19+$G$20)-$O228)*($O$20/($O$19/2)))^2*((($O$20+$G$20)-$O228))/3)*$P$29)+(((PI()*((($C$19+$G$20)-$O228)*($O$20/($O$19/2)))^2*(((($C$19+$G$20)-$O228)*($O$20/($O$19/2)))*$AZ$6))/3)*$P$29),(((PI()*((($C$19+$G$20)-$O228)*($O$20/($O$19/2)))^2*((($O$20+$G$20)-$O228)/3))*$P$29)-((PI()*((($C$19+$G$20)-$O228)*($O$20/($O$19/2)))^2*(((($C$19+$G$20)-$O228)*($O$20/($O$19/2)))*$AZ$6)/3)*$P$29))),IF('Silo Levels'!$L$13="Pumping",(($D$18*$P$29)+((PI()*(($C$21/2)^2)*($G$20-$O228))*$P$29))+((($D$18+$H$18)/3)*$BE$6)+(((PI()*($C$21/2)^2*(($C$21/2)*$AZ$6))/3)*$P$29),(($D$18*$P$29)+((PI()*(($C$21/2)^2)*($G$20-$O228))*$P$29))+((($D$18+$H$18)/3)*$BE$6)-(((PI()*($C$21/2)^2*(($C$21/2)*$AZ$6))/3)*$P$29)))</f>
        <v>133593.17862828347</v>
      </c>
      <c r="Q228" s="73">
        <v>19.7</v>
      </c>
      <c r="R228" s="85">
        <f t="shared" si="29"/>
        <v>133986.5536265694</v>
      </c>
      <c r="S228" s="57">
        <v>19.7</v>
      </c>
      <c r="T228" s="86">
        <f>IF($S228&gt;$G$20,IF('Silo Levels'!$L$14="Pumping",((PI()*((($C$19+$G$20)-$S228)*($O$20/($O$19/2)))^2*((($O$20+$G$20)-$S228))/3)*$T$29)+(((PI()*((($C$19+$G$20)-$S228)*($O$20/($O$19/2)))^2*(((($C$19+$G$20)-$S228)*($O$20/($O$19/2)))*$AZ$7))/3)*$T$29),(((PI()*((($C$19+$G$20)-$S228)*($O$20/($O$19/2)))^2*((($O$20+$G$20)-$S228)/3))*$T$29)-((PI()*((($C$19+$G$20)-$S228)*($O$20/($O$19/2)))^2*(((($C$19+$G$20)-$S228)*($O$20/($O$19/2)))*$AZ$7)/3)*$T$29))),IF('Silo Levels'!$L$14="Pumping",(($D$18*$T$29)+((PI()*(($C$21/2)^2)*($G$20-$S228))*$T$29))+((($D$18+$H$18)/3)*$BE$7)+(((PI()*($C$21/2)^2*(($C$21/2)*$AZ$7))/3)*$T$29),(($D$18*$T$29)+((PI()*(($C$21/2)^2)*($G$20-$S228))*$T$29))+((($D$18+$H$18)/3)*$BE$7)-(((PI()*($C$21/2)^2*(($C$21/2)*$AZ$7))/3)*$T$29)))</f>
        <v>130012.49215544053</v>
      </c>
      <c r="U228" s="73">
        <v>19.7</v>
      </c>
      <c r="V228" s="85">
        <f t="shared" si="30"/>
        <v>130577.28399108251</v>
      </c>
      <c r="W228" s="57">
        <v>19.7</v>
      </c>
      <c r="X228" s="86">
        <f>IF($W228&gt;$G$20,IF('Silo Levels'!$L$15="Pumping",((PI()*((($C$19+$G$20)-$W228)*($O$20/($O$19/2)))^2*((($O$20+$G$20)-$W228))/3)*$X$29)+(((PI()*((($C$19+$G$20)-$W228)*($O$20/($O$19/2)))^2*(((($C$19+$G$20)-$W228)*($O$20/($O$19/2)))*$AZ$8))/3)*$X$29),(((PI()*((($C$19+$G$20)-$W228)*($O$20/($O$19/2)))^2*((($O$20+$G$20)-$W228)/3))*$X$29)-((PI()*((($C$19+$G$20)-$W228)*($O$20/($O$19/2)))^2*(((($C$19+$G$20)-$W228)*($O$20/($O$19/2)))*$AZ$8)/3)*$X$29))),IF('Silo Levels'!$L$15="Pumping",(($D$18*$X$29)+((PI()*(($C$21/2)^2)*($G$20-$W228))*$X$29))+((($D$18+$H$18)/3)*$BE$8)+(((PI()*($C$21/2)^2*(($C$21/2)*$AZ$8))/3)*$X$29),(($D$18*$X$29)+((PI()*(($C$21/2)^2)*($G$20-$W228))*$X$29))+((($D$18+$H$18)/3)*$BE$8)-(((PI()*($C$21/2)^2*(($C$21/2)*$AZ$8))/3)*$X$29)))</f>
        <v>126705.85620821301</v>
      </c>
      <c r="Y228" s="73">
        <v>19.7</v>
      </c>
      <c r="Z228" s="85">
        <f t="shared" si="31"/>
        <v>128543.61933392729</v>
      </c>
      <c r="AA228" s="57">
        <v>19.7</v>
      </c>
      <c r="AB228" s="86">
        <f>IF($AA228&gt;$G$20,IF('Silo Levels'!$L$16="Pumping",((PI()*((($C$19+$G$20)-$AA228)*($O$20/($O$19/2)))^2*((($O$20+$G$20)-$AA228))/3)*$AB$29)+(((PI()*((($C$19+$G$20)-$AA228)*($O$20/($O$19/2)))^2*(((($C$19+$G$20)-$AA228)*($O$20/($O$19/2)))*$AZ$9))/3)*$AB$29),(((PI()*((($C$19+$G$20)-$AA228)*($O$20/($O$19/2)))^2*((($O$20+$G$20)-$AA228)/3))*$AB$29)-((PI()*((($C$19+$G$20)-$AA228)*($O$20/($O$19/2)))^2*(((($C$19+$G$20)-$AA228)*($O$20/($O$19/2)))*$AZ$9)/3)*$AB$29))),IF('Silo Levels'!$L$16="Pumping",(($D$18*$AB$29)+((PI()*(($C$21/2)^2)*($G$20-$AA228))*$AB$29))+((($D$18+$H$18)/3)*$BE$9)+(((PI()*($C$21/2)^2*(($C$21/2)*$AZ$9))/3)*$AB$29),(($D$18*$AB$29)+((PI()*(($C$21/2)^2)*($G$20-$AA228))*$AB$29))+((($D$18+$H$18)/3)*$BE$9)-(((PI()*($C$21/2)^2*(($C$21/2)*$AZ$9))/3)*$AB$29)))</f>
        <v>124733.41360937608</v>
      </c>
      <c r="AC228" s="73">
        <v>19.7</v>
      </c>
      <c r="AD228" s="85">
        <f t="shared" si="32"/>
        <v>127810.45905898942</v>
      </c>
      <c r="AE228" s="57">
        <v>19.7</v>
      </c>
      <c r="AF228" s="86">
        <f>IF($AE228&gt;$G$20,IF('Silo Levels'!$L$17="Pumping",((PI()*((($C$19+$G$20)-$AE228)*($O$20/($O$19/2)))^2*((($O$20+$G$20)-$AE228))/3)*$AF$29)+(((PI()*((($C$19+$G$20)-$AE228)*($O$20/($O$19/2)))^2*(((($C$19+$G$20)-$AE228)*($O$20/($O$19/2)))*$AZ$10))/3)*$AF$29),(((PI()*((($C$19+$G$20)-$AE228)*($O$20/($O$19/2)))^2*((($O$20+$G$20)-$AE228)/3))*$AF$29)-((PI()*((($C$19+$G$20)-$AE228)*($O$20/($O$19/2)))^2*(((($C$19+$G$20)-$AE228)*($O$20/($O$19/2)))*$AZ$10)/3)*$AF$29))),IF('Silo Levels'!$L$17="Pumping",(($D$18*$AF$29)+((PI()*(($C$21/2)^2)*($G$20-$AE228))*$AF$29))+((($D$18+$H$18)/3)*$BE$10)+(((PI()*($C$21/2)^2*(($C$21/2)*$AZ$10))/3)*$AF$29),(($D$18*$AF$29)+((PI()*(($C$21/2)^2)*($G$20-$AE228))*$AF$29))+((($D$18+$H$18)/3)*$BE$10)-(((PI()*($C$21/2)^2*(($C$21/2)*$AZ$10))/3)*$AF$29)))</f>
        <v>124022.32461396356</v>
      </c>
      <c r="AG228" s="73">
        <v>19.7</v>
      </c>
      <c r="AH228" s="85">
        <f t="shared" si="33"/>
        <v>128383.75172833739</v>
      </c>
      <c r="AI228" s="57">
        <v>19.7</v>
      </c>
      <c r="AJ228" s="86">
        <f>IF($AI228&gt;$G$20,IF('Silo Levels'!$L$18="Pumping",((PI()*((($C$19+$G$20)-$AI228)*($O$20/($O$19/2)))^2*((($O$20+$G$20)-$AI228))/3)*$AJ$29)+(((PI()*((($C$19+$G$20)-$AI228)*($O$20/($O$19/2)))^2*(((($C$19+$G$20)-$AI228)*($O$20/($O$19/2)))*$AZ$11))/3)*$AJ$29),(((PI()*((($C$19+$G$20)-$AI228)*($O$20/($O$19/2)))^2*((($O$20+$G$20)-$AI228)/3))*$AJ$29)-((PI()*((($C$19+$G$20)-$AI228)*($O$20/($O$19/2)))^2*(((($C$19+$G$20)-$AI228)*($O$20/($O$19/2)))*$AZ$11)/3)*$AJ$29))),IF('Silo Levels'!$L$18="Pumping",(($D$18*$AJ$29)+((PI()*(($C$21/2)^2)*($G$20-$AI228))*$AJ$29))+((($D$18+$H$18)/3)*$BE$11)+(((PI()*($C$21/2)^2*(($C$21/2)*$AZ$11))/3)*$AJ$29),(($D$18*$AJ$29)+((PI()*(($C$21/2)^2)*($G$20-$AI228))*$AJ$29))+((($D$18+$H$18)/3)*$BE$11)-(((PI()*($C$21/2)^2*(($C$21/2)*$AZ$11))/3)*$AJ$29)))</f>
        <v>124578.35870672528</v>
      </c>
    </row>
    <row r="229" spans="1:36" x14ac:dyDescent="0.3">
      <c r="A229" s="48">
        <v>19.8</v>
      </c>
      <c r="B229" s="90">
        <f t="shared" si="34"/>
        <v>64566.032689855179</v>
      </c>
      <c r="C229" s="62">
        <v>19.8</v>
      </c>
      <c r="D229" s="63">
        <f>IF($C229&gt;$G$6,IF('Silo Levels'!$L$10="Pumping",((PI()*((($C$5+$G$6)-$C229)*($O$6/($O$5/2)))^2*((($O$6+$G$6)-$C229))/3)*$D$29)+(((PI()*((($C$5+$G$6)-$C229)*($O$6/($O$5/2)))^2*(((($C$5+$G$6)-$C229)*($O$6/($O$5/2)))*$AZ$3))/3)*$D$29),(((PI()*((($C$5+$G$6)-$C229)*($O$6/($O$5/2)))^2*((($O$6+$G$6)-$C229)/3))*$D$29)-((PI()*((($C$5+$G$6)-$C229)*($O$6/($O$5/2)))^2*(((($C$5+$G$6)-$C229)*($O$6/($O$5/2)))*$AZ$3)/3)*$D$29))),IF('Silo Levels'!$L$10="Pumping",(($D$4*$D$29)+((PI()*(($C$7/2)^2)*(G$6-$C229))*$D$29))+((($D$4+$H$4)/3)*$BF$3)+(((PI()*($C$7/2)^2*(($C$7/2)*$AZ$3))/3)*$D$29),(($D$4*$D$29)+((PI()*(($C$7/2)^2)*($G$6-$C229))*$D$29))+((($D$4+$H$4)/3)*$BF$3)-(((PI()*($C$7/2)^2*(($C$7/2)*$AZ$3))/3)*$D$29)))</f>
        <v>61510.525940148982</v>
      </c>
      <c r="E229" s="73">
        <v>19.8</v>
      </c>
      <c r="F229" s="90">
        <f t="shared" si="35"/>
        <v>56370.87539663761</v>
      </c>
      <c r="G229" s="62">
        <v>19.8</v>
      </c>
      <c r="H229" s="63">
        <f>IF($G229&gt;$G$6,IF('Silo Levels'!$L$11="Pumping",((PI()*((($C$5+$G$6)-$G229)*($O$6/($O$5/2)))^2*((($O$6+$G$6)-$G229))/3)*$H$29)+(((PI()*((($C$5+$G$6)-$G229)*($O$6/($O$5/2)))^2*(((($C$5+$G$6)-$G229)*($O$6/($O$5/2)))*$AZ$4))/3)*$H$29),(((PI()*((($C$5+$G$6)-$G229)*($O$6/($O$5/2)))^2*((($O$6+$G$6)-$G229)/3))*$H$29)-((PI()*((($C$5+$G$6)-$G229)*($O$6/($O$5/2)))^2*(((($C$5+$G$6)-$G229)*($O$6/($O$5/2)))*$AZ$4)/3)*$H$29))),IF('Silo Levels'!$L$11="Pumping",(($D$4*$H$29)+((PI()*(($C$7/2)^2)*(G$6-$G229))*$H$29))+((($D$4+$H$4)/3)*$BF$4)+(((PI()*($C$7/2)^2*(($C$7/2)*$AZ$4))/3)*$H$29),(($D$4*$H$29)+((PI()*(($C$7/2)^2)*($G$6-$G229))*$H$29))+((($D$4+$H$4)/3)*$BF$4)-(((PI()*($C$7/2)^2*(($C$7/2)*$AZ$4))/3)*$H$29)))</f>
        <v>53707.100281509134</v>
      </c>
      <c r="I229" s="73">
        <v>19.8</v>
      </c>
      <c r="J229" s="85">
        <f t="shared" si="27"/>
        <v>265006.13170205848</v>
      </c>
      <c r="K229" s="57">
        <v>19.8</v>
      </c>
      <c r="L229" s="86">
        <f>IF($K229&gt;$G$13,IF('Silo Levels'!$L$12="Pumping",((PI()*((($C$12+$G$13)-$K229)*($O$13/($O$12/2)))^2*((($O$13+$G$13)-$K229))/3)*$L$29)+(((PI()*((($C$12+$G$13)-$K229)*($O$13/($O$12/2)))^2*(((($C$12+$G$13)-$K229)*($O$13/($O$12/2)))*$AZ$5))/3)*$L$29),(((PI()*((($C$12+$G$13)-$K229)*($O$13/($O$12/2)))^2*((($O$13+$G$13)-$K229)/3))*$L$29)-((PI()*((($C$12+$G$13)-$K229)*($O$13/($O$12/2)))^2*(((($C$12+$G$13)-$K229)*($O$13/($O$12/2)))*$AZ$5)/3)*$L$29))),IF('Silo Levels'!$L$12="Pumping",(($D$11*$L$29)+((PI()*(($C$14/2)^2)*($G$13-$K229))*$L$29))+((($D$11+$H$11)/3)*$BE$5)+(((PI()*($C$14/2)^2*(($C$14/2)*$AZ$5))/3)*$L$29),(($D$11*$L$29)+((PI()*(($C$14/2)^2)*($G$13-$K229))*$L$29))+((($D$11+$H$11)/3)*$BE$5)-(((PI()*($C$14/2)^2*(($C$14/2)*$AZ$5))/3)*$L$29)))</f>
        <v>250808.12502245905</v>
      </c>
      <c r="M229" s="73">
        <v>19.8</v>
      </c>
      <c r="N229" s="85">
        <f t="shared" si="28"/>
        <v>137268.43641200746</v>
      </c>
      <c r="O229" s="57">
        <v>19.8</v>
      </c>
      <c r="P229" s="86">
        <f>IF($O229&gt;$G$20,IF('Silo Levels'!$L$13="Pumping",((PI()*((($C$19+$G$20)-$O229)*($O$20/($O$19/2)))^2*((($O$20+$G$20)-$O229))/3)*$P$29)+(((PI()*((($C$19+$G$20)-$O229)*($O$20/($O$19/2)))^2*(((($C$19+$G$20)-$O229)*($O$20/($O$19/2)))*$AZ$6))/3)*$P$29),(((PI()*((($C$19+$G$20)-$O229)*($O$20/($O$19/2)))^2*((($O$20+$G$20)-$O229)/3))*$P$29)-((PI()*((($C$19+$G$20)-$O229)*($O$20/($O$19/2)))^2*(((($C$19+$G$20)-$O229)*($O$20/($O$19/2)))*$AZ$6)/3)*$P$29))),IF('Silo Levels'!$L$13="Pumping",(($D$18*$P$29)+((PI()*(($C$21/2)^2)*($G$20-$O229))*$P$29))+((($D$18+$H$18)/3)*$BE$6)+(((PI()*($C$21/2)^2*(($C$21/2)*$AZ$6))/3)*$P$29),(($D$18*$P$29)+((PI()*(($C$21/2)^2)*($G$20-$O229))*$P$29))+((($D$18+$H$18)/3)*$BE$6)-(((PI()*($C$21/2)^2*(($C$21/2)*$AZ$6))/3)*$P$29)))</f>
        <v>133183.2350799827</v>
      </c>
      <c r="Q229" s="73">
        <v>19.8</v>
      </c>
      <c r="R229" s="85">
        <f t="shared" si="29"/>
        <v>133587.76278904846</v>
      </c>
      <c r="S229" s="57">
        <v>19.8</v>
      </c>
      <c r="T229" s="86">
        <f>IF($S229&gt;$G$20,IF('Silo Levels'!$L$14="Pumping",((PI()*((($C$19+$G$20)-$S229)*($O$20/($O$19/2)))^2*((($O$20+$G$20)-$S229))/3)*$T$29)+(((PI()*((($C$19+$G$20)-$S229)*($O$20/($O$19/2)))^2*(((($C$19+$G$20)-$S229)*($O$20/($O$19/2)))*$AZ$7))/3)*$T$29),(((PI()*((($C$19+$G$20)-$S229)*($O$20/($O$19/2)))^2*((($O$20+$G$20)-$S229)/3))*$T$29)-((PI()*((($C$19+$G$20)-$S229)*($O$20/($O$19/2)))^2*(((($C$19+$G$20)-$S229)*($O$20/($O$19/2)))*$AZ$7)/3)*$T$29))),IF('Silo Levels'!$L$14="Pumping",(($D$18*$T$29)+((PI()*(($C$21/2)^2)*($G$20-$S229))*$T$29))+((($D$18+$H$18)/3)*$BE$7)+(((PI()*($C$21/2)^2*(($C$21/2)*$AZ$7))/3)*$T$29),(($D$18*$T$29)+((PI()*(($C$21/2)^2)*($G$20-$S229))*$T$29))+((($D$18+$H$18)/3)*$BE$7)-(((PI()*($C$21/2)^2*(($C$21/2)*$AZ$7))/3)*$T$29)))</f>
        <v>129613.70131791959</v>
      </c>
      <c r="U229" s="73">
        <v>19.8</v>
      </c>
      <c r="V229" s="85">
        <f t="shared" si="30"/>
        <v>130188.79228325449</v>
      </c>
      <c r="W229" s="57">
        <v>19.8</v>
      </c>
      <c r="X229" s="86">
        <f>IF($W229&gt;$G$20,IF('Silo Levels'!$L$15="Pumping",((PI()*((($C$19+$G$20)-$W229)*($O$20/($O$19/2)))^2*((($O$20+$G$20)-$W229))/3)*$X$29)+(((PI()*((($C$19+$G$20)-$W229)*($O$20/($O$19/2)))^2*(((($C$19+$G$20)-$W229)*($O$20/($O$19/2)))*$AZ$8))/3)*$X$29),(((PI()*((($C$19+$G$20)-$W229)*($O$20/($O$19/2)))^2*((($O$20+$G$20)-$W229)/3))*$X$29)-((PI()*((($C$19+$G$20)-$W229)*($O$20/($O$19/2)))^2*(((($C$19+$G$20)-$W229)*($O$20/($O$19/2)))*$AZ$8)/3)*$X$29))),IF('Silo Levels'!$L$15="Pumping",(($D$18*$X$29)+((PI()*(($C$21/2)^2)*($G$20-$W229))*$X$29))+((($D$18+$H$18)/3)*$BE$8)+(((PI()*($C$21/2)^2*(($C$21/2)*$AZ$8))/3)*$X$29),(($D$18*$X$29)+((PI()*(($C$21/2)^2)*($G$20-$W229))*$X$29))+((($D$18+$H$18)/3)*$BE$8)-(((PI()*($C$21/2)^2*(($C$21/2)*$AZ$8))/3)*$X$29)))</f>
        <v>126317.36450038498</v>
      </c>
      <c r="Y229" s="73">
        <v>19.8</v>
      </c>
      <c r="Z229" s="85">
        <f t="shared" si="31"/>
        <v>128161.27116365872</v>
      </c>
      <c r="AA229" s="57">
        <v>19.8</v>
      </c>
      <c r="AB229" s="86">
        <f>IF($AA229&gt;$G$20,IF('Silo Levels'!$L$16="Pumping",((PI()*((($C$19+$G$20)-$AA229)*($O$20/($O$19/2)))^2*((($O$20+$G$20)-$AA229))/3)*$AB$29)+(((PI()*((($C$19+$G$20)-$AA229)*($O$20/($O$19/2)))^2*(((($C$19+$G$20)-$AA229)*($O$20/($O$19/2)))*$AZ$9))/3)*$AB$29),(((PI()*((($C$19+$G$20)-$AA229)*($O$20/($O$19/2)))^2*((($O$20+$G$20)-$AA229)/3))*$AB$29)-((PI()*((($C$19+$G$20)-$AA229)*($O$20/($O$19/2)))^2*(((($C$19+$G$20)-$AA229)*($O$20/($O$19/2)))*$AZ$9)/3)*$AB$29))),IF('Silo Levels'!$L$16="Pumping",(($D$18*$AB$29)+((PI()*(($C$21/2)^2)*($G$20-$AA229))*$AB$29))+((($D$18+$H$18)/3)*$BE$9)+(((PI()*($C$21/2)^2*(($C$21/2)*$AZ$9))/3)*$AB$29),(($D$18*$AB$29)+((PI()*(($C$21/2)^2)*($G$20-$AA229))*$AB$29))+((($D$18+$H$18)/3)*$BE$9)-(((PI()*($C$21/2)^2*(($C$21/2)*$AZ$9))/3)*$AB$29)))</f>
        <v>124351.06543910751</v>
      </c>
      <c r="AC229" s="73">
        <v>19.8</v>
      </c>
      <c r="AD229" s="85">
        <f t="shared" si="32"/>
        <v>127430.32570701469</v>
      </c>
      <c r="AE229" s="57">
        <v>19.8</v>
      </c>
      <c r="AF229" s="86">
        <f>IF($AE229&gt;$G$20,IF('Silo Levels'!$L$17="Pumping",((PI()*((($C$19+$G$20)-$AE229)*($O$20/($O$19/2)))^2*((($O$20+$G$20)-$AE229))/3)*$AF$29)+(((PI()*((($C$19+$G$20)-$AE229)*($O$20/($O$19/2)))^2*(((($C$19+$G$20)-$AE229)*($O$20/($O$19/2)))*$AZ$10))/3)*$AF$29),(((PI()*((($C$19+$G$20)-$AE229)*($O$20/($O$19/2)))^2*((($O$20+$G$20)-$AE229)/3))*$AF$29)-((PI()*((($C$19+$G$20)-$AE229)*($O$20/($O$19/2)))^2*(((($C$19+$G$20)-$AE229)*($O$20/($O$19/2)))*$AZ$10)/3)*$AF$29))),IF('Silo Levels'!$L$17="Pumping",(($D$18*$AF$29)+((PI()*(($C$21/2)^2)*($G$20-$AE229))*$AF$29))+((($D$18+$H$18)/3)*$BE$10)+(((PI()*($C$21/2)^2*(($C$21/2)*$AZ$10))/3)*$AF$29),(($D$18*$AF$29)+((PI()*(($C$21/2)^2)*($G$20-$AE229))*$AF$29))+((($D$18+$H$18)/3)*$BE$10)-(((PI()*($C$21/2)^2*(($C$21/2)*$AZ$10))/3)*$AF$29)))</f>
        <v>123642.19126198883</v>
      </c>
      <c r="AG229" s="73">
        <v>19.8</v>
      </c>
      <c r="AH229" s="85">
        <f t="shared" si="33"/>
        <v>128001.88650526271</v>
      </c>
      <c r="AI229" s="57">
        <v>19.8</v>
      </c>
      <c r="AJ229" s="86">
        <f>IF($AI229&gt;$G$20,IF('Silo Levels'!$L$18="Pumping",((PI()*((($C$19+$G$20)-$AI229)*($O$20/($O$19/2)))^2*((($O$20+$G$20)-$AI229))/3)*$AJ$29)+(((PI()*((($C$19+$G$20)-$AI229)*($O$20/($O$19/2)))^2*(((($C$19+$G$20)-$AI229)*($O$20/($O$19/2)))*$AZ$11))/3)*$AJ$29),(((PI()*((($C$19+$G$20)-$AI229)*($O$20/($O$19/2)))^2*((($O$20+$G$20)-$AI229)/3))*$AJ$29)-((PI()*((($C$19+$G$20)-$AI229)*($O$20/($O$19/2)))^2*(((($C$19+$G$20)-$AI229)*($O$20/($O$19/2)))*$AZ$11)/3)*$AJ$29))),IF('Silo Levels'!$L$18="Pumping",(($D$18*$AJ$29)+((PI()*(($C$21/2)^2)*($G$20-$AI229))*$AJ$29))+((($D$18+$H$18)/3)*$BE$11)+(((PI()*($C$21/2)^2*(($C$21/2)*$AZ$11))/3)*$AJ$29),(($D$18*$AJ$29)+((PI()*(($C$21/2)^2)*($G$20-$AI229))*$AJ$29))+((($D$18+$H$18)/3)*$BE$11)-(((PI()*($C$21/2)^2*(($C$21/2)*$AZ$11))/3)*$AJ$29)))</f>
        <v>124196.4934836506</v>
      </c>
    </row>
    <row r="230" spans="1:36" x14ac:dyDescent="0.3">
      <c r="A230" s="48">
        <v>19.899999999999999</v>
      </c>
      <c r="B230" s="90">
        <f t="shared" si="34"/>
        <v>64128.010816328366</v>
      </c>
      <c r="C230" s="62">
        <v>19.899999999999999</v>
      </c>
      <c r="D230" s="63">
        <f>IF($C230&gt;$G$6,IF('Silo Levels'!$L$10="Pumping",((PI()*((($C$5+$G$6)-$C230)*($O$6/($O$5/2)))^2*((($O$6+$G$6)-$C230))/3)*$D$29)+(((PI()*((($C$5+$G$6)-$C230)*($O$6/($O$5/2)))^2*(((($C$5+$G$6)-$C230)*($O$6/($O$5/2)))*$AZ$3))/3)*$D$29),(((PI()*((($C$5+$G$6)-$C230)*($O$6/($O$5/2)))^2*((($O$6+$G$6)-$C230)/3))*$D$29)-((PI()*((($C$5+$G$6)-$C230)*($O$6/($O$5/2)))^2*(((($C$5+$G$6)-$C230)*($O$6/($O$5/2)))*$AZ$3)/3)*$D$29))),IF('Silo Levels'!$L$10="Pumping",(($D$4*$D$29)+((PI()*(($C$7/2)^2)*(G$6-$C230))*$D$29))+((($D$4+$H$4)/3)*$BF$3)+(((PI()*($C$7/2)^2*(($C$7/2)*$AZ$3))/3)*$D$29),(($D$4*$D$29)+((PI()*(($C$7/2)^2)*($G$6-$C230))*$D$29))+((($D$4+$H$4)/3)*$BF$3)-(((PI()*($C$7/2)^2*(($C$7/2)*$AZ$3))/3)*$D$29)))</f>
        <v>61072.504066622168</v>
      </c>
      <c r="E230" s="73">
        <v>19.899999999999999</v>
      </c>
      <c r="F230" s="90">
        <f t="shared" si="35"/>
        <v>55989.010173562951</v>
      </c>
      <c r="G230" s="62">
        <v>19.899999999999999</v>
      </c>
      <c r="H230" s="63">
        <f>IF($G230&gt;$G$6,IF('Silo Levels'!$L$11="Pumping",((PI()*((($C$5+$G$6)-$G230)*($O$6/($O$5/2)))^2*((($O$6+$G$6)-$G230))/3)*$H$29)+(((PI()*((($C$5+$G$6)-$G230)*($O$6/($O$5/2)))^2*(((($C$5+$G$6)-$G230)*($O$6/($O$5/2)))*$AZ$4))/3)*$H$29),(((PI()*((($C$5+$G$6)-$G230)*($O$6/($O$5/2)))^2*((($O$6+$G$6)-$G230)/3))*$H$29)-((PI()*((($C$5+$G$6)-$G230)*($O$6/($O$5/2)))^2*(((($C$5+$G$6)-$G230)*($O$6/($O$5/2)))*$AZ$4)/3)*$H$29))),IF('Silo Levels'!$L$11="Pumping",(($D$4*$H$29)+((PI()*(($C$7/2)^2)*(G$6-$G230))*$H$29))+((($D$4+$H$4)/3)*$BF$4)+(((PI()*($C$7/2)^2*(($C$7/2)*$AZ$4))/3)*$H$29),(($D$4*$H$29)+((PI()*(($C$7/2)^2)*($G$6-$G230))*$H$29))+((($D$4+$H$4)/3)*$BF$4)-(((PI()*($C$7/2)^2*(($C$7/2)*$AZ$4))/3)*$H$29)))</f>
        <v>53325.235058434468</v>
      </c>
      <c r="I230" s="73">
        <v>19.899999999999999</v>
      </c>
      <c r="J230" s="85">
        <f t="shared" si="27"/>
        <v>264087.16686842748</v>
      </c>
      <c r="K230" s="57">
        <v>19.899999999999999</v>
      </c>
      <c r="L230" s="86">
        <f>IF($K230&gt;$G$13,IF('Silo Levels'!$L$12="Pumping",((PI()*((($C$12+$G$13)-$K230)*($O$13/($O$12/2)))^2*((($O$13+$G$13)-$K230))/3)*$L$29)+(((PI()*((($C$12+$G$13)-$K230)*($O$13/($O$12/2)))^2*(((($C$12+$G$13)-$K230)*($O$13/($O$12/2)))*$AZ$5))/3)*$L$29),(((PI()*((($C$12+$G$13)-$K230)*($O$13/($O$12/2)))^2*((($O$13+$G$13)-$K230)/3))*$L$29)-((PI()*((($C$12+$G$13)-$K230)*($O$13/($O$12/2)))^2*(((($C$12+$G$13)-$K230)*($O$13/($O$12/2)))*$AZ$5)/3)*$L$29))),IF('Silo Levels'!$L$12="Pumping",(($D$11*$L$29)+((PI()*(($C$14/2)^2)*($G$13-$K230))*$L$29))+((($D$11+$H$11)/3)*$BE$5)+(((PI()*($C$14/2)^2*(($C$14/2)*$AZ$5))/3)*$L$29),(($D$11*$L$29)+((PI()*(($C$14/2)^2)*($G$13-$K230))*$L$29))+((($D$11+$H$11)/3)*$BE$5)-(((PI()*($C$14/2)^2*(($C$14/2)*$AZ$5))/3)*$L$29)))</f>
        <v>249889.16018882804</v>
      </c>
      <c r="M230" s="73">
        <v>19.899999999999999</v>
      </c>
      <c r="N230" s="85">
        <f t="shared" si="28"/>
        <v>136858.49286370672</v>
      </c>
      <c r="O230" s="57">
        <v>19.899999999999999</v>
      </c>
      <c r="P230" s="86">
        <f>IF($O230&gt;$G$20,IF('Silo Levels'!$L$13="Pumping",((PI()*((($C$19+$G$20)-$O230)*($O$20/($O$19/2)))^2*((($O$20+$G$20)-$O230))/3)*$P$29)+(((PI()*((($C$19+$G$20)-$O230)*($O$20/($O$19/2)))^2*(((($C$19+$G$20)-$O230)*($O$20/($O$19/2)))*$AZ$6))/3)*$P$29),(((PI()*((($C$19+$G$20)-$O230)*($O$20/($O$19/2)))^2*((($O$20+$G$20)-$O230)/3))*$P$29)-((PI()*((($C$19+$G$20)-$O230)*($O$20/($O$19/2)))^2*(((($C$19+$G$20)-$O230)*($O$20/($O$19/2)))*$AZ$6)/3)*$P$29))),IF('Silo Levels'!$L$13="Pumping",(($D$18*$P$29)+((PI()*(($C$21/2)^2)*($G$20-$O230))*$P$29))+((($D$18+$H$18)/3)*$BE$6)+(((PI()*($C$21/2)^2*(($C$21/2)*$AZ$6))/3)*$P$29),(($D$18*$P$29)+((PI()*(($C$21/2)^2)*($G$20-$O230))*$P$29))+((($D$18+$H$18)/3)*$BE$6)-(((PI()*($C$21/2)^2*(($C$21/2)*$AZ$6))/3)*$P$29)))</f>
        <v>132773.29153168196</v>
      </c>
      <c r="Q230" s="73">
        <v>19.899999999999999</v>
      </c>
      <c r="R230" s="85">
        <f t="shared" si="29"/>
        <v>133188.97195152752</v>
      </c>
      <c r="S230" s="57">
        <v>19.899999999999999</v>
      </c>
      <c r="T230" s="86">
        <f>IF($S230&gt;$G$20,IF('Silo Levels'!$L$14="Pumping",((PI()*((($C$19+$G$20)-$S230)*($O$20/($O$19/2)))^2*((($O$20+$G$20)-$S230))/3)*$T$29)+(((PI()*((($C$19+$G$20)-$S230)*($O$20/($O$19/2)))^2*(((($C$19+$G$20)-$S230)*($O$20/($O$19/2)))*$AZ$7))/3)*$T$29),(((PI()*((($C$19+$G$20)-$S230)*($O$20/($O$19/2)))^2*((($O$20+$G$20)-$S230)/3))*$T$29)-((PI()*((($C$19+$G$20)-$S230)*($O$20/($O$19/2)))^2*(((($C$19+$G$20)-$S230)*($O$20/($O$19/2)))*$AZ$7)/3)*$T$29))),IF('Silo Levels'!$L$14="Pumping",(($D$18*$T$29)+((PI()*(($C$21/2)^2)*($G$20-$S230))*$T$29))+((($D$18+$H$18)/3)*$BE$7)+(((PI()*($C$21/2)^2*(($C$21/2)*$AZ$7))/3)*$T$29),(($D$18*$T$29)+((PI()*(($C$21/2)^2)*($G$20-$S230))*$T$29))+((($D$18+$H$18)/3)*$BE$7)-(((PI()*($C$21/2)^2*(($C$21/2)*$AZ$7))/3)*$T$29)))</f>
        <v>129214.91048039866</v>
      </c>
      <c r="U230" s="73">
        <v>19.899999999999999</v>
      </c>
      <c r="V230" s="85">
        <f t="shared" si="30"/>
        <v>129800.30057542647</v>
      </c>
      <c r="W230" s="57">
        <v>19.899999999999999</v>
      </c>
      <c r="X230" s="86">
        <f>IF($W230&gt;$G$20,IF('Silo Levels'!$L$15="Pumping",((PI()*((($C$19+$G$20)-$W230)*($O$20/($O$19/2)))^2*((($O$20+$G$20)-$W230))/3)*$X$29)+(((PI()*((($C$19+$G$20)-$W230)*($O$20/($O$19/2)))^2*(((($C$19+$G$20)-$W230)*($O$20/($O$19/2)))*$AZ$8))/3)*$X$29),(((PI()*((($C$19+$G$20)-$W230)*($O$20/($O$19/2)))^2*((($O$20+$G$20)-$W230)/3))*$X$29)-((PI()*((($C$19+$G$20)-$W230)*($O$20/($O$19/2)))^2*(((($C$19+$G$20)-$W230)*($O$20/($O$19/2)))*$AZ$8)/3)*$X$29))),IF('Silo Levels'!$L$15="Pumping",(($D$18*$X$29)+((PI()*(($C$21/2)^2)*($G$20-$W230))*$X$29))+((($D$18+$H$18)/3)*$BE$8)+(((PI()*($C$21/2)^2*(($C$21/2)*$AZ$8))/3)*$X$29),(($D$18*$X$29)+((PI()*(($C$21/2)^2)*($G$20-$W230))*$X$29))+((($D$18+$H$18)/3)*$BE$8)-(((PI()*($C$21/2)^2*(($C$21/2)*$AZ$8))/3)*$X$29)))</f>
        <v>125928.87279255697</v>
      </c>
      <c r="Y230" s="73">
        <v>19.899999999999999</v>
      </c>
      <c r="Z230" s="85">
        <f t="shared" si="31"/>
        <v>127778.92299339018</v>
      </c>
      <c r="AA230" s="57">
        <v>19.899999999999999</v>
      </c>
      <c r="AB230" s="86">
        <f>IF($AA230&gt;$G$20,IF('Silo Levels'!$L$16="Pumping",((PI()*((($C$19+$G$20)-$AA230)*($O$20/($O$19/2)))^2*((($O$20+$G$20)-$AA230))/3)*$AB$29)+(((PI()*((($C$19+$G$20)-$AA230)*($O$20/($O$19/2)))^2*(((($C$19+$G$20)-$AA230)*($O$20/($O$19/2)))*$AZ$9))/3)*$AB$29),(((PI()*((($C$19+$G$20)-$AA230)*($O$20/($O$19/2)))^2*((($O$20+$G$20)-$AA230)/3))*$AB$29)-((PI()*((($C$19+$G$20)-$AA230)*($O$20/($O$19/2)))^2*(((($C$19+$G$20)-$AA230)*($O$20/($O$19/2)))*$AZ$9)/3)*$AB$29))),IF('Silo Levels'!$L$16="Pumping",(($D$18*$AB$29)+((PI()*(($C$21/2)^2)*($G$20-$AA230))*$AB$29))+((($D$18+$H$18)/3)*$BE$9)+(((PI()*($C$21/2)^2*(($C$21/2)*$AZ$9))/3)*$AB$29),(($D$18*$AB$29)+((PI()*(($C$21/2)^2)*($G$20-$AA230))*$AB$29))+((($D$18+$H$18)/3)*$BE$9)-(((PI()*($C$21/2)^2*(($C$21/2)*$AZ$9))/3)*$AB$29)))</f>
        <v>123968.71726883897</v>
      </c>
      <c r="AC230" s="73">
        <v>19.899999999999999</v>
      </c>
      <c r="AD230" s="85">
        <f t="shared" si="32"/>
        <v>127050.19235503998</v>
      </c>
      <c r="AE230" s="57">
        <v>19.899999999999999</v>
      </c>
      <c r="AF230" s="86">
        <f>IF($AE230&gt;$G$20,IF('Silo Levels'!$L$17="Pumping",((PI()*((($C$19+$G$20)-$AE230)*($O$20/($O$19/2)))^2*((($O$20+$G$20)-$AE230))/3)*$AF$29)+(((PI()*((($C$19+$G$20)-$AE230)*($O$20/($O$19/2)))^2*(((($C$19+$G$20)-$AE230)*($O$20/($O$19/2)))*$AZ$10))/3)*$AF$29),(((PI()*((($C$19+$G$20)-$AE230)*($O$20/($O$19/2)))^2*((($O$20+$G$20)-$AE230)/3))*$AF$29)-((PI()*((($C$19+$G$20)-$AE230)*($O$20/($O$19/2)))^2*(((($C$19+$G$20)-$AE230)*($O$20/($O$19/2)))*$AZ$10)/3)*$AF$29))),IF('Silo Levels'!$L$17="Pumping",(($D$18*$AF$29)+((PI()*(($C$21/2)^2)*($G$20-$AE230))*$AF$29))+((($D$18+$H$18)/3)*$BE$10)+(((PI()*($C$21/2)^2*(($C$21/2)*$AZ$10))/3)*$AF$29),(($D$18*$AF$29)+((PI()*(($C$21/2)^2)*($G$20-$AE230))*$AF$29))+((($D$18+$H$18)/3)*$BE$10)-(((PI()*($C$21/2)^2*(($C$21/2)*$AZ$10))/3)*$AF$29)))</f>
        <v>123262.05791001412</v>
      </c>
      <c r="AG230" s="73">
        <v>19.899999999999999</v>
      </c>
      <c r="AH230" s="85">
        <f t="shared" si="33"/>
        <v>127620.02128218806</v>
      </c>
      <c r="AI230" s="57">
        <v>19.899999999999999</v>
      </c>
      <c r="AJ230" s="86">
        <f>IF($AI230&gt;$G$20,IF('Silo Levels'!$L$18="Pumping",((PI()*((($C$19+$G$20)-$AI230)*($O$20/($O$19/2)))^2*((($O$20+$G$20)-$AI230))/3)*$AJ$29)+(((PI()*((($C$19+$G$20)-$AI230)*($O$20/($O$19/2)))^2*(((($C$19+$G$20)-$AI230)*($O$20/($O$19/2)))*$AZ$11))/3)*$AJ$29),(((PI()*((($C$19+$G$20)-$AI230)*($O$20/($O$19/2)))^2*((($O$20+$G$20)-$AI230)/3))*$AJ$29)-((PI()*((($C$19+$G$20)-$AI230)*($O$20/($O$19/2)))^2*(((($C$19+$G$20)-$AI230)*($O$20/($O$19/2)))*$AZ$11)/3)*$AJ$29))),IF('Silo Levels'!$L$18="Pumping",(($D$18*$AJ$29)+((PI()*(($C$21/2)^2)*($G$20-$AI230))*$AJ$29))+((($D$18+$H$18)/3)*$BE$11)+(((PI()*($C$21/2)^2*(($C$21/2)*$AZ$11))/3)*$AJ$29),(($D$18*$AJ$29)+((PI()*(($C$21/2)^2)*($G$20-$AI230))*$AJ$29))+((($D$18+$H$18)/3)*$BE$11)-(((PI()*($C$21/2)^2*(($C$21/2)*$AZ$11))/3)*$AJ$29)))</f>
        <v>123814.62826057595</v>
      </c>
    </row>
    <row r="231" spans="1:36" x14ac:dyDescent="0.3">
      <c r="A231" s="48">
        <v>20</v>
      </c>
      <c r="B231" s="90">
        <f t="shared" si="34"/>
        <v>63689.98894280153</v>
      </c>
      <c r="C231" s="62">
        <v>20</v>
      </c>
      <c r="D231" s="63">
        <f>IF($C231&gt;$G$6,IF('Silo Levels'!$L$10="Pumping",((PI()*((($C$5+$G$6)-$C231)*($O$6/($O$5/2)))^2*((($O$6+$G$6)-$C231))/3)*$D$29)+(((PI()*((($C$5+$G$6)-$C231)*($O$6/($O$5/2)))^2*(((($C$5+$G$6)-$C231)*($O$6/($O$5/2)))*$AZ$3))/3)*$D$29),(((PI()*((($C$5+$G$6)-$C231)*($O$6/($O$5/2)))^2*((($O$6+$G$6)-$C231)/3))*$D$29)-((PI()*((($C$5+$G$6)-$C231)*($O$6/($O$5/2)))^2*(((($C$5+$G$6)-$C231)*($O$6/($O$5/2)))*$AZ$3)/3)*$D$29))),IF('Silo Levels'!$L$10="Pumping",(($D$4*$D$29)+((PI()*(($C$7/2)^2)*(G$6-$C231))*$D$29))+((($D$4+$H$4)/3)*$BF$3)+(((PI()*($C$7/2)^2*(($C$7/2)*$AZ$3))/3)*$D$29),(($D$4*$D$29)+((PI()*(($C$7/2)^2)*($G$6-$C231))*$D$29))+((($D$4+$H$4)/3)*$BF$3)-(((PI()*($C$7/2)^2*(($C$7/2)*$AZ$3))/3)*$D$29)))</f>
        <v>60634.482193095333</v>
      </c>
      <c r="E231" s="73">
        <v>20</v>
      </c>
      <c r="F231" s="90">
        <f t="shared" si="35"/>
        <v>55607.144950488277</v>
      </c>
      <c r="G231" s="62">
        <v>20</v>
      </c>
      <c r="H231" s="63">
        <f>IF($G231&gt;$G$6,IF('Silo Levels'!$L$11="Pumping",((PI()*((($C$5+$G$6)-$G231)*($O$6/($O$5/2)))^2*((($O$6+$G$6)-$G231))/3)*$H$29)+(((PI()*((($C$5+$G$6)-$G231)*($O$6/($O$5/2)))^2*(((($C$5+$G$6)-$G231)*($O$6/($O$5/2)))*$AZ$4))/3)*$H$29),(((PI()*((($C$5+$G$6)-$G231)*($O$6/($O$5/2)))^2*((($O$6+$G$6)-$G231)/3))*$H$29)-((PI()*((($C$5+$G$6)-$G231)*($O$6/($O$5/2)))^2*(((($C$5+$G$6)-$G231)*($O$6/($O$5/2)))*$AZ$4)/3)*$H$29))),IF('Silo Levels'!$L$11="Pumping",(($D$4*$H$29)+((PI()*(($C$7/2)^2)*(G$6-$G231))*$H$29))+((($D$4+$H$4)/3)*$BF$4)+(((PI()*($C$7/2)^2*(($C$7/2)*$AZ$4))/3)*$H$29),(($D$4*$H$29)+((PI()*(($C$7/2)^2)*($G$6-$G231))*$H$29))+((($D$4+$H$4)/3)*$BF$4)-(((PI()*($C$7/2)^2*(($C$7/2)*$AZ$4))/3)*$H$29)))</f>
        <v>52943.369835359801</v>
      </c>
      <c r="I231" s="73">
        <v>20</v>
      </c>
      <c r="J231" s="85">
        <f t="shared" si="27"/>
        <v>263168.20203479641</v>
      </c>
      <c r="K231" s="57">
        <v>20</v>
      </c>
      <c r="L231" s="86">
        <f>IF($K231&gt;$G$13,IF('Silo Levels'!$L$12="Pumping",((PI()*((($C$12+$G$13)-$K231)*($O$13/($O$12/2)))^2*((($O$13+$G$13)-$K231))/3)*$L$29)+(((PI()*((($C$12+$G$13)-$K231)*($O$13/($O$12/2)))^2*(((($C$12+$G$13)-$K231)*($O$13/($O$12/2)))*$AZ$5))/3)*$L$29),(((PI()*((($C$12+$G$13)-$K231)*($O$13/($O$12/2)))^2*((($O$13+$G$13)-$K231)/3))*$L$29)-((PI()*((($C$12+$G$13)-$K231)*($O$13/($O$12/2)))^2*(((($C$12+$G$13)-$K231)*($O$13/($O$12/2)))*$AZ$5)/3)*$L$29))),IF('Silo Levels'!$L$12="Pumping",(($D$11*$L$29)+((PI()*(($C$14/2)^2)*($G$13-$K231))*$L$29))+((($D$11+$H$11)/3)*$BE$5)+(((PI()*($C$14/2)^2*(($C$14/2)*$AZ$5))/3)*$L$29),(($D$11*$L$29)+((PI()*(($C$14/2)^2)*($G$13-$K231))*$L$29))+((($D$11+$H$11)/3)*$BE$5)-(((PI()*($C$14/2)^2*(($C$14/2)*$AZ$5))/3)*$L$29)))</f>
        <v>248970.19535519698</v>
      </c>
      <c r="M231" s="73">
        <v>20</v>
      </c>
      <c r="N231" s="85">
        <f t="shared" si="28"/>
        <v>136448.54931540598</v>
      </c>
      <c r="O231" s="57">
        <v>20</v>
      </c>
      <c r="P231" s="86">
        <f>IF($O231&gt;$G$20,IF('Silo Levels'!$L$13="Pumping",((PI()*((($C$19+$G$20)-$O231)*($O$20/($O$19/2)))^2*((($O$20+$G$20)-$O231))/3)*$P$29)+(((PI()*((($C$19+$G$20)-$O231)*($O$20/($O$19/2)))^2*(((($C$19+$G$20)-$O231)*($O$20/($O$19/2)))*$AZ$6))/3)*$P$29),(((PI()*((($C$19+$G$20)-$O231)*($O$20/($O$19/2)))^2*((($O$20+$G$20)-$O231)/3))*$P$29)-((PI()*((($C$19+$G$20)-$O231)*($O$20/($O$19/2)))^2*(((($C$19+$G$20)-$O231)*($O$20/($O$19/2)))*$AZ$6)/3)*$P$29))),IF('Silo Levels'!$L$13="Pumping",(($D$18*$P$29)+((PI()*(($C$21/2)^2)*($G$20-$O231))*$P$29))+((($D$18+$H$18)/3)*$BE$6)+(((PI()*($C$21/2)^2*(($C$21/2)*$AZ$6))/3)*$P$29),(($D$18*$P$29)+((PI()*(($C$21/2)^2)*($G$20-$O231))*$P$29))+((($D$18+$H$18)/3)*$BE$6)-(((PI()*($C$21/2)^2*(($C$21/2)*$AZ$6))/3)*$P$29)))</f>
        <v>132363.34798338122</v>
      </c>
      <c r="Q231" s="73">
        <v>20</v>
      </c>
      <c r="R231" s="85">
        <f t="shared" si="29"/>
        <v>132790.18111400655</v>
      </c>
      <c r="S231" s="57">
        <v>20</v>
      </c>
      <c r="T231" s="86">
        <f>IF($S231&gt;$G$20,IF('Silo Levels'!$L$14="Pumping",((PI()*((($C$19+$G$20)-$S231)*($O$20/($O$19/2)))^2*((($O$20+$G$20)-$S231))/3)*$T$29)+(((PI()*((($C$19+$G$20)-$S231)*($O$20/($O$19/2)))^2*(((($C$19+$G$20)-$S231)*($O$20/($O$19/2)))*$AZ$7))/3)*$T$29),(((PI()*((($C$19+$G$20)-$S231)*($O$20/($O$19/2)))^2*((($O$20+$G$20)-$S231)/3))*$T$29)-((PI()*((($C$19+$G$20)-$S231)*($O$20/($O$19/2)))^2*(((($C$19+$G$20)-$S231)*($O$20/($O$19/2)))*$AZ$7)/3)*$T$29))),IF('Silo Levels'!$L$14="Pumping",(($D$18*$T$29)+((PI()*(($C$21/2)^2)*($G$20-$S231))*$T$29))+((($D$18+$H$18)/3)*$BE$7)+(((PI()*($C$21/2)^2*(($C$21/2)*$AZ$7))/3)*$T$29),(($D$18*$T$29)+((PI()*(($C$21/2)^2)*($G$20-$S231))*$T$29))+((($D$18+$H$18)/3)*$BE$7)-(((PI()*($C$21/2)^2*(($C$21/2)*$AZ$7))/3)*$T$29)))</f>
        <v>128816.11964287769</v>
      </c>
      <c r="U231" s="73">
        <v>20</v>
      </c>
      <c r="V231" s="85">
        <f t="shared" si="30"/>
        <v>129411.80886759845</v>
      </c>
      <c r="W231" s="57">
        <v>20</v>
      </c>
      <c r="X231" s="86">
        <f>IF($W231&gt;$G$20,IF('Silo Levels'!$L$15="Pumping",((PI()*((($C$19+$G$20)-$W231)*($O$20/($O$19/2)))^2*((($O$20+$G$20)-$W231))/3)*$X$29)+(((PI()*((($C$19+$G$20)-$W231)*($O$20/($O$19/2)))^2*(((($C$19+$G$20)-$W231)*($O$20/($O$19/2)))*$AZ$8))/3)*$X$29),(((PI()*((($C$19+$G$20)-$W231)*($O$20/($O$19/2)))^2*((($O$20+$G$20)-$W231)/3))*$X$29)-((PI()*((($C$19+$G$20)-$W231)*($O$20/($O$19/2)))^2*(((($C$19+$G$20)-$W231)*($O$20/($O$19/2)))*$AZ$8)/3)*$X$29))),IF('Silo Levels'!$L$15="Pumping",(($D$18*$X$29)+((PI()*(($C$21/2)^2)*($G$20-$W231))*$X$29))+((($D$18+$H$18)/3)*$BE$8)+(((PI()*($C$21/2)^2*(($C$21/2)*$AZ$8))/3)*$X$29),(($D$18*$X$29)+((PI()*(($C$21/2)^2)*($G$20-$W231))*$X$29))+((($D$18+$H$18)/3)*$BE$8)-(((PI()*($C$21/2)^2*(($C$21/2)*$AZ$8))/3)*$X$29)))</f>
        <v>125540.38108472894</v>
      </c>
      <c r="Y231" s="73">
        <v>20</v>
      </c>
      <c r="Z231" s="85">
        <f t="shared" si="31"/>
        <v>127396.57482312161</v>
      </c>
      <c r="AA231" s="57">
        <v>20</v>
      </c>
      <c r="AB231" s="86">
        <f>IF($AA231&gt;$G$20,IF('Silo Levels'!$L$16="Pumping",((PI()*((($C$19+$G$20)-$AA231)*($O$20/($O$19/2)))^2*((($O$20+$G$20)-$AA231))/3)*$AB$29)+(((PI()*((($C$19+$G$20)-$AA231)*($O$20/($O$19/2)))^2*(((($C$19+$G$20)-$AA231)*($O$20/($O$19/2)))*$AZ$9))/3)*$AB$29),(((PI()*((($C$19+$G$20)-$AA231)*($O$20/($O$19/2)))^2*((($O$20+$G$20)-$AA231)/3))*$AB$29)-((PI()*((($C$19+$G$20)-$AA231)*($O$20/($O$19/2)))^2*(((($C$19+$G$20)-$AA231)*($O$20/($O$19/2)))*$AZ$9)/3)*$AB$29))),IF('Silo Levels'!$L$16="Pumping",(($D$18*$AB$29)+((PI()*(($C$21/2)^2)*($G$20-$AA231))*$AB$29))+((($D$18+$H$18)/3)*$BE$9)+(((PI()*($C$21/2)^2*(($C$21/2)*$AZ$9))/3)*$AB$29),(($D$18*$AB$29)+((PI()*(($C$21/2)^2)*($G$20-$AA231))*$AB$29))+((($D$18+$H$18)/3)*$BE$9)-(((PI()*($C$21/2)^2*(($C$21/2)*$AZ$9))/3)*$AB$29)))</f>
        <v>123586.3690985704</v>
      </c>
      <c r="AC231" s="73">
        <v>20</v>
      </c>
      <c r="AD231" s="85">
        <f t="shared" si="32"/>
        <v>126670.05900306525</v>
      </c>
      <c r="AE231" s="57">
        <v>20</v>
      </c>
      <c r="AF231" s="86">
        <f>IF($AE231&gt;$G$20,IF('Silo Levels'!$L$17="Pumping",((PI()*((($C$19+$G$20)-$AE231)*($O$20/($O$19/2)))^2*((($O$20+$G$20)-$AE231))/3)*$AF$29)+(((PI()*((($C$19+$G$20)-$AE231)*($O$20/($O$19/2)))^2*(((($C$19+$G$20)-$AE231)*($O$20/($O$19/2)))*$AZ$10))/3)*$AF$29),(((PI()*((($C$19+$G$20)-$AE231)*($O$20/($O$19/2)))^2*((($O$20+$G$20)-$AE231)/3))*$AF$29)-((PI()*((($C$19+$G$20)-$AE231)*($O$20/($O$19/2)))^2*(((($C$19+$G$20)-$AE231)*($O$20/($O$19/2)))*$AZ$10)/3)*$AF$29))),IF('Silo Levels'!$L$17="Pumping",(($D$18*$AF$29)+((PI()*(($C$21/2)^2)*($G$20-$AE231))*$AF$29))+((($D$18+$H$18)/3)*$BE$10)+(((PI()*($C$21/2)^2*(($C$21/2)*$AZ$10))/3)*$AF$29),(($D$18*$AF$29)+((PI()*(($C$21/2)^2)*($G$20-$AE231))*$AF$29))+((($D$18+$H$18)/3)*$BE$10)-(((PI()*($C$21/2)^2*(($C$21/2)*$AZ$10))/3)*$AF$29)))</f>
        <v>122881.92455803939</v>
      </c>
      <c r="AG231" s="73">
        <v>20</v>
      </c>
      <c r="AH231" s="85">
        <f t="shared" si="33"/>
        <v>127238.15605911337</v>
      </c>
      <c r="AI231" s="57">
        <v>20</v>
      </c>
      <c r="AJ231" s="86">
        <f>IF($AI231&gt;$G$20,IF('Silo Levels'!$L$18="Pumping",((PI()*((($C$19+$G$20)-$AI231)*($O$20/($O$19/2)))^2*((($O$20+$G$20)-$AI231))/3)*$AJ$29)+(((PI()*((($C$19+$G$20)-$AI231)*($O$20/($O$19/2)))^2*(((($C$19+$G$20)-$AI231)*($O$20/($O$19/2)))*$AZ$11))/3)*$AJ$29),(((PI()*((($C$19+$G$20)-$AI231)*($O$20/($O$19/2)))^2*((($O$20+$G$20)-$AI231)/3))*$AJ$29)-((PI()*((($C$19+$G$20)-$AI231)*($O$20/($O$19/2)))^2*(((($C$19+$G$20)-$AI231)*($O$20/($O$19/2)))*$AZ$11)/3)*$AJ$29))),IF('Silo Levels'!$L$18="Pumping",(($D$18*$AJ$29)+((PI()*(($C$21/2)^2)*($G$20-$AI231))*$AJ$29))+((($D$18+$H$18)/3)*$BE$11)+(((PI()*($C$21/2)^2*(($C$21/2)*$AZ$11))/3)*$AJ$29),(($D$18*$AJ$29)+((PI()*(($C$21/2)^2)*($G$20-$AI231))*$AJ$29))+((($D$18+$H$18)/3)*$BE$11)-(((PI()*($C$21/2)^2*(($C$21/2)*$AZ$11))/3)*$AJ$29)))</f>
        <v>123432.76303750127</v>
      </c>
    </row>
    <row r="232" spans="1:36" x14ac:dyDescent="0.3">
      <c r="A232" s="48">
        <v>20.100000000000001</v>
      </c>
      <c r="B232" s="90">
        <f t="shared" si="34"/>
        <v>63251.96706927471</v>
      </c>
      <c r="C232" s="62">
        <v>20.100000000000001</v>
      </c>
      <c r="D232" s="63">
        <f>IF($C232&gt;$G$6,IF('Silo Levels'!$L$10="Pumping",((PI()*((($C$5+$G$6)-$C232)*($O$6/($O$5/2)))^2*((($O$6+$G$6)-$C232))/3)*$D$29)+(((PI()*((($C$5+$G$6)-$C232)*($O$6/($O$5/2)))^2*(((($C$5+$G$6)-$C232)*($O$6/($O$5/2)))*$AZ$3))/3)*$D$29),(((PI()*((($C$5+$G$6)-$C232)*($O$6/($O$5/2)))^2*((($O$6+$G$6)-$C232)/3))*$D$29)-((PI()*((($C$5+$G$6)-$C232)*($O$6/($O$5/2)))^2*(((($C$5+$G$6)-$C232)*($O$6/($O$5/2)))*$AZ$3)/3)*$D$29))),IF('Silo Levels'!$L$10="Pumping",(($D$4*$D$29)+((PI()*(($C$7/2)^2)*(G$6-$C232))*$D$29))+((($D$4+$H$4)/3)*$BF$3)+(((PI()*($C$7/2)^2*(($C$7/2)*$AZ$3))/3)*$D$29),(($D$4*$D$29)+((PI()*(($C$7/2)^2)*($G$6-$C232))*$D$29))+((($D$4+$H$4)/3)*$BF$3)-(((PI()*($C$7/2)^2*(($C$7/2)*$AZ$3))/3)*$D$29)))</f>
        <v>60196.460319568512</v>
      </c>
      <c r="E232" s="73">
        <v>20.100000000000001</v>
      </c>
      <c r="F232" s="90">
        <f t="shared" si="35"/>
        <v>55225.27972741361</v>
      </c>
      <c r="G232" s="62">
        <v>20.100000000000001</v>
      </c>
      <c r="H232" s="63">
        <f>IF($G232&gt;$G$6,IF('Silo Levels'!$L$11="Pumping",((PI()*((($C$5+$G$6)-$G232)*($O$6/($O$5/2)))^2*((($O$6+$G$6)-$G232))/3)*$H$29)+(((PI()*((($C$5+$G$6)-$G232)*($O$6/($O$5/2)))^2*(((($C$5+$G$6)-$G232)*($O$6/($O$5/2)))*$AZ$4))/3)*$H$29),(((PI()*((($C$5+$G$6)-$G232)*($O$6/($O$5/2)))^2*((($O$6+$G$6)-$G232)/3))*$H$29)-((PI()*((($C$5+$G$6)-$G232)*($O$6/($O$5/2)))^2*(((($C$5+$G$6)-$G232)*($O$6/($O$5/2)))*$AZ$4)/3)*$H$29))),IF('Silo Levels'!$L$11="Pumping",(($D$4*$H$29)+((PI()*(($C$7/2)^2)*(G$6-$G232))*$H$29))+((($D$4+$H$4)/3)*$BF$4)+(((PI()*($C$7/2)^2*(($C$7/2)*$AZ$4))/3)*$H$29),(($D$4*$H$29)+((PI()*(($C$7/2)^2)*($G$6-$G232))*$H$29))+((($D$4+$H$4)/3)*$BF$4)-(((PI()*($C$7/2)^2*(($C$7/2)*$AZ$4))/3)*$H$29)))</f>
        <v>52561.504612285134</v>
      </c>
      <c r="I232" s="73">
        <v>20.100000000000001</v>
      </c>
      <c r="J232" s="85">
        <f t="shared" si="27"/>
        <v>262249.23720116541</v>
      </c>
      <c r="K232" s="57">
        <v>20.100000000000001</v>
      </c>
      <c r="L232" s="86">
        <f>IF($K232&gt;$G$13,IF('Silo Levels'!$L$12="Pumping",((PI()*((($C$12+$G$13)-$K232)*($O$13/($O$12/2)))^2*((($O$13+$G$13)-$K232))/3)*$L$29)+(((PI()*((($C$12+$G$13)-$K232)*($O$13/($O$12/2)))^2*(((($C$12+$G$13)-$K232)*($O$13/($O$12/2)))*$AZ$5))/3)*$L$29),(((PI()*((($C$12+$G$13)-$K232)*($O$13/($O$12/2)))^2*((($O$13+$G$13)-$K232)/3))*$L$29)-((PI()*((($C$12+$G$13)-$K232)*($O$13/($O$12/2)))^2*(((($C$12+$G$13)-$K232)*($O$13/($O$12/2)))*$AZ$5)/3)*$L$29))),IF('Silo Levels'!$L$12="Pumping",(($D$11*$L$29)+((PI()*(($C$14/2)^2)*($G$13-$K232))*$L$29))+((($D$11+$H$11)/3)*$BE$5)+(((PI()*($C$14/2)^2*(($C$14/2)*$AZ$5))/3)*$L$29),(($D$11*$L$29)+((PI()*(($C$14/2)^2)*($G$13-$K232))*$L$29))+((($D$11+$H$11)/3)*$BE$5)-(((PI()*($C$14/2)^2*(($C$14/2)*$AZ$5))/3)*$L$29)))</f>
        <v>248051.23052156597</v>
      </c>
      <c r="M232" s="73">
        <v>20.100000000000001</v>
      </c>
      <c r="N232" s="85">
        <f t="shared" si="28"/>
        <v>136038.60576710524</v>
      </c>
      <c r="O232" s="57">
        <v>20.100000000000001</v>
      </c>
      <c r="P232" s="86">
        <f>IF($O232&gt;$G$20,IF('Silo Levels'!$L$13="Pumping",((PI()*((($C$19+$G$20)-$O232)*($O$20/($O$19/2)))^2*((($O$20+$G$20)-$O232))/3)*$P$29)+(((PI()*((($C$19+$G$20)-$O232)*($O$20/($O$19/2)))^2*(((($C$19+$G$20)-$O232)*($O$20/($O$19/2)))*$AZ$6))/3)*$P$29),(((PI()*((($C$19+$G$20)-$O232)*($O$20/($O$19/2)))^2*((($O$20+$G$20)-$O232)/3))*$P$29)-((PI()*((($C$19+$G$20)-$O232)*($O$20/($O$19/2)))^2*(((($C$19+$G$20)-$O232)*($O$20/($O$19/2)))*$AZ$6)/3)*$P$29))),IF('Silo Levels'!$L$13="Pumping",(($D$18*$P$29)+((PI()*(($C$21/2)^2)*($G$20-$O232))*$P$29))+((($D$18+$H$18)/3)*$BE$6)+(((PI()*($C$21/2)^2*(($C$21/2)*$AZ$6))/3)*$P$29),(($D$18*$P$29)+((PI()*(($C$21/2)^2)*($G$20-$O232))*$P$29))+((($D$18+$H$18)/3)*$BE$6)-(((PI()*($C$21/2)^2*(($C$21/2)*$AZ$6))/3)*$P$29)))</f>
        <v>131953.40443508048</v>
      </c>
      <c r="Q232" s="73">
        <v>20.100000000000001</v>
      </c>
      <c r="R232" s="85">
        <f t="shared" si="29"/>
        <v>132391.39027648562</v>
      </c>
      <c r="S232" s="57">
        <v>20.100000000000001</v>
      </c>
      <c r="T232" s="86">
        <f>IF($S232&gt;$G$20,IF('Silo Levels'!$L$14="Pumping",((PI()*((($C$19+$G$20)-$S232)*($O$20/($O$19/2)))^2*((($O$20+$G$20)-$S232))/3)*$T$29)+(((PI()*((($C$19+$G$20)-$S232)*($O$20/($O$19/2)))^2*(((($C$19+$G$20)-$S232)*($O$20/($O$19/2)))*$AZ$7))/3)*$T$29),(((PI()*((($C$19+$G$20)-$S232)*($O$20/($O$19/2)))^2*((($O$20+$G$20)-$S232)/3))*$T$29)-((PI()*((($C$19+$G$20)-$S232)*($O$20/($O$19/2)))^2*(((($C$19+$G$20)-$S232)*($O$20/($O$19/2)))*$AZ$7)/3)*$T$29))),IF('Silo Levels'!$L$14="Pumping",(($D$18*$T$29)+((PI()*(($C$21/2)^2)*($G$20-$S232))*$T$29))+((($D$18+$H$18)/3)*$BE$7)+(((PI()*($C$21/2)^2*(($C$21/2)*$AZ$7))/3)*$T$29),(($D$18*$T$29)+((PI()*(($C$21/2)^2)*($G$20-$S232))*$T$29))+((($D$18+$H$18)/3)*$BE$7)-(((PI()*($C$21/2)^2*(($C$21/2)*$AZ$7))/3)*$T$29)))</f>
        <v>128417.32880535675</v>
      </c>
      <c r="U232" s="73">
        <v>20.100000000000001</v>
      </c>
      <c r="V232" s="85">
        <f t="shared" si="30"/>
        <v>129023.31715977043</v>
      </c>
      <c r="W232" s="57">
        <v>20.100000000000001</v>
      </c>
      <c r="X232" s="86">
        <f>IF($W232&gt;$G$20,IF('Silo Levels'!$L$15="Pumping",((PI()*((($C$19+$G$20)-$W232)*($O$20/($O$19/2)))^2*((($O$20+$G$20)-$W232))/3)*$X$29)+(((PI()*((($C$19+$G$20)-$W232)*($O$20/($O$19/2)))^2*(((($C$19+$G$20)-$W232)*($O$20/($O$19/2)))*$AZ$8))/3)*$X$29),(((PI()*((($C$19+$G$20)-$W232)*($O$20/($O$19/2)))^2*((($O$20+$G$20)-$W232)/3))*$X$29)-((PI()*((($C$19+$G$20)-$W232)*($O$20/($O$19/2)))^2*(((($C$19+$G$20)-$W232)*($O$20/($O$19/2)))*$AZ$8)/3)*$X$29))),IF('Silo Levels'!$L$15="Pumping",(($D$18*$X$29)+((PI()*(($C$21/2)^2)*($G$20-$W232))*$X$29))+((($D$18+$H$18)/3)*$BE$8)+(((PI()*($C$21/2)^2*(($C$21/2)*$AZ$8))/3)*$X$29),(($D$18*$X$29)+((PI()*(($C$21/2)^2)*($G$20-$W232))*$X$29))+((($D$18+$H$18)/3)*$BE$8)-(((PI()*($C$21/2)^2*(($C$21/2)*$AZ$8))/3)*$X$29)))</f>
        <v>125151.88937690093</v>
      </c>
      <c r="Y232" s="73">
        <v>20.100000000000001</v>
      </c>
      <c r="Z232" s="85">
        <f t="shared" si="31"/>
        <v>127014.22665285307</v>
      </c>
      <c r="AA232" s="57">
        <v>20.100000000000001</v>
      </c>
      <c r="AB232" s="86">
        <f>IF($AA232&gt;$G$20,IF('Silo Levels'!$L$16="Pumping",((PI()*((($C$19+$G$20)-$AA232)*($O$20/($O$19/2)))^2*((($O$20+$G$20)-$AA232))/3)*$AB$29)+(((PI()*((($C$19+$G$20)-$AA232)*($O$20/($O$19/2)))^2*(((($C$19+$G$20)-$AA232)*($O$20/($O$19/2)))*$AZ$9))/3)*$AB$29),(((PI()*((($C$19+$G$20)-$AA232)*($O$20/($O$19/2)))^2*((($O$20+$G$20)-$AA232)/3))*$AB$29)-((PI()*((($C$19+$G$20)-$AA232)*($O$20/($O$19/2)))^2*(((($C$19+$G$20)-$AA232)*($O$20/($O$19/2)))*$AZ$9)/3)*$AB$29))),IF('Silo Levels'!$L$16="Pumping",(($D$18*$AB$29)+((PI()*(($C$21/2)^2)*($G$20-$AA232))*$AB$29))+((($D$18+$H$18)/3)*$BE$9)+(((PI()*($C$21/2)^2*(($C$21/2)*$AZ$9))/3)*$AB$29),(($D$18*$AB$29)+((PI()*(($C$21/2)^2)*($G$20-$AA232))*$AB$29))+((($D$18+$H$18)/3)*$BE$9)-(((PI()*($C$21/2)^2*(($C$21/2)*$AZ$9))/3)*$AB$29)))</f>
        <v>123204.02092830186</v>
      </c>
      <c r="AC232" s="73">
        <v>20.100000000000001</v>
      </c>
      <c r="AD232" s="85">
        <f t="shared" si="32"/>
        <v>126289.92565109054</v>
      </c>
      <c r="AE232" s="57">
        <v>20.100000000000001</v>
      </c>
      <c r="AF232" s="86">
        <f>IF($AE232&gt;$G$20,IF('Silo Levels'!$L$17="Pumping",((PI()*((($C$19+$G$20)-$AE232)*($O$20/($O$19/2)))^2*((($O$20+$G$20)-$AE232))/3)*$AF$29)+(((PI()*((($C$19+$G$20)-$AE232)*($O$20/($O$19/2)))^2*(((($C$19+$G$20)-$AE232)*($O$20/($O$19/2)))*$AZ$10))/3)*$AF$29),(((PI()*((($C$19+$G$20)-$AE232)*($O$20/($O$19/2)))^2*((($O$20+$G$20)-$AE232)/3))*$AF$29)-((PI()*((($C$19+$G$20)-$AE232)*($O$20/($O$19/2)))^2*(((($C$19+$G$20)-$AE232)*($O$20/($O$19/2)))*$AZ$10)/3)*$AF$29))),IF('Silo Levels'!$L$17="Pumping",(($D$18*$AF$29)+((PI()*(($C$21/2)^2)*($G$20-$AE232))*$AF$29))+((($D$18+$H$18)/3)*$BE$10)+(((PI()*($C$21/2)^2*(($C$21/2)*$AZ$10))/3)*$AF$29),(($D$18*$AF$29)+((PI()*(($C$21/2)^2)*($G$20-$AE232))*$AF$29))+((($D$18+$H$18)/3)*$BE$10)-(((PI()*($C$21/2)^2*(($C$21/2)*$AZ$10))/3)*$AF$29)))</f>
        <v>122501.79120606468</v>
      </c>
      <c r="AG232" s="73">
        <v>20.100000000000001</v>
      </c>
      <c r="AH232" s="85">
        <f t="shared" si="33"/>
        <v>126856.29083603872</v>
      </c>
      <c r="AI232" s="57">
        <v>20.100000000000001</v>
      </c>
      <c r="AJ232" s="86">
        <f>IF($AI232&gt;$G$20,IF('Silo Levels'!$L$18="Pumping",((PI()*((($C$19+$G$20)-$AI232)*($O$20/($O$19/2)))^2*((($O$20+$G$20)-$AI232))/3)*$AJ$29)+(((PI()*((($C$19+$G$20)-$AI232)*($O$20/($O$19/2)))^2*(((($C$19+$G$20)-$AI232)*($O$20/($O$19/2)))*$AZ$11))/3)*$AJ$29),(((PI()*((($C$19+$G$20)-$AI232)*($O$20/($O$19/2)))^2*((($O$20+$G$20)-$AI232)/3))*$AJ$29)-((PI()*((($C$19+$G$20)-$AI232)*($O$20/($O$19/2)))^2*(((($C$19+$G$20)-$AI232)*($O$20/($O$19/2)))*$AZ$11)/3)*$AJ$29))),IF('Silo Levels'!$L$18="Pumping",(($D$18*$AJ$29)+((PI()*(($C$21/2)^2)*($G$20-$AI232))*$AJ$29))+((($D$18+$H$18)/3)*$BE$11)+(((PI()*($C$21/2)^2*(($C$21/2)*$AZ$11))/3)*$AJ$29),(($D$18*$AJ$29)+((PI()*(($C$21/2)^2)*($G$20-$AI232))*$AJ$29))+((($D$18+$H$18)/3)*$BE$11)-(((PI()*($C$21/2)^2*(($C$21/2)*$AZ$11))/3)*$AJ$29)))</f>
        <v>123050.89781442661</v>
      </c>
    </row>
    <row r="233" spans="1:36" x14ac:dyDescent="0.3">
      <c r="A233" s="48">
        <v>20.2</v>
      </c>
      <c r="B233" s="90">
        <f t="shared" si="34"/>
        <v>62813.945195747896</v>
      </c>
      <c r="C233" s="62">
        <v>20.2</v>
      </c>
      <c r="D233" s="63">
        <f>IF($C233&gt;$G$6,IF('Silo Levels'!$L$10="Pumping",((PI()*((($C$5+$G$6)-$C233)*($O$6/($O$5/2)))^2*((($O$6+$G$6)-$C233))/3)*$D$29)+(((PI()*((($C$5+$G$6)-$C233)*($O$6/($O$5/2)))^2*(((($C$5+$G$6)-$C233)*($O$6/($O$5/2)))*$AZ$3))/3)*$D$29),(((PI()*((($C$5+$G$6)-$C233)*($O$6/($O$5/2)))^2*((($O$6+$G$6)-$C233)/3))*$D$29)-((PI()*((($C$5+$G$6)-$C233)*($O$6/($O$5/2)))^2*(((($C$5+$G$6)-$C233)*($O$6/($O$5/2)))*$AZ$3)/3)*$D$29))),IF('Silo Levels'!$L$10="Pumping",(($D$4*$D$29)+((PI()*(($C$7/2)^2)*(G$6-$C233))*$D$29))+((($D$4+$H$4)/3)*$BF$3)+(((PI()*($C$7/2)^2*(($C$7/2)*$AZ$3))/3)*$D$29),(($D$4*$D$29)+((PI()*(($C$7/2)^2)*($G$6-$C233))*$D$29))+((($D$4+$H$4)/3)*$BF$3)-(((PI()*($C$7/2)^2*(($C$7/2)*$AZ$3))/3)*$D$29)))</f>
        <v>59758.438446041699</v>
      </c>
      <c r="E233" s="73">
        <v>20.2</v>
      </c>
      <c r="F233" s="90">
        <f t="shared" si="35"/>
        <v>54843.414504338951</v>
      </c>
      <c r="G233" s="62">
        <v>20.2</v>
      </c>
      <c r="H233" s="63">
        <f>IF($G233&gt;$G$6,IF('Silo Levels'!$L$11="Pumping",((PI()*((($C$5+$G$6)-$G233)*($O$6/($O$5/2)))^2*((($O$6+$G$6)-$G233))/3)*$H$29)+(((PI()*((($C$5+$G$6)-$G233)*($O$6/($O$5/2)))^2*(((($C$5+$G$6)-$G233)*($O$6/($O$5/2)))*$AZ$4))/3)*$H$29),(((PI()*((($C$5+$G$6)-$G233)*($O$6/($O$5/2)))^2*((($O$6+$G$6)-$G233)/3))*$H$29)-((PI()*((($C$5+$G$6)-$G233)*($O$6/($O$5/2)))^2*(((($C$5+$G$6)-$G233)*($O$6/($O$5/2)))*$AZ$4)/3)*$H$29))),IF('Silo Levels'!$L$11="Pumping",(($D$4*$H$29)+((PI()*(($C$7/2)^2)*(G$6-$G233))*$H$29))+((($D$4+$H$4)/3)*$BF$4)+(((PI()*($C$7/2)^2*(($C$7/2)*$AZ$4))/3)*$H$29),(($D$4*$H$29)+((PI()*(($C$7/2)^2)*($G$6-$G233))*$H$29))+((($D$4+$H$4)/3)*$BF$4)-(((PI()*($C$7/2)^2*(($C$7/2)*$AZ$4))/3)*$H$29)))</f>
        <v>52179.639389210468</v>
      </c>
      <c r="I233" s="73">
        <v>20.2</v>
      </c>
      <c r="J233" s="85">
        <f t="shared" si="27"/>
        <v>261330.27236753437</v>
      </c>
      <c r="K233" s="57">
        <v>20.2</v>
      </c>
      <c r="L233" s="86">
        <f>IF($K233&gt;$G$13,IF('Silo Levels'!$L$12="Pumping",((PI()*((($C$12+$G$13)-$K233)*($O$13/($O$12/2)))^2*((($O$13+$G$13)-$K233))/3)*$L$29)+(((PI()*((($C$12+$G$13)-$K233)*($O$13/($O$12/2)))^2*(((($C$12+$G$13)-$K233)*($O$13/($O$12/2)))*$AZ$5))/3)*$L$29),(((PI()*((($C$12+$G$13)-$K233)*($O$13/($O$12/2)))^2*((($O$13+$G$13)-$K233)/3))*$L$29)-((PI()*((($C$12+$G$13)-$K233)*($O$13/($O$12/2)))^2*(((($C$12+$G$13)-$K233)*($O$13/($O$12/2)))*$AZ$5)/3)*$L$29))),IF('Silo Levels'!$L$12="Pumping",(($D$11*$L$29)+((PI()*(($C$14/2)^2)*($G$13-$K233))*$L$29))+((($D$11+$H$11)/3)*$BE$5)+(((PI()*($C$14/2)^2*(($C$14/2)*$AZ$5))/3)*$L$29),(($D$11*$L$29)+((PI()*(($C$14/2)^2)*($G$13-$K233))*$L$29))+((($D$11+$H$11)/3)*$BE$5)-(((PI()*($C$14/2)^2*(($C$14/2)*$AZ$5))/3)*$L$29)))</f>
        <v>247132.26568793494</v>
      </c>
      <c r="M233" s="73">
        <v>20.2</v>
      </c>
      <c r="N233" s="85">
        <f t="shared" si="28"/>
        <v>135628.6622188045</v>
      </c>
      <c r="O233" s="57">
        <v>20.2</v>
      </c>
      <c r="P233" s="86">
        <f>IF($O233&gt;$G$20,IF('Silo Levels'!$L$13="Pumping",((PI()*((($C$19+$G$20)-$O233)*($O$20/($O$19/2)))^2*((($O$20+$G$20)-$O233))/3)*$P$29)+(((PI()*((($C$19+$G$20)-$O233)*($O$20/($O$19/2)))^2*(((($C$19+$G$20)-$O233)*($O$20/($O$19/2)))*$AZ$6))/3)*$P$29),(((PI()*((($C$19+$G$20)-$O233)*($O$20/($O$19/2)))^2*((($O$20+$G$20)-$O233)/3))*$P$29)-((PI()*((($C$19+$G$20)-$O233)*($O$20/($O$19/2)))^2*(((($C$19+$G$20)-$O233)*($O$20/($O$19/2)))*$AZ$6)/3)*$P$29))),IF('Silo Levels'!$L$13="Pumping",(($D$18*$P$29)+((PI()*(($C$21/2)^2)*($G$20-$O233))*$P$29))+((($D$18+$H$18)/3)*$BE$6)+(((PI()*($C$21/2)^2*(($C$21/2)*$AZ$6))/3)*$P$29),(($D$18*$P$29)+((PI()*(($C$21/2)^2)*($G$20-$O233))*$P$29))+((($D$18+$H$18)/3)*$BE$6)-(((PI()*($C$21/2)^2*(($C$21/2)*$AZ$6))/3)*$P$29)))</f>
        <v>131543.46088677974</v>
      </c>
      <c r="Q233" s="73">
        <v>20.2</v>
      </c>
      <c r="R233" s="85">
        <f t="shared" si="29"/>
        <v>131992.59943896468</v>
      </c>
      <c r="S233" s="57">
        <v>20.2</v>
      </c>
      <c r="T233" s="86">
        <f>IF($S233&gt;$G$20,IF('Silo Levels'!$L$14="Pumping",((PI()*((($C$19+$G$20)-$S233)*($O$20/($O$19/2)))^2*((($O$20+$G$20)-$S233))/3)*$T$29)+(((PI()*((($C$19+$G$20)-$S233)*($O$20/($O$19/2)))^2*(((($C$19+$G$20)-$S233)*($O$20/($O$19/2)))*$AZ$7))/3)*$T$29),(((PI()*((($C$19+$G$20)-$S233)*($O$20/($O$19/2)))^2*((($O$20+$G$20)-$S233)/3))*$T$29)-((PI()*((($C$19+$G$20)-$S233)*($O$20/($O$19/2)))^2*(((($C$19+$G$20)-$S233)*($O$20/($O$19/2)))*$AZ$7)/3)*$T$29))),IF('Silo Levels'!$L$14="Pumping",(($D$18*$T$29)+((PI()*(($C$21/2)^2)*($G$20-$S233))*$T$29))+((($D$18+$H$18)/3)*$BE$7)+(((PI()*($C$21/2)^2*(($C$21/2)*$AZ$7))/3)*$T$29),(($D$18*$T$29)+((PI()*(($C$21/2)^2)*($G$20-$S233))*$T$29))+((($D$18+$H$18)/3)*$BE$7)-(((PI()*($C$21/2)^2*(($C$21/2)*$AZ$7))/3)*$T$29)))</f>
        <v>128018.53796783581</v>
      </c>
      <c r="U233" s="73">
        <v>20.2</v>
      </c>
      <c r="V233" s="85">
        <f t="shared" si="30"/>
        <v>128634.82545194242</v>
      </c>
      <c r="W233" s="57">
        <v>20.2</v>
      </c>
      <c r="X233" s="86">
        <f>IF($W233&gt;$G$20,IF('Silo Levels'!$L$15="Pumping",((PI()*((($C$19+$G$20)-$W233)*($O$20/($O$19/2)))^2*((($O$20+$G$20)-$W233))/3)*$X$29)+(((PI()*((($C$19+$G$20)-$W233)*($O$20/($O$19/2)))^2*(((($C$19+$G$20)-$W233)*($O$20/($O$19/2)))*$AZ$8))/3)*$X$29),(((PI()*((($C$19+$G$20)-$W233)*($O$20/($O$19/2)))^2*((($O$20+$G$20)-$W233)/3))*$X$29)-((PI()*((($C$19+$G$20)-$W233)*($O$20/($O$19/2)))^2*(((($C$19+$G$20)-$W233)*($O$20/($O$19/2)))*$AZ$8)/3)*$X$29))),IF('Silo Levels'!$L$15="Pumping",(($D$18*$X$29)+((PI()*(($C$21/2)^2)*($G$20-$W233))*$X$29))+((($D$18+$H$18)/3)*$BE$8)+(((PI()*($C$21/2)^2*(($C$21/2)*$AZ$8))/3)*$X$29),(($D$18*$X$29)+((PI()*(($C$21/2)^2)*($G$20-$W233))*$X$29))+((($D$18+$H$18)/3)*$BE$8)-(((PI()*($C$21/2)^2*(($C$21/2)*$AZ$8))/3)*$X$29)))</f>
        <v>124763.39766907292</v>
      </c>
      <c r="Y233" s="73">
        <v>20.2</v>
      </c>
      <c r="Z233" s="85">
        <f t="shared" si="31"/>
        <v>126631.87848258452</v>
      </c>
      <c r="AA233" s="57">
        <v>20.2</v>
      </c>
      <c r="AB233" s="86">
        <f>IF($AA233&gt;$G$20,IF('Silo Levels'!$L$16="Pumping",((PI()*((($C$19+$G$20)-$AA233)*($O$20/($O$19/2)))^2*((($O$20+$G$20)-$AA233))/3)*$AB$29)+(((PI()*((($C$19+$G$20)-$AA233)*($O$20/($O$19/2)))^2*(((($C$19+$G$20)-$AA233)*($O$20/($O$19/2)))*$AZ$9))/3)*$AB$29),(((PI()*((($C$19+$G$20)-$AA233)*($O$20/($O$19/2)))^2*((($O$20+$G$20)-$AA233)/3))*$AB$29)-((PI()*((($C$19+$G$20)-$AA233)*($O$20/($O$19/2)))^2*(((($C$19+$G$20)-$AA233)*($O$20/($O$19/2)))*$AZ$9)/3)*$AB$29))),IF('Silo Levels'!$L$16="Pumping",(($D$18*$AB$29)+((PI()*(($C$21/2)^2)*($G$20-$AA233))*$AB$29))+((($D$18+$H$18)/3)*$BE$9)+(((PI()*($C$21/2)^2*(($C$21/2)*$AZ$9))/3)*$AB$29),(($D$18*$AB$29)+((PI()*(($C$21/2)^2)*($G$20-$AA233))*$AB$29))+((($D$18+$H$18)/3)*$BE$9)-(((PI()*($C$21/2)^2*(($C$21/2)*$AZ$9))/3)*$AB$29)))</f>
        <v>122821.67275803331</v>
      </c>
      <c r="AC233" s="73">
        <v>20.2</v>
      </c>
      <c r="AD233" s="85">
        <f t="shared" si="32"/>
        <v>125909.79229911581</v>
      </c>
      <c r="AE233" s="57">
        <v>20.2</v>
      </c>
      <c r="AF233" s="86">
        <f>IF($AE233&gt;$G$20,IF('Silo Levels'!$L$17="Pumping",((PI()*((($C$19+$G$20)-$AE233)*($O$20/($O$19/2)))^2*((($O$20+$G$20)-$AE233))/3)*$AF$29)+(((PI()*((($C$19+$G$20)-$AE233)*($O$20/($O$19/2)))^2*(((($C$19+$G$20)-$AE233)*($O$20/($O$19/2)))*$AZ$10))/3)*$AF$29),(((PI()*((($C$19+$G$20)-$AE233)*($O$20/($O$19/2)))^2*((($O$20+$G$20)-$AE233)/3))*$AF$29)-((PI()*((($C$19+$G$20)-$AE233)*($O$20/($O$19/2)))^2*(((($C$19+$G$20)-$AE233)*($O$20/($O$19/2)))*$AZ$10)/3)*$AF$29))),IF('Silo Levels'!$L$17="Pumping",(($D$18*$AF$29)+((PI()*(($C$21/2)^2)*($G$20-$AE233))*$AF$29))+((($D$18+$H$18)/3)*$BE$10)+(((PI()*($C$21/2)^2*(($C$21/2)*$AZ$10))/3)*$AF$29),(($D$18*$AF$29)+((PI()*(($C$21/2)^2)*($G$20-$AE233))*$AF$29))+((($D$18+$H$18)/3)*$BE$10)-(((PI()*($C$21/2)^2*(($C$21/2)*$AZ$10))/3)*$AF$29)))</f>
        <v>122121.65785408995</v>
      </c>
      <c r="AG233" s="73">
        <v>20.2</v>
      </c>
      <c r="AH233" s="85">
        <f t="shared" si="33"/>
        <v>126474.42561296407</v>
      </c>
      <c r="AI233" s="57">
        <v>20.2</v>
      </c>
      <c r="AJ233" s="86">
        <f>IF($AI233&gt;$G$20,IF('Silo Levels'!$L$18="Pumping",((PI()*((($C$19+$G$20)-$AI233)*($O$20/($O$19/2)))^2*((($O$20+$G$20)-$AI233))/3)*$AJ$29)+(((PI()*((($C$19+$G$20)-$AI233)*($O$20/($O$19/2)))^2*(((($C$19+$G$20)-$AI233)*($O$20/($O$19/2)))*$AZ$11))/3)*$AJ$29),(((PI()*((($C$19+$G$20)-$AI233)*($O$20/($O$19/2)))^2*((($O$20+$G$20)-$AI233)/3))*$AJ$29)-((PI()*((($C$19+$G$20)-$AI233)*($O$20/($O$19/2)))^2*(((($C$19+$G$20)-$AI233)*($O$20/($O$19/2)))*$AZ$11)/3)*$AJ$29))),IF('Silo Levels'!$L$18="Pumping",(($D$18*$AJ$29)+((PI()*(($C$21/2)^2)*($G$20-$AI233))*$AJ$29))+((($D$18+$H$18)/3)*$BE$11)+(((PI()*($C$21/2)^2*(($C$21/2)*$AZ$11))/3)*$AJ$29),(($D$18*$AJ$29)+((PI()*(($C$21/2)^2)*($G$20-$AI233))*$AJ$29))+((($D$18+$H$18)/3)*$BE$11)-(((PI()*($C$21/2)^2*(($C$21/2)*$AZ$11))/3)*$AJ$29)))</f>
        <v>122669.03259135196</v>
      </c>
    </row>
    <row r="234" spans="1:36" x14ac:dyDescent="0.3">
      <c r="A234" s="48">
        <v>20.3</v>
      </c>
      <c r="B234" s="90">
        <f t="shared" si="34"/>
        <v>62375.923322221061</v>
      </c>
      <c r="C234" s="62">
        <v>20.3</v>
      </c>
      <c r="D234" s="63">
        <f>IF($C234&gt;$G$6,IF('Silo Levels'!$L$10="Pumping",((PI()*((($C$5+$G$6)-$C234)*($O$6/($O$5/2)))^2*((($O$6+$G$6)-$C234))/3)*$D$29)+(((PI()*((($C$5+$G$6)-$C234)*($O$6/($O$5/2)))^2*(((($C$5+$G$6)-$C234)*($O$6/($O$5/2)))*$AZ$3))/3)*$D$29),(((PI()*((($C$5+$G$6)-$C234)*($O$6/($O$5/2)))^2*((($O$6+$G$6)-$C234)/3))*$D$29)-((PI()*((($C$5+$G$6)-$C234)*($O$6/($O$5/2)))^2*(((($C$5+$G$6)-$C234)*($O$6/($O$5/2)))*$AZ$3)/3)*$D$29))),IF('Silo Levels'!$L$10="Pumping",(($D$4*$D$29)+((PI()*(($C$7/2)^2)*(G$6-$C234))*$D$29))+((($D$4+$H$4)/3)*$BF$3)+(((PI()*($C$7/2)^2*(($C$7/2)*$AZ$3))/3)*$D$29),(($D$4*$D$29)+((PI()*(($C$7/2)^2)*($G$6-$C234))*$D$29))+((($D$4+$H$4)/3)*$BF$3)-(((PI()*($C$7/2)^2*(($C$7/2)*$AZ$3))/3)*$D$29)))</f>
        <v>59320.416572514863</v>
      </c>
      <c r="E234" s="73">
        <v>20.3</v>
      </c>
      <c r="F234" s="90">
        <f t="shared" si="35"/>
        <v>54461.549281264277</v>
      </c>
      <c r="G234" s="62">
        <v>20.3</v>
      </c>
      <c r="H234" s="63">
        <f>IF($G234&gt;$G$6,IF('Silo Levels'!$L$11="Pumping",((PI()*((($C$5+$G$6)-$G234)*($O$6/($O$5/2)))^2*((($O$6+$G$6)-$G234))/3)*$H$29)+(((PI()*((($C$5+$G$6)-$G234)*($O$6/($O$5/2)))^2*(((($C$5+$G$6)-$G234)*($O$6/($O$5/2)))*$AZ$4))/3)*$H$29),(((PI()*((($C$5+$G$6)-$G234)*($O$6/($O$5/2)))^2*((($O$6+$G$6)-$G234)/3))*$H$29)-((PI()*((($C$5+$G$6)-$G234)*($O$6/($O$5/2)))^2*(((($C$5+$G$6)-$G234)*($O$6/($O$5/2)))*$AZ$4)/3)*$H$29))),IF('Silo Levels'!$L$11="Pumping",(($D$4*$H$29)+((PI()*(($C$7/2)^2)*(G$6-$G234))*$H$29))+((($D$4+$H$4)/3)*$BF$4)+(((PI()*($C$7/2)^2*(($C$7/2)*$AZ$4))/3)*$H$29),(($D$4*$H$29)+((PI()*(($C$7/2)^2)*($G$6-$G234))*$H$29))+((($D$4+$H$4)/3)*$BF$4)-(((PI()*($C$7/2)^2*(($C$7/2)*$AZ$4))/3)*$H$29)))</f>
        <v>51797.774166135801</v>
      </c>
      <c r="I234" s="73">
        <v>20.3</v>
      </c>
      <c r="J234" s="85">
        <f t="shared" si="27"/>
        <v>260411.30753390331</v>
      </c>
      <c r="K234" s="57">
        <v>20.3</v>
      </c>
      <c r="L234" s="86">
        <f>IF($K234&gt;$G$13,IF('Silo Levels'!$L$12="Pumping",((PI()*((($C$12+$G$13)-$K234)*($O$13/($O$12/2)))^2*((($O$13+$G$13)-$K234))/3)*$L$29)+(((PI()*((($C$12+$G$13)-$K234)*($O$13/($O$12/2)))^2*(((($C$12+$G$13)-$K234)*($O$13/($O$12/2)))*$AZ$5))/3)*$L$29),(((PI()*((($C$12+$G$13)-$K234)*($O$13/($O$12/2)))^2*((($O$13+$G$13)-$K234)/3))*$L$29)-((PI()*((($C$12+$G$13)-$K234)*($O$13/($O$12/2)))^2*(((($C$12+$G$13)-$K234)*($O$13/($O$12/2)))*$AZ$5)/3)*$L$29))),IF('Silo Levels'!$L$12="Pumping",(($D$11*$L$29)+((PI()*(($C$14/2)^2)*($G$13-$K234))*$L$29))+((($D$11+$H$11)/3)*$BE$5)+(((PI()*($C$14/2)^2*(($C$14/2)*$AZ$5))/3)*$L$29),(($D$11*$L$29)+((PI()*(($C$14/2)^2)*($G$13-$K234))*$L$29))+((($D$11+$H$11)/3)*$BE$5)-(((PI()*($C$14/2)^2*(($C$14/2)*$AZ$5))/3)*$L$29)))</f>
        <v>246213.30085430387</v>
      </c>
      <c r="M234" s="73">
        <v>20.3</v>
      </c>
      <c r="N234" s="85">
        <f t="shared" si="28"/>
        <v>135218.71867050376</v>
      </c>
      <c r="O234" s="57">
        <v>20.3</v>
      </c>
      <c r="P234" s="86">
        <f>IF($O234&gt;$G$20,IF('Silo Levels'!$L$13="Pumping",((PI()*((($C$19+$G$20)-$O234)*($O$20/($O$19/2)))^2*((($O$20+$G$20)-$O234))/3)*$P$29)+(((PI()*((($C$19+$G$20)-$O234)*($O$20/($O$19/2)))^2*(((($C$19+$G$20)-$O234)*($O$20/($O$19/2)))*$AZ$6))/3)*$P$29),(((PI()*((($C$19+$G$20)-$O234)*($O$20/($O$19/2)))^2*((($O$20+$G$20)-$O234)/3))*$P$29)-((PI()*((($C$19+$G$20)-$O234)*($O$20/($O$19/2)))^2*(((($C$19+$G$20)-$O234)*($O$20/($O$19/2)))*$AZ$6)/3)*$P$29))),IF('Silo Levels'!$L$13="Pumping",(($D$18*$P$29)+((PI()*(($C$21/2)^2)*($G$20-$O234))*$P$29))+((($D$18+$H$18)/3)*$BE$6)+(((PI()*($C$21/2)^2*(($C$21/2)*$AZ$6))/3)*$P$29),(($D$18*$P$29)+((PI()*(($C$21/2)^2)*($G$20-$O234))*$P$29))+((($D$18+$H$18)/3)*$BE$6)-(((PI()*($C$21/2)^2*(($C$21/2)*$AZ$6))/3)*$P$29)))</f>
        <v>131133.517338479</v>
      </c>
      <c r="Q234" s="73">
        <v>20.3</v>
      </c>
      <c r="R234" s="85">
        <f t="shared" si="29"/>
        <v>131593.80860144371</v>
      </c>
      <c r="S234" s="57">
        <v>20.3</v>
      </c>
      <c r="T234" s="86">
        <f>IF($S234&gt;$G$20,IF('Silo Levels'!$L$14="Pumping",((PI()*((($C$19+$G$20)-$S234)*($O$20/($O$19/2)))^2*((($O$20+$G$20)-$S234))/3)*$T$29)+(((PI()*((($C$19+$G$20)-$S234)*($O$20/($O$19/2)))^2*(((($C$19+$G$20)-$S234)*($O$20/($O$19/2)))*$AZ$7))/3)*$T$29),(((PI()*((($C$19+$G$20)-$S234)*($O$20/($O$19/2)))^2*((($O$20+$G$20)-$S234)/3))*$T$29)-((PI()*((($C$19+$G$20)-$S234)*($O$20/($O$19/2)))^2*(((($C$19+$G$20)-$S234)*($O$20/($O$19/2)))*$AZ$7)/3)*$T$29))),IF('Silo Levels'!$L$14="Pumping",(($D$18*$T$29)+((PI()*(($C$21/2)^2)*($G$20-$S234))*$T$29))+((($D$18+$H$18)/3)*$BE$7)+(((PI()*($C$21/2)^2*(($C$21/2)*$AZ$7))/3)*$T$29),(($D$18*$T$29)+((PI()*(($C$21/2)^2)*($G$20-$S234))*$T$29))+((($D$18+$H$18)/3)*$BE$7)-(((PI()*($C$21/2)^2*(($C$21/2)*$AZ$7))/3)*$T$29)))</f>
        <v>127619.74713031485</v>
      </c>
      <c r="U234" s="73">
        <v>20.3</v>
      </c>
      <c r="V234" s="85">
        <f t="shared" si="30"/>
        <v>128246.3337441144</v>
      </c>
      <c r="W234" s="57">
        <v>20.3</v>
      </c>
      <c r="X234" s="86">
        <f>IF($W234&gt;$G$20,IF('Silo Levels'!$L$15="Pumping",((PI()*((($C$19+$G$20)-$W234)*($O$20/($O$19/2)))^2*((($O$20+$G$20)-$W234))/3)*$X$29)+(((PI()*((($C$19+$G$20)-$W234)*($O$20/($O$19/2)))^2*(((($C$19+$G$20)-$W234)*($O$20/($O$19/2)))*$AZ$8))/3)*$X$29),(((PI()*((($C$19+$G$20)-$W234)*($O$20/($O$19/2)))^2*((($O$20+$G$20)-$W234)/3))*$X$29)-((PI()*((($C$19+$G$20)-$W234)*($O$20/($O$19/2)))^2*(((($C$19+$G$20)-$W234)*($O$20/($O$19/2)))*$AZ$8)/3)*$X$29))),IF('Silo Levels'!$L$15="Pumping",(($D$18*$X$29)+((PI()*(($C$21/2)^2)*($G$20-$W234))*$X$29))+((($D$18+$H$18)/3)*$BE$8)+(((PI()*($C$21/2)^2*(($C$21/2)*$AZ$8))/3)*$X$29),(($D$18*$X$29)+((PI()*(($C$21/2)^2)*($G$20-$W234))*$X$29))+((($D$18+$H$18)/3)*$BE$8)-(((PI()*($C$21/2)^2*(($C$21/2)*$AZ$8))/3)*$X$29)))</f>
        <v>124374.90596124489</v>
      </c>
      <c r="Y234" s="73">
        <v>20.3</v>
      </c>
      <c r="Z234" s="85">
        <f t="shared" si="31"/>
        <v>126249.53031231595</v>
      </c>
      <c r="AA234" s="57">
        <v>20.3</v>
      </c>
      <c r="AB234" s="86">
        <f>IF($AA234&gt;$G$20,IF('Silo Levels'!$L$16="Pumping",((PI()*((($C$19+$G$20)-$AA234)*($O$20/($O$19/2)))^2*((($O$20+$G$20)-$AA234))/3)*$AB$29)+(((PI()*((($C$19+$G$20)-$AA234)*($O$20/($O$19/2)))^2*(((($C$19+$G$20)-$AA234)*($O$20/($O$19/2)))*$AZ$9))/3)*$AB$29),(((PI()*((($C$19+$G$20)-$AA234)*($O$20/($O$19/2)))^2*((($O$20+$G$20)-$AA234)/3))*$AB$29)-((PI()*((($C$19+$G$20)-$AA234)*($O$20/($O$19/2)))^2*(((($C$19+$G$20)-$AA234)*($O$20/($O$19/2)))*$AZ$9)/3)*$AB$29))),IF('Silo Levels'!$L$16="Pumping",(($D$18*$AB$29)+((PI()*(($C$21/2)^2)*($G$20-$AA234))*$AB$29))+((($D$18+$H$18)/3)*$BE$9)+(((PI()*($C$21/2)^2*(($C$21/2)*$AZ$9))/3)*$AB$29),(($D$18*$AB$29)+((PI()*(($C$21/2)^2)*($G$20-$AA234))*$AB$29))+((($D$18+$H$18)/3)*$BE$9)-(((PI()*($C$21/2)^2*(($C$21/2)*$AZ$9))/3)*$AB$29)))</f>
        <v>122439.32458776474</v>
      </c>
      <c r="AC234" s="73">
        <v>20.3</v>
      </c>
      <c r="AD234" s="85">
        <f t="shared" si="32"/>
        <v>125529.65894714108</v>
      </c>
      <c r="AE234" s="57">
        <v>20.3</v>
      </c>
      <c r="AF234" s="86">
        <f>IF($AE234&gt;$G$20,IF('Silo Levels'!$L$17="Pumping",((PI()*((($C$19+$G$20)-$AE234)*($O$20/($O$19/2)))^2*((($O$20+$G$20)-$AE234))/3)*$AF$29)+(((PI()*((($C$19+$G$20)-$AE234)*($O$20/($O$19/2)))^2*(((($C$19+$G$20)-$AE234)*($O$20/($O$19/2)))*$AZ$10))/3)*$AF$29),(((PI()*((($C$19+$G$20)-$AE234)*($O$20/($O$19/2)))^2*((($O$20+$G$20)-$AE234)/3))*$AF$29)-((PI()*((($C$19+$G$20)-$AE234)*($O$20/($O$19/2)))^2*(((($C$19+$G$20)-$AE234)*($O$20/($O$19/2)))*$AZ$10)/3)*$AF$29))),IF('Silo Levels'!$L$17="Pumping",(($D$18*$AF$29)+((PI()*(($C$21/2)^2)*($G$20-$AE234))*$AF$29))+((($D$18+$H$18)/3)*$BE$10)+(((PI()*($C$21/2)^2*(($C$21/2)*$AZ$10))/3)*$AF$29),(($D$18*$AF$29)+((PI()*(($C$21/2)^2)*($G$20-$AE234))*$AF$29))+((($D$18+$H$18)/3)*$BE$10)-(((PI()*($C$21/2)^2*(($C$21/2)*$AZ$10))/3)*$AF$29)))</f>
        <v>121741.52450211522</v>
      </c>
      <c r="AG234" s="73">
        <v>20.3</v>
      </c>
      <c r="AH234" s="85">
        <f t="shared" si="33"/>
        <v>126092.56038988939</v>
      </c>
      <c r="AI234" s="57">
        <v>20.3</v>
      </c>
      <c r="AJ234" s="86">
        <f>IF($AI234&gt;$G$20,IF('Silo Levels'!$L$18="Pumping",((PI()*((($C$19+$G$20)-$AI234)*($O$20/($O$19/2)))^2*((($O$20+$G$20)-$AI234))/3)*$AJ$29)+(((PI()*((($C$19+$G$20)-$AI234)*($O$20/($O$19/2)))^2*(((($C$19+$G$20)-$AI234)*($O$20/($O$19/2)))*$AZ$11))/3)*$AJ$29),(((PI()*((($C$19+$G$20)-$AI234)*($O$20/($O$19/2)))^2*((($O$20+$G$20)-$AI234)/3))*$AJ$29)-((PI()*((($C$19+$G$20)-$AI234)*($O$20/($O$19/2)))^2*(((($C$19+$G$20)-$AI234)*($O$20/($O$19/2)))*$AZ$11)/3)*$AJ$29))),IF('Silo Levels'!$L$18="Pumping",(($D$18*$AJ$29)+((PI()*(($C$21/2)^2)*($G$20-$AI234))*$AJ$29))+((($D$18+$H$18)/3)*$BE$11)+(((PI()*($C$21/2)^2*(($C$21/2)*$AZ$11))/3)*$AJ$29),(($D$18*$AJ$29)+((PI()*(($C$21/2)^2)*($G$20-$AI234))*$AJ$29))+((($D$18+$H$18)/3)*$BE$11)-(((PI()*($C$21/2)^2*(($C$21/2)*$AZ$11))/3)*$AJ$29)))</f>
        <v>122287.16736827728</v>
      </c>
    </row>
    <row r="235" spans="1:36" x14ac:dyDescent="0.3">
      <c r="A235" s="48">
        <v>20.399999999999999</v>
      </c>
      <c r="B235" s="90">
        <f t="shared" si="34"/>
        <v>61937.901448694254</v>
      </c>
      <c r="C235" s="62">
        <v>20.399999999999999</v>
      </c>
      <c r="D235" s="63">
        <f>IF($C235&gt;$G$6,IF('Silo Levels'!$L$10="Pumping",((PI()*((($C$5+$G$6)-$C235)*($O$6/($O$5/2)))^2*((($O$6+$G$6)-$C235))/3)*$D$29)+(((PI()*((($C$5+$G$6)-$C235)*($O$6/($O$5/2)))^2*(((($C$5+$G$6)-$C235)*($O$6/($O$5/2)))*$AZ$3))/3)*$D$29),(((PI()*((($C$5+$G$6)-$C235)*($O$6/($O$5/2)))^2*((($O$6+$G$6)-$C235)/3))*$D$29)-((PI()*((($C$5+$G$6)-$C235)*($O$6/($O$5/2)))^2*(((($C$5+$G$6)-$C235)*($O$6/($O$5/2)))*$AZ$3)/3)*$D$29))),IF('Silo Levels'!$L$10="Pumping",(($D$4*$D$29)+((PI()*(($C$7/2)^2)*(G$6-$C235))*$D$29))+((($D$4+$H$4)/3)*$BF$3)+(((PI()*($C$7/2)^2*(($C$7/2)*$AZ$3))/3)*$D$29),(($D$4*$D$29)+((PI()*(($C$7/2)^2)*($G$6-$C235))*$D$29))+((($D$4+$H$4)/3)*$BF$3)-(((PI()*($C$7/2)^2*(($C$7/2)*$AZ$3))/3)*$D$29)))</f>
        <v>58882.394698988057</v>
      </c>
      <c r="E235" s="73">
        <v>20.399999999999999</v>
      </c>
      <c r="F235" s="90">
        <f t="shared" si="35"/>
        <v>54079.684058189632</v>
      </c>
      <c r="G235" s="62">
        <v>20.399999999999999</v>
      </c>
      <c r="H235" s="63">
        <f>IF($G235&gt;$G$6,IF('Silo Levels'!$L$11="Pumping",((PI()*((($C$5+$G$6)-$G235)*($O$6/($O$5/2)))^2*((($O$6+$G$6)-$G235))/3)*$H$29)+(((PI()*((($C$5+$G$6)-$G235)*($O$6/($O$5/2)))^2*(((($C$5+$G$6)-$G235)*($O$6/($O$5/2)))*$AZ$4))/3)*$H$29),(((PI()*((($C$5+$G$6)-$G235)*($O$6/($O$5/2)))^2*((($O$6+$G$6)-$G235)/3))*$H$29)-((PI()*((($C$5+$G$6)-$G235)*($O$6/($O$5/2)))^2*(((($C$5+$G$6)-$G235)*($O$6/($O$5/2)))*$AZ$4)/3)*$H$29))),IF('Silo Levels'!$L$11="Pumping",(($D$4*$H$29)+((PI()*(($C$7/2)^2)*(G$6-$G235))*$H$29))+((($D$4+$H$4)/3)*$BF$4)+(((PI()*($C$7/2)^2*(($C$7/2)*$AZ$4))/3)*$H$29),(($D$4*$H$29)+((PI()*(($C$7/2)^2)*($G$6-$G235))*$H$29))+((($D$4+$H$4)/3)*$BF$4)-(((PI()*($C$7/2)^2*(($C$7/2)*$AZ$4))/3)*$H$29)))</f>
        <v>51415.908943061149</v>
      </c>
      <c r="I235" s="73">
        <v>20.399999999999999</v>
      </c>
      <c r="J235" s="85">
        <f t="shared" si="27"/>
        <v>259492.3427002723</v>
      </c>
      <c r="K235" s="57">
        <v>20.399999999999999</v>
      </c>
      <c r="L235" s="86">
        <f>IF($K235&gt;$G$13,IF('Silo Levels'!$L$12="Pumping",((PI()*((($C$12+$G$13)-$K235)*($O$13/($O$12/2)))^2*((($O$13+$G$13)-$K235))/3)*$L$29)+(((PI()*((($C$12+$G$13)-$K235)*($O$13/($O$12/2)))^2*(((($C$12+$G$13)-$K235)*($O$13/($O$12/2)))*$AZ$5))/3)*$L$29),(((PI()*((($C$12+$G$13)-$K235)*($O$13/($O$12/2)))^2*((($O$13+$G$13)-$K235)/3))*$L$29)-((PI()*((($C$12+$G$13)-$K235)*($O$13/($O$12/2)))^2*(((($C$12+$G$13)-$K235)*($O$13/($O$12/2)))*$AZ$5)/3)*$L$29))),IF('Silo Levels'!$L$12="Pumping",(($D$11*$L$29)+((PI()*(($C$14/2)^2)*($G$13-$K235))*$L$29))+((($D$11+$H$11)/3)*$BE$5)+(((PI()*($C$14/2)^2*(($C$14/2)*$AZ$5))/3)*$L$29),(($D$11*$L$29)+((PI()*(($C$14/2)^2)*($G$13-$K235))*$L$29))+((($D$11+$H$11)/3)*$BE$5)-(((PI()*($C$14/2)^2*(($C$14/2)*$AZ$5))/3)*$L$29)))</f>
        <v>245294.33602067287</v>
      </c>
      <c r="M235" s="73">
        <v>20.399999999999999</v>
      </c>
      <c r="N235" s="85">
        <f t="shared" si="28"/>
        <v>134808.77512220302</v>
      </c>
      <c r="O235" s="57">
        <v>20.399999999999999</v>
      </c>
      <c r="P235" s="86">
        <f>IF($O235&gt;$G$20,IF('Silo Levels'!$L$13="Pumping",((PI()*((($C$19+$G$20)-$O235)*($O$20/($O$19/2)))^2*((($O$20+$G$20)-$O235))/3)*$P$29)+(((PI()*((($C$19+$G$20)-$O235)*($O$20/($O$19/2)))^2*(((($C$19+$G$20)-$O235)*($O$20/($O$19/2)))*$AZ$6))/3)*$P$29),(((PI()*((($C$19+$G$20)-$O235)*($O$20/($O$19/2)))^2*((($O$20+$G$20)-$O235)/3))*$P$29)-((PI()*((($C$19+$G$20)-$O235)*($O$20/($O$19/2)))^2*(((($C$19+$G$20)-$O235)*($O$20/($O$19/2)))*$AZ$6)/3)*$P$29))),IF('Silo Levels'!$L$13="Pumping",(($D$18*$P$29)+((PI()*(($C$21/2)^2)*($G$20-$O235))*$P$29))+((($D$18+$H$18)/3)*$BE$6)+(((PI()*($C$21/2)^2*(($C$21/2)*$AZ$6))/3)*$P$29),(($D$18*$P$29)+((PI()*(($C$21/2)^2)*($G$20-$O235))*$P$29))+((($D$18+$H$18)/3)*$BE$6)-(((PI()*($C$21/2)^2*(($C$21/2)*$AZ$6))/3)*$P$29)))</f>
        <v>130723.57379017826</v>
      </c>
      <c r="Q235" s="73">
        <v>20.399999999999999</v>
      </c>
      <c r="R235" s="85">
        <f t="shared" si="29"/>
        <v>131195.01776392278</v>
      </c>
      <c r="S235" s="57">
        <v>20.399999999999999</v>
      </c>
      <c r="T235" s="86">
        <f>IF($S235&gt;$G$20,IF('Silo Levels'!$L$14="Pumping",((PI()*((($C$19+$G$20)-$S235)*($O$20/($O$19/2)))^2*((($O$20+$G$20)-$S235))/3)*$T$29)+(((PI()*((($C$19+$G$20)-$S235)*($O$20/($O$19/2)))^2*(((($C$19+$G$20)-$S235)*($O$20/($O$19/2)))*$AZ$7))/3)*$T$29),(((PI()*((($C$19+$G$20)-$S235)*($O$20/($O$19/2)))^2*((($O$20+$G$20)-$S235)/3))*$T$29)-((PI()*((($C$19+$G$20)-$S235)*($O$20/($O$19/2)))^2*(((($C$19+$G$20)-$S235)*($O$20/($O$19/2)))*$AZ$7)/3)*$T$29))),IF('Silo Levels'!$L$14="Pumping",(($D$18*$T$29)+((PI()*(($C$21/2)^2)*($G$20-$S235))*$T$29))+((($D$18+$H$18)/3)*$BE$7)+(((PI()*($C$21/2)^2*(($C$21/2)*$AZ$7))/3)*$T$29),(($D$18*$T$29)+((PI()*(($C$21/2)^2)*($G$20-$S235))*$T$29))+((($D$18+$H$18)/3)*$BE$7)-(((PI()*($C$21/2)^2*(($C$21/2)*$AZ$7))/3)*$T$29)))</f>
        <v>127220.95629279391</v>
      </c>
      <c r="U235" s="73">
        <v>20.399999999999999</v>
      </c>
      <c r="V235" s="85">
        <f t="shared" si="30"/>
        <v>127857.84203628638</v>
      </c>
      <c r="W235" s="57">
        <v>20.399999999999999</v>
      </c>
      <c r="X235" s="86">
        <f>IF($W235&gt;$G$20,IF('Silo Levels'!$L$15="Pumping",((PI()*((($C$19+$G$20)-$W235)*($O$20/($O$19/2)))^2*((($O$20+$G$20)-$W235))/3)*$X$29)+(((PI()*((($C$19+$G$20)-$W235)*($O$20/($O$19/2)))^2*(((($C$19+$G$20)-$W235)*($O$20/($O$19/2)))*$AZ$8))/3)*$X$29),(((PI()*((($C$19+$G$20)-$W235)*($O$20/($O$19/2)))^2*((($O$20+$G$20)-$W235)/3))*$X$29)-((PI()*((($C$19+$G$20)-$W235)*($O$20/($O$19/2)))^2*(((($C$19+$G$20)-$W235)*($O$20/($O$19/2)))*$AZ$8)/3)*$X$29))),IF('Silo Levels'!$L$15="Pumping",(($D$18*$X$29)+((PI()*(($C$21/2)^2)*($G$20-$W235))*$X$29))+((($D$18+$H$18)/3)*$BE$8)+(((PI()*($C$21/2)^2*(($C$21/2)*$AZ$8))/3)*$X$29),(($D$18*$X$29)+((PI()*(($C$21/2)^2)*($G$20-$W235))*$X$29))+((($D$18+$H$18)/3)*$BE$8)-(((PI()*($C$21/2)^2*(($C$21/2)*$AZ$8))/3)*$X$29)))</f>
        <v>123986.41425341688</v>
      </c>
      <c r="Y235" s="73">
        <v>20.399999999999999</v>
      </c>
      <c r="Z235" s="85">
        <f t="shared" si="31"/>
        <v>125867.18214204742</v>
      </c>
      <c r="AA235" s="57">
        <v>20.399999999999999</v>
      </c>
      <c r="AB235" s="86">
        <f>IF($AA235&gt;$G$20,IF('Silo Levels'!$L$16="Pumping",((PI()*((($C$19+$G$20)-$AA235)*($O$20/($O$19/2)))^2*((($O$20+$G$20)-$AA235))/3)*$AB$29)+(((PI()*((($C$19+$G$20)-$AA235)*($O$20/($O$19/2)))^2*(((($C$19+$G$20)-$AA235)*($O$20/($O$19/2)))*$AZ$9))/3)*$AB$29),(((PI()*((($C$19+$G$20)-$AA235)*($O$20/($O$19/2)))^2*((($O$20+$G$20)-$AA235)/3))*$AB$29)-((PI()*((($C$19+$G$20)-$AA235)*($O$20/($O$19/2)))^2*(((($C$19+$G$20)-$AA235)*($O$20/($O$19/2)))*$AZ$9)/3)*$AB$29))),IF('Silo Levels'!$L$16="Pumping",(($D$18*$AB$29)+((PI()*(($C$21/2)^2)*($G$20-$AA235))*$AB$29))+((($D$18+$H$18)/3)*$BE$9)+(((PI()*($C$21/2)^2*(($C$21/2)*$AZ$9))/3)*$AB$29),(($D$18*$AB$29)+((PI()*(($C$21/2)^2)*($G$20-$AA235))*$AB$29))+((($D$18+$H$18)/3)*$BE$9)-(((PI()*($C$21/2)^2*(($C$21/2)*$AZ$9))/3)*$AB$29)))</f>
        <v>122056.9764174962</v>
      </c>
      <c r="AC235" s="73">
        <v>20.399999999999999</v>
      </c>
      <c r="AD235" s="85">
        <f t="shared" si="32"/>
        <v>125149.52559516637</v>
      </c>
      <c r="AE235" s="57">
        <v>20.399999999999999</v>
      </c>
      <c r="AF235" s="86">
        <f>IF($AE235&gt;$G$20,IF('Silo Levels'!$L$17="Pumping",((PI()*((($C$19+$G$20)-$AE235)*($O$20/($O$19/2)))^2*((($O$20+$G$20)-$AE235))/3)*$AF$29)+(((PI()*((($C$19+$G$20)-$AE235)*($O$20/($O$19/2)))^2*(((($C$19+$G$20)-$AE235)*($O$20/($O$19/2)))*$AZ$10))/3)*$AF$29),(((PI()*((($C$19+$G$20)-$AE235)*($O$20/($O$19/2)))^2*((($O$20+$G$20)-$AE235)/3))*$AF$29)-((PI()*((($C$19+$G$20)-$AE235)*($O$20/($O$19/2)))^2*(((($C$19+$G$20)-$AE235)*($O$20/($O$19/2)))*$AZ$10)/3)*$AF$29))),IF('Silo Levels'!$L$17="Pumping",(($D$18*$AF$29)+((PI()*(($C$21/2)^2)*($G$20-$AE235))*$AF$29))+((($D$18+$H$18)/3)*$BE$10)+(((PI()*($C$21/2)^2*(($C$21/2)*$AZ$10))/3)*$AF$29),(($D$18*$AF$29)+((PI()*(($C$21/2)^2)*($G$20-$AE235))*$AF$29))+((($D$18+$H$18)/3)*$BE$10)-(((PI()*($C$21/2)^2*(($C$21/2)*$AZ$10))/3)*$AF$29)))</f>
        <v>121361.39115014051</v>
      </c>
      <c r="AG235" s="73">
        <v>20.399999999999999</v>
      </c>
      <c r="AH235" s="85">
        <f t="shared" si="33"/>
        <v>125710.69516681474</v>
      </c>
      <c r="AI235" s="57">
        <v>20.399999999999999</v>
      </c>
      <c r="AJ235" s="86">
        <f>IF($AI235&gt;$G$20,IF('Silo Levels'!$L$18="Pumping",((PI()*((($C$19+$G$20)-$AI235)*($O$20/($O$19/2)))^2*((($O$20+$G$20)-$AI235))/3)*$AJ$29)+(((PI()*((($C$19+$G$20)-$AI235)*($O$20/($O$19/2)))^2*(((($C$19+$G$20)-$AI235)*($O$20/($O$19/2)))*$AZ$11))/3)*$AJ$29),(((PI()*((($C$19+$G$20)-$AI235)*($O$20/($O$19/2)))^2*((($O$20+$G$20)-$AI235)/3))*$AJ$29)-((PI()*((($C$19+$G$20)-$AI235)*($O$20/($O$19/2)))^2*(((($C$19+$G$20)-$AI235)*($O$20/($O$19/2)))*$AZ$11)/3)*$AJ$29))),IF('Silo Levels'!$L$18="Pumping",(($D$18*$AJ$29)+((PI()*(($C$21/2)^2)*($G$20-$AI235))*$AJ$29))+((($D$18+$H$18)/3)*$BE$11)+(((PI()*($C$21/2)^2*(($C$21/2)*$AZ$11))/3)*$AJ$29),(($D$18*$AJ$29)+((PI()*(($C$21/2)^2)*($G$20-$AI235))*$AJ$29))+((($D$18+$H$18)/3)*$BE$11)-(((PI()*($C$21/2)^2*(($C$21/2)*$AZ$11))/3)*$AJ$29)))</f>
        <v>121905.30214520263</v>
      </c>
    </row>
    <row r="236" spans="1:36" x14ac:dyDescent="0.3">
      <c r="A236" s="48">
        <v>20.5</v>
      </c>
      <c r="B236" s="90">
        <f t="shared" si="34"/>
        <v>61499.879575167426</v>
      </c>
      <c r="C236" s="62">
        <v>20.5</v>
      </c>
      <c r="D236" s="63">
        <f>IF($C236&gt;$G$6,IF('Silo Levels'!$L$10="Pumping",((PI()*((($C$5+$G$6)-$C236)*($O$6/($O$5/2)))^2*((($O$6+$G$6)-$C236))/3)*$D$29)+(((PI()*((($C$5+$G$6)-$C236)*($O$6/($O$5/2)))^2*(((($C$5+$G$6)-$C236)*($O$6/($O$5/2)))*$AZ$3))/3)*$D$29),(((PI()*((($C$5+$G$6)-$C236)*($O$6/($O$5/2)))^2*((($O$6+$G$6)-$C236)/3))*$D$29)-((PI()*((($C$5+$G$6)-$C236)*($O$6/($O$5/2)))^2*(((($C$5+$G$6)-$C236)*($O$6/($O$5/2)))*$AZ$3)/3)*$D$29))),IF('Silo Levels'!$L$10="Pumping",(($D$4*$D$29)+((PI()*(($C$7/2)^2)*(G$6-$C236))*$D$29))+((($D$4+$H$4)/3)*$BF$3)+(((PI()*($C$7/2)^2*(($C$7/2)*$AZ$3))/3)*$D$29),(($D$4*$D$29)+((PI()*(($C$7/2)^2)*($G$6-$C236))*$D$29))+((($D$4+$H$4)/3)*$BF$3)-(((PI()*($C$7/2)^2*(($C$7/2)*$AZ$3))/3)*$D$29)))</f>
        <v>58444.372825461229</v>
      </c>
      <c r="E236" s="73">
        <v>20.5</v>
      </c>
      <c r="F236" s="90">
        <f t="shared" si="35"/>
        <v>53697.818835114958</v>
      </c>
      <c r="G236" s="62">
        <v>20.5</v>
      </c>
      <c r="H236" s="63">
        <f>IF($G236&gt;$G$6,IF('Silo Levels'!$L$11="Pumping",((PI()*((($C$5+$G$6)-$G236)*($O$6/($O$5/2)))^2*((($O$6+$G$6)-$G236))/3)*$H$29)+(((PI()*((($C$5+$G$6)-$G236)*($O$6/($O$5/2)))^2*(((($C$5+$G$6)-$G236)*($O$6/($O$5/2)))*$AZ$4))/3)*$H$29),(((PI()*((($C$5+$G$6)-$G236)*($O$6/($O$5/2)))^2*((($O$6+$G$6)-$G236)/3))*$H$29)-((PI()*((($C$5+$G$6)-$G236)*($O$6/($O$5/2)))^2*(((($C$5+$G$6)-$G236)*($O$6/($O$5/2)))*$AZ$4)/3)*$H$29))),IF('Silo Levels'!$L$11="Pumping",(($D$4*$H$29)+((PI()*(($C$7/2)^2)*(G$6-$G236))*$H$29))+((($D$4+$H$4)/3)*$BF$4)+(((PI()*($C$7/2)^2*(($C$7/2)*$AZ$4))/3)*$H$29),(($D$4*$H$29)+((PI()*(($C$7/2)^2)*($G$6-$G236))*$H$29))+((($D$4+$H$4)/3)*$BF$4)-(((PI()*($C$7/2)^2*(($C$7/2)*$AZ$4))/3)*$H$29)))</f>
        <v>51034.043719986483</v>
      </c>
      <c r="I236" s="73">
        <v>20.5</v>
      </c>
      <c r="J236" s="85">
        <f t="shared" si="27"/>
        <v>258573.37786664124</v>
      </c>
      <c r="K236" s="57">
        <v>20.5</v>
      </c>
      <c r="L236" s="86">
        <f>IF($K236&gt;$G$13,IF('Silo Levels'!$L$12="Pumping",((PI()*((($C$12+$G$13)-$K236)*($O$13/($O$12/2)))^2*((($O$13+$G$13)-$K236))/3)*$L$29)+(((PI()*((($C$12+$G$13)-$K236)*($O$13/($O$12/2)))^2*(((($C$12+$G$13)-$K236)*($O$13/($O$12/2)))*$AZ$5))/3)*$L$29),(((PI()*((($C$12+$G$13)-$K236)*($O$13/($O$12/2)))^2*((($O$13+$G$13)-$K236)/3))*$L$29)-((PI()*((($C$12+$G$13)-$K236)*($O$13/($O$12/2)))^2*(((($C$12+$G$13)-$K236)*($O$13/($O$12/2)))*$AZ$5)/3)*$L$29))),IF('Silo Levels'!$L$12="Pumping",(($D$11*$L$29)+((PI()*(($C$14/2)^2)*($G$13-$K236))*$L$29))+((($D$11+$H$11)/3)*$BE$5)+(((PI()*($C$14/2)^2*(($C$14/2)*$AZ$5))/3)*$L$29),(($D$11*$L$29)+((PI()*(($C$14/2)^2)*($G$13-$K236))*$L$29))+((($D$11+$H$11)/3)*$BE$5)-(((PI()*($C$14/2)^2*(($C$14/2)*$AZ$5))/3)*$L$29)))</f>
        <v>244375.3711870418</v>
      </c>
      <c r="M236" s="73">
        <v>20.5</v>
      </c>
      <c r="N236" s="85">
        <f t="shared" si="28"/>
        <v>134398.83157390225</v>
      </c>
      <c r="O236" s="57">
        <v>20.5</v>
      </c>
      <c r="P236" s="86">
        <f>IF($O236&gt;$G$20,IF('Silo Levels'!$L$13="Pumping",((PI()*((($C$19+$G$20)-$O236)*($O$20/($O$19/2)))^2*((($O$20+$G$20)-$O236))/3)*$P$29)+(((PI()*((($C$19+$G$20)-$O236)*($O$20/($O$19/2)))^2*(((($C$19+$G$20)-$O236)*($O$20/($O$19/2)))*$AZ$6))/3)*$P$29),(((PI()*((($C$19+$G$20)-$O236)*($O$20/($O$19/2)))^2*((($O$20+$G$20)-$O236)/3))*$P$29)-((PI()*((($C$19+$G$20)-$O236)*($O$20/($O$19/2)))^2*(((($C$19+$G$20)-$O236)*($O$20/($O$19/2)))*$AZ$6)/3)*$P$29))),IF('Silo Levels'!$L$13="Pumping",(($D$18*$P$29)+((PI()*(($C$21/2)^2)*($G$20-$O236))*$P$29))+((($D$18+$H$18)/3)*$BE$6)+(((PI()*($C$21/2)^2*(($C$21/2)*$AZ$6))/3)*$P$29),(($D$18*$P$29)+((PI()*(($C$21/2)^2)*($G$20-$O236))*$P$29))+((($D$18+$H$18)/3)*$BE$6)-(((PI()*($C$21/2)^2*(($C$21/2)*$AZ$6))/3)*$P$29)))</f>
        <v>130313.63024187749</v>
      </c>
      <c r="Q236" s="73">
        <v>20.5</v>
      </c>
      <c r="R236" s="85">
        <f t="shared" si="29"/>
        <v>130796.22692640183</v>
      </c>
      <c r="S236" s="57">
        <v>20.5</v>
      </c>
      <c r="T236" s="86">
        <f>IF($S236&gt;$G$20,IF('Silo Levels'!$L$14="Pumping",((PI()*((($C$19+$G$20)-$S236)*($O$20/($O$19/2)))^2*((($O$20+$G$20)-$S236))/3)*$T$29)+(((PI()*((($C$19+$G$20)-$S236)*($O$20/($O$19/2)))^2*(((($C$19+$G$20)-$S236)*($O$20/($O$19/2)))*$AZ$7))/3)*$T$29),(((PI()*((($C$19+$G$20)-$S236)*($O$20/($O$19/2)))^2*((($O$20+$G$20)-$S236)/3))*$T$29)-((PI()*((($C$19+$G$20)-$S236)*($O$20/($O$19/2)))^2*(((($C$19+$G$20)-$S236)*($O$20/($O$19/2)))*$AZ$7)/3)*$T$29))),IF('Silo Levels'!$L$14="Pumping",(($D$18*$T$29)+((PI()*(($C$21/2)^2)*($G$20-$S236))*$T$29))+((($D$18+$H$18)/3)*$BE$7)+(((PI()*($C$21/2)^2*(($C$21/2)*$AZ$7))/3)*$T$29),(($D$18*$T$29)+((PI()*(($C$21/2)^2)*($G$20-$S236))*$T$29))+((($D$18+$H$18)/3)*$BE$7)-(((PI()*($C$21/2)^2*(($C$21/2)*$AZ$7))/3)*$T$29)))</f>
        <v>126822.16545527296</v>
      </c>
      <c r="U236" s="73">
        <v>20.5</v>
      </c>
      <c r="V236" s="85">
        <f t="shared" si="30"/>
        <v>127469.35032845836</v>
      </c>
      <c r="W236" s="57">
        <v>20.5</v>
      </c>
      <c r="X236" s="86">
        <f>IF($W236&gt;$G$20,IF('Silo Levels'!$L$15="Pumping",((PI()*((($C$19+$G$20)-$W236)*($O$20/($O$19/2)))^2*((($O$20+$G$20)-$W236))/3)*$X$29)+(((PI()*((($C$19+$G$20)-$W236)*($O$20/($O$19/2)))^2*(((($C$19+$G$20)-$W236)*($O$20/($O$19/2)))*$AZ$8))/3)*$X$29),(((PI()*((($C$19+$G$20)-$W236)*($O$20/($O$19/2)))^2*((($O$20+$G$20)-$W236)/3))*$X$29)-((PI()*((($C$19+$G$20)-$W236)*($O$20/($O$19/2)))^2*(((($C$19+$G$20)-$W236)*($O$20/($O$19/2)))*$AZ$8)/3)*$X$29))),IF('Silo Levels'!$L$15="Pumping",(($D$18*$X$29)+((PI()*(($C$21/2)^2)*($G$20-$W236))*$X$29))+((($D$18+$H$18)/3)*$BE$8)+(((PI()*($C$21/2)^2*(($C$21/2)*$AZ$8))/3)*$X$29),(($D$18*$X$29)+((PI()*(($C$21/2)^2)*($G$20-$W236))*$X$29))+((($D$18+$H$18)/3)*$BE$8)-(((PI()*($C$21/2)^2*(($C$21/2)*$AZ$8))/3)*$X$29)))</f>
        <v>123597.92254558885</v>
      </c>
      <c r="Y236" s="73">
        <v>20.5</v>
      </c>
      <c r="Z236" s="85">
        <f t="shared" si="31"/>
        <v>125484.83397177885</v>
      </c>
      <c r="AA236" s="57">
        <v>20.5</v>
      </c>
      <c r="AB236" s="86">
        <f>IF($AA236&gt;$G$20,IF('Silo Levels'!$L$16="Pumping",((PI()*((($C$19+$G$20)-$AA236)*($O$20/($O$19/2)))^2*((($O$20+$G$20)-$AA236))/3)*$AB$29)+(((PI()*((($C$19+$G$20)-$AA236)*($O$20/($O$19/2)))^2*(((($C$19+$G$20)-$AA236)*($O$20/($O$19/2)))*$AZ$9))/3)*$AB$29),(((PI()*((($C$19+$G$20)-$AA236)*($O$20/($O$19/2)))^2*((($O$20+$G$20)-$AA236)/3))*$AB$29)-((PI()*((($C$19+$G$20)-$AA236)*($O$20/($O$19/2)))^2*(((($C$19+$G$20)-$AA236)*($O$20/($O$19/2)))*$AZ$9)/3)*$AB$29))),IF('Silo Levels'!$L$16="Pumping",(($D$18*$AB$29)+((PI()*(($C$21/2)^2)*($G$20-$AA236))*$AB$29))+((($D$18+$H$18)/3)*$BE$9)+(((PI()*($C$21/2)^2*(($C$21/2)*$AZ$9))/3)*$AB$29),(($D$18*$AB$29)+((PI()*(($C$21/2)^2)*($G$20-$AA236))*$AB$29))+((($D$18+$H$18)/3)*$BE$9)-(((PI()*($C$21/2)^2*(($C$21/2)*$AZ$9))/3)*$AB$29)))</f>
        <v>121674.62824722764</v>
      </c>
      <c r="AC236" s="73">
        <v>20.5</v>
      </c>
      <c r="AD236" s="85">
        <f t="shared" si="32"/>
        <v>124769.39224319164</v>
      </c>
      <c r="AE236" s="57">
        <v>20.5</v>
      </c>
      <c r="AF236" s="86">
        <f>IF($AE236&gt;$G$20,IF('Silo Levels'!$L$17="Pumping",((PI()*((($C$19+$G$20)-$AE236)*($O$20/($O$19/2)))^2*((($O$20+$G$20)-$AE236))/3)*$AF$29)+(((PI()*((($C$19+$G$20)-$AE236)*($O$20/($O$19/2)))^2*(((($C$19+$G$20)-$AE236)*($O$20/($O$19/2)))*$AZ$10))/3)*$AF$29),(((PI()*((($C$19+$G$20)-$AE236)*($O$20/($O$19/2)))^2*((($O$20+$G$20)-$AE236)/3))*$AF$29)-((PI()*((($C$19+$G$20)-$AE236)*($O$20/($O$19/2)))^2*(((($C$19+$G$20)-$AE236)*($O$20/($O$19/2)))*$AZ$10)/3)*$AF$29))),IF('Silo Levels'!$L$17="Pumping",(($D$18*$AF$29)+((PI()*(($C$21/2)^2)*($G$20-$AE236))*$AF$29))+((($D$18+$H$18)/3)*$BE$10)+(((PI()*($C$21/2)^2*(($C$21/2)*$AZ$10))/3)*$AF$29),(($D$18*$AF$29)+((PI()*(($C$21/2)^2)*($G$20-$AE236))*$AF$29))+((($D$18+$H$18)/3)*$BE$10)-(((PI()*($C$21/2)^2*(($C$21/2)*$AZ$10))/3)*$AF$29)))</f>
        <v>120981.25779816578</v>
      </c>
      <c r="AG236" s="73">
        <v>20.5</v>
      </c>
      <c r="AH236" s="85">
        <f t="shared" si="33"/>
        <v>125328.82994374006</v>
      </c>
      <c r="AI236" s="57">
        <v>20.5</v>
      </c>
      <c r="AJ236" s="86">
        <f>IF($AI236&gt;$G$20,IF('Silo Levels'!$L$18="Pumping",((PI()*((($C$19+$G$20)-$AI236)*($O$20/($O$19/2)))^2*((($O$20+$G$20)-$AI236))/3)*$AJ$29)+(((PI()*((($C$19+$G$20)-$AI236)*($O$20/($O$19/2)))^2*(((($C$19+$G$20)-$AI236)*($O$20/($O$19/2)))*$AZ$11))/3)*$AJ$29),(((PI()*((($C$19+$G$20)-$AI236)*($O$20/($O$19/2)))^2*((($O$20+$G$20)-$AI236)/3))*$AJ$29)-((PI()*((($C$19+$G$20)-$AI236)*($O$20/($O$19/2)))^2*(((($C$19+$G$20)-$AI236)*($O$20/($O$19/2)))*$AZ$11)/3)*$AJ$29))),IF('Silo Levels'!$L$18="Pumping",(($D$18*$AJ$29)+((PI()*(($C$21/2)^2)*($G$20-$AI236))*$AJ$29))+((($D$18+$H$18)/3)*$BE$11)+(((PI()*($C$21/2)^2*(($C$21/2)*$AZ$11))/3)*$AJ$29),(($D$18*$AJ$29)+((PI()*(($C$21/2)^2)*($G$20-$AI236))*$AJ$29))+((($D$18+$H$18)/3)*$BE$11)-(((PI()*($C$21/2)^2*(($C$21/2)*$AZ$11))/3)*$AJ$29)))</f>
        <v>121523.43692212795</v>
      </c>
    </row>
    <row r="237" spans="1:36" x14ac:dyDescent="0.3">
      <c r="A237" s="48">
        <v>20.6</v>
      </c>
      <c r="B237" s="90">
        <f t="shared" si="34"/>
        <v>61061.857701640605</v>
      </c>
      <c r="C237" s="62">
        <v>20.6</v>
      </c>
      <c r="D237" s="63">
        <f>IF($C237&gt;$G$6,IF('Silo Levels'!$L$10="Pumping",((PI()*((($C$5+$G$6)-$C237)*($O$6/($O$5/2)))^2*((($O$6+$G$6)-$C237))/3)*$D$29)+(((PI()*((($C$5+$G$6)-$C237)*($O$6/($O$5/2)))^2*(((($C$5+$G$6)-$C237)*($O$6/($O$5/2)))*$AZ$3))/3)*$D$29),(((PI()*((($C$5+$G$6)-$C237)*($O$6/($O$5/2)))^2*((($O$6+$G$6)-$C237)/3))*$D$29)-((PI()*((($C$5+$G$6)-$C237)*($O$6/($O$5/2)))^2*(((($C$5+$G$6)-$C237)*($O$6/($O$5/2)))*$AZ$3)/3)*$D$29))),IF('Silo Levels'!$L$10="Pumping",(($D$4*$D$29)+((PI()*(($C$7/2)^2)*(G$6-$C237))*$D$29))+((($D$4+$H$4)/3)*$BF$3)+(((PI()*($C$7/2)^2*(($C$7/2)*$AZ$3))/3)*$D$29),(($D$4*$D$29)+((PI()*(($C$7/2)^2)*($G$6-$C237))*$D$29))+((($D$4+$H$4)/3)*$BF$3)-(((PI()*($C$7/2)^2*(($C$7/2)*$AZ$3))/3)*$D$29)))</f>
        <v>58006.350951934408</v>
      </c>
      <c r="E237" s="73">
        <v>20.6</v>
      </c>
      <c r="F237" s="90">
        <f t="shared" si="35"/>
        <v>53315.953612040292</v>
      </c>
      <c r="G237" s="62">
        <v>20.6</v>
      </c>
      <c r="H237" s="63">
        <f>IF($G237&gt;$G$6,IF('Silo Levels'!$L$11="Pumping",((PI()*((($C$5+$G$6)-$G237)*($O$6/($O$5/2)))^2*((($O$6+$G$6)-$G237))/3)*$H$29)+(((PI()*((($C$5+$G$6)-$G237)*($O$6/($O$5/2)))^2*(((($C$5+$G$6)-$G237)*($O$6/($O$5/2)))*$AZ$4))/3)*$H$29),(((PI()*((($C$5+$G$6)-$G237)*($O$6/($O$5/2)))^2*((($O$6+$G$6)-$G237)/3))*$H$29)-((PI()*((($C$5+$G$6)-$G237)*($O$6/($O$5/2)))^2*(((($C$5+$G$6)-$G237)*($O$6/($O$5/2)))*$AZ$4)/3)*$H$29))),IF('Silo Levels'!$L$11="Pumping",(($D$4*$H$29)+((PI()*(($C$7/2)^2)*(G$6-$G237))*$H$29))+((($D$4+$H$4)/3)*$BF$4)+(((PI()*($C$7/2)^2*(($C$7/2)*$AZ$4))/3)*$H$29),(($D$4*$H$29)+((PI()*(($C$7/2)^2)*($G$6-$G237))*$H$29))+((($D$4+$H$4)/3)*$BF$4)-(((PI()*($C$7/2)^2*(($C$7/2)*$AZ$4))/3)*$H$29)))</f>
        <v>50652.178496911816</v>
      </c>
      <c r="I237" s="73">
        <v>20.6</v>
      </c>
      <c r="J237" s="85">
        <f t="shared" si="27"/>
        <v>257654.41303301023</v>
      </c>
      <c r="K237" s="57">
        <v>20.6</v>
      </c>
      <c r="L237" s="86">
        <f>IF($K237&gt;$G$13,IF('Silo Levels'!$L$12="Pumping",((PI()*((($C$12+$G$13)-$K237)*($O$13/($O$12/2)))^2*((($O$13+$G$13)-$K237))/3)*$L$29)+(((PI()*((($C$12+$G$13)-$K237)*($O$13/($O$12/2)))^2*(((($C$12+$G$13)-$K237)*($O$13/($O$12/2)))*$AZ$5))/3)*$L$29),(((PI()*((($C$12+$G$13)-$K237)*($O$13/($O$12/2)))^2*((($O$13+$G$13)-$K237)/3))*$L$29)-((PI()*((($C$12+$G$13)-$K237)*($O$13/($O$12/2)))^2*(((($C$12+$G$13)-$K237)*($O$13/($O$12/2)))*$AZ$5)/3)*$L$29))),IF('Silo Levels'!$L$12="Pumping",(($D$11*$L$29)+((PI()*(($C$14/2)^2)*($G$13-$K237))*$L$29))+((($D$11+$H$11)/3)*$BE$5)+(((PI()*($C$14/2)^2*(($C$14/2)*$AZ$5))/3)*$L$29),(($D$11*$L$29)+((PI()*(($C$14/2)^2)*($G$13-$K237))*$L$29))+((($D$11+$H$11)/3)*$BE$5)-(((PI()*($C$14/2)^2*(($C$14/2)*$AZ$5))/3)*$L$29)))</f>
        <v>243456.4063534108</v>
      </c>
      <c r="M237" s="73">
        <v>20.6</v>
      </c>
      <c r="N237" s="85">
        <f t="shared" si="28"/>
        <v>133988.88802560151</v>
      </c>
      <c r="O237" s="57">
        <v>20.6</v>
      </c>
      <c r="P237" s="86">
        <f>IF($O237&gt;$G$20,IF('Silo Levels'!$L$13="Pumping",((PI()*((($C$19+$G$20)-$O237)*($O$20/($O$19/2)))^2*((($O$20+$G$20)-$O237))/3)*$P$29)+(((PI()*((($C$19+$G$20)-$O237)*($O$20/($O$19/2)))^2*(((($C$19+$G$20)-$O237)*($O$20/($O$19/2)))*$AZ$6))/3)*$P$29),(((PI()*((($C$19+$G$20)-$O237)*($O$20/($O$19/2)))^2*((($O$20+$G$20)-$O237)/3))*$P$29)-((PI()*((($C$19+$G$20)-$O237)*($O$20/($O$19/2)))^2*(((($C$19+$G$20)-$O237)*($O$20/($O$19/2)))*$AZ$6)/3)*$P$29))),IF('Silo Levels'!$L$13="Pumping",(($D$18*$P$29)+((PI()*(($C$21/2)^2)*($G$20-$O237))*$P$29))+((($D$18+$H$18)/3)*$BE$6)+(((PI()*($C$21/2)^2*(($C$21/2)*$AZ$6))/3)*$P$29),(($D$18*$P$29)+((PI()*(($C$21/2)^2)*($G$20-$O237))*$P$29))+((($D$18+$H$18)/3)*$BE$6)-(((PI()*($C$21/2)^2*(($C$21/2)*$AZ$6))/3)*$P$29)))</f>
        <v>129903.68669357675</v>
      </c>
      <c r="Q237" s="73">
        <v>20.6</v>
      </c>
      <c r="R237" s="85">
        <f t="shared" si="29"/>
        <v>130397.43608888087</v>
      </c>
      <c r="S237" s="57">
        <v>20.6</v>
      </c>
      <c r="T237" s="86">
        <f>IF($S237&gt;$G$20,IF('Silo Levels'!$L$14="Pumping",((PI()*((($C$19+$G$20)-$S237)*($O$20/($O$19/2)))^2*((($O$20+$G$20)-$S237))/3)*$T$29)+(((PI()*((($C$19+$G$20)-$S237)*($O$20/($O$19/2)))^2*(((($C$19+$G$20)-$S237)*($O$20/($O$19/2)))*$AZ$7))/3)*$T$29),(((PI()*((($C$19+$G$20)-$S237)*($O$20/($O$19/2)))^2*((($O$20+$G$20)-$S237)/3))*$T$29)-((PI()*((($C$19+$G$20)-$S237)*($O$20/($O$19/2)))^2*(((($C$19+$G$20)-$S237)*($O$20/($O$19/2)))*$AZ$7)/3)*$T$29))),IF('Silo Levels'!$L$14="Pumping",(($D$18*$T$29)+((PI()*(($C$21/2)^2)*($G$20-$S237))*$T$29))+((($D$18+$H$18)/3)*$BE$7)+(((PI()*($C$21/2)^2*(($C$21/2)*$AZ$7))/3)*$T$29),(($D$18*$T$29)+((PI()*(($C$21/2)^2)*($G$20-$S237))*$T$29))+((($D$18+$H$18)/3)*$BE$7)-(((PI()*($C$21/2)^2*(($C$21/2)*$AZ$7))/3)*$T$29)))</f>
        <v>126423.37461775201</v>
      </c>
      <c r="U237" s="73">
        <v>20.6</v>
      </c>
      <c r="V237" s="85">
        <f t="shared" si="30"/>
        <v>127080.85862063033</v>
      </c>
      <c r="W237" s="57">
        <v>20.6</v>
      </c>
      <c r="X237" s="86">
        <f>IF($W237&gt;$G$20,IF('Silo Levels'!$L$15="Pumping",((PI()*((($C$19+$G$20)-$W237)*($O$20/($O$19/2)))^2*((($O$20+$G$20)-$W237))/3)*$X$29)+(((PI()*((($C$19+$G$20)-$W237)*($O$20/($O$19/2)))^2*(((($C$19+$G$20)-$W237)*($O$20/($O$19/2)))*$AZ$8))/3)*$X$29),(((PI()*((($C$19+$G$20)-$W237)*($O$20/($O$19/2)))^2*((($O$20+$G$20)-$W237)/3))*$X$29)-((PI()*((($C$19+$G$20)-$W237)*($O$20/($O$19/2)))^2*(((($C$19+$G$20)-$W237)*($O$20/($O$19/2)))*$AZ$8)/3)*$X$29))),IF('Silo Levels'!$L$15="Pumping",(($D$18*$X$29)+((PI()*(($C$21/2)^2)*($G$20-$W237))*$X$29))+((($D$18+$H$18)/3)*$BE$8)+(((PI()*($C$21/2)^2*(($C$21/2)*$AZ$8))/3)*$X$29),(($D$18*$X$29)+((PI()*(($C$21/2)^2)*($G$20-$W237))*$X$29))+((($D$18+$H$18)/3)*$BE$8)-(((PI()*($C$21/2)^2*(($C$21/2)*$AZ$8))/3)*$X$29)))</f>
        <v>123209.43083776082</v>
      </c>
      <c r="Y237" s="73">
        <v>20.6</v>
      </c>
      <c r="Z237" s="85">
        <f t="shared" si="31"/>
        <v>125102.48580151029</v>
      </c>
      <c r="AA237" s="57">
        <v>20.6</v>
      </c>
      <c r="AB237" s="86">
        <f>IF($AA237&gt;$G$20,IF('Silo Levels'!$L$16="Pumping",((PI()*((($C$19+$G$20)-$AA237)*($O$20/($O$19/2)))^2*((($O$20+$G$20)-$AA237))/3)*$AB$29)+(((PI()*((($C$19+$G$20)-$AA237)*($O$20/($O$19/2)))^2*(((($C$19+$G$20)-$AA237)*($O$20/($O$19/2)))*$AZ$9))/3)*$AB$29),(((PI()*((($C$19+$G$20)-$AA237)*($O$20/($O$19/2)))^2*((($O$20+$G$20)-$AA237)/3))*$AB$29)-((PI()*((($C$19+$G$20)-$AA237)*($O$20/($O$19/2)))^2*(((($C$19+$G$20)-$AA237)*($O$20/($O$19/2)))*$AZ$9)/3)*$AB$29))),IF('Silo Levels'!$L$16="Pumping",(($D$18*$AB$29)+((PI()*(($C$21/2)^2)*($G$20-$AA237))*$AB$29))+((($D$18+$H$18)/3)*$BE$9)+(((PI()*($C$21/2)^2*(($C$21/2)*$AZ$9))/3)*$AB$29),(($D$18*$AB$29)+((PI()*(($C$21/2)^2)*($G$20-$AA237))*$AB$29))+((($D$18+$H$18)/3)*$BE$9)-(((PI()*($C$21/2)^2*(($C$21/2)*$AZ$9))/3)*$AB$29)))</f>
        <v>121292.28007695908</v>
      </c>
      <c r="AC237" s="73">
        <v>20.6</v>
      </c>
      <c r="AD237" s="85">
        <f t="shared" si="32"/>
        <v>124389.25889121692</v>
      </c>
      <c r="AE237" s="57">
        <v>20.6</v>
      </c>
      <c r="AF237" s="86">
        <f>IF($AE237&gt;$G$20,IF('Silo Levels'!$L$17="Pumping",((PI()*((($C$19+$G$20)-$AE237)*($O$20/($O$19/2)))^2*((($O$20+$G$20)-$AE237))/3)*$AF$29)+(((PI()*((($C$19+$G$20)-$AE237)*($O$20/($O$19/2)))^2*(((($C$19+$G$20)-$AE237)*($O$20/($O$19/2)))*$AZ$10))/3)*$AF$29),(((PI()*((($C$19+$G$20)-$AE237)*($O$20/($O$19/2)))^2*((($O$20+$G$20)-$AE237)/3))*$AF$29)-((PI()*((($C$19+$G$20)-$AE237)*($O$20/($O$19/2)))^2*(((($C$19+$G$20)-$AE237)*($O$20/($O$19/2)))*$AZ$10)/3)*$AF$29))),IF('Silo Levels'!$L$17="Pumping",(($D$18*$AF$29)+((PI()*(($C$21/2)^2)*($G$20-$AE237))*$AF$29))+((($D$18+$H$18)/3)*$BE$10)+(((PI()*($C$21/2)^2*(($C$21/2)*$AZ$10))/3)*$AF$29),(($D$18*$AF$29)+((PI()*(($C$21/2)^2)*($G$20-$AE237))*$AF$29))+((($D$18+$H$18)/3)*$BE$10)-(((PI()*($C$21/2)^2*(($C$21/2)*$AZ$10))/3)*$AF$29)))</f>
        <v>120601.12444619105</v>
      </c>
      <c r="AG237" s="73">
        <v>20.6</v>
      </c>
      <c r="AH237" s="85">
        <f t="shared" si="33"/>
        <v>124946.9647206654</v>
      </c>
      <c r="AI237" s="57">
        <v>20.6</v>
      </c>
      <c r="AJ237" s="86">
        <f>IF($AI237&gt;$G$20,IF('Silo Levels'!$L$18="Pumping",((PI()*((($C$19+$G$20)-$AI237)*($O$20/($O$19/2)))^2*((($O$20+$G$20)-$AI237))/3)*$AJ$29)+(((PI()*((($C$19+$G$20)-$AI237)*($O$20/($O$19/2)))^2*(((($C$19+$G$20)-$AI237)*($O$20/($O$19/2)))*$AZ$11))/3)*$AJ$29),(((PI()*((($C$19+$G$20)-$AI237)*($O$20/($O$19/2)))^2*((($O$20+$G$20)-$AI237)/3))*$AJ$29)-((PI()*((($C$19+$G$20)-$AI237)*($O$20/($O$19/2)))^2*(((($C$19+$G$20)-$AI237)*($O$20/($O$19/2)))*$AZ$11)/3)*$AJ$29))),IF('Silo Levels'!$L$18="Pumping",(($D$18*$AJ$29)+((PI()*(($C$21/2)^2)*($G$20-$AI237))*$AJ$29))+((($D$18+$H$18)/3)*$BE$11)+(((PI()*($C$21/2)^2*(($C$21/2)*$AZ$11))/3)*$AJ$29),(($D$18*$AJ$29)+((PI()*(($C$21/2)^2)*($G$20-$AI237))*$AJ$29))+((($D$18+$H$18)/3)*$BE$11)-(((PI()*($C$21/2)^2*(($C$21/2)*$AZ$11))/3)*$AJ$29)))</f>
        <v>121141.5716990533</v>
      </c>
    </row>
    <row r="238" spans="1:36" x14ac:dyDescent="0.3">
      <c r="A238" s="48">
        <v>20.7</v>
      </c>
      <c r="B238" s="90">
        <f t="shared" si="34"/>
        <v>60623.835828113792</v>
      </c>
      <c r="C238" s="62">
        <v>20.7</v>
      </c>
      <c r="D238" s="63">
        <f>IF($C238&gt;$G$6,IF('Silo Levels'!$L$10="Pumping",((PI()*((($C$5+$G$6)-$C238)*($O$6/($O$5/2)))^2*((($O$6+$G$6)-$C238))/3)*$D$29)+(((PI()*((($C$5+$G$6)-$C238)*($O$6/($O$5/2)))^2*(((($C$5+$G$6)-$C238)*($O$6/($O$5/2)))*$AZ$3))/3)*$D$29),(((PI()*((($C$5+$G$6)-$C238)*($O$6/($O$5/2)))^2*((($O$6+$G$6)-$C238)/3))*$D$29)-((PI()*((($C$5+$G$6)-$C238)*($O$6/($O$5/2)))^2*(((($C$5+$G$6)-$C238)*($O$6/($O$5/2)))*$AZ$3)/3)*$D$29))),IF('Silo Levels'!$L$10="Pumping",(($D$4*$D$29)+((PI()*(($C$7/2)^2)*(G$6-$C238))*$D$29))+((($D$4+$H$4)/3)*$BF$3)+(((PI()*($C$7/2)^2*(($C$7/2)*$AZ$3))/3)*$D$29),(($D$4*$D$29)+((PI()*(($C$7/2)^2)*($G$6-$C238))*$D$29))+((($D$4+$H$4)/3)*$BF$3)-(((PI()*($C$7/2)^2*(($C$7/2)*$AZ$3))/3)*$D$29)))</f>
        <v>57568.329078407594</v>
      </c>
      <c r="E238" s="73">
        <v>20.7</v>
      </c>
      <c r="F238" s="90">
        <f t="shared" si="35"/>
        <v>52934.088388965632</v>
      </c>
      <c r="G238" s="62">
        <v>20.7</v>
      </c>
      <c r="H238" s="63">
        <f>IF($G238&gt;$G$6,IF('Silo Levels'!$L$11="Pumping",((PI()*((($C$5+$G$6)-$G238)*($O$6/($O$5/2)))^2*((($O$6+$G$6)-$G238))/3)*$H$29)+(((PI()*((($C$5+$G$6)-$G238)*($O$6/($O$5/2)))^2*(((($C$5+$G$6)-$G238)*($O$6/($O$5/2)))*$AZ$4))/3)*$H$29),(((PI()*((($C$5+$G$6)-$G238)*($O$6/($O$5/2)))^2*((($O$6+$G$6)-$G238)/3))*$H$29)-((PI()*((($C$5+$G$6)-$G238)*($O$6/($O$5/2)))^2*(((($C$5+$G$6)-$G238)*($O$6/($O$5/2)))*$AZ$4)/3)*$H$29))),IF('Silo Levels'!$L$11="Pumping",(($D$4*$H$29)+((PI()*(($C$7/2)^2)*(G$6-$G238))*$H$29))+((($D$4+$H$4)/3)*$BF$4)+(((PI()*($C$7/2)^2*(($C$7/2)*$AZ$4))/3)*$H$29),(($D$4*$H$29)+((PI()*(($C$7/2)^2)*($G$6-$G238))*$H$29))+((($D$4+$H$4)/3)*$BF$4)-(((PI()*($C$7/2)^2*(($C$7/2)*$AZ$4))/3)*$H$29)))</f>
        <v>50270.31327383715</v>
      </c>
      <c r="I238" s="73">
        <v>20.7</v>
      </c>
      <c r="J238" s="85">
        <f t="shared" si="27"/>
        <v>256735.44819937917</v>
      </c>
      <c r="K238" s="57">
        <v>20.7</v>
      </c>
      <c r="L238" s="86">
        <f>IF($K238&gt;$G$13,IF('Silo Levels'!$L$12="Pumping",((PI()*((($C$12+$G$13)-$K238)*($O$13/($O$12/2)))^2*((($O$13+$G$13)-$K238))/3)*$L$29)+(((PI()*((($C$12+$G$13)-$K238)*($O$13/($O$12/2)))^2*(((($C$12+$G$13)-$K238)*($O$13/($O$12/2)))*$AZ$5))/3)*$L$29),(((PI()*((($C$12+$G$13)-$K238)*($O$13/($O$12/2)))^2*((($O$13+$G$13)-$K238)/3))*$L$29)-((PI()*((($C$12+$G$13)-$K238)*($O$13/($O$12/2)))^2*(((($C$12+$G$13)-$K238)*($O$13/($O$12/2)))*$AZ$5)/3)*$L$29))),IF('Silo Levels'!$L$12="Pumping",(($D$11*$L$29)+((PI()*(($C$14/2)^2)*($G$13-$K238))*$L$29))+((($D$11+$H$11)/3)*$BE$5)+(((PI()*($C$14/2)^2*(($C$14/2)*$AZ$5))/3)*$L$29),(($D$11*$L$29)+((PI()*(($C$14/2)^2)*($G$13-$K238))*$L$29))+((($D$11+$H$11)/3)*$BE$5)-(((PI()*($C$14/2)^2*(($C$14/2)*$AZ$5))/3)*$L$29)))</f>
        <v>242537.44151977974</v>
      </c>
      <c r="M238" s="73">
        <v>20.7</v>
      </c>
      <c r="N238" s="85">
        <f t="shared" si="28"/>
        <v>133578.94447730077</v>
      </c>
      <c r="O238" s="57">
        <v>20.7</v>
      </c>
      <c r="P238" s="86">
        <f>IF($O238&gt;$G$20,IF('Silo Levels'!$L$13="Pumping",((PI()*((($C$19+$G$20)-$O238)*($O$20/($O$19/2)))^2*((($O$20+$G$20)-$O238))/3)*$P$29)+(((PI()*((($C$19+$G$20)-$O238)*($O$20/($O$19/2)))^2*(((($C$19+$G$20)-$O238)*($O$20/($O$19/2)))*$AZ$6))/3)*$P$29),(((PI()*((($C$19+$G$20)-$O238)*($O$20/($O$19/2)))^2*((($O$20+$G$20)-$O238)/3))*$P$29)-((PI()*((($C$19+$G$20)-$O238)*($O$20/($O$19/2)))^2*(((($C$19+$G$20)-$O238)*($O$20/($O$19/2)))*$AZ$6)/3)*$P$29))),IF('Silo Levels'!$L$13="Pumping",(($D$18*$P$29)+((PI()*(($C$21/2)^2)*($G$20-$O238))*$P$29))+((($D$18+$H$18)/3)*$BE$6)+(((PI()*($C$21/2)^2*(($C$21/2)*$AZ$6))/3)*$P$29),(($D$18*$P$29)+((PI()*(($C$21/2)^2)*($G$20-$O238))*$P$29))+((($D$18+$H$18)/3)*$BE$6)-(((PI()*($C$21/2)^2*(($C$21/2)*$AZ$6))/3)*$P$29)))</f>
        <v>129493.74314527601</v>
      </c>
      <c r="Q238" s="73">
        <v>20.7</v>
      </c>
      <c r="R238" s="85">
        <f t="shared" si="29"/>
        <v>129998.64525135994</v>
      </c>
      <c r="S238" s="57">
        <v>20.7</v>
      </c>
      <c r="T238" s="86">
        <f>IF($S238&gt;$G$20,IF('Silo Levels'!$L$14="Pumping",((PI()*((($C$19+$G$20)-$S238)*($O$20/($O$19/2)))^2*((($O$20+$G$20)-$S238))/3)*$T$29)+(((PI()*((($C$19+$G$20)-$S238)*($O$20/($O$19/2)))^2*(((($C$19+$G$20)-$S238)*($O$20/($O$19/2)))*$AZ$7))/3)*$T$29),(((PI()*((($C$19+$G$20)-$S238)*($O$20/($O$19/2)))^2*((($O$20+$G$20)-$S238)/3))*$T$29)-((PI()*((($C$19+$G$20)-$S238)*($O$20/($O$19/2)))^2*(((($C$19+$G$20)-$S238)*($O$20/($O$19/2)))*$AZ$7)/3)*$T$29))),IF('Silo Levels'!$L$14="Pumping",(($D$18*$T$29)+((PI()*(($C$21/2)^2)*($G$20-$S238))*$T$29))+((($D$18+$H$18)/3)*$BE$7)+(((PI()*($C$21/2)^2*(($C$21/2)*$AZ$7))/3)*$T$29),(($D$18*$T$29)+((PI()*(($C$21/2)^2)*($G$20-$S238))*$T$29))+((($D$18+$H$18)/3)*$BE$7)-(((PI()*($C$21/2)^2*(($C$21/2)*$AZ$7))/3)*$T$29)))</f>
        <v>126024.58378023107</v>
      </c>
      <c r="U238" s="73">
        <v>20.7</v>
      </c>
      <c r="V238" s="85">
        <f t="shared" si="30"/>
        <v>126692.36691280232</v>
      </c>
      <c r="W238" s="57">
        <v>20.7</v>
      </c>
      <c r="X238" s="86">
        <f>IF($W238&gt;$G$20,IF('Silo Levels'!$L$15="Pumping",((PI()*((($C$19+$G$20)-$W238)*($O$20/($O$19/2)))^2*((($O$20+$G$20)-$W238))/3)*$X$29)+(((PI()*((($C$19+$G$20)-$W238)*($O$20/($O$19/2)))^2*(((($C$19+$G$20)-$W238)*($O$20/($O$19/2)))*$AZ$8))/3)*$X$29),(((PI()*((($C$19+$G$20)-$W238)*($O$20/($O$19/2)))^2*((($O$20+$G$20)-$W238)/3))*$X$29)-((PI()*((($C$19+$G$20)-$W238)*($O$20/($O$19/2)))^2*(((($C$19+$G$20)-$W238)*($O$20/($O$19/2)))*$AZ$8)/3)*$X$29))),IF('Silo Levels'!$L$15="Pumping",(($D$18*$X$29)+((PI()*(($C$21/2)^2)*($G$20-$W238))*$X$29))+((($D$18+$H$18)/3)*$BE$8)+(((PI()*($C$21/2)^2*(($C$21/2)*$AZ$8))/3)*$X$29),(($D$18*$X$29)+((PI()*(($C$21/2)^2)*($G$20-$W238))*$X$29))+((($D$18+$H$18)/3)*$BE$8)-(((PI()*($C$21/2)^2*(($C$21/2)*$AZ$8))/3)*$X$29)))</f>
        <v>122820.93912993281</v>
      </c>
      <c r="Y238" s="73">
        <v>20.7</v>
      </c>
      <c r="Z238" s="85">
        <f t="shared" si="31"/>
        <v>124720.13763124174</v>
      </c>
      <c r="AA238" s="57">
        <v>20.7</v>
      </c>
      <c r="AB238" s="86">
        <f>IF($AA238&gt;$G$20,IF('Silo Levels'!$L$16="Pumping",((PI()*((($C$19+$G$20)-$AA238)*($O$20/($O$19/2)))^2*((($O$20+$G$20)-$AA238))/3)*$AB$29)+(((PI()*((($C$19+$G$20)-$AA238)*($O$20/($O$19/2)))^2*(((($C$19+$G$20)-$AA238)*($O$20/($O$19/2)))*$AZ$9))/3)*$AB$29),(((PI()*((($C$19+$G$20)-$AA238)*($O$20/($O$19/2)))^2*((($O$20+$G$20)-$AA238)/3))*$AB$29)-((PI()*((($C$19+$G$20)-$AA238)*($O$20/($O$19/2)))^2*(((($C$19+$G$20)-$AA238)*($O$20/($O$19/2)))*$AZ$9)/3)*$AB$29))),IF('Silo Levels'!$L$16="Pumping",(($D$18*$AB$29)+((PI()*(($C$21/2)^2)*($G$20-$AA238))*$AB$29))+((($D$18+$H$18)/3)*$BE$9)+(((PI()*($C$21/2)^2*(($C$21/2)*$AZ$9))/3)*$AB$29),(($D$18*$AB$29)+((PI()*(($C$21/2)^2)*($G$20-$AA238))*$AB$29))+((($D$18+$H$18)/3)*$BE$9)-(((PI()*($C$21/2)^2*(($C$21/2)*$AZ$9))/3)*$AB$29)))</f>
        <v>120909.93190669053</v>
      </c>
      <c r="AC238" s="73">
        <v>20.7</v>
      </c>
      <c r="AD238" s="85">
        <f t="shared" si="32"/>
        <v>124009.1255392422</v>
      </c>
      <c r="AE238" s="57">
        <v>20.7</v>
      </c>
      <c r="AF238" s="86">
        <f>IF($AE238&gt;$G$20,IF('Silo Levels'!$L$17="Pumping",((PI()*((($C$19+$G$20)-$AE238)*($O$20/($O$19/2)))^2*((($O$20+$G$20)-$AE238))/3)*$AF$29)+(((PI()*((($C$19+$G$20)-$AE238)*($O$20/($O$19/2)))^2*(((($C$19+$G$20)-$AE238)*($O$20/($O$19/2)))*$AZ$10))/3)*$AF$29),(((PI()*((($C$19+$G$20)-$AE238)*($O$20/($O$19/2)))^2*((($O$20+$G$20)-$AE238)/3))*$AF$29)-((PI()*((($C$19+$G$20)-$AE238)*($O$20/($O$19/2)))^2*(((($C$19+$G$20)-$AE238)*($O$20/($O$19/2)))*$AZ$10)/3)*$AF$29))),IF('Silo Levels'!$L$17="Pumping",(($D$18*$AF$29)+((PI()*(($C$21/2)^2)*($G$20-$AE238))*$AF$29))+((($D$18+$H$18)/3)*$BE$10)+(((PI()*($C$21/2)^2*(($C$21/2)*$AZ$10))/3)*$AF$29),(($D$18*$AF$29)+((PI()*(($C$21/2)^2)*($G$20-$AE238))*$AF$29))+((($D$18+$H$18)/3)*$BE$10)-(((PI()*($C$21/2)^2*(($C$21/2)*$AZ$10))/3)*$AF$29)))</f>
        <v>120220.99109421634</v>
      </c>
      <c r="AG238" s="73">
        <v>20.7</v>
      </c>
      <c r="AH238" s="85">
        <f t="shared" si="33"/>
        <v>124565.09949759072</v>
      </c>
      <c r="AI238" s="57">
        <v>20.7</v>
      </c>
      <c r="AJ238" s="86">
        <f>IF($AI238&gt;$G$20,IF('Silo Levels'!$L$18="Pumping",((PI()*((($C$19+$G$20)-$AI238)*($O$20/($O$19/2)))^2*((($O$20+$G$20)-$AI238))/3)*$AJ$29)+(((PI()*((($C$19+$G$20)-$AI238)*($O$20/($O$19/2)))^2*(((($C$19+$G$20)-$AI238)*($O$20/($O$19/2)))*$AZ$11))/3)*$AJ$29),(((PI()*((($C$19+$G$20)-$AI238)*($O$20/($O$19/2)))^2*((($O$20+$G$20)-$AI238)/3))*$AJ$29)-((PI()*((($C$19+$G$20)-$AI238)*($O$20/($O$19/2)))^2*(((($C$19+$G$20)-$AI238)*($O$20/($O$19/2)))*$AZ$11)/3)*$AJ$29))),IF('Silo Levels'!$L$18="Pumping",(($D$18*$AJ$29)+((PI()*(($C$21/2)^2)*($G$20-$AI238))*$AJ$29))+((($D$18+$H$18)/3)*$BE$11)+(((PI()*($C$21/2)^2*(($C$21/2)*$AZ$11))/3)*$AJ$29),(($D$18*$AJ$29)+((PI()*(($C$21/2)^2)*($G$20-$AI238))*$AJ$29))+((($D$18+$H$18)/3)*$BE$11)-(((PI()*($C$21/2)^2*(($C$21/2)*$AZ$11))/3)*$AJ$29)))</f>
        <v>120759.70647597862</v>
      </c>
    </row>
    <row r="239" spans="1:36" x14ac:dyDescent="0.3">
      <c r="A239" s="48">
        <v>20.8</v>
      </c>
      <c r="B239" s="90">
        <f t="shared" si="34"/>
        <v>60185.813954586956</v>
      </c>
      <c r="C239" s="62">
        <v>20.8</v>
      </c>
      <c r="D239" s="63">
        <f>IF($C239&gt;$G$6,IF('Silo Levels'!$L$10="Pumping",((PI()*((($C$5+$G$6)-$C239)*($O$6/($O$5/2)))^2*((($O$6+$G$6)-$C239))/3)*$D$29)+(((PI()*((($C$5+$G$6)-$C239)*($O$6/($O$5/2)))^2*(((($C$5+$G$6)-$C239)*($O$6/($O$5/2)))*$AZ$3))/3)*$D$29),(((PI()*((($C$5+$G$6)-$C239)*($O$6/($O$5/2)))^2*((($O$6+$G$6)-$C239)/3))*$D$29)-((PI()*((($C$5+$G$6)-$C239)*($O$6/($O$5/2)))^2*(((($C$5+$G$6)-$C239)*($O$6/($O$5/2)))*$AZ$3)/3)*$D$29))),IF('Silo Levels'!$L$10="Pumping",(($D$4*$D$29)+((PI()*(($C$7/2)^2)*(G$6-$C239))*$D$29))+((($D$4+$H$4)/3)*$BF$3)+(((PI()*($C$7/2)^2*(($C$7/2)*$AZ$3))/3)*$D$29),(($D$4*$D$29)+((PI()*(($C$7/2)^2)*($G$6-$C239))*$D$29))+((($D$4+$H$4)/3)*$BF$3)-(((PI()*($C$7/2)^2*(($C$7/2)*$AZ$3))/3)*$D$29)))</f>
        <v>57130.307204880759</v>
      </c>
      <c r="E239" s="73">
        <v>20.8</v>
      </c>
      <c r="F239" s="90">
        <f t="shared" si="35"/>
        <v>52552.223165890959</v>
      </c>
      <c r="G239" s="62">
        <v>20.8</v>
      </c>
      <c r="H239" s="63">
        <f>IF($G239&gt;$G$6,IF('Silo Levels'!$L$11="Pumping",((PI()*((($C$5+$G$6)-$G239)*($O$6/($O$5/2)))^2*((($O$6+$G$6)-$G239))/3)*$H$29)+(((PI()*((($C$5+$G$6)-$G239)*($O$6/($O$5/2)))^2*(((($C$5+$G$6)-$G239)*($O$6/($O$5/2)))*$AZ$4))/3)*$H$29),(((PI()*((($C$5+$G$6)-$G239)*($O$6/($O$5/2)))^2*((($O$6+$G$6)-$G239)/3))*$H$29)-((PI()*((($C$5+$G$6)-$G239)*($O$6/($O$5/2)))^2*(((($C$5+$G$6)-$G239)*($O$6/($O$5/2)))*$AZ$4)/3)*$H$29))),IF('Silo Levels'!$L$11="Pumping",(($D$4*$H$29)+((PI()*(($C$7/2)^2)*(G$6-$G239))*$H$29))+((($D$4+$H$4)/3)*$BF$4)+(((PI()*($C$7/2)^2*(($C$7/2)*$AZ$4))/3)*$H$29),(($D$4*$H$29)+((PI()*(($C$7/2)^2)*($G$6-$G239))*$H$29))+((($D$4+$H$4)/3)*$BF$4)-(((PI()*($C$7/2)^2*(($C$7/2)*$AZ$4))/3)*$H$29)))</f>
        <v>49888.448050762483</v>
      </c>
      <c r="I239" s="73">
        <v>20.8</v>
      </c>
      <c r="J239" s="85">
        <f t="shared" si="27"/>
        <v>255816.48336574816</v>
      </c>
      <c r="K239" s="57">
        <v>20.8</v>
      </c>
      <c r="L239" s="86">
        <f>IF($K239&gt;$G$13,IF('Silo Levels'!$L$12="Pumping",((PI()*((($C$12+$G$13)-$K239)*($O$13/($O$12/2)))^2*((($O$13+$G$13)-$K239))/3)*$L$29)+(((PI()*((($C$12+$G$13)-$K239)*($O$13/($O$12/2)))^2*(((($C$12+$G$13)-$K239)*($O$13/($O$12/2)))*$AZ$5))/3)*$L$29),(((PI()*((($C$12+$G$13)-$K239)*($O$13/($O$12/2)))^2*((($O$13+$G$13)-$K239)/3))*$L$29)-((PI()*((($C$12+$G$13)-$K239)*($O$13/($O$12/2)))^2*(((($C$12+$G$13)-$K239)*($O$13/($O$12/2)))*$AZ$5)/3)*$L$29))),IF('Silo Levels'!$L$12="Pumping",(($D$11*$L$29)+((PI()*(($C$14/2)^2)*($G$13-$K239))*$L$29))+((($D$11+$H$11)/3)*$BE$5)+(((PI()*($C$14/2)^2*(($C$14/2)*$AZ$5))/3)*$L$29),(($D$11*$L$29)+((PI()*(($C$14/2)^2)*($G$13-$K239))*$L$29))+((($D$11+$H$11)/3)*$BE$5)-(((PI()*($C$14/2)^2*(($C$14/2)*$AZ$5))/3)*$L$29)))</f>
        <v>241618.47668614873</v>
      </c>
      <c r="M239" s="73">
        <v>20.8</v>
      </c>
      <c r="N239" s="85">
        <f t="shared" si="28"/>
        <v>133169.00092900003</v>
      </c>
      <c r="O239" s="57">
        <v>20.8</v>
      </c>
      <c r="P239" s="86">
        <f>IF($O239&gt;$G$20,IF('Silo Levels'!$L$13="Pumping",((PI()*((($C$19+$G$20)-$O239)*($O$20/($O$19/2)))^2*((($O$20+$G$20)-$O239))/3)*$P$29)+(((PI()*((($C$19+$G$20)-$O239)*($O$20/($O$19/2)))^2*(((($C$19+$G$20)-$O239)*($O$20/($O$19/2)))*$AZ$6))/3)*$P$29),(((PI()*((($C$19+$G$20)-$O239)*($O$20/($O$19/2)))^2*((($O$20+$G$20)-$O239)/3))*$P$29)-((PI()*((($C$19+$G$20)-$O239)*($O$20/($O$19/2)))^2*(((($C$19+$G$20)-$O239)*($O$20/($O$19/2)))*$AZ$6)/3)*$P$29))),IF('Silo Levels'!$L$13="Pumping",(($D$18*$P$29)+((PI()*(($C$21/2)^2)*($G$20-$O239))*$P$29))+((($D$18+$H$18)/3)*$BE$6)+(((PI()*($C$21/2)^2*(($C$21/2)*$AZ$6))/3)*$P$29),(($D$18*$P$29)+((PI()*(($C$21/2)^2)*($G$20-$O239))*$P$29))+((($D$18+$H$18)/3)*$BE$6)-(((PI()*($C$21/2)^2*(($C$21/2)*$AZ$6))/3)*$P$29)))</f>
        <v>129083.79959697527</v>
      </c>
      <c r="Q239" s="73">
        <v>20.8</v>
      </c>
      <c r="R239" s="85">
        <f t="shared" si="29"/>
        <v>129599.854413839</v>
      </c>
      <c r="S239" s="57">
        <v>20.8</v>
      </c>
      <c r="T239" s="86">
        <f>IF($S239&gt;$G$20,IF('Silo Levels'!$L$14="Pumping",((PI()*((($C$19+$G$20)-$S239)*($O$20/($O$19/2)))^2*((($O$20+$G$20)-$S239))/3)*$T$29)+(((PI()*((($C$19+$G$20)-$S239)*($O$20/($O$19/2)))^2*(((($C$19+$G$20)-$S239)*($O$20/($O$19/2)))*$AZ$7))/3)*$T$29),(((PI()*((($C$19+$G$20)-$S239)*($O$20/($O$19/2)))^2*((($O$20+$G$20)-$S239)/3))*$T$29)-((PI()*((($C$19+$G$20)-$S239)*($O$20/($O$19/2)))^2*(((($C$19+$G$20)-$S239)*($O$20/($O$19/2)))*$AZ$7)/3)*$T$29))),IF('Silo Levels'!$L$14="Pumping",(($D$18*$T$29)+((PI()*(($C$21/2)^2)*($G$20-$S239))*$T$29))+((($D$18+$H$18)/3)*$BE$7)+(((PI()*($C$21/2)^2*(($C$21/2)*$AZ$7))/3)*$T$29),(($D$18*$T$29)+((PI()*(($C$21/2)^2)*($G$20-$S239))*$T$29))+((($D$18+$H$18)/3)*$BE$7)-(((PI()*($C$21/2)^2*(($C$21/2)*$AZ$7))/3)*$T$29)))</f>
        <v>125625.79294271013</v>
      </c>
      <c r="U239" s="73">
        <v>20.8</v>
      </c>
      <c r="V239" s="85">
        <f t="shared" si="30"/>
        <v>126303.87520497431</v>
      </c>
      <c r="W239" s="57">
        <v>20.8</v>
      </c>
      <c r="X239" s="86">
        <f>IF($W239&gt;$G$20,IF('Silo Levels'!$L$15="Pumping",((PI()*((($C$19+$G$20)-$W239)*($O$20/($O$19/2)))^2*((($O$20+$G$20)-$W239))/3)*$X$29)+(((PI()*((($C$19+$G$20)-$W239)*($O$20/($O$19/2)))^2*(((($C$19+$G$20)-$W239)*($O$20/($O$19/2)))*$AZ$8))/3)*$X$29),(((PI()*((($C$19+$G$20)-$W239)*($O$20/($O$19/2)))^2*((($O$20+$G$20)-$W239)/3))*$X$29)-((PI()*((($C$19+$G$20)-$W239)*($O$20/($O$19/2)))^2*(((($C$19+$G$20)-$W239)*($O$20/($O$19/2)))*$AZ$8)/3)*$X$29))),IF('Silo Levels'!$L$15="Pumping",(($D$18*$X$29)+((PI()*(($C$21/2)^2)*($G$20-$W239))*$X$29))+((($D$18+$H$18)/3)*$BE$8)+(((PI()*($C$21/2)^2*(($C$21/2)*$AZ$8))/3)*$X$29),(($D$18*$X$29)+((PI()*(($C$21/2)^2)*($G$20-$W239))*$X$29))+((($D$18+$H$18)/3)*$BE$8)-(((PI()*($C$21/2)^2*(($C$21/2)*$AZ$8))/3)*$X$29)))</f>
        <v>122432.4474221048</v>
      </c>
      <c r="Y239" s="73">
        <v>20.8</v>
      </c>
      <c r="Z239" s="85">
        <f t="shared" si="31"/>
        <v>124337.78946097319</v>
      </c>
      <c r="AA239" s="57">
        <v>20.8</v>
      </c>
      <c r="AB239" s="86">
        <f>IF($AA239&gt;$G$20,IF('Silo Levels'!$L$16="Pumping",((PI()*((($C$19+$G$20)-$AA239)*($O$20/($O$19/2)))^2*((($O$20+$G$20)-$AA239))/3)*$AB$29)+(((PI()*((($C$19+$G$20)-$AA239)*($O$20/($O$19/2)))^2*(((($C$19+$G$20)-$AA239)*($O$20/($O$19/2)))*$AZ$9))/3)*$AB$29),(((PI()*((($C$19+$G$20)-$AA239)*($O$20/($O$19/2)))^2*((($O$20+$G$20)-$AA239)/3))*$AB$29)-((PI()*((($C$19+$G$20)-$AA239)*($O$20/($O$19/2)))^2*(((($C$19+$G$20)-$AA239)*($O$20/($O$19/2)))*$AZ$9)/3)*$AB$29))),IF('Silo Levels'!$L$16="Pumping",(($D$18*$AB$29)+((PI()*(($C$21/2)^2)*($G$20-$AA239))*$AB$29))+((($D$18+$H$18)/3)*$BE$9)+(((PI()*($C$21/2)^2*(($C$21/2)*$AZ$9))/3)*$AB$29),(($D$18*$AB$29)+((PI()*(($C$21/2)^2)*($G$20-$AA239))*$AB$29))+((($D$18+$H$18)/3)*$BE$9)-(((PI()*($C$21/2)^2*(($C$21/2)*$AZ$9))/3)*$AB$29)))</f>
        <v>120527.58373642198</v>
      </c>
      <c r="AC239" s="73">
        <v>20.8</v>
      </c>
      <c r="AD239" s="85">
        <f t="shared" si="32"/>
        <v>123628.99218726749</v>
      </c>
      <c r="AE239" s="57">
        <v>20.8</v>
      </c>
      <c r="AF239" s="86">
        <f>IF($AE239&gt;$G$20,IF('Silo Levels'!$L$17="Pumping",((PI()*((($C$19+$G$20)-$AE239)*($O$20/($O$19/2)))^2*((($O$20+$G$20)-$AE239))/3)*$AF$29)+(((PI()*((($C$19+$G$20)-$AE239)*($O$20/($O$19/2)))^2*(((($C$19+$G$20)-$AE239)*($O$20/($O$19/2)))*$AZ$10))/3)*$AF$29),(((PI()*((($C$19+$G$20)-$AE239)*($O$20/($O$19/2)))^2*((($O$20+$G$20)-$AE239)/3))*$AF$29)-((PI()*((($C$19+$G$20)-$AE239)*($O$20/($O$19/2)))^2*(((($C$19+$G$20)-$AE239)*($O$20/($O$19/2)))*$AZ$10)/3)*$AF$29))),IF('Silo Levels'!$L$17="Pumping",(($D$18*$AF$29)+((PI()*(($C$21/2)^2)*($G$20-$AE239))*$AF$29))+((($D$18+$H$18)/3)*$BE$10)+(((PI()*($C$21/2)^2*(($C$21/2)*$AZ$10))/3)*$AF$29),(($D$18*$AF$29)+((PI()*(($C$21/2)^2)*($G$20-$AE239))*$AF$29))+((($D$18+$H$18)/3)*$BE$10)-(((PI()*($C$21/2)^2*(($C$21/2)*$AZ$10))/3)*$AF$29)))</f>
        <v>119840.85774224163</v>
      </c>
      <c r="AG239" s="73">
        <v>20.8</v>
      </c>
      <c r="AH239" s="85">
        <f t="shared" si="33"/>
        <v>124183.23427451607</v>
      </c>
      <c r="AI239" s="57">
        <v>20.8</v>
      </c>
      <c r="AJ239" s="86">
        <f>IF($AI239&gt;$G$20,IF('Silo Levels'!$L$18="Pumping",((PI()*((($C$19+$G$20)-$AI239)*($O$20/($O$19/2)))^2*((($O$20+$G$20)-$AI239))/3)*$AJ$29)+(((PI()*((($C$19+$G$20)-$AI239)*($O$20/($O$19/2)))^2*(((($C$19+$G$20)-$AI239)*($O$20/($O$19/2)))*$AZ$11))/3)*$AJ$29),(((PI()*((($C$19+$G$20)-$AI239)*($O$20/($O$19/2)))^2*((($O$20+$G$20)-$AI239)/3))*$AJ$29)-((PI()*((($C$19+$G$20)-$AI239)*($O$20/($O$19/2)))^2*(((($C$19+$G$20)-$AI239)*($O$20/($O$19/2)))*$AZ$11)/3)*$AJ$29))),IF('Silo Levels'!$L$18="Pumping",(($D$18*$AJ$29)+((PI()*(($C$21/2)^2)*($G$20-$AI239))*$AJ$29))+((($D$18+$H$18)/3)*$BE$11)+(((PI()*($C$21/2)^2*(($C$21/2)*$AZ$11))/3)*$AJ$29),(($D$18*$AJ$29)+((PI()*(($C$21/2)^2)*($G$20-$AI239))*$AJ$29))+((($D$18+$H$18)/3)*$BE$11)-(((PI()*($C$21/2)^2*(($C$21/2)*$AZ$11))/3)*$AJ$29)))</f>
        <v>120377.84125290396</v>
      </c>
    </row>
    <row r="240" spans="1:36" x14ac:dyDescent="0.3">
      <c r="A240" s="48">
        <v>20.9</v>
      </c>
      <c r="B240" s="90">
        <f t="shared" si="34"/>
        <v>59747.792081060143</v>
      </c>
      <c r="C240" s="62">
        <v>20.9</v>
      </c>
      <c r="D240" s="63">
        <f>IF($C240&gt;$G$6,IF('Silo Levels'!$L$10="Pumping",((PI()*((($C$5+$G$6)-$C240)*($O$6/($O$5/2)))^2*((($O$6+$G$6)-$C240))/3)*$D$29)+(((PI()*((($C$5+$G$6)-$C240)*($O$6/($O$5/2)))^2*(((($C$5+$G$6)-$C240)*($O$6/($O$5/2)))*$AZ$3))/3)*$D$29),(((PI()*((($C$5+$G$6)-$C240)*($O$6/($O$5/2)))^2*((($O$6+$G$6)-$C240)/3))*$D$29)-((PI()*((($C$5+$G$6)-$C240)*($O$6/($O$5/2)))^2*(((($C$5+$G$6)-$C240)*($O$6/($O$5/2)))*$AZ$3)/3)*$D$29))),IF('Silo Levels'!$L$10="Pumping",(($D$4*$D$29)+((PI()*(($C$7/2)^2)*(G$6-$C240))*$D$29))+((($D$4+$H$4)/3)*$BF$3)+(((PI()*($C$7/2)^2*(($C$7/2)*$AZ$3))/3)*$D$29),(($D$4*$D$29)+((PI()*(($C$7/2)^2)*($G$6-$C240))*$D$29))+((($D$4+$H$4)/3)*$BF$3)-(((PI()*($C$7/2)^2*(($C$7/2)*$AZ$3))/3)*$D$29)))</f>
        <v>56692.285331353945</v>
      </c>
      <c r="E240" s="73">
        <v>20.9</v>
      </c>
      <c r="F240" s="90">
        <f t="shared" si="35"/>
        <v>52170.357942816299</v>
      </c>
      <c r="G240" s="62">
        <v>20.9</v>
      </c>
      <c r="H240" s="63">
        <f>IF($G240&gt;$G$6,IF('Silo Levels'!$L$11="Pumping",((PI()*((($C$5+$G$6)-$G240)*($O$6/($O$5/2)))^2*((($O$6+$G$6)-$G240))/3)*$H$29)+(((PI()*((($C$5+$G$6)-$G240)*($O$6/($O$5/2)))^2*(((($C$5+$G$6)-$G240)*($O$6/($O$5/2)))*$AZ$4))/3)*$H$29),(((PI()*((($C$5+$G$6)-$G240)*($O$6/($O$5/2)))^2*((($O$6+$G$6)-$G240)/3))*$H$29)-((PI()*((($C$5+$G$6)-$G240)*($O$6/($O$5/2)))^2*(((($C$5+$G$6)-$G240)*($O$6/($O$5/2)))*$AZ$4)/3)*$H$29))),IF('Silo Levels'!$L$11="Pumping",(($D$4*$H$29)+((PI()*(($C$7/2)^2)*(G$6-$G240))*$H$29))+((($D$4+$H$4)/3)*$BF$4)+(((PI()*($C$7/2)^2*(($C$7/2)*$AZ$4))/3)*$H$29),(($D$4*$H$29)+((PI()*(($C$7/2)^2)*($G$6-$G240))*$H$29))+((($D$4+$H$4)/3)*$BF$4)-(((PI()*($C$7/2)^2*(($C$7/2)*$AZ$4))/3)*$H$29)))</f>
        <v>49506.582827687816</v>
      </c>
      <c r="I240" s="73">
        <v>20.9</v>
      </c>
      <c r="J240" s="85">
        <f t="shared" si="27"/>
        <v>254897.5185321171</v>
      </c>
      <c r="K240" s="57">
        <v>20.9</v>
      </c>
      <c r="L240" s="86">
        <f>IF($K240&gt;$G$13,IF('Silo Levels'!$L$12="Pumping",((PI()*((($C$12+$G$13)-$K240)*($O$13/($O$12/2)))^2*((($O$13+$G$13)-$K240))/3)*$L$29)+(((PI()*((($C$12+$G$13)-$K240)*($O$13/($O$12/2)))^2*(((($C$12+$G$13)-$K240)*($O$13/($O$12/2)))*$AZ$5))/3)*$L$29),(((PI()*((($C$12+$G$13)-$K240)*($O$13/($O$12/2)))^2*((($O$13+$G$13)-$K240)/3))*$L$29)-((PI()*((($C$12+$G$13)-$K240)*($O$13/($O$12/2)))^2*(((($C$12+$G$13)-$K240)*($O$13/($O$12/2)))*$AZ$5)/3)*$L$29))),IF('Silo Levels'!$L$12="Pumping",(($D$11*$L$29)+((PI()*(($C$14/2)^2)*($G$13-$K240))*$L$29))+((($D$11+$H$11)/3)*$BE$5)+(((PI()*($C$14/2)^2*(($C$14/2)*$AZ$5))/3)*$L$29),(($D$11*$L$29)+((PI()*(($C$14/2)^2)*($G$13-$K240))*$L$29))+((($D$11+$H$11)/3)*$BE$5)-(((PI()*($C$14/2)^2*(($C$14/2)*$AZ$5))/3)*$L$29)))</f>
        <v>240699.51185251767</v>
      </c>
      <c r="M240" s="73">
        <v>20.9</v>
      </c>
      <c r="N240" s="85">
        <f t="shared" si="28"/>
        <v>132759.05738069929</v>
      </c>
      <c r="O240" s="57">
        <v>20.9</v>
      </c>
      <c r="P240" s="86">
        <f>IF($O240&gt;$G$20,IF('Silo Levels'!$L$13="Pumping",((PI()*((($C$19+$G$20)-$O240)*($O$20/($O$19/2)))^2*((($O$20+$G$20)-$O240))/3)*$P$29)+(((PI()*((($C$19+$G$20)-$O240)*($O$20/($O$19/2)))^2*(((($C$19+$G$20)-$O240)*($O$20/($O$19/2)))*$AZ$6))/3)*$P$29),(((PI()*((($C$19+$G$20)-$O240)*($O$20/($O$19/2)))^2*((($O$20+$G$20)-$O240)/3))*$P$29)-((PI()*((($C$19+$G$20)-$O240)*($O$20/($O$19/2)))^2*(((($C$19+$G$20)-$O240)*($O$20/($O$19/2)))*$AZ$6)/3)*$P$29))),IF('Silo Levels'!$L$13="Pumping",(($D$18*$P$29)+((PI()*(($C$21/2)^2)*($G$20-$O240))*$P$29))+((($D$18+$H$18)/3)*$BE$6)+(((PI()*($C$21/2)^2*(($C$21/2)*$AZ$6))/3)*$P$29),(($D$18*$P$29)+((PI()*(($C$21/2)^2)*($G$20-$O240))*$P$29))+((($D$18+$H$18)/3)*$BE$6)-(((PI()*($C$21/2)^2*(($C$21/2)*$AZ$6))/3)*$P$29)))</f>
        <v>128673.85604867453</v>
      </c>
      <c r="Q240" s="73">
        <v>20.9</v>
      </c>
      <c r="R240" s="85">
        <f t="shared" si="29"/>
        <v>129201.06357631806</v>
      </c>
      <c r="S240" s="57">
        <v>20.9</v>
      </c>
      <c r="T240" s="86">
        <f>IF($S240&gt;$G$20,IF('Silo Levels'!$L$14="Pumping",((PI()*((($C$19+$G$20)-$S240)*($O$20/($O$19/2)))^2*((($O$20+$G$20)-$S240))/3)*$T$29)+(((PI()*((($C$19+$G$20)-$S240)*($O$20/($O$19/2)))^2*(((($C$19+$G$20)-$S240)*($O$20/($O$19/2)))*$AZ$7))/3)*$T$29),(((PI()*((($C$19+$G$20)-$S240)*($O$20/($O$19/2)))^2*((($O$20+$G$20)-$S240)/3))*$T$29)-((PI()*((($C$19+$G$20)-$S240)*($O$20/($O$19/2)))^2*(((($C$19+$G$20)-$S240)*($O$20/($O$19/2)))*$AZ$7)/3)*$T$29))),IF('Silo Levels'!$L$14="Pumping",(($D$18*$T$29)+((PI()*(($C$21/2)^2)*($G$20-$S240))*$T$29))+((($D$18+$H$18)/3)*$BE$7)+(((PI()*($C$21/2)^2*(($C$21/2)*$AZ$7))/3)*$T$29),(($D$18*$T$29)+((PI()*(($C$21/2)^2)*($G$20-$S240))*$T$29))+((($D$18+$H$18)/3)*$BE$7)-(((PI()*($C$21/2)^2*(($C$21/2)*$AZ$7))/3)*$T$29)))</f>
        <v>125227.0021051892</v>
      </c>
      <c r="U240" s="73">
        <v>20.9</v>
      </c>
      <c r="V240" s="85">
        <f t="shared" si="30"/>
        <v>125915.38349714629</v>
      </c>
      <c r="W240" s="57">
        <v>20.9</v>
      </c>
      <c r="X240" s="86">
        <f>IF($W240&gt;$G$20,IF('Silo Levels'!$L$15="Pumping",((PI()*((($C$19+$G$20)-$W240)*($O$20/($O$19/2)))^2*((($O$20+$G$20)-$W240))/3)*$X$29)+(((PI()*((($C$19+$G$20)-$W240)*($O$20/($O$19/2)))^2*(((($C$19+$G$20)-$W240)*($O$20/($O$19/2)))*$AZ$8))/3)*$X$29),(((PI()*((($C$19+$G$20)-$W240)*($O$20/($O$19/2)))^2*((($O$20+$G$20)-$W240)/3))*$X$29)-((PI()*((($C$19+$G$20)-$W240)*($O$20/($O$19/2)))^2*(((($C$19+$G$20)-$W240)*($O$20/($O$19/2)))*$AZ$8)/3)*$X$29))),IF('Silo Levels'!$L$15="Pumping",(($D$18*$X$29)+((PI()*(($C$21/2)^2)*($G$20-$W240))*$X$29))+((($D$18+$H$18)/3)*$BE$8)+(((PI()*($C$21/2)^2*(($C$21/2)*$AZ$8))/3)*$X$29),(($D$18*$X$29)+((PI()*(($C$21/2)^2)*($G$20-$W240))*$X$29))+((($D$18+$H$18)/3)*$BE$8)-(((PI()*($C$21/2)^2*(($C$21/2)*$AZ$8))/3)*$X$29)))</f>
        <v>122043.95571427679</v>
      </c>
      <c r="Y240" s="73">
        <v>20.9</v>
      </c>
      <c r="Z240" s="85">
        <f t="shared" si="31"/>
        <v>123955.44129070465</v>
      </c>
      <c r="AA240" s="57">
        <v>20.9</v>
      </c>
      <c r="AB240" s="86">
        <f>IF($AA240&gt;$G$20,IF('Silo Levels'!$L$16="Pumping",((PI()*((($C$19+$G$20)-$AA240)*($O$20/($O$19/2)))^2*((($O$20+$G$20)-$AA240))/3)*$AB$29)+(((PI()*((($C$19+$G$20)-$AA240)*($O$20/($O$19/2)))^2*(((($C$19+$G$20)-$AA240)*($O$20/($O$19/2)))*$AZ$9))/3)*$AB$29),(((PI()*((($C$19+$G$20)-$AA240)*($O$20/($O$19/2)))^2*((($O$20+$G$20)-$AA240)/3))*$AB$29)-((PI()*((($C$19+$G$20)-$AA240)*($O$20/($O$19/2)))^2*(((($C$19+$G$20)-$AA240)*($O$20/($O$19/2)))*$AZ$9)/3)*$AB$29))),IF('Silo Levels'!$L$16="Pumping",(($D$18*$AB$29)+((PI()*(($C$21/2)^2)*($G$20-$AA240))*$AB$29))+((($D$18+$H$18)/3)*$BE$9)+(((PI()*($C$21/2)^2*(($C$21/2)*$AZ$9))/3)*$AB$29),(($D$18*$AB$29)+((PI()*(($C$21/2)^2)*($G$20-$AA240))*$AB$29))+((($D$18+$H$18)/3)*$BE$9)-(((PI()*($C$21/2)^2*(($C$21/2)*$AZ$9))/3)*$AB$29)))</f>
        <v>120145.23556615344</v>
      </c>
      <c r="AC240" s="73">
        <v>20.9</v>
      </c>
      <c r="AD240" s="85">
        <f t="shared" si="32"/>
        <v>123248.85883529278</v>
      </c>
      <c r="AE240" s="57">
        <v>20.9</v>
      </c>
      <c r="AF240" s="86">
        <f>IF($AE240&gt;$G$20,IF('Silo Levels'!$L$17="Pumping",((PI()*((($C$19+$G$20)-$AE240)*($O$20/($O$19/2)))^2*((($O$20+$G$20)-$AE240))/3)*$AF$29)+(((PI()*((($C$19+$G$20)-$AE240)*($O$20/($O$19/2)))^2*(((($C$19+$G$20)-$AE240)*($O$20/($O$19/2)))*$AZ$10))/3)*$AF$29),(((PI()*((($C$19+$G$20)-$AE240)*($O$20/($O$19/2)))^2*((($O$20+$G$20)-$AE240)/3))*$AF$29)-((PI()*((($C$19+$G$20)-$AE240)*($O$20/($O$19/2)))^2*(((($C$19+$G$20)-$AE240)*($O$20/($O$19/2)))*$AZ$10)/3)*$AF$29))),IF('Silo Levels'!$L$17="Pumping",(($D$18*$AF$29)+((PI()*(($C$21/2)^2)*($G$20-$AE240))*$AF$29))+((($D$18+$H$18)/3)*$BE$10)+(((PI()*($C$21/2)^2*(($C$21/2)*$AZ$10))/3)*$AF$29),(($D$18*$AF$29)+((PI()*(($C$21/2)^2)*($G$20-$AE240))*$AF$29))+((($D$18+$H$18)/3)*$BE$10)-(((PI()*($C$21/2)^2*(($C$21/2)*$AZ$10))/3)*$AF$29)))</f>
        <v>119460.72439026691</v>
      </c>
      <c r="AG240" s="73">
        <v>20.9</v>
      </c>
      <c r="AH240" s="85">
        <f t="shared" si="33"/>
        <v>123801.36905144142</v>
      </c>
      <c r="AI240" s="57">
        <v>20.9</v>
      </c>
      <c r="AJ240" s="86">
        <f>IF($AI240&gt;$G$20,IF('Silo Levels'!$L$18="Pumping",((PI()*((($C$19+$G$20)-$AI240)*($O$20/($O$19/2)))^2*((($O$20+$G$20)-$AI240))/3)*$AJ$29)+(((PI()*((($C$19+$G$20)-$AI240)*($O$20/($O$19/2)))^2*(((($C$19+$G$20)-$AI240)*($O$20/($O$19/2)))*$AZ$11))/3)*$AJ$29),(((PI()*((($C$19+$G$20)-$AI240)*($O$20/($O$19/2)))^2*((($O$20+$G$20)-$AI240)/3))*$AJ$29)-((PI()*((($C$19+$G$20)-$AI240)*($O$20/($O$19/2)))^2*(((($C$19+$G$20)-$AI240)*($O$20/($O$19/2)))*$AZ$11)/3)*$AJ$29))),IF('Silo Levels'!$L$18="Pumping",(($D$18*$AJ$29)+((PI()*(($C$21/2)^2)*($G$20-$AI240))*$AJ$29))+((($D$18+$H$18)/3)*$BE$11)+(((PI()*($C$21/2)^2*(($C$21/2)*$AZ$11))/3)*$AJ$29),(($D$18*$AJ$29)+((PI()*(($C$21/2)^2)*($G$20-$AI240))*$AJ$29))+((($D$18+$H$18)/3)*$BE$11)-(((PI()*($C$21/2)^2*(($C$21/2)*$AZ$11))/3)*$AJ$29)))</f>
        <v>119995.97602982931</v>
      </c>
    </row>
    <row r="241" spans="1:36" x14ac:dyDescent="0.3">
      <c r="A241" s="48">
        <v>21</v>
      </c>
      <c r="B241" s="90">
        <f t="shared" si="34"/>
        <v>59309.770207533322</v>
      </c>
      <c r="C241" s="62">
        <v>21</v>
      </c>
      <c r="D241" s="63">
        <f>IF($C241&gt;$G$6,IF('Silo Levels'!$L$10="Pumping",((PI()*((($C$5+$G$6)-$C241)*($O$6/($O$5/2)))^2*((($O$6+$G$6)-$C241))/3)*$D$29)+(((PI()*((($C$5+$G$6)-$C241)*($O$6/($O$5/2)))^2*(((($C$5+$G$6)-$C241)*($O$6/($O$5/2)))*$AZ$3))/3)*$D$29),(((PI()*((($C$5+$G$6)-$C241)*($O$6/($O$5/2)))^2*((($O$6+$G$6)-$C241)/3))*$D$29)-((PI()*((($C$5+$G$6)-$C241)*($O$6/($O$5/2)))^2*(((($C$5+$G$6)-$C241)*($O$6/($O$5/2)))*$AZ$3)/3)*$D$29))),IF('Silo Levels'!$L$10="Pumping",(($D$4*$D$29)+((PI()*(($C$7/2)^2)*(G$6-$C241))*$D$29))+((($D$4+$H$4)/3)*$BF$3)+(((PI()*($C$7/2)^2*(($C$7/2)*$AZ$3))/3)*$D$29),(($D$4*$D$29)+((PI()*(($C$7/2)^2)*($G$6-$C241))*$D$29))+((($D$4+$H$4)/3)*$BF$3)-(((PI()*($C$7/2)^2*(($C$7/2)*$AZ$3))/3)*$D$29)))</f>
        <v>56254.263457827125</v>
      </c>
      <c r="E241" s="73">
        <v>21</v>
      </c>
      <c r="F241" s="90">
        <f t="shared" si="35"/>
        <v>51788.492719741633</v>
      </c>
      <c r="G241" s="62">
        <v>21</v>
      </c>
      <c r="H241" s="63">
        <f>IF($G241&gt;$G$6,IF('Silo Levels'!$L$11="Pumping",((PI()*((($C$5+$G$6)-$G241)*($O$6/($O$5/2)))^2*((($O$6+$G$6)-$G241))/3)*$H$29)+(((PI()*((($C$5+$G$6)-$G241)*($O$6/($O$5/2)))^2*(((($C$5+$G$6)-$G241)*($O$6/($O$5/2)))*$AZ$4))/3)*$H$29),(((PI()*((($C$5+$G$6)-$G241)*($O$6/($O$5/2)))^2*((($O$6+$G$6)-$G241)/3))*$H$29)-((PI()*((($C$5+$G$6)-$G241)*($O$6/($O$5/2)))^2*(((($C$5+$G$6)-$G241)*($O$6/($O$5/2)))*$AZ$4)/3)*$H$29))),IF('Silo Levels'!$L$11="Pumping",(($D$4*$H$29)+((PI()*(($C$7/2)^2)*(G$6-$G241))*$H$29))+((($D$4+$H$4)/3)*$BF$4)+(((PI()*($C$7/2)^2*(($C$7/2)*$AZ$4))/3)*$H$29),(($D$4*$H$29)+((PI()*(($C$7/2)^2)*($G$6-$G241))*$H$29))+((($D$4+$H$4)/3)*$BF$4)-(((PI()*($C$7/2)^2*(($C$7/2)*$AZ$4))/3)*$H$29)))</f>
        <v>49124.71760461315</v>
      </c>
      <c r="I241" s="73">
        <v>21</v>
      </c>
      <c r="J241" s="85">
        <f t="shared" si="27"/>
        <v>253978.5536984861</v>
      </c>
      <c r="K241" s="57">
        <v>21</v>
      </c>
      <c r="L241" s="86">
        <f>IF($K241&gt;$G$13,IF('Silo Levels'!$L$12="Pumping",((PI()*((($C$12+$G$13)-$K241)*($O$13/($O$12/2)))^2*((($O$13+$G$13)-$K241))/3)*$L$29)+(((PI()*((($C$12+$G$13)-$K241)*($O$13/($O$12/2)))^2*(((($C$12+$G$13)-$K241)*($O$13/($O$12/2)))*$AZ$5))/3)*$L$29),(((PI()*((($C$12+$G$13)-$K241)*($O$13/($O$12/2)))^2*((($O$13+$G$13)-$K241)/3))*$L$29)-((PI()*((($C$12+$G$13)-$K241)*($O$13/($O$12/2)))^2*(((($C$12+$G$13)-$K241)*($O$13/($O$12/2)))*$AZ$5)/3)*$L$29))),IF('Silo Levels'!$L$12="Pumping",(($D$11*$L$29)+((PI()*(($C$14/2)^2)*($G$13-$K241))*$L$29))+((($D$11+$H$11)/3)*$BE$5)+(((PI()*($C$14/2)^2*(($C$14/2)*$AZ$5))/3)*$L$29),(($D$11*$L$29)+((PI()*(($C$14/2)^2)*($G$13-$K241))*$L$29))+((($D$11+$H$11)/3)*$BE$5)-(((PI()*($C$14/2)^2*(($C$14/2)*$AZ$5))/3)*$L$29)))</f>
        <v>239780.54701888666</v>
      </c>
      <c r="M241" s="73">
        <v>21</v>
      </c>
      <c r="N241" s="85">
        <f t="shared" si="28"/>
        <v>132349.11383239852</v>
      </c>
      <c r="O241" s="57">
        <v>21</v>
      </c>
      <c r="P241" s="86">
        <f>IF($O241&gt;$G$20,IF('Silo Levels'!$L$13="Pumping",((PI()*((($C$19+$G$20)-$O241)*($O$20/($O$19/2)))^2*((($O$20+$G$20)-$O241))/3)*$P$29)+(((PI()*((($C$19+$G$20)-$O241)*($O$20/($O$19/2)))^2*(((($C$19+$G$20)-$O241)*($O$20/($O$19/2)))*$AZ$6))/3)*$P$29),(((PI()*((($C$19+$G$20)-$O241)*($O$20/($O$19/2)))^2*((($O$20+$G$20)-$O241)/3))*$P$29)-((PI()*((($C$19+$G$20)-$O241)*($O$20/($O$19/2)))^2*(((($C$19+$G$20)-$O241)*($O$20/($O$19/2)))*$AZ$6)/3)*$P$29))),IF('Silo Levels'!$L$13="Pumping",(($D$18*$P$29)+((PI()*(($C$21/2)^2)*($G$20-$O241))*$P$29))+((($D$18+$H$18)/3)*$BE$6)+(((PI()*($C$21/2)^2*(($C$21/2)*$AZ$6))/3)*$P$29),(($D$18*$P$29)+((PI()*(($C$21/2)^2)*($G$20-$O241))*$P$29))+((($D$18+$H$18)/3)*$BE$6)-(((PI()*($C$21/2)^2*(($C$21/2)*$AZ$6))/3)*$P$29)))</f>
        <v>128263.91250037376</v>
      </c>
      <c r="Q241" s="73">
        <v>21</v>
      </c>
      <c r="R241" s="85">
        <f t="shared" si="29"/>
        <v>128802.27273879711</v>
      </c>
      <c r="S241" s="57">
        <v>21</v>
      </c>
      <c r="T241" s="86">
        <f>IF($S241&gt;$G$20,IF('Silo Levels'!$L$14="Pumping",((PI()*((($C$19+$G$20)-$S241)*($O$20/($O$19/2)))^2*((($O$20+$G$20)-$S241))/3)*$T$29)+(((PI()*((($C$19+$G$20)-$S241)*($O$20/($O$19/2)))^2*(((($C$19+$G$20)-$S241)*($O$20/($O$19/2)))*$AZ$7))/3)*$T$29),(((PI()*((($C$19+$G$20)-$S241)*($O$20/($O$19/2)))^2*((($O$20+$G$20)-$S241)/3))*$T$29)-((PI()*((($C$19+$G$20)-$S241)*($O$20/($O$19/2)))^2*(((($C$19+$G$20)-$S241)*($O$20/($O$19/2)))*$AZ$7)/3)*$T$29))),IF('Silo Levels'!$L$14="Pumping",(($D$18*$T$29)+((PI()*(($C$21/2)^2)*($G$20-$S241))*$T$29))+((($D$18+$H$18)/3)*$BE$7)+(((PI()*($C$21/2)^2*(($C$21/2)*$AZ$7))/3)*$T$29),(($D$18*$T$29)+((PI()*(($C$21/2)^2)*($G$20-$S241))*$T$29))+((($D$18+$H$18)/3)*$BE$7)-(((PI()*($C$21/2)^2*(($C$21/2)*$AZ$7))/3)*$T$29)))</f>
        <v>124828.21126766824</v>
      </c>
      <c r="U241" s="73">
        <v>21</v>
      </c>
      <c r="V241" s="85">
        <f t="shared" si="30"/>
        <v>125526.89178931827</v>
      </c>
      <c r="W241" s="57">
        <v>21</v>
      </c>
      <c r="X241" s="86">
        <f>IF($W241&gt;$G$20,IF('Silo Levels'!$L$15="Pumping",((PI()*((($C$19+$G$20)-$W241)*($O$20/($O$19/2)))^2*((($O$20+$G$20)-$W241))/3)*$X$29)+(((PI()*((($C$19+$G$20)-$W241)*($O$20/($O$19/2)))^2*(((($C$19+$G$20)-$W241)*($O$20/($O$19/2)))*$AZ$8))/3)*$X$29),(((PI()*((($C$19+$G$20)-$W241)*($O$20/($O$19/2)))^2*((($O$20+$G$20)-$W241)/3))*$X$29)-((PI()*((($C$19+$G$20)-$W241)*($O$20/($O$19/2)))^2*(((($C$19+$G$20)-$W241)*($O$20/($O$19/2)))*$AZ$8)/3)*$X$29))),IF('Silo Levels'!$L$15="Pumping",(($D$18*$X$29)+((PI()*(($C$21/2)^2)*($G$20-$W241))*$X$29))+((($D$18+$H$18)/3)*$BE$8)+(((PI()*($C$21/2)^2*(($C$21/2)*$AZ$8))/3)*$X$29),(($D$18*$X$29)+((PI()*(($C$21/2)^2)*($G$20-$W241))*$X$29))+((($D$18+$H$18)/3)*$BE$8)-(((PI()*($C$21/2)^2*(($C$21/2)*$AZ$8))/3)*$X$29)))</f>
        <v>121655.46400644876</v>
      </c>
      <c r="Y241" s="73">
        <v>21</v>
      </c>
      <c r="Z241" s="85">
        <f t="shared" si="31"/>
        <v>123573.09312043608</v>
      </c>
      <c r="AA241" s="57">
        <v>21</v>
      </c>
      <c r="AB241" s="86">
        <f>IF($AA241&gt;$G$20,IF('Silo Levels'!$L$16="Pumping",((PI()*((($C$19+$G$20)-$AA241)*($O$20/($O$19/2)))^2*((($O$20+$G$20)-$AA241))/3)*$AB$29)+(((PI()*((($C$19+$G$20)-$AA241)*($O$20/($O$19/2)))^2*(((($C$19+$G$20)-$AA241)*($O$20/($O$19/2)))*$AZ$9))/3)*$AB$29),(((PI()*((($C$19+$G$20)-$AA241)*($O$20/($O$19/2)))^2*((($O$20+$G$20)-$AA241)/3))*$AB$29)-((PI()*((($C$19+$G$20)-$AA241)*($O$20/($O$19/2)))^2*(((($C$19+$G$20)-$AA241)*($O$20/($O$19/2)))*$AZ$9)/3)*$AB$29))),IF('Silo Levels'!$L$16="Pumping",(($D$18*$AB$29)+((PI()*(($C$21/2)^2)*($G$20-$AA241))*$AB$29))+((($D$18+$H$18)/3)*$BE$9)+(((PI()*($C$21/2)^2*(($C$21/2)*$AZ$9))/3)*$AB$29),(($D$18*$AB$29)+((PI()*(($C$21/2)^2)*($G$20-$AA241))*$AB$29))+((($D$18+$H$18)/3)*$BE$9)-(((PI()*($C$21/2)^2*(($C$21/2)*$AZ$9))/3)*$AB$29)))</f>
        <v>119762.88739588487</v>
      </c>
      <c r="AC241" s="73">
        <v>21</v>
      </c>
      <c r="AD241" s="85">
        <f t="shared" si="32"/>
        <v>122868.72548331805</v>
      </c>
      <c r="AE241" s="57">
        <v>21</v>
      </c>
      <c r="AF241" s="86">
        <f>IF($AE241&gt;$G$20,IF('Silo Levels'!$L$17="Pumping",((PI()*((($C$19+$G$20)-$AE241)*($O$20/($O$19/2)))^2*((($O$20+$G$20)-$AE241))/3)*$AF$29)+(((PI()*((($C$19+$G$20)-$AE241)*($O$20/($O$19/2)))^2*(((($C$19+$G$20)-$AE241)*($O$20/($O$19/2)))*$AZ$10))/3)*$AF$29),(((PI()*((($C$19+$G$20)-$AE241)*($O$20/($O$19/2)))^2*((($O$20+$G$20)-$AE241)/3))*$AF$29)-((PI()*((($C$19+$G$20)-$AE241)*($O$20/($O$19/2)))^2*(((($C$19+$G$20)-$AE241)*($O$20/($O$19/2)))*$AZ$10)/3)*$AF$29))),IF('Silo Levels'!$L$17="Pumping",(($D$18*$AF$29)+((PI()*(($C$21/2)^2)*($G$20-$AE241))*$AF$29))+((($D$18+$H$18)/3)*$BE$10)+(((PI()*($C$21/2)^2*(($C$21/2)*$AZ$10))/3)*$AF$29),(($D$18*$AF$29)+((PI()*(($C$21/2)^2)*($G$20-$AE241))*$AF$29))+((($D$18+$H$18)/3)*$BE$10)-(((PI()*($C$21/2)^2*(($C$21/2)*$AZ$10))/3)*$AF$29)))</f>
        <v>119080.59103829219</v>
      </c>
      <c r="AG241" s="73">
        <v>21</v>
      </c>
      <c r="AH241" s="85">
        <f t="shared" si="33"/>
        <v>123419.50382836674</v>
      </c>
      <c r="AI241" s="57">
        <v>21</v>
      </c>
      <c r="AJ241" s="86">
        <f>IF($AI241&gt;$G$20,IF('Silo Levels'!$L$18="Pumping",((PI()*((($C$19+$G$20)-$AI241)*($O$20/($O$19/2)))^2*((($O$20+$G$20)-$AI241))/3)*$AJ$29)+(((PI()*((($C$19+$G$20)-$AI241)*($O$20/($O$19/2)))^2*(((($C$19+$G$20)-$AI241)*($O$20/($O$19/2)))*$AZ$11))/3)*$AJ$29),(((PI()*((($C$19+$G$20)-$AI241)*($O$20/($O$19/2)))^2*((($O$20+$G$20)-$AI241)/3))*$AJ$29)-((PI()*((($C$19+$G$20)-$AI241)*($O$20/($O$19/2)))^2*(((($C$19+$G$20)-$AI241)*($O$20/($O$19/2)))*$AZ$11)/3)*$AJ$29))),IF('Silo Levels'!$L$18="Pumping",(($D$18*$AJ$29)+((PI()*(($C$21/2)^2)*($G$20-$AI241))*$AJ$29))+((($D$18+$H$18)/3)*$BE$11)+(((PI()*($C$21/2)^2*(($C$21/2)*$AZ$11))/3)*$AJ$29),(($D$18*$AJ$29)+((PI()*(($C$21/2)^2)*($G$20-$AI241))*$AJ$29))+((($D$18+$H$18)/3)*$BE$11)-(((PI()*($C$21/2)^2*(($C$21/2)*$AZ$11))/3)*$AJ$29)))</f>
        <v>119614.11080675463</v>
      </c>
    </row>
    <row r="242" spans="1:36" x14ac:dyDescent="0.3">
      <c r="A242" s="48">
        <v>21.1</v>
      </c>
      <c r="B242" s="90">
        <f t="shared" si="34"/>
        <v>58871.748334006486</v>
      </c>
      <c r="C242" s="62">
        <v>21.1</v>
      </c>
      <c r="D242" s="63">
        <f>IF($C242&gt;$G$6,IF('Silo Levels'!$L$10="Pumping",((PI()*((($C$5+$G$6)-$C242)*($O$6/($O$5/2)))^2*((($O$6+$G$6)-$C242))/3)*$D$29)+(((PI()*((($C$5+$G$6)-$C242)*($O$6/($O$5/2)))^2*(((($C$5+$G$6)-$C242)*($O$6/($O$5/2)))*$AZ$3))/3)*$D$29),(((PI()*((($C$5+$G$6)-$C242)*($O$6/($O$5/2)))^2*((($O$6+$G$6)-$C242)/3))*$D$29)-((PI()*((($C$5+$G$6)-$C242)*($O$6/($O$5/2)))^2*(((($C$5+$G$6)-$C242)*($O$6/($O$5/2)))*$AZ$3)/3)*$D$29))),IF('Silo Levels'!$L$10="Pumping",(($D$4*$D$29)+((PI()*(($C$7/2)^2)*(G$6-$C242))*$D$29))+((($D$4+$H$4)/3)*$BF$3)+(((PI()*($C$7/2)^2*(($C$7/2)*$AZ$3))/3)*$D$29),(($D$4*$D$29)+((PI()*(($C$7/2)^2)*($G$6-$C242))*$D$29))+((($D$4+$H$4)/3)*$BF$3)-(((PI()*($C$7/2)^2*(($C$7/2)*$AZ$3))/3)*$D$29)))</f>
        <v>55816.241584300289</v>
      </c>
      <c r="E242" s="73">
        <v>21.1</v>
      </c>
      <c r="F242" s="90">
        <f t="shared" si="35"/>
        <v>51406.627496666959</v>
      </c>
      <c r="G242" s="62">
        <v>21.1</v>
      </c>
      <c r="H242" s="63">
        <f>IF($G242&gt;$G$6,IF('Silo Levels'!$L$11="Pumping",((PI()*((($C$5+$G$6)-$G242)*($O$6/($O$5/2)))^2*((($O$6+$G$6)-$G242))/3)*$H$29)+(((PI()*((($C$5+$G$6)-$G242)*($O$6/($O$5/2)))^2*(((($C$5+$G$6)-$G242)*($O$6/($O$5/2)))*$AZ$4))/3)*$H$29),(((PI()*((($C$5+$G$6)-$G242)*($O$6/($O$5/2)))^2*((($O$6+$G$6)-$G242)/3))*$H$29)-((PI()*((($C$5+$G$6)-$G242)*($O$6/($O$5/2)))^2*(((($C$5+$G$6)-$G242)*($O$6/($O$5/2)))*$AZ$4)/3)*$H$29))),IF('Silo Levels'!$L$11="Pumping",(($D$4*$H$29)+((PI()*(($C$7/2)^2)*(G$6-$G242))*$H$29))+((($D$4+$H$4)/3)*$BF$4)+(((PI()*($C$7/2)^2*(($C$7/2)*$AZ$4))/3)*$H$29),(($D$4*$H$29)+((PI()*(($C$7/2)^2)*($G$6-$G242))*$H$29))+((($D$4+$H$4)/3)*$BF$4)-(((PI()*($C$7/2)^2*(($C$7/2)*$AZ$4))/3)*$H$29)))</f>
        <v>48742.852381538483</v>
      </c>
      <c r="I242" s="73">
        <v>21.1</v>
      </c>
      <c r="J242" s="85">
        <f t="shared" si="27"/>
        <v>253059.58886485503</v>
      </c>
      <c r="K242" s="57">
        <v>21.1</v>
      </c>
      <c r="L242" s="86">
        <f>IF($K242&gt;$G$13,IF('Silo Levels'!$L$12="Pumping",((PI()*((($C$12+$G$13)-$K242)*($O$13/($O$12/2)))^2*((($O$13+$G$13)-$K242))/3)*$L$29)+(((PI()*((($C$12+$G$13)-$K242)*($O$13/($O$12/2)))^2*(((($C$12+$G$13)-$K242)*($O$13/($O$12/2)))*$AZ$5))/3)*$L$29),(((PI()*((($C$12+$G$13)-$K242)*($O$13/($O$12/2)))^2*((($O$13+$G$13)-$K242)/3))*$L$29)-((PI()*((($C$12+$G$13)-$K242)*($O$13/($O$12/2)))^2*(((($C$12+$G$13)-$K242)*($O$13/($O$12/2)))*$AZ$5)/3)*$L$29))),IF('Silo Levels'!$L$12="Pumping",(($D$11*$L$29)+((PI()*(($C$14/2)^2)*($G$13-$K242))*$L$29))+((($D$11+$H$11)/3)*$BE$5)+(((PI()*($C$14/2)^2*(($C$14/2)*$AZ$5))/3)*$L$29),(($D$11*$L$29)+((PI()*(($C$14/2)^2)*($G$13-$K242))*$L$29))+((($D$11+$H$11)/3)*$BE$5)-(((PI()*($C$14/2)^2*(($C$14/2)*$AZ$5))/3)*$L$29)))</f>
        <v>238861.5821852556</v>
      </c>
      <c r="M242" s="73">
        <v>21.1</v>
      </c>
      <c r="N242" s="85">
        <f t="shared" si="28"/>
        <v>131939.17028409778</v>
      </c>
      <c r="O242" s="57">
        <v>21.1</v>
      </c>
      <c r="P242" s="86">
        <f>IF($O242&gt;$G$20,IF('Silo Levels'!$L$13="Pumping",((PI()*((($C$19+$G$20)-$O242)*($O$20/($O$19/2)))^2*((($O$20+$G$20)-$O242))/3)*$P$29)+(((PI()*((($C$19+$G$20)-$O242)*($O$20/($O$19/2)))^2*(((($C$19+$G$20)-$O242)*($O$20/($O$19/2)))*$AZ$6))/3)*$P$29),(((PI()*((($C$19+$G$20)-$O242)*($O$20/($O$19/2)))^2*((($O$20+$G$20)-$O242)/3))*$P$29)-((PI()*((($C$19+$G$20)-$O242)*($O$20/($O$19/2)))^2*(((($C$19+$G$20)-$O242)*($O$20/($O$19/2)))*$AZ$6)/3)*$P$29))),IF('Silo Levels'!$L$13="Pumping",(($D$18*$P$29)+((PI()*(($C$21/2)^2)*($G$20-$O242))*$P$29))+((($D$18+$H$18)/3)*$BE$6)+(((PI()*($C$21/2)^2*(($C$21/2)*$AZ$6))/3)*$P$29),(($D$18*$P$29)+((PI()*(($C$21/2)^2)*($G$20-$O242))*$P$29))+((($D$18+$H$18)/3)*$BE$6)-(((PI()*($C$21/2)^2*(($C$21/2)*$AZ$6))/3)*$P$29)))</f>
        <v>127853.96895207302</v>
      </c>
      <c r="Q242" s="73">
        <v>21.1</v>
      </c>
      <c r="R242" s="85">
        <f t="shared" si="29"/>
        <v>128403.48190127614</v>
      </c>
      <c r="S242" s="57">
        <v>21.1</v>
      </c>
      <c r="T242" s="86">
        <f>IF($S242&gt;$G$20,IF('Silo Levels'!$L$14="Pumping",((PI()*((($C$19+$G$20)-$S242)*($O$20/($O$19/2)))^2*((($O$20+$G$20)-$S242))/3)*$T$29)+(((PI()*((($C$19+$G$20)-$S242)*($O$20/($O$19/2)))^2*(((($C$19+$G$20)-$S242)*($O$20/($O$19/2)))*$AZ$7))/3)*$T$29),(((PI()*((($C$19+$G$20)-$S242)*($O$20/($O$19/2)))^2*((($O$20+$G$20)-$S242)/3))*$T$29)-((PI()*((($C$19+$G$20)-$S242)*($O$20/($O$19/2)))^2*(((($C$19+$G$20)-$S242)*($O$20/($O$19/2)))*$AZ$7)/3)*$T$29))),IF('Silo Levels'!$L$14="Pumping",(($D$18*$T$29)+((PI()*(($C$21/2)^2)*($G$20-$S242))*$T$29))+((($D$18+$H$18)/3)*$BE$7)+(((PI()*($C$21/2)^2*(($C$21/2)*$AZ$7))/3)*$T$29),(($D$18*$T$29)+((PI()*(($C$21/2)^2)*($G$20-$S242))*$T$29))+((($D$18+$H$18)/3)*$BE$7)-(((PI()*($C$21/2)^2*(($C$21/2)*$AZ$7))/3)*$T$29)))</f>
        <v>124429.42043014728</v>
      </c>
      <c r="U242" s="73">
        <v>21.1</v>
      </c>
      <c r="V242" s="85">
        <f t="shared" si="30"/>
        <v>125138.40008149022</v>
      </c>
      <c r="W242" s="57">
        <v>21.1</v>
      </c>
      <c r="X242" s="86">
        <f>IF($W242&gt;$G$20,IF('Silo Levels'!$L$15="Pumping",((PI()*((($C$19+$G$20)-$W242)*($O$20/($O$19/2)))^2*((($O$20+$G$20)-$W242))/3)*$X$29)+(((PI()*((($C$19+$G$20)-$W242)*($O$20/($O$19/2)))^2*(((($C$19+$G$20)-$W242)*($O$20/($O$19/2)))*$AZ$8))/3)*$X$29),(((PI()*((($C$19+$G$20)-$W242)*($O$20/($O$19/2)))^2*((($O$20+$G$20)-$W242)/3))*$X$29)-((PI()*((($C$19+$G$20)-$W242)*($O$20/($O$19/2)))^2*(((($C$19+$G$20)-$W242)*($O$20/($O$19/2)))*$AZ$8)/3)*$X$29))),IF('Silo Levels'!$L$15="Pumping",(($D$18*$X$29)+((PI()*(($C$21/2)^2)*($G$20-$W242))*$X$29))+((($D$18+$H$18)/3)*$BE$8)+(((PI()*($C$21/2)^2*(($C$21/2)*$AZ$8))/3)*$X$29),(($D$18*$X$29)+((PI()*(($C$21/2)^2)*($G$20-$W242))*$X$29))+((($D$18+$H$18)/3)*$BE$8)-(((PI()*($C$21/2)^2*(($C$21/2)*$AZ$8))/3)*$X$29)))</f>
        <v>121266.97229862072</v>
      </c>
      <c r="Y242" s="73">
        <v>21.1</v>
      </c>
      <c r="Z242" s="85">
        <f t="shared" si="31"/>
        <v>123190.74495016753</v>
      </c>
      <c r="AA242" s="57">
        <v>21.1</v>
      </c>
      <c r="AB242" s="86">
        <f>IF($AA242&gt;$G$20,IF('Silo Levels'!$L$16="Pumping",((PI()*((($C$19+$G$20)-$AA242)*($O$20/($O$19/2)))^2*((($O$20+$G$20)-$AA242))/3)*$AB$29)+(((PI()*((($C$19+$G$20)-$AA242)*($O$20/($O$19/2)))^2*(((($C$19+$G$20)-$AA242)*($O$20/($O$19/2)))*$AZ$9))/3)*$AB$29),(((PI()*((($C$19+$G$20)-$AA242)*($O$20/($O$19/2)))^2*((($O$20+$G$20)-$AA242)/3))*$AB$29)-((PI()*((($C$19+$G$20)-$AA242)*($O$20/($O$19/2)))^2*(((($C$19+$G$20)-$AA242)*($O$20/($O$19/2)))*$AZ$9)/3)*$AB$29))),IF('Silo Levels'!$L$16="Pumping",(($D$18*$AB$29)+((PI()*(($C$21/2)^2)*($G$20-$AA242))*$AB$29))+((($D$18+$H$18)/3)*$BE$9)+(((PI()*($C$21/2)^2*(($C$21/2)*$AZ$9))/3)*$AB$29),(($D$18*$AB$29)+((PI()*(($C$21/2)^2)*($G$20-$AA242))*$AB$29))+((($D$18+$H$18)/3)*$BE$9)-(((PI()*($C$21/2)^2*(($C$21/2)*$AZ$9))/3)*$AB$29)))</f>
        <v>119380.53922561632</v>
      </c>
      <c r="AC242" s="73">
        <v>21.1</v>
      </c>
      <c r="AD242" s="85">
        <f t="shared" si="32"/>
        <v>122488.59213134332</v>
      </c>
      <c r="AE242" s="57">
        <v>21.1</v>
      </c>
      <c r="AF242" s="86">
        <f>IF($AE242&gt;$G$20,IF('Silo Levels'!$L$17="Pumping",((PI()*((($C$19+$G$20)-$AE242)*($O$20/($O$19/2)))^2*((($O$20+$G$20)-$AE242))/3)*$AF$29)+(((PI()*((($C$19+$G$20)-$AE242)*($O$20/($O$19/2)))^2*(((($C$19+$G$20)-$AE242)*($O$20/($O$19/2)))*$AZ$10))/3)*$AF$29),(((PI()*((($C$19+$G$20)-$AE242)*($O$20/($O$19/2)))^2*((($O$20+$G$20)-$AE242)/3))*$AF$29)-((PI()*((($C$19+$G$20)-$AE242)*($O$20/($O$19/2)))^2*(((($C$19+$G$20)-$AE242)*($O$20/($O$19/2)))*$AZ$10)/3)*$AF$29))),IF('Silo Levels'!$L$17="Pumping",(($D$18*$AF$29)+((PI()*(($C$21/2)^2)*($G$20-$AE242))*$AF$29))+((($D$18+$H$18)/3)*$BE$10)+(((PI()*($C$21/2)^2*(($C$21/2)*$AZ$10))/3)*$AF$29),(($D$18*$AF$29)+((PI()*(($C$21/2)^2)*($G$20-$AE242))*$AF$29))+((($D$18+$H$18)/3)*$BE$10)-(((PI()*($C$21/2)^2*(($C$21/2)*$AZ$10))/3)*$AF$29)))</f>
        <v>118700.45768631746</v>
      </c>
      <c r="AG242" s="73">
        <v>21.1</v>
      </c>
      <c r="AH242" s="85">
        <f t="shared" si="33"/>
        <v>123037.63860529206</v>
      </c>
      <c r="AI242" s="57">
        <v>21.1</v>
      </c>
      <c r="AJ242" s="86">
        <f>IF($AI242&gt;$G$20,IF('Silo Levels'!$L$18="Pumping",((PI()*((($C$19+$G$20)-$AI242)*($O$20/($O$19/2)))^2*((($O$20+$G$20)-$AI242))/3)*$AJ$29)+(((PI()*((($C$19+$G$20)-$AI242)*($O$20/($O$19/2)))^2*(((($C$19+$G$20)-$AI242)*($O$20/($O$19/2)))*$AZ$11))/3)*$AJ$29),(((PI()*((($C$19+$G$20)-$AI242)*($O$20/($O$19/2)))^2*((($O$20+$G$20)-$AI242)/3))*$AJ$29)-((PI()*((($C$19+$G$20)-$AI242)*($O$20/($O$19/2)))^2*(((($C$19+$G$20)-$AI242)*($O$20/($O$19/2)))*$AZ$11)/3)*$AJ$29))),IF('Silo Levels'!$L$18="Pumping",(($D$18*$AJ$29)+((PI()*(($C$21/2)^2)*($G$20-$AI242))*$AJ$29))+((($D$18+$H$18)/3)*$BE$11)+(((PI()*($C$21/2)^2*(($C$21/2)*$AZ$11))/3)*$AJ$29),(($D$18*$AJ$29)+((PI()*(($C$21/2)^2)*($G$20-$AI242))*$AJ$29))+((($D$18+$H$18)/3)*$BE$11)-(((PI()*($C$21/2)^2*(($C$21/2)*$AZ$11))/3)*$AJ$29)))</f>
        <v>119232.24558367995</v>
      </c>
    </row>
    <row r="243" spans="1:36" x14ac:dyDescent="0.3">
      <c r="A243" s="48">
        <v>21.2</v>
      </c>
      <c r="B243" s="90">
        <f t="shared" si="34"/>
        <v>58433.726460479673</v>
      </c>
      <c r="C243" s="62">
        <v>21.2</v>
      </c>
      <c r="D243" s="63">
        <f>IF($C243&gt;$G$6,IF('Silo Levels'!$L$10="Pumping",((PI()*((($C$5+$G$6)-$C243)*($O$6/($O$5/2)))^2*((($O$6+$G$6)-$C243))/3)*$D$29)+(((PI()*((($C$5+$G$6)-$C243)*($O$6/($O$5/2)))^2*(((($C$5+$G$6)-$C243)*($O$6/($O$5/2)))*$AZ$3))/3)*$D$29),(((PI()*((($C$5+$G$6)-$C243)*($O$6/($O$5/2)))^2*((($O$6+$G$6)-$C243)/3))*$D$29)-((PI()*((($C$5+$G$6)-$C243)*($O$6/($O$5/2)))^2*(((($C$5+$G$6)-$C243)*($O$6/($O$5/2)))*$AZ$3)/3)*$D$29))),IF('Silo Levels'!$L$10="Pumping",(($D$4*$D$29)+((PI()*(($C$7/2)^2)*(G$6-$C243))*$D$29))+((($D$4+$H$4)/3)*$BF$3)+(((PI()*($C$7/2)^2*(($C$7/2)*$AZ$3))/3)*$D$29),(($D$4*$D$29)+((PI()*(($C$7/2)^2)*($G$6-$C243))*$D$29))+((($D$4+$H$4)/3)*$BF$3)-(((PI()*($C$7/2)^2*(($C$7/2)*$AZ$3))/3)*$D$29)))</f>
        <v>55378.219710773476</v>
      </c>
      <c r="E243" s="73">
        <v>21.2</v>
      </c>
      <c r="F243" s="90">
        <f t="shared" si="35"/>
        <v>51024.7622735923</v>
      </c>
      <c r="G243" s="62">
        <v>21.2</v>
      </c>
      <c r="H243" s="63">
        <f>IF($G243&gt;$G$6,IF('Silo Levels'!$L$11="Pumping",((PI()*((($C$5+$G$6)-$G243)*($O$6/($O$5/2)))^2*((($O$6+$G$6)-$G243))/3)*$H$29)+(((PI()*((($C$5+$G$6)-$G243)*($O$6/($O$5/2)))^2*(((($C$5+$G$6)-$G243)*($O$6/($O$5/2)))*$AZ$4))/3)*$H$29),(((PI()*((($C$5+$G$6)-$G243)*($O$6/($O$5/2)))^2*((($O$6+$G$6)-$G243)/3))*$H$29)-((PI()*((($C$5+$G$6)-$G243)*($O$6/($O$5/2)))^2*(((($C$5+$G$6)-$G243)*($O$6/($O$5/2)))*$AZ$4)/3)*$H$29))),IF('Silo Levels'!$L$11="Pumping",(($D$4*$H$29)+((PI()*(($C$7/2)^2)*(G$6-$G243))*$H$29))+((($D$4+$H$4)/3)*$BF$4)+(((PI()*($C$7/2)^2*(($C$7/2)*$AZ$4))/3)*$H$29),(($D$4*$H$29)+((PI()*(($C$7/2)^2)*($G$6-$G243))*$H$29))+((($D$4+$H$4)/3)*$BF$4)-(((PI()*($C$7/2)^2*(($C$7/2)*$AZ$4))/3)*$H$29)))</f>
        <v>48360.987158463817</v>
      </c>
      <c r="I243" s="73">
        <v>21.2</v>
      </c>
      <c r="J243" s="85">
        <f t="shared" si="27"/>
        <v>252140.62403122403</v>
      </c>
      <c r="K243" s="57">
        <v>21.2</v>
      </c>
      <c r="L243" s="86">
        <f>IF($K243&gt;$G$13,IF('Silo Levels'!$L$12="Pumping",((PI()*((($C$12+$G$13)-$K243)*($O$13/($O$12/2)))^2*((($O$13+$G$13)-$K243))/3)*$L$29)+(((PI()*((($C$12+$G$13)-$K243)*($O$13/($O$12/2)))^2*(((($C$12+$G$13)-$K243)*($O$13/($O$12/2)))*$AZ$5))/3)*$L$29),(((PI()*((($C$12+$G$13)-$K243)*($O$13/($O$12/2)))^2*((($O$13+$G$13)-$K243)/3))*$L$29)-((PI()*((($C$12+$G$13)-$K243)*($O$13/($O$12/2)))^2*(((($C$12+$G$13)-$K243)*($O$13/($O$12/2)))*$AZ$5)/3)*$L$29))),IF('Silo Levels'!$L$12="Pumping",(($D$11*$L$29)+((PI()*(($C$14/2)^2)*($G$13-$K243))*$L$29))+((($D$11+$H$11)/3)*$BE$5)+(((PI()*($C$14/2)^2*(($C$14/2)*$AZ$5))/3)*$L$29),(($D$11*$L$29)+((PI()*(($C$14/2)^2)*($G$13-$K243))*$L$29))+((($D$11+$H$11)/3)*$BE$5)-(((PI()*($C$14/2)^2*(($C$14/2)*$AZ$5))/3)*$L$29)))</f>
        <v>237942.61735162459</v>
      </c>
      <c r="M243" s="73">
        <v>21.2</v>
      </c>
      <c r="N243" s="85">
        <f t="shared" si="28"/>
        <v>131529.22673579704</v>
      </c>
      <c r="O243" s="57">
        <v>21.2</v>
      </c>
      <c r="P243" s="86">
        <f>IF($O243&gt;$G$20,IF('Silo Levels'!$L$13="Pumping",((PI()*((($C$19+$G$20)-$O243)*($O$20/($O$19/2)))^2*((($O$20+$G$20)-$O243))/3)*$P$29)+(((PI()*((($C$19+$G$20)-$O243)*($O$20/($O$19/2)))^2*(((($C$19+$G$20)-$O243)*($O$20/($O$19/2)))*$AZ$6))/3)*$P$29),(((PI()*((($C$19+$G$20)-$O243)*($O$20/($O$19/2)))^2*((($O$20+$G$20)-$O243)/3))*$P$29)-((PI()*((($C$19+$G$20)-$O243)*($O$20/($O$19/2)))^2*(((($C$19+$G$20)-$O243)*($O$20/($O$19/2)))*$AZ$6)/3)*$P$29))),IF('Silo Levels'!$L$13="Pumping",(($D$18*$P$29)+((PI()*(($C$21/2)^2)*($G$20-$O243))*$P$29))+((($D$18+$H$18)/3)*$BE$6)+(((PI()*($C$21/2)^2*(($C$21/2)*$AZ$6))/3)*$P$29),(($D$18*$P$29)+((PI()*(($C$21/2)^2)*($G$20-$O243))*$P$29))+((($D$18+$H$18)/3)*$BE$6)-(((PI()*($C$21/2)^2*(($C$21/2)*$AZ$6))/3)*$P$29)))</f>
        <v>127444.02540377228</v>
      </c>
      <c r="Q243" s="73">
        <v>21.2</v>
      </c>
      <c r="R243" s="85">
        <f t="shared" si="29"/>
        <v>128004.69106375521</v>
      </c>
      <c r="S243" s="57">
        <v>21.2</v>
      </c>
      <c r="T243" s="86">
        <f>IF($S243&gt;$G$20,IF('Silo Levels'!$L$14="Pumping",((PI()*((($C$19+$G$20)-$S243)*($O$20/($O$19/2)))^2*((($O$20+$G$20)-$S243))/3)*$T$29)+(((PI()*((($C$19+$G$20)-$S243)*($O$20/($O$19/2)))^2*(((($C$19+$G$20)-$S243)*($O$20/($O$19/2)))*$AZ$7))/3)*$T$29),(((PI()*((($C$19+$G$20)-$S243)*($O$20/($O$19/2)))^2*((($O$20+$G$20)-$S243)/3))*$T$29)-((PI()*((($C$19+$G$20)-$S243)*($O$20/($O$19/2)))^2*(((($C$19+$G$20)-$S243)*($O$20/($O$19/2)))*$AZ$7)/3)*$T$29))),IF('Silo Levels'!$L$14="Pumping",(($D$18*$T$29)+((PI()*(($C$21/2)^2)*($G$20-$S243))*$T$29))+((($D$18+$H$18)/3)*$BE$7)+(((PI()*($C$21/2)^2*(($C$21/2)*$AZ$7))/3)*$T$29),(($D$18*$T$29)+((PI()*(($C$21/2)^2)*($G$20-$S243))*$T$29))+((($D$18+$H$18)/3)*$BE$7)-(((PI()*($C$21/2)^2*(($C$21/2)*$AZ$7))/3)*$T$29)))</f>
        <v>124030.62959262634</v>
      </c>
      <c r="U243" s="73">
        <v>21.2</v>
      </c>
      <c r="V243" s="85">
        <f t="shared" si="30"/>
        <v>124749.90837366221</v>
      </c>
      <c r="W243" s="57">
        <v>21.2</v>
      </c>
      <c r="X243" s="86">
        <f>IF($W243&gt;$G$20,IF('Silo Levels'!$L$15="Pumping",((PI()*((($C$19+$G$20)-$W243)*($O$20/($O$19/2)))^2*((($O$20+$G$20)-$W243))/3)*$X$29)+(((PI()*((($C$19+$G$20)-$W243)*($O$20/($O$19/2)))^2*(((($C$19+$G$20)-$W243)*($O$20/($O$19/2)))*$AZ$8))/3)*$X$29),(((PI()*((($C$19+$G$20)-$W243)*($O$20/($O$19/2)))^2*((($O$20+$G$20)-$W243)/3))*$X$29)-((PI()*((($C$19+$G$20)-$W243)*($O$20/($O$19/2)))^2*(((($C$19+$G$20)-$W243)*($O$20/($O$19/2)))*$AZ$8)/3)*$X$29))),IF('Silo Levels'!$L$15="Pumping",(($D$18*$X$29)+((PI()*(($C$21/2)^2)*($G$20-$W243))*$X$29))+((($D$18+$H$18)/3)*$BE$8)+(((PI()*($C$21/2)^2*(($C$21/2)*$AZ$8))/3)*$X$29),(($D$18*$X$29)+((PI()*(($C$21/2)^2)*($G$20-$W243))*$X$29))+((($D$18+$H$18)/3)*$BE$8)-(((PI()*($C$21/2)^2*(($C$21/2)*$AZ$8))/3)*$X$29)))</f>
        <v>120878.48059079271</v>
      </c>
      <c r="Y243" s="73">
        <v>21.2</v>
      </c>
      <c r="Z243" s="85">
        <f t="shared" si="31"/>
        <v>122808.39677989898</v>
      </c>
      <c r="AA243" s="57">
        <v>21.2</v>
      </c>
      <c r="AB243" s="86">
        <f>IF($AA243&gt;$G$20,IF('Silo Levels'!$L$16="Pumping",((PI()*((($C$19+$G$20)-$AA243)*($O$20/($O$19/2)))^2*((($O$20+$G$20)-$AA243))/3)*$AB$29)+(((PI()*((($C$19+$G$20)-$AA243)*($O$20/($O$19/2)))^2*(((($C$19+$G$20)-$AA243)*($O$20/($O$19/2)))*$AZ$9))/3)*$AB$29),(((PI()*((($C$19+$G$20)-$AA243)*($O$20/($O$19/2)))^2*((($O$20+$G$20)-$AA243)/3))*$AB$29)-((PI()*((($C$19+$G$20)-$AA243)*($O$20/($O$19/2)))^2*(((($C$19+$G$20)-$AA243)*($O$20/($O$19/2)))*$AZ$9)/3)*$AB$29))),IF('Silo Levels'!$L$16="Pumping",(($D$18*$AB$29)+((PI()*(($C$21/2)^2)*($G$20-$AA243))*$AB$29))+((($D$18+$H$18)/3)*$BE$9)+(((PI()*($C$21/2)^2*(($C$21/2)*$AZ$9))/3)*$AB$29),(($D$18*$AB$29)+((PI()*(($C$21/2)^2)*($G$20-$AA243))*$AB$29))+((($D$18+$H$18)/3)*$BE$9)-(((PI()*($C$21/2)^2*(($C$21/2)*$AZ$9))/3)*$AB$29)))</f>
        <v>118998.19105534776</v>
      </c>
      <c r="AC243" s="73">
        <v>21.2</v>
      </c>
      <c r="AD243" s="85">
        <f t="shared" si="32"/>
        <v>122108.45877936861</v>
      </c>
      <c r="AE243" s="57">
        <v>21.2</v>
      </c>
      <c r="AF243" s="86">
        <f>IF($AE243&gt;$G$20,IF('Silo Levels'!$L$17="Pumping",((PI()*((($C$19+$G$20)-$AE243)*($O$20/($O$19/2)))^2*((($O$20+$G$20)-$AE243))/3)*$AF$29)+(((PI()*((($C$19+$G$20)-$AE243)*($O$20/($O$19/2)))^2*(((($C$19+$G$20)-$AE243)*($O$20/($O$19/2)))*$AZ$10))/3)*$AF$29),(((PI()*((($C$19+$G$20)-$AE243)*($O$20/($O$19/2)))^2*((($O$20+$G$20)-$AE243)/3))*$AF$29)-((PI()*((($C$19+$G$20)-$AE243)*($O$20/($O$19/2)))^2*(((($C$19+$G$20)-$AE243)*($O$20/($O$19/2)))*$AZ$10)/3)*$AF$29))),IF('Silo Levels'!$L$17="Pumping",(($D$18*$AF$29)+((PI()*(($C$21/2)^2)*($G$20-$AE243))*$AF$29))+((($D$18+$H$18)/3)*$BE$10)+(((PI()*($C$21/2)^2*(($C$21/2)*$AZ$10))/3)*$AF$29),(($D$18*$AF$29)+((PI()*(($C$21/2)^2)*($G$20-$AE243))*$AF$29))+((($D$18+$H$18)/3)*$BE$10)-(((PI()*($C$21/2)^2*(($C$21/2)*$AZ$10))/3)*$AF$29)))</f>
        <v>118320.32433434275</v>
      </c>
      <c r="AG243" s="73">
        <v>21.2</v>
      </c>
      <c r="AH243" s="85">
        <f t="shared" si="33"/>
        <v>122655.77338221741</v>
      </c>
      <c r="AI243" s="57">
        <v>21.2</v>
      </c>
      <c r="AJ243" s="86">
        <f>IF($AI243&gt;$G$20,IF('Silo Levels'!$L$18="Pumping",((PI()*((($C$19+$G$20)-$AI243)*($O$20/($O$19/2)))^2*((($O$20+$G$20)-$AI243))/3)*$AJ$29)+(((PI()*((($C$19+$G$20)-$AI243)*($O$20/($O$19/2)))^2*(((($C$19+$G$20)-$AI243)*($O$20/($O$19/2)))*$AZ$11))/3)*$AJ$29),(((PI()*((($C$19+$G$20)-$AI243)*($O$20/($O$19/2)))^2*((($O$20+$G$20)-$AI243)/3))*$AJ$29)-((PI()*((($C$19+$G$20)-$AI243)*($O$20/($O$19/2)))^2*(((($C$19+$G$20)-$AI243)*($O$20/($O$19/2)))*$AZ$11)/3)*$AJ$29))),IF('Silo Levels'!$L$18="Pumping",(($D$18*$AJ$29)+((PI()*(($C$21/2)^2)*($G$20-$AI243))*$AJ$29))+((($D$18+$H$18)/3)*$BE$11)+(((PI()*($C$21/2)^2*(($C$21/2)*$AZ$11))/3)*$AJ$29),(($D$18*$AJ$29)+((PI()*(($C$21/2)^2)*($G$20-$AI243))*$AJ$29))+((($D$18+$H$18)/3)*$BE$11)-(((PI()*($C$21/2)^2*(($C$21/2)*$AZ$11))/3)*$AJ$29)))</f>
        <v>118850.3803606053</v>
      </c>
    </row>
    <row r="244" spans="1:36" x14ac:dyDescent="0.3">
      <c r="A244" s="48">
        <v>21.3</v>
      </c>
      <c r="B244" s="90">
        <f t="shared" si="34"/>
        <v>57995.704586952852</v>
      </c>
      <c r="C244" s="62">
        <v>21.3</v>
      </c>
      <c r="D244" s="63">
        <f>IF($C244&gt;$G$6,IF('Silo Levels'!$L$10="Pumping",((PI()*((($C$5+$G$6)-$C244)*($O$6/($O$5/2)))^2*((($O$6+$G$6)-$C244))/3)*$D$29)+(((PI()*((($C$5+$G$6)-$C244)*($O$6/($O$5/2)))^2*(((($C$5+$G$6)-$C244)*($O$6/($O$5/2)))*$AZ$3))/3)*$D$29),(((PI()*((($C$5+$G$6)-$C244)*($O$6/($O$5/2)))^2*((($O$6+$G$6)-$C244)/3))*$D$29)-((PI()*((($C$5+$G$6)-$C244)*($O$6/($O$5/2)))^2*(((($C$5+$G$6)-$C244)*($O$6/($O$5/2)))*$AZ$3)/3)*$D$29))),IF('Silo Levels'!$L$10="Pumping",(($D$4*$D$29)+((PI()*(($C$7/2)^2)*(G$6-$C244))*$D$29))+((($D$4+$H$4)/3)*$BF$3)+(((PI()*($C$7/2)^2*(($C$7/2)*$AZ$3))/3)*$D$29),(($D$4*$D$29)+((PI()*(($C$7/2)^2)*($G$6-$C244))*$D$29))+((($D$4+$H$4)/3)*$BF$3)-(((PI()*($C$7/2)^2*(($C$7/2)*$AZ$3))/3)*$D$29)))</f>
        <v>54940.197837246655</v>
      </c>
      <c r="E244" s="73">
        <v>21.3</v>
      </c>
      <c r="F244" s="90">
        <f t="shared" si="35"/>
        <v>50642.897050517633</v>
      </c>
      <c r="G244" s="62">
        <v>21.3</v>
      </c>
      <c r="H244" s="63">
        <f>IF($G244&gt;$G$6,IF('Silo Levels'!$L$11="Pumping",((PI()*((($C$5+$G$6)-$G244)*($O$6/($O$5/2)))^2*((($O$6+$G$6)-$G244))/3)*$H$29)+(((PI()*((($C$5+$G$6)-$G244)*($O$6/($O$5/2)))^2*(((($C$5+$G$6)-$G244)*($O$6/($O$5/2)))*$AZ$4))/3)*$H$29),(((PI()*((($C$5+$G$6)-$G244)*($O$6/($O$5/2)))^2*((($O$6+$G$6)-$G244)/3))*$H$29)-((PI()*((($C$5+$G$6)-$G244)*($O$6/($O$5/2)))^2*(((($C$5+$G$6)-$G244)*($O$6/($O$5/2)))*$AZ$4)/3)*$H$29))),IF('Silo Levels'!$L$11="Pumping",(($D$4*$H$29)+((PI()*(($C$7/2)^2)*(G$6-$G244))*$H$29))+((($D$4+$H$4)/3)*$BF$4)+(((PI()*($C$7/2)^2*(($C$7/2)*$AZ$4))/3)*$H$29),(($D$4*$H$29)+((PI()*(($C$7/2)^2)*($G$6-$G244))*$H$29))+((($D$4+$H$4)/3)*$BF$4)-(((PI()*($C$7/2)^2*(($C$7/2)*$AZ$4))/3)*$H$29)))</f>
        <v>47979.12193538915</v>
      </c>
      <c r="I244" s="73">
        <v>21.3</v>
      </c>
      <c r="J244" s="85">
        <f t="shared" si="27"/>
        <v>251221.65919759296</v>
      </c>
      <c r="K244" s="57">
        <v>21.3</v>
      </c>
      <c r="L244" s="86">
        <f>IF($K244&gt;$G$13,IF('Silo Levels'!$L$12="Pumping",((PI()*((($C$12+$G$13)-$K244)*($O$13/($O$12/2)))^2*((($O$13+$G$13)-$K244))/3)*$L$29)+(((PI()*((($C$12+$G$13)-$K244)*($O$13/($O$12/2)))^2*(((($C$12+$G$13)-$K244)*($O$13/($O$12/2)))*$AZ$5))/3)*$L$29),(((PI()*((($C$12+$G$13)-$K244)*($O$13/($O$12/2)))^2*((($O$13+$G$13)-$K244)/3))*$L$29)-((PI()*((($C$12+$G$13)-$K244)*($O$13/($O$12/2)))^2*(((($C$12+$G$13)-$K244)*($O$13/($O$12/2)))*$AZ$5)/3)*$L$29))),IF('Silo Levels'!$L$12="Pumping",(($D$11*$L$29)+((PI()*(($C$14/2)^2)*($G$13-$K244))*$L$29))+((($D$11+$H$11)/3)*$BE$5)+(((PI()*($C$14/2)^2*(($C$14/2)*$AZ$5))/3)*$L$29),(($D$11*$L$29)+((PI()*(($C$14/2)^2)*($G$13-$K244))*$L$29))+((($D$11+$H$11)/3)*$BE$5)-(((PI()*($C$14/2)^2*(($C$14/2)*$AZ$5))/3)*$L$29)))</f>
        <v>237023.65251799353</v>
      </c>
      <c r="M244" s="73">
        <v>21.3</v>
      </c>
      <c r="N244" s="85">
        <f t="shared" si="28"/>
        <v>131119.2831874963</v>
      </c>
      <c r="O244" s="57">
        <v>21.3</v>
      </c>
      <c r="P244" s="86">
        <f>IF($O244&gt;$G$20,IF('Silo Levels'!$L$13="Pumping",((PI()*((($C$19+$G$20)-$O244)*($O$20/($O$19/2)))^2*((($O$20+$G$20)-$O244))/3)*$P$29)+(((PI()*((($C$19+$G$20)-$O244)*($O$20/($O$19/2)))^2*(((($C$19+$G$20)-$O244)*($O$20/($O$19/2)))*$AZ$6))/3)*$P$29),(((PI()*((($C$19+$G$20)-$O244)*($O$20/($O$19/2)))^2*((($O$20+$G$20)-$O244)/3))*$P$29)-((PI()*((($C$19+$G$20)-$O244)*($O$20/($O$19/2)))^2*(((($C$19+$G$20)-$O244)*($O$20/($O$19/2)))*$AZ$6)/3)*$P$29))),IF('Silo Levels'!$L$13="Pumping",(($D$18*$P$29)+((PI()*(($C$21/2)^2)*($G$20-$O244))*$P$29))+((($D$18+$H$18)/3)*$BE$6)+(((PI()*($C$21/2)^2*(($C$21/2)*$AZ$6))/3)*$P$29),(($D$18*$P$29)+((PI()*(($C$21/2)^2)*($G$20-$O244))*$P$29))+((($D$18+$H$18)/3)*$BE$6)-(((PI()*($C$21/2)^2*(($C$21/2)*$AZ$6))/3)*$P$29)))</f>
        <v>127034.08185547154</v>
      </c>
      <c r="Q244" s="73">
        <v>21.3</v>
      </c>
      <c r="R244" s="85">
        <f t="shared" si="29"/>
        <v>127605.90022623427</v>
      </c>
      <c r="S244" s="57">
        <v>21.3</v>
      </c>
      <c r="T244" s="86">
        <f>IF($S244&gt;$G$20,IF('Silo Levels'!$L$14="Pumping",((PI()*((($C$19+$G$20)-$S244)*($O$20/($O$19/2)))^2*((($O$20+$G$20)-$S244))/3)*$T$29)+(((PI()*((($C$19+$G$20)-$S244)*($O$20/($O$19/2)))^2*(((($C$19+$G$20)-$S244)*($O$20/($O$19/2)))*$AZ$7))/3)*$T$29),(((PI()*((($C$19+$G$20)-$S244)*($O$20/($O$19/2)))^2*((($O$20+$G$20)-$S244)/3))*$T$29)-((PI()*((($C$19+$G$20)-$S244)*($O$20/($O$19/2)))^2*(((($C$19+$G$20)-$S244)*($O$20/($O$19/2)))*$AZ$7)/3)*$T$29))),IF('Silo Levels'!$L$14="Pumping",(($D$18*$T$29)+((PI()*(($C$21/2)^2)*($G$20-$S244))*$T$29))+((($D$18+$H$18)/3)*$BE$7)+(((PI()*($C$21/2)^2*(($C$21/2)*$AZ$7))/3)*$T$29),(($D$18*$T$29)+((PI()*(($C$21/2)^2)*($G$20-$S244))*$T$29))+((($D$18+$H$18)/3)*$BE$7)-(((PI()*($C$21/2)^2*(($C$21/2)*$AZ$7))/3)*$T$29)))</f>
        <v>123631.8387551054</v>
      </c>
      <c r="U244" s="73">
        <v>21.3</v>
      </c>
      <c r="V244" s="85">
        <f t="shared" si="30"/>
        <v>124361.4166658342</v>
      </c>
      <c r="W244" s="57">
        <v>21.3</v>
      </c>
      <c r="X244" s="86">
        <f>IF($W244&gt;$G$20,IF('Silo Levels'!$L$15="Pumping",((PI()*((($C$19+$G$20)-$W244)*($O$20/($O$19/2)))^2*((($O$20+$G$20)-$W244))/3)*$X$29)+(((PI()*((($C$19+$G$20)-$W244)*($O$20/($O$19/2)))^2*(((($C$19+$G$20)-$W244)*($O$20/($O$19/2)))*$AZ$8))/3)*$X$29),(((PI()*((($C$19+$G$20)-$W244)*($O$20/($O$19/2)))^2*((($O$20+$G$20)-$W244)/3))*$X$29)-((PI()*((($C$19+$G$20)-$W244)*($O$20/($O$19/2)))^2*(((($C$19+$G$20)-$W244)*($O$20/($O$19/2)))*$AZ$8)/3)*$X$29))),IF('Silo Levels'!$L$15="Pumping",(($D$18*$X$29)+((PI()*(($C$21/2)^2)*($G$20-$W244))*$X$29))+((($D$18+$H$18)/3)*$BE$8)+(((PI()*($C$21/2)^2*(($C$21/2)*$AZ$8))/3)*$X$29),(($D$18*$X$29)+((PI()*(($C$21/2)^2)*($G$20-$W244))*$X$29))+((($D$18+$H$18)/3)*$BE$8)-(((PI()*($C$21/2)^2*(($C$21/2)*$AZ$8))/3)*$X$29)))</f>
        <v>120489.9888829647</v>
      </c>
      <c r="Y244" s="73">
        <v>21.3</v>
      </c>
      <c r="Z244" s="85">
        <f t="shared" si="31"/>
        <v>122426.04860963042</v>
      </c>
      <c r="AA244" s="57">
        <v>21.3</v>
      </c>
      <c r="AB244" s="86">
        <f>IF($AA244&gt;$G$20,IF('Silo Levels'!$L$16="Pumping",((PI()*((($C$19+$G$20)-$AA244)*($O$20/($O$19/2)))^2*((($O$20+$G$20)-$AA244))/3)*$AB$29)+(((PI()*((($C$19+$G$20)-$AA244)*($O$20/($O$19/2)))^2*(((($C$19+$G$20)-$AA244)*($O$20/($O$19/2)))*$AZ$9))/3)*$AB$29),(((PI()*((($C$19+$G$20)-$AA244)*($O$20/($O$19/2)))^2*((($O$20+$G$20)-$AA244)/3))*$AB$29)-((PI()*((($C$19+$G$20)-$AA244)*($O$20/($O$19/2)))^2*(((($C$19+$G$20)-$AA244)*($O$20/($O$19/2)))*$AZ$9)/3)*$AB$29))),IF('Silo Levels'!$L$16="Pumping",(($D$18*$AB$29)+((PI()*(($C$21/2)^2)*($G$20-$AA244))*$AB$29))+((($D$18+$H$18)/3)*$BE$9)+(((PI()*($C$21/2)^2*(($C$21/2)*$AZ$9))/3)*$AB$29),(($D$18*$AB$29)+((PI()*(($C$21/2)^2)*($G$20-$AA244))*$AB$29))+((($D$18+$H$18)/3)*$BE$9)-(((PI()*($C$21/2)^2*(($C$21/2)*$AZ$9))/3)*$AB$29)))</f>
        <v>118615.84288507921</v>
      </c>
      <c r="AC244" s="73">
        <v>21.3</v>
      </c>
      <c r="AD244" s="85">
        <f t="shared" si="32"/>
        <v>121728.32542739389</v>
      </c>
      <c r="AE244" s="57">
        <v>21.3</v>
      </c>
      <c r="AF244" s="86">
        <f>IF($AE244&gt;$G$20,IF('Silo Levels'!$L$17="Pumping",((PI()*((($C$19+$G$20)-$AE244)*($O$20/($O$19/2)))^2*((($O$20+$G$20)-$AE244))/3)*$AF$29)+(((PI()*((($C$19+$G$20)-$AE244)*($O$20/($O$19/2)))^2*(((($C$19+$G$20)-$AE244)*($O$20/($O$19/2)))*$AZ$10))/3)*$AF$29),(((PI()*((($C$19+$G$20)-$AE244)*($O$20/($O$19/2)))^2*((($O$20+$G$20)-$AE244)/3))*$AF$29)-((PI()*((($C$19+$G$20)-$AE244)*($O$20/($O$19/2)))^2*(((($C$19+$G$20)-$AE244)*($O$20/($O$19/2)))*$AZ$10)/3)*$AF$29))),IF('Silo Levels'!$L$17="Pumping",(($D$18*$AF$29)+((PI()*(($C$21/2)^2)*($G$20-$AE244))*$AF$29))+((($D$18+$H$18)/3)*$BE$10)+(((PI()*($C$21/2)^2*(($C$21/2)*$AZ$10))/3)*$AF$29),(($D$18*$AF$29)+((PI()*(($C$21/2)^2)*($G$20-$AE244))*$AF$29))+((($D$18+$H$18)/3)*$BE$10)-(((PI()*($C$21/2)^2*(($C$21/2)*$AZ$10))/3)*$AF$29)))</f>
        <v>117940.19098236803</v>
      </c>
      <c r="AG244" s="73">
        <v>21.3</v>
      </c>
      <c r="AH244" s="85">
        <f t="shared" si="33"/>
        <v>122273.90815914275</v>
      </c>
      <c r="AI244" s="57">
        <v>21.3</v>
      </c>
      <c r="AJ244" s="86">
        <f>IF($AI244&gt;$G$20,IF('Silo Levels'!$L$18="Pumping",((PI()*((($C$19+$G$20)-$AI244)*($O$20/($O$19/2)))^2*((($O$20+$G$20)-$AI244))/3)*$AJ$29)+(((PI()*((($C$19+$G$20)-$AI244)*($O$20/($O$19/2)))^2*(((($C$19+$G$20)-$AI244)*($O$20/($O$19/2)))*$AZ$11))/3)*$AJ$29),(((PI()*((($C$19+$G$20)-$AI244)*($O$20/($O$19/2)))^2*((($O$20+$G$20)-$AI244)/3))*$AJ$29)-((PI()*((($C$19+$G$20)-$AI244)*($O$20/($O$19/2)))^2*(((($C$19+$G$20)-$AI244)*($O$20/($O$19/2)))*$AZ$11)/3)*$AJ$29))),IF('Silo Levels'!$L$18="Pumping",(($D$18*$AJ$29)+((PI()*(($C$21/2)^2)*($G$20-$AI244))*$AJ$29))+((($D$18+$H$18)/3)*$BE$11)+(((PI()*($C$21/2)^2*(($C$21/2)*$AZ$11))/3)*$AJ$29),(($D$18*$AJ$29)+((PI()*(($C$21/2)^2)*($G$20-$AI244))*$AJ$29))+((($D$18+$H$18)/3)*$BE$11)-(((PI()*($C$21/2)^2*(($C$21/2)*$AZ$11))/3)*$AJ$29)))</f>
        <v>118468.51513753065</v>
      </c>
    </row>
    <row r="245" spans="1:36" x14ac:dyDescent="0.3">
      <c r="A245" s="48">
        <v>21.4</v>
      </c>
      <c r="B245" s="90">
        <f t="shared" si="34"/>
        <v>57557.682713426038</v>
      </c>
      <c r="C245" s="62">
        <v>21.4</v>
      </c>
      <c r="D245" s="63">
        <f>IF($C245&gt;$G$6,IF('Silo Levels'!$L$10="Pumping",((PI()*((($C$5+$G$6)-$C245)*($O$6/($O$5/2)))^2*((($O$6+$G$6)-$C245))/3)*$D$29)+(((PI()*((($C$5+$G$6)-$C245)*($O$6/($O$5/2)))^2*(((($C$5+$G$6)-$C245)*($O$6/($O$5/2)))*$AZ$3))/3)*$D$29),(((PI()*((($C$5+$G$6)-$C245)*($O$6/($O$5/2)))^2*((($O$6+$G$6)-$C245)/3))*$D$29)-((PI()*((($C$5+$G$6)-$C245)*($O$6/($O$5/2)))^2*(((($C$5+$G$6)-$C245)*($O$6/($O$5/2)))*$AZ$3)/3)*$D$29))),IF('Silo Levels'!$L$10="Pumping",(($D$4*$D$29)+((PI()*(($C$7/2)^2)*(G$6-$C245))*$D$29))+((($D$4+$H$4)/3)*$BF$3)+(((PI()*($C$7/2)^2*(($C$7/2)*$AZ$3))/3)*$D$29),(($D$4*$D$29)+((PI()*(($C$7/2)^2)*($G$6-$C245))*$D$29))+((($D$4+$H$4)/3)*$BF$3)-(((PI()*($C$7/2)^2*(($C$7/2)*$AZ$3))/3)*$D$29)))</f>
        <v>54502.175963719841</v>
      </c>
      <c r="E245" s="73">
        <v>21.4</v>
      </c>
      <c r="F245" s="90">
        <f t="shared" si="35"/>
        <v>50261.031827442974</v>
      </c>
      <c r="G245" s="62">
        <v>21.4</v>
      </c>
      <c r="H245" s="63">
        <f>IF($G245&gt;$G$6,IF('Silo Levels'!$L$11="Pumping",((PI()*((($C$5+$G$6)-$G245)*($O$6/($O$5/2)))^2*((($O$6+$G$6)-$G245))/3)*$H$29)+(((PI()*((($C$5+$G$6)-$G245)*($O$6/($O$5/2)))^2*(((($C$5+$G$6)-$G245)*($O$6/($O$5/2)))*$AZ$4))/3)*$H$29),(((PI()*((($C$5+$G$6)-$G245)*($O$6/($O$5/2)))^2*((($O$6+$G$6)-$G245)/3))*$H$29)-((PI()*((($C$5+$G$6)-$G245)*($O$6/($O$5/2)))^2*(((($C$5+$G$6)-$G245)*($O$6/($O$5/2)))*$AZ$4)/3)*$H$29))),IF('Silo Levels'!$L$11="Pumping",(($D$4*$H$29)+((PI()*(($C$7/2)^2)*(G$6-$G245))*$H$29))+((($D$4+$H$4)/3)*$BF$4)+(((PI()*($C$7/2)^2*(($C$7/2)*$AZ$4))/3)*$H$29),(($D$4*$H$29)+((PI()*(($C$7/2)^2)*($G$6-$G245))*$H$29))+((($D$4+$H$4)/3)*$BF$4)-(((PI()*($C$7/2)^2*(($C$7/2)*$AZ$4))/3)*$H$29)))</f>
        <v>47597.256712314498</v>
      </c>
      <c r="I245" s="73">
        <v>21.4</v>
      </c>
      <c r="J245" s="85">
        <f t="shared" si="27"/>
        <v>250302.69436396201</v>
      </c>
      <c r="K245" s="57">
        <v>21.4</v>
      </c>
      <c r="L245" s="86">
        <f>IF($K245&gt;$G$13,IF('Silo Levels'!$L$12="Pumping",((PI()*((($C$12+$G$13)-$K245)*($O$13/($O$12/2)))^2*((($O$13+$G$13)-$K245))/3)*$L$29)+(((PI()*((($C$12+$G$13)-$K245)*($O$13/($O$12/2)))^2*(((($C$12+$G$13)-$K245)*($O$13/($O$12/2)))*$AZ$5))/3)*$L$29),(((PI()*((($C$12+$G$13)-$K245)*($O$13/($O$12/2)))^2*((($O$13+$G$13)-$K245)/3))*$L$29)-((PI()*((($C$12+$G$13)-$K245)*($O$13/($O$12/2)))^2*(((($C$12+$G$13)-$K245)*($O$13/($O$12/2)))*$AZ$5)/3)*$L$29))),IF('Silo Levels'!$L$12="Pumping",(($D$11*$L$29)+((PI()*(($C$14/2)^2)*($G$13-$K245))*$L$29))+((($D$11+$H$11)/3)*$BE$5)+(((PI()*($C$14/2)^2*(($C$14/2)*$AZ$5))/3)*$L$29),(($D$11*$L$29)+((PI()*(($C$14/2)^2)*($G$13-$K245))*$L$29))+((($D$11+$H$11)/3)*$BE$5)-(((PI()*($C$14/2)^2*(($C$14/2)*$AZ$5))/3)*$L$29)))</f>
        <v>236104.68768436258</v>
      </c>
      <c r="M245" s="73">
        <v>21.4</v>
      </c>
      <c r="N245" s="85">
        <f t="shared" si="28"/>
        <v>130709.33963919556</v>
      </c>
      <c r="O245" s="57">
        <v>21.4</v>
      </c>
      <c r="P245" s="86">
        <f>IF($O245&gt;$G$20,IF('Silo Levels'!$L$13="Pumping",((PI()*((($C$19+$G$20)-$O245)*($O$20/($O$19/2)))^2*((($O$20+$G$20)-$O245))/3)*$P$29)+(((PI()*((($C$19+$G$20)-$O245)*($O$20/($O$19/2)))^2*(((($C$19+$G$20)-$O245)*($O$20/($O$19/2)))*$AZ$6))/3)*$P$29),(((PI()*((($C$19+$G$20)-$O245)*($O$20/($O$19/2)))^2*((($O$20+$G$20)-$O245)/3))*$P$29)-((PI()*((($C$19+$G$20)-$O245)*($O$20/($O$19/2)))^2*(((($C$19+$G$20)-$O245)*($O$20/($O$19/2)))*$AZ$6)/3)*$P$29))),IF('Silo Levels'!$L$13="Pumping",(($D$18*$P$29)+((PI()*(($C$21/2)^2)*($G$20-$O245))*$P$29))+((($D$18+$H$18)/3)*$BE$6)+(((PI()*($C$21/2)^2*(($C$21/2)*$AZ$6))/3)*$P$29),(($D$18*$P$29)+((PI()*(($C$21/2)^2)*($G$20-$O245))*$P$29))+((($D$18+$H$18)/3)*$BE$6)-(((PI()*($C$21/2)^2*(($C$21/2)*$AZ$6))/3)*$P$29)))</f>
        <v>126624.1383071708</v>
      </c>
      <c r="Q245" s="73">
        <v>21.4</v>
      </c>
      <c r="R245" s="85">
        <f t="shared" si="29"/>
        <v>127207.10938871333</v>
      </c>
      <c r="S245" s="57">
        <v>21.4</v>
      </c>
      <c r="T245" s="86">
        <f>IF($S245&gt;$G$20,IF('Silo Levels'!$L$14="Pumping",((PI()*((($C$19+$G$20)-$S245)*($O$20/($O$19/2)))^2*((($O$20+$G$20)-$S245))/3)*$T$29)+(((PI()*((($C$19+$G$20)-$S245)*($O$20/($O$19/2)))^2*(((($C$19+$G$20)-$S245)*($O$20/($O$19/2)))*$AZ$7))/3)*$T$29),(((PI()*((($C$19+$G$20)-$S245)*($O$20/($O$19/2)))^2*((($O$20+$G$20)-$S245)/3))*$T$29)-((PI()*((($C$19+$G$20)-$S245)*($O$20/($O$19/2)))^2*(((($C$19+$G$20)-$S245)*($O$20/($O$19/2)))*$AZ$7)/3)*$T$29))),IF('Silo Levels'!$L$14="Pumping",(($D$18*$T$29)+((PI()*(($C$21/2)^2)*($G$20-$S245))*$T$29))+((($D$18+$H$18)/3)*$BE$7)+(((PI()*($C$21/2)^2*(($C$21/2)*$AZ$7))/3)*$T$29),(($D$18*$T$29)+((PI()*(($C$21/2)^2)*($G$20-$S245))*$T$29))+((($D$18+$H$18)/3)*$BE$7)-(((PI()*($C$21/2)^2*(($C$21/2)*$AZ$7))/3)*$T$29)))</f>
        <v>123233.04791758447</v>
      </c>
      <c r="U245" s="73">
        <v>21.4</v>
      </c>
      <c r="V245" s="85">
        <f t="shared" si="30"/>
        <v>123972.92495800619</v>
      </c>
      <c r="W245" s="57">
        <v>21.4</v>
      </c>
      <c r="X245" s="86">
        <f>IF($W245&gt;$G$20,IF('Silo Levels'!$L$15="Pumping",((PI()*((($C$19+$G$20)-$W245)*($O$20/($O$19/2)))^2*((($O$20+$G$20)-$W245))/3)*$X$29)+(((PI()*((($C$19+$G$20)-$W245)*($O$20/($O$19/2)))^2*(((($C$19+$G$20)-$W245)*($O$20/($O$19/2)))*$AZ$8))/3)*$X$29),(((PI()*((($C$19+$G$20)-$W245)*($O$20/($O$19/2)))^2*((($O$20+$G$20)-$W245)/3))*$X$29)-((PI()*((($C$19+$G$20)-$W245)*($O$20/($O$19/2)))^2*(((($C$19+$G$20)-$W245)*($O$20/($O$19/2)))*$AZ$8)/3)*$X$29))),IF('Silo Levels'!$L$15="Pumping",(($D$18*$X$29)+((PI()*(($C$21/2)^2)*($G$20-$W245))*$X$29))+((($D$18+$H$18)/3)*$BE$8)+(((PI()*($C$21/2)^2*(($C$21/2)*$AZ$8))/3)*$X$29),(($D$18*$X$29)+((PI()*(($C$21/2)^2)*($G$20-$W245))*$X$29))+((($D$18+$H$18)/3)*$BE$8)-(((PI()*($C$21/2)^2*(($C$21/2)*$AZ$8))/3)*$X$29)))</f>
        <v>120101.49717513668</v>
      </c>
      <c r="Y245" s="73">
        <v>21.4</v>
      </c>
      <c r="Z245" s="85">
        <f t="shared" si="31"/>
        <v>122043.70043936188</v>
      </c>
      <c r="AA245" s="57">
        <v>21.4</v>
      </c>
      <c r="AB245" s="86">
        <f>IF($AA245&gt;$G$20,IF('Silo Levels'!$L$16="Pumping",((PI()*((($C$19+$G$20)-$AA245)*($O$20/($O$19/2)))^2*((($O$20+$G$20)-$AA245))/3)*$AB$29)+(((PI()*((($C$19+$G$20)-$AA245)*($O$20/($O$19/2)))^2*(((($C$19+$G$20)-$AA245)*($O$20/($O$19/2)))*$AZ$9))/3)*$AB$29),(((PI()*((($C$19+$G$20)-$AA245)*($O$20/($O$19/2)))^2*((($O$20+$G$20)-$AA245)/3))*$AB$29)-((PI()*((($C$19+$G$20)-$AA245)*($O$20/($O$19/2)))^2*(((($C$19+$G$20)-$AA245)*($O$20/($O$19/2)))*$AZ$9)/3)*$AB$29))),IF('Silo Levels'!$L$16="Pumping",(($D$18*$AB$29)+((PI()*(($C$21/2)^2)*($G$20-$AA245))*$AB$29))+((($D$18+$H$18)/3)*$BE$9)+(((PI()*($C$21/2)^2*(($C$21/2)*$AZ$9))/3)*$AB$29),(($D$18*$AB$29)+((PI()*(($C$21/2)^2)*($G$20-$AA245))*$AB$29))+((($D$18+$H$18)/3)*$BE$9)-(((PI()*($C$21/2)^2*(($C$21/2)*$AZ$9))/3)*$AB$29)))</f>
        <v>118233.49471481067</v>
      </c>
      <c r="AC245" s="73">
        <v>21.4</v>
      </c>
      <c r="AD245" s="85">
        <f t="shared" si="32"/>
        <v>121348.19207541918</v>
      </c>
      <c r="AE245" s="57">
        <v>21.4</v>
      </c>
      <c r="AF245" s="86">
        <f>IF($AE245&gt;$G$20,IF('Silo Levels'!$L$17="Pumping",((PI()*((($C$19+$G$20)-$AE245)*($O$20/($O$19/2)))^2*((($O$20+$G$20)-$AE245))/3)*$AF$29)+(((PI()*((($C$19+$G$20)-$AE245)*($O$20/($O$19/2)))^2*(((($C$19+$G$20)-$AE245)*($O$20/($O$19/2)))*$AZ$10))/3)*$AF$29),(((PI()*((($C$19+$G$20)-$AE245)*($O$20/($O$19/2)))^2*((($O$20+$G$20)-$AE245)/3))*$AF$29)-((PI()*((($C$19+$G$20)-$AE245)*($O$20/($O$19/2)))^2*(((($C$19+$G$20)-$AE245)*($O$20/($O$19/2)))*$AZ$10)/3)*$AF$29))),IF('Silo Levels'!$L$17="Pumping",(($D$18*$AF$29)+((PI()*(($C$21/2)^2)*($G$20-$AE245))*$AF$29))+((($D$18+$H$18)/3)*$BE$10)+(((PI()*($C$21/2)^2*(($C$21/2)*$AZ$10))/3)*$AF$29),(($D$18*$AF$29)+((PI()*(($C$21/2)^2)*($G$20-$AE245))*$AF$29))+((($D$18+$H$18)/3)*$BE$10)-(((PI()*($C$21/2)^2*(($C$21/2)*$AZ$10))/3)*$AF$29)))</f>
        <v>117560.05763039332</v>
      </c>
      <c r="AG245" s="73">
        <v>21.4</v>
      </c>
      <c r="AH245" s="85">
        <f t="shared" si="33"/>
        <v>121892.0429360681</v>
      </c>
      <c r="AI245" s="57">
        <v>21.4</v>
      </c>
      <c r="AJ245" s="86">
        <f>IF($AI245&gt;$G$20,IF('Silo Levels'!$L$18="Pumping",((PI()*((($C$19+$G$20)-$AI245)*($O$20/($O$19/2)))^2*((($O$20+$G$20)-$AI245))/3)*$AJ$29)+(((PI()*((($C$19+$G$20)-$AI245)*($O$20/($O$19/2)))^2*(((($C$19+$G$20)-$AI245)*($O$20/($O$19/2)))*$AZ$11))/3)*$AJ$29),(((PI()*((($C$19+$G$20)-$AI245)*($O$20/($O$19/2)))^2*((($O$20+$G$20)-$AI245)/3))*$AJ$29)-((PI()*((($C$19+$G$20)-$AI245)*($O$20/($O$19/2)))^2*(((($C$19+$G$20)-$AI245)*($O$20/($O$19/2)))*$AZ$11)/3)*$AJ$29))),IF('Silo Levels'!$L$18="Pumping",(($D$18*$AJ$29)+((PI()*(($C$21/2)^2)*($G$20-$AI245))*$AJ$29))+((($D$18+$H$18)/3)*$BE$11)+(((PI()*($C$21/2)^2*(($C$21/2)*$AZ$11))/3)*$AJ$29),(($D$18*$AJ$29)+((PI()*(($C$21/2)^2)*($G$20-$AI245))*$AJ$29))+((($D$18+$H$18)/3)*$BE$11)-(((PI()*($C$21/2)^2*(($C$21/2)*$AZ$11))/3)*$AJ$29)))</f>
        <v>118086.64991445599</v>
      </c>
    </row>
    <row r="246" spans="1:36" x14ac:dyDescent="0.3">
      <c r="A246" s="48">
        <v>21.5</v>
      </c>
      <c r="B246" s="90">
        <f t="shared" si="34"/>
        <v>57119.660839899218</v>
      </c>
      <c r="C246" s="62">
        <v>21.5</v>
      </c>
      <c r="D246" s="63">
        <f>IF($C246&gt;$G$6,IF('Silo Levels'!$L$10="Pumping",((PI()*((($C$5+$G$6)-$C246)*($O$6/($O$5/2)))^2*((($O$6+$G$6)-$C246))/3)*$D$29)+(((PI()*((($C$5+$G$6)-$C246)*($O$6/($O$5/2)))^2*(((($C$5+$G$6)-$C246)*($O$6/($O$5/2)))*$AZ$3))/3)*$D$29),(((PI()*((($C$5+$G$6)-$C246)*($O$6/($O$5/2)))^2*((($O$6+$G$6)-$C246)/3))*$D$29)-((PI()*((($C$5+$G$6)-$C246)*($O$6/($O$5/2)))^2*(((($C$5+$G$6)-$C246)*($O$6/($O$5/2)))*$AZ$3)/3)*$D$29))),IF('Silo Levels'!$L$10="Pumping",(($D$4*$D$29)+((PI()*(($C$7/2)^2)*(G$6-$C246))*$D$29))+((($D$4+$H$4)/3)*$BF$3)+(((PI()*($C$7/2)^2*(($C$7/2)*$AZ$3))/3)*$D$29),(($D$4*$D$29)+((PI()*(($C$7/2)^2)*($G$6-$C246))*$D$29))+((($D$4+$H$4)/3)*$BF$3)-(((PI()*($C$7/2)^2*(($C$7/2)*$AZ$3))/3)*$D$29)))</f>
        <v>54064.15409019302</v>
      </c>
      <c r="E246" s="73">
        <v>21.5</v>
      </c>
      <c r="F246" s="90">
        <f t="shared" si="35"/>
        <v>49879.166604368307</v>
      </c>
      <c r="G246" s="62">
        <v>21.5</v>
      </c>
      <c r="H246" s="63">
        <f>IF($G246&gt;$G$6,IF('Silo Levels'!$L$11="Pumping",((PI()*((($C$5+$G$6)-$G246)*($O$6/($O$5/2)))^2*((($O$6+$G$6)-$G246))/3)*$H$29)+(((PI()*((($C$5+$G$6)-$G246)*($O$6/($O$5/2)))^2*(((($C$5+$G$6)-$G246)*($O$6/($O$5/2)))*$AZ$4))/3)*$H$29),(((PI()*((($C$5+$G$6)-$G246)*($O$6/($O$5/2)))^2*((($O$6+$G$6)-$G246)/3))*$H$29)-((PI()*((($C$5+$G$6)-$G246)*($O$6/($O$5/2)))^2*(((($C$5+$G$6)-$G246)*($O$6/($O$5/2)))*$AZ$4)/3)*$H$29))),IF('Silo Levels'!$L$11="Pumping",(($D$4*$H$29)+((PI()*(($C$7/2)^2)*(G$6-$G246))*$H$29))+((($D$4+$H$4)/3)*$BF$4)+(((PI()*($C$7/2)^2*(($C$7/2)*$AZ$4))/3)*$H$29),(($D$4*$H$29)+((PI()*(($C$7/2)^2)*($G$6-$G246))*$H$29))+((($D$4+$H$4)/3)*$BF$4)-(((PI()*($C$7/2)^2*(($C$7/2)*$AZ$4))/3)*$H$29)))</f>
        <v>47215.391489239832</v>
      </c>
      <c r="I246" s="73">
        <v>21.5</v>
      </c>
      <c r="J246" s="85">
        <f t="shared" si="27"/>
        <v>249383.72953033095</v>
      </c>
      <c r="K246" s="57">
        <v>21.5</v>
      </c>
      <c r="L246" s="86">
        <f>IF($K246&gt;$G$13,IF('Silo Levels'!$L$12="Pumping",((PI()*((($C$12+$G$13)-$K246)*($O$13/($O$12/2)))^2*((($O$13+$G$13)-$K246))/3)*$L$29)+(((PI()*((($C$12+$G$13)-$K246)*($O$13/($O$12/2)))^2*(((($C$12+$G$13)-$K246)*($O$13/($O$12/2)))*$AZ$5))/3)*$L$29),(((PI()*((($C$12+$G$13)-$K246)*($O$13/($O$12/2)))^2*((($O$13+$G$13)-$K246)/3))*$L$29)-((PI()*((($C$12+$G$13)-$K246)*($O$13/($O$12/2)))^2*(((($C$12+$G$13)-$K246)*($O$13/($O$12/2)))*$AZ$5)/3)*$L$29))),IF('Silo Levels'!$L$12="Pumping",(($D$11*$L$29)+((PI()*(($C$14/2)^2)*($G$13-$K246))*$L$29))+((($D$11+$H$11)/3)*$BE$5)+(((PI()*($C$14/2)^2*(($C$14/2)*$AZ$5))/3)*$L$29),(($D$11*$L$29)+((PI()*(($C$14/2)^2)*($G$13-$K246))*$L$29))+((($D$11+$H$11)/3)*$BE$5)-(((PI()*($C$14/2)^2*(($C$14/2)*$AZ$5))/3)*$L$29)))</f>
        <v>235185.72285073152</v>
      </c>
      <c r="M246" s="73">
        <v>21.5</v>
      </c>
      <c r="N246" s="85">
        <f t="shared" si="28"/>
        <v>130299.39609089481</v>
      </c>
      <c r="O246" s="57">
        <v>21.5</v>
      </c>
      <c r="P246" s="86">
        <f>IF($O246&gt;$G$20,IF('Silo Levels'!$L$13="Pumping",((PI()*((($C$19+$G$20)-$O246)*($O$20/($O$19/2)))^2*((($O$20+$G$20)-$O246))/3)*$P$29)+(((PI()*((($C$19+$G$20)-$O246)*($O$20/($O$19/2)))^2*(((($C$19+$G$20)-$O246)*($O$20/($O$19/2)))*$AZ$6))/3)*$P$29),(((PI()*((($C$19+$G$20)-$O246)*($O$20/($O$19/2)))^2*((($O$20+$G$20)-$O246)/3))*$P$29)-((PI()*((($C$19+$G$20)-$O246)*($O$20/($O$19/2)))^2*(((($C$19+$G$20)-$O246)*($O$20/($O$19/2)))*$AZ$6)/3)*$P$29))),IF('Silo Levels'!$L$13="Pumping",(($D$18*$P$29)+((PI()*(($C$21/2)^2)*($G$20-$O246))*$P$29))+((($D$18+$H$18)/3)*$BE$6)+(((PI()*($C$21/2)^2*(($C$21/2)*$AZ$6))/3)*$P$29),(($D$18*$P$29)+((PI()*(($C$21/2)^2)*($G$20-$O246))*$P$29))+((($D$18+$H$18)/3)*$BE$6)-(((PI()*($C$21/2)^2*(($C$21/2)*$AZ$6))/3)*$P$29)))</f>
        <v>126214.19475887004</v>
      </c>
      <c r="Q246" s="73">
        <v>21.5</v>
      </c>
      <c r="R246" s="85">
        <f t="shared" si="29"/>
        <v>126808.31855119238</v>
      </c>
      <c r="S246" s="57">
        <v>21.5</v>
      </c>
      <c r="T246" s="86">
        <f>IF($S246&gt;$G$20,IF('Silo Levels'!$L$14="Pumping",((PI()*((($C$19+$G$20)-$S246)*($O$20/($O$19/2)))^2*((($O$20+$G$20)-$S246))/3)*$T$29)+(((PI()*((($C$19+$G$20)-$S246)*($O$20/($O$19/2)))^2*(((($C$19+$G$20)-$S246)*($O$20/($O$19/2)))*$AZ$7))/3)*$T$29),(((PI()*((($C$19+$G$20)-$S246)*($O$20/($O$19/2)))^2*((($O$20+$G$20)-$S246)/3))*$T$29)-((PI()*((($C$19+$G$20)-$S246)*($O$20/($O$19/2)))^2*(((($C$19+$G$20)-$S246)*($O$20/($O$19/2)))*$AZ$7)/3)*$T$29))),IF('Silo Levels'!$L$14="Pumping",(($D$18*$T$29)+((PI()*(($C$21/2)^2)*($G$20-$S246))*$T$29))+((($D$18+$H$18)/3)*$BE$7)+(((PI()*($C$21/2)^2*(($C$21/2)*$AZ$7))/3)*$T$29),(($D$18*$T$29)+((PI()*(($C$21/2)^2)*($G$20-$S246))*$T$29))+((($D$18+$H$18)/3)*$BE$7)-(((PI()*($C$21/2)^2*(($C$21/2)*$AZ$7))/3)*$T$29)))</f>
        <v>122834.25708006351</v>
      </c>
      <c r="U246" s="73">
        <v>21.5</v>
      </c>
      <c r="V246" s="85">
        <f t="shared" si="30"/>
        <v>123584.43325017816</v>
      </c>
      <c r="W246" s="57">
        <v>21.5</v>
      </c>
      <c r="X246" s="86">
        <f>IF($W246&gt;$G$20,IF('Silo Levels'!$L$15="Pumping",((PI()*((($C$19+$G$20)-$W246)*($O$20/($O$19/2)))^2*((($O$20+$G$20)-$W246))/3)*$X$29)+(((PI()*((($C$19+$G$20)-$W246)*($O$20/($O$19/2)))^2*(((($C$19+$G$20)-$W246)*($O$20/($O$19/2)))*$AZ$8))/3)*$X$29),(((PI()*((($C$19+$G$20)-$W246)*($O$20/($O$19/2)))^2*((($O$20+$G$20)-$W246)/3))*$X$29)-((PI()*((($C$19+$G$20)-$W246)*($O$20/($O$19/2)))^2*(((($C$19+$G$20)-$W246)*($O$20/($O$19/2)))*$AZ$8)/3)*$X$29))),IF('Silo Levels'!$L$15="Pumping",(($D$18*$X$29)+((PI()*(($C$21/2)^2)*($G$20-$W246))*$X$29))+((($D$18+$H$18)/3)*$BE$8)+(((PI()*($C$21/2)^2*(($C$21/2)*$AZ$8))/3)*$X$29),(($D$18*$X$29)+((PI()*(($C$21/2)^2)*($G$20-$W246))*$X$29))+((($D$18+$H$18)/3)*$BE$8)-(((PI()*($C$21/2)^2*(($C$21/2)*$AZ$8))/3)*$X$29)))</f>
        <v>119713.00546730866</v>
      </c>
      <c r="Y246" s="73">
        <v>21.5</v>
      </c>
      <c r="Z246" s="85">
        <f t="shared" si="31"/>
        <v>121661.35226909332</v>
      </c>
      <c r="AA246" s="57">
        <v>21.5</v>
      </c>
      <c r="AB246" s="86">
        <f>IF($AA246&gt;$G$20,IF('Silo Levels'!$L$16="Pumping",((PI()*((($C$19+$G$20)-$AA246)*($O$20/($O$19/2)))^2*((($O$20+$G$20)-$AA246))/3)*$AB$29)+(((PI()*((($C$19+$G$20)-$AA246)*($O$20/($O$19/2)))^2*(((($C$19+$G$20)-$AA246)*($O$20/($O$19/2)))*$AZ$9))/3)*$AB$29),(((PI()*((($C$19+$G$20)-$AA246)*($O$20/($O$19/2)))^2*((($O$20+$G$20)-$AA246)/3))*$AB$29)-((PI()*((($C$19+$G$20)-$AA246)*($O$20/($O$19/2)))^2*(((($C$19+$G$20)-$AA246)*($O$20/($O$19/2)))*$AZ$9)/3)*$AB$29))),IF('Silo Levels'!$L$16="Pumping",(($D$18*$AB$29)+((PI()*(($C$21/2)^2)*($G$20-$AA246))*$AB$29))+((($D$18+$H$18)/3)*$BE$9)+(((PI()*($C$21/2)^2*(($C$21/2)*$AZ$9))/3)*$AB$29),(($D$18*$AB$29)+((PI()*(($C$21/2)^2)*($G$20-$AA246))*$AB$29))+((($D$18+$H$18)/3)*$BE$9)-(((PI()*($C$21/2)^2*(($C$21/2)*$AZ$9))/3)*$AB$29)))</f>
        <v>117851.14654454211</v>
      </c>
      <c r="AC246" s="73">
        <v>21.5</v>
      </c>
      <c r="AD246" s="85">
        <f t="shared" si="32"/>
        <v>120968.05872344444</v>
      </c>
      <c r="AE246" s="57">
        <v>21.5</v>
      </c>
      <c r="AF246" s="86">
        <f>IF($AE246&gt;$G$20,IF('Silo Levels'!$L$17="Pumping",((PI()*((($C$19+$G$20)-$AE246)*($O$20/($O$19/2)))^2*((($O$20+$G$20)-$AE246))/3)*$AF$29)+(((PI()*((($C$19+$G$20)-$AE246)*($O$20/($O$19/2)))^2*(((($C$19+$G$20)-$AE246)*($O$20/($O$19/2)))*$AZ$10))/3)*$AF$29),(((PI()*((($C$19+$G$20)-$AE246)*($O$20/($O$19/2)))^2*((($O$20+$G$20)-$AE246)/3))*$AF$29)-((PI()*((($C$19+$G$20)-$AE246)*($O$20/($O$19/2)))^2*(((($C$19+$G$20)-$AE246)*($O$20/($O$19/2)))*$AZ$10)/3)*$AF$29))),IF('Silo Levels'!$L$17="Pumping",(($D$18*$AF$29)+((PI()*(($C$21/2)^2)*($G$20-$AE246))*$AF$29))+((($D$18+$H$18)/3)*$BE$10)+(((PI()*($C$21/2)^2*(($C$21/2)*$AZ$10))/3)*$AF$29),(($D$18*$AF$29)+((PI()*(($C$21/2)^2)*($G$20-$AE246))*$AF$29))+((($D$18+$H$18)/3)*$BE$10)-(((PI()*($C$21/2)^2*(($C$21/2)*$AZ$10))/3)*$AF$29)))</f>
        <v>117179.92427841858</v>
      </c>
      <c r="AG246" s="73">
        <v>21.5</v>
      </c>
      <c r="AH246" s="85">
        <f t="shared" si="33"/>
        <v>121510.17771299342</v>
      </c>
      <c r="AI246" s="57">
        <v>21.5</v>
      </c>
      <c r="AJ246" s="86">
        <f>IF($AI246&gt;$G$20,IF('Silo Levels'!$L$18="Pumping",((PI()*((($C$19+$G$20)-$AI246)*($O$20/($O$19/2)))^2*((($O$20+$G$20)-$AI246))/3)*$AJ$29)+(((PI()*((($C$19+$G$20)-$AI246)*($O$20/($O$19/2)))^2*(((($C$19+$G$20)-$AI246)*($O$20/($O$19/2)))*$AZ$11))/3)*$AJ$29),(((PI()*((($C$19+$G$20)-$AI246)*($O$20/($O$19/2)))^2*((($O$20+$G$20)-$AI246)/3))*$AJ$29)-((PI()*((($C$19+$G$20)-$AI246)*($O$20/($O$19/2)))^2*(((($C$19+$G$20)-$AI246)*($O$20/($O$19/2)))*$AZ$11)/3)*$AJ$29))),IF('Silo Levels'!$L$18="Pumping",(($D$18*$AJ$29)+((PI()*(($C$21/2)^2)*($G$20-$AI246))*$AJ$29))+((($D$18+$H$18)/3)*$BE$11)+(((PI()*($C$21/2)^2*(($C$21/2)*$AZ$11))/3)*$AJ$29),(($D$18*$AJ$29)+((PI()*(($C$21/2)^2)*($G$20-$AI246))*$AJ$29))+((($D$18+$H$18)/3)*$BE$11)-(((PI()*($C$21/2)^2*(($C$21/2)*$AZ$11))/3)*$AJ$29)))</f>
        <v>117704.78469138131</v>
      </c>
    </row>
    <row r="247" spans="1:36" x14ac:dyDescent="0.3">
      <c r="A247" s="48">
        <v>21.6</v>
      </c>
      <c r="B247" s="90">
        <f t="shared" si="34"/>
        <v>56681.638966372382</v>
      </c>
      <c r="C247" s="62">
        <v>21.6</v>
      </c>
      <c r="D247" s="63">
        <f>IF($C247&gt;$G$6,IF('Silo Levels'!$L$10="Pumping",((PI()*((($C$5+$G$6)-$C247)*($O$6/($O$5/2)))^2*((($O$6+$G$6)-$C247))/3)*$D$29)+(((PI()*((($C$5+$G$6)-$C247)*($O$6/($O$5/2)))^2*(((($C$5+$G$6)-$C247)*($O$6/($O$5/2)))*$AZ$3))/3)*$D$29),(((PI()*((($C$5+$G$6)-$C247)*($O$6/($O$5/2)))^2*((($O$6+$G$6)-$C247)/3))*$D$29)-((PI()*((($C$5+$G$6)-$C247)*($O$6/($O$5/2)))^2*(((($C$5+$G$6)-$C247)*($O$6/($O$5/2)))*$AZ$3)/3)*$D$29))),IF('Silo Levels'!$L$10="Pumping",(($D$4*$D$29)+((PI()*(($C$7/2)^2)*(G$6-$C247))*$D$29))+((($D$4+$H$4)/3)*$BF$3)+(((PI()*($C$7/2)^2*(($C$7/2)*$AZ$3))/3)*$D$29),(($D$4*$D$29)+((PI()*(($C$7/2)^2)*($G$6-$C247))*$D$29))+((($D$4+$H$4)/3)*$BF$3)-(((PI()*($C$7/2)^2*(($C$7/2)*$AZ$3))/3)*$D$29)))</f>
        <v>53626.132216666185</v>
      </c>
      <c r="E247" s="73">
        <v>21.6</v>
      </c>
      <c r="F247" s="90">
        <f t="shared" si="35"/>
        <v>49497.301381293633</v>
      </c>
      <c r="G247" s="62">
        <v>21.6</v>
      </c>
      <c r="H247" s="63">
        <f>IF($G247&gt;$G$6,IF('Silo Levels'!$L$11="Pumping",((PI()*((($C$5+$G$6)-$G247)*($O$6/($O$5/2)))^2*((($O$6+$G$6)-$G247))/3)*$H$29)+(((PI()*((($C$5+$G$6)-$G247)*($O$6/($O$5/2)))^2*(((($C$5+$G$6)-$G247)*($O$6/($O$5/2)))*$AZ$4))/3)*$H$29),(((PI()*((($C$5+$G$6)-$G247)*($O$6/($O$5/2)))^2*((($O$6+$G$6)-$G247)/3))*$H$29)-((PI()*((($C$5+$G$6)-$G247)*($O$6/($O$5/2)))^2*(((($C$5+$G$6)-$G247)*($O$6/($O$5/2)))*$AZ$4)/3)*$H$29))),IF('Silo Levels'!$L$11="Pumping",(($D$4*$H$29)+((PI()*(($C$7/2)^2)*(G$6-$G247))*$H$29))+((($D$4+$H$4)/3)*$BF$4)+(((PI()*($C$7/2)^2*(($C$7/2)*$AZ$4))/3)*$H$29),(($D$4*$H$29)+((PI()*(($C$7/2)^2)*($G$6-$G247))*$H$29))+((($D$4+$H$4)/3)*$BF$4)-(((PI()*($C$7/2)^2*(($C$7/2)*$AZ$4))/3)*$H$29)))</f>
        <v>46833.52626616515</v>
      </c>
      <c r="I247" s="73">
        <v>21.6</v>
      </c>
      <c r="J247" s="85">
        <f t="shared" si="27"/>
        <v>248464.76469669989</v>
      </c>
      <c r="K247" s="57">
        <v>21.6</v>
      </c>
      <c r="L247" s="86">
        <f>IF($K247&gt;$G$13,IF('Silo Levels'!$L$12="Pumping",((PI()*((($C$12+$G$13)-$K247)*($O$13/($O$12/2)))^2*((($O$13+$G$13)-$K247))/3)*$L$29)+(((PI()*((($C$12+$G$13)-$K247)*($O$13/($O$12/2)))^2*(((($C$12+$G$13)-$K247)*($O$13/($O$12/2)))*$AZ$5))/3)*$L$29),(((PI()*((($C$12+$G$13)-$K247)*($O$13/($O$12/2)))^2*((($O$13+$G$13)-$K247)/3))*$L$29)-((PI()*((($C$12+$G$13)-$K247)*($O$13/($O$12/2)))^2*(((($C$12+$G$13)-$K247)*($O$13/($O$12/2)))*$AZ$5)/3)*$L$29))),IF('Silo Levels'!$L$12="Pumping",(($D$11*$L$29)+((PI()*(($C$14/2)^2)*($G$13-$K247))*$L$29))+((($D$11+$H$11)/3)*$BE$5)+(((PI()*($C$14/2)^2*(($C$14/2)*$AZ$5))/3)*$L$29),(($D$11*$L$29)+((PI()*(($C$14/2)^2)*($G$13-$K247))*$L$29))+((($D$11+$H$11)/3)*$BE$5)-(((PI()*($C$14/2)^2*(($C$14/2)*$AZ$5))/3)*$L$29)))</f>
        <v>234266.75801710045</v>
      </c>
      <c r="M247" s="73">
        <v>21.6</v>
      </c>
      <c r="N247" s="85">
        <f t="shared" si="28"/>
        <v>129889.45254259407</v>
      </c>
      <c r="O247" s="57">
        <v>21.6</v>
      </c>
      <c r="P247" s="86">
        <f>IF($O247&gt;$G$20,IF('Silo Levels'!$L$13="Pumping",((PI()*((($C$19+$G$20)-$O247)*($O$20/($O$19/2)))^2*((($O$20+$G$20)-$O247))/3)*$P$29)+(((PI()*((($C$19+$G$20)-$O247)*($O$20/($O$19/2)))^2*(((($C$19+$G$20)-$O247)*($O$20/($O$19/2)))*$AZ$6))/3)*$P$29),(((PI()*((($C$19+$G$20)-$O247)*($O$20/($O$19/2)))^2*((($O$20+$G$20)-$O247)/3))*$P$29)-((PI()*((($C$19+$G$20)-$O247)*($O$20/($O$19/2)))^2*(((($C$19+$G$20)-$O247)*($O$20/($O$19/2)))*$AZ$6)/3)*$P$29))),IF('Silo Levels'!$L$13="Pumping",(($D$18*$P$29)+((PI()*(($C$21/2)^2)*($G$20-$O247))*$P$29))+((($D$18+$H$18)/3)*$BE$6)+(((PI()*($C$21/2)^2*(($C$21/2)*$AZ$6))/3)*$P$29),(($D$18*$P$29)+((PI()*(($C$21/2)^2)*($G$20-$O247))*$P$29))+((($D$18+$H$18)/3)*$BE$6)-(((PI()*($C$21/2)^2*(($C$21/2)*$AZ$6))/3)*$P$29)))</f>
        <v>125804.2512105693</v>
      </c>
      <c r="Q247" s="73">
        <v>21.6</v>
      </c>
      <c r="R247" s="85">
        <f t="shared" si="29"/>
        <v>126409.52771367143</v>
      </c>
      <c r="S247" s="57">
        <v>21.6</v>
      </c>
      <c r="T247" s="86">
        <f>IF($S247&gt;$G$20,IF('Silo Levels'!$L$14="Pumping",((PI()*((($C$19+$G$20)-$S247)*($O$20/($O$19/2)))^2*((($O$20+$G$20)-$S247))/3)*$T$29)+(((PI()*((($C$19+$G$20)-$S247)*($O$20/($O$19/2)))^2*(((($C$19+$G$20)-$S247)*($O$20/($O$19/2)))*$AZ$7))/3)*$T$29),(((PI()*((($C$19+$G$20)-$S247)*($O$20/($O$19/2)))^2*((($O$20+$G$20)-$S247)/3))*$T$29)-((PI()*((($C$19+$G$20)-$S247)*($O$20/($O$19/2)))^2*(((($C$19+$G$20)-$S247)*($O$20/($O$19/2)))*$AZ$7)/3)*$T$29))),IF('Silo Levels'!$L$14="Pumping",(($D$18*$T$29)+((PI()*(($C$21/2)^2)*($G$20-$S247))*$T$29))+((($D$18+$H$18)/3)*$BE$7)+(((PI()*($C$21/2)^2*(($C$21/2)*$AZ$7))/3)*$T$29),(($D$18*$T$29)+((PI()*(($C$21/2)^2)*($G$20-$S247))*$T$29))+((($D$18+$H$18)/3)*$BE$7)-(((PI()*($C$21/2)^2*(($C$21/2)*$AZ$7))/3)*$T$29)))</f>
        <v>122435.46624254256</v>
      </c>
      <c r="U247" s="73">
        <v>21.6</v>
      </c>
      <c r="V247" s="85">
        <f t="shared" si="30"/>
        <v>123195.94154235013</v>
      </c>
      <c r="W247" s="57">
        <v>21.6</v>
      </c>
      <c r="X247" s="86">
        <f>IF($W247&gt;$G$20,IF('Silo Levels'!$L$15="Pumping",((PI()*((($C$19+$G$20)-$W247)*($O$20/($O$19/2)))^2*((($O$20+$G$20)-$W247))/3)*$X$29)+(((PI()*((($C$19+$G$20)-$W247)*($O$20/($O$19/2)))^2*(((($C$19+$G$20)-$W247)*($O$20/($O$19/2)))*$AZ$8))/3)*$X$29),(((PI()*((($C$19+$G$20)-$W247)*($O$20/($O$19/2)))^2*((($O$20+$G$20)-$W247)/3))*$X$29)-((PI()*((($C$19+$G$20)-$W247)*($O$20/($O$19/2)))^2*(((($C$19+$G$20)-$W247)*($O$20/($O$19/2)))*$AZ$8)/3)*$X$29))),IF('Silo Levels'!$L$15="Pumping",(($D$18*$X$29)+((PI()*(($C$21/2)^2)*($G$20-$W247))*$X$29))+((($D$18+$H$18)/3)*$BE$8)+(((PI()*($C$21/2)^2*(($C$21/2)*$AZ$8))/3)*$X$29),(($D$18*$X$29)+((PI()*(($C$21/2)^2)*($G$20-$W247))*$X$29))+((($D$18+$H$18)/3)*$BE$8)-(((PI()*($C$21/2)^2*(($C$21/2)*$AZ$8))/3)*$X$29)))</f>
        <v>119324.51375948063</v>
      </c>
      <c r="Y247" s="73">
        <v>21.6</v>
      </c>
      <c r="Z247" s="85">
        <f t="shared" si="31"/>
        <v>121279.00409882476</v>
      </c>
      <c r="AA247" s="57">
        <v>21.6</v>
      </c>
      <c r="AB247" s="86">
        <f>IF($AA247&gt;$G$20,IF('Silo Levels'!$L$16="Pumping",((PI()*((($C$19+$G$20)-$AA247)*($O$20/($O$19/2)))^2*((($O$20+$G$20)-$AA247))/3)*$AB$29)+(((PI()*((($C$19+$G$20)-$AA247)*($O$20/($O$19/2)))^2*(((($C$19+$G$20)-$AA247)*($O$20/($O$19/2)))*$AZ$9))/3)*$AB$29),(((PI()*((($C$19+$G$20)-$AA247)*($O$20/($O$19/2)))^2*((($O$20+$G$20)-$AA247)/3))*$AB$29)-((PI()*((($C$19+$G$20)-$AA247)*($O$20/($O$19/2)))^2*(((($C$19+$G$20)-$AA247)*($O$20/($O$19/2)))*$AZ$9)/3)*$AB$29))),IF('Silo Levels'!$L$16="Pumping",(($D$18*$AB$29)+((PI()*(($C$21/2)^2)*($G$20-$AA247))*$AB$29))+((($D$18+$H$18)/3)*$BE$9)+(((PI()*($C$21/2)^2*(($C$21/2)*$AZ$9))/3)*$AB$29),(($D$18*$AB$29)+((PI()*(($C$21/2)^2)*($G$20-$AA247))*$AB$29))+((($D$18+$H$18)/3)*$BE$9)-(((PI()*($C$21/2)^2*(($C$21/2)*$AZ$9))/3)*$AB$29)))</f>
        <v>117468.79837427355</v>
      </c>
      <c r="AC247" s="73">
        <v>21.6</v>
      </c>
      <c r="AD247" s="85">
        <f t="shared" si="32"/>
        <v>120587.92537146971</v>
      </c>
      <c r="AE247" s="57">
        <v>21.6</v>
      </c>
      <c r="AF247" s="86">
        <f>IF($AE247&gt;$G$20,IF('Silo Levels'!$L$17="Pumping",((PI()*((($C$19+$G$20)-$AE247)*($O$20/($O$19/2)))^2*((($O$20+$G$20)-$AE247))/3)*$AF$29)+(((PI()*((($C$19+$G$20)-$AE247)*($O$20/($O$19/2)))^2*(((($C$19+$G$20)-$AE247)*($O$20/($O$19/2)))*$AZ$10))/3)*$AF$29),(((PI()*((($C$19+$G$20)-$AE247)*($O$20/($O$19/2)))^2*((($O$20+$G$20)-$AE247)/3))*$AF$29)-((PI()*((($C$19+$G$20)-$AE247)*($O$20/($O$19/2)))^2*(((($C$19+$G$20)-$AE247)*($O$20/($O$19/2)))*$AZ$10)/3)*$AF$29))),IF('Silo Levels'!$L$17="Pumping",(($D$18*$AF$29)+((PI()*(($C$21/2)^2)*($G$20-$AE247))*$AF$29))+((($D$18+$H$18)/3)*$BE$10)+(((PI()*($C$21/2)^2*(($C$21/2)*$AZ$10))/3)*$AF$29),(($D$18*$AF$29)+((PI()*(($C$21/2)^2)*($G$20-$AE247))*$AF$29))+((($D$18+$H$18)/3)*$BE$10)-(((PI()*($C$21/2)^2*(($C$21/2)*$AZ$10))/3)*$AF$29)))</f>
        <v>116799.79092644385</v>
      </c>
      <c r="AG247" s="73">
        <v>21.6</v>
      </c>
      <c r="AH247" s="85">
        <f t="shared" si="33"/>
        <v>121128.31248991874</v>
      </c>
      <c r="AI247" s="57">
        <v>21.6</v>
      </c>
      <c r="AJ247" s="86">
        <f>IF($AI247&gt;$G$20,IF('Silo Levels'!$L$18="Pumping",((PI()*((($C$19+$G$20)-$AI247)*($O$20/($O$19/2)))^2*((($O$20+$G$20)-$AI247))/3)*$AJ$29)+(((PI()*((($C$19+$G$20)-$AI247)*($O$20/($O$19/2)))^2*(((($C$19+$G$20)-$AI247)*($O$20/($O$19/2)))*$AZ$11))/3)*$AJ$29),(((PI()*((($C$19+$G$20)-$AI247)*($O$20/($O$19/2)))^2*((($O$20+$G$20)-$AI247)/3))*$AJ$29)-((PI()*((($C$19+$G$20)-$AI247)*($O$20/($O$19/2)))^2*(((($C$19+$G$20)-$AI247)*($O$20/($O$19/2)))*$AZ$11)/3)*$AJ$29))),IF('Silo Levels'!$L$18="Pumping",(($D$18*$AJ$29)+((PI()*(($C$21/2)^2)*($G$20-$AI247))*$AJ$29))+((($D$18+$H$18)/3)*$BE$11)+(((PI()*($C$21/2)^2*(($C$21/2)*$AZ$11))/3)*$AJ$29),(($D$18*$AJ$29)+((PI()*(($C$21/2)^2)*($G$20-$AI247))*$AJ$29))+((($D$18+$H$18)/3)*$BE$11)-(((PI()*($C$21/2)^2*(($C$21/2)*$AZ$11))/3)*$AJ$29)))</f>
        <v>117322.91946830663</v>
      </c>
    </row>
    <row r="248" spans="1:36" x14ac:dyDescent="0.3">
      <c r="A248" s="48">
        <v>21.7</v>
      </c>
      <c r="B248" s="90">
        <f t="shared" si="34"/>
        <v>56243.617092845569</v>
      </c>
      <c r="C248" s="62">
        <v>21.7</v>
      </c>
      <c r="D248" s="63">
        <f>IF($C248&gt;$G$6,IF('Silo Levels'!$L$10="Pumping",((PI()*((($C$5+$G$6)-$C248)*($O$6/($O$5/2)))^2*((($O$6+$G$6)-$C248))/3)*$D$29)+(((PI()*((($C$5+$G$6)-$C248)*($O$6/($O$5/2)))^2*(((($C$5+$G$6)-$C248)*($O$6/($O$5/2)))*$AZ$3))/3)*$D$29),(((PI()*((($C$5+$G$6)-$C248)*($O$6/($O$5/2)))^2*((($O$6+$G$6)-$C248)/3))*$D$29)-((PI()*((($C$5+$G$6)-$C248)*($O$6/($O$5/2)))^2*(((($C$5+$G$6)-$C248)*($O$6/($O$5/2)))*$AZ$3)/3)*$D$29))),IF('Silo Levels'!$L$10="Pumping",(($D$4*$D$29)+((PI()*(($C$7/2)^2)*(G$6-$C248))*$D$29))+((($D$4+$H$4)/3)*$BF$3)+(((PI()*($C$7/2)^2*(($C$7/2)*$AZ$3))/3)*$D$29),(($D$4*$D$29)+((PI()*(($C$7/2)^2)*($G$6-$C248))*$D$29))+((($D$4+$H$4)/3)*$BF$3)-(((PI()*($C$7/2)^2*(($C$7/2)*$AZ$3))/3)*$D$29)))</f>
        <v>53188.110343139371</v>
      </c>
      <c r="E248" s="73">
        <v>21.7</v>
      </c>
      <c r="F248" s="90">
        <f t="shared" si="35"/>
        <v>49115.436158218974</v>
      </c>
      <c r="G248" s="62">
        <v>21.7</v>
      </c>
      <c r="H248" s="63">
        <f>IF($G248&gt;$G$6,IF('Silo Levels'!$L$11="Pumping",((PI()*((($C$5+$G$6)-$G248)*($O$6/($O$5/2)))^2*((($O$6+$G$6)-$G248))/3)*$H$29)+(((PI()*((($C$5+$G$6)-$G248)*($O$6/($O$5/2)))^2*(((($C$5+$G$6)-$G248)*($O$6/($O$5/2)))*$AZ$4))/3)*$H$29),(((PI()*((($C$5+$G$6)-$G248)*($O$6/($O$5/2)))^2*((($O$6+$G$6)-$G248)/3))*$H$29)-((PI()*((($C$5+$G$6)-$G248)*($O$6/($O$5/2)))^2*(((($C$5+$G$6)-$G248)*($O$6/($O$5/2)))*$AZ$4)/3)*$H$29))),IF('Silo Levels'!$L$11="Pumping",(($D$4*$H$29)+((PI()*(($C$7/2)^2)*(G$6-$G248))*$H$29))+((($D$4+$H$4)/3)*$BF$4)+(((PI()*($C$7/2)^2*(($C$7/2)*$AZ$4))/3)*$H$29),(($D$4*$H$29)+((PI()*(($C$7/2)^2)*($G$6-$G248))*$H$29))+((($D$4+$H$4)/3)*$BF$4)-(((PI()*($C$7/2)^2*(($C$7/2)*$AZ$4))/3)*$H$29)))</f>
        <v>46451.661043090498</v>
      </c>
      <c r="I248" s="73">
        <v>21.7</v>
      </c>
      <c r="J248" s="85">
        <f t="shared" si="27"/>
        <v>247545.79986306888</v>
      </c>
      <c r="K248" s="57">
        <v>21.7</v>
      </c>
      <c r="L248" s="86">
        <f>IF($K248&gt;$G$13,IF('Silo Levels'!$L$12="Pumping",((PI()*((($C$12+$G$13)-$K248)*($O$13/($O$12/2)))^2*((($O$13+$G$13)-$K248))/3)*$L$29)+(((PI()*((($C$12+$G$13)-$K248)*($O$13/($O$12/2)))^2*(((($C$12+$G$13)-$K248)*($O$13/($O$12/2)))*$AZ$5))/3)*$L$29),(((PI()*((($C$12+$G$13)-$K248)*($O$13/($O$12/2)))^2*((($O$13+$G$13)-$K248)/3))*$L$29)-((PI()*((($C$12+$G$13)-$K248)*($O$13/($O$12/2)))^2*(((($C$12+$G$13)-$K248)*($O$13/($O$12/2)))*$AZ$5)/3)*$L$29))),IF('Silo Levels'!$L$12="Pumping",(($D$11*$L$29)+((PI()*(($C$14/2)^2)*($G$13-$K248))*$L$29))+((($D$11+$H$11)/3)*$BE$5)+(((PI()*($C$14/2)^2*(($C$14/2)*$AZ$5))/3)*$L$29),(($D$11*$L$29)+((PI()*(($C$14/2)^2)*($G$13-$K248))*$L$29))+((($D$11+$H$11)/3)*$BE$5)-(((PI()*($C$14/2)^2*(($C$14/2)*$AZ$5))/3)*$L$29)))</f>
        <v>233347.79318346945</v>
      </c>
      <c r="M248" s="73">
        <v>21.7</v>
      </c>
      <c r="N248" s="85">
        <f t="shared" si="28"/>
        <v>129479.50899429333</v>
      </c>
      <c r="O248" s="57">
        <v>21.7</v>
      </c>
      <c r="P248" s="86">
        <f>IF($O248&gt;$G$20,IF('Silo Levels'!$L$13="Pumping",((PI()*((($C$19+$G$20)-$O248)*($O$20/($O$19/2)))^2*((($O$20+$G$20)-$O248))/3)*$P$29)+(((PI()*((($C$19+$G$20)-$O248)*($O$20/($O$19/2)))^2*(((($C$19+$G$20)-$O248)*($O$20/($O$19/2)))*$AZ$6))/3)*$P$29),(((PI()*((($C$19+$G$20)-$O248)*($O$20/($O$19/2)))^2*((($O$20+$G$20)-$O248)/3))*$P$29)-((PI()*((($C$19+$G$20)-$O248)*($O$20/($O$19/2)))^2*(((($C$19+$G$20)-$O248)*($O$20/($O$19/2)))*$AZ$6)/3)*$P$29))),IF('Silo Levels'!$L$13="Pumping",(($D$18*$P$29)+((PI()*(($C$21/2)^2)*($G$20-$O248))*$P$29))+((($D$18+$H$18)/3)*$BE$6)+(((PI()*($C$21/2)^2*(($C$21/2)*$AZ$6))/3)*$P$29),(($D$18*$P$29)+((PI()*(($C$21/2)^2)*($G$20-$O248))*$P$29))+((($D$18+$H$18)/3)*$BE$6)-(((PI()*($C$21/2)^2*(($C$21/2)*$AZ$6))/3)*$P$29)))</f>
        <v>125394.30766226856</v>
      </c>
      <c r="Q248" s="73">
        <v>21.7</v>
      </c>
      <c r="R248" s="85">
        <f t="shared" si="29"/>
        <v>126010.73687615049</v>
      </c>
      <c r="S248" s="57">
        <v>21.7</v>
      </c>
      <c r="T248" s="86">
        <f>IF($S248&gt;$G$20,IF('Silo Levels'!$L$14="Pumping",((PI()*((($C$19+$G$20)-$S248)*($O$20/($O$19/2)))^2*((($O$20+$G$20)-$S248))/3)*$T$29)+(((PI()*((($C$19+$G$20)-$S248)*($O$20/($O$19/2)))^2*(((($C$19+$G$20)-$S248)*($O$20/($O$19/2)))*$AZ$7))/3)*$T$29),(((PI()*((($C$19+$G$20)-$S248)*($O$20/($O$19/2)))^2*((($O$20+$G$20)-$S248)/3))*$T$29)-((PI()*((($C$19+$G$20)-$S248)*($O$20/($O$19/2)))^2*(((($C$19+$G$20)-$S248)*($O$20/($O$19/2)))*$AZ$7)/3)*$T$29))),IF('Silo Levels'!$L$14="Pumping",(($D$18*$T$29)+((PI()*(($C$21/2)^2)*($G$20-$S248))*$T$29))+((($D$18+$H$18)/3)*$BE$7)+(((PI()*($C$21/2)^2*(($C$21/2)*$AZ$7))/3)*$T$29),(($D$18*$T$29)+((PI()*(($C$21/2)^2)*($G$20-$S248))*$T$29))+((($D$18+$H$18)/3)*$BE$7)-(((PI()*($C$21/2)^2*(($C$21/2)*$AZ$7))/3)*$T$29)))</f>
        <v>122036.67540502163</v>
      </c>
      <c r="U248" s="73">
        <v>21.7</v>
      </c>
      <c r="V248" s="85">
        <f t="shared" si="30"/>
        <v>122807.44983452212</v>
      </c>
      <c r="W248" s="57">
        <v>21.7</v>
      </c>
      <c r="X248" s="86">
        <f>IF($W248&gt;$G$20,IF('Silo Levels'!$L$15="Pumping",((PI()*((($C$19+$G$20)-$W248)*($O$20/($O$19/2)))^2*((($O$20+$G$20)-$W248))/3)*$X$29)+(((PI()*((($C$19+$G$20)-$W248)*($O$20/($O$19/2)))^2*(((($C$19+$G$20)-$W248)*($O$20/($O$19/2)))*$AZ$8))/3)*$X$29),(((PI()*((($C$19+$G$20)-$W248)*($O$20/($O$19/2)))^2*((($O$20+$G$20)-$W248)/3))*$X$29)-((PI()*((($C$19+$G$20)-$W248)*($O$20/($O$19/2)))^2*(((($C$19+$G$20)-$W248)*($O$20/($O$19/2)))*$AZ$8)/3)*$X$29))),IF('Silo Levels'!$L$15="Pumping",(($D$18*$X$29)+((PI()*(($C$21/2)^2)*($G$20-$W248))*$X$29))+((($D$18+$H$18)/3)*$BE$8)+(((PI()*($C$21/2)^2*(($C$21/2)*$AZ$8))/3)*$X$29),(($D$18*$X$29)+((PI()*(($C$21/2)^2)*($G$20-$W248))*$X$29))+((($D$18+$H$18)/3)*$BE$8)-(((PI()*($C$21/2)^2*(($C$21/2)*$AZ$8))/3)*$X$29)))</f>
        <v>118936.02205165262</v>
      </c>
      <c r="Y248" s="73">
        <v>21.7</v>
      </c>
      <c r="Z248" s="85">
        <f t="shared" si="31"/>
        <v>120896.65592855621</v>
      </c>
      <c r="AA248" s="57">
        <v>21.7</v>
      </c>
      <c r="AB248" s="86">
        <f>IF($AA248&gt;$G$20,IF('Silo Levels'!$L$16="Pumping",((PI()*((($C$19+$G$20)-$AA248)*($O$20/($O$19/2)))^2*((($O$20+$G$20)-$AA248))/3)*$AB$29)+(((PI()*((($C$19+$G$20)-$AA248)*($O$20/($O$19/2)))^2*(((($C$19+$G$20)-$AA248)*($O$20/($O$19/2)))*$AZ$9))/3)*$AB$29),(((PI()*((($C$19+$G$20)-$AA248)*($O$20/($O$19/2)))^2*((($O$20+$G$20)-$AA248)/3))*$AB$29)-((PI()*((($C$19+$G$20)-$AA248)*($O$20/($O$19/2)))^2*(((($C$19+$G$20)-$AA248)*($O$20/($O$19/2)))*$AZ$9)/3)*$AB$29))),IF('Silo Levels'!$L$16="Pumping",(($D$18*$AB$29)+((PI()*(($C$21/2)^2)*($G$20-$AA248))*$AB$29))+((($D$18+$H$18)/3)*$BE$9)+(((PI()*($C$21/2)^2*(($C$21/2)*$AZ$9))/3)*$AB$29),(($D$18*$AB$29)+((PI()*(($C$21/2)^2)*($G$20-$AA248))*$AB$29))+((($D$18+$H$18)/3)*$BE$9)-(((PI()*($C$21/2)^2*(($C$21/2)*$AZ$9))/3)*$AB$29)))</f>
        <v>117086.450204005</v>
      </c>
      <c r="AC248" s="73">
        <v>21.7</v>
      </c>
      <c r="AD248" s="85">
        <f t="shared" si="32"/>
        <v>120207.792019495</v>
      </c>
      <c r="AE248" s="57">
        <v>21.7</v>
      </c>
      <c r="AF248" s="86">
        <f>IF($AE248&gt;$G$20,IF('Silo Levels'!$L$17="Pumping",((PI()*((($C$19+$G$20)-$AE248)*($O$20/($O$19/2)))^2*((($O$20+$G$20)-$AE248))/3)*$AF$29)+(((PI()*((($C$19+$G$20)-$AE248)*($O$20/($O$19/2)))^2*(((($C$19+$G$20)-$AE248)*($O$20/($O$19/2)))*$AZ$10))/3)*$AF$29),(((PI()*((($C$19+$G$20)-$AE248)*($O$20/($O$19/2)))^2*((($O$20+$G$20)-$AE248)/3))*$AF$29)-((PI()*((($C$19+$G$20)-$AE248)*($O$20/($O$19/2)))^2*(((($C$19+$G$20)-$AE248)*($O$20/($O$19/2)))*$AZ$10)/3)*$AF$29))),IF('Silo Levels'!$L$17="Pumping",(($D$18*$AF$29)+((PI()*(($C$21/2)^2)*($G$20-$AE248))*$AF$29))+((($D$18+$H$18)/3)*$BE$10)+(((PI()*($C$21/2)^2*(($C$21/2)*$AZ$10))/3)*$AF$29),(($D$18*$AF$29)+((PI()*(($C$21/2)^2)*($G$20-$AE248))*$AF$29))+((($D$18+$H$18)/3)*$BE$10)-(((PI()*($C$21/2)^2*(($C$21/2)*$AZ$10))/3)*$AF$29)))</f>
        <v>116419.65757446914</v>
      </c>
      <c r="AG248" s="73">
        <v>21.7</v>
      </c>
      <c r="AH248" s="85">
        <f t="shared" si="33"/>
        <v>120746.44726684409</v>
      </c>
      <c r="AI248" s="57">
        <v>21.7</v>
      </c>
      <c r="AJ248" s="86">
        <f>IF($AI248&gt;$G$20,IF('Silo Levels'!$L$18="Pumping",((PI()*((($C$19+$G$20)-$AI248)*($O$20/($O$19/2)))^2*((($O$20+$G$20)-$AI248))/3)*$AJ$29)+(((PI()*((($C$19+$G$20)-$AI248)*($O$20/($O$19/2)))^2*(((($C$19+$G$20)-$AI248)*($O$20/($O$19/2)))*$AZ$11))/3)*$AJ$29),(((PI()*((($C$19+$G$20)-$AI248)*($O$20/($O$19/2)))^2*((($O$20+$G$20)-$AI248)/3))*$AJ$29)-((PI()*((($C$19+$G$20)-$AI248)*($O$20/($O$19/2)))^2*(((($C$19+$G$20)-$AI248)*($O$20/($O$19/2)))*$AZ$11)/3)*$AJ$29))),IF('Silo Levels'!$L$18="Pumping",(($D$18*$AJ$29)+((PI()*(($C$21/2)^2)*($G$20-$AI248))*$AJ$29))+((($D$18+$H$18)/3)*$BE$11)+(((PI()*($C$21/2)^2*(($C$21/2)*$AZ$11))/3)*$AJ$29),(($D$18*$AJ$29)+((PI()*(($C$21/2)^2)*($G$20-$AI248))*$AJ$29))+((($D$18+$H$18)/3)*$BE$11)-(((PI()*($C$21/2)^2*(($C$21/2)*$AZ$11))/3)*$AJ$29)))</f>
        <v>116941.05424523198</v>
      </c>
    </row>
    <row r="249" spans="1:36" x14ac:dyDescent="0.3">
      <c r="A249" s="48">
        <v>21.8</v>
      </c>
      <c r="B249" s="90">
        <f t="shared" si="34"/>
        <v>55805.595219318748</v>
      </c>
      <c r="C249" s="62">
        <v>21.8</v>
      </c>
      <c r="D249" s="63">
        <f>IF($C249&gt;$G$6,IF('Silo Levels'!$L$10="Pumping",((PI()*((($C$5+$G$6)-$C249)*($O$6/($O$5/2)))^2*((($O$6+$G$6)-$C249))/3)*$D$29)+(((PI()*((($C$5+$G$6)-$C249)*($O$6/($O$5/2)))^2*(((($C$5+$G$6)-$C249)*($O$6/($O$5/2)))*$AZ$3))/3)*$D$29),(((PI()*((($C$5+$G$6)-$C249)*($O$6/($O$5/2)))^2*((($O$6+$G$6)-$C249)/3))*$D$29)-((PI()*((($C$5+$G$6)-$C249)*($O$6/($O$5/2)))^2*(((($C$5+$G$6)-$C249)*($O$6/($O$5/2)))*$AZ$3)/3)*$D$29))),IF('Silo Levels'!$L$10="Pumping",(($D$4*$D$29)+((PI()*(($C$7/2)^2)*(G$6-$C249))*$D$29))+((($D$4+$H$4)/3)*$BF$3)+(((PI()*($C$7/2)^2*(($C$7/2)*$AZ$3))/3)*$D$29),(($D$4*$D$29)+((PI()*(($C$7/2)^2)*($G$6-$C249))*$D$29))+((($D$4+$H$4)/3)*$BF$3)-(((PI()*($C$7/2)^2*(($C$7/2)*$AZ$3))/3)*$D$29)))</f>
        <v>52750.08846961255</v>
      </c>
      <c r="E249" s="73">
        <v>21.8</v>
      </c>
      <c r="F249" s="90">
        <f t="shared" si="35"/>
        <v>48733.570935144307</v>
      </c>
      <c r="G249" s="62">
        <v>21.8</v>
      </c>
      <c r="H249" s="63">
        <f>IF($G249&gt;$G$6,IF('Silo Levels'!$L$11="Pumping",((PI()*((($C$5+$G$6)-$G249)*($O$6/($O$5/2)))^2*((($O$6+$G$6)-$G249))/3)*$H$29)+(((PI()*((($C$5+$G$6)-$G249)*($O$6/($O$5/2)))^2*(((($C$5+$G$6)-$G249)*($O$6/($O$5/2)))*$AZ$4))/3)*$H$29),(((PI()*((($C$5+$G$6)-$G249)*($O$6/($O$5/2)))^2*((($O$6+$G$6)-$G249)/3))*$H$29)-((PI()*((($C$5+$G$6)-$G249)*($O$6/($O$5/2)))^2*(((($C$5+$G$6)-$G249)*($O$6/($O$5/2)))*$AZ$4)/3)*$H$29))),IF('Silo Levels'!$L$11="Pumping",(($D$4*$H$29)+((PI()*(($C$7/2)^2)*(G$6-$G249))*$H$29))+((($D$4+$H$4)/3)*$BF$4)+(((PI()*($C$7/2)^2*(($C$7/2)*$AZ$4))/3)*$H$29),(($D$4*$H$29)+((PI()*(($C$7/2)^2)*($G$6-$G249))*$H$29))+((($D$4+$H$4)/3)*$BF$4)-(((PI()*($C$7/2)^2*(($C$7/2)*$AZ$4))/3)*$H$29)))</f>
        <v>46069.795820015832</v>
      </c>
      <c r="I249" s="73">
        <v>21.8</v>
      </c>
      <c r="J249" s="85">
        <f t="shared" si="27"/>
        <v>246626.83502943782</v>
      </c>
      <c r="K249" s="57">
        <v>21.8</v>
      </c>
      <c r="L249" s="86">
        <f>IF($K249&gt;$G$13,IF('Silo Levels'!$L$12="Pumping",((PI()*((($C$12+$G$13)-$K249)*($O$13/($O$12/2)))^2*((($O$13+$G$13)-$K249))/3)*$L$29)+(((PI()*((($C$12+$G$13)-$K249)*($O$13/($O$12/2)))^2*(((($C$12+$G$13)-$K249)*($O$13/($O$12/2)))*$AZ$5))/3)*$L$29),(((PI()*((($C$12+$G$13)-$K249)*($O$13/($O$12/2)))^2*((($O$13+$G$13)-$K249)/3))*$L$29)-((PI()*((($C$12+$G$13)-$K249)*($O$13/($O$12/2)))^2*(((($C$12+$G$13)-$K249)*($O$13/($O$12/2)))*$AZ$5)/3)*$L$29))),IF('Silo Levels'!$L$12="Pumping",(($D$11*$L$29)+((PI()*(($C$14/2)^2)*($G$13-$K249))*$L$29))+((($D$11+$H$11)/3)*$BE$5)+(((PI()*($C$14/2)^2*(($C$14/2)*$AZ$5))/3)*$L$29),(($D$11*$L$29)+((PI()*(($C$14/2)^2)*($G$13-$K249))*$L$29))+((($D$11+$H$11)/3)*$BE$5)-(((PI()*($C$14/2)^2*(($C$14/2)*$AZ$5))/3)*$L$29)))</f>
        <v>232428.82834983838</v>
      </c>
      <c r="M249" s="73">
        <v>21.8</v>
      </c>
      <c r="N249" s="85">
        <f t="shared" si="28"/>
        <v>129069.56544599257</v>
      </c>
      <c r="O249" s="57">
        <v>21.8</v>
      </c>
      <c r="P249" s="86">
        <f>IF($O249&gt;$G$20,IF('Silo Levels'!$L$13="Pumping",((PI()*((($C$19+$G$20)-$O249)*($O$20/($O$19/2)))^2*((($O$20+$G$20)-$O249))/3)*$P$29)+(((PI()*((($C$19+$G$20)-$O249)*($O$20/($O$19/2)))^2*(((($C$19+$G$20)-$O249)*($O$20/($O$19/2)))*$AZ$6))/3)*$P$29),(((PI()*((($C$19+$G$20)-$O249)*($O$20/($O$19/2)))^2*((($O$20+$G$20)-$O249)/3))*$P$29)-((PI()*((($C$19+$G$20)-$O249)*($O$20/($O$19/2)))^2*(((($C$19+$G$20)-$O249)*($O$20/($O$19/2)))*$AZ$6)/3)*$P$29))),IF('Silo Levels'!$L$13="Pumping",(($D$18*$P$29)+((PI()*(($C$21/2)^2)*($G$20-$O249))*$P$29))+((($D$18+$H$18)/3)*$BE$6)+(((PI()*($C$21/2)^2*(($C$21/2)*$AZ$6))/3)*$P$29),(($D$18*$P$29)+((PI()*(($C$21/2)^2)*($G$20-$O249))*$P$29))+((($D$18+$H$18)/3)*$BE$6)-(((PI()*($C$21/2)^2*(($C$21/2)*$AZ$6))/3)*$P$29)))</f>
        <v>124984.36411396781</v>
      </c>
      <c r="Q249" s="73">
        <v>21.8</v>
      </c>
      <c r="R249" s="85">
        <f t="shared" si="29"/>
        <v>125611.94603862954</v>
      </c>
      <c r="S249" s="57">
        <v>21.8</v>
      </c>
      <c r="T249" s="86">
        <f>IF($S249&gt;$G$20,IF('Silo Levels'!$L$14="Pumping",((PI()*((($C$19+$G$20)-$S249)*($O$20/($O$19/2)))^2*((($O$20+$G$20)-$S249))/3)*$T$29)+(((PI()*((($C$19+$G$20)-$S249)*($O$20/($O$19/2)))^2*(((($C$19+$G$20)-$S249)*($O$20/($O$19/2)))*$AZ$7))/3)*$T$29),(((PI()*((($C$19+$G$20)-$S249)*($O$20/($O$19/2)))^2*((($O$20+$G$20)-$S249)/3))*$T$29)-((PI()*((($C$19+$G$20)-$S249)*($O$20/($O$19/2)))^2*(((($C$19+$G$20)-$S249)*($O$20/($O$19/2)))*$AZ$7)/3)*$T$29))),IF('Silo Levels'!$L$14="Pumping",(($D$18*$T$29)+((PI()*(($C$21/2)^2)*($G$20-$S249))*$T$29))+((($D$18+$H$18)/3)*$BE$7)+(((PI()*($C$21/2)^2*(($C$21/2)*$AZ$7))/3)*$T$29),(($D$18*$T$29)+((PI()*(($C$21/2)^2)*($G$20-$S249))*$T$29))+((($D$18+$H$18)/3)*$BE$7)-(((PI()*($C$21/2)^2*(($C$21/2)*$AZ$7))/3)*$T$29)))</f>
        <v>121637.88456750067</v>
      </c>
      <c r="U249" s="73">
        <v>21.8</v>
      </c>
      <c r="V249" s="85">
        <f t="shared" si="30"/>
        <v>122418.95812669409</v>
      </c>
      <c r="W249" s="57">
        <v>21.8</v>
      </c>
      <c r="X249" s="86">
        <f>IF($W249&gt;$G$20,IF('Silo Levels'!$L$15="Pumping",((PI()*((($C$19+$G$20)-$W249)*($O$20/($O$19/2)))^2*((($O$20+$G$20)-$W249))/3)*$X$29)+(((PI()*((($C$19+$G$20)-$W249)*($O$20/($O$19/2)))^2*(((($C$19+$G$20)-$W249)*($O$20/($O$19/2)))*$AZ$8))/3)*$X$29),(((PI()*((($C$19+$G$20)-$W249)*($O$20/($O$19/2)))^2*((($O$20+$G$20)-$W249)/3))*$X$29)-((PI()*((($C$19+$G$20)-$W249)*($O$20/($O$19/2)))^2*(((($C$19+$G$20)-$W249)*($O$20/($O$19/2)))*$AZ$8)/3)*$X$29))),IF('Silo Levels'!$L$15="Pumping",(($D$18*$X$29)+((PI()*(($C$21/2)^2)*($G$20-$W249))*$X$29))+((($D$18+$H$18)/3)*$BE$8)+(((PI()*($C$21/2)^2*(($C$21/2)*$AZ$8))/3)*$X$29),(($D$18*$X$29)+((PI()*(($C$21/2)^2)*($G$20-$W249))*$X$29))+((($D$18+$H$18)/3)*$BE$8)-(((PI()*($C$21/2)^2*(($C$21/2)*$AZ$8))/3)*$X$29)))</f>
        <v>118547.53034382459</v>
      </c>
      <c r="Y249" s="73">
        <v>21.8</v>
      </c>
      <c r="Z249" s="85">
        <f t="shared" si="31"/>
        <v>120514.30775828764</v>
      </c>
      <c r="AA249" s="57">
        <v>21.8</v>
      </c>
      <c r="AB249" s="86">
        <f>IF($AA249&gt;$G$20,IF('Silo Levels'!$L$16="Pumping",((PI()*((($C$19+$G$20)-$AA249)*($O$20/($O$19/2)))^2*((($O$20+$G$20)-$AA249))/3)*$AB$29)+(((PI()*((($C$19+$G$20)-$AA249)*($O$20/($O$19/2)))^2*(((($C$19+$G$20)-$AA249)*($O$20/($O$19/2)))*$AZ$9))/3)*$AB$29),(((PI()*((($C$19+$G$20)-$AA249)*($O$20/($O$19/2)))^2*((($O$20+$G$20)-$AA249)/3))*$AB$29)-((PI()*((($C$19+$G$20)-$AA249)*($O$20/($O$19/2)))^2*(((($C$19+$G$20)-$AA249)*($O$20/($O$19/2)))*$AZ$9)/3)*$AB$29))),IF('Silo Levels'!$L$16="Pumping",(($D$18*$AB$29)+((PI()*(($C$21/2)^2)*($G$20-$AA249))*$AB$29))+((($D$18+$H$18)/3)*$BE$9)+(((PI()*($C$21/2)^2*(($C$21/2)*$AZ$9))/3)*$AB$29),(($D$18*$AB$29)+((PI()*(($C$21/2)^2)*($G$20-$AA249))*$AB$29))+((($D$18+$H$18)/3)*$BE$9)-(((PI()*($C$21/2)^2*(($C$21/2)*$AZ$9))/3)*$AB$29)))</f>
        <v>116704.10203373643</v>
      </c>
      <c r="AC249" s="73">
        <v>21.8</v>
      </c>
      <c r="AD249" s="85">
        <f t="shared" si="32"/>
        <v>119827.65866752027</v>
      </c>
      <c r="AE249" s="57">
        <v>21.8</v>
      </c>
      <c r="AF249" s="86">
        <f>IF($AE249&gt;$G$20,IF('Silo Levels'!$L$17="Pumping",((PI()*((($C$19+$G$20)-$AE249)*($O$20/($O$19/2)))^2*((($O$20+$G$20)-$AE249))/3)*$AF$29)+(((PI()*((($C$19+$G$20)-$AE249)*($O$20/($O$19/2)))^2*(((($C$19+$G$20)-$AE249)*($O$20/($O$19/2)))*$AZ$10))/3)*$AF$29),(((PI()*((($C$19+$G$20)-$AE249)*($O$20/($O$19/2)))^2*((($O$20+$G$20)-$AE249)/3))*$AF$29)-((PI()*((($C$19+$G$20)-$AE249)*($O$20/($O$19/2)))^2*(((($C$19+$G$20)-$AE249)*($O$20/($O$19/2)))*$AZ$10)/3)*$AF$29))),IF('Silo Levels'!$L$17="Pumping",(($D$18*$AF$29)+((PI()*(($C$21/2)^2)*($G$20-$AE249))*$AF$29))+((($D$18+$H$18)/3)*$BE$10)+(((PI()*($C$21/2)^2*(($C$21/2)*$AZ$10))/3)*$AF$29),(($D$18*$AF$29)+((PI()*(($C$21/2)^2)*($G$20-$AE249))*$AF$29))+((($D$18+$H$18)/3)*$BE$10)-(((PI()*($C$21/2)^2*(($C$21/2)*$AZ$10))/3)*$AF$29)))</f>
        <v>116039.52422249441</v>
      </c>
      <c r="AG249" s="73">
        <v>21.8</v>
      </c>
      <c r="AH249" s="85">
        <f t="shared" si="33"/>
        <v>120364.58204376941</v>
      </c>
      <c r="AI249" s="57">
        <v>21.8</v>
      </c>
      <c r="AJ249" s="86">
        <f>IF($AI249&gt;$G$20,IF('Silo Levels'!$L$18="Pumping",((PI()*((($C$19+$G$20)-$AI249)*($O$20/($O$19/2)))^2*((($O$20+$G$20)-$AI249))/3)*$AJ$29)+(((PI()*((($C$19+$G$20)-$AI249)*($O$20/($O$19/2)))^2*(((($C$19+$G$20)-$AI249)*($O$20/($O$19/2)))*$AZ$11))/3)*$AJ$29),(((PI()*((($C$19+$G$20)-$AI249)*($O$20/($O$19/2)))^2*((($O$20+$G$20)-$AI249)/3))*$AJ$29)-((PI()*((($C$19+$G$20)-$AI249)*($O$20/($O$19/2)))^2*(((($C$19+$G$20)-$AI249)*($O$20/($O$19/2)))*$AZ$11)/3)*$AJ$29))),IF('Silo Levels'!$L$18="Pumping",(($D$18*$AJ$29)+((PI()*(($C$21/2)^2)*($G$20-$AI249))*$AJ$29))+((($D$18+$H$18)/3)*$BE$11)+(((PI()*($C$21/2)^2*(($C$21/2)*$AZ$11))/3)*$AJ$29),(($D$18*$AJ$29)+((PI()*(($C$21/2)^2)*($G$20-$AI249))*$AJ$29))+((($D$18+$H$18)/3)*$BE$11)-(((PI()*($C$21/2)^2*(($C$21/2)*$AZ$11))/3)*$AJ$29)))</f>
        <v>116559.1890221573</v>
      </c>
    </row>
    <row r="250" spans="1:36" x14ac:dyDescent="0.3">
      <c r="A250" s="48">
        <v>21.9</v>
      </c>
      <c r="B250" s="90">
        <f t="shared" si="34"/>
        <v>55367.573345791934</v>
      </c>
      <c r="C250" s="62">
        <v>21.9</v>
      </c>
      <c r="D250" s="63">
        <f>IF($C250&gt;$G$6,IF('Silo Levels'!$L$10="Pumping",((PI()*((($C$5+$G$6)-$C250)*($O$6/($O$5/2)))^2*((($O$6+$G$6)-$C250))/3)*$D$29)+(((PI()*((($C$5+$G$6)-$C250)*($O$6/($O$5/2)))^2*(((($C$5+$G$6)-$C250)*($O$6/($O$5/2)))*$AZ$3))/3)*$D$29),(((PI()*((($C$5+$G$6)-$C250)*($O$6/($O$5/2)))^2*((($O$6+$G$6)-$C250)/3))*$D$29)-((PI()*((($C$5+$G$6)-$C250)*($O$6/($O$5/2)))^2*(((($C$5+$G$6)-$C250)*($O$6/($O$5/2)))*$AZ$3)/3)*$D$29))),IF('Silo Levels'!$L$10="Pumping",(($D$4*$D$29)+((PI()*(($C$7/2)^2)*(G$6-$C250))*$D$29))+((($D$4+$H$4)/3)*$BF$3)+(((PI()*($C$7/2)^2*(($C$7/2)*$AZ$3))/3)*$D$29),(($D$4*$D$29)+((PI()*(($C$7/2)^2)*($G$6-$C250))*$D$29))+((($D$4+$H$4)/3)*$BF$3)-(((PI()*($C$7/2)^2*(($C$7/2)*$AZ$3))/3)*$D$29)))</f>
        <v>52312.066596085737</v>
      </c>
      <c r="E250" s="73">
        <v>21.9</v>
      </c>
      <c r="F250" s="90">
        <f t="shared" si="35"/>
        <v>48351.705712069655</v>
      </c>
      <c r="G250" s="62">
        <v>21.9</v>
      </c>
      <c r="H250" s="63">
        <f>IF($G250&gt;$G$6,IF('Silo Levels'!$L$11="Pumping",((PI()*((($C$5+$G$6)-$G250)*($O$6/($O$5/2)))^2*((($O$6+$G$6)-$G250))/3)*$H$29)+(((PI()*((($C$5+$G$6)-$G250)*($O$6/($O$5/2)))^2*(((($C$5+$G$6)-$G250)*($O$6/($O$5/2)))*$AZ$4))/3)*$H$29),(((PI()*((($C$5+$G$6)-$G250)*($O$6/($O$5/2)))^2*((($O$6+$G$6)-$G250)/3))*$H$29)-((PI()*((($C$5+$G$6)-$G250)*($O$6/($O$5/2)))^2*(((($C$5+$G$6)-$G250)*($O$6/($O$5/2)))*$AZ$4)/3)*$H$29))),IF('Silo Levels'!$L$11="Pumping",(($D$4*$H$29)+((PI()*(($C$7/2)^2)*(G$6-$G250))*$H$29))+((($D$4+$H$4)/3)*$BF$4)+(((PI()*($C$7/2)^2*(($C$7/2)*$AZ$4))/3)*$H$29),(($D$4*$H$29)+((PI()*(($C$7/2)^2)*($G$6-$G250))*$H$29))+((($D$4+$H$4)/3)*$BF$4)-(((PI()*($C$7/2)^2*(($C$7/2)*$AZ$4))/3)*$H$29)))</f>
        <v>45687.93059694118</v>
      </c>
      <c r="I250" s="73">
        <v>21.9</v>
      </c>
      <c r="J250" s="85">
        <f t="shared" si="27"/>
        <v>245707.87019580681</v>
      </c>
      <c r="K250" s="57">
        <v>21.9</v>
      </c>
      <c r="L250" s="86">
        <f>IF($K250&gt;$G$13,IF('Silo Levels'!$L$12="Pumping",((PI()*((($C$12+$G$13)-$K250)*($O$13/($O$12/2)))^2*((($O$13+$G$13)-$K250))/3)*$L$29)+(((PI()*((($C$12+$G$13)-$K250)*($O$13/($O$12/2)))^2*(((($C$12+$G$13)-$K250)*($O$13/($O$12/2)))*$AZ$5))/3)*$L$29),(((PI()*((($C$12+$G$13)-$K250)*($O$13/($O$12/2)))^2*((($O$13+$G$13)-$K250)/3))*$L$29)-((PI()*((($C$12+$G$13)-$K250)*($O$13/($O$12/2)))^2*(((($C$12+$G$13)-$K250)*($O$13/($O$12/2)))*$AZ$5)/3)*$L$29))),IF('Silo Levels'!$L$12="Pumping",(($D$11*$L$29)+((PI()*(($C$14/2)^2)*($G$13-$K250))*$L$29))+((($D$11+$H$11)/3)*$BE$5)+(((PI()*($C$14/2)^2*(($C$14/2)*$AZ$5))/3)*$L$29),(($D$11*$L$29)+((PI()*(($C$14/2)^2)*($G$13-$K250))*$L$29))+((($D$11+$H$11)/3)*$BE$5)-(((PI()*($C$14/2)^2*(($C$14/2)*$AZ$5))/3)*$L$29)))</f>
        <v>231509.86351620738</v>
      </c>
      <c r="M250" s="73">
        <v>21.9</v>
      </c>
      <c r="N250" s="85">
        <f t="shared" si="28"/>
        <v>128659.62189769185</v>
      </c>
      <c r="O250" s="57">
        <v>21.9</v>
      </c>
      <c r="P250" s="86">
        <f>IF($O250&gt;$G$20,IF('Silo Levels'!$L$13="Pumping",((PI()*((($C$19+$G$20)-$O250)*($O$20/($O$19/2)))^2*((($O$20+$G$20)-$O250))/3)*$P$29)+(((PI()*((($C$19+$G$20)-$O250)*($O$20/($O$19/2)))^2*(((($C$19+$G$20)-$O250)*($O$20/($O$19/2)))*$AZ$6))/3)*$P$29),(((PI()*((($C$19+$G$20)-$O250)*($O$20/($O$19/2)))^2*((($O$20+$G$20)-$O250)/3))*$P$29)-((PI()*((($C$19+$G$20)-$O250)*($O$20/($O$19/2)))^2*(((($C$19+$G$20)-$O250)*($O$20/($O$19/2)))*$AZ$6)/3)*$P$29))),IF('Silo Levels'!$L$13="Pumping",(($D$18*$P$29)+((PI()*(($C$21/2)^2)*($G$20-$O250))*$P$29))+((($D$18+$H$18)/3)*$BE$6)+(((PI()*($C$21/2)^2*(($C$21/2)*$AZ$6))/3)*$P$29),(($D$18*$P$29)+((PI()*(($C$21/2)^2)*($G$20-$O250))*$P$29))+((($D$18+$H$18)/3)*$BE$6)-(((PI()*($C$21/2)^2*(($C$21/2)*$AZ$6))/3)*$P$29)))</f>
        <v>124574.42056566708</v>
      </c>
      <c r="Q250" s="73">
        <v>21.9</v>
      </c>
      <c r="R250" s="85">
        <f t="shared" si="29"/>
        <v>125213.15520110862</v>
      </c>
      <c r="S250" s="57">
        <v>21.9</v>
      </c>
      <c r="T250" s="86">
        <f>IF($S250&gt;$G$20,IF('Silo Levels'!$L$14="Pumping",((PI()*((($C$19+$G$20)-$S250)*($O$20/($O$19/2)))^2*((($O$20+$G$20)-$S250))/3)*$T$29)+(((PI()*((($C$19+$G$20)-$S250)*($O$20/($O$19/2)))^2*(((($C$19+$G$20)-$S250)*($O$20/($O$19/2)))*$AZ$7))/3)*$T$29),(((PI()*((($C$19+$G$20)-$S250)*($O$20/($O$19/2)))^2*((($O$20+$G$20)-$S250)/3))*$T$29)-((PI()*((($C$19+$G$20)-$S250)*($O$20/($O$19/2)))^2*(((($C$19+$G$20)-$S250)*($O$20/($O$19/2)))*$AZ$7)/3)*$T$29))),IF('Silo Levels'!$L$14="Pumping",(($D$18*$T$29)+((PI()*(($C$21/2)^2)*($G$20-$S250))*$T$29))+((($D$18+$H$18)/3)*$BE$7)+(((PI()*($C$21/2)^2*(($C$21/2)*$AZ$7))/3)*$T$29),(($D$18*$T$29)+((PI()*(($C$21/2)^2)*($G$20-$S250))*$T$29))+((($D$18+$H$18)/3)*$BE$7)-(((PI()*($C$21/2)^2*(($C$21/2)*$AZ$7))/3)*$T$29)))</f>
        <v>121239.09372997975</v>
      </c>
      <c r="U250" s="73">
        <v>21.9</v>
      </c>
      <c r="V250" s="85">
        <f t="shared" si="30"/>
        <v>122030.4664188661</v>
      </c>
      <c r="W250" s="57">
        <v>21.9</v>
      </c>
      <c r="X250" s="86">
        <f>IF($W250&gt;$G$20,IF('Silo Levels'!$L$15="Pumping",((PI()*((($C$19+$G$20)-$W250)*($O$20/($O$19/2)))^2*((($O$20+$G$20)-$W250))/3)*$X$29)+(((PI()*((($C$19+$G$20)-$W250)*($O$20/($O$19/2)))^2*(((($C$19+$G$20)-$W250)*($O$20/($O$19/2)))*$AZ$8))/3)*$X$29),(((PI()*((($C$19+$G$20)-$W250)*($O$20/($O$19/2)))^2*((($O$20+$G$20)-$W250)/3))*$X$29)-((PI()*((($C$19+$G$20)-$W250)*($O$20/($O$19/2)))^2*(((($C$19+$G$20)-$W250)*($O$20/($O$19/2)))*$AZ$8)/3)*$X$29))),IF('Silo Levels'!$L$15="Pumping",(($D$18*$X$29)+((PI()*(($C$21/2)^2)*($G$20-$W250))*$X$29))+((($D$18+$H$18)/3)*$BE$8)+(((PI()*($C$21/2)^2*(($C$21/2)*$AZ$8))/3)*$X$29),(($D$18*$X$29)+((PI()*(($C$21/2)^2)*($G$20-$W250))*$X$29))+((($D$18+$H$18)/3)*$BE$8)-(((PI()*($C$21/2)^2*(($C$21/2)*$AZ$8))/3)*$X$29)))</f>
        <v>118159.03863599659</v>
      </c>
      <c r="Y250" s="73">
        <v>21.9</v>
      </c>
      <c r="Z250" s="85">
        <f t="shared" si="31"/>
        <v>120131.95958801912</v>
      </c>
      <c r="AA250" s="57">
        <v>21.9</v>
      </c>
      <c r="AB250" s="86">
        <f>IF($AA250&gt;$G$20,IF('Silo Levels'!$L$16="Pumping",((PI()*((($C$19+$G$20)-$AA250)*($O$20/($O$19/2)))^2*((($O$20+$G$20)-$AA250))/3)*$AB$29)+(((PI()*((($C$19+$G$20)-$AA250)*($O$20/($O$19/2)))^2*(((($C$19+$G$20)-$AA250)*($O$20/($O$19/2)))*$AZ$9))/3)*$AB$29),(((PI()*((($C$19+$G$20)-$AA250)*($O$20/($O$19/2)))^2*((($O$20+$G$20)-$AA250)/3))*$AB$29)-((PI()*((($C$19+$G$20)-$AA250)*($O$20/($O$19/2)))^2*(((($C$19+$G$20)-$AA250)*($O$20/($O$19/2)))*$AZ$9)/3)*$AB$29))),IF('Silo Levels'!$L$16="Pumping",(($D$18*$AB$29)+((PI()*(($C$21/2)^2)*($G$20-$AA250))*$AB$29))+((($D$18+$H$18)/3)*$BE$9)+(((PI()*($C$21/2)^2*(($C$21/2)*$AZ$9))/3)*$AB$29),(($D$18*$AB$29)+((PI()*(($C$21/2)^2)*($G$20-$AA250))*$AB$29))+((($D$18+$H$18)/3)*$BE$9)-(((PI()*($C$21/2)^2*(($C$21/2)*$AZ$9))/3)*$AB$29)))</f>
        <v>116321.75386346791</v>
      </c>
      <c r="AC250" s="73">
        <v>21.9</v>
      </c>
      <c r="AD250" s="85">
        <f t="shared" si="32"/>
        <v>119447.52531554557</v>
      </c>
      <c r="AE250" s="57">
        <v>21.9</v>
      </c>
      <c r="AF250" s="86">
        <f>IF($AE250&gt;$G$20,IF('Silo Levels'!$L$17="Pumping",((PI()*((($C$19+$G$20)-$AE250)*($O$20/($O$19/2)))^2*((($O$20+$G$20)-$AE250))/3)*$AF$29)+(((PI()*((($C$19+$G$20)-$AE250)*($O$20/($O$19/2)))^2*(((($C$19+$G$20)-$AE250)*($O$20/($O$19/2)))*$AZ$10))/3)*$AF$29),(((PI()*((($C$19+$G$20)-$AE250)*($O$20/($O$19/2)))^2*((($O$20+$G$20)-$AE250)/3))*$AF$29)-((PI()*((($C$19+$G$20)-$AE250)*($O$20/($O$19/2)))^2*(((($C$19+$G$20)-$AE250)*($O$20/($O$19/2)))*$AZ$10)/3)*$AF$29))),IF('Silo Levels'!$L$17="Pumping",(($D$18*$AF$29)+((PI()*(($C$21/2)^2)*($G$20-$AE250))*$AF$29))+((($D$18+$H$18)/3)*$BE$10)+(((PI()*($C$21/2)^2*(($C$21/2)*$AZ$10))/3)*$AF$29),(($D$18*$AF$29)+((PI()*(($C$21/2)^2)*($G$20-$AE250))*$AF$29))+((($D$18+$H$18)/3)*$BE$10)-(((PI()*($C$21/2)^2*(($C$21/2)*$AZ$10))/3)*$AF$29)))</f>
        <v>115659.39087051971</v>
      </c>
      <c r="AG250" s="73">
        <v>21.9</v>
      </c>
      <c r="AH250" s="85">
        <f t="shared" si="33"/>
        <v>119982.71682069478</v>
      </c>
      <c r="AI250" s="57">
        <v>21.9</v>
      </c>
      <c r="AJ250" s="86">
        <f>IF($AI250&gt;$G$20,IF('Silo Levels'!$L$18="Pumping",((PI()*((($C$19+$G$20)-$AI250)*($O$20/($O$19/2)))^2*((($O$20+$G$20)-$AI250))/3)*$AJ$29)+(((PI()*((($C$19+$G$20)-$AI250)*($O$20/($O$19/2)))^2*(((($C$19+$G$20)-$AI250)*($O$20/($O$19/2)))*$AZ$11))/3)*$AJ$29),(((PI()*((($C$19+$G$20)-$AI250)*($O$20/($O$19/2)))^2*((($O$20+$G$20)-$AI250)/3))*$AJ$29)-((PI()*((($C$19+$G$20)-$AI250)*($O$20/($O$19/2)))^2*(((($C$19+$G$20)-$AI250)*($O$20/($O$19/2)))*$AZ$11)/3)*$AJ$29))),IF('Silo Levels'!$L$18="Pumping",(($D$18*$AJ$29)+((PI()*(($C$21/2)^2)*($G$20-$AI250))*$AJ$29))+((($D$18+$H$18)/3)*$BE$11)+(((PI()*($C$21/2)^2*(($C$21/2)*$AZ$11))/3)*$AJ$29),(($D$18*$AJ$29)+((PI()*(($C$21/2)^2)*($G$20-$AI250))*$AJ$29))+((($D$18+$H$18)/3)*$BE$11)-(((PI()*($C$21/2)^2*(($C$21/2)*$AZ$11))/3)*$AJ$29)))</f>
        <v>116177.32379908267</v>
      </c>
    </row>
    <row r="251" spans="1:36" x14ac:dyDescent="0.3">
      <c r="A251" s="48">
        <v>22</v>
      </c>
      <c r="B251" s="90">
        <f t="shared" si="34"/>
        <v>54929.551472265099</v>
      </c>
      <c r="C251" s="62">
        <v>22</v>
      </c>
      <c r="D251" s="63">
        <f>IF($C251&gt;$G$6,IF('Silo Levels'!$L$10="Pumping",((PI()*((($C$5+$G$6)-$C251)*($O$6/($O$5/2)))^2*((($O$6+$G$6)-$C251))/3)*$D$29)+(((PI()*((($C$5+$G$6)-$C251)*($O$6/($O$5/2)))^2*(((($C$5+$G$6)-$C251)*($O$6/($O$5/2)))*$AZ$3))/3)*$D$29),(((PI()*((($C$5+$G$6)-$C251)*($O$6/($O$5/2)))^2*((($O$6+$G$6)-$C251)/3))*$D$29)-((PI()*((($C$5+$G$6)-$C251)*($O$6/($O$5/2)))^2*(((($C$5+$G$6)-$C251)*($O$6/($O$5/2)))*$AZ$3)/3)*$D$29))),IF('Silo Levels'!$L$10="Pumping",(($D$4*$D$29)+((PI()*(($C$7/2)^2)*(G$6-$C251))*$D$29))+((($D$4+$H$4)/3)*$BF$3)+(((PI()*($C$7/2)^2*(($C$7/2)*$AZ$3))/3)*$D$29),(($D$4*$D$29)+((PI()*(($C$7/2)^2)*($G$6-$C251))*$D$29))+((($D$4+$H$4)/3)*$BF$3)-(((PI()*($C$7/2)^2*(($C$7/2)*$AZ$3))/3)*$D$29)))</f>
        <v>51874.044722558901</v>
      </c>
      <c r="E251" s="73">
        <v>22</v>
      </c>
      <c r="F251" s="90">
        <f t="shared" si="35"/>
        <v>47969.840488994982</v>
      </c>
      <c r="G251" s="62">
        <v>22</v>
      </c>
      <c r="H251" s="63">
        <f>IF($G251&gt;$G$6,IF('Silo Levels'!$L$11="Pumping",((PI()*((($C$5+$G$6)-$G251)*($O$6/($O$5/2)))^2*((($O$6+$G$6)-$G251))/3)*$H$29)+(((PI()*((($C$5+$G$6)-$G251)*($O$6/($O$5/2)))^2*(((($C$5+$G$6)-$G251)*($O$6/($O$5/2)))*$AZ$4))/3)*$H$29),(((PI()*((($C$5+$G$6)-$G251)*($O$6/($O$5/2)))^2*((($O$6+$G$6)-$G251)/3))*$H$29)-((PI()*((($C$5+$G$6)-$G251)*($O$6/($O$5/2)))^2*(((($C$5+$G$6)-$G251)*($O$6/($O$5/2)))*$AZ$4)/3)*$H$29))),IF('Silo Levels'!$L$11="Pumping",(($D$4*$H$29)+((PI()*(($C$7/2)^2)*(G$6-$G251))*$H$29))+((($D$4+$H$4)/3)*$BF$4)+(((PI()*($C$7/2)^2*(($C$7/2)*$AZ$4))/3)*$H$29),(($D$4*$H$29)+((PI()*(($C$7/2)^2)*($G$6-$G251))*$H$29))+((($D$4+$H$4)/3)*$BF$4)-(((PI()*($C$7/2)^2*(($C$7/2)*$AZ$4))/3)*$H$29)))</f>
        <v>45306.065373866499</v>
      </c>
      <c r="I251" s="73">
        <v>22</v>
      </c>
      <c r="J251" s="85">
        <f t="shared" si="27"/>
        <v>244788.90536217575</v>
      </c>
      <c r="K251" s="57">
        <v>22</v>
      </c>
      <c r="L251" s="86">
        <f>IF($K251&gt;$G$13,IF('Silo Levels'!$L$12="Pumping",((PI()*((($C$12+$G$13)-$K251)*($O$13/($O$12/2)))^2*((($O$13+$G$13)-$K251))/3)*$L$29)+(((PI()*((($C$12+$G$13)-$K251)*($O$13/($O$12/2)))^2*(((($C$12+$G$13)-$K251)*($O$13/($O$12/2)))*$AZ$5))/3)*$L$29),(((PI()*((($C$12+$G$13)-$K251)*($O$13/($O$12/2)))^2*((($O$13+$G$13)-$K251)/3))*$L$29)-((PI()*((($C$12+$G$13)-$K251)*($O$13/($O$12/2)))^2*(((($C$12+$G$13)-$K251)*($O$13/($O$12/2)))*$AZ$5)/3)*$L$29))),IF('Silo Levels'!$L$12="Pumping",(($D$11*$L$29)+((PI()*(($C$14/2)^2)*($G$13-$K251))*$L$29))+((($D$11+$H$11)/3)*$BE$5)+(((PI()*($C$14/2)^2*(($C$14/2)*$AZ$5))/3)*$L$29),(($D$11*$L$29)+((PI()*(($C$14/2)^2)*($G$13-$K251))*$L$29))+((($D$11+$H$11)/3)*$BE$5)-(((PI()*($C$14/2)^2*(($C$14/2)*$AZ$5))/3)*$L$29)))</f>
        <v>230590.89868257631</v>
      </c>
      <c r="M251" s="73">
        <v>22</v>
      </c>
      <c r="N251" s="85">
        <f t="shared" si="28"/>
        <v>128249.67834939109</v>
      </c>
      <c r="O251" s="57">
        <v>22</v>
      </c>
      <c r="P251" s="86">
        <f>IF($O251&gt;$G$20,IF('Silo Levels'!$L$13="Pumping",((PI()*((($C$19+$G$20)-$O251)*($O$20/($O$19/2)))^2*((($O$20+$G$20)-$O251))/3)*$P$29)+(((PI()*((($C$19+$G$20)-$O251)*($O$20/($O$19/2)))^2*(((($C$19+$G$20)-$O251)*($O$20/($O$19/2)))*$AZ$6))/3)*$P$29),(((PI()*((($C$19+$G$20)-$O251)*($O$20/($O$19/2)))^2*((($O$20+$G$20)-$O251)/3))*$P$29)-((PI()*((($C$19+$G$20)-$O251)*($O$20/($O$19/2)))^2*(((($C$19+$G$20)-$O251)*($O$20/($O$19/2)))*$AZ$6)/3)*$P$29))),IF('Silo Levels'!$L$13="Pumping",(($D$18*$P$29)+((PI()*(($C$21/2)^2)*($G$20-$O251))*$P$29))+((($D$18+$H$18)/3)*$BE$6)+(((PI()*($C$21/2)^2*(($C$21/2)*$AZ$6))/3)*$P$29),(($D$18*$P$29)+((PI()*(($C$21/2)^2)*($G$20-$O251))*$P$29))+((($D$18+$H$18)/3)*$BE$6)-(((PI()*($C$21/2)^2*(($C$21/2)*$AZ$6))/3)*$P$29)))</f>
        <v>124164.47701736633</v>
      </c>
      <c r="Q251" s="73">
        <v>22</v>
      </c>
      <c r="R251" s="85">
        <f t="shared" si="29"/>
        <v>124814.36436358765</v>
      </c>
      <c r="S251" s="57">
        <v>22</v>
      </c>
      <c r="T251" s="86">
        <f>IF($S251&gt;$G$20,IF('Silo Levels'!$L$14="Pumping",((PI()*((($C$19+$G$20)-$S251)*($O$20/($O$19/2)))^2*((($O$20+$G$20)-$S251))/3)*$T$29)+(((PI()*((($C$19+$G$20)-$S251)*($O$20/($O$19/2)))^2*(((($C$19+$G$20)-$S251)*($O$20/($O$19/2)))*$AZ$7))/3)*$T$29),(((PI()*((($C$19+$G$20)-$S251)*($O$20/($O$19/2)))^2*((($O$20+$G$20)-$S251)/3))*$T$29)-((PI()*((($C$19+$G$20)-$S251)*($O$20/($O$19/2)))^2*(((($C$19+$G$20)-$S251)*($O$20/($O$19/2)))*$AZ$7)/3)*$T$29))),IF('Silo Levels'!$L$14="Pumping",(($D$18*$T$29)+((PI()*(($C$21/2)^2)*($G$20-$S251))*$T$29))+((($D$18+$H$18)/3)*$BE$7)+(((PI()*($C$21/2)^2*(($C$21/2)*$AZ$7))/3)*$T$29),(($D$18*$T$29)+((PI()*(($C$21/2)^2)*($G$20-$S251))*$T$29))+((($D$18+$H$18)/3)*$BE$7)-(((PI()*($C$21/2)^2*(($C$21/2)*$AZ$7))/3)*$T$29)))</f>
        <v>120840.30289245879</v>
      </c>
      <c r="U251" s="73">
        <v>22</v>
      </c>
      <c r="V251" s="85">
        <f t="shared" si="30"/>
        <v>121641.97471103807</v>
      </c>
      <c r="W251" s="57">
        <v>22</v>
      </c>
      <c r="X251" s="86">
        <f>IF($W251&gt;$G$20,IF('Silo Levels'!$L$15="Pumping",((PI()*((($C$19+$G$20)-$W251)*($O$20/($O$19/2)))^2*((($O$20+$G$20)-$W251))/3)*$X$29)+(((PI()*((($C$19+$G$20)-$W251)*($O$20/($O$19/2)))^2*(((($C$19+$G$20)-$W251)*($O$20/($O$19/2)))*$AZ$8))/3)*$X$29),(((PI()*((($C$19+$G$20)-$W251)*($O$20/($O$19/2)))^2*((($O$20+$G$20)-$W251)/3))*$X$29)-((PI()*((($C$19+$G$20)-$W251)*($O$20/($O$19/2)))^2*(((($C$19+$G$20)-$W251)*($O$20/($O$19/2)))*$AZ$8)/3)*$X$29))),IF('Silo Levels'!$L$15="Pumping",(($D$18*$X$29)+((PI()*(($C$21/2)^2)*($G$20-$W251))*$X$29))+((($D$18+$H$18)/3)*$BE$8)+(((PI()*($C$21/2)^2*(($C$21/2)*$AZ$8))/3)*$X$29),(($D$18*$X$29)+((PI()*(($C$21/2)^2)*($G$20-$W251))*$X$29))+((($D$18+$H$18)/3)*$BE$8)-(((PI()*($C$21/2)^2*(($C$21/2)*$AZ$8))/3)*$X$29)))</f>
        <v>117770.54692816857</v>
      </c>
      <c r="Y251" s="73">
        <v>22</v>
      </c>
      <c r="Z251" s="85">
        <f t="shared" si="31"/>
        <v>119749.61141775055</v>
      </c>
      <c r="AA251" s="57">
        <v>22</v>
      </c>
      <c r="AB251" s="86">
        <f>IF($AA251&gt;$G$20,IF('Silo Levels'!$L$16="Pumping",((PI()*((($C$19+$G$20)-$AA251)*($O$20/($O$19/2)))^2*((($O$20+$G$20)-$AA251))/3)*$AB$29)+(((PI()*((($C$19+$G$20)-$AA251)*($O$20/($O$19/2)))^2*(((($C$19+$G$20)-$AA251)*($O$20/($O$19/2)))*$AZ$9))/3)*$AB$29),(((PI()*((($C$19+$G$20)-$AA251)*($O$20/($O$19/2)))^2*((($O$20+$G$20)-$AA251)/3))*$AB$29)-((PI()*((($C$19+$G$20)-$AA251)*($O$20/($O$19/2)))^2*(((($C$19+$G$20)-$AA251)*($O$20/($O$19/2)))*$AZ$9)/3)*$AB$29))),IF('Silo Levels'!$L$16="Pumping",(($D$18*$AB$29)+((PI()*(($C$21/2)^2)*($G$20-$AA251))*$AB$29))+((($D$18+$H$18)/3)*$BE$9)+(((PI()*($C$21/2)^2*(($C$21/2)*$AZ$9))/3)*$AB$29),(($D$18*$AB$29)+((PI()*(($C$21/2)^2)*($G$20-$AA251))*$AB$29))+((($D$18+$H$18)/3)*$BE$9)-(((PI()*($C$21/2)^2*(($C$21/2)*$AZ$9))/3)*$AB$29)))</f>
        <v>115939.40569319934</v>
      </c>
      <c r="AC251" s="73">
        <v>22</v>
      </c>
      <c r="AD251" s="85">
        <f t="shared" si="32"/>
        <v>119067.39196357084</v>
      </c>
      <c r="AE251" s="57">
        <v>22</v>
      </c>
      <c r="AF251" s="86">
        <f>IF($AE251&gt;$G$20,IF('Silo Levels'!$L$17="Pumping",((PI()*((($C$19+$G$20)-$AE251)*($O$20/($O$19/2)))^2*((($O$20+$G$20)-$AE251))/3)*$AF$29)+(((PI()*((($C$19+$G$20)-$AE251)*($O$20/($O$19/2)))^2*(((($C$19+$G$20)-$AE251)*($O$20/($O$19/2)))*$AZ$10))/3)*$AF$29),(((PI()*((($C$19+$G$20)-$AE251)*($O$20/($O$19/2)))^2*((($O$20+$G$20)-$AE251)/3))*$AF$29)-((PI()*((($C$19+$G$20)-$AE251)*($O$20/($O$19/2)))^2*(((($C$19+$G$20)-$AE251)*($O$20/($O$19/2)))*$AZ$10)/3)*$AF$29))),IF('Silo Levels'!$L$17="Pumping",(($D$18*$AF$29)+((PI()*(($C$21/2)^2)*($G$20-$AE251))*$AF$29))+((($D$18+$H$18)/3)*$BE$10)+(((PI()*($C$21/2)^2*(($C$21/2)*$AZ$10))/3)*$AF$29),(($D$18*$AF$29)+((PI()*(($C$21/2)^2)*($G$20-$AE251))*$AF$29))+((($D$18+$H$18)/3)*$BE$10)-(((PI()*($C$21/2)^2*(($C$21/2)*$AZ$10))/3)*$AF$29)))</f>
        <v>115279.25751854498</v>
      </c>
      <c r="AG251" s="73">
        <v>22</v>
      </c>
      <c r="AH251" s="85">
        <f t="shared" si="33"/>
        <v>119600.8515976201</v>
      </c>
      <c r="AI251" s="57">
        <v>22</v>
      </c>
      <c r="AJ251" s="86">
        <f>IF($AI251&gt;$G$20,IF('Silo Levels'!$L$18="Pumping",((PI()*((($C$19+$G$20)-$AI251)*($O$20/($O$19/2)))^2*((($O$20+$G$20)-$AI251))/3)*$AJ$29)+(((PI()*((($C$19+$G$20)-$AI251)*($O$20/($O$19/2)))^2*(((($C$19+$G$20)-$AI251)*($O$20/($O$19/2)))*$AZ$11))/3)*$AJ$29),(((PI()*((($C$19+$G$20)-$AI251)*($O$20/($O$19/2)))^2*((($O$20+$G$20)-$AI251)/3))*$AJ$29)-((PI()*((($C$19+$G$20)-$AI251)*($O$20/($O$19/2)))^2*(((($C$19+$G$20)-$AI251)*($O$20/($O$19/2)))*$AZ$11)/3)*$AJ$29))),IF('Silo Levels'!$L$18="Pumping",(($D$18*$AJ$29)+((PI()*(($C$21/2)^2)*($G$20-$AI251))*$AJ$29))+((($D$18+$H$18)/3)*$BE$11)+(((PI()*($C$21/2)^2*(($C$21/2)*$AZ$11))/3)*$AJ$29),(($D$18*$AJ$29)+((PI()*(($C$21/2)^2)*($G$20-$AI251))*$AJ$29))+((($D$18+$H$18)/3)*$BE$11)-(((PI()*($C$21/2)^2*(($C$21/2)*$AZ$11))/3)*$AJ$29)))</f>
        <v>115795.45857600799</v>
      </c>
    </row>
    <row r="252" spans="1:36" x14ac:dyDescent="0.3">
      <c r="A252" s="48">
        <v>22.1</v>
      </c>
      <c r="B252" s="90">
        <f t="shared" si="34"/>
        <v>54491.529598738278</v>
      </c>
      <c r="C252" s="62">
        <v>22.1</v>
      </c>
      <c r="D252" s="63">
        <f>IF($C252&gt;$G$6,IF('Silo Levels'!$L$10="Pumping",((PI()*((($C$5+$G$6)-$C252)*($O$6/($O$5/2)))^2*((($O$6+$G$6)-$C252))/3)*$D$29)+(((PI()*((($C$5+$G$6)-$C252)*($O$6/($O$5/2)))^2*(((($C$5+$G$6)-$C252)*($O$6/($O$5/2)))*$AZ$3))/3)*$D$29),(((PI()*((($C$5+$G$6)-$C252)*($O$6/($O$5/2)))^2*((($O$6+$G$6)-$C252)/3))*$D$29)-((PI()*((($C$5+$G$6)-$C252)*($O$6/($O$5/2)))^2*(((($C$5+$G$6)-$C252)*($O$6/($O$5/2)))*$AZ$3)/3)*$D$29))),IF('Silo Levels'!$L$10="Pumping",(($D$4*$D$29)+((PI()*(($C$7/2)^2)*(G$6-$C252))*$D$29))+((($D$4+$H$4)/3)*$BF$3)+(((PI()*($C$7/2)^2*(($C$7/2)*$AZ$3))/3)*$D$29),(($D$4*$D$29)+((PI()*(($C$7/2)^2)*($G$6-$C252))*$D$29))+((($D$4+$H$4)/3)*$BF$3)-(((PI()*($C$7/2)^2*(($C$7/2)*$AZ$3))/3)*$D$29)))</f>
        <v>51436.022849032081</v>
      </c>
      <c r="E252" s="73">
        <v>22.1</v>
      </c>
      <c r="F252" s="90">
        <f t="shared" si="35"/>
        <v>47587.975265920315</v>
      </c>
      <c r="G252" s="62">
        <v>22.1</v>
      </c>
      <c r="H252" s="63">
        <f>IF($G252&gt;$G$6,IF('Silo Levels'!$L$11="Pumping",((PI()*((($C$5+$G$6)-$G252)*($O$6/($O$5/2)))^2*((($O$6+$G$6)-$G252))/3)*$H$29)+(((PI()*((($C$5+$G$6)-$G252)*($O$6/($O$5/2)))^2*(((($C$5+$G$6)-$G252)*($O$6/($O$5/2)))*$AZ$4))/3)*$H$29),(((PI()*((($C$5+$G$6)-$G252)*($O$6/($O$5/2)))^2*((($O$6+$G$6)-$G252)/3))*$H$29)-((PI()*((($C$5+$G$6)-$G252)*($O$6/($O$5/2)))^2*(((($C$5+$G$6)-$G252)*($O$6/($O$5/2)))*$AZ$4)/3)*$H$29))),IF('Silo Levels'!$L$11="Pumping",(($D$4*$H$29)+((PI()*(($C$7/2)^2)*(G$6-$G252))*$H$29))+((($D$4+$H$4)/3)*$BF$4)+(((PI()*($C$7/2)^2*(($C$7/2)*$AZ$4))/3)*$H$29),(($D$4*$H$29)+((PI()*(($C$7/2)^2)*($G$6-$G252))*$H$29))+((($D$4+$H$4)/3)*$BF$4)-(((PI()*($C$7/2)^2*(($C$7/2)*$AZ$4))/3)*$H$29)))</f>
        <v>44924.200150791832</v>
      </c>
      <c r="I252" s="73">
        <v>22.1</v>
      </c>
      <c r="J252" s="85">
        <f t="shared" si="27"/>
        <v>243869.94052854474</v>
      </c>
      <c r="K252" s="57">
        <v>22.1</v>
      </c>
      <c r="L252" s="86">
        <f>IF($K252&gt;$G$13,IF('Silo Levels'!$L$12="Pumping",((PI()*((($C$12+$G$13)-$K252)*($O$13/($O$12/2)))^2*((($O$13+$G$13)-$K252))/3)*$L$29)+(((PI()*((($C$12+$G$13)-$K252)*($O$13/($O$12/2)))^2*(((($C$12+$G$13)-$K252)*($O$13/($O$12/2)))*$AZ$5))/3)*$L$29),(((PI()*((($C$12+$G$13)-$K252)*($O$13/($O$12/2)))^2*((($O$13+$G$13)-$K252)/3))*$L$29)-((PI()*((($C$12+$G$13)-$K252)*($O$13/($O$12/2)))^2*(((($C$12+$G$13)-$K252)*($O$13/($O$12/2)))*$AZ$5)/3)*$L$29))),IF('Silo Levels'!$L$12="Pumping",(($D$11*$L$29)+((PI()*(($C$14/2)^2)*($G$13-$K252))*$L$29))+((($D$11+$H$11)/3)*$BE$5)+(((PI()*($C$14/2)^2*(($C$14/2)*$AZ$5))/3)*$L$29),(($D$11*$L$29)+((PI()*(($C$14/2)^2)*($G$13-$K252))*$L$29))+((($D$11+$H$11)/3)*$BE$5)-(((PI()*($C$14/2)^2*(($C$14/2)*$AZ$5))/3)*$L$29)))</f>
        <v>229671.93384894531</v>
      </c>
      <c r="M252" s="73">
        <v>22.1</v>
      </c>
      <c r="N252" s="85">
        <f t="shared" si="28"/>
        <v>127839.73480109035</v>
      </c>
      <c r="O252" s="57">
        <v>22.1</v>
      </c>
      <c r="P252" s="86">
        <f>IF($O252&gt;$G$20,IF('Silo Levels'!$L$13="Pumping",((PI()*((($C$19+$G$20)-$O252)*($O$20/($O$19/2)))^2*((($O$20+$G$20)-$O252))/3)*$P$29)+(((PI()*((($C$19+$G$20)-$O252)*($O$20/($O$19/2)))^2*(((($C$19+$G$20)-$O252)*($O$20/($O$19/2)))*$AZ$6))/3)*$P$29),(((PI()*((($C$19+$G$20)-$O252)*($O$20/($O$19/2)))^2*((($O$20+$G$20)-$O252)/3))*$P$29)-((PI()*((($C$19+$G$20)-$O252)*($O$20/($O$19/2)))^2*(((($C$19+$G$20)-$O252)*($O$20/($O$19/2)))*$AZ$6)/3)*$P$29))),IF('Silo Levels'!$L$13="Pumping",(($D$18*$P$29)+((PI()*(($C$21/2)^2)*($G$20-$O252))*$P$29))+((($D$18+$H$18)/3)*$BE$6)+(((PI()*($C$21/2)^2*(($C$21/2)*$AZ$6))/3)*$P$29),(($D$18*$P$29)+((PI()*(($C$21/2)^2)*($G$20-$O252))*$P$29))+((($D$18+$H$18)/3)*$BE$6)-(((PI()*($C$21/2)^2*(($C$21/2)*$AZ$6))/3)*$P$29)))</f>
        <v>123754.53346906559</v>
      </c>
      <c r="Q252" s="73">
        <v>22.1</v>
      </c>
      <c r="R252" s="85">
        <f t="shared" si="29"/>
        <v>124415.5735260667</v>
      </c>
      <c r="S252" s="57">
        <v>22.1</v>
      </c>
      <c r="T252" s="86">
        <f>IF($S252&gt;$G$20,IF('Silo Levels'!$L$14="Pumping",((PI()*((($C$19+$G$20)-$S252)*($O$20/($O$19/2)))^2*((($O$20+$G$20)-$S252))/3)*$T$29)+(((PI()*((($C$19+$G$20)-$S252)*($O$20/($O$19/2)))^2*(((($C$19+$G$20)-$S252)*($O$20/($O$19/2)))*$AZ$7))/3)*$T$29),(((PI()*((($C$19+$G$20)-$S252)*($O$20/($O$19/2)))^2*((($O$20+$G$20)-$S252)/3))*$T$29)-((PI()*((($C$19+$G$20)-$S252)*($O$20/($O$19/2)))^2*(((($C$19+$G$20)-$S252)*($O$20/($O$19/2)))*$AZ$7)/3)*$T$29))),IF('Silo Levels'!$L$14="Pumping",(($D$18*$T$29)+((PI()*(($C$21/2)^2)*($G$20-$S252))*$T$29))+((($D$18+$H$18)/3)*$BE$7)+(((PI()*($C$21/2)^2*(($C$21/2)*$AZ$7))/3)*$T$29),(($D$18*$T$29)+((PI()*(($C$21/2)^2)*($G$20-$S252))*$T$29))+((($D$18+$H$18)/3)*$BE$7)-(((PI()*($C$21/2)^2*(($C$21/2)*$AZ$7))/3)*$T$29)))</f>
        <v>120441.51205493783</v>
      </c>
      <c r="U252" s="73">
        <v>22.1</v>
      </c>
      <c r="V252" s="85">
        <f t="shared" si="30"/>
        <v>121253.48300321004</v>
      </c>
      <c r="W252" s="57">
        <v>22.1</v>
      </c>
      <c r="X252" s="86">
        <f>IF($W252&gt;$G$20,IF('Silo Levels'!$L$15="Pumping",((PI()*((($C$19+$G$20)-$W252)*($O$20/($O$19/2)))^2*((($O$20+$G$20)-$W252))/3)*$X$29)+(((PI()*((($C$19+$G$20)-$W252)*($O$20/($O$19/2)))^2*(((($C$19+$G$20)-$W252)*($O$20/($O$19/2)))*$AZ$8))/3)*$X$29),(((PI()*((($C$19+$G$20)-$W252)*($O$20/($O$19/2)))^2*((($O$20+$G$20)-$W252)/3))*$X$29)-((PI()*((($C$19+$G$20)-$W252)*($O$20/($O$19/2)))^2*(((($C$19+$G$20)-$W252)*($O$20/($O$19/2)))*$AZ$8)/3)*$X$29))),IF('Silo Levels'!$L$15="Pumping",(($D$18*$X$29)+((PI()*(($C$21/2)^2)*($G$20-$W252))*$X$29))+((($D$18+$H$18)/3)*$BE$8)+(((PI()*($C$21/2)^2*(($C$21/2)*$AZ$8))/3)*$X$29),(($D$18*$X$29)+((PI()*(($C$21/2)^2)*($G$20-$W252))*$X$29))+((($D$18+$H$18)/3)*$BE$8)-(((PI()*($C$21/2)^2*(($C$21/2)*$AZ$8))/3)*$X$29)))</f>
        <v>117382.05522034054</v>
      </c>
      <c r="Y252" s="73">
        <v>22.1</v>
      </c>
      <c r="Z252" s="85">
        <f t="shared" si="31"/>
        <v>119367.263247482</v>
      </c>
      <c r="AA252" s="57">
        <v>22.1</v>
      </c>
      <c r="AB252" s="86">
        <f>IF($AA252&gt;$G$20,IF('Silo Levels'!$L$16="Pumping",((PI()*((($C$19+$G$20)-$AA252)*($O$20/($O$19/2)))^2*((($O$20+$G$20)-$AA252))/3)*$AB$29)+(((PI()*((($C$19+$G$20)-$AA252)*($O$20/($O$19/2)))^2*(((($C$19+$G$20)-$AA252)*($O$20/($O$19/2)))*$AZ$9))/3)*$AB$29),(((PI()*((($C$19+$G$20)-$AA252)*($O$20/($O$19/2)))^2*((($O$20+$G$20)-$AA252)/3))*$AB$29)-((PI()*((($C$19+$G$20)-$AA252)*($O$20/($O$19/2)))^2*(((($C$19+$G$20)-$AA252)*($O$20/($O$19/2)))*$AZ$9)/3)*$AB$29))),IF('Silo Levels'!$L$16="Pumping",(($D$18*$AB$29)+((PI()*(($C$21/2)^2)*($G$20-$AA252))*$AB$29))+((($D$18+$H$18)/3)*$BE$9)+(((PI()*($C$21/2)^2*(($C$21/2)*$AZ$9))/3)*$AB$29),(($D$18*$AB$29)+((PI()*(($C$21/2)^2)*($G$20-$AA252))*$AB$29))+((($D$18+$H$18)/3)*$BE$9)-(((PI()*($C$21/2)^2*(($C$21/2)*$AZ$9))/3)*$AB$29)))</f>
        <v>115557.05752293079</v>
      </c>
      <c r="AC252" s="73">
        <v>22.1</v>
      </c>
      <c r="AD252" s="85">
        <f t="shared" si="32"/>
        <v>118687.25861159612</v>
      </c>
      <c r="AE252" s="57">
        <v>22.1</v>
      </c>
      <c r="AF252" s="86">
        <f>IF($AE252&gt;$G$20,IF('Silo Levels'!$L$17="Pumping",((PI()*((($C$19+$G$20)-$AE252)*($O$20/($O$19/2)))^2*((($O$20+$G$20)-$AE252))/3)*$AF$29)+(((PI()*((($C$19+$G$20)-$AE252)*($O$20/($O$19/2)))^2*(((($C$19+$G$20)-$AE252)*($O$20/($O$19/2)))*$AZ$10))/3)*$AF$29),(((PI()*((($C$19+$G$20)-$AE252)*($O$20/($O$19/2)))^2*((($O$20+$G$20)-$AE252)/3))*$AF$29)-((PI()*((($C$19+$G$20)-$AE252)*($O$20/($O$19/2)))^2*(((($C$19+$G$20)-$AE252)*($O$20/($O$19/2)))*$AZ$10)/3)*$AF$29))),IF('Silo Levels'!$L$17="Pumping",(($D$18*$AF$29)+((PI()*(($C$21/2)^2)*($G$20-$AE252))*$AF$29))+((($D$18+$H$18)/3)*$BE$10)+(((PI()*($C$21/2)^2*(($C$21/2)*$AZ$10))/3)*$AF$29),(($D$18*$AF$29)+((PI()*(($C$21/2)^2)*($G$20-$AE252))*$AF$29))+((($D$18+$H$18)/3)*$BE$10)-(((PI()*($C$21/2)^2*(($C$21/2)*$AZ$10))/3)*$AF$29)))</f>
        <v>114899.12416657025</v>
      </c>
      <c r="AG252" s="73">
        <v>22.1</v>
      </c>
      <c r="AH252" s="85">
        <f t="shared" si="33"/>
        <v>119218.98637454542</v>
      </c>
      <c r="AI252" s="57">
        <v>22.1</v>
      </c>
      <c r="AJ252" s="86">
        <f>IF($AI252&gt;$G$20,IF('Silo Levels'!$L$18="Pumping",((PI()*((($C$19+$G$20)-$AI252)*($O$20/($O$19/2)))^2*((($O$20+$G$20)-$AI252))/3)*$AJ$29)+(((PI()*((($C$19+$G$20)-$AI252)*($O$20/($O$19/2)))^2*(((($C$19+$G$20)-$AI252)*($O$20/($O$19/2)))*$AZ$11))/3)*$AJ$29),(((PI()*((($C$19+$G$20)-$AI252)*($O$20/($O$19/2)))^2*((($O$20+$G$20)-$AI252)/3))*$AJ$29)-((PI()*((($C$19+$G$20)-$AI252)*($O$20/($O$19/2)))^2*(((($C$19+$G$20)-$AI252)*($O$20/($O$19/2)))*$AZ$11)/3)*$AJ$29))),IF('Silo Levels'!$L$18="Pumping",(($D$18*$AJ$29)+((PI()*(($C$21/2)^2)*($G$20-$AI252))*$AJ$29))+((($D$18+$H$18)/3)*$BE$11)+(((PI()*($C$21/2)^2*(($C$21/2)*$AZ$11))/3)*$AJ$29),(($D$18*$AJ$29)+((PI()*(($C$21/2)^2)*($G$20-$AI252))*$AJ$29))+((($D$18+$H$18)/3)*$BE$11)-(((PI()*($C$21/2)^2*(($C$21/2)*$AZ$11))/3)*$AJ$29)))</f>
        <v>115413.59335293331</v>
      </c>
    </row>
    <row r="253" spans="1:36" x14ac:dyDescent="0.3">
      <c r="A253" s="48">
        <v>22.2</v>
      </c>
      <c r="B253" s="90">
        <f t="shared" si="34"/>
        <v>54053.507725211464</v>
      </c>
      <c r="C253" s="62">
        <v>22.2</v>
      </c>
      <c r="D253" s="63">
        <f>IF($C253&gt;$G$6,IF('Silo Levels'!$L$10="Pumping",((PI()*((($C$5+$G$6)-$C253)*($O$6/($O$5/2)))^2*((($O$6+$G$6)-$C253))/3)*$D$29)+(((PI()*((($C$5+$G$6)-$C253)*($O$6/($O$5/2)))^2*(((($C$5+$G$6)-$C253)*($O$6/($O$5/2)))*$AZ$3))/3)*$D$29),(((PI()*((($C$5+$G$6)-$C253)*($O$6/($O$5/2)))^2*((($O$6+$G$6)-$C253)/3))*$D$29)-((PI()*((($C$5+$G$6)-$C253)*($O$6/($O$5/2)))^2*(((($C$5+$G$6)-$C253)*($O$6/($O$5/2)))*$AZ$3)/3)*$D$29))),IF('Silo Levels'!$L$10="Pumping",(($D$4*$D$29)+((PI()*(($C$7/2)^2)*(G$6-$C253))*$D$29))+((($D$4+$H$4)/3)*$BF$3)+(((PI()*($C$7/2)^2*(($C$7/2)*$AZ$3))/3)*$D$29),(($D$4*$D$29)+((PI()*(($C$7/2)^2)*($G$6-$C253))*$D$29))+((($D$4+$H$4)/3)*$BF$3)-(((PI()*($C$7/2)^2*(($C$7/2)*$AZ$3))/3)*$D$29)))</f>
        <v>50998.000975505267</v>
      </c>
      <c r="E253" s="73">
        <v>22.2</v>
      </c>
      <c r="F253" s="90">
        <f t="shared" si="35"/>
        <v>47206.110042845656</v>
      </c>
      <c r="G253" s="62">
        <v>22.2</v>
      </c>
      <c r="H253" s="63">
        <f>IF($G253&gt;$G$6,IF('Silo Levels'!$L$11="Pumping",((PI()*((($C$5+$G$6)-$G253)*($O$6/($O$5/2)))^2*((($O$6+$G$6)-$G253))/3)*$H$29)+(((PI()*((($C$5+$G$6)-$G253)*($O$6/($O$5/2)))^2*(((($C$5+$G$6)-$G253)*($O$6/($O$5/2)))*$AZ$4))/3)*$H$29),(((PI()*((($C$5+$G$6)-$G253)*($O$6/($O$5/2)))^2*((($O$6+$G$6)-$G253)/3))*$H$29)-((PI()*((($C$5+$G$6)-$G253)*($O$6/($O$5/2)))^2*(((($C$5+$G$6)-$G253)*($O$6/($O$5/2)))*$AZ$4)/3)*$H$29))),IF('Silo Levels'!$L$11="Pumping",(($D$4*$H$29)+((PI()*(($C$7/2)^2)*(G$6-$G253))*$H$29))+((($D$4+$H$4)/3)*$BF$4)+(((PI()*($C$7/2)^2*(($C$7/2)*$AZ$4))/3)*$H$29),(($D$4*$H$29)+((PI()*(($C$7/2)^2)*($G$6-$G253))*$H$29))+((($D$4+$H$4)/3)*$BF$4)-(((PI()*($C$7/2)^2*(($C$7/2)*$AZ$4))/3)*$H$29)))</f>
        <v>44542.33492771718</v>
      </c>
      <c r="I253" s="73">
        <v>22.2</v>
      </c>
      <c r="J253" s="85">
        <f t="shared" si="27"/>
        <v>242950.97569491374</v>
      </c>
      <c r="K253" s="57">
        <v>22.2</v>
      </c>
      <c r="L253" s="86">
        <f>IF($K253&gt;$G$13,IF('Silo Levels'!$L$12="Pumping",((PI()*((($C$12+$G$13)-$K253)*($O$13/($O$12/2)))^2*((($O$13+$G$13)-$K253))/3)*$L$29)+(((PI()*((($C$12+$G$13)-$K253)*($O$13/($O$12/2)))^2*(((($C$12+$G$13)-$K253)*($O$13/($O$12/2)))*$AZ$5))/3)*$L$29),(((PI()*((($C$12+$G$13)-$K253)*($O$13/($O$12/2)))^2*((($O$13+$G$13)-$K253)/3))*$L$29)-((PI()*((($C$12+$G$13)-$K253)*($O$13/($O$12/2)))^2*(((($C$12+$G$13)-$K253)*($O$13/($O$12/2)))*$AZ$5)/3)*$L$29))),IF('Silo Levels'!$L$12="Pumping",(($D$11*$L$29)+((PI()*(($C$14/2)^2)*($G$13-$K253))*$L$29))+((($D$11+$H$11)/3)*$BE$5)+(((PI()*($C$14/2)^2*(($C$14/2)*$AZ$5))/3)*$L$29),(($D$11*$L$29)+((PI()*(($C$14/2)^2)*($G$13-$K253))*$L$29))+((($D$11+$H$11)/3)*$BE$5)-(((PI()*($C$14/2)^2*(($C$14/2)*$AZ$5))/3)*$L$29)))</f>
        <v>228752.9690153143</v>
      </c>
      <c r="M253" s="73">
        <v>22.2</v>
      </c>
      <c r="N253" s="85">
        <f t="shared" si="28"/>
        <v>127429.79125278961</v>
      </c>
      <c r="O253" s="57">
        <v>22.2</v>
      </c>
      <c r="P253" s="86">
        <f>IF($O253&gt;$G$20,IF('Silo Levels'!$L$13="Pumping",((PI()*((($C$19+$G$20)-$O253)*($O$20/($O$19/2)))^2*((($O$20+$G$20)-$O253))/3)*$P$29)+(((PI()*((($C$19+$G$20)-$O253)*($O$20/($O$19/2)))^2*(((($C$19+$G$20)-$O253)*($O$20/($O$19/2)))*$AZ$6))/3)*$P$29),(((PI()*((($C$19+$G$20)-$O253)*($O$20/($O$19/2)))^2*((($O$20+$G$20)-$O253)/3))*$P$29)-((PI()*((($C$19+$G$20)-$O253)*($O$20/($O$19/2)))^2*(((($C$19+$G$20)-$O253)*($O$20/($O$19/2)))*$AZ$6)/3)*$P$29))),IF('Silo Levels'!$L$13="Pumping",(($D$18*$P$29)+((PI()*(($C$21/2)^2)*($G$20-$O253))*$P$29))+((($D$18+$H$18)/3)*$BE$6)+(((PI()*($C$21/2)^2*(($C$21/2)*$AZ$6))/3)*$P$29),(($D$18*$P$29)+((PI()*(($C$21/2)^2)*($G$20-$O253))*$P$29))+((($D$18+$H$18)/3)*$BE$6)-(((PI()*($C$21/2)^2*(($C$21/2)*$AZ$6))/3)*$P$29)))</f>
        <v>123344.58992076485</v>
      </c>
      <c r="Q253" s="73">
        <v>22.2</v>
      </c>
      <c r="R253" s="85">
        <f t="shared" si="29"/>
        <v>124016.78268854576</v>
      </c>
      <c r="S253" s="57">
        <v>22.2</v>
      </c>
      <c r="T253" s="86">
        <f>IF($S253&gt;$G$20,IF('Silo Levels'!$L$14="Pumping",((PI()*((($C$19+$G$20)-$S253)*($O$20/($O$19/2)))^2*((($O$20+$G$20)-$S253))/3)*$T$29)+(((PI()*((($C$19+$G$20)-$S253)*($O$20/($O$19/2)))^2*(((($C$19+$G$20)-$S253)*($O$20/($O$19/2)))*$AZ$7))/3)*$T$29),(((PI()*((($C$19+$G$20)-$S253)*($O$20/($O$19/2)))^2*((($O$20+$G$20)-$S253)/3))*$T$29)-((PI()*((($C$19+$G$20)-$S253)*($O$20/($O$19/2)))^2*(((($C$19+$G$20)-$S253)*($O$20/($O$19/2)))*$AZ$7)/3)*$T$29))),IF('Silo Levels'!$L$14="Pumping",(($D$18*$T$29)+((PI()*(($C$21/2)^2)*($G$20-$S253))*$T$29))+((($D$18+$H$18)/3)*$BE$7)+(((PI()*($C$21/2)^2*(($C$21/2)*$AZ$7))/3)*$T$29),(($D$18*$T$29)+((PI()*(($C$21/2)^2)*($G$20-$S253))*$T$29))+((($D$18+$H$18)/3)*$BE$7)-(((PI()*($C$21/2)^2*(($C$21/2)*$AZ$7))/3)*$T$29)))</f>
        <v>120042.7212174169</v>
      </c>
      <c r="U253" s="73">
        <v>22.2</v>
      </c>
      <c r="V253" s="85">
        <f t="shared" si="30"/>
        <v>120864.99129538203</v>
      </c>
      <c r="W253" s="57">
        <v>22.2</v>
      </c>
      <c r="X253" s="86">
        <f>IF($W253&gt;$G$20,IF('Silo Levels'!$L$15="Pumping",((PI()*((($C$19+$G$20)-$W253)*($O$20/($O$19/2)))^2*((($O$20+$G$20)-$W253))/3)*$X$29)+(((PI()*((($C$19+$G$20)-$W253)*($O$20/($O$19/2)))^2*(((($C$19+$G$20)-$W253)*($O$20/($O$19/2)))*$AZ$8))/3)*$X$29),(((PI()*((($C$19+$G$20)-$W253)*($O$20/($O$19/2)))^2*((($O$20+$G$20)-$W253)/3))*$X$29)-((PI()*((($C$19+$G$20)-$W253)*($O$20/($O$19/2)))^2*(((($C$19+$G$20)-$W253)*($O$20/($O$19/2)))*$AZ$8)/3)*$X$29))),IF('Silo Levels'!$L$15="Pumping",(($D$18*$X$29)+((PI()*(($C$21/2)^2)*($G$20-$W253))*$X$29))+((($D$18+$H$18)/3)*$BE$8)+(((PI()*($C$21/2)^2*(($C$21/2)*$AZ$8))/3)*$X$29),(($D$18*$X$29)+((PI()*(($C$21/2)^2)*($G$20-$W253))*$X$29))+((($D$18+$H$18)/3)*$BE$8)-(((PI()*($C$21/2)^2*(($C$21/2)*$AZ$8))/3)*$X$29)))</f>
        <v>116993.56351251253</v>
      </c>
      <c r="Y253" s="73">
        <v>22.2</v>
      </c>
      <c r="Z253" s="85">
        <f t="shared" si="31"/>
        <v>118984.91507721345</v>
      </c>
      <c r="AA253" s="57">
        <v>22.2</v>
      </c>
      <c r="AB253" s="86">
        <f>IF($AA253&gt;$G$20,IF('Silo Levels'!$L$16="Pumping",((PI()*((($C$19+$G$20)-$AA253)*($O$20/($O$19/2)))^2*((($O$20+$G$20)-$AA253))/3)*$AB$29)+(((PI()*((($C$19+$G$20)-$AA253)*($O$20/($O$19/2)))^2*(((($C$19+$G$20)-$AA253)*($O$20/($O$19/2)))*$AZ$9))/3)*$AB$29),(((PI()*((($C$19+$G$20)-$AA253)*($O$20/($O$19/2)))^2*((($O$20+$G$20)-$AA253)/3))*$AB$29)-((PI()*((($C$19+$G$20)-$AA253)*($O$20/($O$19/2)))^2*(((($C$19+$G$20)-$AA253)*($O$20/($O$19/2)))*$AZ$9)/3)*$AB$29))),IF('Silo Levels'!$L$16="Pumping",(($D$18*$AB$29)+((PI()*(($C$21/2)^2)*($G$20-$AA253))*$AB$29))+((($D$18+$H$18)/3)*$BE$9)+(((PI()*($C$21/2)^2*(($C$21/2)*$AZ$9))/3)*$AB$29),(($D$18*$AB$29)+((PI()*(($C$21/2)^2)*($G$20-$AA253))*$AB$29))+((($D$18+$H$18)/3)*$BE$9)-(((PI()*($C$21/2)^2*(($C$21/2)*$AZ$9))/3)*$AB$29)))</f>
        <v>115174.70935266223</v>
      </c>
      <c r="AC253" s="73">
        <v>22.2</v>
      </c>
      <c r="AD253" s="85">
        <f t="shared" si="32"/>
        <v>118307.1252596214</v>
      </c>
      <c r="AE253" s="57">
        <v>22.2</v>
      </c>
      <c r="AF253" s="86">
        <f>IF($AE253&gt;$G$20,IF('Silo Levels'!$L$17="Pumping",((PI()*((($C$19+$G$20)-$AE253)*($O$20/($O$19/2)))^2*((($O$20+$G$20)-$AE253))/3)*$AF$29)+(((PI()*((($C$19+$G$20)-$AE253)*($O$20/($O$19/2)))^2*(((($C$19+$G$20)-$AE253)*($O$20/($O$19/2)))*$AZ$10))/3)*$AF$29),(((PI()*((($C$19+$G$20)-$AE253)*($O$20/($O$19/2)))^2*((($O$20+$G$20)-$AE253)/3))*$AF$29)-((PI()*((($C$19+$G$20)-$AE253)*($O$20/($O$19/2)))^2*(((($C$19+$G$20)-$AE253)*($O$20/($O$19/2)))*$AZ$10)/3)*$AF$29))),IF('Silo Levels'!$L$17="Pumping",(($D$18*$AF$29)+((PI()*(($C$21/2)^2)*($G$20-$AE253))*$AF$29))+((($D$18+$H$18)/3)*$BE$10)+(((PI()*($C$21/2)^2*(($C$21/2)*$AZ$10))/3)*$AF$29),(($D$18*$AF$29)+((PI()*(($C$21/2)^2)*($G$20-$AE253))*$AF$29))+((($D$18+$H$18)/3)*$BE$10)-(((PI()*($C$21/2)^2*(($C$21/2)*$AZ$10))/3)*$AF$29)))</f>
        <v>114518.99081459554</v>
      </c>
      <c r="AG253" s="73">
        <v>22.2</v>
      </c>
      <c r="AH253" s="85">
        <f t="shared" si="33"/>
        <v>118837.12115147077</v>
      </c>
      <c r="AI253" s="57">
        <v>22.2</v>
      </c>
      <c r="AJ253" s="86">
        <f>IF($AI253&gt;$G$20,IF('Silo Levels'!$L$18="Pumping",((PI()*((($C$19+$G$20)-$AI253)*($O$20/($O$19/2)))^2*((($O$20+$G$20)-$AI253))/3)*$AJ$29)+(((PI()*((($C$19+$G$20)-$AI253)*($O$20/($O$19/2)))^2*(((($C$19+$G$20)-$AI253)*($O$20/($O$19/2)))*$AZ$11))/3)*$AJ$29),(((PI()*((($C$19+$G$20)-$AI253)*($O$20/($O$19/2)))^2*((($O$20+$G$20)-$AI253)/3))*$AJ$29)-((PI()*((($C$19+$G$20)-$AI253)*($O$20/($O$19/2)))^2*(((($C$19+$G$20)-$AI253)*($O$20/($O$19/2)))*$AZ$11)/3)*$AJ$29))),IF('Silo Levels'!$L$18="Pumping",(($D$18*$AJ$29)+((PI()*(($C$21/2)^2)*($G$20-$AI253))*$AJ$29))+((($D$18+$H$18)/3)*$BE$11)+(((PI()*($C$21/2)^2*(($C$21/2)*$AZ$11))/3)*$AJ$29),(($D$18*$AJ$29)+((PI()*(($C$21/2)^2)*($G$20-$AI253))*$AJ$29))+((($D$18+$H$18)/3)*$BE$11)-(((PI()*($C$21/2)^2*(($C$21/2)*$AZ$11))/3)*$AJ$29)))</f>
        <v>115031.72812985866</v>
      </c>
    </row>
    <row r="254" spans="1:36" x14ac:dyDescent="0.3">
      <c r="A254" s="48">
        <v>22.3</v>
      </c>
      <c r="B254" s="90">
        <f t="shared" si="34"/>
        <v>53615.485851684629</v>
      </c>
      <c r="C254" s="62">
        <v>22.3</v>
      </c>
      <c r="D254" s="63">
        <f>IF($C254&gt;$G$6,IF('Silo Levels'!$L$10="Pumping",((PI()*((($C$5+$G$6)-$C254)*($O$6/($O$5/2)))^2*((($O$6+$G$6)-$C254))/3)*$D$29)+(((PI()*((($C$5+$G$6)-$C254)*($O$6/($O$5/2)))^2*(((($C$5+$G$6)-$C254)*($O$6/($O$5/2)))*$AZ$3))/3)*$D$29),(((PI()*((($C$5+$G$6)-$C254)*($O$6/($O$5/2)))^2*((($O$6+$G$6)-$C254)/3))*$D$29)-((PI()*((($C$5+$G$6)-$C254)*($O$6/($O$5/2)))^2*(((($C$5+$G$6)-$C254)*($O$6/($O$5/2)))*$AZ$3)/3)*$D$29))),IF('Silo Levels'!$L$10="Pumping",(($D$4*$D$29)+((PI()*(($C$7/2)^2)*(G$6-$C254))*$D$29))+((($D$4+$H$4)/3)*$BF$3)+(((PI()*($C$7/2)^2*(($C$7/2)*$AZ$3))/3)*$D$29),(($D$4*$D$29)+((PI()*(($C$7/2)^2)*($G$6-$C254))*$D$29))+((($D$4+$H$4)/3)*$BF$3)-(((PI()*($C$7/2)^2*(($C$7/2)*$AZ$3))/3)*$D$29)))</f>
        <v>50559.979101978432</v>
      </c>
      <c r="E254" s="73">
        <v>22.3</v>
      </c>
      <c r="F254" s="90">
        <f t="shared" si="35"/>
        <v>46824.244819770982</v>
      </c>
      <c r="G254" s="62">
        <v>22.3</v>
      </c>
      <c r="H254" s="63">
        <f>IF($G254&gt;$G$6,IF('Silo Levels'!$L$11="Pumping",((PI()*((($C$5+$G$6)-$G254)*($O$6/($O$5/2)))^2*((($O$6+$G$6)-$G254))/3)*$H$29)+(((PI()*((($C$5+$G$6)-$G254)*($O$6/($O$5/2)))^2*(((($C$5+$G$6)-$G254)*($O$6/($O$5/2)))*$AZ$4))/3)*$H$29),(((PI()*((($C$5+$G$6)-$G254)*($O$6/($O$5/2)))^2*((($O$6+$G$6)-$G254)/3))*$H$29)-((PI()*((($C$5+$G$6)-$G254)*($O$6/($O$5/2)))^2*(((($C$5+$G$6)-$G254)*($O$6/($O$5/2)))*$AZ$4)/3)*$H$29))),IF('Silo Levels'!$L$11="Pumping",(($D$4*$H$29)+((PI()*(($C$7/2)^2)*(G$6-$G254))*$H$29))+((($D$4+$H$4)/3)*$BF$4)+(((PI()*($C$7/2)^2*(($C$7/2)*$AZ$4))/3)*$H$29),(($D$4*$H$29)+((PI()*(($C$7/2)^2)*($G$6-$G254))*$H$29))+((($D$4+$H$4)/3)*$BF$4)-(((PI()*($C$7/2)^2*(($C$7/2)*$AZ$4))/3)*$H$29)))</f>
        <v>44160.469704642499</v>
      </c>
      <c r="I254" s="73">
        <v>22.3</v>
      </c>
      <c r="J254" s="85">
        <f t="shared" si="27"/>
        <v>242032.01086128267</v>
      </c>
      <c r="K254" s="57">
        <v>22.3</v>
      </c>
      <c r="L254" s="86">
        <f>IF($K254&gt;$G$13,IF('Silo Levels'!$L$12="Pumping",((PI()*((($C$12+$G$13)-$K254)*($O$13/($O$12/2)))^2*((($O$13+$G$13)-$K254))/3)*$L$29)+(((PI()*((($C$12+$G$13)-$K254)*($O$13/($O$12/2)))^2*(((($C$12+$G$13)-$K254)*($O$13/($O$12/2)))*$AZ$5))/3)*$L$29),(((PI()*((($C$12+$G$13)-$K254)*($O$13/($O$12/2)))^2*((($O$13+$G$13)-$K254)/3))*$L$29)-((PI()*((($C$12+$G$13)-$K254)*($O$13/($O$12/2)))^2*(((($C$12+$G$13)-$K254)*($O$13/($O$12/2)))*$AZ$5)/3)*$L$29))),IF('Silo Levels'!$L$12="Pumping",(($D$11*$L$29)+((PI()*(($C$14/2)^2)*($G$13-$K254))*$L$29))+((($D$11+$H$11)/3)*$BE$5)+(((PI()*($C$14/2)^2*(($C$14/2)*$AZ$5))/3)*$L$29),(($D$11*$L$29)+((PI()*(($C$14/2)^2)*($G$13-$K254))*$L$29))+((($D$11+$H$11)/3)*$BE$5)-(((PI()*($C$14/2)^2*(($C$14/2)*$AZ$5))/3)*$L$29)))</f>
        <v>227834.00418168324</v>
      </c>
      <c r="M254" s="73">
        <v>22.3</v>
      </c>
      <c r="N254" s="85">
        <f t="shared" si="28"/>
        <v>127019.84770448886</v>
      </c>
      <c r="O254" s="57">
        <v>22.3</v>
      </c>
      <c r="P254" s="86">
        <f>IF($O254&gt;$G$20,IF('Silo Levels'!$L$13="Pumping",((PI()*((($C$19+$G$20)-$O254)*($O$20/($O$19/2)))^2*((($O$20+$G$20)-$O254))/3)*$P$29)+(((PI()*((($C$19+$G$20)-$O254)*($O$20/($O$19/2)))^2*(((($C$19+$G$20)-$O254)*($O$20/($O$19/2)))*$AZ$6))/3)*$P$29),(((PI()*((($C$19+$G$20)-$O254)*($O$20/($O$19/2)))^2*((($O$20+$G$20)-$O254)/3))*$P$29)-((PI()*((($C$19+$G$20)-$O254)*($O$20/($O$19/2)))^2*(((($C$19+$G$20)-$O254)*($O$20/($O$19/2)))*$AZ$6)/3)*$P$29))),IF('Silo Levels'!$L$13="Pumping",(($D$18*$P$29)+((PI()*(($C$21/2)^2)*($G$20-$O254))*$P$29))+((($D$18+$H$18)/3)*$BE$6)+(((PI()*($C$21/2)^2*(($C$21/2)*$AZ$6))/3)*$P$29),(($D$18*$P$29)+((PI()*(($C$21/2)^2)*($G$20-$O254))*$P$29))+((($D$18+$H$18)/3)*$BE$6)-(((PI()*($C$21/2)^2*(($C$21/2)*$AZ$6))/3)*$P$29)))</f>
        <v>122934.64637246409</v>
      </c>
      <c r="Q254" s="73">
        <v>22.3</v>
      </c>
      <c r="R254" s="85">
        <f t="shared" si="29"/>
        <v>123617.99185102481</v>
      </c>
      <c r="S254" s="57">
        <v>22.3</v>
      </c>
      <c r="T254" s="86">
        <f>IF($S254&gt;$G$20,IF('Silo Levels'!$L$14="Pumping",((PI()*((($C$19+$G$20)-$S254)*($O$20/($O$19/2)))^2*((($O$20+$G$20)-$S254))/3)*$T$29)+(((PI()*((($C$19+$G$20)-$S254)*($O$20/($O$19/2)))^2*(((($C$19+$G$20)-$S254)*($O$20/($O$19/2)))*$AZ$7))/3)*$T$29),(((PI()*((($C$19+$G$20)-$S254)*($O$20/($O$19/2)))^2*((($O$20+$G$20)-$S254)/3))*$T$29)-((PI()*((($C$19+$G$20)-$S254)*($O$20/($O$19/2)))^2*(((($C$19+$G$20)-$S254)*($O$20/($O$19/2)))*$AZ$7)/3)*$T$29))),IF('Silo Levels'!$L$14="Pumping",(($D$18*$T$29)+((PI()*(($C$21/2)^2)*($G$20-$S254))*$T$29))+((($D$18+$H$18)/3)*$BE$7)+(((PI()*($C$21/2)^2*(($C$21/2)*$AZ$7))/3)*$T$29),(($D$18*$T$29)+((PI()*(($C$21/2)^2)*($G$20-$S254))*$T$29))+((($D$18+$H$18)/3)*$BE$7)-(((PI()*($C$21/2)^2*(($C$21/2)*$AZ$7))/3)*$T$29)))</f>
        <v>119643.93037989594</v>
      </c>
      <c r="U254" s="73">
        <v>22.3</v>
      </c>
      <c r="V254" s="85">
        <f t="shared" si="30"/>
        <v>120476.499587554</v>
      </c>
      <c r="W254" s="57">
        <v>22.3</v>
      </c>
      <c r="X254" s="86">
        <f>IF($W254&gt;$G$20,IF('Silo Levels'!$L$15="Pumping",((PI()*((($C$19+$G$20)-$W254)*($O$20/($O$19/2)))^2*((($O$20+$G$20)-$W254))/3)*$X$29)+(((PI()*((($C$19+$G$20)-$W254)*($O$20/($O$19/2)))^2*(((($C$19+$G$20)-$W254)*($O$20/($O$19/2)))*$AZ$8))/3)*$X$29),(((PI()*((($C$19+$G$20)-$W254)*($O$20/($O$19/2)))^2*((($O$20+$G$20)-$W254)/3))*$X$29)-((PI()*((($C$19+$G$20)-$W254)*($O$20/($O$19/2)))^2*(((($C$19+$G$20)-$W254)*($O$20/($O$19/2)))*$AZ$8)/3)*$X$29))),IF('Silo Levels'!$L$15="Pumping",(($D$18*$X$29)+((PI()*(($C$21/2)^2)*($G$20-$W254))*$X$29))+((($D$18+$H$18)/3)*$BE$8)+(((PI()*($C$21/2)^2*(($C$21/2)*$AZ$8))/3)*$X$29),(($D$18*$X$29)+((PI()*(($C$21/2)^2)*($G$20-$W254))*$X$29))+((($D$18+$H$18)/3)*$BE$8)-(((PI()*($C$21/2)^2*(($C$21/2)*$AZ$8))/3)*$X$29)))</f>
        <v>116605.0718046845</v>
      </c>
      <c r="Y254" s="73">
        <v>22.3</v>
      </c>
      <c r="Z254" s="85">
        <f t="shared" si="31"/>
        <v>118602.56690694488</v>
      </c>
      <c r="AA254" s="57">
        <v>22.3</v>
      </c>
      <c r="AB254" s="86">
        <f>IF($AA254&gt;$G$20,IF('Silo Levels'!$L$16="Pumping",((PI()*((($C$19+$G$20)-$AA254)*($O$20/($O$19/2)))^2*((($O$20+$G$20)-$AA254))/3)*$AB$29)+(((PI()*((($C$19+$G$20)-$AA254)*($O$20/($O$19/2)))^2*(((($C$19+$G$20)-$AA254)*($O$20/($O$19/2)))*$AZ$9))/3)*$AB$29),(((PI()*((($C$19+$G$20)-$AA254)*($O$20/($O$19/2)))^2*((($O$20+$G$20)-$AA254)/3))*$AB$29)-((PI()*((($C$19+$G$20)-$AA254)*($O$20/($O$19/2)))^2*(((($C$19+$G$20)-$AA254)*($O$20/($O$19/2)))*$AZ$9)/3)*$AB$29))),IF('Silo Levels'!$L$16="Pumping",(($D$18*$AB$29)+((PI()*(($C$21/2)^2)*($G$20-$AA254))*$AB$29))+((($D$18+$H$18)/3)*$BE$9)+(((PI()*($C$21/2)^2*(($C$21/2)*$AZ$9))/3)*$AB$29),(($D$18*$AB$29)+((PI()*(($C$21/2)^2)*($G$20-$AA254))*$AB$29))+((($D$18+$H$18)/3)*$BE$9)-(((PI()*($C$21/2)^2*(($C$21/2)*$AZ$9))/3)*$AB$29)))</f>
        <v>114792.36118239367</v>
      </c>
      <c r="AC254" s="73">
        <v>22.3</v>
      </c>
      <c r="AD254" s="85">
        <f t="shared" si="32"/>
        <v>117926.99190764668</v>
      </c>
      <c r="AE254" s="57">
        <v>22.3</v>
      </c>
      <c r="AF254" s="86">
        <f>IF($AE254&gt;$G$20,IF('Silo Levels'!$L$17="Pumping",((PI()*((($C$19+$G$20)-$AE254)*($O$20/($O$19/2)))^2*((($O$20+$G$20)-$AE254))/3)*$AF$29)+(((PI()*((($C$19+$G$20)-$AE254)*($O$20/($O$19/2)))^2*(((($C$19+$G$20)-$AE254)*($O$20/($O$19/2)))*$AZ$10))/3)*$AF$29),(((PI()*((($C$19+$G$20)-$AE254)*($O$20/($O$19/2)))^2*((($O$20+$G$20)-$AE254)/3))*$AF$29)-((PI()*((($C$19+$G$20)-$AE254)*($O$20/($O$19/2)))^2*(((($C$19+$G$20)-$AE254)*($O$20/($O$19/2)))*$AZ$10)/3)*$AF$29))),IF('Silo Levels'!$L$17="Pumping",(($D$18*$AF$29)+((PI()*(($C$21/2)^2)*($G$20-$AE254))*$AF$29))+((($D$18+$H$18)/3)*$BE$10)+(((PI()*($C$21/2)^2*(($C$21/2)*$AZ$10))/3)*$AF$29),(($D$18*$AF$29)+((PI()*(($C$21/2)^2)*($G$20-$AE254))*$AF$29))+((($D$18+$H$18)/3)*$BE$10)-(((PI()*($C$21/2)^2*(($C$21/2)*$AZ$10))/3)*$AF$29)))</f>
        <v>114138.85746262081</v>
      </c>
      <c r="AG254" s="73">
        <v>22.3</v>
      </c>
      <c r="AH254" s="85">
        <f t="shared" si="33"/>
        <v>118455.25592839609</v>
      </c>
      <c r="AI254" s="57">
        <v>22.3</v>
      </c>
      <c r="AJ254" s="86">
        <f>IF($AI254&gt;$G$20,IF('Silo Levels'!$L$18="Pumping",((PI()*((($C$19+$G$20)-$AI254)*($O$20/($O$19/2)))^2*((($O$20+$G$20)-$AI254))/3)*$AJ$29)+(((PI()*((($C$19+$G$20)-$AI254)*($O$20/($O$19/2)))^2*(((($C$19+$G$20)-$AI254)*($O$20/($O$19/2)))*$AZ$11))/3)*$AJ$29),(((PI()*((($C$19+$G$20)-$AI254)*($O$20/($O$19/2)))^2*((($O$20+$G$20)-$AI254)/3))*$AJ$29)-((PI()*((($C$19+$G$20)-$AI254)*($O$20/($O$19/2)))^2*(((($C$19+$G$20)-$AI254)*($O$20/($O$19/2)))*$AZ$11)/3)*$AJ$29))),IF('Silo Levels'!$L$18="Pumping",(($D$18*$AJ$29)+((PI()*(($C$21/2)^2)*($G$20-$AI254))*$AJ$29))+((($D$18+$H$18)/3)*$BE$11)+(((PI()*($C$21/2)^2*(($C$21/2)*$AZ$11))/3)*$AJ$29),(($D$18*$AJ$29)+((PI()*(($C$21/2)^2)*($G$20-$AI254))*$AJ$29))+((($D$18+$H$18)/3)*$BE$11)-(((PI()*($C$21/2)^2*(($C$21/2)*$AZ$11))/3)*$AJ$29)))</f>
        <v>114649.86290678398</v>
      </c>
    </row>
    <row r="255" spans="1:36" x14ac:dyDescent="0.3">
      <c r="A255" s="48">
        <v>22.4</v>
      </c>
      <c r="B255" s="90">
        <f t="shared" si="34"/>
        <v>53177.463978157823</v>
      </c>
      <c r="C255" s="62">
        <v>22.4</v>
      </c>
      <c r="D255" s="63">
        <f>IF($C255&gt;$G$6,IF('Silo Levels'!$L$10="Pumping",((PI()*((($C$5+$G$6)-$C255)*($O$6/($O$5/2)))^2*((($O$6+$G$6)-$C255))/3)*$D$29)+(((PI()*((($C$5+$G$6)-$C255)*($O$6/($O$5/2)))^2*(((($C$5+$G$6)-$C255)*($O$6/($O$5/2)))*$AZ$3))/3)*$D$29),(((PI()*((($C$5+$G$6)-$C255)*($O$6/($O$5/2)))^2*((($O$6+$G$6)-$C255)/3))*$D$29)-((PI()*((($C$5+$G$6)-$C255)*($O$6/($O$5/2)))^2*(((($C$5+$G$6)-$C255)*($O$6/($O$5/2)))*$AZ$3)/3)*$D$29))),IF('Silo Levels'!$L$10="Pumping",(($D$4*$D$29)+((PI()*(($C$7/2)^2)*(G$6-$C255))*$D$29))+((($D$4+$H$4)/3)*$BF$3)+(((PI()*($C$7/2)^2*(($C$7/2)*$AZ$3))/3)*$D$29),(($D$4*$D$29)+((PI()*(($C$7/2)^2)*($G$6-$C255))*$D$29))+((($D$4+$H$4)/3)*$BF$3)-(((PI()*($C$7/2)^2*(($C$7/2)*$AZ$3))/3)*$D$29)))</f>
        <v>50121.957228451625</v>
      </c>
      <c r="E255" s="73">
        <v>22.4</v>
      </c>
      <c r="F255" s="90">
        <f t="shared" si="35"/>
        <v>46442.37959669633</v>
      </c>
      <c r="G255" s="62">
        <v>22.4</v>
      </c>
      <c r="H255" s="63">
        <f>IF($G255&gt;$G$6,IF('Silo Levels'!$L$11="Pumping",((PI()*((($C$5+$G$6)-$G255)*($O$6/($O$5/2)))^2*((($O$6+$G$6)-$G255))/3)*$H$29)+(((PI()*((($C$5+$G$6)-$G255)*($O$6/($O$5/2)))^2*(((($C$5+$G$6)-$G255)*($O$6/($O$5/2)))*$AZ$4))/3)*$H$29),(((PI()*((($C$5+$G$6)-$G255)*($O$6/($O$5/2)))^2*((($O$6+$G$6)-$G255)/3))*$H$29)-((PI()*((($C$5+$G$6)-$G255)*($O$6/($O$5/2)))^2*(((($C$5+$G$6)-$G255)*($O$6/($O$5/2)))*$AZ$4)/3)*$H$29))),IF('Silo Levels'!$L$11="Pumping",(($D$4*$H$29)+((PI()*(($C$7/2)^2)*(G$6-$G255))*$H$29))+((($D$4+$H$4)/3)*$BF$4)+(((PI()*($C$7/2)^2*(($C$7/2)*$AZ$4))/3)*$H$29),(($D$4*$H$29)+((PI()*(($C$7/2)^2)*($G$6-$G255))*$H$29))+((($D$4+$H$4)/3)*$BF$4)-(((PI()*($C$7/2)^2*(($C$7/2)*$AZ$4))/3)*$H$29)))</f>
        <v>43778.604481567847</v>
      </c>
      <c r="I255" s="73">
        <v>22.4</v>
      </c>
      <c r="J255" s="85">
        <f t="shared" si="27"/>
        <v>241113.04602765167</v>
      </c>
      <c r="K255" s="57">
        <v>22.4</v>
      </c>
      <c r="L255" s="86">
        <f>IF($K255&gt;$G$13,IF('Silo Levels'!$L$12="Pumping",((PI()*((($C$12+$G$13)-$K255)*($O$13/($O$12/2)))^2*((($O$13+$G$13)-$K255))/3)*$L$29)+(((PI()*((($C$12+$G$13)-$K255)*($O$13/($O$12/2)))^2*(((($C$12+$G$13)-$K255)*($O$13/($O$12/2)))*$AZ$5))/3)*$L$29),(((PI()*((($C$12+$G$13)-$K255)*($O$13/($O$12/2)))^2*((($O$13+$G$13)-$K255)/3))*$L$29)-((PI()*((($C$12+$G$13)-$K255)*($O$13/($O$12/2)))^2*(((($C$12+$G$13)-$K255)*($O$13/($O$12/2)))*$AZ$5)/3)*$L$29))),IF('Silo Levels'!$L$12="Pumping",(($D$11*$L$29)+((PI()*(($C$14/2)^2)*($G$13-$K255))*$L$29))+((($D$11+$H$11)/3)*$BE$5)+(((PI()*($C$14/2)^2*(($C$14/2)*$AZ$5))/3)*$L$29),(($D$11*$L$29)+((PI()*(($C$14/2)^2)*($G$13-$K255))*$L$29))+((($D$11+$H$11)/3)*$BE$5)-(((PI()*($C$14/2)^2*(($C$14/2)*$AZ$5))/3)*$L$29)))</f>
        <v>226915.03934805223</v>
      </c>
      <c r="M255" s="73">
        <v>22.4</v>
      </c>
      <c r="N255" s="85">
        <f t="shared" si="28"/>
        <v>126609.90415618812</v>
      </c>
      <c r="O255" s="57">
        <v>22.4</v>
      </c>
      <c r="P255" s="86">
        <f>IF($O255&gt;$G$20,IF('Silo Levels'!$L$13="Pumping",((PI()*((($C$19+$G$20)-$O255)*($O$20/($O$19/2)))^2*((($O$20+$G$20)-$O255))/3)*$P$29)+(((PI()*((($C$19+$G$20)-$O255)*($O$20/($O$19/2)))^2*(((($C$19+$G$20)-$O255)*($O$20/($O$19/2)))*$AZ$6))/3)*$P$29),(((PI()*((($C$19+$G$20)-$O255)*($O$20/($O$19/2)))^2*((($O$20+$G$20)-$O255)/3))*$P$29)-((PI()*((($C$19+$G$20)-$O255)*($O$20/($O$19/2)))^2*(((($C$19+$G$20)-$O255)*($O$20/($O$19/2)))*$AZ$6)/3)*$P$29))),IF('Silo Levels'!$L$13="Pumping",(($D$18*$P$29)+((PI()*(($C$21/2)^2)*($G$20-$O255))*$P$29))+((($D$18+$H$18)/3)*$BE$6)+(((PI()*($C$21/2)^2*(($C$21/2)*$AZ$6))/3)*$P$29),(($D$18*$P$29)+((PI()*(($C$21/2)^2)*($G$20-$O255))*$P$29))+((($D$18+$H$18)/3)*$BE$6)-(((PI()*($C$21/2)^2*(($C$21/2)*$AZ$6))/3)*$P$29)))</f>
        <v>122524.70282416335</v>
      </c>
      <c r="Q255" s="73">
        <v>22.4</v>
      </c>
      <c r="R255" s="85">
        <f t="shared" si="29"/>
        <v>123219.20101350387</v>
      </c>
      <c r="S255" s="57">
        <v>22.4</v>
      </c>
      <c r="T255" s="86">
        <f>IF($S255&gt;$G$20,IF('Silo Levels'!$L$14="Pumping",((PI()*((($C$19+$G$20)-$S255)*($O$20/($O$19/2)))^2*((($O$20+$G$20)-$S255))/3)*$T$29)+(((PI()*((($C$19+$G$20)-$S255)*($O$20/($O$19/2)))^2*(((($C$19+$G$20)-$S255)*($O$20/($O$19/2)))*$AZ$7))/3)*$T$29),(((PI()*((($C$19+$G$20)-$S255)*($O$20/($O$19/2)))^2*((($O$20+$G$20)-$S255)/3))*$T$29)-((PI()*((($C$19+$G$20)-$S255)*($O$20/($O$19/2)))^2*(((($C$19+$G$20)-$S255)*($O$20/($O$19/2)))*$AZ$7)/3)*$T$29))),IF('Silo Levels'!$L$14="Pumping",(($D$18*$T$29)+((PI()*(($C$21/2)^2)*($G$20-$S255))*$T$29))+((($D$18+$H$18)/3)*$BE$7)+(((PI()*($C$21/2)^2*(($C$21/2)*$AZ$7))/3)*$T$29),(($D$18*$T$29)+((PI()*(($C$21/2)^2)*($G$20-$S255))*$T$29))+((($D$18+$H$18)/3)*$BE$7)-(((PI()*($C$21/2)^2*(($C$21/2)*$AZ$7))/3)*$T$29)))</f>
        <v>119245.13954237501</v>
      </c>
      <c r="U255" s="73">
        <v>22.4</v>
      </c>
      <c r="V255" s="85">
        <f t="shared" si="30"/>
        <v>120088.00787972599</v>
      </c>
      <c r="W255" s="57">
        <v>22.4</v>
      </c>
      <c r="X255" s="86">
        <f>IF($W255&gt;$G$20,IF('Silo Levels'!$L$15="Pumping",((PI()*((($C$19+$G$20)-$W255)*($O$20/($O$19/2)))^2*((($O$20+$G$20)-$W255))/3)*$X$29)+(((PI()*((($C$19+$G$20)-$W255)*($O$20/($O$19/2)))^2*(((($C$19+$G$20)-$W255)*($O$20/($O$19/2)))*$AZ$8))/3)*$X$29),(((PI()*((($C$19+$G$20)-$W255)*($O$20/($O$19/2)))^2*((($O$20+$G$20)-$W255)/3))*$X$29)-((PI()*((($C$19+$G$20)-$W255)*($O$20/($O$19/2)))^2*(((($C$19+$G$20)-$W255)*($O$20/($O$19/2)))*$AZ$8)/3)*$X$29))),IF('Silo Levels'!$L$15="Pumping",(($D$18*$X$29)+((PI()*(($C$21/2)^2)*($G$20-$W255))*$X$29))+((($D$18+$H$18)/3)*$BE$8)+(((PI()*($C$21/2)^2*(($C$21/2)*$AZ$8))/3)*$X$29),(($D$18*$X$29)+((PI()*(($C$21/2)^2)*($G$20-$W255))*$X$29))+((($D$18+$H$18)/3)*$BE$8)-(((PI()*($C$21/2)^2*(($C$21/2)*$AZ$8))/3)*$X$29)))</f>
        <v>116216.58009685649</v>
      </c>
      <c r="Y255" s="73">
        <v>22.4</v>
      </c>
      <c r="Z255" s="85">
        <f t="shared" si="31"/>
        <v>118220.21873667634</v>
      </c>
      <c r="AA255" s="57">
        <v>22.4</v>
      </c>
      <c r="AB255" s="86">
        <f>IF($AA255&gt;$G$20,IF('Silo Levels'!$L$16="Pumping",((PI()*((($C$19+$G$20)-$AA255)*($O$20/($O$19/2)))^2*((($O$20+$G$20)-$AA255))/3)*$AB$29)+(((PI()*((($C$19+$G$20)-$AA255)*($O$20/($O$19/2)))^2*(((($C$19+$G$20)-$AA255)*($O$20/($O$19/2)))*$AZ$9))/3)*$AB$29),(((PI()*((($C$19+$G$20)-$AA255)*($O$20/($O$19/2)))^2*((($O$20+$G$20)-$AA255)/3))*$AB$29)-((PI()*((($C$19+$G$20)-$AA255)*($O$20/($O$19/2)))^2*(((($C$19+$G$20)-$AA255)*($O$20/($O$19/2)))*$AZ$9)/3)*$AB$29))),IF('Silo Levels'!$L$16="Pumping",(($D$18*$AB$29)+((PI()*(($C$21/2)^2)*($G$20-$AA255))*$AB$29))+((($D$18+$H$18)/3)*$BE$9)+(((PI()*($C$21/2)^2*(($C$21/2)*$AZ$9))/3)*$AB$29),(($D$18*$AB$29)+((PI()*(($C$21/2)^2)*($G$20-$AA255))*$AB$29))+((($D$18+$H$18)/3)*$BE$9)-(((PI()*($C$21/2)^2*(($C$21/2)*$AZ$9))/3)*$AB$29)))</f>
        <v>114410.01301212513</v>
      </c>
      <c r="AC255" s="73">
        <v>22.4</v>
      </c>
      <c r="AD255" s="85">
        <f t="shared" si="32"/>
        <v>117546.85855567196</v>
      </c>
      <c r="AE255" s="57">
        <v>22.4</v>
      </c>
      <c r="AF255" s="86">
        <f>IF($AE255&gt;$G$20,IF('Silo Levels'!$L$17="Pumping",((PI()*((($C$19+$G$20)-$AE255)*($O$20/($O$19/2)))^2*((($O$20+$G$20)-$AE255))/3)*$AF$29)+(((PI()*((($C$19+$G$20)-$AE255)*($O$20/($O$19/2)))^2*(((($C$19+$G$20)-$AE255)*($O$20/($O$19/2)))*$AZ$10))/3)*$AF$29),(((PI()*((($C$19+$G$20)-$AE255)*($O$20/($O$19/2)))^2*((($O$20+$G$20)-$AE255)/3))*$AF$29)-((PI()*((($C$19+$G$20)-$AE255)*($O$20/($O$19/2)))^2*(((($C$19+$G$20)-$AE255)*($O$20/($O$19/2)))*$AZ$10)/3)*$AF$29))),IF('Silo Levels'!$L$17="Pumping",(($D$18*$AF$29)+((PI()*(($C$21/2)^2)*($G$20-$AE255))*$AF$29))+((($D$18+$H$18)/3)*$BE$10)+(((PI()*($C$21/2)^2*(($C$21/2)*$AZ$10))/3)*$AF$29),(($D$18*$AF$29)+((PI()*(($C$21/2)^2)*($G$20-$AE255))*$AF$29))+((($D$18+$H$18)/3)*$BE$10)-(((PI()*($C$21/2)^2*(($C$21/2)*$AZ$10))/3)*$AF$29)))</f>
        <v>113758.7241106461</v>
      </c>
      <c r="AG255" s="73">
        <v>22.4</v>
      </c>
      <c r="AH255" s="85">
        <f t="shared" si="33"/>
        <v>118073.39070532144</v>
      </c>
      <c r="AI255" s="57">
        <v>22.4</v>
      </c>
      <c r="AJ255" s="86">
        <f>IF($AI255&gt;$G$20,IF('Silo Levels'!$L$18="Pumping",((PI()*((($C$19+$G$20)-$AI255)*($O$20/($O$19/2)))^2*((($O$20+$G$20)-$AI255))/3)*$AJ$29)+(((PI()*((($C$19+$G$20)-$AI255)*($O$20/($O$19/2)))^2*(((($C$19+$G$20)-$AI255)*($O$20/($O$19/2)))*$AZ$11))/3)*$AJ$29),(((PI()*((($C$19+$G$20)-$AI255)*($O$20/($O$19/2)))^2*((($O$20+$G$20)-$AI255)/3))*$AJ$29)-((PI()*((($C$19+$G$20)-$AI255)*($O$20/($O$19/2)))^2*(((($C$19+$G$20)-$AI255)*($O$20/($O$19/2)))*$AZ$11)/3)*$AJ$29))),IF('Silo Levels'!$L$18="Pumping",(($D$18*$AJ$29)+((PI()*(($C$21/2)^2)*($G$20-$AI255))*$AJ$29))+((($D$18+$H$18)/3)*$BE$11)+(((PI()*($C$21/2)^2*(($C$21/2)*$AZ$11))/3)*$AJ$29),(($D$18*$AJ$29)+((PI()*(($C$21/2)^2)*($G$20-$AI255))*$AJ$29))+((($D$18+$H$18)/3)*$BE$11)-(((PI()*($C$21/2)^2*(($C$21/2)*$AZ$11))/3)*$AJ$29)))</f>
        <v>114267.99768370933</v>
      </c>
    </row>
    <row r="256" spans="1:36" x14ac:dyDescent="0.3">
      <c r="A256" s="48">
        <v>22.5</v>
      </c>
      <c r="B256" s="90">
        <f t="shared" si="34"/>
        <v>52739.442104630994</v>
      </c>
      <c r="C256" s="62">
        <v>22.5</v>
      </c>
      <c r="D256" s="63">
        <f>IF($C256&gt;$G$6,IF('Silo Levels'!$L$10="Pumping",((PI()*((($C$5+$G$6)-$C256)*($O$6/($O$5/2)))^2*((($O$6+$G$6)-$C256))/3)*$D$29)+(((PI()*((($C$5+$G$6)-$C256)*($O$6/($O$5/2)))^2*(((($C$5+$G$6)-$C256)*($O$6/($O$5/2)))*$AZ$3))/3)*$D$29),(((PI()*((($C$5+$G$6)-$C256)*($O$6/($O$5/2)))^2*((($O$6+$G$6)-$C256)/3))*$D$29)-((PI()*((($C$5+$G$6)-$C256)*($O$6/($O$5/2)))^2*(((($C$5+$G$6)-$C256)*($O$6/($O$5/2)))*$AZ$3)/3)*$D$29))),IF('Silo Levels'!$L$10="Pumping",(($D$4*$D$29)+((PI()*(($C$7/2)^2)*(G$6-$C256))*$D$29))+((($D$4+$H$4)/3)*$BF$3)+(((PI()*($C$7/2)^2*(($C$7/2)*$AZ$3))/3)*$D$29),(($D$4*$D$29)+((PI()*(($C$7/2)^2)*($G$6-$C256))*$D$29))+((($D$4+$H$4)/3)*$BF$3)-(((PI()*($C$7/2)^2*(($C$7/2)*$AZ$3))/3)*$D$29)))</f>
        <v>49683.935354924797</v>
      </c>
      <c r="E256" s="73">
        <v>22.5</v>
      </c>
      <c r="F256" s="90">
        <f t="shared" si="35"/>
        <v>46060.514373621656</v>
      </c>
      <c r="G256" s="62">
        <v>22.5</v>
      </c>
      <c r="H256" s="63">
        <f>IF($G256&gt;$G$6,IF('Silo Levels'!$L$11="Pumping",((PI()*((($C$5+$G$6)-$G256)*($O$6/($O$5/2)))^2*((($O$6+$G$6)-$G256))/3)*$H$29)+(((PI()*((($C$5+$G$6)-$G256)*($O$6/($O$5/2)))^2*(((($C$5+$G$6)-$G256)*($O$6/($O$5/2)))*$AZ$4))/3)*$H$29),(((PI()*((($C$5+$G$6)-$G256)*($O$6/($O$5/2)))^2*((($O$6+$G$6)-$G256)/3))*$H$29)-((PI()*((($C$5+$G$6)-$G256)*($O$6/($O$5/2)))^2*(((($C$5+$G$6)-$G256)*($O$6/($O$5/2)))*$AZ$4)/3)*$H$29))),IF('Silo Levels'!$L$11="Pumping",(($D$4*$H$29)+((PI()*(($C$7/2)^2)*(G$6-$G256))*$H$29))+((($D$4+$H$4)/3)*$BF$4)+(((PI()*($C$7/2)^2*(($C$7/2)*$AZ$4))/3)*$H$29),(($D$4*$H$29)+((PI()*(($C$7/2)^2)*($G$6-$G256))*$H$29))+((($D$4+$H$4)/3)*$BF$4)-(((PI()*($C$7/2)^2*(($C$7/2)*$AZ$4))/3)*$H$29)))</f>
        <v>43396.73925849318</v>
      </c>
      <c r="I256" s="73">
        <v>22.5</v>
      </c>
      <c r="J256" s="85">
        <f t="shared" si="27"/>
        <v>240194.0811940206</v>
      </c>
      <c r="K256" s="57">
        <v>22.5</v>
      </c>
      <c r="L256" s="86">
        <f>IF($K256&gt;$G$13,IF('Silo Levels'!$L$12="Pumping",((PI()*((($C$12+$G$13)-$K256)*($O$13/($O$12/2)))^2*((($O$13+$G$13)-$K256))/3)*$L$29)+(((PI()*((($C$12+$G$13)-$K256)*($O$13/($O$12/2)))^2*(((($C$12+$G$13)-$K256)*($O$13/($O$12/2)))*$AZ$5))/3)*$L$29),(((PI()*((($C$12+$G$13)-$K256)*($O$13/($O$12/2)))^2*((($O$13+$G$13)-$K256)/3))*$L$29)-((PI()*((($C$12+$G$13)-$K256)*($O$13/($O$12/2)))^2*(((($C$12+$G$13)-$K256)*($O$13/($O$12/2)))*$AZ$5)/3)*$L$29))),IF('Silo Levels'!$L$12="Pumping",(($D$11*$L$29)+((PI()*(($C$14/2)^2)*($G$13-$K256))*$L$29))+((($D$11+$H$11)/3)*$BE$5)+(((PI()*($C$14/2)^2*(($C$14/2)*$AZ$5))/3)*$L$29),(($D$11*$L$29)+((PI()*(($C$14/2)^2)*($G$13-$K256))*$L$29))+((($D$11+$H$11)/3)*$BE$5)-(((PI()*($C$14/2)^2*(($C$14/2)*$AZ$5))/3)*$L$29)))</f>
        <v>225996.07451442117</v>
      </c>
      <c r="M256" s="73">
        <v>22.5</v>
      </c>
      <c r="N256" s="85">
        <f t="shared" si="28"/>
        <v>126199.96060788738</v>
      </c>
      <c r="O256" s="57">
        <v>22.5</v>
      </c>
      <c r="P256" s="86">
        <f>IF($O256&gt;$G$20,IF('Silo Levels'!$L$13="Pumping",((PI()*((($C$19+$G$20)-$O256)*($O$20/($O$19/2)))^2*((($O$20+$G$20)-$O256))/3)*$P$29)+(((PI()*((($C$19+$G$20)-$O256)*($O$20/($O$19/2)))^2*(((($C$19+$G$20)-$O256)*($O$20/($O$19/2)))*$AZ$6))/3)*$P$29),(((PI()*((($C$19+$G$20)-$O256)*($O$20/($O$19/2)))^2*((($O$20+$G$20)-$O256)/3))*$P$29)-((PI()*((($C$19+$G$20)-$O256)*($O$20/($O$19/2)))^2*(((($C$19+$G$20)-$O256)*($O$20/($O$19/2)))*$AZ$6)/3)*$P$29))),IF('Silo Levels'!$L$13="Pumping",(($D$18*$P$29)+((PI()*(($C$21/2)^2)*($G$20-$O256))*$P$29))+((($D$18+$H$18)/3)*$BE$6)+(((PI()*($C$21/2)^2*(($C$21/2)*$AZ$6))/3)*$P$29),(($D$18*$P$29)+((PI()*(($C$21/2)^2)*($G$20-$O256))*$P$29))+((($D$18+$H$18)/3)*$BE$6)-(((PI()*($C$21/2)^2*(($C$21/2)*$AZ$6))/3)*$P$29)))</f>
        <v>122114.75927586261</v>
      </c>
      <c r="Q256" s="73">
        <v>22.5</v>
      </c>
      <c r="R256" s="85">
        <f t="shared" si="29"/>
        <v>122820.41017598294</v>
      </c>
      <c r="S256" s="57">
        <v>22.5</v>
      </c>
      <c r="T256" s="86">
        <f>IF($S256&gt;$G$20,IF('Silo Levels'!$L$14="Pumping",((PI()*((($C$19+$G$20)-$S256)*($O$20/($O$19/2)))^2*((($O$20+$G$20)-$S256))/3)*$T$29)+(((PI()*((($C$19+$G$20)-$S256)*($O$20/($O$19/2)))^2*(((($C$19+$G$20)-$S256)*($O$20/($O$19/2)))*$AZ$7))/3)*$T$29),(((PI()*((($C$19+$G$20)-$S256)*($O$20/($O$19/2)))^2*((($O$20+$G$20)-$S256)/3))*$T$29)-((PI()*((($C$19+$G$20)-$S256)*($O$20/($O$19/2)))^2*(((($C$19+$G$20)-$S256)*($O$20/($O$19/2)))*$AZ$7)/3)*$T$29))),IF('Silo Levels'!$L$14="Pumping",(($D$18*$T$29)+((PI()*(($C$21/2)^2)*($G$20-$S256))*$T$29))+((($D$18+$H$18)/3)*$BE$7)+(((PI()*($C$21/2)^2*(($C$21/2)*$AZ$7))/3)*$T$29),(($D$18*$T$29)+((PI()*(($C$21/2)^2)*($G$20-$S256))*$T$29))+((($D$18+$H$18)/3)*$BE$7)-(((PI()*($C$21/2)^2*(($C$21/2)*$AZ$7))/3)*$T$29)))</f>
        <v>118846.34870485407</v>
      </c>
      <c r="U256" s="73">
        <v>22.5</v>
      </c>
      <c r="V256" s="85">
        <f t="shared" si="30"/>
        <v>119699.51617189798</v>
      </c>
      <c r="W256" s="57">
        <v>22.5</v>
      </c>
      <c r="X256" s="86">
        <f>IF($W256&gt;$G$20,IF('Silo Levels'!$L$15="Pumping",((PI()*((($C$19+$G$20)-$W256)*($O$20/($O$19/2)))^2*((($O$20+$G$20)-$W256))/3)*$X$29)+(((PI()*((($C$19+$G$20)-$W256)*($O$20/($O$19/2)))^2*(((($C$19+$G$20)-$W256)*($O$20/($O$19/2)))*$AZ$8))/3)*$X$29),(((PI()*((($C$19+$G$20)-$W256)*($O$20/($O$19/2)))^2*((($O$20+$G$20)-$W256)/3))*$X$29)-((PI()*((($C$19+$G$20)-$W256)*($O$20/($O$19/2)))^2*(((($C$19+$G$20)-$W256)*($O$20/($O$19/2)))*$AZ$8)/3)*$X$29))),IF('Silo Levels'!$L$15="Pumping",(($D$18*$X$29)+((PI()*(($C$21/2)^2)*($G$20-$W256))*$X$29))+((($D$18+$H$18)/3)*$BE$8)+(((PI()*($C$21/2)^2*(($C$21/2)*$AZ$8))/3)*$X$29),(($D$18*$X$29)+((PI()*(($C$21/2)^2)*($G$20-$W256))*$X$29))+((($D$18+$H$18)/3)*$BE$8)-(((PI()*($C$21/2)^2*(($C$21/2)*$AZ$8))/3)*$X$29)))</f>
        <v>115828.08838902847</v>
      </c>
      <c r="Y256" s="73">
        <v>22.5</v>
      </c>
      <c r="Z256" s="85">
        <f t="shared" si="31"/>
        <v>117837.87056640779</v>
      </c>
      <c r="AA256" s="57">
        <v>22.5</v>
      </c>
      <c r="AB256" s="86">
        <f>IF($AA256&gt;$G$20,IF('Silo Levels'!$L$16="Pumping",((PI()*((($C$19+$G$20)-$AA256)*($O$20/($O$19/2)))^2*((($O$20+$G$20)-$AA256))/3)*$AB$29)+(((PI()*((($C$19+$G$20)-$AA256)*($O$20/($O$19/2)))^2*(((($C$19+$G$20)-$AA256)*($O$20/($O$19/2)))*$AZ$9))/3)*$AB$29),(((PI()*((($C$19+$G$20)-$AA256)*($O$20/($O$19/2)))^2*((($O$20+$G$20)-$AA256)/3))*$AB$29)-((PI()*((($C$19+$G$20)-$AA256)*($O$20/($O$19/2)))^2*(((($C$19+$G$20)-$AA256)*($O$20/($O$19/2)))*$AZ$9)/3)*$AB$29))),IF('Silo Levels'!$L$16="Pumping",(($D$18*$AB$29)+((PI()*(($C$21/2)^2)*($G$20-$AA256))*$AB$29))+((($D$18+$H$18)/3)*$BE$9)+(((PI()*($C$21/2)^2*(($C$21/2)*$AZ$9))/3)*$AB$29),(($D$18*$AB$29)+((PI()*(($C$21/2)^2)*($G$20-$AA256))*$AB$29))+((($D$18+$H$18)/3)*$BE$9)-(((PI()*($C$21/2)^2*(($C$21/2)*$AZ$9))/3)*$AB$29)))</f>
        <v>114027.66484185657</v>
      </c>
      <c r="AC256" s="73">
        <v>22.5</v>
      </c>
      <c r="AD256" s="85">
        <f t="shared" si="32"/>
        <v>117166.72520369725</v>
      </c>
      <c r="AE256" s="57">
        <v>22.5</v>
      </c>
      <c r="AF256" s="86">
        <f>IF($AE256&gt;$G$20,IF('Silo Levels'!$L$17="Pumping",((PI()*((($C$19+$G$20)-$AE256)*($O$20/($O$19/2)))^2*((($O$20+$G$20)-$AE256))/3)*$AF$29)+(((PI()*((($C$19+$G$20)-$AE256)*($O$20/($O$19/2)))^2*(((($C$19+$G$20)-$AE256)*($O$20/($O$19/2)))*$AZ$10))/3)*$AF$29),(((PI()*((($C$19+$G$20)-$AE256)*($O$20/($O$19/2)))^2*((($O$20+$G$20)-$AE256)/3))*$AF$29)-((PI()*((($C$19+$G$20)-$AE256)*($O$20/($O$19/2)))^2*(((($C$19+$G$20)-$AE256)*($O$20/($O$19/2)))*$AZ$10)/3)*$AF$29))),IF('Silo Levels'!$L$17="Pumping",(($D$18*$AF$29)+((PI()*(($C$21/2)^2)*($G$20-$AE256))*$AF$29))+((($D$18+$H$18)/3)*$BE$10)+(((PI()*($C$21/2)^2*(($C$21/2)*$AZ$10))/3)*$AF$29),(($D$18*$AF$29)+((PI()*(($C$21/2)^2)*($G$20-$AE256))*$AF$29))+((($D$18+$H$18)/3)*$BE$10)-(((PI()*($C$21/2)^2*(($C$21/2)*$AZ$10))/3)*$AF$29)))</f>
        <v>113378.59075867139</v>
      </c>
      <c r="AG256" s="73">
        <v>22.5</v>
      </c>
      <c r="AH256" s="85">
        <f t="shared" si="33"/>
        <v>117691.52548224678</v>
      </c>
      <c r="AI256" s="57">
        <v>22.5</v>
      </c>
      <c r="AJ256" s="86">
        <f>IF($AI256&gt;$G$20,IF('Silo Levels'!$L$18="Pumping",((PI()*((($C$19+$G$20)-$AI256)*($O$20/($O$19/2)))^2*((($O$20+$G$20)-$AI256))/3)*$AJ$29)+(((PI()*((($C$19+$G$20)-$AI256)*($O$20/($O$19/2)))^2*(((($C$19+$G$20)-$AI256)*($O$20/($O$19/2)))*$AZ$11))/3)*$AJ$29),(((PI()*((($C$19+$G$20)-$AI256)*($O$20/($O$19/2)))^2*((($O$20+$G$20)-$AI256)/3))*$AJ$29)-((PI()*((($C$19+$G$20)-$AI256)*($O$20/($O$19/2)))^2*(((($C$19+$G$20)-$AI256)*($O$20/($O$19/2)))*$AZ$11)/3)*$AJ$29))),IF('Silo Levels'!$L$18="Pumping",(($D$18*$AJ$29)+((PI()*(($C$21/2)^2)*($G$20-$AI256))*$AJ$29))+((($D$18+$H$18)/3)*$BE$11)+(((PI()*($C$21/2)^2*(($C$21/2)*$AZ$11))/3)*$AJ$29),(($D$18*$AJ$29)+((PI()*(($C$21/2)^2)*($G$20-$AI256))*$AJ$29))+((($D$18+$H$18)/3)*$BE$11)-(((PI()*($C$21/2)^2*(($C$21/2)*$AZ$11))/3)*$AJ$29)))</f>
        <v>113886.13246063468</v>
      </c>
    </row>
    <row r="257" spans="1:36" x14ac:dyDescent="0.3">
      <c r="A257" s="48">
        <v>22.6</v>
      </c>
      <c r="B257" s="90">
        <f t="shared" si="34"/>
        <v>52301.420231104174</v>
      </c>
      <c r="C257" s="62">
        <v>22.6</v>
      </c>
      <c r="D257" s="63">
        <f>IF($C257&gt;$G$6,IF('Silo Levels'!$L$10="Pumping",((PI()*((($C$5+$G$6)-$C257)*($O$6/($O$5/2)))^2*((($O$6+$G$6)-$C257))/3)*$D$29)+(((PI()*((($C$5+$G$6)-$C257)*($O$6/($O$5/2)))^2*(((($C$5+$G$6)-$C257)*($O$6/($O$5/2)))*$AZ$3))/3)*$D$29),(((PI()*((($C$5+$G$6)-$C257)*($O$6/($O$5/2)))^2*((($O$6+$G$6)-$C257)/3))*$D$29)-((PI()*((($C$5+$G$6)-$C257)*($O$6/($O$5/2)))^2*(((($C$5+$G$6)-$C257)*($O$6/($O$5/2)))*$AZ$3)/3)*$D$29))),IF('Silo Levels'!$L$10="Pumping",(($D$4*$D$29)+((PI()*(($C$7/2)^2)*(G$6-$C257))*$D$29))+((($D$4+$H$4)/3)*$BF$3)+(((PI()*($C$7/2)^2*(($C$7/2)*$AZ$3))/3)*$D$29),(($D$4*$D$29)+((PI()*(($C$7/2)^2)*($G$6-$C257))*$D$29))+((($D$4+$H$4)/3)*$BF$3)-(((PI()*($C$7/2)^2*(($C$7/2)*$AZ$3))/3)*$D$29)))</f>
        <v>49245.913481397976</v>
      </c>
      <c r="E257" s="73">
        <v>22.6</v>
      </c>
      <c r="F257" s="90">
        <f t="shared" si="35"/>
        <v>45678.649150546989</v>
      </c>
      <c r="G257" s="62">
        <v>22.6</v>
      </c>
      <c r="H257" s="63">
        <f>IF($G257&gt;$G$6,IF('Silo Levels'!$L$11="Pumping",((PI()*((($C$5+$G$6)-$G257)*($O$6/($O$5/2)))^2*((($O$6+$G$6)-$G257))/3)*$H$29)+(((PI()*((($C$5+$G$6)-$G257)*($O$6/($O$5/2)))^2*(((($C$5+$G$6)-$G257)*($O$6/($O$5/2)))*$AZ$4))/3)*$H$29),(((PI()*((($C$5+$G$6)-$G257)*($O$6/($O$5/2)))^2*((($O$6+$G$6)-$G257)/3))*$H$29)-((PI()*((($C$5+$G$6)-$G257)*($O$6/($O$5/2)))^2*(((($C$5+$G$6)-$G257)*($O$6/($O$5/2)))*$AZ$4)/3)*$H$29))),IF('Silo Levels'!$L$11="Pumping",(($D$4*$H$29)+((PI()*(($C$7/2)^2)*(G$6-$G257))*$H$29))+((($D$4+$H$4)/3)*$BF$4)+(((PI()*($C$7/2)^2*(($C$7/2)*$AZ$4))/3)*$H$29),(($D$4*$H$29)+((PI()*(($C$7/2)^2)*($G$6-$G257))*$H$29))+((($D$4+$H$4)/3)*$BF$4)-(((PI()*($C$7/2)^2*(($C$7/2)*$AZ$4))/3)*$H$29)))</f>
        <v>43014.874035418514</v>
      </c>
      <c r="I257" s="73">
        <v>22.6</v>
      </c>
      <c r="J257" s="85">
        <f t="shared" si="27"/>
        <v>239275.1163603896</v>
      </c>
      <c r="K257" s="57">
        <v>22.6</v>
      </c>
      <c r="L257" s="86">
        <f>IF($K257&gt;$G$13,IF('Silo Levels'!$L$12="Pumping",((PI()*((($C$12+$G$13)-$K257)*($O$13/($O$12/2)))^2*((($O$13+$G$13)-$K257))/3)*$L$29)+(((PI()*((($C$12+$G$13)-$K257)*($O$13/($O$12/2)))^2*(((($C$12+$G$13)-$K257)*($O$13/($O$12/2)))*$AZ$5))/3)*$L$29),(((PI()*((($C$12+$G$13)-$K257)*($O$13/($O$12/2)))^2*((($O$13+$G$13)-$K257)/3))*$L$29)-((PI()*((($C$12+$G$13)-$K257)*($O$13/($O$12/2)))^2*(((($C$12+$G$13)-$K257)*($O$13/($O$12/2)))*$AZ$5)/3)*$L$29))),IF('Silo Levels'!$L$12="Pumping",(($D$11*$L$29)+((PI()*(($C$14/2)^2)*($G$13-$K257))*$L$29))+((($D$11+$H$11)/3)*$BE$5)+(((PI()*($C$14/2)^2*(($C$14/2)*$AZ$5))/3)*$L$29),(($D$11*$L$29)+((PI()*(($C$14/2)^2)*($G$13-$K257))*$L$29))+((($D$11+$H$11)/3)*$BE$5)-(((PI()*($C$14/2)^2*(($C$14/2)*$AZ$5))/3)*$L$29)))</f>
        <v>225077.10968079016</v>
      </c>
      <c r="M257" s="73">
        <v>22.6</v>
      </c>
      <c r="N257" s="85">
        <f t="shared" si="28"/>
        <v>125790.01705958664</v>
      </c>
      <c r="O257" s="57">
        <v>22.6</v>
      </c>
      <c r="P257" s="86">
        <f>IF($O257&gt;$G$20,IF('Silo Levels'!$L$13="Pumping",((PI()*((($C$19+$G$20)-$O257)*($O$20/($O$19/2)))^2*((($O$20+$G$20)-$O257))/3)*$P$29)+(((PI()*((($C$19+$G$20)-$O257)*($O$20/($O$19/2)))^2*(((($C$19+$G$20)-$O257)*($O$20/($O$19/2)))*$AZ$6))/3)*$P$29),(((PI()*((($C$19+$G$20)-$O257)*($O$20/($O$19/2)))^2*((($O$20+$G$20)-$O257)/3))*$P$29)-((PI()*((($C$19+$G$20)-$O257)*($O$20/($O$19/2)))^2*(((($C$19+$G$20)-$O257)*($O$20/($O$19/2)))*$AZ$6)/3)*$P$29))),IF('Silo Levels'!$L$13="Pumping",(($D$18*$P$29)+((PI()*(($C$21/2)^2)*($G$20-$O257))*$P$29))+((($D$18+$H$18)/3)*$BE$6)+(((PI()*($C$21/2)^2*(($C$21/2)*$AZ$6))/3)*$P$29),(($D$18*$P$29)+((PI()*(($C$21/2)^2)*($G$20-$O257))*$P$29))+((($D$18+$H$18)/3)*$BE$6)-(((PI()*($C$21/2)^2*(($C$21/2)*$AZ$6))/3)*$P$29)))</f>
        <v>121704.81572756187</v>
      </c>
      <c r="Q257" s="73">
        <v>22.6</v>
      </c>
      <c r="R257" s="85">
        <f t="shared" si="29"/>
        <v>122421.61933846198</v>
      </c>
      <c r="S257" s="57">
        <v>22.6</v>
      </c>
      <c r="T257" s="86">
        <f>IF($S257&gt;$G$20,IF('Silo Levels'!$L$14="Pumping",((PI()*((($C$19+$G$20)-$S257)*($O$20/($O$19/2)))^2*((($O$20+$G$20)-$S257))/3)*$T$29)+(((PI()*((($C$19+$G$20)-$S257)*($O$20/($O$19/2)))^2*(((($C$19+$G$20)-$S257)*($O$20/($O$19/2)))*$AZ$7))/3)*$T$29),(((PI()*((($C$19+$G$20)-$S257)*($O$20/($O$19/2)))^2*((($O$20+$G$20)-$S257)/3))*$T$29)-((PI()*((($C$19+$G$20)-$S257)*($O$20/($O$19/2)))^2*(((($C$19+$G$20)-$S257)*($O$20/($O$19/2)))*$AZ$7)/3)*$T$29))),IF('Silo Levels'!$L$14="Pumping",(($D$18*$T$29)+((PI()*(($C$21/2)^2)*($G$20-$S257))*$T$29))+((($D$18+$H$18)/3)*$BE$7)+(((PI()*($C$21/2)^2*(($C$21/2)*$AZ$7))/3)*$T$29),(($D$18*$T$29)+((PI()*(($C$21/2)^2)*($G$20-$S257))*$T$29))+((($D$18+$H$18)/3)*$BE$7)-(((PI()*($C$21/2)^2*(($C$21/2)*$AZ$7))/3)*$T$29)))</f>
        <v>118447.55786733312</v>
      </c>
      <c r="U257" s="73">
        <v>22.6</v>
      </c>
      <c r="V257" s="85">
        <f t="shared" si="30"/>
        <v>119311.02446406994</v>
      </c>
      <c r="W257" s="57">
        <v>22.6</v>
      </c>
      <c r="X257" s="86">
        <f>IF($W257&gt;$G$20,IF('Silo Levels'!$L$15="Pumping",((PI()*((($C$19+$G$20)-$W257)*($O$20/($O$19/2)))^2*((($O$20+$G$20)-$W257))/3)*$X$29)+(((PI()*((($C$19+$G$20)-$W257)*($O$20/($O$19/2)))^2*(((($C$19+$G$20)-$W257)*($O$20/($O$19/2)))*$AZ$8))/3)*$X$29),(((PI()*((($C$19+$G$20)-$W257)*($O$20/($O$19/2)))^2*((($O$20+$G$20)-$W257)/3))*$X$29)-((PI()*((($C$19+$G$20)-$W257)*($O$20/($O$19/2)))^2*(((($C$19+$G$20)-$W257)*($O$20/($O$19/2)))*$AZ$8)/3)*$X$29))),IF('Silo Levels'!$L$15="Pumping",(($D$18*$X$29)+((PI()*(($C$21/2)^2)*($G$20-$W257))*$X$29))+((($D$18+$H$18)/3)*$BE$8)+(((PI()*($C$21/2)^2*(($C$21/2)*$AZ$8))/3)*$X$29),(($D$18*$X$29)+((PI()*(($C$21/2)^2)*($G$20-$W257))*$X$29))+((($D$18+$H$18)/3)*$BE$8)-(((PI()*($C$21/2)^2*(($C$21/2)*$AZ$8))/3)*$X$29)))</f>
        <v>115439.59668120043</v>
      </c>
      <c r="Y257" s="73">
        <v>22.6</v>
      </c>
      <c r="Z257" s="85">
        <f t="shared" si="31"/>
        <v>117455.52239613923</v>
      </c>
      <c r="AA257" s="57">
        <v>22.6</v>
      </c>
      <c r="AB257" s="86">
        <f>IF($AA257&gt;$G$20,IF('Silo Levels'!$L$16="Pumping",((PI()*((($C$19+$G$20)-$AA257)*($O$20/($O$19/2)))^2*((($O$20+$G$20)-$AA257))/3)*$AB$29)+(((PI()*((($C$19+$G$20)-$AA257)*($O$20/($O$19/2)))^2*(((($C$19+$G$20)-$AA257)*($O$20/($O$19/2)))*$AZ$9))/3)*$AB$29),(((PI()*((($C$19+$G$20)-$AA257)*($O$20/($O$19/2)))^2*((($O$20+$G$20)-$AA257)/3))*$AB$29)-((PI()*((($C$19+$G$20)-$AA257)*($O$20/($O$19/2)))^2*(((($C$19+$G$20)-$AA257)*($O$20/($O$19/2)))*$AZ$9)/3)*$AB$29))),IF('Silo Levels'!$L$16="Pumping",(($D$18*$AB$29)+((PI()*(($C$21/2)^2)*($G$20-$AA257))*$AB$29))+((($D$18+$H$18)/3)*$BE$9)+(((PI()*($C$21/2)^2*(($C$21/2)*$AZ$9))/3)*$AB$29),(($D$18*$AB$29)+((PI()*(($C$21/2)^2)*($G$20-$AA257))*$AB$29))+((($D$18+$H$18)/3)*$BE$9)-(((PI()*($C$21/2)^2*(($C$21/2)*$AZ$9))/3)*$AB$29)))</f>
        <v>113645.31667158802</v>
      </c>
      <c r="AC257" s="73">
        <v>22.6</v>
      </c>
      <c r="AD257" s="85">
        <f t="shared" si="32"/>
        <v>116786.59185172252</v>
      </c>
      <c r="AE257" s="57">
        <v>22.6</v>
      </c>
      <c r="AF257" s="86">
        <f>IF($AE257&gt;$G$20,IF('Silo Levels'!$L$17="Pumping",((PI()*((($C$19+$G$20)-$AE257)*($O$20/($O$19/2)))^2*((($O$20+$G$20)-$AE257))/3)*$AF$29)+(((PI()*((($C$19+$G$20)-$AE257)*($O$20/($O$19/2)))^2*(((($C$19+$G$20)-$AE257)*($O$20/($O$19/2)))*$AZ$10))/3)*$AF$29),(((PI()*((($C$19+$G$20)-$AE257)*($O$20/($O$19/2)))^2*((($O$20+$G$20)-$AE257)/3))*$AF$29)-((PI()*((($C$19+$G$20)-$AE257)*($O$20/($O$19/2)))^2*(((($C$19+$G$20)-$AE257)*($O$20/($O$19/2)))*$AZ$10)/3)*$AF$29))),IF('Silo Levels'!$L$17="Pumping",(($D$18*$AF$29)+((PI()*(($C$21/2)^2)*($G$20-$AE257))*$AF$29))+((($D$18+$H$18)/3)*$BE$10)+(((PI()*($C$21/2)^2*(($C$21/2)*$AZ$10))/3)*$AF$29),(($D$18*$AF$29)+((PI()*(($C$21/2)^2)*($G$20-$AE257))*$AF$29))+((($D$18+$H$18)/3)*$BE$10)-(((PI()*($C$21/2)^2*(($C$21/2)*$AZ$10))/3)*$AF$29)))</f>
        <v>112998.45740669666</v>
      </c>
      <c r="AG257" s="73">
        <v>22.6</v>
      </c>
      <c r="AH257" s="85">
        <f t="shared" si="33"/>
        <v>117309.6602591721</v>
      </c>
      <c r="AI257" s="57">
        <v>22.6</v>
      </c>
      <c r="AJ257" s="86">
        <f>IF($AI257&gt;$G$20,IF('Silo Levels'!$L$18="Pumping",((PI()*((($C$19+$G$20)-$AI257)*($O$20/($O$19/2)))^2*((($O$20+$G$20)-$AI257))/3)*$AJ$29)+(((PI()*((($C$19+$G$20)-$AI257)*($O$20/($O$19/2)))^2*(((($C$19+$G$20)-$AI257)*($O$20/($O$19/2)))*$AZ$11))/3)*$AJ$29),(((PI()*((($C$19+$G$20)-$AI257)*($O$20/($O$19/2)))^2*((($O$20+$G$20)-$AI257)/3))*$AJ$29)-((PI()*((($C$19+$G$20)-$AI257)*($O$20/($O$19/2)))^2*(((($C$19+$G$20)-$AI257)*($O$20/($O$19/2)))*$AZ$11)/3)*$AJ$29))),IF('Silo Levels'!$L$18="Pumping",(($D$18*$AJ$29)+((PI()*(($C$21/2)^2)*($G$20-$AI257))*$AJ$29))+((($D$18+$H$18)/3)*$BE$11)+(((PI()*($C$21/2)^2*(($C$21/2)*$AZ$11))/3)*$AJ$29),(($D$18*$AJ$29)+((PI()*(($C$21/2)^2)*($G$20-$AI257))*$AJ$29))+((($D$18+$H$18)/3)*$BE$11)-(((PI()*($C$21/2)^2*(($C$21/2)*$AZ$11))/3)*$AJ$29)))</f>
        <v>113504.26723755999</v>
      </c>
    </row>
    <row r="258" spans="1:36" x14ac:dyDescent="0.3">
      <c r="A258" s="48">
        <v>22.7</v>
      </c>
      <c r="B258" s="90">
        <f t="shared" si="34"/>
        <v>51863.39835757736</v>
      </c>
      <c r="C258" s="62">
        <v>22.7</v>
      </c>
      <c r="D258" s="63">
        <f>IF($C258&gt;$G$6,IF('Silo Levels'!$L$10="Pumping",((PI()*((($C$5+$G$6)-$C258)*($O$6/($O$5/2)))^2*((($O$6+$G$6)-$C258))/3)*$D$29)+(((PI()*((($C$5+$G$6)-$C258)*($O$6/($O$5/2)))^2*(((($C$5+$G$6)-$C258)*($O$6/($O$5/2)))*$AZ$3))/3)*$D$29),(((PI()*((($C$5+$G$6)-$C258)*($O$6/($O$5/2)))^2*((($O$6+$G$6)-$C258)/3))*$D$29)-((PI()*((($C$5+$G$6)-$C258)*($O$6/($O$5/2)))^2*(((($C$5+$G$6)-$C258)*($O$6/($O$5/2)))*$AZ$3)/3)*$D$29))),IF('Silo Levels'!$L$10="Pumping",(($D$4*$D$29)+((PI()*(($C$7/2)^2)*(G$6-$C258))*$D$29))+((($D$4+$H$4)/3)*$BF$3)+(((PI()*($C$7/2)^2*(($C$7/2)*$AZ$3))/3)*$D$29),(($D$4*$D$29)+((PI()*(($C$7/2)^2)*($G$6-$C258))*$D$29))+((($D$4+$H$4)/3)*$BF$3)-(((PI()*($C$7/2)^2*(($C$7/2)*$AZ$3))/3)*$D$29)))</f>
        <v>48807.891607871163</v>
      </c>
      <c r="E258" s="73">
        <v>22.7</v>
      </c>
      <c r="F258" s="90">
        <f t="shared" si="35"/>
        <v>45296.78392747233</v>
      </c>
      <c r="G258" s="62">
        <v>22.7</v>
      </c>
      <c r="H258" s="63">
        <f>IF($G258&gt;$G$6,IF('Silo Levels'!$L$11="Pumping",((PI()*((($C$5+$G$6)-$G258)*($O$6/($O$5/2)))^2*((($O$6+$G$6)-$G258))/3)*$H$29)+(((PI()*((($C$5+$G$6)-$G258)*($O$6/($O$5/2)))^2*(((($C$5+$G$6)-$G258)*($O$6/($O$5/2)))*$AZ$4))/3)*$H$29),(((PI()*((($C$5+$G$6)-$G258)*($O$6/($O$5/2)))^2*((($O$6+$G$6)-$G258)/3))*$H$29)-((PI()*((($C$5+$G$6)-$G258)*($O$6/($O$5/2)))^2*(((($C$5+$G$6)-$G258)*($O$6/($O$5/2)))*$AZ$4)/3)*$H$29))),IF('Silo Levels'!$L$11="Pumping",(($D$4*$H$29)+((PI()*(($C$7/2)^2)*(G$6-$G258))*$H$29))+((($D$4+$H$4)/3)*$BF$4)+(((PI()*($C$7/2)^2*(($C$7/2)*$AZ$4))/3)*$H$29),(($D$4*$H$29)+((PI()*(($C$7/2)^2)*($G$6-$G258))*$H$29))+((($D$4+$H$4)/3)*$BF$4)-(((PI()*($C$7/2)^2*(($C$7/2)*$AZ$4))/3)*$H$29)))</f>
        <v>42633.008812343847</v>
      </c>
      <c r="I258" s="73">
        <v>22.7</v>
      </c>
      <c r="J258" s="85">
        <f t="shared" si="27"/>
        <v>238356.15152675853</v>
      </c>
      <c r="K258" s="57">
        <v>22.7</v>
      </c>
      <c r="L258" s="86">
        <f>IF($K258&gt;$G$13,IF('Silo Levels'!$L$12="Pumping",((PI()*((($C$12+$G$13)-$K258)*($O$13/($O$12/2)))^2*((($O$13+$G$13)-$K258))/3)*$L$29)+(((PI()*((($C$12+$G$13)-$K258)*($O$13/($O$12/2)))^2*(((($C$12+$G$13)-$K258)*($O$13/($O$12/2)))*$AZ$5))/3)*$L$29),(((PI()*((($C$12+$G$13)-$K258)*($O$13/($O$12/2)))^2*((($O$13+$G$13)-$K258)/3))*$L$29)-((PI()*((($C$12+$G$13)-$K258)*($O$13/($O$12/2)))^2*(((($C$12+$G$13)-$K258)*($O$13/($O$12/2)))*$AZ$5)/3)*$L$29))),IF('Silo Levels'!$L$12="Pumping",(($D$11*$L$29)+((PI()*(($C$14/2)^2)*($G$13-$K258))*$L$29))+((($D$11+$H$11)/3)*$BE$5)+(((PI()*($C$14/2)^2*(($C$14/2)*$AZ$5))/3)*$L$29),(($D$11*$L$29)+((PI()*(($C$14/2)^2)*($G$13-$K258))*$L$29))+((($D$11+$H$11)/3)*$BE$5)-(((PI()*($C$14/2)^2*(($C$14/2)*$AZ$5))/3)*$L$29)))</f>
        <v>224158.1448471591</v>
      </c>
      <c r="M258" s="73">
        <v>22.7</v>
      </c>
      <c r="N258" s="85">
        <f t="shared" si="28"/>
        <v>125380.0735112859</v>
      </c>
      <c r="O258" s="57">
        <v>22.7</v>
      </c>
      <c r="P258" s="86">
        <f>IF($O258&gt;$G$20,IF('Silo Levels'!$L$13="Pumping",((PI()*((($C$19+$G$20)-$O258)*($O$20/($O$19/2)))^2*((($O$20+$G$20)-$O258))/3)*$P$29)+(((PI()*((($C$19+$G$20)-$O258)*($O$20/($O$19/2)))^2*(((($C$19+$G$20)-$O258)*($O$20/($O$19/2)))*$AZ$6))/3)*$P$29),(((PI()*((($C$19+$G$20)-$O258)*($O$20/($O$19/2)))^2*((($O$20+$G$20)-$O258)/3))*$P$29)-((PI()*((($C$19+$G$20)-$O258)*($O$20/($O$19/2)))^2*(((($C$19+$G$20)-$O258)*($O$20/($O$19/2)))*$AZ$6)/3)*$P$29))),IF('Silo Levels'!$L$13="Pumping",(($D$18*$P$29)+((PI()*(($C$21/2)^2)*($G$20-$O258))*$P$29))+((($D$18+$H$18)/3)*$BE$6)+(((PI()*($C$21/2)^2*(($C$21/2)*$AZ$6))/3)*$P$29),(($D$18*$P$29)+((PI()*(($C$21/2)^2)*($G$20-$O258))*$P$29))+((($D$18+$H$18)/3)*$BE$6)-(((PI()*($C$21/2)^2*(($C$21/2)*$AZ$6))/3)*$P$29)))</f>
        <v>121294.87217926113</v>
      </c>
      <c r="Q258" s="73">
        <v>22.7</v>
      </c>
      <c r="R258" s="85">
        <f t="shared" si="29"/>
        <v>122022.82850094105</v>
      </c>
      <c r="S258" s="57">
        <v>22.7</v>
      </c>
      <c r="T258" s="86">
        <f>IF($S258&gt;$G$20,IF('Silo Levels'!$L$14="Pumping",((PI()*((($C$19+$G$20)-$S258)*($O$20/($O$19/2)))^2*((($O$20+$G$20)-$S258))/3)*$T$29)+(((PI()*((($C$19+$G$20)-$S258)*($O$20/($O$19/2)))^2*(((($C$19+$G$20)-$S258)*($O$20/($O$19/2)))*$AZ$7))/3)*$T$29),(((PI()*((($C$19+$G$20)-$S258)*($O$20/($O$19/2)))^2*((($O$20+$G$20)-$S258)/3))*$T$29)-((PI()*((($C$19+$G$20)-$S258)*($O$20/($O$19/2)))^2*(((($C$19+$G$20)-$S258)*($O$20/($O$19/2)))*$AZ$7)/3)*$T$29))),IF('Silo Levels'!$L$14="Pumping",(($D$18*$T$29)+((PI()*(($C$21/2)^2)*($G$20-$S258))*$T$29))+((($D$18+$H$18)/3)*$BE$7)+(((PI()*($C$21/2)^2*(($C$21/2)*$AZ$7))/3)*$T$29),(($D$18*$T$29)+((PI()*(($C$21/2)^2)*($G$20-$S258))*$T$29))+((($D$18+$H$18)/3)*$BE$7)-(((PI()*($C$21/2)^2*(($C$21/2)*$AZ$7))/3)*$T$29)))</f>
        <v>118048.76702981218</v>
      </c>
      <c r="U258" s="73">
        <v>22.7</v>
      </c>
      <c r="V258" s="85">
        <f t="shared" si="30"/>
        <v>118922.53275624193</v>
      </c>
      <c r="W258" s="57">
        <v>22.7</v>
      </c>
      <c r="X258" s="86">
        <f>IF($W258&gt;$G$20,IF('Silo Levels'!$L$15="Pumping",((PI()*((($C$19+$G$20)-$W258)*($O$20/($O$19/2)))^2*((($O$20+$G$20)-$W258))/3)*$X$29)+(((PI()*((($C$19+$G$20)-$W258)*($O$20/($O$19/2)))^2*(((($C$19+$G$20)-$W258)*($O$20/($O$19/2)))*$AZ$8))/3)*$X$29),(((PI()*((($C$19+$G$20)-$W258)*($O$20/($O$19/2)))^2*((($O$20+$G$20)-$W258)/3))*$X$29)-((PI()*((($C$19+$G$20)-$W258)*($O$20/($O$19/2)))^2*(((($C$19+$G$20)-$W258)*($O$20/($O$19/2)))*$AZ$8)/3)*$X$29))),IF('Silo Levels'!$L$15="Pumping",(($D$18*$X$29)+((PI()*(($C$21/2)^2)*($G$20-$W258))*$X$29))+((($D$18+$H$18)/3)*$BE$8)+(((PI()*($C$21/2)^2*(($C$21/2)*$AZ$8))/3)*$X$29),(($D$18*$X$29)+((PI()*(($C$21/2)^2)*($G$20-$W258))*$X$29))+((($D$18+$H$18)/3)*$BE$8)-(((PI()*($C$21/2)^2*(($C$21/2)*$AZ$8))/3)*$X$29)))</f>
        <v>115051.10497337242</v>
      </c>
      <c r="Y258" s="73">
        <v>22.7</v>
      </c>
      <c r="Z258" s="85">
        <f t="shared" si="31"/>
        <v>117073.17422587068</v>
      </c>
      <c r="AA258" s="57">
        <v>22.7</v>
      </c>
      <c r="AB258" s="86">
        <f>IF($AA258&gt;$G$20,IF('Silo Levels'!$L$16="Pumping",((PI()*((($C$19+$G$20)-$AA258)*($O$20/($O$19/2)))^2*((($O$20+$G$20)-$AA258))/3)*$AB$29)+(((PI()*((($C$19+$G$20)-$AA258)*($O$20/($O$19/2)))^2*(((($C$19+$G$20)-$AA258)*($O$20/($O$19/2)))*$AZ$9))/3)*$AB$29),(((PI()*((($C$19+$G$20)-$AA258)*($O$20/($O$19/2)))^2*((($O$20+$G$20)-$AA258)/3))*$AB$29)-((PI()*((($C$19+$G$20)-$AA258)*($O$20/($O$19/2)))^2*(((($C$19+$G$20)-$AA258)*($O$20/($O$19/2)))*$AZ$9)/3)*$AB$29))),IF('Silo Levels'!$L$16="Pumping",(($D$18*$AB$29)+((PI()*(($C$21/2)^2)*($G$20-$AA258))*$AB$29))+((($D$18+$H$18)/3)*$BE$9)+(((PI()*($C$21/2)^2*(($C$21/2)*$AZ$9))/3)*$AB$29),(($D$18*$AB$29)+((PI()*(($C$21/2)^2)*($G$20-$AA258))*$AB$29))+((($D$18+$H$18)/3)*$BE$9)-(((PI()*($C$21/2)^2*(($C$21/2)*$AZ$9))/3)*$AB$29)))</f>
        <v>113262.96850131947</v>
      </c>
      <c r="AC258" s="73">
        <v>22.7</v>
      </c>
      <c r="AD258" s="85">
        <f t="shared" si="32"/>
        <v>116406.45849974781</v>
      </c>
      <c r="AE258" s="57">
        <v>22.7</v>
      </c>
      <c r="AF258" s="86">
        <f>IF($AE258&gt;$G$20,IF('Silo Levels'!$L$17="Pumping",((PI()*((($C$19+$G$20)-$AE258)*($O$20/($O$19/2)))^2*((($O$20+$G$20)-$AE258))/3)*$AF$29)+(((PI()*((($C$19+$G$20)-$AE258)*($O$20/($O$19/2)))^2*(((($C$19+$G$20)-$AE258)*($O$20/($O$19/2)))*$AZ$10))/3)*$AF$29),(((PI()*((($C$19+$G$20)-$AE258)*($O$20/($O$19/2)))^2*((($O$20+$G$20)-$AE258)/3))*$AF$29)-((PI()*((($C$19+$G$20)-$AE258)*($O$20/($O$19/2)))^2*(((($C$19+$G$20)-$AE258)*($O$20/($O$19/2)))*$AZ$10)/3)*$AF$29))),IF('Silo Levels'!$L$17="Pumping",(($D$18*$AF$29)+((PI()*(($C$21/2)^2)*($G$20-$AE258))*$AF$29))+((($D$18+$H$18)/3)*$BE$10)+(((PI()*($C$21/2)^2*(($C$21/2)*$AZ$10))/3)*$AF$29),(($D$18*$AF$29)+((PI()*(($C$21/2)^2)*($G$20-$AE258))*$AF$29))+((($D$18+$H$18)/3)*$BE$10)-(((PI()*($C$21/2)^2*(($C$21/2)*$AZ$10))/3)*$AF$29)))</f>
        <v>112618.32405472195</v>
      </c>
      <c r="AG258" s="73">
        <v>22.7</v>
      </c>
      <c r="AH258" s="85">
        <f t="shared" si="33"/>
        <v>116927.79503609745</v>
      </c>
      <c r="AI258" s="57">
        <v>22.7</v>
      </c>
      <c r="AJ258" s="86">
        <f>IF($AI258&gt;$G$20,IF('Silo Levels'!$L$18="Pumping",((PI()*((($C$19+$G$20)-$AI258)*($O$20/($O$19/2)))^2*((($O$20+$G$20)-$AI258))/3)*$AJ$29)+(((PI()*((($C$19+$G$20)-$AI258)*($O$20/($O$19/2)))^2*(((($C$19+$G$20)-$AI258)*($O$20/($O$19/2)))*$AZ$11))/3)*$AJ$29),(((PI()*((($C$19+$G$20)-$AI258)*($O$20/($O$19/2)))^2*((($O$20+$G$20)-$AI258)/3))*$AJ$29)-((PI()*((($C$19+$G$20)-$AI258)*($O$20/($O$19/2)))^2*(((($C$19+$G$20)-$AI258)*($O$20/($O$19/2)))*$AZ$11)/3)*$AJ$29))),IF('Silo Levels'!$L$18="Pumping",(($D$18*$AJ$29)+((PI()*(($C$21/2)^2)*($G$20-$AI258))*$AJ$29))+((($D$18+$H$18)/3)*$BE$11)+(((PI()*($C$21/2)^2*(($C$21/2)*$AZ$11))/3)*$AJ$29),(($D$18*$AJ$29)+((PI()*(($C$21/2)^2)*($G$20-$AI258))*$AJ$29))+((($D$18+$H$18)/3)*$BE$11)-(((PI()*($C$21/2)^2*(($C$21/2)*$AZ$11))/3)*$AJ$29)))</f>
        <v>113122.40201448534</v>
      </c>
    </row>
    <row r="259" spans="1:36" x14ac:dyDescent="0.3">
      <c r="A259" s="48">
        <v>22.8</v>
      </c>
      <c r="B259" s="90">
        <f t="shared" si="34"/>
        <v>51425.376484050525</v>
      </c>
      <c r="C259" s="62">
        <v>22.8</v>
      </c>
      <c r="D259" s="63">
        <f>IF($C259&gt;$G$6,IF('Silo Levels'!$L$10="Pumping",((PI()*((($C$5+$G$6)-$C259)*($O$6/($O$5/2)))^2*((($O$6+$G$6)-$C259))/3)*$D$29)+(((PI()*((($C$5+$G$6)-$C259)*($O$6/($O$5/2)))^2*(((($C$5+$G$6)-$C259)*($O$6/($O$5/2)))*$AZ$3))/3)*$D$29),(((PI()*((($C$5+$G$6)-$C259)*($O$6/($O$5/2)))^2*((($O$6+$G$6)-$C259)/3))*$D$29)-((PI()*((($C$5+$G$6)-$C259)*($O$6/($O$5/2)))^2*(((($C$5+$G$6)-$C259)*($O$6/($O$5/2)))*$AZ$3)/3)*$D$29))),IF('Silo Levels'!$L$10="Pumping",(($D$4*$D$29)+((PI()*(($C$7/2)^2)*(G$6-$C259))*$D$29))+((($D$4+$H$4)/3)*$BF$3)+(((PI()*($C$7/2)^2*(($C$7/2)*$AZ$3))/3)*$D$29),(($D$4*$D$29)+((PI()*(($C$7/2)^2)*($G$6-$C259))*$D$29))+((($D$4+$H$4)/3)*$BF$3)-(((PI()*($C$7/2)^2*(($C$7/2)*$AZ$3))/3)*$D$29)))</f>
        <v>48369.869734344327</v>
      </c>
      <c r="E259" s="73">
        <v>22.8</v>
      </c>
      <c r="F259" s="90">
        <f t="shared" si="35"/>
        <v>44914.918704397656</v>
      </c>
      <c r="G259" s="62">
        <v>22.8</v>
      </c>
      <c r="H259" s="63">
        <f>IF($G259&gt;$G$6,IF('Silo Levels'!$L$11="Pumping",((PI()*((($C$5+$G$6)-$G259)*($O$6/($O$5/2)))^2*((($O$6+$G$6)-$G259))/3)*$H$29)+(((PI()*((($C$5+$G$6)-$G259)*($O$6/($O$5/2)))^2*(((($C$5+$G$6)-$G259)*($O$6/($O$5/2)))*$AZ$4))/3)*$H$29),(((PI()*((($C$5+$G$6)-$G259)*($O$6/($O$5/2)))^2*((($O$6+$G$6)-$G259)/3))*$H$29)-((PI()*((($C$5+$G$6)-$G259)*($O$6/($O$5/2)))^2*(((($C$5+$G$6)-$G259)*($O$6/($O$5/2)))*$AZ$4)/3)*$H$29))),IF('Silo Levels'!$L$11="Pumping",(($D$4*$H$29)+((PI()*(($C$7/2)^2)*(G$6-$G259))*$H$29))+((($D$4+$H$4)/3)*$BF$4)+(((PI()*($C$7/2)^2*(($C$7/2)*$AZ$4))/3)*$H$29),(($D$4*$H$29)+((PI()*(($C$7/2)^2)*($G$6-$G259))*$H$29))+((($D$4+$H$4)/3)*$BF$4)-(((PI()*($C$7/2)^2*(($C$7/2)*$AZ$4))/3)*$H$29)))</f>
        <v>42251.143589269181</v>
      </c>
      <c r="I259" s="73">
        <v>22.8</v>
      </c>
      <c r="J259" s="85">
        <f t="shared" si="27"/>
        <v>237437.18669312753</v>
      </c>
      <c r="K259" s="57">
        <v>22.8</v>
      </c>
      <c r="L259" s="86">
        <f>IF($K259&gt;$G$13,IF('Silo Levels'!$L$12="Pumping",((PI()*((($C$12+$G$13)-$K259)*($O$13/($O$12/2)))^2*((($O$13+$G$13)-$K259))/3)*$L$29)+(((PI()*((($C$12+$G$13)-$K259)*($O$13/($O$12/2)))^2*(((($C$12+$G$13)-$K259)*($O$13/($O$12/2)))*$AZ$5))/3)*$L$29),(((PI()*((($C$12+$G$13)-$K259)*($O$13/($O$12/2)))^2*((($O$13+$G$13)-$K259)/3))*$L$29)-((PI()*((($C$12+$G$13)-$K259)*($O$13/($O$12/2)))^2*(((($C$12+$G$13)-$K259)*($O$13/($O$12/2)))*$AZ$5)/3)*$L$29))),IF('Silo Levels'!$L$12="Pumping",(($D$11*$L$29)+((PI()*(($C$14/2)^2)*($G$13-$K259))*$L$29))+((($D$11+$H$11)/3)*$BE$5)+(((PI()*($C$14/2)^2*(($C$14/2)*$AZ$5))/3)*$L$29),(($D$11*$L$29)+((PI()*(($C$14/2)^2)*($G$13-$K259))*$L$29))+((($D$11+$H$11)/3)*$BE$5)-(((PI()*($C$14/2)^2*(($C$14/2)*$AZ$5))/3)*$L$29)))</f>
        <v>223239.18001352809</v>
      </c>
      <c r="M259" s="73">
        <v>22.8</v>
      </c>
      <c r="N259" s="85">
        <f t="shared" si="28"/>
        <v>124970.12996298514</v>
      </c>
      <c r="O259" s="57">
        <v>22.8</v>
      </c>
      <c r="P259" s="86">
        <f>IF($O259&gt;$G$20,IF('Silo Levels'!$L$13="Pumping",((PI()*((($C$19+$G$20)-$O259)*($O$20/($O$19/2)))^2*((($O$20+$G$20)-$O259))/3)*$P$29)+(((PI()*((($C$19+$G$20)-$O259)*($O$20/($O$19/2)))^2*(((($C$19+$G$20)-$O259)*($O$20/($O$19/2)))*$AZ$6))/3)*$P$29),(((PI()*((($C$19+$G$20)-$O259)*($O$20/($O$19/2)))^2*((($O$20+$G$20)-$O259)/3))*$P$29)-((PI()*((($C$19+$G$20)-$O259)*($O$20/($O$19/2)))^2*(((($C$19+$G$20)-$O259)*($O$20/($O$19/2)))*$AZ$6)/3)*$P$29))),IF('Silo Levels'!$L$13="Pumping",(($D$18*$P$29)+((PI()*(($C$21/2)^2)*($G$20-$O259))*$P$29))+((($D$18+$H$18)/3)*$BE$6)+(((PI()*($C$21/2)^2*(($C$21/2)*$AZ$6))/3)*$P$29),(($D$18*$P$29)+((PI()*(($C$21/2)^2)*($G$20-$O259))*$P$29))+((($D$18+$H$18)/3)*$BE$6)-(((PI()*($C$21/2)^2*(($C$21/2)*$AZ$6))/3)*$P$29)))</f>
        <v>120884.92863096038</v>
      </c>
      <c r="Q259" s="73">
        <v>22.8</v>
      </c>
      <c r="R259" s="85">
        <f t="shared" si="29"/>
        <v>121624.03766342009</v>
      </c>
      <c r="S259" s="57">
        <v>22.8</v>
      </c>
      <c r="T259" s="86">
        <f>IF($S259&gt;$G$20,IF('Silo Levels'!$L$14="Pumping",((PI()*((($C$19+$G$20)-$S259)*($O$20/($O$19/2)))^2*((($O$20+$G$20)-$S259))/3)*$T$29)+(((PI()*((($C$19+$G$20)-$S259)*($O$20/($O$19/2)))^2*(((($C$19+$G$20)-$S259)*($O$20/($O$19/2)))*$AZ$7))/3)*$T$29),(((PI()*((($C$19+$G$20)-$S259)*($O$20/($O$19/2)))^2*((($O$20+$G$20)-$S259)/3))*$T$29)-((PI()*((($C$19+$G$20)-$S259)*($O$20/($O$19/2)))^2*(((($C$19+$G$20)-$S259)*($O$20/($O$19/2)))*$AZ$7)/3)*$T$29))),IF('Silo Levels'!$L$14="Pumping",(($D$18*$T$29)+((PI()*(($C$21/2)^2)*($G$20-$S259))*$T$29))+((($D$18+$H$18)/3)*$BE$7)+(((PI()*($C$21/2)^2*(($C$21/2)*$AZ$7))/3)*$T$29),(($D$18*$T$29)+((PI()*(($C$21/2)^2)*($G$20-$S259))*$T$29))+((($D$18+$H$18)/3)*$BE$7)-(((PI()*($C$21/2)^2*(($C$21/2)*$AZ$7))/3)*$T$29)))</f>
        <v>117649.97619229123</v>
      </c>
      <c r="U259" s="73">
        <v>22.8</v>
      </c>
      <c r="V259" s="85">
        <f t="shared" si="30"/>
        <v>118534.0410484139</v>
      </c>
      <c r="W259" s="57">
        <v>22.8</v>
      </c>
      <c r="X259" s="86">
        <f>IF($W259&gt;$G$20,IF('Silo Levels'!$L$15="Pumping",((PI()*((($C$19+$G$20)-$W259)*($O$20/($O$19/2)))^2*((($O$20+$G$20)-$W259))/3)*$X$29)+(((PI()*((($C$19+$G$20)-$W259)*($O$20/($O$19/2)))^2*(((($C$19+$G$20)-$W259)*($O$20/($O$19/2)))*$AZ$8))/3)*$X$29),(((PI()*((($C$19+$G$20)-$W259)*($O$20/($O$19/2)))^2*((($O$20+$G$20)-$W259)/3))*$X$29)-((PI()*((($C$19+$G$20)-$W259)*($O$20/($O$19/2)))^2*(((($C$19+$G$20)-$W259)*($O$20/($O$19/2)))*$AZ$8)/3)*$X$29))),IF('Silo Levels'!$L$15="Pumping",(($D$18*$X$29)+((PI()*(($C$21/2)^2)*($G$20-$W259))*$X$29))+((($D$18+$H$18)/3)*$BE$8)+(((PI()*($C$21/2)^2*(($C$21/2)*$AZ$8))/3)*$X$29),(($D$18*$X$29)+((PI()*(($C$21/2)^2)*($G$20-$W259))*$X$29))+((($D$18+$H$18)/3)*$BE$8)-(((PI()*($C$21/2)^2*(($C$21/2)*$AZ$8))/3)*$X$29)))</f>
        <v>114662.61326554439</v>
      </c>
      <c r="Y259" s="73">
        <v>22.8</v>
      </c>
      <c r="Z259" s="85">
        <f t="shared" si="31"/>
        <v>116690.82605560211</v>
      </c>
      <c r="AA259" s="57">
        <v>22.8</v>
      </c>
      <c r="AB259" s="86">
        <f>IF($AA259&gt;$G$20,IF('Silo Levels'!$L$16="Pumping",((PI()*((($C$19+$G$20)-$AA259)*($O$20/($O$19/2)))^2*((($O$20+$G$20)-$AA259))/3)*$AB$29)+(((PI()*((($C$19+$G$20)-$AA259)*($O$20/($O$19/2)))^2*(((($C$19+$G$20)-$AA259)*($O$20/($O$19/2)))*$AZ$9))/3)*$AB$29),(((PI()*((($C$19+$G$20)-$AA259)*($O$20/($O$19/2)))^2*((($O$20+$G$20)-$AA259)/3))*$AB$29)-((PI()*((($C$19+$G$20)-$AA259)*($O$20/($O$19/2)))^2*(((($C$19+$G$20)-$AA259)*($O$20/($O$19/2)))*$AZ$9)/3)*$AB$29))),IF('Silo Levels'!$L$16="Pumping",(($D$18*$AB$29)+((PI()*(($C$21/2)^2)*($G$20-$AA259))*$AB$29))+((($D$18+$H$18)/3)*$BE$9)+(((PI()*($C$21/2)^2*(($C$21/2)*$AZ$9))/3)*$AB$29),(($D$18*$AB$29)+((PI()*(($C$21/2)^2)*($G$20-$AA259))*$AB$29))+((($D$18+$H$18)/3)*$BE$9)-(((PI()*($C$21/2)^2*(($C$21/2)*$AZ$9))/3)*$AB$29)))</f>
        <v>112880.6203310509</v>
      </c>
      <c r="AC259" s="73">
        <v>22.8</v>
      </c>
      <c r="AD259" s="85">
        <f t="shared" si="32"/>
        <v>116026.32514777307</v>
      </c>
      <c r="AE259" s="57">
        <v>22.8</v>
      </c>
      <c r="AF259" s="86">
        <f>IF($AE259&gt;$G$20,IF('Silo Levels'!$L$17="Pumping",((PI()*((($C$19+$G$20)-$AE259)*($O$20/($O$19/2)))^2*((($O$20+$G$20)-$AE259))/3)*$AF$29)+(((PI()*((($C$19+$G$20)-$AE259)*($O$20/($O$19/2)))^2*(((($C$19+$G$20)-$AE259)*($O$20/($O$19/2)))*$AZ$10))/3)*$AF$29),(((PI()*((($C$19+$G$20)-$AE259)*($O$20/($O$19/2)))^2*((($O$20+$G$20)-$AE259)/3))*$AF$29)-((PI()*((($C$19+$G$20)-$AE259)*($O$20/($O$19/2)))^2*(((($C$19+$G$20)-$AE259)*($O$20/($O$19/2)))*$AZ$10)/3)*$AF$29))),IF('Silo Levels'!$L$17="Pumping",(($D$18*$AF$29)+((PI()*(($C$21/2)^2)*($G$20-$AE259))*$AF$29))+((($D$18+$H$18)/3)*$BE$10)+(((PI()*($C$21/2)^2*(($C$21/2)*$AZ$10))/3)*$AF$29),(($D$18*$AF$29)+((PI()*(($C$21/2)^2)*($G$20-$AE259))*$AF$29))+((($D$18+$H$18)/3)*$BE$10)-(((PI()*($C$21/2)^2*(($C$21/2)*$AZ$10))/3)*$AF$29)))</f>
        <v>112238.1907027472</v>
      </c>
      <c r="AG259" s="73">
        <v>22.8</v>
      </c>
      <c r="AH259" s="85">
        <f t="shared" si="33"/>
        <v>116545.92981302277</v>
      </c>
      <c r="AI259" s="57">
        <v>22.8</v>
      </c>
      <c r="AJ259" s="86">
        <f>IF($AI259&gt;$G$20,IF('Silo Levels'!$L$18="Pumping",((PI()*((($C$19+$G$20)-$AI259)*($O$20/($O$19/2)))^2*((($O$20+$G$20)-$AI259))/3)*$AJ$29)+(((PI()*((($C$19+$G$20)-$AI259)*($O$20/($O$19/2)))^2*(((($C$19+$G$20)-$AI259)*($O$20/($O$19/2)))*$AZ$11))/3)*$AJ$29),(((PI()*((($C$19+$G$20)-$AI259)*($O$20/($O$19/2)))^2*((($O$20+$G$20)-$AI259)/3))*$AJ$29)-((PI()*((($C$19+$G$20)-$AI259)*($O$20/($O$19/2)))^2*(((($C$19+$G$20)-$AI259)*($O$20/($O$19/2)))*$AZ$11)/3)*$AJ$29))),IF('Silo Levels'!$L$18="Pumping",(($D$18*$AJ$29)+((PI()*(($C$21/2)^2)*($G$20-$AI259))*$AJ$29))+((($D$18+$H$18)/3)*$BE$11)+(((PI()*($C$21/2)^2*(($C$21/2)*$AZ$11))/3)*$AJ$29),(($D$18*$AJ$29)+((PI()*(($C$21/2)^2)*($G$20-$AI259))*$AJ$29))+((($D$18+$H$18)/3)*$BE$11)-(((PI()*($C$21/2)^2*(($C$21/2)*$AZ$11))/3)*$AJ$29)))</f>
        <v>112740.53679141066</v>
      </c>
    </row>
    <row r="260" spans="1:36" x14ac:dyDescent="0.3">
      <c r="A260" s="48">
        <v>22.9</v>
      </c>
      <c r="B260" s="90">
        <f t="shared" si="34"/>
        <v>50987.354610523711</v>
      </c>
      <c r="C260" s="62">
        <v>22.9</v>
      </c>
      <c r="D260" s="63">
        <f>IF($C260&gt;$G$6,IF('Silo Levels'!$L$10="Pumping",((PI()*((($C$5+$G$6)-$C260)*($O$6/($O$5/2)))^2*((($O$6+$G$6)-$C260))/3)*$D$29)+(((PI()*((($C$5+$G$6)-$C260)*($O$6/($O$5/2)))^2*(((($C$5+$G$6)-$C260)*($O$6/($O$5/2)))*$AZ$3))/3)*$D$29),(((PI()*((($C$5+$G$6)-$C260)*($O$6/($O$5/2)))^2*((($O$6+$G$6)-$C260)/3))*$D$29)-((PI()*((($C$5+$G$6)-$C260)*($O$6/($O$5/2)))^2*(((($C$5+$G$6)-$C260)*($O$6/($O$5/2)))*$AZ$3)/3)*$D$29))),IF('Silo Levels'!$L$10="Pumping",(($D$4*$D$29)+((PI()*(($C$7/2)^2)*(G$6-$C260))*$D$29))+((($D$4+$H$4)/3)*$BF$3)+(((PI()*($C$7/2)^2*(($C$7/2)*$AZ$3))/3)*$D$29),(($D$4*$D$29)+((PI()*(($C$7/2)^2)*($G$6-$C260))*$D$29))+((($D$4+$H$4)/3)*$BF$3)-(((PI()*($C$7/2)^2*(($C$7/2)*$AZ$3))/3)*$D$29)))</f>
        <v>47931.847860817514</v>
      </c>
      <c r="E260" s="73">
        <v>22.9</v>
      </c>
      <c r="F260" s="90">
        <f t="shared" si="35"/>
        <v>44533.053481322997</v>
      </c>
      <c r="G260" s="62">
        <v>22.9</v>
      </c>
      <c r="H260" s="63">
        <f>IF($G260&gt;$G$6,IF('Silo Levels'!$L$11="Pumping",((PI()*((($C$5+$G$6)-$G260)*($O$6/($O$5/2)))^2*((($O$6+$G$6)-$G260))/3)*$H$29)+(((PI()*((($C$5+$G$6)-$G260)*($O$6/($O$5/2)))^2*(((($C$5+$G$6)-$G260)*($O$6/($O$5/2)))*$AZ$4))/3)*$H$29),(((PI()*((($C$5+$G$6)-$G260)*($O$6/($O$5/2)))^2*((($O$6+$G$6)-$G260)/3))*$H$29)-((PI()*((($C$5+$G$6)-$G260)*($O$6/($O$5/2)))^2*(((($C$5+$G$6)-$G260)*($O$6/($O$5/2)))*$AZ$4)/3)*$H$29))),IF('Silo Levels'!$L$11="Pumping",(($D$4*$H$29)+((PI()*(($C$7/2)^2)*(G$6-$G260))*$H$29))+((($D$4+$H$4)/3)*$BF$4)+(((PI()*($C$7/2)^2*(($C$7/2)*$AZ$4))/3)*$H$29),(($D$4*$H$29)+((PI()*(($C$7/2)^2)*($G$6-$G260))*$H$29))+((($D$4+$H$4)/3)*$BF$4)-(((PI()*($C$7/2)^2*(($C$7/2)*$AZ$4))/3)*$H$29)))</f>
        <v>41869.278366194514</v>
      </c>
      <c r="I260" s="73">
        <v>22.9</v>
      </c>
      <c r="J260" s="85">
        <f t="shared" si="27"/>
        <v>236518.22185949647</v>
      </c>
      <c r="K260" s="57">
        <v>22.9</v>
      </c>
      <c r="L260" s="86">
        <f>IF($K260&gt;$G$13,IF('Silo Levels'!$L$12="Pumping",((PI()*((($C$12+$G$13)-$K260)*($O$13/($O$12/2)))^2*((($O$13+$G$13)-$K260))/3)*$L$29)+(((PI()*((($C$12+$G$13)-$K260)*($O$13/($O$12/2)))^2*(((($C$12+$G$13)-$K260)*($O$13/($O$12/2)))*$AZ$5))/3)*$L$29),(((PI()*((($C$12+$G$13)-$K260)*($O$13/($O$12/2)))^2*((($O$13+$G$13)-$K260)/3))*$L$29)-((PI()*((($C$12+$G$13)-$K260)*($O$13/($O$12/2)))^2*(((($C$12+$G$13)-$K260)*($O$13/($O$12/2)))*$AZ$5)/3)*$L$29))),IF('Silo Levels'!$L$12="Pumping",(($D$11*$L$29)+((PI()*(($C$14/2)^2)*($G$13-$K260))*$L$29))+((($D$11+$H$11)/3)*$BE$5)+(((PI()*($C$14/2)^2*(($C$14/2)*$AZ$5))/3)*$L$29),(($D$11*$L$29)+((PI()*(($C$14/2)^2)*($G$13-$K260))*$L$29))+((($D$11+$H$11)/3)*$BE$5)-(((PI()*($C$14/2)^2*(($C$14/2)*$AZ$5))/3)*$L$29)))</f>
        <v>222320.21517989703</v>
      </c>
      <c r="M260" s="73">
        <v>22.9</v>
      </c>
      <c r="N260" s="85">
        <f t="shared" si="28"/>
        <v>124560.1864146844</v>
      </c>
      <c r="O260" s="57">
        <v>22.9</v>
      </c>
      <c r="P260" s="86">
        <f>IF($O260&gt;$G$20,IF('Silo Levels'!$L$13="Pumping",((PI()*((($C$19+$G$20)-$O260)*($O$20/($O$19/2)))^2*((($O$20+$G$20)-$O260))/3)*$P$29)+(((PI()*((($C$19+$G$20)-$O260)*($O$20/($O$19/2)))^2*(((($C$19+$G$20)-$O260)*($O$20/($O$19/2)))*$AZ$6))/3)*$P$29),(((PI()*((($C$19+$G$20)-$O260)*($O$20/($O$19/2)))^2*((($O$20+$G$20)-$O260)/3))*$P$29)-((PI()*((($C$19+$G$20)-$O260)*($O$20/($O$19/2)))^2*(((($C$19+$G$20)-$O260)*($O$20/($O$19/2)))*$AZ$6)/3)*$P$29))),IF('Silo Levels'!$L$13="Pumping",(($D$18*$P$29)+((PI()*(($C$21/2)^2)*($G$20-$O260))*$P$29))+((($D$18+$H$18)/3)*$BE$6)+(((PI()*($C$21/2)^2*(($C$21/2)*$AZ$6))/3)*$P$29),(($D$18*$P$29)+((PI()*(($C$21/2)^2)*($G$20-$O260))*$P$29))+((($D$18+$H$18)/3)*$BE$6)-(((PI()*($C$21/2)^2*(($C$21/2)*$AZ$6))/3)*$P$29)))</f>
        <v>120474.98508265964</v>
      </c>
      <c r="Q260" s="73">
        <v>22.9</v>
      </c>
      <c r="R260" s="85">
        <f t="shared" si="29"/>
        <v>121225.24682589916</v>
      </c>
      <c r="S260" s="57">
        <v>22.9</v>
      </c>
      <c r="T260" s="86">
        <f>IF($S260&gt;$G$20,IF('Silo Levels'!$L$14="Pumping",((PI()*((($C$19+$G$20)-$S260)*($O$20/($O$19/2)))^2*((($O$20+$G$20)-$S260))/3)*$T$29)+(((PI()*((($C$19+$G$20)-$S260)*($O$20/($O$19/2)))^2*(((($C$19+$G$20)-$S260)*($O$20/($O$19/2)))*$AZ$7))/3)*$T$29),(((PI()*((($C$19+$G$20)-$S260)*($O$20/($O$19/2)))^2*((($O$20+$G$20)-$S260)/3))*$T$29)-((PI()*((($C$19+$G$20)-$S260)*($O$20/($O$19/2)))^2*(((($C$19+$G$20)-$S260)*($O$20/($O$19/2)))*$AZ$7)/3)*$T$29))),IF('Silo Levels'!$L$14="Pumping",(($D$18*$T$29)+((PI()*(($C$21/2)^2)*($G$20-$S260))*$T$29))+((($D$18+$H$18)/3)*$BE$7)+(((PI()*($C$21/2)^2*(($C$21/2)*$AZ$7))/3)*$T$29),(($D$18*$T$29)+((PI()*(($C$21/2)^2)*($G$20-$S260))*$T$29))+((($D$18+$H$18)/3)*$BE$7)-(((PI()*($C$21/2)^2*(($C$21/2)*$AZ$7))/3)*$T$29)))</f>
        <v>117251.18535477029</v>
      </c>
      <c r="U260" s="73">
        <v>22.9</v>
      </c>
      <c r="V260" s="85">
        <f t="shared" si="30"/>
        <v>118145.54934058589</v>
      </c>
      <c r="W260" s="57">
        <v>22.9</v>
      </c>
      <c r="X260" s="86">
        <f>IF($W260&gt;$G$20,IF('Silo Levels'!$L$15="Pumping",((PI()*((($C$19+$G$20)-$W260)*($O$20/($O$19/2)))^2*((($O$20+$G$20)-$W260))/3)*$X$29)+(((PI()*((($C$19+$G$20)-$W260)*($O$20/($O$19/2)))^2*(((($C$19+$G$20)-$W260)*($O$20/($O$19/2)))*$AZ$8))/3)*$X$29),(((PI()*((($C$19+$G$20)-$W260)*($O$20/($O$19/2)))^2*((($O$20+$G$20)-$W260)/3))*$X$29)-((PI()*((($C$19+$G$20)-$W260)*($O$20/($O$19/2)))^2*(((($C$19+$G$20)-$W260)*($O$20/($O$19/2)))*$AZ$8)/3)*$X$29))),IF('Silo Levels'!$L$15="Pumping",(($D$18*$X$29)+((PI()*(($C$21/2)^2)*($G$20-$W260))*$X$29))+((($D$18+$H$18)/3)*$BE$8)+(((PI()*($C$21/2)^2*(($C$21/2)*$AZ$8))/3)*$X$29),(($D$18*$X$29)+((PI()*(($C$21/2)^2)*($G$20-$W260))*$X$29))+((($D$18+$H$18)/3)*$BE$8)-(((PI()*($C$21/2)^2*(($C$21/2)*$AZ$8))/3)*$X$29)))</f>
        <v>114274.12155771638</v>
      </c>
      <c r="Y260" s="73">
        <v>22.9</v>
      </c>
      <c r="Z260" s="85">
        <f t="shared" si="31"/>
        <v>116308.47788533357</v>
      </c>
      <c r="AA260" s="57">
        <v>22.9</v>
      </c>
      <c r="AB260" s="86">
        <f>IF($AA260&gt;$G$20,IF('Silo Levels'!$L$16="Pumping",((PI()*((($C$19+$G$20)-$AA260)*($O$20/($O$19/2)))^2*((($O$20+$G$20)-$AA260))/3)*$AB$29)+(((PI()*((($C$19+$G$20)-$AA260)*($O$20/($O$19/2)))^2*(((($C$19+$G$20)-$AA260)*($O$20/($O$19/2)))*$AZ$9))/3)*$AB$29),(((PI()*((($C$19+$G$20)-$AA260)*($O$20/($O$19/2)))^2*((($O$20+$G$20)-$AA260)/3))*$AB$29)-((PI()*((($C$19+$G$20)-$AA260)*($O$20/($O$19/2)))^2*(((($C$19+$G$20)-$AA260)*($O$20/($O$19/2)))*$AZ$9)/3)*$AB$29))),IF('Silo Levels'!$L$16="Pumping",(($D$18*$AB$29)+((PI()*(($C$21/2)^2)*($G$20-$AA260))*$AB$29))+((($D$18+$H$18)/3)*$BE$9)+(((PI()*($C$21/2)^2*(($C$21/2)*$AZ$9))/3)*$AB$29),(($D$18*$AB$29)+((PI()*(($C$21/2)^2)*($G$20-$AA260))*$AB$29))+((($D$18+$H$18)/3)*$BE$9)-(((PI()*($C$21/2)^2*(($C$21/2)*$AZ$9))/3)*$AB$29)))</f>
        <v>112498.27216078236</v>
      </c>
      <c r="AC260" s="73">
        <v>22.9</v>
      </c>
      <c r="AD260" s="85">
        <f t="shared" si="32"/>
        <v>115646.19179579835</v>
      </c>
      <c r="AE260" s="57">
        <v>22.9</v>
      </c>
      <c r="AF260" s="86">
        <f>IF($AE260&gt;$G$20,IF('Silo Levels'!$L$17="Pumping",((PI()*((($C$19+$G$20)-$AE260)*($O$20/($O$19/2)))^2*((($O$20+$G$20)-$AE260))/3)*$AF$29)+(((PI()*((($C$19+$G$20)-$AE260)*($O$20/($O$19/2)))^2*(((($C$19+$G$20)-$AE260)*($O$20/($O$19/2)))*$AZ$10))/3)*$AF$29),(((PI()*((($C$19+$G$20)-$AE260)*($O$20/($O$19/2)))^2*((($O$20+$G$20)-$AE260)/3))*$AF$29)-((PI()*((($C$19+$G$20)-$AE260)*($O$20/($O$19/2)))^2*(((($C$19+$G$20)-$AE260)*($O$20/($O$19/2)))*$AZ$10)/3)*$AF$29))),IF('Silo Levels'!$L$17="Pumping",(($D$18*$AF$29)+((PI()*(($C$21/2)^2)*($G$20-$AE260))*$AF$29))+((($D$18+$H$18)/3)*$BE$10)+(((PI()*($C$21/2)^2*(($C$21/2)*$AZ$10))/3)*$AF$29),(($D$18*$AF$29)+((PI()*(($C$21/2)^2)*($G$20-$AE260))*$AF$29))+((($D$18+$H$18)/3)*$BE$10)-(((PI()*($C$21/2)^2*(($C$21/2)*$AZ$10))/3)*$AF$29)))</f>
        <v>111858.05735077249</v>
      </c>
      <c r="AG260" s="73">
        <v>22.9</v>
      </c>
      <c r="AH260" s="85">
        <f t="shared" si="33"/>
        <v>116164.06458994812</v>
      </c>
      <c r="AI260" s="57">
        <v>22.9</v>
      </c>
      <c r="AJ260" s="86">
        <f>IF($AI260&gt;$G$20,IF('Silo Levels'!$L$18="Pumping",((PI()*((($C$19+$G$20)-$AI260)*($O$20/($O$19/2)))^2*((($O$20+$G$20)-$AI260))/3)*$AJ$29)+(((PI()*((($C$19+$G$20)-$AI260)*($O$20/($O$19/2)))^2*(((($C$19+$G$20)-$AI260)*($O$20/($O$19/2)))*$AZ$11))/3)*$AJ$29),(((PI()*((($C$19+$G$20)-$AI260)*($O$20/($O$19/2)))^2*((($O$20+$G$20)-$AI260)/3))*$AJ$29)-((PI()*((($C$19+$G$20)-$AI260)*($O$20/($O$19/2)))^2*(((($C$19+$G$20)-$AI260)*($O$20/($O$19/2)))*$AZ$11)/3)*$AJ$29))),IF('Silo Levels'!$L$18="Pumping",(($D$18*$AJ$29)+((PI()*(($C$21/2)^2)*($G$20-$AI260))*$AJ$29))+((($D$18+$H$18)/3)*$BE$11)+(((PI()*($C$21/2)^2*(($C$21/2)*$AZ$11))/3)*$AJ$29),(($D$18*$AJ$29)+((PI()*(($C$21/2)^2)*($G$20-$AI260))*$AJ$29))+((($D$18+$H$18)/3)*$BE$11)-(((PI()*($C$21/2)^2*(($C$21/2)*$AZ$11))/3)*$AJ$29)))</f>
        <v>112358.67156833601</v>
      </c>
    </row>
    <row r="261" spans="1:36" x14ac:dyDescent="0.3">
      <c r="A261" s="48">
        <v>23</v>
      </c>
      <c r="B261" s="90">
        <f t="shared" si="34"/>
        <v>50549.33273699689</v>
      </c>
      <c r="C261" s="62">
        <v>23</v>
      </c>
      <c r="D261" s="63">
        <f>IF($C261&gt;$G$6,IF('Silo Levels'!$L$10="Pumping",((PI()*((($C$5+$G$6)-$C261)*($O$6/($O$5/2)))^2*((($O$6+$G$6)-$C261))/3)*$D$29)+(((PI()*((($C$5+$G$6)-$C261)*($O$6/($O$5/2)))^2*(((($C$5+$G$6)-$C261)*($O$6/($O$5/2)))*$AZ$3))/3)*$D$29),(((PI()*((($C$5+$G$6)-$C261)*($O$6/($O$5/2)))^2*((($O$6+$G$6)-$C261)/3))*$D$29)-((PI()*((($C$5+$G$6)-$C261)*($O$6/($O$5/2)))^2*(((($C$5+$G$6)-$C261)*($O$6/($O$5/2)))*$AZ$3)/3)*$D$29))),IF('Silo Levels'!$L$10="Pumping",(($D$4*$D$29)+((PI()*(($C$7/2)^2)*(G$6-$C261))*$D$29))+((($D$4+$H$4)/3)*$BF$3)+(((PI()*($C$7/2)^2*(($C$7/2)*$AZ$3))/3)*$D$29),(($D$4*$D$29)+((PI()*(($C$7/2)^2)*($G$6-$C261))*$D$29))+((($D$4+$H$4)/3)*$BF$3)-(((PI()*($C$7/2)^2*(($C$7/2)*$AZ$3))/3)*$D$29)))</f>
        <v>47493.825987290693</v>
      </c>
      <c r="E261" s="73">
        <v>23</v>
      </c>
      <c r="F261" s="90">
        <f t="shared" si="35"/>
        <v>44151.18825824833</v>
      </c>
      <c r="G261" s="62">
        <v>23</v>
      </c>
      <c r="H261" s="63">
        <f>IF($G261&gt;$G$6,IF('Silo Levels'!$L$11="Pumping",((PI()*((($C$5+$G$6)-$G261)*($O$6/($O$5/2)))^2*((($O$6+$G$6)-$G261))/3)*$H$29)+(((PI()*((($C$5+$G$6)-$G261)*($O$6/($O$5/2)))^2*(((($C$5+$G$6)-$G261)*($O$6/($O$5/2)))*$AZ$4))/3)*$H$29),(((PI()*((($C$5+$G$6)-$G261)*($O$6/($O$5/2)))^2*((($O$6+$G$6)-$G261)/3))*$H$29)-((PI()*((($C$5+$G$6)-$G261)*($O$6/($O$5/2)))^2*(((($C$5+$G$6)-$G261)*($O$6/($O$5/2)))*$AZ$4)/3)*$H$29))),IF('Silo Levels'!$L$11="Pumping",(($D$4*$H$29)+((PI()*(($C$7/2)^2)*(G$6-$G261))*$H$29))+((($D$4+$H$4)/3)*$BF$4)+(((PI()*($C$7/2)^2*(($C$7/2)*$AZ$4))/3)*$H$29),(($D$4*$H$29)+((PI()*(($C$7/2)^2)*($G$6-$G261))*$H$29))+((($D$4+$H$4)/3)*$BF$4)-(((PI()*($C$7/2)^2*(($C$7/2)*$AZ$4))/3)*$H$29)))</f>
        <v>41487.413143119848</v>
      </c>
      <c r="I261" s="73">
        <v>23</v>
      </c>
      <c r="J261" s="85">
        <f t="shared" si="27"/>
        <v>235599.25702586546</v>
      </c>
      <c r="K261" s="57">
        <v>23</v>
      </c>
      <c r="L261" s="86">
        <f>IF($K261&gt;$G$13,IF('Silo Levels'!$L$12="Pumping",((PI()*((($C$12+$G$13)-$K261)*($O$13/($O$12/2)))^2*((($O$13+$G$13)-$K261))/3)*$L$29)+(((PI()*((($C$12+$G$13)-$K261)*($O$13/($O$12/2)))^2*(((($C$12+$G$13)-$K261)*($O$13/($O$12/2)))*$AZ$5))/3)*$L$29),(((PI()*((($C$12+$G$13)-$K261)*($O$13/($O$12/2)))^2*((($O$13+$G$13)-$K261)/3))*$L$29)-((PI()*((($C$12+$G$13)-$K261)*($O$13/($O$12/2)))^2*(((($C$12+$G$13)-$K261)*($O$13/($O$12/2)))*$AZ$5)/3)*$L$29))),IF('Silo Levels'!$L$12="Pumping",(($D$11*$L$29)+((PI()*(($C$14/2)^2)*($G$13-$K261))*$L$29))+((($D$11+$H$11)/3)*$BE$5)+(((PI()*($C$14/2)^2*(($C$14/2)*$AZ$5))/3)*$L$29),(($D$11*$L$29)+((PI()*(($C$14/2)^2)*($G$13-$K261))*$L$29))+((($D$11+$H$11)/3)*$BE$5)-(((PI()*($C$14/2)^2*(($C$14/2)*$AZ$5))/3)*$L$29)))</f>
        <v>221401.25034626602</v>
      </c>
      <c r="M261" s="73">
        <v>23</v>
      </c>
      <c r="N261" s="85">
        <f t="shared" si="28"/>
        <v>124150.24286638368</v>
      </c>
      <c r="O261" s="57">
        <v>23</v>
      </c>
      <c r="P261" s="86">
        <f>IF($O261&gt;$G$20,IF('Silo Levels'!$L$13="Pumping",((PI()*((($C$19+$G$20)-$O261)*($O$20/($O$19/2)))^2*((($O$20+$G$20)-$O261))/3)*$P$29)+(((PI()*((($C$19+$G$20)-$O261)*($O$20/($O$19/2)))^2*(((($C$19+$G$20)-$O261)*($O$20/($O$19/2)))*$AZ$6))/3)*$P$29),(((PI()*((($C$19+$G$20)-$O261)*($O$20/($O$19/2)))^2*((($O$20+$G$20)-$O261)/3))*$P$29)-((PI()*((($C$19+$G$20)-$O261)*($O$20/($O$19/2)))^2*(((($C$19+$G$20)-$O261)*($O$20/($O$19/2)))*$AZ$6)/3)*$P$29))),IF('Silo Levels'!$L$13="Pumping",(($D$18*$P$29)+((PI()*(($C$21/2)^2)*($G$20-$O261))*$P$29))+((($D$18+$H$18)/3)*$BE$6)+(((PI()*($C$21/2)^2*(($C$21/2)*$AZ$6))/3)*$P$29),(($D$18*$P$29)+((PI()*(($C$21/2)^2)*($G$20-$O261))*$P$29))+((($D$18+$H$18)/3)*$BE$6)-(((PI()*($C$21/2)^2*(($C$21/2)*$AZ$6))/3)*$P$29)))</f>
        <v>120065.04153435891</v>
      </c>
      <c r="Q261" s="73">
        <v>23</v>
      </c>
      <c r="R261" s="85">
        <f t="shared" si="29"/>
        <v>120826.45598837821</v>
      </c>
      <c r="S261" s="57">
        <v>23</v>
      </c>
      <c r="T261" s="86">
        <f>IF($S261&gt;$G$20,IF('Silo Levels'!$L$14="Pumping",((PI()*((($C$19+$G$20)-$S261)*($O$20/($O$19/2)))^2*((($O$20+$G$20)-$S261))/3)*$T$29)+(((PI()*((($C$19+$G$20)-$S261)*($O$20/($O$19/2)))^2*(((($C$19+$G$20)-$S261)*($O$20/($O$19/2)))*$AZ$7))/3)*$T$29),(((PI()*((($C$19+$G$20)-$S261)*($O$20/($O$19/2)))^2*((($O$20+$G$20)-$S261)/3))*$T$29)-((PI()*((($C$19+$G$20)-$S261)*($O$20/($O$19/2)))^2*(((($C$19+$G$20)-$S261)*($O$20/($O$19/2)))*$AZ$7)/3)*$T$29))),IF('Silo Levels'!$L$14="Pumping",(($D$18*$T$29)+((PI()*(($C$21/2)^2)*($G$20-$S261))*$T$29))+((($D$18+$H$18)/3)*$BE$7)+(((PI()*($C$21/2)^2*(($C$21/2)*$AZ$7))/3)*$T$29),(($D$18*$T$29)+((PI()*(($C$21/2)^2)*($G$20-$S261))*$T$29))+((($D$18+$H$18)/3)*$BE$7)-(((PI()*($C$21/2)^2*(($C$21/2)*$AZ$7))/3)*$T$29)))</f>
        <v>116852.39451724934</v>
      </c>
      <c r="U261" s="73">
        <v>23</v>
      </c>
      <c r="V261" s="85">
        <f t="shared" si="30"/>
        <v>117757.05763275787</v>
      </c>
      <c r="W261" s="57">
        <v>23</v>
      </c>
      <c r="X261" s="86">
        <f>IF($W261&gt;$G$20,IF('Silo Levels'!$L$15="Pumping",((PI()*((($C$19+$G$20)-$W261)*($O$20/($O$19/2)))^2*((($O$20+$G$20)-$W261))/3)*$X$29)+(((PI()*((($C$19+$G$20)-$W261)*($O$20/($O$19/2)))^2*(((($C$19+$G$20)-$W261)*($O$20/($O$19/2)))*$AZ$8))/3)*$X$29),(((PI()*((($C$19+$G$20)-$W261)*($O$20/($O$19/2)))^2*((($O$20+$G$20)-$W261)/3))*$X$29)-((PI()*((($C$19+$G$20)-$W261)*($O$20/($O$19/2)))^2*(((($C$19+$G$20)-$W261)*($O$20/($O$19/2)))*$AZ$8)/3)*$X$29))),IF('Silo Levels'!$L$15="Pumping",(($D$18*$X$29)+((PI()*(($C$21/2)^2)*($G$20-$W261))*$X$29))+((($D$18+$H$18)/3)*$BE$8)+(((PI()*($C$21/2)^2*(($C$21/2)*$AZ$8))/3)*$X$29),(($D$18*$X$29)+((PI()*(($C$21/2)^2)*($G$20-$W261))*$X$29))+((($D$18+$H$18)/3)*$BE$8)-(((PI()*($C$21/2)^2*(($C$21/2)*$AZ$8))/3)*$X$29)))</f>
        <v>113885.62984988837</v>
      </c>
      <c r="Y261" s="73">
        <v>23</v>
      </c>
      <c r="Z261" s="85">
        <f t="shared" si="31"/>
        <v>115926.12971506502</v>
      </c>
      <c r="AA261" s="57">
        <v>23</v>
      </c>
      <c r="AB261" s="86">
        <f>IF($AA261&gt;$G$20,IF('Silo Levels'!$L$16="Pumping",((PI()*((($C$19+$G$20)-$AA261)*($O$20/($O$19/2)))^2*((($O$20+$G$20)-$AA261))/3)*$AB$29)+(((PI()*((($C$19+$G$20)-$AA261)*($O$20/($O$19/2)))^2*(((($C$19+$G$20)-$AA261)*($O$20/($O$19/2)))*$AZ$9))/3)*$AB$29),(((PI()*((($C$19+$G$20)-$AA261)*($O$20/($O$19/2)))^2*((($O$20+$G$20)-$AA261)/3))*$AB$29)-((PI()*((($C$19+$G$20)-$AA261)*($O$20/($O$19/2)))^2*(((($C$19+$G$20)-$AA261)*($O$20/($O$19/2)))*$AZ$9)/3)*$AB$29))),IF('Silo Levels'!$L$16="Pumping",(($D$18*$AB$29)+((PI()*(($C$21/2)^2)*($G$20-$AA261))*$AB$29))+((($D$18+$H$18)/3)*$BE$9)+(((PI()*($C$21/2)^2*(($C$21/2)*$AZ$9))/3)*$AB$29),(($D$18*$AB$29)+((PI()*(($C$21/2)^2)*($G$20-$AA261))*$AB$29))+((($D$18+$H$18)/3)*$BE$9)-(((PI()*($C$21/2)^2*(($C$21/2)*$AZ$9))/3)*$AB$29)))</f>
        <v>112115.92399051381</v>
      </c>
      <c r="AC261" s="73">
        <v>23</v>
      </c>
      <c r="AD261" s="85">
        <f t="shared" si="32"/>
        <v>115266.05844382364</v>
      </c>
      <c r="AE261" s="57">
        <v>23</v>
      </c>
      <c r="AF261" s="86">
        <f>IF($AE261&gt;$G$20,IF('Silo Levels'!$L$17="Pumping",((PI()*((($C$19+$G$20)-$AE261)*($O$20/($O$19/2)))^2*((($O$20+$G$20)-$AE261))/3)*$AF$29)+(((PI()*((($C$19+$G$20)-$AE261)*($O$20/($O$19/2)))^2*(((($C$19+$G$20)-$AE261)*($O$20/($O$19/2)))*$AZ$10))/3)*$AF$29),(((PI()*((($C$19+$G$20)-$AE261)*($O$20/($O$19/2)))^2*((($O$20+$G$20)-$AE261)/3))*$AF$29)-((PI()*((($C$19+$G$20)-$AE261)*($O$20/($O$19/2)))^2*(((($C$19+$G$20)-$AE261)*($O$20/($O$19/2)))*$AZ$10)/3)*$AF$29))),IF('Silo Levels'!$L$17="Pumping",(($D$18*$AF$29)+((PI()*(($C$21/2)^2)*($G$20-$AE261))*$AF$29))+((($D$18+$H$18)/3)*$BE$10)+(((PI()*($C$21/2)^2*(($C$21/2)*$AZ$10))/3)*$AF$29),(($D$18*$AF$29)+((PI()*(($C$21/2)^2)*($G$20-$AE261))*$AF$29))+((($D$18+$H$18)/3)*$BE$10)-(((PI()*($C$21/2)^2*(($C$21/2)*$AZ$10))/3)*$AF$29)))</f>
        <v>111477.92399879778</v>
      </c>
      <c r="AG261" s="73">
        <v>23</v>
      </c>
      <c r="AH261" s="85">
        <f t="shared" si="33"/>
        <v>115782.19936687346</v>
      </c>
      <c r="AI261" s="57">
        <v>23</v>
      </c>
      <c r="AJ261" s="86">
        <f>IF($AI261&gt;$G$20,IF('Silo Levels'!$L$18="Pumping",((PI()*((($C$19+$G$20)-$AI261)*($O$20/($O$19/2)))^2*((($O$20+$G$20)-$AI261))/3)*$AJ$29)+(((PI()*((($C$19+$G$20)-$AI261)*($O$20/($O$19/2)))^2*(((($C$19+$G$20)-$AI261)*($O$20/($O$19/2)))*$AZ$11))/3)*$AJ$29),(((PI()*((($C$19+$G$20)-$AI261)*($O$20/($O$19/2)))^2*((($O$20+$G$20)-$AI261)/3))*$AJ$29)-((PI()*((($C$19+$G$20)-$AI261)*($O$20/($O$19/2)))^2*(((($C$19+$G$20)-$AI261)*($O$20/($O$19/2)))*$AZ$11)/3)*$AJ$29))),IF('Silo Levels'!$L$18="Pumping",(($D$18*$AJ$29)+((PI()*(($C$21/2)^2)*($G$20-$AI261))*$AJ$29))+((($D$18+$H$18)/3)*$BE$11)+(((PI()*($C$21/2)^2*(($C$21/2)*$AZ$11))/3)*$AJ$29),(($D$18*$AJ$29)+((PI()*(($C$21/2)^2)*($G$20-$AI261))*$AJ$29))+((($D$18+$H$18)/3)*$BE$11)-(((PI()*($C$21/2)^2*(($C$21/2)*$AZ$11))/3)*$AJ$29)))</f>
        <v>111976.80634526136</v>
      </c>
    </row>
    <row r="262" spans="1:36" x14ac:dyDescent="0.3">
      <c r="A262" s="48">
        <v>23.1</v>
      </c>
      <c r="B262" s="90">
        <f t="shared" si="34"/>
        <v>50111.310863470055</v>
      </c>
      <c r="C262" s="62">
        <v>23.1</v>
      </c>
      <c r="D262" s="63">
        <f>IF($C262&gt;$G$6,IF('Silo Levels'!$L$10="Pumping",((PI()*((($C$5+$G$6)-$C262)*($O$6/($O$5/2)))^2*((($O$6+$G$6)-$C262))/3)*$D$29)+(((PI()*((($C$5+$G$6)-$C262)*($O$6/($O$5/2)))^2*(((($C$5+$G$6)-$C262)*($O$6/($O$5/2)))*$AZ$3))/3)*$D$29),(((PI()*((($C$5+$G$6)-$C262)*($O$6/($O$5/2)))^2*((($O$6+$G$6)-$C262)/3))*$D$29)-((PI()*((($C$5+$G$6)-$C262)*($O$6/($O$5/2)))^2*(((($C$5+$G$6)-$C262)*($O$6/($O$5/2)))*$AZ$3)/3)*$D$29))),IF('Silo Levels'!$L$10="Pumping",(($D$4*$D$29)+((PI()*(($C$7/2)^2)*(G$6-$C262))*$D$29))+((($D$4+$H$4)/3)*$BF$3)+(((PI()*($C$7/2)^2*(($C$7/2)*$AZ$3))/3)*$D$29),(($D$4*$D$29)+((PI()*(($C$7/2)^2)*($G$6-$C262))*$D$29))+((($D$4+$H$4)/3)*$BF$3)-(((PI()*($C$7/2)^2*(($C$7/2)*$AZ$3))/3)*$D$29)))</f>
        <v>47055.804113763857</v>
      </c>
      <c r="E262" s="73">
        <v>23.1</v>
      </c>
      <c r="F262" s="90">
        <f t="shared" si="35"/>
        <v>43769.323035173657</v>
      </c>
      <c r="G262" s="62">
        <v>23.1</v>
      </c>
      <c r="H262" s="63">
        <f>IF($G262&gt;$G$6,IF('Silo Levels'!$L$11="Pumping",((PI()*((($C$5+$G$6)-$G262)*($O$6/($O$5/2)))^2*((($O$6+$G$6)-$G262))/3)*$H$29)+(((PI()*((($C$5+$G$6)-$G262)*($O$6/($O$5/2)))^2*(((($C$5+$G$6)-$G262)*($O$6/($O$5/2)))*$AZ$4))/3)*$H$29),(((PI()*((($C$5+$G$6)-$G262)*($O$6/($O$5/2)))^2*((($O$6+$G$6)-$G262)/3))*$H$29)-((PI()*((($C$5+$G$6)-$G262)*($O$6/($O$5/2)))^2*(((($C$5+$G$6)-$G262)*($O$6/($O$5/2)))*$AZ$4)/3)*$H$29))),IF('Silo Levels'!$L$11="Pumping",(($D$4*$H$29)+((PI()*(($C$7/2)^2)*(G$6-$G262))*$H$29))+((($D$4+$H$4)/3)*$BF$4)+(((PI()*($C$7/2)^2*(($C$7/2)*$AZ$4))/3)*$H$29),(($D$4*$H$29)+((PI()*(($C$7/2)^2)*($G$6-$G262))*$H$29))+((($D$4+$H$4)/3)*$BF$4)-(((PI()*($C$7/2)^2*(($C$7/2)*$AZ$4))/3)*$H$29)))</f>
        <v>41105.547920045181</v>
      </c>
      <c r="I262" s="73">
        <v>23.1</v>
      </c>
      <c r="J262" s="85">
        <f t="shared" si="27"/>
        <v>234680.2921922344</v>
      </c>
      <c r="K262" s="57">
        <v>23.1</v>
      </c>
      <c r="L262" s="86">
        <f>IF($K262&gt;$G$13,IF('Silo Levels'!$L$12="Pumping",((PI()*((($C$12+$G$13)-$K262)*($O$13/($O$12/2)))^2*((($O$13+$G$13)-$K262))/3)*$L$29)+(((PI()*((($C$12+$G$13)-$K262)*($O$13/($O$12/2)))^2*(((($C$12+$G$13)-$K262)*($O$13/($O$12/2)))*$AZ$5))/3)*$L$29),(((PI()*((($C$12+$G$13)-$K262)*($O$13/($O$12/2)))^2*((($O$13+$G$13)-$K262)/3))*$L$29)-((PI()*((($C$12+$G$13)-$K262)*($O$13/($O$12/2)))^2*(((($C$12+$G$13)-$K262)*($O$13/($O$12/2)))*$AZ$5)/3)*$L$29))),IF('Silo Levels'!$L$12="Pumping",(($D$11*$L$29)+((PI()*(($C$14/2)^2)*($G$13-$K262))*$L$29))+((($D$11+$H$11)/3)*$BE$5)+(((PI()*($C$14/2)^2*(($C$14/2)*$AZ$5))/3)*$L$29),(($D$11*$L$29)+((PI()*(($C$14/2)^2)*($G$13-$K262))*$L$29))+((($D$11+$H$11)/3)*$BE$5)-(((PI()*($C$14/2)^2*(($C$14/2)*$AZ$5))/3)*$L$29)))</f>
        <v>220482.28551263496</v>
      </c>
      <c r="M262" s="73">
        <v>23.1</v>
      </c>
      <c r="N262" s="85">
        <f t="shared" si="28"/>
        <v>123740.29931808292</v>
      </c>
      <c r="O262" s="57">
        <v>23.1</v>
      </c>
      <c r="P262" s="86">
        <f>IF($O262&gt;$G$20,IF('Silo Levels'!$L$13="Pumping",((PI()*((($C$19+$G$20)-$O262)*($O$20/($O$19/2)))^2*((($O$20+$G$20)-$O262))/3)*$P$29)+(((PI()*((($C$19+$G$20)-$O262)*($O$20/($O$19/2)))^2*(((($C$19+$G$20)-$O262)*($O$20/($O$19/2)))*$AZ$6))/3)*$P$29),(((PI()*((($C$19+$G$20)-$O262)*($O$20/($O$19/2)))^2*((($O$20+$G$20)-$O262)/3))*$P$29)-((PI()*((($C$19+$G$20)-$O262)*($O$20/($O$19/2)))^2*(((($C$19+$G$20)-$O262)*($O$20/($O$19/2)))*$AZ$6)/3)*$P$29))),IF('Silo Levels'!$L$13="Pumping",(($D$18*$P$29)+((PI()*(($C$21/2)^2)*($G$20-$O262))*$P$29))+((($D$18+$H$18)/3)*$BE$6)+(((PI()*($C$21/2)^2*(($C$21/2)*$AZ$6))/3)*$P$29),(($D$18*$P$29)+((PI()*(($C$21/2)^2)*($G$20-$O262))*$P$29))+((($D$18+$H$18)/3)*$BE$6)-(((PI()*($C$21/2)^2*(($C$21/2)*$AZ$6))/3)*$P$29)))</f>
        <v>119655.09798605816</v>
      </c>
      <c r="Q262" s="73">
        <v>23.1</v>
      </c>
      <c r="R262" s="85">
        <f t="shared" si="29"/>
        <v>120427.66515085725</v>
      </c>
      <c r="S262" s="57">
        <v>23.1</v>
      </c>
      <c r="T262" s="86">
        <f>IF($S262&gt;$G$20,IF('Silo Levels'!$L$14="Pumping",((PI()*((($C$19+$G$20)-$S262)*($O$20/($O$19/2)))^2*((($O$20+$G$20)-$S262))/3)*$T$29)+(((PI()*((($C$19+$G$20)-$S262)*($O$20/($O$19/2)))^2*(((($C$19+$G$20)-$S262)*($O$20/($O$19/2)))*$AZ$7))/3)*$T$29),(((PI()*((($C$19+$G$20)-$S262)*($O$20/($O$19/2)))^2*((($O$20+$G$20)-$S262)/3))*$T$29)-((PI()*((($C$19+$G$20)-$S262)*($O$20/($O$19/2)))^2*(((($C$19+$G$20)-$S262)*($O$20/($O$19/2)))*$AZ$7)/3)*$T$29))),IF('Silo Levels'!$L$14="Pumping",(($D$18*$T$29)+((PI()*(($C$21/2)^2)*($G$20-$S262))*$T$29))+((($D$18+$H$18)/3)*$BE$7)+(((PI()*($C$21/2)^2*(($C$21/2)*$AZ$7))/3)*$T$29),(($D$18*$T$29)+((PI()*(($C$21/2)^2)*($G$20-$S262))*$T$29))+((($D$18+$H$18)/3)*$BE$7)-(((PI()*($C$21/2)^2*(($C$21/2)*$AZ$7))/3)*$T$29)))</f>
        <v>116453.60367972839</v>
      </c>
      <c r="U262" s="73">
        <v>23.1</v>
      </c>
      <c r="V262" s="85">
        <f t="shared" si="30"/>
        <v>117368.56592492985</v>
      </c>
      <c r="W262" s="57">
        <v>23.1</v>
      </c>
      <c r="X262" s="86">
        <f>IF($W262&gt;$G$20,IF('Silo Levels'!$L$15="Pumping",((PI()*((($C$19+$G$20)-$W262)*($O$20/($O$19/2)))^2*((($O$20+$G$20)-$W262))/3)*$X$29)+(((PI()*((($C$19+$G$20)-$W262)*($O$20/($O$19/2)))^2*(((($C$19+$G$20)-$W262)*($O$20/($O$19/2)))*$AZ$8))/3)*$X$29),(((PI()*((($C$19+$G$20)-$W262)*($O$20/($O$19/2)))^2*((($O$20+$G$20)-$W262)/3))*$X$29)-((PI()*((($C$19+$G$20)-$W262)*($O$20/($O$19/2)))^2*(((($C$19+$G$20)-$W262)*($O$20/($O$19/2)))*$AZ$8)/3)*$X$29))),IF('Silo Levels'!$L$15="Pumping",(($D$18*$X$29)+((PI()*(($C$21/2)^2)*($G$20-$W262))*$X$29))+((($D$18+$H$18)/3)*$BE$8)+(((PI()*($C$21/2)^2*(($C$21/2)*$AZ$8))/3)*$X$29),(($D$18*$X$29)+((PI()*(($C$21/2)^2)*($G$20-$W262))*$X$29))+((($D$18+$H$18)/3)*$BE$8)-(((PI()*($C$21/2)^2*(($C$21/2)*$AZ$8))/3)*$X$29)))</f>
        <v>113497.13814206034</v>
      </c>
      <c r="Y262" s="73">
        <v>23.1</v>
      </c>
      <c r="Z262" s="85">
        <f t="shared" si="31"/>
        <v>115543.78154479647</v>
      </c>
      <c r="AA262" s="57">
        <v>23.1</v>
      </c>
      <c r="AB262" s="86">
        <f>IF($AA262&gt;$G$20,IF('Silo Levels'!$L$16="Pumping",((PI()*((($C$19+$G$20)-$AA262)*($O$20/($O$19/2)))^2*((($O$20+$G$20)-$AA262))/3)*$AB$29)+(((PI()*((($C$19+$G$20)-$AA262)*($O$20/($O$19/2)))^2*(((($C$19+$G$20)-$AA262)*($O$20/($O$19/2)))*$AZ$9))/3)*$AB$29),(((PI()*((($C$19+$G$20)-$AA262)*($O$20/($O$19/2)))^2*((($O$20+$G$20)-$AA262)/3))*$AB$29)-((PI()*((($C$19+$G$20)-$AA262)*($O$20/($O$19/2)))^2*(((($C$19+$G$20)-$AA262)*($O$20/($O$19/2)))*$AZ$9)/3)*$AB$29))),IF('Silo Levels'!$L$16="Pumping",(($D$18*$AB$29)+((PI()*(($C$21/2)^2)*($G$20-$AA262))*$AB$29))+((($D$18+$H$18)/3)*$BE$9)+(((PI()*($C$21/2)^2*(($C$21/2)*$AZ$9))/3)*$AB$29),(($D$18*$AB$29)+((PI()*(($C$21/2)^2)*($G$20-$AA262))*$AB$29))+((($D$18+$H$18)/3)*$BE$9)-(((PI()*($C$21/2)^2*(($C$21/2)*$AZ$9))/3)*$AB$29)))</f>
        <v>111733.57582024526</v>
      </c>
      <c r="AC262" s="73">
        <v>23.1</v>
      </c>
      <c r="AD262" s="85">
        <f t="shared" si="32"/>
        <v>114885.92509184891</v>
      </c>
      <c r="AE262" s="57">
        <v>23.1</v>
      </c>
      <c r="AF262" s="86">
        <f>IF($AE262&gt;$G$20,IF('Silo Levels'!$L$17="Pumping",((PI()*((($C$19+$G$20)-$AE262)*($O$20/($O$19/2)))^2*((($O$20+$G$20)-$AE262))/3)*$AF$29)+(((PI()*((($C$19+$G$20)-$AE262)*($O$20/($O$19/2)))^2*(((($C$19+$G$20)-$AE262)*($O$20/($O$19/2)))*$AZ$10))/3)*$AF$29),(((PI()*((($C$19+$G$20)-$AE262)*($O$20/($O$19/2)))^2*((($O$20+$G$20)-$AE262)/3))*$AF$29)-((PI()*((($C$19+$G$20)-$AE262)*($O$20/($O$19/2)))^2*(((($C$19+$G$20)-$AE262)*($O$20/($O$19/2)))*$AZ$10)/3)*$AF$29))),IF('Silo Levels'!$L$17="Pumping",(($D$18*$AF$29)+((PI()*(($C$21/2)^2)*($G$20-$AE262))*$AF$29))+((($D$18+$H$18)/3)*$BE$10)+(((PI()*($C$21/2)^2*(($C$21/2)*$AZ$10))/3)*$AF$29),(($D$18*$AF$29)+((PI()*(($C$21/2)^2)*($G$20-$AE262))*$AF$29))+((($D$18+$H$18)/3)*$BE$10)-(((PI()*($C$21/2)^2*(($C$21/2)*$AZ$10))/3)*$AF$29)))</f>
        <v>111097.79064682305</v>
      </c>
      <c r="AG262" s="73">
        <v>23.1</v>
      </c>
      <c r="AH262" s="85">
        <f t="shared" si="33"/>
        <v>115400.33414379878</v>
      </c>
      <c r="AI262" s="57">
        <v>23.1</v>
      </c>
      <c r="AJ262" s="86">
        <f>IF($AI262&gt;$G$20,IF('Silo Levels'!$L$18="Pumping",((PI()*((($C$19+$G$20)-$AI262)*($O$20/($O$19/2)))^2*((($O$20+$G$20)-$AI262))/3)*$AJ$29)+(((PI()*((($C$19+$G$20)-$AI262)*($O$20/($O$19/2)))^2*(((($C$19+$G$20)-$AI262)*($O$20/($O$19/2)))*$AZ$11))/3)*$AJ$29),(((PI()*((($C$19+$G$20)-$AI262)*($O$20/($O$19/2)))^2*((($O$20+$G$20)-$AI262)/3))*$AJ$29)-((PI()*((($C$19+$G$20)-$AI262)*($O$20/($O$19/2)))^2*(((($C$19+$G$20)-$AI262)*($O$20/($O$19/2)))*$AZ$11)/3)*$AJ$29))),IF('Silo Levels'!$L$18="Pumping",(($D$18*$AJ$29)+((PI()*(($C$21/2)^2)*($G$20-$AI262))*$AJ$29))+((($D$18+$H$18)/3)*$BE$11)+(((PI()*($C$21/2)^2*(($C$21/2)*$AZ$11))/3)*$AJ$29),(($D$18*$AJ$29)+((PI()*(($C$21/2)^2)*($G$20-$AI262))*$AJ$29))+((($D$18+$H$18)/3)*$BE$11)-(((PI()*($C$21/2)^2*(($C$21/2)*$AZ$11))/3)*$AJ$29)))</f>
        <v>111594.94112218668</v>
      </c>
    </row>
    <row r="263" spans="1:36" x14ac:dyDescent="0.3">
      <c r="A263" s="48">
        <v>23.2</v>
      </c>
      <c r="B263" s="90">
        <f t="shared" si="34"/>
        <v>49673.288989943241</v>
      </c>
      <c r="C263" s="62">
        <v>23.2</v>
      </c>
      <c r="D263" s="63">
        <f>IF($C263&gt;$G$6,IF('Silo Levels'!$L$10="Pumping",((PI()*((($C$5+$G$6)-$C263)*($O$6/($O$5/2)))^2*((($O$6+$G$6)-$C263))/3)*$D$29)+(((PI()*((($C$5+$G$6)-$C263)*($O$6/($O$5/2)))^2*(((($C$5+$G$6)-$C263)*($O$6/($O$5/2)))*$AZ$3))/3)*$D$29),(((PI()*((($C$5+$G$6)-$C263)*($O$6/($O$5/2)))^2*((($O$6+$G$6)-$C263)/3))*$D$29)-((PI()*((($C$5+$G$6)-$C263)*($O$6/($O$5/2)))^2*(((($C$5+$G$6)-$C263)*($O$6/($O$5/2)))*$AZ$3)/3)*$D$29))),IF('Silo Levels'!$L$10="Pumping",(($D$4*$D$29)+((PI()*(($C$7/2)^2)*(G$6-$C263))*$D$29))+((($D$4+$H$4)/3)*$BF$3)+(((PI()*($C$7/2)^2*(($C$7/2)*$AZ$3))/3)*$D$29),(($D$4*$D$29)+((PI()*(($C$7/2)^2)*($G$6-$C263))*$D$29))+((($D$4+$H$4)/3)*$BF$3)-(((PI()*($C$7/2)^2*(($C$7/2)*$AZ$3))/3)*$D$29)))</f>
        <v>46617.782240237044</v>
      </c>
      <c r="E263" s="73">
        <v>23.2</v>
      </c>
      <c r="F263" s="90">
        <f t="shared" si="35"/>
        <v>43387.457812099005</v>
      </c>
      <c r="G263" s="62">
        <v>23.2</v>
      </c>
      <c r="H263" s="63">
        <f>IF($G263&gt;$G$6,IF('Silo Levels'!$L$11="Pumping",((PI()*((($C$5+$G$6)-$G263)*($O$6/($O$5/2)))^2*((($O$6+$G$6)-$G263))/3)*$H$29)+(((PI()*((($C$5+$G$6)-$G263)*($O$6/($O$5/2)))^2*(((($C$5+$G$6)-$G263)*($O$6/($O$5/2)))*$AZ$4))/3)*$H$29),(((PI()*((($C$5+$G$6)-$G263)*($O$6/($O$5/2)))^2*((($O$6+$G$6)-$G263)/3))*$H$29)-((PI()*((($C$5+$G$6)-$G263)*($O$6/($O$5/2)))^2*(((($C$5+$G$6)-$G263)*($O$6/($O$5/2)))*$AZ$4)/3)*$H$29))),IF('Silo Levels'!$L$11="Pumping",(($D$4*$H$29)+((PI()*(($C$7/2)^2)*(G$6-$G263))*$H$29))+((($D$4+$H$4)/3)*$BF$4)+(((PI()*($C$7/2)^2*(($C$7/2)*$AZ$4))/3)*$H$29),(($D$4*$H$29)+((PI()*(($C$7/2)^2)*($G$6-$G263))*$H$29))+((($D$4+$H$4)/3)*$BF$4)-(((PI()*($C$7/2)^2*(($C$7/2)*$AZ$4))/3)*$H$29)))</f>
        <v>40723.682696970529</v>
      </c>
      <c r="I263" s="73">
        <v>23.2</v>
      </c>
      <c r="J263" s="85">
        <f t="shared" si="27"/>
        <v>233761.32735860339</v>
      </c>
      <c r="K263" s="57">
        <v>23.2</v>
      </c>
      <c r="L263" s="86">
        <f>IF($K263&gt;$G$13,IF('Silo Levels'!$L$12="Pumping",((PI()*((($C$12+$G$13)-$K263)*($O$13/($O$12/2)))^2*((($O$13+$G$13)-$K263))/3)*$L$29)+(((PI()*((($C$12+$G$13)-$K263)*($O$13/($O$12/2)))^2*(((($C$12+$G$13)-$K263)*($O$13/($O$12/2)))*$AZ$5))/3)*$L$29),(((PI()*((($C$12+$G$13)-$K263)*($O$13/($O$12/2)))^2*((($O$13+$G$13)-$K263)/3))*$L$29)-((PI()*((($C$12+$G$13)-$K263)*($O$13/($O$12/2)))^2*(((($C$12+$G$13)-$K263)*($O$13/($O$12/2)))*$AZ$5)/3)*$L$29))),IF('Silo Levels'!$L$12="Pumping",(($D$11*$L$29)+((PI()*(($C$14/2)^2)*($G$13-$K263))*$L$29))+((($D$11+$H$11)/3)*$BE$5)+(((PI()*($C$14/2)^2*(($C$14/2)*$AZ$5))/3)*$L$29),(($D$11*$L$29)+((PI()*(($C$14/2)^2)*($G$13-$K263))*$L$29))+((($D$11+$H$11)/3)*$BE$5)-(((PI()*($C$14/2)^2*(($C$14/2)*$AZ$5))/3)*$L$29)))</f>
        <v>219563.32067900395</v>
      </c>
      <c r="M263" s="73">
        <v>23.2</v>
      </c>
      <c r="N263" s="85">
        <f t="shared" si="28"/>
        <v>123330.35576978218</v>
      </c>
      <c r="O263" s="57">
        <v>23.2</v>
      </c>
      <c r="P263" s="86">
        <f>IF($O263&gt;$G$20,IF('Silo Levels'!$L$13="Pumping",((PI()*((($C$19+$G$20)-$O263)*($O$20/($O$19/2)))^2*((($O$20+$G$20)-$O263))/3)*$P$29)+(((PI()*((($C$19+$G$20)-$O263)*($O$20/($O$19/2)))^2*(((($C$19+$G$20)-$O263)*($O$20/($O$19/2)))*$AZ$6))/3)*$P$29),(((PI()*((($C$19+$G$20)-$O263)*($O$20/($O$19/2)))^2*((($O$20+$G$20)-$O263)/3))*$P$29)-((PI()*((($C$19+$G$20)-$O263)*($O$20/($O$19/2)))^2*(((($C$19+$G$20)-$O263)*($O$20/($O$19/2)))*$AZ$6)/3)*$P$29))),IF('Silo Levels'!$L$13="Pumping",(($D$18*$P$29)+((PI()*(($C$21/2)^2)*($G$20-$O263))*$P$29))+((($D$18+$H$18)/3)*$BE$6)+(((PI()*($C$21/2)^2*(($C$21/2)*$AZ$6))/3)*$P$29),(($D$18*$P$29)+((PI()*(($C$21/2)^2)*($G$20-$O263))*$P$29))+((($D$18+$H$18)/3)*$BE$6)-(((PI()*($C$21/2)^2*(($C$21/2)*$AZ$6))/3)*$P$29)))</f>
        <v>119245.15443775742</v>
      </c>
      <c r="Q263" s="73">
        <v>23.2</v>
      </c>
      <c r="R263" s="85">
        <f t="shared" si="29"/>
        <v>120028.87431333632</v>
      </c>
      <c r="S263" s="57">
        <v>23.2</v>
      </c>
      <c r="T263" s="86">
        <f>IF($S263&gt;$G$20,IF('Silo Levels'!$L$14="Pumping",((PI()*((($C$19+$G$20)-$S263)*($O$20/($O$19/2)))^2*((($O$20+$G$20)-$S263))/3)*$T$29)+(((PI()*((($C$19+$G$20)-$S263)*($O$20/($O$19/2)))^2*(((($C$19+$G$20)-$S263)*($O$20/($O$19/2)))*$AZ$7))/3)*$T$29),(((PI()*((($C$19+$G$20)-$S263)*($O$20/($O$19/2)))^2*((($O$20+$G$20)-$S263)/3))*$T$29)-((PI()*((($C$19+$G$20)-$S263)*($O$20/($O$19/2)))^2*(((($C$19+$G$20)-$S263)*($O$20/($O$19/2)))*$AZ$7)/3)*$T$29))),IF('Silo Levels'!$L$14="Pumping",(($D$18*$T$29)+((PI()*(($C$21/2)^2)*($G$20-$S263))*$T$29))+((($D$18+$H$18)/3)*$BE$7)+(((PI()*($C$21/2)^2*(($C$21/2)*$AZ$7))/3)*$T$29),(($D$18*$T$29)+((PI()*(($C$21/2)^2)*($G$20-$S263))*$T$29))+((($D$18+$H$18)/3)*$BE$7)-(((PI()*($C$21/2)^2*(($C$21/2)*$AZ$7))/3)*$T$29)))</f>
        <v>116054.81284220745</v>
      </c>
      <c r="U263" s="73">
        <v>23.2</v>
      </c>
      <c r="V263" s="85">
        <f t="shared" si="30"/>
        <v>116980.07421710184</v>
      </c>
      <c r="W263" s="57">
        <v>23.2</v>
      </c>
      <c r="X263" s="86">
        <f>IF($W263&gt;$G$20,IF('Silo Levels'!$L$15="Pumping",((PI()*((($C$19+$G$20)-$W263)*($O$20/($O$19/2)))^2*((($O$20+$G$20)-$W263))/3)*$X$29)+(((PI()*((($C$19+$G$20)-$W263)*($O$20/($O$19/2)))^2*(((($C$19+$G$20)-$W263)*($O$20/($O$19/2)))*$AZ$8))/3)*$X$29),(((PI()*((($C$19+$G$20)-$W263)*($O$20/($O$19/2)))^2*((($O$20+$G$20)-$W263)/3))*$X$29)-((PI()*((($C$19+$G$20)-$W263)*($O$20/($O$19/2)))^2*(((($C$19+$G$20)-$W263)*($O$20/($O$19/2)))*$AZ$8)/3)*$X$29))),IF('Silo Levels'!$L$15="Pumping",(($D$18*$X$29)+((PI()*(($C$21/2)^2)*($G$20-$W263))*$X$29))+((($D$18+$H$18)/3)*$BE$8)+(((PI()*($C$21/2)^2*(($C$21/2)*$AZ$8))/3)*$X$29),(($D$18*$X$29)+((PI()*(($C$21/2)^2)*($G$20-$W263))*$X$29))+((($D$18+$H$18)/3)*$BE$8)-(((PI()*($C$21/2)^2*(($C$21/2)*$AZ$8))/3)*$X$29)))</f>
        <v>113108.64643423233</v>
      </c>
      <c r="Y263" s="73">
        <v>23.2</v>
      </c>
      <c r="Z263" s="85">
        <f t="shared" si="31"/>
        <v>115161.43337452791</v>
      </c>
      <c r="AA263" s="57">
        <v>23.2</v>
      </c>
      <c r="AB263" s="86">
        <f>IF($AA263&gt;$G$20,IF('Silo Levels'!$L$16="Pumping",((PI()*((($C$19+$G$20)-$AA263)*($O$20/($O$19/2)))^2*((($O$20+$G$20)-$AA263))/3)*$AB$29)+(((PI()*((($C$19+$G$20)-$AA263)*($O$20/($O$19/2)))^2*(((($C$19+$G$20)-$AA263)*($O$20/($O$19/2)))*$AZ$9))/3)*$AB$29),(((PI()*((($C$19+$G$20)-$AA263)*($O$20/($O$19/2)))^2*((($O$20+$G$20)-$AA263)/3))*$AB$29)-((PI()*((($C$19+$G$20)-$AA263)*($O$20/($O$19/2)))^2*(((($C$19+$G$20)-$AA263)*($O$20/($O$19/2)))*$AZ$9)/3)*$AB$29))),IF('Silo Levels'!$L$16="Pumping",(($D$18*$AB$29)+((PI()*(($C$21/2)^2)*($G$20-$AA263))*$AB$29))+((($D$18+$H$18)/3)*$BE$9)+(((PI()*($C$21/2)^2*(($C$21/2)*$AZ$9))/3)*$AB$29),(($D$18*$AB$29)+((PI()*(($C$21/2)^2)*($G$20-$AA263))*$AB$29))+((($D$18+$H$18)/3)*$BE$9)-(((PI()*($C$21/2)^2*(($C$21/2)*$AZ$9))/3)*$AB$29)))</f>
        <v>111351.2276499767</v>
      </c>
      <c r="AC263" s="73">
        <v>23.2</v>
      </c>
      <c r="AD263" s="85">
        <f t="shared" si="32"/>
        <v>114505.7917398742</v>
      </c>
      <c r="AE263" s="57">
        <v>23.2</v>
      </c>
      <c r="AF263" s="86">
        <f>IF($AE263&gt;$G$20,IF('Silo Levels'!$L$17="Pumping",((PI()*((($C$19+$G$20)-$AE263)*($O$20/($O$19/2)))^2*((($O$20+$G$20)-$AE263))/3)*$AF$29)+(((PI()*((($C$19+$G$20)-$AE263)*($O$20/($O$19/2)))^2*(((($C$19+$G$20)-$AE263)*($O$20/($O$19/2)))*$AZ$10))/3)*$AF$29),(((PI()*((($C$19+$G$20)-$AE263)*($O$20/($O$19/2)))^2*((($O$20+$G$20)-$AE263)/3))*$AF$29)-((PI()*((($C$19+$G$20)-$AE263)*($O$20/($O$19/2)))^2*(((($C$19+$G$20)-$AE263)*($O$20/($O$19/2)))*$AZ$10)/3)*$AF$29))),IF('Silo Levels'!$L$17="Pumping",(($D$18*$AF$29)+((PI()*(($C$21/2)^2)*($G$20-$AE263))*$AF$29))+((($D$18+$H$18)/3)*$BE$10)+(((PI()*($C$21/2)^2*(($C$21/2)*$AZ$10))/3)*$AF$29),(($D$18*$AF$29)+((PI()*(($C$21/2)^2)*($G$20-$AE263))*$AF$29))+((($D$18+$H$18)/3)*$BE$10)-(((PI()*($C$21/2)^2*(($C$21/2)*$AZ$10))/3)*$AF$29)))</f>
        <v>110717.65729484834</v>
      </c>
      <c r="AG263" s="73">
        <v>23.2</v>
      </c>
      <c r="AH263" s="85">
        <f t="shared" si="33"/>
        <v>115018.46892072413</v>
      </c>
      <c r="AI263" s="57">
        <v>23.2</v>
      </c>
      <c r="AJ263" s="86">
        <f>IF($AI263&gt;$G$20,IF('Silo Levels'!$L$18="Pumping",((PI()*((($C$19+$G$20)-$AI263)*($O$20/($O$19/2)))^2*((($O$20+$G$20)-$AI263))/3)*$AJ$29)+(((PI()*((($C$19+$G$20)-$AI263)*($O$20/($O$19/2)))^2*(((($C$19+$G$20)-$AI263)*($O$20/($O$19/2)))*$AZ$11))/3)*$AJ$29),(((PI()*((($C$19+$G$20)-$AI263)*($O$20/($O$19/2)))^2*((($O$20+$G$20)-$AI263)/3))*$AJ$29)-((PI()*((($C$19+$G$20)-$AI263)*($O$20/($O$19/2)))^2*(((($C$19+$G$20)-$AI263)*($O$20/($O$19/2)))*$AZ$11)/3)*$AJ$29))),IF('Silo Levels'!$L$18="Pumping",(($D$18*$AJ$29)+((PI()*(($C$21/2)^2)*($G$20-$AI263))*$AJ$29))+((($D$18+$H$18)/3)*$BE$11)+(((PI()*($C$21/2)^2*(($C$21/2)*$AZ$11))/3)*$AJ$29),(($D$18*$AJ$29)+((PI()*(($C$21/2)^2)*($G$20-$AI263))*$AJ$29))+((($D$18+$H$18)/3)*$BE$11)-(((PI()*($C$21/2)^2*(($C$21/2)*$AZ$11))/3)*$AJ$29)))</f>
        <v>111213.07589911202</v>
      </c>
    </row>
    <row r="264" spans="1:36" x14ac:dyDescent="0.3">
      <c r="A264" s="48">
        <v>23.3</v>
      </c>
      <c r="B264" s="90">
        <f t="shared" si="34"/>
        <v>49235.26711641642</v>
      </c>
      <c r="C264" s="62">
        <v>23.3</v>
      </c>
      <c r="D264" s="63">
        <f>IF($C264&gt;$G$6,IF('Silo Levels'!$L$10="Pumping",((PI()*((($C$5+$G$6)-$C264)*($O$6/($O$5/2)))^2*((($O$6+$G$6)-$C264))/3)*$D$29)+(((PI()*((($C$5+$G$6)-$C264)*($O$6/($O$5/2)))^2*(((($C$5+$G$6)-$C264)*($O$6/($O$5/2)))*$AZ$3))/3)*$D$29),(((PI()*((($C$5+$G$6)-$C264)*($O$6/($O$5/2)))^2*((($O$6+$G$6)-$C264)/3))*$D$29)-((PI()*((($C$5+$G$6)-$C264)*($O$6/($O$5/2)))^2*(((($C$5+$G$6)-$C264)*($O$6/($O$5/2)))*$AZ$3)/3)*$D$29))),IF('Silo Levels'!$L$10="Pumping",(($D$4*$D$29)+((PI()*(($C$7/2)^2)*(G$6-$C264))*$D$29))+((($D$4+$H$4)/3)*$BF$3)+(((PI()*($C$7/2)^2*(($C$7/2)*$AZ$3))/3)*$D$29),(($D$4*$D$29)+((PI()*(($C$7/2)^2)*($G$6-$C264))*$D$29))+((($D$4+$H$4)/3)*$BF$3)-(((PI()*($C$7/2)^2*(($C$7/2)*$AZ$3))/3)*$D$29)))</f>
        <v>46179.760366710223</v>
      </c>
      <c r="E264" s="73">
        <v>23.3</v>
      </c>
      <c r="F264" s="90">
        <f t="shared" si="35"/>
        <v>43005.592589024338</v>
      </c>
      <c r="G264" s="62">
        <v>23.3</v>
      </c>
      <c r="H264" s="63">
        <f>IF($G264&gt;$G$6,IF('Silo Levels'!$L$11="Pumping",((PI()*((($C$5+$G$6)-$G264)*($O$6/($O$5/2)))^2*((($O$6+$G$6)-$G264))/3)*$H$29)+(((PI()*((($C$5+$G$6)-$G264)*($O$6/($O$5/2)))^2*(((($C$5+$G$6)-$G264)*($O$6/($O$5/2)))*$AZ$4))/3)*$H$29),(((PI()*((($C$5+$G$6)-$G264)*($O$6/($O$5/2)))^2*((($O$6+$G$6)-$G264)/3))*$H$29)-((PI()*((($C$5+$G$6)-$G264)*($O$6/($O$5/2)))^2*(((($C$5+$G$6)-$G264)*($O$6/($O$5/2)))*$AZ$4)/3)*$H$29))),IF('Silo Levels'!$L$11="Pumping",(($D$4*$H$29)+((PI()*(($C$7/2)^2)*(G$6-$G264))*$H$29))+((($D$4+$H$4)/3)*$BF$4)+(((PI()*($C$7/2)^2*(($C$7/2)*$AZ$4))/3)*$H$29),(($D$4*$H$29)+((PI()*(($C$7/2)^2)*($G$6-$G264))*$H$29))+((($D$4+$H$4)/3)*$BF$4)-(((PI()*($C$7/2)^2*(($C$7/2)*$AZ$4))/3)*$H$29)))</f>
        <v>40341.817473895862</v>
      </c>
      <c r="I264" s="73">
        <v>23.3</v>
      </c>
      <c r="J264" s="85">
        <f t="shared" si="27"/>
        <v>232842.36252497233</v>
      </c>
      <c r="K264" s="57">
        <v>23.3</v>
      </c>
      <c r="L264" s="86">
        <f>IF($K264&gt;$G$13,IF('Silo Levels'!$L$12="Pumping",((PI()*((($C$12+$G$13)-$K264)*($O$13/($O$12/2)))^2*((($O$13+$G$13)-$K264))/3)*$L$29)+(((PI()*((($C$12+$G$13)-$K264)*($O$13/($O$12/2)))^2*(((($C$12+$G$13)-$K264)*($O$13/($O$12/2)))*$AZ$5))/3)*$L$29),(((PI()*((($C$12+$G$13)-$K264)*($O$13/($O$12/2)))^2*((($O$13+$G$13)-$K264)/3))*$L$29)-((PI()*((($C$12+$G$13)-$K264)*($O$13/($O$12/2)))^2*(((($C$12+$G$13)-$K264)*($O$13/($O$12/2)))*$AZ$5)/3)*$L$29))),IF('Silo Levels'!$L$12="Pumping",(($D$11*$L$29)+((PI()*(($C$14/2)^2)*($G$13-$K264))*$L$29))+((($D$11+$H$11)/3)*$BE$5)+(((PI()*($C$14/2)^2*(($C$14/2)*$AZ$5))/3)*$L$29),(($D$11*$L$29)+((PI()*(($C$14/2)^2)*($G$13-$K264))*$L$29))+((($D$11+$H$11)/3)*$BE$5)-(((PI()*($C$14/2)^2*(($C$14/2)*$AZ$5))/3)*$L$29)))</f>
        <v>218644.35584537289</v>
      </c>
      <c r="M264" s="73">
        <v>23.3</v>
      </c>
      <c r="N264" s="85">
        <f t="shared" si="28"/>
        <v>122920.41222148143</v>
      </c>
      <c r="O264" s="57">
        <v>23.3</v>
      </c>
      <c r="P264" s="86">
        <f>IF($O264&gt;$G$20,IF('Silo Levels'!$L$13="Pumping",((PI()*((($C$19+$G$20)-$O264)*($O$20/($O$19/2)))^2*((($O$20+$G$20)-$O264))/3)*$P$29)+(((PI()*((($C$19+$G$20)-$O264)*($O$20/($O$19/2)))^2*(((($C$19+$G$20)-$O264)*($O$20/($O$19/2)))*$AZ$6))/3)*$P$29),(((PI()*((($C$19+$G$20)-$O264)*($O$20/($O$19/2)))^2*((($O$20+$G$20)-$O264)/3))*$P$29)-((PI()*((($C$19+$G$20)-$O264)*($O$20/($O$19/2)))^2*(((($C$19+$G$20)-$O264)*($O$20/($O$19/2)))*$AZ$6)/3)*$P$29))),IF('Silo Levels'!$L$13="Pumping",(($D$18*$P$29)+((PI()*(($C$21/2)^2)*($G$20-$O264))*$P$29))+((($D$18+$H$18)/3)*$BE$6)+(((PI()*($C$21/2)^2*(($C$21/2)*$AZ$6))/3)*$P$29),(($D$18*$P$29)+((PI()*(($C$21/2)^2)*($G$20-$O264))*$P$29))+((($D$18+$H$18)/3)*$BE$6)-(((PI()*($C$21/2)^2*(($C$21/2)*$AZ$6))/3)*$P$29)))</f>
        <v>118835.21088945666</v>
      </c>
      <c r="Q264" s="73">
        <v>23.3</v>
      </c>
      <c r="R264" s="85">
        <f t="shared" si="29"/>
        <v>119630.08347581537</v>
      </c>
      <c r="S264" s="57">
        <v>23.3</v>
      </c>
      <c r="T264" s="86">
        <f>IF($S264&gt;$G$20,IF('Silo Levels'!$L$14="Pumping",((PI()*((($C$19+$G$20)-$S264)*($O$20/($O$19/2)))^2*((($O$20+$G$20)-$S264))/3)*$T$29)+(((PI()*((($C$19+$G$20)-$S264)*($O$20/($O$19/2)))^2*(((($C$19+$G$20)-$S264)*($O$20/($O$19/2)))*$AZ$7))/3)*$T$29),(((PI()*((($C$19+$G$20)-$S264)*($O$20/($O$19/2)))^2*((($O$20+$G$20)-$S264)/3))*$T$29)-((PI()*((($C$19+$G$20)-$S264)*($O$20/($O$19/2)))^2*(((($C$19+$G$20)-$S264)*($O$20/($O$19/2)))*$AZ$7)/3)*$T$29))),IF('Silo Levels'!$L$14="Pumping",(($D$18*$T$29)+((PI()*(($C$21/2)^2)*($G$20-$S264))*$T$29))+((($D$18+$H$18)/3)*$BE$7)+(((PI()*($C$21/2)^2*(($C$21/2)*$AZ$7))/3)*$T$29),(($D$18*$T$29)+((PI()*(($C$21/2)^2)*($G$20-$S264))*$T$29))+((($D$18+$H$18)/3)*$BE$7)-(((PI()*($C$21/2)^2*(($C$21/2)*$AZ$7))/3)*$T$29)))</f>
        <v>115656.0220046865</v>
      </c>
      <c r="U264" s="73">
        <v>23.3</v>
      </c>
      <c r="V264" s="85">
        <f t="shared" si="30"/>
        <v>116591.58250927381</v>
      </c>
      <c r="W264" s="57">
        <v>23.3</v>
      </c>
      <c r="X264" s="86">
        <f>IF($W264&gt;$G$20,IF('Silo Levels'!$L$15="Pumping",((PI()*((($C$19+$G$20)-$W264)*($O$20/($O$19/2)))^2*((($O$20+$G$20)-$W264))/3)*$X$29)+(((PI()*((($C$19+$G$20)-$W264)*($O$20/($O$19/2)))^2*(((($C$19+$G$20)-$W264)*($O$20/($O$19/2)))*$AZ$8))/3)*$X$29),(((PI()*((($C$19+$G$20)-$W264)*($O$20/($O$19/2)))^2*((($O$20+$G$20)-$W264)/3))*$X$29)-((PI()*((($C$19+$G$20)-$W264)*($O$20/($O$19/2)))^2*(((($C$19+$G$20)-$W264)*($O$20/($O$19/2)))*$AZ$8)/3)*$X$29))),IF('Silo Levels'!$L$15="Pumping",(($D$18*$X$29)+((PI()*(($C$21/2)^2)*($G$20-$W264))*$X$29))+((($D$18+$H$18)/3)*$BE$8)+(((PI()*($C$21/2)^2*(($C$21/2)*$AZ$8))/3)*$X$29),(($D$18*$X$29)+((PI()*(($C$21/2)^2)*($G$20-$W264))*$X$29))+((($D$18+$H$18)/3)*$BE$8)-(((PI()*($C$21/2)^2*(($C$21/2)*$AZ$8))/3)*$X$29)))</f>
        <v>112720.1547264043</v>
      </c>
      <c r="Y264" s="73">
        <v>23.3</v>
      </c>
      <c r="Z264" s="85">
        <f t="shared" si="31"/>
        <v>114779.08520425935</v>
      </c>
      <c r="AA264" s="57">
        <v>23.3</v>
      </c>
      <c r="AB264" s="86">
        <f>IF($AA264&gt;$G$20,IF('Silo Levels'!$L$16="Pumping",((PI()*((($C$19+$G$20)-$AA264)*($O$20/($O$19/2)))^2*((($O$20+$G$20)-$AA264))/3)*$AB$29)+(((PI()*((($C$19+$G$20)-$AA264)*($O$20/($O$19/2)))^2*(((($C$19+$G$20)-$AA264)*($O$20/($O$19/2)))*$AZ$9))/3)*$AB$29),(((PI()*((($C$19+$G$20)-$AA264)*($O$20/($O$19/2)))^2*((($O$20+$G$20)-$AA264)/3))*$AB$29)-((PI()*((($C$19+$G$20)-$AA264)*($O$20/($O$19/2)))^2*(((($C$19+$G$20)-$AA264)*($O$20/($O$19/2)))*$AZ$9)/3)*$AB$29))),IF('Silo Levels'!$L$16="Pumping",(($D$18*$AB$29)+((PI()*(($C$21/2)^2)*($G$20-$AA264))*$AB$29))+((($D$18+$H$18)/3)*$BE$9)+(((PI()*($C$21/2)^2*(($C$21/2)*$AZ$9))/3)*$AB$29),(($D$18*$AB$29)+((PI()*(($C$21/2)^2)*($G$20-$AA264))*$AB$29))+((($D$18+$H$18)/3)*$BE$9)-(((PI()*($C$21/2)^2*(($C$21/2)*$AZ$9))/3)*$AB$29)))</f>
        <v>110968.87947970814</v>
      </c>
      <c r="AC264" s="73">
        <v>23.3</v>
      </c>
      <c r="AD264" s="85">
        <f t="shared" si="32"/>
        <v>114125.65838789947</v>
      </c>
      <c r="AE264" s="57">
        <v>23.3</v>
      </c>
      <c r="AF264" s="86">
        <f>IF($AE264&gt;$G$20,IF('Silo Levels'!$L$17="Pumping",((PI()*((($C$19+$G$20)-$AE264)*($O$20/($O$19/2)))^2*((($O$20+$G$20)-$AE264))/3)*$AF$29)+(((PI()*((($C$19+$G$20)-$AE264)*($O$20/($O$19/2)))^2*(((($C$19+$G$20)-$AE264)*($O$20/($O$19/2)))*$AZ$10))/3)*$AF$29),(((PI()*((($C$19+$G$20)-$AE264)*($O$20/($O$19/2)))^2*((($O$20+$G$20)-$AE264)/3))*$AF$29)-((PI()*((($C$19+$G$20)-$AE264)*($O$20/($O$19/2)))^2*(((($C$19+$G$20)-$AE264)*($O$20/($O$19/2)))*$AZ$10)/3)*$AF$29))),IF('Silo Levels'!$L$17="Pumping",(($D$18*$AF$29)+((PI()*(($C$21/2)^2)*($G$20-$AE264))*$AF$29))+((($D$18+$H$18)/3)*$BE$10)+(((PI()*($C$21/2)^2*(($C$21/2)*$AZ$10))/3)*$AF$29),(($D$18*$AF$29)+((PI()*(($C$21/2)^2)*($G$20-$AE264))*$AF$29))+((($D$18+$H$18)/3)*$BE$10)-(((PI()*($C$21/2)^2*(($C$21/2)*$AZ$10))/3)*$AF$29)))</f>
        <v>110337.52394287361</v>
      </c>
      <c r="AG264" s="73">
        <v>23.3</v>
      </c>
      <c r="AH264" s="85">
        <f t="shared" si="33"/>
        <v>114636.60369764945</v>
      </c>
      <c r="AI264" s="57">
        <v>23.3</v>
      </c>
      <c r="AJ264" s="86">
        <f>IF($AI264&gt;$G$20,IF('Silo Levels'!$L$18="Pumping",((PI()*((($C$19+$G$20)-$AI264)*($O$20/($O$19/2)))^2*((($O$20+$G$20)-$AI264))/3)*$AJ$29)+(((PI()*((($C$19+$G$20)-$AI264)*($O$20/($O$19/2)))^2*(((($C$19+$G$20)-$AI264)*($O$20/($O$19/2)))*$AZ$11))/3)*$AJ$29),(((PI()*((($C$19+$G$20)-$AI264)*($O$20/($O$19/2)))^2*((($O$20+$G$20)-$AI264)/3))*$AJ$29)-((PI()*((($C$19+$G$20)-$AI264)*($O$20/($O$19/2)))^2*(((($C$19+$G$20)-$AI264)*($O$20/($O$19/2)))*$AZ$11)/3)*$AJ$29))),IF('Silo Levels'!$L$18="Pumping",(($D$18*$AJ$29)+((PI()*(($C$21/2)^2)*($G$20-$AI264))*$AJ$29))+((($D$18+$H$18)/3)*$BE$11)+(((PI()*($C$21/2)^2*(($C$21/2)*$AZ$11))/3)*$AJ$29),(($D$18*$AJ$29)+((PI()*(($C$21/2)^2)*($G$20-$AI264))*$AJ$29))+((($D$18+$H$18)/3)*$BE$11)-(((PI()*($C$21/2)^2*(($C$21/2)*$AZ$11))/3)*$AJ$29)))</f>
        <v>110831.21067603734</v>
      </c>
    </row>
    <row r="265" spans="1:36" x14ac:dyDescent="0.3">
      <c r="A265" s="48">
        <v>23.4</v>
      </c>
      <c r="B265" s="90">
        <f t="shared" si="34"/>
        <v>48797.245242889607</v>
      </c>
      <c r="C265" s="62">
        <v>23.4</v>
      </c>
      <c r="D265" s="63">
        <f>IF($C265&gt;$G$6,IF('Silo Levels'!$L$10="Pumping",((PI()*((($C$5+$G$6)-$C265)*($O$6/($O$5/2)))^2*((($O$6+$G$6)-$C265))/3)*$D$29)+(((PI()*((($C$5+$G$6)-$C265)*($O$6/($O$5/2)))^2*(((($C$5+$G$6)-$C265)*($O$6/($O$5/2)))*$AZ$3))/3)*$D$29),(((PI()*((($C$5+$G$6)-$C265)*($O$6/($O$5/2)))^2*((($O$6+$G$6)-$C265)/3))*$D$29)-((PI()*((($C$5+$G$6)-$C265)*($O$6/($O$5/2)))^2*(((($C$5+$G$6)-$C265)*($O$6/($O$5/2)))*$AZ$3)/3)*$D$29))),IF('Silo Levels'!$L$10="Pumping",(($D$4*$D$29)+((PI()*(($C$7/2)^2)*(G$6-$C265))*$D$29))+((($D$4+$H$4)/3)*$BF$3)+(((PI()*($C$7/2)^2*(($C$7/2)*$AZ$3))/3)*$D$29),(($D$4*$D$29)+((PI()*(($C$7/2)^2)*($G$6-$C265))*$D$29))+((($D$4+$H$4)/3)*$BF$3)-(((PI()*($C$7/2)^2*(($C$7/2)*$AZ$3))/3)*$D$29)))</f>
        <v>45741.738493183409</v>
      </c>
      <c r="E265" s="73">
        <v>23.4</v>
      </c>
      <c r="F265" s="90">
        <f t="shared" si="35"/>
        <v>42623.727365949679</v>
      </c>
      <c r="G265" s="62">
        <v>23.4</v>
      </c>
      <c r="H265" s="63">
        <f>IF($G265&gt;$G$6,IF('Silo Levels'!$L$11="Pumping",((PI()*((($C$5+$G$6)-$G265)*($O$6/($O$5/2)))^2*((($O$6+$G$6)-$G265))/3)*$H$29)+(((PI()*((($C$5+$G$6)-$G265)*($O$6/($O$5/2)))^2*(((($C$5+$G$6)-$G265)*($O$6/($O$5/2)))*$AZ$4))/3)*$H$29),(((PI()*((($C$5+$G$6)-$G265)*($O$6/($O$5/2)))^2*((($O$6+$G$6)-$G265)/3))*$H$29)-((PI()*((($C$5+$G$6)-$G265)*($O$6/($O$5/2)))^2*(((($C$5+$G$6)-$G265)*($O$6/($O$5/2)))*$AZ$4)/3)*$H$29))),IF('Silo Levels'!$L$11="Pumping",(($D$4*$H$29)+((PI()*(($C$7/2)^2)*(G$6-$G265))*$H$29))+((($D$4+$H$4)/3)*$BF$4)+(((PI()*($C$7/2)^2*(($C$7/2)*$AZ$4))/3)*$H$29),(($D$4*$H$29)+((PI()*(($C$7/2)^2)*($G$6-$G265))*$H$29))+((($D$4+$H$4)/3)*$BF$4)-(((PI()*($C$7/2)^2*(($C$7/2)*$AZ$4))/3)*$H$29)))</f>
        <v>39959.952250821196</v>
      </c>
      <c r="I265" s="73">
        <v>23.4</v>
      </c>
      <c r="J265" s="85">
        <f t="shared" si="27"/>
        <v>231923.39769134132</v>
      </c>
      <c r="K265" s="57">
        <v>23.4</v>
      </c>
      <c r="L265" s="86">
        <f>IF($K265&gt;$G$13,IF('Silo Levels'!$L$12="Pumping",((PI()*((($C$12+$G$13)-$K265)*($O$13/($O$12/2)))^2*((($O$13+$G$13)-$K265))/3)*$L$29)+(((PI()*((($C$12+$G$13)-$K265)*($O$13/($O$12/2)))^2*(((($C$12+$G$13)-$K265)*($O$13/($O$12/2)))*$AZ$5))/3)*$L$29),(((PI()*((($C$12+$G$13)-$K265)*($O$13/($O$12/2)))^2*((($O$13+$G$13)-$K265)/3))*$L$29)-((PI()*((($C$12+$G$13)-$K265)*($O$13/($O$12/2)))^2*(((($C$12+$G$13)-$K265)*($O$13/($O$12/2)))*$AZ$5)/3)*$L$29))),IF('Silo Levels'!$L$12="Pumping",(($D$11*$L$29)+((PI()*(($C$14/2)^2)*($G$13-$K265))*$L$29))+((($D$11+$H$11)/3)*$BE$5)+(((PI()*($C$14/2)^2*(($C$14/2)*$AZ$5))/3)*$L$29),(($D$11*$L$29)+((PI()*(($C$14/2)^2)*($G$13-$K265))*$L$29))+((($D$11+$H$11)/3)*$BE$5)-(((PI()*($C$14/2)^2*(($C$14/2)*$AZ$5))/3)*$L$29)))</f>
        <v>217725.39101174189</v>
      </c>
      <c r="M265" s="73">
        <v>23.4</v>
      </c>
      <c r="N265" s="85">
        <f t="shared" si="28"/>
        <v>122510.46867318069</v>
      </c>
      <c r="O265" s="57">
        <v>23.4</v>
      </c>
      <c r="P265" s="86">
        <f>IF($O265&gt;$G$20,IF('Silo Levels'!$L$13="Pumping",((PI()*((($C$19+$G$20)-$O265)*($O$20/($O$19/2)))^2*((($O$20+$G$20)-$O265))/3)*$P$29)+(((PI()*((($C$19+$G$20)-$O265)*($O$20/($O$19/2)))^2*(((($C$19+$G$20)-$O265)*($O$20/($O$19/2)))*$AZ$6))/3)*$P$29),(((PI()*((($C$19+$G$20)-$O265)*($O$20/($O$19/2)))^2*((($O$20+$G$20)-$O265)/3))*$P$29)-((PI()*((($C$19+$G$20)-$O265)*($O$20/($O$19/2)))^2*(((($C$19+$G$20)-$O265)*($O$20/($O$19/2)))*$AZ$6)/3)*$P$29))),IF('Silo Levels'!$L$13="Pumping",(($D$18*$P$29)+((PI()*(($C$21/2)^2)*($G$20-$O265))*$P$29))+((($D$18+$H$18)/3)*$BE$6)+(((PI()*($C$21/2)^2*(($C$21/2)*$AZ$6))/3)*$P$29),(($D$18*$P$29)+((PI()*(($C$21/2)^2)*($G$20-$O265))*$P$29))+((($D$18+$H$18)/3)*$BE$6)-(((PI()*($C$21/2)^2*(($C$21/2)*$AZ$6))/3)*$P$29)))</f>
        <v>118425.26734115592</v>
      </c>
      <c r="Q265" s="73">
        <v>23.4</v>
      </c>
      <c r="R265" s="85">
        <f t="shared" si="29"/>
        <v>119231.29263829443</v>
      </c>
      <c r="S265" s="57">
        <v>23.4</v>
      </c>
      <c r="T265" s="86">
        <f>IF($S265&gt;$G$20,IF('Silo Levels'!$L$14="Pumping",((PI()*((($C$19+$G$20)-$S265)*($O$20/($O$19/2)))^2*((($O$20+$G$20)-$S265))/3)*$T$29)+(((PI()*((($C$19+$G$20)-$S265)*($O$20/($O$19/2)))^2*(((($C$19+$G$20)-$S265)*($O$20/($O$19/2)))*$AZ$7))/3)*$T$29),(((PI()*((($C$19+$G$20)-$S265)*($O$20/($O$19/2)))^2*((($O$20+$G$20)-$S265)/3))*$T$29)-((PI()*((($C$19+$G$20)-$S265)*($O$20/($O$19/2)))^2*(((($C$19+$G$20)-$S265)*($O$20/($O$19/2)))*$AZ$7)/3)*$T$29))),IF('Silo Levels'!$L$14="Pumping",(($D$18*$T$29)+((PI()*(($C$21/2)^2)*($G$20-$S265))*$T$29))+((($D$18+$H$18)/3)*$BE$7)+(((PI()*($C$21/2)^2*(($C$21/2)*$AZ$7))/3)*$T$29),(($D$18*$T$29)+((PI()*(($C$21/2)^2)*($G$20-$S265))*$T$29))+((($D$18+$H$18)/3)*$BE$7)-(((PI()*($C$21/2)^2*(($C$21/2)*$AZ$7))/3)*$T$29)))</f>
        <v>115257.23116716556</v>
      </c>
      <c r="U265" s="73">
        <v>23.4</v>
      </c>
      <c r="V265" s="85">
        <f t="shared" si="30"/>
        <v>116203.0908014458</v>
      </c>
      <c r="W265" s="57">
        <v>23.4</v>
      </c>
      <c r="X265" s="86">
        <f>IF($W265&gt;$G$20,IF('Silo Levels'!$L$15="Pumping",((PI()*((($C$19+$G$20)-$W265)*($O$20/($O$19/2)))^2*((($O$20+$G$20)-$W265))/3)*$X$29)+(((PI()*((($C$19+$G$20)-$W265)*($O$20/($O$19/2)))^2*(((($C$19+$G$20)-$W265)*($O$20/($O$19/2)))*$AZ$8))/3)*$X$29),(((PI()*((($C$19+$G$20)-$W265)*($O$20/($O$19/2)))^2*((($O$20+$G$20)-$W265)/3))*$X$29)-((PI()*((($C$19+$G$20)-$W265)*($O$20/($O$19/2)))^2*(((($C$19+$G$20)-$W265)*($O$20/($O$19/2)))*$AZ$8)/3)*$X$29))),IF('Silo Levels'!$L$15="Pumping",(($D$18*$X$29)+((PI()*(($C$21/2)^2)*($G$20-$W265))*$X$29))+((($D$18+$H$18)/3)*$BE$8)+(((PI()*($C$21/2)^2*(($C$21/2)*$AZ$8))/3)*$X$29),(($D$18*$X$29)+((PI()*(($C$21/2)^2)*($G$20-$W265))*$X$29))+((($D$18+$H$18)/3)*$BE$8)-(((PI()*($C$21/2)^2*(($C$21/2)*$AZ$8))/3)*$X$29)))</f>
        <v>112331.66301857629</v>
      </c>
      <c r="Y265" s="73">
        <v>23.4</v>
      </c>
      <c r="Z265" s="85">
        <f t="shared" si="31"/>
        <v>114396.73703399081</v>
      </c>
      <c r="AA265" s="57">
        <v>23.4</v>
      </c>
      <c r="AB265" s="86">
        <f>IF($AA265&gt;$G$20,IF('Silo Levels'!$L$16="Pumping",((PI()*((($C$19+$G$20)-$AA265)*($O$20/($O$19/2)))^2*((($O$20+$G$20)-$AA265))/3)*$AB$29)+(((PI()*((($C$19+$G$20)-$AA265)*($O$20/($O$19/2)))^2*(((($C$19+$G$20)-$AA265)*($O$20/($O$19/2)))*$AZ$9))/3)*$AB$29),(((PI()*((($C$19+$G$20)-$AA265)*($O$20/($O$19/2)))^2*((($O$20+$G$20)-$AA265)/3))*$AB$29)-((PI()*((($C$19+$G$20)-$AA265)*($O$20/($O$19/2)))^2*(((($C$19+$G$20)-$AA265)*($O$20/($O$19/2)))*$AZ$9)/3)*$AB$29))),IF('Silo Levels'!$L$16="Pumping",(($D$18*$AB$29)+((PI()*(($C$21/2)^2)*($G$20-$AA265))*$AB$29))+((($D$18+$H$18)/3)*$BE$9)+(((PI()*($C$21/2)^2*(($C$21/2)*$AZ$9))/3)*$AB$29),(($D$18*$AB$29)+((PI()*(($C$21/2)^2)*($G$20-$AA265))*$AB$29))+((($D$18+$H$18)/3)*$BE$9)-(((PI()*($C$21/2)^2*(($C$21/2)*$AZ$9))/3)*$AB$29)))</f>
        <v>110586.5313094396</v>
      </c>
      <c r="AC265" s="73">
        <v>23.4</v>
      </c>
      <c r="AD265" s="85">
        <f t="shared" si="32"/>
        <v>113745.52503592476</v>
      </c>
      <c r="AE265" s="57">
        <v>23.4</v>
      </c>
      <c r="AF265" s="86">
        <f>IF($AE265&gt;$G$20,IF('Silo Levels'!$L$17="Pumping",((PI()*((($C$19+$G$20)-$AE265)*($O$20/($O$19/2)))^2*((($O$20+$G$20)-$AE265))/3)*$AF$29)+(((PI()*((($C$19+$G$20)-$AE265)*($O$20/($O$19/2)))^2*(((($C$19+$G$20)-$AE265)*($O$20/($O$19/2)))*$AZ$10))/3)*$AF$29),(((PI()*((($C$19+$G$20)-$AE265)*($O$20/($O$19/2)))^2*((($O$20+$G$20)-$AE265)/3))*$AF$29)-((PI()*((($C$19+$G$20)-$AE265)*($O$20/($O$19/2)))^2*(((($C$19+$G$20)-$AE265)*($O$20/($O$19/2)))*$AZ$10)/3)*$AF$29))),IF('Silo Levels'!$L$17="Pumping",(($D$18*$AF$29)+((PI()*(($C$21/2)^2)*($G$20-$AE265))*$AF$29))+((($D$18+$H$18)/3)*$BE$10)+(((PI()*($C$21/2)^2*(($C$21/2)*$AZ$10))/3)*$AF$29),(($D$18*$AF$29)+((PI()*(($C$21/2)^2)*($G$20-$AE265))*$AF$29))+((($D$18+$H$18)/3)*$BE$10)-(((PI()*($C$21/2)^2*(($C$21/2)*$AZ$10))/3)*$AF$29)))</f>
        <v>109957.3905908989</v>
      </c>
      <c r="AG265" s="73">
        <v>23.4</v>
      </c>
      <c r="AH265" s="85">
        <f t="shared" si="33"/>
        <v>114254.7384745748</v>
      </c>
      <c r="AI265" s="57">
        <v>23.4</v>
      </c>
      <c r="AJ265" s="86">
        <f>IF($AI265&gt;$G$20,IF('Silo Levels'!$L$18="Pumping",((PI()*((($C$19+$G$20)-$AI265)*($O$20/($O$19/2)))^2*((($O$20+$G$20)-$AI265))/3)*$AJ$29)+(((PI()*((($C$19+$G$20)-$AI265)*($O$20/($O$19/2)))^2*(((($C$19+$G$20)-$AI265)*($O$20/($O$19/2)))*$AZ$11))/3)*$AJ$29),(((PI()*((($C$19+$G$20)-$AI265)*($O$20/($O$19/2)))^2*((($O$20+$G$20)-$AI265)/3))*$AJ$29)-((PI()*((($C$19+$G$20)-$AI265)*($O$20/($O$19/2)))^2*(((($C$19+$G$20)-$AI265)*($O$20/($O$19/2)))*$AZ$11)/3)*$AJ$29))),IF('Silo Levels'!$L$18="Pumping",(($D$18*$AJ$29)+((PI()*(($C$21/2)^2)*($G$20-$AI265))*$AJ$29))+((($D$18+$H$18)/3)*$BE$11)+(((PI()*($C$21/2)^2*(($C$21/2)*$AZ$11))/3)*$AJ$29),(($D$18*$AJ$29)+((PI()*(($C$21/2)^2)*($G$20-$AI265))*$AJ$29))+((($D$18+$H$18)/3)*$BE$11)-(((PI()*($C$21/2)^2*(($C$21/2)*$AZ$11))/3)*$AJ$29)))</f>
        <v>110449.34545296269</v>
      </c>
    </row>
    <row r="266" spans="1:36" x14ac:dyDescent="0.3">
      <c r="A266" s="48">
        <v>23.5</v>
      </c>
      <c r="B266" s="90">
        <f t="shared" si="34"/>
        <v>48359.223369362779</v>
      </c>
      <c r="C266" s="62">
        <v>23.5</v>
      </c>
      <c r="D266" s="63">
        <f>IF($C266&gt;$G$6,IF('Silo Levels'!$L$10="Pumping",((PI()*((($C$5+$G$6)-$C266)*($O$6/($O$5/2)))^2*((($O$6+$G$6)-$C266))/3)*$D$29)+(((PI()*((($C$5+$G$6)-$C266)*($O$6/($O$5/2)))^2*(((($C$5+$G$6)-$C266)*($O$6/($O$5/2)))*$AZ$3))/3)*$D$29),(((PI()*((($C$5+$G$6)-$C266)*($O$6/($O$5/2)))^2*((($O$6+$G$6)-$C266)/3))*$D$29)-((PI()*((($C$5+$G$6)-$C266)*($O$6/($O$5/2)))^2*(((($C$5+$G$6)-$C266)*($O$6/($O$5/2)))*$AZ$3)/3)*$D$29))),IF('Silo Levels'!$L$10="Pumping",(($D$4*$D$29)+((PI()*(($C$7/2)^2)*(G$6-$C266))*$D$29))+((($D$4+$H$4)/3)*$BF$3)+(((PI()*($C$7/2)^2*(($C$7/2)*$AZ$3))/3)*$D$29),(($D$4*$D$29)+((PI()*(($C$7/2)^2)*($G$6-$C266))*$D$29))+((($D$4+$H$4)/3)*$BF$3)-(((PI()*($C$7/2)^2*(($C$7/2)*$AZ$3))/3)*$D$29)))</f>
        <v>45303.716619656581</v>
      </c>
      <c r="E266" s="73">
        <v>23.5</v>
      </c>
      <c r="F266" s="90">
        <f t="shared" si="35"/>
        <v>42241.862142875005</v>
      </c>
      <c r="G266" s="62">
        <v>23.5</v>
      </c>
      <c r="H266" s="63">
        <f>IF($G266&gt;$G$6,IF('Silo Levels'!$L$11="Pumping",((PI()*((($C$5+$G$6)-$G266)*($O$6/($O$5/2)))^2*((($O$6+$G$6)-$G266))/3)*$H$29)+(((PI()*((($C$5+$G$6)-$G266)*($O$6/($O$5/2)))^2*(((($C$5+$G$6)-$G266)*($O$6/($O$5/2)))*$AZ$4))/3)*$H$29),(((PI()*((($C$5+$G$6)-$G266)*($O$6/($O$5/2)))^2*((($O$6+$G$6)-$G266)/3))*$H$29)-((PI()*((($C$5+$G$6)-$G266)*($O$6/($O$5/2)))^2*(((($C$5+$G$6)-$G266)*($O$6/($O$5/2)))*$AZ$4)/3)*$H$29))),IF('Silo Levels'!$L$11="Pumping",(($D$4*$H$29)+((PI()*(($C$7/2)^2)*(G$6-$G266))*$H$29))+((($D$4+$H$4)/3)*$BF$4)+(((PI()*($C$7/2)^2*(($C$7/2)*$AZ$4))/3)*$H$29),(($D$4*$H$29)+((PI()*(($C$7/2)^2)*($G$6-$G266))*$H$29))+((($D$4+$H$4)/3)*$BF$4)-(((PI()*($C$7/2)^2*(($C$7/2)*$AZ$4))/3)*$H$29)))</f>
        <v>39578.087027746529</v>
      </c>
      <c r="I266" s="73">
        <v>23.5</v>
      </c>
      <c r="J266" s="85">
        <f t="shared" si="27"/>
        <v>231004.43285771032</v>
      </c>
      <c r="K266" s="57">
        <v>23.5</v>
      </c>
      <c r="L266" s="86">
        <f>IF($K266&gt;$G$13,IF('Silo Levels'!$L$12="Pumping",((PI()*((($C$12+$G$13)-$K266)*($O$13/($O$12/2)))^2*((($O$13+$G$13)-$K266))/3)*$L$29)+(((PI()*((($C$12+$G$13)-$K266)*($O$13/($O$12/2)))^2*(((($C$12+$G$13)-$K266)*($O$13/($O$12/2)))*$AZ$5))/3)*$L$29),(((PI()*((($C$12+$G$13)-$K266)*($O$13/($O$12/2)))^2*((($O$13+$G$13)-$K266)/3))*$L$29)-((PI()*((($C$12+$G$13)-$K266)*($O$13/($O$12/2)))^2*(((($C$12+$G$13)-$K266)*($O$13/($O$12/2)))*$AZ$5)/3)*$L$29))),IF('Silo Levels'!$L$12="Pumping",(($D$11*$L$29)+((PI()*(($C$14/2)^2)*($G$13-$K266))*$L$29))+((($D$11+$H$11)/3)*$BE$5)+(((PI()*($C$14/2)^2*(($C$14/2)*$AZ$5))/3)*$L$29),(($D$11*$L$29)+((PI()*(($C$14/2)^2)*($G$13-$K266))*$L$29))+((($D$11+$H$11)/3)*$BE$5)-(((PI()*($C$14/2)^2*(($C$14/2)*$AZ$5))/3)*$L$29)))</f>
        <v>216806.42617811088</v>
      </c>
      <c r="M266" s="73">
        <v>23.5</v>
      </c>
      <c r="N266" s="85">
        <f t="shared" si="28"/>
        <v>122100.52512487993</v>
      </c>
      <c r="O266" s="57">
        <v>23.5</v>
      </c>
      <c r="P266" s="86">
        <f>IF($O266&gt;$G$20,IF('Silo Levels'!$L$13="Pumping",((PI()*((($C$19+$G$20)-$O266)*($O$20/($O$19/2)))^2*((($O$20+$G$20)-$O266))/3)*$P$29)+(((PI()*((($C$19+$G$20)-$O266)*($O$20/($O$19/2)))^2*(((($C$19+$G$20)-$O266)*($O$20/($O$19/2)))*$AZ$6))/3)*$P$29),(((PI()*((($C$19+$G$20)-$O266)*($O$20/($O$19/2)))^2*((($O$20+$G$20)-$O266)/3))*$P$29)-((PI()*((($C$19+$G$20)-$O266)*($O$20/($O$19/2)))^2*(((($C$19+$G$20)-$O266)*($O$20/($O$19/2)))*$AZ$6)/3)*$P$29))),IF('Silo Levels'!$L$13="Pumping",(($D$18*$P$29)+((PI()*(($C$21/2)^2)*($G$20-$O266))*$P$29))+((($D$18+$H$18)/3)*$BE$6)+(((PI()*($C$21/2)^2*(($C$21/2)*$AZ$6))/3)*$P$29),(($D$18*$P$29)+((PI()*(($C$21/2)^2)*($G$20-$O266))*$P$29))+((($D$18+$H$18)/3)*$BE$6)-(((PI()*($C$21/2)^2*(($C$21/2)*$AZ$6))/3)*$P$29)))</f>
        <v>118015.32379285517</v>
      </c>
      <c r="Q266" s="73">
        <v>23.5</v>
      </c>
      <c r="R266" s="85">
        <f t="shared" si="29"/>
        <v>118832.50180077348</v>
      </c>
      <c r="S266" s="57">
        <v>23.5</v>
      </c>
      <c r="T266" s="86">
        <f>IF($S266&gt;$G$20,IF('Silo Levels'!$L$14="Pumping",((PI()*((($C$19+$G$20)-$S266)*($O$20/($O$19/2)))^2*((($O$20+$G$20)-$S266))/3)*$T$29)+(((PI()*((($C$19+$G$20)-$S266)*($O$20/($O$19/2)))^2*(((($C$19+$G$20)-$S266)*($O$20/($O$19/2)))*$AZ$7))/3)*$T$29),(((PI()*((($C$19+$G$20)-$S266)*($O$20/($O$19/2)))^2*((($O$20+$G$20)-$S266)/3))*$T$29)-((PI()*((($C$19+$G$20)-$S266)*($O$20/($O$19/2)))^2*(((($C$19+$G$20)-$S266)*($O$20/($O$19/2)))*$AZ$7)/3)*$T$29))),IF('Silo Levels'!$L$14="Pumping",(($D$18*$T$29)+((PI()*(($C$21/2)^2)*($G$20-$S266))*$T$29))+((($D$18+$H$18)/3)*$BE$7)+(((PI()*($C$21/2)^2*(($C$21/2)*$AZ$7))/3)*$T$29),(($D$18*$T$29)+((PI()*(($C$21/2)^2)*($G$20-$S266))*$T$29))+((($D$18+$H$18)/3)*$BE$7)-(((PI()*($C$21/2)^2*(($C$21/2)*$AZ$7))/3)*$T$29)))</f>
        <v>114858.44032964461</v>
      </c>
      <c r="U266" s="73">
        <v>23.5</v>
      </c>
      <c r="V266" s="85">
        <f t="shared" si="30"/>
        <v>115814.59909361777</v>
      </c>
      <c r="W266" s="57">
        <v>23.5</v>
      </c>
      <c r="X266" s="86">
        <f>IF($W266&gt;$G$20,IF('Silo Levels'!$L$15="Pumping",((PI()*((($C$19+$G$20)-$W266)*($O$20/($O$19/2)))^2*((($O$20+$G$20)-$W266))/3)*$X$29)+(((PI()*((($C$19+$G$20)-$W266)*($O$20/($O$19/2)))^2*(((($C$19+$G$20)-$W266)*($O$20/($O$19/2)))*$AZ$8))/3)*$X$29),(((PI()*((($C$19+$G$20)-$W266)*($O$20/($O$19/2)))^2*((($O$20+$G$20)-$W266)/3))*$X$29)-((PI()*((($C$19+$G$20)-$W266)*($O$20/($O$19/2)))^2*(((($C$19+$G$20)-$W266)*($O$20/($O$19/2)))*$AZ$8)/3)*$X$29))),IF('Silo Levels'!$L$15="Pumping",(($D$18*$X$29)+((PI()*(($C$21/2)^2)*($G$20-$W266))*$X$29))+((($D$18+$H$18)/3)*$BE$8)+(((PI()*($C$21/2)^2*(($C$21/2)*$AZ$8))/3)*$X$29),(($D$18*$X$29)+((PI()*(($C$21/2)^2)*($G$20-$W266))*$X$29))+((($D$18+$H$18)/3)*$BE$8)-(((PI()*($C$21/2)^2*(($C$21/2)*$AZ$8))/3)*$X$29)))</f>
        <v>111943.17131074826</v>
      </c>
      <c r="Y266" s="73">
        <v>23.5</v>
      </c>
      <c r="Z266" s="85">
        <f t="shared" si="31"/>
        <v>114014.38886372224</v>
      </c>
      <c r="AA266" s="57">
        <v>23.5</v>
      </c>
      <c r="AB266" s="86">
        <f>IF($AA266&gt;$G$20,IF('Silo Levels'!$L$16="Pumping",((PI()*((($C$19+$G$20)-$AA266)*($O$20/($O$19/2)))^2*((($O$20+$G$20)-$AA266))/3)*$AB$29)+(((PI()*((($C$19+$G$20)-$AA266)*($O$20/($O$19/2)))^2*(((($C$19+$G$20)-$AA266)*($O$20/($O$19/2)))*$AZ$9))/3)*$AB$29),(((PI()*((($C$19+$G$20)-$AA266)*($O$20/($O$19/2)))^2*((($O$20+$G$20)-$AA266)/3))*$AB$29)-((PI()*((($C$19+$G$20)-$AA266)*($O$20/($O$19/2)))^2*(((($C$19+$G$20)-$AA266)*($O$20/($O$19/2)))*$AZ$9)/3)*$AB$29))),IF('Silo Levels'!$L$16="Pumping",(($D$18*$AB$29)+((PI()*(($C$21/2)^2)*($G$20-$AA266))*$AB$29))+((($D$18+$H$18)/3)*$BE$9)+(((PI()*($C$21/2)^2*(($C$21/2)*$AZ$9))/3)*$AB$29),(($D$18*$AB$29)+((PI()*(($C$21/2)^2)*($G$20-$AA266))*$AB$29))+((($D$18+$H$18)/3)*$BE$9)-(((PI()*($C$21/2)^2*(($C$21/2)*$AZ$9))/3)*$AB$29)))</f>
        <v>110204.18313917103</v>
      </c>
      <c r="AC266" s="73">
        <v>23.5</v>
      </c>
      <c r="AD266" s="85">
        <f t="shared" si="32"/>
        <v>113365.39168395003</v>
      </c>
      <c r="AE266" s="57">
        <v>23.5</v>
      </c>
      <c r="AF266" s="86">
        <f>IF($AE266&gt;$G$20,IF('Silo Levels'!$L$17="Pumping",((PI()*((($C$19+$G$20)-$AE266)*($O$20/($O$19/2)))^2*((($O$20+$G$20)-$AE266))/3)*$AF$29)+(((PI()*((($C$19+$G$20)-$AE266)*($O$20/($O$19/2)))^2*(((($C$19+$G$20)-$AE266)*($O$20/($O$19/2)))*$AZ$10))/3)*$AF$29),(((PI()*((($C$19+$G$20)-$AE266)*($O$20/($O$19/2)))^2*((($O$20+$G$20)-$AE266)/3))*$AF$29)-((PI()*((($C$19+$G$20)-$AE266)*($O$20/($O$19/2)))^2*(((($C$19+$G$20)-$AE266)*($O$20/($O$19/2)))*$AZ$10)/3)*$AF$29))),IF('Silo Levels'!$L$17="Pumping",(($D$18*$AF$29)+((PI()*(($C$21/2)^2)*($G$20-$AE266))*$AF$29))+((($D$18+$H$18)/3)*$BE$10)+(((PI()*($C$21/2)^2*(($C$21/2)*$AZ$10))/3)*$AF$29),(($D$18*$AF$29)+((PI()*(($C$21/2)^2)*($G$20-$AE266))*$AF$29))+((($D$18+$H$18)/3)*$BE$10)-(((PI()*($C$21/2)^2*(($C$21/2)*$AZ$10))/3)*$AF$29)))</f>
        <v>109577.25723892417</v>
      </c>
      <c r="AG266" s="73">
        <v>23.5</v>
      </c>
      <c r="AH266" s="85">
        <f t="shared" si="33"/>
        <v>113872.87325150012</v>
      </c>
      <c r="AI266" s="57">
        <v>23.5</v>
      </c>
      <c r="AJ266" s="86">
        <f>IF($AI266&gt;$G$20,IF('Silo Levels'!$L$18="Pumping",((PI()*((($C$19+$G$20)-$AI266)*($O$20/($O$19/2)))^2*((($O$20+$G$20)-$AI266))/3)*$AJ$29)+(((PI()*((($C$19+$G$20)-$AI266)*($O$20/($O$19/2)))^2*(((($C$19+$G$20)-$AI266)*($O$20/($O$19/2)))*$AZ$11))/3)*$AJ$29),(((PI()*((($C$19+$G$20)-$AI266)*($O$20/($O$19/2)))^2*((($O$20+$G$20)-$AI266)/3))*$AJ$29)-((PI()*((($C$19+$G$20)-$AI266)*($O$20/($O$19/2)))^2*(((($C$19+$G$20)-$AI266)*($O$20/($O$19/2)))*$AZ$11)/3)*$AJ$29))),IF('Silo Levels'!$L$18="Pumping",(($D$18*$AJ$29)+((PI()*(($C$21/2)^2)*($G$20-$AI266))*$AJ$29))+((($D$18+$H$18)/3)*$BE$11)+(((PI()*($C$21/2)^2*(($C$21/2)*$AZ$11))/3)*$AJ$29),(($D$18*$AJ$29)+((PI()*(($C$21/2)^2)*($G$20-$AI266))*$AJ$29))+((($D$18+$H$18)/3)*$BE$11)-(((PI()*($C$21/2)^2*(($C$21/2)*$AZ$11))/3)*$AJ$29)))</f>
        <v>110067.48022988801</v>
      </c>
    </row>
    <row r="267" spans="1:36" x14ac:dyDescent="0.3">
      <c r="A267" s="48">
        <v>23.6</v>
      </c>
      <c r="B267" s="90">
        <f t="shared" si="34"/>
        <v>47921.20149583595</v>
      </c>
      <c r="C267" s="62">
        <v>23.6</v>
      </c>
      <c r="D267" s="63">
        <f>IF($C267&gt;$G$6,IF('Silo Levels'!$L$10="Pumping",((PI()*((($C$5+$G$6)-$C267)*($O$6/($O$5/2)))^2*((($O$6+$G$6)-$C267))/3)*$D$29)+(((PI()*((($C$5+$G$6)-$C267)*($O$6/($O$5/2)))^2*(((($C$5+$G$6)-$C267)*($O$6/($O$5/2)))*$AZ$3))/3)*$D$29),(((PI()*((($C$5+$G$6)-$C267)*($O$6/($O$5/2)))^2*((($O$6+$G$6)-$C267)/3))*$D$29)-((PI()*((($C$5+$G$6)-$C267)*($O$6/($O$5/2)))^2*(((($C$5+$G$6)-$C267)*($O$6/($O$5/2)))*$AZ$3)/3)*$D$29))),IF('Silo Levels'!$L$10="Pumping",(($D$4*$D$29)+((PI()*(($C$7/2)^2)*(G$6-$C267))*$D$29))+((($D$4+$H$4)/3)*$BF$3)+(((PI()*($C$7/2)^2*(($C$7/2)*$AZ$3))/3)*$D$29),(($D$4*$D$29)+((PI()*(($C$7/2)^2)*($G$6-$C267))*$D$29))+((($D$4+$H$4)/3)*$BF$3)-(((PI()*($C$7/2)^2*(($C$7/2)*$AZ$3))/3)*$D$29)))</f>
        <v>44865.694746129753</v>
      </c>
      <c r="E267" s="73">
        <v>23.6</v>
      </c>
      <c r="F267" s="90">
        <f t="shared" si="35"/>
        <v>41859.996919800338</v>
      </c>
      <c r="G267" s="62">
        <v>23.6</v>
      </c>
      <c r="H267" s="63">
        <f>IF($G267&gt;$G$6,IF('Silo Levels'!$L$11="Pumping",((PI()*((($C$5+$G$6)-$G267)*($O$6/($O$5/2)))^2*((($O$6+$G$6)-$G267))/3)*$H$29)+(((PI()*((($C$5+$G$6)-$G267)*($O$6/($O$5/2)))^2*(((($C$5+$G$6)-$G267)*($O$6/($O$5/2)))*$AZ$4))/3)*$H$29),(((PI()*((($C$5+$G$6)-$G267)*($O$6/($O$5/2)))^2*((($O$6+$G$6)-$G267)/3))*$H$29)-((PI()*((($C$5+$G$6)-$G267)*($O$6/($O$5/2)))^2*(((($C$5+$G$6)-$G267)*($O$6/($O$5/2)))*$AZ$4)/3)*$H$29))),IF('Silo Levels'!$L$11="Pumping",(($D$4*$H$29)+((PI()*(($C$7/2)^2)*(G$6-$G267))*$H$29))+((($D$4+$H$4)/3)*$BF$4)+(((PI()*($C$7/2)^2*(($C$7/2)*$AZ$4))/3)*$H$29),(($D$4*$H$29)+((PI()*(($C$7/2)^2)*($G$6-$G267))*$H$29))+((($D$4+$H$4)/3)*$BF$4)-(((PI()*($C$7/2)^2*(($C$7/2)*$AZ$4))/3)*$H$29)))</f>
        <v>39196.221804671863</v>
      </c>
      <c r="I267" s="73">
        <v>23.6</v>
      </c>
      <c r="J267" s="85">
        <f t="shared" si="27"/>
        <v>230085.46802407925</v>
      </c>
      <c r="K267" s="57">
        <v>23.6</v>
      </c>
      <c r="L267" s="86">
        <f>IF($K267&gt;$G$13,IF('Silo Levels'!$L$12="Pumping",((PI()*((($C$12+$G$13)-$K267)*($O$13/($O$12/2)))^2*((($O$13+$G$13)-$K267))/3)*$L$29)+(((PI()*((($C$12+$G$13)-$K267)*($O$13/($O$12/2)))^2*(((($C$12+$G$13)-$K267)*($O$13/($O$12/2)))*$AZ$5))/3)*$L$29),(((PI()*((($C$12+$G$13)-$K267)*($O$13/($O$12/2)))^2*((($O$13+$G$13)-$K267)/3))*$L$29)-((PI()*((($C$12+$G$13)-$K267)*($O$13/($O$12/2)))^2*(((($C$12+$G$13)-$K267)*($O$13/($O$12/2)))*$AZ$5)/3)*$L$29))),IF('Silo Levels'!$L$12="Pumping",(($D$11*$L$29)+((PI()*(($C$14/2)^2)*($G$13-$K267))*$L$29))+((($D$11+$H$11)/3)*$BE$5)+(((PI()*($C$14/2)^2*(($C$14/2)*$AZ$5))/3)*$L$29),(($D$11*$L$29)+((PI()*(($C$14/2)^2)*($G$13-$K267))*$L$29))+((($D$11+$H$11)/3)*$BE$5)-(((PI()*($C$14/2)^2*(($C$14/2)*$AZ$5))/3)*$L$29)))</f>
        <v>215887.46134447982</v>
      </c>
      <c r="M267" s="73">
        <v>23.6</v>
      </c>
      <c r="N267" s="85">
        <f t="shared" si="28"/>
        <v>121690.58157657921</v>
      </c>
      <c r="O267" s="57">
        <v>23.6</v>
      </c>
      <c r="P267" s="86">
        <f>IF($O267&gt;$G$20,IF('Silo Levels'!$L$13="Pumping",((PI()*((($C$19+$G$20)-$O267)*($O$20/($O$19/2)))^2*((($O$20+$G$20)-$O267))/3)*$P$29)+(((PI()*((($C$19+$G$20)-$O267)*($O$20/($O$19/2)))^2*(((($C$19+$G$20)-$O267)*($O$20/($O$19/2)))*$AZ$6))/3)*$P$29),(((PI()*((($C$19+$G$20)-$O267)*($O$20/($O$19/2)))^2*((($O$20+$G$20)-$O267)/3))*$P$29)-((PI()*((($C$19+$G$20)-$O267)*($O$20/($O$19/2)))^2*(((($C$19+$G$20)-$O267)*($O$20/($O$19/2)))*$AZ$6)/3)*$P$29))),IF('Silo Levels'!$L$13="Pumping",(($D$18*$P$29)+((PI()*(($C$21/2)^2)*($G$20-$O267))*$P$29))+((($D$18+$H$18)/3)*$BE$6)+(((PI()*($C$21/2)^2*(($C$21/2)*$AZ$6))/3)*$P$29),(($D$18*$P$29)+((PI()*(($C$21/2)^2)*($G$20-$O267))*$P$29))+((($D$18+$H$18)/3)*$BE$6)-(((PI()*($C$21/2)^2*(($C$21/2)*$AZ$6))/3)*$P$29)))</f>
        <v>117605.38024455444</v>
      </c>
      <c r="Q267" s="73">
        <v>23.6</v>
      </c>
      <c r="R267" s="85">
        <f t="shared" si="29"/>
        <v>118433.71096325254</v>
      </c>
      <c r="S267" s="57">
        <v>23.6</v>
      </c>
      <c r="T267" s="86">
        <f>IF($S267&gt;$G$20,IF('Silo Levels'!$L$14="Pumping",((PI()*((($C$19+$G$20)-$S267)*($O$20/($O$19/2)))^2*((($O$20+$G$20)-$S267))/3)*$T$29)+(((PI()*((($C$19+$G$20)-$S267)*($O$20/($O$19/2)))^2*(((($C$19+$G$20)-$S267)*($O$20/($O$19/2)))*$AZ$7))/3)*$T$29),(((PI()*((($C$19+$G$20)-$S267)*($O$20/($O$19/2)))^2*((($O$20+$G$20)-$S267)/3))*$T$29)-((PI()*((($C$19+$G$20)-$S267)*($O$20/($O$19/2)))^2*(((($C$19+$G$20)-$S267)*($O$20/($O$19/2)))*$AZ$7)/3)*$T$29))),IF('Silo Levels'!$L$14="Pumping",(($D$18*$T$29)+((PI()*(($C$21/2)^2)*($G$20-$S267))*$T$29))+((($D$18+$H$18)/3)*$BE$7)+(((PI()*($C$21/2)^2*(($C$21/2)*$AZ$7))/3)*$T$29),(($D$18*$T$29)+((PI()*(($C$21/2)^2)*($G$20-$S267))*$T$29))+((($D$18+$H$18)/3)*$BE$7)-(((PI()*($C$21/2)^2*(($C$21/2)*$AZ$7))/3)*$T$29)))</f>
        <v>114459.64949212367</v>
      </c>
      <c r="U267" s="73">
        <v>23.6</v>
      </c>
      <c r="V267" s="85">
        <f t="shared" si="30"/>
        <v>115426.10738578976</v>
      </c>
      <c r="W267" s="57">
        <v>23.6</v>
      </c>
      <c r="X267" s="86">
        <f>IF($W267&gt;$G$20,IF('Silo Levels'!$L$15="Pumping",((PI()*((($C$19+$G$20)-$W267)*($O$20/($O$19/2)))^2*((($O$20+$G$20)-$W267))/3)*$X$29)+(((PI()*((($C$19+$G$20)-$W267)*($O$20/($O$19/2)))^2*(((($C$19+$G$20)-$W267)*($O$20/($O$19/2)))*$AZ$8))/3)*$X$29),(((PI()*((($C$19+$G$20)-$W267)*($O$20/($O$19/2)))^2*((($O$20+$G$20)-$W267)/3))*$X$29)-((PI()*((($C$19+$G$20)-$W267)*($O$20/($O$19/2)))^2*(((($C$19+$G$20)-$W267)*($O$20/($O$19/2)))*$AZ$8)/3)*$X$29))),IF('Silo Levels'!$L$15="Pumping",(($D$18*$X$29)+((PI()*(($C$21/2)^2)*($G$20-$W267))*$X$29))+((($D$18+$H$18)/3)*$BE$8)+(((PI()*($C$21/2)^2*(($C$21/2)*$AZ$8))/3)*$X$29),(($D$18*$X$29)+((PI()*(($C$21/2)^2)*($G$20-$W267))*$X$29))+((($D$18+$H$18)/3)*$BE$8)-(((PI()*($C$21/2)^2*(($C$21/2)*$AZ$8))/3)*$X$29)))</f>
        <v>111554.67960292025</v>
      </c>
      <c r="Y267" s="73">
        <v>23.6</v>
      </c>
      <c r="Z267" s="85">
        <f t="shared" si="31"/>
        <v>113632.0406934537</v>
      </c>
      <c r="AA267" s="57">
        <v>23.6</v>
      </c>
      <c r="AB267" s="86">
        <f>IF($AA267&gt;$G$20,IF('Silo Levels'!$L$16="Pumping",((PI()*((($C$19+$G$20)-$AA267)*($O$20/($O$19/2)))^2*((($O$20+$G$20)-$AA267))/3)*$AB$29)+(((PI()*((($C$19+$G$20)-$AA267)*($O$20/($O$19/2)))^2*(((($C$19+$G$20)-$AA267)*($O$20/($O$19/2)))*$AZ$9))/3)*$AB$29),(((PI()*((($C$19+$G$20)-$AA267)*($O$20/($O$19/2)))^2*((($O$20+$G$20)-$AA267)/3))*$AB$29)-((PI()*((($C$19+$G$20)-$AA267)*($O$20/($O$19/2)))^2*(((($C$19+$G$20)-$AA267)*($O$20/($O$19/2)))*$AZ$9)/3)*$AB$29))),IF('Silo Levels'!$L$16="Pumping",(($D$18*$AB$29)+((PI()*(($C$21/2)^2)*($G$20-$AA267))*$AB$29))+((($D$18+$H$18)/3)*$BE$9)+(((PI()*($C$21/2)^2*(($C$21/2)*$AZ$9))/3)*$AB$29),(($D$18*$AB$29)+((PI()*(($C$21/2)^2)*($G$20-$AA267))*$AB$29))+((($D$18+$H$18)/3)*$BE$9)-(((PI()*($C$21/2)^2*(($C$21/2)*$AZ$9))/3)*$AB$29)))</f>
        <v>109821.83496890249</v>
      </c>
      <c r="AC267" s="73">
        <v>23.6</v>
      </c>
      <c r="AD267" s="85">
        <f t="shared" si="32"/>
        <v>112985.25833197532</v>
      </c>
      <c r="AE267" s="57">
        <v>23.6</v>
      </c>
      <c r="AF267" s="86">
        <f>IF($AE267&gt;$G$20,IF('Silo Levels'!$L$17="Pumping",((PI()*((($C$19+$G$20)-$AE267)*($O$20/($O$19/2)))^2*((($O$20+$G$20)-$AE267))/3)*$AF$29)+(((PI()*((($C$19+$G$20)-$AE267)*($O$20/($O$19/2)))^2*(((($C$19+$G$20)-$AE267)*($O$20/($O$19/2)))*$AZ$10))/3)*$AF$29),(((PI()*((($C$19+$G$20)-$AE267)*($O$20/($O$19/2)))^2*((($O$20+$G$20)-$AE267)/3))*$AF$29)-((PI()*((($C$19+$G$20)-$AE267)*($O$20/($O$19/2)))^2*(((($C$19+$G$20)-$AE267)*($O$20/($O$19/2)))*$AZ$10)/3)*$AF$29))),IF('Silo Levels'!$L$17="Pumping",(($D$18*$AF$29)+((PI()*(($C$21/2)^2)*($G$20-$AE267))*$AF$29))+((($D$18+$H$18)/3)*$BE$10)+(((PI()*($C$21/2)^2*(($C$21/2)*$AZ$10))/3)*$AF$29),(($D$18*$AF$29)+((PI()*(($C$21/2)^2)*($G$20-$AE267))*$AF$29))+((($D$18+$H$18)/3)*$BE$10)-(((PI()*($C$21/2)^2*(($C$21/2)*$AZ$10))/3)*$AF$29)))</f>
        <v>109197.12388694946</v>
      </c>
      <c r="AG267" s="73">
        <v>23.6</v>
      </c>
      <c r="AH267" s="85">
        <f t="shared" si="33"/>
        <v>113491.00802842547</v>
      </c>
      <c r="AI267" s="57">
        <v>23.6</v>
      </c>
      <c r="AJ267" s="86">
        <f>IF($AI267&gt;$G$20,IF('Silo Levels'!$L$18="Pumping",((PI()*((($C$19+$G$20)-$AI267)*($O$20/($O$19/2)))^2*((($O$20+$G$20)-$AI267))/3)*$AJ$29)+(((PI()*((($C$19+$G$20)-$AI267)*($O$20/($O$19/2)))^2*(((($C$19+$G$20)-$AI267)*($O$20/($O$19/2)))*$AZ$11))/3)*$AJ$29),(((PI()*((($C$19+$G$20)-$AI267)*($O$20/($O$19/2)))^2*((($O$20+$G$20)-$AI267)/3))*$AJ$29)-((PI()*((($C$19+$G$20)-$AI267)*($O$20/($O$19/2)))^2*(((($C$19+$G$20)-$AI267)*($O$20/($O$19/2)))*$AZ$11)/3)*$AJ$29))),IF('Silo Levels'!$L$18="Pumping",(($D$18*$AJ$29)+((PI()*(($C$21/2)^2)*($G$20-$AI267))*$AJ$29))+((($D$18+$H$18)/3)*$BE$11)+(((PI()*($C$21/2)^2*(($C$21/2)*$AZ$11))/3)*$AJ$29),(($D$18*$AJ$29)+((PI()*(($C$21/2)^2)*($G$20-$AI267))*$AJ$29))+((($D$18+$H$18)/3)*$BE$11)-(((PI()*($C$21/2)^2*(($C$21/2)*$AZ$11))/3)*$AJ$29)))</f>
        <v>109685.61500681336</v>
      </c>
    </row>
    <row r="268" spans="1:36" x14ac:dyDescent="0.3">
      <c r="A268" s="48">
        <v>23.7</v>
      </c>
      <c r="B268" s="90">
        <f t="shared" si="34"/>
        <v>47483.179622309137</v>
      </c>
      <c r="C268" s="62">
        <v>23.7</v>
      </c>
      <c r="D268" s="63">
        <f>IF($C268&gt;$G$6,IF('Silo Levels'!$L$10="Pumping",((PI()*((($C$5+$G$6)-$C268)*($O$6/($O$5/2)))^2*((($O$6+$G$6)-$C268))/3)*$D$29)+(((PI()*((($C$5+$G$6)-$C268)*($O$6/($O$5/2)))^2*(((($C$5+$G$6)-$C268)*($O$6/($O$5/2)))*$AZ$3))/3)*$D$29),(((PI()*((($C$5+$G$6)-$C268)*($O$6/($O$5/2)))^2*((($O$6+$G$6)-$C268)/3))*$D$29)-((PI()*((($C$5+$G$6)-$C268)*($O$6/($O$5/2)))^2*(((($C$5+$G$6)-$C268)*($O$6/($O$5/2)))*$AZ$3)/3)*$D$29))),IF('Silo Levels'!$L$10="Pumping",(($D$4*$D$29)+((PI()*(($C$7/2)^2)*(G$6-$C268))*$D$29))+((($D$4+$H$4)/3)*$BF$3)+(((PI()*($C$7/2)^2*(($C$7/2)*$AZ$3))/3)*$D$29),(($D$4*$D$29)+((PI()*(($C$7/2)^2)*($G$6-$C268))*$D$29))+((($D$4+$H$4)/3)*$BF$3)-(((PI()*($C$7/2)^2*(($C$7/2)*$AZ$3))/3)*$D$29)))</f>
        <v>44427.67287260294</v>
      </c>
      <c r="E268" s="73">
        <v>23.7</v>
      </c>
      <c r="F268" s="90">
        <f t="shared" si="35"/>
        <v>41478.131696725679</v>
      </c>
      <c r="G268" s="62">
        <v>23.7</v>
      </c>
      <c r="H268" s="63">
        <f>IF($G268&gt;$G$6,IF('Silo Levels'!$L$11="Pumping",((PI()*((($C$5+$G$6)-$G268)*($O$6/($O$5/2)))^2*((($O$6+$G$6)-$G268))/3)*$H$29)+(((PI()*((($C$5+$G$6)-$G268)*($O$6/($O$5/2)))^2*(((($C$5+$G$6)-$G268)*($O$6/($O$5/2)))*$AZ$4))/3)*$H$29),(((PI()*((($C$5+$G$6)-$G268)*($O$6/($O$5/2)))^2*((($O$6+$G$6)-$G268)/3))*$H$29)-((PI()*((($C$5+$G$6)-$G268)*($O$6/($O$5/2)))^2*(((($C$5+$G$6)-$G268)*($O$6/($O$5/2)))*$AZ$4)/3)*$H$29))),IF('Silo Levels'!$L$11="Pumping",(($D$4*$H$29)+((PI()*(($C$7/2)^2)*(G$6-$G268))*$H$29))+((($D$4+$H$4)/3)*$BF$4)+(((PI()*($C$7/2)^2*(($C$7/2)*$AZ$4))/3)*$H$29),(($D$4*$H$29)+((PI()*(($C$7/2)^2)*($G$6-$G268))*$H$29))+((($D$4+$H$4)/3)*$BF$4)-(((PI()*($C$7/2)^2*(($C$7/2)*$AZ$4))/3)*$H$29)))</f>
        <v>38814.356581597196</v>
      </c>
      <c r="I268" s="73">
        <v>23.7</v>
      </c>
      <c r="J268" s="85">
        <f t="shared" si="27"/>
        <v>229166.50319044825</v>
      </c>
      <c r="K268" s="57">
        <v>23.7</v>
      </c>
      <c r="L268" s="86">
        <f>IF($K268&gt;$G$13,IF('Silo Levels'!$L$12="Pumping",((PI()*((($C$12+$G$13)-$K268)*($O$13/($O$12/2)))^2*((($O$13+$G$13)-$K268))/3)*$L$29)+(((PI()*((($C$12+$G$13)-$K268)*($O$13/($O$12/2)))^2*(((($C$12+$G$13)-$K268)*($O$13/($O$12/2)))*$AZ$5))/3)*$L$29),(((PI()*((($C$12+$G$13)-$K268)*($O$13/($O$12/2)))^2*((($O$13+$G$13)-$K268)/3))*$L$29)-((PI()*((($C$12+$G$13)-$K268)*($O$13/($O$12/2)))^2*(((($C$12+$G$13)-$K268)*($O$13/($O$12/2)))*$AZ$5)/3)*$L$29))),IF('Silo Levels'!$L$12="Pumping",(($D$11*$L$29)+((PI()*(($C$14/2)^2)*($G$13-$K268))*$L$29))+((($D$11+$H$11)/3)*$BE$5)+(((PI()*($C$14/2)^2*(($C$14/2)*$AZ$5))/3)*$L$29),(($D$11*$L$29)+((PI()*(($C$14/2)^2)*($G$13-$K268))*$L$29))+((($D$11+$H$11)/3)*$BE$5)-(((PI()*($C$14/2)^2*(($C$14/2)*$AZ$5))/3)*$L$29)))</f>
        <v>214968.49651084881</v>
      </c>
      <c r="M268" s="73">
        <v>23.7</v>
      </c>
      <c r="N268" s="85">
        <f t="shared" si="28"/>
        <v>121280.63802827847</v>
      </c>
      <c r="O268" s="57">
        <v>23.7</v>
      </c>
      <c r="P268" s="86">
        <f>IF($O268&gt;$G$20,IF('Silo Levels'!$L$13="Pumping",((PI()*((($C$19+$G$20)-$O268)*($O$20/($O$19/2)))^2*((($O$20+$G$20)-$O268))/3)*$P$29)+(((PI()*((($C$19+$G$20)-$O268)*($O$20/($O$19/2)))^2*(((($C$19+$G$20)-$O268)*($O$20/($O$19/2)))*$AZ$6))/3)*$P$29),(((PI()*((($C$19+$G$20)-$O268)*($O$20/($O$19/2)))^2*((($O$20+$G$20)-$O268)/3))*$P$29)-((PI()*((($C$19+$G$20)-$O268)*($O$20/($O$19/2)))^2*(((($C$19+$G$20)-$O268)*($O$20/($O$19/2)))*$AZ$6)/3)*$P$29))),IF('Silo Levels'!$L$13="Pumping",(($D$18*$P$29)+((PI()*(($C$21/2)^2)*($G$20-$O268))*$P$29))+((($D$18+$H$18)/3)*$BE$6)+(((PI()*($C$21/2)^2*(($C$21/2)*$AZ$6))/3)*$P$29),(($D$18*$P$29)+((PI()*(($C$21/2)^2)*($G$20-$O268))*$P$29))+((($D$18+$H$18)/3)*$BE$6)-(((PI()*($C$21/2)^2*(($C$21/2)*$AZ$6))/3)*$P$29)))</f>
        <v>117195.4366962537</v>
      </c>
      <c r="Q268" s="73">
        <v>23.7</v>
      </c>
      <c r="R268" s="85">
        <f t="shared" si="29"/>
        <v>118034.9201257316</v>
      </c>
      <c r="S268" s="57">
        <v>23.7</v>
      </c>
      <c r="T268" s="86">
        <f>IF($S268&gt;$G$20,IF('Silo Levels'!$L$14="Pumping",((PI()*((($C$19+$G$20)-$S268)*($O$20/($O$19/2)))^2*((($O$20+$G$20)-$S268))/3)*$T$29)+(((PI()*((($C$19+$G$20)-$S268)*($O$20/($O$19/2)))^2*(((($C$19+$G$20)-$S268)*($O$20/($O$19/2)))*$AZ$7))/3)*$T$29),(((PI()*((($C$19+$G$20)-$S268)*($O$20/($O$19/2)))^2*((($O$20+$G$20)-$S268)/3))*$T$29)-((PI()*((($C$19+$G$20)-$S268)*($O$20/($O$19/2)))^2*(((($C$19+$G$20)-$S268)*($O$20/($O$19/2)))*$AZ$7)/3)*$T$29))),IF('Silo Levels'!$L$14="Pumping",(($D$18*$T$29)+((PI()*(($C$21/2)^2)*($G$20-$S268))*$T$29))+((($D$18+$H$18)/3)*$BE$7)+(((PI()*($C$21/2)^2*(($C$21/2)*$AZ$7))/3)*$T$29),(($D$18*$T$29)+((PI()*(($C$21/2)^2)*($G$20-$S268))*$T$29))+((($D$18+$H$18)/3)*$BE$7)-(((PI()*($C$21/2)^2*(($C$21/2)*$AZ$7))/3)*$T$29)))</f>
        <v>114060.85865460274</v>
      </c>
      <c r="U268" s="73">
        <v>23.7</v>
      </c>
      <c r="V268" s="85">
        <f t="shared" si="30"/>
        <v>115037.61567796174</v>
      </c>
      <c r="W268" s="57">
        <v>23.7</v>
      </c>
      <c r="X268" s="86">
        <f>IF($W268&gt;$G$20,IF('Silo Levels'!$L$15="Pumping",((PI()*((($C$19+$G$20)-$W268)*($O$20/($O$19/2)))^2*((($O$20+$G$20)-$W268))/3)*$X$29)+(((PI()*((($C$19+$G$20)-$W268)*($O$20/($O$19/2)))^2*(((($C$19+$G$20)-$W268)*($O$20/($O$19/2)))*$AZ$8))/3)*$X$29),(((PI()*((($C$19+$G$20)-$W268)*($O$20/($O$19/2)))^2*((($O$20+$G$20)-$W268)/3))*$X$29)-((PI()*((($C$19+$G$20)-$W268)*($O$20/($O$19/2)))^2*(((($C$19+$G$20)-$W268)*($O$20/($O$19/2)))*$AZ$8)/3)*$X$29))),IF('Silo Levels'!$L$15="Pumping",(($D$18*$X$29)+((PI()*(($C$21/2)^2)*($G$20-$W268))*$X$29))+((($D$18+$H$18)/3)*$BE$8)+(((PI()*($C$21/2)^2*(($C$21/2)*$AZ$8))/3)*$X$29),(($D$18*$X$29)+((PI()*(($C$21/2)^2)*($G$20-$W268))*$X$29))+((($D$18+$H$18)/3)*$BE$8)-(((PI()*($C$21/2)^2*(($C$21/2)*$AZ$8))/3)*$X$29)))</f>
        <v>111166.18789509224</v>
      </c>
      <c r="Y268" s="73">
        <v>23.7</v>
      </c>
      <c r="Z268" s="85">
        <f t="shared" si="31"/>
        <v>113249.69252318515</v>
      </c>
      <c r="AA268" s="57">
        <v>23.7</v>
      </c>
      <c r="AB268" s="86">
        <f>IF($AA268&gt;$G$20,IF('Silo Levels'!$L$16="Pumping",((PI()*((($C$19+$G$20)-$AA268)*($O$20/($O$19/2)))^2*((($O$20+$G$20)-$AA268))/3)*$AB$29)+(((PI()*((($C$19+$G$20)-$AA268)*($O$20/($O$19/2)))^2*(((($C$19+$G$20)-$AA268)*($O$20/($O$19/2)))*$AZ$9))/3)*$AB$29),(((PI()*((($C$19+$G$20)-$AA268)*($O$20/($O$19/2)))^2*((($O$20+$G$20)-$AA268)/3))*$AB$29)-((PI()*((($C$19+$G$20)-$AA268)*($O$20/($O$19/2)))^2*(((($C$19+$G$20)-$AA268)*($O$20/($O$19/2)))*$AZ$9)/3)*$AB$29))),IF('Silo Levels'!$L$16="Pumping",(($D$18*$AB$29)+((PI()*(($C$21/2)^2)*($G$20-$AA268))*$AB$29))+((($D$18+$H$18)/3)*$BE$9)+(((PI()*($C$21/2)^2*(($C$21/2)*$AZ$9))/3)*$AB$29),(($D$18*$AB$29)+((PI()*(($C$21/2)^2)*($G$20-$AA268))*$AB$29))+((($D$18+$H$18)/3)*$BE$9)-(((PI()*($C$21/2)^2*(($C$21/2)*$AZ$9))/3)*$AB$29)))</f>
        <v>109439.48679863394</v>
      </c>
      <c r="AC268" s="73">
        <v>23.7</v>
      </c>
      <c r="AD268" s="85">
        <f t="shared" si="32"/>
        <v>112605.1249800006</v>
      </c>
      <c r="AE268" s="57">
        <v>23.7</v>
      </c>
      <c r="AF268" s="86">
        <f>IF($AE268&gt;$G$20,IF('Silo Levels'!$L$17="Pumping",((PI()*((($C$19+$G$20)-$AE268)*($O$20/($O$19/2)))^2*((($O$20+$G$20)-$AE268))/3)*$AF$29)+(((PI()*((($C$19+$G$20)-$AE268)*($O$20/($O$19/2)))^2*(((($C$19+$G$20)-$AE268)*($O$20/($O$19/2)))*$AZ$10))/3)*$AF$29),(((PI()*((($C$19+$G$20)-$AE268)*($O$20/($O$19/2)))^2*((($O$20+$G$20)-$AE268)/3))*$AF$29)-((PI()*((($C$19+$G$20)-$AE268)*($O$20/($O$19/2)))^2*(((($C$19+$G$20)-$AE268)*($O$20/($O$19/2)))*$AZ$10)/3)*$AF$29))),IF('Silo Levels'!$L$17="Pumping",(($D$18*$AF$29)+((PI()*(($C$21/2)^2)*($G$20-$AE268))*$AF$29))+((($D$18+$H$18)/3)*$BE$10)+(((PI()*($C$21/2)^2*(($C$21/2)*$AZ$10))/3)*$AF$29),(($D$18*$AF$29)+((PI()*(($C$21/2)^2)*($G$20-$AE268))*$AF$29))+((($D$18+$H$18)/3)*$BE$10)-(((PI()*($C$21/2)^2*(($C$21/2)*$AZ$10))/3)*$AF$29)))</f>
        <v>108816.99053497474</v>
      </c>
      <c r="AG268" s="73">
        <v>23.7</v>
      </c>
      <c r="AH268" s="85">
        <f t="shared" si="33"/>
        <v>113109.14280535078</v>
      </c>
      <c r="AI268" s="57">
        <v>23.7</v>
      </c>
      <c r="AJ268" s="86">
        <f>IF($AI268&gt;$G$20,IF('Silo Levels'!$L$18="Pumping",((PI()*((($C$19+$G$20)-$AI268)*($O$20/($O$19/2)))^2*((($O$20+$G$20)-$AI268))/3)*$AJ$29)+(((PI()*((($C$19+$G$20)-$AI268)*($O$20/($O$19/2)))^2*(((($C$19+$G$20)-$AI268)*($O$20/($O$19/2)))*$AZ$11))/3)*$AJ$29),(((PI()*((($C$19+$G$20)-$AI268)*($O$20/($O$19/2)))^2*((($O$20+$G$20)-$AI268)/3))*$AJ$29)-((PI()*((($C$19+$G$20)-$AI268)*($O$20/($O$19/2)))^2*(((($C$19+$G$20)-$AI268)*($O$20/($O$19/2)))*$AZ$11)/3)*$AJ$29))),IF('Silo Levels'!$L$18="Pumping",(($D$18*$AJ$29)+((PI()*(($C$21/2)^2)*($G$20-$AI268))*$AJ$29))+((($D$18+$H$18)/3)*$BE$11)+(((PI()*($C$21/2)^2*(($C$21/2)*$AZ$11))/3)*$AJ$29),(($D$18*$AJ$29)+((PI()*(($C$21/2)^2)*($G$20-$AI268))*$AJ$29))+((($D$18+$H$18)/3)*$BE$11)-(((PI()*($C$21/2)^2*(($C$21/2)*$AZ$11))/3)*$AJ$29)))</f>
        <v>109303.74978373868</v>
      </c>
    </row>
    <row r="269" spans="1:36" x14ac:dyDescent="0.3">
      <c r="A269" s="48">
        <v>23.8</v>
      </c>
      <c r="B269" s="90">
        <f t="shared" si="34"/>
        <v>47045.157748782309</v>
      </c>
      <c r="C269" s="62">
        <v>23.8</v>
      </c>
      <c r="D269" s="63">
        <f>IF($C269&gt;$G$6,IF('Silo Levels'!$L$10="Pumping",((PI()*((($C$5+$G$6)-$C269)*($O$6/($O$5/2)))^2*((($O$6+$G$6)-$C269))/3)*$D$29)+(((PI()*((($C$5+$G$6)-$C269)*($O$6/($O$5/2)))^2*(((($C$5+$G$6)-$C269)*($O$6/($O$5/2)))*$AZ$3))/3)*$D$29),(((PI()*((($C$5+$G$6)-$C269)*($O$6/($O$5/2)))^2*((($O$6+$G$6)-$C269)/3))*$D$29)-((PI()*((($C$5+$G$6)-$C269)*($O$6/($O$5/2)))^2*(((($C$5+$G$6)-$C269)*($O$6/($O$5/2)))*$AZ$3)/3)*$D$29))),IF('Silo Levels'!$L$10="Pumping",(($D$4*$D$29)+((PI()*(($C$7/2)^2)*(G$6-$C269))*$D$29))+((($D$4+$H$4)/3)*$BF$3)+(((PI()*($C$7/2)^2*(($C$7/2)*$AZ$3))/3)*$D$29),(($D$4*$D$29)+((PI()*(($C$7/2)^2)*($G$6-$C269))*$D$29))+((($D$4+$H$4)/3)*$BF$3)-(((PI()*($C$7/2)^2*(($C$7/2)*$AZ$3))/3)*$D$29)))</f>
        <v>43989.650999076111</v>
      </c>
      <c r="E269" s="73">
        <v>23.8</v>
      </c>
      <c r="F269" s="90">
        <f t="shared" si="35"/>
        <v>41096.266473651012</v>
      </c>
      <c r="G269" s="62">
        <v>23.8</v>
      </c>
      <c r="H269" s="63">
        <f>IF($G269&gt;$G$6,IF('Silo Levels'!$L$11="Pumping",((PI()*((($C$5+$G$6)-$G269)*($O$6/($O$5/2)))^2*((($O$6+$G$6)-$G269))/3)*$H$29)+(((PI()*((($C$5+$G$6)-$G269)*($O$6/($O$5/2)))^2*(((($C$5+$G$6)-$G269)*($O$6/($O$5/2)))*$AZ$4))/3)*$H$29),(((PI()*((($C$5+$G$6)-$G269)*($O$6/($O$5/2)))^2*((($O$6+$G$6)-$G269)/3))*$H$29)-((PI()*((($C$5+$G$6)-$G269)*($O$6/($O$5/2)))^2*(((($C$5+$G$6)-$G269)*($O$6/($O$5/2)))*$AZ$4)/3)*$H$29))),IF('Silo Levels'!$L$11="Pumping",(($D$4*$H$29)+((PI()*(($C$7/2)^2)*(G$6-$G269))*$H$29))+((($D$4+$H$4)/3)*$BF$4)+(((PI()*($C$7/2)^2*(($C$7/2)*$AZ$4))/3)*$H$29),(($D$4*$H$29)+((PI()*(($C$7/2)^2)*($G$6-$G269))*$H$29))+((($D$4+$H$4)/3)*$BF$4)-(((PI()*($C$7/2)^2*(($C$7/2)*$AZ$4))/3)*$H$29)))</f>
        <v>38432.491358522529</v>
      </c>
      <c r="I269" s="73">
        <v>23.8</v>
      </c>
      <c r="J269" s="85">
        <f t="shared" si="27"/>
        <v>228247.53835681718</v>
      </c>
      <c r="K269" s="57">
        <v>23.8</v>
      </c>
      <c r="L269" s="86">
        <f>IF($K269&gt;$G$13,IF('Silo Levels'!$L$12="Pumping",((PI()*((($C$12+$G$13)-$K269)*($O$13/($O$12/2)))^2*((($O$13+$G$13)-$K269))/3)*$L$29)+(((PI()*((($C$12+$G$13)-$K269)*($O$13/($O$12/2)))^2*(((($C$12+$G$13)-$K269)*($O$13/($O$12/2)))*$AZ$5))/3)*$L$29),(((PI()*((($C$12+$G$13)-$K269)*($O$13/($O$12/2)))^2*((($O$13+$G$13)-$K269)/3))*$L$29)-((PI()*((($C$12+$G$13)-$K269)*($O$13/($O$12/2)))^2*(((($C$12+$G$13)-$K269)*($O$13/($O$12/2)))*$AZ$5)/3)*$L$29))),IF('Silo Levels'!$L$12="Pumping",(($D$11*$L$29)+((PI()*(($C$14/2)^2)*($G$13-$K269))*$L$29))+((($D$11+$H$11)/3)*$BE$5)+(((PI()*($C$14/2)^2*(($C$14/2)*$AZ$5))/3)*$L$29),(($D$11*$L$29)+((PI()*(($C$14/2)^2)*($G$13-$K269))*$L$29))+((($D$11+$H$11)/3)*$BE$5)-(((PI()*($C$14/2)^2*(($C$14/2)*$AZ$5))/3)*$L$29)))</f>
        <v>214049.53167721775</v>
      </c>
      <c r="M269" s="73">
        <v>23.8</v>
      </c>
      <c r="N269" s="85">
        <f t="shared" si="28"/>
        <v>120870.69447997771</v>
      </c>
      <c r="O269" s="57">
        <v>23.8</v>
      </c>
      <c r="P269" s="86">
        <f>IF($O269&gt;$G$20,IF('Silo Levels'!$L$13="Pumping",((PI()*((($C$19+$G$20)-$O269)*($O$20/($O$19/2)))^2*((($O$20+$G$20)-$O269))/3)*$P$29)+(((PI()*((($C$19+$G$20)-$O269)*($O$20/($O$19/2)))^2*(((($C$19+$G$20)-$O269)*($O$20/($O$19/2)))*$AZ$6))/3)*$P$29),(((PI()*((($C$19+$G$20)-$O269)*($O$20/($O$19/2)))^2*((($O$20+$G$20)-$O269)/3))*$P$29)-((PI()*((($C$19+$G$20)-$O269)*($O$20/($O$19/2)))^2*(((($C$19+$G$20)-$O269)*($O$20/($O$19/2)))*$AZ$6)/3)*$P$29))),IF('Silo Levels'!$L$13="Pumping",(($D$18*$P$29)+((PI()*(($C$21/2)^2)*($G$20-$O269))*$P$29))+((($D$18+$H$18)/3)*$BE$6)+(((PI()*($C$21/2)^2*(($C$21/2)*$AZ$6))/3)*$P$29),(($D$18*$P$29)+((PI()*(($C$21/2)^2)*($G$20-$O269))*$P$29))+((($D$18+$H$18)/3)*$BE$6)-(((PI()*($C$21/2)^2*(($C$21/2)*$AZ$6))/3)*$P$29)))</f>
        <v>116785.49314795295</v>
      </c>
      <c r="Q269" s="73">
        <v>23.8</v>
      </c>
      <c r="R269" s="85">
        <f t="shared" si="29"/>
        <v>117636.12928821065</v>
      </c>
      <c r="S269" s="57">
        <v>23.8</v>
      </c>
      <c r="T269" s="86">
        <f>IF($S269&gt;$G$20,IF('Silo Levels'!$L$14="Pumping",((PI()*((($C$19+$G$20)-$S269)*($O$20/($O$19/2)))^2*((($O$20+$G$20)-$S269))/3)*$T$29)+(((PI()*((($C$19+$G$20)-$S269)*($O$20/($O$19/2)))^2*(((($C$19+$G$20)-$S269)*($O$20/($O$19/2)))*$AZ$7))/3)*$T$29),(((PI()*((($C$19+$G$20)-$S269)*($O$20/($O$19/2)))^2*((($O$20+$G$20)-$S269)/3))*$T$29)-((PI()*((($C$19+$G$20)-$S269)*($O$20/($O$19/2)))^2*(((($C$19+$G$20)-$S269)*($O$20/($O$19/2)))*$AZ$7)/3)*$T$29))),IF('Silo Levels'!$L$14="Pumping",(($D$18*$T$29)+((PI()*(($C$21/2)^2)*($G$20-$S269))*$T$29))+((($D$18+$H$18)/3)*$BE$7)+(((PI()*($C$21/2)^2*(($C$21/2)*$AZ$7))/3)*$T$29),(($D$18*$T$29)+((PI()*(($C$21/2)^2)*($G$20-$S269))*$T$29))+((($D$18+$H$18)/3)*$BE$7)-(((PI()*($C$21/2)^2*(($C$21/2)*$AZ$7))/3)*$T$29)))</f>
        <v>113662.06781708178</v>
      </c>
      <c r="U269" s="73">
        <v>23.8</v>
      </c>
      <c r="V269" s="85">
        <f t="shared" si="30"/>
        <v>114649.12397013372</v>
      </c>
      <c r="W269" s="57">
        <v>23.8</v>
      </c>
      <c r="X269" s="86">
        <f>IF($W269&gt;$G$20,IF('Silo Levels'!$L$15="Pumping",((PI()*((($C$19+$G$20)-$W269)*($O$20/($O$19/2)))^2*((($O$20+$G$20)-$W269))/3)*$X$29)+(((PI()*((($C$19+$G$20)-$W269)*($O$20/($O$19/2)))^2*(((($C$19+$G$20)-$W269)*($O$20/($O$19/2)))*$AZ$8))/3)*$X$29),(((PI()*((($C$19+$G$20)-$W269)*($O$20/($O$19/2)))^2*((($O$20+$G$20)-$W269)/3))*$X$29)-((PI()*((($C$19+$G$20)-$W269)*($O$20/($O$19/2)))^2*(((($C$19+$G$20)-$W269)*($O$20/($O$19/2)))*$AZ$8)/3)*$X$29))),IF('Silo Levels'!$L$15="Pumping",(($D$18*$X$29)+((PI()*(($C$21/2)^2)*($G$20-$W269))*$X$29))+((($D$18+$H$18)/3)*$BE$8)+(((PI()*($C$21/2)^2*(($C$21/2)*$AZ$8))/3)*$X$29),(($D$18*$X$29)+((PI()*(($C$21/2)^2)*($G$20-$W269))*$X$29))+((($D$18+$H$18)/3)*$BE$8)-(((PI()*($C$21/2)^2*(($C$21/2)*$AZ$8))/3)*$X$29)))</f>
        <v>110777.69618726421</v>
      </c>
      <c r="Y269" s="73">
        <v>23.8</v>
      </c>
      <c r="Z269" s="85">
        <f t="shared" si="31"/>
        <v>112867.34435291658</v>
      </c>
      <c r="AA269" s="57">
        <v>23.8</v>
      </c>
      <c r="AB269" s="86">
        <f>IF($AA269&gt;$G$20,IF('Silo Levels'!$L$16="Pumping",((PI()*((($C$19+$G$20)-$AA269)*($O$20/($O$19/2)))^2*((($O$20+$G$20)-$AA269))/3)*$AB$29)+(((PI()*((($C$19+$G$20)-$AA269)*($O$20/($O$19/2)))^2*(((($C$19+$G$20)-$AA269)*($O$20/($O$19/2)))*$AZ$9))/3)*$AB$29),(((PI()*((($C$19+$G$20)-$AA269)*($O$20/($O$19/2)))^2*((($O$20+$G$20)-$AA269)/3))*$AB$29)-((PI()*((($C$19+$G$20)-$AA269)*($O$20/($O$19/2)))^2*(((($C$19+$G$20)-$AA269)*($O$20/($O$19/2)))*$AZ$9)/3)*$AB$29))),IF('Silo Levels'!$L$16="Pumping",(($D$18*$AB$29)+((PI()*(($C$21/2)^2)*($G$20-$AA269))*$AB$29))+((($D$18+$H$18)/3)*$BE$9)+(((PI()*($C$21/2)^2*(($C$21/2)*$AZ$9))/3)*$AB$29),(($D$18*$AB$29)+((PI()*(($C$21/2)^2)*($G$20-$AA269))*$AB$29))+((($D$18+$H$18)/3)*$BE$9)-(((PI()*($C$21/2)^2*(($C$21/2)*$AZ$9))/3)*$AB$29)))</f>
        <v>109057.13862836537</v>
      </c>
      <c r="AC269" s="73">
        <v>23.8</v>
      </c>
      <c r="AD269" s="85">
        <f t="shared" si="32"/>
        <v>112224.99162802588</v>
      </c>
      <c r="AE269" s="57">
        <v>23.8</v>
      </c>
      <c r="AF269" s="86">
        <f>IF($AE269&gt;$G$20,IF('Silo Levels'!$L$17="Pumping",((PI()*((($C$19+$G$20)-$AE269)*($O$20/($O$19/2)))^2*((($O$20+$G$20)-$AE269))/3)*$AF$29)+(((PI()*((($C$19+$G$20)-$AE269)*($O$20/($O$19/2)))^2*(((($C$19+$G$20)-$AE269)*($O$20/($O$19/2)))*$AZ$10))/3)*$AF$29),(((PI()*((($C$19+$G$20)-$AE269)*($O$20/($O$19/2)))^2*((($O$20+$G$20)-$AE269)/3))*$AF$29)-((PI()*((($C$19+$G$20)-$AE269)*($O$20/($O$19/2)))^2*(((($C$19+$G$20)-$AE269)*($O$20/($O$19/2)))*$AZ$10)/3)*$AF$29))),IF('Silo Levels'!$L$17="Pumping",(($D$18*$AF$29)+((PI()*(($C$21/2)^2)*($G$20-$AE269))*$AF$29))+((($D$18+$H$18)/3)*$BE$10)+(((PI()*($C$21/2)^2*(($C$21/2)*$AZ$10))/3)*$AF$29),(($D$18*$AF$29)+((PI()*(($C$21/2)^2)*($G$20-$AE269))*$AF$29))+((($D$18+$H$18)/3)*$BE$10)-(((PI()*($C$21/2)^2*(($C$21/2)*$AZ$10))/3)*$AF$29)))</f>
        <v>108436.85718300001</v>
      </c>
      <c r="AG269" s="73">
        <v>23.8</v>
      </c>
      <c r="AH269" s="85">
        <f t="shared" si="33"/>
        <v>112727.27758227613</v>
      </c>
      <c r="AI269" s="57">
        <v>23.8</v>
      </c>
      <c r="AJ269" s="86">
        <f>IF($AI269&gt;$G$20,IF('Silo Levels'!$L$18="Pumping",((PI()*((($C$19+$G$20)-$AI269)*($O$20/($O$19/2)))^2*((($O$20+$G$20)-$AI269))/3)*$AJ$29)+(((PI()*((($C$19+$G$20)-$AI269)*($O$20/($O$19/2)))^2*(((($C$19+$G$20)-$AI269)*($O$20/($O$19/2)))*$AZ$11))/3)*$AJ$29),(((PI()*((($C$19+$G$20)-$AI269)*($O$20/($O$19/2)))^2*((($O$20+$G$20)-$AI269)/3))*$AJ$29)-((PI()*((($C$19+$G$20)-$AI269)*($O$20/($O$19/2)))^2*(((($C$19+$G$20)-$AI269)*($O$20/($O$19/2)))*$AZ$11)/3)*$AJ$29))),IF('Silo Levels'!$L$18="Pumping",(($D$18*$AJ$29)+((PI()*(($C$21/2)^2)*($G$20-$AI269))*$AJ$29))+((($D$18+$H$18)/3)*$BE$11)+(((PI()*($C$21/2)^2*(($C$21/2)*$AZ$11))/3)*$AJ$29),(($D$18*$AJ$29)+((PI()*(($C$21/2)^2)*($G$20-$AI269))*$AJ$29))+((($D$18+$H$18)/3)*$BE$11)-(((PI()*($C$21/2)^2*(($C$21/2)*$AZ$11))/3)*$AJ$29)))</f>
        <v>108921.88456066402</v>
      </c>
    </row>
    <row r="270" spans="1:36" x14ac:dyDescent="0.3">
      <c r="A270" s="48">
        <v>23.9</v>
      </c>
      <c r="B270" s="90">
        <f t="shared" si="34"/>
        <v>46607.135875255502</v>
      </c>
      <c r="C270" s="62">
        <v>23.9</v>
      </c>
      <c r="D270" s="63">
        <f>IF($C270&gt;$G$6,IF('Silo Levels'!$L$10="Pumping",((PI()*((($C$5+$G$6)-$C270)*($O$6/($O$5/2)))^2*((($O$6+$G$6)-$C270))/3)*$D$29)+(((PI()*((($C$5+$G$6)-$C270)*($O$6/($O$5/2)))^2*(((($C$5+$G$6)-$C270)*($O$6/($O$5/2)))*$AZ$3))/3)*$D$29),(((PI()*((($C$5+$G$6)-$C270)*($O$6/($O$5/2)))^2*((($O$6+$G$6)-$C270)/3))*$D$29)-((PI()*((($C$5+$G$6)-$C270)*($O$6/($O$5/2)))^2*(((($C$5+$G$6)-$C270)*($O$6/($O$5/2)))*$AZ$3)/3)*$D$29))),IF('Silo Levels'!$L$10="Pumping",(($D$4*$D$29)+((PI()*(($C$7/2)^2)*(G$6-$C270))*$D$29))+((($D$4+$H$4)/3)*$BF$3)+(((PI()*($C$7/2)^2*(($C$7/2)*$AZ$3))/3)*$D$29),(($D$4*$D$29)+((PI()*(($C$7/2)^2)*($G$6-$C270))*$D$29))+((($D$4+$H$4)/3)*$BF$3)-(((PI()*($C$7/2)^2*(($C$7/2)*$AZ$3))/3)*$D$29)))</f>
        <v>43551.629125549305</v>
      </c>
      <c r="E270" s="73">
        <v>23.9</v>
      </c>
      <c r="F270" s="90">
        <f t="shared" si="35"/>
        <v>40714.401250576353</v>
      </c>
      <c r="G270" s="62">
        <v>23.9</v>
      </c>
      <c r="H270" s="63">
        <f>IF($G270&gt;$G$6,IF('Silo Levels'!$L$11="Pumping",((PI()*((($C$5+$G$6)-$G270)*($O$6/($O$5/2)))^2*((($O$6+$G$6)-$G270))/3)*$H$29)+(((PI()*((($C$5+$G$6)-$G270)*($O$6/($O$5/2)))^2*(((($C$5+$G$6)-$G270)*($O$6/($O$5/2)))*$AZ$4))/3)*$H$29),(((PI()*((($C$5+$G$6)-$G270)*($O$6/($O$5/2)))^2*((($O$6+$G$6)-$G270)/3))*$H$29)-((PI()*((($C$5+$G$6)-$G270)*($O$6/($O$5/2)))^2*(((($C$5+$G$6)-$G270)*($O$6/($O$5/2)))*$AZ$4)/3)*$H$29))),IF('Silo Levels'!$L$11="Pumping",(($D$4*$H$29)+((PI()*(($C$7/2)^2)*(G$6-$G270))*$H$29))+((($D$4+$H$4)/3)*$BF$4)+(((PI()*($C$7/2)^2*(($C$7/2)*$AZ$4))/3)*$H$29),(($D$4*$H$29)+((PI()*(($C$7/2)^2)*($G$6-$G270))*$H$29))+((($D$4+$H$4)/3)*$BF$4)-(((PI()*($C$7/2)^2*(($C$7/2)*$AZ$4))/3)*$H$29)))</f>
        <v>38050.626135447877</v>
      </c>
      <c r="I270" s="73">
        <v>23.9</v>
      </c>
      <c r="J270" s="85">
        <f t="shared" si="27"/>
        <v>227328.57352318618</v>
      </c>
      <c r="K270" s="57">
        <v>23.9</v>
      </c>
      <c r="L270" s="86">
        <f>IF($K270&gt;$G$13,IF('Silo Levels'!$L$12="Pumping",((PI()*((($C$12+$G$13)-$K270)*($O$13/($O$12/2)))^2*((($O$13+$G$13)-$K270))/3)*$L$29)+(((PI()*((($C$12+$G$13)-$K270)*($O$13/($O$12/2)))^2*(((($C$12+$G$13)-$K270)*($O$13/($O$12/2)))*$AZ$5))/3)*$L$29),(((PI()*((($C$12+$G$13)-$K270)*($O$13/($O$12/2)))^2*((($O$13+$G$13)-$K270)/3))*$L$29)-((PI()*((($C$12+$G$13)-$K270)*($O$13/($O$12/2)))^2*(((($C$12+$G$13)-$K270)*($O$13/($O$12/2)))*$AZ$5)/3)*$L$29))),IF('Silo Levels'!$L$12="Pumping",(($D$11*$L$29)+((PI()*(($C$14/2)^2)*($G$13-$K270))*$L$29))+((($D$11+$H$11)/3)*$BE$5)+(((PI()*($C$14/2)^2*(($C$14/2)*$AZ$5))/3)*$L$29),(($D$11*$L$29)+((PI()*(($C$14/2)^2)*($G$13-$K270))*$L$29))+((($D$11+$H$11)/3)*$BE$5)-(((PI()*($C$14/2)^2*(($C$14/2)*$AZ$5))/3)*$L$29)))</f>
        <v>213130.56684358674</v>
      </c>
      <c r="M270" s="73">
        <v>23.9</v>
      </c>
      <c r="N270" s="85">
        <f t="shared" si="28"/>
        <v>120460.75093167697</v>
      </c>
      <c r="O270" s="57">
        <v>23.9</v>
      </c>
      <c r="P270" s="86">
        <f>IF($O270&gt;$G$20,IF('Silo Levels'!$L$13="Pumping",((PI()*((($C$19+$G$20)-$O270)*($O$20/($O$19/2)))^2*((($O$20+$G$20)-$O270))/3)*$P$29)+(((PI()*((($C$19+$G$20)-$O270)*($O$20/($O$19/2)))^2*(((($C$19+$G$20)-$O270)*($O$20/($O$19/2)))*$AZ$6))/3)*$P$29),(((PI()*((($C$19+$G$20)-$O270)*($O$20/($O$19/2)))^2*((($O$20+$G$20)-$O270)/3))*$P$29)-((PI()*((($C$19+$G$20)-$O270)*($O$20/($O$19/2)))^2*(((($C$19+$G$20)-$O270)*($O$20/($O$19/2)))*$AZ$6)/3)*$P$29))),IF('Silo Levels'!$L$13="Pumping",(($D$18*$P$29)+((PI()*(($C$21/2)^2)*($G$20-$O270))*$P$29))+((($D$18+$H$18)/3)*$BE$6)+(((PI()*($C$21/2)^2*(($C$21/2)*$AZ$6))/3)*$P$29),(($D$18*$P$29)+((PI()*(($C$21/2)^2)*($G$20-$O270))*$P$29))+((($D$18+$H$18)/3)*$BE$6)-(((PI()*($C$21/2)^2*(($C$21/2)*$AZ$6))/3)*$P$29)))</f>
        <v>116375.54959965221</v>
      </c>
      <c r="Q270" s="73">
        <v>23.9</v>
      </c>
      <c r="R270" s="85">
        <f t="shared" si="29"/>
        <v>117237.3384506897</v>
      </c>
      <c r="S270" s="57">
        <v>23.9</v>
      </c>
      <c r="T270" s="86">
        <f>IF($S270&gt;$G$20,IF('Silo Levels'!$L$14="Pumping",((PI()*((($C$19+$G$20)-$S270)*($O$20/($O$19/2)))^2*((($O$20+$G$20)-$S270))/3)*$T$29)+(((PI()*((($C$19+$G$20)-$S270)*($O$20/($O$19/2)))^2*(((($C$19+$G$20)-$S270)*($O$20/($O$19/2)))*$AZ$7))/3)*$T$29),(((PI()*((($C$19+$G$20)-$S270)*($O$20/($O$19/2)))^2*((($O$20+$G$20)-$S270)/3))*$T$29)-((PI()*((($C$19+$G$20)-$S270)*($O$20/($O$19/2)))^2*(((($C$19+$G$20)-$S270)*($O$20/($O$19/2)))*$AZ$7)/3)*$T$29))),IF('Silo Levels'!$L$14="Pumping",(($D$18*$T$29)+((PI()*(($C$21/2)^2)*($G$20-$S270))*$T$29))+((($D$18+$H$18)/3)*$BE$7)+(((PI()*($C$21/2)^2*(($C$21/2)*$AZ$7))/3)*$T$29),(($D$18*$T$29)+((PI()*(($C$21/2)^2)*($G$20-$S270))*$T$29))+((($D$18+$H$18)/3)*$BE$7)-(((PI()*($C$21/2)^2*(($C$21/2)*$AZ$7))/3)*$T$29)))</f>
        <v>113263.27697956083</v>
      </c>
      <c r="U270" s="73">
        <v>23.9</v>
      </c>
      <c r="V270" s="85">
        <f t="shared" si="30"/>
        <v>114260.63226230571</v>
      </c>
      <c r="W270" s="57">
        <v>23.9</v>
      </c>
      <c r="X270" s="86">
        <f>IF($W270&gt;$G$20,IF('Silo Levels'!$L$15="Pumping",((PI()*((($C$19+$G$20)-$W270)*($O$20/($O$19/2)))^2*((($O$20+$G$20)-$W270))/3)*$X$29)+(((PI()*((($C$19+$G$20)-$W270)*($O$20/($O$19/2)))^2*(((($C$19+$G$20)-$W270)*($O$20/($O$19/2)))*$AZ$8))/3)*$X$29),(((PI()*((($C$19+$G$20)-$W270)*($O$20/($O$19/2)))^2*((($O$20+$G$20)-$W270)/3))*$X$29)-((PI()*((($C$19+$G$20)-$W270)*($O$20/($O$19/2)))^2*(((($C$19+$G$20)-$W270)*($O$20/($O$19/2)))*$AZ$8)/3)*$X$29))),IF('Silo Levels'!$L$15="Pumping",(($D$18*$X$29)+((PI()*(($C$21/2)^2)*($G$20-$W270))*$X$29))+((($D$18+$H$18)/3)*$BE$8)+(((PI()*($C$21/2)^2*(($C$21/2)*$AZ$8))/3)*$X$29),(($D$18*$X$29)+((PI()*(($C$21/2)^2)*($G$20-$W270))*$X$29))+((($D$18+$H$18)/3)*$BE$8)-(((PI()*($C$21/2)^2*(($C$21/2)*$AZ$8))/3)*$X$29)))</f>
        <v>110389.2044794362</v>
      </c>
      <c r="Y270" s="73">
        <v>23.9</v>
      </c>
      <c r="Z270" s="85">
        <f t="shared" si="31"/>
        <v>112484.99618264804</v>
      </c>
      <c r="AA270" s="57">
        <v>23.9</v>
      </c>
      <c r="AB270" s="86">
        <f>IF($AA270&gt;$G$20,IF('Silo Levels'!$L$16="Pumping",((PI()*((($C$19+$G$20)-$AA270)*($O$20/($O$19/2)))^2*((($O$20+$G$20)-$AA270))/3)*$AB$29)+(((PI()*((($C$19+$G$20)-$AA270)*($O$20/($O$19/2)))^2*(((($C$19+$G$20)-$AA270)*($O$20/($O$19/2)))*$AZ$9))/3)*$AB$29),(((PI()*((($C$19+$G$20)-$AA270)*($O$20/($O$19/2)))^2*((($O$20+$G$20)-$AA270)/3))*$AB$29)-((PI()*((($C$19+$G$20)-$AA270)*($O$20/($O$19/2)))^2*(((($C$19+$G$20)-$AA270)*($O$20/($O$19/2)))*$AZ$9)/3)*$AB$29))),IF('Silo Levels'!$L$16="Pumping",(($D$18*$AB$29)+((PI()*(($C$21/2)^2)*($G$20-$AA270))*$AB$29))+((($D$18+$H$18)/3)*$BE$9)+(((PI()*($C$21/2)^2*(($C$21/2)*$AZ$9))/3)*$AB$29),(($D$18*$AB$29)+((PI()*(($C$21/2)^2)*($G$20-$AA270))*$AB$29))+((($D$18+$H$18)/3)*$BE$9)-(((PI()*($C$21/2)^2*(($C$21/2)*$AZ$9))/3)*$AB$29)))</f>
        <v>108674.79045809683</v>
      </c>
      <c r="AC270" s="73">
        <v>23.9</v>
      </c>
      <c r="AD270" s="85">
        <f t="shared" si="32"/>
        <v>111844.85827605116</v>
      </c>
      <c r="AE270" s="57">
        <v>23.9</v>
      </c>
      <c r="AF270" s="86">
        <f>IF($AE270&gt;$G$20,IF('Silo Levels'!$L$17="Pumping",((PI()*((($C$19+$G$20)-$AE270)*($O$20/($O$19/2)))^2*((($O$20+$G$20)-$AE270))/3)*$AF$29)+(((PI()*((($C$19+$G$20)-$AE270)*($O$20/($O$19/2)))^2*(((($C$19+$G$20)-$AE270)*($O$20/($O$19/2)))*$AZ$10))/3)*$AF$29),(((PI()*((($C$19+$G$20)-$AE270)*($O$20/($O$19/2)))^2*((($O$20+$G$20)-$AE270)/3))*$AF$29)-((PI()*((($C$19+$G$20)-$AE270)*($O$20/($O$19/2)))^2*(((($C$19+$G$20)-$AE270)*($O$20/($O$19/2)))*$AZ$10)/3)*$AF$29))),IF('Silo Levels'!$L$17="Pumping",(($D$18*$AF$29)+((PI()*(($C$21/2)^2)*($G$20-$AE270))*$AF$29))+((($D$18+$H$18)/3)*$BE$10)+(((PI()*($C$21/2)^2*(($C$21/2)*$AZ$10))/3)*$AF$29),(($D$18*$AF$29)+((PI()*(($C$21/2)^2)*($G$20-$AE270))*$AF$29))+((($D$18+$H$18)/3)*$BE$10)-(((PI()*($C$21/2)^2*(($C$21/2)*$AZ$10))/3)*$AF$29)))</f>
        <v>108056.7238310253</v>
      </c>
      <c r="AG270" s="73">
        <v>23.9</v>
      </c>
      <c r="AH270" s="85">
        <f t="shared" si="33"/>
        <v>112345.41235920145</v>
      </c>
      <c r="AI270" s="57">
        <v>23.9</v>
      </c>
      <c r="AJ270" s="86">
        <f>IF($AI270&gt;$G$20,IF('Silo Levels'!$L$18="Pumping",((PI()*((($C$19+$G$20)-$AI270)*($O$20/($O$19/2)))^2*((($O$20+$G$20)-$AI270))/3)*$AJ$29)+(((PI()*((($C$19+$G$20)-$AI270)*($O$20/($O$19/2)))^2*(((($C$19+$G$20)-$AI270)*($O$20/($O$19/2)))*$AZ$11))/3)*$AJ$29),(((PI()*((($C$19+$G$20)-$AI270)*($O$20/($O$19/2)))^2*((($O$20+$G$20)-$AI270)/3))*$AJ$29)-((PI()*((($C$19+$G$20)-$AI270)*($O$20/($O$19/2)))^2*(((($C$19+$G$20)-$AI270)*($O$20/($O$19/2)))*$AZ$11)/3)*$AJ$29))),IF('Silo Levels'!$L$18="Pumping",(($D$18*$AJ$29)+((PI()*(($C$21/2)^2)*($G$20-$AI270))*$AJ$29))+((($D$18+$H$18)/3)*$BE$11)+(((PI()*($C$21/2)^2*(($C$21/2)*$AZ$11))/3)*$AJ$29),(($D$18*$AJ$29)+((PI()*(($C$21/2)^2)*($G$20-$AI270))*$AJ$29))+((($D$18+$H$18)/3)*$BE$11)-(((PI()*($C$21/2)^2*(($C$21/2)*$AZ$11))/3)*$AJ$29)))</f>
        <v>108540.01933758934</v>
      </c>
    </row>
    <row r="271" spans="1:36" x14ac:dyDescent="0.3">
      <c r="A271" s="48">
        <v>24</v>
      </c>
      <c r="B271" s="90">
        <f t="shared" si="34"/>
        <v>46169.114001728674</v>
      </c>
      <c r="C271" s="62">
        <v>24</v>
      </c>
      <c r="D271" s="63">
        <f>IF($C271&gt;$G$6,IF('Silo Levels'!$L$10="Pumping",((PI()*((($C$5+$G$6)-$C271)*($O$6/($O$5/2)))^2*((($O$6+$G$6)-$C271))/3)*$D$29)+(((PI()*((($C$5+$G$6)-$C271)*($O$6/($O$5/2)))^2*(((($C$5+$G$6)-$C271)*($O$6/($O$5/2)))*$AZ$3))/3)*$D$29),(((PI()*((($C$5+$G$6)-$C271)*($O$6/($O$5/2)))^2*((($O$6+$G$6)-$C271)/3))*$D$29)-((PI()*((($C$5+$G$6)-$C271)*($O$6/($O$5/2)))^2*(((($C$5+$G$6)-$C271)*($O$6/($O$5/2)))*$AZ$3)/3)*$D$29))),IF('Silo Levels'!$L$10="Pumping",(($D$4*$D$29)+((PI()*(($C$7/2)^2)*(G$6-$C271))*$D$29))+((($D$4+$H$4)/3)*$BF$3)+(((PI()*($C$7/2)^2*(($C$7/2)*$AZ$3))/3)*$D$29),(($D$4*$D$29)+((PI()*(($C$7/2)^2)*($G$6-$C271))*$D$29))+((($D$4+$H$4)/3)*$BF$3)-(((PI()*($C$7/2)^2*(($C$7/2)*$AZ$3))/3)*$D$29)))</f>
        <v>43113.607252022477</v>
      </c>
      <c r="E271" s="73">
        <v>24</v>
      </c>
      <c r="F271" s="90">
        <f t="shared" si="35"/>
        <v>40332.536027501686</v>
      </c>
      <c r="G271" s="62">
        <v>24</v>
      </c>
      <c r="H271" s="63">
        <f>IF($G271&gt;$G$6,IF('Silo Levels'!$L$11="Pumping",((PI()*((($C$5+$G$6)-$G271)*($O$6/($O$5/2)))^2*((($O$6+$G$6)-$G271))/3)*$H$29)+(((PI()*((($C$5+$G$6)-$G271)*($O$6/($O$5/2)))^2*(((($C$5+$G$6)-$G271)*($O$6/($O$5/2)))*$AZ$4))/3)*$H$29),(((PI()*((($C$5+$G$6)-$G271)*($O$6/($O$5/2)))^2*((($O$6+$G$6)-$G271)/3))*$H$29)-((PI()*((($C$5+$G$6)-$G271)*($O$6/($O$5/2)))^2*(((($C$5+$G$6)-$G271)*($O$6/($O$5/2)))*$AZ$4)/3)*$H$29))),IF('Silo Levels'!$L$11="Pumping",(($D$4*$H$29)+((PI()*(($C$7/2)^2)*(G$6-$G271))*$H$29))+((($D$4+$H$4)/3)*$BF$4)+(((PI()*($C$7/2)^2*(($C$7/2)*$AZ$4))/3)*$H$29),(($D$4*$H$29)+((PI()*(($C$7/2)^2)*($G$6-$G271))*$H$29))+((($D$4+$H$4)/3)*$BF$4)-(((PI()*($C$7/2)^2*(($C$7/2)*$AZ$4))/3)*$H$29)))</f>
        <v>37668.760912373211</v>
      </c>
      <c r="I271" s="73">
        <v>24</v>
      </c>
      <c r="J271" s="85">
        <f t="shared" si="27"/>
        <v>226409.60868955511</v>
      </c>
      <c r="K271" s="57">
        <v>24</v>
      </c>
      <c r="L271" s="86">
        <f>IF($K271&gt;$G$13,IF('Silo Levels'!$L$12="Pumping",((PI()*((($C$12+$G$13)-$K271)*($O$13/($O$12/2)))^2*((($O$13+$G$13)-$K271))/3)*$L$29)+(((PI()*((($C$12+$G$13)-$K271)*($O$13/($O$12/2)))^2*(((($C$12+$G$13)-$K271)*($O$13/($O$12/2)))*$AZ$5))/3)*$L$29),(((PI()*((($C$12+$G$13)-$K271)*($O$13/($O$12/2)))^2*((($O$13+$G$13)-$K271)/3))*$L$29)-((PI()*((($C$12+$G$13)-$K271)*($O$13/($O$12/2)))^2*(((($C$12+$G$13)-$K271)*($O$13/($O$12/2)))*$AZ$5)/3)*$L$29))),IF('Silo Levels'!$L$12="Pumping",(($D$11*$L$29)+((PI()*(($C$14/2)^2)*($G$13-$K271))*$L$29))+((($D$11+$H$11)/3)*$BE$5)+(((PI()*($C$14/2)^2*(($C$14/2)*$AZ$5))/3)*$L$29),(($D$11*$L$29)+((PI()*(($C$14/2)^2)*($G$13-$K271))*$L$29))+((($D$11+$H$11)/3)*$BE$5)-(((PI()*($C$14/2)^2*(($C$14/2)*$AZ$5))/3)*$L$29)))</f>
        <v>212211.60200995568</v>
      </c>
      <c r="M271" s="73">
        <v>24</v>
      </c>
      <c r="N271" s="85">
        <f t="shared" si="28"/>
        <v>120050.80738337622</v>
      </c>
      <c r="O271" s="57">
        <v>24</v>
      </c>
      <c r="P271" s="86">
        <f>IF($O271&gt;$G$20,IF('Silo Levels'!$L$13="Pumping",((PI()*((($C$19+$G$20)-$O271)*($O$20/($O$19/2)))^2*((($O$20+$G$20)-$O271))/3)*$P$29)+(((PI()*((($C$19+$G$20)-$O271)*($O$20/($O$19/2)))^2*(((($C$19+$G$20)-$O271)*($O$20/($O$19/2)))*$AZ$6))/3)*$P$29),(((PI()*((($C$19+$G$20)-$O271)*($O$20/($O$19/2)))^2*((($O$20+$G$20)-$O271)/3))*$P$29)-((PI()*((($C$19+$G$20)-$O271)*($O$20/($O$19/2)))^2*(((($C$19+$G$20)-$O271)*($O$20/($O$19/2)))*$AZ$6)/3)*$P$29))),IF('Silo Levels'!$L$13="Pumping",(($D$18*$P$29)+((PI()*(($C$21/2)^2)*($G$20-$O271))*$P$29))+((($D$18+$H$18)/3)*$BE$6)+(((PI()*($C$21/2)^2*(($C$21/2)*$AZ$6))/3)*$P$29),(($D$18*$P$29)+((PI()*(($C$21/2)^2)*($G$20-$O271))*$P$29))+((($D$18+$H$18)/3)*$BE$6)-(((PI()*($C$21/2)^2*(($C$21/2)*$AZ$6))/3)*$P$29)))</f>
        <v>115965.60605135145</v>
      </c>
      <c r="Q271" s="73">
        <v>24</v>
      </c>
      <c r="R271" s="85">
        <f t="shared" si="29"/>
        <v>116838.54761316875</v>
      </c>
      <c r="S271" s="57">
        <v>24</v>
      </c>
      <c r="T271" s="86">
        <f>IF($S271&gt;$G$20,IF('Silo Levels'!$L$14="Pumping",((PI()*((($C$19+$G$20)-$S271)*($O$20/($O$19/2)))^2*((($O$20+$G$20)-$S271))/3)*$T$29)+(((PI()*((($C$19+$G$20)-$S271)*($O$20/($O$19/2)))^2*(((($C$19+$G$20)-$S271)*($O$20/($O$19/2)))*$AZ$7))/3)*$T$29),(((PI()*((($C$19+$G$20)-$S271)*($O$20/($O$19/2)))^2*((($O$20+$G$20)-$S271)/3))*$T$29)-((PI()*((($C$19+$G$20)-$S271)*($O$20/($O$19/2)))^2*(((($C$19+$G$20)-$S271)*($O$20/($O$19/2)))*$AZ$7)/3)*$T$29))),IF('Silo Levels'!$L$14="Pumping",(($D$18*$T$29)+((PI()*(($C$21/2)^2)*($G$20-$S271))*$T$29))+((($D$18+$H$18)/3)*$BE$7)+(((PI()*($C$21/2)^2*(($C$21/2)*$AZ$7))/3)*$T$29),(($D$18*$T$29)+((PI()*(($C$21/2)^2)*($G$20-$S271))*$T$29))+((($D$18+$H$18)/3)*$BE$7)-(((PI()*($C$21/2)^2*(($C$21/2)*$AZ$7))/3)*$T$29)))</f>
        <v>112864.48614203988</v>
      </c>
      <c r="U271" s="73">
        <v>24</v>
      </c>
      <c r="V271" s="85">
        <f t="shared" si="30"/>
        <v>113872.14055447766</v>
      </c>
      <c r="W271" s="57">
        <v>24</v>
      </c>
      <c r="X271" s="86">
        <f>IF($W271&gt;$G$20,IF('Silo Levels'!$L$15="Pumping",((PI()*((($C$19+$G$20)-$W271)*($O$20/($O$19/2)))^2*((($O$20+$G$20)-$W271))/3)*$X$29)+(((PI()*((($C$19+$G$20)-$W271)*($O$20/($O$19/2)))^2*(((($C$19+$G$20)-$W271)*($O$20/($O$19/2)))*$AZ$8))/3)*$X$29),(((PI()*((($C$19+$G$20)-$W271)*($O$20/($O$19/2)))^2*((($O$20+$G$20)-$W271)/3))*$X$29)-((PI()*((($C$19+$G$20)-$W271)*($O$20/($O$19/2)))^2*(((($C$19+$G$20)-$W271)*($O$20/($O$19/2)))*$AZ$8)/3)*$X$29))),IF('Silo Levels'!$L$15="Pumping",(($D$18*$X$29)+((PI()*(($C$21/2)^2)*($G$20-$W271))*$X$29))+((($D$18+$H$18)/3)*$BE$8)+(((PI()*($C$21/2)^2*(($C$21/2)*$AZ$8))/3)*$X$29),(($D$18*$X$29)+((PI()*(($C$21/2)^2)*($G$20-$W271))*$X$29))+((($D$18+$H$18)/3)*$BE$8)-(((PI()*($C$21/2)^2*(($C$21/2)*$AZ$8))/3)*$X$29)))</f>
        <v>110000.71277160816</v>
      </c>
      <c r="Y271" s="73">
        <v>24</v>
      </c>
      <c r="Z271" s="85">
        <f t="shared" si="31"/>
        <v>112102.64801237948</v>
      </c>
      <c r="AA271" s="57">
        <v>24</v>
      </c>
      <c r="AB271" s="86">
        <f>IF($AA271&gt;$G$20,IF('Silo Levels'!$L$16="Pumping",((PI()*((($C$19+$G$20)-$AA271)*($O$20/($O$19/2)))^2*((($O$20+$G$20)-$AA271))/3)*$AB$29)+(((PI()*((($C$19+$G$20)-$AA271)*($O$20/($O$19/2)))^2*(((($C$19+$G$20)-$AA271)*($O$20/($O$19/2)))*$AZ$9))/3)*$AB$29),(((PI()*((($C$19+$G$20)-$AA271)*($O$20/($O$19/2)))^2*((($O$20+$G$20)-$AA271)/3))*$AB$29)-((PI()*((($C$19+$G$20)-$AA271)*($O$20/($O$19/2)))^2*(((($C$19+$G$20)-$AA271)*($O$20/($O$19/2)))*$AZ$9)/3)*$AB$29))),IF('Silo Levels'!$L$16="Pumping",(($D$18*$AB$29)+((PI()*(($C$21/2)^2)*($G$20-$AA271))*$AB$29))+((($D$18+$H$18)/3)*$BE$9)+(((PI()*($C$21/2)^2*(($C$21/2)*$AZ$9))/3)*$AB$29),(($D$18*$AB$29)+((PI()*(($C$21/2)^2)*($G$20-$AA271))*$AB$29))+((($D$18+$H$18)/3)*$BE$9)-(((PI()*($C$21/2)^2*(($C$21/2)*$AZ$9))/3)*$AB$29)))</f>
        <v>108292.44228782826</v>
      </c>
      <c r="AC271" s="73">
        <v>24</v>
      </c>
      <c r="AD271" s="85">
        <f t="shared" si="32"/>
        <v>111464.72492407644</v>
      </c>
      <c r="AE271" s="57">
        <v>24</v>
      </c>
      <c r="AF271" s="86">
        <f>IF($AE271&gt;$G$20,IF('Silo Levels'!$L$17="Pumping",((PI()*((($C$19+$G$20)-$AE271)*($O$20/($O$19/2)))^2*((($O$20+$G$20)-$AE271))/3)*$AF$29)+(((PI()*((($C$19+$G$20)-$AE271)*($O$20/($O$19/2)))^2*(((($C$19+$G$20)-$AE271)*($O$20/($O$19/2)))*$AZ$10))/3)*$AF$29),(((PI()*((($C$19+$G$20)-$AE271)*($O$20/($O$19/2)))^2*((($O$20+$G$20)-$AE271)/3))*$AF$29)-((PI()*((($C$19+$G$20)-$AE271)*($O$20/($O$19/2)))^2*(((($C$19+$G$20)-$AE271)*($O$20/($O$19/2)))*$AZ$10)/3)*$AF$29))),IF('Silo Levels'!$L$17="Pumping",(($D$18*$AF$29)+((PI()*(($C$21/2)^2)*($G$20-$AE271))*$AF$29))+((($D$18+$H$18)/3)*$BE$10)+(((PI()*($C$21/2)^2*(($C$21/2)*$AZ$10))/3)*$AF$29),(($D$18*$AF$29)+((PI()*(($C$21/2)^2)*($G$20-$AE271))*$AF$29))+((($D$18+$H$18)/3)*$BE$10)-(((PI()*($C$21/2)^2*(($C$21/2)*$AZ$10))/3)*$AF$29)))</f>
        <v>107676.59047905057</v>
      </c>
      <c r="AG271" s="73">
        <v>24</v>
      </c>
      <c r="AH271" s="85">
        <f t="shared" si="33"/>
        <v>111963.5471361268</v>
      </c>
      <c r="AI271" s="57">
        <v>24</v>
      </c>
      <c r="AJ271" s="86">
        <f>IF($AI271&gt;$G$20,IF('Silo Levels'!$L$18="Pumping",((PI()*((($C$19+$G$20)-$AI271)*($O$20/($O$19/2)))^2*((($O$20+$G$20)-$AI271))/3)*$AJ$29)+(((PI()*((($C$19+$G$20)-$AI271)*($O$20/($O$19/2)))^2*(((($C$19+$G$20)-$AI271)*($O$20/($O$19/2)))*$AZ$11))/3)*$AJ$29),(((PI()*((($C$19+$G$20)-$AI271)*($O$20/($O$19/2)))^2*((($O$20+$G$20)-$AI271)/3))*$AJ$29)-((PI()*((($C$19+$G$20)-$AI271)*($O$20/($O$19/2)))^2*(((($C$19+$G$20)-$AI271)*($O$20/($O$19/2)))*$AZ$11)/3)*$AJ$29))),IF('Silo Levels'!$L$18="Pumping",(($D$18*$AJ$29)+((PI()*(($C$21/2)^2)*($G$20-$AI271))*$AJ$29))+((($D$18+$H$18)/3)*$BE$11)+(((PI()*($C$21/2)^2*(($C$21/2)*$AZ$11))/3)*$AJ$29),(($D$18*$AJ$29)+((PI()*(($C$21/2)^2)*($G$20-$AI271))*$AJ$29))+((($D$18+$H$18)/3)*$BE$11)-(((PI()*($C$21/2)^2*(($C$21/2)*$AZ$11))/3)*$AJ$29)))</f>
        <v>108158.15411451469</v>
      </c>
    </row>
    <row r="272" spans="1:36" x14ac:dyDescent="0.3">
      <c r="A272" s="48">
        <v>24.1</v>
      </c>
      <c r="B272" s="90">
        <f t="shared" si="34"/>
        <v>45731.092128201846</v>
      </c>
      <c r="C272" s="62">
        <v>24.1</v>
      </c>
      <c r="D272" s="63">
        <f>IF($C272&gt;$G$6,IF('Silo Levels'!$L$10="Pumping",((PI()*((($C$5+$G$6)-$C272)*($O$6/($O$5/2)))^2*((($O$6+$G$6)-$C272))/3)*$D$29)+(((PI()*((($C$5+$G$6)-$C272)*($O$6/($O$5/2)))^2*(((($C$5+$G$6)-$C272)*($O$6/($O$5/2)))*$AZ$3))/3)*$D$29),(((PI()*((($C$5+$G$6)-$C272)*($O$6/($O$5/2)))^2*((($O$6+$G$6)-$C272)/3))*$D$29)-((PI()*((($C$5+$G$6)-$C272)*($O$6/($O$5/2)))^2*(((($C$5+$G$6)-$C272)*($O$6/($O$5/2)))*$AZ$3)/3)*$D$29))),IF('Silo Levels'!$L$10="Pumping",(($D$4*$D$29)+((PI()*(($C$7/2)^2)*(G$6-$C272))*$D$29))+((($D$4+$H$4)/3)*$BF$3)+(((PI()*($C$7/2)^2*(($C$7/2)*$AZ$3))/3)*$D$29),(($D$4*$D$29)+((PI()*(($C$7/2)^2)*($G$6-$C272))*$D$29))+((($D$4+$H$4)/3)*$BF$3)-(((PI()*($C$7/2)^2*(($C$7/2)*$AZ$3))/3)*$D$29)))</f>
        <v>42675.585378495649</v>
      </c>
      <c r="E272" s="73">
        <v>24.1</v>
      </c>
      <c r="F272" s="90">
        <f t="shared" si="35"/>
        <v>39950.670804427013</v>
      </c>
      <c r="G272" s="62">
        <v>24.1</v>
      </c>
      <c r="H272" s="63">
        <f>IF($G272&gt;$G$6,IF('Silo Levels'!$L$11="Pumping",((PI()*((($C$5+$G$6)-$G272)*($O$6/($O$5/2)))^2*((($O$6+$G$6)-$G272))/3)*$H$29)+(((PI()*((($C$5+$G$6)-$G272)*($O$6/($O$5/2)))^2*(((($C$5+$G$6)-$G272)*($O$6/($O$5/2)))*$AZ$4))/3)*$H$29),(((PI()*((($C$5+$G$6)-$G272)*($O$6/($O$5/2)))^2*((($O$6+$G$6)-$G272)/3))*$H$29)-((PI()*((($C$5+$G$6)-$G272)*($O$6/($O$5/2)))^2*(((($C$5+$G$6)-$G272)*($O$6/($O$5/2)))*$AZ$4)/3)*$H$29))),IF('Silo Levels'!$L$11="Pumping",(($D$4*$H$29)+((PI()*(($C$7/2)^2)*(G$6-$G272))*$H$29))+((($D$4+$H$4)/3)*$BF$4)+(((PI()*($C$7/2)^2*(($C$7/2)*$AZ$4))/3)*$H$29),(($D$4*$H$29)+((PI()*(($C$7/2)^2)*($G$6-$G272))*$H$29))+((($D$4+$H$4)/3)*$BF$4)-(((PI()*($C$7/2)^2*(($C$7/2)*$AZ$4))/3)*$H$29)))</f>
        <v>37286.89568929853</v>
      </c>
      <c r="I272" s="73">
        <v>24.1</v>
      </c>
      <c r="J272" s="85">
        <f t="shared" si="27"/>
        <v>225490.64385592405</v>
      </c>
      <c r="K272" s="57">
        <v>24.1</v>
      </c>
      <c r="L272" s="86">
        <f>IF($K272&gt;$G$13,IF('Silo Levels'!$L$12="Pumping",((PI()*((($C$12+$G$13)-$K272)*($O$13/($O$12/2)))^2*((($O$13+$G$13)-$K272))/3)*$L$29)+(((PI()*((($C$12+$G$13)-$K272)*($O$13/($O$12/2)))^2*(((($C$12+$G$13)-$K272)*($O$13/($O$12/2)))*$AZ$5))/3)*$L$29),(((PI()*((($C$12+$G$13)-$K272)*($O$13/($O$12/2)))^2*((($O$13+$G$13)-$K272)/3))*$L$29)-((PI()*((($C$12+$G$13)-$K272)*($O$13/($O$12/2)))^2*(((($C$12+$G$13)-$K272)*($O$13/($O$12/2)))*$AZ$5)/3)*$L$29))),IF('Silo Levels'!$L$12="Pumping",(($D$11*$L$29)+((PI()*(($C$14/2)^2)*($G$13-$K272))*$L$29))+((($D$11+$H$11)/3)*$BE$5)+(((PI()*($C$14/2)^2*(($C$14/2)*$AZ$5))/3)*$L$29),(($D$11*$L$29)+((PI()*(($C$14/2)^2)*($G$13-$K272))*$L$29))+((($D$11+$H$11)/3)*$BE$5)-(((PI()*($C$14/2)^2*(($C$14/2)*$AZ$5))/3)*$L$29)))</f>
        <v>211292.63717632461</v>
      </c>
      <c r="M272" s="73">
        <v>24.1</v>
      </c>
      <c r="N272" s="85">
        <f t="shared" si="28"/>
        <v>119640.86383507549</v>
      </c>
      <c r="O272" s="57">
        <v>24.1</v>
      </c>
      <c r="P272" s="86">
        <f>IF($O272&gt;$G$20,IF('Silo Levels'!$L$13="Pumping",((PI()*((($C$19+$G$20)-$O272)*($O$20/($O$19/2)))^2*((($O$20+$G$20)-$O272))/3)*$P$29)+(((PI()*((($C$19+$G$20)-$O272)*($O$20/($O$19/2)))^2*(((($C$19+$G$20)-$O272)*($O$20/($O$19/2)))*$AZ$6))/3)*$P$29),(((PI()*((($C$19+$G$20)-$O272)*($O$20/($O$19/2)))^2*((($O$20+$G$20)-$O272)/3))*$P$29)-((PI()*((($C$19+$G$20)-$O272)*($O$20/($O$19/2)))^2*(((($C$19+$G$20)-$O272)*($O$20/($O$19/2)))*$AZ$6)/3)*$P$29))),IF('Silo Levels'!$L$13="Pumping",(($D$18*$P$29)+((PI()*(($C$21/2)^2)*($G$20-$O272))*$P$29))+((($D$18+$H$18)/3)*$BE$6)+(((PI()*($C$21/2)^2*(($C$21/2)*$AZ$6))/3)*$P$29),(($D$18*$P$29)+((PI()*(($C$21/2)^2)*($G$20-$O272))*$P$29))+((($D$18+$H$18)/3)*$BE$6)-(((PI()*($C$21/2)^2*(($C$21/2)*$AZ$6))/3)*$P$29)))</f>
        <v>115555.66250305073</v>
      </c>
      <c r="Q272" s="73">
        <v>24.1</v>
      </c>
      <c r="R272" s="85">
        <f t="shared" si="29"/>
        <v>116439.75677564781</v>
      </c>
      <c r="S272" s="57">
        <v>24.1</v>
      </c>
      <c r="T272" s="86">
        <f>IF($S272&gt;$G$20,IF('Silo Levels'!$L$14="Pumping",((PI()*((($C$19+$G$20)-$S272)*($O$20/($O$19/2)))^2*((($O$20+$G$20)-$S272))/3)*$T$29)+(((PI()*((($C$19+$G$20)-$S272)*($O$20/($O$19/2)))^2*(((($C$19+$G$20)-$S272)*($O$20/($O$19/2)))*$AZ$7))/3)*$T$29),(((PI()*((($C$19+$G$20)-$S272)*($O$20/($O$19/2)))^2*((($O$20+$G$20)-$S272)/3))*$T$29)-((PI()*((($C$19+$G$20)-$S272)*($O$20/($O$19/2)))^2*(((($C$19+$G$20)-$S272)*($O$20/($O$19/2)))*$AZ$7)/3)*$T$29))),IF('Silo Levels'!$L$14="Pumping",(($D$18*$T$29)+((PI()*(($C$21/2)^2)*($G$20-$S272))*$T$29))+((($D$18+$H$18)/3)*$BE$7)+(((PI()*($C$21/2)^2*(($C$21/2)*$AZ$7))/3)*$T$29),(($D$18*$T$29)+((PI()*(($C$21/2)^2)*($G$20-$S272))*$T$29))+((($D$18+$H$18)/3)*$BE$7)-(((PI()*($C$21/2)^2*(($C$21/2)*$AZ$7))/3)*$T$29)))</f>
        <v>112465.69530451894</v>
      </c>
      <c r="U272" s="73">
        <v>24.1</v>
      </c>
      <c r="V272" s="85">
        <f t="shared" si="30"/>
        <v>113483.64884664965</v>
      </c>
      <c r="W272" s="57">
        <v>24.1</v>
      </c>
      <c r="X272" s="86">
        <f>IF($W272&gt;$G$20,IF('Silo Levels'!$L$15="Pumping",((PI()*((($C$19+$G$20)-$W272)*($O$20/($O$19/2)))^2*((($O$20+$G$20)-$W272))/3)*$X$29)+(((PI()*((($C$19+$G$20)-$W272)*($O$20/($O$19/2)))^2*(((($C$19+$G$20)-$W272)*($O$20/($O$19/2)))*$AZ$8))/3)*$X$29),(((PI()*((($C$19+$G$20)-$W272)*($O$20/($O$19/2)))^2*((($O$20+$G$20)-$W272)/3))*$X$29)-((PI()*((($C$19+$G$20)-$W272)*($O$20/($O$19/2)))^2*(((($C$19+$G$20)-$W272)*($O$20/($O$19/2)))*$AZ$8)/3)*$X$29))),IF('Silo Levels'!$L$15="Pumping",(($D$18*$X$29)+((PI()*(($C$21/2)^2)*($G$20-$W272))*$X$29))+((($D$18+$H$18)/3)*$BE$8)+(((PI()*($C$21/2)^2*(($C$21/2)*$AZ$8))/3)*$X$29),(($D$18*$X$29)+((PI()*(($C$21/2)^2)*($G$20-$W272))*$X$29))+((($D$18+$H$18)/3)*$BE$8)-(((PI()*($C$21/2)^2*(($C$21/2)*$AZ$8))/3)*$X$29)))</f>
        <v>109612.22106378015</v>
      </c>
      <c r="Y272" s="73">
        <v>24.1</v>
      </c>
      <c r="Z272" s="85">
        <f t="shared" si="31"/>
        <v>111720.29984211094</v>
      </c>
      <c r="AA272" s="57">
        <v>24.1</v>
      </c>
      <c r="AB272" s="86">
        <f>IF($AA272&gt;$G$20,IF('Silo Levels'!$L$16="Pumping",((PI()*((($C$19+$G$20)-$AA272)*($O$20/($O$19/2)))^2*((($O$20+$G$20)-$AA272))/3)*$AB$29)+(((PI()*((($C$19+$G$20)-$AA272)*($O$20/($O$19/2)))^2*(((($C$19+$G$20)-$AA272)*($O$20/($O$19/2)))*$AZ$9))/3)*$AB$29),(((PI()*((($C$19+$G$20)-$AA272)*($O$20/($O$19/2)))^2*((($O$20+$G$20)-$AA272)/3))*$AB$29)-((PI()*((($C$19+$G$20)-$AA272)*($O$20/($O$19/2)))^2*(((($C$19+$G$20)-$AA272)*($O$20/($O$19/2)))*$AZ$9)/3)*$AB$29))),IF('Silo Levels'!$L$16="Pumping",(($D$18*$AB$29)+((PI()*(($C$21/2)^2)*($G$20-$AA272))*$AB$29))+((($D$18+$H$18)/3)*$BE$9)+(((PI()*($C$21/2)^2*(($C$21/2)*$AZ$9))/3)*$AB$29),(($D$18*$AB$29)+((PI()*(($C$21/2)^2)*($G$20-$AA272))*$AB$29))+((($D$18+$H$18)/3)*$BE$9)-(((PI()*($C$21/2)^2*(($C$21/2)*$AZ$9))/3)*$AB$29)))</f>
        <v>107910.09411755973</v>
      </c>
      <c r="AC272" s="73">
        <v>24.1</v>
      </c>
      <c r="AD272" s="85">
        <f t="shared" si="32"/>
        <v>111084.59157210172</v>
      </c>
      <c r="AE272" s="57">
        <v>24.1</v>
      </c>
      <c r="AF272" s="86">
        <f>IF($AE272&gt;$G$20,IF('Silo Levels'!$L$17="Pumping",((PI()*((($C$19+$G$20)-$AE272)*($O$20/($O$19/2)))^2*((($O$20+$G$20)-$AE272))/3)*$AF$29)+(((PI()*((($C$19+$G$20)-$AE272)*($O$20/($O$19/2)))^2*(((($C$19+$G$20)-$AE272)*($O$20/($O$19/2)))*$AZ$10))/3)*$AF$29),(((PI()*((($C$19+$G$20)-$AE272)*($O$20/($O$19/2)))^2*((($O$20+$G$20)-$AE272)/3))*$AF$29)-((PI()*((($C$19+$G$20)-$AE272)*($O$20/($O$19/2)))^2*(((($C$19+$G$20)-$AE272)*($O$20/($O$19/2)))*$AZ$10)/3)*$AF$29))),IF('Silo Levels'!$L$17="Pumping",(($D$18*$AF$29)+((PI()*(($C$21/2)^2)*($G$20-$AE272))*$AF$29))+((($D$18+$H$18)/3)*$BE$10)+(((PI()*($C$21/2)^2*(($C$21/2)*$AZ$10))/3)*$AF$29),(($D$18*$AF$29)+((PI()*(($C$21/2)^2)*($G$20-$AE272))*$AF$29))+((($D$18+$H$18)/3)*$BE$10)-(((PI()*($C$21/2)^2*(($C$21/2)*$AZ$10))/3)*$AF$29)))</f>
        <v>107296.45712707586</v>
      </c>
      <c r="AG272" s="73">
        <v>24.1</v>
      </c>
      <c r="AH272" s="85">
        <f t="shared" si="33"/>
        <v>111581.68191305212</v>
      </c>
      <c r="AI272" s="57">
        <v>24.1</v>
      </c>
      <c r="AJ272" s="86">
        <f>IF($AI272&gt;$G$20,IF('Silo Levels'!$L$18="Pumping",((PI()*((($C$19+$G$20)-$AI272)*($O$20/($O$19/2)))^2*((($O$20+$G$20)-$AI272))/3)*$AJ$29)+(((PI()*((($C$19+$G$20)-$AI272)*($O$20/($O$19/2)))^2*(((($C$19+$G$20)-$AI272)*($O$20/($O$19/2)))*$AZ$11))/3)*$AJ$29),(((PI()*((($C$19+$G$20)-$AI272)*($O$20/($O$19/2)))^2*((($O$20+$G$20)-$AI272)/3))*$AJ$29)-((PI()*((($C$19+$G$20)-$AI272)*($O$20/($O$19/2)))^2*(((($C$19+$G$20)-$AI272)*($O$20/($O$19/2)))*$AZ$11)/3)*$AJ$29))),IF('Silo Levels'!$L$18="Pumping",(($D$18*$AJ$29)+((PI()*(($C$21/2)^2)*($G$20-$AI272))*$AJ$29))+((($D$18+$H$18)/3)*$BE$11)+(((PI()*($C$21/2)^2*(($C$21/2)*$AZ$11))/3)*$AJ$29),(($D$18*$AJ$29)+((PI()*(($C$21/2)^2)*($G$20-$AI272))*$AJ$29))+((($D$18+$H$18)/3)*$BE$11)-(((PI()*($C$21/2)^2*(($C$21/2)*$AZ$11))/3)*$AJ$29)))</f>
        <v>107776.28889144001</v>
      </c>
    </row>
    <row r="273" spans="1:36" x14ac:dyDescent="0.3">
      <c r="A273" s="48">
        <v>24.2</v>
      </c>
      <c r="B273" s="90">
        <f t="shared" si="34"/>
        <v>45293.070254675033</v>
      </c>
      <c r="C273" s="62">
        <v>24.2</v>
      </c>
      <c r="D273" s="63">
        <f>IF($C273&gt;$G$6,IF('Silo Levels'!$L$10="Pumping",((PI()*((($C$5+$G$6)-$C273)*($O$6/($O$5/2)))^2*((($O$6+$G$6)-$C273))/3)*$D$29)+(((PI()*((($C$5+$G$6)-$C273)*($O$6/($O$5/2)))^2*(((($C$5+$G$6)-$C273)*($O$6/($O$5/2)))*$AZ$3))/3)*$D$29),(((PI()*((($C$5+$G$6)-$C273)*($O$6/($O$5/2)))^2*((($O$6+$G$6)-$C273)/3))*$D$29)-((PI()*((($C$5+$G$6)-$C273)*($O$6/($O$5/2)))^2*(((($C$5+$G$6)-$C273)*($O$6/($O$5/2)))*$AZ$3)/3)*$D$29))),IF('Silo Levels'!$L$10="Pumping",(($D$4*$D$29)+((PI()*(($C$7/2)^2)*(G$6-$C273))*$D$29))+((($D$4+$H$4)/3)*$BF$3)+(((PI()*($C$7/2)^2*(($C$7/2)*$AZ$3))/3)*$D$29),(($D$4*$D$29)+((PI()*(($C$7/2)^2)*($G$6-$C273))*$D$29))+((($D$4+$H$4)/3)*$BF$3)-(((PI()*($C$7/2)^2*(($C$7/2)*$AZ$3))/3)*$D$29)))</f>
        <v>42237.563504968835</v>
      </c>
      <c r="E273" s="73">
        <v>24.2</v>
      </c>
      <c r="F273" s="90">
        <f t="shared" si="35"/>
        <v>39568.805581352353</v>
      </c>
      <c r="G273" s="62">
        <v>24.2</v>
      </c>
      <c r="H273" s="63">
        <f>IF($G273&gt;$G$6,IF('Silo Levels'!$L$11="Pumping",((PI()*((($C$5+$G$6)-$G273)*($O$6/($O$5/2)))^2*((($O$6+$G$6)-$G273))/3)*$H$29)+(((PI()*((($C$5+$G$6)-$G273)*($O$6/($O$5/2)))^2*(((($C$5+$G$6)-$G273)*($O$6/($O$5/2)))*$AZ$4))/3)*$H$29),(((PI()*((($C$5+$G$6)-$G273)*($O$6/($O$5/2)))^2*((($O$6+$G$6)-$G273)/3))*$H$29)-((PI()*((($C$5+$G$6)-$G273)*($O$6/($O$5/2)))^2*(((($C$5+$G$6)-$G273)*($O$6/($O$5/2)))*$AZ$4)/3)*$H$29))),IF('Silo Levels'!$L$11="Pumping",(($D$4*$H$29)+((PI()*(($C$7/2)^2)*(G$6-$G273))*$H$29))+((($D$4+$H$4)/3)*$BF$4)+(((PI()*($C$7/2)^2*(($C$7/2)*$AZ$4))/3)*$H$29),(($D$4*$H$29)+((PI()*(($C$7/2)^2)*($G$6-$G273))*$H$29))+((($D$4+$H$4)/3)*$BF$4)-(((PI()*($C$7/2)^2*(($C$7/2)*$AZ$4))/3)*$H$29)))</f>
        <v>36905.030466223878</v>
      </c>
      <c r="I273" s="73">
        <v>24.2</v>
      </c>
      <c r="J273" s="85">
        <f t="shared" si="27"/>
        <v>224571.6790222931</v>
      </c>
      <c r="K273" s="57">
        <v>24.2</v>
      </c>
      <c r="L273" s="86">
        <f>IF($K273&gt;$G$13,IF('Silo Levels'!$L$12="Pumping",((PI()*((($C$12+$G$13)-$K273)*($O$13/($O$12/2)))^2*((($O$13+$G$13)-$K273))/3)*$L$29)+(((PI()*((($C$12+$G$13)-$K273)*($O$13/($O$12/2)))^2*(((($C$12+$G$13)-$K273)*($O$13/($O$12/2)))*$AZ$5))/3)*$L$29),(((PI()*((($C$12+$G$13)-$K273)*($O$13/($O$12/2)))^2*((($O$13+$G$13)-$K273)/3))*$L$29)-((PI()*((($C$12+$G$13)-$K273)*($O$13/($O$12/2)))^2*(((($C$12+$G$13)-$K273)*($O$13/($O$12/2)))*$AZ$5)/3)*$L$29))),IF('Silo Levels'!$L$12="Pumping",(($D$11*$L$29)+((PI()*(($C$14/2)^2)*($G$13-$K273))*$L$29))+((($D$11+$H$11)/3)*$BE$5)+(((PI()*($C$14/2)^2*(($C$14/2)*$AZ$5))/3)*$L$29),(($D$11*$L$29)+((PI()*(($C$14/2)^2)*($G$13-$K273))*$L$29))+((($D$11+$H$11)/3)*$BE$5)-(((PI()*($C$14/2)^2*(($C$14/2)*$AZ$5))/3)*$L$29)))</f>
        <v>210373.67234269367</v>
      </c>
      <c r="M273" s="73">
        <v>24.2</v>
      </c>
      <c r="N273" s="85">
        <f t="shared" si="28"/>
        <v>119230.92028677475</v>
      </c>
      <c r="O273" s="57">
        <v>24.2</v>
      </c>
      <c r="P273" s="86">
        <f>IF($O273&gt;$G$20,IF('Silo Levels'!$L$13="Pumping",((PI()*((($C$19+$G$20)-$O273)*($O$20/($O$19/2)))^2*((($O$20+$G$20)-$O273))/3)*$P$29)+(((PI()*((($C$19+$G$20)-$O273)*($O$20/($O$19/2)))^2*(((($C$19+$G$20)-$O273)*($O$20/($O$19/2)))*$AZ$6))/3)*$P$29),(((PI()*((($C$19+$G$20)-$O273)*($O$20/($O$19/2)))^2*((($O$20+$G$20)-$O273)/3))*$P$29)-((PI()*((($C$19+$G$20)-$O273)*($O$20/($O$19/2)))^2*(((($C$19+$G$20)-$O273)*($O$20/($O$19/2)))*$AZ$6)/3)*$P$29))),IF('Silo Levels'!$L$13="Pumping",(($D$18*$P$29)+((PI()*(($C$21/2)^2)*($G$20-$O273))*$P$29))+((($D$18+$H$18)/3)*$BE$6)+(((PI()*($C$21/2)^2*(($C$21/2)*$AZ$6))/3)*$P$29),(($D$18*$P$29)+((PI()*(($C$21/2)^2)*($G$20-$O273))*$P$29))+((($D$18+$H$18)/3)*$BE$6)-(((PI()*($C$21/2)^2*(($C$21/2)*$AZ$6))/3)*$P$29)))</f>
        <v>115145.71895474999</v>
      </c>
      <c r="Q273" s="73">
        <v>24.2</v>
      </c>
      <c r="R273" s="85">
        <f t="shared" si="29"/>
        <v>116040.96593812687</v>
      </c>
      <c r="S273" s="57">
        <v>24.2</v>
      </c>
      <c r="T273" s="86">
        <f>IF($S273&gt;$G$20,IF('Silo Levels'!$L$14="Pumping",((PI()*((($C$19+$G$20)-$S273)*($O$20/($O$19/2)))^2*((($O$20+$G$20)-$S273))/3)*$T$29)+(((PI()*((($C$19+$G$20)-$S273)*($O$20/($O$19/2)))^2*(((($C$19+$G$20)-$S273)*($O$20/($O$19/2)))*$AZ$7))/3)*$T$29),(((PI()*((($C$19+$G$20)-$S273)*($O$20/($O$19/2)))^2*((($O$20+$G$20)-$S273)/3))*$T$29)-((PI()*((($C$19+$G$20)-$S273)*($O$20/($O$19/2)))^2*(((($C$19+$G$20)-$S273)*($O$20/($O$19/2)))*$AZ$7)/3)*$T$29))),IF('Silo Levels'!$L$14="Pumping",(($D$18*$T$29)+((PI()*(($C$21/2)^2)*($G$20-$S273))*$T$29))+((($D$18+$H$18)/3)*$BE$7)+(((PI()*($C$21/2)^2*(($C$21/2)*$AZ$7))/3)*$T$29),(($D$18*$T$29)+((PI()*(($C$21/2)^2)*($G$20-$S273))*$T$29))+((($D$18+$H$18)/3)*$BE$7)-(((PI()*($C$21/2)^2*(($C$21/2)*$AZ$7))/3)*$T$29)))</f>
        <v>112066.90446699801</v>
      </c>
      <c r="U273" s="73">
        <v>24.2</v>
      </c>
      <c r="V273" s="85">
        <f t="shared" si="30"/>
        <v>113095.15713882164</v>
      </c>
      <c r="W273" s="57">
        <v>24.2</v>
      </c>
      <c r="X273" s="86">
        <f>IF($W273&gt;$G$20,IF('Silo Levels'!$L$15="Pumping",((PI()*((($C$19+$G$20)-$W273)*($O$20/($O$19/2)))^2*((($O$20+$G$20)-$W273))/3)*$X$29)+(((PI()*((($C$19+$G$20)-$W273)*($O$20/($O$19/2)))^2*(((($C$19+$G$20)-$W273)*($O$20/($O$19/2)))*$AZ$8))/3)*$X$29),(((PI()*((($C$19+$G$20)-$W273)*($O$20/($O$19/2)))^2*((($O$20+$G$20)-$W273)/3))*$X$29)-((PI()*((($C$19+$G$20)-$W273)*($O$20/($O$19/2)))^2*(((($C$19+$G$20)-$W273)*($O$20/($O$19/2)))*$AZ$8)/3)*$X$29))),IF('Silo Levels'!$L$15="Pumping",(($D$18*$X$29)+((PI()*(($C$21/2)^2)*($G$20-$W273))*$X$29))+((($D$18+$H$18)/3)*$BE$8)+(((PI()*($C$21/2)^2*(($C$21/2)*$AZ$8))/3)*$X$29),(($D$18*$X$29)+((PI()*(($C$21/2)^2)*($G$20-$W273))*$X$29))+((($D$18+$H$18)/3)*$BE$8)-(((PI()*($C$21/2)^2*(($C$21/2)*$AZ$8))/3)*$X$29)))</f>
        <v>109223.72935595213</v>
      </c>
      <c r="Y273" s="73">
        <v>24.2</v>
      </c>
      <c r="Z273" s="85">
        <f t="shared" si="31"/>
        <v>111337.95167184238</v>
      </c>
      <c r="AA273" s="57">
        <v>24.2</v>
      </c>
      <c r="AB273" s="86">
        <f>IF($AA273&gt;$G$20,IF('Silo Levels'!$L$16="Pumping",((PI()*((($C$19+$G$20)-$AA273)*($O$20/($O$19/2)))^2*((($O$20+$G$20)-$AA273))/3)*$AB$29)+(((PI()*((($C$19+$G$20)-$AA273)*($O$20/($O$19/2)))^2*(((($C$19+$G$20)-$AA273)*($O$20/($O$19/2)))*$AZ$9))/3)*$AB$29),(((PI()*((($C$19+$G$20)-$AA273)*($O$20/($O$19/2)))^2*((($O$20+$G$20)-$AA273)/3))*$AB$29)-((PI()*((($C$19+$G$20)-$AA273)*($O$20/($O$19/2)))^2*(((($C$19+$G$20)-$AA273)*($O$20/($O$19/2)))*$AZ$9)/3)*$AB$29))),IF('Silo Levels'!$L$16="Pumping",(($D$18*$AB$29)+((PI()*(($C$21/2)^2)*($G$20-$AA273))*$AB$29))+((($D$18+$H$18)/3)*$BE$9)+(((PI()*($C$21/2)^2*(($C$21/2)*$AZ$9))/3)*$AB$29),(($D$18*$AB$29)+((PI()*(($C$21/2)^2)*($G$20-$AA273))*$AB$29))+((($D$18+$H$18)/3)*$BE$9)-(((PI()*($C$21/2)^2*(($C$21/2)*$AZ$9))/3)*$AB$29)))</f>
        <v>107527.74594729117</v>
      </c>
      <c r="AC273" s="73">
        <v>24.2</v>
      </c>
      <c r="AD273" s="85">
        <f t="shared" si="32"/>
        <v>110704.45822012701</v>
      </c>
      <c r="AE273" s="57">
        <v>24.2</v>
      </c>
      <c r="AF273" s="86">
        <f>IF($AE273&gt;$G$20,IF('Silo Levels'!$L$17="Pumping",((PI()*((($C$19+$G$20)-$AE273)*($O$20/($O$19/2)))^2*((($O$20+$G$20)-$AE273))/3)*$AF$29)+(((PI()*((($C$19+$G$20)-$AE273)*($O$20/($O$19/2)))^2*(((($C$19+$G$20)-$AE273)*($O$20/($O$19/2)))*$AZ$10))/3)*$AF$29),(((PI()*((($C$19+$G$20)-$AE273)*($O$20/($O$19/2)))^2*((($O$20+$G$20)-$AE273)/3))*$AF$29)-((PI()*((($C$19+$G$20)-$AE273)*($O$20/($O$19/2)))^2*(((($C$19+$G$20)-$AE273)*($O$20/($O$19/2)))*$AZ$10)/3)*$AF$29))),IF('Silo Levels'!$L$17="Pumping",(($D$18*$AF$29)+((PI()*(($C$21/2)^2)*($G$20-$AE273))*$AF$29))+((($D$18+$H$18)/3)*$BE$10)+(((PI()*($C$21/2)^2*(($C$21/2)*$AZ$10))/3)*$AF$29),(($D$18*$AF$29)+((PI()*(($C$21/2)^2)*($G$20-$AE273))*$AF$29))+((($D$18+$H$18)/3)*$BE$10)-(((PI()*($C$21/2)^2*(($C$21/2)*$AZ$10))/3)*$AF$29)))</f>
        <v>106916.32377510115</v>
      </c>
      <c r="AG273" s="73">
        <v>24.2</v>
      </c>
      <c r="AH273" s="85">
        <f t="shared" si="33"/>
        <v>111199.81668997747</v>
      </c>
      <c r="AI273" s="57">
        <v>24.2</v>
      </c>
      <c r="AJ273" s="86">
        <f>IF($AI273&gt;$G$20,IF('Silo Levels'!$L$18="Pumping",((PI()*((($C$19+$G$20)-$AI273)*($O$20/($O$19/2)))^2*((($O$20+$G$20)-$AI273))/3)*$AJ$29)+(((PI()*((($C$19+$G$20)-$AI273)*($O$20/($O$19/2)))^2*(((($C$19+$G$20)-$AI273)*($O$20/($O$19/2)))*$AZ$11))/3)*$AJ$29),(((PI()*((($C$19+$G$20)-$AI273)*($O$20/($O$19/2)))^2*((($O$20+$G$20)-$AI273)/3))*$AJ$29)-((PI()*((($C$19+$G$20)-$AI273)*($O$20/($O$19/2)))^2*(((($C$19+$G$20)-$AI273)*($O$20/($O$19/2)))*$AZ$11)/3)*$AJ$29))),IF('Silo Levels'!$L$18="Pumping",(($D$18*$AJ$29)+((PI()*(($C$21/2)^2)*($G$20-$AI273))*$AJ$29))+((($D$18+$H$18)/3)*$BE$11)+(((PI()*($C$21/2)^2*(($C$21/2)*$AZ$11))/3)*$AJ$29),(($D$18*$AJ$29)+((PI()*(($C$21/2)^2)*($G$20-$AI273))*$AJ$29))+((($D$18+$H$18)/3)*$BE$11)-(((PI()*($C$21/2)^2*(($C$21/2)*$AZ$11))/3)*$AJ$29)))</f>
        <v>107394.42366836536</v>
      </c>
    </row>
    <row r="274" spans="1:36" x14ac:dyDescent="0.3">
      <c r="A274" s="48">
        <v>24.3</v>
      </c>
      <c r="B274" s="90">
        <f t="shared" si="34"/>
        <v>44855.048381148204</v>
      </c>
      <c r="C274" s="62">
        <v>24.3</v>
      </c>
      <c r="D274" s="63">
        <f>IF($C274&gt;$G$6,IF('Silo Levels'!$L$10="Pumping",((PI()*((($C$5+$G$6)-$C274)*($O$6/($O$5/2)))^2*((($O$6+$G$6)-$C274))/3)*$D$29)+(((PI()*((($C$5+$G$6)-$C274)*($O$6/($O$5/2)))^2*(((($C$5+$G$6)-$C274)*($O$6/($O$5/2)))*$AZ$3))/3)*$D$29),(((PI()*((($C$5+$G$6)-$C274)*($O$6/($O$5/2)))^2*((($O$6+$G$6)-$C274)/3))*$D$29)-((PI()*((($C$5+$G$6)-$C274)*($O$6/($O$5/2)))^2*(((($C$5+$G$6)-$C274)*($O$6/($O$5/2)))*$AZ$3)/3)*$D$29))),IF('Silo Levels'!$L$10="Pumping",(($D$4*$D$29)+((PI()*(($C$7/2)^2)*(G$6-$C274))*$D$29))+((($D$4+$H$4)/3)*$BF$3)+(((PI()*($C$7/2)^2*(($C$7/2)*$AZ$3))/3)*$D$29),(($D$4*$D$29)+((PI()*(($C$7/2)^2)*($G$6-$C274))*$D$29))+((($D$4+$H$4)/3)*$BF$3)-(((PI()*($C$7/2)^2*(($C$7/2)*$AZ$3))/3)*$D$29)))</f>
        <v>41799.541631442007</v>
      </c>
      <c r="E274" s="73">
        <v>24.3</v>
      </c>
      <c r="F274" s="90">
        <f t="shared" si="35"/>
        <v>39186.940358277687</v>
      </c>
      <c r="G274" s="62">
        <v>24.3</v>
      </c>
      <c r="H274" s="63">
        <f>IF($G274&gt;$G$6,IF('Silo Levels'!$L$11="Pumping",((PI()*((($C$5+$G$6)-$G274)*($O$6/($O$5/2)))^2*((($O$6+$G$6)-$G274))/3)*$H$29)+(((PI()*((($C$5+$G$6)-$G274)*($O$6/($O$5/2)))^2*(((($C$5+$G$6)-$G274)*($O$6/($O$5/2)))*$AZ$4))/3)*$H$29),(((PI()*((($C$5+$G$6)-$G274)*($O$6/($O$5/2)))^2*((($O$6+$G$6)-$G274)/3))*$H$29)-((PI()*((($C$5+$G$6)-$G274)*($O$6/($O$5/2)))^2*(((($C$5+$G$6)-$G274)*($O$6/($O$5/2)))*$AZ$4)/3)*$H$29))),IF('Silo Levels'!$L$11="Pumping",(($D$4*$H$29)+((PI()*(($C$7/2)^2)*(G$6-$G274))*$H$29))+((($D$4+$H$4)/3)*$BF$4)+(((PI()*($C$7/2)^2*(($C$7/2)*$AZ$4))/3)*$H$29),(($D$4*$H$29)+((PI()*(($C$7/2)^2)*($G$6-$G274))*$H$29))+((($D$4+$H$4)/3)*$BF$4)-(((PI()*($C$7/2)^2*(($C$7/2)*$AZ$4))/3)*$H$29)))</f>
        <v>36523.165243149211</v>
      </c>
      <c r="I274" s="73">
        <v>24.3</v>
      </c>
      <c r="J274" s="85">
        <f t="shared" si="27"/>
        <v>223652.71418866204</v>
      </c>
      <c r="K274" s="57">
        <v>24.3</v>
      </c>
      <c r="L274" s="86">
        <f>IF($K274&gt;$G$13,IF('Silo Levels'!$L$12="Pumping",((PI()*((($C$12+$G$13)-$K274)*($O$13/($O$12/2)))^2*((($O$13+$G$13)-$K274))/3)*$L$29)+(((PI()*((($C$12+$G$13)-$K274)*($O$13/($O$12/2)))^2*(((($C$12+$G$13)-$K274)*($O$13/($O$12/2)))*$AZ$5))/3)*$L$29),(((PI()*((($C$12+$G$13)-$K274)*($O$13/($O$12/2)))^2*((($O$13+$G$13)-$K274)/3))*$L$29)-((PI()*((($C$12+$G$13)-$K274)*($O$13/($O$12/2)))^2*(((($C$12+$G$13)-$K274)*($O$13/($O$12/2)))*$AZ$5)/3)*$L$29))),IF('Silo Levels'!$L$12="Pumping",(($D$11*$L$29)+((PI()*(($C$14/2)^2)*($G$13-$K274))*$L$29))+((($D$11+$H$11)/3)*$BE$5)+(((PI()*($C$14/2)^2*(($C$14/2)*$AZ$5))/3)*$L$29),(($D$11*$L$29)+((PI()*(($C$14/2)^2)*($G$13-$K274))*$L$29))+((($D$11+$H$11)/3)*$BE$5)-(((PI()*($C$14/2)^2*(($C$14/2)*$AZ$5))/3)*$L$29)))</f>
        <v>209454.7075090626</v>
      </c>
      <c r="M274" s="73">
        <v>24.3</v>
      </c>
      <c r="N274" s="85">
        <f t="shared" si="28"/>
        <v>118820.976738474</v>
      </c>
      <c r="O274" s="57">
        <v>24.3</v>
      </c>
      <c r="P274" s="86">
        <f>IF($O274&gt;$G$20,IF('Silo Levels'!$L$13="Pumping",((PI()*((($C$19+$G$20)-$O274)*($O$20/($O$19/2)))^2*((($O$20+$G$20)-$O274))/3)*$P$29)+(((PI()*((($C$19+$G$20)-$O274)*($O$20/($O$19/2)))^2*(((($C$19+$G$20)-$O274)*($O$20/($O$19/2)))*$AZ$6))/3)*$P$29),(((PI()*((($C$19+$G$20)-$O274)*($O$20/($O$19/2)))^2*((($O$20+$G$20)-$O274)/3))*$P$29)-((PI()*((($C$19+$G$20)-$O274)*($O$20/($O$19/2)))^2*(((($C$19+$G$20)-$O274)*($O$20/($O$19/2)))*$AZ$6)/3)*$P$29))),IF('Silo Levels'!$L$13="Pumping",(($D$18*$P$29)+((PI()*(($C$21/2)^2)*($G$20-$O274))*$P$29))+((($D$18+$H$18)/3)*$BE$6)+(((PI()*($C$21/2)^2*(($C$21/2)*$AZ$6))/3)*$P$29),(($D$18*$P$29)+((PI()*(($C$21/2)^2)*($G$20-$O274))*$P$29))+((($D$18+$H$18)/3)*$BE$6)-(((PI()*($C$21/2)^2*(($C$21/2)*$AZ$6))/3)*$P$29)))</f>
        <v>114735.77540644923</v>
      </c>
      <c r="Q274" s="73">
        <v>24.3</v>
      </c>
      <c r="R274" s="85">
        <f t="shared" si="29"/>
        <v>115642.17510060592</v>
      </c>
      <c r="S274" s="57">
        <v>24.3</v>
      </c>
      <c r="T274" s="86">
        <f>IF($S274&gt;$G$20,IF('Silo Levels'!$L$14="Pumping",((PI()*((($C$19+$G$20)-$S274)*($O$20/($O$19/2)))^2*((($O$20+$G$20)-$S274))/3)*$T$29)+(((PI()*((($C$19+$G$20)-$S274)*($O$20/($O$19/2)))^2*(((($C$19+$G$20)-$S274)*($O$20/($O$19/2)))*$AZ$7))/3)*$T$29),(((PI()*((($C$19+$G$20)-$S274)*($O$20/($O$19/2)))^2*((($O$20+$G$20)-$S274)/3))*$T$29)-((PI()*((($C$19+$G$20)-$S274)*($O$20/($O$19/2)))^2*(((($C$19+$G$20)-$S274)*($O$20/($O$19/2)))*$AZ$7)/3)*$T$29))),IF('Silo Levels'!$L$14="Pumping",(($D$18*$T$29)+((PI()*(($C$21/2)^2)*($G$20-$S274))*$T$29))+((($D$18+$H$18)/3)*$BE$7)+(((PI()*($C$21/2)^2*(($C$21/2)*$AZ$7))/3)*$T$29),(($D$18*$T$29)+((PI()*(($C$21/2)^2)*($G$20-$S274))*$T$29))+((($D$18+$H$18)/3)*$BE$7)-(((PI()*($C$21/2)^2*(($C$21/2)*$AZ$7))/3)*$T$29)))</f>
        <v>111668.11362947705</v>
      </c>
      <c r="U274" s="73">
        <v>24.3</v>
      </c>
      <c r="V274" s="85">
        <f t="shared" si="30"/>
        <v>112706.66543099361</v>
      </c>
      <c r="W274" s="57">
        <v>24.3</v>
      </c>
      <c r="X274" s="86">
        <f>IF($W274&gt;$G$20,IF('Silo Levels'!$L$15="Pumping",((PI()*((($C$19+$G$20)-$W274)*($O$20/($O$19/2)))^2*((($O$20+$G$20)-$W274))/3)*$X$29)+(((PI()*((($C$19+$G$20)-$W274)*($O$20/($O$19/2)))^2*(((($C$19+$G$20)-$W274)*($O$20/($O$19/2)))*$AZ$8))/3)*$X$29),(((PI()*((($C$19+$G$20)-$W274)*($O$20/($O$19/2)))^2*((($O$20+$G$20)-$W274)/3))*$X$29)-((PI()*((($C$19+$G$20)-$W274)*($O$20/($O$19/2)))^2*(((($C$19+$G$20)-$W274)*($O$20/($O$19/2)))*$AZ$8)/3)*$X$29))),IF('Silo Levels'!$L$15="Pumping",(($D$18*$X$29)+((PI()*(($C$21/2)^2)*($G$20-$W274))*$X$29))+((($D$18+$H$18)/3)*$BE$8)+(((PI()*($C$21/2)^2*(($C$21/2)*$AZ$8))/3)*$X$29),(($D$18*$X$29)+((PI()*(($C$21/2)^2)*($G$20-$W274))*$X$29))+((($D$18+$H$18)/3)*$BE$8)-(((PI()*($C$21/2)^2*(($C$21/2)*$AZ$8))/3)*$X$29)))</f>
        <v>108835.23764812411</v>
      </c>
      <c r="Y274" s="73">
        <v>24.3</v>
      </c>
      <c r="Z274" s="85">
        <f t="shared" si="31"/>
        <v>110955.60350157382</v>
      </c>
      <c r="AA274" s="57">
        <v>24.3</v>
      </c>
      <c r="AB274" s="86">
        <f>IF($AA274&gt;$G$20,IF('Silo Levels'!$L$16="Pumping",((PI()*((($C$19+$G$20)-$AA274)*($O$20/($O$19/2)))^2*((($O$20+$G$20)-$AA274))/3)*$AB$29)+(((PI()*((($C$19+$G$20)-$AA274)*($O$20/($O$19/2)))^2*(((($C$19+$G$20)-$AA274)*($O$20/($O$19/2)))*$AZ$9))/3)*$AB$29),(((PI()*((($C$19+$G$20)-$AA274)*($O$20/($O$19/2)))^2*((($O$20+$G$20)-$AA274)/3))*$AB$29)-((PI()*((($C$19+$G$20)-$AA274)*($O$20/($O$19/2)))^2*(((($C$19+$G$20)-$AA274)*($O$20/($O$19/2)))*$AZ$9)/3)*$AB$29))),IF('Silo Levels'!$L$16="Pumping",(($D$18*$AB$29)+((PI()*(($C$21/2)^2)*($G$20-$AA274))*$AB$29))+((($D$18+$H$18)/3)*$BE$9)+(((PI()*($C$21/2)^2*(($C$21/2)*$AZ$9))/3)*$AB$29),(($D$18*$AB$29)+((PI()*(($C$21/2)^2)*($G$20-$AA274))*$AB$29))+((($D$18+$H$18)/3)*$BE$9)-(((PI()*($C$21/2)^2*(($C$21/2)*$AZ$9))/3)*$AB$29)))</f>
        <v>107145.3977770226</v>
      </c>
      <c r="AC274" s="73">
        <v>24.3</v>
      </c>
      <c r="AD274" s="85">
        <f t="shared" si="32"/>
        <v>110324.32486815227</v>
      </c>
      <c r="AE274" s="57">
        <v>24.3</v>
      </c>
      <c r="AF274" s="86">
        <f>IF($AE274&gt;$G$20,IF('Silo Levels'!$L$17="Pumping",((PI()*((($C$19+$G$20)-$AE274)*($O$20/($O$19/2)))^2*((($O$20+$G$20)-$AE274))/3)*$AF$29)+(((PI()*((($C$19+$G$20)-$AE274)*($O$20/($O$19/2)))^2*(((($C$19+$G$20)-$AE274)*($O$20/($O$19/2)))*$AZ$10))/3)*$AF$29),(((PI()*((($C$19+$G$20)-$AE274)*($O$20/($O$19/2)))^2*((($O$20+$G$20)-$AE274)/3))*$AF$29)-((PI()*((($C$19+$G$20)-$AE274)*($O$20/($O$19/2)))^2*(((($C$19+$G$20)-$AE274)*($O$20/($O$19/2)))*$AZ$10)/3)*$AF$29))),IF('Silo Levels'!$L$17="Pumping",(($D$18*$AF$29)+((PI()*(($C$21/2)^2)*($G$20-$AE274))*$AF$29))+((($D$18+$H$18)/3)*$BE$10)+(((PI()*($C$21/2)^2*(($C$21/2)*$AZ$10))/3)*$AF$29),(($D$18*$AF$29)+((PI()*(($C$21/2)^2)*($G$20-$AE274))*$AF$29))+((($D$18+$H$18)/3)*$BE$10)-(((PI()*($C$21/2)^2*(($C$21/2)*$AZ$10))/3)*$AF$29)))</f>
        <v>106536.19042312641</v>
      </c>
      <c r="AG274" s="73">
        <v>24.3</v>
      </c>
      <c r="AH274" s="85">
        <f t="shared" si="33"/>
        <v>110817.95146690278</v>
      </c>
      <c r="AI274" s="57">
        <v>24.3</v>
      </c>
      <c r="AJ274" s="86">
        <f>IF($AI274&gt;$G$20,IF('Silo Levels'!$L$18="Pumping",((PI()*((($C$19+$G$20)-$AI274)*($O$20/($O$19/2)))^2*((($O$20+$G$20)-$AI274))/3)*$AJ$29)+(((PI()*((($C$19+$G$20)-$AI274)*($O$20/($O$19/2)))^2*(((($C$19+$G$20)-$AI274)*($O$20/($O$19/2)))*$AZ$11))/3)*$AJ$29),(((PI()*((($C$19+$G$20)-$AI274)*($O$20/($O$19/2)))^2*((($O$20+$G$20)-$AI274)/3))*$AJ$29)-((PI()*((($C$19+$G$20)-$AI274)*($O$20/($O$19/2)))^2*(((($C$19+$G$20)-$AI274)*($O$20/($O$19/2)))*$AZ$11)/3)*$AJ$29))),IF('Silo Levels'!$L$18="Pumping",(($D$18*$AJ$29)+((PI()*(($C$21/2)^2)*($G$20-$AI274))*$AJ$29))+((($D$18+$H$18)/3)*$BE$11)+(((PI()*($C$21/2)^2*(($C$21/2)*$AZ$11))/3)*$AJ$29),(($D$18*$AJ$29)+((PI()*(($C$21/2)^2)*($G$20-$AI274))*$AJ$29))+((($D$18+$H$18)/3)*$BE$11)-(((PI()*($C$21/2)^2*(($C$21/2)*$AZ$11))/3)*$AJ$29)))</f>
        <v>107012.55844529068</v>
      </c>
    </row>
    <row r="275" spans="1:36" x14ac:dyDescent="0.3">
      <c r="A275" s="48">
        <v>24.4</v>
      </c>
      <c r="B275" s="90">
        <f t="shared" si="34"/>
        <v>44417.026507621391</v>
      </c>
      <c r="C275" s="62">
        <v>24.4</v>
      </c>
      <c r="D275" s="63">
        <f>IF($C275&gt;$G$6,IF('Silo Levels'!$L$10="Pumping",((PI()*((($C$5+$G$6)-$C275)*($O$6/($O$5/2)))^2*((($O$6+$G$6)-$C275))/3)*$D$29)+(((PI()*((($C$5+$G$6)-$C275)*($O$6/($O$5/2)))^2*(((($C$5+$G$6)-$C275)*($O$6/($O$5/2)))*$AZ$3))/3)*$D$29),(((PI()*((($C$5+$G$6)-$C275)*($O$6/($O$5/2)))^2*((($O$6+$G$6)-$C275)/3))*$D$29)-((PI()*((($C$5+$G$6)-$C275)*($O$6/($O$5/2)))^2*(((($C$5+$G$6)-$C275)*($O$6/($O$5/2)))*$AZ$3)/3)*$D$29))),IF('Silo Levels'!$L$10="Pumping",(($D$4*$D$29)+((PI()*(($C$7/2)^2)*(G$6-$C275))*$D$29))+((($D$4+$H$4)/3)*$BF$3)+(((PI()*($C$7/2)^2*(($C$7/2)*$AZ$3))/3)*$D$29),(($D$4*$D$29)+((PI()*(($C$7/2)^2)*($G$6-$C275))*$D$29))+((($D$4+$H$4)/3)*$BF$3)-(((PI()*($C$7/2)^2*(($C$7/2)*$AZ$3))/3)*$D$29)))</f>
        <v>41361.519757915194</v>
      </c>
      <c r="E275" s="73">
        <v>24.4</v>
      </c>
      <c r="F275" s="90">
        <f t="shared" si="35"/>
        <v>38805.075135203027</v>
      </c>
      <c r="G275" s="62">
        <v>24.4</v>
      </c>
      <c r="H275" s="63">
        <f>IF($G275&gt;$G$6,IF('Silo Levels'!$L$11="Pumping",((PI()*((($C$5+$G$6)-$G275)*($O$6/($O$5/2)))^2*((($O$6+$G$6)-$G275))/3)*$H$29)+(((PI()*((($C$5+$G$6)-$G275)*($O$6/($O$5/2)))^2*(((($C$5+$G$6)-$G275)*($O$6/($O$5/2)))*$AZ$4))/3)*$H$29),(((PI()*((($C$5+$G$6)-$G275)*($O$6/($O$5/2)))^2*((($O$6+$G$6)-$G275)/3))*$H$29)-((PI()*((($C$5+$G$6)-$G275)*($O$6/($O$5/2)))^2*(((($C$5+$G$6)-$G275)*($O$6/($O$5/2)))*$AZ$4)/3)*$H$29))),IF('Silo Levels'!$L$11="Pumping",(($D$4*$H$29)+((PI()*(($C$7/2)^2)*(G$6-$G275))*$H$29))+((($D$4+$H$4)/3)*$BF$4)+(((PI()*($C$7/2)^2*(($C$7/2)*$AZ$4))/3)*$H$29),(($D$4*$H$29)+((PI()*(($C$7/2)^2)*($G$6-$G275))*$H$29))+((($D$4+$H$4)/3)*$BF$4)-(((PI()*($C$7/2)^2*(($C$7/2)*$AZ$4))/3)*$H$29)))</f>
        <v>36141.300020074545</v>
      </c>
      <c r="I275" s="73">
        <v>24.4</v>
      </c>
      <c r="J275" s="85">
        <f t="shared" si="27"/>
        <v>222733.74935503103</v>
      </c>
      <c r="K275" s="57">
        <v>24.4</v>
      </c>
      <c r="L275" s="86">
        <f>IF($K275&gt;$G$13,IF('Silo Levels'!$L$12="Pumping",((PI()*((($C$12+$G$13)-$K275)*($O$13/($O$12/2)))^2*((($O$13+$G$13)-$K275))/3)*$L$29)+(((PI()*((($C$12+$G$13)-$K275)*($O$13/($O$12/2)))^2*(((($C$12+$G$13)-$K275)*($O$13/($O$12/2)))*$AZ$5))/3)*$L$29),(((PI()*((($C$12+$G$13)-$K275)*($O$13/($O$12/2)))^2*((($O$13+$G$13)-$K275)/3))*$L$29)-((PI()*((($C$12+$G$13)-$K275)*($O$13/($O$12/2)))^2*(((($C$12+$G$13)-$K275)*($O$13/($O$12/2)))*$AZ$5)/3)*$L$29))),IF('Silo Levels'!$L$12="Pumping",(($D$11*$L$29)+((PI()*(($C$14/2)^2)*($G$13-$K275))*$L$29))+((($D$11+$H$11)/3)*$BE$5)+(((PI()*($C$14/2)^2*(($C$14/2)*$AZ$5))/3)*$L$29),(($D$11*$L$29)+((PI()*(($C$14/2)^2)*($G$13-$K275))*$L$29))+((($D$11+$H$11)/3)*$BE$5)-(((PI()*($C$14/2)^2*(($C$14/2)*$AZ$5))/3)*$L$29)))</f>
        <v>208535.7426754316</v>
      </c>
      <c r="M275" s="73">
        <v>24.4</v>
      </c>
      <c r="N275" s="85">
        <f t="shared" si="28"/>
        <v>118411.03319017326</v>
      </c>
      <c r="O275" s="57">
        <v>24.4</v>
      </c>
      <c r="P275" s="86">
        <f>IF($O275&gt;$G$20,IF('Silo Levels'!$L$13="Pumping",((PI()*((($C$19+$G$20)-$O275)*($O$20/($O$19/2)))^2*((($O$20+$G$20)-$O275))/3)*$P$29)+(((PI()*((($C$19+$G$20)-$O275)*($O$20/($O$19/2)))^2*(((($C$19+$G$20)-$O275)*($O$20/($O$19/2)))*$AZ$6))/3)*$P$29),(((PI()*((($C$19+$G$20)-$O275)*($O$20/($O$19/2)))^2*((($O$20+$G$20)-$O275)/3))*$P$29)-((PI()*((($C$19+$G$20)-$O275)*($O$20/($O$19/2)))^2*(((($C$19+$G$20)-$O275)*($O$20/($O$19/2)))*$AZ$6)/3)*$P$29))),IF('Silo Levels'!$L$13="Pumping",(($D$18*$P$29)+((PI()*(($C$21/2)^2)*($G$20-$O275))*$P$29))+((($D$18+$H$18)/3)*$BE$6)+(((PI()*($C$21/2)^2*(($C$21/2)*$AZ$6))/3)*$P$29),(($D$18*$P$29)+((PI()*(($C$21/2)^2)*($G$20-$O275))*$P$29))+((($D$18+$H$18)/3)*$BE$6)-(((PI()*($C$21/2)^2*(($C$21/2)*$AZ$6))/3)*$P$29)))</f>
        <v>114325.83185814849</v>
      </c>
      <c r="Q275" s="73">
        <v>24.4</v>
      </c>
      <c r="R275" s="85">
        <f t="shared" si="29"/>
        <v>115243.38426308498</v>
      </c>
      <c r="S275" s="57">
        <v>24.4</v>
      </c>
      <c r="T275" s="86">
        <f>IF($S275&gt;$G$20,IF('Silo Levels'!$L$14="Pumping",((PI()*((($C$19+$G$20)-$S275)*($O$20/($O$19/2)))^2*((($O$20+$G$20)-$S275))/3)*$T$29)+(((PI()*((($C$19+$G$20)-$S275)*($O$20/($O$19/2)))^2*(((($C$19+$G$20)-$S275)*($O$20/($O$19/2)))*$AZ$7))/3)*$T$29),(((PI()*((($C$19+$G$20)-$S275)*($O$20/($O$19/2)))^2*((($O$20+$G$20)-$S275)/3))*$T$29)-((PI()*((($C$19+$G$20)-$S275)*($O$20/($O$19/2)))^2*(((($C$19+$G$20)-$S275)*($O$20/($O$19/2)))*$AZ$7)/3)*$T$29))),IF('Silo Levels'!$L$14="Pumping",(($D$18*$T$29)+((PI()*(($C$21/2)^2)*($G$20-$S275))*$T$29))+((($D$18+$H$18)/3)*$BE$7)+(((PI()*($C$21/2)^2*(($C$21/2)*$AZ$7))/3)*$T$29),(($D$18*$T$29)+((PI()*(($C$21/2)^2)*($G$20-$S275))*$T$29))+((($D$18+$H$18)/3)*$BE$7)-(((PI()*($C$21/2)^2*(($C$21/2)*$AZ$7))/3)*$T$29)))</f>
        <v>111269.32279195612</v>
      </c>
      <c r="U275" s="73">
        <v>24.4</v>
      </c>
      <c r="V275" s="85">
        <f t="shared" si="30"/>
        <v>112318.1737231656</v>
      </c>
      <c r="W275" s="57">
        <v>24.4</v>
      </c>
      <c r="X275" s="86">
        <f>IF($W275&gt;$G$20,IF('Silo Levels'!$L$15="Pumping",((PI()*((($C$19+$G$20)-$W275)*($O$20/($O$19/2)))^2*((($O$20+$G$20)-$W275))/3)*$X$29)+(((PI()*((($C$19+$G$20)-$W275)*($O$20/($O$19/2)))^2*(((($C$19+$G$20)-$W275)*($O$20/($O$19/2)))*$AZ$8))/3)*$X$29),(((PI()*((($C$19+$G$20)-$W275)*($O$20/($O$19/2)))^2*((($O$20+$G$20)-$W275)/3))*$X$29)-((PI()*((($C$19+$G$20)-$W275)*($O$20/($O$19/2)))^2*(((($C$19+$G$20)-$W275)*($O$20/($O$19/2)))*$AZ$8)/3)*$X$29))),IF('Silo Levels'!$L$15="Pumping",(($D$18*$X$29)+((PI()*(($C$21/2)^2)*($G$20-$W275))*$X$29))+((($D$18+$H$18)/3)*$BE$8)+(((PI()*($C$21/2)^2*(($C$21/2)*$AZ$8))/3)*$X$29),(($D$18*$X$29)+((PI()*(($C$21/2)^2)*($G$20-$W275))*$X$29))+((($D$18+$H$18)/3)*$BE$8)-(((PI()*($C$21/2)^2*(($C$21/2)*$AZ$8))/3)*$X$29)))</f>
        <v>108446.7459402961</v>
      </c>
      <c r="Y275" s="73">
        <v>24.4</v>
      </c>
      <c r="Z275" s="85">
        <f t="shared" si="31"/>
        <v>110573.25533130528</v>
      </c>
      <c r="AA275" s="57">
        <v>24.4</v>
      </c>
      <c r="AB275" s="86">
        <f>IF($AA275&gt;$G$20,IF('Silo Levels'!$L$16="Pumping",((PI()*((($C$19+$G$20)-$AA275)*($O$20/($O$19/2)))^2*((($O$20+$G$20)-$AA275))/3)*$AB$29)+(((PI()*((($C$19+$G$20)-$AA275)*($O$20/($O$19/2)))^2*(((($C$19+$G$20)-$AA275)*($O$20/($O$19/2)))*$AZ$9))/3)*$AB$29),(((PI()*((($C$19+$G$20)-$AA275)*($O$20/($O$19/2)))^2*((($O$20+$G$20)-$AA275)/3))*$AB$29)-((PI()*((($C$19+$G$20)-$AA275)*($O$20/($O$19/2)))^2*(((($C$19+$G$20)-$AA275)*($O$20/($O$19/2)))*$AZ$9)/3)*$AB$29))),IF('Silo Levels'!$L$16="Pumping",(($D$18*$AB$29)+((PI()*(($C$21/2)^2)*($G$20-$AA275))*$AB$29))+((($D$18+$H$18)/3)*$BE$9)+(((PI()*($C$21/2)^2*(($C$21/2)*$AZ$9))/3)*$AB$29),(($D$18*$AB$29)+((PI()*(($C$21/2)^2)*($G$20-$AA275))*$AB$29))+((($D$18+$H$18)/3)*$BE$9)-(((PI()*($C$21/2)^2*(($C$21/2)*$AZ$9))/3)*$AB$29)))</f>
        <v>106763.04960675407</v>
      </c>
      <c r="AC275" s="73">
        <v>24.4</v>
      </c>
      <c r="AD275" s="85">
        <f t="shared" si="32"/>
        <v>109944.19151617755</v>
      </c>
      <c r="AE275" s="57">
        <v>24.4</v>
      </c>
      <c r="AF275" s="86">
        <f>IF($AE275&gt;$G$20,IF('Silo Levels'!$L$17="Pumping",((PI()*((($C$19+$G$20)-$AE275)*($O$20/($O$19/2)))^2*((($O$20+$G$20)-$AE275))/3)*$AF$29)+(((PI()*((($C$19+$G$20)-$AE275)*($O$20/($O$19/2)))^2*(((($C$19+$G$20)-$AE275)*($O$20/($O$19/2)))*$AZ$10))/3)*$AF$29),(((PI()*((($C$19+$G$20)-$AE275)*($O$20/($O$19/2)))^2*((($O$20+$G$20)-$AE275)/3))*$AF$29)-((PI()*((($C$19+$G$20)-$AE275)*($O$20/($O$19/2)))^2*(((($C$19+$G$20)-$AE275)*($O$20/($O$19/2)))*$AZ$10)/3)*$AF$29))),IF('Silo Levels'!$L$17="Pumping",(($D$18*$AF$29)+((PI()*(($C$21/2)^2)*($G$20-$AE275))*$AF$29))+((($D$18+$H$18)/3)*$BE$10)+(((PI()*($C$21/2)^2*(($C$21/2)*$AZ$10))/3)*$AF$29),(($D$18*$AF$29)+((PI()*(($C$21/2)^2)*($G$20-$AE275))*$AF$29))+((($D$18+$H$18)/3)*$BE$10)-(((PI()*($C$21/2)^2*(($C$21/2)*$AZ$10))/3)*$AF$29)))</f>
        <v>106156.05707115169</v>
      </c>
      <c r="AG275" s="73">
        <v>24.4</v>
      </c>
      <c r="AH275" s="85">
        <f t="shared" si="33"/>
        <v>110436.08624382813</v>
      </c>
      <c r="AI275" s="57">
        <v>24.4</v>
      </c>
      <c r="AJ275" s="86">
        <f>IF($AI275&gt;$G$20,IF('Silo Levels'!$L$18="Pumping",((PI()*((($C$19+$G$20)-$AI275)*($O$20/($O$19/2)))^2*((($O$20+$G$20)-$AI275))/3)*$AJ$29)+(((PI()*((($C$19+$G$20)-$AI275)*($O$20/($O$19/2)))^2*(((($C$19+$G$20)-$AI275)*($O$20/($O$19/2)))*$AZ$11))/3)*$AJ$29),(((PI()*((($C$19+$G$20)-$AI275)*($O$20/($O$19/2)))^2*((($O$20+$G$20)-$AI275)/3))*$AJ$29)-((PI()*((($C$19+$G$20)-$AI275)*($O$20/($O$19/2)))^2*(((($C$19+$G$20)-$AI275)*($O$20/($O$19/2)))*$AZ$11)/3)*$AJ$29))),IF('Silo Levels'!$L$18="Pumping",(($D$18*$AJ$29)+((PI()*(($C$21/2)^2)*($G$20-$AI275))*$AJ$29))+((($D$18+$H$18)/3)*$BE$11)+(((PI()*($C$21/2)^2*(($C$21/2)*$AZ$11))/3)*$AJ$29),(($D$18*$AJ$29)+((PI()*(($C$21/2)^2)*($G$20-$AI275))*$AJ$29))+((($D$18+$H$18)/3)*$BE$11)-(((PI()*($C$21/2)^2*(($C$21/2)*$AZ$11))/3)*$AJ$29)))</f>
        <v>106630.69322221602</v>
      </c>
    </row>
    <row r="276" spans="1:36" x14ac:dyDescent="0.3">
      <c r="A276" s="48">
        <v>24.5</v>
      </c>
      <c r="B276" s="90">
        <f t="shared" si="34"/>
        <v>43979.004634094563</v>
      </c>
      <c r="C276" s="62">
        <v>24.5</v>
      </c>
      <c r="D276" s="63">
        <f>IF($C276&gt;$G$6,IF('Silo Levels'!$L$10="Pumping",((PI()*((($C$5+$G$6)-$C276)*($O$6/($O$5/2)))^2*((($O$6+$G$6)-$C276))/3)*$D$29)+(((PI()*((($C$5+$G$6)-$C276)*($O$6/($O$5/2)))^2*(((($C$5+$G$6)-$C276)*($O$6/($O$5/2)))*$AZ$3))/3)*$D$29),(((PI()*((($C$5+$G$6)-$C276)*($O$6/($O$5/2)))^2*((($O$6+$G$6)-$C276)/3))*$D$29)-((PI()*((($C$5+$G$6)-$C276)*($O$6/($O$5/2)))^2*(((($C$5+$G$6)-$C276)*($O$6/($O$5/2)))*$AZ$3)/3)*$D$29))),IF('Silo Levels'!$L$10="Pumping",(($D$4*$D$29)+((PI()*(($C$7/2)^2)*(G$6-$C276))*$D$29))+((($D$4+$H$4)/3)*$BF$3)+(((PI()*($C$7/2)^2*(($C$7/2)*$AZ$3))/3)*$D$29),(($D$4*$D$29)+((PI()*(($C$7/2)^2)*($G$6-$C276))*$D$29))+((($D$4+$H$4)/3)*$BF$3)-(((PI()*($C$7/2)^2*(($C$7/2)*$AZ$3))/3)*$D$29)))</f>
        <v>40923.497884388365</v>
      </c>
      <c r="E276" s="73">
        <v>24.5</v>
      </c>
      <c r="F276" s="90">
        <f t="shared" si="35"/>
        <v>38423.209912128361</v>
      </c>
      <c r="G276" s="62">
        <v>24.5</v>
      </c>
      <c r="H276" s="63">
        <f>IF($G276&gt;$G$6,IF('Silo Levels'!$L$11="Pumping",((PI()*((($C$5+$G$6)-$G276)*($O$6/($O$5/2)))^2*((($O$6+$G$6)-$G276))/3)*$H$29)+(((PI()*((($C$5+$G$6)-$G276)*($O$6/($O$5/2)))^2*(((($C$5+$G$6)-$G276)*($O$6/($O$5/2)))*$AZ$4))/3)*$H$29),(((PI()*((($C$5+$G$6)-$G276)*($O$6/($O$5/2)))^2*((($O$6+$G$6)-$G276)/3))*$H$29)-((PI()*((($C$5+$G$6)-$G276)*($O$6/($O$5/2)))^2*(((($C$5+$G$6)-$G276)*($O$6/($O$5/2)))*$AZ$4)/3)*$H$29))),IF('Silo Levels'!$L$11="Pumping",(($D$4*$H$29)+((PI()*(($C$7/2)^2)*(G$6-$G276))*$H$29))+((($D$4+$H$4)/3)*$BF$4)+(((PI()*($C$7/2)^2*(($C$7/2)*$AZ$4))/3)*$H$29),(($D$4*$H$29)+((PI()*(($C$7/2)^2)*($G$6-$G276))*$H$29))+((($D$4+$H$4)/3)*$BF$4)-(((PI()*($C$7/2)^2*(($C$7/2)*$AZ$4))/3)*$H$29)))</f>
        <v>35759.434796999878</v>
      </c>
      <c r="I276" s="73">
        <v>24.5</v>
      </c>
      <c r="J276" s="85">
        <f t="shared" si="27"/>
        <v>221814.78452139997</v>
      </c>
      <c r="K276" s="57">
        <v>24.5</v>
      </c>
      <c r="L276" s="86">
        <f>IF($K276&gt;$G$13,IF('Silo Levels'!$L$12="Pumping",((PI()*((($C$12+$G$13)-$K276)*($O$13/($O$12/2)))^2*((($O$13+$G$13)-$K276))/3)*$L$29)+(((PI()*((($C$12+$G$13)-$K276)*($O$13/($O$12/2)))^2*(((($C$12+$G$13)-$K276)*($O$13/($O$12/2)))*$AZ$5))/3)*$L$29),(((PI()*((($C$12+$G$13)-$K276)*($O$13/($O$12/2)))^2*((($O$13+$G$13)-$K276)/3))*$L$29)-((PI()*((($C$12+$G$13)-$K276)*($O$13/($O$12/2)))^2*(((($C$12+$G$13)-$K276)*($O$13/($O$12/2)))*$AZ$5)/3)*$L$29))),IF('Silo Levels'!$L$12="Pumping",(($D$11*$L$29)+((PI()*(($C$14/2)^2)*($G$13-$K276))*$L$29))+((($D$11+$H$11)/3)*$BE$5)+(((PI()*($C$14/2)^2*(($C$14/2)*$AZ$5))/3)*$L$29),(($D$11*$L$29)+((PI()*(($C$14/2)^2)*($G$13-$K276))*$L$29))+((($D$11+$H$11)/3)*$BE$5)-(((PI()*($C$14/2)^2*(($C$14/2)*$AZ$5))/3)*$L$29)))</f>
        <v>207616.77784180053</v>
      </c>
      <c r="M276" s="73">
        <v>24.5</v>
      </c>
      <c r="N276" s="85">
        <f t="shared" si="28"/>
        <v>118001.08964187252</v>
      </c>
      <c r="O276" s="57">
        <v>24.5</v>
      </c>
      <c r="P276" s="86">
        <f>IF($O276&gt;$G$20,IF('Silo Levels'!$L$13="Pumping",((PI()*((($C$19+$G$20)-$O276)*($O$20/($O$19/2)))^2*((($O$20+$G$20)-$O276))/3)*$P$29)+(((PI()*((($C$19+$G$20)-$O276)*($O$20/($O$19/2)))^2*(((($C$19+$G$20)-$O276)*($O$20/($O$19/2)))*$AZ$6))/3)*$P$29),(((PI()*((($C$19+$G$20)-$O276)*($O$20/($O$19/2)))^2*((($O$20+$G$20)-$O276)/3))*$P$29)-((PI()*((($C$19+$G$20)-$O276)*($O$20/($O$19/2)))^2*(((($C$19+$G$20)-$O276)*($O$20/($O$19/2)))*$AZ$6)/3)*$P$29))),IF('Silo Levels'!$L$13="Pumping",(($D$18*$P$29)+((PI()*(($C$21/2)^2)*($G$20-$O276))*$P$29))+((($D$18+$H$18)/3)*$BE$6)+(((PI()*($C$21/2)^2*(($C$21/2)*$AZ$6))/3)*$P$29),(($D$18*$P$29)+((PI()*(($C$21/2)^2)*($G$20-$O276))*$P$29))+((($D$18+$H$18)/3)*$BE$6)-(((PI()*($C$21/2)^2*(($C$21/2)*$AZ$6))/3)*$P$29)))</f>
        <v>113915.88830984775</v>
      </c>
      <c r="Q276" s="73">
        <v>24.5</v>
      </c>
      <c r="R276" s="85">
        <f t="shared" si="29"/>
        <v>114844.59342556403</v>
      </c>
      <c r="S276" s="57">
        <v>24.5</v>
      </c>
      <c r="T276" s="86">
        <f>IF($S276&gt;$G$20,IF('Silo Levels'!$L$14="Pumping",((PI()*((($C$19+$G$20)-$S276)*($O$20/($O$19/2)))^2*((($O$20+$G$20)-$S276))/3)*$T$29)+(((PI()*((($C$19+$G$20)-$S276)*($O$20/($O$19/2)))^2*(((($C$19+$G$20)-$S276)*($O$20/($O$19/2)))*$AZ$7))/3)*$T$29),(((PI()*((($C$19+$G$20)-$S276)*($O$20/($O$19/2)))^2*((($O$20+$G$20)-$S276)/3))*$T$29)-((PI()*((($C$19+$G$20)-$S276)*($O$20/($O$19/2)))^2*(((($C$19+$G$20)-$S276)*($O$20/($O$19/2)))*$AZ$7)/3)*$T$29))),IF('Silo Levels'!$L$14="Pumping",(($D$18*$T$29)+((PI()*(($C$21/2)^2)*($G$20-$S276))*$T$29))+((($D$18+$H$18)/3)*$BE$7)+(((PI()*($C$21/2)^2*(($C$21/2)*$AZ$7))/3)*$T$29),(($D$18*$T$29)+((PI()*(($C$21/2)^2)*($G$20-$S276))*$T$29))+((($D$18+$H$18)/3)*$BE$7)-(((PI()*($C$21/2)^2*(($C$21/2)*$AZ$7))/3)*$T$29)))</f>
        <v>110870.53195443517</v>
      </c>
      <c r="U276" s="73">
        <v>24.5</v>
      </c>
      <c r="V276" s="85">
        <f t="shared" si="30"/>
        <v>111929.68201533757</v>
      </c>
      <c r="W276" s="57">
        <v>24.5</v>
      </c>
      <c r="X276" s="86">
        <f>IF($W276&gt;$G$20,IF('Silo Levels'!$L$15="Pumping",((PI()*((($C$19+$G$20)-$W276)*($O$20/($O$19/2)))^2*((($O$20+$G$20)-$W276))/3)*$X$29)+(((PI()*((($C$19+$G$20)-$W276)*($O$20/($O$19/2)))^2*(((($C$19+$G$20)-$W276)*($O$20/($O$19/2)))*$AZ$8))/3)*$X$29),(((PI()*((($C$19+$G$20)-$W276)*($O$20/($O$19/2)))^2*((($O$20+$G$20)-$W276)/3))*$X$29)-((PI()*((($C$19+$G$20)-$W276)*($O$20/($O$19/2)))^2*(((($C$19+$G$20)-$W276)*($O$20/($O$19/2)))*$AZ$8)/3)*$X$29))),IF('Silo Levels'!$L$15="Pumping",(($D$18*$X$29)+((PI()*(($C$21/2)^2)*($G$20-$W276))*$X$29))+((($D$18+$H$18)/3)*$BE$8)+(((PI()*($C$21/2)^2*(($C$21/2)*$AZ$8))/3)*$X$29),(($D$18*$X$29)+((PI()*(($C$21/2)^2)*($G$20-$W276))*$X$29))+((($D$18+$H$18)/3)*$BE$8)-(((PI()*($C$21/2)^2*(($C$21/2)*$AZ$8))/3)*$X$29)))</f>
        <v>108058.25423246807</v>
      </c>
      <c r="Y276" s="73">
        <v>24.5</v>
      </c>
      <c r="Z276" s="85">
        <f t="shared" si="31"/>
        <v>110190.90716103671</v>
      </c>
      <c r="AA276" s="57">
        <v>24.5</v>
      </c>
      <c r="AB276" s="86">
        <f>IF($AA276&gt;$G$20,IF('Silo Levels'!$L$16="Pumping",((PI()*((($C$19+$G$20)-$AA276)*($O$20/($O$19/2)))^2*((($O$20+$G$20)-$AA276))/3)*$AB$29)+(((PI()*((($C$19+$G$20)-$AA276)*($O$20/($O$19/2)))^2*(((($C$19+$G$20)-$AA276)*($O$20/($O$19/2)))*$AZ$9))/3)*$AB$29),(((PI()*((($C$19+$G$20)-$AA276)*($O$20/($O$19/2)))^2*((($O$20+$G$20)-$AA276)/3))*$AB$29)-((PI()*((($C$19+$G$20)-$AA276)*($O$20/($O$19/2)))^2*(((($C$19+$G$20)-$AA276)*($O$20/($O$19/2)))*$AZ$9)/3)*$AB$29))),IF('Silo Levels'!$L$16="Pumping",(($D$18*$AB$29)+((PI()*(($C$21/2)^2)*($G$20-$AA276))*$AB$29))+((($D$18+$H$18)/3)*$BE$9)+(((PI()*($C$21/2)^2*(($C$21/2)*$AZ$9))/3)*$AB$29),(($D$18*$AB$29)+((PI()*(($C$21/2)^2)*($G$20-$AA276))*$AB$29))+((($D$18+$H$18)/3)*$BE$9)-(((PI()*($C$21/2)^2*(($C$21/2)*$AZ$9))/3)*$AB$29)))</f>
        <v>106380.7014364855</v>
      </c>
      <c r="AC276" s="73">
        <v>24.5</v>
      </c>
      <c r="AD276" s="85">
        <f t="shared" si="32"/>
        <v>109564.05816420283</v>
      </c>
      <c r="AE276" s="57">
        <v>24.5</v>
      </c>
      <c r="AF276" s="86">
        <f>IF($AE276&gt;$G$20,IF('Silo Levels'!$L$17="Pumping",((PI()*((($C$19+$G$20)-$AE276)*($O$20/($O$19/2)))^2*((($O$20+$G$20)-$AE276))/3)*$AF$29)+(((PI()*((($C$19+$G$20)-$AE276)*($O$20/($O$19/2)))^2*(((($C$19+$G$20)-$AE276)*($O$20/($O$19/2)))*$AZ$10))/3)*$AF$29),(((PI()*((($C$19+$G$20)-$AE276)*($O$20/($O$19/2)))^2*((($O$20+$G$20)-$AE276)/3))*$AF$29)-((PI()*((($C$19+$G$20)-$AE276)*($O$20/($O$19/2)))^2*(((($C$19+$G$20)-$AE276)*($O$20/($O$19/2)))*$AZ$10)/3)*$AF$29))),IF('Silo Levels'!$L$17="Pumping",(($D$18*$AF$29)+((PI()*(($C$21/2)^2)*($G$20-$AE276))*$AF$29))+((($D$18+$H$18)/3)*$BE$10)+(((PI()*($C$21/2)^2*(($C$21/2)*$AZ$10))/3)*$AF$29),(($D$18*$AF$29)+((PI()*(($C$21/2)^2)*($G$20-$AE276))*$AF$29))+((($D$18+$H$18)/3)*$BE$10)-(((PI()*($C$21/2)^2*(($C$21/2)*$AZ$10))/3)*$AF$29)))</f>
        <v>105775.92371917696</v>
      </c>
      <c r="AG276" s="73">
        <v>24.5</v>
      </c>
      <c r="AH276" s="85">
        <f t="shared" si="33"/>
        <v>110054.22102075348</v>
      </c>
      <c r="AI276" s="57">
        <v>24.5</v>
      </c>
      <c r="AJ276" s="86">
        <f>IF($AI276&gt;$G$20,IF('Silo Levels'!$L$18="Pumping",((PI()*((($C$19+$G$20)-$AI276)*($O$20/($O$19/2)))^2*((($O$20+$G$20)-$AI276))/3)*$AJ$29)+(((PI()*((($C$19+$G$20)-$AI276)*($O$20/($O$19/2)))^2*(((($C$19+$G$20)-$AI276)*($O$20/($O$19/2)))*$AZ$11))/3)*$AJ$29),(((PI()*((($C$19+$G$20)-$AI276)*($O$20/($O$19/2)))^2*((($O$20+$G$20)-$AI276)/3))*$AJ$29)-((PI()*((($C$19+$G$20)-$AI276)*($O$20/($O$19/2)))^2*(((($C$19+$G$20)-$AI276)*($O$20/($O$19/2)))*$AZ$11)/3)*$AJ$29))),IF('Silo Levels'!$L$18="Pumping",(($D$18*$AJ$29)+((PI()*(($C$21/2)^2)*($G$20-$AI276))*$AJ$29))+((($D$18+$H$18)/3)*$BE$11)+(((PI()*($C$21/2)^2*(($C$21/2)*$AZ$11))/3)*$AJ$29),(($D$18*$AJ$29)+((PI()*(($C$21/2)^2)*($G$20-$AI276))*$AJ$29))+((($D$18+$H$18)/3)*$BE$11)-(((PI()*($C$21/2)^2*(($C$21/2)*$AZ$11))/3)*$AJ$29)))</f>
        <v>106248.82799914137</v>
      </c>
    </row>
    <row r="277" spans="1:36" x14ac:dyDescent="0.3">
      <c r="A277" s="48">
        <v>24.6</v>
      </c>
      <c r="B277" s="90">
        <f t="shared" si="34"/>
        <v>43540.982760567735</v>
      </c>
      <c r="C277" s="62">
        <v>24.6</v>
      </c>
      <c r="D277" s="63">
        <f>IF($C277&gt;$G$6,IF('Silo Levels'!$L$10="Pumping",((PI()*((($C$5+$G$6)-$C277)*($O$6/($O$5/2)))^2*((($O$6+$G$6)-$C277))/3)*$D$29)+(((PI()*((($C$5+$G$6)-$C277)*($O$6/($O$5/2)))^2*(((($C$5+$G$6)-$C277)*($O$6/($O$5/2)))*$AZ$3))/3)*$D$29),(((PI()*((($C$5+$G$6)-$C277)*($O$6/($O$5/2)))^2*((($O$6+$G$6)-$C277)/3))*$D$29)-((PI()*((($C$5+$G$6)-$C277)*($O$6/($O$5/2)))^2*(((($C$5+$G$6)-$C277)*($O$6/($O$5/2)))*$AZ$3)/3)*$D$29))),IF('Silo Levels'!$L$10="Pumping",(($D$4*$D$29)+((PI()*(($C$7/2)^2)*(G$6-$C277))*$D$29))+((($D$4+$H$4)/3)*$BF$3)+(((PI()*($C$7/2)^2*(($C$7/2)*$AZ$3))/3)*$D$29),(($D$4*$D$29)+((PI()*(($C$7/2)^2)*($G$6-$C277))*$D$29))+((($D$4+$H$4)/3)*$BF$3)-(((PI()*($C$7/2)^2*(($C$7/2)*$AZ$3))/3)*$D$29)))</f>
        <v>40485.476010861537</v>
      </c>
      <c r="E277" s="73">
        <v>24.6</v>
      </c>
      <c r="F277" s="90">
        <f t="shared" si="35"/>
        <v>38041.344689053687</v>
      </c>
      <c r="G277" s="62">
        <v>24.6</v>
      </c>
      <c r="H277" s="63">
        <f>IF($G277&gt;$G$6,IF('Silo Levels'!$L$11="Pumping",((PI()*((($C$5+$G$6)-$G277)*($O$6/($O$5/2)))^2*((($O$6+$G$6)-$G277))/3)*$H$29)+(((PI()*((($C$5+$G$6)-$G277)*($O$6/($O$5/2)))^2*(((($C$5+$G$6)-$G277)*($O$6/($O$5/2)))*$AZ$4))/3)*$H$29),(((PI()*((($C$5+$G$6)-$G277)*($O$6/($O$5/2)))^2*((($O$6+$G$6)-$G277)/3))*$H$29)-((PI()*((($C$5+$G$6)-$G277)*($O$6/($O$5/2)))^2*(((($C$5+$G$6)-$G277)*($O$6/($O$5/2)))*$AZ$4)/3)*$H$29))),IF('Silo Levels'!$L$11="Pumping",(($D$4*$H$29)+((PI()*(($C$7/2)^2)*(G$6-$G277))*$H$29))+((($D$4+$H$4)/3)*$BF$4)+(((PI()*($C$7/2)^2*(($C$7/2)*$AZ$4))/3)*$H$29),(($D$4*$H$29)+((PI()*(($C$7/2)^2)*($G$6-$G277))*$H$29))+((($D$4+$H$4)/3)*$BF$4)-(((PI()*($C$7/2)^2*(($C$7/2)*$AZ$4))/3)*$H$29)))</f>
        <v>35377.569573925211</v>
      </c>
      <c r="I277" s="73">
        <v>24.6</v>
      </c>
      <c r="J277" s="85">
        <f t="shared" si="27"/>
        <v>220895.81968776896</v>
      </c>
      <c r="K277" s="57">
        <v>24.6</v>
      </c>
      <c r="L277" s="86">
        <f>IF($K277&gt;$G$13,IF('Silo Levels'!$L$12="Pumping",((PI()*((($C$12+$G$13)-$K277)*($O$13/($O$12/2)))^2*((($O$13+$G$13)-$K277))/3)*$L$29)+(((PI()*((($C$12+$G$13)-$K277)*($O$13/($O$12/2)))^2*(((($C$12+$G$13)-$K277)*($O$13/($O$12/2)))*$AZ$5))/3)*$L$29),(((PI()*((($C$12+$G$13)-$K277)*($O$13/($O$12/2)))^2*((($O$13+$G$13)-$K277)/3))*$L$29)-((PI()*((($C$12+$G$13)-$K277)*($O$13/($O$12/2)))^2*(((($C$12+$G$13)-$K277)*($O$13/($O$12/2)))*$AZ$5)/3)*$L$29))),IF('Silo Levels'!$L$12="Pumping",(($D$11*$L$29)+((PI()*(($C$14/2)^2)*($G$13-$K277))*$L$29))+((($D$11+$H$11)/3)*$BE$5)+(((PI()*($C$14/2)^2*(($C$14/2)*$AZ$5))/3)*$L$29),(($D$11*$L$29)+((PI()*(($C$14/2)^2)*($G$13-$K277))*$L$29))+((($D$11+$H$11)/3)*$BE$5)-(((PI()*($C$14/2)^2*(($C$14/2)*$AZ$5))/3)*$L$29)))</f>
        <v>206697.81300816953</v>
      </c>
      <c r="M277" s="73">
        <v>24.6</v>
      </c>
      <c r="N277" s="85">
        <f t="shared" si="28"/>
        <v>117591.14609357176</v>
      </c>
      <c r="O277" s="57">
        <v>24.6</v>
      </c>
      <c r="P277" s="86">
        <f>IF($O277&gt;$G$20,IF('Silo Levels'!$L$13="Pumping",((PI()*((($C$19+$G$20)-$O277)*($O$20/($O$19/2)))^2*((($O$20+$G$20)-$O277))/3)*$P$29)+(((PI()*((($C$19+$G$20)-$O277)*($O$20/($O$19/2)))^2*(((($C$19+$G$20)-$O277)*($O$20/($O$19/2)))*$AZ$6))/3)*$P$29),(((PI()*((($C$19+$G$20)-$O277)*($O$20/($O$19/2)))^2*((($O$20+$G$20)-$O277)/3))*$P$29)-((PI()*((($C$19+$G$20)-$O277)*($O$20/($O$19/2)))^2*(((($C$19+$G$20)-$O277)*($O$20/($O$19/2)))*$AZ$6)/3)*$P$29))),IF('Silo Levels'!$L$13="Pumping",(($D$18*$P$29)+((PI()*(($C$21/2)^2)*($G$20-$O277))*$P$29))+((($D$18+$H$18)/3)*$BE$6)+(((PI()*($C$21/2)^2*(($C$21/2)*$AZ$6))/3)*$P$29),(($D$18*$P$29)+((PI()*(($C$21/2)^2)*($G$20-$O277))*$P$29))+((($D$18+$H$18)/3)*$BE$6)-(((PI()*($C$21/2)^2*(($C$21/2)*$AZ$6))/3)*$P$29)))</f>
        <v>113505.944761547</v>
      </c>
      <c r="Q277" s="73">
        <v>24.6</v>
      </c>
      <c r="R277" s="85">
        <f t="shared" si="29"/>
        <v>114445.80258804308</v>
      </c>
      <c r="S277" s="57">
        <v>24.6</v>
      </c>
      <c r="T277" s="86">
        <f>IF($S277&gt;$G$20,IF('Silo Levels'!$L$14="Pumping",((PI()*((($C$19+$G$20)-$S277)*($O$20/($O$19/2)))^2*((($O$20+$G$20)-$S277))/3)*$T$29)+(((PI()*((($C$19+$G$20)-$S277)*($O$20/($O$19/2)))^2*(((($C$19+$G$20)-$S277)*($O$20/($O$19/2)))*$AZ$7))/3)*$T$29),(((PI()*((($C$19+$G$20)-$S277)*($O$20/($O$19/2)))^2*((($O$20+$G$20)-$S277)/3))*$T$29)-((PI()*((($C$19+$G$20)-$S277)*($O$20/($O$19/2)))^2*(((($C$19+$G$20)-$S277)*($O$20/($O$19/2)))*$AZ$7)/3)*$T$29))),IF('Silo Levels'!$L$14="Pumping",(($D$18*$T$29)+((PI()*(($C$21/2)^2)*($G$20-$S277))*$T$29))+((($D$18+$H$18)/3)*$BE$7)+(((PI()*($C$21/2)^2*(($C$21/2)*$AZ$7))/3)*$T$29),(($D$18*$T$29)+((PI()*(($C$21/2)^2)*($G$20-$S277))*$T$29))+((($D$18+$H$18)/3)*$BE$7)-(((PI()*($C$21/2)^2*(($C$21/2)*$AZ$7))/3)*$T$29)))</f>
        <v>110471.74111691421</v>
      </c>
      <c r="U277" s="73">
        <v>24.6</v>
      </c>
      <c r="V277" s="85">
        <f t="shared" si="30"/>
        <v>111541.19030750955</v>
      </c>
      <c r="W277" s="57">
        <v>24.6</v>
      </c>
      <c r="X277" s="86">
        <f>IF($W277&gt;$G$20,IF('Silo Levels'!$L$15="Pumping",((PI()*((($C$19+$G$20)-$W277)*($O$20/($O$19/2)))^2*((($O$20+$G$20)-$W277))/3)*$X$29)+(((PI()*((($C$19+$G$20)-$W277)*($O$20/($O$19/2)))^2*(((($C$19+$G$20)-$W277)*($O$20/($O$19/2)))*$AZ$8))/3)*$X$29),(((PI()*((($C$19+$G$20)-$W277)*($O$20/($O$19/2)))^2*((($O$20+$G$20)-$W277)/3))*$X$29)-((PI()*((($C$19+$G$20)-$W277)*($O$20/($O$19/2)))^2*(((($C$19+$G$20)-$W277)*($O$20/($O$19/2)))*$AZ$8)/3)*$X$29))),IF('Silo Levels'!$L$15="Pumping",(($D$18*$X$29)+((PI()*(($C$21/2)^2)*($G$20-$W277))*$X$29))+((($D$18+$H$18)/3)*$BE$8)+(((PI()*($C$21/2)^2*(($C$21/2)*$AZ$8))/3)*$X$29),(($D$18*$X$29)+((PI()*(($C$21/2)^2)*($G$20-$W277))*$X$29))+((($D$18+$H$18)/3)*$BE$8)-(((PI()*($C$21/2)^2*(($C$21/2)*$AZ$8))/3)*$X$29)))</f>
        <v>107669.76252464004</v>
      </c>
      <c r="Y277" s="73">
        <v>24.6</v>
      </c>
      <c r="Z277" s="85">
        <f t="shared" si="31"/>
        <v>109808.55899076814</v>
      </c>
      <c r="AA277" s="57">
        <v>24.6</v>
      </c>
      <c r="AB277" s="86">
        <f>IF($AA277&gt;$G$20,IF('Silo Levels'!$L$16="Pumping",((PI()*((($C$19+$G$20)-$AA277)*($O$20/($O$19/2)))^2*((($O$20+$G$20)-$AA277))/3)*$AB$29)+(((PI()*((($C$19+$G$20)-$AA277)*($O$20/($O$19/2)))^2*(((($C$19+$G$20)-$AA277)*($O$20/($O$19/2)))*$AZ$9))/3)*$AB$29),(((PI()*((($C$19+$G$20)-$AA277)*($O$20/($O$19/2)))^2*((($O$20+$G$20)-$AA277)/3))*$AB$29)-((PI()*((($C$19+$G$20)-$AA277)*($O$20/($O$19/2)))^2*(((($C$19+$G$20)-$AA277)*($O$20/($O$19/2)))*$AZ$9)/3)*$AB$29))),IF('Silo Levels'!$L$16="Pumping",(($D$18*$AB$29)+((PI()*(($C$21/2)^2)*($G$20-$AA277))*$AB$29))+((($D$18+$H$18)/3)*$BE$9)+(((PI()*($C$21/2)^2*(($C$21/2)*$AZ$9))/3)*$AB$29),(($D$18*$AB$29)+((PI()*(($C$21/2)^2)*($G$20-$AA277))*$AB$29))+((($D$18+$H$18)/3)*$BE$9)-(((PI()*($C$21/2)^2*(($C$21/2)*$AZ$9))/3)*$AB$29)))</f>
        <v>105998.35326621693</v>
      </c>
      <c r="AC277" s="73">
        <v>24.6</v>
      </c>
      <c r="AD277" s="85">
        <f t="shared" si="32"/>
        <v>109183.9248122281</v>
      </c>
      <c r="AE277" s="57">
        <v>24.6</v>
      </c>
      <c r="AF277" s="86">
        <f>IF($AE277&gt;$G$20,IF('Silo Levels'!$L$17="Pumping",((PI()*((($C$19+$G$20)-$AE277)*($O$20/($O$19/2)))^2*((($O$20+$G$20)-$AE277))/3)*$AF$29)+(((PI()*((($C$19+$G$20)-$AE277)*($O$20/($O$19/2)))^2*(((($C$19+$G$20)-$AE277)*($O$20/($O$19/2)))*$AZ$10))/3)*$AF$29),(((PI()*((($C$19+$G$20)-$AE277)*($O$20/($O$19/2)))^2*((($O$20+$G$20)-$AE277)/3))*$AF$29)-((PI()*((($C$19+$G$20)-$AE277)*($O$20/($O$19/2)))^2*(((($C$19+$G$20)-$AE277)*($O$20/($O$19/2)))*$AZ$10)/3)*$AF$29))),IF('Silo Levels'!$L$17="Pumping",(($D$18*$AF$29)+((PI()*(($C$21/2)^2)*($G$20-$AE277))*$AF$29))+((($D$18+$H$18)/3)*$BE$10)+(((PI()*($C$21/2)^2*(($C$21/2)*$AZ$10))/3)*$AF$29),(($D$18*$AF$29)+((PI()*(($C$21/2)^2)*($G$20-$AE277))*$AF$29))+((($D$18+$H$18)/3)*$BE$10)-(((PI()*($C$21/2)^2*(($C$21/2)*$AZ$10))/3)*$AF$29)))</f>
        <v>105395.79036720224</v>
      </c>
      <c r="AG277" s="73">
        <v>24.6</v>
      </c>
      <c r="AH277" s="85">
        <f t="shared" si="33"/>
        <v>109672.3557976788</v>
      </c>
      <c r="AI277" s="57">
        <v>24.6</v>
      </c>
      <c r="AJ277" s="86">
        <f>IF($AI277&gt;$G$20,IF('Silo Levels'!$L$18="Pumping",((PI()*((($C$19+$G$20)-$AI277)*($O$20/($O$19/2)))^2*((($O$20+$G$20)-$AI277))/3)*$AJ$29)+(((PI()*((($C$19+$G$20)-$AI277)*($O$20/($O$19/2)))^2*(((($C$19+$G$20)-$AI277)*($O$20/($O$19/2)))*$AZ$11))/3)*$AJ$29),(((PI()*((($C$19+$G$20)-$AI277)*($O$20/($O$19/2)))^2*((($O$20+$G$20)-$AI277)/3))*$AJ$29)-((PI()*((($C$19+$G$20)-$AI277)*($O$20/($O$19/2)))^2*(((($C$19+$G$20)-$AI277)*($O$20/($O$19/2)))*$AZ$11)/3)*$AJ$29))),IF('Silo Levels'!$L$18="Pumping",(($D$18*$AJ$29)+((PI()*(($C$21/2)^2)*($G$20-$AI277))*$AJ$29))+((($D$18+$H$18)/3)*$BE$11)+(((PI()*($C$21/2)^2*(($C$21/2)*$AZ$11))/3)*$AJ$29),(($D$18*$AJ$29)+((PI()*(($C$21/2)^2)*($G$20-$AI277))*$AJ$29))+((($D$18+$H$18)/3)*$BE$11)-(((PI()*($C$21/2)^2*(($C$21/2)*$AZ$11))/3)*$AJ$29)))</f>
        <v>105866.96277606669</v>
      </c>
    </row>
    <row r="278" spans="1:36" x14ac:dyDescent="0.3">
      <c r="A278" s="48">
        <v>24.7</v>
      </c>
      <c r="B278" s="90">
        <f t="shared" si="34"/>
        <v>43102.960887040921</v>
      </c>
      <c r="C278" s="62">
        <v>24.7</v>
      </c>
      <c r="D278" s="63">
        <f>IF($C278&gt;$G$6,IF('Silo Levels'!$L$10="Pumping",((PI()*((($C$5+$G$6)-$C278)*($O$6/($O$5/2)))^2*((($O$6+$G$6)-$C278))/3)*$D$29)+(((PI()*((($C$5+$G$6)-$C278)*($O$6/($O$5/2)))^2*(((($C$5+$G$6)-$C278)*($O$6/($O$5/2)))*$AZ$3))/3)*$D$29),(((PI()*((($C$5+$G$6)-$C278)*($O$6/($O$5/2)))^2*((($O$6+$G$6)-$C278)/3))*$D$29)-((PI()*((($C$5+$G$6)-$C278)*($O$6/($O$5/2)))^2*(((($C$5+$G$6)-$C278)*($O$6/($O$5/2)))*$AZ$3)/3)*$D$29))),IF('Silo Levels'!$L$10="Pumping",(($D$4*$D$29)+((PI()*(($C$7/2)^2)*(G$6-$C278))*$D$29))+((($D$4+$H$4)/3)*$BF$3)+(((PI()*($C$7/2)^2*(($C$7/2)*$AZ$3))/3)*$D$29),(($D$4*$D$29)+((PI()*(($C$7/2)^2)*($G$6-$C278))*$D$29))+((($D$4+$H$4)/3)*$BF$3)-(((PI()*($C$7/2)^2*(($C$7/2)*$AZ$3))/3)*$D$29)))</f>
        <v>40047.454137334724</v>
      </c>
      <c r="E278" s="73">
        <v>24.7</v>
      </c>
      <c r="F278" s="90">
        <f t="shared" si="35"/>
        <v>37659.479465979028</v>
      </c>
      <c r="G278" s="62">
        <v>24.7</v>
      </c>
      <c r="H278" s="63">
        <f>IF($G278&gt;$G$6,IF('Silo Levels'!$L$11="Pumping",((PI()*((($C$5+$G$6)-$G278)*($O$6/($O$5/2)))^2*((($O$6+$G$6)-$G278))/3)*$H$29)+(((PI()*((($C$5+$G$6)-$G278)*($O$6/($O$5/2)))^2*(((($C$5+$G$6)-$G278)*($O$6/($O$5/2)))*$AZ$4))/3)*$H$29),(((PI()*((($C$5+$G$6)-$G278)*($O$6/($O$5/2)))^2*((($O$6+$G$6)-$G278)/3))*$H$29)-((PI()*((($C$5+$G$6)-$G278)*($O$6/($O$5/2)))^2*(((($C$5+$G$6)-$G278)*($O$6/($O$5/2)))*$AZ$4)/3)*$H$29))),IF('Silo Levels'!$L$11="Pumping",(($D$4*$H$29)+((PI()*(($C$7/2)^2)*(G$6-$G278))*$H$29))+((($D$4+$H$4)/3)*$BF$4)+(((PI()*($C$7/2)^2*(($C$7/2)*$AZ$4))/3)*$H$29),(($D$4*$H$29)+((PI()*(($C$7/2)^2)*($G$6-$G278))*$H$29))+((($D$4+$H$4)/3)*$BF$4)-(((PI()*($C$7/2)^2*(($C$7/2)*$AZ$4))/3)*$H$29)))</f>
        <v>34995.704350850545</v>
      </c>
      <c r="I278" s="73">
        <v>24.7</v>
      </c>
      <c r="J278" s="85">
        <f t="shared" ref="J278:J302" si="36">IF($K278&gt;$G$13,(PI()*((($C$12+$G$13)-$K278)*($O$13/($O$12/2)))^2*((($O$13+$G$13)-$K278)/3))*$L$29,($D$11*$L$29)+((PI()*(($C$14/2)^2)*($G$13-$K278))*$L$29)+((($D$11+$H$11)/3)*$BE$5))</f>
        <v>219976.8548541379</v>
      </c>
      <c r="K278" s="57">
        <v>24.7</v>
      </c>
      <c r="L278" s="86">
        <f>IF($K278&gt;$G$13,IF('Silo Levels'!$L$12="Pumping",((PI()*((($C$12+$G$13)-$K278)*($O$13/($O$12/2)))^2*((($O$13+$G$13)-$K278))/3)*$L$29)+(((PI()*((($C$12+$G$13)-$K278)*($O$13/($O$12/2)))^2*(((($C$12+$G$13)-$K278)*($O$13/($O$12/2)))*$AZ$5))/3)*$L$29),(((PI()*((($C$12+$G$13)-$K278)*($O$13/($O$12/2)))^2*((($O$13+$G$13)-$K278)/3))*$L$29)-((PI()*((($C$12+$G$13)-$K278)*($O$13/($O$12/2)))^2*(((($C$12+$G$13)-$K278)*($O$13/($O$12/2)))*$AZ$5)/3)*$L$29))),IF('Silo Levels'!$L$12="Pumping",(($D$11*$L$29)+((PI()*(($C$14/2)^2)*($G$13-$K278))*$L$29))+((($D$11+$H$11)/3)*$BE$5)+(((PI()*($C$14/2)^2*(($C$14/2)*$AZ$5))/3)*$L$29),(($D$11*$L$29)+((PI()*(($C$14/2)^2)*($G$13-$K278))*$L$29))+((($D$11+$H$11)/3)*$BE$5)-(((PI()*($C$14/2)^2*(($C$14/2)*$AZ$5))/3)*$L$29)))</f>
        <v>205778.84817453846</v>
      </c>
      <c r="M278" s="73">
        <v>24.7</v>
      </c>
      <c r="N278" s="85">
        <f t="shared" si="28"/>
        <v>117181.20254527102</v>
      </c>
      <c r="O278" s="57">
        <v>24.7</v>
      </c>
      <c r="P278" s="86">
        <f>IF($O278&gt;$G$20,IF('Silo Levels'!$L$13="Pumping",((PI()*((($C$19+$G$20)-$O278)*($O$20/($O$19/2)))^2*((($O$20+$G$20)-$O278))/3)*$P$29)+(((PI()*((($C$19+$G$20)-$O278)*($O$20/($O$19/2)))^2*(((($C$19+$G$20)-$O278)*($O$20/($O$19/2)))*$AZ$6))/3)*$P$29),(((PI()*((($C$19+$G$20)-$O278)*($O$20/($O$19/2)))^2*((($O$20+$G$20)-$O278)/3))*$P$29)-((PI()*((($C$19+$G$20)-$O278)*($O$20/($O$19/2)))^2*(((($C$19+$G$20)-$O278)*($O$20/($O$19/2)))*$AZ$6)/3)*$P$29))),IF('Silo Levels'!$L$13="Pumping",(($D$18*$P$29)+((PI()*(($C$21/2)^2)*($G$20-$O278))*$P$29))+((($D$18+$H$18)/3)*$BE$6)+(((PI()*($C$21/2)^2*(($C$21/2)*$AZ$6))/3)*$P$29),(($D$18*$P$29)+((PI()*(($C$21/2)^2)*($G$20-$O278))*$P$29))+((($D$18+$H$18)/3)*$BE$6)-(((PI()*($C$21/2)^2*(($C$21/2)*$AZ$6))/3)*$P$29)))</f>
        <v>113096.00121324626</v>
      </c>
      <c r="Q278" s="73">
        <v>24.7</v>
      </c>
      <c r="R278" s="85">
        <f t="shared" si="29"/>
        <v>114047.01175052214</v>
      </c>
      <c r="S278" s="57">
        <v>24.7</v>
      </c>
      <c r="T278" s="86">
        <f>IF($S278&gt;$G$20,IF('Silo Levels'!$L$14="Pumping",((PI()*((($C$19+$G$20)-$S278)*($O$20/($O$19/2)))^2*((($O$20+$G$20)-$S278))/3)*$T$29)+(((PI()*((($C$19+$G$20)-$S278)*($O$20/($O$19/2)))^2*(((($C$19+$G$20)-$S278)*($O$20/($O$19/2)))*$AZ$7))/3)*$T$29),(((PI()*((($C$19+$G$20)-$S278)*($O$20/($O$19/2)))^2*((($O$20+$G$20)-$S278)/3))*$T$29)-((PI()*((($C$19+$G$20)-$S278)*($O$20/($O$19/2)))^2*(((($C$19+$G$20)-$S278)*($O$20/($O$19/2)))*$AZ$7)/3)*$T$29))),IF('Silo Levels'!$L$14="Pumping",(($D$18*$T$29)+((PI()*(($C$21/2)^2)*($G$20-$S278))*$T$29))+((($D$18+$H$18)/3)*$BE$7)+(((PI()*($C$21/2)^2*(($C$21/2)*$AZ$7))/3)*$T$29),(($D$18*$T$29)+((PI()*(($C$21/2)^2)*($G$20-$S278))*$T$29))+((($D$18+$H$18)/3)*$BE$7)-(((PI()*($C$21/2)^2*(($C$21/2)*$AZ$7))/3)*$T$29)))</f>
        <v>110072.95027939328</v>
      </c>
      <c r="U278" s="73">
        <v>24.7</v>
      </c>
      <c r="V278" s="85">
        <f t="shared" si="30"/>
        <v>111152.69859968153</v>
      </c>
      <c r="W278" s="57">
        <v>24.7</v>
      </c>
      <c r="X278" s="86">
        <f>IF($W278&gt;$G$20,IF('Silo Levels'!$L$15="Pumping",((PI()*((($C$19+$G$20)-$W278)*($O$20/($O$19/2)))^2*((($O$20+$G$20)-$W278))/3)*$X$29)+(((PI()*((($C$19+$G$20)-$W278)*($O$20/($O$19/2)))^2*(((($C$19+$G$20)-$W278)*($O$20/($O$19/2)))*$AZ$8))/3)*$X$29),(((PI()*((($C$19+$G$20)-$W278)*($O$20/($O$19/2)))^2*((($O$20+$G$20)-$W278)/3))*$X$29)-((PI()*((($C$19+$G$20)-$W278)*($O$20/($O$19/2)))^2*(((($C$19+$G$20)-$W278)*($O$20/($O$19/2)))*$AZ$8)/3)*$X$29))),IF('Silo Levels'!$L$15="Pumping",(($D$18*$X$29)+((PI()*(($C$21/2)^2)*($G$20-$W278))*$X$29))+((($D$18+$H$18)/3)*$BE$8)+(((PI()*($C$21/2)^2*(($C$21/2)*$AZ$8))/3)*$X$29),(($D$18*$X$29)+((PI()*(($C$21/2)^2)*($G$20-$W278))*$X$29))+((($D$18+$H$18)/3)*$BE$8)-(((PI()*($C$21/2)^2*(($C$21/2)*$AZ$8))/3)*$X$29)))</f>
        <v>107281.27081681203</v>
      </c>
      <c r="Y278" s="73">
        <v>24.7</v>
      </c>
      <c r="Z278" s="85">
        <f t="shared" si="31"/>
        <v>109426.2108204996</v>
      </c>
      <c r="AA278" s="57">
        <v>24.7</v>
      </c>
      <c r="AB278" s="86">
        <f>IF($AA278&gt;$G$20,IF('Silo Levels'!$L$16="Pumping",((PI()*((($C$19+$G$20)-$AA278)*($O$20/($O$19/2)))^2*((($O$20+$G$20)-$AA278))/3)*$AB$29)+(((PI()*((($C$19+$G$20)-$AA278)*($O$20/($O$19/2)))^2*(((($C$19+$G$20)-$AA278)*($O$20/($O$19/2)))*$AZ$9))/3)*$AB$29),(((PI()*((($C$19+$G$20)-$AA278)*($O$20/($O$19/2)))^2*((($O$20+$G$20)-$AA278)/3))*$AB$29)-((PI()*((($C$19+$G$20)-$AA278)*($O$20/($O$19/2)))^2*(((($C$19+$G$20)-$AA278)*($O$20/($O$19/2)))*$AZ$9)/3)*$AB$29))),IF('Silo Levels'!$L$16="Pumping",(($D$18*$AB$29)+((PI()*(($C$21/2)^2)*($G$20-$AA278))*$AB$29))+((($D$18+$H$18)/3)*$BE$9)+(((PI()*($C$21/2)^2*(($C$21/2)*$AZ$9))/3)*$AB$29),(($D$18*$AB$29)+((PI()*(($C$21/2)^2)*($G$20-$AA278))*$AB$29))+((($D$18+$H$18)/3)*$BE$9)-(((PI()*($C$21/2)^2*(($C$21/2)*$AZ$9))/3)*$AB$29)))</f>
        <v>105616.00509594839</v>
      </c>
      <c r="AC278" s="73">
        <v>24.7</v>
      </c>
      <c r="AD278" s="85">
        <f t="shared" si="32"/>
        <v>108803.79146025339</v>
      </c>
      <c r="AE278" s="57">
        <v>24.7</v>
      </c>
      <c r="AF278" s="86">
        <f>IF($AE278&gt;$G$20,IF('Silo Levels'!$L$17="Pumping",((PI()*((($C$19+$G$20)-$AE278)*($O$20/($O$19/2)))^2*((($O$20+$G$20)-$AE278))/3)*$AF$29)+(((PI()*((($C$19+$G$20)-$AE278)*($O$20/($O$19/2)))^2*(((($C$19+$G$20)-$AE278)*($O$20/($O$19/2)))*$AZ$10))/3)*$AF$29),(((PI()*((($C$19+$G$20)-$AE278)*($O$20/($O$19/2)))^2*((($O$20+$G$20)-$AE278)/3))*$AF$29)-((PI()*((($C$19+$G$20)-$AE278)*($O$20/($O$19/2)))^2*(((($C$19+$G$20)-$AE278)*($O$20/($O$19/2)))*$AZ$10)/3)*$AF$29))),IF('Silo Levels'!$L$17="Pumping",(($D$18*$AF$29)+((PI()*(($C$21/2)^2)*($G$20-$AE278))*$AF$29))+((($D$18+$H$18)/3)*$BE$10)+(((PI()*($C$21/2)^2*(($C$21/2)*$AZ$10))/3)*$AF$29),(($D$18*$AF$29)+((PI()*(($C$21/2)^2)*($G$20-$AE278))*$AF$29))+((($D$18+$H$18)/3)*$BE$10)-(((PI()*($C$21/2)^2*(($C$21/2)*$AZ$10))/3)*$AF$29)))</f>
        <v>105015.65701522752</v>
      </c>
      <c r="AG278" s="73">
        <v>24.7</v>
      </c>
      <c r="AH278" s="85">
        <f t="shared" si="33"/>
        <v>109290.49057460415</v>
      </c>
      <c r="AI278" s="57">
        <v>24.7</v>
      </c>
      <c r="AJ278" s="86">
        <f>IF($AI278&gt;$G$20,IF('Silo Levels'!$L$18="Pumping",((PI()*((($C$19+$G$20)-$AI278)*($O$20/($O$19/2)))^2*((($O$20+$G$20)-$AI278))/3)*$AJ$29)+(((PI()*((($C$19+$G$20)-$AI278)*($O$20/($O$19/2)))^2*(((($C$19+$G$20)-$AI278)*($O$20/($O$19/2)))*$AZ$11))/3)*$AJ$29),(((PI()*((($C$19+$G$20)-$AI278)*($O$20/($O$19/2)))^2*((($O$20+$G$20)-$AI278)/3))*$AJ$29)-((PI()*((($C$19+$G$20)-$AI278)*($O$20/($O$19/2)))^2*(((($C$19+$G$20)-$AI278)*($O$20/($O$19/2)))*$AZ$11)/3)*$AJ$29))),IF('Silo Levels'!$L$18="Pumping",(($D$18*$AJ$29)+((PI()*(($C$21/2)^2)*($G$20-$AI278))*$AJ$29))+((($D$18+$H$18)/3)*$BE$11)+(((PI()*($C$21/2)^2*(($C$21/2)*$AZ$11))/3)*$AJ$29),(($D$18*$AJ$29)+((PI()*(($C$21/2)^2)*($G$20-$AI278))*$AJ$29))+((($D$18+$H$18)/3)*$BE$11)-(((PI()*($C$21/2)^2*(($C$21/2)*$AZ$11))/3)*$AJ$29)))</f>
        <v>105485.09755299204</v>
      </c>
    </row>
    <row r="279" spans="1:36" x14ac:dyDescent="0.3">
      <c r="A279" s="48">
        <v>24.8</v>
      </c>
      <c r="B279" s="90">
        <f t="shared" si="34"/>
        <v>42664.939013514093</v>
      </c>
      <c r="C279" s="62">
        <v>24.8</v>
      </c>
      <c r="D279" s="63">
        <f>IF($C279&gt;$G$6,IF('Silo Levels'!$L$10="Pumping",((PI()*((($C$5+$G$6)-$C279)*($O$6/($O$5/2)))^2*((($O$6+$G$6)-$C279))/3)*$D$29)+(((PI()*((($C$5+$G$6)-$C279)*($O$6/($O$5/2)))^2*(((($C$5+$G$6)-$C279)*($O$6/($O$5/2)))*$AZ$3))/3)*$D$29),(((PI()*((($C$5+$G$6)-$C279)*($O$6/($O$5/2)))^2*((($O$6+$G$6)-$C279)/3))*$D$29)-((PI()*((($C$5+$G$6)-$C279)*($O$6/($O$5/2)))^2*(((($C$5+$G$6)-$C279)*($O$6/($O$5/2)))*$AZ$3)/3)*$D$29))),IF('Silo Levels'!$L$10="Pumping",(($D$4*$D$29)+((PI()*(($C$7/2)^2)*(G$6-$C279))*$D$29))+((($D$4+$H$4)/3)*$BF$3)+(((PI()*($C$7/2)^2*(($C$7/2)*$AZ$3))/3)*$D$29),(($D$4*$D$29)+((PI()*(($C$7/2)^2)*($G$6-$C279))*$D$29))+((($D$4+$H$4)/3)*$BF$3)-(((PI()*($C$7/2)^2*(($C$7/2)*$AZ$3))/3)*$D$29)))</f>
        <v>39609.432263807896</v>
      </c>
      <c r="E279" s="73">
        <v>24.8</v>
      </c>
      <c r="F279" s="90">
        <f t="shared" si="35"/>
        <v>37277.614242904361</v>
      </c>
      <c r="G279" s="62">
        <v>24.8</v>
      </c>
      <c r="H279" s="63">
        <f>IF($G279&gt;$G$6,IF('Silo Levels'!$L$11="Pumping",((PI()*((($C$5+$G$6)-$G279)*($O$6/($O$5/2)))^2*((($O$6+$G$6)-$G279))/3)*$H$29)+(((PI()*((($C$5+$G$6)-$G279)*($O$6/($O$5/2)))^2*(((($C$5+$G$6)-$G279)*($O$6/($O$5/2)))*$AZ$4))/3)*$H$29),(((PI()*((($C$5+$G$6)-$G279)*($O$6/($O$5/2)))^2*((($O$6+$G$6)-$G279)/3))*$H$29)-((PI()*((($C$5+$G$6)-$G279)*($O$6/($O$5/2)))^2*(((($C$5+$G$6)-$G279)*($O$6/($O$5/2)))*$AZ$4)/3)*$H$29))),IF('Silo Levels'!$L$11="Pumping",(($D$4*$H$29)+((PI()*(($C$7/2)^2)*(G$6-$G279))*$H$29))+((($D$4+$H$4)/3)*$BF$4)+(((PI()*($C$7/2)^2*(($C$7/2)*$AZ$4))/3)*$H$29),(($D$4*$H$29)+((PI()*(($C$7/2)^2)*($G$6-$G279))*$H$29))+((($D$4+$H$4)/3)*$BF$4)-(((PI()*($C$7/2)^2*(($C$7/2)*$AZ$4))/3)*$H$29)))</f>
        <v>34613.839127775878</v>
      </c>
      <c r="I279" s="73">
        <v>24.8</v>
      </c>
      <c r="J279" s="85">
        <f t="shared" si="36"/>
        <v>219057.89002050689</v>
      </c>
      <c r="K279" s="57">
        <v>24.8</v>
      </c>
      <c r="L279" s="86">
        <f>IF($K279&gt;$G$13,IF('Silo Levels'!$L$12="Pumping",((PI()*((($C$12+$G$13)-$K279)*($O$13/($O$12/2)))^2*((($O$13+$G$13)-$K279))/3)*$L$29)+(((PI()*((($C$12+$G$13)-$K279)*($O$13/($O$12/2)))^2*(((($C$12+$G$13)-$K279)*($O$13/($O$12/2)))*$AZ$5))/3)*$L$29),(((PI()*((($C$12+$G$13)-$K279)*($O$13/($O$12/2)))^2*((($O$13+$G$13)-$K279)/3))*$L$29)-((PI()*((($C$12+$G$13)-$K279)*($O$13/($O$12/2)))^2*(((($C$12+$G$13)-$K279)*($O$13/($O$12/2)))*$AZ$5)/3)*$L$29))),IF('Silo Levels'!$L$12="Pumping",(($D$11*$L$29)+((PI()*(($C$14/2)^2)*($G$13-$K279))*$L$29))+((($D$11+$H$11)/3)*$BE$5)+(((PI()*($C$14/2)^2*(($C$14/2)*$AZ$5))/3)*$L$29),(($D$11*$L$29)+((PI()*(($C$14/2)^2)*($G$13-$K279))*$L$29))+((($D$11+$H$11)/3)*$BE$5)-(((PI()*($C$14/2)^2*(($C$14/2)*$AZ$5))/3)*$L$29)))</f>
        <v>204859.88334090746</v>
      </c>
      <c r="M279" s="73">
        <v>24.8</v>
      </c>
      <c r="N279" s="85">
        <f t="shared" si="28"/>
        <v>116771.25899697028</v>
      </c>
      <c r="O279" s="57">
        <v>24.8</v>
      </c>
      <c r="P279" s="86">
        <f>IF($O279&gt;$G$20,IF('Silo Levels'!$L$13="Pumping",((PI()*((($C$19+$G$20)-$O279)*($O$20/($O$19/2)))^2*((($O$20+$G$20)-$O279))/3)*$P$29)+(((PI()*((($C$19+$G$20)-$O279)*($O$20/($O$19/2)))^2*(((($C$19+$G$20)-$O279)*($O$20/($O$19/2)))*$AZ$6))/3)*$P$29),(((PI()*((($C$19+$G$20)-$O279)*($O$20/($O$19/2)))^2*((($O$20+$G$20)-$O279)/3))*$P$29)-((PI()*((($C$19+$G$20)-$O279)*($O$20/($O$19/2)))^2*(((($C$19+$G$20)-$O279)*($O$20/($O$19/2)))*$AZ$6)/3)*$P$29))),IF('Silo Levels'!$L$13="Pumping",(($D$18*$P$29)+((PI()*(($C$21/2)^2)*($G$20-$O279))*$P$29))+((($D$18+$H$18)/3)*$BE$6)+(((PI()*($C$21/2)^2*(($C$21/2)*$AZ$6))/3)*$P$29),(($D$18*$P$29)+((PI()*(($C$21/2)^2)*($G$20-$O279))*$P$29))+((($D$18+$H$18)/3)*$BE$6)-(((PI()*($C$21/2)^2*(($C$21/2)*$AZ$6))/3)*$P$29)))</f>
        <v>112686.05766494552</v>
      </c>
      <c r="Q279" s="73">
        <v>24.8</v>
      </c>
      <c r="R279" s="85">
        <f t="shared" si="29"/>
        <v>113648.22091300119</v>
      </c>
      <c r="S279" s="57">
        <v>24.8</v>
      </c>
      <c r="T279" s="86">
        <f>IF($S279&gt;$G$20,IF('Silo Levels'!$L$14="Pumping",((PI()*((($C$19+$G$20)-$S279)*($O$20/($O$19/2)))^2*((($O$20+$G$20)-$S279))/3)*$T$29)+(((PI()*((($C$19+$G$20)-$S279)*($O$20/($O$19/2)))^2*(((($C$19+$G$20)-$S279)*($O$20/($O$19/2)))*$AZ$7))/3)*$T$29),(((PI()*((($C$19+$G$20)-$S279)*($O$20/($O$19/2)))^2*((($O$20+$G$20)-$S279)/3))*$T$29)-((PI()*((($C$19+$G$20)-$S279)*($O$20/($O$19/2)))^2*(((($C$19+$G$20)-$S279)*($O$20/($O$19/2)))*$AZ$7)/3)*$T$29))),IF('Silo Levels'!$L$14="Pumping",(($D$18*$T$29)+((PI()*(($C$21/2)^2)*($G$20-$S279))*$T$29))+((($D$18+$H$18)/3)*$BE$7)+(((PI()*($C$21/2)^2*(($C$21/2)*$AZ$7))/3)*$T$29),(($D$18*$T$29)+((PI()*(($C$21/2)^2)*($G$20-$S279))*$T$29))+((($D$18+$H$18)/3)*$BE$7)-(((PI()*($C$21/2)^2*(($C$21/2)*$AZ$7))/3)*$T$29)))</f>
        <v>109674.15944187233</v>
      </c>
      <c r="U279" s="73">
        <v>24.8</v>
      </c>
      <c r="V279" s="85">
        <f t="shared" si="30"/>
        <v>110764.20689185352</v>
      </c>
      <c r="W279" s="57">
        <v>24.8</v>
      </c>
      <c r="X279" s="86">
        <f>IF($W279&gt;$G$20,IF('Silo Levels'!$L$15="Pumping",((PI()*((($C$19+$G$20)-$W279)*($O$20/($O$19/2)))^2*((($O$20+$G$20)-$W279))/3)*$X$29)+(((PI()*((($C$19+$G$20)-$W279)*($O$20/($O$19/2)))^2*(((($C$19+$G$20)-$W279)*($O$20/($O$19/2)))*$AZ$8))/3)*$X$29),(((PI()*((($C$19+$G$20)-$W279)*($O$20/($O$19/2)))^2*((($O$20+$G$20)-$W279)/3))*$X$29)-((PI()*((($C$19+$G$20)-$W279)*($O$20/($O$19/2)))^2*(((($C$19+$G$20)-$W279)*($O$20/($O$19/2)))*$AZ$8)/3)*$X$29))),IF('Silo Levels'!$L$15="Pumping",(($D$18*$X$29)+((PI()*(($C$21/2)^2)*($G$20-$W279))*$X$29))+((($D$18+$H$18)/3)*$BE$8)+(((PI()*($C$21/2)^2*(($C$21/2)*$AZ$8))/3)*$X$29),(($D$18*$X$29)+((PI()*(($C$21/2)^2)*($G$20-$W279))*$X$29))+((($D$18+$H$18)/3)*$BE$8)-(((PI()*($C$21/2)^2*(($C$21/2)*$AZ$8))/3)*$X$29)))</f>
        <v>106892.77910898402</v>
      </c>
      <c r="Y279" s="73">
        <v>24.8</v>
      </c>
      <c r="Z279" s="85">
        <f t="shared" si="31"/>
        <v>109043.86265023105</v>
      </c>
      <c r="AA279" s="57">
        <v>24.8</v>
      </c>
      <c r="AB279" s="86">
        <f>IF($AA279&gt;$G$20,IF('Silo Levels'!$L$16="Pumping",((PI()*((($C$19+$G$20)-$AA279)*($O$20/($O$19/2)))^2*((($O$20+$G$20)-$AA279))/3)*$AB$29)+(((PI()*((($C$19+$G$20)-$AA279)*($O$20/($O$19/2)))^2*(((($C$19+$G$20)-$AA279)*($O$20/($O$19/2)))*$AZ$9))/3)*$AB$29),(((PI()*((($C$19+$G$20)-$AA279)*($O$20/($O$19/2)))^2*((($O$20+$G$20)-$AA279)/3))*$AB$29)-((PI()*((($C$19+$G$20)-$AA279)*($O$20/($O$19/2)))^2*(((($C$19+$G$20)-$AA279)*($O$20/($O$19/2)))*$AZ$9)/3)*$AB$29))),IF('Silo Levels'!$L$16="Pumping",(($D$18*$AB$29)+((PI()*(($C$21/2)^2)*($G$20-$AA279))*$AB$29))+((($D$18+$H$18)/3)*$BE$9)+(((PI()*($C$21/2)^2*(($C$21/2)*$AZ$9))/3)*$AB$29),(($D$18*$AB$29)+((PI()*(($C$21/2)^2)*($G$20-$AA279))*$AB$29))+((($D$18+$H$18)/3)*$BE$9)-(((PI()*($C$21/2)^2*(($C$21/2)*$AZ$9))/3)*$AB$29)))</f>
        <v>105233.65692567984</v>
      </c>
      <c r="AC279" s="73">
        <v>24.8</v>
      </c>
      <c r="AD279" s="85">
        <f t="shared" si="32"/>
        <v>108423.65810827867</v>
      </c>
      <c r="AE279" s="57">
        <v>24.8</v>
      </c>
      <c r="AF279" s="86">
        <f>IF($AE279&gt;$G$20,IF('Silo Levels'!$L$17="Pumping",((PI()*((($C$19+$G$20)-$AE279)*($O$20/($O$19/2)))^2*((($O$20+$G$20)-$AE279))/3)*$AF$29)+(((PI()*((($C$19+$G$20)-$AE279)*($O$20/($O$19/2)))^2*(((($C$19+$G$20)-$AE279)*($O$20/($O$19/2)))*$AZ$10))/3)*$AF$29),(((PI()*((($C$19+$G$20)-$AE279)*($O$20/($O$19/2)))^2*((($O$20+$G$20)-$AE279)/3))*$AF$29)-((PI()*((($C$19+$G$20)-$AE279)*($O$20/($O$19/2)))^2*(((($C$19+$G$20)-$AE279)*($O$20/($O$19/2)))*$AZ$10)/3)*$AF$29))),IF('Silo Levels'!$L$17="Pumping",(($D$18*$AF$29)+((PI()*(($C$21/2)^2)*($G$20-$AE279))*$AF$29))+((($D$18+$H$18)/3)*$BE$10)+(((PI()*($C$21/2)^2*(($C$21/2)*$AZ$10))/3)*$AF$29),(($D$18*$AF$29)+((PI()*(($C$21/2)^2)*($G$20-$AE279))*$AF$29))+((($D$18+$H$18)/3)*$BE$10)-(((PI()*($C$21/2)^2*(($C$21/2)*$AZ$10))/3)*$AF$29)))</f>
        <v>104635.52366325281</v>
      </c>
      <c r="AG279" s="73">
        <v>24.8</v>
      </c>
      <c r="AH279" s="85">
        <f t="shared" si="33"/>
        <v>108908.62535152947</v>
      </c>
      <c r="AI279" s="57">
        <v>24.8</v>
      </c>
      <c r="AJ279" s="86">
        <f>IF($AI279&gt;$G$20,IF('Silo Levels'!$L$18="Pumping",((PI()*((($C$19+$G$20)-$AI279)*($O$20/($O$19/2)))^2*((($O$20+$G$20)-$AI279))/3)*$AJ$29)+(((PI()*((($C$19+$G$20)-$AI279)*($O$20/($O$19/2)))^2*(((($C$19+$G$20)-$AI279)*($O$20/($O$19/2)))*$AZ$11))/3)*$AJ$29),(((PI()*((($C$19+$G$20)-$AI279)*($O$20/($O$19/2)))^2*((($O$20+$G$20)-$AI279)/3))*$AJ$29)-((PI()*((($C$19+$G$20)-$AI279)*($O$20/($O$19/2)))^2*(((($C$19+$G$20)-$AI279)*($O$20/($O$19/2)))*$AZ$11)/3)*$AJ$29))),IF('Silo Levels'!$L$18="Pumping",(($D$18*$AJ$29)+((PI()*(($C$21/2)^2)*($G$20-$AI279))*$AJ$29))+((($D$18+$H$18)/3)*$BE$11)+(((PI()*($C$21/2)^2*(($C$21/2)*$AZ$11))/3)*$AJ$29),(($D$18*$AJ$29)+((PI()*(($C$21/2)^2)*($G$20-$AI279))*$AJ$29))+((($D$18+$H$18)/3)*$BE$11)-(((PI()*($C$21/2)^2*(($C$21/2)*$AZ$11))/3)*$AJ$29)))</f>
        <v>105103.23232991736</v>
      </c>
    </row>
    <row r="280" spans="1:36" x14ac:dyDescent="0.3">
      <c r="A280" s="48">
        <v>24.9</v>
      </c>
      <c r="B280" s="90">
        <f t="shared" si="34"/>
        <v>42226.917139987287</v>
      </c>
      <c r="C280" s="62">
        <v>24.9</v>
      </c>
      <c r="D280" s="63">
        <f>IF($C280&gt;$G$6,IF('Silo Levels'!$L$10="Pumping",((PI()*((($C$5+$G$6)-$C280)*($O$6/($O$5/2)))^2*((($O$6+$G$6)-$C280))/3)*$D$29)+(((PI()*((($C$5+$G$6)-$C280)*($O$6/($O$5/2)))^2*(((($C$5+$G$6)-$C280)*($O$6/($O$5/2)))*$AZ$3))/3)*$D$29),(((PI()*((($C$5+$G$6)-$C280)*($O$6/($O$5/2)))^2*((($O$6+$G$6)-$C280)/3))*$D$29)-((PI()*((($C$5+$G$6)-$C280)*($O$6/($O$5/2)))^2*(((($C$5+$G$6)-$C280)*($O$6/($O$5/2)))*$AZ$3)/3)*$D$29))),IF('Silo Levels'!$L$10="Pumping",(($D$4*$D$29)+((PI()*(($C$7/2)^2)*(G$6-$C280))*$D$29))+((($D$4+$H$4)/3)*$BF$3)+(((PI()*($C$7/2)^2*(($C$7/2)*$AZ$3))/3)*$D$29),(($D$4*$D$29)+((PI()*(($C$7/2)^2)*($G$6-$C280))*$D$29))+((($D$4+$H$4)/3)*$BF$3)-(((PI()*($C$7/2)^2*(($C$7/2)*$AZ$3))/3)*$D$29)))</f>
        <v>39171.410390281089</v>
      </c>
      <c r="E280" s="73">
        <v>24.9</v>
      </c>
      <c r="F280" s="90">
        <f t="shared" si="35"/>
        <v>36895.749019829709</v>
      </c>
      <c r="G280" s="62">
        <v>24.9</v>
      </c>
      <c r="H280" s="63">
        <f>IF($G280&gt;$G$6,IF('Silo Levels'!$L$11="Pumping",((PI()*((($C$5+$G$6)-$G280)*($O$6/($O$5/2)))^2*((($O$6+$G$6)-$G280))/3)*$H$29)+(((PI()*((($C$5+$G$6)-$G280)*($O$6/($O$5/2)))^2*(((($C$5+$G$6)-$G280)*($O$6/($O$5/2)))*$AZ$4))/3)*$H$29),(((PI()*((($C$5+$G$6)-$G280)*($O$6/($O$5/2)))^2*((($O$6+$G$6)-$G280)/3))*$H$29)-((PI()*((($C$5+$G$6)-$G280)*($O$6/($O$5/2)))^2*(((($C$5+$G$6)-$G280)*($O$6/($O$5/2)))*$AZ$4)/3)*$H$29))),IF('Silo Levels'!$L$11="Pumping",(($D$4*$H$29)+((PI()*(($C$7/2)^2)*(G$6-$G280))*$H$29))+((($D$4+$H$4)/3)*$BF$4)+(((PI()*($C$7/2)^2*(($C$7/2)*$AZ$4))/3)*$H$29),(($D$4*$H$29)+((PI()*(($C$7/2)^2)*($G$6-$G280))*$H$29))+((($D$4+$H$4)/3)*$BF$4)-(((PI()*($C$7/2)^2*(($C$7/2)*$AZ$4))/3)*$H$29)))</f>
        <v>34231.973904701226</v>
      </c>
      <c r="I280" s="73">
        <v>24.9</v>
      </c>
      <c r="J280" s="85">
        <f t="shared" si="36"/>
        <v>218138.92518687583</v>
      </c>
      <c r="K280" s="57">
        <v>24.9</v>
      </c>
      <c r="L280" s="86">
        <f>IF($K280&gt;$G$13,IF('Silo Levels'!$L$12="Pumping",((PI()*((($C$12+$G$13)-$K280)*($O$13/($O$12/2)))^2*((($O$13+$G$13)-$K280))/3)*$L$29)+(((PI()*((($C$12+$G$13)-$K280)*($O$13/($O$12/2)))^2*(((($C$12+$G$13)-$K280)*($O$13/($O$12/2)))*$AZ$5))/3)*$L$29),(((PI()*((($C$12+$G$13)-$K280)*($O$13/($O$12/2)))^2*((($O$13+$G$13)-$K280)/3))*$L$29)-((PI()*((($C$12+$G$13)-$K280)*($O$13/($O$12/2)))^2*(((($C$12+$G$13)-$K280)*($O$13/($O$12/2)))*$AZ$5)/3)*$L$29))),IF('Silo Levels'!$L$12="Pumping",(($D$11*$L$29)+((PI()*(($C$14/2)^2)*($G$13-$K280))*$L$29))+((($D$11+$H$11)/3)*$BE$5)+(((PI()*($C$14/2)^2*(($C$14/2)*$AZ$5))/3)*$L$29),(($D$11*$L$29)+((PI()*(($C$14/2)^2)*($G$13-$K280))*$L$29))+((($D$11+$H$11)/3)*$BE$5)-(((PI()*($C$14/2)^2*(($C$14/2)*$AZ$5))/3)*$L$29)))</f>
        <v>203940.91850727639</v>
      </c>
      <c r="M280" s="73">
        <v>24.9</v>
      </c>
      <c r="N280" s="85">
        <f t="shared" si="28"/>
        <v>116361.31544866954</v>
      </c>
      <c r="O280" s="57">
        <v>24.9</v>
      </c>
      <c r="P280" s="86">
        <f>IF($O280&gt;$G$20,IF('Silo Levels'!$L$13="Pumping",((PI()*((($C$19+$G$20)-$O280)*($O$20/($O$19/2)))^2*((($O$20+$G$20)-$O280))/3)*$P$29)+(((PI()*((($C$19+$G$20)-$O280)*($O$20/($O$19/2)))^2*(((($C$19+$G$20)-$O280)*($O$20/($O$19/2)))*$AZ$6))/3)*$P$29),(((PI()*((($C$19+$G$20)-$O280)*($O$20/($O$19/2)))^2*((($O$20+$G$20)-$O280)/3))*$P$29)-((PI()*((($C$19+$G$20)-$O280)*($O$20/($O$19/2)))^2*(((($C$19+$G$20)-$O280)*($O$20/($O$19/2)))*$AZ$6)/3)*$P$29))),IF('Silo Levels'!$L$13="Pumping",(($D$18*$P$29)+((PI()*(($C$21/2)^2)*($G$20-$O280))*$P$29))+((($D$18+$H$18)/3)*$BE$6)+(((PI()*($C$21/2)^2*(($C$21/2)*$AZ$6))/3)*$P$29),(($D$18*$P$29)+((PI()*(($C$21/2)^2)*($G$20-$O280))*$P$29))+((($D$18+$H$18)/3)*$BE$6)-(((PI()*($C$21/2)^2*(($C$21/2)*$AZ$6))/3)*$P$29)))</f>
        <v>112276.11411664478</v>
      </c>
      <c r="Q280" s="73">
        <v>24.9</v>
      </c>
      <c r="R280" s="85">
        <f t="shared" si="29"/>
        <v>113249.43007548025</v>
      </c>
      <c r="S280" s="57">
        <v>24.9</v>
      </c>
      <c r="T280" s="86">
        <f>IF($S280&gt;$G$20,IF('Silo Levels'!$L$14="Pumping",((PI()*((($C$19+$G$20)-$S280)*($O$20/($O$19/2)))^2*((($O$20+$G$20)-$S280))/3)*$T$29)+(((PI()*((($C$19+$G$20)-$S280)*($O$20/($O$19/2)))^2*(((($C$19+$G$20)-$S280)*($O$20/($O$19/2)))*$AZ$7))/3)*$T$29),(((PI()*((($C$19+$G$20)-$S280)*($O$20/($O$19/2)))^2*((($O$20+$G$20)-$S280)/3))*$T$29)-((PI()*((($C$19+$G$20)-$S280)*($O$20/($O$19/2)))^2*(((($C$19+$G$20)-$S280)*($O$20/($O$19/2)))*$AZ$7)/3)*$T$29))),IF('Silo Levels'!$L$14="Pumping",(($D$18*$T$29)+((PI()*(($C$21/2)^2)*($G$20-$S280))*$T$29))+((($D$18+$H$18)/3)*$BE$7)+(((PI()*($C$21/2)^2*(($C$21/2)*$AZ$7))/3)*$T$29),(($D$18*$T$29)+((PI()*(($C$21/2)^2)*($G$20-$S280))*$T$29))+((($D$18+$H$18)/3)*$BE$7)-(((PI()*($C$21/2)^2*(($C$21/2)*$AZ$7))/3)*$T$29)))</f>
        <v>109275.36860435139</v>
      </c>
      <c r="U280" s="73">
        <v>24.9</v>
      </c>
      <c r="V280" s="85">
        <f t="shared" si="30"/>
        <v>110375.71518402551</v>
      </c>
      <c r="W280" s="57">
        <v>24.9</v>
      </c>
      <c r="X280" s="86">
        <f>IF($W280&gt;$G$20,IF('Silo Levels'!$L$15="Pumping",((PI()*((($C$19+$G$20)-$W280)*($O$20/($O$19/2)))^2*((($O$20+$G$20)-$W280))/3)*$X$29)+(((PI()*((($C$19+$G$20)-$W280)*($O$20/($O$19/2)))^2*(((($C$19+$G$20)-$W280)*($O$20/($O$19/2)))*$AZ$8))/3)*$X$29),(((PI()*((($C$19+$G$20)-$W280)*($O$20/($O$19/2)))^2*((($O$20+$G$20)-$W280)/3))*$X$29)-((PI()*((($C$19+$G$20)-$W280)*($O$20/($O$19/2)))^2*(((($C$19+$G$20)-$W280)*($O$20/($O$19/2)))*$AZ$8)/3)*$X$29))),IF('Silo Levels'!$L$15="Pumping",(($D$18*$X$29)+((PI()*(($C$21/2)^2)*($G$20-$W280))*$X$29))+((($D$18+$H$18)/3)*$BE$8)+(((PI()*($C$21/2)^2*(($C$21/2)*$AZ$8))/3)*$X$29),(($D$18*$X$29)+((PI()*(($C$21/2)^2)*($G$20-$W280))*$X$29))+((($D$18+$H$18)/3)*$BE$8)-(((PI()*($C$21/2)^2*(($C$21/2)*$AZ$8))/3)*$X$29)))</f>
        <v>106504.28740115601</v>
      </c>
      <c r="Y280" s="73">
        <v>24.9</v>
      </c>
      <c r="Z280" s="85">
        <f t="shared" si="31"/>
        <v>108661.51447996251</v>
      </c>
      <c r="AA280" s="57">
        <v>24.9</v>
      </c>
      <c r="AB280" s="86">
        <f>IF($AA280&gt;$G$20,IF('Silo Levels'!$L$16="Pumping",((PI()*((($C$19+$G$20)-$AA280)*($O$20/($O$19/2)))^2*((($O$20+$G$20)-$AA280))/3)*$AB$29)+(((PI()*((($C$19+$G$20)-$AA280)*($O$20/($O$19/2)))^2*(((($C$19+$G$20)-$AA280)*($O$20/($O$19/2)))*$AZ$9))/3)*$AB$29),(((PI()*((($C$19+$G$20)-$AA280)*($O$20/($O$19/2)))^2*((($O$20+$G$20)-$AA280)/3))*$AB$29)-((PI()*((($C$19+$G$20)-$AA280)*($O$20/($O$19/2)))^2*(((($C$19+$G$20)-$AA280)*($O$20/($O$19/2)))*$AZ$9)/3)*$AB$29))),IF('Silo Levels'!$L$16="Pumping",(($D$18*$AB$29)+((PI()*(($C$21/2)^2)*($G$20-$AA280))*$AB$29))+((($D$18+$H$18)/3)*$BE$9)+(((PI()*($C$21/2)^2*(($C$21/2)*$AZ$9))/3)*$AB$29),(($D$18*$AB$29)+((PI()*(($C$21/2)^2)*($G$20-$AA280))*$AB$29))+((($D$18+$H$18)/3)*$BE$9)-(((PI()*($C$21/2)^2*(($C$21/2)*$AZ$9))/3)*$AB$29)))</f>
        <v>104851.3087554113</v>
      </c>
      <c r="AC280" s="73">
        <v>24.9</v>
      </c>
      <c r="AD280" s="85">
        <f t="shared" si="32"/>
        <v>108043.52475630396</v>
      </c>
      <c r="AE280" s="57">
        <v>24.9</v>
      </c>
      <c r="AF280" s="86">
        <f>IF($AE280&gt;$G$20,IF('Silo Levels'!$L$17="Pumping",((PI()*((($C$19+$G$20)-$AE280)*($O$20/($O$19/2)))^2*((($O$20+$G$20)-$AE280))/3)*$AF$29)+(((PI()*((($C$19+$G$20)-$AE280)*($O$20/($O$19/2)))^2*(((($C$19+$G$20)-$AE280)*($O$20/($O$19/2)))*$AZ$10))/3)*$AF$29),(((PI()*((($C$19+$G$20)-$AE280)*($O$20/($O$19/2)))^2*((($O$20+$G$20)-$AE280)/3))*$AF$29)-((PI()*((($C$19+$G$20)-$AE280)*($O$20/($O$19/2)))^2*(((($C$19+$G$20)-$AE280)*($O$20/($O$19/2)))*$AZ$10)/3)*$AF$29))),IF('Silo Levels'!$L$17="Pumping",(($D$18*$AF$29)+((PI()*(($C$21/2)^2)*($G$20-$AE280))*$AF$29))+((($D$18+$H$18)/3)*$BE$10)+(((PI()*($C$21/2)^2*(($C$21/2)*$AZ$10))/3)*$AF$29),(($D$18*$AF$29)+((PI()*(($C$21/2)^2)*($G$20-$AE280))*$AF$29))+((($D$18+$H$18)/3)*$BE$10)-(((PI()*($C$21/2)^2*(($C$21/2)*$AZ$10))/3)*$AF$29)))</f>
        <v>104255.3903112781</v>
      </c>
      <c r="AG280" s="73">
        <v>24.9</v>
      </c>
      <c r="AH280" s="85">
        <f t="shared" si="33"/>
        <v>108526.76012845481</v>
      </c>
      <c r="AI280" s="57">
        <v>24.9</v>
      </c>
      <c r="AJ280" s="86">
        <f>IF($AI280&gt;$G$20,IF('Silo Levels'!$L$18="Pumping",((PI()*((($C$19+$G$20)-$AI280)*($O$20/($O$19/2)))^2*((($O$20+$G$20)-$AI280))/3)*$AJ$29)+(((PI()*((($C$19+$G$20)-$AI280)*($O$20/($O$19/2)))^2*(((($C$19+$G$20)-$AI280)*($O$20/($O$19/2)))*$AZ$11))/3)*$AJ$29),(((PI()*((($C$19+$G$20)-$AI280)*($O$20/($O$19/2)))^2*((($O$20+$G$20)-$AI280)/3))*$AJ$29)-((PI()*((($C$19+$G$20)-$AI280)*($O$20/($O$19/2)))^2*(((($C$19+$G$20)-$AI280)*($O$20/($O$19/2)))*$AZ$11)/3)*$AJ$29))),IF('Silo Levels'!$L$18="Pumping",(($D$18*$AJ$29)+((PI()*(($C$21/2)^2)*($G$20-$AI280))*$AJ$29))+((($D$18+$H$18)/3)*$BE$11)+(((PI()*($C$21/2)^2*(($C$21/2)*$AZ$11))/3)*$AJ$29),(($D$18*$AJ$29)+((PI()*(($C$21/2)^2)*($G$20-$AI280))*$AJ$29))+((($D$18+$H$18)/3)*$BE$11)-(((PI()*($C$21/2)^2*(($C$21/2)*$AZ$11))/3)*$AJ$29)))</f>
        <v>104721.36710684271</v>
      </c>
    </row>
    <row r="281" spans="1:36" x14ac:dyDescent="0.3">
      <c r="A281" s="48">
        <v>25</v>
      </c>
      <c r="B281" s="90">
        <f t="shared" si="34"/>
        <v>41788.895266460459</v>
      </c>
      <c r="C281" s="62">
        <v>25</v>
      </c>
      <c r="D281" s="63">
        <f>IF($C281&gt;$G$6,IF('Silo Levels'!$L$10="Pumping",((PI()*((($C$5+$G$6)-$C281)*($O$6/($O$5/2)))^2*((($O$6+$G$6)-$C281))/3)*$D$29)+(((PI()*((($C$5+$G$6)-$C281)*($O$6/($O$5/2)))^2*(((($C$5+$G$6)-$C281)*($O$6/($O$5/2)))*$AZ$3))/3)*$D$29),(((PI()*((($C$5+$G$6)-$C281)*($O$6/($O$5/2)))^2*((($O$6+$G$6)-$C281)/3))*$D$29)-((PI()*((($C$5+$G$6)-$C281)*($O$6/($O$5/2)))^2*(((($C$5+$G$6)-$C281)*($O$6/($O$5/2)))*$AZ$3)/3)*$D$29))),IF('Silo Levels'!$L$10="Pumping",(($D$4*$D$29)+((PI()*(($C$7/2)^2)*(G$6-$C281))*$D$29))+((($D$4+$H$4)/3)*$BF$3)+(((PI()*($C$7/2)^2*(($C$7/2)*$AZ$3))/3)*$D$29),(($D$4*$D$29)+((PI()*(($C$7/2)^2)*($G$6-$C281))*$D$29))+((($D$4+$H$4)/3)*$BF$3)-(((PI()*($C$7/2)^2*(($C$7/2)*$AZ$3))/3)*$D$29)))</f>
        <v>38733.388516754261</v>
      </c>
      <c r="E281" s="73">
        <v>25</v>
      </c>
      <c r="F281" s="90">
        <f t="shared" si="35"/>
        <v>36513.883796755035</v>
      </c>
      <c r="G281" s="62">
        <v>25</v>
      </c>
      <c r="H281" s="63">
        <f>IF($G281&gt;$G$6,IF('Silo Levels'!$L$11="Pumping",((PI()*((($C$5+$G$6)-$G281)*($O$6/($O$5/2)))^2*((($O$6+$G$6)-$G281))/3)*$H$29)+(((PI()*((($C$5+$G$6)-$G281)*($O$6/($O$5/2)))^2*(((($C$5+$G$6)-$G281)*($O$6/($O$5/2)))*$AZ$4))/3)*$H$29),(((PI()*((($C$5+$G$6)-$G281)*($O$6/($O$5/2)))^2*((($O$6+$G$6)-$G281)/3))*$H$29)-((PI()*((($C$5+$G$6)-$G281)*($O$6/($O$5/2)))^2*(((($C$5+$G$6)-$G281)*($O$6/($O$5/2)))*$AZ$4)/3)*$H$29))),IF('Silo Levels'!$L$11="Pumping",(($D$4*$H$29)+((PI()*(($C$7/2)^2)*(G$6-$G281))*$H$29))+((($D$4+$H$4)/3)*$BF$4)+(((PI()*($C$7/2)^2*(($C$7/2)*$AZ$4))/3)*$H$29),(($D$4*$H$29)+((PI()*(($C$7/2)^2)*($G$6-$G281))*$H$29))+((($D$4+$H$4)/3)*$BF$4)-(((PI()*($C$7/2)^2*(($C$7/2)*$AZ$4))/3)*$H$29)))</f>
        <v>33850.10868162656</v>
      </c>
      <c r="I281" s="73">
        <v>25</v>
      </c>
      <c r="J281" s="85">
        <f t="shared" si="36"/>
        <v>217219.96035324482</v>
      </c>
      <c r="K281" s="57">
        <v>25</v>
      </c>
      <c r="L281" s="86">
        <f>IF($K281&gt;$G$13,IF('Silo Levels'!$L$12="Pumping",((PI()*((($C$12+$G$13)-$K281)*($O$13/($O$12/2)))^2*((($O$13+$G$13)-$K281))/3)*$L$29)+(((PI()*((($C$12+$G$13)-$K281)*($O$13/($O$12/2)))^2*(((($C$12+$G$13)-$K281)*($O$13/($O$12/2)))*$AZ$5))/3)*$L$29),(((PI()*((($C$12+$G$13)-$K281)*($O$13/($O$12/2)))^2*((($O$13+$G$13)-$K281)/3))*$L$29)-((PI()*((($C$12+$G$13)-$K281)*($O$13/($O$12/2)))^2*(((($C$12+$G$13)-$K281)*($O$13/($O$12/2)))*$AZ$5)/3)*$L$29))),IF('Silo Levels'!$L$12="Pumping",(($D$11*$L$29)+((PI()*(($C$14/2)^2)*($G$13-$K281))*$L$29))+((($D$11+$H$11)/3)*$BE$5)+(((PI()*($C$14/2)^2*(($C$14/2)*$AZ$5))/3)*$L$29),(($D$11*$L$29)+((PI()*(($C$14/2)^2)*($G$13-$K281))*$L$29))+((($D$11+$H$11)/3)*$BE$5)-(((PI()*($C$14/2)^2*(($C$14/2)*$AZ$5))/3)*$L$29)))</f>
        <v>203021.95367364539</v>
      </c>
      <c r="M281" s="73">
        <v>25</v>
      </c>
      <c r="N281" s="85">
        <f t="shared" si="28"/>
        <v>115951.3719003688</v>
      </c>
      <c r="O281" s="57">
        <v>25</v>
      </c>
      <c r="P281" s="86">
        <f>IF($O281&gt;$G$20,IF('Silo Levels'!$L$13="Pumping",((PI()*((($C$19+$G$20)-$O281)*($O$20/($O$19/2)))^2*((($O$20+$G$20)-$O281))/3)*$P$29)+(((PI()*((($C$19+$G$20)-$O281)*($O$20/($O$19/2)))^2*(((($C$19+$G$20)-$O281)*($O$20/($O$19/2)))*$AZ$6))/3)*$P$29),(((PI()*((($C$19+$G$20)-$O281)*($O$20/($O$19/2)))^2*((($O$20+$G$20)-$O281)/3))*$P$29)-((PI()*((($C$19+$G$20)-$O281)*($O$20/($O$19/2)))^2*(((($C$19+$G$20)-$O281)*($O$20/($O$19/2)))*$AZ$6)/3)*$P$29))),IF('Silo Levels'!$L$13="Pumping",(($D$18*$P$29)+((PI()*(($C$21/2)^2)*($G$20-$O281))*$P$29))+((($D$18+$H$18)/3)*$BE$6)+(((PI()*($C$21/2)^2*(($C$21/2)*$AZ$6))/3)*$P$29),(($D$18*$P$29)+((PI()*(($C$21/2)^2)*($G$20-$O281))*$P$29))+((($D$18+$H$18)/3)*$BE$6)-(((PI()*($C$21/2)^2*(($C$21/2)*$AZ$6))/3)*$P$29)))</f>
        <v>111866.17056834404</v>
      </c>
      <c r="Q281" s="73">
        <v>25</v>
      </c>
      <c r="R281" s="85">
        <f t="shared" si="29"/>
        <v>112850.6392379593</v>
      </c>
      <c r="S281" s="57">
        <v>25</v>
      </c>
      <c r="T281" s="86">
        <f>IF($S281&gt;$G$20,IF('Silo Levels'!$L$14="Pumping",((PI()*((($C$19+$G$20)-$S281)*($O$20/($O$19/2)))^2*((($O$20+$G$20)-$S281))/3)*$T$29)+(((PI()*((($C$19+$G$20)-$S281)*($O$20/($O$19/2)))^2*(((($C$19+$G$20)-$S281)*($O$20/($O$19/2)))*$AZ$7))/3)*$T$29),(((PI()*((($C$19+$G$20)-$S281)*($O$20/($O$19/2)))^2*((($O$20+$G$20)-$S281)/3))*$T$29)-((PI()*((($C$19+$G$20)-$S281)*($O$20/($O$19/2)))^2*(((($C$19+$G$20)-$S281)*($O$20/($O$19/2)))*$AZ$7)/3)*$T$29))),IF('Silo Levels'!$L$14="Pumping",(($D$18*$T$29)+((PI()*(($C$21/2)^2)*($G$20-$S281))*$T$29))+((($D$18+$H$18)/3)*$BE$7)+(((PI()*($C$21/2)^2*(($C$21/2)*$AZ$7))/3)*$T$29),(($D$18*$T$29)+((PI()*(($C$21/2)^2)*($G$20-$S281))*$T$29))+((($D$18+$H$18)/3)*$BE$7)-(((PI()*($C$21/2)^2*(($C$21/2)*$AZ$7))/3)*$T$29)))</f>
        <v>108876.57776683044</v>
      </c>
      <c r="U281" s="73">
        <v>25</v>
      </c>
      <c r="V281" s="85">
        <f t="shared" si="30"/>
        <v>109987.22347619748</v>
      </c>
      <c r="W281" s="57">
        <v>25</v>
      </c>
      <c r="X281" s="86">
        <f>IF($W281&gt;$G$20,IF('Silo Levels'!$L$15="Pumping",((PI()*((($C$19+$G$20)-$W281)*($O$20/($O$19/2)))^2*((($O$20+$G$20)-$W281))/3)*$X$29)+(((PI()*((($C$19+$G$20)-$W281)*($O$20/($O$19/2)))^2*(((($C$19+$G$20)-$W281)*($O$20/($O$19/2)))*$AZ$8))/3)*$X$29),(((PI()*((($C$19+$G$20)-$W281)*($O$20/($O$19/2)))^2*((($O$20+$G$20)-$W281)/3))*$X$29)-((PI()*((($C$19+$G$20)-$W281)*($O$20/($O$19/2)))^2*(((($C$19+$G$20)-$W281)*($O$20/($O$19/2)))*$AZ$8)/3)*$X$29))),IF('Silo Levels'!$L$15="Pumping",(($D$18*$X$29)+((PI()*(($C$21/2)^2)*($G$20-$W281))*$X$29))+((($D$18+$H$18)/3)*$BE$8)+(((PI()*($C$21/2)^2*(($C$21/2)*$AZ$8))/3)*$X$29),(($D$18*$X$29)+((PI()*(($C$21/2)^2)*($G$20-$W281))*$X$29))+((($D$18+$H$18)/3)*$BE$8)-(((PI()*($C$21/2)^2*(($C$21/2)*$AZ$8))/3)*$X$29)))</f>
        <v>106115.79569332798</v>
      </c>
      <c r="Y281" s="73">
        <v>25</v>
      </c>
      <c r="Z281" s="85">
        <f t="shared" si="31"/>
        <v>108279.16630969394</v>
      </c>
      <c r="AA281" s="57">
        <v>25</v>
      </c>
      <c r="AB281" s="86">
        <f>IF($AA281&gt;$G$20,IF('Silo Levels'!$L$16="Pumping",((PI()*((($C$19+$G$20)-$AA281)*($O$20/($O$19/2)))^2*((($O$20+$G$20)-$AA281))/3)*$AB$29)+(((PI()*((($C$19+$G$20)-$AA281)*($O$20/($O$19/2)))^2*(((($C$19+$G$20)-$AA281)*($O$20/($O$19/2)))*$AZ$9))/3)*$AB$29),(((PI()*((($C$19+$G$20)-$AA281)*($O$20/($O$19/2)))^2*((($O$20+$G$20)-$AA281)/3))*$AB$29)-((PI()*((($C$19+$G$20)-$AA281)*($O$20/($O$19/2)))^2*(((($C$19+$G$20)-$AA281)*($O$20/($O$19/2)))*$AZ$9)/3)*$AB$29))),IF('Silo Levels'!$L$16="Pumping",(($D$18*$AB$29)+((PI()*(($C$21/2)^2)*($G$20-$AA281))*$AB$29))+((($D$18+$H$18)/3)*$BE$9)+(((PI()*($C$21/2)^2*(($C$21/2)*$AZ$9))/3)*$AB$29),(($D$18*$AB$29)+((PI()*(($C$21/2)^2)*($G$20-$AA281))*$AB$29))+((($D$18+$H$18)/3)*$BE$9)-(((PI()*($C$21/2)^2*(($C$21/2)*$AZ$9))/3)*$AB$29)))</f>
        <v>104468.96058514273</v>
      </c>
      <c r="AC281" s="73">
        <v>25</v>
      </c>
      <c r="AD281" s="85">
        <f t="shared" si="32"/>
        <v>107663.39140432923</v>
      </c>
      <c r="AE281" s="57">
        <v>25</v>
      </c>
      <c r="AF281" s="86">
        <f>IF($AE281&gt;$G$20,IF('Silo Levels'!$L$17="Pumping",((PI()*((($C$19+$G$20)-$AE281)*($O$20/($O$19/2)))^2*((($O$20+$G$20)-$AE281))/3)*$AF$29)+(((PI()*((($C$19+$G$20)-$AE281)*($O$20/($O$19/2)))^2*(((($C$19+$G$20)-$AE281)*($O$20/($O$19/2)))*$AZ$10))/3)*$AF$29),(((PI()*((($C$19+$G$20)-$AE281)*($O$20/($O$19/2)))^2*((($O$20+$G$20)-$AE281)/3))*$AF$29)-((PI()*((($C$19+$G$20)-$AE281)*($O$20/($O$19/2)))^2*(((($C$19+$G$20)-$AE281)*($O$20/($O$19/2)))*$AZ$10)/3)*$AF$29))),IF('Silo Levels'!$L$17="Pumping",(($D$18*$AF$29)+((PI()*(($C$21/2)^2)*($G$20-$AE281))*$AF$29))+((($D$18+$H$18)/3)*$BE$10)+(((PI()*($C$21/2)^2*(($C$21/2)*$AZ$10))/3)*$AF$29),(($D$18*$AF$29)+((PI()*(($C$21/2)^2)*($G$20-$AE281))*$AF$29))+((($D$18+$H$18)/3)*$BE$10)-(((PI()*($C$21/2)^2*(($C$21/2)*$AZ$10))/3)*$AF$29)))</f>
        <v>103875.25695930337</v>
      </c>
      <c r="AG281" s="73">
        <v>25</v>
      </c>
      <c r="AH281" s="85">
        <f t="shared" si="33"/>
        <v>108144.89490538013</v>
      </c>
      <c r="AI281" s="57">
        <v>25</v>
      </c>
      <c r="AJ281" s="86">
        <f>IF($AI281&gt;$G$20,IF('Silo Levels'!$L$18="Pumping",((PI()*((($C$19+$G$20)-$AI281)*($O$20/($O$19/2)))^2*((($O$20+$G$20)-$AI281))/3)*$AJ$29)+(((PI()*((($C$19+$G$20)-$AI281)*($O$20/($O$19/2)))^2*(((($C$19+$G$20)-$AI281)*($O$20/($O$19/2)))*$AZ$11))/3)*$AJ$29),(((PI()*((($C$19+$G$20)-$AI281)*($O$20/($O$19/2)))^2*((($O$20+$G$20)-$AI281)/3))*$AJ$29)-((PI()*((($C$19+$G$20)-$AI281)*($O$20/($O$19/2)))^2*(((($C$19+$G$20)-$AI281)*($O$20/($O$19/2)))*$AZ$11)/3)*$AJ$29))),IF('Silo Levels'!$L$18="Pumping",(($D$18*$AJ$29)+((PI()*(($C$21/2)^2)*($G$20-$AI281))*$AJ$29))+((($D$18+$H$18)/3)*$BE$11)+(((PI()*($C$21/2)^2*(($C$21/2)*$AZ$11))/3)*$AJ$29),(($D$18*$AJ$29)+((PI()*(($C$21/2)^2)*($G$20-$AI281))*$AJ$29))+((($D$18+$H$18)/3)*$BE$11)-(((PI()*($C$21/2)^2*(($C$21/2)*$AZ$11))/3)*$AJ$29)))</f>
        <v>104339.50188376803</v>
      </c>
    </row>
    <row r="282" spans="1:36" x14ac:dyDescent="0.3">
      <c r="A282" s="48">
        <v>25.1</v>
      </c>
      <c r="B282" s="90">
        <f t="shared" si="34"/>
        <v>41350.87339293363</v>
      </c>
      <c r="C282" s="62">
        <v>25.1</v>
      </c>
      <c r="D282" s="63">
        <f>IF($C282&gt;$G$6,IF('Silo Levels'!$L$10="Pumping",((PI()*((($C$5+$G$6)-$C282)*($O$6/($O$5/2)))^2*((($O$6+$G$6)-$C282))/3)*$D$29)+(((PI()*((($C$5+$G$6)-$C282)*($O$6/($O$5/2)))^2*(((($C$5+$G$6)-$C282)*($O$6/($O$5/2)))*$AZ$3))/3)*$D$29),(((PI()*((($C$5+$G$6)-$C282)*($O$6/($O$5/2)))^2*((($O$6+$G$6)-$C282)/3))*$D$29)-((PI()*((($C$5+$G$6)-$C282)*($O$6/($O$5/2)))^2*(((($C$5+$G$6)-$C282)*($O$6/($O$5/2)))*$AZ$3)/3)*$D$29))),IF('Silo Levels'!$L$10="Pumping",(($D$4*$D$29)+((PI()*(($C$7/2)^2)*(G$6-$C282))*$D$29))+((($D$4+$H$4)/3)*$BF$3)+(((PI()*($C$7/2)^2*(($C$7/2)*$AZ$3))/3)*$D$29),(($D$4*$D$29)+((PI()*(($C$7/2)^2)*($G$6-$C282))*$D$29))+((($D$4+$H$4)/3)*$BF$3)-(((PI()*($C$7/2)^2*(($C$7/2)*$AZ$3))/3)*$D$29)))</f>
        <v>38295.366643227433</v>
      </c>
      <c r="E282" s="73">
        <v>25.1</v>
      </c>
      <c r="F282" s="90">
        <f t="shared" si="35"/>
        <v>36132.018573680369</v>
      </c>
      <c r="G282" s="62">
        <v>25.1</v>
      </c>
      <c r="H282" s="63">
        <f>IF($G282&gt;$G$6,IF('Silo Levels'!$L$11="Pumping",((PI()*((($C$5+$G$6)-$G282)*($O$6/($O$5/2)))^2*((($O$6+$G$6)-$G282))/3)*$H$29)+(((PI()*((($C$5+$G$6)-$G282)*($O$6/($O$5/2)))^2*(((($C$5+$G$6)-$G282)*($O$6/($O$5/2)))*$AZ$4))/3)*$H$29),(((PI()*((($C$5+$G$6)-$G282)*($O$6/($O$5/2)))^2*((($O$6+$G$6)-$G282)/3))*$H$29)-((PI()*((($C$5+$G$6)-$G282)*($O$6/($O$5/2)))^2*(((($C$5+$G$6)-$G282)*($O$6/($O$5/2)))*$AZ$4)/3)*$H$29))),IF('Silo Levels'!$L$11="Pumping",(($D$4*$H$29)+((PI()*(($C$7/2)^2)*(G$6-$G282))*$H$29))+((($D$4+$H$4)/3)*$BF$4)+(((PI()*($C$7/2)^2*(($C$7/2)*$AZ$4))/3)*$H$29),(($D$4*$H$29)+((PI()*(($C$7/2)^2)*($G$6-$G282))*$H$29))+((($D$4+$H$4)/3)*$BF$4)-(((PI()*($C$7/2)^2*(($C$7/2)*$AZ$4))/3)*$H$29)))</f>
        <v>33468.243458551893</v>
      </c>
      <c r="I282" s="73">
        <v>25.1</v>
      </c>
      <c r="J282" s="85">
        <f t="shared" si="36"/>
        <v>216300.99551961376</v>
      </c>
      <c r="K282" s="57">
        <v>25.1</v>
      </c>
      <c r="L282" s="86">
        <f>IF($K282&gt;$G$13,IF('Silo Levels'!$L$12="Pumping",((PI()*((($C$12+$G$13)-$K282)*($O$13/($O$12/2)))^2*((($O$13+$G$13)-$K282))/3)*$L$29)+(((PI()*((($C$12+$G$13)-$K282)*($O$13/($O$12/2)))^2*(((($C$12+$G$13)-$K282)*($O$13/($O$12/2)))*$AZ$5))/3)*$L$29),(((PI()*((($C$12+$G$13)-$K282)*($O$13/($O$12/2)))^2*((($O$13+$G$13)-$K282)/3))*$L$29)-((PI()*((($C$12+$G$13)-$K282)*($O$13/($O$12/2)))^2*(((($C$12+$G$13)-$K282)*($O$13/($O$12/2)))*$AZ$5)/3)*$L$29))),IF('Silo Levels'!$L$12="Pumping",(($D$11*$L$29)+((PI()*(($C$14/2)^2)*($G$13-$K282))*$L$29))+((($D$11+$H$11)/3)*$BE$5)+(((PI()*($C$14/2)^2*(($C$14/2)*$AZ$5))/3)*$L$29),(($D$11*$L$29)+((PI()*(($C$14/2)^2)*($G$13-$K282))*$L$29))+((($D$11+$H$11)/3)*$BE$5)-(((PI()*($C$14/2)^2*(($C$14/2)*$AZ$5))/3)*$L$29)))</f>
        <v>202102.98884001432</v>
      </c>
      <c r="M282" s="73">
        <v>25.1</v>
      </c>
      <c r="N282" s="85">
        <f t="shared" si="28"/>
        <v>115541.42835206805</v>
      </c>
      <c r="O282" s="57">
        <v>25.1</v>
      </c>
      <c r="P282" s="86">
        <f>IF($O282&gt;$G$20,IF('Silo Levels'!$L$13="Pumping",((PI()*((($C$19+$G$20)-$O282)*($O$20/($O$19/2)))^2*((($O$20+$G$20)-$O282))/3)*$P$29)+(((PI()*((($C$19+$G$20)-$O282)*($O$20/($O$19/2)))^2*(((($C$19+$G$20)-$O282)*($O$20/($O$19/2)))*$AZ$6))/3)*$P$29),(((PI()*((($C$19+$G$20)-$O282)*($O$20/($O$19/2)))^2*((($O$20+$G$20)-$O282)/3))*$P$29)-((PI()*((($C$19+$G$20)-$O282)*($O$20/($O$19/2)))^2*(((($C$19+$G$20)-$O282)*($O$20/($O$19/2)))*$AZ$6)/3)*$P$29))),IF('Silo Levels'!$L$13="Pumping",(($D$18*$P$29)+((PI()*(($C$21/2)^2)*($G$20-$O282))*$P$29))+((($D$18+$H$18)/3)*$BE$6)+(((PI()*($C$21/2)^2*(($C$21/2)*$AZ$6))/3)*$P$29),(($D$18*$P$29)+((PI()*(($C$21/2)^2)*($G$20-$O282))*$P$29))+((($D$18+$H$18)/3)*$BE$6)-(((PI()*($C$21/2)^2*(($C$21/2)*$AZ$6))/3)*$P$29)))</f>
        <v>111456.22702004328</v>
      </c>
      <c r="Q282" s="73">
        <v>25.1</v>
      </c>
      <c r="R282" s="85">
        <f t="shared" si="29"/>
        <v>112451.84840043835</v>
      </c>
      <c r="S282" s="57">
        <v>25.1</v>
      </c>
      <c r="T282" s="86">
        <f>IF($S282&gt;$G$20,IF('Silo Levels'!$L$14="Pumping",((PI()*((($C$19+$G$20)-$S282)*($O$20/($O$19/2)))^2*((($O$20+$G$20)-$S282))/3)*$T$29)+(((PI()*((($C$19+$G$20)-$S282)*($O$20/($O$19/2)))^2*(((($C$19+$G$20)-$S282)*($O$20/($O$19/2)))*$AZ$7))/3)*$T$29),(((PI()*((($C$19+$G$20)-$S282)*($O$20/($O$19/2)))^2*((($O$20+$G$20)-$S282)/3))*$T$29)-((PI()*((($C$19+$G$20)-$S282)*($O$20/($O$19/2)))^2*(((($C$19+$G$20)-$S282)*($O$20/($O$19/2)))*$AZ$7)/3)*$T$29))),IF('Silo Levels'!$L$14="Pumping",(($D$18*$T$29)+((PI()*(($C$21/2)^2)*($G$20-$S282))*$T$29))+((($D$18+$H$18)/3)*$BE$7)+(((PI()*($C$21/2)^2*(($C$21/2)*$AZ$7))/3)*$T$29),(($D$18*$T$29)+((PI()*(($C$21/2)^2)*($G$20-$S282))*$T$29))+((($D$18+$H$18)/3)*$BE$7)-(((PI()*($C$21/2)^2*(($C$21/2)*$AZ$7))/3)*$T$29)))</f>
        <v>108477.78692930948</v>
      </c>
      <c r="U282" s="73">
        <v>25.1</v>
      </c>
      <c r="V282" s="85">
        <f t="shared" si="30"/>
        <v>109598.73176836946</v>
      </c>
      <c r="W282" s="57">
        <v>25.1</v>
      </c>
      <c r="X282" s="86">
        <f>IF($W282&gt;$G$20,IF('Silo Levels'!$L$15="Pumping",((PI()*((($C$19+$G$20)-$W282)*($O$20/($O$19/2)))^2*((($O$20+$G$20)-$W282))/3)*$X$29)+(((PI()*((($C$19+$G$20)-$W282)*($O$20/($O$19/2)))^2*(((($C$19+$G$20)-$W282)*($O$20/($O$19/2)))*$AZ$8))/3)*$X$29),(((PI()*((($C$19+$G$20)-$W282)*($O$20/($O$19/2)))^2*((($O$20+$G$20)-$W282)/3))*$X$29)-((PI()*((($C$19+$G$20)-$W282)*($O$20/($O$19/2)))^2*(((($C$19+$G$20)-$W282)*($O$20/($O$19/2)))*$AZ$8)/3)*$X$29))),IF('Silo Levels'!$L$15="Pumping",(($D$18*$X$29)+((PI()*(($C$21/2)^2)*($G$20-$W282))*$X$29))+((($D$18+$H$18)/3)*$BE$8)+(((PI()*($C$21/2)^2*(($C$21/2)*$AZ$8))/3)*$X$29),(($D$18*$X$29)+((PI()*(($C$21/2)^2)*($G$20-$W282))*$X$29))+((($D$18+$H$18)/3)*$BE$8)-(((PI()*($C$21/2)^2*(($C$21/2)*$AZ$8))/3)*$X$29)))</f>
        <v>105727.30398549995</v>
      </c>
      <c r="Y282" s="73">
        <v>25.1</v>
      </c>
      <c r="Z282" s="85">
        <f t="shared" si="31"/>
        <v>107896.81813942538</v>
      </c>
      <c r="AA282" s="57">
        <v>25.1</v>
      </c>
      <c r="AB282" s="86">
        <f>IF($AA282&gt;$G$20,IF('Silo Levels'!$L$16="Pumping",((PI()*((($C$19+$G$20)-$AA282)*($O$20/($O$19/2)))^2*((($O$20+$G$20)-$AA282))/3)*$AB$29)+(((PI()*((($C$19+$G$20)-$AA282)*($O$20/($O$19/2)))^2*(((($C$19+$G$20)-$AA282)*($O$20/($O$19/2)))*$AZ$9))/3)*$AB$29),(((PI()*((($C$19+$G$20)-$AA282)*($O$20/($O$19/2)))^2*((($O$20+$G$20)-$AA282)/3))*$AB$29)-((PI()*((($C$19+$G$20)-$AA282)*($O$20/($O$19/2)))^2*(((($C$19+$G$20)-$AA282)*($O$20/($O$19/2)))*$AZ$9)/3)*$AB$29))),IF('Silo Levels'!$L$16="Pumping",(($D$18*$AB$29)+((PI()*(($C$21/2)^2)*($G$20-$AA282))*$AB$29))+((($D$18+$H$18)/3)*$BE$9)+(((PI()*($C$21/2)^2*(($C$21/2)*$AZ$9))/3)*$AB$29),(($D$18*$AB$29)+((PI()*(($C$21/2)^2)*($G$20-$AA282))*$AB$29))+((($D$18+$H$18)/3)*$BE$9)-(((PI()*($C$21/2)^2*(($C$21/2)*$AZ$9))/3)*$AB$29)))</f>
        <v>104086.61241487417</v>
      </c>
      <c r="AC282" s="73">
        <v>25.1</v>
      </c>
      <c r="AD282" s="85">
        <f t="shared" si="32"/>
        <v>107283.2580523545</v>
      </c>
      <c r="AE282" s="57">
        <v>25.1</v>
      </c>
      <c r="AF282" s="86">
        <f>IF($AE282&gt;$G$20,IF('Silo Levels'!$L$17="Pumping",((PI()*((($C$19+$G$20)-$AE282)*($O$20/($O$19/2)))^2*((($O$20+$G$20)-$AE282))/3)*$AF$29)+(((PI()*((($C$19+$G$20)-$AE282)*($O$20/($O$19/2)))^2*(((($C$19+$G$20)-$AE282)*($O$20/($O$19/2)))*$AZ$10))/3)*$AF$29),(((PI()*((($C$19+$G$20)-$AE282)*($O$20/($O$19/2)))^2*((($O$20+$G$20)-$AE282)/3))*$AF$29)-((PI()*((($C$19+$G$20)-$AE282)*($O$20/($O$19/2)))^2*(((($C$19+$G$20)-$AE282)*($O$20/($O$19/2)))*$AZ$10)/3)*$AF$29))),IF('Silo Levels'!$L$17="Pumping",(($D$18*$AF$29)+((PI()*(($C$21/2)^2)*($G$20-$AE282))*$AF$29))+((($D$18+$H$18)/3)*$BE$10)+(((PI()*($C$21/2)^2*(($C$21/2)*$AZ$10))/3)*$AF$29),(($D$18*$AF$29)+((PI()*(($C$21/2)^2)*($G$20-$AE282))*$AF$29))+((($D$18+$H$18)/3)*$BE$10)-(((PI()*($C$21/2)^2*(($C$21/2)*$AZ$10))/3)*$AF$29)))</f>
        <v>103495.12360732864</v>
      </c>
      <c r="AG282" s="73">
        <v>25.1</v>
      </c>
      <c r="AH282" s="85">
        <f t="shared" si="33"/>
        <v>107763.02968230548</v>
      </c>
      <c r="AI282" s="57">
        <v>25.1</v>
      </c>
      <c r="AJ282" s="86">
        <f>IF($AI282&gt;$G$20,IF('Silo Levels'!$L$18="Pumping",((PI()*((($C$19+$G$20)-$AI282)*($O$20/($O$19/2)))^2*((($O$20+$G$20)-$AI282))/3)*$AJ$29)+(((PI()*((($C$19+$G$20)-$AI282)*($O$20/($O$19/2)))^2*(((($C$19+$G$20)-$AI282)*($O$20/($O$19/2)))*$AZ$11))/3)*$AJ$29),(((PI()*((($C$19+$G$20)-$AI282)*($O$20/($O$19/2)))^2*((($O$20+$G$20)-$AI282)/3))*$AJ$29)-((PI()*((($C$19+$G$20)-$AI282)*($O$20/($O$19/2)))^2*(((($C$19+$G$20)-$AI282)*($O$20/($O$19/2)))*$AZ$11)/3)*$AJ$29))),IF('Silo Levels'!$L$18="Pumping",(($D$18*$AJ$29)+((PI()*(($C$21/2)^2)*($G$20-$AI282))*$AJ$29))+((($D$18+$H$18)/3)*$BE$11)+(((PI()*($C$21/2)^2*(($C$21/2)*$AZ$11))/3)*$AJ$29),(($D$18*$AJ$29)+((PI()*(($C$21/2)^2)*($G$20-$AI282))*$AJ$29))+((($D$18+$H$18)/3)*$BE$11)-(((PI()*($C$21/2)^2*(($C$21/2)*$AZ$11))/3)*$AJ$29)))</f>
        <v>103957.63666069337</v>
      </c>
    </row>
    <row r="283" spans="1:36" x14ac:dyDescent="0.3">
      <c r="A283" s="48">
        <v>25.2</v>
      </c>
      <c r="B283" s="90">
        <f t="shared" si="34"/>
        <v>40912.851519406817</v>
      </c>
      <c r="C283" s="62">
        <v>25.2</v>
      </c>
      <c r="D283" s="63">
        <f>IF($C283&gt;$G$6,IF('Silo Levels'!$L$10="Pumping",((PI()*((($C$5+$G$6)-$C283)*($O$6/($O$5/2)))^2*((($O$6+$G$6)-$C283))/3)*$D$29)+(((PI()*((($C$5+$G$6)-$C283)*($O$6/($O$5/2)))^2*(((($C$5+$G$6)-$C283)*($O$6/($O$5/2)))*$AZ$3))/3)*$D$29),(((PI()*((($C$5+$G$6)-$C283)*($O$6/($O$5/2)))^2*((($O$6+$G$6)-$C283)/3))*$D$29)-((PI()*((($C$5+$G$6)-$C283)*($O$6/($O$5/2)))^2*(((($C$5+$G$6)-$C283)*($O$6/($O$5/2)))*$AZ$3)/3)*$D$29))),IF('Silo Levels'!$L$10="Pumping",(($D$4*$D$29)+((PI()*(($C$7/2)^2)*(G$6-$C283))*$D$29))+((($D$4+$H$4)/3)*$BF$3)+(((PI()*($C$7/2)^2*(($C$7/2)*$AZ$3))/3)*$D$29),(($D$4*$D$29)+((PI()*(($C$7/2)^2)*($G$6-$C283))*$D$29))+((($D$4+$H$4)/3)*$BF$3)-(((PI()*($C$7/2)^2*(($C$7/2)*$AZ$3))/3)*$D$29)))</f>
        <v>37857.34476970062</v>
      </c>
      <c r="E283" s="73">
        <v>25.2</v>
      </c>
      <c r="F283" s="90">
        <f t="shared" si="35"/>
        <v>35750.153350605709</v>
      </c>
      <c r="G283" s="62">
        <v>25.2</v>
      </c>
      <c r="H283" s="63">
        <f>IF($G283&gt;$G$6,IF('Silo Levels'!$L$11="Pumping",((PI()*((($C$5+$G$6)-$G283)*($O$6/($O$5/2)))^2*((($O$6+$G$6)-$G283))/3)*$H$29)+(((PI()*((($C$5+$G$6)-$G283)*($O$6/($O$5/2)))^2*(((($C$5+$G$6)-$G283)*($O$6/($O$5/2)))*$AZ$4))/3)*$H$29),(((PI()*((($C$5+$G$6)-$G283)*($O$6/($O$5/2)))^2*((($O$6+$G$6)-$G283)/3))*$H$29)-((PI()*((($C$5+$G$6)-$G283)*($O$6/($O$5/2)))^2*(((($C$5+$G$6)-$G283)*($O$6/($O$5/2)))*$AZ$4)/3)*$H$29))),IF('Silo Levels'!$L$11="Pumping",(($D$4*$H$29)+((PI()*(($C$7/2)^2)*(G$6-$G283))*$H$29))+((($D$4+$H$4)/3)*$BF$4)+(((PI()*($C$7/2)^2*(($C$7/2)*$AZ$4))/3)*$H$29),(($D$4*$H$29)+((PI()*(($C$7/2)^2)*($G$6-$G283))*$H$29))+((($D$4+$H$4)/3)*$BF$4)-(((PI()*($C$7/2)^2*(($C$7/2)*$AZ$4))/3)*$H$29)))</f>
        <v>33086.378235477227</v>
      </c>
      <c r="I283" s="73">
        <v>25.2</v>
      </c>
      <c r="J283" s="85">
        <f t="shared" si="36"/>
        <v>215382.03068598275</v>
      </c>
      <c r="K283" s="57">
        <v>25.2</v>
      </c>
      <c r="L283" s="86">
        <f>IF($K283&gt;$G$13,IF('Silo Levels'!$L$12="Pumping",((PI()*((($C$12+$G$13)-$K283)*($O$13/($O$12/2)))^2*((($O$13+$G$13)-$K283))/3)*$L$29)+(((PI()*((($C$12+$G$13)-$K283)*($O$13/($O$12/2)))^2*(((($C$12+$G$13)-$K283)*($O$13/($O$12/2)))*$AZ$5))/3)*$L$29),(((PI()*((($C$12+$G$13)-$K283)*($O$13/($O$12/2)))^2*((($O$13+$G$13)-$K283)/3))*$L$29)-((PI()*((($C$12+$G$13)-$K283)*($O$13/($O$12/2)))^2*(((($C$12+$G$13)-$K283)*($O$13/($O$12/2)))*$AZ$5)/3)*$L$29))),IF('Silo Levels'!$L$12="Pumping",(($D$11*$L$29)+((PI()*(($C$14/2)^2)*($G$13-$K283))*$L$29))+((($D$11+$H$11)/3)*$BE$5)+(((PI()*($C$14/2)^2*(($C$14/2)*$AZ$5))/3)*$L$29),(($D$11*$L$29)+((PI()*(($C$14/2)^2)*($G$13-$K283))*$L$29))+((($D$11+$H$11)/3)*$BE$5)-(((PI()*($C$14/2)^2*(($C$14/2)*$AZ$5))/3)*$L$29)))</f>
        <v>201184.02400638332</v>
      </c>
      <c r="M283" s="73">
        <v>25.2</v>
      </c>
      <c r="N283" s="85">
        <f t="shared" si="28"/>
        <v>115131.48480376731</v>
      </c>
      <c r="O283" s="57">
        <v>25.2</v>
      </c>
      <c r="P283" s="86">
        <f>IF($O283&gt;$G$20,IF('Silo Levels'!$L$13="Pumping",((PI()*((($C$19+$G$20)-$O283)*($O$20/($O$19/2)))^2*((($O$20+$G$20)-$O283))/3)*$P$29)+(((PI()*((($C$19+$G$20)-$O283)*($O$20/($O$19/2)))^2*(((($C$19+$G$20)-$O283)*($O$20/($O$19/2)))*$AZ$6))/3)*$P$29),(((PI()*((($C$19+$G$20)-$O283)*($O$20/($O$19/2)))^2*((($O$20+$G$20)-$O283)/3))*$P$29)-((PI()*((($C$19+$G$20)-$O283)*($O$20/($O$19/2)))^2*(((($C$19+$G$20)-$O283)*($O$20/($O$19/2)))*$AZ$6)/3)*$P$29))),IF('Silo Levels'!$L$13="Pumping",(($D$18*$P$29)+((PI()*(($C$21/2)^2)*($G$20-$O283))*$P$29))+((($D$18+$H$18)/3)*$BE$6)+(((PI()*($C$21/2)^2*(($C$21/2)*$AZ$6))/3)*$P$29),(($D$18*$P$29)+((PI()*(($C$21/2)^2)*($G$20-$O283))*$P$29))+((($D$18+$H$18)/3)*$BE$6)-(((PI()*($C$21/2)^2*(($C$21/2)*$AZ$6))/3)*$P$29)))</f>
        <v>111046.28347174254</v>
      </c>
      <c r="Q283" s="73">
        <v>25.2</v>
      </c>
      <c r="R283" s="85">
        <f t="shared" si="29"/>
        <v>112053.05756291741</v>
      </c>
      <c r="S283" s="57">
        <v>25.2</v>
      </c>
      <c r="T283" s="86">
        <f>IF($S283&gt;$G$20,IF('Silo Levels'!$L$14="Pumping",((PI()*((($C$19+$G$20)-$S283)*($O$20/($O$19/2)))^2*((($O$20+$G$20)-$S283))/3)*$T$29)+(((PI()*((($C$19+$G$20)-$S283)*($O$20/($O$19/2)))^2*(((($C$19+$G$20)-$S283)*($O$20/($O$19/2)))*$AZ$7))/3)*$T$29),(((PI()*((($C$19+$G$20)-$S283)*($O$20/($O$19/2)))^2*((($O$20+$G$20)-$S283)/3))*$T$29)-((PI()*((($C$19+$G$20)-$S283)*($O$20/($O$19/2)))^2*(((($C$19+$G$20)-$S283)*($O$20/($O$19/2)))*$AZ$7)/3)*$T$29))),IF('Silo Levels'!$L$14="Pumping",(($D$18*$T$29)+((PI()*(($C$21/2)^2)*($G$20-$S283))*$T$29))+((($D$18+$H$18)/3)*$BE$7)+(((PI()*($C$21/2)^2*(($C$21/2)*$AZ$7))/3)*$T$29),(($D$18*$T$29)+((PI()*(($C$21/2)^2)*($G$20-$S283))*$T$29))+((($D$18+$H$18)/3)*$BE$7)-(((PI()*($C$21/2)^2*(($C$21/2)*$AZ$7))/3)*$T$29)))</f>
        <v>108078.99609178855</v>
      </c>
      <c r="U283" s="73">
        <v>25.2</v>
      </c>
      <c r="V283" s="85">
        <f t="shared" si="30"/>
        <v>109210.24006054144</v>
      </c>
      <c r="W283" s="57">
        <v>25.2</v>
      </c>
      <c r="X283" s="86">
        <f>IF($W283&gt;$G$20,IF('Silo Levels'!$L$15="Pumping",((PI()*((($C$19+$G$20)-$W283)*($O$20/($O$19/2)))^2*((($O$20+$G$20)-$W283))/3)*$X$29)+(((PI()*((($C$19+$G$20)-$W283)*($O$20/($O$19/2)))^2*(((($C$19+$G$20)-$W283)*($O$20/($O$19/2)))*$AZ$8))/3)*$X$29),(((PI()*((($C$19+$G$20)-$W283)*($O$20/($O$19/2)))^2*((($O$20+$G$20)-$W283)/3))*$X$29)-((PI()*((($C$19+$G$20)-$W283)*($O$20/($O$19/2)))^2*(((($C$19+$G$20)-$W283)*($O$20/($O$19/2)))*$AZ$8)/3)*$X$29))),IF('Silo Levels'!$L$15="Pumping",(($D$18*$X$29)+((PI()*(($C$21/2)^2)*($G$20-$W283))*$X$29))+((($D$18+$H$18)/3)*$BE$8)+(((PI()*($C$21/2)^2*(($C$21/2)*$AZ$8))/3)*$X$29),(($D$18*$X$29)+((PI()*(($C$21/2)^2)*($G$20-$W283))*$X$29))+((($D$18+$H$18)/3)*$BE$8)-(((PI()*($C$21/2)^2*(($C$21/2)*$AZ$8))/3)*$X$29)))</f>
        <v>105338.81227767194</v>
      </c>
      <c r="Y283" s="73">
        <v>25.2</v>
      </c>
      <c r="Z283" s="85">
        <f t="shared" si="31"/>
        <v>107514.46996915684</v>
      </c>
      <c r="AA283" s="57">
        <v>25.2</v>
      </c>
      <c r="AB283" s="86">
        <f>IF($AA283&gt;$G$20,IF('Silo Levels'!$L$16="Pumping",((PI()*((($C$19+$G$20)-$AA283)*($O$20/($O$19/2)))^2*((($O$20+$G$20)-$AA283))/3)*$AB$29)+(((PI()*((($C$19+$G$20)-$AA283)*($O$20/($O$19/2)))^2*(((($C$19+$G$20)-$AA283)*($O$20/($O$19/2)))*$AZ$9))/3)*$AB$29),(((PI()*((($C$19+$G$20)-$AA283)*($O$20/($O$19/2)))^2*((($O$20+$G$20)-$AA283)/3))*$AB$29)-((PI()*((($C$19+$G$20)-$AA283)*($O$20/($O$19/2)))^2*(((($C$19+$G$20)-$AA283)*($O$20/($O$19/2)))*$AZ$9)/3)*$AB$29))),IF('Silo Levels'!$L$16="Pumping",(($D$18*$AB$29)+((PI()*(($C$21/2)^2)*($G$20-$AA283))*$AB$29))+((($D$18+$H$18)/3)*$BE$9)+(((PI()*($C$21/2)^2*(($C$21/2)*$AZ$9))/3)*$AB$29),(($D$18*$AB$29)+((PI()*(($C$21/2)^2)*($G$20-$AA283))*$AB$29))+((($D$18+$H$18)/3)*$BE$9)-(((PI()*($C$21/2)^2*(($C$21/2)*$AZ$9))/3)*$AB$29)))</f>
        <v>103704.26424460563</v>
      </c>
      <c r="AC283" s="73">
        <v>25.2</v>
      </c>
      <c r="AD283" s="85">
        <f t="shared" si="32"/>
        <v>106903.12470037979</v>
      </c>
      <c r="AE283" s="57">
        <v>25.2</v>
      </c>
      <c r="AF283" s="86">
        <f>IF($AE283&gt;$G$20,IF('Silo Levels'!$L$17="Pumping",((PI()*((($C$19+$G$20)-$AE283)*($O$20/($O$19/2)))^2*((($O$20+$G$20)-$AE283))/3)*$AF$29)+(((PI()*((($C$19+$G$20)-$AE283)*($O$20/($O$19/2)))^2*(((($C$19+$G$20)-$AE283)*($O$20/($O$19/2)))*$AZ$10))/3)*$AF$29),(((PI()*((($C$19+$G$20)-$AE283)*($O$20/($O$19/2)))^2*((($O$20+$G$20)-$AE283)/3))*$AF$29)-((PI()*((($C$19+$G$20)-$AE283)*($O$20/($O$19/2)))^2*(((($C$19+$G$20)-$AE283)*($O$20/($O$19/2)))*$AZ$10)/3)*$AF$29))),IF('Silo Levels'!$L$17="Pumping",(($D$18*$AF$29)+((PI()*(($C$21/2)^2)*($G$20-$AE283))*$AF$29))+((($D$18+$H$18)/3)*$BE$10)+(((PI()*($C$21/2)^2*(($C$21/2)*$AZ$10))/3)*$AF$29),(($D$18*$AF$29)+((PI()*(($C$21/2)^2)*($G$20-$AE283))*$AF$29))+((($D$18+$H$18)/3)*$BE$10)-(((PI()*($C$21/2)^2*(($C$21/2)*$AZ$10))/3)*$AF$29)))</f>
        <v>103114.99025535393</v>
      </c>
      <c r="AG283" s="73">
        <v>25.2</v>
      </c>
      <c r="AH283" s="85">
        <f t="shared" si="33"/>
        <v>107381.1644592308</v>
      </c>
      <c r="AI283" s="57">
        <v>25.2</v>
      </c>
      <c r="AJ283" s="86">
        <f>IF($AI283&gt;$G$20,IF('Silo Levels'!$L$18="Pumping",((PI()*((($C$19+$G$20)-$AI283)*($O$20/($O$19/2)))^2*((($O$20+$G$20)-$AI283))/3)*$AJ$29)+(((PI()*((($C$19+$G$20)-$AI283)*($O$20/($O$19/2)))^2*(((($C$19+$G$20)-$AI283)*($O$20/($O$19/2)))*$AZ$11))/3)*$AJ$29),(((PI()*((($C$19+$G$20)-$AI283)*($O$20/($O$19/2)))^2*((($O$20+$G$20)-$AI283)/3))*$AJ$29)-((PI()*((($C$19+$G$20)-$AI283)*($O$20/($O$19/2)))^2*(((($C$19+$G$20)-$AI283)*($O$20/($O$19/2)))*$AZ$11)/3)*$AJ$29))),IF('Silo Levels'!$L$18="Pumping",(($D$18*$AJ$29)+((PI()*(($C$21/2)^2)*($G$20-$AI283))*$AJ$29))+((($D$18+$H$18)/3)*$BE$11)+(((PI()*($C$21/2)^2*(($C$21/2)*$AZ$11))/3)*$AJ$29),(($D$18*$AJ$29)+((PI()*(($C$21/2)^2)*($G$20-$AI283))*$AJ$29))+((($D$18+$H$18)/3)*$BE$11)-(((PI()*($C$21/2)^2*(($C$21/2)*$AZ$11))/3)*$AJ$29)))</f>
        <v>103575.77143761869</v>
      </c>
    </row>
    <row r="284" spans="1:36" ht="15" thickBot="1" x14ac:dyDescent="0.35">
      <c r="A284" s="48">
        <v>25.3</v>
      </c>
      <c r="B284" s="91">
        <f t="shared" si="34"/>
        <v>40474.829645879989</v>
      </c>
      <c r="C284" s="64">
        <v>25.3</v>
      </c>
      <c r="D284" s="65">
        <f>IF($C284&gt;$G$6,IF('Silo Levels'!$L$10="Pumping",((PI()*((($C$5+$G$6)-$C284)*($O$6/($O$5/2)))^2*((($O$6+$G$6)-$C284))/3)*$D$29)+(((PI()*((($C$5+$G$6)-$C284)*($O$6/($O$5/2)))^2*(((($C$5+$G$6)-$C284)*($O$6/($O$5/2)))*$AZ$3))/3)*$D$29),(((PI()*((($C$5+$G$6)-$C284)*($O$6/($O$5/2)))^2*((($O$6+$G$6)-$C284)/3))*$D$29)-((PI()*((($C$5+$G$6)-$C284)*($O$6/($O$5/2)))^2*(((($C$5+$G$6)-$C284)*($O$6/($O$5/2)))*$AZ$3)/3)*$D$29))),IF('Silo Levels'!$L$10="Pumping",(($D$4*$D$29)+((PI()*(($C$7/2)^2)*(G$6-$C284))*$D$29))+((($D$4+$H$4)/3)*$BF$3)+(((PI()*($C$7/2)^2*(($C$7/2)*$AZ$3))/3)*$D$29),(($D$4*$D$29)+((PI()*(($C$7/2)^2)*($G$6-$C284))*$D$29))+((($D$4+$H$4)/3)*$BF$3)-(((PI()*($C$7/2)^2*(($C$7/2)*$AZ$3))/3)*$D$29)))</f>
        <v>37419.322896173791</v>
      </c>
      <c r="E284" s="73">
        <v>25.3</v>
      </c>
      <c r="F284" s="91">
        <f t="shared" si="35"/>
        <v>35368.288127531036</v>
      </c>
      <c r="G284" s="64">
        <v>25.3</v>
      </c>
      <c r="H284" s="65">
        <f>IF($G284&gt;$G$6,IF('Silo Levels'!$L$11="Pumping",((PI()*((($C$5+$G$6)-$G284)*($O$6/($O$5/2)))^2*((($O$6+$G$6)-$G284))/3)*$H$29)+(((PI()*((($C$5+$G$6)-$G284)*($O$6/($O$5/2)))^2*(((($C$5+$G$6)-$G284)*($O$6/($O$5/2)))*$AZ$4))/3)*$H$29),(((PI()*((($C$5+$G$6)-$G284)*($O$6/($O$5/2)))^2*((($O$6+$G$6)-$G284)/3))*$H$29)-((PI()*((($C$5+$G$6)-$G284)*($O$6/($O$5/2)))^2*(((($C$5+$G$6)-$G284)*($O$6/($O$5/2)))*$AZ$4)/3)*$H$29))),IF('Silo Levels'!$L$11="Pumping",(($D$4*$H$29)+((PI()*(($C$7/2)^2)*(G$6-$G284))*$H$29))+((($D$4+$H$4)/3)*$BF$4)+(((PI()*($C$7/2)^2*(($C$7/2)*$AZ$4))/3)*$H$29),(($D$4*$H$29)+((PI()*(($C$7/2)^2)*($G$6-$G284))*$H$29))+((($D$4+$H$4)/3)*$BF$4)-(((PI()*($C$7/2)^2*(($C$7/2)*$AZ$4))/3)*$H$29)))</f>
        <v>32704.513012402556</v>
      </c>
      <c r="I284" s="73">
        <v>25.3</v>
      </c>
      <c r="J284" s="85">
        <f t="shared" si="36"/>
        <v>214463.06585235169</v>
      </c>
      <c r="K284" s="57">
        <v>25.3</v>
      </c>
      <c r="L284" s="86">
        <f>IF($K284&gt;$G$13,IF('Silo Levels'!$L$12="Pumping",((PI()*((($C$12+$G$13)-$K284)*($O$13/($O$12/2)))^2*((($O$13+$G$13)-$K284))/3)*$L$29)+(((PI()*((($C$12+$G$13)-$K284)*($O$13/($O$12/2)))^2*(((($C$12+$G$13)-$K284)*($O$13/($O$12/2)))*$AZ$5))/3)*$L$29),(((PI()*((($C$12+$G$13)-$K284)*($O$13/($O$12/2)))^2*((($O$13+$G$13)-$K284)/3))*$L$29)-((PI()*((($C$12+$G$13)-$K284)*($O$13/($O$12/2)))^2*(((($C$12+$G$13)-$K284)*($O$13/($O$12/2)))*$AZ$5)/3)*$L$29))),IF('Silo Levels'!$L$12="Pumping",(($D$11*$L$29)+((PI()*(($C$14/2)^2)*($G$13-$K284))*$L$29))+((($D$11+$H$11)/3)*$BE$5)+(((PI()*($C$14/2)^2*(($C$14/2)*$AZ$5))/3)*$L$29),(($D$11*$L$29)+((PI()*(($C$14/2)^2)*($G$13-$K284))*$L$29))+((($D$11+$H$11)/3)*$BE$5)-(((PI()*($C$14/2)^2*(($C$14/2)*$AZ$5))/3)*$L$29)))</f>
        <v>200265.05917275226</v>
      </c>
      <c r="M284" s="73">
        <v>25.3</v>
      </c>
      <c r="N284" s="85">
        <f t="shared" si="28"/>
        <v>114721.54125546657</v>
      </c>
      <c r="O284" s="57">
        <v>25.3</v>
      </c>
      <c r="P284" s="86">
        <f>IF($O284&gt;$G$20,IF('Silo Levels'!$L$13="Pumping",((PI()*((($C$19+$G$20)-$O284)*($O$20/($O$19/2)))^2*((($O$20+$G$20)-$O284))/3)*$P$29)+(((PI()*((($C$19+$G$20)-$O284)*($O$20/($O$19/2)))^2*(((($C$19+$G$20)-$O284)*($O$20/($O$19/2)))*$AZ$6))/3)*$P$29),(((PI()*((($C$19+$G$20)-$O284)*($O$20/($O$19/2)))^2*((($O$20+$G$20)-$O284)/3))*$P$29)-((PI()*((($C$19+$G$20)-$O284)*($O$20/($O$19/2)))^2*(((($C$19+$G$20)-$O284)*($O$20/($O$19/2)))*$AZ$6)/3)*$P$29))),IF('Silo Levels'!$L$13="Pumping",(($D$18*$P$29)+((PI()*(($C$21/2)^2)*($G$20-$O284))*$P$29))+((($D$18+$H$18)/3)*$BE$6)+(((PI()*($C$21/2)^2*(($C$21/2)*$AZ$6))/3)*$P$29),(($D$18*$P$29)+((PI()*(($C$21/2)^2)*($G$20-$O284))*$P$29))+((($D$18+$H$18)/3)*$BE$6)-(((PI()*($C$21/2)^2*(($C$21/2)*$AZ$6))/3)*$P$29)))</f>
        <v>110636.3399234418</v>
      </c>
      <c r="Q284" s="73">
        <v>25.3</v>
      </c>
      <c r="R284" s="85">
        <f t="shared" si="29"/>
        <v>111654.26672539648</v>
      </c>
      <c r="S284" s="57">
        <v>25.3</v>
      </c>
      <c r="T284" s="86">
        <f>IF($S284&gt;$G$20,IF('Silo Levels'!$L$14="Pumping",((PI()*((($C$19+$G$20)-$S284)*($O$20/($O$19/2)))^2*((($O$20+$G$20)-$S284))/3)*$T$29)+(((PI()*((($C$19+$G$20)-$S284)*($O$20/($O$19/2)))^2*(((($C$19+$G$20)-$S284)*($O$20/($O$19/2)))*$AZ$7))/3)*$T$29),(((PI()*((($C$19+$G$20)-$S284)*($O$20/($O$19/2)))^2*((($O$20+$G$20)-$S284)/3))*$T$29)-((PI()*((($C$19+$G$20)-$S284)*($O$20/($O$19/2)))^2*(((($C$19+$G$20)-$S284)*($O$20/($O$19/2)))*$AZ$7)/3)*$T$29))),IF('Silo Levels'!$L$14="Pumping",(($D$18*$T$29)+((PI()*(($C$21/2)^2)*($G$20-$S284))*$T$29))+((($D$18+$H$18)/3)*$BE$7)+(((PI()*($C$21/2)^2*(($C$21/2)*$AZ$7))/3)*$T$29),(($D$18*$T$29)+((PI()*(($C$21/2)^2)*($G$20-$S284))*$T$29))+((($D$18+$H$18)/3)*$BE$7)-(((PI()*($C$21/2)^2*(($C$21/2)*$AZ$7))/3)*$T$29)))</f>
        <v>107680.20525426761</v>
      </c>
      <c r="U284" s="73">
        <v>25.3</v>
      </c>
      <c r="V284" s="85">
        <f t="shared" si="30"/>
        <v>108821.74835271343</v>
      </c>
      <c r="W284" s="57">
        <v>25.3</v>
      </c>
      <c r="X284" s="86">
        <f>IF($W284&gt;$G$20,IF('Silo Levels'!$L$15="Pumping",((PI()*((($C$19+$G$20)-$W284)*($O$20/($O$19/2)))^2*((($O$20+$G$20)-$W284))/3)*$X$29)+(((PI()*((($C$19+$G$20)-$W284)*($O$20/($O$19/2)))^2*(((($C$19+$G$20)-$W284)*($O$20/($O$19/2)))*$AZ$8))/3)*$X$29),(((PI()*((($C$19+$G$20)-$W284)*($O$20/($O$19/2)))^2*((($O$20+$G$20)-$W284)/3))*$X$29)-((PI()*((($C$19+$G$20)-$W284)*($O$20/($O$19/2)))^2*(((($C$19+$G$20)-$W284)*($O$20/($O$19/2)))*$AZ$8)/3)*$X$29))),IF('Silo Levels'!$L$15="Pumping",(($D$18*$X$29)+((PI()*(($C$21/2)^2)*($G$20-$W284))*$X$29))+((($D$18+$H$18)/3)*$BE$8)+(((PI()*($C$21/2)^2*(($C$21/2)*$AZ$8))/3)*$X$29),(($D$18*$X$29)+((PI()*(($C$21/2)^2)*($G$20-$W284))*$X$29))+((($D$18+$H$18)/3)*$BE$8)-(((PI()*($C$21/2)^2*(($C$21/2)*$AZ$8))/3)*$X$29)))</f>
        <v>104950.32056984393</v>
      </c>
      <c r="Y284" s="73">
        <v>25.3</v>
      </c>
      <c r="Z284" s="85">
        <f t="shared" si="31"/>
        <v>107132.12179888829</v>
      </c>
      <c r="AA284" s="57">
        <v>25.3</v>
      </c>
      <c r="AB284" s="86">
        <f>IF($AA284&gt;$G$20,IF('Silo Levels'!$L$16="Pumping",((PI()*((($C$19+$G$20)-$AA284)*($O$20/($O$19/2)))^2*((($O$20+$G$20)-$AA284))/3)*$AB$29)+(((PI()*((($C$19+$G$20)-$AA284)*($O$20/($O$19/2)))^2*(((($C$19+$G$20)-$AA284)*($O$20/($O$19/2)))*$AZ$9))/3)*$AB$29),(((PI()*((($C$19+$G$20)-$AA284)*($O$20/($O$19/2)))^2*((($O$20+$G$20)-$AA284)/3))*$AB$29)-((PI()*((($C$19+$G$20)-$AA284)*($O$20/($O$19/2)))^2*(((($C$19+$G$20)-$AA284)*($O$20/($O$19/2)))*$AZ$9)/3)*$AB$29))),IF('Silo Levels'!$L$16="Pumping",(($D$18*$AB$29)+((PI()*(($C$21/2)^2)*($G$20-$AA284))*$AB$29))+((($D$18+$H$18)/3)*$BE$9)+(((PI()*($C$21/2)^2*(($C$21/2)*$AZ$9))/3)*$AB$29),(($D$18*$AB$29)+((PI()*(($C$21/2)^2)*($G$20-$AA284))*$AB$29))+((($D$18+$H$18)/3)*$BE$9)-(((PI()*($C$21/2)^2*(($C$21/2)*$AZ$9))/3)*$AB$29)))</f>
        <v>103321.91607433707</v>
      </c>
      <c r="AC284" s="73">
        <v>25.3</v>
      </c>
      <c r="AD284" s="85">
        <f t="shared" si="32"/>
        <v>106522.99134840508</v>
      </c>
      <c r="AE284" s="57">
        <v>25.3</v>
      </c>
      <c r="AF284" s="86">
        <f>IF($AE284&gt;$G$20,IF('Silo Levels'!$L$17="Pumping",((PI()*((($C$19+$G$20)-$AE284)*($O$20/($O$19/2)))^2*((($O$20+$G$20)-$AE284))/3)*$AF$29)+(((PI()*((($C$19+$G$20)-$AE284)*($O$20/($O$19/2)))^2*(((($C$19+$G$20)-$AE284)*($O$20/($O$19/2)))*$AZ$10))/3)*$AF$29),(((PI()*((($C$19+$G$20)-$AE284)*($O$20/($O$19/2)))^2*((($O$20+$G$20)-$AE284)/3))*$AF$29)-((PI()*((($C$19+$G$20)-$AE284)*($O$20/($O$19/2)))^2*(((($C$19+$G$20)-$AE284)*($O$20/($O$19/2)))*$AZ$10)/3)*$AF$29))),IF('Silo Levels'!$L$17="Pumping",(($D$18*$AF$29)+((PI()*(($C$21/2)^2)*($G$20-$AE284))*$AF$29))+((($D$18+$H$18)/3)*$BE$10)+(((PI()*($C$21/2)^2*(($C$21/2)*$AZ$10))/3)*$AF$29),(($D$18*$AF$29)+((PI()*(($C$21/2)^2)*($G$20-$AE284))*$AF$29))+((($D$18+$H$18)/3)*$BE$10)-(((PI()*($C$21/2)^2*(($C$21/2)*$AZ$10))/3)*$AF$29)))</f>
        <v>102734.85690337922</v>
      </c>
      <c r="AG284" s="73">
        <v>25.3</v>
      </c>
      <c r="AH284" s="85">
        <f t="shared" si="33"/>
        <v>106999.29923615615</v>
      </c>
      <c r="AI284" s="57">
        <v>25.3</v>
      </c>
      <c r="AJ284" s="86">
        <f>IF($AI284&gt;$G$20,IF('Silo Levels'!$L$18="Pumping",((PI()*((($C$19+$G$20)-$AI284)*($O$20/($O$19/2)))^2*((($O$20+$G$20)-$AI284))/3)*$AJ$29)+(((PI()*((($C$19+$G$20)-$AI284)*($O$20/($O$19/2)))^2*(((($C$19+$G$20)-$AI284)*($O$20/($O$19/2)))*$AZ$11))/3)*$AJ$29),(((PI()*((($C$19+$G$20)-$AI284)*($O$20/($O$19/2)))^2*((($O$20+$G$20)-$AI284)/3))*$AJ$29)-((PI()*((($C$19+$G$20)-$AI284)*($O$20/($O$19/2)))^2*(((($C$19+$G$20)-$AI284)*($O$20/($O$19/2)))*$AZ$11)/3)*$AJ$29))),IF('Silo Levels'!$L$18="Pumping",(($D$18*$AJ$29)+((PI()*(($C$21/2)^2)*($G$20-$AI284))*$AJ$29))+((($D$18+$H$18)/3)*$BE$11)+(((PI()*($C$21/2)^2*(($C$21/2)*$AZ$11))/3)*$AJ$29),(($D$18*$AJ$29)+((PI()*(($C$21/2)^2)*($G$20-$AI284))*$AJ$29))+((($D$18+$H$18)/3)*$BE$11)-(((PI()*($C$21/2)^2*(($C$21/2)*$AZ$11))/3)*$AJ$29)))</f>
        <v>103193.90621454404</v>
      </c>
    </row>
    <row r="285" spans="1:36" x14ac:dyDescent="0.3">
      <c r="A285" s="48">
        <v>25.4</v>
      </c>
      <c r="B285" s="155">
        <f>IF($C285&gt;$G$6,(PI()*((($C$5+$G$6)-$C285)*($O$6/($O$5/2)))^2*((($O$6+$G$6)-$C285)/3))*$D$29,($D$4*$D$29)+((PI()*(($C$7/2)^2)*($G$6-$C285))*$D$29)+((($D$4+$H$4)/3)*$BG$3))</f>
        <v>39393.001969595025</v>
      </c>
      <c r="C285" s="71">
        <v>25.4</v>
      </c>
      <c r="D285" s="156">
        <f>IF($C285&gt;$G$6,IF('Silo Levels'!$L$10="Pumping",((PI()*((($C$5+$G$6)-$C285)*($O$6/($O$5/2)))^2*((($O$6+$G$6)-$C285))/3)*$D$29)+(((PI()*((($C$5+$G$6)-$C285)*($O$6/($O$5/2)))^2*(((($C$5+$G$6)-$C285)*($O$6/($O$5/2)))*$AZ$3))/3)*$D$29),(((PI()*((($C$5+$G$6)-$C285)*($O$6/($O$5/2)))^2*((($O$6+$G$6)-$C285)/3))*$D$29)-((PI()*((($C$5+$G$6)-$C285)*($O$6/($O$5/2)))^2*(((($C$5+$G$6)-$C285)*($O$6/($O$5/2)))*$AZ$3)/3)*$D$29))),IF('Silo Levels'!$L$10="Pumping",(($D$4*$D$29)+((PI()*(($C$7/2)^2)*(G$6-$C285))*$D$29))+((($D$4+$H$4)/3)*$BG$3)+(((PI()*($C$7/2)^2*(($C$7/2)*$AZ$3))/3)*$D$29),(($D$4*$D$29)+((PI()*(($C$7/2)^2)*($G$6-$C285))*$D$29))+((($D$4+$H$4)/3)*$BG$3)-(((PI()*($C$7/2)^2*(($C$7/2)*$AZ$3))/3)*$D$29)))</f>
        <v>36337.495219888828</v>
      </c>
      <c r="E285" s="73">
        <v>25.4</v>
      </c>
      <c r="F285" s="155">
        <f>IF($G285&gt;$G$6,(PI()*((($C$5+$G$6)-$G285)*($O$6/($O$5/2)))^2*((($O$6+$G$6)-$G285)/3))*$H$29,($D$4*$H$29)+((PI()*(($C$7/2)^2)*($G$6-$G285))*$H$29)+((($D$4+$H$4)/3)*$BG$4))</f>
        <v>34342.617101698226</v>
      </c>
      <c r="G285" s="71">
        <v>25.4</v>
      </c>
      <c r="H285" s="156">
        <f>IF($G285&gt;$G$6,IF('Silo Levels'!$L$11="Pumping",((PI()*((($C$5+$G$6)-$G285)*($O$6/($O$5/2)))^2*((($O$6+$G$6)-$G285))/3)*$H$29)+(((PI()*((($C$5+$G$6)-$G285)*($O$6/($O$5/2)))^2*(((($C$5+$G$6)-$G285)*($O$6/($O$5/2)))*$AZ$4))/3)*$H$29),(((PI()*((($C$5+$G$6)-$G285)*($O$6/($O$5/2)))^2*((($O$6+$G$6)-$G285)/3))*$H$29)-((PI()*((($C$5+$G$6)-$G285)*($O$6/($O$5/2)))^2*(((($C$5+$G$6)-$G285)*($O$6/($O$5/2)))*$AZ$4)/3)*$H$29))),IF('Silo Levels'!$L$11="Pumping",(($D$4*$H$29)+((PI()*(($C$7/2)^2)*(G$6-$G285))*$H$29))+((($D$4+$H$4)/3)*$BG$4)+(((PI()*($C$7/2)^2*(($C$7/2)*$AZ$4))/3)*$H$29),(($D$4*$H$29)+((PI()*(($C$7/2)^2)*($G$6-$G285))*$H$29))+((($D$4+$H$4)/3)*$BG$4)-(((PI()*($C$7/2)^2*(($C$7/2)*$AZ$4))/3)*$H$29)))</f>
        <v>31678.841986569747</v>
      </c>
      <c r="I285" s="73">
        <v>25.4</v>
      </c>
      <c r="J285" s="85">
        <f t="shared" si="36"/>
        <v>213544.10101872068</v>
      </c>
      <c r="K285" s="57">
        <v>25.4</v>
      </c>
      <c r="L285" s="86">
        <f>IF($K285&gt;$G$13,IF('Silo Levels'!$L$12="Pumping",((PI()*((($C$12+$G$13)-$K285)*($O$13/($O$12/2)))^2*((($O$13+$G$13)-$K285))/3)*$L$29)+(((PI()*((($C$12+$G$13)-$K285)*($O$13/($O$12/2)))^2*(((($C$12+$G$13)-$K285)*($O$13/($O$12/2)))*$AZ$5))/3)*$L$29),(((PI()*((($C$12+$G$13)-$K285)*($O$13/($O$12/2)))^2*((($O$13+$G$13)-$K285)/3))*$L$29)-((PI()*((($C$12+$G$13)-$K285)*($O$13/($O$12/2)))^2*(((($C$12+$G$13)-$K285)*($O$13/($O$12/2)))*$AZ$5)/3)*$L$29))),IF('Silo Levels'!$L$12="Pumping",(($D$11*$L$29)+((PI()*(($C$14/2)^2)*($G$13-$K285))*$L$29))+((($D$11+$H$11)/3)*$BE$5)+(((PI()*($C$14/2)^2*(($C$14/2)*$AZ$5))/3)*$L$29),(($D$11*$L$29)+((PI()*(($C$14/2)^2)*($G$13-$K285))*$L$29))+((($D$11+$H$11)/3)*$BE$5)-(((PI()*($C$14/2)^2*(($C$14/2)*$AZ$5))/3)*$L$29)))</f>
        <v>199346.09433912125</v>
      </c>
      <c r="M285" s="73">
        <v>25.4</v>
      </c>
      <c r="N285" s="85">
        <f t="shared" si="28"/>
        <v>114311.59770716583</v>
      </c>
      <c r="O285" s="57">
        <v>25.4</v>
      </c>
      <c r="P285" s="86">
        <f>IF($O285&gt;$G$20,IF('Silo Levels'!$L$13="Pumping",((PI()*((($C$19+$G$20)-$O285)*($O$20/($O$19/2)))^2*((($O$20+$G$20)-$O285))/3)*$P$29)+(((PI()*((($C$19+$G$20)-$O285)*($O$20/($O$19/2)))^2*(((($C$19+$G$20)-$O285)*($O$20/($O$19/2)))*$AZ$6))/3)*$P$29),(((PI()*((($C$19+$G$20)-$O285)*($O$20/($O$19/2)))^2*((($O$20+$G$20)-$O285)/3))*$P$29)-((PI()*((($C$19+$G$20)-$O285)*($O$20/($O$19/2)))^2*(((($C$19+$G$20)-$O285)*($O$20/($O$19/2)))*$AZ$6)/3)*$P$29))),IF('Silo Levels'!$L$13="Pumping",(($D$18*$P$29)+((PI()*(($C$21/2)^2)*($G$20-$O285))*$P$29))+((($D$18+$H$18)/3)*$BE$6)+(((PI()*($C$21/2)^2*(($C$21/2)*$AZ$6))/3)*$P$29),(($D$18*$P$29)+((PI()*(($C$21/2)^2)*($G$20-$O285))*$P$29))+((($D$18+$H$18)/3)*$BE$6)-(((PI()*($C$21/2)^2*(($C$21/2)*$AZ$6))/3)*$P$29)))</f>
        <v>110226.39637514106</v>
      </c>
      <c r="Q285" s="73">
        <v>25.4</v>
      </c>
      <c r="R285" s="85">
        <f t="shared" si="29"/>
        <v>111255.47588787554</v>
      </c>
      <c r="S285" s="57">
        <v>25.4</v>
      </c>
      <c r="T285" s="86">
        <f>IF($S285&gt;$G$20,IF('Silo Levels'!$L$14="Pumping",((PI()*((($C$19+$G$20)-$S285)*($O$20/($O$19/2)))^2*((($O$20+$G$20)-$S285))/3)*$T$29)+(((PI()*((($C$19+$G$20)-$S285)*($O$20/($O$19/2)))^2*(((($C$19+$G$20)-$S285)*($O$20/($O$19/2)))*$AZ$7))/3)*$T$29),(((PI()*((($C$19+$G$20)-$S285)*($O$20/($O$19/2)))^2*((($O$20+$G$20)-$S285)/3))*$T$29)-((PI()*((($C$19+$G$20)-$S285)*($O$20/($O$19/2)))^2*(((($C$19+$G$20)-$S285)*($O$20/($O$19/2)))*$AZ$7)/3)*$T$29))),IF('Silo Levels'!$L$14="Pumping",(($D$18*$T$29)+((PI()*(($C$21/2)^2)*($G$20-$S285))*$T$29))+((($D$18+$H$18)/3)*$BE$7)+(((PI()*($C$21/2)^2*(($C$21/2)*$AZ$7))/3)*$T$29),(($D$18*$T$29)+((PI()*(($C$21/2)^2)*($G$20-$S285))*$T$29))+((($D$18+$H$18)/3)*$BE$7)-(((PI()*($C$21/2)^2*(($C$21/2)*$AZ$7))/3)*$T$29)))</f>
        <v>107281.41441674667</v>
      </c>
      <c r="U285" s="73">
        <v>25.4</v>
      </c>
      <c r="V285" s="85">
        <f t="shared" si="30"/>
        <v>108433.25664488542</v>
      </c>
      <c r="W285" s="57">
        <v>25.4</v>
      </c>
      <c r="X285" s="86">
        <f>IF($W285&gt;$G$20,IF('Silo Levels'!$L$15="Pumping",((PI()*((($C$19+$G$20)-$W285)*($O$20/($O$19/2)))^2*((($O$20+$G$20)-$W285))/3)*$X$29)+(((PI()*((($C$19+$G$20)-$W285)*($O$20/($O$19/2)))^2*(((($C$19+$G$20)-$W285)*($O$20/($O$19/2)))*$AZ$8))/3)*$X$29),(((PI()*((($C$19+$G$20)-$W285)*($O$20/($O$19/2)))^2*((($O$20+$G$20)-$W285)/3))*$X$29)-((PI()*((($C$19+$G$20)-$W285)*($O$20/($O$19/2)))^2*(((($C$19+$G$20)-$W285)*($O$20/($O$19/2)))*$AZ$8)/3)*$X$29))),IF('Silo Levels'!$L$15="Pumping",(($D$18*$X$29)+((PI()*(($C$21/2)^2)*($G$20-$W285))*$X$29))+((($D$18+$H$18)/3)*$BE$8)+(((PI()*($C$21/2)^2*(($C$21/2)*$AZ$8))/3)*$X$29),(($D$18*$X$29)+((PI()*(($C$21/2)^2)*($G$20-$W285))*$X$29))+((($D$18+$H$18)/3)*$BE$8)-(((PI()*($C$21/2)^2*(($C$21/2)*$AZ$8))/3)*$X$29)))</f>
        <v>104561.82886201591</v>
      </c>
      <c r="Y285" s="73">
        <v>25.4</v>
      </c>
      <c r="Z285" s="85">
        <f t="shared" si="31"/>
        <v>106749.77362861975</v>
      </c>
      <c r="AA285" s="57">
        <v>25.4</v>
      </c>
      <c r="AB285" s="86">
        <f>IF($AA285&gt;$G$20,IF('Silo Levels'!$L$16="Pumping",((PI()*((($C$19+$G$20)-$AA285)*($O$20/($O$19/2)))^2*((($O$20+$G$20)-$AA285))/3)*$AB$29)+(((PI()*((($C$19+$G$20)-$AA285)*($O$20/($O$19/2)))^2*(((($C$19+$G$20)-$AA285)*($O$20/($O$19/2)))*$AZ$9))/3)*$AB$29),(((PI()*((($C$19+$G$20)-$AA285)*($O$20/($O$19/2)))^2*((($O$20+$G$20)-$AA285)/3))*$AB$29)-((PI()*((($C$19+$G$20)-$AA285)*($O$20/($O$19/2)))^2*(((($C$19+$G$20)-$AA285)*($O$20/($O$19/2)))*$AZ$9)/3)*$AB$29))),IF('Silo Levels'!$L$16="Pumping",(($D$18*$AB$29)+((PI()*(($C$21/2)^2)*($G$20-$AA285))*$AB$29))+((($D$18+$H$18)/3)*$BE$9)+(((PI()*($C$21/2)^2*(($C$21/2)*$AZ$9))/3)*$AB$29),(($D$18*$AB$29)+((PI()*(($C$21/2)^2)*($G$20-$AA285))*$AB$29))+((($D$18+$H$18)/3)*$BE$9)-(((PI()*($C$21/2)^2*(($C$21/2)*$AZ$9))/3)*$AB$29)))</f>
        <v>102939.56790406854</v>
      </c>
      <c r="AC285" s="73">
        <v>25.4</v>
      </c>
      <c r="AD285" s="85">
        <f t="shared" si="32"/>
        <v>106142.85799643036</v>
      </c>
      <c r="AE285" s="57">
        <v>25.4</v>
      </c>
      <c r="AF285" s="86">
        <f>IF($AE285&gt;$G$20,IF('Silo Levels'!$L$17="Pumping",((PI()*((($C$19+$G$20)-$AE285)*($O$20/($O$19/2)))^2*((($O$20+$G$20)-$AE285))/3)*$AF$29)+(((PI()*((($C$19+$G$20)-$AE285)*($O$20/($O$19/2)))^2*(((($C$19+$G$20)-$AE285)*($O$20/($O$19/2)))*$AZ$10))/3)*$AF$29),(((PI()*((($C$19+$G$20)-$AE285)*($O$20/($O$19/2)))^2*((($O$20+$G$20)-$AE285)/3))*$AF$29)-((PI()*((($C$19+$G$20)-$AE285)*($O$20/($O$19/2)))^2*(((($C$19+$G$20)-$AE285)*($O$20/($O$19/2)))*$AZ$10)/3)*$AF$29))),IF('Silo Levels'!$L$17="Pumping",(($D$18*$AF$29)+((PI()*(($C$21/2)^2)*($G$20-$AE285))*$AF$29))+((($D$18+$H$18)/3)*$BE$10)+(((PI()*($C$21/2)^2*(($C$21/2)*$AZ$10))/3)*$AF$29),(($D$18*$AF$29)+((PI()*(($C$21/2)^2)*($G$20-$AE285))*$AF$29))+((($D$18+$H$18)/3)*$BE$10)-(((PI()*($C$21/2)^2*(($C$21/2)*$AZ$10))/3)*$AF$29)))</f>
        <v>102354.7235514045</v>
      </c>
      <c r="AG285" s="73">
        <v>25.4</v>
      </c>
      <c r="AH285" s="85">
        <f t="shared" si="33"/>
        <v>106617.4340130815</v>
      </c>
      <c r="AI285" s="57">
        <v>25.4</v>
      </c>
      <c r="AJ285" s="86">
        <f>IF($AI285&gt;$G$20,IF('Silo Levels'!$L$18="Pumping",((PI()*((($C$19+$G$20)-$AI285)*($O$20/($O$19/2)))^2*((($O$20+$G$20)-$AI285))/3)*$AJ$29)+(((PI()*((($C$19+$G$20)-$AI285)*($O$20/($O$19/2)))^2*(((($C$19+$G$20)-$AI285)*($O$20/($O$19/2)))*$AZ$11))/3)*$AJ$29),(((PI()*((($C$19+$G$20)-$AI285)*($O$20/($O$19/2)))^2*((($O$20+$G$20)-$AI285)/3))*$AJ$29)-((PI()*((($C$19+$G$20)-$AI285)*($O$20/($O$19/2)))^2*(((($C$19+$G$20)-$AI285)*($O$20/($O$19/2)))*$AZ$11)/3)*$AJ$29))),IF('Silo Levels'!$L$18="Pumping",(($D$18*$AJ$29)+((PI()*(($C$21/2)^2)*($G$20-$AI285))*$AJ$29))+((($D$18+$H$18)/3)*$BE$11)+(((PI()*($C$21/2)^2*(($C$21/2)*$AZ$11))/3)*$AJ$29),(($D$18*$AJ$29)+((PI()*(($C$21/2)^2)*($G$20-$AI285))*$AJ$29))+((($D$18+$H$18)/3)*$BE$11)-(((PI()*($C$21/2)^2*(($C$21/2)*$AZ$11))/3)*$AJ$29)))</f>
        <v>102812.04099146939</v>
      </c>
    </row>
    <row r="286" spans="1:36" x14ac:dyDescent="0.3">
      <c r="A286" s="48">
        <v>25.5</v>
      </c>
      <c r="B286" s="92">
        <f t="shared" ref="B286:B349" si="37">IF($C286&gt;$G$6,(PI()*((($C$5+$G$6)-$C286)*($O$6/($O$5/2)))^2*((($O$6+$G$6)-$C286)/3))*$D$29,($D$4*$D$29)+((PI()*(($C$7/2)^2)*($G$6-$C286))*$D$29)+((($D$4+$H$4)/3)*$BG$3))</f>
        <v>38954.980096068197</v>
      </c>
      <c r="C286" s="66">
        <v>25.5</v>
      </c>
      <c r="D286" s="67">
        <f>IF($C286&gt;$G$6,IF('Silo Levels'!$L$10="Pumping",((PI()*((($C$5+$G$6)-$C286)*($O$6/($O$5/2)))^2*((($O$6+$G$6)-$C286))/3)*$D$29)+(((PI()*((($C$5+$G$6)-$C286)*($O$6/($O$5/2)))^2*(((($C$5+$G$6)-$C286)*($O$6/($O$5/2)))*$AZ$3))/3)*$D$29),(((PI()*((($C$5+$G$6)-$C286)*($O$6/($O$5/2)))^2*((($O$6+$G$6)-$C286)/3))*$D$29)-((PI()*((($C$5+$G$6)-$C286)*($O$6/($O$5/2)))^2*(((($C$5+$G$6)-$C286)*($O$6/($O$5/2)))*$AZ$3)/3)*$D$29))),IF('Silo Levels'!$L$10="Pumping",(($D$4*$D$29)+((PI()*(($C$7/2)^2)*(G$6-$C286))*$D$29))+((($D$4+$H$4)/3)*$BG$3)+(((PI()*($C$7/2)^2*(($C$7/2)*$AZ$3))/3)*$D$29),(($D$4*$D$29)+((PI()*(($C$7/2)^2)*($G$6-$C286))*$D$29))+((($D$4+$H$4)/3)*$BG$3)-(((PI()*($C$7/2)^2*(($C$7/2)*$AZ$3))/3)*$D$29)))</f>
        <v>35899.473346362</v>
      </c>
      <c r="E286" s="73">
        <v>25.5</v>
      </c>
      <c r="F286" s="92">
        <f t="shared" ref="F286:F349" si="38">IF($G286&gt;$G$6,(PI()*((($C$5+$G$6)-$G286)*($O$6/($O$5/2)))^2*((($O$6+$G$6)-$G286)/3))*$H$29,($D$4*$H$29)+((PI()*(($C$7/2)^2)*($G$6-$G286))*$H$29)+((($D$4+$H$4)/3)*$BG$4))</f>
        <v>33960.75187862356</v>
      </c>
      <c r="G286" s="66">
        <v>25.5</v>
      </c>
      <c r="H286" s="67">
        <f>IF($G286&gt;$G$6,IF('Silo Levels'!$L$11="Pumping",((PI()*((($C$5+$G$6)-$G286)*($O$6/($O$5/2)))^2*((($O$6+$G$6)-$G286))/3)*$H$29)+(((PI()*((($C$5+$G$6)-$G286)*($O$6/($O$5/2)))^2*(((($C$5+$G$6)-$G286)*($O$6/($O$5/2)))*$AZ$4))/3)*$H$29),(((PI()*((($C$5+$G$6)-$G286)*($O$6/($O$5/2)))^2*((($O$6+$G$6)-$G286)/3))*$H$29)-((PI()*((($C$5+$G$6)-$G286)*($O$6/($O$5/2)))^2*(((($C$5+$G$6)-$G286)*($O$6/($O$5/2)))*$AZ$4)/3)*$H$29))),IF('Silo Levels'!$L$11="Pumping",(($D$4*$H$29)+((PI()*(($C$7/2)^2)*(G$6-$G286))*$H$29))+((($D$4+$H$4)/3)*$BG$4)+(((PI()*($C$7/2)^2*(($C$7/2)*$AZ$4))/3)*$H$29),(($D$4*$H$29)+((PI()*(($C$7/2)^2)*($G$6-$G286))*$H$29))+((($D$4+$H$4)/3)*$BG$4)-(((PI()*($C$7/2)^2*(($C$7/2)*$AZ$4))/3)*$H$29)))</f>
        <v>31296.97676349508</v>
      </c>
      <c r="I286" s="73">
        <v>25.5</v>
      </c>
      <c r="J286" s="85">
        <f t="shared" si="36"/>
        <v>212625.13618508968</v>
      </c>
      <c r="K286" s="57">
        <v>25.5</v>
      </c>
      <c r="L286" s="86">
        <f>IF($K286&gt;$G$13,IF('Silo Levels'!$L$12="Pumping",((PI()*((($C$12+$G$13)-$K286)*($O$13/($O$12/2)))^2*((($O$13+$G$13)-$K286))/3)*$L$29)+(((PI()*((($C$12+$G$13)-$K286)*($O$13/($O$12/2)))^2*(((($C$12+$G$13)-$K286)*($O$13/($O$12/2)))*$AZ$5))/3)*$L$29),(((PI()*((($C$12+$G$13)-$K286)*($O$13/($O$12/2)))^2*((($O$13+$G$13)-$K286)/3))*$L$29)-((PI()*((($C$12+$G$13)-$K286)*($O$13/($O$12/2)))^2*(((($C$12+$G$13)-$K286)*($O$13/($O$12/2)))*$AZ$5)/3)*$L$29))),IF('Silo Levels'!$L$12="Pumping",(($D$11*$L$29)+((PI()*(($C$14/2)^2)*($G$13-$K286))*$L$29))+((($D$11+$H$11)/3)*$BE$5)+(((PI()*($C$14/2)^2*(($C$14/2)*$AZ$5))/3)*$L$29),(($D$11*$L$29)+((PI()*(($C$14/2)^2)*($G$13-$K286))*$L$29))+((($D$11+$H$11)/3)*$BE$5)-(((PI()*($C$14/2)^2*(($C$14/2)*$AZ$5))/3)*$L$29)))</f>
        <v>198427.12950549024</v>
      </c>
      <c r="M286" s="73">
        <v>25.5</v>
      </c>
      <c r="N286" s="85">
        <f t="shared" ref="N286:N315" si="39">IF($O286&gt;$G$20,(PI()*((($C$19+$G$20)-$O286)*($O$20/($O$19/2)))^2*((($O$20+$G$20)-$O286)/3))*$P$29,($D$18*$P$29)+((PI()*(($C$21/2)^2)*($G$20-$O286))*$P$29)+((($D$18+$H$18)/3)*$BE$6))</f>
        <v>113901.65415886509</v>
      </c>
      <c r="O286" s="57">
        <v>25.5</v>
      </c>
      <c r="P286" s="86">
        <f>IF($O286&gt;$G$20,IF('Silo Levels'!$L$13="Pumping",((PI()*((($C$19+$G$20)-$O286)*($O$20/($O$19/2)))^2*((($O$20+$G$20)-$O286))/3)*$P$29)+(((PI()*((($C$19+$G$20)-$O286)*($O$20/($O$19/2)))^2*(((($C$19+$G$20)-$O286)*($O$20/($O$19/2)))*$AZ$6))/3)*$P$29),(((PI()*((($C$19+$G$20)-$O286)*($O$20/($O$19/2)))^2*((($O$20+$G$20)-$O286)/3))*$P$29)-((PI()*((($C$19+$G$20)-$O286)*($O$20/($O$19/2)))^2*(((($C$19+$G$20)-$O286)*($O$20/($O$19/2)))*$AZ$6)/3)*$P$29))),IF('Silo Levels'!$L$13="Pumping",(($D$18*$P$29)+((PI()*(($C$21/2)^2)*($G$20-$O286))*$P$29))+((($D$18+$H$18)/3)*$BE$6)+(((PI()*($C$21/2)^2*(($C$21/2)*$AZ$6))/3)*$P$29),(($D$18*$P$29)+((PI()*(($C$21/2)^2)*($G$20-$O286))*$P$29))+((($D$18+$H$18)/3)*$BE$6)-(((PI()*($C$21/2)^2*(($C$21/2)*$AZ$6))/3)*$P$29)))</f>
        <v>109816.45282684032</v>
      </c>
      <c r="Q286" s="73">
        <v>25.5</v>
      </c>
      <c r="R286" s="85">
        <f t="shared" ref="R286:R315" si="40">IF($S286&gt;$G$20,(PI()*((($C$19+$G$20)-$S286)*($O$20/($O$19/2)))^2*((($O$20+$G$20)-$S286)/3))*$T$29,($D$18*$T$29)+((PI()*(($C$21/2)^2)*($G$20-$S286))*$T$29)+((($D$18+$H$18)/3)*$BE$7))</f>
        <v>110856.68505035459</v>
      </c>
      <c r="S286" s="57">
        <v>25.5</v>
      </c>
      <c r="T286" s="86">
        <f>IF($S286&gt;$G$20,IF('Silo Levels'!$L$14="Pumping",((PI()*((($C$19+$G$20)-$S286)*($O$20/($O$19/2)))^2*((($O$20+$G$20)-$S286))/3)*$T$29)+(((PI()*((($C$19+$G$20)-$S286)*($O$20/($O$19/2)))^2*(((($C$19+$G$20)-$S286)*($O$20/($O$19/2)))*$AZ$7))/3)*$T$29),(((PI()*((($C$19+$G$20)-$S286)*($O$20/($O$19/2)))^2*((($O$20+$G$20)-$S286)/3))*$T$29)-((PI()*((($C$19+$G$20)-$S286)*($O$20/($O$19/2)))^2*(((($C$19+$G$20)-$S286)*($O$20/($O$19/2)))*$AZ$7)/3)*$T$29))),IF('Silo Levels'!$L$14="Pumping",(($D$18*$T$29)+((PI()*(($C$21/2)^2)*($G$20-$S286))*$T$29))+((($D$18+$H$18)/3)*$BE$7)+(((PI()*($C$21/2)^2*(($C$21/2)*$AZ$7))/3)*$T$29),(($D$18*$T$29)+((PI()*(($C$21/2)^2)*($G$20-$S286))*$T$29))+((($D$18+$H$18)/3)*$BE$7)-(((PI()*($C$21/2)^2*(($C$21/2)*$AZ$7))/3)*$T$29)))</f>
        <v>106882.62357922572</v>
      </c>
      <c r="U286" s="73">
        <v>25.5</v>
      </c>
      <c r="V286" s="85">
        <f t="shared" ref="V286:V315" si="41">IF($W286&gt;$G$20,(PI()*((($C$19+$G$20)-$W286)*($O$20/($O$19/2)))^2*((($O$20+$G$20)-$W286)/3))*$X$29,($D$18*$X$29)+((PI()*(($C$21/2)^2)*($G$20-$W286))*$X$29)+((($D$18+$H$18)/3)*$BE$8))</f>
        <v>108044.76493705738</v>
      </c>
      <c r="W286" s="57">
        <v>25.5</v>
      </c>
      <c r="X286" s="86">
        <f>IF($W286&gt;$G$20,IF('Silo Levels'!$L$15="Pumping",((PI()*((($C$19+$G$20)-$W286)*($O$20/($O$19/2)))^2*((($O$20+$G$20)-$W286))/3)*$X$29)+(((PI()*((($C$19+$G$20)-$W286)*($O$20/($O$19/2)))^2*(((($C$19+$G$20)-$W286)*($O$20/($O$19/2)))*$AZ$8))/3)*$X$29),(((PI()*((($C$19+$G$20)-$W286)*($O$20/($O$19/2)))^2*((($O$20+$G$20)-$W286)/3))*$X$29)-((PI()*((($C$19+$G$20)-$W286)*($O$20/($O$19/2)))^2*(((($C$19+$G$20)-$W286)*($O$20/($O$19/2)))*$AZ$8)/3)*$X$29))),IF('Silo Levels'!$L$15="Pumping",(($D$18*$X$29)+((PI()*(($C$21/2)^2)*($G$20-$W286))*$X$29))+((($D$18+$H$18)/3)*$BE$8)+(((PI()*($C$21/2)^2*(($C$21/2)*$AZ$8))/3)*$X$29),(($D$18*$X$29)+((PI()*(($C$21/2)^2)*($G$20-$W286))*$X$29))+((($D$18+$H$18)/3)*$BE$8)-(((PI()*($C$21/2)^2*(($C$21/2)*$AZ$8))/3)*$X$29)))</f>
        <v>104173.33715418787</v>
      </c>
      <c r="Y286" s="73">
        <v>25.5</v>
      </c>
      <c r="Z286" s="85">
        <f t="shared" ref="Z286:Z315" si="42">IF($AA286&gt;$G$20,(PI()*((($C$19+$G$20)-$AA286)*($O$20/($O$19/2)))^2*((($O$20+$G$20)-$AA286)/3))*$AB$29,($D$18*$AB$29)+((PI()*(($C$21/2)^2)*($G$20-$AA286))*$AB$29)+((($D$18+$H$18)/3)*$BE$9))</f>
        <v>106367.42545835118</v>
      </c>
      <c r="AA286" s="57">
        <v>25.5</v>
      </c>
      <c r="AB286" s="86">
        <f>IF($AA286&gt;$G$20,IF('Silo Levels'!$L$16="Pumping",((PI()*((($C$19+$G$20)-$AA286)*($O$20/($O$19/2)))^2*((($O$20+$G$20)-$AA286))/3)*$AB$29)+(((PI()*((($C$19+$G$20)-$AA286)*($O$20/($O$19/2)))^2*(((($C$19+$G$20)-$AA286)*($O$20/($O$19/2)))*$AZ$9))/3)*$AB$29),(((PI()*((($C$19+$G$20)-$AA286)*($O$20/($O$19/2)))^2*((($O$20+$G$20)-$AA286)/3))*$AB$29)-((PI()*((($C$19+$G$20)-$AA286)*($O$20/($O$19/2)))^2*(((($C$19+$G$20)-$AA286)*($O$20/($O$19/2)))*$AZ$9)/3)*$AB$29))),IF('Silo Levels'!$L$16="Pumping",(($D$18*$AB$29)+((PI()*(($C$21/2)^2)*($G$20-$AA286))*$AB$29))+((($D$18+$H$18)/3)*$BE$9)+(((PI()*($C$21/2)^2*(($C$21/2)*$AZ$9))/3)*$AB$29),(($D$18*$AB$29)+((PI()*(($C$21/2)^2)*($G$20-$AA286))*$AB$29))+((($D$18+$H$18)/3)*$BE$9)-(((PI()*($C$21/2)^2*(($C$21/2)*$AZ$9))/3)*$AB$29)))</f>
        <v>102557.21973379997</v>
      </c>
      <c r="AC286" s="73">
        <v>25.5</v>
      </c>
      <c r="AD286" s="85">
        <f t="shared" ref="AD286:AD315" si="43">IF($AE286&gt;$G$20,(PI()*((($C$19+$G$20)-$AE286)*($O$20/($O$19/2)))^2*((($O$20+$G$20)-$AE286)/3))*$AF$29,($D$18*$AF$29)+((PI()*(($C$21/2)^2)*($G$20-$AE286))*$AF$29)+((($D$18+$H$18)/3)*$BE$10))</f>
        <v>105762.72464445564</v>
      </c>
      <c r="AE286" s="57">
        <v>25.5</v>
      </c>
      <c r="AF286" s="86">
        <f>IF($AE286&gt;$G$20,IF('Silo Levels'!$L$17="Pumping",((PI()*((($C$19+$G$20)-$AE286)*($O$20/($O$19/2)))^2*((($O$20+$G$20)-$AE286))/3)*$AF$29)+(((PI()*((($C$19+$G$20)-$AE286)*($O$20/($O$19/2)))^2*(((($C$19+$G$20)-$AE286)*($O$20/($O$19/2)))*$AZ$10))/3)*$AF$29),(((PI()*((($C$19+$G$20)-$AE286)*($O$20/($O$19/2)))^2*((($O$20+$G$20)-$AE286)/3))*$AF$29)-((PI()*((($C$19+$G$20)-$AE286)*($O$20/($O$19/2)))^2*(((($C$19+$G$20)-$AE286)*($O$20/($O$19/2)))*$AZ$10)/3)*$AF$29))),IF('Silo Levels'!$L$17="Pumping",(($D$18*$AF$29)+((PI()*(($C$21/2)^2)*($G$20-$AE286))*$AF$29))+((($D$18+$H$18)/3)*$BE$10)+(((PI()*($C$21/2)^2*(($C$21/2)*$AZ$10))/3)*$AF$29),(($D$18*$AF$29)+((PI()*(($C$21/2)^2)*($G$20-$AE286))*$AF$29))+((($D$18+$H$18)/3)*$BE$10)-(((PI()*($C$21/2)^2*(($C$21/2)*$AZ$10))/3)*$AF$29)))</f>
        <v>101974.59019942977</v>
      </c>
      <c r="AG286" s="73">
        <v>25.5</v>
      </c>
      <c r="AH286" s="85">
        <f t="shared" ref="AH286:AH315" si="44">IF($AI286&gt;$G$20,(PI()*((($C$19+$G$20)-$AI286)*($O$20/($O$19/2)))^2*((($O$20+$G$20)-$AI286)/3))*$AJ$29,($D$18*$AJ$29)+((PI()*(($C$21/2)^2)*($G$20-$AI286))*$AJ$29)+((($D$18+$H$18)/3)*$BE$11))</f>
        <v>106235.56879000682</v>
      </c>
      <c r="AI286" s="57">
        <v>25.5</v>
      </c>
      <c r="AJ286" s="86">
        <f>IF($AI286&gt;$G$20,IF('Silo Levels'!$L$18="Pumping",((PI()*((($C$19+$G$20)-$AI286)*($O$20/($O$19/2)))^2*((($O$20+$G$20)-$AI286))/3)*$AJ$29)+(((PI()*((($C$19+$G$20)-$AI286)*($O$20/($O$19/2)))^2*(((($C$19+$G$20)-$AI286)*($O$20/($O$19/2)))*$AZ$11))/3)*$AJ$29),(((PI()*((($C$19+$G$20)-$AI286)*($O$20/($O$19/2)))^2*((($O$20+$G$20)-$AI286)/3))*$AJ$29)-((PI()*((($C$19+$G$20)-$AI286)*($O$20/($O$19/2)))^2*(((($C$19+$G$20)-$AI286)*($O$20/($O$19/2)))*$AZ$11)/3)*$AJ$29))),IF('Silo Levels'!$L$18="Pumping",(($D$18*$AJ$29)+((PI()*(($C$21/2)^2)*($G$20-$AI286))*$AJ$29))+((($D$18+$H$18)/3)*$BE$11)+(((PI()*($C$21/2)^2*(($C$21/2)*$AZ$11))/3)*$AJ$29),(($D$18*$AJ$29)+((PI()*(($C$21/2)^2)*($G$20-$AI286))*$AJ$29))+((($D$18+$H$18)/3)*$BE$11)-(((PI()*($C$21/2)^2*(($C$21/2)*$AZ$11))/3)*$AJ$29)))</f>
        <v>102430.17576839471</v>
      </c>
    </row>
    <row r="287" spans="1:36" x14ac:dyDescent="0.3">
      <c r="A287" s="48">
        <v>25.6</v>
      </c>
      <c r="B287" s="92">
        <f t="shared" si="37"/>
        <v>38516.958222541369</v>
      </c>
      <c r="C287" s="66">
        <v>25.6</v>
      </c>
      <c r="D287" s="67">
        <f>IF($C287&gt;$G$6,IF('Silo Levels'!$L$10="Pumping",((PI()*((($C$5+$G$6)-$C287)*($O$6/($O$5/2)))^2*((($O$6+$G$6)-$C287))/3)*$D$29)+(((PI()*((($C$5+$G$6)-$C287)*($O$6/($O$5/2)))^2*(((($C$5+$G$6)-$C287)*($O$6/($O$5/2)))*$AZ$3))/3)*$D$29),(((PI()*((($C$5+$G$6)-$C287)*($O$6/($O$5/2)))^2*((($O$6+$G$6)-$C287)/3))*$D$29)-((PI()*((($C$5+$G$6)-$C287)*($O$6/($O$5/2)))^2*(((($C$5+$G$6)-$C287)*($O$6/($O$5/2)))*$AZ$3)/3)*$D$29))),IF('Silo Levels'!$L$10="Pumping",(($D$4*$D$29)+((PI()*(($C$7/2)^2)*(G$6-$C287))*$D$29))+((($D$4+$H$4)/3)*$BG$3)+(((PI()*($C$7/2)^2*(($C$7/2)*$AZ$3))/3)*$D$29),(($D$4*$D$29)+((PI()*(($C$7/2)^2)*($G$6-$C287))*$D$29))+((($D$4+$H$4)/3)*$BG$3)-(((PI()*($C$7/2)^2*(($C$7/2)*$AZ$3))/3)*$D$29)))</f>
        <v>35461.451472835171</v>
      </c>
      <c r="E287" s="73">
        <v>25.6</v>
      </c>
      <c r="F287" s="92">
        <f t="shared" si="38"/>
        <v>33578.886655548886</v>
      </c>
      <c r="G287" s="66">
        <v>25.6</v>
      </c>
      <c r="H287" s="67">
        <f>IF($G287&gt;$G$6,IF('Silo Levels'!$L$11="Pumping",((PI()*((($C$5+$G$6)-$G287)*($O$6/($O$5/2)))^2*((($O$6+$G$6)-$G287))/3)*$H$29)+(((PI()*((($C$5+$G$6)-$G287)*($O$6/($O$5/2)))^2*(((($C$5+$G$6)-$G287)*($O$6/($O$5/2)))*$AZ$4))/3)*$H$29),(((PI()*((($C$5+$G$6)-$G287)*($O$6/($O$5/2)))^2*((($O$6+$G$6)-$G287)/3))*$H$29)-((PI()*((($C$5+$G$6)-$G287)*($O$6/($O$5/2)))^2*(((($C$5+$G$6)-$G287)*($O$6/($O$5/2)))*$AZ$4)/3)*$H$29))),IF('Silo Levels'!$L$11="Pumping",(($D$4*$H$29)+((PI()*(($C$7/2)^2)*(G$6-$G287))*$H$29))+((($D$4+$H$4)/3)*$BG$4)+(((PI()*($C$7/2)^2*(($C$7/2)*$AZ$4))/3)*$H$29),(($D$4*$H$29)+((PI()*(($C$7/2)^2)*($G$6-$G287))*$H$29))+((($D$4+$H$4)/3)*$BG$4)-(((PI()*($C$7/2)^2*(($C$7/2)*$AZ$4))/3)*$H$29)))</f>
        <v>30915.111540420407</v>
      </c>
      <c r="I287" s="73">
        <v>25.6</v>
      </c>
      <c r="J287" s="85">
        <f t="shared" si="36"/>
        <v>211706.17135145862</v>
      </c>
      <c r="K287" s="57">
        <v>25.6</v>
      </c>
      <c r="L287" s="86">
        <f>IF($K287&gt;$G$13,IF('Silo Levels'!$L$12="Pumping",((PI()*((($C$12+$G$13)-$K287)*($O$13/($O$12/2)))^2*((($O$13+$G$13)-$K287))/3)*$L$29)+(((PI()*((($C$12+$G$13)-$K287)*($O$13/($O$12/2)))^2*(((($C$12+$G$13)-$K287)*($O$13/($O$12/2)))*$AZ$5))/3)*$L$29),(((PI()*((($C$12+$G$13)-$K287)*($O$13/($O$12/2)))^2*((($O$13+$G$13)-$K287)/3))*$L$29)-((PI()*((($C$12+$G$13)-$K287)*($O$13/($O$12/2)))^2*(((($C$12+$G$13)-$K287)*($O$13/($O$12/2)))*$AZ$5)/3)*$L$29))),IF('Silo Levels'!$L$12="Pumping",(($D$11*$L$29)+((PI()*(($C$14/2)^2)*($G$13-$K287))*$L$29))+((($D$11+$H$11)/3)*$BE$5)+(((PI()*($C$14/2)^2*(($C$14/2)*$AZ$5))/3)*$L$29),(($D$11*$L$29)+((PI()*(($C$14/2)^2)*($G$13-$K287))*$L$29))+((($D$11+$H$11)/3)*$BE$5)-(((PI()*($C$14/2)^2*(($C$14/2)*$AZ$5))/3)*$L$29)))</f>
        <v>197508.16467185918</v>
      </c>
      <c r="M287" s="73">
        <v>25.6</v>
      </c>
      <c r="N287" s="85">
        <f t="shared" si="39"/>
        <v>113491.71061056433</v>
      </c>
      <c r="O287" s="57">
        <v>25.6</v>
      </c>
      <c r="P287" s="86">
        <f>IF($O287&gt;$G$20,IF('Silo Levels'!$L$13="Pumping",((PI()*((($C$19+$G$20)-$O287)*($O$20/($O$19/2)))^2*((($O$20+$G$20)-$O287))/3)*$P$29)+(((PI()*((($C$19+$G$20)-$O287)*($O$20/($O$19/2)))^2*(((($C$19+$G$20)-$O287)*($O$20/($O$19/2)))*$AZ$6))/3)*$P$29),(((PI()*((($C$19+$G$20)-$O287)*($O$20/($O$19/2)))^2*((($O$20+$G$20)-$O287)/3))*$P$29)-((PI()*((($C$19+$G$20)-$O287)*($O$20/($O$19/2)))^2*(((($C$19+$G$20)-$O287)*($O$20/($O$19/2)))*$AZ$6)/3)*$P$29))),IF('Silo Levels'!$L$13="Pumping",(($D$18*$P$29)+((PI()*(($C$21/2)^2)*($G$20-$O287))*$P$29))+((($D$18+$H$18)/3)*$BE$6)+(((PI()*($C$21/2)^2*(($C$21/2)*$AZ$6))/3)*$P$29),(($D$18*$P$29)+((PI()*(($C$21/2)^2)*($G$20-$O287))*$P$29))+((($D$18+$H$18)/3)*$BE$6)-(((PI()*($C$21/2)^2*(($C$21/2)*$AZ$6))/3)*$P$29)))</f>
        <v>109406.50927853957</v>
      </c>
      <c r="Q287" s="73">
        <v>25.6</v>
      </c>
      <c r="R287" s="85">
        <f t="shared" si="40"/>
        <v>110457.89421283363</v>
      </c>
      <c r="S287" s="57">
        <v>25.6</v>
      </c>
      <c r="T287" s="86">
        <f>IF($S287&gt;$G$20,IF('Silo Levels'!$L$14="Pumping",((PI()*((($C$19+$G$20)-$S287)*($O$20/($O$19/2)))^2*((($O$20+$G$20)-$S287))/3)*$T$29)+(((PI()*((($C$19+$G$20)-$S287)*($O$20/($O$19/2)))^2*(((($C$19+$G$20)-$S287)*($O$20/($O$19/2)))*$AZ$7))/3)*$T$29),(((PI()*((($C$19+$G$20)-$S287)*($O$20/($O$19/2)))^2*((($O$20+$G$20)-$S287)/3))*$T$29)-((PI()*((($C$19+$G$20)-$S287)*($O$20/($O$19/2)))^2*(((($C$19+$G$20)-$S287)*($O$20/($O$19/2)))*$AZ$7)/3)*$T$29))),IF('Silo Levels'!$L$14="Pumping",(($D$18*$T$29)+((PI()*(($C$21/2)^2)*($G$20-$S287))*$T$29))+((($D$18+$H$18)/3)*$BE$7)+(((PI()*($C$21/2)^2*(($C$21/2)*$AZ$7))/3)*$T$29),(($D$18*$T$29)+((PI()*(($C$21/2)^2)*($G$20-$S287))*$T$29))+((($D$18+$H$18)/3)*$BE$7)-(((PI()*($C$21/2)^2*(($C$21/2)*$AZ$7))/3)*$T$29)))</f>
        <v>106483.83274170477</v>
      </c>
      <c r="U287" s="73">
        <v>25.6</v>
      </c>
      <c r="V287" s="85">
        <f t="shared" si="41"/>
        <v>107656.27322922935</v>
      </c>
      <c r="W287" s="57">
        <v>25.6</v>
      </c>
      <c r="X287" s="86">
        <f>IF($W287&gt;$G$20,IF('Silo Levels'!$L$15="Pumping",((PI()*((($C$19+$G$20)-$W287)*($O$20/($O$19/2)))^2*((($O$20+$G$20)-$W287))/3)*$X$29)+(((PI()*((($C$19+$G$20)-$W287)*($O$20/($O$19/2)))^2*(((($C$19+$G$20)-$W287)*($O$20/($O$19/2)))*$AZ$8))/3)*$X$29),(((PI()*((($C$19+$G$20)-$W287)*($O$20/($O$19/2)))^2*((($O$20+$G$20)-$W287)/3))*$X$29)-((PI()*((($C$19+$G$20)-$W287)*($O$20/($O$19/2)))^2*(((($C$19+$G$20)-$W287)*($O$20/($O$19/2)))*$AZ$8)/3)*$X$29))),IF('Silo Levels'!$L$15="Pumping",(($D$18*$X$29)+((PI()*(($C$21/2)^2)*($G$20-$W287))*$X$29))+((($D$18+$H$18)/3)*$BE$8)+(((PI()*($C$21/2)^2*(($C$21/2)*$AZ$8))/3)*$X$29),(($D$18*$X$29)+((PI()*(($C$21/2)^2)*($G$20-$W287))*$X$29))+((($D$18+$H$18)/3)*$BE$8)-(((PI()*($C$21/2)^2*(($C$21/2)*$AZ$8))/3)*$X$29)))</f>
        <v>103784.84544635985</v>
      </c>
      <c r="Y287" s="73">
        <v>25.6</v>
      </c>
      <c r="Z287" s="85">
        <f t="shared" si="42"/>
        <v>105985.07728808261</v>
      </c>
      <c r="AA287" s="57">
        <v>25.6</v>
      </c>
      <c r="AB287" s="86">
        <f>IF($AA287&gt;$G$20,IF('Silo Levels'!$L$16="Pumping",((PI()*((($C$19+$G$20)-$AA287)*($O$20/($O$19/2)))^2*((($O$20+$G$20)-$AA287))/3)*$AB$29)+(((PI()*((($C$19+$G$20)-$AA287)*($O$20/($O$19/2)))^2*(((($C$19+$G$20)-$AA287)*($O$20/($O$19/2)))*$AZ$9))/3)*$AB$29),(((PI()*((($C$19+$G$20)-$AA287)*($O$20/($O$19/2)))^2*((($O$20+$G$20)-$AA287)/3))*$AB$29)-((PI()*((($C$19+$G$20)-$AA287)*($O$20/($O$19/2)))^2*(((($C$19+$G$20)-$AA287)*($O$20/($O$19/2)))*$AZ$9)/3)*$AB$29))),IF('Silo Levels'!$L$16="Pumping",(($D$18*$AB$29)+((PI()*(($C$21/2)^2)*($G$20-$AA287))*$AB$29))+((($D$18+$H$18)/3)*$BE$9)+(((PI()*($C$21/2)^2*(($C$21/2)*$AZ$9))/3)*$AB$29),(($D$18*$AB$29)+((PI()*(($C$21/2)^2)*($G$20-$AA287))*$AB$29))+((($D$18+$H$18)/3)*$BE$9)-(((PI()*($C$21/2)^2*(($C$21/2)*$AZ$9))/3)*$AB$29)))</f>
        <v>102174.8715635314</v>
      </c>
      <c r="AC287" s="73">
        <v>25.6</v>
      </c>
      <c r="AD287" s="85">
        <f t="shared" si="43"/>
        <v>105382.59129248089</v>
      </c>
      <c r="AE287" s="57">
        <v>25.6</v>
      </c>
      <c r="AF287" s="86">
        <f>IF($AE287&gt;$G$20,IF('Silo Levels'!$L$17="Pumping",((PI()*((($C$19+$G$20)-$AE287)*($O$20/($O$19/2)))^2*((($O$20+$G$20)-$AE287))/3)*$AF$29)+(((PI()*((($C$19+$G$20)-$AE287)*($O$20/($O$19/2)))^2*(((($C$19+$G$20)-$AE287)*($O$20/($O$19/2)))*$AZ$10))/3)*$AF$29),(((PI()*((($C$19+$G$20)-$AE287)*($O$20/($O$19/2)))^2*((($O$20+$G$20)-$AE287)/3))*$AF$29)-((PI()*((($C$19+$G$20)-$AE287)*($O$20/($O$19/2)))^2*(((($C$19+$G$20)-$AE287)*($O$20/($O$19/2)))*$AZ$10)/3)*$AF$29))),IF('Silo Levels'!$L$17="Pumping",(($D$18*$AF$29)+((PI()*(($C$21/2)^2)*($G$20-$AE287))*$AF$29))+((($D$18+$H$18)/3)*$BE$10)+(((PI()*($C$21/2)^2*(($C$21/2)*$AZ$10))/3)*$AF$29),(($D$18*$AF$29)+((PI()*(($C$21/2)^2)*($G$20-$AE287))*$AF$29))+((($D$18+$H$18)/3)*$BE$10)-(((PI()*($C$21/2)^2*(($C$21/2)*$AZ$10))/3)*$AF$29)))</f>
        <v>101594.45684745503</v>
      </c>
      <c r="AG287" s="73">
        <v>25.6</v>
      </c>
      <c r="AH287" s="85">
        <f t="shared" si="44"/>
        <v>105853.70356693213</v>
      </c>
      <c r="AI287" s="57">
        <v>25.6</v>
      </c>
      <c r="AJ287" s="86">
        <f>IF($AI287&gt;$G$20,IF('Silo Levels'!$L$18="Pumping",((PI()*((($C$19+$G$20)-$AI287)*($O$20/($O$19/2)))^2*((($O$20+$G$20)-$AI287))/3)*$AJ$29)+(((PI()*((($C$19+$G$20)-$AI287)*($O$20/($O$19/2)))^2*(((($C$19+$G$20)-$AI287)*($O$20/($O$19/2)))*$AZ$11))/3)*$AJ$29),(((PI()*((($C$19+$G$20)-$AI287)*($O$20/($O$19/2)))^2*((($O$20+$G$20)-$AI287)/3))*$AJ$29)-((PI()*((($C$19+$G$20)-$AI287)*($O$20/($O$19/2)))^2*(((($C$19+$G$20)-$AI287)*($O$20/($O$19/2)))*$AZ$11)/3)*$AJ$29))),IF('Silo Levels'!$L$18="Pumping",(($D$18*$AJ$29)+((PI()*(($C$21/2)^2)*($G$20-$AI287))*$AJ$29))+((($D$18+$H$18)/3)*$BE$11)+(((PI()*($C$21/2)^2*(($C$21/2)*$AZ$11))/3)*$AJ$29),(($D$18*$AJ$29)+((PI()*(($C$21/2)^2)*($G$20-$AI287))*$AJ$29))+((($D$18+$H$18)/3)*$BE$11)-(((PI()*($C$21/2)^2*(($C$21/2)*$AZ$11))/3)*$AJ$29)))</f>
        <v>102048.31054532003</v>
      </c>
    </row>
    <row r="288" spans="1:36" x14ac:dyDescent="0.3">
      <c r="A288" s="48">
        <v>25.7</v>
      </c>
      <c r="B288" s="92">
        <f t="shared" si="37"/>
        <v>38078.936349014555</v>
      </c>
      <c r="C288" s="66">
        <v>25.7</v>
      </c>
      <c r="D288" s="67">
        <f>IF($C288&gt;$G$6,IF('Silo Levels'!$L$10="Pumping",((PI()*((($C$5+$G$6)-$C288)*($O$6/($O$5/2)))^2*((($O$6+$G$6)-$C288))/3)*$D$29)+(((PI()*((($C$5+$G$6)-$C288)*($O$6/($O$5/2)))^2*(((($C$5+$G$6)-$C288)*($O$6/($O$5/2)))*$AZ$3))/3)*$D$29),(((PI()*((($C$5+$G$6)-$C288)*($O$6/($O$5/2)))^2*((($O$6+$G$6)-$C288)/3))*$D$29)-((PI()*((($C$5+$G$6)-$C288)*($O$6/($O$5/2)))^2*(((($C$5+$G$6)-$C288)*($O$6/($O$5/2)))*$AZ$3)/3)*$D$29))),IF('Silo Levels'!$L$10="Pumping",(($D$4*$D$29)+((PI()*(($C$7/2)^2)*(G$6-$C288))*$D$29))+((($D$4+$H$4)/3)*$BG$3)+(((PI()*($C$7/2)^2*(($C$7/2)*$AZ$3))/3)*$D$29),(($D$4*$D$29)+((PI()*(($C$7/2)^2)*($G$6-$C288))*$D$29))+((($D$4+$H$4)/3)*$BG$3)-(((PI()*($C$7/2)^2*(($C$7/2)*$AZ$3))/3)*$D$29)))</f>
        <v>35023.429599308358</v>
      </c>
      <c r="E288" s="73">
        <v>25.7</v>
      </c>
      <c r="F288" s="92">
        <f t="shared" si="38"/>
        <v>33197.021432474234</v>
      </c>
      <c r="G288" s="66">
        <v>25.7</v>
      </c>
      <c r="H288" s="67">
        <f>IF($G288&gt;$G$6,IF('Silo Levels'!$L$11="Pumping",((PI()*((($C$5+$G$6)-$G288)*($O$6/($O$5/2)))^2*((($O$6+$G$6)-$G288))/3)*$H$29)+(((PI()*((($C$5+$G$6)-$G288)*($O$6/($O$5/2)))^2*(((($C$5+$G$6)-$G288)*($O$6/($O$5/2)))*$AZ$4))/3)*$H$29),(((PI()*((($C$5+$G$6)-$G288)*($O$6/($O$5/2)))^2*((($O$6+$G$6)-$G288)/3))*$H$29)-((PI()*((($C$5+$G$6)-$G288)*($O$6/($O$5/2)))^2*(((($C$5+$G$6)-$G288)*($O$6/($O$5/2)))*$AZ$4)/3)*$H$29))),IF('Silo Levels'!$L$11="Pumping",(($D$4*$H$29)+((PI()*(($C$7/2)^2)*(G$6-$G288))*$H$29))+((($D$4+$H$4)/3)*$BG$4)+(((PI()*($C$7/2)^2*(($C$7/2)*$AZ$4))/3)*$H$29),(($D$4*$H$29)+((PI()*(($C$7/2)^2)*($G$6-$G288))*$H$29))+((($D$4+$H$4)/3)*$BG$4)-(((PI()*($C$7/2)^2*(($C$7/2)*$AZ$4))/3)*$H$29)))</f>
        <v>30533.246317345755</v>
      </c>
      <c r="I288" s="73">
        <v>25.7</v>
      </c>
      <c r="J288" s="85">
        <f t="shared" si="36"/>
        <v>210787.20651782761</v>
      </c>
      <c r="K288" s="57">
        <v>25.7</v>
      </c>
      <c r="L288" s="86">
        <f>IF($K288&gt;$G$13,IF('Silo Levels'!$L$12="Pumping",((PI()*((($C$12+$G$13)-$K288)*($O$13/($O$12/2)))^2*((($O$13+$G$13)-$K288))/3)*$L$29)+(((PI()*((($C$12+$G$13)-$K288)*($O$13/($O$12/2)))^2*(((($C$12+$G$13)-$K288)*($O$13/($O$12/2)))*$AZ$5))/3)*$L$29),(((PI()*((($C$12+$G$13)-$K288)*($O$13/($O$12/2)))^2*((($O$13+$G$13)-$K288)/3))*$L$29)-((PI()*((($C$12+$G$13)-$K288)*($O$13/($O$12/2)))^2*(((($C$12+$G$13)-$K288)*($O$13/($O$12/2)))*$AZ$5)/3)*$L$29))),IF('Silo Levels'!$L$12="Pumping",(($D$11*$L$29)+((PI()*(($C$14/2)^2)*($G$13-$K288))*$L$29))+((($D$11+$H$11)/3)*$BE$5)+(((PI()*($C$14/2)^2*(($C$14/2)*$AZ$5))/3)*$L$29),(($D$11*$L$29)+((PI()*(($C$14/2)^2)*($G$13-$K288))*$L$29))+((($D$11+$H$11)/3)*$BE$5)-(((PI()*($C$14/2)^2*(($C$14/2)*$AZ$5))/3)*$L$29)))</f>
        <v>196589.19983822817</v>
      </c>
      <c r="M288" s="73">
        <v>25.7</v>
      </c>
      <c r="N288" s="85">
        <f t="shared" si="39"/>
        <v>113081.76706226359</v>
      </c>
      <c r="O288" s="57">
        <v>25.7</v>
      </c>
      <c r="P288" s="86">
        <f>IF($O288&gt;$G$20,IF('Silo Levels'!$L$13="Pumping",((PI()*((($C$19+$G$20)-$O288)*($O$20/($O$19/2)))^2*((($O$20+$G$20)-$O288))/3)*$P$29)+(((PI()*((($C$19+$G$20)-$O288)*($O$20/($O$19/2)))^2*(((($C$19+$G$20)-$O288)*($O$20/($O$19/2)))*$AZ$6))/3)*$P$29),(((PI()*((($C$19+$G$20)-$O288)*($O$20/($O$19/2)))^2*((($O$20+$G$20)-$O288)/3))*$P$29)-((PI()*((($C$19+$G$20)-$O288)*($O$20/($O$19/2)))^2*(((($C$19+$G$20)-$O288)*($O$20/($O$19/2)))*$AZ$6)/3)*$P$29))),IF('Silo Levels'!$L$13="Pumping",(($D$18*$P$29)+((PI()*(($C$21/2)^2)*($G$20-$O288))*$P$29))+((($D$18+$H$18)/3)*$BE$6)+(((PI()*($C$21/2)^2*(($C$21/2)*$AZ$6))/3)*$P$29),(($D$18*$P$29)+((PI()*(($C$21/2)^2)*($G$20-$O288))*$P$29))+((($D$18+$H$18)/3)*$BE$6)-(((PI()*($C$21/2)^2*(($C$21/2)*$AZ$6))/3)*$P$29)))</f>
        <v>108996.56573023883</v>
      </c>
      <c r="Q288" s="73">
        <v>25.7</v>
      </c>
      <c r="R288" s="85">
        <f t="shared" si="40"/>
        <v>110059.1033753127</v>
      </c>
      <c r="S288" s="57">
        <v>25.7</v>
      </c>
      <c r="T288" s="86">
        <f>IF($S288&gt;$G$20,IF('Silo Levels'!$L$14="Pumping",((PI()*((($C$19+$G$20)-$S288)*($O$20/($O$19/2)))^2*((($O$20+$G$20)-$S288))/3)*$T$29)+(((PI()*((($C$19+$G$20)-$S288)*($O$20/($O$19/2)))^2*(((($C$19+$G$20)-$S288)*($O$20/($O$19/2)))*$AZ$7))/3)*$T$29),(((PI()*((($C$19+$G$20)-$S288)*($O$20/($O$19/2)))^2*((($O$20+$G$20)-$S288)/3))*$T$29)-((PI()*((($C$19+$G$20)-$S288)*($O$20/($O$19/2)))^2*(((($C$19+$G$20)-$S288)*($O$20/($O$19/2)))*$AZ$7)/3)*$T$29))),IF('Silo Levels'!$L$14="Pumping",(($D$18*$T$29)+((PI()*(($C$21/2)^2)*($G$20-$S288))*$T$29))+((($D$18+$H$18)/3)*$BE$7)+(((PI()*($C$21/2)^2*(($C$21/2)*$AZ$7))/3)*$T$29),(($D$18*$T$29)+((PI()*(($C$21/2)^2)*($G$20-$S288))*$T$29))+((($D$18+$H$18)/3)*$BE$7)-(((PI()*($C$21/2)^2*(($C$21/2)*$AZ$7))/3)*$T$29)))</f>
        <v>106085.04190418383</v>
      </c>
      <c r="U288" s="73">
        <v>25.7</v>
      </c>
      <c r="V288" s="85">
        <f t="shared" si="41"/>
        <v>107267.78152140134</v>
      </c>
      <c r="W288" s="57">
        <v>25.7</v>
      </c>
      <c r="X288" s="86">
        <f>IF($W288&gt;$G$20,IF('Silo Levels'!$L$15="Pumping",((PI()*((($C$19+$G$20)-$W288)*($O$20/($O$19/2)))^2*((($O$20+$G$20)-$W288))/3)*$X$29)+(((PI()*((($C$19+$G$20)-$W288)*($O$20/($O$19/2)))^2*(((($C$19+$G$20)-$W288)*($O$20/($O$19/2)))*$AZ$8))/3)*$X$29),(((PI()*((($C$19+$G$20)-$W288)*($O$20/($O$19/2)))^2*((($O$20+$G$20)-$W288)/3))*$X$29)-((PI()*((($C$19+$G$20)-$W288)*($O$20/($O$19/2)))^2*(((($C$19+$G$20)-$W288)*($O$20/($O$19/2)))*$AZ$8)/3)*$X$29))),IF('Silo Levels'!$L$15="Pumping",(($D$18*$X$29)+((PI()*(($C$21/2)^2)*($G$20-$W288))*$X$29))+((($D$18+$H$18)/3)*$BE$8)+(((PI()*($C$21/2)^2*(($C$21/2)*$AZ$8))/3)*$X$29),(($D$18*$X$29)+((PI()*(($C$21/2)^2)*($G$20-$W288))*$X$29))+((($D$18+$H$18)/3)*$BE$8)-(((PI()*($C$21/2)^2*(($C$21/2)*$AZ$8))/3)*$X$29)))</f>
        <v>103396.35373853183</v>
      </c>
      <c r="Y288" s="73">
        <v>25.7</v>
      </c>
      <c r="Z288" s="85">
        <f t="shared" si="42"/>
        <v>105602.72911781407</v>
      </c>
      <c r="AA288" s="57">
        <v>25.7</v>
      </c>
      <c r="AB288" s="86">
        <f>IF($AA288&gt;$G$20,IF('Silo Levels'!$L$16="Pumping",((PI()*((($C$19+$G$20)-$AA288)*($O$20/($O$19/2)))^2*((($O$20+$G$20)-$AA288))/3)*$AB$29)+(((PI()*((($C$19+$G$20)-$AA288)*($O$20/($O$19/2)))^2*(((($C$19+$G$20)-$AA288)*($O$20/($O$19/2)))*$AZ$9))/3)*$AB$29),(((PI()*((($C$19+$G$20)-$AA288)*($O$20/($O$19/2)))^2*((($O$20+$G$20)-$AA288)/3))*$AB$29)-((PI()*((($C$19+$G$20)-$AA288)*($O$20/($O$19/2)))^2*(((($C$19+$G$20)-$AA288)*($O$20/($O$19/2)))*$AZ$9)/3)*$AB$29))),IF('Silo Levels'!$L$16="Pumping",(($D$18*$AB$29)+((PI()*(($C$21/2)^2)*($G$20-$AA288))*$AB$29))+((($D$18+$H$18)/3)*$BE$9)+(((PI()*($C$21/2)^2*(($C$21/2)*$AZ$9))/3)*$AB$29),(($D$18*$AB$29)+((PI()*(($C$21/2)^2)*($G$20-$AA288))*$AB$29))+((($D$18+$H$18)/3)*$BE$9)-(((PI()*($C$21/2)^2*(($C$21/2)*$AZ$9))/3)*$AB$29)))</f>
        <v>101792.52339326286</v>
      </c>
      <c r="AC288" s="73">
        <v>25.7</v>
      </c>
      <c r="AD288" s="85">
        <f t="shared" si="43"/>
        <v>105002.45794050618</v>
      </c>
      <c r="AE288" s="57">
        <v>25.7</v>
      </c>
      <c r="AF288" s="86">
        <f>IF($AE288&gt;$G$20,IF('Silo Levels'!$L$17="Pumping",((PI()*((($C$19+$G$20)-$AE288)*($O$20/($O$19/2)))^2*((($O$20+$G$20)-$AE288))/3)*$AF$29)+(((PI()*((($C$19+$G$20)-$AE288)*($O$20/($O$19/2)))^2*(((($C$19+$G$20)-$AE288)*($O$20/($O$19/2)))*$AZ$10))/3)*$AF$29),(((PI()*((($C$19+$G$20)-$AE288)*($O$20/($O$19/2)))^2*((($O$20+$G$20)-$AE288)/3))*$AF$29)-((PI()*((($C$19+$G$20)-$AE288)*($O$20/($O$19/2)))^2*(((($C$19+$G$20)-$AE288)*($O$20/($O$19/2)))*$AZ$10)/3)*$AF$29))),IF('Silo Levels'!$L$17="Pumping",(($D$18*$AF$29)+((PI()*(($C$21/2)^2)*($G$20-$AE288))*$AF$29))+((($D$18+$H$18)/3)*$BE$10)+(((PI()*($C$21/2)^2*(($C$21/2)*$AZ$10))/3)*$AF$29),(($D$18*$AF$29)+((PI()*(($C$21/2)^2)*($G$20-$AE288))*$AF$29))+((($D$18+$H$18)/3)*$BE$10)-(((PI()*($C$21/2)^2*(($C$21/2)*$AZ$10))/3)*$AF$29)))</f>
        <v>101214.32349548032</v>
      </c>
      <c r="AG288" s="73">
        <v>25.7</v>
      </c>
      <c r="AH288" s="85">
        <f t="shared" si="44"/>
        <v>105471.83834385748</v>
      </c>
      <c r="AI288" s="57">
        <v>25.7</v>
      </c>
      <c r="AJ288" s="86">
        <f>IF($AI288&gt;$G$20,IF('Silo Levels'!$L$18="Pumping",((PI()*((($C$19+$G$20)-$AI288)*($O$20/($O$19/2)))^2*((($O$20+$G$20)-$AI288))/3)*$AJ$29)+(((PI()*((($C$19+$G$20)-$AI288)*($O$20/($O$19/2)))^2*(((($C$19+$G$20)-$AI288)*($O$20/($O$19/2)))*$AZ$11))/3)*$AJ$29),(((PI()*((($C$19+$G$20)-$AI288)*($O$20/($O$19/2)))^2*((($O$20+$G$20)-$AI288)/3))*$AJ$29)-((PI()*((($C$19+$G$20)-$AI288)*($O$20/($O$19/2)))^2*(((($C$19+$G$20)-$AI288)*($O$20/($O$19/2)))*$AZ$11)/3)*$AJ$29))),IF('Silo Levels'!$L$18="Pumping",(($D$18*$AJ$29)+((PI()*(($C$21/2)^2)*($G$20-$AI288))*$AJ$29))+((($D$18+$H$18)/3)*$BE$11)+(((PI()*($C$21/2)^2*(($C$21/2)*$AZ$11))/3)*$AJ$29),(($D$18*$AJ$29)+((PI()*(($C$21/2)^2)*($G$20-$AI288))*$AJ$29))+((($D$18+$H$18)/3)*$BE$11)-(((PI()*($C$21/2)^2*(($C$21/2)*$AZ$11))/3)*$AJ$29)))</f>
        <v>101666.44532224537</v>
      </c>
    </row>
    <row r="289" spans="1:36" x14ac:dyDescent="0.3">
      <c r="A289" s="48">
        <v>25.8</v>
      </c>
      <c r="B289" s="92">
        <f t="shared" si="37"/>
        <v>37640.914475487727</v>
      </c>
      <c r="C289" s="66">
        <v>25.8</v>
      </c>
      <c r="D289" s="67">
        <f>IF($C289&gt;$G$6,IF('Silo Levels'!$L$10="Pumping",((PI()*((($C$5+$G$6)-$C289)*($O$6/($O$5/2)))^2*((($O$6+$G$6)-$C289))/3)*$D$29)+(((PI()*((($C$5+$G$6)-$C289)*($O$6/($O$5/2)))^2*(((($C$5+$G$6)-$C289)*($O$6/($O$5/2)))*$AZ$3))/3)*$D$29),(((PI()*((($C$5+$G$6)-$C289)*($O$6/($O$5/2)))^2*((($O$6+$G$6)-$C289)/3))*$D$29)-((PI()*((($C$5+$G$6)-$C289)*($O$6/($O$5/2)))^2*(((($C$5+$G$6)-$C289)*($O$6/($O$5/2)))*$AZ$3)/3)*$D$29))),IF('Silo Levels'!$L$10="Pumping",(($D$4*$D$29)+((PI()*(($C$7/2)^2)*(G$6-$C289))*$D$29))+((($D$4+$H$4)/3)*$BG$3)+(((PI()*($C$7/2)^2*(($C$7/2)*$AZ$3))/3)*$D$29),(($D$4*$D$29)+((PI()*(($C$7/2)^2)*($G$6-$C289))*$D$29))+((($D$4+$H$4)/3)*$BG$3)-(((PI()*($C$7/2)^2*(($C$7/2)*$AZ$3))/3)*$D$29)))</f>
        <v>34585.40772578153</v>
      </c>
      <c r="E289" s="73">
        <v>25.8</v>
      </c>
      <c r="F289" s="92">
        <f t="shared" si="38"/>
        <v>32815.15620939956</v>
      </c>
      <c r="G289" s="66">
        <v>25.8</v>
      </c>
      <c r="H289" s="67">
        <f>IF($G289&gt;$G$6,IF('Silo Levels'!$L$11="Pumping",((PI()*((($C$5+$G$6)-$G289)*($O$6/($O$5/2)))^2*((($O$6+$G$6)-$G289))/3)*$H$29)+(((PI()*((($C$5+$G$6)-$G289)*($O$6/($O$5/2)))^2*(((($C$5+$G$6)-$G289)*($O$6/($O$5/2)))*$AZ$4))/3)*$H$29),(((PI()*((($C$5+$G$6)-$G289)*($O$6/($O$5/2)))^2*((($O$6+$G$6)-$G289)/3))*$H$29)-((PI()*((($C$5+$G$6)-$G289)*($O$6/($O$5/2)))^2*(((($C$5+$G$6)-$G289)*($O$6/($O$5/2)))*$AZ$4)/3)*$H$29))),IF('Silo Levels'!$L$11="Pumping",(($D$4*$H$29)+((PI()*(($C$7/2)^2)*(G$6-$G289))*$H$29))+((($D$4+$H$4)/3)*$BG$4)+(((PI()*($C$7/2)^2*(($C$7/2)*$AZ$4))/3)*$H$29),(($D$4*$H$29)+((PI()*(($C$7/2)^2)*($G$6-$G289))*$H$29))+((($D$4+$H$4)/3)*$BG$4)-(((PI()*($C$7/2)^2*(($C$7/2)*$AZ$4))/3)*$H$29)))</f>
        <v>30151.381094271081</v>
      </c>
      <c r="I289" s="73">
        <v>25.8</v>
      </c>
      <c r="J289" s="85">
        <f t="shared" si="36"/>
        <v>209868.24168419655</v>
      </c>
      <c r="K289" s="57">
        <v>25.8</v>
      </c>
      <c r="L289" s="86">
        <f>IF($K289&gt;$G$13,IF('Silo Levels'!$L$12="Pumping",((PI()*((($C$12+$G$13)-$K289)*($O$13/($O$12/2)))^2*((($O$13+$G$13)-$K289))/3)*$L$29)+(((PI()*((($C$12+$G$13)-$K289)*($O$13/($O$12/2)))^2*(((($C$12+$G$13)-$K289)*($O$13/($O$12/2)))*$AZ$5))/3)*$L$29),(((PI()*((($C$12+$G$13)-$K289)*($O$13/($O$12/2)))^2*((($O$13+$G$13)-$K289)/3))*$L$29)-((PI()*((($C$12+$G$13)-$K289)*($O$13/($O$12/2)))^2*(((($C$12+$G$13)-$K289)*($O$13/($O$12/2)))*$AZ$5)/3)*$L$29))),IF('Silo Levels'!$L$12="Pumping",(($D$11*$L$29)+((PI()*(($C$14/2)^2)*($G$13-$K289))*$L$29))+((($D$11+$H$11)/3)*$BE$5)+(((PI()*($C$14/2)^2*(($C$14/2)*$AZ$5))/3)*$L$29),(($D$11*$L$29)+((PI()*(($C$14/2)^2)*($G$13-$K289))*$L$29))+((($D$11+$H$11)/3)*$BE$5)-(((PI()*($C$14/2)^2*(($C$14/2)*$AZ$5))/3)*$L$29)))</f>
        <v>195670.23500459711</v>
      </c>
      <c r="M289" s="73">
        <v>25.8</v>
      </c>
      <c r="N289" s="85">
        <f t="shared" si="39"/>
        <v>112671.82351396284</v>
      </c>
      <c r="O289" s="57">
        <v>25.8</v>
      </c>
      <c r="P289" s="86">
        <f>IF($O289&gt;$G$20,IF('Silo Levels'!$L$13="Pumping",((PI()*((($C$19+$G$20)-$O289)*($O$20/($O$19/2)))^2*((($O$20+$G$20)-$O289))/3)*$P$29)+(((PI()*((($C$19+$G$20)-$O289)*($O$20/($O$19/2)))^2*(((($C$19+$G$20)-$O289)*($O$20/($O$19/2)))*$AZ$6))/3)*$P$29),(((PI()*((($C$19+$G$20)-$O289)*($O$20/($O$19/2)))^2*((($O$20+$G$20)-$O289)/3))*$P$29)-((PI()*((($C$19+$G$20)-$O289)*($O$20/($O$19/2)))^2*(((($C$19+$G$20)-$O289)*($O$20/($O$19/2)))*$AZ$6)/3)*$P$29))),IF('Silo Levels'!$L$13="Pumping",(($D$18*$P$29)+((PI()*(($C$21/2)^2)*($G$20-$O289))*$P$29))+((($D$18+$H$18)/3)*$BE$6)+(((PI()*($C$21/2)^2*(($C$21/2)*$AZ$6))/3)*$P$29),(($D$18*$P$29)+((PI()*(($C$21/2)^2)*($G$20-$O289))*$P$29))+((($D$18+$H$18)/3)*$BE$6)-(((PI()*($C$21/2)^2*(($C$21/2)*$AZ$6))/3)*$P$29)))</f>
        <v>108586.62218193807</v>
      </c>
      <c r="Q289" s="73">
        <v>25.8</v>
      </c>
      <c r="R289" s="85">
        <f t="shared" si="40"/>
        <v>109660.31253779173</v>
      </c>
      <c r="S289" s="57">
        <v>25.8</v>
      </c>
      <c r="T289" s="86">
        <f>IF($S289&gt;$G$20,IF('Silo Levels'!$L$14="Pumping",((PI()*((($C$19+$G$20)-$S289)*($O$20/($O$19/2)))^2*((($O$20+$G$20)-$S289))/3)*$T$29)+(((PI()*((($C$19+$G$20)-$S289)*($O$20/($O$19/2)))^2*(((($C$19+$G$20)-$S289)*($O$20/($O$19/2)))*$AZ$7))/3)*$T$29),(((PI()*((($C$19+$G$20)-$S289)*($O$20/($O$19/2)))^2*((($O$20+$G$20)-$S289)/3))*$T$29)-((PI()*((($C$19+$G$20)-$S289)*($O$20/($O$19/2)))^2*(((($C$19+$G$20)-$S289)*($O$20/($O$19/2)))*$AZ$7)/3)*$T$29))),IF('Silo Levels'!$L$14="Pumping",(($D$18*$T$29)+((PI()*(($C$21/2)^2)*($G$20-$S289))*$T$29))+((($D$18+$H$18)/3)*$BE$7)+(((PI()*($C$21/2)^2*(($C$21/2)*$AZ$7))/3)*$T$29),(($D$18*$T$29)+((PI()*(($C$21/2)^2)*($G$20-$S289))*$T$29))+((($D$18+$H$18)/3)*$BE$7)-(((PI()*($C$21/2)^2*(($C$21/2)*$AZ$7))/3)*$T$29)))</f>
        <v>105686.25106666287</v>
      </c>
      <c r="U289" s="73">
        <v>25.8</v>
      </c>
      <c r="V289" s="85">
        <f t="shared" si="41"/>
        <v>106879.28981357331</v>
      </c>
      <c r="W289" s="57">
        <v>25.8</v>
      </c>
      <c r="X289" s="86">
        <f>IF($W289&gt;$G$20,IF('Silo Levels'!$L$15="Pumping",((PI()*((($C$19+$G$20)-$W289)*($O$20/($O$19/2)))^2*((($O$20+$G$20)-$W289))/3)*$X$29)+(((PI()*((($C$19+$G$20)-$W289)*($O$20/($O$19/2)))^2*(((($C$19+$G$20)-$W289)*($O$20/($O$19/2)))*$AZ$8))/3)*$X$29),(((PI()*((($C$19+$G$20)-$W289)*($O$20/($O$19/2)))^2*((($O$20+$G$20)-$W289)/3))*$X$29)-((PI()*((($C$19+$G$20)-$W289)*($O$20/($O$19/2)))^2*(((($C$19+$G$20)-$W289)*($O$20/($O$19/2)))*$AZ$8)/3)*$X$29))),IF('Silo Levels'!$L$15="Pumping",(($D$18*$X$29)+((PI()*(($C$21/2)^2)*($G$20-$W289))*$X$29))+((($D$18+$H$18)/3)*$BE$8)+(((PI()*($C$21/2)^2*(($C$21/2)*$AZ$8))/3)*$X$29),(($D$18*$X$29)+((PI()*(($C$21/2)^2)*($G$20-$W289))*$X$29))+((($D$18+$H$18)/3)*$BE$8)-(((PI()*($C$21/2)^2*(($C$21/2)*$AZ$8))/3)*$X$29)))</f>
        <v>103007.86203070381</v>
      </c>
      <c r="Y289" s="73">
        <v>25.8</v>
      </c>
      <c r="Z289" s="85">
        <f t="shared" si="42"/>
        <v>105220.38094754551</v>
      </c>
      <c r="AA289" s="57">
        <v>25.8</v>
      </c>
      <c r="AB289" s="86">
        <f>IF($AA289&gt;$G$20,IF('Silo Levels'!$L$16="Pumping",((PI()*((($C$19+$G$20)-$AA289)*($O$20/($O$19/2)))^2*((($O$20+$G$20)-$AA289))/3)*$AB$29)+(((PI()*((($C$19+$G$20)-$AA289)*($O$20/($O$19/2)))^2*(((($C$19+$G$20)-$AA289)*($O$20/($O$19/2)))*$AZ$9))/3)*$AB$29),(((PI()*((($C$19+$G$20)-$AA289)*($O$20/($O$19/2)))^2*((($O$20+$G$20)-$AA289)/3))*$AB$29)-((PI()*((($C$19+$G$20)-$AA289)*($O$20/($O$19/2)))^2*(((($C$19+$G$20)-$AA289)*($O$20/($O$19/2)))*$AZ$9)/3)*$AB$29))),IF('Silo Levels'!$L$16="Pumping",(($D$18*$AB$29)+((PI()*(($C$21/2)^2)*($G$20-$AA289))*$AB$29))+((($D$18+$H$18)/3)*$BE$9)+(((PI()*($C$21/2)^2*(($C$21/2)*$AZ$9))/3)*$AB$29),(($D$18*$AB$29)+((PI()*(($C$21/2)^2)*($G$20-$AA289))*$AB$29))+((($D$18+$H$18)/3)*$BE$9)-(((PI()*($C$21/2)^2*(($C$21/2)*$AZ$9))/3)*$AB$29)))</f>
        <v>101410.17522299429</v>
      </c>
      <c r="AC289" s="73">
        <v>25.8</v>
      </c>
      <c r="AD289" s="85">
        <f t="shared" si="43"/>
        <v>104622.32458853145</v>
      </c>
      <c r="AE289" s="57">
        <v>25.8</v>
      </c>
      <c r="AF289" s="86">
        <f>IF($AE289&gt;$G$20,IF('Silo Levels'!$L$17="Pumping",((PI()*((($C$19+$G$20)-$AE289)*($O$20/($O$19/2)))^2*((($O$20+$G$20)-$AE289))/3)*$AF$29)+(((PI()*((($C$19+$G$20)-$AE289)*($O$20/($O$19/2)))^2*(((($C$19+$G$20)-$AE289)*($O$20/($O$19/2)))*$AZ$10))/3)*$AF$29),(((PI()*((($C$19+$G$20)-$AE289)*($O$20/($O$19/2)))^2*((($O$20+$G$20)-$AE289)/3))*$AF$29)-((PI()*((($C$19+$G$20)-$AE289)*($O$20/($O$19/2)))^2*(((($C$19+$G$20)-$AE289)*($O$20/($O$19/2)))*$AZ$10)/3)*$AF$29))),IF('Silo Levels'!$L$17="Pumping",(($D$18*$AF$29)+((PI()*(($C$21/2)^2)*($G$20-$AE289))*$AF$29))+((($D$18+$H$18)/3)*$BE$10)+(((PI()*($C$21/2)^2*(($C$21/2)*$AZ$10))/3)*$AF$29),(($D$18*$AF$29)+((PI()*(($C$21/2)^2)*($G$20-$AE289))*$AF$29))+((($D$18+$H$18)/3)*$BE$10)-(((PI()*($C$21/2)^2*(($C$21/2)*$AZ$10))/3)*$AF$29)))</f>
        <v>100834.19014350559</v>
      </c>
      <c r="AG289" s="73">
        <v>25.8</v>
      </c>
      <c r="AH289" s="85">
        <f t="shared" si="44"/>
        <v>105089.9731207828</v>
      </c>
      <c r="AI289" s="57">
        <v>25.8</v>
      </c>
      <c r="AJ289" s="86">
        <f>IF($AI289&gt;$G$20,IF('Silo Levels'!$L$18="Pumping",((PI()*((($C$19+$G$20)-$AI289)*($O$20/($O$19/2)))^2*((($O$20+$G$20)-$AI289))/3)*$AJ$29)+(((PI()*((($C$19+$G$20)-$AI289)*($O$20/($O$19/2)))^2*(((($C$19+$G$20)-$AI289)*($O$20/($O$19/2)))*$AZ$11))/3)*$AJ$29),(((PI()*((($C$19+$G$20)-$AI289)*($O$20/($O$19/2)))^2*((($O$20+$G$20)-$AI289)/3))*$AJ$29)-((PI()*((($C$19+$G$20)-$AI289)*($O$20/($O$19/2)))^2*(((($C$19+$G$20)-$AI289)*($O$20/($O$19/2)))*$AZ$11)/3)*$AJ$29))),IF('Silo Levels'!$L$18="Pumping",(($D$18*$AJ$29)+((PI()*(($C$21/2)^2)*($G$20-$AI289))*$AJ$29))+((($D$18+$H$18)/3)*$BE$11)+(((PI()*($C$21/2)^2*(($C$21/2)*$AZ$11))/3)*$AJ$29),(($D$18*$AJ$29)+((PI()*(($C$21/2)^2)*($G$20-$AI289))*$AJ$29))+((($D$18+$H$18)/3)*$BE$11)-(((PI()*($C$21/2)^2*(($C$21/2)*$AZ$11))/3)*$AJ$29)))</f>
        <v>101284.58009917069</v>
      </c>
    </row>
    <row r="290" spans="1:36" x14ac:dyDescent="0.3">
      <c r="A290" s="48">
        <v>25.9</v>
      </c>
      <c r="B290" s="92">
        <f t="shared" si="37"/>
        <v>37202.892601960921</v>
      </c>
      <c r="C290" s="66">
        <v>25.9</v>
      </c>
      <c r="D290" s="67">
        <f>IF($C290&gt;$G$6,IF('Silo Levels'!$L$10="Pumping",((PI()*((($C$5+$G$6)-$C290)*($O$6/($O$5/2)))^2*((($O$6+$G$6)-$C290))/3)*$D$29)+(((PI()*((($C$5+$G$6)-$C290)*($O$6/($O$5/2)))^2*(((($C$5+$G$6)-$C290)*($O$6/($O$5/2)))*$AZ$3))/3)*$D$29),(((PI()*((($C$5+$G$6)-$C290)*($O$6/($O$5/2)))^2*((($O$6+$G$6)-$C290)/3))*$D$29)-((PI()*((($C$5+$G$6)-$C290)*($O$6/($O$5/2)))^2*(((($C$5+$G$6)-$C290)*($O$6/($O$5/2)))*$AZ$3)/3)*$D$29))),IF('Silo Levels'!$L$10="Pumping",(($D$4*$D$29)+((PI()*(($C$7/2)^2)*(G$6-$C290))*$D$29))+((($D$4+$H$4)/3)*$BG$3)+(((PI()*($C$7/2)^2*(($C$7/2)*$AZ$3))/3)*$D$29),(($D$4*$D$29)+((PI()*(($C$7/2)^2)*($G$6-$C290))*$D$29))+((($D$4+$H$4)/3)*$BG$3)-(((PI()*($C$7/2)^2*(($C$7/2)*$AZ$3))/3)*$D$29)))</f>
        <v>34147.385852254723</v>
      </c>
      <c r="E290" s="73">
        <v>25.9</v>
      </c>
      <c r="F290" s="92">
        <f t="shared" si="38"/>
        <v>32433.290986324904</v>
      </c>
      <c r="G290" s="66">
        <v>25.9</v>
      </c>
      <c r="H290" s="67">
        <f>IF($G290&gt;$G$6,IF('Silo Levels'!$L$11="Pumping",((PI()*((($C$5+$G$6)-$G290)*($O$6/($O$5/2)))^2*((($O$6+$G$6)-$G290))/3)*$H$29)+(((PI()*((($C$5+$G$6)-$G290)*($O$6/($O$5/2)))^2*(((($C$5+$G$6)-$G290)*($O$6/($O$5/2)))*$AZ$4))/3)*$H$29),(((PI()*((($C$5+$G$6)-$G290)*($O$6/($O$5/2)))^2*((($O$6+$G$6)-$G290)/3))*$H$29)-((PI()*((($C$5+$G$6)-$G290)*($O$6/($O$5/2)))^2*(((($C$5+$G$6)-$G290)*($O$6/($O$5/2)))*$AZ$4)/3)*$H$29))),IF('Silo Levels'!$L$11="Pumping",(($D$4*$H$29)+((PI()*(($C$7/2)^2)*(G$6-$G290))*$H$29))+((($D$4+$H$4)/3)*$BG$4)+(((PI()*($C$7/2)^2*(($C$7/2)*$AZ$4))/3)*$H$29),(($D$4*$H$29)+((PI()*(($C$7/2)^2)*($G$6-$G290))*$H$29))+((($D$4+$H$4)/3)*$BG$4)-(((PI()*($C$7/2)^2*(($C$7/2)*$AZ$4))/3)*$H$29)))</f>
        <v>29769.515871196425</v>
      </c>
      <c r="I290" s="73">
        <v>25.9</v>
      </c>
      <c r="J290" s="85">
        <f t="shared" si="36"/>
        <v>208949.27685056554</v>
      </c>
      <c r="K290" s="57">
        <v>25.9</v>
      </c>
      <c r="L290" s="86">
        <f>IF($K290&gt;$G$13,IF('Silo Levels'!$L$12="Pumping",((PI()*((($C$12+$G$13)-$K290)*($O$13/($O$12/2)))^2*((($O$13+$G$13)-$K290))/3)*$L$29)+(((PI()*((($C$12+$G$13)-$K290)*($O$13/($O$12/2)))^2*(((($C$12+$G$13)-$K290)*($O$13/($O$12/2)))*$AZ$5))/3)*$L$29),(((PI()*((($C$12+$G$13)-$K290)*($O$13/($O$12/2)))^2*((($O$13+$G$13)-$K290)/3))*$L$29)-((PI()*((($C$12+$G$13)-$K290)*($O$13/($O$12/2)))^2*(((($C$12+$G$13)-$K290)*($O$13/($O$12/2)))*$AZ$5)/3)*$L$29))),IF('Silo Levels'!$L$12="Pumping",(($D$11*$L$29)+((PI()*(($C$14/2)^2)*($G$13-$K290))*$L$29))+((($D$11+$H$11)/3)*$BE$5)+(((PI()*($C$14/2)^2*(($C$14/2)*$AZ$5))/3)*$L$29),(($D$11*$L$29)+((PI()*(($C$14/2)^2)*($G$13-$K290))*$L$29))+((($D$11+$H$11)/3)*$BE$5)-(((PI()*($C$14/2)^2*(($C$14/2)*$AZ$5))/3)*$L$29)))</f>
        <v>194751.27017096611</v>
      </c>
      <c r="M290" s="73">
        <v>25.9</v>
      </c>
      <c r="N290" s="85">
        <f t="shared" si="39"/>
        <v>112261.87996566213</v>
      </c>
      <c r="O290" s="57">
        <v>25.9</v>
      </c>
      <c r="P290" s="86">
        <f>IF($O290&gt;$G$20,IF('Silo Levels'!$L$13="Pumping",((PI()*((($C$19+$G$20)-$O290)*($O$20/($O$19/2)))^2*((($O$20+$G$20)-$O290))/3)*$P$29)+(((PI()*((($C$19+$G$20)-$O290)*($O$20/($O$19/2)))^2*(((($C$19+$G$20)-$O290)*($O$20/($O$19/2)))*$AZ$6))/3)*$P$29),(((PI()*((($C$19+$G$20)-$O290)*($O$20/($O$19/2)))^2*((($O$20+$G$20)-$O290)/3))*$P$29)-((PI()*((($C$19+$G$20)-$O290)*($O$20/($O$19/2)))^2*(((($C$19+$G$20)-$O290)*($O$20/($O$19/2)))*$AZ$6)/3)*$P$29))),IF('Silo Levels'!$L$13="Pumping",(($D$18*$P$29)+((PI()*(($C$21/2)^2)*($G$20-$O290))*$P$29))+((($D$18+$H$18)/3)*$BE$6)+(((PI()*($C$21/2)^2*(($C$21/2)*$AZ$6))/3)*$P$29),(($D$18*$P$29)+((PI()*(($C$21/2)^2)*($G$20-$O290))*$P$29))+((($D$18+$H$18)/3)*$BE$6)-(((PI()*($C$21/2)^2*(($C$21/2)*$AZ$6))/3)*$P$29)))</f>
        <v>108176.67863363736</v>
      </c>
      <c r="Q290" s="73">
        <v>25.9</v>
      </c>
      <c r="R290" s="85">
        <f t="shared" si="40"/>
        <v>109261.52170027081</v>
      </c>
      <c r="S290" s="57">
        <v>25.9</v>
      </c>
      <c r="T290" s="86">
        <f>IF($S290&gt;$G$20,IF('Silo Levels'!$L$14="Pumping",((PI()*((($C$19+$G$20)-$S290)*($O$20/($O$19/2)))^2*((($O$20+$G$20)-$S290))/3)*$T$29)+(((PI()*((($C$19+$G$20)-$S290)*($O$20/($O$19/2)))^2*(((($C$19+$G$20)-$S290)*($O$20/($O$19/2)))*$AZ$7))/3)*$T$29),(((PI()*((($C$19+$G$20)-$S290)*($O$20/($O$19/2)))^2*((($O$20+$G$20)-$S290)/3))*$T$29)-((PI()*((($C$19+$G$20)-$S290)*($O$20/($O$19/2)))^2*(((($C$19+$G$20)-$S290)*($O$20/($O$19/2)))*$AZ$7)/3)*$T$29))),IF('Silo Levels'!$L$14="Pumping",(($D$18*$T$29)+((PI()*(($C$21/2)^2)*($G$20-$S290))*$T$29))+((($D$18+$H$18)/3)*$BE$7)+(((PI()*($C$21/2)^2*(($C$21/2)*$AZ$7))/3)*$T$29),(($D$18*$T$29)+((PI()*(($C$21/2)^2)*($G$20-$S290))*$T$29))+((($D$18+$H$18)/3)*$BE$7)-(((PI()*($C$21/2)^2*(($C$21/2)*$AZ$7))/3)*$T$29)))</f>
        <v>105287.46022914194</v>
      </c>
      <c r="U290" s="73">
        <v>25.9</v>
      </c>
      <c r="V290" s="85">
        <f t="shared" si="41"/>
        <v>106490.79810574531</v>
      </c>
      <c r="W290" s="57">
        <v>25.9</v>
      </c>
      <c r="X290" s="86">
        <f>IF($W290&gt;$G$20,IF('Silo Levels'!$L$15="Pumping",((PI()*((($C$19+$G$20)-$W290)*($O$20/($O$19/2)))^2*((($O$20+$G$20)-$W290))/3)*$X$29)+(((PI()*((($C$19+$G$20)-$W290)*($O$20/($O$19/2)))^2*(((($C$19+$G$20)-$W290)*($O$20/($O$19/2)))*$AZ$8))/3)*$X$29),(((PI()*((($C$19+$G$20)-$W290)*($O$20/($O$19/2)))^2*((($O$20+$G$20)-$W290)/3))*$X$29)-((PI()*((($C$19+$G$20)-$W290)*($O$20/($O$19/2)))^2*(((($C$19+$G$20)-$W290)*($O$20/($O$19/2)))*$AZ$8)/3)*$X$29))),IF('Silo Levels'!$L$15="Pumping",(($D$18*$X$29)+((PI()*(($C$21/2)^2)*($G$20-$W290))*$X$29))+((($D$18+$H$18)/3)*$BE$8)+(((PI()*($C$21/2)^2*(($C$21/2)*$AZ$8))/3)*$X$29),(($D$18*$X$29)+((PI()*(($C$21/2)^2)*($G$20-$W290))*$X$29))+((($D$18+$H$18)/3)*$BE$8)-(((PI()*($C$21/2)^2*(($C$21/2)*$AZ$8))/3)*$X$29)))</f>
        <v>102619.37032287581</v>
      </c>
      <c r="Y290" s="73">
        <v>25.9</v>
      </c>
      <c r="Z290" s="85">
        <f t="shared" si="42"/>
        <v>104838.03277727698</v>
      </c>
      <c r="AA290" s="57">
        <v>25.9</v>
      </c>
      <c r="AB290" s="86">
        <f>IF($AA290&gt;$G$20,IF('Silo Levels'!$L$16="Pumping",((PI()*((($C$19+$G$20)-$AA290)*($O$20/($O$19/2)))^2*((($O$20+$G$20)-$AA290))/3)*$AB$29)+(((PI()*((($C$19+$G$20)-$AA290)*($O$20/($O$19/2)))^2*(((($C$19+$G$20)-$AA290)*($O$20/($O$19/2)))*$AZ$9))/3)*$AB$29),(((PI()*((($C$19+$G$20)-$AA290)*($O$20/($O$19/2)))^2*((($O$20+$G$20)-$AA290)/3))*$AB$29)-((PI()*((($C$19+$G$20)-$AA290)*($O$20/($O$19/2)))^2*(((($C$19+$G$20)-$AA290)*($O$20/($O$19/2)))*$AZ$9)/3)*$AB$29))),IF('Silo Levels'!$L$16="Pumping",(($D$18*$AB$29)+((PI()*(($C$21/2)^2)*($G$20-$AA290))*$AB$29))+((($D$18+$H$18)/3)*$BE$9)+(((PI()*($C$21/2)^2*(($C$21/2)*$AZ$9))/3)*$AB$29),(($D$18*$AB$29)+((PI()*(($C$21/2)^2)*($G$20-$AA290))*$AB$29))+((($D$18+$H$18)/3)*$BE$9)-(((PI()*($C$21/2)^2*(($C$21/2)*$AZ$9))/3)*$AB$29)))</f>
        <v>101027.82705272577</v>
      </c>
      <c r="AC290" s="73">
        <v>25.9</v>
      </c>
      <c r="AD290" s="85">
        <f t="shared" si="43"/>
        <v>104242.19123655676</v>
      </c>
      <c r="AE290" s="57">
        <v>25.9</v>
      </c>
      <c r="AF290" s="86">
        <f>IF($AE290&gt;$G$20,IF('Silo Levels'!$L$17="Pumping",((PI()*((($C$19+$G$20)-$AE290)*($O$20/($O$19/2)))^2*((($O$20+$G$20)-$AE290))/3)*$AF$29)+(((PI()*((($C$19+$G$20)-$AE290)*($O$20/($O$19/2)))^2*(((($C$19+$G$20)-$AE290)*($O$20/($O$19/2)))*$AZ$10))/3)*$AF$29),(((PI()*((($C$19+$G$20)-$AE290)*($O$20/($O$19/2)))^2*((($O$20+$G$20)-$AE290)/3))*$AF$29)-((PI()*((($C$19+$G$20)-$AE290)*($O$20/($O$19/2)))^2*(((($C$19+$G$20)-$AE290)*($O$20/($O$19/2)))*$AZ$10)/3)*$AF$29))),IF('Silo Levels'!$L$17="Pumping",(($D$18*$AF$29)+((PI()*(($C$21/2)^2)*($G$20-$AE290))*$AF$29))+((($D$18+$H$18)/3)*$BE$10)+(((PI()*($C$21/2)^2*(($C$21/2)*$AZ$10))/3)*$AF$29),(($D$18*$AF$29)+((PI()*(($C$21/2)^2)*($G$20-$AE290))*$AF$29))+((($D$18+$H$18)/3)*$BE$10)-(((PI()*($C$21/2)^2*(($C$21/2)*$AZ$10))/3)*$AF$29)))</f>
        <v>100454.05679153089</v>
      </c>
      <c r="AG290" s="73">
        <v>25.9</v>
      </c>
      <c r="AH290" s="85">
        <f t="shared" si="44"/>
        <v>104708.10789770818</v>
      </c>
      <c r="AI290" s="57">
        <v>25.9</v>
      </c>
      <c r="AJ290" s="86">
        <f>IF($AI290&gt;$G$20,IF('Silo Levels'!$L$18="Pumping",((PI()*((($C$19+$G$20)-$AI290)*($O$20/($O$19/2)))^2*((($O$20+$G$20)-$AI290))/3)*$AJ$29)+(((PI()*((($C$19+$G$20)-$AI290)*($O$20/($O$19/2)))^2*(((($C$19+$G$20)-$AI290)*($O$20/($O$19/2)))*$AZ$11))/3)*$AJ$29),(((PI()*((($C$19+$G$20)-$AI290)*($O$20/($O$19/2)))^2*((($O$20+$G$20)-$AI290)/3))*$AJ$29)-((PI()*((($C$19+$G$20)-$AI290)*($O$20/($O$19/2)))^2*(((($C$19+$G$20)-$AI290)*($O$20/($O$19/2)))*$AZ$11)/3)*$AJ$29))),IF('Silo Levels'!$L$18="Pumping",(($D$18*$AJ$29)+((PI()*(($C$21/2)^2)*($G$20-$AI290))*$AJ$29))+((($D$18+$H$18)/3)*$BE$11)+(((PI()*($C$21/2)^2*(($C$21/2)*$AZ$11))/3)*$AJ$29),(($D$18*$AJ$29)+((PI()*(($C$21/2)^2)*($G$20-$AI290))*$AJ$29))+((($D$18+$H$18)/3)*$BE$11)-(((PI()*($C$21/2)^2*(($C$21/2)*$AZ$11))/3)*$AJ$29)))</f>
        <v>100902.71487609607</v>
      </c>
    </row>
    <row r="291" spans="1:36" x14ac:dyDescent="0.3">
      <c r="A291" s="48">
        <v>26</v>
      </c>
      <c r="B291" s="92">
        <f t="shared" si="37"/>
        <v>36764.870728434093</v>
      </c>
      <c r="C291" s="66">
        <v>26</v>
      </c>
      <c r="D291" s="67">
        <f>IF($C291&gt;$G$6,IF('Silo Levels'!$L$10="Pumping",((PI()*((($C$5+$G$6)-$C291)*($O$6/($O$5/2)))^2*((($O$6+$G$6)-$C291))/3)*$D$29)+(((PI()*((($C$5+$G$6)-$C291)*($O$6/($O$5/2)))^2*(((($C$5+$G$6)-$C291)*($O$6/($O$5/2)))*$AZ$3))/3)*$D$29),(((PI()*((($C$5+$G$6)-$C291)*($O$6/($O$5/2)))^2*((($O$6+$G$6)-$C291)/3))*$D$29)-((PI()*((($C$5+$G$6)-$C291)*($O$6/($O$5/2)))^2*(((($C$5+$G$6)-$C291)*($O$6/($O$5/2)))*$AZ$3)/3)*$D$29))),IF('Silo Levels'!$L$10="Pumping",(($D$4*$D$29)+((PI()*(($C$7/2)^2)*(G$6-$C291))*$D$29))+((($D$4+$H$4)/3)*$BG$3)+(((PI()*($C$7/2)^2*(($C$7/2)*$AZ$3))/3)*$D$29),(($D$4*$D$29)+((PI()*(($C$7/2)^2)*($G$6-$C291))*$D$29))+((($D$4+$H$4)/3)*$BG$3)-(((PI()*($C$7/2)^2*(($C$7/2)*$AZ$3))/3)*$D$29)))</f>
        <v>33709.363978727895</v>
      </c>
      <c r="E291" s="73">
        <v>26</v>
      </c>
      <c r="F291" s="92">
        <f t="shared" si="38"/>
        <v>32051.425763250234</v>
      </c>
      <c r="G291" s="66">
        <v>26</v>
      </c>
      <c r="H291" s="67">
        <f>IF($G291&gt;$G$6,IF('Silo Levels'!$L$11="Pumping",((PI()*((($C$5+$G$6)-$G291)*($O$6/($O$5/2)))^2*((($O$6+$G$6)-$G291))/3)*$H$29)+(((PI()*((($C$5+$G$6)-$G291)*($O$6/($O$5/2)))^2*(((($C$5+$G$6)-$G291)*($O$6/($O$5/2)))*$AZ$4))/3)*$H$29),(((PI()*((($C$5+$G$6)-$G291)*($O$6/($O$5/2)))^2*((($O$6+$G$6)-$G291)/3))*$H$29)-((PI()*((($C$5+$G$6)-$G291)*($O$6/($O$5/2)))^2*(((($C$5+$G$6)-$G291)*($O$6/($O$5/2)))*$AZ$4)/3)*$H$29))),IF('Silo Levels'!$L$11="Pumping",(($D$4*$H$29)+((PI()*(($C$7/2)^2)*(G$6-$G291))*$H$29))+((($D$4+$H$4)/3)*$BG$4)+(((PI()*($C$7/2)^2*(($C$7/2)*$AZ$4))/3)*$H$29),(($D$4*$H$29)+((PI()*(($C$7/2)^2)*($G$6-$G291))*$H$29))+((($D$4+$H$4)/3)*$BG$4)-(((PI()*($C$7/2)^2*(($C$7/2)*$AZ$4))/3)*$H$29)))</f>
        <v>29387.650648121755</v>
      </c>
      <c r="I291" s="73">
        <v>26</v>
      </c>
      <c r="J291" s="85">
        <f t="shared" si="36"/>
        <v>208030.31201693448</v>
      </c>
      <c r="K291" s="57">
        <v>26</v>
      </c>
      <c r="L291" s="86">
        <f>IF($K291&gt;$G$13,IF('Silo Levels'!$L$12="Pumping",((PI()*((($C$12+$G$13)-$K291)*($O$13/($O$12/2)))^2*((($O$13+$G$13)-$K291))/3)*$L$29)+(((PI()*((($C$12+$G$13)-$K291)*($O$13/($O$12/2)))^2*(((($C$12+$G$13)-$K291)*($O$13/($O$12/2)))*$AZ$5))/3)*$L$29),(((PI()*((($C$12+$G$13)-$K291)*($O$13/($O$12/2)))^2*((($O$13+$G$13)-$K291)/3))*$L$29)-((PI()*((($C$12+$G$13)-$K291)*($O$13/($O$12/2)))^2*(((($C$12+$G$13)-$K291)*($O$13/($O$12/2)))*$AZ$5)/3)*$L$29))),IF('Silo Levels'!$L$12="Pumping",(($D$11*$L$29)+((PI()*(($C$14/2)^2)*($G$13-$K291))*$L$29))+((($D$11+$H$11)/3)*$BE$5)+(((PI()*($C$14/2)^2*(($C$14/2)*$AZ$5))/3)*$L$29),(($D$11*$L$29)+((PI()*(($C$14/2)^2)*($G$13-$K291))*$L$29))+((($D$11+$H$11)/3)*$BE$5)-(((PI()*($C$14/2)^2*(($C$14/2)*$AZ$5))/3)*$L$29)))</f>
        <v>193832.30533733504</v>
      </c>
      <c r="M291" s="73">
        <v>26</v>
      </c>
      <c r="N291" s="85">
        <f t="shared" si="39"/>
        <v>111851.93641736137</v>
      </c>
      <c r="O291" s="57">
        <v>26</v>
      </c>
      <c r="P291" s="86">
        <f>IF($O291&gt;$G$20,IF('Silo Levels'!$L$13="Pumping",((PI()*((($C$19+$G$20)-$O291)*($O$20/($O$19/2)))^2*((($O$20+$G$20)-$O291))/3)*$P$29)+(((PI()*((($C$19+$G$20)-$O291)*($O$20/($O$19/2)))^2*(((($C$19+$G$20)-$O291)*($O$20/($O$19/2)))*$AZ$6))/3)*$P$29),(((PI()*((($C$19+$G$20)-$O291)*($O$20/($O$19/2)))^2*((($O$20+$G$20)-$O291)/3))*$P$29)-((PI()*((($C$19+$G$20)-$O291)*($O$20/($O$19/2)))^2*(((($C$19+$G$20)-$O291)*($O$20/($O$19/2)))*$AZ$6)/3)*$P$29))),IF('Silo Levels'!$L$13="Pumping",(($D$18*$P$29)+((PI()*(($C$21/2)^2)*($G$20-$O291))*$P$29))+((($D$18+$H$18)/3)*$BE$6)+(((PI()*($C$21/2)^2*(($C$21/2)*$AZ$6))/3)*$P$29),(($D$18*$P$29)+((PI()*(($C$21/2)^2)*($G$20-$O291))*$P$29))+((($D$18+$H$18)/3)*$BE$6)-(((PI()*($C$21/2)^2*(($C$21/2)*$AZ$6))/3)*$P$29)))</f>
        <v>107766.73508533661</v>
      </c>
      <c r="Q291" s="73">
        <v>26</v>
      </c>
      <c r="R291" s="85">
        <f t="shared" si="40"/>
        <v>108862.73086274986</v>
      </c>
      <c r="S291" s="57">
        <v>26</v>
      </c>
      <c r="T291" s="86">
        <f>IF($S291&gt;$G$20,IF('Silo Levels'!$L$14="Pumping",((PI()*((($C$19+$G$20)-$S291)*($O$20/($O$19/2)))^2*((($O$20+$G$20)-$S291))/3)*$T$29)+(((PI()*((($C$19+$G$20)-$S291)*($O$20/($O$19/2)))^2*(((($C$19+$G$20)-$S291)*($O$20/($O$19/2)))*$AZ$7))/3)*$T$29),(((PI()*((($C$19+$G$20)-$S291)*($O$20/($O$19/2)))^2*((($O$20+$G$20)-$S291)/3))*$T$29)-((PI()*((($C$19+$G$20)-$S291)*($O$20/($O$19/2)))^2*(((($C$19+$G$20)-$S291)*($O$20/($O$19/2)))*$AZ$7)/3)*$T$29))),IF('Silo Levels'!$L$14="Pumping",(($D$18*$T$29)+((PI()*(($C$21/2)^2)*($G$20-$S291))*$T$29))+((($D$18+$H$18)/3)*$BE$7)+(((PI()*($C$21/2)^2*(($C$21/2)*$AZ$7))/3)*$T$29),(($D$18*$T$29)+((PI()*(($C$21/2)^2)*($G$20-$S291))*$T$29))+((($D$18+$H$18)/3)*$BE$7)-(((PI()*($C$21/2)^2*(($C$21/2)*$AZ$7))/3)*$T$29)))</f>
        <v>104888.66939162099</v>
      </c>
      <c r="U291" s="73">
        <v>26</v>
      </c>
      <c r="V291" s="85">
        <f t="shared" si="41"/>
        <v>106102.30639791729</v>
      </c>
      <c r="W291" s="57">
        <v>26</v>
      </c>
      <c r="X291" s="86">
        <f>IF($W291&gt;$G$20,IF('Silo Levels'!$L$15="Pumping",((PI()*((($C$19+$G$20)-$W291)*($O$20/($O$19/2)))^2*((($O$20+$G$20)-$W291))/3)*$X$29)+(((PI()*((($C$19+$G$20)-$W291)*($O$20/($O$19/2)))^2*(((($C$19+$G$20)-$W291)*($O$20/($O$19/2)))*$AZ$8))/3)*$X$29),(((PI()*((($C$19+$G$20)-$W291)*($O$20/($O$19/2)))^2*((($O$20+$G$20)-$W291)/3))*$X$29)-((PI()*((($C$19+$G$20)-$W291)*($O$20/($O$19/2)))^2*(((($C$19+$G$20)-$W291)*($O$20/($O$19/2)))*$AZ$8)/3)*$X$29))),IF('Silo Levels'!$L$15="Pumping",(($D$18*$X$29)+((PI()*(($C$21/2)^2)*($G$20-$W291))*$X$29))+((($D$18+$H$18)/3)*$BE$8)+(((PI()*($C$21/2)^2*(($C$21/2)*$AZ$8))/3)*$X$29),(($D$18*$X$29)+((PI()*(($C$21/2)^2)*($G$20-$W291))*$X$29))+((($D$18+$H$18)/3)*$BE$8)-(((PI()*($C$21/2)^2*(($C$21/2)*$AZ$8))/3)*$X$29)))</f>
        <v>102230.87861504778</v>
      </c>
      <c r="Y291" s="73">
        <v>26</v>
      </c>
      <c r="Z291" s="85">
        <f t="shared" si="42"/>
        <v>104455.68460700841</v>
      </c>
      <c r="AA291" s="57">
        <v>26</v>
      </c>
      <c r="AB291" s="86">
        <f>IF($AA291&gt;$G$20,IF('Silo Levels'!$L$16="Pumping",((PI()*((($C$19+$G$20)-$AA291)*($O$20/($O$19/2)))^2*((($O$20+$G$20)-$AA291))/3)*$AB$29)+(((PI()*((($C$19+$G$20)-$AA291)*($O$20/($O$19/2)))^2*(((($C$19+$G$20)-$AA291)*($O$20/($O$19/2)))*$AZ$9))/3)*$AB$29),(((PI()*((($C$19+$G$20)-$AA291)*($O$20/($O$19/2)))^2*((($O$20+$G$20)-$AA291)/3))*$AB$29)-((PI()*((($C$19+$G$20)-$AA291)*($O$20/($O$19/2)))^2*(((($C$19+$G$20)-$AA291)*($O$20/($O$19/2)))*$AZ$9)/3)*$AB$29))),IF('Silo Levels'!$L$16="Pumping",(($D$18*$AB$29)+((PI()*(($C$21/2)^2)*($G$20-$AA291))*$AB$29))+((($D$18+$H$18)/3)*$BE$9)+(((PI()*($C$21/2)^2*(($C$21/2)*$AZ$9))/3)*$AB$29),(($D$18*$AB$29)+((PI()*(($C$21/2)^2)*($G$20-$AA291))*$AB$29))+((($D$18+$H$18)/3)*$BE$9)-(((PI()*($C$21/2)^2*(($C$21/2)*$AZ$9))/3)*$AB$29)))</f>
        <v>100645.4788824572</v>
      </c>
      <c r="AC291" s="73">
        <v>26</v>
      </c>
      <c r="AD291" s="85">
        <f t="shared" si="43"/>
        <v>103862.05788458203</v>
      </c>
      <c r="AE291" s="57">
        <v>26</v>
      </c>
      <c r="AF291" s="86">
        <f>IF($AE291&gt;$G$20,IF('Silo Levels'!$L$17="Pumping",((PI()*((($C$19+$G$20)-$AE291)*($O$20/($O$19/2)))^2*((($O$20+$G$20)-$AE291))/3)*$AF$29)+(((PI()*((($C$19+$G$20)-$AE291)*($O$20/($O$19/2)))^2*(((($C$19+$G$20)-$AE291)*($O$20/($O$19/2)))*$AZ$10))/3)*$AF$29),(((PI()*((($C$19+$G$20)-$AE291)*($O$20/($O$19/2)))^2*((($O$20+$G$20)-$AE291)/3))*$AF$29)-((PI()*((($C$19+$G$20)-$AE291)*($O$20/($O$19/2)))^2*(((($C$19+$G$20)-$AE291)*($O$20/($O$19/2)))*$AZ$10)/3)*$AF$29))),IF('Silo Levels'!$L$17="Pumping",(($D$18*$AF$29)+((PI()*(($C$21/2)^2)*($G$20-$AE291))*$AF$29))+((($D$18+$H$18)/3)*$BE$10)+(((PI()*($C$21/2)^2*(($C$21/2)*$AZ$10))/3)*$AF$29),(($D$18*$AF$29)+((PI()*(($C$21/2)^2)*($G$20-$AE291))*$AF$29))+((($D$18+$H$18)/3)*$BE$10)-(((PI()*($C$21/2)^2*(($C$21/2)*$AZ$10))/3)*$AF$29)))</f>
        <v>100073.92343955617</v>
      </c>
      <c r="AG291" s="73">
        <v>26</v>
      </c>
      <c r="AH291" s="85">
        <f t="shared" si="44"/>
        <v>104326.2426746335</v>
      </c>
      <c r="AI291" s="57">
        <v>26</v>
      </c>
      <c r="AJ291" s="86">
        <f>IF($AI291&gt;$G$20,IF('Silo Levels'!$L$18="Pumping",((PI()*((($C$19+$G$20)-$AI291)*($O$20/($O$19/2)))^2*((($O$20+$G$20)-$AI291))/3)*$AJ$29)+(((PI()*((($C$19+$G$20)-$AI291)*($O$20/($O$19/2)))^2*(((($C$19+$G$20)-$AI291)*($O$20/($O$19/2)))*$AZ$11))/3)*$AJ$29),(((PI()*((($C$19+$G$20)-$AI291)*($O$20/($O$19/2)))^2*((($O$20+$G$20)-$AI291)/3))*$AJ$29)-((PI()*((($C$19+$G$20)-$AI291)*($O$20/($O$19/2)))^2*(((($C$19+$G$20)-$AI291)*($O$20/($O$19/2)))*$AZ$11)/3)*$AJ$29))),IF('Silo Levels'!$L$18="Pumping",(($D$18*$AJ$29)+((PI()*(($C$21/2)^2)*($G$20-$AI291))*$AJ$29))+((($D$18+$H$18)/3)*$BE$11)+(((PI()*($C$21/2)^2*(($C$21/2)*$AZ$11))/3)*$AJ$29),(($D$18*$AJ$29)+((PI()*(($C$21/2)^2)*($G$20-$AI291))*$AJ$29))+((($D$18+$H$18)/3)*$BE$11)-(((PI()*($C$21/2)^2*(($C$21/2)*$AZ$11))/3)*$AJ$29)))</f>
        <v>100520.84965302139</v>
      </c>
    </row>
    <row r="292" spans="1:36" x14ac:dyDescent="0.3">
      <c r="A292" s="48">
        <v>26.1</v>
      </c>
      <c r="B292" s="92">
        <f t="shared" si="37"/>
        <v>36326.848854907264</v>
      </c>
      <c r="C292" s="66">
        <v>26.1</v>
      </c>
      <c r="D292" s="67">
        <f>IF($C292&gt;$G$6,IF('Silo Levels'!$L$10="Pumping",((PI()*((($C$5+$G$6)-$C292)*($O$6/($O$5/2)))^2*((($O$6+$G$6)-$C292))/3)*$D$29)+(((PI()*((($C$5+$G$6)-$C292)*($O$6/($O$5/2)))^2*(((($C$5+$G$6)-$C292)*($O$6/($O$5/2)))*$AZ$3))/3)*$D$29),(((PI()*((($C$5+$G$6)-$C292)*($O$6/($O$5/2)))^2*((($O$6+$G$6)-$C292)/3))*$D$29)-((PI()*((($C$5+$G$6)-$C292)*($O$6/($O$5/2)))^2*(((($C$5+$G$6)-$C292)*($O$6/($O$5/2)))*$AZ$3)/3)*$D$29))),IF('Silo Levels'!$L$10="Pumping",(($D$4*$D$29)+((PI()*(($C$7/2)^2)*(G$6-$C292))*$D$29))+((($D$4+$H$4)/3)*$BG$3)+(((PI()*($C$7/2)^2*(($C$7/2)*$AZ$3))/3)*$D$29),(($D$4*$D$29)+((PI()*(($C$7/2)^2)*($G$6-$C292))*$D$29))+((($D$4+$H$4)/3)*$BG$3)-(((PI()*($C$7/2)^2*(($C$7/2)*$AZ$3))/3)*$D$29)))</f>
        <v>33271.342105201067</v>
      </c>
      <c r="E292" s="73">
        <v>26.1</v>
      </c>
      <c r="F292" s="92">
        <f t="shared" si="38"/>
        <v>31669.560540175564</v>
      </c>
      <c r="G292" s="66">
        <v>26.1</v>
      </c>
      <c r="H292" s="67">
        <f>IF($G292&gt;$G$6,IF('Silo Levels'!$L$11="Pumping",((PI()*((($C$5+$G$6)-$G292)*($O$6/($O$5/2)))^2*((($O$6+$G$6)-$G292))/3)*$H$29)+(((PI()*((($C$5+$G$6)-$G292)*($O$6/($O$5/2)))^2*(((($C$5+$G$6)-$G292)*($O$6/($O$5/2)))*$AZ$4))/3)*$H$29),(((PI()*((($C$5+$G$6)-$G292)*($O$6/($O$5/2)))^2*((($O$6+$G$6)-$G292)/3))*$H$29)-((PI()*((($C$5+$G$6)-$G292)*($O$6/($O$5/2)))^2*(((($C$5+$G$6)-$G292)*($O$6/($O$5/2)))*$AZ$4)/3)*$H$29))),IF('Silo Levels'!$L$11="Pumping",(($D$4*$H$29)+((PI()*(($C$7/2)^2)*(G$6-$G292))*$H$29))+((($D$4+$H$4)/3)*$BG$4)+(((PI()*($C$7/2)^2*(($C$7/2)*$AZ$4))/3)*$H$29),(($D$4*$H$29)+((PI()*(($C$7/2)^2)*($G$6-$G292))*$H$29))+((($D$4+$H$4)/3)*$BG$4)-(((PI()*($C$7/2)^2*(($C$7/2)*$AZ$4))/3)*$H$29)))</f>
        <v>29005.785425047085</v>
      </c>
      <c r="I292" s="73">
        <v>26.1</v>
      </c>
      <c r="J292" s="85">
        <f t="shared" si="36"/>
        <v>207111.34718330341</v>
      </c>
      <c r="K292" s="57">
        <v>26.1</v>
      </c>
      <c r="L292" s="86">
        <f>IF($K292&gt;$G$13,IF('Silo Levels'!$L$12="Pumping",((PI()*((($C$12+$G$13)-$K292)*($O$13/($O$12/2)))^2*((($O$13+$G$13)-$K292))/3)*$L$29)+(((PI()*((($C$12+$G$13)-$K292)*($O$13/($O$12/2)))^2*(((($C$12+$G$13)-$K292)*($O$13/($O$12/2)))*$AZ$5))/3)*$L$29),(((PI()*((($C$12+$G$13)-$K292)*($O$13/($O$12/2)))^2*((($O$13+$G$13)-$K292)/3))*$L$29)-((PI()*((($C$12+$G$13)-$K292)*($O$13/($O$12/2)))^2*(((($C$12+$G$13)-$K292)*($O$13/($O$12/2)))*$AZ$5)/3)*$L$29))),IF('Silo Levels'!$L$12="Pumping",(($D$11*$L$29)+((PI()*(($C$14/2)^2)*($G$13-$K292))*$L$29))+((($D$11+$H$11)/3)*$BE$5)+(((PI()*($C$14/2)^2*(($C$14/2)*$AZ$5))/3)*$L$29),(($D$11*$L$29)+((PI()*(($C$14/2)^2)*($G$13-$K292))*$L$29))+((($D$11+$H$11)/3)*$BE$5)-(((PI()*($C$14/2)^2*(($C$14/2)*$AZ$5))/3)*$L$29)))</f>
        <v>192913.34050370398</v>
      </c>
      <c r="M292" s="73">
        <v>26.1</v>
      </c>
      <c r="N292" s="85">
        <f t="shared" si="39"/>
        <v>111441.99286906062</v>
      </c>
      <c r="O292" s="57">
        <v>26.1</v>
      </c>
      <c r="P292" s="86">
        <f>IF($O292&gt;$G$20,IF('Silo Levels'!$L$13="Pumping",((PI()*((($C$19+$G$20)-$O292)*($O$20/($O$19/2)))^2*((($O$20+$G$20)-$O292))/3)*$P$29)+(((PI()*((($C$19+$G$20)-$O292)*($O$20/($O$19/2)))^2*(((($C$19+$G$20)-$O292)*($O$20/($O$19/2)))*$AZ$6))/3)*$P$29),(((PI()*((($C$19+$G$20)-$O292)*($O$20/($O$19/2)))^2*((($O$20+$G$20)-$O292)/3))*$P$29)-((PI()*((($C$19+$G$20)-$O292)*($O$20/($O$19/2)))^2*(((($C$19+$G$20)-$O292)*($O$20/($O$19/2)))*$AZ$6)/3)*$P$29))),IF('Silo Levels'!$L$13="Pumping",(($D$18*$P$29)+((PI()*(($C$21/2)^2)*($G$20-$O292))*$P$29))+((($D$18+$H$18)/3)*$BE$6)+(((PI()*($C$21/2)^2*(($C$21/2)*$AZ$6))/3)*$P$29),(($D$18*$P$29)+((PI()*(($C$21/2)^2)*($G$20-$O292))*$P$29))+((($D$18+$H$18)/3)*$BE$6)-(((PI()*($C$21/2)^2*(($C$21/2)*$AZ$6))/3)*$P$29)))</f>
        <v>107356.79153703585</v>
      </c>
      <c r="Q292" s="73">
        <v>26.1</v>
      </c>
      <c r="R292" s="85">
        <f t="shared" si="40"/>
        <v>108463.94002522891</v>
      </c>
      <c r="S292" s="57">
        <v>26.1</v>
      </c>
      <c r="T292" s="86">
        <f>IF($S292&gt;$G$20,IF('Silo Levels'!$L$14="Pumping",((PI()*((($C$19+$G$20)-$S292)*($O$20/($O$19/2)))^2*((($O$20+$G$20)-$S292))/3)*$T$29)+(((PI()*((($C$19+$G$20)-$S292)*($O$20/($O$19/2)))^2*(((($C$19+$G$20)-$S292)*($O$20/($O$19/2)))*$AZ$7))/3)*$T$29),(((PI()*((($C$19+$G$20)-$S292)*($O$20/($O$19/2)))^2*((($O$20+$G$20)-$S292)/3))*$T$29)-((PI()*((($C$19+$G$20)-$S292)*($O$20/($O$19/2)))^2*(((($C$19+$G$20)-$S292)*($O$20/($O$19/2)))*$AZ$7)/3)*$T$29))),IF('Silo Levels'!$L$14="Pumping",(($D$18*$T$29)+((PI()*(($C$21/2)^2)*($G$20-$S292))*$T$29))+((($D$18+$H$18)/3)*$BE$7)+(((PI()*($C$21/2)^2*(($C$21/2)*$AZ$7))/3)*$T$29),(($D$18*$T$29)+((PI()*(($C$21/2)^2)*($G$20-$S292))*$T$29))+((($D$18+$H$18)/3)*$BE$7)-(((PI()*($C$21/2)^2*(($C$21/2)*$AZ$7))/3)*$T$29)))</f>
        <v>104489.87855410004</v>
      </c>
      <c r="U292" s="73">
        <v>26.1</v>
      </c>
      <c r="V292" s="85">
        <f t="shared" si="41"/>
        <v>105713.81469008926</v>
      </c>
      <c r="W292" s="57">
        <v>26.1</v>
      </c>
      <c r="X292" s="86">
        <f>IF($W292&gt;$G$20,IF('Silo Levels'!$L$15="Pumping",((PI()*((($C$19+$G$20)-$W292)*($O$20/($O$19/2)))^2*((($O$20+$G$20)-$W292))/3)*$X$29)+(((PI()*((($C$19+$G$20)-$W292)*($O$20/($O$19/2)))^2*(((($C$19+$G$20)-$W292)*($O$20/($O$19/2)))*$AZ$8))/3)*$X$29),(((PI()*((($C$19+$G$20)-$W292)*($O$20/($O$19/2)))^2*((($O$20+$G$20)-$W292)/3))*$X$29)-((PI()*((($C$19+$G$20)-$W292)*($O$20/($O$19/2)))^2*(((($C$19+$G$20)-$W292)*($O$20/($O$19/2)))*$AZ$8)/3)*$X$29))),IF('Silo Levels'!$L$15="Pumping",(($D$18*$X$29)+((PI()*(($C$21/2)^2)*($G$20-$W292))*$X$29))+((($D$18+$H$18)/3)*$BE$8)+(((PI()*($C$21/2)^2*(($C$21/2)*$AZ$8))/3)*$X$29),(($D$18*$X$29)+((PI()*(($C$21/2)^2)*($G$20-$W292))*$X$29))+((($D$18+$H$18)/3)*$BE$8)-(((PI()*($C$21/2)^2*(($C$21/2)*$AZ$8))/3)*$X$29)))</f>
        <v>101842.38690721976</v>
      </c>
      <c r="Y292" s="73">
        <v>26.1</v>
      </c>
      <c r="Z292" s="85">
        <f t="shared" si="42"/>
        <v>104073.33643673985</v>
      </c>
      <c r="AA292" s="57">
        <v>26.1</v>
      </c>
      <c r="AB292" s="86">
        <f>IF($AA292&gt;$G$20,IF('Silo Levels'!$L$16="Pumping",((PI()*((($C$19+$G$20)-$AA292)*($O$20/($O$19/2)))^2*((($O$20+$G$20)-$AA292))/3)*$AB$29)+(((PI()*((($C$19+$G$20)-$AA292)*($O$20/($O$19/2)))^2*(((($C$19+$G$20)-$AA292)*($O$20/($O$19/2)))*$AZ$9))/3)*$AB$29),(((PI()*((($C$19+$G$20)-$AA292)*($O$20/($O$19/2)))^2*((($O$20+$G$20)-$AA292)/3))*$AB$29)-((PI()*((($C$19+$G$20)-$AA292)*($O$20/($O$19/2)))^2*(((($C$19+$G$20)-$AA292)*($O$20/($O$19/2)))*$AZ$9)/3)*$AB$29))),IF('Silo Levels'!$L$16="Pumping",(($D$18*$AB$29)+((PI()*(($C$21/2)^2)*($G$20-$AA292))*$AB$29))+((($D$18+$H$18)/3)*$BE$9)+(((PI()*($C$21/2)^2*(($C$21/2)*$AZ$9))/3)*$AB$29),(($D$18*$AB$29)+((PI()*(($C$21/2)^2)*($G$20-$AA292))*$AB$29))+((($D$18+$H$18)/3)*$BE$9)-(((PI()*($C$21/2)^2*(($C$21/2)*$AZ$9))/3)*$AB$29)))</f>
        <v>100263.13071218863</v>
      </c>
      <c r="AC292" s="73">
        <v>26.1</v>
      </c>
      <c r="AD292" s="85">
        <f t="shared" si="43"/>
        <v>103481.9245326073</v>
      </c>
      <c r="AE292" s="57">
        <v>26.1</v>
      </c>
      <c r="AF292" s="86">
        <f>IF($AE292&gt;$G$20,IF('Silo Levels'!$L$17="Pumping",((PI()*((($C$19+$G$20)-$AE292)*($O$20/($O$19/2)))^2*((($O$20+$G$20)-$AE292))/3)*$AF$29)+(((PI()*((($C$19+$G$20)-$AE292)*($O$20/($O$19/2)))^2*(((($C$19+$G$20)-$AE292)*($O$20/($O$19/2)))*$AZ$10))/3)*$AF$29),(((PI()*((($C$19+$G$20)-$AE292)*($O$20/($O$19/2)))^2*((($O$20+$G$20)-$AE292)/3))*$AF$29)-((PI()*((($C$19+$G$20)-$AE292)*($O$20/($O$19/2)))^2*(((($C$19+$G$20)-$AE292)*($O$20/($O$19/2)))*$AZ$10)/3)*$AF$29))),IF('Silo Levels'!$L$17="Pumping",(($D$18*$AF$29)+((PI()*(($C$21/2)^2)*($G$20-$AE292))*$AF$29))+((($D$18+$H$18)/3)*$BE$10)+(((PI()*($C$21/2)^2*(($C$21/2)*$AZ$10))/3)*$AF$29),(($D$18*$AF$29)+((PI()*(($C$21/2)^2)*($G$20-$AE292))*$AF$29))+((($D$18+$H$18)/3)*$BE$10)-(((PI()*($C$21/2)^2*(($C$21/2)*$AZ$10))/3)*$AF$29)))</f>
        <v>99693.790087581438</v>
      </c>
      <c r="AG292" s="73">
        <v>26.1</v>
      </c>
      <c r="AH292" s="85">
        <f t="shared" si="44"/>
        <v>103944.37745155882</v>
      </c>
      <c r="AI292" s="57">
        <v>26.1</v>
      </c>
      <c r="AJ292" s="86">
        <f>IF($AI292&gt;$G$20,IF('Silo Levels'!$L$18="Pumping",((PI()*((($C$19+$G$20)-$AI292)*($O$20/($O$19/2)))^2*((($O$20+$G$20)-$AI292))/3)*$AJ$29)+(((PI()*((($C$19+$G$20)-$AI292)*($O$20/($O$19/2)))^2*(((($C$19+$G$20)-$AI292)*($O$20/($O$19/2)))*$AZ$11))/3)*$AJ$29),(((PI()*((($C$19+$G$20)-$AI292)*($O$20/($O$19/2)))^2*((($O$20+$G$20)-$AI292)/3))*$AJ$29)-((PI()*((($C$19+$G$20)-$AI292)*($O$20/($O$19/2)))^2*(((($C$19+$G$20)-$AI292)*($O$20/($O$19/2)))*$AZ$11)/3)*$AJ$29))),IF('Silo Levels'!$L$18="Pumping",(($D$18*$AJ$29)+((PI()*(($C$21/2)^2)*($G$20-$AI292))*$AJ$29))+((($D$18+$H$18)/3)*$BE$11)+(((PI()*($C$21/2)^2*(($C$21/2)*$AZ$11))/3)*$AJ$29),(($D$18*$AJ$29)+((PI()*(($C$21/2)^2)*($G$20-$AI292))*$AJ$29))+((($D$18+$H$18)/3)*$BE$11)-(((PI()*($C$21/2)^2*(($C$21/2)*$AZ$11))/3)*$AJ$29)))</f>
        <v>100138.98442994671</v>
      </c>
    </row>
    <row r="293" spans="1:36" x14ac:dyDescent="0.3">
      <c r="A293" s="48">
        <v>26.2</v>
      </c>
      <c r="B293" s="92">
        <f t="shared" si="37"/>
        <v>35888.826981380451</v>
      </c>
      <c r="C293" s="66">
        <v>26.2</v>
      </c>
      <c r="D293" s="67">
        <f>IF($C293&gt;$G$6,IF('Silo Levels'!$L$10="Pumping",((PI()*((($C$5+$G$6)-$C293)*($O$6/($O$5/2)))^2*((($O$6+$G$6)-$C293))/3)*$D$29)+(((PI()*((($C$5+$G$6)-$C293)*($O$6/($O$5/2)))^2*(((($C$5+$G$6)-$C293)*($O$6/($O$5/2)))*$AZ$3))/3)*$D$29),(((PI()*((($C$5+$G$6)-$C293)*($O$6/($O$5/2)))^2*((($O$6+$G$6)-$C293)/3))*$D$29)-((PI()*((($C$5+$G$6)-$C293)*($O$6/($O$5/2)))^2*(((($C$5+$G$6)-$C293)*($O$6/($O$5/2)))*$AZ$3)/3)*$D$29))),IF('Silo Levels'!$L$10="Pumping",(($D$4*$D$29)+((PI()*(($C$7/2)^2)*(G$6-$C293))*$D$29))+((($D$4+$H$4)/3)*$BG$3)+(((PI()*($C$7/2)^2*(($C$7/2)*$AZ$3))/3)*$D$29),(($D$4*$D$29)+((PI()*(($C$7/2)^2)*($G$6-$C293))*$D$29))+((($D$4+$H$4)/3)*$BG$3)-(((PI()*($C$7/2)^2*(($C$7/2)*$AZ$3))/3)*$D$29)))</f>
        <v>32833.320231674254</v>
      </c>
      <c r="E293" s="73">
        <v>26.2</v>
      </c>
      <c r="F293" s="92">
        <f t="shared" si="38"/>
        <v>31287.695317100905</v>
      </c>
      <c r="G293" s="66">
        <v>26.2</v>
      </c>
      <c r="H293" s="67">
        <f>IF($G293&gt;$G$6,IF('Silo Levels'!$L$11="Pumping",((PI()*((($C$5+$G$6)-$G293)*($O$6/($O$5/2)))^2*((($O$6+$G$6)-$G293))/3)*$H$29)+(((PI()*((($C$5+$G$6)-$G293)*($O$6/($O$5/2)))^2*(((($C$5+$G$6)-$G293)*($O$6/($O$5/2)))*$AZ$4))/3)*$H$29),(((PI()*((($C$5+$G$6)-$G293)*($O$6/($O$5/2)))^2*((($O$6+$G$6)-$G293)/3))*$H$29)-((PI()*((($C$5+$G$6)-$G293)*($O$6/($O$5/2)))^2*(((($C$5+$G$6)-$G293)*($O$6/($O$5/2)))*$AZ$4)/3)*$H$29))),IF('Silo Levels'!$L$11="Pumping",(($D$4*$H$29)+((PI()*(($C$7/2)^2)*(G$6-$G293))*$H$29))+((($D$4+$H$4)/3)*$BG$4)+(((PI()*($C$7/2)^2*(($C$7/2)*$AZ$4))/3)*$H$29),(($D$4*$H$29)+((PI()*(($C$7/2)^2)*($G$6-$G293))*$H$29))+((($D$4+$H$4)/3)*$BG$4)-(((PI()*($C$7/2)^2*(($C$7/2)*$AZ$4))/3)*$H$29)))</f>
        <v>28623.920201972425</v>
      </c>
      <c r="I293" s="73">
        <v>26.2</v>
      </c>
      <c r="J293" s="85">
        <f t="shared" si="36"/>
        <v>206192.38234967247</v>
      </c>
      <c r="K293" s="57">
        <v>26.2</v>
      </c>
      <c r="L293" s="86">
        <f>IF($K293&gt;$G$13,IF('Silo Levels'!$L$12="Pumping",((PI()*((($C$12+$G$13)-$K293)*($O$13/($O$12/2)))^2*((($O$13+$G$13)-$K293))/3)*$L$29)+(((PI()*((($C$12+$G$13)-$K293)*($O$13/($O$12/2)))^2*(((($C$12+$G$13)-$K293)*($O$13/($O$12/2)))*$AZ$5))/3)*$L$29),(((PI()*((($C$12+$G$13)-$K293)*($O$13/($O$12/2)))^2*((($O$13+$G$13)-$K293)/3))*$L$29)-((PI()*((($C$12+$G$13)-$K293)*($O$13/($O$12/2)))^2*(((($C$12+$G$13)-$K293)*($O$13/($O$12/2)))*$AZ$5)/3)*$L$29))),IF('Silo Levels'!$L$12="Pumping",(($D$11*$L$29)+((PI()*(($C$14/2)^2)*($G$13-$K293))*$L$29))+((($D$11+$H$11)/3)*$BE$5)+(((PI()*($C$14/2)^2*(($C$14/2)*$AZ$5))/3)*$L$29),(($D$11*$L$29)+((PI()*(($C$14/2)^2)*($G$13-$K293))*$L$29))+((($D$11+$H$11)/3)*$BE$5)-(((PI()*($C$14/2)^2*(($C$14/2)*$AZ$5))/3)*$L$29)))</f>
        <v>191994.37567007303</v>
      </c>
      <c r="M293" s="73">
        <v>26.2</v>
      </c>
      <c r="N293" s="85">
        <f t="shared" si="39"/>
        <v>111032.04932075988</v>
      </c>
      <c r="O293" s="57">
        <v>26.2</v>
      </c>
      <c r="P293" s="86">
        <f>IF($O293&gt;$G$20,IF('Silo Levels'!$L$13="Pumping",((PI()*((($C$19+$G$20)-$O293)*($O$20/($O$19/2)))^2*((($O$20+$G$20)-$O293))/3)*$P$29)+(((PI()*((($C$19+$G$20)-$O293)*($O$20/($O$19/2)))^2*(((($C$19+$G$20)-$O293)*($O$20/($O$19/2)))*$AZ$6))/3)*$P$29),(((PI()*((($C$19+$G$20)-$O293)*($O$20/($O$19/2)))^2*((($O$20+$G$20)-$O293)/3))*$P$29)-((PI()*((($C$19+$G$20)-$O293)*($O$20/($O$19/2)))^2*(((($C$19+$G$20)-$O293)*($O$20/($O$19/2)))*$AZ$6)/3)*$P$29))),IF('Silo Levels'!$L$13="Pumping",(($D$18*$P$29)+((PI()*(($C$21/2)^2)*($G$20-$O293))*$P$29))+((($D$18+$H$18)/3)*$BE$6)+(((PI()*($C$21/2)^2*(($C$21/2)*$AZ$6))/3)*$P$29),(($D$18*$P$29)+((PI()*(($C$21/2)^2)*($G$20-$O293))*$P$29))+((($D$18+$H$18)/3)*$BE$6)-(((PI()*($C$21/2)^2*(($C$21/2)*$AZ$6))/3)*$P$29)))</f>
        <v>106946.84798873511</v>
      </c>
      <c r="Q293" s="73">
        <v>26.2</v>
      </c>
      <c r="R293" s="85">
        <f t="shared" si="40"/>
        <v>108065.14918770797</v>
      </c>
      <c r="S293" s="57">
        <v>26.2</v>
      </c>
      <c r="T293" s="86">
        <f>IF($S293&gt;$G$20,IF('Silo Levels'!$L$14="Pumping",((PI()*((($C$19+$G$20)-$S293)*($O$20/($O$19/2)))^2*((($O$20+$G$20)-$S293))/3)*$T$29)+(((PI()*((($C$19+$G$20)-$S293)*($O$20/($O$19/2)))^2*(((($C$19+$G$20)-$S293)*($O$20/($O$19/2)))*$AZ$7))/3)*$T$29),(((PI()*((($C$19+$G$20)-$S293)*($O$20/($O$19/2)))^2*((($O$20+$G$20)-$S293)/3))*$T$29)-((PI()*((($C$19+$G$20)-$S293)*($O$20/($O$19/2)))^2*(((($C$19+$G$20)-$S293)*($O$20/($O$19/2)))*$AZ$7)/3)*$T$29))),IF('Silo Levels'!$L$14="Pumping",(($D$18*$T$29)+((PI()*(($C$21/2)^2)*($G$20-$S293))*$T$29))+((($D$18+$H$18)/3)*$BE$7)+(((PI()*($C$21/2)^2*(($C$21/2)*$AZ$7))/3)*$T$29),(($D$18*$T$29)+((PI()*(($C$21/2)^2)*($G$20-$S293))*$T$29))+((($D$18+$H$18)/3)*$BE$7)-(((PI()*($C$21/2)^2*(($C$21/2)*$AZ$7))/3)*$T$29)))</f>
        <v>104091.0877165791</v>
      </c>
      <c r="U293" s="73">
        <v>26.2</v>
      </c>
      <c r="V293" s="85">
        <f t="shared" si="41"/>
        <v>105325.32298226125</v>
      </c>
      <c r="W293" s="57">
        <v>26.2</v>
      </c>
      <c r="X293" s="86">
        <f>IF($W293&gt;$G$20,IF('Silo Levels'!$L$15="Pumping",((PI()*((($C$19+$G$20)-$W293)*($O$20/($O$19/2)))^2*((($O$20+$G$20)-$W293))/3)*$X$29)+(((PI()*((($C$19+$G$20)-$W293)*($O$20/($O$19/2)))^2*(((($C$19+$G$20)-$W293)*($O$20/($O$19/2)))*$AZ$8))/3)*$X$29),(((PI()*((($C$19+$G$20)-$W293)*($O$20/($O$19/2)))^2*((($O$20+$G$20)-$W293)/3))*$X$29)-((PI()*((($C$19+$G$20)-$W293)*($O$20/($O$19/2)))^2*(((($C$19+$G$20)-$W293)*($O$20/($O$19/2)))*$AZ$8)/3)*$X$29))),IF('Silo Levels'!$L$15="Pumping",(($D$18*$X$29)+((PI()*(($C$21/2)^2)*($G$20-$W293))*$X$29))+((($D$18+$H$18)/3)*$BE$8)+(((PI()*($C$21/2)^2*(($C$21/2)*$AZ$8))/3)*$X$29),(($D$18*$X$29)+((PI()*(($C$21/2)^2)*($G$20-$W293))*$X$29))+((($D$18+$H$18)/3)*$BE$8)-(((PI()*($C$21/2)^2*(($C$21/2)*$AZ$8))/3)*$X$29)))</f>
        <v>101453.89519939174</v>
      </c>
      <c r="Y293" s="73">
        <v>26.2</v>
      </c>
      <c r="Z293" s="85">
        <f t="shared" si="42"/>
        <v>103690.98826647131</v>
      </c>
      <c r="AA293" s="57">
        <v>26.2</v>
      </c>
      <c r="AB293" s="86">
        <f>IF($AA293&gt;$G$20,IF('Silo Levels'!$L$16="Pumping",((PI()*((($C$19+$G$20)-$AA293)*($O$20/($O$19/2)))^2*((($O$20+$G$20)-$AA293))/3)*$AB$29)+(((PI()*((($C$19+$G$20)-$AA293)*($O$20/($O$19/2)))^2*(((($C$19+$G$20)-$AA293)*($O$20/($O$19/2)))*$AZ$9))/3)*$AB$29),(((PI()*((($C$19+$G$20)-$AA293)*($O$20/($O$19/2)))^2*((($O$20+$G$20)-$AA293)/3))*$AB$29)-((PI()*((($C$19+$G$20)-$AA293)*($O$20/($O$19/2)))^2*(((($C$19+$G$20)-$AA293)*($O$20/($O$19/2)))*$AZ$9)/3)*$AB$29))),IF('Silo Levels'!$L$16="Pumping",(($D$18*$AB$29)+((PI()*(($C$21/2)^2)*($G$20-$AA293))*$AB$29))+((($D$18+$H$18)/3)*$BE$9)+(((PI()*($C$21/2)^2*(($C$21/2)*$AZ$9))/3)*$AB$29),(($D$18*$AB$29)+((PI()*(($C$21/2)^2)*($G$20-$AA293))*$AB$29))+((($D$18+$H$18)/3)*$BE$9)-(((PI()*($C$21/2)^2*(($C$21/2)*$AZ$9))/3)*$AB$29)))</f>
        <v>99880.782541920096</v>
      </c>
      <c r="AC293" s="73">
        <v>26.2</v>
      </c>
      <c r="AD293" s="85">
        <f t="shared" si="43"/>
        <v>103101.79118063259</v>
      </c>
      <c r="AE293" s="57">
        <v>26.2</v>
      </c>
      <c r="AF293" s="86">
        <f>IF($AE293&gt;$G$20,IF('Silo Levels'!$L$17="Pumping",((PI()*((($C$19+$G$20)-$AE293)*($O$20/($O$19/2)))^2*((($O$20+$G$20)-$AE293))/3)*$AF$29)+(((PI()*((($C$19+$G$20)-$AE293)*($O$20/($O$19/2)))^2*(((($C$19+$G$20)-$AE293)*($O$20/($O$19/2)))*$AZ$10))/3)*$AF$29),(((PI()*((($C$19+$G$20)-$AE293)*($O$20/($O$19/2)))^2*((($O$20+$G$20)-$AE293)/3))*$AF$29)-((PI()*((($C$19+$G$20)-$AE293)*($O$20/($O$19/2)))^2*(((($C$19+$G$20)-$AE293)*($O$20/($O$19/2)))*$AZ$10)/3)*$AF$29))),IF('Silo Levels'!$L$17="Pumping",(($D$18*$AF$29)+((PI()*(($C$21/2)^2)*($G$20-$AE293))*$AF$29))+((($D$18+$H$18)/3)*$BE$10)+(((PI()*($C$21/2)^2*(($C$21/2)*$AZ$10))/3)*$AF$29),(($D$18*$AF$29)+((PI()*(($C$21/2)^2)*($G$20-$AE293))*$AF$29))+((($D$18+$H$18)/3)*$BE$10)-(((PI()*($C$21/2)^2*(($C$21/2)*$AZ$10))/3)*$AF$29)))</f>
        <v>99313.656735606724</v>
      </c>
      <c r="AG293" s="73">
        <v>26.2</v>
      </c>
      <c r="AH293" s="85">
        <f t="shared" si="44"/>
        <v>103562.51222848416</v>
      </c>
      <c r="AI293" s="57">
        <v>26.2</v>
      </c>
      <c r="AJ293" s="86">
        <f>IF($AI293&gt;$G$20,IF('Silo Levels'!$L$18="Pumping",((PI()*((($C$19+$G$20)-$AI293)*($O$20/($O$19/2)))^2*((($O$20+$G$20)-$AI293))/3)*$AJ$29)+(((PI()*((($C$19+$G$20)-$AI293)*($O$20/($O$19/2)))^2*(((($C$19+$G$20)-$AI293)*($O$20/($O$19/2)))*$AZ$11))/3)*$AJ$29),(((PI()*((($C$19+$G$20)-$AI293)*($O$20/($O$19/2)))^2*((($O$20+$G$20)-$AI293)/3))*$AJ$29)-((PI()*((($C$19+$G$20)-$AI293)*($O$20/($O$19/2)))^2*(((($C$19+$G$20)-$AI293)*($O$20/($O$19/2)))*$AZ$11)/3)*$AJ$29))),IF('Silo Levels'!$L$18="Pumping",(($D$18*$AJ$29)+((PI()*(($C$21/2)^2)*($G$20-$AI293))*$AJ$29))+((($D$18+$H$18)/3)*$BE$11)+(((PI()*($C$21/2)^2*(($C$21/2)*$AZ$11))/3)*$AJ$29),(($D$18*$AJ$29)+((PI()*(($C$21/2)^2)*($G$20-$AI293))*$AJ$29))+((($D$18+$H$18)/3)*$BE$11)-(((PI()*($C$21/2)^2*(($C$21/2)*$AZ$11))/3)*$AJ$29)))</f>
        <v>99757.119206872056</v>
      </c>
    </row>
    <row r="294" spans="1:36" x14ac:dyDescent="0.3">
      <c r="A294" s="48">
        <v>26.3</v>
      </c>
      <c r="B294" s="92">
        <f t="shared" si="37"/>
        <v>35450.805107853623</v>
      </c>
      <c r="C294" s="66">
        <v>26.3</v>
      </c>
      <c r="D294" s="67">
        <f>IF($C294&gt;$G$6,IF('Silo Levels'!$L$10="Pumping",((PI()*((($C$5+$G$6)-$C294)*($O$6/($O$5/2)))^2*((($O$6+$G$6)-$C294))/3)*$D$29)+(((PI()*((($C$5+$G$6)-$C294)*($O$6/($O$5/2)))^2*(((($C$5+$G$6)-$C294)*($O$6/($O$5/2)))*$AZ$3))/3)*$D$29),(((PI()*((($C$5+$G$6)-$C294)*($O$6/($O$5/2)))^2*((($O$6+$G$6)-$C294)/3))*$D$29)-((PI()*((($C$5+$G$6)-$C294)*($O$6/($O$5/2)))^2*(((($C$5+$G$6)-$C294)*($O$6/($O$5/2)))*$AZ$3)/3)*$D$29))),IF('Silo Levels'!$L$10="Pumping",(($D$4*$D$29)+((PI()*(($C$7/2)^2)*(G$6-$C294))*$D$29))+((($D$4+$H$4)/3)*$BG$3)+(((PI()*($C$7/2)^2*(($C$7/2)*$AZ$3))/3)*$D$29),(($D$4*$D$29)+((PI()*(($C$7/2)^2)*($G$6-$C294))*$D$29))+((($D$4+$H$4)/3)*$BG$3)-(((PI()*($C$7/2)^2*(($C$7/2)*$AZ$3))/3)*$D$29)))</f>
        <v>32395.298358147425</v>
      </c>
      <c r="E294" s="73">
        <v>26.3</v>
      </c>
      <c r="F294" s="92">
        <f t="shared" si="38"/>
        <v>30905.830094026234</v>
      </c>
      <c r="G294" s="66">
        <v>26.3</v>
      </c>
      <c r="H294" s="67">
        <f>IF($G294&gt;$G$6,IF('Silo Levels'!$L$11="Pumping",((PI()*((($C$5+$G$6)-$G294)*($O$6/($O$5/2)))^2*((($O$6+$G$6)-$G294))/3)*$H$29)+(((PI()*((($C$5+$G$6)-$G294)*($O$6/($O$5/2)))^2*(((($C$5+$G$6)-$G294)*($O$6/($O$5/2)))*$AZ$4))/3)*$H$29),(((PI()*((($C$5+$G$6)-$G294)*($O$6/($O$5/2)))^2*((($O$6+$G$6)-$G294)/3))*$H$29)-((PI()*((($C$5+$G$6)-$G294)*($O$6/($O$5/2)))^2*(((($C$5+$G$6)-$G294)*($O$6/($O$5/2)))*$AZ$4)/3)*$H$29))),IF('Silo Levels'!$L$11="Pumping",(($D$4*$H$29)+((PI()*(($C$7/2)^2)*(G$6-$G294))*$H$29))+((($D$4+$H$4)/3)*$BG$4)+(((PI()*($C$7/2)^2*(($C$7/2)*$AZ$4))/3)*$H$29),(($D$4*$H$29)+((PI()*(($C$7/2)^2)*($G$6-$G294))*$H$29))+((($D$4+$H$4)/3)*$BG$4)-(((PI()*($C$7/2)^2*(($C$7/2)*$AZ$4))/3)*$H$29)))</f>
        <v>28242.054978897755</v>
      </c>
      <c r="I294" s="73">
        <v>26.3</v>
      </c>
      <c r="J294" s="85">
        <f t="shared" si="36"/>
        <v>205273.4175160414</v>
      </c>
      <c r="K294" s="57">
        <v>26.3</v>
      </c>
      <c r="L294" s="86">
        <f>IF($K294&gt;$G$13,IF('Silo Levels'!$L$12="Pumping",((PI()*((($C$12+$G$13)-$K294)*($O$13/($O$12/2)))^2*((($O$13+$G$13)-$K294))/3)*$L$29)+(((PI()*((($C$12+$G$13)-$K294)*($O$13/($O$12/2)))^2*(((($C$12+$G$13)-$K294)*($O$13/($O$12/2)))*$AZ$5))/3)*$L$29),(((PI()*((($C$12+$G$13)-$K294)*($O$13/($O$12/2)))^2*((($O$13+$G$13)-$K294)/3))*$L$29)-((PI()*((($C$12+$G$13)-$K294)*($O$13/($O$12/2)))^2*(((($C$12+$G$13)-$K294)*($O$13/($O$12/2)))*$AZ$5)/3)*$L$29))),IF('Silo Levels'!$L$12="Pumping",(($D$11*$L$29)+((PI()*(($C$14/2)^2)*($G$13-$K294))*$L$29))+((($D$11+$H$11)/3)*$BE$5)+(((PI()*($C$14/2)^2*(($C$14/2)*$AZ$5))/3)*$L$29),(($D$11*$L$29)+((PI()*(($C$14/2)^2)*($G$13-$K294))*$L$29))+((($D$11+$H$11)/3)*$BE$5)-(((PI()*($C$14/2)^2*(($C$14/2)*$AZ$5))/3)*$L$29)))</f>
        <v>191075.41083644197</v>
      </c>
      <c r="M294" s="73">
        <v>26.3</v>
      </c>
      <c r="N294" s="85">
        <f t="shared" si="39"/>
        <v>110622.10577245912</v>
      </c>
      <c r="O294" s="57">
        <v>26.3</v>
      </c>
      <c r="P294" s="86">
        <f>IF($O294&gt;$G$20,IF('Silo Levels'!$L$13="Pumping",((PI()*((($C$19+$G$20)-$O294)*($O$20/($O$19/2)))^2*((($O$20+$G$20)-$O294))/3)*$P$29)+(((PI()*((($C$19+$G$20)-$O294)*($O$20/($O$19/2)))^2*(((($C$19+$G$20)-$O294)*($O$20/($O$19/2)))*$AZ$6))/3)*$P$29),(((PI()*((($C$19+$G$20)-$O294)*($O$20/($O$19/2)))^2*((($O$20+$G$20)-$O294)/3))*$P$29)-((PI()*((($C$19+$G$20)-$O294)*($O$20/($O$19/2)))^2*(((($C$19+$G$20)-$O294)*($O$20/($O$19/2)))*$AZ$6)/3)*$P$29))),IF('Silo Levels'!$L$13="Pumping",(($D$18*$P$29)+((PI()*(($C$21/2)^2)*($G$20-$O294))*$P$29))+((($D$18+$H$18)/3)*$BE$6)+(((PI()*($C$21/2)^2*(($C$21/2)*$AZ$6))/3)*$P$29),(($D$18*$P$29)+((PI()*(($C$21/2)^2)*($G$20-$O294))*$P$29))+((($D$18+$H$18)/3)*$BE$6)-(((PI()*($C$21/2)^2*(($C$21/2)*$AZ$6))/3)*$P$29)))</f>
        <v>106536.90444043436</v>
      </c>
      <c r="Q294" s="73">
        <v>26.3</v>
      </c>
      <c r="R294" s="85">
        <f t="shared" si="40"/>
        <v>107666.35835018702</v>
      </c>
      <c r="S294" s="57">
        <v>26.3</v>
      </c>
      <c r="T294" s="86">
        <f>IF($S294&gt;$G$20,IF('Silo Levels'!$L$14="Pumping",((PI()*((($C$19+$G$20)-$S294)*($O$20/($O$19/2)))^2*((($O$20+$G$20)-$S294))/3)*$T$29)+(((PI()*((($C$19+$G$20)-$S294)*($O$20/($O$19/2)))^2*(((($C$19+$G$20)-$S294)*($O$20/($O$19/2)))*$AZ$7))/3)*$T$29),(((PI()*((($C$19+$G$20)-$S294)*($O$20/($O$19/2)))^2*((($O$20+$G$20)-$S294)/3))*$T$29)-((PI()*((($C$19+$G$20)-$S294)*($O$20/($O$19/2)))^2*(((($C$19+$G$20)-$S294)*($O$20/($O$19/2)))*$AZ$7)/3)*$T$29))),IF('Silo Levels'!$L$14="Pumping",(($D$18*$T$29)+((PI()*(($C$21/2)^2)*($G$20-$S294))*$T$29))+((($D$18+$H$18)/3)*$BE$7)+(((PI()*($C$21/2)^2*(($C$21/2)*$AZ$7))/3)*$T$29),(($D$18*$T$29)+((PI()*(($C$21/2)^2)*($G$20-$S294))*$T$29))+((($D$18+$H$18)/3)*$BE$7)-(((PI()*($C$21/2)^2*(($C$21/2)*$AZ$7))/3)*$T$29)))</f>
        <v>103692.29687905815</v>
      </c>
      <c r="U294" s="73">
        <v>26.3</v>
      </c>
      <c r="V294" s="85">
        <f t="shared" si="41"/>
        <v>104936.83127443322</v>
      </c>
      <c r="W294" s="57">
        <v>26.3</v>
      </c>
      <c r="X294" s="86">
        <f>IF($W294&gt;$G$20,IF('Silo Levels'!$L$15="Pumping",((PI()*((($C$19+$G$20)-$W294)*($O$20/($O$19/2)))^2*((($O$20+$G$20)-$W294))/3)*$X$29)+(((PI()*((($C$19+$G$20)-$W294)*($O$20/($O$19/2)))^2*(((($C$19+$G$20)-$W294)*($O$20/($O$19/2)))*$AZ$8))/3)*$X$29),(((PI()*((($C$19+$G$20)-$W294)*($O$20/($O$19/2)))^2*((($O$20+$G$20)-$W294)/3))*$X$29)-((PI()*((($C$19+$G$20)-$W294)*($O$20/($O$19/2)))^2*(((($C$19+$G$20)-$W294)*($O$20/($O$19/2)))*$AZ$8)/3)*$X$29))),IF('Silo Levels'!$L$15="Pumping",(($D$18*$X$29)+((PI()*(($C$21/2)^2)*($G$20-$W294))*$X$29))+((($D$18+$H$18)/3)*$BE$8)+(((PI()*($C$21/2)^2*(($C$21/2)*$AZ$8))/3)*$X$29),(($D$18*$X$29)+((PI()*(($C$21/2)^2)*($G$20-$W294))*$X$29))+((($D$18+$H$18)/3)*$BE$8)-(((PI()*($C$21/2)^2*(($C$21/2)*$AZ$8))/3)*$X$29)))</f>
        <v>101065.40349156372</v>
      </c>
      <c r="Y294" s="73">
        <v>26.3</v>
      </c>
      <c r="Z294" s="85">
        <f t="shared" si="42"/>
        <v>103308.64009620274</v>
      </c>
      <c r="AA294" s="57">
        <v>26.3</v>
      </c>
      <c r="AB294" s="86">
        <f>IF($AA294&gt;$G$20,IF('Silo Levels'!$L$16="Pumping",((PI()*((($C$19+$G$20)-$AA294)*($O$20/($O$19/2)))^2*((($O$20+$G$20)-$AA294))/3)*$AB$29)+(((PI()*((($C$19+$G$20)-$AA294)*($O$20/($O$19/2)))^2*(((($C$19+$G$20)-$AA294)*($O$20/($O$19/2)))*$AZ$9))/3)*$AB$29),(((PI()*((($C$19+$G$20)-$AA294)*($O$20/($O$19/2)))^2*((($O$20+$G$20)-$AA294)/3))*$AB$29)-((PI()*((($C$19+$G$20)-$AA294)*($O$20/($O$19/2)))^2*(((($C$19+$G$20)-$AA294)*($O$20/($O$19/2)))*$AZ$9)/3)*$AB$29))),IF('Silo Levels'!$L$16="Pumping",(($D$18*$AB$29)+((PI()*(($C$21/2)^2)*($G$20-$AA294))*$AB$29))+((($D$18+$H$18)/3)*$BE$9)+(((PI()*($C$21/2)^2*(($C$21/2)*$AZ$9))/3)*$AB$29),(($D$18*$AB$29)+((PI()*(($C$21/2)^2)*($G$20-$AA294))*$AB$29))+((($D$18+$H$18)/3)*$BE$9)-(((PI()*($C$21/2)^2*(($C$21/2)*$AZ$9))/3)*$AB$29)))</f>
        <v>99498.434371651529</v>
      </c>
      <c r="AC294" s="73">
        <v>26.3</v>
      </c>
      <c r="AD294" s="85">
        <f t="shared" si="43"/>
        <v>102721.65782865786</v>
      </c>
      <c r="AE294" s="57">
        <v>26.3</v>
      </c>
      <c r="AF294" s="86">
        <f>IF($AE294&gt;$G$20,IF('Silo Levels'!$L$17="Pumping",((PI()*((($C$19+$G$20)-$AE294)*($O$20/($O$19/2)))^2*((($O$20+$G$20)-$AE294))/3)*$AF$29)+(((PI()*((($C$19+$G$20)-$AE294)*($O$20/($O$19/2)))^2*(((($C$19+$G$20)-$AE294)*($O$20/($O$19/2)))*$AZ$10))/3)*$AF$29),(((PI()*((($C$19+$G$20)-$AE294)*($O$20/($O$19/2)))^2*((($O$20+$G$20)-$AE294)/3))*$AF$29)-((PI()*((($C$19+$G$20)-$AE294)*($O$20/($O$19/2)))^2*(((($C$19+$G$20)-$AE294)*($O$20/($O$19/2)))*$AZ$10)/3)*$AF$29))),IF('Silo Levels'!$L$17="Pumping",(($D$18*$AF$29)+((PI()*(($C$21/2)^2)*($G$20-$AE294))*$AF$29))+((($D$18+$H$18)/3)*$BE$10)+(((PI()*($C$21/2)^2*(($C$21/2)*$AZ$10))/3)*$AF$29),(($D$18*$AF$29)+((PI()*(($C$21/2)^2)*($G$20-$AE294))*$AF$29))+((($D$18+$H$18)/3)*$BE$10)-(((PI()*($C$21/2)^2*(($C$21/2)*$AZ$10))/3)*$AF$29)))</f>
        <v>98933.523383631997</v>
      </c>
      <c r="AG294" s="73">
        <v>26.3</v>
      </c>
      <c r="AH294" s="85">
        <f t="shared" si="44"/>
        <v>103180.64700540948</v>
      </c>
      <c r="AI294" s="57">
        <v>26.3</v>
      </c>
      <c r="AJ294" s="86">
        <f>IF($AI294&gt;$G$20,IF('Silo Levels'!$L$18="Pumping",((PI()*((($C$19+$G$20)-$AI294)*($O$20/($O$19/2)))^2*((($O$20+$G$20)-$AI294))/3)*$AJ$29)+(((PI()*((($C$19+$G$20)-$AI294)*($O$20/($O$19/2)))^2*(((($C$19+$G$20)-$AI294)*($O$20/($O$19/2)))*$AZ$11))/3)*$AJ$29),(((PI()*((($C$19+$G$20)-$AI294)*($O$20/($O$19/2)))^2*((($O$20+$G$20)-$AI294)/3))*$AJ$29)-((PI()*((($C$19+$G$20)-$AI294)*($O$20/($O$19/2)))^2*(((($C$19+$G$20)-$AI294)*($O$20/($O$19/2)))*$AZ$11)/3)*$AJ$29))),IF('Silo Levels'!$L$18="Pumping",(($D$18*$AJ$29)+((PI()*(($C$21/2)^2)*($G$20-$AI294))*$AJ$29))+((($D$18+$H$18)/3)*$BE$11)+(((PI()*($C$21/2)^2*(($C$21/2)*$AZ$11))/3)*$AJ$29),(($D$18*$AJ$29)+((PI()*(($C$21/2)^2)*($G$20-$AI294))*$AJ$29))+((($D$18+$H$18)/3)*$BE$11)-(((PI()*($C$21/2)^2*(($C$21/2)*$AZ$11))/3)*$AJ$29)))</f>
        <v>99375.253983797375</v>
      </c>
    </row>
    <row r="295" spans="1:36" x14ac:dyDescent="0.3">
      <c r="A295" s="48">
        <v>26.4</v>
      </c>
      <c r="B295" s="92">
        <f t="shared" si="37"/>
        <v>35012.783234326809</v>
      </c>
      <c r="C295" s="66">
        <v>26.4</v>
      </c>
      <c r="D295" s="67">
        <f>IF($C295&gt;$G$6,IF('Silo Levels'!$L$10="Pumping",((PI()*((($C$5+$G$6)-$C295)*($O$6/($O$5/2)))^2*((($O$6+$G$6)-$C295))/3)*$D$29)+(((PI()*((($C$5+$G$6)-$C295)*($O$6/($O$5/2)))^2*(((($C$5+$G$6)-$C295)*($O$6/($O$5/2)))*$AZ$3))/3)*$D$29),(((PI()*((($C$5+$G$6)-$C295)*($O$6/($O$5/2)))^2*((($O$6+$G$6)-$C295)/3))*$D$29)-((PI()*((($C$5+$G$6)-$C295)*($O$6/($O$5/2)))^2*(((($C$5+$G$6)-$C295)*($O$6/($O$5/2)))*$AZ$3)/3)*$D$29))),IF('Silo Levels'!$L$10="Pumping",(($D$4*$D$29)+((PI()*(($C$7/2)^2)*(G$6-$C295))*$D$29))+((($D$4+$H$4)/3)*$BG$3)+(((PI()*($C$7/2)^2*(($C$7/2)*$AZ$3))/3)*$D$29),(($D$4*$D$29)+((PI()*(($C$7/2)^2)*($G$6-$C295))*$D$29))+((($D$4+$H$4)/3)*$BG$3)-(((PI()*($C$7/2)^2*(($C$7/2)*$AZ$3))/3)*$D$29)))</f>
        <v>31957.276484620612</v>
      </c>
      <c r="E295" s="73">
        <v>26.4</v>
      </c>
      <c r="F295" s="92">
        <f t="shared" si="38"/>
        <v>30523.964870951579</v>
      </c>
      <c r="G295" s="66">
        <v>26.4</v>
      </c>
      <c r="H295" s="67">
        <f>IF($G295&gt;$G$6,IF('Silo Levels'!$L$11="Pumping",((PI()*((($C$5+$G$6)-$G295)*($O$6/($O$5/2)))^2*((($O$6+$G$6)-$G295))/3)*$H$29)+(((PI()*((($C$5+$G$6)-$G295)*($O$6/($O$5/2)))^2*(((($C$5+$G$6)-$G295)*($O$6/($O$5/2)))*$AZ$4))/3)*$H$29),(((PI()*((($C$5+$G$6)-$G295)*($O$6/($O$5/2)))^2*((($O$6+$G$6)-$G295)/3))*$H$29)-((PI()*((($C$5+$G$6)-$G295)*($O$6/($O$5/2)))^2*(((($C$5+$G$6)-$G295)*($O$6/($O$5/2)))*$AZ$4)/3)*$H$29))),IF('Silo Levels'!$L$11="Pumping",(($D$4*$H$29)+((PI()*(($C$7/2)^2)*(G$6-$G295))*$H$29))+((($D$4+$H$4)/3)*$BG$4)+(((PI()*($C$7/2)^2*(($C$7/2)*$AZ$4))/3)*$H$29),(($D$4*$H$29)+((PI()*(($C$7/2)^2)*($G$6-$G295))*$H$29))+((($D$4+$H$4)/3)*$BG$4)-(((PI()*($C$7/2)^2*(($C$7/2)*$AZ$4))/3)*$H$29)))</f>
        <v>27860.189755823099</v>
      </c>
      <c r="I295" s="73">
        <v>26.4</v>
      </c>
      <c r="J295" s="85">
        <f t="shared" si="36"/>
        <v>204354.4526824104</v>
      </c>
      <c r="K295" s="57">
        <v>26.4</v>
      </c>
      <c r="L295" s="86">
        <f>IF($K295&gt;$G$13,IF('Silo Levels'!$L$12="Pumping",((PI()*((($C$12+$G$13)-$K295)*($O$13/($O$12/2)))^2*((($O$13+$G$13)-$K295))/3)*$L$29)+(((PI()*((($C$12+$G$13)-$K295)*($O$13/($O$12/2)))^2*(((($C$12+$G$13)-$K295)*($O$13/($O$12/2)))*$AZ$5))/3)*$L$29),(((PI()*((($C$12+$G$13)-$K295)*($O$13/($O$12/2)))^2*((($O$13+$G$13)-$K295)/3))*$L$29)-((PI()*((($C$12+$G$13)-$K295)*($O$13/($O$12/2)))^2*(((($C$12+$G$13)-$K295)*($O$13/($O$12/2)))*$AZ$5)/3)*$L$29))),IF('Silo Levels'!$L$12="Pumping",(($D$11*$L$29)+((PI()*(($C$14/2)^2)*($G$13-$K295))*$L$29))+((($D$11+$H$11)/3)*$BE$5)+(((PI()*($C$14/2)^2*(($C$14/2)*$AZ$5))/3)*$L$29),(($D$11*$L$29)+((PI()*(($C$14/2)^2)*($G$13-$K295))*$L$29))+((($D$11+$H$11)/3)*$BE$5)-(((PI()*($C$14/2)^2*(($C$14/2)*$AZ$5))/3)*$L$29)))</f>
        <v>190156.44600281096</v>
      </c>
      <c r="M295" s="73">
        <v>26.4</v>
      </c>
      <c r="N295" s="85">
        <f t="shared" si="39"/>
        <v>110212.16222415838</v>
      </c>
      <c r="O295" s="57">
        <v>26.4</v>
      </c>
      <c r="P295" s="86">
        <f>IF($O295&gt;$G$20,IF('Silo Levels'!$L$13="Pumping",((PI()*((($C$19+$G$20)-$O295)*($O$20/($O$19/2)))^2*((($O$20+$G$20)-$O295))/3)*$P$29)+(((PI()*((($C$19+$G$20)-$O295)*($O$20/($O$19/2)))^2*(((($C$19+$G$20)-$O295)*($O$20/($O$19/2)))*$AZ$6))/3)*$P$29),(((PI()*((($C$19+$G$20)-$O295)*($O$20/($O$19/2)))^2*((($O$20+$G$20)-$O295)/3))*$P$29)-((PI()*((($C$19+$G$20)-$O295)*($O$20/($O$19/2)))^2*(((($C$19+$G$20)-$O295)*($O$20/($O$19/2)))*$AZ$6)/3)*$P$29))),IF('Silo Levels'!$L$13="Pumping",(($D$18*$P$29)+((PI()*(($C$21/2)^2)*($G$20-$O295))*$P$29))+((($D$18+$H$18)/3)*$BE$6)+(((PI()*($C$21/2)^2*(($C$21/2)*$AZ$6))/3)*$P$29),(($D$18*$P$29)+((PI()*(($C$21/2)^2)*($G$20-$O295))*$P$29))+((($D$18+$H$18)/3)*$BE$6)-(((PI()*($C$21/2)^2*(($C$21/2)*$AZ$6))/3)*$P$29)))</f>
        <v>106126.96089213362</v>
      </c>
      <c r="Q295" s="73">
        <v>26.4</v>
      </c>
      <c r="R295" s="85">
        <f t="shared" si="40"/>
        <v>107267.56751266608</v>
      </c>
      <c r="S295" s="57">
        <v>26.4</v>
      </c>
      <c r="T295" s="86">
        <f>IF($S295&gt;$G$20,IF('Silo Levels'!$L$14="Pumping",((PI()*((($C$19+$G$20)-$S295)*($O$20/($O$19/2)))^2*((($O$20+$G$20)-$S295))/3)*$T$29)+(((PI()*((($C$19+$G$20)-$S295)*($O$20/($O$19/2)))^2*(((($C$19+$G$20)-$S295)*($O$20/($O$19/2)))*$AZ$7))/3)*$T$29),(((PI()*((($C$19+$G$20)-$S295)*($O$20/($O$19/2)))^2*((($O$20+$G$20)-$S295)/3))*$T$29)-((PI()*((($C$19+$G$20)-$S295)*($O$20/($O$19/2)))^2*(((($C$19+$G$20)-$S295)*($O$20/($O$19/2)))*$AZ$7)/3)*$T$29))),IF('Silo Levels'!$L$14="Pumping",(($D$18*$T$29)+((PI()*(($C$21/2)^2)*($G$20-$S295))*$T$29))+((($D$18+$H$18)/3)*$BE$7)+(((PI()*($C$21/2)^2*(($C$21/2)*$AZ$7))/3)*$T$29),(($D$18*$T$29)+((PI()*(($C$21/2)^2)*($G$20-$S295))*$T$29))+((($D$18+$H$18)/3)*$BE$7)-(((PI()*($C$21/2)^2*(($C$21/2)*$AZ$7))/3)*$T$29)))</f>
        <v>103293.50604153721</v>
      </c>
      <c r="U295" s="73">
        <v>26.4</v>
      </c>
      <c r="V295" s="85">
        <f t="shared" si="41"/>
        <v>104548.33956660521</v>
      </c>
      <c r="W295" s="57">
        <v>26.4</v>
      </c>
      <c r="X295" s="86">
        <f>IF($W295&gt;$G$20,IF('Silo Levels'!$L$15="Pumping",((PI()*((($C$19+$G$20)-$W295)*($O$20/($O$19/2)))^2*((($O$20+$G$20)-$W295))/3)*$X$29)+(((PI()*((($C$19+$G$20)-$W295)*($O$20/($O$19/2)))^2*(((($C$19+$G$20)-$W295)*($O$20/($O$19/2)))*$AZ$8))/3)*$X$29),(((PI()*((($C$19+$G$20)-$W295)*($O$20/($O$19/2)))^2*((($O$20+$G$20)-$W295)/3))*$X$29)-((PI()*((($C$19+$G$20)-$W295)*($O$20/($O$19/2)))^2*(((($C$19+$G$20)-$W295)*($O$20/($O$19/2)))*$AZ$8)/3)*$X$29))),IF('Silo Levels'!$L$15="Pumping",(($D$18*$X$29)+((PI()*(($C$21/2)^2)*($G$20-$W295))*$X$29))+((($D$18+$H$18)/3)*$BE$8)+(((PI()*($C$21/2)^2*(($C$21/2)*$AZ$8))/3)*$X$29),(($D$18*$X$29)+((PI()*(($C$21/2)^2)*($G$20-$W295))*$X$29))+((($D$18+$H$18)/3)*$BE$8)-(((PI()*($C$21/2)^2*(($C$21/2)*$AZ$8))/3)*$X$29)))</f>
        <v>100676.9117837357</v>
      </c>
      <c r="Y295" s="73">
        <v>26.4</v>
      </c>
      <c r="Z295" s="85">
        <f t="shared" si="42"/>
        <v>102926.2919259342</v>
      </c>
      <c r="AA295" s="57">
        <v>26.4</v>
      </c>
      <c r="AB295" s="86">
        <f>IF($AA295&gt;$G$20,IF('Silo Levels'!$L$16="Pumping",((PI()*((($C$19+$G$20)-$AA295)*($O$20/($O$19/2)))^2*((($O$20+$G$20)-$AA295))/3)*$AB$29)+(((PI()*((($C$19+$G$20)-$AA295)*($O$20/($O$19/2)))^2*(((($C$19+$G$20)-$AA295)*($O$20/($O$19/2)))*$AZ$9))/3)*$AB$29),(((PI()*((($C$19+$G$20)-$AA295)*($O$20/($O$19/2)))^2*((($O$20+$G$20)-$AA295)/3))*$AB$29)-((PI()*((($C$19+$G$20)-$AA295)*($O$20/($O$19/2)))^2*(((($C$19+$G$20)-$AA295)*($O$20/($O$19/2)))*$AZ$9)/3)*$AB$29))),IF('Silo Levels'!$L$16="Pumping",(($D$18*$AB$29)+((PI()*(($C$21/2)^2)*($G$20-$AA295))*$AB$29))+((($D$18+$H$18)/3)*$BE$9)+(((PI()*($C$21/2)^2*(($C$21/2)*$AZ$9))/3)*$AB$29),(($D$18*$AB$29)+((PI()*(($C$21/2)^2)*($G$20-$AA295))*$AB$29))+((($D$18+$H$18)/3)*$BE$9)-(((PI()*($C$21/2)^2*(($C$21/2)*$AZ$9))/3)*$AB$29)))</f>
        <v>99116.08620138299</v>
      </c>
      <c r="AC295" s="73">
        <v>26.4</v>
      </c>
      <c r="AD295" s="85">
        <f t="shared" si="43"/>
        <v>102341.52447668315</v>
      </c>
      <c r="AE295" s="57">
        <v>26.4</v>
      </c>
      <c r="AF295" s="86">
        <f>IF($AE295&gt;$G$20,IF('Silo Levels'!$L$17="Pumping",((PI()*((($C$19+$G$20)-$AE295)*($O$20/($O$19/2)))^2*((($O$20+$G$20)-$AE295))/3)*$AF$29)+(((PI()*((($C$19+$G$20)-$AE295)*($O$20/($O$19/2)))^2*(((($C$19+$G$20)-$AE295)*($O$20/($O$19/2)))*$AZ$10))/3)*$AF$29),(((PI()*((($C$19+$G$20)-$AE295)*($O$20/($O$19/2)))^2*((($O$20+$G$20)-$AE295)/3))*$AF$29)-((PI()*((($C$19+$G$20)-$AE295)*($O$20/($O$19/2)))^2*(((($C$19+$G$20)-$AE295)*($O$20/($O$19/2)))*$AZ$10)/3)*$AF$29))),IF('Silo Levels'!$L$17="Pumping",(($D$18*$AF$29)+((PI()*(($C$21/2)^2)*($G$20-$AE295))*$AF$29))+((($D$18+$H$18)/3)*$BE$10)+(((PI()*($C$21/2)^2*(($C$21/2)*$AZ$10))/3)*$AF$29),(($D$18*$AF$29)+((PI()*(($C$21/2)^2)*($G$20-$AE295))*$AF$29))+((($D$18+$H$18)/3)*$BE$10)-(((PI()*($C$21/2)^2*(($C$21/2)*$AZ$10))/3)*$AF$29)))</f>
        <v>98553.390031657284</v>
      </c>
      <c r="AG295" s="73">
        <v>26.4</v>
      </c>
      <c r="AH295" s="85">
        <f t="shared" si="44"/>
        <v>102798.78178233483</v>
      </c>
      <c r="AI295" s="57">
        <v>26.4</v>
      </c>
      <c r="AJ295" s="86">
        <f>IF($AI295&gt;$G$20,IF('Silo Levels'!$L$18="Pumping",((PI()*((($C$19+$G$20)-$AI295)*($O$20/($O$19/2)))^2*((($O$20+$G$20)-$AI295))/3)*$AJ$29)+(((PI()*((($C$19+$G$20)-$AI295)*($O$20/($O$19/2)))^2*(((($C$19+$G$20)-$AI295)*($O$20/($O$19/2)))*$AZ$11))/3)*$AJ$29),(((PI()*((($C$19+$G$20)-$AI295)*($O$20/($O$19/2)))^2*((($O$20+$G$20)-$AI295)/3))*$AJ$29)-((PI()*((($C$19+$G$20)-$AI295)*($O$20/($O$19/2)))^2*(((($C$19+$G$20)-$AI295)*($O$20/($O$19/2)))*$AZ$11)/3)*$AJ$29))),IF('Silo Levels'!$L$18="Pumping",(($D$18*$AJ$29)+((PI()*(($C$21/2)^2)*($G$20-$AI295))*$AJ$29))+((($D$18+$H$18)/3)*$BE$11)+(((PI()*($C$21/2)^2*(($C$21/2)*$AZ$11))/3)*$AJ$29),(($D$18*$AJ$29)+((PI()*(($C$21/2)^2)*($G$20-$AI295))*$AJ$29))+((($D$18+$H$18)/3)*$BE$11)-(((PI()*($C$21/2)^2*(($C$21/2)*$AZ$11))/3)*$AJ$29)))</f>
        <v>98993.388760722723</v>
      </c>
    </row>
    <row r="296" spans="1:36" x14ac:dyDescent="0.3">
      <c r="A296" s="48">
        <v>26.5</v>
      </c>
      <c r="B296" s="92">
        <f t="shared" si="37"/>
        <v>34574.761360799981</v>
      </c>
      <c r="C296" s="66">
        <v>26.5</v>
      </c>
      <c r="D296" s="67">
        <f>IF($C296&gt;$G$6,IF('Silo Levels'!$L$10="Pumping",((PI()*((($C$5+$G$6)-$C296)*($O$6/($O$5/2)))^2*((($O$6+$G$6)-$C296))/3)*$D$29)+(((PI()*((($C$5+$G$6)-$C296)*($O$6/($O$5/2)))^2*(((($C$5+$G$6)-$C296)*($O$6/($O$5/2)))*$AZ$3))/3)*$D$29),(((PI()*((($C$5+$G$6)-$C296)*($O$6/($O$5/2)))^2*((($O$6+$G$6)-$C296)/3))*$D$29)-((PI()*((($C$5+$G$6)-$C296)*($O$6/($O$5/2)))^2*(((($C$5+$G$6)-$C296)*($O$6/($O$5/2)))*$AZ$3)/3)*$D$29))),IF('Silo Levels'!$L$10="Pumping",(($D$4*$D$29)+((PI()*(($C$7/2)^2)*(G$6-$C296))*$D$29))+((($D$4+$H$4)/3)*$BG$3)+(((PI()*($C$7/2)^2*(($C$7/2)*$AZ$3))/3)*$D$29),(($D$4*$D$29)+((PI()*(($C$7/2)^2)*($G$6-$C296))*$D$29))+((($D$4+$H$4)/3)*$BG$3)-(((PI()*($C$7/2)^2*(($C$7/2)*$AZ$3))/3)*$D$29)))</f>
        <v>31519.254611093784</v>
      </c>
      <c r="E296" s="73">
        <v>26.5</v>
      </c>
      <c r="F296" s="92">
        <f t="shared" si="38"/>
        <v>30142.099647876908</v>
      </c>
      <c r="G296" s="66">
        <v>26.5</v>
      </c>
      <c r="H296" s="67">
        <f>IF($G296&gt;$G$6,IF('Silo Levels'!$L$11="Pumping",((PI()*((($C$5+$G$6)-$G296)*($O$6/($O$5/2)))^2*((($O$6+$G$6)-$G296))/3)*$H$29)+(((PI()*((($C$5+$G$6)-$G296)*($O$6/($O$5/2)))^2*(((($C$5+$G$6)-$G296)*($O$6/($O$5/2)))*$AZ$4))/3)*$H$29),(((PI()*((($C$5+$G$6)-$G296)*($O$6/($O$5/2)))^2*((($O$6+$G$6)-$G296)/3))*$H$29)-((PI()*((($C$5+$G$6)-$G296)*($O$6/($O$5/2)))^2*(((($C$5+$G$6)-$G296)*($O$6/($O$5/2)))*$AZ$4)/3)*$H$29))),IF('Silo Levels'!$L$11="Pumping",(($D$4*$H$29)+((PI()*(($C$7/2)^2)*(G$6-$G296))*$H$29))+((($D$4+$H$4)/3)*$BG$4)+(((PI()*($C$7/2)^2*(($C$7/2)*$AZ$4))/3)*$H$29),(($D$4*$H$29)+((PI()*(($C$7/2)^2)*($G$6-$G296))*$H$29))+((($D$4+$H$4)/3)*$BG$4)-(((PI()*($C$7/2)^2*(($C$7/2)*$AZ$4))/3)*$H$29)))</f>
        <v>27478.324532748429</v>
      </c>
      <c r="I296" s="73">
        <v>26.5</v>
      </c>
      <c r="J296" s="85">
        <f t="shared" si="36"/>
        <v>203435.48784877933</v>
      </c>
      <c r="K296" s="57">
        <v>26.5</v>
      </c>
      <c r="L296" s="86">
        <f>IF($K296&gt;$G$13,IF('Silo Levels'!$L$12="Pumping",((PI()*((($C$12+$G$13)-$K296)*($O$13/($O$12/2)))^2*((($O$13+$G$13)-$K296))/3)*$L$29)+(((PI()*((($C$12+$G$13)-$K296)*($O$13/($O$12/2)))^2*(((($C$12+$G$13)-$K296)*($O$13/($O$12/2)))*$AZ$5))/3)*$L$29),(((PI()*((($C$12+$G$13)-$K296)*($O$13/($O$12/2)))^2*((($O$13+$G$13)-$K296)/3))*$L$29)-((PI()*((($C$12+$G$13)-$K296)*($O$13/($O$12/2)))^2*(((($C$12+$G$13)-$K296)*($O$13/($O$12/2)))*$AZ$5)/3)*$L$29))),IF('Silo Levels'!$L$12="Pumping",(($D$11*$L$29)+((PI()*(($C$14/2)^2)*($G$13-$K296))*$L$29))+((($D$11+$H$11)/3)*$BE$5)+(((PI()*($C$14/2)^2*(($C$14/2)*$AZ$5))/3)*$L$29),(($D$11*$L$29)+((PI()*(($C$14/2)^2)*($G$13-$K296))*$L$29))+((($D$11+$H$11)/3)*$BE$5)-(((PI()*($C$14/2)^2*(($C$14/2)*$AZ$5))/3)*$L$29)))</f>
        <v>189237.4811691799</v>
      </c>
      <c r="M296" s="73">
        <v>26.5</v>
      </c>
      <c r="N296" s="85">
        <f t="shared" si="39"/>
        <v>109802.21867585766</v>
      </c>
      <c r="O296" s="57">
        <v>26.5</v>
      </c>
      <c r="P296" s="86">
        <f>IF($O296&gt;$G$20,IF('Silo Levels'!$L$13="Pumping",((PI()*((($C$19+$G$20)-$O296)*($O$20/($O$19/2)))^2*((($O$20+$G$20)-$O296))/3)*$P$29)+(((PI()*((($C$19+$G$20)-$O296)*($O$20/($O$19/2)))^2*(((($C$19+$G$20)-$O296)*($O$20/($O$19/2)))*$AZ$6))/3)*$P$29),(((PI()*((($C$19+$G$20)-$O296)*($O$20/($O$19/2)))^2*((($O$20+$G$20)-$O296)/3))*$P$29)-((PI()*((($C$19+$G$20)-$O296)*($O$20/($O$19/2)))^2*(((($C$19+$G$20)-$O296)*($O$20/($O$19/2)))*$AZ$6)/3)*$P$29))),IF('Silo Levels'!$L$13="Pumping",(($D$18*$P$29)+((PI()*(($C$21/2)^2)*($G$20-$O296))*$P$29))+((($D$18+$H$18)/3)*$BE$6)+(((PI()*($C$21/2)^2*(($C$21/2)*$AZ$6))/3)*$P$29),(($D$18*$P$29)+((PI()*(($C$21/2)^2)*($G$20-$O296))*$P$29))+((($D$18+$H$18)/3)*$BE$6)-(((PI()*($C$21/2)^2*(($C$21/2)*$AZ$6))/3)*$P$29)))</f>
        <v>105717.01734383289</v>
      </c>
      <c r="Q296" s="73">
        <v>26.5</v>
      </c>
      <c r="R296" s="85">
        <f t="shared" si="40"/>
        <v>106868.77667514514</v>
      </c>
      <c r="S296" s="57">
        <v>26.5</v>
      </c>
      <c r="T296" s="86">
        <f>IF($S296&gt;$G$20,IF('Silo Levels'!$L$14="Pumping",((PI()*((($C$19+$G$20)-$S296)*($O$20/($O$19/2)))^2*((($O$20+$G$20)-$S296))/3)*$T$29)+(((PI()*((($C$19+$G$20)-$S296)*($O$20/($O$19/2)))^2*(((($C$19+$G$20)-$S296)*($O$20/($O$19/2)))*$AZ$7))/3)*$T$29),(((PI()*((($C$19+$G$20)-$S296)*($O$20/($O$19/2)))^2*((($O$20+$G$20)-$S296)/3))*$T$29)-((PI()*((($C$19+$G$20)-$S296)*($O$20/($O$19/2)))^2*(((($C$19+$G$20)-$S296)*($O$20/($O$19/2)))*$AZ$7)/3)*$T$29))),IF('Silo Levels'!$L$14="Pumping",(($D$18*$T$29)+((PI()*(($C$21/2)^2)*($G$20-$S296))*$T$29))+((($D$18+$H$18)/3)*$BE$7)+(((PI()*($C$21/2)^2*(($C$21/2)*$AZ$7))/3)*$T$29),(($D$18*$T$29)+((PI()*(($C$21/2)^2)*($G$20-$S296))*$T$29))+((($D$18+$H$18)/3)*$BE$7)-(((PI()*($C$21/2)^2*(($C$21/2)*$AZ$7))/3)*$T$29)))</f>
        <v>102894.71520401628</v>
      </c>
      <c r="U296" s="73">
        <v>26.5</v>
      </c>
      <c r="V296" s="85">
        <f t="shared" si="41"/>
        <v>104159.8478587772</v>
      </c>
      <c r="W296" s="57">
        <v>26.5</v>
      </c>
      <c r="X296" s="86">
        <f>IF($W296&gt;$G$20,IF('Silo Levels'!$L$15="Pumping",((PI()*((($C$19+$G$20)-$W296)*($O$20/($O$19/2)))^2*((($O$20+$G$20)-$W296))/3)*$X$29)+(((PI()*((($C$19+$G$20)-$W296)*($O$20/($O$19/2)))^2*(((($C$19+$G$20)-$W296)*($O$20/($O$19/2)))*$AZ$8))/3)*$X$29),(((PI()*((($C$19+$G$20)-$W296)*($O$20/($O$19/2)))^2*((($O$20+$G$20)-$W296)/3))*$X$29)-((PI()*((($C$19+$G$20)-$W296)*($O$20/($O$19/2)))^2*(((($C$19+$G$20)-$W296)*($O$20/($O$19/2)))*$AZ$8)/3)*$X$29))),IF('Silo Levels'!$L$15="Pumping",(($D$18*$X$29)+((PI()*(($C$21/2)^2)*($G$20-$W296))*$X$29))+((($D$18+$H$18)/3)*$BE$8)+(((PI()*($C$21/2)^2*(($C$21/2)*$AZ$8))/3)*$X$29),(($D$18*$X$29)+((PI()*(($C$21/2)^2)*($G$20-$W296))*$X$29))+((($D$18+$H$18)/3)*$BE$8)-(((PI()*($C$21/2)^2*(($C$21/2)*$AZ$8))/3)*$X$29)))</f>
        <v>100288.42007590769</v>
      </c>
      <c r="Y296" s="73">
        <v>26.5</v>
      </c>
      <c r="Z296" s="85">
        <f t="shared" si="42"/>
        <v>102543.94375566565</v>
      </c>
      <c r="AA296" s="57">
        <v>26.5</v>
      </c>
      <c r="AB296" s="86">
        <f>IF($AA296&gt;$G$20,IF('Silo Levels'!$L$16="Pumping",((PI()*((($C$19+$G$20)-$AA296)*($O$20/($O$19/2)))^2*((($O$20+$G$20)-$AA296))/3)*$AB$29)+(((PI()*((($C$19+$G$20)-$AA296)*($O$20/($O$19/2)))^2*(((($C$19+$G$20)-$AA296)*($O$20/($O$19/2)))*$AZ$9))/3)*$AB$29),(((PI()*((($C$19+$G$20)-$AA296)*($O$20/($O$19/2)))^2*((($O$20+$G$20)-$AA296)/3))*$AB$29)-((PI()*((($C$19+$G$20)-$AA296)*($O$20/($O$19/2)))^2*(((($C$19+$G$20)-$AA296)*($O$20/($O$19/2)))*$AZ$9)/3)*$AB$29))),IF('Silo Levels'!$L$16="Pumping",(($D$18*$AB$29)+((PI()*(($C$21/2)^2)*($G$20-$AA296))*$AB$29))+((($D$18+$H$18)/3)*$BE$9)+(((PI()*($C$21/2)^2*(($C$21/2)*$AZ$9))/3)*$AB$29),(($D$18*$AB$29)+((PI()*(($C$21/2)^2)*($G$20-$AA296))*$AB$29))+((($D$18+$H$18)/3)*$BE$9)-(((PI()*($C$21/2)^2*(($C$21/2)*$AZ$9))/3)*$AB$29)))</f>
        <v>98733.738031114437</v>
      </c>
      <c r="AC296" s="73">
        <v>26.5</v>
      </c>
      <c r="AD296" s="85">
        <f t="shared" si="43"/>
        <v>101961.39112470843</v>
      </c>
      <c r="AE296" s="57">
        <v>26.5</v>
      </c>
      <c r="AF296" s="86">
        <f>IF($AE296&gt;$G$20,IF('Silo Levels'!$L$17="Pumping",((PI()*((($C$19+$G$20)-$AE296)*($O$20/($O$19/2)))^2*((($O$20+$G$20)-$AE296))/3)*$AF$29)+(((PI()*((($C$19+$G$20)-$AE296)*($O$20/($O$19/2)))^2*(((($C$19+$G$20)-$AE296)*($O$20/($O$19/2)))*$AZ$10))/3)*$AF$29),(((PI()*((($C$19+$G$20)-$AE296)*($O$20/($O$19/2)))^2*((($O$20+$G$20)-$AE296)/3))*$AF$29)-((PI()*((($C$19+$G$20)-$AE296)*($O$20/($O$19/2)))^2*(((($C$19+$G$20)-$AE296)*($O$20/($O$19/2)))*$AZ$10)/3)*$AF$29))),IF('Silo Levels'!$L$17="Pumping",(($D$18*$AF$29)+((PI()*(($C$21/2)^2)*($G$20-$AE296))*$AF$29))+((($D$18+$H$18)/3)*$BE$10)+(((PI()*($C$21/2)^2*(($C$21/2)*$AZ$10))/3)*$AF$29),(($D$18*$AF$29)+((PI()*(($C$21/2)^2)*($G$20-$AE296))*$AF$29))+((($D$18+$H$18)/3)*$BE$10)-(((PI()*($C$21/2)^2*(($C$21/2)*$AZ$10))/3)*$AF$29)))</f>
        <v>98173.25667968257</v>
      </c>
      <c r="AG296" s="73">
        <v>26.5</v>
      </c>
      <c r="AH296" s="85">
        <f t="shared" si="44"/>
        <v>102416.91655926018</v>
      </c>
      <c r="AI296" s="57">
        <v>26.5</v>
      </c>
      <c r="AJ296" s="86">
        <f>IF($AI296&gt;$G$20,IF('Silo Levels'!$L$18="Pumping",((PI()*((($C$19+$G$20)-$AI296)*($O$20/($O$19/2)))^2*((($O$20+$G$20)-$AI296))/3)*$AJ$29)+(((PI()*((($C$19+$G$20)-$AI296)*($O$20/($O$19/2)))^2*(((($C$19+$G$20)-$AI296)*($O$20/($O$19/2)))*$AZ$11))/3)*$AJ$29),(((PI()*((($C$19+$G$20)-$AI296)*($O$20/($O$19/2)))^2*((($O$20+$G$20)-$AI296)/3))*$AJ$29)-((PI()*((($C$19+$G$20)-$AI296)*($O$20/($O$19/2)))^2*(((($C$19+$G$20)-$AI296)*($O$20/($O$19/2)))*$AZ$11)/3)*$AJ$29))),IF('Silo Levels'!$L$18="Pumping",(($D$18*$AJ$29)+((PI()*(($C$21/2)^2)*($G$20-$AI296))*$AJ$29))+((($D$18+$H$18)/3)*$BE$11)+(((PI()*($C$21/2)^2*(($C$21/2)*$AZ$11))/3)*$AJ$29),(($D$18*$AJ$29)+((PI()*(($C$21/2)^2)*($G$20-$AI296))*$AJ$29))+((($D$18+$H$18)/3)*$BE$11)-(((PI()*($C$21/2)^2*(($C$21/2)*$AZ$11))/3)*$AJ$29)))</f>
        <v>98611.52353764807</v>
      </c>
    </row>
    <row r="297" spans="1:36" x14ac:dyDescent="0.3">
      <c r="A297" s="48">
        <v>26.6</v>
      </c>
      <c r="B297" s="92">
        <f t="shared" si="37"/>
        <v>34136.739487273153</v>
      </c>
      <c r="C297" s="66">
        <v>26.6</v>
      </c>
      <c r="D297" s="67">
        <f>IF($C297&gt;$G$6,IF('Silo Levels'!$L$10="Pumping",((PI()*((($C$5+$G$6)-$C297)*($O$6/($O$5/2)))^2*((($O$6+$G$6)-$C297))/3)*$D$29)+(((PI()*((($C$5+$G$6)-$C297)*($O$6/($O$5/2)))^2*(((($C$5+$G$6)-$C297)*($O$6/($O$5/2)))*$AZ$3))/3)*$D$29),(((PI()*((($C$5+$G$6)-$C297)*($O$6/($O$5/2)))^2*((($O$6+$G$6)-$C297)/3))*$D$29)-((PI()*((($C$5+$G$6)-$C297)*($O$6/($O$5/2)))^2*(((($C$5+$G$6)-$C297)*($O$6/($O$5/2)))*$AZ$3)/3)*$D$29))),IF('Silo Levels'!$L$10="Pumping",(($D$4*$D$29)+((PI()*(($C$7/2)^2)*(G$6-$C297))*$D$29))+((($D$4+$H$4)/3)*$BG$3)+(((PI()*($C$7/2)^2*(($C$7/2)*$AZ$3))/3)*$D$29),(($D$4*$D$29)+((PI()*(($C$7/2)^2)*($G$6-$C297))*$D$29))+((($D$4+$H$4)/3)*$BG$3)-(((PI()*($C$7/2)^2*(($C$7/2)*$AZ$3))/3)*$D$29)))</f>
        <v>31081.232737566956</v>
      </c>
      <c r="E297" s="73">
        <v>26.6</v>
      </c>
      <c r="F297" s="92">
        <f t="shared" si="38"/>
        <v>29760.234424802238</v>
      </c>
      <c r="G297" s="66">
        <v>26.6</v>
      </c>
      <c r="H297" s="67">
        <f>IF($G297&gt;$G$6,IF('Silo Levels'!$L$11="Pumping",((PI()*((($C$5+$G$6)-$G297)*($O$6/($O$5/2)))^2*((($O$6+$G$6)-$G297))/3)*$H$29)+(((PI()*((($C$5+$G$6)-$G297)*($O$6/($O$5/2)))^2*(((($C$5+$G$6)-$G297)*($O$6/($O$5/2)))*$AZ$4))/3)*$H$29),(((PI()*((($C$5+$G$6)-$G297)*($O$6/($O$5/2)))^2*((($O$6+$G$6)-$G297)/3))*$H$29)-((PI()*((($C$5+$G$6)-$G297)*($O$6/($O$5/2)))^2*(((($C$5+$G$6)-$G297)*($O$6/($O$5/2)))*$AZ$4)/3)*$H$29))),IF('Silo Levels'!$L$11="Pumping",(($D$4*$H$29)+((PI()*(($C$7/2)^2)*(G$6-$G297))*$H$29))+((($D$4+$H$4)/3)*$BG$4)+(((PI()*($C$7/2)^2*(($C$7/2)*$AZ$4))/3)*$H$29),(($D$4*$H$29)+((PI()*(($C$7/2)^2)*($G$6-$G297))*$H$29))+((($D$4+$H$4)/3)*$BG$4)-(((PI()*($C$7/2)^2*(($C$7/2)*$AZ$4))/3)*$H$29)))</f>
        <v>27096.459309673759</v>
      </c>
      <c r="I297" s="73">
        <v>26.6</v>
      </c>
      <c r="J297" s="85">
        <f t="shared" si="36"/>
        <v>202516.52301514833</v>
      </c>
      <c r="K297" s="57">
        <v>26.6</v>
      </c>
      <c r="L297" s="86">
        <f>IF($K297&gt;$G$13,IF('Silo Levels'!$L$12="Pumping",((PI()*((($C$12+$G$13)-$K297)*($O$13/($O$12/2)))^2*((($O$13+$G$13)-$K297))/3)*$L$29)+(((PI()*((($C$12+$G$13)-$K297)*($O$13/($O$12/2)))^2*(((($C$12+$G$13)-$K297)*($O$13/($O$12/2)))*$AZ$5))/3)*$L$29),(((PI()*((($C$12+$G$13)-$K297)*($O$13/($O$12/2)))^2*((($O$13+$G$13)-$K297)/3))*$L$29)-((PI()*((($C$12+$G$13)-$K297)*($O$13/($O$12/2)))^2*(((($C$12+$G$13)-$K297)*($O$13/($O$12/2)))*$AZ$5)/3)*$L$29))),IF('Silo Levels'!$L$12="Pumping",(($D$11*$L$29)+((PI()*(($C$14/2)^2)*($G$13-$K297))*$L$29))+((($D$11+$H$11)/3)*$BE$5)+(((PI()*($C$14/2)^2*(($C$14/2)*$AZ$5))/3)*$L$29),(($D$11*$L$29)+((PI()*(($C$14/2)^2)*($G$13-$K297))*$L$29))+((($D$11+$H$11)/3)*$BE$5)-(((PI()*($C$14/2)^2*(($C$14/2)*$AZ$5))/3)*$L$29)))</f>
        <v>188318.51633554889</v>
      </c>
      <c r="M297" s="73">
        <v>26.6</v>
      </c>
      <c r="N297" s="85">
        <f t="shared" si="39"/>
        <v>109392.2751275569</v>
      </c>
      <c r="O297" s="57">
        <v>26.6</v>
      </c>
      <c r="P297" s="86">
        <f>IF($O297&gt;$G$20,IF('Silo Levels'!$L$13="Pumping",((PI()*((($C$19+$G$20)-$O297)*($O$20/($O$19/2)))^2*((($O$20+$G$20)-$O297))/3)*$P$29)+(((PI()*((($C$19+$G$20)-$O297)*($O$20/($O$19/2)))^2*(((($C$19+$G$20)-$O297)*($O$20/($O$19/2)))*$AZ$6))/3)*$P$29),(((PI()*((($C$19+$G$20)-$O297)*($O$20/($O$19/2)))^2*((($O$20+$G$20)-$O297)/3))*$P$29)-((PI()*((($C$19+$G$20)-$O297)*($O$20/($O$19/2)))^2*(((($C$19+$G$20)-$O297)*($O$20/($O$19/2)))*$AZ$6)/3)*$P$29))),IF('Silo Levels'!$L$13="Pumping",(($D$18*$P$29)+((PI()*(($C$21/2)^2)*($G$20-$O297))*$P$29))+((($D$18+$H$18)/3)*$BE$6)+(((PI()*($C$21/2)^2*(($C$21/2)*$AZ$6))/3)*$P$29),(($D$18*$P$29)+((PI()*(($C$21/2)^2)*($G$20-$O297))*$P$29))+((($D$18+$H$18)/3)*$BE$6)-(((PI()*($C$21/2)^2*(($C$21/2)*$AZ$6))/3)*$P$29)))</f>
        <v>105307.07379553214</v>
      </c>
      <c r="Q297" s="73">
        <v>26.6</v>
      </c>
      <c r="R297" s="85">
        <f t="shared" si="40"/>
        <v>106469.98583762419</v>
      </c>
      <c r="S297" s="57">
        <v>26.6</v>
      </c>
      <c r="T297" s="86">
        <f>IF($S297&gt;$G$20,IF('Silo Levels'!$L$14="Pumping",((PI()*((($C$19+$G$20)-$S297)*($O$20/($O$19/2)))^2*((($O$20+$G$20)-$S297))/3)*$T$29)+(((PI()*((($C$19+$G$20)-$S297)*($O$20/($O$19/2)))^2*(((($C$19+$G$20)-$S297)*($O$20/($O$19/2)))*$AZ$7))/3)*$T$29),(((PI()*((($C$19+$G$20)-$S297)*($O$20/($O$19/2)))^2*((($O$20+$G$20)-$S297)/3))*$T$29)-((PI()*((($C$19+$G$20)-$S297)*($O$20/($O$19/2)))^2*(((($C$19+$G$20)-$S297)*($O$20/($O$19/2)))*$AZ$7)/3)*$T$29))),IF('Silo Levels'!$L$14="Pumping",(($D$18*$T$29)+((PI()*(($C$21/2)^2)*($G$20-$S297))*$T$29))+((($D$18+$H$18)/3)*$BE$7)+(((PI()*($C$21/2)^2*(($C$21/2)*$AZ$7))/3)*$T$29),(($D$18*$T$29)+((PI()*(($C$21/2)^2)*($G$20-$S297))*$T$29))+((($D$18+$H$18)/3)*$BE$7)-(((PI()*($C$21/2)^2*(($C$21/2)*$AZ$7))/3)*$T$29)))</f>
        <v>102495.92436649532</v>
      </c>
      <c r="U297" s="73">
        <v>26.6</v>
      </c>
      <c r="V297" s="85">
        <f t="shared" si="41"/>
        <v>103771.35615094917</v>
      </c>
      <c r="W297" s="57">
        <v>26.6</v>
      </c>
      <c r="X297" s="86">
        <f>IF($W297&gt;$G$20,IF('Silo Levels'!$L$15="Pumping",((PI()*((($C$19+$G$20)-$W297)*($O$20/($O$19/2)))^2*((($O$20+$G$20)-$W297))/3)*$X$29)+(((PI()*((($C$19+$G$20)-$W297)*($O$20/($O$19/2)))^2*(((($C$19+$G$20)-$W297)*($O$20/($O$19/2)))*$AZ$8))/3)*$X$29),(((PI()*((($C$19+$G$20)-$W297)*($O$20/($O$19/2)))^2*((($O$20+$G$20)-$W297)/3))*$X$29)-((PI()*((($C$19+$G$20)-$W297)*($O$20/($O$19/2)))^2*(((($C$19+$G$20)-$W297)*($O$20/($O$19/2)))*$AZ$8)/3)*$X$29))),IF('Silo Levels'!$L$15="Pumping",(($D$18*$X$29)+((PI()*(($C$21/2)^2)*($G$20-$W297))*$X$29))+((($D$18+$H$18)/3)*$BE$8)+(((PI()*($C$21/2)^2*(($C$21/2)*$AZ$8))/3)*$X$29),(($D$18*$X$29)+((PI()*(($C$21/2)^2)*($G$20-$W297))*$X$29))+((($D$18+$H$18)/3)*$BE$8)-(((PI()*($C$21/2)^2*(($C$21/2)*$AZ$8))/3)*$X$29)))</f>
        <v>99899.928368079665</v>
      </c>
      <c r="Y297" s="73">
        <v>26.6</v>
      </c>
      <c r="Z297" s="85">
        <f t="shared" si="42"/>
        <v>102161.59558539708</v>
      </c>
      <c r="AA297" s="57">
        <v>26.6</v>
      </c>
      <c r="AB297" s="86">
        <f>IF($AA297&gt;$G$20,IF('Silo Levels'!$L$16="Pumping",((PI()*((($C$19+$G$20)-$AA297)*($O$20/($O$19/2)))^2*((($O$20+$G$20)-$AA297))/3)*$AB$29)+(((PI()*((($C$19+$G$20)-$AA297)*($O$20/($O$19/2)))^2*(((($C$19+$G$20)-$AA297)*($O$20/($O$19/2)))*$AZ$9))/3)*$AB$29),(((PI()*((($C$19+$G$20)-$AA297)*($O$20/($O$19/2)))^2*((($O$20+$G$20)-$AA297)/3))*$AB$29)-((PI()*((($C$19+$G$20)-$AA297)*($O$20/($O$19/2)))^2*(((($C$19+$G$20)-$AA297)*($O$20/($O$19/2)))*$AZ$9)/3)*$AB$29))),IF('Silo Levels'!$L$16="Pumping",(($D$18*$AB$29)+((PI()*(($C$21/2)^2)*($G$20-$AA297))*$AB$29))+((($D$18+$H$18)/3)*$BE$9)+(((PI()*($C$21/2)^2*(($C$21/2)*$AZ$9))/3)*$AB$29),(($D$18*$AB$29)+((PI()*(($C$21/2)^2)*($G$20-$AA297))*$AB$29))+((($D$18+$H$18)/3)*$BE$9)-(((PI()*($C$21/2)^2*(($C$21/2)*$AZ$9))/3)*$AB$29)))</f>
        <v>98351.389860845869</v>
      </c>
      <c r="AC297" s="73">
        <v>26.6</v>
      </c>
      <c r="AD297" s="85">
        <f t="shared" si="43"/>
        <v>101581.2577727337</v>
      </c>
      <c r="AE297" s="57">
        <v>26.6</v>
      </c>
      <c r="AF297" s="86">
        <f>IF($AE297&gt;$G$20,IF('Silo Levels'!$L$17="Pumping",((PI()*((($C$19+$G$20)-$AE297)*($O$20/($O$19/2)))^2*((($O$20+$G$20)-$AE297))/3)*$AF$29)+(((PI()*((($C$19+$G$20)-$AE297)*($O$20/($O$19/2)))^2*(((($C$19+$G$20)-$AE297)*($O$20/($O$19/2)))*$AZ$10))/3)*$AF$29),(((PI()*((($C$19+$G$20)-$AE297)*($O$20/($O$19/2)))^2*((($O$20+$G$20)-$AE297)/3))*$AF$29)-((PI()*((($C$19+$G$20)-$AE297)*($O$20/($O$19/2)))^2*(((($C$19+$G$20)-$AE297)*($O$20/($O$19/2)))*$AZ$10)/3)*$AF$29))),IF('Silo Levels'!$L$17="Pumping",(($D$18*$AF$29)+((PI()*(($C$21/2)^2)*($G$20-$AE297))*$AF$29))+((($D$18+$H$18)/3)*$BE$10)+(((PI()*($C$21/2)^2*(($C$21/2)*$AZ$10))/3)*$AF$29),(($D$18*$AF$29)+((PI()*(($C$21/2)^2)*($G$20-$AE297))*$AF$29))+((($D$18+$H$18)/3)*$BE$10)-(((PI()*($C$21/2)^2*(($C$21/2)*$AZ$10))/3)*$AF$29)))</f>
        <v>97793.123327707843</v>
      </c>
      <c r="AG297" s="73">
        <v>26.6</v>
      </c>
      <c r="AH297" s="85">
        <f t="shared" si="44"/>
        <v>102035.0513361855</v>
      </c>
      <c r="AI297" s="57">
        <v>26.6</v>
      </c>
      <c r="AJ297" s="86">
        <f>IF($AI297&gt;$G$20,IF('Silo Levels'!$L$18="Pumping",((PI()*((($C$19+$G$20)-$AI297)*($O$20/($O$19/2)))^2*((($O$20+$G$20)-$AI297))/3)*$AJ$29)+(((PI()*((($C$19+$G$20)-$AI297)*($O$20/($O$19/2)))^2*(((($C$19+$G$20)-$AI297)*($O$20/($O$19/2)))*$AZ$11))/3)*$AJ$29),(((PI()*((($C$19+$G$20)-$AI297)*($O$20/($O$19/2)))^2*((($O$20+$G$20)-$AI297)/3))*$AJ$29)-((PI()*((($C$19+$G$20)-$AI297)*($O$20/($O$19/2)))^2*(((($C$19+$G$20)-$AI297)*($O$20/($O$19/2)))*$AZ$11)/3)*$AJ$29))),IF('Silo Levels'!$L$18="Pumping",(($D$18*$AJ$29)+((PI()*(($C$21/2)^2)*($G$20-$AI297))*$AJ$29))+((($D$18+$H$18)/3)*$BE$11)+(((PI()*($C$21/2)^2*(($C$21/2)*$AZ$11))/3)*$AJ$29),(($D$18*$AJ$29)+((PI()*(($C$21/2)^2)*($G$20-$AI297))*$AJ$29))+((($D$18+$H$18)/3)*$BE$11)-(((PI()*($C$21/2)^2*(($C$21/2)*$AZ$11))/3)*$AJ$29)))</f>
        <v>98229.658314573389</v>
      </c>
    </row>
    <row r="298" spans="1:36" x14ac:dyDescent="0.3">
      <c r="A298" s="48">
        <v>26.7</v>
      </c>
      <c r="B298" s="92">
        <f t="shared" si="37"/>
        <v>33698.717613746339</v>
      </c>
      <c r="C298" s="66">
        <v>26.7</v>
      </c>
      <c r="D298" s="67">
        <f>IF($C298&gt;$G$6,IF('Silo Levels'!$L$10="Pumping",((PI()*((($C$5+$G$6)-$C298)*($O$6/($O$5/2)))^2*((($O$6+$G$6)-$C298))/3)*$D$29)+(((PI()*((($C$5+$G$6)-$C298)*($O$6/($O$5/2)))^2*(((($C$5+$G$6)-$C298)*($O$6/($O$5/2)))*$AZ$3))/3)*$D$29),(((PI()*((($C$5+$G$6)-$C298)*($O$6/($O$5/2)))^2*((($O$6+$G$6)-$C298)/3))*$D$29)-((PI()*((($C$5+$G$6)-$C298)*($O$6/($O$5/2)))^2*(((($C$5+$G$6)-$C298)*($O$6/($O$5/2)))*$AZ$3)/3)*$D$29))),IF('Silo Levels'!$L$10="Pumping",(($D$4*$D$29)+((PI()*(($C$7/2)^2)*(G$6-$C298))*$D$29))+((($D$4+$H$4)/3)*$BG$3)+(((PI()*($C$7/2)^2*(($C$7/2)*$AZ$3))/3)*$D$29),(($D$4*$D$29)+((PI()*(($C$7/2)^2)*($G$6-$C298))*$D$29))+((($D$4+$H$4)/3)*$BG$3)-(((PI()*($C$7/2)^2*(($C$7/2)*$AZ$3))/3)*$D$29)))</f>
        <v>30643.210864040142</v>
      </c>
      <c r="E298" s="73">
        <v>26.7</v>
      </c>
      <c r="F298" s="92">
        <f t="shared" si="38"/>
        <v>29378.369201727579</v>
      </c>
      <c r="G298" s="66">
        <v>26.7</v>
      </c>
      <c r="H298" s="67">
        <f>IF($G298&gt;$G$6,IF('Silo Levels'!$L$11="Pumping",((PI()*((($C$5+$G$6)-$G298)*($O$6/($O$5/2)))^2*((($O$6+$G$6)-$G298))/3)*$H$29)+(((PI()*((($C$5+$G$6)-$G298)*($O$6/($O$5/2)))^2*(((($C$5+$G$6)-$G298)*($O$6/($O$5/2)))*$AZ$4))/3)*$H$29),(((PI()*((($C$5+$G$6)-$G298)*($O$6/($O$5/2)))^2*((($O$6+$G$6)-$G298)/3))*$H$29)-((PI()*((($C$5+$G$6)-$G298)*($O$6/($O$5/2)))^2*(((($C$5+$G$6)-$G298)*($O$6/($O$5/2)))*$AZ$4)/3)*$H$29))),IF('Silo Levels'!$L$11="Pumping",(($D$4*$H$29)+((PI()*(($C$7/2)^2)*(G$6-$G298))*$H$29))+((($D$4+$H$4)/3)*$BG$4)+(((PI()*($C$7/2)^2*(($C$7/2)*$AZ$4))/3)*$H$29),(($D$4*$H$29)+((PI()*(($C$7/2)^2)*($G$6-$G298))*$H$29))+((($D$4+$H$4)/3)*$BG$4)-(((PI()*($C$7/2)^2*(($C$7/2)*$AZ$4))/3)*$H$29)))</f>
        <v>26714.5940865991</v>
      </c>
      <c r="I298" s="73">
        <v>26.7</v>
      </c>
      <c r="J298" s="85">
        <f t="shared" si="36"/>
        <v>201597.55818151726</v>
      </c>
      <c r="K298" s="57">
        <v>26.7</v>
      </c>
      <c r="L298" s="86">
        <f>IF($K298&gt;$G$13,IF('Silo Levels'!$L$12="Pumping",((PI()*((($C$12+$G$13)-$K298)*($O$13/($O$12/2)))^2*((($O$13+$G$13)-$K298))/3)*$L$29)+(((PI()*((($C$12+$G$13)-$K298)*($O$13/($O$12/2)))^2*(((($C$12+$G$13)-$K298)*($O$13/($O$12/2)))*$AZ$5))/3)*$L$29),(((PI()*((($C$12+$G$13)-$K298)*($O$13/($O$12/2)))^2*((($O$13+$G$13)-$K298)/3))*$L$29)-((PI()*((($C$12+$G$13)-$K298)*($O$13/($O$12/2)))^2*(((($C$12+$G$13)-$K298)*($O$13/($O$12/2)))*$AZ$5)/3)*$L$29))),IF('Silo Levels'!$L$12="Pumping",(($D$11*$L$29)+((PI()*(($C$14/2)^2)*($G$13-$K298))*$L$29))+((($D$11+$H$11)/3)*$BE$5)+(((PI()*($C$14/2)^2*(($C$14/2)*$AZ$5))/3)*$L$29),(($D$11*$L$29)+((PI()*(($C$14/2)^2)*($G$13-$K298))*$L$29))+((($D$11+$H$11)/3)*$BE$5)-(((PI()*($C$14/2)^2*(($C$14/2)*$AZ$5))/3)*$L$29)))</f>
        <v>187399.55150191783</v>
      </c>
      <c r="M298" s="73">
        <v>26.7</v>
      </c>
      <c r="N298" s="85">
        <f t="shared" si="39"/>
        <v>108982.33157925616</v>
      </c>
      <c r="O298" s="57">
        <v>26.7</v>
      </c>
      <c r="P298" s="86">
        <f>IF($O298&gt;$G$20,IF('Silo Levels'!$L$13="Pumping",((PI()*((($C$19+$G$20)-$O298)*($O$20/($O$19/2)))^2*((($O$20+$G$20)-$O298))/3)*$P$29)+(((PI()*((($C$19+$G$20)-$O298)*($O$20/($O$19/2)))^2*(((($C$19+$G$20)-$O298)*($O$20/($O$19/2)))*$AZ$6))/3)*$P$29),(((PI()*((($C$19+$G$20)-$O298)*($O$20/($O$19/2)))^2*((($O$20+$G$20)-$O298)/3))*$P$29)-((PI()*((($C$19+$G$20)-$O298)*($O$20/($O$19/2)))^2*(((($C$19+$G$20)-$O298)*($O$20/($O$19/2)))*$AZ$6)/3)*$P$29))),IF('Silo Levels'!$L$13="Pumping",(($D$18*$P$29)+((PI()*(($C$21/2)^2)*($G$20-$O298))*$P$29))+((($D$18+$H$18)/3)*$BE$6)+(((PI()*($C$21/2)^2*(($C$21/2)*$AZ$6))/3)*$P$29),(($D$18*$P$29)+((PI()*(($C$21/2)^2)*($G$20-$O298))*$P$29))+((($D$18+$H$18)/3)*$BE$6)-(((PI()*($C$21/2)^2*(($C$21/2)*$AZ$6))/3)*$P$29)))</f>
        <v>104897.1302472314</v>
      </c>
      <c r="Q298" s="73">
        <v>26.7</v>
      </c>
      <c r="R298" s="85">
        <f t="shared" si="40"/>
        <v>106071.19500010324</v>
      </c>
      <c r="S298" s="57">
        <v>26.7</v>
      </c>
      <c r="T298" s="86">
        <f>IF($S298&gt;$G$20,IF('Silo Levels'!$L$14="Pumping",((PI()*((($C$19+$G$20)-$S298)*($O$20/($O$19/2)))^2*((($O$20+$G$20)-$S298))/3)*$T$29)+(((PI()*((($C$19+$G$20)-$S298)*($O$20/($O$19/2)))^2*(((($C$19+$G$20)-$S298)*($O$20/($O$19/2)))*$AZ$7))/3)*$T$29),(((PI()*((($C$19+$G$20)-$S298)*($O$20/($O$19/2)))^2*((($O$20+$G$20)-$S298)/3))*$T$29)-((PI()*((($C$19+$G$20)-$S298)*($O$20/($O$19/2)))^2*(((($C$19+$G$20)-$S298)*($O$20/($O$19/2)))*$AZ$7)/3)*$T$29))),IF('Silo Levels'!$L$14="Pumping",(($D$18*$T$29)+((PI()*(($C$21/2)^2)*($G$20-$S298))*$T$29))+((($D$18+$H$18)/3)*$BE$7)+(((PI()*($C$21/2)^2*(($C$21/2)*$AZ$7))/3)*$T$29),(($D$18*$T$29)+((PI()*(($C$21/2)^2)*($G$20-$S298))*$T$29))+((($D$18+$H$18)/3)*$BE$7)-(((PI()*($C$21/2)^2*(($C$21/2)*$AZ$7))/3)*$T$29)))</f>
        <v>102097.13352897437</v>
      </c>
      <c r="U298" s="73">
        <v>26.7</v>
      </c>
      <c r="V298" s="85">
        <f t="shared" si="41"/>
        <v>103382.86444312116</v>
      </c>
      <c r="W298" s="57">
        <v>26.7</v>
      </c>
      <c r="X298" s="86">
        <f>IF($W298&gt;$G$20,IF('Silo Levels'!$L$15="Pumping",((PI()*((($C$19+$G$20)-$W298)*($O$20/($O$19/2)))^2*((($O$20+$G$20)-$W298))/3)*$X$29)+(((PI()*((($C$19+$G$20)-$W298)*($O$20/($O$19/2)))^2*(((($C$19+$G$20)-$W298)*($O$20/($O$19/2)))*$AZ$8))/3)*$X$29),(((PI()*((($C$19+$G$20)-$W298)*($O$20/($O$19/2)))^2*((($O$20+$G$20)-$W298)/3))*$X$29)-((PI()*((($C$19+$G$20)-$W298)*($O$20/($O$19/2)))^2*(((($C$19+$G$20)-$W298)*($O$20/($O$19/2)))*$AZ$8)/3)*$X$29))),IF('Silo Levels'!$L$15="Pumping",(($D$18*$X$29)+((PI()*(($C$21/2)^2)*($G$20-$W298))*$X$29))+((($D$18+$H$18)/3)*$BE$8)+(((PI()*($C$21/2)^2*(($C$21/2)*$AZ$8))/3)*$X$29),(($D$18*$X$29)+((PI()*(($C$21/2)^2)*($G$20-$W298))*$X$29))+((($D$18+$H$18)/3)*$BE$8)-(((PI()*($C$21/2)^2*(($C$21/2)*$AZ$8))/3)*$X$29)))</f>
        <v>99511.436660251653</v>
      </c>
      <c r="Y298" s="73">
        <v>26.7</v>
      </c>
      <c r="Z298" s="85">
        <f t="shared" si="42"/>
        <v>101779.24741512854</v>
      </c>
      <c r="AA298" s="57">
        <v>26.7</v>
      </c>
      <c r="AB298" s="86">
        <f>IF($AA298&gt;$G$20,IF('Silo Levels'!$L$16="Pumping",((PI()*((($C$19+$G$20)-$AA298)*($O$20/($O$19/2)))^2*((($O$20+$G$20)-$AA298))/3)*$AB$29)+(((PI()*((($C$19+$G$20)-$AA298)*($O$20/($O$19/2)))^2*(((($C$19+$G$20)-$AA298)*($O$20/($O$19/2)))*$AZ$9))/3)*$AB$29),(((PI()*((($C$19+$G$20)-$AA298)*($O$20/($O$19/2)))^2*((($O$20+$G$20)-$AA298)/3))*$AB$29)-((PI()*((($C$19+$G$20)-$AA298)*($O$20/($O$19/2)))^2*(((($C$19+$G$20)-$AA298)*($O$20/($O$19/2)))*$AZ$9)/3)*$AB$29))),IF('Silo Levels'!$L$16="Pumping",(($D$18*$AB$29)+((PI()*(($C$21/2)^2)*($G$20-$AA298))*$AB$29))+((($D$18+$H$18)/3)*$BE$9)+(((PI()*($C$21/2)^2*(($C$21/2)*$AZ$9))/3)*$AB$29),(($D$18*$AB$29)+((PI()*(($C$21/2)^2)*($G$20-$AA298))*$AB$29))+((($D$18+$H$18)/3)*$BE$9)-(((PI()*($C$21/2)^2*(($C$21/2)*$AZ$9))/3)*$AB$29)))</f>
        <v>97969.041690577331</v>
      </c>
      <c r="AC298" s="73">
        <v>26.7</v>
      </c>
      <c r="AD298" s="85">
        <f t="shared" si="43"/>
        <v>101201.12442075899</v>
      </c>
      <c r="AE298" s="57">
        <v>26.7</v>
      </c>
      <c r="AF298" s="86">
        <f>IF($AE298&gt;$G$20,IF('Silo Levels'!$L$17="Pumping",((PI()*((($C$19+$G$20)-$AE298)*($O$20/($O$19/2)))^2*((($O$20+$G$20)-$AE298))/3)*$AF$29)+(((PI()*((($C$19+$G$20)-$AE298)*($O$20/($O$19/2)))^2*(((($C$19+$G$20)-$AE298)*($O$20/($O$19/2)))*$AZ$10))/3)*$AF$29),(((PI()*((($C$19+$G$20)-$AE298)*($O$20/($O$19/2)))^2*((($O$20+$G$20)-$AE298)/3))*$AF$29)-((PI()*((($C$19+$G$20)-$AE298)*($O$20/($O$19/2)))^2*(((($C$19+$G$20)-$AE298)*($O$20/($O$19/2)))*$AZ$10)/3)*$AF$29))),IF('Silo Levels'!$L$17="Pumping",(($D$18*$AF$29)+((PI()*(($C$21/2)^2)*($G$20-$AE298))*$AF$29))+((($D$18+$H$18)/3)*$BE$10)+(((PI()*($C$21/2)^2*(($C$21/2)*$AZ$10))/3)*$AF$29),(($D$18*$AF$29)+((PI()*(($C$21/2)^2)*($G$20-$AE298))*$AF$29))+((($D$18+$H$18)/3)*$BE$10)-(((PI()*($C$21/2)^2*(($C$21/2)*$AZ$10))/3)*$AF$29)))</f>
        <v>97412.98997573313</v>
      </c>
      <c r="AG298" s="73">
        <v>26.7</v>
      </c>
      <c r="AH298" s="85">
        <f t="shared" si="44"/>
        <v>101653.18611311085</v>
      </c>
      <c r="AI298" s="57">
        <v>26.7</v>
      </c>
      <c r="AJ298" s="86">
        <f>IF($AI298&gt;$G$20,IF('Silo Levels'!$L$18="Pumping",((PI()*((($C$19+$G$20)-$AI298)*($O$20/($O$19/2)))^2*((($O$20+$G$20)-$AI298))/3)*$AJ$29)+(((PI()*((($C$19+$G$20)-$AI298)*($O$20/($O$19/2)))^2*(((($C$19+$G$20)-$AI298)*($O$20/($O$19/2)))*$AZ$11))/3)*$AJ$29),(((PI()*((($C$19+$G$20)-$AI298)*($O$20/($O$19/2)))^2*((($O$20+$G$20)-$AI298)/3))*$AJ$29)-((PI()*((($C$19+$G$20)-$AI298)*($O$20/($O$19/2)))^2*(((($C$19+$G$20)-$AI298)*($O$20/($O$19/2)))*$AZ$11)/3)*$AJ$29))),IF('Silo Levels'!$L$18="Pumping",(($D$18*$AJ$29)+((PI()*(($C$21/2)^2)*($G$20-$AI298))*$AJ$29))+((($D$18+$H$18)/3)*$BE$11)+(((PI()*($C$21/2)^2*(($C$21/2)*$AZ$11))/3)*$AJ$29),(($D$18*$AJ$29)+((PI()*(($C$21/2)^2)*($G$20-$AI298))*$AJ$29))+((($D$18+$H$18)/3)*$BE$11)-(((PI()*($C$21/2)^2*(($C$21/2)*$AZ$11))/3)*$AJ$29)))</f>
        <v>97847.793091498737</v>
      </c>
    </row>
    <row r="299" spans="1:36" x14ac:dyDescent="0.3">
      <c r="A299" s="48">
        <v>26.8</v>
      </c>
      <c r="B299" s="92">
        <f t="shared" si="37"/>
        <v>33260.695740219511</v>
      </c>
      <c r="C299" s="66">
        <v>26.8</v>
      </c>
      <c r="D299" s="67">
        <f>IF($C299&gt;$G$6,IF('Silo Levels'!$L$10="Pumping",((PI()*((($C$5+$G$6)-$C299)*($O$6/($O$5/2)))^2*((($O$6+$G$6)-$C299))/3)*$D$29)+(((PI()*((($C$5+$G$6)-$C299)*($O$6/($O$5/2)))^2*(((($C$5+$G$6)-$C299)*($O$6/($O$5/2)))*$AZ$3))/3)*$D$29),(((PI()*((($C$5+$G$6)-$C299)*($O$6/($O$5/2)))^2*((($O$6+$G$6)-$C299)/3))*$D$29)-((PI()*((($C$5+$G$6)-$C299)*($O$6/($O$5/2)))^2*(((($C$5+$G$6)-$C299)*($O$6/($O$5/2)))*$AZ$3)/3)*$D$29))),IF('Silo Levels'!$L$10="Pumping",(($D$4*$D$29)+((PI()*(($C$7/2)^2)*(G$6-$C299))*$D$29))+((($D$4+$H$4)/3)*$BG$3)+(((PI()*($C$7/2)^2*(($C$7/2)*$AZ$3))/3)*$D$29),(($D$4*$D$29)+((PI()*(($C$7/2)^2)*($G$6-$C299))*$D$29))+((($D$4+$H$4)/3)*$BG$3)-(((PI()*($C$7/2)^2*(($C$7/2)*$AZ$3))/3)*$D$29)))</f>
        <v>30205.188990513314</v>
      </c>
      <c r="E299" s="73">
        <v>26.8</v>
      </c>
      <c r="F299" s="92">
        <f t="shared" si="38"/>
        <v>28996.503978652909</v>
      </c>
      <c r="G299" s="66">
        <v>26.8</v>
      </c>
      <c r="H299" s="67">
        <f>IF($G299&gt;$G$6,IF('Silo Levels'!$L$11="Pumping",((PI()*((($C$5+$G$6)-$G299)*($O$6/($O$5/2)))^2*((($O$6+$G$6)-$G299))/3)*$H$29)+(((PI()*((($C$5+$G$6)-$G299)*($O$6/($O$5/2)))^2*(((($C$5+$G$6)-$G299)*($O$6/($O$5/2)))*$AZ$4))/3)*$H$29),(((PI()*((($C$5+$G$6)-$G299)*($O$6/($O$5/2)))^2*((($O$6+$G$6)-$G299)/3))*$H$29)-((PI()*((($C$5+$G$6)-$G299)*($O$6/($O$5/2)))^2*(((($C$5+$G$6)-$G299)*($O$6/($O$5/2)))*$AZ$4)/3)*$H$29))),IF('Silo Levels'!$L$11="Pumping",(($D$4*$H$29)+((PI()*(($C$7/2)^2)*(G$6-$G299))*$H$29))+((($D$4+$H$4)/3)*$BG$4)+(((PI()*($C$7/2)^2*(($C$7/2)*$AZ$4))/3)*$H$29),(($D$4*$H$29)+((PI()*(($C$7/2)^2)*($G$6-$G299))*$H$29))+((($D$4+$H$4)/3)*$BG$4)-(((PI()*($C$7/2)^2*(($C$7/2)*$AZ$4))/3)*$H$29)))</f>
        <v>26332.728863524429</v>
      </c>
      <c r="I299" s="73">
        <v>26.8</v>
      </c>
      <c r="J299" s="85">
        <f t="shared" si="36"/>
        <v>200678.5933478862</v>
      </c>
      <c r="K299" s="57">
        <v>26.8</v>
      </c>
      <c r="L299" s="86">
        <f>IF($K299&gt;$G$13,IF('Silo Levels'!$L$12="Pumping",((PI()*((($C$12+$G$13)-$K299)*($O$13/($O$12/2)))^2*((($O$13+$G$13)-$K299))/3)*$L$29)+(((PI()*((($C$12+$G$13)-$K299)*($O$13/($O$12/2)))^2*(((($C$12+$G$13)-$K299)*($O$13/($O$12/2)))*$AZ$5))/3)*$L$29),(((PI()*((($C$12+$G$13)-$K299)*($O$13/($O$12/2)))^2*((($O$13+$G$13)-$K299)/3))*$L$29)-((PI()*((($C$12+$G$13)-$K299)*($O$13/($O$12/2)))^2*(((($C$12+$G$13)-$K299)*($O$13/($O$12/2)))*$AZ$5)/3)*$L$29))),IF('Silo Levels'!$L$12="Pumping",(($D$11*$L$29)+((PI()*(($C$14/2)^2)*($G$13-$K299))*$L$29))+((($D$11+$H$11)/3)*$BE$5)+(((PI()*($C$14/2)^2*(($C$14/2)*$AZ$5))/3)*$L$29),(($D$11*$L$29)+((PI()*(($C$14/2)^2)*($G$13-$K299))*$L$29))+((($D$11+$H$11)/3)*$BE$5)-(((PI()*($C$14/2)^2*(($C$14/2)*$AZ$5))/3)*$L$29)))</f>
        <v>186480.58666828676</v>
      </c>
      <c r="M299" s="73">
        <v>26.8</v>
      </c>
      <c r="N299" s="85">
        <f t="shared" si="39"/>
        <v>108572.38803095541</v>
      </c>
      <c r="O299" s="57">
        <v>26.8</v>
      </c>
      <c r="P299" s="86">
        <f>IF($O299&gt;$G$20,IF('Silo Levels'!$L$13="Pumping",((PI()*((($C$19+$G$20)-$O299)*($O$20/($O$19/2)))^2*((($O$20+$G$20)-$O299))/3)*$P$29)+(((PI()*((($C$19+$G$20)-$O299)*($O$20/($O$19/2)))^2*(((($C$19+$G$20)-$O299)*($O$20/($O$19/2)))*$AZ$6))/3)*$P$29),(((PI()*((($C$19+$G$20)-$O299)*($O$20/($O$19/2)))^2*((($O$20+$G$20)-$O299)/3))*$P$29)-((PI()*((($C$19+$G$20)-$O299)*($O$20/($O$19/2)))^2*(((($C$19+$G$20)-$O299)*($O$20/($O$19/2)))*$AZ$6)/3)*$P$29))),IF('Silo Levels'!$L$13="Pumping",(($D$18*$P$29)+((PI()*(($C$21/2)^2)*($G$20-$O299))*$P$29))+((($D$18+$H$18)/3)*$BE$6)+(((PI()*($C$21/2)^2*(($C$21/2)*$AZ$6))/3)*$P$29),(($D$18*$P$29)+((PI()*(($C$21/2)^2)*($G$20-$O299))*$P$29))+((($D$18+$H$18)/3)*$BE$6)-(((PI()*($C$21/2)^2*(($C$21/2)*$AZ$6))/3)*$P$29)))</f>
        <v>104487.18669893064</v>
      </c>
      <c r="Q299" s="73">
        <v>26.8</v>
      </c>
      <c r="R299" s="85">
        <f t="shared" si="40"/>
        <v>105672.40416258229</v>
      </c>
      <c r="S299" s="57">
        <v>26.8</v>
      </c>
      <c r="T299" s="86">
        <f>IF($S299&gt;$G$20,IF('Silo Levels'!$L$14="Pumping",((PI()*((($C$19+$G$20)-$S299)*($O$20/($O$19/2)))^2*((($O$20+$G$20)-$S299))/3)*$T$29)+(((PI()*((($C$19+$G$20)-$S299)*($O$20/($O$19/2)))^2*(((($C$19+$G$20)-$S299)*($O$20/($O$19/2)))*$AZ$7))/3)*$T$29),(((PI()*((($C$19+$G$20)-$S299)*($O$20/($O$19/2)))^2*((($O$20+$G$20)-$S299)/3))*$T$29)-((PI()*((($C$19+$G$20)-$S299)*($O$20/($O$19/2)))^2*(((($C$19+$G$20)-$S299)*($O$20/($O$19/2)))*$AZ$7)/3)*$T$29))),IF('Silo Levels'!$L$14="Pumping",(($D$18*$T$29)+((PI()*(($C$21/2)^2)*($G$20-$S299))*$T$29))+((($D$18+$H$18)/3)*$BE$7)+(((PI()*($C$21/2)^2*(($C$21/2)*$AZ$7))/3)*$T$29),(($D$18*$T$29)+((PI()*(($C$21/2)^2)*($G$20-$S299))*$T$29))+((($D$18+$H$18)/3)*$BE$7)-(((PI()*($C$21/2)^2*(($C$21/2)*$AZ$7))/3)*$T$29)))</f>
        <v>101698.34269145342</v>
      </c>
      <c r="U299" s="73">
        <v>26.8</v>
      </c>
      <c r="V299" s="85">
        <f t="shared" si="41"/>
        <v>102994.37273529313</v>
      </c>
      <c r="W299" s="57">
        <v>26.8</v>
      </c>
      <c r="X299" s="86">
        <f>IF($W299&gt;$G$20,IF('Silo Levels'!$L$15="Pumping",((PI()*((($C$19+$G$20)-$W299)*($O$20/($O$19/2)))^2*((($O$20+$G$20)-$W299))/3)*$X$29)+(((PI()*((($C$19+$G$20)-$W299)*($O$20/($O$19/2)))^2*(((($C$19+$G$20)-$W299)*($O$20/($O$19/2)))*$AZ$8))/3)*$X$29),(((PI()*((($C$19+$G$20)-$W299)*($O$20/($O$19/2)))^2*((($O$20+$G$20)-$W299)/3))*$X$29)-((PI()*((($C$19+$G$20)-$W299)*($O$20/($O$19/2)))^2*(((($C$19+$G$20)-$W299)*($O$20/($O$19/2)))*$AZ$8)/3)*$X$29))),IF('Silo Levels'!$L$15="Pumping",(($D$18*$X$29)+((PI()*(($C$21/2)^2)*($G$20-$W299))*$X$29))+((($D$18+$H$18)/3)*$BE$8)+(((PI()*($C$21/2)^2*(($C$21/2)*$AZ$8))/3)*$X$29),(($D$18*$X$29)+((PI()*(($C$21/2)^2)*($G$20-$W299))*$X$29))+((($D$18+$H$18)/3)*$BE$8)-(((PI()*($C$21/2)^2*(($C$21/2)*$AZ$8))/3)*$X$29)))</f>
        <v>99122.944952423626</v>
      </c>
      <c r="Y299" s="73">
        <v>26.8</v>
      </c>
      <c r="Z299" s="85">
        <f t="shared" si="42"/>
        <v>101396.89924485997</v>
      </c>
      <c r="AA299" s="57">
        <v>26.8</v>
      </c>
      <c r="AB299" s="86">
        <f>IF($AA299&gt;$G$20,IF('Silo Levels'!$L$16="Pumping",((PI()*((($C$19+$G$20)-$AA299)*($O$20/($O$19/2)))^2*((($O$20+$G$20)-$AA299))/3)*$AB$29)+(((PI()*((($C$19+$G$20)-$AA299)*($O$20/($O$19/2)))^2*(((($C$19+$G$20)-$AA299)*($O$20/($O$19/2)))*$AZ$9))/3)*$AB$29),(((PI()*((($C$19+$G$20)-$AA299)*($O$20/($O$19/2)))^2*((($O$20+$G$20)-$AA299)/3))*$AB$29)-((PI()*((($C$19+$G$20)-$AA299)*($O$20/($O$19/2)))^2*(((($C$19+$G$20)-$AA299)*($O$20/($O$19/2)))*$AZ$9)/3)*$AB$29))),IF('Silo Levels'!$L$16="Pumping",(($D$18*$AB$29)+((PI()*(($C$21/2)^2)*($G$20-$AA299))*$AB$29))+((($D$18+$H$18)/3)*$BE$9)+(((PI()*($C$21/2)^2*(($C$21/2)*$AZ$9))/3)*$AB$29),(($D$18*$AB$29)+((PI()*(($C$21/2)^2)*($G$20-$AA299))*$AB$29))+((($D$18+$H$18)/3)*$BE$9)-(((PI()*($C$21/2)^2*(($C$21/2)*$AZ$9))/3)*$AB$29)))</f>
        <v>97586.693520308763</v>
      </c>
      <c r="AC299" s="73">
        <v>26.8</v>
      </c>
      <c r="AD299" s="85">
        <f t="shared" si="43"/>
        <v>100820.99106878426</v>
      </c>
      <c r="AE299" s="57">
        <v>26.8</v>
      </c>
      <c r="AF299" s="86">
        <f>IF($AE299&gt;$G$20,IF('Silo Levels'!$L$17="Pumping",((PI()*((($C$19+$G$20)-$AE299)*($O$20/($O$19/2)))^2*((($O$20+$G$20)-$AE299))/3)*$AF$29)+(((PI()*((($C$19+$G$20)-$AE299)*($O$20/($O$19/2)))^2*(((($C$19+$G$20)-$AE299)*($O$20/($O$19/2)))*$AZ$10))/3)*$AF$29),(((PI()*((($C$19+$G$20)-$AE299)*($O$20/($O$19/2)))^2*((($O$20+$G$20)-$AE299)/3))*$AF$29)-((PI()*((($C$19+$G$20)-$AE299)*($O$20/($O$19/2)))^2*(((($C$19+$G$20)-$AE299)*($O$20/($O$19/2)))*$AZ$10)/3)*$AF$29))),IF('Silo Levels'!$L$17="Pumping",(($D$18*$AF$29)+((PI()*(($C$21/2)^2)*($G$20-$AE299))*$AF$29))+((($D$18+$H$18)/3)*$BE$10)+(((PI()*($C$21/2)^2*(($C$21/2)*$AZ$10))/3)*$AF$29),(($D$18*$AF$29)+((PI()*(($C$21/2)^2)*($G$20-$AE299))*$AF$29))+((($D$18+$H$18)/3)*$BE$10)-(((PI()*($C$21/2)^2*(($C$21/2)*$AZ$10))/3)*$AF$29)))</f>
        <v>97032.856623758402</v>
      </c>
      <c r="AG299" s="73">
        <v>26.8</v>
      </c>
      <c r="AH299" s="85">
        <f t="shared" si="44"/>
        <v>101271.32089003616</v>
      </c>
      <c r="AI299" s="57">
        <v>26.8</v>
      </c>
      <c r="AJ299" s="86">
        <f>IF($AI299&gt;$G$20,IF('Silo Levels'!$L$18="Pumping",((PI()*((($C$19+$G$20)-$AI299)*($O$20/($O$19/2)))^2*((($O$20+$G$20)-$AI299))/3)*$AJ$29)+(((PI()*((($C$19+$G$20)-$AI299)*($O$20/($O$19/2)))^2*(((($C$19+$G$20)-$AI299)*($O$20/($O$19/2)))*$AZ$11))/3)*$AJ$29),(((PI()*((($C$19+$G$20)-$AI299)*($O$20/($O$19/2)))^2*((($O$20+$G$20)-$AI299)/3))*$AJ$29)-((PI()*((($C$19+$G$20)-$AI299)*($O$20/($O$19/2)))^2*(((($C$19+$G$20)-$AI299)*($O$20/($O$19/2)))*$AZ$11)/3)*$AJ$29))),IF('Silo Levels'!$L$18="Pumping",(($D$18*$AJ$29)+((PI()*(($C$21/2)^2)*($G$20-$AI299))*$AJ$29))+((($D$18+$H$18)/3)*$BE$11)+(((PI()*($C$21/2)^2*(($C$21/2)*$AZ$11))/3)*$AJ$29),(($D$18*$AJ$29)+((PI()*(($C$21/2)^2)*($G$20-$AI299))*$AJ$29))+((($D$18+$H$18)/3)*$BE$11)-(((PI()*($C$21/2)^2*(($C$21/2)*$AZ$11))/3)*$AJ$29)))</f>
        <v>97465.927868424056</v>
      </c>
    </row>
    <row r="300" spans="1:36" x14ac:dyDescent="0.3">
      <c r="A300" s="48">
        <v>26.9</v>
      </c>
      <c r="B300" s="92">
        <f t="shared" si="37"/>
        <v>32822.673866692705</v>
      </c>
      <c r="C300" s="66">
        <v>26.9</v>
      </c>
      <c r="D300" s="67">
        <f>IF($C300&gt;$G$6,IF('Silo Levels'!$L$10="Pumping",((PI()*((($C$5+$G$6)-$C300)*($O$6/($O$5/2)))^2*((($O$6+$G$6)-$C300))/3)*$D$29)+(((PI()*((($C$5+$G$6)-$C300)*($O$6/($O$5/2)))^2*(((($C$5+$G$6)-$C300)*($O$6/($O$5/2)))*$AZ$3))/3)*$D$29),(((PI()*((($C$5+$G$6)-$C300)*($O$6/($O$5/2)))^2*((($O$6+$G$6)-$C300)/3))*$D$29)-((PI()*((($C$5+$G$6)-$C300)*($O$6/($O$5/2)))^2*(((($C$5+$G$6)-$C300)*($O$6/($O$5/2)))*$AZ$3)/3)*$D$29))),IF('Silo Levels'!$L$10="Pumping",(($D$4*$D$29)+((PI()*(($C$7/2)^2)*(G$6-$C300))*$D$29))+((($D$4+$H$4)/3)*$BG$3)+(((PI()*($C$7/2)^2*(($C$7/2)*$AZ$3))/3)*$D$29),(($D$4*$D$29)+((PI()*(($C$7/2)^2)*($G$6-$C300))*$D$29))+((($D$4+$H$4)/3)*$BG$3)-(((PI()*($C$7/2)^2*(($C$7/2)*$AZ$3))/3)*$D$29)))</f>
        <v>29767.167116986508</v>
      </c>
      <c r="E300" s="73">
        <v>26.9</v>
      </c>
      <c r="F300" s="92">
        <f t="shared" si="38"/>
        <v>28614.638755578253</v>
      </c>
      <c r="G300" s="66">
        <v>26.9</v>
      </c>
      <c r="H300" s="67">
        <f>IF($G300&gt;$G$6,IF('Silo Levels'!$L$11="Pumping",((PI()*((($C$5+$G$6)-$G300)*($O$6/($O$5/2)))^2*((($O$6+$G$6)-$G300))/3)*$H$29)+(((PI()*((($C$5+$G$6)-$G300)*($O$6/($O$5/2)))^2*(((($C$5+$G$6)-$G300)*($O$6/($O$5/2)))*$AZ$4))/3)*$H$29),(((PI()*((($C$5+$G$6)-$G300)*($O$6/($O$5/2)))^2*((($O$6+$G$6)-$G300)/3))*$H$29)-((PI()*((($C$5+$G$6)-$G300)*($O$6/($O$5/2)))^2*(((($C$5+$G$6)-$G300)*($O$6/($O$5/2)))*$AZ$4)/3)*$H$29))),IF('Silo Levels'!$L$11="Pumping",(($D$4*$H$29)+((PI()*(($C$7/2)^2)*(G$6-$G300))*$H$29))+((($D$4+$H$4)/3)*$BG$4)+(((PI()*($C$7/2)^2*(($C$7/2)*$AZ$4))/3)*$H$29),(($D$4*$H$29)+((PI()*(($C$7/2)^2)*($G$6-$G300))*$H$29))+((($D$4+$H$4)/3)*$BG$4)-(((PI()*($C$7/2)^2*(($C$7/2)*$AZ$4))/3)*$H$29)))</f>
        <v>25950.863640449774</v>
      </c>
      <c r="I300" s="73">
        <v>26.9</v>
      </c>
      <c r="J300" s="85">
        <f t="shared" si="36"/>
        <v>199759.62851425519</v>
      </c>
      <c r="K300" s="57">
        <v>26.9</v>
      </c>
      <c r="L300" s="86">
        <f>IF($K300&gt;$G$13,IF('Silo Levels'!$L$12="Pumping",((PI()*((($C$12+$G$13)-$K300)*($O$13/($O$12/2)))^2*((($O$13+$G$13)-$K300))/3)*$L$29)+(((PI()*((($C$12+$G$13)-$K300)*($O$13/($O$12/2)))^2*(((($C$12+$G$13)-$K300)*($O$13/($O$12/2)))*$AZ$5))/3)*$L$29),(((PI()*((($C$12+$G$13)-$K300)*($O$13/($O$12/2)))^2*((($O$13+$G$13)-$K300)/3))*$L$29)-((PI()*((($C$12+$G$13)-$K300)*($O$13/($O$12/2)))^2*(((($C$12+$G$13)-$K300)*($O$13/($O$12/2)))*$AZ$5)/3)*$L$29))),IF('Silo Levels'!$L$12="Pumping",(($D$11*$L$29)+((PI()*(($C$14/2)^2)*($G$13-$K300))*$L$29))+((($D$11+$H$11)/3)*$BE$5)+(((PI()*($C$14/2)^2*(($C$14/2)*$AZ$5))/3)*$L$29),(($D$11*$L$29)+((PI()*(($C$14/2)^2)*($G$13-$K300))*$L$29))+((($D$11+$H$11)/3)*$BE$5)-(((PI()*($C$14/2)^2*(($C$14/2)*$AZ$5))/3)*$L$29)))</f>
        <v>185561.62183465576</v>
      </c>
      <c r="M300" s="73">
        <v>26.9</v>
      </c>
      <c r="N300" s="85">
        <f t="shared" si="39"/>
        <v>108162.44448265467</v>
      </c>
      <c r="O300" s="57">
        <v>26.9</v>
      </c>
      <c r="P300" s="86">
        <f>IF($O300&gt;$G$20,IF('Silo Levels'!$L$13="Pumping",((PI()*((($C$19+$G$20)-$O300)*($O$20/($O$19/2)))^2*((($O$20+$G$20)-$O300))/3)*$P$29)+(((PI()*((($C$19+$G$20)-$O300)*($O$20/($O$19/2)))^2*(((($C$19+$G$20)-$O300)*($O$20/($O$19/2)))*$AZ$6))/3)*$P$29),(((PI()*((($C$19+$G$20)-$O300)*($O$20/($O$19/2)))^2*((($O$20+$G$20)-$O300)/3))*$P$29)-((PI()*((($C$19+$G$20)-$O300)*($O$20/($O$19/2)))^2*(((($C$19+$G$20)-$O300)*($O$20/($O$19/2)))*$AZ$6)/3)*$P$29))),IF('Silo Levels'!$L$13="Pumping",(($D$18*$P$29)+((PI()*(($C$21/2)^2)*($G$20-$O300))*$P$29))+((($D$18+$H$18)/3)*$BE$6)+(((PI()*($C$21/2)^2*(($C$21/2)*$AZ$6))/3)*$P$29),(($D$18*$P$29)+((PI()*(($C$21/2)^2)*($G$20-$O300))*$P$29))+((($D$18+$H$18)/3)*$BE$6)-(((PI()*($C$21/2)^2*(($C$21/2)*$AZ$6))/3)*$P$29)))</f>
        <v>104077.2431506299</v>
      </c>
      <c r="Q300" s="73">
        <v>26.9</v>
      </c>
      <c r="R300" s="85">
        <f t="shared" si="40"/>
        <v>105273.61332506135</v>
      </c>
      <c r="S300" s="57">
        <v>26.9</v>
      </c>
      <c r="T300" s="86">
        <f>IF($S300&gt;$G$20,IF('Silo Levels'!$L$14="Pumping",((PI()*((($C$19+$G$20)-$S300)*($O$20/($O$19/2)))^2*((($O$20+$G$20)-$S300))/3)*$T$29)+(((PI()*((($C$19+$G$20)-$S300)*($O$20/($O$19/2)))^2*(((($C$19+$G$20)-$S300)*($O$20/($O$19/2)))*$AZ$7))/3)*$T$29),(((PI()*((($C$19+$G$20)-$S300)*($O$20/($O$19/2)))^2*((($O$20+$G$20)-$S300)/3))*$T$29)-((PI()*((($C$19+$G$20)-$S300)*($O$20/($O$19/2)))^2*(((($C$19+$G$20)-$S300)*($O$20/($O$19/2)))*$AZ$7)/3)*$T$29))),IF('Silo Levels'!$L$14="Pumping",(($D$18*$T$29)+((PI()*(($C$21/2)^2)*($G$20-$S300))*$T$29))+((($D$18+$H$18)/3)*$BE$7)+(((PI()*($C$21/2)^2*(($C$21/2)*$AZ$7))/3)*$T$29),(($D$18*$T$29)+((PI()*(($C$21/2)^2)*($G$20-$S300))*$T$29))+((($D$18+$H$18)/3)*$BE$7)-(((PI()*($C$21/2)^2*(($C$21/2)*$AZ$7))/3)*$T$29)))</f>
        <v>101299.55185393248</v>
      </c>
      <c r="U300" s="73">
        <v>26.9</v>
      </c>
      <c r="V300" s="85">
        <f t="shared" si="41"/>
        <v>102605.8810274651</v>
      </c>
      <c r="W300" s="57">
        <v>26.9</v>
      </c>
      <c r="X300" s="86">
        <f>IF($W300&gt;$G$20,IF('Silo Levels'!$L$15="Pumping",((PI()*((($C$19+$G$20)-$W300)*($O$20/($O$19/2)))^2*((($O$20+$G$20)-$W300))/3)*$X$29)+(((PI()*((($C$19+$G$20)-$W300)*($O$20/($O$19/2)))^2*(((($C$19+$G$20)-$W300)*($O$20/($O$19/2)))*$AZ$8))/3)*$X$29),(((PI()*((($C$19+$G$20)-$W300)*($O$20/($O$19/2)))^2*((($O$20+$G$20)-$W300)/3))*$X$29)-((PI()*((($C$19+$G$20)-$W300)*($O$20/($O$19/2)))^2*(((($C$19+$G$20)-$W300)*($O$20/($O$19/2)))*$AZ$8)/3)*$X$29))),IF('Silo Levels'!$L$15="Pumping",(($D$18*$X$29)+((PI()*(($C$21/2)^2)*($G$20-$W300))*$X$29))+((($D$18+$H$18)/3)*$BE$8)+(((PI()*($C$21/2)^2*(($C$21/2)*$AZ$8))/3)*$X$29),(($D$18*$X$29)+((PI()*(($C$21/2)^2)*($G$20-$W300))*$X$29))+((($D$18+$H$18)/3)*$BE$8)-(((PI()*($C$21/2)^2*(($C$21/2)*$AZ$8))/3)*$X$29)))</f>
        <v>98734.453244595599</v>
      </c>
      <c r="Y300" s="73">
        <v>26.9</v>
      </c>
      <c r="Z300" s="85">
        <f t="shared" si="42"/>
        <v>101014.55107459144</v>
      </c>
      <c r="AA300" s="57">
        <v>26.9</v>
      </c>
      <c r="AB300" s="86">
        <f>IF($AA300&gt;$G$20,IF('Silo Levels'!$L$16="Pumping",((PI()*((($C$19+$G$20)-$AA300)*($O$20/($O$19/2)))^2*((($O$20+$G$20)-$AA300))/3)*$AB$29)+(((PI()*((($C$19+$G$20)-$AA300)*($O$20/($O$19/2)))^2*(((($C$19+$G$20)-$AA300)*($O$20/($O$19/2)))*$AZ$9))/3)*$AB$29),(((PI()*((($C$19+$G$20)-$AA300)*($O$20/($O$19/2)))^2*((($O$20+$G$20)-$AA300)/3))*$AB$29)-((PI()*((($C$19+$G$20)-$AA300)*($O$20/($O$19/2)))^2*(((($C$19+$G$20)-$AA300)*($O$20/($O$19/2)))*$AZ$9)/3)*$AB$29))),IF('Silo Levels'!$L$16="Pumping",(($D$18*$AB$29)+((PI()*(($C$21/2)^2)*($G$20-$AA300))*$AB$29))+((($D$18+$H$18)/3)*$BE$9)+(((PI()*($C$21/2)^2*(($C$21/2)*$AZ$9))/3)*$AB$29),(($D$18*$AB$29)+((PI()*(($C$21/2)^2)*($G$20-$AA300))*$AB$29))+((($D$18+$H$18)/3)*$BE$9)-(((PI()*($C$21/2)^2*(($C$21/2)*$AZ$9))/3)*$AB$29)))</f>
        <v>97204.345350040225</v>
      </c>
      <c r="AC300" s="73">
        <v>26.9</v>
      </c>
      <c r="AD300" s="85">
        <f t="shared" si="43"/>
        <v>100440.85771680954</v>
      </c>
      <c r="AE300" s="57">
        <v>26.9</v>
      </c>
      <c r="AF300" s="86">
        <f>IF($AE300&gt;$G$20,IF('Silo Levels'!$L$17="Pumping",((PI()*((($C$19+$G$20)-$AE300)*($O$20/($O$19/2)))^2*((($O$20+$G$20)-$AE300))/3)*$AF$29)+(((PI()*((($C$19+$G$20)-$AE300)*($O$20/($O$19/2)))^2*(((($C$19+$G$20)-$AE300)*($O$20/($O$19/2)))*$AZ$10))/3)*$AF$29),(((PI()*((($C$19+$G$20)-$AE300)*($O$20/($O$19/2)))^2*((($O$20+$G$20)-$AE300)/3))*$AF$29)-((PI()*((($C$19+$G$20)-$AE300)*($O$20/($O$19/2)))^2*(((($C$19+$G$20)-$AE300)*($O$20/($O$19/2)))*$AZ$10)/3)*$AF$29))),IF('Silo Levels'!$L$17="Pumping",(($D$18*$AF$29)+((PI()*(($C$21/2)^2)*($G$20-$AE300))*$AF$29))+((($D$18+$H$18)/3)*$BE$10)+(((PI()*($C$21/2)^2*(($C$21/2)*$AZ$10))/3)*$AF$29),(($D$18*$AF$29)+((PI()*(($C$21/2)^2)*($G$20-$AE300))*$AF$29))+((($D$18+$H$18)/3)*$BE$10)-(((PI()*($C$21/2)^2*(($C$21/2)*$AZ$10))/3)*$AF$29)))</f>
        <v>96652.723271783674</v>
      </c>
      <c r="AG300" s="73">
        <v>26.9</v>
      </c>
      <c r="AH300" s="85">
        <f t="shared" si="44"/>
        <v>100889.45566696151</v>
      </c>
      <c r="AI300" s="57">
        <v>26.9</v>
      </c>
      <c r="AJ300" s="86">
        <f>IF($AI300&gt;$G$20,IF('Silo Levels'!$L$18="Pumping",((PI()*((($C$19+$G$20)-$AI300)*($O$20/($O$19/2)))^2*((($O$20+$G$20)-$AI300))/3)*$AJ$29)+(((PI()*((($C$19+$G$20)-$AI300)*($O$20/($O$19/2)))^2*(((($C$19+$G$20)-$AI300)*($O$20/($O$19/2)))*$AZ$11))/3)*$AJ$29),(((PI()*((($C$19+$G$20)-$AI300)*($O$20/($O$19/2)))^2*((($O$20+$G$20)-$AI300)/3))*$AJ$29)-((PI()*((($C$19+$G$20)-$AI300)*($O$20/($O$19/2)))^2*(((($C$19+$G$20)-$AI300)*($O$20/($O$19/2)))*$AZ$11)/3)*$AJ$29))),IF('Silo Levels'!$L$18="Pumping",(($D$18*$AJ$29)+((PI()*(($C$21/2)^2)*($G$20-$AI300))*$AJ$29))+((($D$18+$H$18)/3)*$BE$11)+(((PI()*($C$21/2)^2*(($C$21/2)*$AZ$11))/3)*$AJ$29),(($D$18*$AJ$29)+((PI()*(($C$21/2)^2)*($G$20-$AI300))*$AJ$29))+((($D$18+$H$18)/3)*$BE$11)-(((PI()*($C$21/2)^2*(($C$21/2)*$AZ$11))/3)*$AJ$29)))</f>
        <v>97084.062645349404</v>
      </c>
    </row>
    <row r="301" spans="1:36" x14ac:dyDescent="0.3">
      <c r="A301" s="48">
        <v>27</v>
      </c>
      <c r="B301" s="92">
        <f t="shared" si="37"/>
        <v>32384.651993165877</v>
      </c>
      <c r="C301" s="66">
        <v>27</v>
      </c>
      <c r="D301" s="67">
        <f>IF($C301&gt;$G$6,IF('Silo Levels'!$L$10="Pumping",((PI()*((($C$5+$G$6)-$C301)*($O$6/($O$5/2)))^2*((($O$6+$G$6)-$C301))/3)*$D$29)+(((PI()*((($C$5+$G$6)-$C301)*($O$6/($O$5/2)))^2*(((($C$5+$G$6)-$C301)*($O$6/($O$5/2)))*$AZ$3))/3)*$D$29),(((PI()*((($C$5+$G$6)-$C301)*($O$6/($O$5/2)))^2*((($O$6+$G$6)-$C301)/3))*$D$29)-((PI()*((($C$5+$G$6)-$C301)*($O$6/($O$5/2)))^2*(((($C$5+$G$6)-$C301)*($O$6/($O$5/2)))*$AZ$3)/3)*$D$29))),IF('Silo Levels'!$L$10="Pumping",(($D$4*$D$29)+((PI()*(($C$7/2)^2)*(G$6-$C301))*$D$29))+((($D$4+$H$4)/3)*$BG$3)+(((PI()*($C$7/2)^2*(($C$7/2)*$AZ$3))/3)*$D$29),(($D$4*$D$29)+((PI()*(($C$7/2)^2)*($G$6-$C301))*$D$29))+((($D$4+$H$4)/3)*$BG$3)-(((PI()*($C$7/2)^2*(($C$7/2)*$AZ$3))/3)*$D$29)))</f>
        <v>29329.145243459679</v>
      </c>
      <c r="E301" s="73">
        <v>27</v>
      </c>
      <c r="F301" s="92">
        <f t="shared" si="38"/>
        <v>28232.773532503583</v>
      </c>
      <c r="G301" s="66">
        <v>27</v>
      </c>
      <c r="H301" s="67">
        <f>IF($G301&gt;$G$6,IF('Silo Levels'!$L$11="Pumping",((PI()*((($C$5+$G$6)-$G301)*($O$6/($O$5/2)))^2*((($O$6+$G$6)-$G301))/3)*$H$29)+(((PI()*((($C$5+$G$6)-$G301)*($O$6/($O$5/2)))^2*(((($C$5+$G$6)-$G301)*($O$6/($O$5/2)))*$AZ$4))/3)*$H$29),(((PI()*((($C$5+$G$6)-$G301)*($O$6/($O$5/2)))^2*((($O$6+$G$6)-$G301)/3))*$H$29)-((PI()*((($C$5+$G$6)-$G301)*($O$6/($O$5/2)))^2*(((($C$5+$G$6)-$G301)*($O$6/($O$5/2)))*$AZ$4)/3)*$H$29))),IF('Silo Levels'!$L$11="Pumping",(($D$4*$H$29)+((PI()*(($C$7/2)^2)*(G$6-$G301))*$H$29))+((($D$4+$H$4)/3)*$BG$4)+(((PI()*($C$7/2)^2*(($C$7/2)*$AZ$4))/3)*$H$29),(($D$4*$H$29)+((PI()*(($C$7/2)^2)*($G$6-$G301))*$H$29))+((($D$4+$H$4)/3)*$BG$4)-(((PI()*($C$7/2)^2*(($C$7/2)*$AZ$4))/3)*$H$29)))</f>
        <v>25568.998417375104</v>
      </c>
      <c r="I301" s="73">
        <v>27</v>
      </c>
      <c r="J301" s="85">
        <f t="shared" si="36"/>
        <v>198840.66368062419</v>
      </c>
      <c r="K301" s="57">
        <v>27</v>
      </c>
      <c r="L301" s="86">
        <f>IF($K301&gt;$G$13,IF('Silo Levels'!$L$12="Pumping",((PI()*((($C$12+$G$13)-$K301)*($O$13/($O$12/2)))^2*((($O$13+$G$13)-$K301))/3)*$L$29)+(((PI()*((($C$12+$G$13)-$K301)*($O$13/($O$12/2)))^2*(((($C$12+$G$13)-$K301)*($O$13/($O$12/2)))*$AZ$5))/3)*$L$29),(((PI()*((($C$12+$G$13)-$K301)*($O$13/($O$12/2)))^2*((($O$13+$G$13)-$K301)/3))*$L$29)-((PI()*((($C$12+$G$13)-$K301)*($O$13/($O$12/2)))^2*(((($C$12+$G$13)-$K301)*($O$13/($O$12/2)))*$AZ$5)/3)*$L$29))),IF('Silo Levels'!$L$12="Pumping",(($D$11*$L$29)+((PI()*(($C$14/2)^2)*($G$13-$K301))*$L$29))+((($D$11+$H$11)/3)*$BE$5)+(((PI()*($C$14/2)^2*(($C$14/2)*$AZ$5))/3)*$L$29),(($D$11*$L$29)+((PI()*(($C$14/2)^2)*($G$13-$K301))*$L$29))+((($D$11+$H$11)/3)*$BE$5)-(((PI()*($C$14/2)^2*(($C$14/2)*$AZ$5))/3)*$L$29)))</f>
        <v>184642.65700102475</v>
      </c>
      <c r="M301" s="73">
        <v>27</v>
      </c>
      <c r="N301" s="85">
        <f t="shared" si="39"/>
        <v>107752.50093435394</v>
      </c>
      <c r="O301" s="57">
        <v>27</v>
      </c>
      <c r="P301" s="86">
        <f>IF($O301&gt;$G$20,IF('Silo Levels'!$L$13="Pumping",((PI()*((($C$19+$G$20)-$O301)*($O$20/($O$19/2)))^2*((($O$20+$G$20)-$O301))/3)*$P$29)+(((PI()*((($C$19+$G$20)-$O301)*($O$20/($O$19/2)))^2*(((($C$19+$G$20)-$O301)*($O$20/($O$19/2)))*$AZ$6))/3)*$P$29),(((PI()*((($C$19+$G$20)-$O301)*($O$20/($O$19/2)))^2*((($O$20+$G$20)-$O301)/3))*$P$29)-((PI()*((($C$19+$G$20)-$O301)*($O$20/($O$19/2)))^2*(((($C$19+$G$20)-$O301)*($O$20/($O$19/2)))*$AZ$6)/3)*$P$29))),IF('Silo Levels'!$L$13="Pumping",(($D$18*$P$29)+((PI()*(($C$21/2)^2)*($G$20-$O301))*$P$29))+((($D$18+$H$18)/3)*$BE$6)+(((PI()*($C$21/2)^2*(($C$21/2)*$AZ$6))/3)*$P$29),(($D$18*$P$29)+((PI()*(($C$21/2)^2)*($G$20-$O301))*$P$29))+((($D$18+$H$18)/3)*$BE$6)-(((PI()*($C$21/2)^2*(($C$21/2)*$AZ$6))/3)*$P$29)))</f>
        <v>103667.29960232918</v>
      </c>
      <c r="Q301" s="73">
        <v>27</v>
      </c>
      <c r="R301" s="85">
        <f t="shared" si="40"/>
        <v>104874.82248754041</v>
      </c>
      <c r="S301" s="57">
        <v>27</v>
      </c>
      <c r="T301" s="86">
        <f>IF($S301&gt;$G$20,IF('Silo Levels'!$L$14="Pumping",((PI()*((($C$19+$G$20)-$S301)*($O$20/($O$19/2)))^2*((($O$20+$G$20)-$S301))/3)*$T$29)+(((PI()*((($C$19+$G$20)-$S301)*($O$20/($O$19/2)))^2*(((($C$19+$G$20)-$S301)*($O$20/($O$19/2)))*$AZ$7))/3)*$T$29),(((PI()*((($C$19+$G$20)-$S301)*($O$20/($O$19/2)))^2*((($O$20+$G$20)-$S301)/3))*$T$29)-((PI()*((($C$19+$G$20)-$S301)*($O$20/($O$19/2)))^2*(((($C$19+$G$20)-$S301)*($O$20/($O$19/2)))*$AZ$7)/3)*$T$29))),IF('Silo Levels'!$L$14="Pumping",(($D$18*$T$29)+((PI()*(($C$21/2)^2)*($G$20-$S301))*$T$29))+((($D$18+$H$18)/3)*$BE$7)+(((PI()*($C$21/2)^2*(($C$21/2)*$AZ$7))/3)*$T$29),(($D$18*$T$29)+((PI()*(($C$21/2)^2)*($G$20-$S301))*$T$29))+((($D$18+$H$18)/3)*$BE$7)-(((PI()*($C$21/2)^2*(($C$21/2)*$AZ$7))/3)*$T$29)))</f>
        <v>100900.76101641155</v>
      </c>
      <c r="U301" s="73">
        <v>27</v>
      </c>
      <c r="V301" s="85">
        <f t="shared" si="41"/>
        <v>102217.38931963709</v>
      </c>
      <c r="W301" s="57">
        <v>27</v>
      </c>
      <c r="X301" s="86">
        <f>IF($W301&gt;$G$20,IF('Silo Levels'!$L$15="Pumping",((PI()*((($C$19+$G$20)-$W301)*($O$20/($O$19/2)))^2*((($O$20+$G$20)-$W301))/3)*$X$29)+(((PI()*((($C$19+$G$20)-$W301)*($O$20/($O$19/2)))^2*(((($C$19+$G$20)-$W301)*($O$20/($O$19/2)))*$AZ$8))/3)*$X$29),(((PI()*((($C$19+$G$20)-$W301)*($O$20/($O$19/2)))^2*((($O$20+$G$20)-$W301)/3))*$X$29)-((PI()*((($C$19+$G$20)-$W301)*($O$20/($O$19/2)))^2*(((($C$19+$G$20)-$W301)*($O$20/($O$19/2)))*$AZ$8)/3)*$X$29))),IF('Silo Levels'!$L$15="Pumping",(($D$18*$X$29)+((PI()*(($C$21/2)^2)*($G$20-$W301))*$X$29))+((($D$18+$H$18)/3)*$BE$8)+(((PI()*($C$21/2)^2*(($C$21/2)*$AZ$8))/3)*$X$29),(($D$18*$X$29)+((PI()*(($C$21/2)^2)*($G$20-$W301))*$X$29))+((($D$18+$H$18)/3)*$BE$8)-(((PI()*($C$21/2)^2*(($C$21/2)*$AZ$8))/3)*$X$29)))</f>
        <v>98345.961536767587</v>
      </c>
      <c r="Y301" s="73">
        <v>27</v>
      </c>
      <c r="Z301" s="85">
        <f t="shared" si="42"/>
        <v>100632.20290432288</v>
      </c>
      <c r="AA301" s="57">
        <v>27</v>
      </c>
      <c r="AB301" s="86">
        <f>IF($AA301&gt;$G$20,IF('Silo Levels'!$L$16="Pumping",((PI()*((($C$19+$G$20)-$AA301)*($O$20/($O$19/2)))^2*((($O$20+$G$20)-$AA301))/3)*$AB$29)+(((PI()*((($C$19+$G$20)-$AA301)*($O$20/($O$19/2)))^2*(((($C$19+$G$20)-$AA301)*($O$20/($O$19/2)))*$AZ$9))/3)*$AB$29),(((PI()*((($C$19+$G$20)-$AA301)*($O$20/($O$19/2)))^2*((($O$20+$G$20)-$AA301)/3))*$AB$29)-((PI()*((($C$19+$G$20)-$AA301)*($O$20/($O$19/2)))^2*(((($C$19+$G$20)-$AA301)*($O$20/($O$19/2)))*$AZ$9)/3)*$AB$29))),IF('Silo Levels'!$L$16="Pumping",(($D$18*$AB$29)+((PI()*(($C$21/2)^2)*($G$20-$AA301))*$AB$29))+((($D$18+$H$18)/3)*$BE$9)+(((PI()*($C$21/2)^2*(($C$21/2)*$AZ$9))/3)*$AB$29),(($D$18*$AB$29)+((PI()*(($C$21/2)^2)*($G$20-$AA301))*$AB$29))+((($D$18+$H$18)/3)*$BE$9)-(((PI()*($C$21/2)^2*(($C$21/2)*$AZ$9))/3)*$AB$29)))</f>
        <v>96821.997179771672</v>
      </c>
      <c r="AC301" s="73">
        <v>27</v>
      </c>
      <c r="AD301" s="85">
        <f t="shared" si="43"/>
        <v>100060.72436483482</v>
      </c>
      <c r="AE301" s="57">
        <v>27</v>
      </c>
      <c r="AF301" s="86">
        <f>IF($AE301&gt;$G$20,IF('Silo Levels'!$L$17="Pumping",((PI()*((($C$19+$G$20)-$AE301)*($O$20/($O$19/2)))^2*((($O$20+$G$20)-$AE301))/3)*$AF$29)+(((PI()*((($C$19+$G$20)-$AE301)*($O$20/($O$19/2)))^2*(((($C$19+$G$20)-$AE301)*($O$20/($O$19/2)))*$AZ$10))/3)*$AF$29),(((PI()*((($C$19+$G$20)-$AE301)*($O$20/($O$19/2)))^2*((($O$20+$G$20)-$AE301)/3))*$AF$29)-((PI()*((($C$19+$G$20)-$AE301)*($O$20/($O$19/2)))^2*(((($C$19+$G$20)-$AE301)*($O$20/($O$19/2)))*$AZ$10)/3)*$AF$29))),IF('Silo Levels'!$L$17="Pumping",(($D$18*$AF$29)+((PI()*(($C$21/2)^2)*($G$20-$AE301))*$AF$29))+((($D$18+$H$18)/3)*$BE$10)+(((PI()*($C$21/2)^2*(($C$21/2)*$AZ$10))/3)*$AF$29),(($D$18*$AF$29)+((PI()*(($C$21/2)^2)*($G$20-$AE301))*$AF$29))+((($D$18+$H$18)/3)*$BE$10)-(((PI()*($C$21/2)^2*(($C$21/2)*$AZ$10))/3)*$AF$29)))</f>
        <v>96272.589919808961</v>
      </c>
      <c r="AG301" s="73">
        <v>27</v>
      </c>
      <c r="AH301" s="85">
        <f t="shared" si="44"/>
        <v>100507.59044388686</v>
      </c>
      <c r="AI301" s="57">
        <v>27</v>
      </c>
      <c r="AJ301" s="86">
        <f>IF($AI301&gt;$G$20,IF('Silo Levels'!$L$18="Pumping",((PI()*((($C$19+$G$20)-$AI301)*($O$20/($O$19/2)))^2*((($O$20+$G$20)-$AI301))/3)*$AJ$29)+(((PI()*((($C$19+$G$20)-$AI301)*($O$20/($O$19/2)))^2*(((($C$19+$G$20)-$AI301)*($O$20/($O$19/2)))*$AZ$11))/3)*$AJ$29),(((PI()*((($C$19+$G$20)-$AI301)*($O$20/($O$19/2)))^2*((($O$20+$G$20)-$AI301)/3))*$AJ$29)-((PI()*((($C$19+$G$20)-$AI301)*($O$20/($O$19/2)))^2*(((($C$19+$G$20)-$AI301)*($O$20/($O$19/2)))*$AZ$11)/3)*$AJ$29))),IF('Silo Levels'!$L$18="Pumping",(($D$18*$AJ$29)+((PI()*(($C$21/2)^2)*($G$20-$AI301))*$AJ$29))+((($D$18+$H$18)/3)*$BE$11)+(((PI()*($C$21/2)^2*(($C$21/2)*$AZ$11))/3)*$AJ$29),(($D$18*$AJ$29)+((PI()*(($C$21/2)^2)*($G$20-$AI301))*$AJ$29))+((($D$18+$H$18)/3)*$BE$11)-(((PI()*($C$21/2)^2*(($C$21/2)*$AZ$11))/3)*$AJ$29)))</f>
        <v>96702.197422274752</v>
      </c>
    </row>
    <row r="302" spans="1:36" ht="15" thickBot="1" x14ac:dyDescent="0.35">
      <c r="A302" s="48">
        <v>27.1</v>
      </c>
      <c r="B302" s="92">
        <f t="shared" si="37"/>
        <v>31946.630119639049</v>
      </c>
      <c r="C302" s="66">
        <v>27.1</v>
      </c>
      <c r="D302" s="67">
        <f>IF($C302&gt;$G$6,IF('Silo Levels'!$L$10="Pumping",((PI()*((($C$5+$G$6)-$C302)*($O$6/($O$5/2)))^2*((($O$6+$G$6)-$C302))/3)*$D$29)+(((PI()*((($C$5+$G$6)-$C302)*($O$6/($O$5/2)))^2*(((($C$5+$G$6)-$C302)*($O$6/($O$5/2)))*$AZ$3))/3)*$D$29),(((PI()*((($C$5+$G$6)-$C302)*($O$6/($O$5/2)))^2*((($O$6+$G$6)-$C302)/3))*$D$29)-((PI()*((($C$5+$G$6)-$C302)*($O$6/($O$5/2)))^2*(((($C$5+$G$6)-$C302)*($O$6/($O$5/2)))*$AZ$3)/3)*$D$29))),IF('Silo Levels'!$L$10="Pumping",(($D$4*$D$29)+((PI()*(($C$7/2)^2)*(G$6-$C302))*$D$29))+((($D$4+$H$4)/3)*$BG$3)+(((PI()*($C$7/2)^2*(($C$7/2)*$AZ$3))/3)*$D$29),(($D$4*$D$29)+((PI()*(($C$7/2)^2)*($G$6-$C302))*$D$29))+((($D$4+$H$4)/3)*$BG$3)-(((PI()*($C$7/2)^2*(($C$7/2)*$AZ$3))/3)*$D$29)))</f>
        <v>28891.123369932851</v>
      </c>
      <c r="E302" s="73">
        <v>27.1</v>
      </c>
      <c r="F302" s="92">
        <f t="shared" si="38"/>
        <v>27850.908309428916</v>
      </c>
      <c r="G302" s="66">
        <v>27.1</v>
      </c>
      <c r="H302" s="67">
        <f>IF($G302&gt;$G$6,IF('Silo Levels'!$L$11="Pumping",((PI()*((($C$5+$G$6)-$G302)*($O$6/($O$5/2)))^2*((($O$6+$G$6)-$G302))/3)*$H$29)+(((PI()*((($C$5+$G$6)-$G302)*($O$6/($O$5/2)))^2*(((($C$5+$G$6)-$G302)*($O$6/($O$5/2)))*$AZ$4))/3)*$H$29),(((PI()*((($C$5+$G$6)-$G302)*($O$6/($O$5/2)))^2*((($O$6+$G$6)-$G302)/3))*$H$29)-((PI()*((($C$5+$G$6)-$G302)*($O$6/($O$5/2)))^2*(((($C$5+$G$6)-$G302)*($O$6/($O$5/2)))*$AZ$4)/3)*$H$29))),IF('Silo Levels'!$L$11="Pumping",(($D$4*$H$29)+((PI()*(($C$7/2)^2)*(G$6-$G302))*$H$29))+((($D$4+$H$4)/3)*$BG$4)+(((PI()*($C$7/2)^2*(($C$7/2)*$AZ$4))/3)*$H$29),(($D$4*$H$29)+((PI()*(($C$7/2)^2)*($G$6-$G302))*$H$29))+((($D$4+$H$4)/3)*$BG$4)-(((PI()*($C$7/2)^2*(($C$7/2)*$AZ$4))/3)*$H$29)))</f>
        <v>25187.133194300437</v>
      </c>
      <c r="I302" s="73">
        <v>27.1</v>
      </c>
      <c r="J302" s="163">
        <f t="shared" si="36"/>
        <v>197921.69884699312</v>
      </c>
      <c r="K302" s="59">
        <v>27.1</v>
      </c>
      <c r="L302" s="94">
        <f>IF($K302&gt;$G$13,IF('Silo Levels'!$L$12="Pumping",((PI()*((($C$12+$G$13)-$K302)*($O$13/($O$12/2)))^2*((($O$13+$G$13)-$K302))/3)*$L$29)+(((PI()*((($C$12+$G$13)-$K302)*($O$13/($O$12/2)))^2*(((($C$12+$G$13)-$K302)*($O$13/($O$12/2)))*$AZ$5))/3)*$L$29),(((PI()*((($C$12+$G$13)-$K302)*($O$13/($O$12/2)))^2*((($O$13+$G$13)-$K302)/3))*$L$29)-((PI()*((($C$12+$G$13)-$K302)*($O$13/($O$12/2)))^2*(((($C$12+$G$13)-$K302)*($O$13/($O$12/2)))*$AZ$5)/3)*$L$29))),IF('Silo Levels'!$L$12="Pumping",(($D$11*$L$29)+((PI()*(($C$14/2)^2)*($G$13-$K302))*$L$29))+((($D$11+$H$11)/3)*$BE$5)+(((PI()*($C$14/2)^2*(($C$14/2)*$AZ$5))/3)*$L$29),(($D$11*$L$29)+((PI()*(($C$14/2)^2)*($G$13-$K302))*$L$29))+((($D$11+$H$11)/3)*$BE$5)-(((PI()*($C$14/2)^2*(($C$14/2)*$AZ$5))/3)*$L$29)))</f>
        <v>183723.69216739369</v>
      </c>
      <c r="M302" s="73">
        <v>27.1</v>
      </c>
      <c r="N302" s="85">
        <f t="shared" si="39"/>
        <v>107342.55738605319</v>
      </c>
      <c r="O302" s="57">
        <v>27.1</v>
      </c>
      <c r="P302" s="86">
        <f>IF($O302&gt;$G$20,IF('Silo Levels'!$L$13="Pumping",((PI()*((($C$19+$G$20)-$O302)*($O$20/($O$19/2)))^2*((($O$20+$G$20)-$O302))/3)*$P$29)+(((PI()*((($C$19+$G$20)-$O302)*($O$20/($O$19/2)))^2*(((($C$19+$G$20)-$O302)*($O$20/($O$19/2)))*$AZ$6))/3)*$P$29),(((PI()*((($C$19+$G$20)-$O302)*($O$20/($O$19/2)))^2*((($O$20+$G$20)-$O302)/3))*$P$29)-((PI()*((($C$19+$G$20)-$O302)*($O$20/($O$19/2)))^2*(((($C$19+$G$20)-$O302)*($O$20/($O$19/2)))*$AZ$6)/3)*$P$29))),IF('Silo Levels'!$L$13="Pumping",(($D$18*$P$29)+((PI()*(($C$21/2)^2)*($G$20-$O302))*$P$29))+((($D$18+$H$18)/3)*$BE$6)+(((PI()*($C$21/2)^2*(($C$21/2)*$AZ$6))/3)*$P$29),(($D$18*$P$29)+((PI()*(($C$21/2)^2)*($G$20-$O302))*$P$29))+((($D$18+$H$18)/3)*$BE$6)-(((PI()*($C$21/2)^2*(($C$21/2)*$AZ$6))/3)*$P$29)))</f>
        <v>103257.35605402842</v>
      </c>
      <c r="Q302" s="73">
        <v>27.1</v>
      </c>
      <c r="R302" s="85">
        <f t="shared" si="40"/>
        <v>104476.03165001946</v>
      </c>
      <c r="S302" s="57">
        <v>27.1</v>
      </c>
      <c r="T302" s="86">
        <f>IF($S302&gt;$G$20,IF('Silo Levels'!$L$14="Pumping",((PI()*((($C$19+$G$20)-$S302)*($O$20/($O$19/2)))^2*((($O$20+$G$20)-$S302))/3)*$T$29)+(((PI()*((($C$19+$G$20)-$S302)*($O$20/($O$19/2)))^2*(((($C$19+$G$20)-$S302)*($O$20/($O$19/2)))*$AZ$7))/3)*$T$29),(((PI()*((($C$19+$G$20)-$S302)*($O$20/($O$19/2)))^2*((($O$20+$G$20)-$S302)/3))*$T$29)-((PI()*((($C$19+$G$20)-$S302)*($O$20/($O$19/2)))^2*(((($C$19+$G$20)-$S302)*($O$20/($O$19/2)))*$AZ$7)/3)*$T$29))),IF('Silo Levels'!$L$14="Pumping",(($D$18*$T$29)+((PI()*(($C$21/2)^2)*($G$20-$S302))*$T$29))+((($D$18+$H$18)/3)*$BE$7)+(((PI()*($C$21/2)^2*(($C$21/2)*$AZ$7))/3)*$T$29),(($D$18*$T$29)+((PI()*(($C$21/2)^2)*($G$20-$S302))*$T$29))+((($D$18+$H$18)/3)*$BE$7)-(((PI()*($C$21/2)^2*(($C$21/2)*$AZ$7))/3)*$T$29)))</f>
        <v>100501.97017889059</v>
      </c>
      <c r="U302" s="73">
        <v>27.1</v>
      </c>
      <c r="V302" s="85">
        <f t="shared" si="41"/>
        <v>101828.89761180906</v>
      </c>
      <c r="W302" s="57">
        <v>27.1</v>
      </c>
      <c r="X302" s="86">
        <f>IF($W302&gt;$G$20,IF('Silo Levels'!$L$15="Pumping",((PI()*((($C$19+$G$20)-$W302)*($O$20/($O$19/2)))^2*((($O$20+$G$20)-$W302))/3)*$X$29)+(((PI()*((($C$19+$G$20)-$W302)*($O$20/($O$19/2)))^2*(((($C$19+$G$20)-$W302)*($O$20/($O$19/2)))*$AZ$8))/3)*$X$29),(((PI()*((($C$19+$G$20)-$W302)*($O$20/($O$19/2)))^2*((($O$20+$G$20)-$W302)/3))*$X$29)-((PI()*((($C$19+$G$20)-$W302)*($O$20/($O$19/2)))^2*(((($C$19+$G$20)-$W302)*($O$20/($O$19/2)))*$AZ$8)/3)*$X$29))),IF('Silo Levels'!$L$15="Pumping",(($D$18*$X$29)+((PI()*(($C$21/2)^2)*($G$20-$W302))*$X$29))+((($D$18+$H$18)/3)*$BE$8)+(((PI()*($C$21/2)^2*(($C$21/2)*$AZ$8))/3)*$X$29),(($D$18*$X$29)+((PI()*(($C$21/2)^2)*($G$20-$W302))*$X$29))+((($D$18+$H$18)/3)*$BE$8)-(((PI()*($C$21/2)^2*(($C$21/2)*$AZ$8))/3)*$X$29)))</f>
        <v>97957.46982893956</v>
      </c>
      <c r="Y302" s="73">
        <v>27.1</v>
      </c>
      <c r="Z302" s="85">
        <f t="shared" si="42"/>
        <v>100249.85473405432</v>
      </c>
      <c r="AA302" s="57">
        <v>27.1</v>
      </c>
      <c r="AB302" s="86">
        <f>IF($AA302&gt;$G$20,IF('Silo Levels'!$L$16="Pumping",((PI()*((($C$19+$G$20)-$AA302)*($O$20/($O$19/2)))^2*((($O$20+$G$20)-$AA302))/3)*$AB$29)+(((PI()*((($C$19+$G$20)-$AA302)*($O$20/($O$19/2)))^2*(((($C$19+$G$20)-$AA302)*($O$20/($O$19/2)))*$AZ$9))/3)*$AB$29),(((PI()*((($C$19+$G$20)-$AA302)*($O$20/($O$19/2)))^2*((($O$20+$G$20)-$AA302)/3))*$AB$29)-((PI()*((($C$19+$G$20)-$AA302)*($O$20/($O$19/2)))^2*(((($C$19+$G$20)-$AA302)*($O$20/($O$19/2)))*$AZ$9)/3)*$AB$29))),IF('Silo Levels'!$L$16="Pumping",(($D$18*$AB$29)+((PI()*(($C$21/2)^2)*($G$20-$AA302))*$AB$29))+((($D$18+$H$18)/3)*$BE$9)+(((PI()*($C$21/2)^2*(($C$21/2)*$AZ$9))/3)*$AB$29),(($D$18*$AB$29)+((PI()*(($C$21/2)^2)*($G$20-$AA302))*$AB$29))+((($D$18+$H$18)/3)*$BE$9)-(((PI()*($C$21/2)^2*(($C$21/2)*$AZ$9))/3)*$AB$29)))</f>
        <v>96439.649009503104</v>
      </c>
      <c r="AC302" s="73">
        <v>27.1</v>
      </c>
      <c r="AD302" s="85">
        <f t="shared" si="43"/>
        <v>99680.591012860095</v>
      </c>
      <c r="AE302" s="57">
        <v>27.1</v>
      </c>
      <c r="AF302" s="86">
        <f>IF($AE302&gt;$G$20,IF('Silo Levels'!$L$17="Pumping",((PI()*((($C$19+$G$20)-$AE302)*($O$20/($O$19/2)))^2*((($O$20+$G$20)-$AE302))/3)*$AF$29)+(((PI()*((($C$19+$G$20)-$AE302)*($O$20/($O$19/2)))^2*(((($C$19+$G$20)-$AE302)*($O$20/($O$19/2)))*$AZ$10))/3)*$AF$29),(((PI()*((($C$19+$G$20)-$AE302)*($O$20/($O$19/2)))^2*((($O$20+$G$20)-$AE302)/3))*$AF$29)-((PI()*((($C$19+$G$20)-$AE302)*($O$20/($O$19/2)))^2*(((($C$19+$G$20)-$AE302)*($O$20/($O$19/2)))*$AZ$10)/3)*$AF$29))),IF('Silo Levels'!$L$17="Pumping",(($D$18*$AF$29)+((PI()*(($C$21/2)^2)*($G$20-$AE302))*$AF$29))+((($D$18+$H$18)/3)*$BE$10)+(((PI()*($C$21/2)^2*(($C$21/2)*$AZ$10))/3)*$AF$29),(($D$18*$AF$29)+((PI()*(($C$21/2)^2)*($G$20-$AE302))*$AF$29))+((($D$18+$H$18)/3)*$BE$10)-(((PI()*($C$21/2)^2*(($C$21/2)*$AZ$10))/3)*$AF$29)))</f>
        <v>95892.456567834233</v>
      </c>
      <c r="AG302" s="73">
        <v>27.1</v>
      </c>
      <c r="AH302" s="85">
        <f t="shared" si="44"/>
        <v>100125.72522081218</v>
      </c>
      <c r="AI302" s="57">
        <v>27.1</v>
      </c>
      <c r="AJ302" s="86">
        <f>IF($AI302&gt;$G$20,IF('Silo Levels'!$L$18="Pumping",((PI()*((($C$19+$G$20)-$AI302)*($O$20/($O$19/2)))^2*((($O$20+$G$20)-$AI302))/3)*$AJ$29)+(((PI()*((($C$19+$G$20)-$AI302)*($O$20/($O$19/2)))^2*(((($C$19+$G$20)-$AI302)*($O$20/($O$19/2)))*$AZ$11))/3)*$AJ$29),(((PI()*((($C$19+$G$20)-$AI302)*($O$20/($O$19/2)))^2*((($O$20+$G$20)-$AI302)/3))*$AJ$29)-((PI()*((($C$19+$G$20)-$AI302)*($O$20/($O$19/2)))^2*(((($C$19+$G$20)-$AI302)*($O$20/($O$19/2)))*$AZ$11)/3)*$AJ$29))),IF('Silo Levels'!$L$18="Pumping",(($D$18*$AJ$29)+((PI()*(($C$21/2)^2)*($G$20-$AI302))*$AJ$29))+((($D$18+$H$18)/3)*$BE$11)+(((PI()*($C$21/2)^2*(($C$21/2)*$AZ$11))/3)*$AJ$29),(($D$18*$AJ$29)+((PI()*(($C$21/2)^2)*($G$20-$AI302))*$AJ$29))+((($D$18+$H$18)/3)*$BE$11)-(((PI()*($C$21/2)^2*(($C$21/2)*$AZ$11))/3)*$AJ$29)))</f>
        <v>96320.332199200071</v>
      </c>
    </row>
    <row r="303" spans="1:36" x14ac:dyDescent="0.3">
      <c r="A303" s="48">
        <v>27.2</v>
      </c>
      <c r="B303" s="92">
        <f t="shared" si="37"/>
        <v>31508.608246112235</v>
      </c>
      <c r="C303" s="66">
        <v>27.2</v>
      </c>
      <c r="D303" s="67">
        <f>IF($C303&gt;$G$6,IF('Silo Levels'!$L$10="Pumping",((PI()*((($C$5+$G$6)-$C303)*($O$6/($O$5/2)))^2*((($O$6+$G$6)-$C303))/3)*$D$29)+(((PI()*((($C$5+$G$6)-$C303)*($O$6/($O$5/2)))^2*(((($C$5+$G$6)-$C303)*($O$6/($O$5/2)))*$AZ$3))/3)*$D$29),(((PI()*((($C$5+$G$6)-$C303)*($O$6/($O$5/2)))^2*((($O$6+$G$6)-$C303)/3))*$D$29)-((PI()*((($C$5+$G$6)-$C303)*($O$6/($O$5/2)))^2*(((($C$5+$G$6)-$C303)*($O$6/($O$5/2)))*$AZ$3)/3)*$D$29))),IF('Silo Levels'!$L$10="Pumping",(($D$4*$D$29)+((PI()*(($C$7/2)^2)*(G$6-$C303))*$D$29))+((($D$4+$H$4)/3)*$BG$3)+(((PI()*($C$7/2)^2*(($C$7/2)*$AZ$3))/3)*$D$29),(($D$4*$D$29)+((PI()*(($C$7/2)^2)*($G$6-$C303))*$D$29))+((($D$4+$H$4)/3)*$BG$3)-(((PI()*($C$7/2)^2*(($C$7/2)*$AZ$3))/3)*$D$29)))</f>
        <v>28453.101496406038</v>
      </c>
      <c r="E303" s="73">
        <v>27.2</v>
      </c>
      <c r="F303" s="92">
        <f t="shared" si="38"/>
        <v>27469.043086354257</v>
      </c>
      <c r="G303" s="66">
        <v>27.2</v>
      </c>
      <c r="H303" s="67">
        <f>IF($G303&gt;$G$6,IF('Silo Levels'!$L$11="Pumping",((PI()*((($C$5+$G$6)-$G303)*($O$6/($O$5/2)))^2*((($O$6+$G$6)-$G303))/3)*$H$29)+(((PI()*((($C$5+$G$6)-$G303)*($O$6/($O$5/2)))^2*(((($C$5+$G$6)-$G303)*($O$6/($O$5/2)))*$AZ$4))/3)*$H$29),(((PI()*((($C$5+$G$6)-$G303)*($O$6/($O$5/2)))^2*((($O$6+$G$6)-$G303)/3))*$H$29)-((PI()*((($C$5+$G$6)-$G303)*($O$6/($O$5/2)))^2*(((($C$5+$G$6)-$G303)*($O$6/($O$5/2)))*$AZ$4)/3)*$H$29))),IF('Silo Levels'!$L$11="Pumping",(($D$4*$H$29)+((PI()*(($C$7/2)^2)*(G$6-$G303))*$H$29))+((($D$4+$H$4)/3)*$BG$4)+(((PI()*($C$7/2)^2*(($C$7/2)*$AZ$4))/3)*$H$29),(($D$4*$H$29)+((PI()*(($C$7/2)^2)*($G$6-$G303))*$H$29))+((($D$4+$H$4)/3)*$BG$4)-(((PI()*($C$7/2)^2*(($C$7/2)*$AZ$4))/3)*$H$29)))</f>
        <v>24805.267971225778</v>
      </c>
      <c r="I303" s="73">
        <v>27.2</v>
      </c>
      <c r="J303" s="164">
        <f>IF($K303&gt;$G$13,(PI()*((($C$12+$G$13)-$K303)*($O$13/($O$12/2)))^2*((($O$13+$G$13)-$K303)/3))*$L$29,($D$11*$L$29)+((PI()*(($C$14/2)^2)*($G$13-$K303))*$L$29)+((($D$11+$H$11)/3)*$BF$5))</f>
        <v>194835.54448290731</v>
      </c>
      <c r="K303" s="68">
        <v>27.2</v>
      </c>
      <c r="L303" s="98">
        <f>IF($K303&gt;$G$13,IF('Silo Levels'!$L$12="Pumping",((PI()*((($C$12+$G$13)-$K303)*($O$13/($O$12/2)))^2*((($O$13+$G$13)-$K303))/3)*$L$29)+(((PI()*((($C$12+$G$13)-$K303)*($O$13/($O$12/2)))^2*(((($C$12+$G$13)-$K303)*($O$13/($O$12/2)))*$AZ$5))/3)*$L$29),(((PI()*((($C$12+$G$13)-$K303)*($O$13/($O$12/2)))^2*((($O$13+$G$13)-$K303)/3))*$L$29)-((PI()*((($C$12+$G$13)-$K303)*($O$13/($O$12/2)))^2*(((($C$12+$G$13)-$K303)*($O$13/($O$12/2)))*$AZ$5)/3)*$L$29))),IF('Silo Levels'!$L$12="Pumping",(($D$11*$L$29)+((PI()*(($C$14/2)^2)*($G$13-$K303))*$L$29))+((($D$11+$H$11)/3)*$BF$5)+(((PI()*($C$14/2)^2*(($C$14/2)*$AZ$5))/3)*$L$29),(($D$11*$L$29)+((PI()*(($C$14/2)^2)*($G$13-$K303))*$L$29))+((($D$11+$H$11)/3)*$BF$5)-(((PI()*($C$14/2)^2*(($C$14/2)*$AZ$5))/3)*$L$29)))</f>
        <v>180637.53780330787</v>
      </c>
      <c r="M303" s="73">
        <v>27.2</v>
      </c>
      <c r="N303" s="85">
        <f t="shared" si="39"/>
        <v>106932.61383775245</v>
      </c>
      <c r="O303" s="57">
        <v>27.2</v>
      </c>
      <c r="P303" s="86">
        <f>IF($O303&gt;$G$20,IF('Silo Levels'!$L$13="Pumping",((PI()*((($C$19+$G$20)-$O303)*($O$20/($O$19/2)))^2*((($O$20+$G$20)-$O303))/3)*$P$29)+(((PI()*((($C$19+$G$20)-$O303)*($O$20/($O$19/2)))^2*(((($C$19+$G$20)-$O303)*($O$20/($O$19/2)))*$AZ$6))/3)*$P$29),(((PI()*((($C$19+$G$20)-$O303)*($O$20/($O$19/2)))^2*((($O$20+$G$20)-$O303)/3))*$P$29)-((PI()*((($C$19+$G$20)-$O303)*($O$20/($O$19/2)))^2*(((($C$19+$G$20)-$O303)*($O$20/($O$19/2)))*$AZ$6)/3)*$P$29))),IF('Silo Levels'!$L$13="Pumping",(($D$18*$P$29)+((PI()*(($C$21/2)^2)*($G$20-$O303))*$P$29))+((($D$18+$H$18)/3)*$BE$6)+(((PI()*($C$21/2)^2*(($C$21/2)*$AZ$6))/3)*$P$29),(($D$18*$P$29)+((PI()*(($C$21/2)^2)*($G$20-$O303))*$P$29))+((($D$18+$H$18)/3)*$BE$6)-(((PI()*($C$21/2)^2*(($C$21/2)*$AZ$6))/3)*$P$29)))</f>
        <v>102847.41250572768</v>
      </c>
      <c r="Q303" s="73">
        <v>27.2</v>
      </c>
      <c r="R303" s="85">
        <f t="shared" si="40"/>
        <v>104077.24081249852</v>
      </c>
      <c r="S303" s="57">
        <v>27.2</v>
      </c>
      <c r="T303" s="86">
        <f>IF($S303&gt;$G$20,IF('Silo Levels'!$L$14="Pumping",((PI()*((($C$19+$G$20)-$S303)*($O$20/($O$19/2)))^2*((($O$20+$G$20)-$S303))/3)*$T$29)+(((PI()*((($C$19+$G$20)-$S303)*($O$20/($O$19/2)))^2*(((($C$19+$G$20)-$S303)*($O$20/($O$19/2)))*$AZ$7))/3)*$T$29),(((PI()*((($C$19+$G$20)-$S303)*($O$20/($O$19/2)))^2*((($O$20+$G$20)-$S303)/3))*$T$29)-((PI()*((($C$19+$G$20)-$S303)*($O$20/($O$19/2)))^2*(((($C$19+$G$20)-$S303)*($O$20/($O$19/2)))*$AZ$7)/3)*$T$29))),IF('Silo Levels'!$L$14="Pumping",(($D$18*$T$29)+((PI()*(($C$21/2)^2)*($G$20-$S303))*$T$29))+((($D$18+$H$18)/3)*$BE$7)+(((PI()*($C$21/2)^2*(($C$21/2)*$AZ$7))/3)*$T$29),(($D$18*$T$29)+((PI()*(($C$21/2)^2)*($G$20-$S303))*$T$29))+((($D$18+$H$18)/3)*$BE$7)-(((PI()*($C$21/2)^2*(($C$21/2)*$AZ$7))/3)*$T$29)))</f>
        <v>100103.17934136966</v>
      </c>
      <c r="U303" s="73">
        <v>27.2</v>
      </c>
      <c r="V303" s="85">
        <f t="shared" si="41"/>
        <v>101440.40590398105</v>
      </c>
      <c r="W303" s="57">
        <v>27.2</v>
      </c>
      <c r="X303" s="86">
        <f>IF($W303&gt;$G$20,IF('Silo Levels'!$L$15="Pumping",((PI()*((($C$19+$G$20)-$W303)*($O$20/($O$19/2)))^2*((($O$20+$G$20)-$W303))/3)*$X$29)+(((PI()*((($C$19+$G$20)-$W303)*($O$20/($O$19/2)))^2*(((($C$19+$G$20)-$W303)*($O$20/($O$19/2)))*$AZ$8))/3)*$X$29),(((PI()*((($C$19+$G$20)-$W303)*($O$20/($O$19/2)))^2*((($O$20+$G$20)-$W303)/3))*$X$29)-((PI()*((($C$19+$G$20)-$W303)*($O$20/($O$19/2)))^2*(((($C$19+$G$20)-$W303)*($O$20/($O$19/2)))*$AZ$8)/3)*$X$29))),IF('Silo Levels'!$L$15="Pumping",(($D$18*$X$29)+((PI()*(($C$21/2)^2)*($G$20-$W303))*$X$29))+((($D$18+$H$18)/3)*$BE$8)+(((PI()*($C$21/2)^2*(($C$21/2)*$AZ$8))/3)*$X$29),(($D$18*$X$29)+((PI()*(($C$21/2)^2)*($G$20-$W303))*$X$29))+((($D$18+$H$18)/3)*$BE$8)-(((PI()*($C$21/2)^2*(($C$21/2)*$AZ$8))/3)*$X$29)))</f>
        <v>97568.978121111548</v>
      </c>
      <c r="Y303" s="73">
        <v>27.2</v>
      </c>
      <c r="Z303" s="85">
        <f t="shared" si="42"/>
        <v>99867.506563785777</v>
      </c>
      <c r="AA303" s="57">
        <v>27.2</v>
      </c>
      <c r="AB303" s="86">
        <f>IF($AA303&gt;$G$20,IF('Silo Levels'!$L$16="Pumping",((PI()*((($C$19+$G$20)-$AA303)*($O$20/($O$19/2)))^2*((($O$20+$G$20)-$AA303))/3)*$AB$29)+(((PI()*((($C$19+$G$20)-$AA303)*($O$20/($O$19/2)))^2*(((($C$19+$G$20)-$AA303)*($O$20/($O$19/2)))*$AZ$9))/3)*$AB$29),(((PI()*((($C$19+$G$20)-$AA303)*($O$20/($O$19/2)))^2*((($O$20+$G$20)-$AA303)/3))*$AB$29)-((PI()*((($C$19+$G$20)-$AA303)*($O$20/($O$19/2)))^2*(((($C$19+$G$20)-$AA303)*($O$20/($O$19/2)))*$AZ$9)/3)*$AB$29))),IF('Silo Levels'!$L$16="Pumping",(($D$18*$AB$29)+((PI()*(($C$21/2)^2)*($G$20-$AA303))*$AB$29))+((($D$18+$H$18)/3)*$BE$9)+(((PI()*($C$21/2)^2*(($C$21/2)*$AZ$9))/3)*$AB$29),(($D$18*$AB$29)+((PI()*(($C$21/2)^2)*($G$20-$AA303))*$AB$29))+((($D$18+$H$18)/3)*$BE$9)-(((PI()*($C$21/2)^2*(($C$21/2)*$AZ$9))/3)*$AB$29)))</f>
        <v>96057.300839234566</v>
      </c>
      <c r="AC303" s="73">
        <v>27.2</v>
      </c>
      <c r="AD303" s="85">
        <f t="shared" si="43"/>
        <v>99300.457660885382</v>
      </c>
      <c r="AE303" s="57">
        <v>27.2</v>
      </c>
      <c r="AF303" s="86">
        <f>IF($AE303&gt;$G$20,IF('Silo Levels'!$L$17="Pumping",((PI()*((($C$19+$G$20)-$AE303)*($O$20/($O$19/2)))^2*((($O$20+$G$20)-$AE303))/3)*$AF$29)+(((PI()*((($C$19+$G$20)-$AE303)*($O$20/($O$19/2)))^2*(((($C$19+$G$20)-$AE303)*($O$20/($O$19/2)))*$AZ$10))/3)*$AF$29),(((PI()*((($C$19+$G$20)-$AE303)*($O$20/($O$19/2)))^2*((($O$20+$G$20)-$AE303)/3))*$AF$29)-((PI()*((($C$19+$G$20)-$AE303)*($O$20/($O$19/2)))^2*(((($C$19+$G$20)-$AE303)*($O$20/($O$19/2)))*$AZ$10)/3)*$AF$29))),IF('Silo Levels'!$L$17="Pumping",(($D$18*$AF$29)+((PI()*(($C$21/2)^2)*($G$20-$AE303))*$AF$29))+((($D$18+$H$18)/3)*$BE$10)+(((PI()*($C$21/2)^2*(($C$21/2)*$AZ$10))/3)*$AF$29),(($D$18*$AF$29)+((PI()*(($C$21/2)^2)*($G$20-$AE303))*$AF$29))+((($D$18+$H$18)/3)*$BE$10)-(((PI()*($C$21/2)^2*(($C$21/2)*$AZ$10))/3)*$AF$29)))</f>
        <v>95512.32321585952</v>
      </c>
      <c r="AG303" s="73">
        <v>27.2</v>
      </c>
      <c r="AH303" s="85">
        <f t="shared" si="44"/>
        <v>99743.859997737527</v>
      </c>
      <c r="AI303" s="57">
        <v>27.2</v>
      </c>
      <c r="AJ303" s="86">
        <f>IF($AI303&gt;$G$20,IF('Silo Levels'!$L$18="Pumping",((PI()*((($C$19+$G$20)-$AI303)*($O$20/($O$19/2)))^2*((($O$20+$G$20)-$AI303))/3)*$AJ$29)+(((PI()*((($C$19+$G$20)-$AI303)*($O$20/($O$19/2)))^2*(((($C$19+$G$20)-$AI303)*($O$20/($O$19/2)))*$AZ$11))/3)*$AJ$29),(((PI()*((($C$19+$G$20)-$AI303)*($O$20/($O$19/2)))^2*((($O$20+$G$20)-$AI303)/3))*$AJ$29)-((PI()*((($C$19+$G$20)-$AI303)*($O$20/($O$19/2)))^2*(((($C$19+$G$20)-$AI303)*($O$20/($O$19/2)))*$AZ$11)/3)*$AJ$29))),IF('Silo Levels'!$L$18="Pumping",(($D$18*$AJ$29)+((PI()*(($C$21/2)^2)*($G$20-$AI303))*$AJ$29))+((($D$18+$H$18)/3)*$BE$11)+(((PI()*($C$21/2)^2*(($C$21/2)*$AZ$11))/3)*$AJ$29),(($D$18*$AJ$29)+((PI()*(($C$21/2)^2)*($G$20-$AI303))*$AJ$29))+((($D$18+$H$18)/3)*$BE$11)-(((PI()*($C$21/2)^2*(($C$21/2)*$AZ$11))/3)*$AJ$29)))</f>
        <v>95938.466976125419</v>
      </c>
    </row>
    <row r="304" spans="1:36" x14ac:dyDescent="0.3">
      <c r="A304" s="48">
        <v>27.3</v>
      </c>
      <c r="B304" s="92">
        <f t="shared" si="37"/>
        <v>31070.586372585407</v>
      </c>
      <c r="C304" s="66">
        <v>27.3</v>
      </c>
      <c r="D304" s="67">
        <f>IF($C304&gt;$G$6,IF('Silo Levels'!$L$10="Pumping",((PI()*((($C$5+$G$6)-$C304)*($O$6/($O$5/2)))^2*((($O$6+$G$6)-$C304))/3)*$D$29)+(((PI()*((($C$5+$G$6)-$C304)*($O$6/($O$5/2)))^2*(((($C$5+$G$6)-$C304)*($O$6/($O$5/2)))*$AZ$3))/3)*$D$29),(((PI()*((($C$5+$G$6)-$C304)*($O$6/($O$5/2)))^2*((($O$6+$G$6)-$C304)/3))*$D$29)-((PI()*((($C$5+$G$6)-$C304)*($O$6/($O$5/2)))^2*(((($C$5+$G$6)-$C304)*($O$6/($O$5/2)))*$AZ$3)/3)*$D$29))),IF('Silo Levels'!$L$10="Pumping",(($D$4*$D$29)+((PI()*(($C$7/2)^2)*(G$6-$C304))*$D$29))+((($D$4+$H$4)/3)*$BG$3)+(((PI()*($C$7/2)^2*(($C$7/2)*$AZ$3))/3)*$D$29),(($D$4*$D$29)+((PI()*(($C$7/2)^2)*($G$6-$C304))*$D$29))+((($D$4+$H$4)/3)*$BG$3)-(((PI()*($C$7/2)^2*(($C$7/2)*$AZ$3))/3)*$D$29)))</f>
        <v>28015.07962287921</v>
      </c>
      <c r="E304" s="73">
        <v>27.3</v>
      </c>
      <c r="F304" s="92">
        <f t="shared" si="38"/>
        <v>27087.177863279587</v>
      </c>
      <c r="G304" s="66">
        <v>27.3</v>
      </c>
      <c r="H304" s="67">
        <f>IF($G304&gt;$G$6,IF('Silo Levels'!$L$11="Pumping",((PI()*((($C$5+$G$6)-$G304)*($O$6/($O$5/2)))^2*((($O$6+$G$6)-$G304))/3)*$H$29)+(((PI()*((($C$5+$G$6)-$G304)*($O$6/($O$5/2)))^2*(((($C$5+$G$6)-$G304)*($O$6/($O$5/2)))*$AZ$4))/3)*$H$29),(((PI()*((($C$5+$G$6)-$G304)*($O$6/($O$5/2)))^2*((($O$6+$G$6)-$G304)/3))*$H$29)-((PI()*((($C$5+$G$6)-$G304)*($O$6/($O$5/2)))^2*(((($C$5+$G$6)-$G304)*($O$6/($O$5/2)))*$AZ$4)/3)*$H$29))),IF('Silo Levels'!$L$11="Pumping",(($D$4*$H$29)+((PI()*(($C$7/2)^2)*(G$6-$G304))*$H$29))+((($D$4+$H$4)/3)*$BG$4)+(((PI()*($C$7/2)^2*(($C$7/2)*$AZ$4))/3)*$H$29),(($D$4*$H$29)+((PI()*(($C$7/2)^2)*($G$6-$G304))*$H$29))+((($D$4+$H$4)/3)*$BG$4)-(((PI()*($C$7/2)^2*(($C$7/2)*$AZ$4))/3)*$H$29)))</f>
        <v>24423.402748151108</v>
      </c>
      <c r="I304" s="73">
        <v>27.3</v>
      </c>
      <c r="J304" s="95">
        <f t="shared" ref="J304:J367" si="45">IF($K304&gt;$G$13,(PI()*((($C$12+$G$13)-$K304)*($O$13/($O$12/2)))^2*((($O$13+$G$13)-$K304)/3))*$L$29,($D$11*$L$29)+((PI()*(($C$14/2)^2)*($G$13-$K304))*$L$29)+((($D$11+$H$11)/3)*$BF$5))</f>
        <v>193916.57964927625</v>
      </c>
      <c r="K304" s="62">
        <v>27.3</v>
      </c>
      <c r="L304" s="96">
        <f>IF($K304&gt;$G$13,IF('Silo Levels'!$L$12="Pumping",((PI()*((($C$12+$G$13)-$K304)*($O$13/($O$12/2)))^2*((($O$13+$G$13)-$K304))/3)*$L$29)+(((PI()*((($C$12+$G$13)-$K304)*($O$13/($O$12/2)))^2*(((($C$12+$G$13)-$K304)*($O$13/($O$12/2)))*$AZ$5))/3)*$L$29),(((PI()*((($C$12+$G$13)-$K304)*($O$13/($O$12/2)))^2*((($O$13+$G$13)-$K304)/3))*$L$29)-((PI()*((($C$12+$G$13)-$K304)*($O$13/($O$12/2)))^2*(((($C$12+$G$13)-$K304)*($O$13/($O$12/2)))*$AZ$5)/3)*$L$29))),IF('Silo Levels'!$L$12="Pumping",(($D$11*$L$29)+((PI()*(($C$14/2)^2)*($G$13-$K304))*$L$29))+((($D$11+$H$11)/3)*$BF$5)+(((PI()*($C$14/2)^2*(($C$14/2)*$AZ$5))/3)*$L$29),(($D$11*$L$29)+((PI()*(($C$14/2)^2)*($G$13-$K304))*$L$29))+((($D$11+$H$11)/3)*$BF$5)-(((PI()*($C$14/2)^2*(($C$14/2)*$AZ$5))/3)*$L$29)))</f>
        <v>179718.57296967681</v>
      </c>
      <c r="M304" s="73">
        <v>27.3</v>
      </c>
      <c r="N304" s="85">
        <f t="shared" si="39"/>
        <v>106522.67028945169</v>
      </c>
      <c r="O304" s="57">
        <v>27.3</v>
      </c>
      <c r="P304" s="86">
        <f>IF($O304&gt;$G$20,IF('Silo Levels'!$L$13="Pumping",((PI()*((($C$19+$G$20)-$O304)*($O$20/($O$19/2)))^2*((($O$20+$G$20)-$O304))/3)*$P$29)+(((PI()*((($C$19+$G$20)-$O304)*($O$20/($O$19/2)))^2*(((($C$19+$G$20)-$O304)*($O$20/($O$19/2)))*$AZ$6))/3)*$P$29),(((PI()*((($C$19+$G$20)-$O304)*($O$20/($O$19/2)))^2*((($O$20+$G$20)-$O304)/3))*$P$29)-((PI()*((($C$19+$G$20)-$O304)*($O$20/($O$19/2)))^2*(((($C$19+$G$20)-$O304)*($O$20/($O$19/2)))*$AZ$6)/3)*$P$29))),IF('Silo Levels'!$L$13="Pumping",(($D$18*$P$29)+((PI()*(($C$21/2)^2)*($G$20-$O304))*$P$29))+((($D$18+$H$18)/3)*$BE$6)+(((PI()*($C$21/2)^2*(($C$21/2)*$AZ$6))/3)*$P$29),(($D$18*$P$29)+((PI()*(($C$21/2)^2)*($G$20-$O304))*$P$29))+((($D$18+$H$18)/3)*$BE$6)-(((PI()*($C$21/2)^2*(($C$21/2)*$AZ$6))/3)*$P$29)))</f>
        <v>102437.46895742693</v>
      </c>
      <c r="Q304" s="73">
        <v>27.3</v>
      </c>
      <c r="R304" s="85">
        <f t="shared" si="40"/>
        <v>103678.44997497757</v>
      </c>
      <c r="S304" s="57">
        <v>27.3</v>
      </c>
      <c r="T304" s="86">
        <f>IF($S304&gt;$G$20,IF('Silo Levels'!$L$14="Pumping",((PI()*((($C$19+$G$20)-$S304)*($O$20/($O$19/2)))^2*((($O$20+$G$20)-$S304))/3)*$T$29)+(((PI()*((($C$19+$G$20)-$S304)*($O$20/($O$19/2)))^2*(((($C$19+$G$20)-$S304)*($O$20/($O$19/2)))*$AZ$7))/3)*$T$29),(((PI()*((($C$19+$G$20)-$S304)*($O$20/($O$19/2)))^2*((($O$20+$G$20)-$S304)/3))*$T$29)-((PI()*((($C$19+$G$20)-$S304)*($O$20/($O$19/2)))^2*(((($C$19+$G$20)-$S304)*($O$20/($O$19/2)))*$AZ$7)/3)*$T$29))),IF('Silo Levels'!$L$14="Pumping",(($D$18*$T$29)+((PI()*(($C$21/2)^2)*($G$20-$S304))*$T$29))+((($D$18+$H$18)/3)*$BE$7)+(((PI()*($C$21/2)^2*(($C$21/2)*$AZ$7))/3)*$T$29),(($D$18*$T$29)+((PI()*(($C$21/2)^2)*($G$20-$S304))*$T$29))+((($D$18+$H$18)/3)*$BE$7)-(((PI()*($C$21/2)^2*(($C$21/2)*$AZ$7))/3)*$T$29)))</f>
        <v>99704.388503848706</v>
      </c>
      <c r="U304" s="73">
        <v>27.3</v>
      </c>
      <c r="V304" s="85">
        <f t="shared" si="41"/>
        <v>101051.91419615303</v>
      </c>
      <c r="W304" s="57">
        <v>27.3</v>
      </c>
      <c r="X304" s="86">
        <f>IF($W304&gt;$G$20,IF('Silo Levels'!$L$15="Pumping",((PI()*((($C$19+$G$20)-$W304)*($O$20/($O$19/2)))^2*((($O$20+$G$20)-$W304))/3)*$X$29)+(((PI()*((($C$19+$G$20)-$W304)*($O$20/($O$19/2)))^2*(((($C$19+$G$20)-$W304)*($O$20/($O$19/2)))*$AZ$8))/3)*$X$29),(((PI()*((($C$19+$G$20)-$W304)*($O$20/($O$19/2)))^2*((($O$20+$G$20)-$W304)/3))*$X$29)-((PI()*((($C$19+$G$20)-$W304)*($O$20/($O$19/2)))^2*(((($C$19+$G$20)-$W304)*($O$20/($O$19/2)))*$AZ$8)/3)*$X$29))),IF('Silo Levels'!$L$15="Pumping",(($D$18*$X$29)+((PI()*(($C$21/2)^2)*($G$20-$W304))*$X$29))+((($D$18+$H$18)/3)*$BE$8)+(((PI()*($C$21/2)^2*(($C$21/2)*$AZ$8))/3)*$X$29),(($D$18*$X$29)+((PI()*(($C$21/2)^2)*($G$20-$W304))*$X$29))+((($D$18+$H$18)/3)*$BE$8)-(((PI()*($C$21/2)^2*(($C$21/2)*$AZ$8))/3)*$X$29)))</f>
        <v>97180.486413283521</v>
      </c>
      <c r="Y304" s="73">
        <v>27.3</v>
      </c>
      <c r="Z304" s="85">
        <f t="shared" si="42"/>
        <v>99485.158393517209</v>
      </c>
      <c r="AA304" s="57">
        <v>27.3</v>
      </c>
      <c r="AB304" s="86">
        <f>IF($AA304&gt;$G$20,IF('Silo Levels'!$L$16="Pumping",((PI()*((($C$19+$G$20)-$AA304)*($O$20/($O$19/2)))^2*((($O$20+$G$20)-$AA304))/3)*$AB$29)+(((PI()*((($C$19+$G$20)-$AA304)*($O$20/($O$19/2)))^2*(((($C$19+$G$20)-$AA304)*($O$20/($O$19/2)))*$AZ$9))/3)*$AB$29),(((PI()*((($C$19+$G$20)-$AA304)*($O$20/($O$19/2)))^2*((($O$20+$G$20)-$AA304)/3))*$AB$29)-((PI()*((($C$19+$G$20)-$AA304)*($O$20/($O$19/2)))^2*(((($C$19+$G$20)-$AA304)*($O$20/($O$19/2)))*$AZ$9)/3)*$AB$29))),IF('Silo Levels'!$L$16="Pumping",(($D$18*$AB$29)+((PI()*(($C$21/2)^2)*($G$20-$AA304))*$AB$29))+((($D$18+$H$18)/3)*$BE$9)+(((PI()*($C$21/2)^2*(($C$21/2)*$AZ$9))/3)*$AB$29),(($D$18*$AB$29)+((PI()*(($C$21/2)^2)*($G$20-$AA304))*$AB$29))+((($D$18+$H$18)/3)*$BE$9)-(((PI()*($C$21/2)^2*(($C$21/2)*$AZ$9))/3)*$AB$29)))</f>
        <v>95674.952668965998</v>
      </c>
      <c r="AC304" s="73">
        <v>27.3</v>
      </c>
      <c r="AD304" s="85">
        <f t="shared" si="43"/>
        <v>98920.324308910655</v>
      </c>
      <c r="AE304" s="57">
        <v>27.3</v>
      </c>
      <c r="AF304" s="86">
        <f>IF($AE304&gt;$G$20,IF('Silo Levels'!$L$17="Pumping",((PI()*((($C$19+$G$20)-$AE304)*($O$20/($O$19/2)))^2*((($O$20+$G$20)-$AE304))/3)*$AF$29)+(((PI()*((($C$19+$G$20)-$AE304)*($O$20/($O$19/2)))^2*(((($C$19+$G$20)-$AE304)*($O$20/($O$19/2)))*$AZ$10))/3)*$AF$29),(((PI()*((($C$19+$G$20)-$AE304)*($O$20/($O$19/2)))^2*((($O$20+$G$20)-$AE304)/3))*$AF$29)-((PI()*((($C$19+$G$20)-$AE304)*($O$20/($O$19/2)))^2*(((($C$19+$G$20)-$AE304)*($O$20/($O$19/2)))*$AZ$10)/3)*$AF$29))),IF('Silo Levels'!$L$17="Pumping",(($D$18*$AF$29)+((PI()*(($C$21/2)^2)*($G$20-$AE304))*$AF$29))+((($D$18+$H$18)/3)*$BE$10)+(((PI()*($C$21/2)^2*(($C$21/2)*$AZ$10))/3)*$AF$29),(($D$18*$AF$29)+((PI()*(($C$21/2)^2)*($G$20-$AE304))*$AF$29))+((($D$18+$H$18)/3)*$BE$10)-(((PI()*($C$21/2)^2*(($C$21/2)*$AZ$10))/3)*$AF$29)))</f>
        <v>95132.189863884792</v>
      </c>
      <c r="AG304" s="73">
        <v>27.3</v>
      </c>
      <c r="AH304" s="85">
        <f t="shared" si="44"/>
        <v>99361.994774662846</v>
      </c>
      <c r="AI304" s="57">
        <v>27.3</v>
      </c>
      <c r="AJ304" s="86">
        <f>IF($AI304&gt;$G$20,IF('Silo Levels'!$L$18="Pumping",((PI()*((($C$19+$G$20)-$AI304)*($O$20/($O$19/2)))^2*((($O$20+$G$20)-$AI304))/3)*$AJ$29)+(((PI()*((($C$19+$G$20)-$AI304)*($O$20/($O$19/2)))^2*(((($C$19+$G$20)-$AI304)*($O$20/($O$19/2)))*$AZ$11))/3)*$AJ$29),(((PI()*((($C$19+$G$20)-$AI304)*($O$20/($O$19/2)))^2*((($O$20+$G$20)-$AI304)/3))*$AJ$29)-((PI()*((($C$19+$G$20)-$AI304)*($O$20/($O$19/2)))^2*(((($C$19+$G$20)-$AI304)*($O$20/($O$19/2)))*$AZ$11)/3)*$AJ$29))),IF('Silo Levels'!$L$18="Pumping",(($D$18*$AJ$29)+((PI()*(($C$21/2)^2)*($G$20-$AI304))*$AJ$29))+((($D$18+$H$18)/3)*$BE$11)+(((PI()*($C$21/2)^2*(($C$21/2)*$AZ$11))/3)*$AJ$29),(($D$18*$AJ$29)+((PI()*(($C$21/2)^2)*($G$20-$AI304))*$AJ$29))+((($D$18+$H$18)/3)*$BE$11)-(((PI()*($C$21/2)^2*(($C$21/2)*$AZ$11))/3)*$AJ$29)))</f>
        <v>95556.601753050738</v>
      </c>
    </row>
    <row r="305" spans="1:36" x14ac:dyDescent="0.3">
      <c r="A305" s="48">
        <v>27.4</v>
      </c>
      <c r="B305" s="92">
        <f t="shared" si="37"/>
        <v>30632.564499058593</v>
      </c>
      <c r="C305" s="66">
        <v>27.4</v>
      </c>
      <c r="D305" s="67">
        <f>IF($C305&gt;$G$6,IF('Silo Levels'!$L$10="Pumping",((PI()*((($C$5+$G$6)-$C305)*($O$6/($O$5/2)))^2*((($O$6+$G$6)-$C305))/3)*$D$29)+(((PI()*((($C$5+$G$6)-$C305)*($O$6/($O$5/2)))^2*(((($C$5+$G$6)-$C305)*($O$6/($O$5/2)))*$AZ$3))/3)*$D$29),(((PI()*((($C$5+$G$6)-$C305)*($O$6/($O$5/2)))^2*((($O$6+$G$6)-$C305)/3))*$D$29)-((PI()*((($C$5+$G$6)-$C305)*($O$6/($O$5/2)))^2*(((($C$5+$G$6)-$C305)*($O$6/($O$5/2)))*$AZ$3)/3)*$D$29))),IF('Silo Levels'!$L$10="Pumping",(($D$4*$D$29)+((PI()*(($C$7/2)^2)*(G$6-$C305))*$D$29))+((($D$4+$H$4)/3)*$BG$3)+(((PI()*($C$7/2)^2*(($C$7/2)*$AZ$3))/3)*$D$29),(($D$4*$D$29)+((PI()*(($C$7/2)^2)*($G$6-$C305))*$D$29))+((($D$4+$H$4)/3)*$BG$3)-(((PI()*($C$7/2)^2*(($C$7/2)*$AZ$3))/3)*$D$29)))</f>
        <v>27577.057749352396</v>
      </c>
      <c r="E305" s="73">
        <v>27.4</v>
      </c>
      <c r="F305" s="92">
        <f t="shared" si="38"/>
        <v>26705.312640204927</v>
      </c>
      <c r="G305" s="66">
        <v>27.4</v>
      </c>
      <c r="H305" s="67">
        <f>IF($G305&gt;$G$6,IF('Silo Levels'!$L$11="Pumping",((PI()*((($C$5+$G$6)-$G305)*($O$6/($O$5/2)))^2*((($O$6+$G$6)-$G305))/3)*$H$29)+(((PI()*((($C$5+$G$6)-$G305)*($O$6/($O$5/2)))^2*(((($C$5+$G$6)-$G305)*($O$6/($O$5/2)))*$AZ$4))/3)*$H$29),(((PI()*((($C$5+$G$6)-$G305)*($O$6/($O$5/2)))^2*((($O$6+$G$6)-$G305)/3))*$H$29)-((PI()*((($C$5+$G$6)-$G305)*($O$6/($O$5/2)))^2*(((($C$5+$G$6)-$G305)*($O$6/($O$5/2)))*$AZ$4)/3)*$H$29))),IF('Silo Levels'!$L$11="Pumping",(($D$4*$H$29)+((PI()*(($C$7/2)^2)*(G$6-$G305))*$H$29))+((($D$4+$H$4)/3)*$BG$4)+(((PI()*($C$7/2)^2*(($C$7/2)*$AZ$4))/3)*$H$29),(($D$4*$H$29)+((PI()*(($C$7/2)^2)*($G$6-$G305))*$H$29))+((($D$4+$H$4)/3)*$BG$4)-(((PI()*($C$7/2)^2*(($C$7/2)*$AZ$4))/3)*$H$29)))</f>
        <v>24041.537525076448</v>
      </c>
      <c r="I305" s="73">
        <v>27.4</v>
      </c>
      <c r="J305" s="95">
        <f t="shared" si="45"/>
        <v>192997.61481564524</v>
      </c>
      <c r="K305" s="62">
        <v>27.4</v>
      </c>
      <c r="L305" s="96">
        <f>IF($K305&gt;$G$13,IF('Silo Levels'!$L$12="Pumping",((PI()*((($C$12+$G$13)-$K305)*($O$13/($O$12/2)))^2*((($O$13+$G$13)-$K305))/3)*$L$29)+(((PI()*((($C$12+$G$13)-$K305)*($O$13/($O$12/2)))^2*(((($C$12+$G$13)-$K305)*($O$13/($O$12/2)))*$AZ$5))/3)*$L$29),(((PI()*((($C$12+$G$13)-$K305)*($O$13/($O$12/2)))^2*((($O$13+$G$13)-$K305)/3))*$L$29)-((PI()*((($C$12+$G$13)-$K305)*($O$13/($O$12/2)))^2*(((($C$12+$G$13)-$K305)*($O$13/($O$12/2)))*$AZ$5)/3)*$L$29))),IF('Silo Levels'!$L$12="Pumping",(($D$11*$L$29)+((PI()*(($C$14/2)^2)*($G$13-$K305))*$L$29))+((($D$11+$H$11)/3)*$BF$5)+(((PI()*($C$14/2)^2*(($C$14/2)*$AZ$5))/3)*$L$29),(($D$11*$L$29)+((PI()*(($C$14/2)^2)*($G$13-$K305))*$L$29))+((($D$11+$H$11)/3)*$BF$5)-(((PI()*($C$14/2)^2*(($C$14/2)*$AZ$5))/3)*$L$29)))</f>
        <v>178799.6081360458</v>
      </c>
      <c r="M305" s="73">
        <v>27.4</v>
      </c>
      <c r="N305" s="85">
        <f t="shared" si="39"/>
        <v>106112.72674115097</v>
      </c>
      <c r="O305" s="57">
        <v>27.4</v>
      </c>
      <c r="P305" s="86">
        <f>IF($O305&gt;$G$20,IF('Silo Levels'!$L$13="Pumping",((PI()*((($C$19+$G$20)-$O305)*($O$20/($O$19/2)))^2*((($O$20+$G$20)-$O305))/3)*$P$29)+(((PI()*((($C$19+$G$20)-$O305)*($O$20/($O$19/2)))^2*(((($C$19+$G$20)-$O305)*($O$20/($O$19/2)))*$AZ$6))/3)*$P$29),(((PI()*((($C$19+$G$20)-$O305)*($O$20/($O$19/2)))^2*((($O$20+$G$20)-$O305)/3))*$P$29)-((PI()*((($C$19+$G$20)-$O305)*($O$20/($O$19/2)))^2*(((($C$19+$G$20)-$O305)*($O$20/($O$19/2)))*$AZ$6)/3)*$P$29))),IF('Silo Levels'!$L$13="Pumping",(($D$18*$P$29)+((PI()*(($C$21/2)^2)*($G$20-$O305))*$P$29))+((($D$18+$H$18)/3)*$BE$6)+(((PI()*($C$21/2)^2*(($C$21/2)*$AZ$6))/3)*$P$29),(($D$18*$P$29)+((PI()*(($C$21/2)^2)*($G$20-$O305))*$P$29))+((($D$18+$H$18)/3)*$BE$6)-(((PI()*($C$21/2)^2*(($C$21/2)*$AZ$6))/3)*$P$29)))</f>
        <v>102027.5254091262</v>
      </c>
      <c r="Q305" s="73">
        <v>27.4</v>
      </c>
      <c r="R305" s="85">
        <f t="shared" si="40"/>
        <v>103279.65913745663</v>
      </c>
      <c r="S305" s="57">
        <v>27.4</v>
      </c>
      <c r="T305" s="86">
        <f>IF($S305&gt;$G$20,IF('Silo Levels'!$L$14="Pumping",((PI()*((($C$19+$G$20)-$S305)*($O$20/($O$19/2)))^2*((($O$20+$G$20)-$S305))/3)*$T$29)+(((PI()*((($C$19+$G$20)-$S305)*($O$20/($O$19/2)))^2*(((($C$19+$G$20)-$S305)*($O$20/($O$19/2)))*$AZ$7))/3)*$T$29),(((PI()*((($C$19+$G$20)-$S305)*($O$20/($O$19/2)))^2*((($O$20+$G$20)-$S305)/3))*$T$29)-((PI()*((($C$19+$G$20)-$S305)*($O$20/($O$19/2)))^2*(((($C$19+$G$20)-$S305)*($O$20/($O$19/2)))*$AZ$7)/3)*$T$29))),IF('Silo Levels'!$L$14="Pumping",(($D$18*$T$29)+((PI()*(($C$21/2)^2)*($G$20-$S305))*$T$29))+((($D$18+$H$18)/3)*$BE$7)+(((PI()*($C$21/2)^2*(($C$21/2)*$AZ$7))/3)*$T$29),(($D$18*$T$29)+((PI()*(($C$21/2)^2)*($G$20-$S305))*$T$29))+((($D$18+$H$18)/3)*$BE$7)-(((PI()*($C$21/2)^2*(($C$21/2)*$AZ$7))/3)*$T$29)))</f>
        <v>99305.597666327769</v>
      </c>
      <c r="U305" s="73">
        <v>27.4</v>
      </c>
      <c r="V305" s="85">
        <f t="shared" si="41"/>
        <v>100663.42248832501</v>
      </c>
      <c r="W305" s="57">
        <v>27.4</v>
      </c>
      <c r="X305" s="86">
        <f>IF($W305&gt;$G$20,IF('Silo Levels'!$L$15="Pumping",((PI()*((($C$19+$G$20)-$W305)*($O$20/($O$19/2)))^2*((($O$20+$G$20)-$W305))/3)*$X$29)+(((PI()*((($C$19+$G$20)-$W305)*($O$20/($O$19/2)))^2*(((($C$19+$G$20)-$W305)*($O$20/($O$19/2)))*$AZ$8))/3)*$X$29),(((PI()*((($C$19+$G$20)-$W305)*($O$20/($O$19/2)))^2*((($O$20+$G$20)-$W305)/3))*$X$29)-((PI()*((($C$19+$G$20)-$W305)*($O$20/($O$19/2)))^2*(((($C$19+$G$20)-$W305)*($O$20/($O$19/2)))*$AZ$8)/3)*$X$29))),IF('Silo Levels'!$L$15="Pumping",(($D$18*$X$29)+((PI()*(($C$21/2)^2)*($G$20-$W305))*$X$29))+((($D$18+$H$18)/3)*$BE$8)+(((PI()*($C$21/2)^2*(($C$21/2)*$AZ$8))/3)*$X$29),(($D$18*$X$29)+((PI()*(($C$21/2)^2)*($G$20-$W305))*$X$29))+((($D$18+$H$18)/3)*$BE$8)-(((PI()*($C$21/2)^2*(($C$21/2)*$AZ$8))/3)*$X$29)))</f>
        <v>96791.994705455509</v>
      </c>
      <c r="Y305" s="73">
        <v>27.4</v>
      </c>
      <c r="Z305" s="85">
        <f t="shared" si="42"/>
        <v>99102.810223248671</v>
      </c>
      <c r="AA305" s="57">
        <v>27.4</v>
      </c>
      <c r="AB305" s="86">
        <f>IF($AA305&gt;$G$20,IF('Silo Levels'!$L$16="Pumping",((PI()*((($C$19+$G$20)-$AA305)*($O$20/($O$19/2)))^2*((($O$20+$G$20)-$AA305))/3)*$AB$29)+(((PI()*((($C$19+$G$20)-$AA305)*($O$20/($O$19/2)))^2*(((($C$19+$G$20)-$AA305)*($O$20/($O$19/2)))*$AZ$9))/3)*$AB$29),(((PI()*((($C$19+$G$20)-$AA305)*($O$20/($O$19/2)))^2*((($O$20+$G$20)-$AA305)/3))*$AB$29)-((PI()*((($C$19+$G$20)-$AA305)*($O$20/($O$19/2)))^2*(((($C$19+$G$20)-$AA305)*($O$20/($O$19/2)))*$AZ$9)/3)*$AB$29))),IF('Silo Levels'!$L$16="Pumping",(($D$18*$AB$29)+((PI()*(($C$21/2)^2)*($G$20-$AA305))*$AB$29))+((($D$18+$H$18)/3)*$BE$9)+(((PI()*($C$21/2)^2*(($C$21/2)*$AZ$9))/3)*$AB$29),(($D$18*$AB$29)+((PI()*(($C$21/2)^2)*($G$20-$AA305))*$AB$29))+((($D$18+$H$18)/3)*$BE$9)-(((PI()*($C$21/2)^2*(($C$21/2)*$AZ$9))/3)*$AB$29)))</f>
        <v>95292.604498697459</v>
      </c>
      <c r="AC305" s="73">
        <v>27.4</v>
      </c>
      <c r="AD305" s="85">
        <f t="shared" si="43"/>
        <v>98540.190956935941</v>
      </c>
      <c r="AE305" s="57">
        <v>27.4</v>
      </c>
      <c r="AF305" s="86">
        <f>IF($AE305&gt;$G$20,IF('Silo Levels'!$L$17="Pumping",((PI()*((($C$19+$G$20)-$AE305)*($O$20/($O$19/2)))^2*((($O$20+$G$20)-$AE305))/3)*$AF$29)+(((PI()*((($C$19+$G$20)-$AE305)*($O$20/($O$19/2)))^2*(((($C$19+$G$20)-$AE305)*($O$20/($O$19/2)))*$AZ$10))/3)*$AF$29),(((PI()*((($C$19+$G$20)-$AE305)*($O$20/($O$19/2)))^2*((($O$20+$G$20)-$AE305)/3))*$AF$29)-((PI()*((($C$19+$G$20)-$AE305)*($O$20/($O$19/2)))^2*(((($C$19+$G$20)-$AE305)*($O$20/($O$19/2)))*$AZ$10)/3)*$AF$29))),IF('Silo Levels'!$L$17="Pumping",(($D$18*$AF$29)+((PI()*(($C$21/2)^2)*($G$20-$AE305))*$AF$29))+((($D$18+$H$18)/3)*$BE$10)+(((PI()*($C$21/2)^2*(($C$21/2)*$AZ$10))/3)*$AF$29),(($D$18*$AF$29)+((PI()*(($C$21/2)^2)*($G$20-$AE305))*$AF$29))+((($D$18+$H$18)/3)*$BE$10)-(((PI()*($C$21/2)^2*(($C$21/2)*$AZ$10))/3)*$AF$29)))</f>
        <v>94752.056511910079</v>
      </c>
      <c r="AG305" s="73">
        <v>27.4</v>
      </c>
      <c r="AH305" s="85">
        <f t="shared" si="44"/>
        <v>98980.129551588194</v>
      </c>
      <c r="AI305" s="57">
        <v>27.4</v>
      </c>
      <c r="AJ305" s="86">
        <f>IF($AI305&gt;$G$20,IF('Silo Levels'!$L$18="Pumping",((PI()*((($C$19+$G$20)-$AI305)*($O$20/($O$19/2)))^2*((($O$20+$G$20)-$AI305))/3)*$AJ$29)+(((PI()*((($C$19+$G$20)-$AI305)*($O$20/($O$19/2)))^2*(((($C$19+$G$20)-$AI305)*($O$20/($O$19/2)))*$AZ$11))/3)*$AJ$29),(((PI()*((($C$19+$G$20)-$AI305)*($O$20/($O$19/2)))^2*((($O$20+$G$20)-$AI305)/3))*$AJ$29)-((PI()*((($C$19+$G$20)-$AI305)*($O$20/($O$19/2)))^2*(((($C$19+$G$20)-$AI305)*($O$20/($O$19/2)))*$AZ$11)/3)*$AJ$29))),IF('Silo Levels'!$L$18="Pumping",(($D$18*$AJ$29)+((PI()*(($C$21/2)^2)*($G$20-$AI305))*$AJ$29))+((($D$18+$H$18)/3)*$BE$11)+(((PI()*($C$21/2)^2*(($C$21/2)*$AZ$11))/3)*$AJ$29),(($D$18*$AJ$29)+((PI()*(($C$21/2)^2)*($G$20-$AI305))*$AJ$29))+((($D$18+$H$18)/3)*$BE$11)-(((PI()*($C$21/2)^2*(($C$21/2)*$AZ$11))/3)*$AJ$29)))</f>
        <v>95174.736529976086</v>
      </c>
    </row>
    <row r="306" spans="1:36" x14ac:dyDescent="0.3">
      <c r="A306" s="48">
        <v>27.5</v>
      </c>
      <c r="B306" s="92">
        <f t="shared" si="37"/>
        <v>30194.542625531765</v>
      </c>
      <c r="C306" s="66">
        <v>27.5</v>
      </c>
      <c r="D306" s="67">
        <f>IF($C306&gt;$G$6,IF('Silo Levels'!$L$10="Pumping",((PI()*((($C$5+$G$6)-$C306)*($O$6/($O$5/2)))^2*((($O$6+$G$6)-$C306))/3)*$D$29)+(((PI()*((($C$5+$G$6)-$C306)*($O$6/($O$5/2)))^2*(((($C$5+$G$6)-$C306)*($O$6/($O$5/2)))*$AZ$3))/3)*$D$29),(((PI()*((($C$5+$G$6)-$C306)*($O$6/($O$5/2)))^2*((($O$6+$G$6)-$C306)/3))*$D$29)-((PI()*((($C$5+$G$6)-$C306)*($O$6/($O$5/2)))^2*(((($C$5+$G$6)-$C306)*($O$6/($O$5/2)))*$AZ$3)/3)*$D$29))),IF('Silo Levels'!$L$10="Pumping",(($D$4*$D$29)+((PI()*(($C$7/2)^2)*(G$6-$C306))*$D$29))+((($D$4+$H$4)/3)*$BG$3)+(((PI()*($C$7/2)^2*(($C$7/2)*$AZ$3))/3)*$D$29),(($D$4*$D$29)+((PI()*(($C$7/2)^2)*($G$6-$C306))*$D$29))+((($D$4+$H$4)/3)*$BG$3)-(((PI()*($C$7/2)^2*(($C$7/2)*$AZ$3))/3)*$D$29)))</f>
        <v>27139.035875825568</v>
      </c>
      <c r="E306" s="73">
        <v>27.5</v>
      </c>
      <c r="F306" s="92">
        <f t="shared" si="38"/>
        <v>26323.447417130257</v>
      </c>
      <c r="G306" s="66">
        <v>27.5</v>
      </c>
      <c r="H306" s="67">
        <f>IF($G306&gt;$G$6,IF('Silo Levels'!$L$11="Pumping",((PI()*((($C$5+$G$6)-$G306)*($O$6/($O$5/2)))^2*((($O$6+$G$6)-$G306))/3)*$H$29)+(((PI()*((($C$5+$G$6)-$G306)*($O$6/($O$5/2)))^2*(((($C$5+$G$6)-$G306)*($O$6/($O$5/2)))*$AZ$4))/3)*$H$29),(((PI()*((($C$5+$G$6)-$G306)*($O$6/($O$5/2)))^2*((($O$6+$G$6)-$G306)/3))*$H$29)-((PI()*((($C$5+$G$6)-$G306)*($O$6/($O$5/2)))^2*(((($C$5+$G$6)-$G306)*($O$6/($O$5/2)))*$AZ$4)/3)*$H$29))),IF('Silo Levels'!$L$11="Pumping",(($D$4*$H$29)+((PI()*(($C$7/2)^2)*(G$6-$G306))*$H$29))+((($D$4+$H$4)/3)*$BG$4)+(((PI()*($C$7/2)^2*(($C$7/2)*$AZ$4))/3)*$H$29),(($D$4*$H$29)+((PI()*(($C$7/2)^2)*($G$6-$G306))*$H$29))+((($D$4+$H$4)/3)*$BG$4)-(((PI()*($C$7/2)^2*(($C$7/2)*$AZ$4))/3)*$H$29)))</f>
        <v>23659.672302001778</v>
      </c>
      <c r="I306" s="73">
        <v>27.5</v>
      </c>
      <c r="J306" s="95">
        <f t="shared" si="45"/>
        <v>192078.64998201423</v>
      </c>
      <c r="K306" s="62">
        <v>27.5</v>
      </c>
      <c r="L306" s="96">
        <f>IF($K306&gt;$G$13,IF('Silo Levels'!$L$12="Pumping",((PI()*((($C$12+$G$13)-$K306)*($O$13/($O$12/2)))^2*((($O$13+$G$13)-$K306))/3)*$L$29)+(((PI()*((($C$12+$G$13)-$K306)*($O$13/($O$12/2)))^2*(((($C$12+$G$13)-$K306)*($O$13/($O$12/2)))*$AZ$5))/3)*$L$29),(((PI()*((($C$12+$G$13)-$K306)*($O$13/($O$12/2)))^2*((($O$13+$G$13)-$K306)/3))*$L$29)-((PI()*((($C$12+$G$13)-$K306)*($O$13/($O$12/2)))^2*(((($C$12+$G$13)-$K306)*($O$13/($O$12/2)))*$AZ$5)/3)*$L$29))),IF('Silo Levels'!$L$12="Pumping",(($D$11*$L$29)+((PI()*(($C$14/2)^2)*($G$13-$K306))*$L$29))+((($D$11+$H$11)/3)*$BF$5)+(((PI()*($C$14/2)^2*(($C$14/2)*$AZ$5))/3)*$L$29),(($D$11*$L$29)+((PI()*(($C$14/2)^2)*($G$13-$K306))*$L$29))+((($D$11+$H$11)/3)*$BF$5)-(((PI()*($C$14/2)^2*(($C$14/2)*$AZ$5))/3)*$L$29)))</f>
        <v>177880.6433024148</v>
      </c>
      <c r="M306" s="73">
        <v>27.5</v>
      </c>
      <c r="N306" s="85">
        <f t="shared" si="39"/>
        <v>105702.78319285021</v>
      </c>
      <c r="O306" s="57">
        <v>27.5</v>
      </c>
      <c r="P306" s="86">
        <f>IF($O306&gt;$G$20,IF('Silo Levels'!$L$13="Pumping",((PI()*((($C$19+$G$20)-$O306)*($O$20/($O$19/2)))^2*((($O$20+$G$20)-$O306))/3)*$P$29)+(((PI()*((($C$19+$G$20)-$O306)*($O$20/($O$19/2)))^2*(((($C$19+$G$20)-$O306)*($O$20/($O$19/2)))*$AZ$6))/3)*$P$29),(((PI()*((($C$19+$G$20)-$O306)*($O$20/($O$19/2)))^2*((($O$20+$G$20)-$O306)/3))*$P$29)-((PI()*((($C$19+$G$20)-$O306)*($O$20/($O$19/2)))^2*(((($C$19+$G$20)-$O306)*($O$20/($O$19/2)))*$AZ$6)/3)*$P$29))),IF('Silo Levels'!$L$13="Pumping",(($D$18*$P$29)+((PI()*(($C$21/2)^2)*($G$20-$O306))*$P$29))+((($D$18+$H$18)/3)*$BE$6)+(((PI()*($C$21/2)^2*(($C$21/2)*$AZ$6))/3)*$P$29),(($D$18*$P$29)+((PI()*(($C$21/2)^2)*($G$20-$O306))*$P$29))+((($D$18+$H$18)/3)*$BE$6)-(((PI()*($C$21/2)^2*(($C$21/2)*$AZ$6))/3)*$P$29)))</f>
        <v>101617.58186082545</v>
      </c>
      <c r="Q306" s="73">
        <v>27.5</v>
      </c>
      <c r="R306" s="85">
        <f t="shared" si="40"/>
        <v>102880.86829993568</v>
      </c>
      <c r="S306" s="57">
        <v>27.5</v>
      </c>
      <c r="T306" s="86">
        <f>IF($S306&gt;$G$20,IF('Silo Levels'!$L$14="Pumping",((PI()*((($C$19+$G$20)-$S306)*($O$20/($O$19/2)))^2*((($O$20+$G$20)-$S306))/3)*$T$29)+(((PI()*((($C$19+$G$20)-$S306)*($O$20/($O$19/2)))^2*(((($C$19+$G$20)-$S306)*($O$20/($O$19/2)))*$AZ$7))/3)*$T$29),(((PI()*((($C$19+$G$20)-$S306)*($O$20/($O$19/2)))^2*((($O$20+$G$20)-$S306)/3))*$T$29)-((PI()*((($C$19+$G$20)-$S306)*($O$20/($O$19/2)))^2*(((($C$19+$G$20)-$S306)*($O$20/($O$19/2)))*$AZ$7)/3)*$T$29))),IF('Silo Levels'!$L$14="Pumping",(($D$18*$T$29)+((PI()*(($C$21/2)^2)*($G$20-$S306))*$T$29))+((($D$18+$H$18)/3)*$BE$7)+(((PI()*($C$21/2)^2*(($C$21/2)*$AZ$7))/3)*$T$29),(($D$18*$T$29)+((PI()*(($C$21/2)^2)*($G$20-$S306))*$T$29))+((($D$18+$H$18)/3)*$BE$7)-(((PI()*($C$21/2)^2*(($C$21/2)*$AZ$7))/3)*$T$29)))</f>
        <v>98906.806828806817</v>
      </c>
      <c r="U306" s="73">
        <v>27.5</v>
      </c>
      <c r="V306" s="85">
        <f t="shared" si="41"/>
        <v>100274.93078049699</v>
      </c>
      <c r="W306" s="57">
        <v>27.5</v>
      </c>
      <c r="X306" s="86">
        <f>IF($W306&gt;$G$20,IF('Silo Levels'!$L$15="Pumping",((PI()*((($C$19+$G$20)-$W306)*($O$20/($O$19/2)))^2*((($O$20+$G$20)-$W306))/3)*$X$29)+(((PI()*((($C$19+$G$20)-$W306)*($O$20/($O$19/2)))^2*(((($C$19+$G$20)-$W306)*($O$20/($O$19/2)))*$AZ$8))/3)*$X$29),(((PI()*((($C$19+$G$20)-$W306)*($O$20/($O$19/2)))^2*((($O$20+$G$20)-$W306)/3))*$X$29)-((PI()*((($C$19+$G$20)-$W306)*($O$20/($O$19/2)))^2*(((($C$19+$G$20)-$W306)*($O$20/($O$19/2)))*$AZ$8)/3)*$X$29))),IF('Silo Levels'!$L$15="Pumping",(($D$18*$X$29)+((PI()*(($C$21/2)^2)*($G$20-$W306))*$X$29))+((($D$18+$H$18)/3)*$BE$8)+(((PI()*($C$21/2)^2*(($C$21/2)*$AZ$8))/3)*$X$29),(($D$18*$X$29)+((PI()*(($C$21/2)^2)*($G$20-$W306))*$X$29))+((($D$18+$H$18)/3)*$BE$8)-(((PI()*($C$21/2)^2*(($C$21/2)*$AZ$8))/3)*$X$29)))</f>
        <v>96403.502997627482</v>
      </c>
      <c r="Y306" s="73">
        <v>27.5</v>
      </c>
      <c r="Z306" s="85">
        <f t="shared" si="42"/>
        <v>98720.462052980103</v>
      </c>
      <c r="AA306" s="57">
        <v>27.5</v>
      </c>
      <c r="AB306" s="86">
        <f>IF($AA306&gt;$G$20,IF('Silo Levels'!$L$16="Pumping",((PI()*((($C$19+$G$20)-$AA306)*($O$20/($O$19/2)))^2*((($O$20+$G$20)-$AA306))/3)*$AB$29)+(((PI()*((($C$19+$G$20)-$AA306)*($O$20/($O$19/2)))^2*(((($C$19+$G$20)-$AA306)*($O$20/($O$19/2)))*$AZ$9))/3)*$AB$29),(((PI()*((($C$19+$G$20)-$AA306)*($O$20/($O$19/2)))^2*((($O$20+$G$20)-$AA306)/3))*$AB$29)-((PI()*((($C$19+$G$20)-$AA306)*($O$20/($O$19/2)))^2*(((($C$19+$G$20)-$AA306)*($O$20/($O$19/2)))*$AZ$9)/3)*$AB$29))),IF('Silo Levels'!$L$16="Pumping",(($D$18*$AB$29)+((PI()*(($C$21/2)^2)*($G$20-$AA306))*$AB$29))+((($D$18+$H$18)/3)*$BE$9)+(((PI()*($C$21/2)^2*(($C$21/2)*$AZ$9))/3)*$AB$29),(($D$18*$AB$29)+((PI()*(($C$21/2)^2)*($G$20-$AA306))*$AB$29))+((($D$18+$H$18)/3)*$BE$9)-(((PI()*($C$21/2)^2*(($C$21/2)*$AZ$9))/3)*$AB$29)))</f>
        <v>94910.256328428892</v>
      </c>
      <c r="AC306" s="73">
        <v>27.5</v>
      </c>
      <c r="AD306" s="85">
        <f t="shared" si="43"/>
        <v>98160.057604961214</v>
      </c>
      <c r="AE306" s="57">
        <v>27.5</v>
      </c>
      <c r="AF306" s="86">
        <f>IF($AE306&gt;$G$20,IF('Silo Levels'!$L$17="Pumping",((PI()*((($C$19+$G$20)-$AE306)*($O$20/($O$19/2)))^2*((($O$20+$G$20)-$AE306))/3)*$AF$29)+(((PI()*((($C$19+$G$20)-$AE306)*($O$20/($O$19/2)))^2*(((($C$19+$G$20)-$AE306)*($O$20/($O$19/2)))*$AZ$10))/3)*$AF$29),(((PI()*((($C$19+$G$20)-$AE306)*($O$20/($O$19/2)))^2*((($O$20+$G$20)-$AE306)/3))*$AF$29)-((PI()*((($C$19+$G$20)-$AE306)*($O$20/($O$19/2)))^2*(((($C$19+$G$20)-$AE306)*($O$20/($O$19/2)))*$AZ$10)/3)*$AF$29))),IF('Silo Levels'!$L$17="Pumping",(($D$18*$AF$29)+((PI()*(($C$21/2)^2)*($G$20-$AE306))*$AF$29))+((($D$18+$H$18)/3)*$BE$10)+(((PI()*($C$21/2)^2*(($C$21/2)*$AZ$10))/3)*$AF$29),(($D$18*$AF$29)+((PI()*(($C$21/2)^2)*($G$20-$AE306))*$AF$29))+((($D$18+$H$18)/3)*$BE$10)-(((PI()*($C$21/2)^2*(($C$21/2)*$AZ$10))/3)*$AF$29)))</f>
        <v>94371.923159935352</v>
      </c>
      <c r="AG306" s="73">
        <v>27.5</v>
      </c>
      <c r="AH306" s="85">
        <f t="shared" si="44"/>
        <v>98598.264328513513</v>
      </c>
      <c r="AI306" s="57">
        <v>27.5</v>
      </c>
      <c r="AJ306" s="86">
        <f>IF($AI306&gt;$G$20,IF('Silo Levels'!$L$18="Pumping",((PI()*((($C$19+$G$20)-$AI306)*($O$20/($O$19/2)))^2*((($O$20+$G$20)-$AI306))/3)*$AJ$29)+(((PI()*((($C$19+$G$20)-$AI306)*($O$20/($O$19/2)))^2*(((($C$19+$G$20)-$AI306)*($O$20/($O$19/2)))*$AZ$11))/3)*$AJ$29),(((PI()*((($C$19+$G$20)-$AI306)*($O$20/($O$19/2)))^2*((($O$20+$G$20)-$AI306)/3))*$AJ$29)-((PI()*((($C$19+$G$20)-$AI306)*($O$20/($O$19/2)))^2*(((($C$19+$G$20)-$AI306)*($O$20/($O$19/2)))*$AZ$11)/3)*$AJ$29))),IF('Silo Levels'!$L$18="Pumping",(($D$18*$AJ$29)+((PI()*(($C$21/2)^2)*($G$20-$AI306))*$AJ$29))+((($D$18+$H$18)/3)*$BE$11)+(((PI()*($C$21/2)^2*(($C$21/2)*$AZ$11))/3)*$AJ$29),(($D$18*$AJ$29)+((PI()*(($C$21/2)^2)*($G$20-$AI306))*$AJ$29))+((($D$18+$H$18)/3)*$BE$11)-(((PI()*($C$21/2)^2*(($C$21/2)*$AZ$11))/3)*$AJ$29)))</f>
        <v>94792.871306901405</v>
      </c>
    </row>
    <row r="307" spans="1:36" x14ac:dyDescent="0.3">
      <c r="A307" s="48">
        <v>27.6</v>
      </c>
      <c r="B307" s="92">
        <f t="shared" si="37"/>
        <v>29756.520752004937</v>
      </c>
      <c r="C307" s="66">
        <v>27.6</v>
      </c>
      <c r="D307" s="67">
        <f>IF($C307&gt;$G$6,IF('Silo Levels'!$L$10="Pumping",((PI()*((($C$5+$G$6)-$C307)*($O$6/($O$5/2)))^2*((($O$6+$G$6)-$C307))/3)*$D$29)+(((PI()*((($C$5+$G$6)-$C307)*($O$6/($O$5/2)))^2*(((($C$5+$G$6)-$C307)*($O$6/($O$5/2)))*$AZ$3))/3)*$D$29),(((PI()*((($C$5+$G$6)-$C307)*($O$6/($O$5/2)))^2*((($O$6+$G$6)-$C307)/3))*$D$29)-((PI()*((($C$5+$G$6)-$C307)*($O$6/($O$5/2)))^2*(((($C$5+$G$6)-$C307)*($O$6/($O$5/2)))*$AZ$3)/3)*$D$29))),IF('Silo Levels'!$L$10="Pumping",(($D$4*$D$29)+((PI()*(($C$7/2)^2)*(G$6-$C307))*$D$29))+((($D$4+$H$4)/3)*$BG$3)+(((PI()*($C$7/2)^2*(($C$7/2)*$AZ$3))/3)*$D$29),(($D$4*$D$29)+((PI()*(($C$7/2)^2)*($G$6-$C307))*$D$29))+((($D$4+$H$4)/3)*$BG$3)-(((PI()*($C$7/2)^2*(($C$7/2)*$AZ$3))/3)*$D$29)))</f>
        <v>26701.01400229874</v>
      </c>
      <c r="E307" s="73">
        <v>27.6</v>
      </c>
      <c r="F307" s="92">
        <f t="shared" si="38"/>
        <v>25941.582194055587</v>
      </c>
      <c r="G307" s="66">
        <v>27.6</v>
      </c>
      <c r="H307" s="67">
        <f>IF($G307&gt;$G$6,IF('Silo Levels'!$L$11="Pumping",((PI()*((($C$5+$G$6)-$G307)*($O$6/($O$5/2)))^2*((($O$6+$G$6)-$G307))/3)*$H$29)+(((PI()*((($C$5+$G$6)-$G307)*($O$6/($O$5/2)))^2*(((($C$5+$G$6)-$G307)*($O$6/($O$5/2)))*$AZ$4))/3)*$H$29),(((PI()*((($C$5+$G$6)-$G307)*($O$6/($O$5/2)))^2*((($O$6+$G$6)-$G307)/3))*$H$29)-((PI()*((($C$5+$G$6)-$G307)*($O$6/($O$5/2)))^2*(((($C$5+$G$6)-$G307)*($O$6/($O$5/2)))*$AZ$4)/3)*$H$29))),IF('Silo Levels'!$L$11="Pumping",(($D$4*$H$29)+((PI()*(($C$7/2)^2)*(G$6-$G307))*$H$29))+((($D$4+$H$4)/3)*$BG$4)+(((PI()*($C$7/2)^2*(($C$7/2)*$AZ$4))/3)*$H$29),(($D$4*$H$29)+((PI()*(($C$7/2)^2)*($G$6-$G307))*$H$29))+((($D$4+$H$4)/3)*$BG$4)-(((PI()*($C$7/2)^2*(($C$7/2)*$AZ$4))/3)*$H$29)))</f>
        <v>23277.807078927108</v>
      </c>
      <c r="I307" s="73">
        <v>27.6</v>
      </c>
      <c r="J307" s="95">
        <f t="shared" si="45"/>
        <v>191159.68514838317</v>
      </c>
      <c r="K307" s="62">
        <v>27.6</v>
      </c>
      <c r="L307" s="96">
        <f>IF($K307&gt;$G$13,IF('Silo Levels'!$L$12="Pumping",((PI()*((($C$12+$G$13)-$K307)*($O$13/($O$12/2)))^2*((($O$13+$G$13)-$K307))/3)*$L$29)+(((PI()*((($C$12+$G$13)-$K307)*($O$13/($O$12/2)))^2*(((($C$12+$G$13)-$K307)*($O$13/($O$12/2)))*$AZ$5))/3)*$L$29),(((PI()*((($C$12+$G$13)-$K307)*($O$13/($O$12/2)))^2*((($O$13+$G$13)-$K307)/3))*$L$29)-((PI()*((($C$12+$G$13)-$K307)*($O$13/($O$12/2)))^2*(((($C$12+$G$13)-$K307)*($O$13/($O$12/2)))*$AZ$5)/3)*$L$29))),IF('Silo Levels'!$L$12="Pumping",(($D$11*$L$29)+((PI()*(($C$14/2)^2)*($G$13-$K307))*$L$29))+((($D$11+$H$11)/3)*$BF$5)+(((PI()*($C$14/2)^2*(($C$14/2)*$AZ$5))/3)*$L$29),(($D$11*$L$29)+((PI()*(($C$14/2)^2)*($G$13-$K307))*$L$29))+((($D$11+$H$11)/3)*$BF$5)-(((PI()*($C$14/2)^2*(($C$14/2)*$AZ$5))/3)*$L$29)))</f>
        <v>176961.67846878374</v>
      </c>
      <c r="M307" s="73">
        <v>27.6</v>
      </c>
      <c r="N307" s="85">
        <f t="shared" si="39"/>
        <v>105292.83964454947</v>
      </c>
      <c r="O307" s="57">
        <v>27.6</v>
      </c>
      <c r="P307" s="86">
        <f>IF($O307&gt;$G$20,IF('Silo Levels'!$L$13="Pumping",((PI()*((($C$19+$G$20)-$O307)*($O$20/($O$19/2)))^2*((($O$20+$G$20)-$O307))/3)*$P$29)+(((PI()*((($C$19+$G$20)-$O307)*($O$20/($O$19/2)))^2*(((($C$19+$G$20)-$O307)*($O$20/($O$19/2)))*$AZ$6))/3)*$P$29),(((PI()*((($C$19+$G$20)-$O307)*($O$20/($O$19/2)))^2*((($O$20+$G$20)-$O307)/3))*$P$29)-((PI()*((($C$19+$G$20)-$O307)*($O$20/($O$19/2)))^2*(((($C$19+$G$20)-$O307)*($O$20/($O$19/2)))*$AZ$6)/3)*$P$29))),IF('Silo Levels'!$L$13="Pumping",(($D$18*$P$29)+((PI()*(($C$21/2)^2)*($G$20-$O307))*$P$29))+((($D$18+$H$18)/3)*$BE$6)+(((PI()*($C$21/2)^2*(($C$21/2)*$AZ$6))/3)*$P$29),(($D$18*$P$29)+((PI()*(($C$21/2)^2)*($G$20-$O307))*$P$29))+((($D$18+$H$18)/3)*$BE$6)-(((PI()*($C$21/2)^2*(($C$21/2)*$AZ$6))/3)*$P$29)))</f>
        <v>101207.63831252471</v>
      </c>
      <c r="Q307" s="73">
        <v>27.6</v>
      </c>
      <c r="R307" s="85">
        <f t="shared" si="40"/>
        <v>102482.07746241475</v>
      </c>
      <c r="S307" s="57">
        <v>27.6</v>
      </c>
      <c r="T307" s="86">
        <f>IF($S307&gt;$G$20,IF('Silo Levels'!$L$14="Pumping",((PI()*((($C$19+$G$20)-$S307)*($O$20/($O$19/2)))^2*((($O$20+$G$20)-$S307))/3)*$T$29)+(((PI()*((($C$19+$G$20)-$S307)*($O$20/($O$19/2)))^2*(((($C$19+$G$20)-$S307)*($O$20/($O$19/2)))*$AZ$7))/3)*$T$29),(((PI()*((($C$19+$G$20)-$S307)*($O$20/($O$19/2)))^2*((($O$20+$G$20)-$S307)/3))*$T$29)-((PI()*((($C$19+$G$20)-$S307)*($O$20/($O$19/2)))^2*(((($C$19+$G$20)-$S307)*($O$20/($O$19/2)))*$AZ$7)/3)*$T$29))),IF('Silo Levels'!$L$14="Pumping",(($D$18*$T$29)+((PI()*(($C$21/2)^2)*($G$20-$S307))*$T$29))+((($D$18+$H$18)/3)*$BE$7)+(((PI()*($C$21/2)^2*(($C$21/2)*$AZ$7))/3)*$T$29),(($D$18*$T$29)+((PI()*(($C$21/2)^2)*($G$20-$S307))*$T$29))+((($D$18+$H$18)/3)*$BE$7)-(((PI()*($C$21/2)^2*(($C$21/2)*$AZ$7))/3)*$T$29)))</f>
        <v>98508.01599128588</v>
      </c>
      <c r="U307" s="73">
        <v>27.6</v>
      </c>
      <c r="V307" s="85">
        <f t="shared" si="41"/>
        <v>99886.439072668974</v>
      </c>
      <c r="W307" s="57">
        <v>27.6</v>
      </c>
      <c r="X307" s="86">
        <f>IF($W307&gt;$G$20,IF('Silo Levels'!$L$15="Pumping",((PI()*((($C$19+$G$20)-$W307)*($O$20/($O$19/2)))^2*((($O$20+$G$20)-$W307))/3)*$X$29)+(((PI()*((($C$19+$G$20)-$W307)*($O$20/($O$19/2)))^2*(((($C$19+$G$20)-$W307)*($O$20/($O$19/2)))*$AZ$8))/3)*$X$29),(((PI()*((($C$19+$G$20)-$W307)*($O$20/($O$19/2)))^2*((($O$20+$G$20)-$W307)/3))*$X$29)-((PI()*((($C$19+$G$20)-$W307)*($O$20/($O$19/2)))^2*(((($C$19+$G$20)-$W307)*($O$20/($O$19/2)))*$AZ$8)/3)*$X$29))),IF('Silo Levels'!$L$15="Pumping",(($D$18*$X$29)+((PI()*(($C$21/2)^2)*($G$20-$W307))*$X$29))+((($D$18+$H$18)/3)*$BE$8)+(((PI()*($C$21/2)^2*(($C$21/2)*$AZ$8))/3)*$X$29),(($D$18*$X$29)+((PI()*(($C$21/2)^2)*($G$20-$W307))*$X$29))+((($D$18+$H$18)/3)*$BE$8)-(((PI()*($C$21/2)^2*(($C$21/2)*$AZ$8))/3)*$X$29)))</f>
        <v>96015.01128979947</v>
      </c>
      <c r="Y307" s="73">
        <v>27.6</v>
      </c>
      <c r="Z307" s="85">
        <f t="shared" si="42"/>
        <v>98338.11388271155</v>
      </c>
      <c r="AA307" s="57">
        <v>27.6</v>
      </c>
      <c r="AB307" s="86">
        <f>IF($AA307&gt;$G$20,IF('Silo Levels'!$L$16="Pumping",((PI()*((($C$19+$G$20)-$AA307)*($O$20/($O$19/2)))^2*((($O$20+$G$20)-$AA307))/3)*$AB$29)+(((PI()*((($C$19+$G$20)-$AA307)*($O$20/($O$19/2)))^2*(((($C$19+$G$20)-$AA307)*($O$20/($O$19/2)))*$AZ$9))/3)*$AB$29),(((PI()*((($C$19+$G$20)-$AA307)*($O$20/($O$19/2)))^2*((($O$20+$G$20)-$AA307)/3))*$AB$29)-((PI()*((($C$19+$G$20)-$AA307)*($O$20/($O$19/2)))^2*(((($C$19+$G$20)-$AA307)*($O$20/($O$19/2)))*$AZ$9)/3)*$AB$29))),IF('Silo Levels'!$L$16="Pumping",(($D$18*$AB$29)+((PI()*(($C$21/2)^2)*($G$20-$AA307))*$AB$29))+((($D$18+$H$18)/3)*$BE$9)+(((PI()*($C$21/2)^2*(($C$21/2)*$AZ$9))/3)*$AB$29),(($D$18*$AB$29)+((PI()*(($C$21/2)^2)*($G$20-$AA307))*$AB$29))+((($D$18+$H$18)/3)*$BE$9)-(((PI()*($C$21/2)^2*(($C$21/2)*$AZ$9))/3)*$AB$29)))</f>
        <v>94527.908158160339</v>
      </c>
      <c r="AC307" s="73">
        <v>27.6</v>
      </c>
      <c r="AD307" s="85">
        <f t="shared" si="43"/>
        <v>97779.924252986501</v>
      </c>
      <c r="AE307" s="57">
        <v>27.6</v>
      </c>
      <c r="AF307" s="86">
        <f>IF($AE307&gt;$G$20,IF('Silo Levels'!$L$17="Pumping",((PI()*((($C$19+$G$20)-$AE307)*($O$20/($O$19/2)))^2*((($O$20+$G$20)-$AE307))/3)*$AF$29)+(((PI()*((($C$19+$G$20)-$AE307)*($O$20/($O$19/2)))^2*(((($C$19+$G$20)-$AE307)*($O$20/($O$19/2)))*$AZ$10))/3)*$AF$29),(((PI()*((($C$19+$G$20)-$AE307)*($O$20/($O$19/2)))^2*((($O$20+$G$20)-$AE307)/3))*$AF$29)-((PI()*((($C$19+$G$20)-$AE307)*($O$20/($O$19/2)))^2*(((($C$19+$G$20)-$AE307)*($O$20/($O$19/2)))*$AZ$10)/3)*$AF$29))),IF('Silo Levels'!$L$17="Pumping",(($D$18*$AF$29)+((PI()*(($C$21/2)^2)*($G$20-$AE307))*$AF$29))+((($D$18+$H$18)/3)*$BE$10)+(((PI()*($C$21/2)^2*(($C$21/2)*$AZ$10))/3)*$AF$29),(($D$18*$AF$29)+((PI()*(($C$21/2)^2)*($G$20-$AE307))*$AF$29))+((($D$18+$H$18)/3)*$BE$10)-(((PI()*($C$21/2)^2*(($C$21/2)*$AZ$10))/3)*$AF$29)))</f>
        <v>93991.789807960638</v>
      </c>
      <c r="AG307" s="73">
        <v>27.6</v>
      </c>
      <c r="AH307" s="85">
        <f t="shared" si="44"/>
        <v>98216.399105438861</v>
      </c>
      <c r="AI307" s="57">
        <v>27.6</v>
      </c>
      <c r="AJ307" s="86">
        <f>IF($AI307&gt;$G$20,IF('Silo Levels'!$L$18="Pumping",((PI()*((($C$19+$G$20)-$AI307)*($O$20/($O$19/2)))^2*((($O$20+$G$20)-$AI307))/3)*$AJ$29)+(((PI()*((($C$19+$G$20)-$AI307)*($O$20/($O$19/2)))^2*(((($C$19+$G$20)-$AI307)*($O$20/($O$19/2)))*$AZ$11))/3)*$AJ$29),(((PI()*((($C$19+$G$20)-$AI307)*($O$20/($O$19/2)))^2*((($O$20+$G$20)-$AI307)/3))*$AJ$29)-((PI()*((($C$19+$G$20)-$AI307)*($O$20/($O$19/2)))^2*(((($C$19+$G$20)-$AI307)*($O$20/($O$19/2)))*$AZ$11)/3)*$AJ$29))),IF('Silo Levels'!$L$18="Pumping",(($D$18*$AJ$29)+((PI()*(($C$21/2)^2)*($G$20-$AI307))*$AJ$29))+((($D$18+$H$18)/3)*$BE$11)+(((PI()*($C$21/2)^2*(($C$21/2)*$AZ$11))/3)*$AJ$29),(($D$18*$AJ$29)+((PI()*(($C$21/2)^2)*($G$20-$AI307))*$AJ$29))+((($D$18+$H$18)/3)*$BE$11)-(((PI()*($C$21/2)^2*(($C$21/2)*$AZ$11))/3)*$AJ$29)))</f>
        <v>94411.006083826753</v>
      </c>
    </row>
    <row r="308" spans="1:36" x14ac:dyDescent="0.3">
      <c r="A308" s="48">
        <v>27.7</v>
      </c>
      <c r="B308" s="92">
        <f t="shared" si="37"/>
        <v>29318.498878478124</v>
      </c>
      <c r="C308" s="66">
        <v>27.7</v>
      </c>
      <c r="D308" s="67">
        <f>IF($C308&gt;$G$6,IF('Silo Levels'!$L$10="Pumping",((PI()*((($C$5+$G$6)-$C308)*($O$6/($O$5/2)))^2*((($O$6+$G$6)-$C308))/3)*$D$29)+(((PI()*((($C$5+$G$6)-$C308)*($O$6/($O$5/2)))^2*(((($C$5+$G$6)-$C308)*($O$6/($O$5/2)))*$AZ$3))/3)*$D$29),(((PI()*((($C$5+$G$6)-$C308)*($O$6/($O$5/2)))^2*((($O$6+$G$6)-$C308)/3))*$D$29)-((PI()*((($C$5+$G$6)-$C308)*($O$6/($O$5/2)))^2*(((($C$5+$G$6)-$C308)*($O$6/($O$5/2)))*$AZ$3)/3)*$D$29))),IF('Silo Levels'!$L$10="Pumping",(($D$4*$D$29)+((PI()*(($C$7/2)^2)*(G$6-$C308))*$D$29))+((($D$4+$H$4)/3)*$BG$3)+(((PI()*($C$7/2)^2*(($C$7/2)*$AZ$3))/3)*$D$29),(($D$4*$D$29)+((PI()*(($C$7/2)^2)*($G$6-$C308))*$D$29))+((($D$4+$H$4)/3)*$BG$3)-(((PI()*($C$7/2)^2*(($C$7/2)*$AZ$3))/3)*$D$29)))</f>
        <v>26262.992128771926</v>
      </c>
      <c r="E308" s="73">
        <v>27.7</v>
      </c>
      <c r="F308" s="92">
        <f t="shared" si="38"/>
        <v>25559.716970980931</v>
      </c>
      <c r="G308" s="66">
        <v>27.7</v>
      </c>
      <c r="H308" s="67">
        <f>IF($G308&gt;$G$6,IF('Silo Levels'!$L$11="Pumping",((PI()*((($C$5+$G$6)-$G308)*($O$6/($O$5/2)))^2*((($O$6+$G$6)-$G308))/3)*$H$29)+(((PI()*((($C$5+$G$6)-$G308)*($O$6/($O$5/2)))^2*(((($C$5+$G$6)-$G308)*($O$6/($O$5/2)))*$AZ$4))/3)*$H$29),(((PI()*((($C$5+$G$6)-$G308)*($O$6/($O$5/2)))^2*((($O$6+$G$6)-$G308)/3))*$H$29)-((PI()*((($C$5+$G$6)-$G308)*($O$6/($O$5/2)))^2*(((($C$5+$G$6)-$G308)*($O$6/($O$5/2)))*$AZ$4)/3)*$H$29))),IF('Silo Levels'!$L$11="Pumping",(($D$4*$H$29)+((PI()*(($C$7/2)^2)*(G$6-$G308))*$H$29))+((($D$4+$H$4)/3)*$BG$4)+(((PI()*($C$7/2)^2*(($C$7/2)*$AZ$4))/3)*$H$29),(($D$4*$H$29)+((PI()*(($C$7/2)^2)*($G$6-$G308))*$H$29))+((($D$4+$H$4)/3)*$BG$4)-(((PI()*($C$7/2)^2*(($C$7/2)*$AZ$4))/3)*$H$29)))</f>
        <v>22895.941855852452</v>
      </c>
      <c r="I308" s="73">
        <v>27.7</v>
      </c>
      <c r="J308" s="95">
        <f t="shared" si="45"/>
        <v>190240.72031475211</v>
      </c>
      <c r="K308" s="62">
        <v>27.7</v>
      </c>
      <c r="L308" s="96">
        <f>IF($K308&gt;$G$13,IF('Silo Levels'!$L$12="Pumping",((PI()*((($C$12+$G$13)-$K308)*($O$13/($O$12/2)))^2*((($O$13+$G$13)-$K308))/3)*$L$29)+(((PI()*((($C$12+$G$13)-$K308)*($O$13/($O$12/2)))^2*(((($C$12+$G$13)-$K308)*($O$13/($O$12/2)))*$AZ$5))/3)*$L$29),(((PI()*((($C$12+$G$13)-$K308)*($O$13/($O$12/2)))^2*((($O$13+$G$13)-$K308)/3))*$L$29)-((PI()*((($C$12+$G$13)-$K308)*($O$13/($O$12/2)))^2*(((($C$12+$G$13)-$K308)*($O$13/($O$12/2)))*$AZ$5)/3)*$L$29))),IF('Silo Levels'!$L$12="Pumping",(($D$11*$L$29)+((PI()*(($C$14/2)^2)*($G$13-$K308))*$L$29))+((($D$11+$H$11)/3)*$BF$5)+(((PI()*($C$14/2)^2*(($C$14/2)*$AZ$5))/3)*$L$29),(($D$11*$L$29)+((PI()*(($C$14/2)^2)*($G$13-$K308))*$L$29))+((($D$11+$H$11)/3)*$BF$5)-(((PI()*($C$14/2)^2*(($C$14/2)*$AZ$5))/3)*$L$29)))</f>
        <v>176042.71363515267</v>
      </c>
      <c r="M308" s="73">
        <v>27.7</v>
      </c>
      <c r="N308" s="85">
        <f t="shared" si="39"/>
        <v>104882.89609624873</v>
      </c>
      <c r="O308" s="57">
        <v>27.7</v>
      </c>
      <c r="P308" s="86">
        <f>IF($O308&gt;$G$20,IF('Silo Levels'!$L$13="Pumping",((PI()*((($C$19+$G$20)-$O308)*($O$20/($O$19/2)))^2*((($O$20+$G$20)-$O308))/3)*$P$29)+(((PI()*((($C$19+$G$20)-$O308)*($O$20/($O$19/2)))^2*(((($C$19+$G$20)-$O308)*($O$20/($O$19/2)))*$AZ$6))/3)*$P$29),(((PI()*((($C$19+$G$20)-$O308)*($O$20/($O$19/2)))^2*((($O$20+$G$20)-$O308)/3))*$P$29)-((PI()*((($C$19+$G$20)-$O308)*($O$20/($O$19/2)))^2*(((($C$19+$G$20)-$O308)*($O$20/($O$19/2)))*$AZ$6)/3)*$P$29))),IF('Silo Levels'!$L$13="Pumping",(($D$18*$P$29)+((PI()*(($C$21/2)^2)*($G$20-$O308))*$P$29))+((($D$18+$H$18)/3)*$BE$6)+(((PI()*($C$21/2)^2*(($C$21/2)*$AZ$6))/3)*$P$29),(($D$18*$P$29)+((PI()*(($C$21/2)^2)*($G$20-$O308))*$P$29))+((($D$18+$H$18)/3)*$BE$6)-(((PI()*($C$21/2)^2*(($C$21/2)*$AZ$6))/3)*$P$29)))</f>
        <v>100797.69476422397</v>
      </c>
      <c r="Q308" s="73">
        <v>27.7</v>
      </c>
      <c r="R308" s="85">
        <f t="shared" si="40"/>
        <v>102083.28662489379</v>
      </c>
      <c r="S308" s="57">
        <v>27.7</v>
      </c>
      <c r="T308" s="86">
        <f>IF($S308&gt;$G$20,IF('Silo Levels'!$L$14="Pumping",((PI()*((($C$19+$G$20)-$S308)*($O$20/($O$19/2)))^2*((($O$20+$G$20)-$S308))/3)*$T$29)+(((PI()*((($C$19+$G$20)-$S308)*($O$20/($O$19/2)))^2*(((($C$19+$G$20)-$S308)*($O$20/($O$19/2)))*$AZ$7))/3)*$T$29),(((PI()*((($C$19+$G$20)-$S308)*($O$20/($O$19/2)))^2*((($O$20+$G$20)-$S308)/3))*$T$29)-((PI()*((($C$19+$G$20)-$S308)*($O$20/($O$19/2)))^2*(((($C$19+$G$20)-$S308)*($O$20/($O$19/2)))*$AZ$7)/3)*$T$29))),IF('Silo Levels'!$L$14="Pumping",(($D$18*$T$29)+((PI()*(($C$21/2)^2)*($G$20-$S308))*$T$29))+((($D$18+$H$18)/3)*$BE$7)+(((PI()*($C$21/2)^2*(($C$21/2)*$AZ$7))/3)*$T$29),(($D$18*$T$29)+((PI()*(($C$21/2)^2)*($G$20-$S308))*$T$29))+((($D$18+$H$18)/3)*$BE$7)-(((PI()*($C$21/2)^2*(($C$21/2)*$AZ$7))/3)*$T$29)))</f>
        <v>98109.225153764928</v>
      </c>
      <c r="U308" s="73">
        <v>27.7</v>
      </c>
      <c r="V308" s="85">
        <f t="shared" si="41"/>
        <v>99497.947364840962</v>
      </c>
      <c r="W308" s="57">
        <v>27.7</v>
      </c>
      <c r="X308" s="86">
        <f>IF($W308&gt;$G$20,IF('Silo Levels'!$L$15="Pumping",((PI()*((($C$19+$G$20)-$W308)*($O$20/($O$19/2)))^2*((($O$20+$G$20)-$W308))/3)*$X$29)+(((PI()*((($C$19+$G$20)-$W308)*($O$20/($O$19/2)))^2*(((($C$19+$G$20)-$W308)*($O$20/($O$19/2)))*$AZ$8))/3)*$X$29),(((PI()*((($C$19+$G$20)-$W308)*($O$20/($O$19/2)))^2*((($O$20+$G$20)-$W308)/3))*$X$29)-((PI()*((($C$19+$G$20)-$W308)*($O$20/($O$19/2)))^2*(((($C$19+$G$20)-$W308)*($O$20/($O$19/2)))*$AZ$8)/3)*$X$29))),IF('Silo Levels'!$L$15="Pumping",(($D$18*$X$29)+((PI()*(($C$21/2)^2)*($G$20-$W308))*$X$29))+((($D$18+$H$18)/3)*$BE$8)+(((PI()*($C$21/2)^2*(($C$21/2)*$AZ$8))/3)*$X$29),(($D$18*$X$29)+((PI()*(($C$21/2)^2)*($G$20-$W308))*$X$29))+((($D$18+$H$18)/3)*$BE$8)-(((PI()*($C$21/2)^2*(($C$21/2)*$AZ$8))/3)*$X$29)))</f>
        <v>95626.519581971457</v>
      </c>
      <c r="Y308" s="73">
        <v>27.7</v>
      </c>
      <c r="Z308" s="85">
        <f t="shared" si="42"/>
        <v>97955.765712443012</v>
      </c>
      <c r="AA308" s="57">
        <v>27.7</v>
      </c>
      <c r="AB308" s="86">
        <f>IF($AA308&gt;$G$20,IF('Silo Levels'!$L$16="Pumping",((PI()*((($C$19+$G$20)-$AA308)*($O$20/($O$19/2)))^2*((($O$20+$G$20)-$AA308))/3)*$AB$29)+(((PI()*((($C$19+$G$20)-$AA308)*($O$20/($O$19/2)))^2*(((($C$19+$G$20)-$AA308)*($O$20/($O$19/2)))*$AZ$9))/3)*$AB$29),(((PI()*((($C$19+$G$20)-$AA308)*($O$20/($O$19/2)))^2*((($O$20+$G$20)-$AA308)/3))*$AB$29)-((PI()*((($C$19+$G$20)-$AA308)*($O$20/($O$19/2)))^2*(((($C$19+$G$20)-$AA308)*($O$20/($O$19/2)))*$AZ$9)/3)*$AB$29))),IF('Silo Levels'!$L$16="Pumping",(($D$18*$AB$29)+((PI()*(($C$21/2)^2)*($G$20-$AA308))*$AB$29))+((($D$18+$H$18)/3)*$BE$9)+(((PI()*($C$21/2)^2*(($C$21/2)*$AZ$9))/3)*$AB$29),(($D$18*$AB$29)+((PI()*(($C$21/2)^2)*($G$20-$AA308))*$AB$29))+((($D$18+$H$18)/3)*$BE$9)-(((PI()*($C$21/2)^2*(($C$21/2)*$AZ$9))/3)*$AB$29)))</f>
        <v>94145.5599878918</v>
      </c>
      <c r="AC308" s="73">
        <v>27.7</v>
      </c>
      <c r="AD308" s="85">
        <f t="shared" si="43"/>
        <v>97399.790901011787</v>
      </c>
      <c r="AE308" s="57">
        <v>27.7</v>
      </c>
      <c r="AF308" s="86">
        <f>IF($AE308&gt;$G$20,IF('Silo Levels'!$L$17="Pumping",((PI()*((($C$19+$G$20)-$AE308)*($O$20/($O$19/2)))^2*((($O$20+$G$20)-$AE308))/3)*$AF$29)+(((PI()*((($C$19+$G$20)-$AE308)*($O$20/($O$19/2)))^2*(((($C$19+$G$20)-$AE308)*($O$20/($O$19/2)))*$AZ$10))/3)*$AF$29),(((PI()*((($C$19+$G$20)-$AE308)*($O$20/($O$19/2)))^2*((($O$20+$G$20)-$AE308)/3))*$AF$29)-((PI()*((($C$19+$G$20)-$AE308)*($O$20/($O$19/2)))^2*(((($C$19+$G$20)-$AE308)*($O$20/($O$19/2)))*$AZ$10)/3)*$AF$29))),IF('Silo Levels'!$L$17="Pumping",(($D$18*$AF$29)+((PI()*(($C$21/2)^2)*($G$20-$AE308))*$AF$29))+((($D$18+$H$18)/3)*$BE$10)+(((PI()*($C$21/2)^2*(($C$21/2)*$AZ$10))/3)*$AF$29),(($D$18*$AF$29)+((PI()*(($C$21/2)^2)*($G$20-$AE308))*$AF$29))+((($D$18+$H$18)/3)*$BE$10)-(((PI()*($C$21/2)^2*(($C$21/2)*$AZ$10))/3)*$AF$29)))</f>
        <v>93611.656455985925</v>
      </c>
      <c r="AG308" s="73">
        <v>27.7</v>
      </c>
      <c r="AH308" s="85">
        <f t="shared" si="44"/>
        <v>97834.533882364209</v>
      </c>
      <c r="AI308" s="57">
        <v>27.7</v>
      </c>
      <c r="AJ308" s="86">
        <f>IF($AI308&gt;$G$20,IF('Silo Levels'!$L$18="Pumping",((PI()*((($C$19+$G$20)-$AI308)*($O$20/($O$19/2)))^2*((($O$20+$G$20)-$AI308))/3)*$AJ$29)+(((PI()*((($C$19+$G$20)-$AI308)*($O$20/($O$19/2)))^2*(((($C$19+$G$20)-$AI308)*($O$20/($O$19/2)))*$AZ$11))/3)*$AJ$29),(((PI()*((($C$19+$G$20)-$AI308)*($O$20/($O$19/2)))^2*((($O$20+$G$20)-$AI308)/3))*$AJ$29)-((PI()*((($C$19+$G$20)-$AI308)*($O$20/($O$19/2)))^2*(((($C$19+$G$20)-$AI308)*($O$20/($O$19/2)))*$AZ$11)/3)*$AJ$29))),IF('Silo Levels'!$L$18="Pumping",(($D$18*$AJ$29)+((PI()*(($C$21/2)^2)*($G$20-$AI308))*$AJ$29))+((($D$18+$H$18)/3)*$BE$11)+(((PI()*($C$21/2)^2*(($C$21/2)*$AZ$11))/3)*$AJ$29),(($D$18*$AJ$29)+((PI()*(($C$21/2)^2)*($G$20-$AI308))*$AJ$29))+((($D$18+$H$18)/3)*$BE$11)-(((PI()*($C$21/2)^2*(($C$21/2)*$AZ$11))/3)*$AJ$29)))</f>
        <v>94029.140860752101</v>
      </c>
    </row>
    <row r="309" spans="1:36" x14ac:dyDescent="0.3">
      <c r="A309" s="48">
        <v>27.8</v>
      </c>
      <c r="B309" s="92">
        <f t="shared" si="37"/>
        <v>28880.477004951303</v>
      </c>
      <c r="C309" s="66">
        <v>27.8</v>
      </c>
      <c r="D309" s="67">
        <f>IF($C309&gt;$G$6,IF('Silo Levels'!$L$10="Pumping",((PI()*((($C$5+$G$6)-$C309)*($O$6/($O$5/2)))^2*((($O$6+$G$6)-$C309))/3)*$D$29)+(((PI()*((($C$5+$G$6)-$C309)*($O$6/($O$5/2)))^2*(((($C$5+$G$6)-$C309)*($O$6/($O$5/2)))*$AZ$3))/3)*$D$29),(((PI()*((($C$5+$G$6)-$C309)*($O$6/($O$5/2)))^2*((($O$6+$G$6)-$C309)/3))*$D$29)-((PI()*((($C$5+$G$6)-$C309)*($O$6/($O$5/2)))^2*(((($C$5+$G$6)-$C309)*($O$6/($O$5/2)))*$AZ$3)/3)*$D$29))),IF('Silo Levels'!$L$10="Pumping",(($D$4*$D$29)+((PI()*(($C$7/2)^2)*(G$6-$C309))*$D$29))+((($D$4+$H$4)/3)*$BG$3)+(((PI()*($C$7/2)^2*(($C$7/2)*$AZ$3))/3)*$D$29),(($D$4*$D$29)+((PI()*(($C$7/2)^2)*($G$6-$C309))*$D$29))+((($D$4+$H$4)/3)*$BG$3)-(((PI()*($C$7/2)^2*(($C$7/2)*$AZ$3))/3)*$D$29)))</f>
        <v>25824.970255245105</v>
      </c>
      <c r="E309" s="73">
        <v>27.8</v>
      </c>
      <c r="F309" s="92">
        <f t="shared" si="38"/>
        <v>25177.851747906261</v>
      </c>
      <c r="G309" s="66">
        <v>27.8</v>
      </c>
      <c r="H309" s="67">
        <f>IF($G309&gt;$G$6,IF('Silo Levels'!$L$11="Pumping",((PI()*((($C$5+$G$6)-$G309)*($O$6/($O$5/2)))^2*((($O$6+$G$6)-$G309))/3)*$H$29)+(((PI()*((($C$5+$G$6)-$G309)*($O$6/($O$5/2)))^2*(((($C$5+$G$6)-$G309)*($O$6/($O$5/2)))*$AZ$4))/3)*$H$29),(((PI()*((($C$5+$G$6)-$G309)*($O$6/($O$5/2)))^2*((($O$6+$G$6)-$G309)/3))*$H$29)-((PI()*((($C$5+$G$6)-$G309)*($O$6/($O$5/2)))^2*(((($C$5+$G$6)-$G309)*($O$6/($O$5/2)))*$AZ$4)/3)*$H$29))),IF('Silo Levels'!$L$11="Pumping",(($D$4*$H$29)+((PI()*(($C$7/2)^2)*(G$6-$G309))*$H$29))+((($D$4+$H$4)/3)*$BG$4)+(((PI()*($C$7/2)^2*(($C$7/2)*$AZ$4))/3)*$H$29),(($D$4*$H$29)+((PI()*(($C$7/2)^2)*($G$6-$G309))*$H$29))+((($D$4+$H$4)/3)*$BG$4)-(((PI()*($C$7/2)^2*(($C$7/2)*$AZ$4))/3)*$H$29)))</f>
        <v>22514.076632777782</v>
      </c>
      <c r="I309" s="73">
        <v>27.8</v>
      </c>
      <c r="J309" s="95">
        <f t="shared" si="45"/>
        <v>189321.7554811211</v>
      </c>
      <c r="K309" s="62">
        <v>27.8</v>
      </c>
      <c r="L309" s="96">
        <f>IF($K309&gt;$G$13,IF('Silo Levels'!$L$12="Pumping",((PI()*((($C$12+$G$13)-$K309)*($O$13/($O$12/2)))^2*((($O$13+$G$13)-$K309))/3)*$L$29)+(((PI()*((($C$12+$G$13)-$K309)*($O$13/($O$12/2)))^2*(((($C$12+$G$13)-$K309)*($O$13/($O$12/2)))*$AZ$5))/3)*$L$29),(((PI()*((($C$12+$G$13)-$K309)*($O$13/($O$12/2)))^2*((($O$13+$G$13)-$K309)/3))*$L$29)-((PI()*((($C$12+$G$13)-$K309)*($O$13/($O$12/2)))^2*(((($C$12+$G$13)-$K309)*($O$13/($O$12/2)))*$AZ$5)/3)*$L$29))),IF('Silo Levels'!$L$12="Pumping",(($D$11*$L$29)+((PI()*(($C$14/2)^2)*($G$13-$K309))*$L$29))+((($D$11+$H$11)/3)*$BF$5)+(((PI()*($C$14/2)^2*(($C$14/2)*$AZ$5))/3)*$L$29),(($D$11*$L$29)+((PI()*(($C$14/2)^2)*($G$13-$K309))*$L$29))+((($D$11+$H$11)/3)*$BF$5)-(((PI()*($C$14/2)^2*(($C$14/2)*$AZ$5))/3)*$L$29)))</f>
        <v>175123.74880152167</v>
      </c>
      <c r="M309" s="73">
        <v>27.8</v>
      </c>
      <c r="N309" s="85">
        <f t="shared" si="39"/>
        <v>104472.95254794798</v>
      </c>
      <c r="O309" s="57">
        <v>27.8</v>
      </c>
      <c r="P309" s="86">
        <f>IF($O309&gt;$G$20,IF('Silo Levels'!$L$13="Pumping",((PI()*((($C$19+$G$20)-$O309)*($O$20/($O$19/2)))^2*((($O$20+$G$20)-$O309))/3)*$P$29)+(((PI()*((($C$19+$G$20)-$O309)*($O$20/($O$19/2)))^2*(((($C$19+$G$20)-$O309)*($O$20/($O$19/2)))*$AZ$6))/3)*$P$29),(((PI()*((($C$19+$G$20)-$O309)*($O$20/($O$19/2)))^2*((($O$20+$G$20)-$O309)/3))*$P$29)-((PI()*((($C$19+$G$20)-$O309)*($O$20/($O$19/2)))^2*(((($C$19+$G$20)-$O309)*($O$20/($O$19/2)))*$AZ$6)/3)*$P$29))),IF('Silo Levels'!$L$13="Pumping",(($D$18*$P$29)+((PI()*(($C$21/2)^2)*($G$20-$O309))*$P$29))+((($D$18+$H$18)/3)*$BE$6)+(((PI()*($C$21/2)^2*(($C$21/2)*$AZ$6))/3)*$P$29),(($D$18*$P$29)+((PI()*(($C$21/2)^2)*($G$20-$O309))*$P$29))+((($D$18+$H$18)/3)*$BE$6)-(((PI()*($C$21/2)^2*(($C$21/2)*$AZ$6))/3)*$P$29)))</f>
        <v>100387.75121592321</v>
      </c>
      <c r="Q309" s="73">
        <v>27.8</v>
      </c>
      <c r="R309" s="85">
        <f t="shared" si="40"/>
        <v>101684.49578737284</v>
      </c>
      <c r="S309" s="57">
        <v>27.8</v>
      </c>
      <c r="T309" s="86">
        <f>IF($S309&gt;$G$20,IF('Silo Levels'!$L$14="Pumping",((PI()*((($C$19+$G$20)-$S309)*($O$20/($O$19/2)))^2*((($O$20+$G$20)-$S309))/3)*$T$29)+(((PI()*((($C$19+$G$20)-$S309)*($O$20/($O$19/2)))^2*(((($C$19+$G$20)-$S309)*($O$20/($O$19/2)))*$AZ$7))/3)*$T$29),(((PI()*((($C$19+$G$20)-$S309)*($O$20/($O$19/2)))^2*((($O$20+$G$20)-$S309)/3))*$T$29)-((PI()*((($C$19+$G$20)-$S309)*($O$20/($O$19/2)))^2*(((($C$19+$G$20)-$S309)*($O$20/($O$19/2)))*$AZ$7)/3)*$T$29))),IF('Silo Levels'!$L$14="Pumping",(($D$18*$T$29)+((PI()*(($C$21/2)^2)*($G$20-$S309))*$T$29))+((($D$18+$H$18)/3)*$BE$7)+(((PI()*($C$21/2)^2*(($C$21/2)*$AZ$7))/3)*$T$29),(($D$18*$T$29)+((PI()*(($C$21/2)^2)*($G$20-$S309))*$T$29))+((($D$18+$H$18)/3)*$BE$7)-(((PI()*($C$21/2)^2*(($C$21/2)*$AZ$7))/3)*$T$29)))</f>
        <v>97710.434316243976</v>
      </c>
      <c r="U309" s="73">
        <v>27.8</v>
      </c>
      <c r="V309" s="85">
        <f t="shared" si="41"/>
        <v>99109.455657012935</v>
      </c>
      <c r="W309" s="57">
        <v>27.8</v>
      </c>
      <c r="X309" s="86">
        <f>IF($W309&gt;$G$20,IF('Silo Levels'!$L$15="Pumping",((PI()*((($C$19+$G$20)-$W309)*($O$20/($O$19/2)))^2*((($O$20+$G$20)-$W309))/3)*$X$29)+(((PI()*((($C$19+$G$20)-$W309)*($O$20/($O$19/2)))^2*(((($C$19+$G$20)-$W309)*($O$20/($O$19/2)))*$AZ$8))/3)*$X$29),(((PI()*((($C$19+$G$20)-$W309)*($O$20/($O$19/2)))^2*((($O$20+$G$20)-$W309)/3))*$X$29)-((PI()*((($C$19+$G$20)-$W309)*($O$20/($O$19/2)))^2*(((($C$19+$G$20)-$W309)*($O$20/($O$19/2)))*$AZ$8)/3)*$X$29))),IF('Silo Levels'!$L$15="Pumping",(($D$18*$X$29)+((PI()*(($C$21/2)^2)*($G$20-$W309))*$X$29))+((($D$18+$H$18)/3)*$BE$8)+(((PI()*($C$21/2)^2*(($C$21/2)*$AZ$8))/3)*$X$29),(($D$18*$X$29)+((PI()*(($C$21/2)^2)*($G$20-$W309))*$X$29))+((($D$18+$H$18)/3)*$BE$8)-(((PI()*($C$21/2)^2*(($C$21/2)*$AZ$8))/3)*$X$29)))</f>
        <v>95238.02787414343</v>
      </c>
      <c r="Y309" s="73">
        <v>27.8</v>
      </c>
      <c r="Z309" s="85">
        <f t="shared" si="42"/>
        <v>97573.417542174444</v>
      </c>
      <c r="AA309" s="57">
        <v>27.8</v>
      </c>
      <c r="AB309" s="86">
        <f>IF($AA309&gt;$G$20,IF('Silo Levels'!$L$16="Pumping",((PI()*((($C$19+$G$20)-$AA309)*($O$20/($O$19/2)))^2*((($O$20+$G$20)-$AA309))/3)*$AB$29)+(((PI()*((($C$19+$G$20)-$AA309)*($O$20/($O$19/2)))^2*(((($C$19+$G$20)-$AA309)*($O$20/($O$19/2)))*$AZ$9))/3)*$AB$29),(((PI()*((($C$19+$G$20)-$AA309)*($O$20/($O$19/2)))^2*((($O$20+$G$20)-$AA309)/3))*$AB$29)-((PI()*((($C$19+$G$20)-$AA309)*($O$20/($O$19/2)))^2*(((($C$19+$G$20)-$AA309)*($O$20/($O$19/2)))*$AZ$9)/3)*$AB$29))),IF('Silo Levels'!$L$16="Pumping",(($D$18*$AB$29)+((PI()*(($C$21/2)^2)*($G$20-$AA309))*$AB$29))+((($D$18+$H$18)/3)*$BE$9)+(((PI()*($C$21/2)^2*(($C$21/2)*$AZ$9))/3)*$AB$29),(($D$18*$AB$29)+((PI()*(($C$21/2)^2)*($G$20-$AA309))*$AB$29))+((($D$18+$H$18)/3)*$BE$9)-(((PI()*($C$21/2)^2*(($C$21/2)*$AZ$9))/3)*$AB$29)))</f>
        <v>93763.211817623232</v>
      </c>
      <c r="AC309" s="73">
        <v>27.8</v>
      </c>
      <c r="AD309" s="85">
        <f t="shared" si="43"/>
        <v>97019.65754903706</v>
      </c>
      <c r="AE309" s="57">
        <v>27.8</v>
      </c>
      <c r="AF309" s="86">
        <f>IF($AE309&gt;$G$20,IF('Silo Levels'!$L$17="Pumping",((PI()*((($C$19+$G$20)-$AE309)*($O$20/($O$19/2)))^2*((($O$20+$G$20)-$AE309))/3)*$AF$29)+(((PI()*((($C$19+$G$20)-$AE309)*($O$20/($O$19/2)))^2*(((($C$19+$G$20)-$AE309)*($O$20/($O$19/2)))*$AZ$10))/3)*$AF$29),(((PI()*((($C$19+$G$20)-$AE309)*($O$20/($O$19/2)))^2*((($O$20+$G$20)-$AE309)/3))*$AF$29)-((PI()*((($C$19+$G$20)-$AE309)*($O$20/($O$19/2)))^2*(((($C$19+$G$20)-$AE309)*($O$20/($O$19/2)))*$AZ$10)/3)*$AF$29))),IF('Silo Levels'!$L$17="Pumping",(($D$18*$AF$29)+((PI()*(($C$21/2)^2)*($G$20-$AE309))*$AF$29))+((($D$18+$H$18)/3)*$BE$10)+(((PI()*($C$21/2)^2*(($C$21/2)*$AZ$10))/3)*$AF$29),(($D$18*$AF$29)+((PI()*(($C$21/2)^2)*($G$20-$AE309))*$AF$29))+((($D$18+$H$18)/3)*$BE$10)-(((PI()*($C$21/2)^2*(($C$21/2)*$AZ$10))/3)*$AF$29)))</f>
        <v>93231.523104011198</v>
      </c>
      <c r="AG309" s="73">
        <v>27.8</v>
      </c>
      <c r="AH309" s="85">
        <f t="shared" si="44"/>
        <v>97452.668659289528</v>
      </c>
      <c r="AI309" s="57">
        <v>27.8</v>
      </c>
      <c r="AJ309" s="86">
        <f>IF($AI309&gt;$G$20,IF('Silo Levels'!$L$18="Pumping",((PI()*((($C$19+$G$20)-$AI309)*($O$20/($O$19/2)))^2*((($O$20+$G$20)-$AI309))/3)*$AJ$29)+(((PI()*((($C$19+$G$20)-$AI309)*($O$20/($O$19/2)))^2*(((($C$19+$G$20)-$AI309)*($O$20/($O$19/2)))*$AZ$11))/3)*$AJ$29),(((PI()*((($C$19+$G$20)-$AI309)*($O$20/($O$19/2)))^2*((($O$20+$G$20)-$AI309)/3))*$AJ$29)-((PI()*((($C$19+$G$20)-$AI309)*($O$20/($O$19/2)))^2*(((($C$19+$G$20)-$AI309)*($O$20/($O$19/2)))*$AZ$11)/3)*$AJ$29))),IF('Silo Levels'!$L$18="Pumping",(($D$18*$AJ$29)+((PI()*(($C$21/2)^2)*($G$20-$AI309))*$AJ$29))+((($D$18+$H$18)/3)*$BE$11)+(((PI()*($C$21/2)^2*(($C$21/2)*$AZ$11))/3)*$AJ$29),(($D$18*$AJ$29)+((PI()*(($C$21/2)^2)*($G$20-$AI309))*$AJ$29))+((($D$18+$H$18)/3)*$BE$11)-(((PI()*($C$21/2)^2*(($C$21/2)*$AZ$11))/3)*$AJ$29)))</f>
        <v>93647.27563767742</v>
      </c>
    </row>
    <row r="310" spans="1:36" x14ac:dyDescent="0.3">
      <c r="A310" s="48">
        <v>27.9</v>
      </c>
      <c r="B310" s="92">
        <f t="shared" si="37"/>
        <v>28442.455131424489</v>
      </c>
      <c r="C310" s="66">
        <v>27.9</v>
      </c>
      <c r="D310" s="67">
        <f>IF($C310&gt;$G$6,IF('Silo Levels'!$L$10="Pumping",((PI()*((($C$5+$G$6)-$C310)*($O$6/($O$5/2)))^2*((($O$6+$G$6)-$C310))/3)*$D$29)+(((PI()*((($C$5+$G$6)-$C310)*($O$6/($O$5/2)))^2*(((($C$5+$G$6)-$C310)*($O$6/($O$5/2)))*$AZ$3))/3)*$D$29),(((PI()*((($C$5+$G$6)-$C310)*($O$6/($O$5/2)))^2*((($O$6+$G$6)-$C310)/3))*$D$29)-((PI()*((($C$5+$G$6)-$C310)*($O$6/($O$5/2)))^2*(((($C$5+$G$6)-$C310)*($O$6/($O$5/2)))*$AZ$3)/3)*$D$29))),IF('Silo Levels'!$L$10="Pumping",(($D$4*$D$29)+((PI()*(($C$7/2)^2)*(G$6-$C310))*$D$29))+((($D$4+$H$4)/3)*$BG$3)+(((PI()*($C$7/2)^2*(($C$7/2)*$AZ$3))/3)*$D$29),(($D$4*$D$29)+((PI()*(($C$7/2)^2)*($G$6-$C310))*$D$29))+((($D$4+$H$4)/3)*$BG$3)-(((PI()*($C$7/2)^2*(($C$7/2)*$AZ$3))/3)*$D$29)))</f>
        <v>25386.948381718292</v>
      </c>
      <c r="E310" s="73">
        <v>27.9</v>
      </c>
      <c r="F310" s="92">
        <f t="shared" si="38"/>
        <v>24795.986524831605</v>
      </c>
      <c r="G310" s="66">
        <v>27.9</v>
      </c>
      <c r="H310" s="67">
        <f>IF($G310&gt;$G$6,IF('Silo Levels'!$L$11="Pumping",((PI()*((($C$5+$G$6)-$G310)*($O$6/($O$5/2)))^2*((($O$6+$G$6)-$G310))/3)*$H$29)+(((PI()*((($C$5+$G$6)-$G310)*($O$6/($O$5/2)))^2*(((($C$5+$G$6)-$G310)*($O$6/($O$5/2)))*$AZ$4))/3)*$H$29),(((PI()*((($C$5+$G$6)-$G310)*($O$6/($O$5/2)))^2*((($O$6+$G$6)-$G310)/3))*$H$29)-((PI()*((($C$5+$G$6)-$G310)*($O$6/($O$5/2)))^2*(((($C$5+$G$6)-$G310)*($O$6/($O$5/2)))*$AZ$4)/3)*$H$29))),IF('Silo Levels'!$L$11="Pumping",(($D$4*$H$29)+((PI()*(($C$7/2)^2)*(G$6-$G310))*$H$29))+((($D$4+$H$4)/3)*$BG$4)+(((PI()*($C$7/2)^2*(($C$7/2)*$AZ$4))/3)*$H$29),(($D$4*$H$29)+((PI()*(($C$7/2)^2)*($G$6-$G310))*$H$29))+((($D$4+$H$4)/3)*$BG$4)-(((PI()*($C$7/2)^2*(($C$7/2)*$AZ$4))/3)*$H$29)))</f>
        <v>22132.211409703126</v>
      </c>
      <c r="I310" s="73">
        <v>27.9</v>
      </c>
      <c r="J310" s="95">
        <f t="shared" si="45"/>
        <v>188402.7906474901</v>
      </c>
      <c r="K310" s="62">
        <v>27.9</v>
      </c>
      <c r="L310" s="96">
        <f>IF($K310&gt;$G$13,IF('Silo Levels'!$L$12="Pumping",((PI()*((($C$12+$G$13)-$K310)*($O$13/($O$12/2)))^2*((($O$13+$G$13)-$K310))/3)*$L$29)+(((PI()*((($C$12+$G$13)-$K310)*($O$13/($O$12/2)))^2*(((($C$12+$G$13)-$K310)*($O$13/($O$12/2)))*$AZ$5))/3)*$L$29),(((PI()*((($C$12+$G$13)-$K310)*($O$13/($O$12/2)))^2*((($O$13+$G$13)-$K310)/3))*$L$29)-((PI()*((($C$12+$G$13)-$K310)*($O$13/($O$12/2)))^2*(((($C$12+$G$13)-$K310)*($O$13/($O$12/2)))*$AZ$5)/3)*$L$29))),IF('Silo Levels'!$L$12="Pumping",(($D$11*$L$29)+((PI()*(($C$14/2)^2)*($G$13-$K310))*$L$29))+((($D$11+$H$11)/3)*$BF$5)+(((PI()*($C$14/2)^2*(($C$14/2)*$AZ$5))/3)*$L$29),(($D$11*$L$29)+((PI()*(($C$14/2)^2)*($G$13-$K310))*$L$29))+((($D$11+$H$11)/3)*$BF$5)-(((PI()*($C$14/2)^2*(($C$14/2)*$AZ$5))/3)*$L$29)))</f>
        <v>174204.78396789066</v>
      </c>
      <c r="M310" s="73">
        <v>27.9</v>
      </c>
      <c r="N310" s="85">
        <f t="shared" si="39"/>
        <v>104063.00899964725</v>
      </c>
      <c r="O310" s="57">
        <v>27.9</v>
      </c>
      <c r="P310" s="86">
        <f>IF($O310&gt;$G$20,IF('Silo Levels'!$L$13="Pumping",((PI()*((($C$19+$G$20)-$O310)*($O$20/($O$19/2)))^2*((($O$20+$G$20)-$O310))/3)*$P$29)+(((PI()*((($C$19+$G$20)-$O310)*($O$20/($O$19/2)))^2*(((($C$19+$G$20)-$O310)*($O$20/($O$19/2)))*$AZ$6))/3)*$P$29),(((PI()*((($C$19+$G$20)-$O310)*($O$20/($O$19/2)))^2*((($O$20+$G$20)-$O310)/3))*$P$29)-((PI()*((($C$19+$G$20)-$O310)*($O$20/($O$19/2)))^2*(((($C$19+$G$20)-$O310)*($O$20/($O$19/2)))*$AZ$6)/3)*$P$29))),IF('Silo Levels'!$L$13="Pumping",(($D$18*$P$29)+((PI()*(($C$21/2)^2)*($G$20-$O310))*$P$29))+((($D$18+$H$18)/3)*$BE$6)+(((PI()*($C$21/2)^2*(($C$21/2)*$AZ$6))/3)*$P$29),(($D$18*$P$29)+((PI()*(($C$21/2)^2)*($G$20-$O310))*$P$29))+((($D$18+$H$18)/3)*$BE$6)-(((PI()*($C$21/2)^2*(($C$21/2)*$AZ$6))/3)*$P$29)))</f>
        <v>99977.807667622488</v>
      </c>
      <c r="Q310" s="73">
        <v>27.9</v>
      </c>
      <c r="R310" s="85">
        <f t="shared" si="40"/>
        <v>101285.7049498519</v>
      </c>
      <c r="S310" s="57">
        <v>27.9</v>
      </c>
      <c r="T310" s="86">
        <f>IF($S310&gt;$G$20,IF('Silo Levels'!$L$14="Pumping",((PI()*((($C$19+$G$20)-$S310)*($O$20/($O$19/2)))^2*((($O$20+$G$20)-$S310))/3)*$T$29)+(((PI()*((($C$19+$G$20)-$S310)*($O$20/($O$19/2)))^2*(((($C$19+$G$20)-$S310)*($O$20/($O$19/2)))*$AZ$7))/3)*$T$29),(((PI()*((($C$19+$G$20)-$S310)*($O$20/($O$19/2)))^2*((($O$20+$G$20)-$S310)/3))*$T$29)-((PI()*((($C$19+$G$20)-$S310)*($O$20/($O$19/2)))^2*(((($C$19+$G$20)-$S310)*($O$20/($O$19/2)))*$AZ$7)/3)*$T$29))),IF('Silo Levels'!$L$14="Pumping",(($D$18*$T$29)+((PI()*(($C$21/2)^2)*($G$20-$S310))*$T$29))+((($D$18+$H$18)/3)*$BE$7)+(((PI()*($C$21/2)^2*(($C$21/2)*$AZ$7))/3)*$T$29),(($D$18*$T$29)+((PI()*(($C$21/2)^2)*($G$20-$S310))*$T$29))+((($D$18+$H$18)/3)*$BE$7)-(((PI()*($C$21/2)^2*(($C$21/2)*$AZ$7))/3)*$T$29)))</f>
        <v>97311.643478723039</v>
      </c>
      <c r="U310" s="73">
        <v>27.9</v>
      </c>
      <c r="V310" s="85">
        <f t="shared" si="41"/>
        <v>98720.963949184923</v>
      </c>
      <c r="W310" s="57">
        <v>27.9</v>
      </c>
      <c r="X310" s="86">
        <f>IF($W310&gt;$G$20,IF('Silo Levels'!$L$15="Pumping",((PI()*((($C$19+$G$20)-$W310)*($O$20/($O$19/2)))^2*((($O$20+$G$20)-$W310))/3)*$X$29)+(((PI()*((($C$19+$G$20)-$W310)*($O$20/($O$19/2)))^2*(((($C$19+$G$20)-$W310)*($O$20/($O$19/2)))*$AZ$8))/3)*$X$29),(((PI()*((($C$19+$G$20)-$W310)*($O$20/($O$19/2)))^2*((($O$20+$G$20)-$W310)/3))*$X$29)-((PI()*((($C$19+$G$20)-$W310)*($O$20/($O$19/2)))^2*(((($C$19+$G$20)-$W310)*($O$20/($O$19/2)))*$AZ$8)/3)*$X$29))),IF('Silo Levels'!$L$15="Pumping",(($D$18*$X$29)+((PI()*(($C$21/2)^2)*($G$20-$W310))*$X$29))+((($D$18+$H$18)/3)*$BE$8)+(((PI()*($C$21/2)^2*(($C$21/2)*$AZ$8))/3)*$X$29),(($D$18*$X$29)+((PI()*(($C$21/2)^2)*($G$20-$W310))*$X$29))+((($D$18+$H$18)/3)*$BE$8)-(((PI()*($C$21/2)^2*(($C$21/2)*$AZ$8))/3)*$X$29)))</f>
        <v>94849.536166315418</v>
      </c>
      <c r="Y310" s="73">
        <v>27.9</v>
      </c>
      <c r="Z310" s="85">
        <f t="shared" si="42"/>
        <v>97191.069371905905</v>
      </c>
      <c r="AA310" s="57">
        <v>27.9</v>
      </c>
      <c r="AB310" s="86">
        <f>IF($AA310&gt;$G$20,IF('Silo Levels'!$L$16="Pumping",((PI()*((($C$19+$G$20)-$AA310)*($O$20/($O$19/2)))^2*((($O$20+$G$20)-$AA310))/3)*$AB$29)+(((PI()*((($C$19+$G$20)-$AA310)*($O$20/($O$19/2)))^2*(((($C$19+$G$20)-$AA310)*($O$20/($O$19/2)))*$AZ$9))/3)*$AB$29),(((PI()*((($C$19+$G$20)-$AA310)*($O$20/($O$19/2)))^2*((($O$20+$G$20)-$AA310)/3))*$AB$29)-((PI()*((($C$19+$G$20)-$AA310)*($O$20/($O$19/2)))^2*(((($C$19+$G$20)-$AA310)*($O$20/($O$19/2)))*$AZ$9)/3)*$AB$29))),IF('Silo Levels'!$L$16="Pumping",(($D$18*$AB$29)+((PI()*(($C$21/2)^2)*($G$20-$AA310))*$AB$29))+((($D$18+$H$18)/3)*$BE$9)+(((PI()*($C$21/2)^2*(($C$21/2)*$AZ$9))/3)*$AB$29),(($D$18*$AB$29)+((PI()*(($C$21/2)^2)*($G$20-$AA310))*$AB$29))+((($D$18+$H$18)/3)*$BE$9)-(((PI()*($C$21/2)^2*(($C$21/2)*$AZ$9))/3)*$AB$29)))</f>
        <v>93380.863647354694</v>
      </c>
      <c r="AC310" s="73">
        <v>27.9</v>
      </c>
      <c r="AD310" s="85">
        <f t="shared" si="43"/>
        <v>96639.524197062347</v>
      </c>
      <c r="AE310" s="57">
        <v>27.9</v>
      </c>
      <c r="AF310" s="86">
        <f>IF($AE310&gt;$G$20,IF('Silo Levels'!$L$17="Pumping",((PI()*((($C$19+$G$20)-$AE310)*($O$20/($O$19/2)))^2*((($O$20+$G$20)-$AE310))/3)*$AF$29)+(((PI()*((($C$19+$G$20)-$AE310)*($O$20/($O$19/2)))^2*(((($C$19+$G$20)-$AE310)*($O$20/($O$19/2)))*$AZ$10))/3)*$AF$29),(((PI()*((($C$19+$G$20)-$AE310)*($O$20/($O$19/2)))^2*((($O$20+$G$20)-$AE310)/3))*$AF$29)-((PI()*((($C$19+$G$20)-$AE310)*($O$20/($O$19/2)))^2*(((($C$19+$G$20)-$AE310)*($O$20/($O$19/2)))*$AZ$10)/3)*$AF$29))),IF('Silo Levels'!$L$17="Pumping",(($D$18*$AF$29)+((PI()*(($C$21/2)^2)*($G$20-$AE310))*$AF$29))+((($D$18+$H$18)/3)*$BE$10)+(((PI()*($C$21/2)^2*(($C$21/2)*$AZ$10))/3)*$AF$29),(($D$18*$AF$29)+((PI()*(($C$21/2)^2)*($G$20-$AE310))*$AF$29))+((($D$18+$H$18)/3)*$BE$10)-(((PI()*($C$21/2)^2*(($C$21/2)*$AZ$10))/3)*$AF$29)))</f>
        <v>92851.389752036484</v>
      </c>
      <c r="AG310" s="73">
        <v>27.9</v>
      </c>
      <c r="AH310" s="85">
        <f t="shared" si="44"/>
        <v>97070.803436214876</v>
      </c>
      <c r="AI310" s="57">
        <v>27.9</v>
      </c>
      <c r="AJ310" s="86">
        <f>IF($AI310&gt;$G$20,IF('Silo Levels'!$L$18="Pumping",((PI()*((($C$19+$G$20)-$AI310)*($O$20/($O$19/2)))^2*((($O$20+$G$20)-$AI310))/3)*$AJ$29)+(((PI()*((($C$19+$G$20)-$AI310)*($O$20/($O$19/2)))^2*(((($C$19+$G$20)-$AI310)*($O$20/($O$19/2)))*$AZ$11))/3)*$AJ$29),(((PI()*((($C$19+$G$20)-$AI310)*($O$20/($O$19/2)))^2*((($O$20+$G$20)-$AI310)/3))*$AJ$29)-((PI()*((($C$19+$G$20)-$AI310)*($O$20/($O$19/2)))^2*(((($C$19+$G$20)-$AI310)*($O$20/($O$19/2)))*$AZ$11)/3)*$AJ$29))),IF('Silo Levels'!$L$18="Pumping",(($D$18*$AJ$29)+((PI()*(($C$21/2)^2)*($G$20-$AI310))*$AJ$29))+((($D$18+$H$18)/3)*$BE$11)+(((PI()*($C$21/2)^2*(($C$21/2)*$AZ$11))/3)*$AJ$29),(($D$18*$AJ$29)+((PI()*(($C$21/2)^2)*($G$20-$AI310))*$AJ$29))+((($D$18+$H$18)/3)*$BE$11)-(((PI()*($C$21/2)^2*(($C$21/2)*$AZ$11))/3)*$AJ$29)))</f>
        <v>93265.410414602768</v>
      </c>
    </row>
    <row r="311" spans="1:36" x14ac:dyDescent="0.3">
      <c r="A311" s="48">
        <v>28</v>
      </c>
      <c r="B311" s="92">
        <f t="shared" si="37"/>
        <v>28004.433257897661</v>
      </c>
      <c r="C311" s="66">
        <v>28</v>
      </c>
      <c r="D311" s="67">
        <f>IF($C311&gt;$G$6,IF('Silo Levels'!$L$10="Pumping",((PI()*((($C$5+$G$6)-$C311)*($O$6/($O$5/2)))^2*((($O$6+$G$6)-$C311))/3)*$D$29)+(((PI()*((($C$5+$G$6)-$C311)*($O$6/($O$5/2)))^2*(((($C$5+$G$6)-$C311)*($O$6/($O$5/2)))*$AZ$3))/3)*$D$29),(((PI()*((($C$5+$G$6)-$C311)*($O$6/($O$5/2)))^2*((($O$6+$G$6)-$C311)/3))*$D$29)-((PI()*((($C$5+$G$6)-$C311)*($O$6/($O$5/2)))^2*(((($C$5+$G$6)-$C311)*($O$6/($O$5/2)))*$AZ$3)/3)*$D$29))),IF('Silo Levels'!$L$10="Pumping",(($D$4*$D$29)+((PI()*(($C$7/2)^2)*(G$6-$C311))*$D$29))+((($D$4+$H$4)/3)*$BG$3)+(((PI()*($C$7/2)^2*(($C$7/2)*$AZ$3))/3)*$D$29),(($D$4*$D$29)+((PI()*(($C$7/2)^2)*($G$6-$C311))*$D$29))+((($D$4+$H$4)/3)*$BG$3)-(((PI()*($C$7/2)^2*(($C$7/2)*$AZ$3))/3)*$D$29)))</f>
        <v>24948.926508191464</v>
      </c>
      <c r="E311" s="73">
        <v>28</v>
      </c>
      <c r="F311" s="92">
        <f t="shared" si="38"/>
        <v>24414.121301756932</v>
      </c>
      <c r="G311" s="66">
        <v>28</v>
      </c>
      <c r="H311" s="67">
        <f>IF($G311&gt;$G$6,IF('Silo Levels'!$L$11="Pumping",((PI()*((($C$5+$G$6)-$G311)*($O$6/($O$5/2)))^2*((($O$6+$G$6)-$G311))/3)*$H$29)+(((PI()*((($C$5+$G$6)-$G311)*($O$6/($O$5/2)))^2*(((($C$5+$G$6)-$G311)*($O$6/($O$5/2)))*$AZ$4))/3)*$H$29),(((PI()*((($C$5+$G$6)-$G311)*($O$6/($O$5/2)))^2*((($O$6+$G$6)-$G311)/3))*$H$29)-((PI()*((($C$5+$G$6)-$G311)*($O$6/($O$5/2)))^2*(((($C$5+$G$6)-$G311)*($O$6/($O$5/2)))*$AZ$4)/3)*$H$29))),IF('Silo Levels'!$L$11="Pumping",(($D$4*$H$29)+((PI()*(($C$7/2)^2)*(G$6-$G311))*$H$29))+((($D$4+$H$4)/3)*$BG$4)+(((PI()*($C$7/2)^2*(($C$7/2)*$AZ$4))/3)*$H$29),(($D$4*$H$29)+((PI()*(($C$7/2)^2)*($G$6-$G311))*$H$29))+((($D$4+$H$4)/3)*$BG$4)-(((PI()*($C$7/2)^2*(($C$7/2)*$AZ$4))/3)*$H$29)))</f>
        <v>21750.346186628452</v>
      </c>
      <c r="I311" s="73">
        <v>28</v>
      </c>
      <c r="J311" s="95">
        <f t="shared" si="45"/>
        <v>187483.82581385903</v>
      </c>
      <c r="K311" s="62">
        <v>28</v>
      </c>
      <c r="L311" s="96">
        <f>IF($K311&gt;$G$13,IF('Silo Levels'!$L$12="Pumping",((PI()*((($C$12+$G$13)-$K311)*($O$13/($O$12/2)))^2*((($O$13+$G$13)-$K311))/3)*$L$29)+(((PI()*((($C$12+$G$13)-$K311)*($O$13/($O$12/2)))^2*(((($C$12+$G$13)-$K311)*($O$13/($O$12/2)))*$AZ$5))/3)*$L$29),(((PI()*((($C$12+$G$13)-$K311)*($O$13/($O$12/2)))^2*((($O$13+$G$13)-$K311)/3))*$L$29)-((PI()*((($C$12+$G$13)-$K311)*($O$13/($O$12/2)))^2*(((($C$12+$G$13)-$K311)*($O$13/($O$12/2)))*$AZ$5)/3)*$L$29))),IF('Silo Levels'!$L$12="Pumping",(($D$11*$L$29)+((PI()*(($C$14/2)^2)*($G$13-$K311))*$L$29))+((($D$11+$H$11)/3)*$BF$5)+(((PI()*($C$14/2)^2*(($C$14/2)*$AZ$5))/3)*$L$29),(($D$11*$L$29)+((PI()*(($C$14/2)^2)*($G$13-$K311))*$L$29))+((($D$11+$H$11)/3)*$BF$5)-(((PI()*($C$14/2)^2*(($C$14/2)*$AZ$5))/3)*$L$29)))</f>
        <v>173285.8191342596</v>
      </c>
      <c r="M311" s="73">
        <v>28</v>
      </c>
      <c r="N311" s="85">
        <f t="shared" si="39"/>
        <v>103653.0654513465</v>
      </c>
      <c r="O311" s="57">
        <v>28</v>
      </c>
      <c r="P311" s="86">
        <f>IF($O311&gt;$G$20,IF('Silo Levels'!$L$13="Pumping",((PI()*((($C$19+$G$20)-$O311)*($O$20/($O$19/2)))^2*((($O$20+$G$20)-$O311))/3)*$P$29)+(((PI()*((($C$19+$G$20)-$O311)*($O$20/($O$19/2)))^2*(((($C$19+$G$20)-$O311)*($O$20/($O$19/2)))*$AZ$6))/3)*$P$29),(((PI()*((($C$19+$G$20)-$O311)*($O$20/($O$19/2)))^2*((($O$20+$G$20)-$O311)/3))*$P$29)-((PI()*((($C$19+$G$20)-$O311)*($O$20/($O$19/2)))^2*(((($C$19+$G$20)-$O311)*($O$20/($O$19/2)))*$AZ$6)/3)*$P$29))),IF('Silo Levels'!$L$13="Pumping",(($D$18*$P$29)+((PI()*(($C$21/2)^2)*($G$20-$O311))*$P$29))+((($D$18+$H$18)/3)*$BE$6)+(((PI()*($C$21/2)^2*(($C$21/2)*$AZ$6))/3)*$P$29),(($D$18*$P$29)+((PI()*(($C$21/2)^2)*($G$20-$O311))*$P$29))+((($D$18+$H$18)/3)*$BE$6)-(((PI()*($C$21/2)^2*(($C$21/2)*$AZ$6))/3)*$P$29)))</f>
        <v>99567.864119321734</v>
      </c>
      <c r="Q311" s="73">
        <v>28</v>
      </c>
      <c r="R311" s="85">
        <f t="shared" si="40"/>
        <v>100886.91411233095</v>
      </c>
      <c r="S311" s="57">
        <v>28</v>
      </c>
      <c r="T311" s="86">
        <f>IF($S311&gt;$G$20,IF('Silo Levels'!$L$14="Pumping",((PI()*((($C$19+$G$20)-$S311)*($O$20/($O$19/2)))^2*((($O$20+$G$20)-$S311))/3)*$T$29)+(((PI()*((($C$19+$G$20)-$S311)*($O$20/($O$19/2)))^2*(((($C$19+$G$20)-$S311)*($O$20/($O$19/2)))*$AZ$7))/3)*$T$29),(((PI()*((($C$19+$G$20)-$S311)*($O$20/($O$19/2)))^2*((($O$20+$G$20)-$S311)/3))*$T$29)-((PI()*((($C$19+$G$20)-$S311)*($O$20/($O$19/2)))^2*(((($C$19+$G$20)-$S311)*($O$20/($O$19/2)))*$AZ$7)/3)*$T$29))),IF('Silo Levels'!$L$14="Pumping",(($D$18*$T$29)+((PI()*(($C$21/2)^2)*($G$20-$S311))*$T$29))+((($D$18+$H$18)/3)*$BE$7)+(((PI()*($C$21/2)^2*(($C$21/2)*$AZ$7))/3)*$T$29),(($D$18*$T$29)+((PI()*(($C$21/2)^2)*($G$20-$S311))*$T$29))+((($D$18+$H$18)/3)*$BE$7)-(((PI()*($C$21/2)^2*(($C$21/2)*$AZ$7))/3)*$T$29)))</f>
        <v>96912.852641202087</v>
      </c>
      <c r="U311" s="73">
        <v>28</v>
      </c>
      <c r="V311" s="85">
        <f t="shared" si="41"/>
        <v>98332.472241356896</v>
      </c>
      <c r="W311" s="57">
        <v>28</v>
      </c>
      <c r="X311" s="86">
        <f>IF($W311&gt;$G$20,IF('Silo Levels'!$L$15="Pumping",((PI()*((($C$19+$G$20)-$W311)*($O$20/($O$19/2)))^2*((($O$20+$G$20)-$W311))/3)*$X$29)+(((PI()*((($C$19+$G$20)-$W311)*($O$20/($O$19/2)))^2*(((($C$19+$G$20)-$W311)*($O$20/($O$19/2)))*$AZ$8))/3)*$X$29),(((PI()*((($C$19+$G$20)-$W311)*($O$20/($O$19/2)))^2*((($O$20+$G$20)-$W311)/3))*$X$29)-((PI()*((($C$19+$G$20)-$W311)*($O$20/($O$19/2)))^2*(((($C$19+$G$20)-$W311)*($O$20/($O$19/2)))*$AZ$8)/3)*$X$29))),IF('Silo Levels'!$L$15="Pumping",(($D$18*$X$29)+((PI()*(($C$21/2)^2)*($G$20-$W311))*$X$29))+((($D$18+$H$18)/3)*$BE$8)+(((PI()*($C$21/2)^2*(($C$21/2)*$AZ$8))/3)*$X$29),(($D$18*$X$29)+((PI()*(($C$21/2)^2)*($G$20-$W311))*$X$29))+((($D$18+$H$18)/3)*$BE$8)-(((PI()*($C$21/2)^2*(($C$21/2)*$AZ$8))/3)*$X$29)))</f>
        <v>94461.044458487391</v>
      </c>
      <c r="Y311" s="73">
        <v>28</v>
      </c>
      <c r="Z311" s="85">
        <f t="shared" si="42"/>
        <v>96808.721201637338</v>
      </c>
      <c r="AA311" s="57">
        <v>28</v>
      </c>
      <c r="AB311" s="86">
        <f>IF($AA311&gt;$G$20,IF('Silo Levels'!$L$16="Pumping",((PI()*((($C$19+$G$20)-$AA311)*($O$20/($O$19/2)))^2*((($O$20+$G$20)-$AA311))/3)*$AB$29)+(((PI()*((($C$19+$G$20)-$AA311)*($O$20/($O$19/2)))^2*(((($C$19+$G$20)-$AA311)*($O$20/($O$19/2)))*$AZ$9))/3)*$AB$29),(((PI()*((($C$19+$G$20)-$AA311)*($O$20/($O$19/2)))^2*((($O$20+$G$20)-$AA311)/3))*$AB$29)-((PI()*((($C$19+$G$20)-$AA311)*($O$20/($O$19/2)))^2*(((($C$19+$G$20)-$AA311)*($O$20/($O$19/2)))*$AZ$9)/3)*$AB$29))),IF('Silo Levels'!$L$16="Pumping",(($D$18*$AB$29)+((PI()*(($C$21/2)^2)*($G$20-$AA311))*$AB$29))+((($D$18+$H$18)/3)*$BE$9)+(((PI()*($C$21/2)^2*(($C$21/2)*$AZ$9))/3)*$AB$29),(($D$18*$AB$29)+((PI()*(($C$21/2)^2)*($G$20-$AA311))*$AB$29))+((($D$18+$H$18)/3)*$BE$9)-(((PI()*($C$21/2)^2*(($C$21/2)*$AZ$9))/3)*$AB$29)))</f>
        <v>92998.515477086126</v>
      </c>
      <c r="AC311" s="73">
        <v>28</v>
      </c>
      <c r="AD311" s="85">
        <f t="shared" si="43"/>
        <v>96259.390845087619</v>
      </c>
      <c r="AE311" s="57">
        <v>28</v>
      </c>
      <c r="AF311" s="86">
        <f>IF($AE311&gt;$G$20,IF('Silo Levels'!$L$17="Pumping",((PI()*((($C$19+$G$20)-$AE311)*($O$20/($O$19/2)))^2*((($O$20+$G$20)-$AE311))/3)*$AF$29)+(((PI()*((($C$19+$G$20)-$AE311)*($O$20/($O$19/2)))^2*(((($C$19+$G$20)-$AE311)*($O$20/($O$19/2)))*$AZ$10))/3)*$AF$29),(((PI()*((($C$19+$G$20)-$AE311)*($O$20/($O$19/2)))^2*((($O$20+$G$20)-$AE311)/3))*$AF$29)-((PI()*((($C$19+$G$20)-$AE311)*($O$20/($O$19/2)))^2*(((($C$19+$G$20)-$AE311)*($O$20/($O$19/2)))*$AZ$10)/3)*$AF$29))),IF('Silo Levels'!$L$17="Pumping",(($D$18*$AF$29)+((PI()*(($C$21/2)^2)*($G$20-$AE311))*$AF$29))+((($D$18+$H$18)/3)*$BE$10)+(((PI()*($C$21/2)^2*(($C$21/2)*$AZ$10))/3)*$AF$29),(($D$18*$AF$29)+((PI()*(($C$21/2)^2)*($G$20-$AE311))*$AF$29))+((($D$18+$H$18)/3)*$BE$10)-(((PI()*($C$21/2)^2*(($C$21/2)*$AZ$10))/3)*$AF$29)))</f>
        <v>92471.256400061757</v>
      </c>
      <c r="AG311" s="73">
        <v>28</v>
      </c>
      <c r="AH311" s="85">
        <f t="shared" si="44"/>
        <v>96688.938213140194</v>
      </c>
      <c r="AI311" s="57">
        <v>28</v>
      </c>
      <c r="AJ311" s="86">
        <f>IF($AI311&gt;$G$20,IF('Silo Levels'!$L$18="Pumping",((PI()*((($C$19+$G$20)-$AI311)*($O$20/($O$19/2)))^2*((($O$20+$G$20)-$AI311))/3)*$AJ$29)+(((PI()*((($C$19+$G$20)-$AI311)*($O$20/($O$19/2)))^2*(((($C$19+$G$20)-$AI311)*($O$20/($O$19/2)))*$AZ$11))/3)*$AJ$29),(((PI()*((($C$19+$G$20)-$AI311)*($O$20/($O$19/2)))^2*((($O$20+$G$20)-$AI311)/3))*$AJ$29)-((PI()*((($C$19+$G$20)-$AI311)*($O$20/($O$19/2)))^2*(((($C$19+$G$20)-$AI311)*($O$20/($O$19/2)))*$AZ$11)/3)*$AJ$29))),IF('Silo Levels'!$L$18="Pumping",(($D$18*$AJ$29)+((PI()*(($C$21/2)^2)*($G$20-$AI311))*$AJ$29))+((($D$18+$H$18)/3)*$BE$11)+(((PI()*($C$21/2)^2*(($C$21/2)*$AZ$11))/3)*$AJ$29),(($D$18*$AJ$29)+((PI()*(($C$21/2)^2)*($G$20-$AI311))*$AJ$29))+((($D$18+$H$18)/3)*$BE$11)-(((PI()*($C$21/2)^2*(($C$21/2)*$AZ$11))/3)*$AJ$29)))</f>
        <v>92883.545191528086</v>
      </c>
    </row>
    <row r="312" spans="1:36" x14ac:dyDescent="0.3">
      <c r="A312" s="48">
        <v>28.1</v>
      </c>
      <c r="B312" s="92">
        <f t="shared" si="37"/>
        <v>27566.411384370833</v>
      </c>
      <c r="C312" s="66">
        <v>28.1</v>
      </c>
      <c r="D312" s="67">
        <f>IF($C312&gt;$G$6,IF('Silo Levels'!$L$10="Pumping",((PI()*((($C$5+$G$6)-$C312)*($O$6/($O$5/2)))^2*((($O$6+$G$6)-$C312))/3)*$D$29)+(((PI()*((($C$5+$G$6)-$C312)*($O$6/($O$5/2)))^2*(((($C$5+$G$6)-$C312)*($O$6/($O$5/2)))*$AZ$3))/3)*$D$29),(((PI()*((($C$5+$G$6)-$C312)*($O$6/($O$5/2)))^2*((($O$6+$G$6)-$C312)/3))*$D$29)-((PI()*((($C$5+$G$6)-$C312)*($O$6/($O$5/2)))^2*(((($C$5+$G$6)-$C312)*($O$6/($O$5/2)))*$AZ$3)/3)*$D$29))),IF('Silo Levels'!$L$10="Pumping",(($D$4*$D$29)+((PI()*(($C$7/2)^2)*(G$6-$C312))*$D$29))+((($D$4+$H$4)/3)*$BG$3)+(((PI()*($C$7/2)^2*(($C$7/2)*$AZ$3))/3)*$D$29),(($D$4*$D$29)+((PI()*(($C$7/2)^2)*($G$6-$C312))*$D$29))+((($D$4+$H$4)/3)*$BG$3)-(((PI()*($C$7/2)^2*(($C$7/2)*$AZ$3))/3)*$D$29)))</f>
        <v>24510.904634664636</v>
      </c>
      <c r="E312" s="73">
        <v>28.1</v>
      </c>
      <c r="F312" s="92">
        <f t="shared" si="38"/>
        <v>24032.256078682265</v>
      </c>
      <c r="G312" s="66">
        <v>28.1</v>
      </c>
      <c r="H312" s="67">
        <f>IF($G312&gt;$G$6,IF('Silo Levels'!$L$11="Pumping",((PI()*((($C$5+$G$6)-$G312)*($O$6/($O$5/2)))^2*((($O$6+$G$6)-$G312))/3)*$H$29)+(((PI()*((($C$5+$G$6)-$G312)*($O$6/($O$5/2)))^2*(((($C$5+$G$6)-$G312)*($O$6/($O$5/2)))*$AZ$4))/3)*$H$29),(((PI()*((($C$5+$G$6)-$G312)*($O$6/($O$5/2)))^2*((($O$6+$G$6)-$G312)/3))*$H$29)-((PI()*((($C$5+$G$6)-$G312)*($O$6/($O$5/2)))^2*(((($C$5+$G$6)-$G312)*($O$6/($O$5/2)))*$AZ$4)/3)*$H$29))),IF('Silo Levels'!$L$11="Pumping",(($D$4*$H$29)+((PI()*(($C$7/2)^2)*(G$6-$G312))*$H$29))+((($D$4+$H$4)/3)*$BG$4)+(((PI()*($C$7/2)^2*(($C$7/2)*$AZ$4))/3)*$H$29),(($D$4*$H$29)+((PI()*(($C$7/2)^2)*($G$6-$G312))*$H$29))+((($D$4+$H$4)/3)*$BG$4)-(((PI()*($C$7/2)^2*(($C$7/2)*$AZ$4))/3)*$H$29)))</f>
        <v>21368.480963553786</v>
      </c>
      <c r="I312" s="73">
        <v>28.1</v>
      </c>
      <c r="J312" s="95">
        <f t="shared" si="45"/>
        <v>186564.86098022797</v>
      </c>
      <c r="K312" s="62">
        <v>28.1</v>
      </c>
      <c r="L312" s="96">
        <f>IF($K312&gt;$G$13,IF('Silo Levels'!$L$12="Pumping",((PI()*((($C$12+$G$13)-$K312)*($O$13/($O$12/2)))^2*((($O$13+$G$13)-$K312))/3)*$L$29)+(((PI()*((($C$12+$G$13)-$K312)*($O$13/($O$12/2)))^2*(((($C$12+$G$13)-$K312)*($O$13/($O$12/2)))*$AZ$5))/3)*$L$29),(((PI()*((($C$12+$G$13)-$K312)*($O$13/($O$12/2)))^2*((($O$13+$G$13)-$K312)/3))*$L$29)-((PI()*((($C$12+$G$13)-$K312)*($O$13/($O$12/2)))^2*(((($C$12+$G$13)-$K312)*($O$13/($O$12/2)))*$AZ$5)/3)*$L$29))),IF('Silo Levels'!$L$12="Pumping",(($D$11*$L$29)+((PI()*(($C$14/2)^2)*($G$13-$K312))*$L$29))+((($D$11+$H$11)/3)*$BF$5)+(((PI()*($C$14/2)^2*(($C$14/2)*$AZ$5))/3)*$L$29),(($D$11*$L$29)+((PI()*(($C$14/2)^2)*($G$13-$K312))*$L$29))+((($D$11+$H$11)/3)*$BF$5)-(((PI()*($C$14/2)^2*(($C$14/2)*$AZ$5))/3)*$L$29)))</f>
        <v>172366.85430062853</v>
      </c>
      <c r="M312" s="73">
        <v>28.1</v>
      </c>
      <c r="N312" s="85">
        <f t="shared" si="39"/>
        <v>103243.12190304576</v>
      </c>
      <c r="O312" s="57">
        <v>28.1</v>
      </c>
      <c r="P312" s="86">
        <f>IF($O312&gt;$G$20,IF('Silo Levels'!$L$13="Pumping",((PI()*((($C$19+$G$20)-$O312)*($O$20/($O$19/2)))^2*((($O$20+$G$20)-$O312))/3)*$P$29)+(((PI()*((($C$19+$G$20)-$O312)*($O$20/($O$19/2)))^2*(((($C$19+$G$20)-$O312)*($O$20/($O$19/2)))*$AZ$6))/3)*$P$29),(((PI()*((($C$19+$G$20)-$O312)*($O$20/($O$19/2)))^2*((($O$20+$G$20)-$O312)/3))*$P$29)-((PI()*((($C$19+$G$20)-$O312)*($O$20/($O$19/2)))^2*(((($C$19+$G$20)-$O312)*($O$20/($O$19/2)))*$AZ$6)/3)*$P$29))),IF('Silo Levels'!$L$13="Pumping",(($D$18*$P$29)+((PI()*(($C$21/2)^2)*($G$20-$O312))*$P$29))+((($D$18+$H$18)/3)*$BE$6)+(((PI()*($C$21/2)^2*(($C$21/2)*$AZ$6))/3)*$P$29),(($D$18*$P$29)+((PI()*(($C$21/2)^2)*($G$20-$O312))*$P$29))+((($D$18+$H$18)/3)*$BE$6)-(((PI()*($C$21/2)^2*(($C$21/2)*$AZ$6))/3)*$P$29)))</f>
        <v>99157.920571020994</v>
      </c>
      <c r="Q312" s="73">
        <v>28.1</v>
      </c>
      <c r="R312" s="85">
        <f t="shared" si="40"/>
        <v>100488.12327481002</v>
      </c>
      <c r="S312" s="57">
        <v>28.1</v>
      </c>
      <c r="T312" s="86">
        <f>IF($S312&gt;$G$20,IF('Silo Levels'!$L$14="Pumping",((PI()*((($C$19+$G$20)-$S312)*($O$20/($O$19/2)))^2*((($O$20+$G$20)-$S312))/3)*$T$29)+(((PI()*((($C$19+$G$20)-$S312)*($O$20/($O$19/2)))^2*(((($C$19+$G$20)-$S312)*($O$20/($O$19/2)))*$AZ$7))/3)*$T$29),(((PI()*((($C$19+$G$20)-$S312)*($O$20/($O$19/2)))^2*((($O$20+$G$20)-$S312)/3))*$T$29)-((PI()*((($C$19+$G$20)-$S312)*($O$20/($O$19/2)))^2*(((($C$19+$G$20)-$S312)*($O$20/($O$19/2)))*$AZ$7)/3)*$T$29))),IF('Silo Levels'!$L$14="Pumping",(($D$18*$T$29)+((PI()*(($C$21/2)^2)*($G$20-$S312))*$T$29))+((($D$18+$H$18)/3)*$BE$7)+(((PI()*($C$21/2)^2*(($C$21/2)*$AZ$7))/3)*$T$29),(($D$18*$T$29)+((PI()*(($C$21/2)^2)*($G$20-$S312))*$T$29))+((($D$18+$H$18)/3)*$BE$7)-(((PI()*($C$21/2)^2*(($C$21/2)*$AZ$7))/3)*$T$29)))</f>
        <v>96514.06180368115</v>
      </c>
      <c r="U312" s="73">
        <v>28.1</v>
      </c>
      <c r="V312" s="85">
        <f t="shared" si="41"/>
        <v>97943.980533528884</v>
      </c>
      <c r="W312" s="57">
        <v>28.1</v>
      </c>
      <c r="X312" s="86">
        <f>IF($W312&gt;$G$20,IF('Silo Levels'!$L$15="Pumping",((PI()*((($C$19+$G$20)-$W312)*($O$20/($O$19/2)))^2*((($O$20+$G$20)-$W312))/3)*$X$29)+(((PI()*((($C$19+$G$20)-$W312)*($O$20/($O$19/2)))^2*(((($C$19+$G$20)-$W312)*($O$20/($O$19/2)))*$AZ$8))/3)*$X$29),(((PI()*((($C$19+$G$20)-$W312)*($O$20/($O$19/2)))^2*((($O$20+$G$20)-$W312)/3))*$X$29)-((PI()*((($C$19+$G$20)-$W312)*($O$20/($O$19/2)))^2*(((($C$19+$G$20)-$W312)*($O$20/($O$19/2)))*$AZ$8)/3)*$X$29))),IF('Silo Levels'!$L$15="Pumping",(($D$18*$X$29)+((PI()*(($C$21/2)^2)*($G$20-$W312))*$X$29))+((($D$18+$H$18)/3)*$BE$8)+(((PI()*($C$21/2)^2*(($C$21/2)*$AZ$8))/3)*$X$29),(($D$18*$X$29)+((PI()*(($C$21/2)^2)*($G$20-$W312))*$X$29))+((($D$18+$H$18)/3)*$BE$8)-(((PI()*($C$21/2)^2*(($C$21/2)*$AZ$8))/3)*$X$29)))</f>
        <v>94072.552750659379</v>
      </c>
      <c r="Y312" s="73">
        <v>28.1</v>
      </c>
      <c r="Z312" s="85">
        <f t="shared" si="42"/>
        <v>96426.373031368785</v>
      </c>
      <c r="AA312" s="57">
        <v>28.1</v>
      </c>
      <c r="AB312" s="86">
        <f>IF($AA312&gt;$G$20,IF('Silo Levels'!$L$16="Pumping",((PI()*((($C$19+$G$20)-$AA312)*($O$20/($O$19/2)))^2*((($O$20+$G$20)-$AA312))/3)*$AB$29)+(((PI()*((($C$19+$G$20)-$AA312)*($O$20/($O$19/2)))^2*(((($C$19+$G$20)-$AA312)*($O$20/($O$19/2)))*$AZ$9))/3)*$AB$29),(((PI()*((($C$19+$G$20)-$AA312)*($O$20/($O$19/2)))^2*((($O$20+$G$20)-$AA312)/3))*$AB$29)-((PI()*((($C$19+$G$20)-$AA312)*($O$20/($O$19/2)))^2*(((($C$19+$G$20)-$AA312)*($O$20/($O$19/2)))*$AZ$9)/3)*$AB$29))),IF('Silo Levels'!$L$16="Pumping",(($D$18*$AB$29)+((PI()*(($C$21/2)^2)*($G$20-$AA312))*$AB$29))+((($D$18+$H$18)/3)*$BE$9)+(((PI()*($C$21/2)^2*(($C$21/2)*$AZ$9))/3)*$AB$29),(($D$18*$AB$29)+((PI()*(($C$21/2)^2)*($G$20-$AA312))*$AB$29))+((($D$18+$H$18)/3)*$BE$9)-(((PI()*($C$21/2)^2*(($C$21/2)*$AZ$9))/3)*$AB$29)))</f>
        <v>92616.167306817573</v>
      </c>
      <c r="AC312" s="73">
        <v>28.1</v>
      </c>
      <c r="AD312" s="85">
        <f t="shared" si="43"/>
        <v>95879.257493112906</v>
      </c>
      <c r="AE312" s="57">
        <v>28.1</v>
      </c>
      <c r="AF312" s="86">
        <f>IF($AE312&gt;$G$20,IF('Silo Levels'!$L$17="Pumping",((PI()*((($C$19+$G$20)-$AE312)*($O$20/($O$19/2)))^2*((($O$20+$G$20)-$AE312))/3)*$AF$29)+(((PI()*((($C$19+$G$20)-$AE312)*($O$20/($O$19/2)))^2*(((($C$19+$G$20)-$AE312)*($O$20/($O$19/2)))*$AZ$10))/3)*$AF$29),(((PI()*((($C$19+$G$20)-$AE312)*($O$20/($O$19/2)))^2*((($O$20+$G$20)-$AE312)/3))*$AF$29)-((PI()*((($C$19+$G$20)-$AE312)*($O$20/($O$19/2)))^2*(((($C$19+$G$20)-$AE312)*($O$20/($O$19/2)))*$AZ$10)/3)*$AF$29))),IF('Silo Levels'!$L$17="Pumping",(($D$18*$AF$29)+((PI()*(($C$21/2)^2)*($G$20-$AE312))*$AF$29))+((($D$18+$H$18)/3)*$BE$10)+(((PI()*($C$21/2)^2*(($C$21/2)*$AZ$10))/3)*$AF$29),(($D$18*$AF$29)+((PI()*(($C$21/2)^2)*($G$20-$AE312))*$AF$29))+((($D$18+$H$18)/3)*$BE$10)-(((PI()*($C$21/2)^2*(($C$21/2)*$AZ$10))/3)*$AF$29)))</f>
        <v>92091.123048087044</v>
      </c>
      <c r="AG312" s="73">
        <v>28.1</v>
      </c>
      <c r="AH312" s="85">
        <f t="shared" si="44"/>
        <v>96307.072990065542</v>
      </c>
      <c r="AI312" s="57">
        <v>28.1</v>
      </c>
      <c r="AJ312" s="86">
        <f>IF($AI312&gt;$G$20,IF('Silo Levels'!$L$18="Pumping",((PI()*((($C$19+$G$20)-$AI312)*($O$20/($O$19/2)))^2*((($O$20+$G$20)-$AI312))/3)*$AJ$29)+(((PI()*((($C$19+$G$20)-$AI312)*($O$20/($O$19/2)))^2*(((($C$19+$G$20)-$AI312)*($O$20/($O$19/2)))*$AZ$11))/3)*$AJ$29),(((PI()*((($C$19+$G$20)-$AI312)*($O$20/($O$19/2)))^2*((($O$20+$G$20)-$AI312)/3))*$AJ$29)-((PI()*((($C$19+$G$20)-$AI312)*($O$20/($O$19/2)))^2*(((($C$19+$G$20)-$AI312)*($O$20/($O$19/2)))*$AZ$11)/3)*$AJ$29))),IF('Silo Levels'!$L$18="Pumping",(($D$18*$AJ$29)+((PI()*(($C$21/2)^2)*($G$20-$AI312))*$AJ$29))+((($D$18+$H$18)/3)*$BE$11)+(((PI()*($C$21/2)^2*(($C$21/2)*$AZ$11))/3)*$AJ$29),(($D$18*$AJ$29)+((PI()*(($C$21/2)^2)*($G$20-$AI312))*$AJ$29))+((($D$18+$H$18)/3)*$BE$11)-(((PI()*($C$21/2)^2*(($C$21/2)*$AZ$11))/3)*$AJ$29)))</f>
        <v>92501.679968453434</v>
      </c>
    </row>
    <row r="313" spans="1:36" x14ac:dyDescent="0.3">
      <c r="A313" s="48">
        <v>28.2</v>
      </c>
      <c r="B313" s="92">
        <f t="shared" si="37"/>
        <v>27128.389510844019</v>
      </c>
      <c r="C313" s="66">
        <v>28.2</v>
      </c>
      <c r="D313" s="67">
        <f>IF($C313&gt;$G$6,IF('Silo Levels'!$L$10="Pumping",((PI()*((($C$5+$G$6)-$C313)*($O$6/($O$5/2)))^2*((($O$6+$G$6)-$C313))/3)*$D$29)+(((PI()*((($C$5+$G$6)-$C313)*($O$6/($O$5/2)))^2*(((($C$5+$G$6)-$C313)*($O$6/($O$5/2)))*$AZ$3))/3)*$D$29),(((PI()*((($C$5+$G$6)-$C313)*($O$6/($O$5/2)))^2*((($O$6+$G$6)-$C313)/3))*$D$29)-((PI()*((($C$5+$G$6)-$C313)*($O$6/($O$5/2)))^2*(((($C$5+$G$6)-$C313)*($O$6/($O$5/2)))*$AZ$3)/3)*$D$29))),IF('Silo Levels'!$L$10="Pumping",(($D$4*$D$29)+((PI()*(($C$7/2)^2)*(G$6-$C313))*$D$29))+((($D$4+$H$4)/3)*$BG$3)+(((PI()*($C$7/2)^2*(($C$7/2)*$AZ$3))/3)*$D$29),(($D$4*$D$29)+((PI()*(($C$7/2)^2)*($G$6-$C313))*$D$29))+((($D$4+$H$4)/3)*$BG$3)-(((PI()*($C$7/2)^2*(($C$7/2)*$AZ$3))/3)*$D$29)))</f>
        <v>24072.882761137822</v>
      </c>
      <c r="E313" s="73">
        <v>28.2</v>
      </c>
      <c r="F313" s="92">
        <f t="shared" si="38"/>
        <v>23650.390855607606</v>
      </c>
      <c r="G313" s="66">
        <v>28.2</v>
      </c>
      <c r="H313" s="67">
        <f>IF($G313&gt;$G$6,IF('Silo Levels'!$L$11="Pumping",((PI()*((($C$5+$G$6)-$G313)*($O$6/($O$5/2)))^2*((($O$6+$G$6)-$G313))/3)*$H$29)+(((PI()*((($C$5+$G$6)-$G313)*($O$6/($O$5/2)))^2*(((($C$5+$G$6)-$G313)*($O$6/($O$5/2)))*$AZ$4))/3)*$H$29),(((PI()*((($C$5+$G$6)-$G313)*($O$6/($O$5/2)))^2*((($O$6+$G$6)-$G313)/3))*$H$29)-((PI()*((($C$5+$G$6)-$G313)*($O$6/($O$5/2)))^2*(((($C$5+$G$6)-$G313)*($O$6/($O$5/2)))*$AZ$4)/3)*$H$29))),IF('Silo Levels'!$L$11="Pumping",(($D$4*$H$29)+((PI()*(($C$7/2)^2)*(G$6-$G313))*$H$29))+((($D$4+$H$4)/3)*$BG$4)+(((PI()*($C$7/2)^2*(($C$7/2)*$AZ$4))/3)*$H$29),(($D$4*$H$29)+((PI()*(($C$7/2)^2)*($G$6-$G313))*$H$29))+((($D$4+$H$4)/3)*$BG$4)-(((PI()*($C$7/2)^2*(($C$7/2)*$AZ$4))/3)*$H$29)))</f>
        <v>20986.615740479127</v>
      </c>
      <c r="I313" s="73">
        <v>28.2</v>
      </c>
      <c r="J313" s="95">
        <f t="shared" si="45"/>
        <v>185645.89614659702</v>
      </c>
      <c r="K313" s="62">
        <v>28.2</v>
      </c>
      <c r="L313" s="96">
        <f>IF($K313&gt;$G$13,IF('Silo Levels'!$L$12="Pumping",((PI()*((($C$12+$G$13)-$K313)*($O$13/($O$12/2)))^2*((($O$13+$G$13)-$K313))/3)*$L$29)+(((PI()*((($C$12+$G$13)-$K313)*($O$13/($O$12/2)))^2*(((($C$12+$G$13)-$K313)*($O$13/($O$12/2)))*$AZ$5))/3)*$L$29),(((PI()*((($C$12+$G$13)-$K313)*($O$13/($O$12/2)))^2*((($O$13+$G$13)-$K313)/3))*$L$29)-((PI()*((($C$12+$G$13)-$K313)*($O$13/($O$12/2)))^2*(((($C$12+$G$13)-$K313)*($O$13/($O$12/2)))*$AZ$5)/3)*$L$29))),IF('Silo Levels'!$L$12="Pumping",(($D$11*$L$29)+((PI()*(($C$14/2)^2)*($G$13-$K313))*$L$29))+((($D$11+$H$11)/3)*$BF$5)+(((PI()*($C$14/2)^2*(($C$14/2)*$AZ$5))/3)*$L$29),(($D$11*$L$29)+((PI()*(($C$14/2)^2)*($G$13-$K313))*$L$29))+((($D$11+$H$11)/3)*$BF$5)-(((PI()*($C$14/2)^2*(($C$14/2)*$AZ$5))/3)*$L$29)))</f>
        <v>171447.88946699759</v>
      </c>
      <c r="M313" s="73">
        <v>28.2</v>
      </c>
      <c r="N313" s="85">
        <f t="shared" si="39"/>
        <v>102833.17835474502</v>
      </c>
      <c r="O313" s="57">
        <v>28.2</v>
      </c>
      <c r="P313" s="86">
        <f>IF($O313&gt;$G$20,IF('Silo Levels'!$L$13="Pumping",((PI()*((($C$19+$G$20)-$O313)*($O$20/($O$19/2)))^2*((($O$20+$G$20)-$O313))/3)*$P$29)+(((PI()*((($C$19+$G$20)-$O313)*($O$20/($O$19/2)))^2*(((($C$19+$G$20)-$O313)*($O$20/($O$19/2)))*$AZ$6))/3)*$P$29),(((PI()*((($C$19+$G$20)-$O313)*($O$20/($O$19/2)))^2*((($O$20+$G$20)-$O313)/3))*$P$29)-((PI()*((($C$19+$G$20)-$O313)*($O$20/($O$19/2)))^2*(((($C$19+$G$20)-$O313)*($O$20/($O$19/2)))*$AZ$6)/3)*$P$29))),IF('Silo Levels'!$L$13="Pumping",(($D$18*$P$29)+((PI()*(($C$21/2)^2)*($G$20-$O313))*$P$29))+((($D$18+$H$18)/3)*$BE$6)+(((PI()*($C$21/2)^2*(($C$21/2)*$AZ$6))/3)*$P$29),(($D$18*$P$29)+((PI()*(($C$21/2)^2)*($G$20-$O313))*$P$29))+((($D$18+$H$18)/3)*$BE$6)-(((PI()*($C$21/2)^2*(($C$21/2)*$AZ$6))/3)*$P$29)))</f>
        <v>98747.977022720253</v>
      </c>
      <c r="Q313" s="73">
        <v>28.2</v>
      </c>
      <c r="R313" s="85">
        <f t="shared" si="40"/>
        <v>100089.33243728908</v>
      </c>
      <c r="S313" s="57">
        <v>28.2</v>
      </c>
      <c r="T313" s="86">
        <f>IF($S313&gt;$G$20,IF('Silo Levels'!$L$14="Pumping",((PI()*((($C$19+$G$20)-$S313)*($O$20/($O$19/2)))^2*((($O$20+$G$20)-$S313))/3)*$T$29)+(((PI()*((($C$19+$G$20)-$S313)*($O$20/($O$19/2)))^2*(((($C$19+$G$20)-$S313)*($O$20/($O$19/2)))*$AZ$7))/3)*$T$29),(((PI()*((($C$19+$G$20)-$S313)*($O$20/($O$19/2)))^2*((($O$20+$G$20)-$S313)/3))*$T$29)-((PI()*((($C$19+$G$20)-$S313)*($O$20/($O$19/2)))^2*(((($C$19+$G$20)-$S313)*($O$20/($O$19/2)))*$AZ$7)/3)*$T$29))),IF('Silo Levels'!$L$14="Pumping",(($D$18*$T$29)+((PI()*(($C$21/2)^2)*($G$20-$S313))*$T$29))+((($D$18+$H$18)/3)*$BE$7)+(((PI()*($C$21/2)^2*(($C$21/2)*$AZ$7))/3)*$T$29),(($D$18*$T$29)+((PI()*(($C$21/2)^2)*($G$20-$S313))*$T$29))+((($D$18+$H$18)/3)*$BE$7)-(((PI()*($C$21/2)^2*(($C$21/2)*$AZ$7))/3)*$T$29)))</f>
        <v>96115.270966160213</v>
      </c>
      <c r="U313" s="73">
        <v>28.2</v>
      </c>
      <c r="V313" s="85">
        <f t="shared" si="41"/>
        <v>97555.488825700872</v>
      </c>
      <c r="W313" s="57">
        <v>28.2</v>
      </c>
      <c r="X313" s="86">
        <f>IF($W313&gt;$G$20,IF('Silo Levels'!$L$15="Pumping",((PI()*((($C$19+$G$20)-$W313)*($O$20/($O$19/2)))^2*((($O$20+$G$20)-$W313))/3)*$X$29)+(((PI()*((($C$19+$G$20)-$W313)*($O$20/($O$19/2)))^2*(((($C$19+$G$20)-$W313)*($O$20/($O$19/2)))*$AZ$8))/3)*$X$29),(((PI()*((($C$19+$G$20)-$W313)*($O$20/($O$19/2)))^2*((($O$20+$G$20)-$W313)/3))*$X$29)-((PI()*((($C$19+$G$20)-$W313)*($O$20/($O$19/2)))^2*(((($C$19+$G$20)-$W313)*($O$20/($O$19/2)))*$AZ$8)/3)*$X$29))),IF('Silo Levels'!$L$15="Pumping",(($D$18*$X$29)+((PI()*(($C$21/2)^2)*($G$20-$W313))*$X$29))+((($D$18+$H$18)/3)*$BE$8)+(((PI()*($C$21/2)^2*(($C$21/2)*$AZ$8))/3)*$X$29),(($D$18*$X$29)+((PI()*(($C$21/2)^2)*($G$20-$W313))*$X$29))+((($D$18+$H$18)/3)*$BE$8)-(((PI()*($C$21/2)^2*(($C$21/2)*$AZ$8))/3)*$X$29)))</f>
        <v>93684.061042831367</v>
      </c>
      <c r="Y313" s="73">
        <v>28.2</v>
      </c>
      <c r="Z313" s="85">
        <f t="shared" si="42"/>
        <v>96044.024861100246</v>
      </c>
      <c r="AA313" s="57">
        <v>28.2</v>
      </c>
      <c r="AB313" s="86">
        <f>IF($AA313&gt;$G$20,IF('Silo Levels'!$L$16="Pumping",((PI()*((($C$19+$G$20)-$AA313)*($O$20/($O$19/2)))^2*((($O$20+$G$20)-$AA313))/3)*$AB$29)+(((PI()*((($C$19+$G$20)-$AA313)*($O$20/($O$19/2)))^2*(((($C$19+$G$20)-$AA313)*($O$20/($O$19/2)))*$AZ$9))/3)*$AB$29),(((PI()*((($C$19+$G$20)-$AA313)*($O$20/($O$19/2)))^2*((($O$20+$G$20)-$AA313)/3))*$AB$29)-((PI()*((($C$19+$G$20)-$AA313)*($O$20/($O$19/2)))^2*(((($C$19+$G$20)-$AA313)*($O$20/($O$19/2)))*$AZ$9)/3)*$AB$29))),IF('Silo Levels'!$L$16="Pumping",(($D$18*$AB$29)+((PI()*(($C$21/2)^2)*($G$20-$AA313))*$AB$29))+((($D$18+$H$18)/3)*$BE$9)+(((PI()*($C$21/2)^2*(($C$21/2)*$AZ$9))/3)*$AB$29),(($D$18*$AB$29)+((PI()*(($C$21/2)^2)*($G$20-$AA313))*$AB$29))+((($D$18+$H$18)/3)*$BE$9)-(((PI()*($C$21/2)^2*(($C$21/2)*$AZ$9))/3)*$AB$29)))</f>
        <v>92233.819136549035</v>
      </c>
      <c r="AC313" s="73">
        <v>28.2</v>
      </c>
      <c r="AD313" s="85">
        <f t="shared" si="43"/>
        <v>95499.124141138192</v>
      </c>
      <c r="AE313" s="57">
        <v>28.2</v>
      </c>
      <c r="AF313" s="86">
        <f>IF($AE313&gt;$G$20,IF('Silo Levels'!$L$17="Pumping",((PI()*((($C$19+$G$20)-$AE313)*($O$20/($O$19/2)))^2*((($O$20+$G$20)-$AE313))/3)*$AF$29)+(((PI()*((($C$19+$G$20)-$AE313)*($O$20/($O$19/2)))^2*(((($C$19+$G$20)-$AE313)*($O$20/($O$19/2)))*$AZ$10))/3)*$AF$29),(((PI()*((($C$19+$G$20)-$AE313)*($O$20/($O$19/2)))^2*((($O$20+$G$20)-$AE313)/3))*$AF$29)-((PI()*((($C$19+$G$20)-$AE313)*($O$20/($O$19/2)))^2*(((($C$19+$G$20)-$AE313)*($O$20/($O$19/2)))*$AZ$10)/3)*$AF$29))),IF('Silo Levels'!$L$17="Pumping",(($D$18*$AF$29)+((PI()*(($C$21/2)^2)*($G$20-$AE313))*$AF$29))+((($D$18+$H$18)/3)*$BE$10)+(((PI()*($C$21/2)^2*(($C$21/2)*$AZ$10))/3)*$AF$29),(($D$18*$AF$29)+((PI()*(($C$21/2)^2)*($G$20-$AE313))*$AF$29))+((($D$18+$H$18)/3)*$BE$10)-(((PI()*($C$21/2)^2*(($C$21/2)*$AZ$10))/3)*$AF$29)))</f>
        <v>91710.98969611233</v>
      </c>
      <c r="AG313" s="73">
        <v>28.2</v>
      </c>
      <c r="AH313" s="85">
        <f t="shared" si="44"/>
        <v>95925.207766990861</v>
      </c>
      <c r="AI313" s="57">
        <v>28.2</v>
      </c>
      <c r="AJ313" s="86">
        <f>IF($AI313&gt;$G$20,IF('Silo Levels'!$L$18="Pumping",((PI()*((($C$19+$G$20)-$AI313)*($O$20/($O$19/2)))^2*((($O$20+$G$20)-$AI313))/3)*$AJ$29)+(((PI()*((($C$19+$G$20)-$AI313)*($O$20/($O$19/2)))^2*(((($C$19+$G$20)-$AI313)*($O$20/($O$19/2)))*$AZ$11))/3)*$AJ$29),(((PI()*((($C$19+$G$20)-$AI313)*($O$20/($O$19/2)))^2*((($O$20+$G$20)-$AI313)/3))*$AJ$29)-((PI()*((($C$19+$G$20)-$AI313)*($O$20/($O$19/2)))^2*(((($C$19+$G$20)-$AI313)*($O$20/($O$19/2)))*$AZ$11)/3)*$AJ$29))),IF('Silo Levels'!$L$18="Pumping",(($D$18*$AJ$29)+((PI()*(($C$21/2)^2)*($G$20-$AI313))*$AJ$29))+((($D$18+$H$18)/3)*$BE$11)+(((PI()*($C$21/2)^2*(($C$21/2)*$AZ$11))/3)*$AJ$29),(($D$18*$AJ$29)+((PI()*(($C$21/2)^2)*($G$20-$AI313))*$AJ$29))+((($D$18+$H$18)/3)*$BE$11)-(((PI()*($C$21/2)^2*(($C$21/2)*$AZ$11))/3)*$AJ$29)))</f>
        <v>92119.814745378753</v>
      </c>
    </row>
    <row r="314" spans="1:36" x14ac:dyDescent="0.3">
      <c r="A314" s="48">
        <v>28.3</v>
      </c>
      <c r="B314" s="92">
        <f t="shared" si="37"/>
        <v>26690.367637317191</v>
      </c>
      <c r="C314" s="66">
        <v>28.3</v>
      </c>
      <c r="D314" s="67">
        <f>IF($C314&gt;$G$6,IF('Silo Levels'!$L$10="Pumping",((PI()*((($C$5+$G$6)-$C314)*($O$6/($O$5/2)))^2*((($O$6+$G$6)-$C314))/3)*$D$29)+(((PI()*((($C$5+$G$6)-$C314)*($O$6/($O$5/2)))^2*(((($C$5+$G$6)-$C314)*($O$6/($O$5/2)))*$AZ$3))/3)*$D$29),(((PI()*((($C$5+$G$6)-$C314)*($O$6/($O$5/2)))^2*((($O$6+$G$6)-$C314)/3))*$D$29)-((PI()*((($C$5+$G$6)-$C314)*($O$6/($O$5/2)))^2*(((($C$5+$G$6)-$C314)*($O$6/($O$5/2)))*$AZ$3)/3)*$D$29))),IF('Silo Levels'!$L$10="Pumping",(($D$4*$D$29)+((PI()*(($C$7/2)^2)*(G$6-$C314))*$D$29))+((($D$4+$H$4)/3)*$BG$3)+(((PI()*($C$7/2)^2*(($C$7/2)*$AZ$3))/3)*$D$29),(($D$4*$D$29)+((PI()*(($C$7/2)^2)*($G$6-$C314))*$D$29))+((($D$4+$H$4)/3)*$BG$3)-(((PI()*($C$7/2)^2*(($C$7/2)*$AZ$3))/3)*$D$29)))</f>
        <v>23634.860887610994</v>
      </c>
      <c r="E314" s="73">
        <v>28.3</v>
      </c>
      <c r="F314" s="92">
        <f t="shared" si="38"/>
        <v>23268.525632532939</v>
      </c>
      <c r="G314" s="66">
        <v>28.3</v>
      </c>
      <c r="H314" s="67">
        <f>IF($G314&gt;$G$6,IF('Silo Levels'!$L$11="Pumping",((PI()*((($C$5+$G$6)-$G314)*($O$6/($O$5/2)))^2*((($O$6+$G$6)-$G314))/3)*$H$29)+(((PI()*((($C$5+$G$6)-$G314)*($O$6/($O$5/2)))^2*(((($C$5+$G$6)-$G314)*($O$6/($O$5/2)))*$AZ$4))/3)*$H$29),(((PI()*((($C$5+$G$6)-$G314)*($O$6/($O$5/2)))^2*((($O$6+$G$6)-$G314)/3))*$H$29)-((PI()*((($C$5+$G$6)-$G314)*($O$6/($O$5/2)))^2*(((($C$5+$G$6)-$G314)*($O$6/($O$5/2)))*$AZ$4)/3)*$H$29))),IF('Silo Levels'!$L$11="Pumping",(($D$4*$H$29)+((PI()*(($C$7/2)^2)*(G$6-$G314))*$H$29))+((($D$4+$H$4)/3)*$BG$4)+(((PI()*($C$7/2)^2*(($C$7/2)*$AZ$4))/3)*$H$29),(($D$4*$H$29)+((PI()*(($C$7/2)^2)*($G$6-$G314))*$H$29))+((($D$4+$H$4)/3)*$BG$4)-(((PI()*($C$7/2)^2*(($C$7/2)*$AZ$4))/3)*$H$29)))</f>
        <v>20604.75051740446</v>
      </c>
      <c r="I314" s="73">
        <v>28.3</v>
      </c>
      <c r="J314" s="95">
        <f t="shared" si="45"/>
        <v>184726.93131296596</v>
      </c>
      <c r="K314" s="62">
        <v>28.3</v>
      </c>
      <c r="L314" s="96">
        <f>IF($K314&gt;$G$13,IF('Silo Levels'!$L$12="Pumping",((PI()*((($C$12+$G$13)-$K314)*($O$13/($O$12/2)))^2*((($O$13+$G$13)-$K314))/3)*$L$29)+(((PI()*((($C$12+$G$13)-$K314)*($O$13/($O$12/2)))^2*(((($C$12+$G$13)-$K314)*($O$13/($O$12/2)))*$AZ$5))/3)*$L$29),(((PI()*((($C$12+$G$13)-$K314)*($O$13/($O$12/2)))^2*((($O$13+$G$13)-$K314)/3))*$L$29)-((PI()*((($C$12+$G$13)-$K314)*($O$13/($O$12/2)))^2*(((($C$12+$G$13)-$K314)*($O$13/($O$12/2)))*$AZ$5)/3)*$L$29))),IF('Silo Levels'!$L$12="Pumping",(($D$11*$L$29)+((PI()*(($C$14/2)^2)*($G$13-$K314))*$L$29))+((($D$11+$H$11)/3)*$BF$5)+(((PI()*($C$14/2)^2*(($C$14/2)*$AZ$5))/3)*$L$29),(($D$11*$L$29)+((PI()*(($C$14/2)^2)*($G$13-$K314))*$L$29))+((($D$11+$H$11)/3)*$BF$5)-(((PI()*($C$14/2)^2*(($C$14/2)*$AZ$5))/3)*$L$29)))</f>
        <v>170528.92463336652</v>
      </c>
      <c r="M314" s="73">
        <v>28.3</v>
      </c>
      <c r="N314" s="85">
        <f t="shared" si="39"/>
        <v>102423.23480644426</v>
      </c>
      <c r="O314" s="57">
        <v>28.3</v>
      </c>
      <c r="P314" s="86">
        <f>IF($O314&gt;$G$20,IF('Silo Levels'!$L$13="Pumping",((PI()*((($C$19+$G$20)-$O314)*($O$20/($O$19/2)))^2*((($O$20+$G$20)-$O314))/3)*$P$29)+(((PI()*((($C$19+$G$20)-$O314)*($O$20/($O$19/2)))^2*(((($C$19+$G$20)-$O314)*($O$20/($O$19/2)))*$AZ$6))/3)*$P$29),(((PI()*((($C$19+$G$20)-$O314)*($O$20/($O$19/2)))^2*((($O$20+$G$20)-$O314)/3))*$P$29)-((PI()*((($C$19+$G$20)-$O314)*($O$20/($O$19/2)))^2*(((($C$19+$G$20)-$O314)*($O$20/($O$19/2)))*$AZ$6)/3)*$P$29))),IF('Silo Levels'!$L$13="Pumping",(($D$18*$P$29)+((PI()*(($C$21/2)^2)*($G$20-$O314))*$P$29))+((($D$18+$H$18)/3)*$BE$6)+(((PI()*($C$21/2)^2*(($C$21/2)*$AZ$6))/3)*$P$29),(($D$18*$P$29)+((PI()*(($C$21/2)^2)*($G$20-$O314))*$P$29))+((($D$18+$H$18)/3)*$BE$6)-(((PI()*($C$21/2)^2*(($C$21/2)*$AZ$6))/3)*$P$29)))</f>
        <v>98338.033474419499</v>
      </c>
      <c r="Q314" s="73">
        <v>28.3</v>
      </c>
      <c r="R314" s="85">
        <f t="shared" si="40"/>
        <v>99690.541599768127</v>
      </c>
      <c r="S314" s="57">
        <v>28.3</v>
      </c>
      <c r="T314" s="86">
        <f>IF($S314&gt;$G$20,IF('Silo Levels'!$L$14="Pumping",((PI()*((($C$19+$G$20)-$S314)*($O$20/($O$19/2)))^2*((($O$20+$G$20)-$S314))/3)*$T$29)+(((PI()*((($C$19+$G$20)-$S314)*($O$20/($O$19/2)))^2*(((($C$19+$G$20)-$S314)*($O$20/($O$19/2)))*$AZ$7))/3)*$T$29),(((PI()*((($C$19+$G$20)-$S314)*($O$20/($O$19/2)))^2*((($O$20+$G$20)-$S314)/3))*$T$29)-((PI()*((($C$19+$G$20)-$S314)*($O$20/($O$19/2)))^2*(((($C$19+$G$20)-$S314)*($O$20/($O$19/2)))*$AZ$7)/3)*$T$29))),IF('Silo Levels'!$L$14="Pumping",(($D$18*$T$29)+((PI()*(($C$21/2)^2)*($G$20-$S314))*$T$29))+((($D$18+$H$18)/3)*$BE$7)+(((PI()*($C$21/2)^2*(($C$21/2)*$AZ$7))/3)*$T$29),(($D$18*$T$29)+((PI()*(($C$21/2)^2)*($G$20-$S314))*$T$29))+((($D$18+$H$18)/3)*$BE$7)-(((PI()*($C$21/2)^2*(($C$21/2)*$AZ$7))/3)*$T$29)))</f>
        <v>95716.480128639261</v>
      </c>
      <c r="U314" s="73">
        <v>28.3</v>
      </c>
      <c r="V314" s="85">
        <f t="shared" si="41"/>
        <v>97166.997117872845</v>
      </c>
      <c r="W314" s="57">
        <v>28.3</v>
      </c>
      <c r="X314" s="86">
        <f>IF($W314&gt;$G$20,IF('Silo Levels'!$L$15="Pumping",((PI()*((($C$19+$G$20)-$W314)*($O$20/($O$19/2)))^2*((($O$20+$G$20)-$W314))/3)*$X$29)+(((PI()*((($C$19+$G$20)-$W314)*($O$20/($O$19/2)))^2*(((($C$19+$G$20)-$W314)*($O$20/($O$19/2)))*$AZ$8))/3)*$X$29),(((PI()*((($C$19+$G$20)-$W314)*($O$20/($O$19/2)))^2*((($O$20+$G$20)-$W314)/3))*$X$29)-((PI()*((($C$19+$G$20)-$W314)*($O$20/($O$19/2)))^2*(((($C$19+$G$20)-$W314)*($O$20/($O$19/2)))*$AZ$8)/3)*$X$29))),IF('Silo Levels'!$L$15="Pumping",(($D$18*$X$29)+((PI()*(($C$21/2)^2)*($G$20-$W314))*$X$29))+((($D$18+$H$18)/3)*$BE$8)+(((PI()*($C$21/2)^2*(($C$21/2)*$AZ$8))/3)*$X$29),(($D$18*$X$29)+((PI()*(($C$21/2)^2)*($G$20-$W314))*$X$29))+((($D$18+$H$18)/3)*$BE$8)-(((PI()*($C$21/2)^2*(($C$21/2)*$AZ$8))/3)*$X$29)))</f>
        <v>93295.56933500334</v>
      </c>
      <c r="Y314" s="73">
        <v>28.3</v>
      </c>
      <c r="Z314" s="85">
        <f t="shared" si="42"/>
        <v>95661.676690831679</v>
      </c>
      <c r="AA314" s="57">
        <v>28.3</v>
      </c>
      <c r="AB314" s="86">
        <f>IF($AA314&gt;$G$20,IF('Silo Levels'!$L$16="Pumping",((PI()*((($C$19+$G$20)-$AA314)*($O$20/($O$19/2)))^2*((($O$20+$G$20)-$AA314))/3)*$AB$29)+(((PI()*((($C$19+$G$20)-$AA314)*($O$20/($O$19/2)))^2*(((($C$19+$G$20)-$AA314)*($O$20/($O$19/2)))*$AZ$9))/3)*$AB$29),(((PI()*((($C$19+$G$20)-$AA314)*($O$20/($O$19/2)))^2*((($O$20+$G$20)-$AA314)/3))*$AB$29)-((PI()*((($C$19+$G$20)-$AA314)*($O$20/($O$19/2)))^2*(((($C$19+$G$20)-$AA314)*($O$20/($O$19/2)))*$AZ$9)/3)*$AB$29))),IF('Silo Levels'!$L$16="Pumping",(($D$18*$AB$29)+((PI()*(($C$21/2)^2)*($G$20-$AA314))*$AB$29))+((($D$18+$H$18)/3)*$BE$9)+(((PI()*($C$21/2)^2*(($C$21/2)*$AZ$9))/3)*$AB$29),(($D$18*$AB$29)+((PI()*(($C$21/2)^2)*($G$20-$AA314))*$AB$29))+((($D$18+$H$18)/3)*$BE$9)-(((PI()*($C$21/2)^2*(($C$21/2)*$AZ$9))/3)*$AB$29)))</f>
        <v>91851.470966280467</v>
      </c>
      <c r="AC314" s="73">
        <v>28.3</v>
      </c>
      <c r="AD314" s="85">
        <f t="shared" si="43"/>
        <v>95118.99078916345</v>
      </c>
      <c r="AE314" s="57">
        <v>28.3</v>
      </c>
      <c r="AF314" s="86">
        <f>IF($AE314&gt;$G$20,IF('Silo Levels'!$L$17="Pumping",((PI()*((($C$19+$G$20)-$AE314)*($O$20/($O$19/2)))^2*((($O$20+$G$20)-$AE314))/3)*$AF$29)+(((PI()*((($C$19+$G$20)-$AE314)*($O$20/($O$19/2)))^2*(((($C$19+$G$20)-$AE314)*($O$20/($O$19/2)))*$AZ$10))/3)*$AF$29),(((PI()*((($C$19+$G$20)-$AE314)*($O$20/($O$19/2)))^2*((($O$20+$G$20)-$AE314)/3))*$AF$29)-((PI()*((($C$19+$G$20)-$AE314)*($O$20/($O$19/2)))^2*(((($C$19+$G$20)-$AE314)*($O$20/($O$19/2)))*$AZ$10)/3)*$AF$29))),IF('Silo Levels'!$L$17="Pumping",(($D$18*$AF$29)+((PI()*(($C$21/2)^2)*($G$20-$AE314))*$AF$29))+((($D$18+$H$18)/3)*$BE$10)+(((PI()*($C$21/2)^2*(($C$21/2)*$AZ$10))/3)*$AF$29),(($D$18*$AF$29)+((PI()*(($C$21/2)^2)*($G$20-$AE314))*$AF$29))+((($D$18+$H$18)/3)*$BE$10)-(((PI()*($C$21/2)^2*(($C$21/2)*$AZ$10))/3)*$AF$29)))</f>
        <v>91330.856344137588</v>
      </c>
      <c r="AG314" s="73">
        <v>28.3</v>
      </c>
      <c r="AH314" s="85">
        <f t="shared" si="44"/>
        <v>95543.342543916209</v>
      </c>
      <c r="AI314" s="57">
        <v>28.3</v>
      </c>
      <c r="AJ314" s="86">
        <f>IF($AI314&gt;$G$20,IF('Silo Levels'!$L$18="Pumping",((PI()*((($C$19+$G$20)-$AI314)*($O$20/($O$19/2)))^2*((($O$20+$G$20)-$AI314))/3)*$AJ$29)+(((PI()*((($C$19+$G$20)-$AI314)*($O$20/($O$19/2)))^2*(((($C$19+$G$20)-$AI314)*($O$20/($O$19/2)))*$AZ$11))/3)*$AJ$29),(((PI()*((($C$19+$G$20)-$AI314)*($O$20/($O$19/2)))^2*((($O$20+$G$20)-$AI314)/3))*$AJ$29)-((PI()*((($C$19+$G$20)-$AI314)*($O$20/($O$19/2)))^2*(((($C$19+$G$20)-$AI314)*($O$20/($O$19/2)))*$AZ$11)/3)*$AJ$29))),IF('Silo Levels'!$L$18="Pumping",(($D$18*$AJ$29)+((PI()*(($C$21/2)^2)*($G$20-$AI314))*$AJ$29))+((($D$18+$H$18)/3)*$BE$11)+(((PI()*($C$21/2)^2*(($C$21/2)*$AZ$11))/3)*$AJ$29),(($D$18*$AJ$29)+((PI()*(($C$21/2)^2)*($G$20-$AI314))*$AJ$29))+((($D$18+$H$18)/3)*$BE$11)-(((PI()*($C$21/2)^2*(($C$21/2)*$AZ$11))/3)*$AJ$29)))</f>
        <v>91737.949522304101</v>
      </c>
    </row>
    <row r="315" spans="1:36" ht="15" thickBot="1" x14ac:dyDescent="0.35">
      <c r="A315" s="48">
        <v>28.4</v>
      </c>
      <c r="B315" s="92">
        <f t="shared" si="37"/>
        <v>26252.345763790385</v>
      </c>
      <c r="C315" s="66">
        <v>28.4</v>
      </c>
      <c r="D315" s="67">
        <f>IF($C315&gt;$G$6,IF('Silo Levels'!$L$10="Pumping",((PI()*((($C$5+$G$6)-$C315)*($O$6/($O$5/2)))^2*((($O$6+$G$6)-$C315))/3)*$D$29)+(((PI()*((($C$5+$G$6)-$C315)*($O$6/($O$5/2)))^2*(((($C$5+$G$6)-$C315)*($O$6/($O$5/2)))*$AZ$3))/3)*$D$29),(((PI()*((($C$5+$G$6)-$C315)*($O$6/($O$5/2)))^2*((($O$6+$G$6)-$C315)/3))*$D$29)-((PI()*((($C$5+$G$6)-$C315)*($O$6/($O$5/2)))^2*(((($C$5+$G$6)-$C315)*($O$6/($O$5/2)))*$AZ$3)/3)*$D$29))),IF('Silo Levels'!$L$10="Pumping",(($D$4*$D$29)+((PI()*(($C$7/2)^2)*(G$6-$C315))*$D$29))+((($D$4+$H$4)/3)*$BG$3)+(((PI()*($C$7/2)^2*(($C$7/2)*$AZ$3))/3)*$D$29),(($D$4*$D$29)+((PI()*(($C$7/2)^2)*($G$6-$C315))*$D$29))+((($D$4+$H$4)/3)*$BG$3)-(((PI()*($C$7/2)^2*(($C$7/2)*$AZ$3))/3)*$D$29)))</f>
        <v>23196.839014084188</v>
      </c>
      <c r="E315" s="73">
        <v>28.4</v>
      </c>
      <c r="F315" s="92">
        <f t="shared" si="38"/>
        <v>22886.66040945828</v>
      </c>
      <c r="G315" s="66">
        <v>28.4</v>
      </c>
      <c r="H315" s="67">
        <f>IF($G315&gt;$G$6,IF('Silo Levels'!$L$11="Pumping",((PI()*((($C$5+$G$6)-$G315)*($O$6/($O$5/2)))^2*((($O$6+$G$6)-$G315))/3)*$H$29)+(((PI()*((($C$5+$G$6)-$G315)*($O$6/($O$5/2)))^2*(((($C$5+$G$6)-$G315)*($O$6/($O$5/2)))*$AZ$4))/3)*$H$29),(((PI()*((($C$5+$G$6)-$G315)*($O$6/($O$5/2)))^2*((($O$6+$G$6)-$G315)/3))*$H$29)-((PI()*((($C$5+$G$6)-$G315)*($O$6/($O$5/2)))^2*(((($C$5+$G$6)-$G315)*($O$6/($O$5/2)))*$AZ$4)/3)*$H$29))),IF('Silo Levels'!$L$11="Pumping",(($D$4*$H$29)+((PI()*(($C$7/2)^2)*(G$6-$G315))*$H$29))+((($D$4+$H$4)/3)*$BG$4)+(((PI()*($C$7/2)^2*(($C$7/2)*$AZ$4))/3)*$H$29),(($D$4*$H$29)+((PI()*(($C$7/2)^2)*($G$6-$G315))*$H$29))+((($D$4+$H$4)/3)*$BG$4)-(((PI()*($C$7/2)^2*(($C$7/2)*$AZ$4))/3)*$H$29)))</f>
        <v>20222.885294329801</v>
      </c>
      <c r="I315" s="73">
        <v>28.4</v>
      </c>
      <c r="J315" s="95">
        <f t="shared" si="45"/>
        <v>183807.96647933495</v>
      </c>
      <c r="K315" s="62">
        <v>28.4</v>
      </c>
      <c r="L315" s="96">
        <f>IF($K315&gt;$G$13,IF('Silo Levels'!$L$12="Pumping",((PI()*((($C$12+$G$13)-$K315)*($O$13/($O$12/2)))^2*((($O$13+$G$13)-$K315))/3)*$L$29)+(((PI()*((($C$12+$G$13)-$K315)*($O$13/($O$12/2)))^2*(((($C$12+$G$13)-$K315)*($O$13/($O$12/2)))*$AZ$5))/3)*$L$29),(((PI()*((($C$12+$G$13)-$K315)*($O$13/($O$12/2)))^2*((($O$13+$G$13)-$K315)/3))*$L$29)-((PI()*((($C$12+$G$13)-$K315)*($O$13/($O$12/2)))^2*(((($C$12+$G$13)-$K315)*($O$13/($O$12/2)))*$AZ$5)/3)*$L$29))),IF('Silo Levels'!$L$12="Pumping",(($D$11*$L$29)+((PI()*(($C$14/2)^2)*($G$13-$K315))*$L$29))+((($D$11+$H$11)/3)*$BF$5)+(((PI()*($C$14/2)^2*(($C$14/2)*$AZ$5))/3)*$L$29),(($D$11*$L$29)+((PI()*(($C$14/2)^2)*($G$13-$K315))*$L$29))+((($D$11+$H$11)/3)*$BF$5)-(((PI()*($C$14/2)^2*(($C$14/2)*$AZ$5))/3)*$L$29)))</f>
        <v>169609.95979973552</v>
      </c>
      <c r="M315" s="73">
        <v>28.4</v>
      </c>
      <c r="N315" s="93">
        <f t="shared" si="39"/>
        <v>102013.29125814354</v>
      </c>
      <c r="O315" s="59">
        <v>28.4</v>
      </c>
      <c r="P315" s="94">
        <f>IF($O315&gt;$G$20,IF('Silo Levels'!$L$13="Pumping",((PI()*((($C$19+$G$20)-$O315)*($O$20/($O$19/2)))^2*((($O$20+$G$20)-$O315))/3)*$P$29)+(((PI()*((($C$19+$G$20)-$O315)*($O$20/($O$19/2)))^2*(((($C$19+$G$20)-$O315)*($O$20/($O$19/2)))*$AZ$6))/3)*$P$29),(((PI()*((($C$19+$G$20)-$O315)*($O$20/($O$19/2)))^2*((($O$20+$G$20)-$O315)/3))*$P$29)-((PI()*((($C$19+$G$20)-$O315)*($O$20/($O$19/2)))^2*(((($C$19+$G$20)-$O315)*($O$20/($O$19/2)))*$AZ$6)/3)*$P$29))),IF('Silo Levels'!$L$13="Pumping",(($D$18*$P$29)+((PI()*(($C$21/2)^2)*($G$20-$O315))*$P$29))+((($D$18+$H$18)/3)*$BE$6)+(((PI()*($C$21/2)^2*(($C$21/2)*$AZ$6))/3)*$P$29),(($D$18*$P$29)+((PI()*(($C$21/2)^2)*($G$20-$O315))*$P$29))+((($D$18+$H$18)/3)*$BE$6)-(((PI()*($C$21/2)^2*(($C$21/2)*$AZ$6))/3)*$P$29)))</f>
        <v>97928.089926118773</v>
      </c>
      <c r="Q315" s="73">
        <v>28.4</v>
      </c>
      <c r="R315" s="93">
        <f t="shared" si="40"/>
        <v>99291.750762247189</v>
      </c>
      <c r="S315" s="59">
        <v>28.4</v>
      </c>
      <c r="T315" s="94">
        <f>IF($S315&gt;$G$20,IF('Silo Levels'!$L$14="Pumping",((PI()*((($C$19+$G$20)-$S315)*($O$20/($O$19/2)))^2*((($O$20+$G$20)-$S315))/3)*$T$29)+(((PI()*((($C$19+$G$20)-$S315)*($O$20/($O$19/2)))^2*(((($C$19+$G$20)-$S315)*($O$20/($O$19/2)))*$AZ$7))/3)*$T$29),(((PI()*((($C$19+$G$20)-$S315)*($O$20/($O$19/2)))^2*((($O$20+$G$20)-$S315)/3))*$T$29)-((PI()*((($C$19+$G$20)-$S315)*($O$20/($O$19/2)))^2*(((($C$19+$G$20)-$S315)*($O$20/($O$19/2)))*$AZ$7)/3)*$T$29))),IF('Silo Levels'!$L$14="Pumping",(($D$18*$T$29)+((PI()*(($C$21/2)^2)*($G$20-$S315))*$T$29))+((($D$18+$H$18)/3)*$BE$7)+(((PI()*($C$21/2)^2*(($C$21/2)*$AZ$7))/3)*$T$29),(($D$18*$T$29)+((PI()*(($C$21/2)^2)*($G$20-$S315))*$T$29))+((($D$18+$H$18)/3)*$BE$7)-(((PI()*($C$21/2)^2*(($C$21/2)*$AZ$7))/3)*$T$29)))</f>
        <v>95317.689291118324</v>
      </c>
      <c r="U315" s="73">
        <v>28.4</v>
      </c>
      <c r="V315" s="93">
        <f t="shared" si="41"/>
        <v>96778.505410044818</v>
      </c>
      <c r="W315" s="59">
        <v>28.4</v>
      </c>
      <c r="X315" s="94">
        <f>IF($W315&gt;$G$20,IF('Silo Levels'!$L$15="Pumping",((PI()*((($C$19+$G$20)-$W315)*($O$20/($O$19/2)))^2*((($O$20+$G$20)-$W315))/3)*$X$29)+(((PI()*((($C$19+$G$20)-$W315)*($O$20/($O$19/2)))^2*(((($C$19+$G$20)-$W315)*($O$20/($O$19/2)))*$AZ$8))/3)*$X$29),(((PI()*((($C$19+$G$20)-$W315)*($O$20/($O$19/2)))^2*((($O$20+$G$20)-$W315)/3))*$X$29)-((PI()*((($C$19+$G$20)-$W315)*($O$20/($O$19/2)))^2*(((($C$19+$G$20)-$W315)*($O$20/($O$19/2)))*$AZ$8)/3)*$X$29))),IF('Silo Levels'!$L$15="Pumping",(($D$18*$X$29)+((PI()*(($C$21/2)^2)*($G$20-$W315))*$X$29))+((($D$18+$H$18)/3)*$BE$8)+(((PI()*($C$21/2)^2*(($C$21/2)*$AZ$8))/3)*$X$29),(($D$18*$X$29)+((PI()*(($C$21/2)^2)*($G$20-$W315))*$X$29))+((($D$18+$H$18)/3)*$BE$8)-(((PI()*($C$21/2)^2*(($C$21/2)*$AZ$8))/3)*$X$29)))</f>
        <v>92907.077627175313</v>
      </c>
      <c r="Y315" s="73">
        <v>28.4</v>
      </c>
      <c r="Z315" s="93">
        <f t="shared" si="42"/>
        <v>95279.32852056314</v>
      </c>
      <c r="AA315" s="59">
        <v>28.4</v>
      </c>
      <c r="AB315" s="94">
        <f>IF($AA315&gt;$G$20,IF('Silo Levels'!$L$16="Pumping",((PI()*((($C$19+$G$20)-$AA315)*($O$20/($O$19/2)))^2*((($O$20+$G$20)-$AA315))/3)*$AB$29)+(((PI()*((($C$19+$G$20)-$AA315)*($O$20/($O$19/2)))^2*(((($C$19+$G$20)-$AA315)*($O$20/($O$19/2)))*$AZ$9))/3)*$AB$29),(((PI()*((($C$19+$G$20)-$AA315)*($O$20/($O$19/2)))^2*((($O$20+$G$20)-$AA315)/3))*$AB$29)-((PI()*((($C$19+$G$20)-$AA315)*($O$20/($O$19/2)))^2*(((($C$19+$G$20)-$AA315)*($O$20/($O$19/2)))*$AZ$9)/3)*$AB$29))),IF('Silo Levels'!$L$16="Pumping",(($D$18*$AB$29)+((PI()*(($C$21/2)^2)*($G$20-$AA315))*$AB$29))+((($D$18+$H$18)/3)*$BE$9)+(((PI()*($C$21/2)^2*(($C$21/2)*$AZ$9))/3)*$AB$29),(($D$18*$AB$29)+((PI()*(($C$21/2)^2)*($G$20-$AA315))*$AB$29))+((($D$18+$H$18)/3)*$BE$9)-(((PI()*($C$21/2)^2*(($C$21/2)*$AZ$9))/3)*$AB$29)))</f>
        <v>91469.122796011929</v>
      </c>
      <c r="AC315" s="73">
        <v>28.4</v>
      </c>
      <c r="AD315" s="93">
        <f t="shared" si="43"/>
        <v>94738.857437188737</v>
      </c>
      <c r="AE315" s="59">
        <v>28.4</v>
      </c>
      <c r="AF315" s="94">
        <f>IF($AE315&gt;$G$20,IF('Silo Levels'!$L$17="Pumping",((PI()*((($C$19+$G$20)-$AE315)*($O$20/($O$19/2)))^2*((($O$20+$G$20)-$AE315))/3)*$AF$29)+(((PI()*((($C$19+$G$20)-$AE315)*($O$20/($O$19/2)))^2*(((($C$19+$G$20)-$AE315)*($O$20/($O$19/2)))*$AZ$10))/3)*$AF$29),(((PI()*((($C$19+$G$20)-$AE315)*($O$20/($O$19/2)))^2*((($O$20+$G$20)-$AE315)/3))*$AF$29)-((PI()*((($C$19+$G$20)-$AE315)*($O$20/($O$19/2)))^2*(((($C$19+$G$20)-$AE315)*($O$20/($O$19/2)))*$AZ$10)/3)*$AF$29))),IF('Silo Levels'!$L$17="Pumping",(($D$18*$AF$29)+((PI()*(($C$21/2)^2)*($G$20-$AE315))*$AF$29))+((($D$18+$H$18)/3)*$BE$10)+(((PI()*($C$21/2)^2*(($C$21/2)*$AZ$10))/3)*$AF$29),(($D$18*$AF$29)+((PI()*(($C$21/2)^2)*($G$20-$AE315))*$AF$29))+((($D$18+$H$18)/3)*$BE$10)-(((PI()*($C$21/2)^2*(($C$21/2)*$AZ$10))/3)*$AF$29)))</f>
        <v>90950.722992162875</v>
      </c>
      <c r="AG315" s="73">
        <v>28.4</v>
      </c>
      <c r="AH315" s="93">
        <f t="shared" si="44"/>
        <v>95161.477320841528</v>
      </c>
      <c r="AI315" s="59">
        <v>28.4</v>
      </c>
      <c r="AJ315" s="94">
        <f>IF($AI315&gt;$G$20,IF('Silo Levels'!$L$18="Pumping",((PI()*((($C$19+$G$20)-$AI315)*($O$20/($O$19/2)))^2*((($O$20+$G$20)-$AI315))/3)*$AJ$29)+(((PI()*((($C$19+$G$20)-$AI315)*($O$20/($O$19/2)))^2*(((($C$19+$G$20)-$AI315)*($O$20/($O$19/2)))*$AZ$11))/3)*$AJ$29),(((PI()*((($C$19+$G$20)-$AI315)*($O$20/($O$19/2)))^2*((($O$20+$G$20)-$AI315)/3))*$AJ$29)-((PI()*((($C$19+$G$20)-$AI315)*($O$20/($O$19/2)))^2*(((($C$19+$G$20)-$AI315)*($O$20/($O$19/2)))*$AZ$11)/3)*$AJ$29))),IF('Silo Levels'!$L$18="Pumping",(($D$18*$AJ$29)+((PI()*(($C$21/2)^2)*($G$20-$AI315))*$AJ$29))+((($D$18+$H$18)/3)*$BE$11)+(((PI()*($C$21/2)^2*(($C$21/2)*$AZ$11))/3)*$AJ$29),(($D$18*$AJ$29)+((PI()*(($C$21/2)^2)*($G$20-$AI315))*$AJ$29))+((($D$18+$H$18)/3)*$BE$11)-(((PI()*($C$21/2)^2*(($C$21/2)*$AZ$11))/3)*$AJ$29)))</f>
        <v>91356.08429922942</v>
      </c>
    </row>
    <row r="316" spans="1:36" x14ac:dyDescent="0.3">
      <c r="A316" s="48">
        <v>28.5</v>
      </c>
      <c r="B316" s="92">
        <f t="shared" si="37"/>
        <v>25814.323890263549</v>
      </c>
      <c r="C316" s="66">
        <v>28.5</v>
      </c>
      <c r="D316" s="67">
        <f>IF($C316&gt;$G$6,IF('Silo Levels'!$L$10="Pumping",((PI()*((($C$5+$G$6)-$C316)*($O$6/($O$5/2)))^2*((($O$6+$G$6)-$C316))/3)*$D$29)+(((PI()*((($C$5+$G$6)-$C316)*($O$6/($O$5/2)))^2*(((($C$5+$G$6)-$C316)*($O$6/($O$5/2)))*$AZ$3))/3)*$D$29),(((PI()*((($C$5+$G$6)-$C316)*($O$6/($O$5/2)))^2*((($O$6+$G$6)-$C316)/3))*$D$29)-((PI()*((($C$5+$G$6)-$C316)*($O$6/($O$5/2)))^2*(((($C$5+$G$6)-$C316)*($O$6/($O$5/2)))*$AZ$3)/3)*$D$29))),IF('Silo Levels'!$L$10="Pumping",(($D$4*$D$29)+((PI()*(($C$7/2)^2)*(G$6-$C316))*$D$29))+((($D$4+$H$4)/3)*$BG$3)+(((PI()*($C$7/2)^2*(($C$7/2)*$AZ$3))/3)*$D$29),(($D$4*$D$29)+((PI()*(($C$7/2)^2)*($G$6-$C316))*$D$29))+((($D$4+$H$4)/3)*$BG$3)-(((PI()*($C$7/2)^2*(($C$7/2)*$AZ$3))/3)*$D$29)))</f>
        <v>22758.817140557352</v>
      </c>
      <c r="E316" s="73">
        <v>28.5</v>
      </c>
      <c r="F316" s="92">
        <f t="shared" si="38"/>
        <v>22504.79518638361</v>
      </c>
      <c r="G316" s="66">
        <v>28.5</v>
      </c>
      <c r="H316" s="67">
        <f>IF($G316&gt;$G$6,IF('Silo Levels'!$L$11="Pumping",((PI()*((($C$5+$G$6)-$G316)*($O$6/($O$5/2)))^2*((($O$6+$G$6)-$G316))/3)*$H$29)+(((PI()*((($C$5+$G$6)-$G316)*($O$6/($O$5/2)))^2*(((($C$5+$G$6)-$G316)*($O$6/($O$5/2)))*$AZ$4))/3)*$H$29),(((PI()*((($C$5+$G$6)-$G316)*($O$6/($O$5/2)))^2*((($O$6+$G$6)-$G316)/3))*$H$29)-((PI()*((($C$5+$G$6)-$G316)*($O$6/($O$5/2)))^2*(((($C$5+$G$6)-$G316)*($O$6/($O$5/2)))*$AZ$4)/3)*$H$29))),IF('Silo Levels'!$L$11="Pumping",(($D$4*$H$29)+((PI()*(($C$7/2)^2)*(G$6-$G316))*$H$29))+((($D$4+$H$4)/3)*$BG$4)+(((PI()*($C$7/2)^2*(($C$7/2)*$AZ$4))/3)*$H$29),(($D$4*$H$29)+((PI()*(($C$7/2)^2)*($G$6-$G316))*$H$29))+((($D$4+$H$4)/3)*$BG$4)-(((PI()*($C$7/2)^2*(($C$7/2)*$AZ$4))/3)*$H$29)))</f>
        <v>19841.02007125513</v>
      </c>
      <c r="I316" s="73">
        <v>28.5</v>
      </c>
      <c r="J316" s="95">
        <f t="shared" si="45"/>
        <v>182889.00164570389</v>
      </c>
      <c r="K316" s="62">
        <v>28.5</v>
      </c>
      <c r="L316" s="96">
        <f>IF($K316&gt;$G$13,IF('Silo Levels'!$L$12="Pumping",((PI()*((($C$12+$G$13)-$K316)*($O$13/($O$12/2)))^2*((($O$13+$G$13)-$K316))/3)*$L$29)+(((PI()*((($C$12+$G$13)-$K316)*($O$13/($O$12/2)))^2*(((($C$12+$G$13)-$K316)*($O$13/($O$12/2)))*$AZ$5))/3)*$L$29),(((PI()*((($C$12+$G$13)-$K316)*($O$13/($O$12/2)))^2*((($O$13+$G$13)-$K316)/3))*$L$29)-((PI()*((($C$12+$G$13)-$K316)*($O$13/($O$12/2)))^2*(((($C$12+$G$13)-$K316)*($O$13/($O$12/2)))*$AZ$5)/3)*$L$29))),IF('Silo Levels'!$L$12="Pumping",(($D$11*$L$29)+((PI()*(($C$14/2)^2)*($G$13-$K316))*$L$29))+((($D$11+$H$11)/3)*$BF$5)+(((PI()*($C$14/2)^2*(($C$14/2)*$AZ$5))/3)*$L$29),(($D$11*$L$29)+((PI()*(($C$14/2)^2)*($G$13-$K316))*$L$29))+((($D$11+$H$11)/3)*$BF$5)-(((PI()*($C$14/2)^2*(($C$14/2)*$AZ$5))/3)*$L$29)))</f>
        <v>168690.99496610445</v>
      </c>
      <c r="M316" s="73">
        <v>28.5</v>
      </c>
      <c r="N316" s="97">
        <f>IF($O316&gt;$G$20,(PI()*((($C$19+$G$20)-$O316)*($O$20/($O$19/2)))^2*((($O$20+$G$20)-$O316)/3))*$P$29,($D$18*$P$29)+((PI()*(($C$21/2)^2)*($G$20-$O316))*$P$29)+((($D$18+$H$18)/3)*$BF$6))</f>
        <v>100614.94382307558</v>
      </c>
      <c r="O316" s="68">
        <v>28.5</v>
      </c>
      <c r="P316" s="98">
        <f>IF($O316&gt;$G$20,IF('Silo Levels'!$L$13="Pumping",((PI()*((($C$19+$G$20)-$O316)*($O$20/($O$19/2)))^2*((($O$20+$G$20)-$O316))/3)*$P$29)+(((PI()*((($C$19+$G$20)-$O316)*($O$20/($O$19/2)))^2*(((($C$19+$G$20)-$O316)*($O$20/($O$19/2)))*$AZ$6))/3)*$P$29),(((PI()*((($C$19+$G$20)-$O316)*($O$20/($O$19/2)))^2*((($O$20+$G$20)-$O316)/3))*$P$29)-((PI()*((($C$19+$G$20)-$O316)*($O$20/($O$19/2)))^2*(((($C$19+$G$20)-$O316)*($O$20/($O$19/2)))*$AZ$6)/3)*$P$29))),IF('Silo Levels'!$L$13="Pumping",(($D$18*$P$29)+((PI()*(($C$21/2)^2)*($G$20-$O316))*$P$29))+((($D$18+$H$18)/3)*$BF$6)+(((PI()*($C$21/2)^2*(($C$21/2)*$AZ$6))/3)*$P$29),(($D$18*$P$29)+((PI()*(($C$21/2)^2)*($G$20-$O316))*$P$29))+((($D$18+$H$18)/3)*$BF$6)-(((PI()*($C$21/2)^2*(($C$21/2)*$AZ$6))/3)*$P$29)))</f>
        <v>96529.742491050813</v>
      </c>
      <c r="Q316" s="73">
        <v>28.5</v>
      </c>
      <c r="R316" s="97">
        <f>IF($S316&gt;$G$20,(PI()*((($C$19+$G$20)-$S316)*($O$20/($O$19/2)))^2*((($O$20+$G$20)-$S316)/3))*$T$29,($D$18*$T$29)+((PI()*(($C$21/2)^2)*($G$20-$S316))*$T$29)+((($D$18+$H$18)/3)*$BF$7))</f>
        <v>97904.556037959032</v>
      </c>
      <c r="S316" s="68">
        <v>28.5</v>
      </c>
      <c r="T316" s="98">
        <f>IF($S316&gt;$G$20,IF('Silo Levels'!$L$14="Pumping",((PI()*((($C$19+$G$20)-$S316)*($O$20/($O$19/2)))^2*((($O$20+$G$20)-$S316))/3)*$T$29)+(((PI()*((($C$19+$G$20)-$S316)*($O$20/($O$19/2)))^2*(((($C$19+$G$20)-$S316)*($O$20/($O$19/2)))*$AZ$7))/3)*$T$29),(((PI()*((($C$19+$G$20)-$S316)*($O$20/($O$19/2)))^2*((($O$20+$G$20)-$S316)/3))*$T$29)-((PI()*((($C$19+$G$20)-$S316)*($O$20/($O$19/2)))^2*(((($C$19+$G$20)-$S316)*($O$20/($O$19/2)))*$AZ$7)/3)*$T$29))),IF('Silo Levels'!$L$14="Pumping",(($D$18*$T$29)+((PI()*(($C$21/2)^2)*($G$20-$S316))*$T$29))+((($D$18+$H$18)/3)*$BF$7)+(((PI()*($C$21/2)^2*(($C$21/2)*$AZ$7))/3)*$T$29),(($D$18*$T$29)+((PI()*(($C$21/2)^2)*($G$20-$S316))*$T$29))+((($D$18+$H$18)/3)*$BF$7)-(((PI()*($C$21/2)^2*(($C$21/2)*$AZ$7))/3)*$T$29)))</f>
        <v>93930.494566830166</v>
      </c>
      <c r="U316" s="73">
        <v>28.5</v>
      </c>
      <c r="V316" s="97">
        <f>IF($W316&gt;$G$20,(PI()*((($C$19+$G$20)-$W316)*($O$20/($O$19/2)))^2*((($O$20+$G$20)-$W316)/3))*$X$29,($D$18*$X$29)+((PI()*(($C$21/2)^2)*($G$20-$W316))*$X$29)+((($D$18+$H$18)/3)*$BF$8))</f>
        <v>95401.609815449585</v>
      </c>
      <c r="W316" s="68">
        <v>28.5</v>
      </c>
      <c r="X316" s="98">
        <f>IF($W316&gt;$G$20,IF('Silo Levels'!$L$15="Pumping",((PI()*((($C$19+$G$20)-$W316)*($O$20/($O$19/2)))^2*((($O$20+$G$20)-$W316))/3)*$X$29)+(((PI()*((($C$19+$G$20)-$W316)*($O$20/($O$19/2)))^2*(((($C$19+$G$20)-$W316)*($O$20/($O$19/2)))*$AZ$8))/3)*$X$29),(((PI()*((($C$19+$G$20)-$W316)*($O$20/($O$19/2)))^2*((($O$20+$G$20)-$W316)/3))*$X$29)-((PI()*((($C$19+$G$20)-$W316)*($O$20/($O$19/2)))^2*(((($C$19+$G$20)-$W316)*($O$20/($O$19/2)))*$AZ$8)/3)*$X$29))),IF('Silo Levels'!$L$15="Pumping",(($D$18*$X$29)+((PI()*(($C$21/2)^2)*($G$20-$W316))*$X$29))+((($D$18+$H$18)/3)*$BF$8)+(((PI()*($C$21/2)^2*(($C$21/2)*$AZ$8))/3)*$X$29),(($D$18*$X$29)+((PI()*(($C$21/2)^2)*($G$20-$W316))*$X$29))+((($D$18+$H$18)/3)*$BF$8)-(((PI()*($C$21/2)^2*(($C$21/2)*$AZ$8))/3)*$X$29)))</f>
        <v>91530.18203258008</v>
      </c>
      <c r="Y316" s="73">
        <v>28.5</v>
      </c>
      <c r="Z316" s="97">
        <f>IF($AA316&gt;$G$20,(PI()*((($C$19+$G$20)-$AA316)*($O$20/($O$19/2)))^2*((($O$20+$G$20)-$AA316)/3))*$AB$29,($D$18*$AB$29)+((PI()*(($C$21/2)^2)*($G$20-$AA316))*$AB$29)+((($D$18+$H$18)/3)*$BF$9))</f>
        <v>93908.576463527366</v>
      </c>
      <c r="AA316" s="68">
        <v>28.5</v>
      </c>
      <c r="AB316" s="98">
        <f>IF($AA316&gt;$G$20,IF('Silo Levels'!$L$16="Pumping",((PI()*((($C$19+$G$20)-$AA316)*($O$20/($O$19/2)))^2*((($O$20+$G$20)-$AA316))/3)*$AB$29)+(((PI()*((($C$19+$G$20)-$AA316)*($O$20/($O$19/2)))^2*(((($C$19+$G$20)-$AA316)*($O$20/($O$19/2)))*$AZ$9))/3)*$AB$29),(((PI()*((($C$19+$G$20)-$AA316)*($O$20/($O$19/2)))^2*((($O$20+$G$20)-$AA316)/3))*$AB$29)-((PI()*((($C$19+$G$20)-$AA316)*($O$20/($O$19/2)))^2*(((($C$19+$G$20)-$AA316)*($O$20/($O$19/2)))*$AZ$9)/3)*$AB$29))),IF('Silo Levels'!$L$16="Pumping",(($D$18*$AB$29)+((PI()*(($C$21/2)^2)*($G$20-$AA316))*$AB$29))+((($D$18+$H$18)/3)*$BF$9)+(((PI()*($C$21/2)^2*(($C$21/2)*$AZ$9))/3)*$AB$29),(($D$18*$AB$29)+((PI()*(($C$21/2)^2)*($G$20-$AA316))*$AB$29))+((($D$18+$H$18)/3)*$BF$9)-(((PI()*($C$21/2)^2*(($C$21/2)*$AZ$9))/3)*$AB$29)))</f>
        <v>90098.370738976155</v>
      </c>
      <c r="AC316" s="73">
        <v>28.5</v>
      </c>
      <c r="AD316" s="97">
        <f>IF($AE316&gt;$G$20,(PI()*((($C$19+$G$20)-$AE316)*($O$20/($O$19/2)))^2*((($O$20+$G$20)-$AE316)/3))*$AF$29,($D$18*$AF$29)+((PI()*(($C$21/2)^2)*($G$20-$AE316))*$AF$29)+((($D$18+$H$18)/3)*$BF$10))</f>
        <v>93370.320198446803</v>
      </c>
      <c r="AE316" s="68">
        <v>28.5</v>
      </c>
      <c r="AF316" s="98">
        <f>IF($AE316&gt;$G$20,IF('Silo Levels'!$L$17="Pumping",((PI()*((($C$19+$G$20)-$AE316)*($O$20/($O$19/2)))^2*((($O$20+$G$20)-$AE316))/3)*$AF$29)+(((PI()*((($C$19+$G$20)-$AE316)*($O$20/($O$19/2)))^2*(((($C$19+$G$20)-$AE316)*($O$20/($O$19/2)))*$AZ$10))/3)*$AF$29),(((PI()*((($C$19+$G$20)-$AE316)*($O$20/($O$19/2)))^2*((($O$20+$G$20)-$AE316)/3))*$AF$29)-((PI()*((($C$19+$G$20)-$AE316)*($O$20/($O$19/2)))^2*(((($C$19+$G$20)-$AE316)*($O$20/($O$19/2)))*$AZ$10)/3)*$AF$29))),IF('Silo Levels'!$L$17="Pumping",(($D$18*$AF$29)+((PI()*(($C$21/2)^2)*($G$20-$AE316))*$AF$29))+((($D$18+$H$18)/3)*$BF$10)+(((PI()*($C$21/2)^2*(($C$21/2)*$AZ$10))/3)*$AF$29),(($D$18*$AF$29)+((PI()*(($C$21/2)^2)*($G$20-$AE316))*$AF$29))+((($D$18+$H$18)/3)*$BF$10)-(((PI()*($C$21/2)^2*(($C$21/2)*$AZ$10))/3)*$AF$29)))</f>
        <v>89582.185753420941</v>
      </c>
      <c r="AG316" s="73">
        <v>28.5</v>
      </c>
      <c r="AH316" s="97">
        <f>IF($AI316&gt;$G$20,(PI()*((($C$19+$G$20)-$AI316)*($O$20/($O$19/2)))^2*((($O$20+$G$20)-$AI316)/3))*$AJ$29,($D$18*$AJ$29)+((PI()*(($C$21/2)^2)*($G$20-$AI316))*$AJ$29)+((($D$18+$H$18)/3)*$BF$11))</f>
        <v>93791.20821099967</v>
      </c>
      <c r="AI316" s="68">
        <v>28.5</v>
      </c>
      <c r="AJ316" s="98">
        <f>IF($AI316&gt;$G$20,IF('Silo Levels'!$L$18="Pumping",((PI()*((($C$19+$G$20)-$AI316)*($O$20/($O$19/2)))^2*((($O$20+$G$20)-$AI316))/3)*$AJ$29)+(((PI()*((($C$19+$G$20)-$AI316)*($O$20/($O$19/2)))^2*(((($C$19+$G$20)-$AI316)*($O$20/($O$19/2)))*$AZ$11))/3)*$AJ$29),(((PI()*((($C$19+$G$20)-$AI316)*($O$20/($O$19/2)))^2*((($O$20+$G$20)-$AI316)/3))*$AJ$29)-((PI()*((($C$19+$G$20)-$AI316)*($O$20/($O$19/2)))^2*(((($C$19+$G$20)-$AI316)*($O$20/($O$19/2)))*$AZ$11)/3)*$AJ$29))),IF('Silo Levels'!$L$18="Pumping",(($D$18*$AJ$29)+((PI()*(($C$21/2)^2)*($G$20-$AI316))*$AJ$29))+((($D$18+$H$18)/3)*$BF$11)+(((PI()*($C$21/2)^2*(($C$21/2)*$AZ$11))/3)*$AJ$29),(($D$18*$AJ$29)+((PI()*(($C$21/2)^2)*($G$20-$AI316))*$AJ$29))+((($D$18+$H$18)/3)*$BF$11)-(((PI()*($C$21/2)^2*(($C$21/2)*$AZ$11))/3)*$AJ$29)))</f>
        <v>89985.815189387562</v>
      </c>
    </row>
    <row r="317" spans="1:36" x14ac:dyDescent="0.3">
      <c r="A317" s="48">
        <v>28.6</v>
      </c>
      <c r="B317" s="92">
        <f t="shared" si="37"/>
        <v>25376.302016736725</v>
      </c>
      <c r="C317" s="66">
        <v>28.6</v>
      </c>
      <c r="D317" s="67">
        <f>IF($C317&gt;$G$6,IF('Silo Levels'!$L$10="Pumping",((PI()*((($C$5+$G$6)-$C317)*($O$6/($O$5/2)))^2*((($O$6+$G$6)-$C317))/3)*$D$29)+(((PI()*((($C$5+$G$6)-$C317)*($O$6/($O$5/2)))^2*(((($C$5+$G$6)-$C317)*($O$6/($O$5/2)))*$AZ$3))/3)*$D$29),(((PI()*((($C$5+$G$6)-$C317)*($O$6/($O$5/2)))^2*((($O$6+$G$6)-$C317)/3))*$D$29)-((PI()*((($C$5+$G$6)-$C317)*($O$6/($O$5/2)))^2*(((($C$5+$G$6)-$C317)*($O$6/($O$5/2)))*$AZ$3)/3)*$D$29))),IF('Silo Levels'!$L$10="Pumping",(($D$4*$D$29)+((PI()*(($C$7/2)^2)*(G$6-$C317))*$D$29))+((($D$4+$H$4)/3)*$BG$3)+(((PI()*($C$7/2)^2*(($C$7/2)*$AZ$3))/3)*$D$29),(($D$4*$D$29)+((PI()*(($C$7/2)^2)*($G$6-$C317))*$D$29))+((($D$4+$H$4)/3)*$BG$3)-(((PI()*($C$7/2)^2*(($C$7/2)*$AZ$3))/3)*$D$29)))</f>
        <v>22320.795267030528</v>
      </c>
      <c r="E317" s="73">
        <v>28.6</v>
      </c>
      <c r="F317" s="92">
        <f t="shared" si="38"/>
        <v>22122.929963308939</v>
      </c>
      <c r="G317" s="66">
        <v>28.6</v>
      </c>
      <c r="H317" s="67">
        <f>IF($G317&gt;$G$6,IF('Silo Levels'!$L$11="Pumping",((PI()*((($C$5+$G$6)-$G317)*($O$6/($O$5/2)))^2*((($O$6+$G$6)-$G317))/3)*$H$29)+(((PI()*((($C$5+$G$6)-$G317)*($O$6/($O$5/2)))^2*(((($C$5+$G$6)-$G317)*($O$6/($O$5/2)))*$AZ$4))/3)*$H$29),(((PI()*((($C$5+$G$6)-$G317)*($O$6/($O$5/2)))^2*((($O$6+$G$6)-$G317)/3))*$H$29)-((PI()*((($C$5+$G$6)-$G317)*($O$6/($O$5/2)))^2*(((($C$5+$G$6)-$G317)*($O$6/($O$5/2)))*$AZ$4)/3)*$H$29))),IF('Silo Levels'!$L$11="Pumping",(($D$4*$H$29)+((PI()*(($C$7/2)^2)*(G$6-$G317))*$H$29))+((($D$4+$H$4)/3)*$BG$4)+(((PI()*($C$7/2)^2*(($C$7/2)*$AZ$4))/3)*$H$29),(($D$4*$H$29)+((PI()*(($C$7/2)^2)*($G$6-$G317))*$H$29))+((($D$4+$H$4)/3)*$BG$4)-(((PI()*($C$7/2)^2*(($C$7/2)*$AZ$4))/3)*$H$29)))</f>
        <v>19459.15484818046</v>
      </c>
      <c r="I317" s="73">
        <v>28.6</v>
      </c>
      <c r="J317" s="95">
        <f t="shared" si="45"/>
        <v>181970.03681207282</v>
      </c>
      <c r="K317" s="62">
        <v>28.6</v>
      </c>
      <c r="L317" s="96">
        <f>IF($K317&gt;$G$13,IF('Silo Levels'!$L$12="Pumping",((PI()*((($C$12+$G$13)-$K317)*($O$13/($O$12/2)))^2*((($O$13+$G$13)-$K317))/3)*$L$29)+(((PI()*((($C$12+$G$13)-$K317)*($O$13/($O$12/2)))^2*(((($C$12+$G$13)-$K317)*($O$13/($O$12/2)))*$AZ$5))/3)*$L$29),(((PI()*((($C$12+$G$13)-$K317)*($O$13/($O$12/2)))^2*((($O$13+$G$13)-$K317)/3))*$L$29)-((PI()*((($C$12+$G$13)-$K317)*($O$13/($O$12/2)))^2*(((($C$12+$G$13)-$K317)*($O$13/($O$12/2)))*$AZ$5)/3)*$L$29))),IF('Silo Levels'!$L$12="Pumping",(($D$11*$L$29)+((PI()*(($C$14/2)^2)*($G$13-$K317))*$L$29))+((($D$11+$H$11)/3)*$BF$5)+(((PI()*($C$14/2)^2*(($C$14/2)*$AZ$5))/3)*$L$29),(($D$11*$L$29)+((PI()*(($C$14/2)^2)*($G$13-$K317))*$L$29))+((($D$11+$H$11)/3)*$BF$5)-(((PI()*($C$14/2)^2*(($C$14/2)*$AZ$5))/3)*$L$29)))</f>
        <v>167772.03013247339</v>
      </c>
      <c r="M317" s="73">
        <v>28.6</v>
      </c>
      <c r="N317" s="95">
        <f t="shared" ref="N317:N380" si="46">IF($O317&gt;$G$20,(PI()*((($C$19+$G$20)-$O317)*($O$20/($O$19/2)))^2*((($O$20+$G$20)-$O317)/3))*$P$29,($D$18*$P$29)+((PI()*(($C$21/2)^2)*($G$20-$O317))*$P$29)+((($D$18+$H$18)/3)*$BF$6))</f>
        <v>100205.00027477482</v>
      </c>
      <c r="O317" s="62">
        <v>28.6</v>
      </c>
      <c r="P317" s="96">
        <f>IF($O317&gt;$G$20,IF('Silo Levels'!$L$13="Pumping",((PI()*((($C$19+$G$20)-$O317)*($O$20/($O$19/2)))^2*((($O$20+$G$20)-$O317))/3)*$P$29)+(((PI()*((($C$19+$G$20)-$O317)*($O$20/($O$19/2)))^2*(((($C$19+$G$20)-$O317)*($O$20/($O$19/2)))*$AZ$6))/3)*$P$29),(((PI()*((($C$19+$G$20)-$O317)*($O$20/($O$19/2)))^2*((($O$20+$G$20)-$O317)/3))*$P$29)-((PI()*((($C$19+$G$20)-$O317)*($O$20/($O$19/2)))^2*(((($C$19+$G$20)-$O317)*($O$20/($O$19/2)))*$AZ$6)/3)*$P$29))),IF('Silo Levels'!$L$13="Pumping",(($D$18*$P$29)+((PI()*(($C$21/2)^2)*($G$20-$O317))*$P$29))+((($D$18+$H$18)/3)*$BF$6)+(((PI()*($C$21/2)^2*(($C$21/2)*$AZ$6))/3)*$P$29),(($D$18*$P$29)+((PI()*(($C$21/2)^2)*($G$20-$O317))*$P$29))+((($D$18+$H$18)/3)*$BF$6)-(((PI()*($C$21/2)^2*(($C$21/2)*$AZ$6))/3)*$P$29)))</f>
        <v>96119.798942750058</v>
      </c>
      <c r="Q317" s="73">
        <v>28.6</v>
      </c>
      <c r="R317" s="95">
        <f t="shared" ref="R317:R380" si="47">IF($S317&gt;$G$20,(PI()*((($C$19+$G$20)-$S317)*($O$20/($O$19/2)))^2*((($O$20+$G$20)-$S317)/3))*$T$29,($D$18*$T$29)+((PI()*(($C$21/2)^2)*($G$20-$S317))*$T$29)+((($D$18+$H$18)/3)*$BF$7))</f>
        <v>97505.765200438065</v>
      </c>
      <c r="S317" s="62">
        <v>28.6</v>
      </c>
      <c r="T317" s="96">
        <f>IF($S317&gt;$G$20,IF('Silo Levels'!$L$14="Pumping",((PI()*((($C$19+$G$20)-$S317)*($O$20/($O$19/2)))^2*((($O$20+$G$20)-$S317))/3)*$T$29)+(((PI()*((($C$19+$G$20)-$S317)*($O$20/($O$19/2)))^2*(((($C$19+$G$20)-$S317)*($O$20/($O$19/2)))*$AZ$7))/3)*$T$29),(((PI()*((($C$19+$G$20)-$S317)*($O$20/($O$19/2)))^2*((($O$20+$G$20)-$S317)/3))*$T$29)-((PI()*((($C$19+$G$20)-$S317)*($O$20/($O$19/2)))^2*(((($C$19+$G$20)-$S317)*($O$20/($O$19/2)))*$AZ$7)/3)*$T$29))),IF('Silo Levels'!$L$14="Pumping",(($D$18*$T$29)+((PI()*(($C$21/2)^2)*($G$20-$S317))*$T$29))+((($D$18+$H$18)/3)*$BF$7)+(((PI()*($C$21/2)^2*(($C$21/2)*$AZ$7))/3)*$T$29),(($D$18*$T$29)+((PI()*(($C$21/2)^2)*($G$20-$S317))*$T$29))+((($D$18+$H$18)/3)*$BF$7)-(((PI()*($C$21/2)^2*(($C$21/2)*$AZ$7))/3)*$T$29)))</f>
        <v>93531.7037293092</v>
      </c>
      <c r="U317" s="73">
        <v>28.6</v>
      </c>
      <c r="V317" s="95">
        <f t="shared" ref="V317:V380" si="48">IF($W317&gt;$G$20,(PI()*((($C$19+$G$20)-$W317)*($O$20/($O$19/2)))^2*((($O$20+$G$20)-$W317)/3))*$X$29,($D$18*$X$29)+((PI()*(($C$21/2)^2)*($G$20-$W317))*$X$29)+((($D$18+$H$18)/3)*$BF$8))</f>
        <v>95013.118107621558</v>
      </c>
      <c r="W317" s="62">
        <v>28.6</v>
      </c>
      <c r="X317" s="96">
        <f>IF($W317&gt;$G$20,IF('Silo Levels'!$L$15="Pumping",((PI()*((($C$19+$G$20)-$W317)*($O$20/($O$19/2)))^2*((($O$20+$G$20)-$W317))/3)*$X$29)+(((PI()*((($C$19+$G$20)-$W317)*($O$20/($O$19/2)))^2*(((($C$19+$G$20)-$W317)*($O$20/($O$19/2)))*$AZ$8))/3)*$X$29),(((PI()*((($C$19+$G$20)-$W317)*($O$20/($O$19/2)))^2*((($O$20+$G$20)-$W317)/3))*$X$29)-((PI()*((($C$19+$G$20)-$W317)*($O$20/($O$19/2)))^2*(((($C$19+$G$20)-$W317)*($O$20/($O$19/2)))*$AZ$8)/3)*$X$29))),IF('Silo Levels'!$L$15="Pumping",(($D$18*$X$29)+((PI()*(($C$21/2)^2)*($G$20-$W317))*$X$29))+((($D$18+$H$18)/3)*$BF$8)+(((PI()*($C$21/2)^2*(($C$21/2)*$AZ$8))/3)*$X$29),(($D$18*$X$29)+((PI()*(($C$21/2)^2)*($G$20-$W317))*$X$29))+((($D$18+$H$18)/3)*$BF$8)-(((PI()*($C$21/2)^2*(($C$21/2)*$AZ$8))/3)*$X$29)))</f>
        <v>91141.690324752053</v>
      </c>
      <c r="Y317" s="73">
        <v>28.6</v>
      </c>
      <c r="Z317" s="95">
        <f t="shared" ref="Z317:Z380" si="49">IF($AA317&gt;$G$20,(PI()*((($C$19+$G$20)-$AA317)*($O$20/($O$19/2)))^2*((($O$20+$G$20)-$AA317)/3))*$AB$29,($D$18*$AB$29)+((PI()*(($C$21/2)^2)*($G$20-$AA317))*$AB$29)+((($D$18+$H$18)/3)*$BF$9))</f>
        <v>93526.228293258799</v>
      </c>
      <c r="AA317" s="62">
        <v>28.6</v>
      </c>
      <c r="AB317" s="96">
        <f>IF($AA317&gt;$G$20,IF('Silo Levels'!$L$16="Pumping",((PI()*((($C$19+$G$20)-$AA317)*($O$20/($O$19/2)))^2*((($O$20+$G$20)-$AA317))/3)*$AB$29)+(((PI()*((($C$19+$G$20)-$AA317)*($O$20/($O$19/2)))^2*(((($C$19+$G$20)-$AA317)*($O$20/($O$19/2)))*$AZ$9))/3)*$AB$29),(((PI()*((($C$19+$G$20)-$AA317)*($O$20/($O$19/2)))^2*((($O$20+$G$20)-$AA317)/3))*$AB$29)-((PI()*((($C$19+$G$20)-$AA317)*($O$20/($O$19/2)))^2*(((($C$19+$G$20)-$AA317)*($O$20/($O$19/2)))*$AZ$9)/3)*$AB$29))),IF('Silo Levels'!$L$16="Pumping",(($D$18*$AB$29)+((PI()*(($C$21/2)^2)*($G$20-$AA317))*$AB$29))+((($D$18+$H$18)/3)*$BF$9)+(((PI()*($C$21/2)^2*(($C$21/2)*$AZ$9))/3)*$AB$29),(($D$18*$AB$29)+((PI()*(($C$21/2)^2)*($G$20-$AA317))*$AB$29))+((($D$18+$H$18)/3)*$BF$9)-(((PI()*($C$21/2)^2*(($C$21/2)*$AZ$9))/3)*$AB$29)))</f>
        <v>89716.022568707587</v>
      </c>
      <c r="AC317" s="73">
        <v>28.6</v>
      </c>
      <c r="AD317" s="95">
        <f>IF($AE317&gt;$G$20,(PI()*((($C$19+$G$20)-$AE317)*($O$20/($O$19/2)))^2*((($O$20+$G$20)-$AE317)/3))*$AF$29,($D$18*$AF$29)+((PI()*(($C$21/2)^2)*($G$20-$AE317))*$AF$29)+((($D$18+$H$18)/3)*$BF$10))</f>
        <v>92990.186846472076</v>
      </c>
      <c r="AE317" s="62">
        <v>28.6</v>
      </c>
      <c r="AF317" s="96">
        <f>IF($AE317&gt;$G$20,IF('Silo Levels'!$L$17="Pumping",((PI()*((($C$19+$G$20)-$AE317)*($O$20/($O$19/2)))^2*((($O$20+$G$20)-$AE317))/3)*$AF$29)+(((PI()*((($C$19+$G$20)-$AE317)*($O$20/($O$19/2)))^2*(((($C$19+$G$20)-$AE317)*($O$20/($O$19/2)))*$AZ$10))/3)*$AF$29),(((PI()*((($C$19+$G$20)-$AE317)*($O$20/($O$19/2)))^2*((($O$20+$G$20)-$AE317)/3))*$AF$29)-((PI()*((($C$19+$G$20)-$AE317)*($O$20/($O$19/2)))^2*(((($C$19+$G$20)-$AE317)*($O$20/($O$19/2)))*$AZ$10)/3)*$AF$29))),IF('Silo Levels'!$L$17="Pumping",(($D$18*$AF$29)+((PI()*(($C$21/2)^2)*($G$20-$AE317))*$AF$29))+((($D$18+$H$18)/3)*$BF$10)+(((PI()*($C$21/2)^2*(($C$21/2)*$AZ$10))/3)*$AF$29),(($D$18*$AF$29)+((PI()*(($C$21/2)^2)*($G$20-$AE317))*$AF$29))+((($D$18+$H$18)/3)*$BF$10)-(((PI()*($C$21/2)^2*(($C$21/2)*$AZ$10))/3)*$AF$29)))</f>
        <v>89202.052401446213</v>
      </c>
      <c r="AG317" s="73">
        <v>28.6</v>
      </c>
      <c r="AH317" s="95">
        <f t="shared" ref="AH317:AH380" si="50">IF($AI317&gt;$G$20,(PI()*((($C$19+$G$20)-$AI317)*($O$20/($O$19/2)))^2*((($O$20+$G$20)-$AI317)/3))*$AJ$29,($D$18*$AJ$29)+((PI()*(($C$21/2)^2)*($G$20-$AI317))*$AJ$29)+((($D$18+$H$18)/3)*$BF$11))</f>
        <v>93409.342987924989</v>
      </c>
      <c r="AI317" s="62">
        <v>28.6</v>
      </c>
      <c r="AJ317" s="96">
        <f>IF($AI317&gt;$G$20,IF('Silo Levels'!$L$18="Pumping",((PI()*((($C$19+$G$20)-$AI317)*($O$20/($O$19/2)))^2*((($O$20+$G$20)-$AI317))/3)*$AJ$29)+(((PI()*((($C$19+$G$20)-$AI317)*($O$20/($O$19/2)))^2*(((($C$19+$G$20)-$AI317)*($O$20/($O$19/2)))*$AZ$11))/3)*$AJ$29),(((PI()*((($C$19+$G$20)-$AI317)*($O$20/($O$19/2)))^2*((($O$20+$G$20)-$AI317)/3))*$AJ$29)-((PI()*((($C$19+$G$20)-$AI317)*($O$20/($O$19/2)))^2*(((($C$19+$G$20)-$AI317)*($O$20/($O$19/2)))*$AZ$11)/3)*$AJ$29))),IF('Silo Levels'!$L$18="Pumping",(($D$18*$AJ$29)+((PI()*(($C$21/2)^2)*($G$20-$AI317))*$AJ$29))+((($D$18+$H$18)/3)*$BF$11)+(((PI()*($C$21/2)^2*(($C$21/2)*$AZ$11))/3)*$AJ$29),(($D$18*$AJ$29)+((PI()*(($C$21/2)^2)*($G$20-$AI317))*$AJ$29))+((($D$18+$H$18)/3)*$BF$11)-(((PI()*($C$21/2)^2*(($C$21/2)*$AZ$11))/3)*$AJ$29)))</f>
        <v>89603.949966312881</v>
      </c>
    </row>
    <row r="318" spans="1:36" x14ac:dyDescent="0.3">
      <c r="A318" s="48">
        <v>28.7</v>
      </c>
      <c r="B318" s="92">
        <f t="shared" si="37"/>
        <v>24938.280143209915</v>
      </c>
      <c r="C318" s="66">
        <v>28.7</v>
      </c>
      <c r="D318" s="67">
        <f>IF($C318&gt;$G$6,IF('Silo Levels'!$L$10="Pumping",((PI()*((($C$5+$G$6)-$C318)*($O$6/($O$5/2)))^2*((($O$6+$G$6)-$C318))/3)*$D$29)+(((PI()*((($C$5+$G$6)-$C318)*($O$6/($O$5/2)))^2*(((($C$5+$G$6)-$C318)*($O$6/($O$5/2)))*$AZ$3))/3)*$D$29),(((PI()*((($C$5+$G$6)-$C318)*($O$6/($O$5/2)))^2*((($O$6+$G$6)-$C318)/3))*$D$29)-((PI()*((($C$5+$G$6)-$C318)*($O$6/($O$5/2)))^2*(((($C$5+$G$6)-$C318)*($O$6/($O$5/2)))*$AZ$3)/3)*$D$29))),IF('Silo Levels'!$L$10="Pumping",(($D$4*$D$29)+((PI()*(($C$7/2)^2)*(G$6-$C318))*$D$29))+((($D$4+$H$4)/3)*$BG$3)+(((PI()*($C$7/2)^2*(($C$7/2)*$AZ$3))/3)*$D$29),(($D$4*$D$29)+((PI()*(($C$7/2)^2)*($G$6-$C318))*$D$29))+((($D$4+$H$4)/3)*$BG$3)-(((PI()*($C$7/2)^2*(($C$7/2)*$AZ$3))/3)*$D$29)))</f>
        <v>21882.773393503718</v>
      </c>
      <c r="E318" s="73">
        <v>28.7</v>
      </c>
      <c r="F318" s="92">
        <f t="shared" si="38"/>
        <v>21741.064740234284</v>
      </c>
      <c r="G318" s="66">
        <v>28.7</v>
      </c>
      <c r="H318" s="67">
        <f>IF($G318&gt;$G$6,IF('Silo Levels'!$L$11="Pumping",((PI()*((($C$5+$G$6)-$G318)*($O$6/($O$5/2)))^2*((($O$6+$G$6)-$G318))/3)*$H$29)+(((PI()*((($C$5+$G$6)-$G318)*($O$6/($O$5/2)))^2*(((($C$5+$G$6)-$G318)*($O$6/($O$5/2)))*$AZ$4))/3)*$H$29),(((PI()*((($C$5+$G$6)-$G318)*($O$6/($O$5/2)))^2*((($O$6+$G$6)-$G318)/3))*$H$29)-((PI()*((($C$5+$G$6)-$G318)*($O$6/($O$5/2)))^2*(((($C$5+$G$6)-$G318)*($O$6/($O$5/2)))*$AZ$4)/3)*$H$29))),IF('Silo Levels'!$L$11="Pumping",(($D$4*$H$29)+((PI()*(($C$7/2)^2)*(G$6-$G318))*$H$29))+((($D$4+$H$4)/3)*$BG$4)+(((PI()*($C$7/2)^2*(($C$7/2)*$AZ$4))/3)*$H$29),(($D$4*$H$29)+((PI()*(($C$7/2)^2)*($G$6-$G318))*$H$29))+((($D$4+$H$4)/3)*$BG$4)-(((PI()*($C$7/2)^2*(($C$7/2)*$AZ$4))/3)*$H$29)))</f>
        <v>19077.289625105805</v>
      </c>
      <c r="I318" s="73">
        <v>28.7</v>
      </c>
      <c r="J318" s="95">
        <f t="shared" si="45"/>
        <v>181051.07197844182</v>
      </c>
      <c r="K318" s="62">
        <v>28.7</v>
      </c>
      <c r="L318" s="96">
        <f>IF($K318&gt;$G$13,IF('Silo Levels'!$L$12="Pumping",((PI()*((($C$12+$G$13)-$K318)*($O$13/($O$12/2)))^2*((($O$13+$G$13)-$K318))/3)*$L$29)+(((PI()*((($C$12+$G$13)-$K318)*($O$13/($O$12/2)))^2*(((($C$12+$G$13)-$K318)*($O$13/($O$12/2)))*$AZ$5))/3)*$L$29),(((PI()*((($C$12+$G$13)-$K318)*($O$13/($O$12/2)))^2*((($O$13+$G$13)-$K318)/3))*$L$29)-((PI()*((($C$12+$G$13)-$K318)*($O$13/($O$12/2)))^2*(((($C$12+$G$13)-$K318)*($O$13/($O$12/2)))*$AZ$5)/3)*$L$29))),IF('Silo Levels'!$L$12="Pumping",(($D$11*$L$29)+((PI()*(($C$14/2)^2)*($G$13-$K318))*$L$29))+((($D$11+$H$11)/3)*$BF$5)+(((PI()*($C$14/2)^2*(($C$14/2)*$AZ$5))/3)*$L$29),(($D$11*$L$29)+((PI()*(($C$14/2)^2)*($G$13-$K318))*$L$29))+((($D$11+$H$11)/3)*$BF$5)-(((PI()*($C$14/2)^2*(($C$14/2)*$AZ$5))/3)*$L$29)))</f>
        <v>166853.06529884238</v>
      </c>
      <c r="M318" s="73">
        <v>28.7</v>
      </c>
      <c r="N318" s="95">
        <f t="shared" si="46"/>
        <v>99795.056726474082</v>
      </c>
      <c r="O318" s="62">
        <v>28.7</v>
      </c>
      <c r="P318" s="96">
        <f>IF($O318&gt;$G$20,IF('Silo Levels'!$L$13="Pumping",((PI()*((($C$19+$G$20)-$O318)*($O$20/($O$19/2)))^2*((($O$20+$G$20)-$O318))/3)*$P$29)+(((PI()*((($C$19+$G$20)-$O318)*($O$20/($O$19/2)))^2*(((($C$19+$G$20)-$O318)*($O$20/($O$19/2)))*$AZ$6))/3)*$P$29),(((PI()*((($C$19+$G$20)-$O318)*($O$20/($O$19/2)))^2*((($O$20+$G$20)-$O318)/3))*$P$29)-((PI()*((($C$19+$G$20)-$O318)*($O$20/($O$19/2)))^2*(((($C$19+$G$20)-$O318)*($O$20/($O$19/2)))*$AZ$6)/3)*$P$29))),IF('Silo Levels'!$L$13="Pumping",(($D$18*$P$29)+((PI()*(($C$21/2)^2)*($G$20-$O318))*$P$29))+((($D$18+$H$18)/3)*$BF$6)+(((PI()*($C$21/2)^2*(($C$21/2)*$AZ$6))/3)*$P$29),(($D$18*$P$29)+((PI()*(($C$21/2)^2)*($G$20-$O318))*$P$29))+((($D$18+$H$18)/3)*$BF$6)-(((PI()*($C$21/2)^2*(($C$21/2)*$AZ$6))/3)*$P$29)))</f>
        <v>95709.855394449318</v>
      </c>
      <c r="Q318" s="73">
        <v>28.7</v>
      </c>
      <c r="R318" s="95">
        <f t="shared" si="47"/>
        <v>97106.974362917128</v>
      </c>
      <c r="S318" s="62">
        <v>28.7</v>
      </c>
      <c r="T318" s="96">
        <f>IF($S318&gt;$G$20,IF('Silo Levels'!$L$14="Pumping",((PI()*((($C$19+$G$20)-$S318)*($O$20/($O$19/2)))^2*((($O$20+$G$20)-$S318))/3)*$T$29)+(((PI()*((($C$19+$G$20)-$S318)*($O$20/($O$19/2)))^2*(((($C$19+$G$20)-$S318)*($O$20/($O$19/2)))*$AZ$7))/3)*$T$29),(((PI()*((($C$19+$G$20)-$S318)*($O$20/($O$19/2)))^2*((($O$20+$G$20)-$S318)/3))*$T$29)-((PI()*((($C$19+$G$20)-$S318)*($O$20/($O$19/2)))^2*(((($C$19+$G$20)-$S318)*($O$20/($O$19/2)))*$AZ$7)/3)*$T$29))),IF('Silo Levels'!$L$14="Pumping",(($D$18*$T$29)+((PI()*(($C$21/2)^2)*($G$20-$S318))*$T$29))+((($D$18+$H$18)/3)*$BF$7)+(((PI()*($C$21/2)^2*(($C$21/2)*$AZ$7))/3)*$T$29),(($D$18*$T$29)+((PI()*(($C$21/2)^2)*($G$20-$S318))*$T$29))+((($D$18+$H$18)/3)*$BF$7)-(((PI()*($C$21/2)^2*(($C$21/2)*$AZ$7))/3)*$T$29)))</f>
        <v>93132.912891788263</v>
      </c>
      <c r="U318" s="73">
        <v>28.7</v>
      </c>
      <c r="V318" s="95">
        <f t="shared" si="48"/>
        <v>94624.626399793546</v>
      </c>
      <c r="W318" s="62">
        <v>28.7</v>
      </c>
      <c r="X318" s="96">
        <f>IF($W318&gt;$G$20,IF('Silo Levels'!$L$15="Pumping",((PI()*((($C$19+$G$20)-$W318)*($O$20/($O$19/2)))^2*((($O$20+$G$20)-$W318))/3)*$X$29)+(((PI()*((($C$19+$G$20)-$W318)*($O$20/($O$19/2)))^2*(((($C$19+$G$20)-$W318)*($O$20/($O$19/2)))*$AZ$8))/3)*$X$29),(((PI()*((($C$19+$G$20)-$W318)*($O$20/($O$19/2)))^2*((($O$20+$G$20)-$W318)/3))*$X$29)-((PI()*((($C$19+$G$20)-$W318)*($O$20/($O$19/2)))^2*(((($C$19+$G$20)-$W318)*($O$20/($O$19/2)))*$AZ$8)/3)*$X$29))),IF('Silo Levels'!$L$15="Pumping",(($D$18*$X$29)+((PI()*(($C$21/2)^2)*($G$20-$W318))*$X$29))+((($D$18+$H$18)/3)*$BF$8)+(((PI()*($C$21/2)^2*(($C$21/2)*$AZ$8))/3)*$X$29),(($D$18*$X$29)+((PI()*(($C$21/2)^2)*($G$20-$W318))*$X$29))+((($D$18+$H$18)/3)*$BF$8)-(((PI()*($C$21/2)^2*(($C$21/2)*$AZ$8))/3)*$X$29)))</f>
        <v>90753.198616924041</v>
      </c>
      <c r="Y318" s="73">
        <v>28.7</v>
      </c>
      <c r="Z318" s="95">
        <f t="shared" si="49"/>
        <v>93143.88012299026</v>
      </c>
      <c r="AA318" s="62">
        <v>28.7</v>
      </c>
      <c r="AB318" s="96">
        <f>IF($AA318&gt;$G$20,IF('Silo Levels'!$L$16="Pumping",((PI()*((($C$19+$G$20)-$AA318)*($O$20/($O$19/2)))^2*((($O$20+$G$20)-$AA318))/3)*$AB$29)+(((PI()*((($C$19+$G$20)-$AA318)*($O$20/($O$19/2)))^2*(((($C$19+$G$20)-$AA318)*($O$20/($O$19/2)))*$AZ$9))/3)*$AB$29),(((PI()*((($C$19+$G$20)-$AA318)*($O$20/($O$19/2)))^2*((($O$20+$G$20)-$AA318)/3))*$AB$29)-((PI()*((($C$19+$G$20)-$AA318)*($O$20/($O$19/2)))^2*(((($C$19+$G$20)-$AA318)*($O$20/($O$19/2)))*$AZ$9)/3)*$AB$29))),IF('Silo Levels'!$L$16="Pumping",(($D$18*$AB$29)+((PI()*(($C$21/2)^2)*($G$20-$AA318))*$AB$29))+((($D$18+$H$18)/3)*$BF$9)+(((PI()*($C$21/2)^2*(($C$21/2)*$AZ$9))/3)*$AB$29),(($D$18*$AB$29)+((PI()*(($C$21/2)^2)*($G$20-$AA318))*$AB$29))+((($D$18+$H$18)/3)*$BF$9)-(((PI()*($C$21/2)^2*(($C$21/2)*$AZ$9))/3)*$AB$29)))</f>
        <v>89333.674398439049</v>
      </c>
      <c r="AC318" s="73">
        <v>28.7</v>
      </c>
      <c r="AD318" s="95">
        <f>IF($AE318&gt;$G$20,(PI()*((($C$19+$G$20)-$AE318)*($O$20/($O$19/2)))^2*((($O$20+$G$20)-$AE318)/3))*$AF$29,($D$18*$AF$29)+((PI()*(($C$21/2)^2)*($G$20-$AE318))*$AF$29)+((($D$18+$H$18)/3)*$BF$10))</f>
        <v>92610.053494497362</v>
      </c>
      <c r="AE318" s="62">
        <v>28.7</v>
      </c>
      <c r="AF318" s="96">
        <f>IF($AE318&gt;$G$20,IF('Silo Levels'!$L$17="Pumping",((PI()*((($C$19+$G$20)-$AE318)*($O$20/($O$19/2)))^2*((($O$20+$G$20)-$AE318))/3)*$AF$29)+(((PI()*((($C$19+$G$20)-$AE318)*($O$20/($O$19/2)))^2*(((($C$19+$G$20)-$AE318)*($O$20/($O$19/2)))*$AZ$10))/3)*$AF$29),(((PI()*((($C$19+$G$20)-$AE318)*($O$20/($O$19/2)))^2*((($O$20+$G$20)-$AE318)/3))*$AF$29)-((PI()*((($C$19+$G$20)-$AE318)*($O$20/($O$19/2)))^2*(((($C$19+$G$20)-$AE318)*($O$20/($O$19/2)))*$AZ$10)/3)*$AF$29))),IF('Silo Levels'!$L$17="Pumping",(($D$18*$AF$29)+((PI()*(($C$21/2)^2)*($G$20-$AE318))*$AF$29))+((($D$18+$H$18)/3)*$BF$10)+(((PI()*($C$21/2)^2*(($C$21/2)*$AZ$10))/3)*$AF$29),(($D$18*$AF$29)+((PI()*(($C$21/2)^2)*($G$20-$AE318))*$AF$29))+((($D$18+$H$18)/3)*$BF$10)-(((PI()*($C$21/2)^2*(($C$21/2)*$AZ$10))/3)*$AF$29)))</f>
        <v>88821.9190494715</v>
      </c>
      <c r="AG318" s="73">
        <v>28.7</v>
      </c>
      <c r="AH318" s="95">
        <f t="shared" si="50"/>
        <v>93027.477764850337</v>
      </c>
      <c r="AI318" s="62">
        <v>28.7</v>
      </c>
      <c r="AJ318" s="96">
        <f>IF($AI318&gt;$G$20,IF('Silo Levels'!$L$18="Pumping",((PI()*((($C$19+$G$20)-$AI318)*($O$20/($O$19/2)))^2*((($O$20+$G$20)-$AI318))/3)*$AJ$29)+(((PI()*((($C$19+$G$20)-$AI318)*($O$20/($O$19/2)))^2*(((($C$19+$G$20)-$AI318)*($O$20/($O$19/2)))*$AZ$11))/3)*$AJ$29),(((PI()*((($C$19+$G$20)-$AI318)*($O$20/($O$19/2)))^2*((($O$20+$G$20)-$AI318)/3))*$AJ$29)-((PI()*((($C$19+$G$20)-$AI318)*($O$20/($O$19/2)))^2*(((($C$19+$G$20)-$AI318)*($O$20/($O$19/2)))*$AZ$11)/3)*$AJ$29))),IF('Silo Levels'!$L$18="Pumping",(($D$18*$AJ$29)+((PI()*(($C$21/2)^2)*($G$20-$AI318))*$AJ$29))+((($D$18+$H$18)/3)*$BF$11)+(((PI()*($C$21/2)^2*(($C$21/2)*$AZ$11))/3)*$AJ$29),(($D$18*$AJ$29)+((PI()*(($C$21/2)^2)*($G$20-$AI318))*$AJ$29))+((($D$18+$H$18)/3)*$BF$11)-(((PI()*($C$21/2)^2*(($C$21/2)*$AZ$11))/3)*$AJ$29)))</f>
        <v>89222.084743238229</v>
      </c>
    </row>
    <row r="319" spans="1:36" x14ac:dyDescent="0.3">
      <c r="A319" s="48">
        <v>28.8</v>
      </c>
      <c r="B319" s="92">
        <f t="shared" si="37"/>
        <v>24500.258269683087</v>
      </c>
      <c r="C319" s="66">
        <v>28.8</v>
      </c>
      <c r="D319" s="67">
        <f>IF($C319&gt;$G$6,IF('Silo Levels'!$L$10="Pumping",((PI()*((($C$5+$G$6)-$C319)*($O$6/($O$5/2)))^2*((($O$6+$G$6)-$C319))/3)*$D$29)+(((PI()*((($C$5+$G$6)-$C319)*($O$6/($O$5/2)))^2*(((($C$5+$G$6)-$C319)*($O$6/($O$5/2)))*$AZ$3))/3)*$D$29),(((PI()*((($C$5+$G$6)-$C319)*($O$6/($O$5/2)))^2*((($O$6+$G$6)-$C319)/3))*$D$29)-((PI()*((($C$5+$G$6)-$C319)*($O$6/($O$5/2)))^2*(((($C$5+$G$6)-$C319)*($O$6/($O$5/2)))*$AZ$3)/3)*$D$29))),IF('Silo Levels'!$L$10="Pumping",(($D$4*$D$29)+((PI()*(($C$7/2)^2)*(G$6-$C319))*$D$29))+((($D$4+$H$4)/3)*$BG$3)+(((PI()*($C$7/2)^2*(($C$7/2)*$AZ$3))/3)*$D$29),(($D$4*$D$29)+((PI()*(($C$7/2)^2)*($G$6-$C319))*$D$29))+((($D$4+$H$4)/3)*$BG$3)-(((PI()*($C$7/2)^2*(($C$7/2)*$AZ$3))/3)*$D$29)))</f>
        <v>21444.75151997689</v>
      </c>
      <c r="E319" s="73">
        <v>28.8</v>
      </c>
      <c r="F319" s="92">
        <f t="shared" si="38"/>
        <v>21359.199517159614</v>
      </c>
      <c r="G319" s="66">
        <v>28.8</v>
      </c>
      <c r="H319" s="67">
        <f>IF($G319&gt;$G$6,IF('Silo Levels'!$L$11="Pumping",((PI()*((($C$5+$G$6)-$G319)*($O$6/($O$5/2)))^2*((($O$6+$G$6)-$G319))/3)*$H$29)+(((PI()*((($C$5+$G$6)-$G319)*($O$6/($O$5/2)))^2*(((($C$5+$G$6)-$G319)*($O$6/($O$5/2)))*$AZ$4))/3)*$H$29),(((PI()*((($C$5+$G$6)-$G319)*($O$6/($O$5/2)))^2*((($O$6+$G$6)-$G319)/3))*$H$29)-((PI()*((($C$5+$G$6)-$G319)*($O$6/($O$5/2)))^2*(((($C$5+$G$6)-$G319)*($O$6/($O$5/2)))*$AZ$4)/3)*$H$29))),IF('Silo Levels'!$L$11="Pumping",(($D$4*$H$29)+((PI()*(($C$7/2)^2)*(G$6-$G319))*$H$29))+((($D$4+$H$4)/3)*$BG$4)+(((PI()*($C$7/2)^2*(($C$7/2)*$AZ$4))/3)*$H$29),(($D$4*$H$29)+((PI()*(($C$7/2)^2)*($G$6-$G319))*$H$29))+((($D$4+$H$4)/3)*$BG$4)-(((PI()*($C$7/2)^2*(($C$7/2)*$AZ$4))/3)*$H$29)))</f>
        <v>18695.424402031134</v>
      </c>
      <c r="I319" s="73">
        <v>28.8</v>
      </c>
      <c r="J319" s="95">
        <f t="shared" si="45"/>
        <v>180132.10714481075</v>
      </c>
      <c r="K319" s="62">
        <v>28.8</v>
      </c>
      <c r="L319" s="96">
        <f>IF($K319&gt;$G$13,IF('Silo Levels'!$L$12="Pumping",((PI()*((($C$12+$G$13)-$K319)*($O$13/($O$12/2)))^2*((($O$13+$G$13)-$K319))/3)*$L$29)+(((PI()*((($C$12+$G$13)-$K319)*($O$13/($O$12/2)))^2*(((($C$12+$G$13)-$K319)*($O$13/($O$12/2)))*$AZ$5))/3)*$L$29),(((PI()*((($C$12+$G$13)-$K319)*($O$13/($O$12/2)))^2*((($O$13+$G$13)-$K319)/3))*$L$29)-((PI()*((($C$12+$G$13)-$K319)*($O$13/($O$12/2)))^2*(((($C$12+$G$13)-$K319)*($O$13/($O$12/2)))*$AZ$5)/3)*$L$29))),IF('Silo Levels'!$L$12="Pumping",(($D$11*$L$29)+((PI()*(($C$14/2)^2)*($G$13-$K319))*$L$29))+((($D$11+$H$11)/3)*$BF$5)+(((PI()*($C$14/2)^2*(($C$14/2)*$AZ$5))/3)*$L$29),(($D$11*$L$29)+((PI()*(($C$14/2)^2)*($G$13-$K319))*$L$29))+((($D$11+$H$11)/3)*$BF$5)-(((PI()*($C$14/2)^2*(($C$14/2)*$AZ$5))/3)*$L$29)))</f>
        <v>165934.10046521132</v>
      </c>
      <c r="M319" s="73">
        <v>28.8</v>
      </c>
      <c r="N319" s="95">
        <f t="shared" si="46"/>
        <v>99385.113178173342</v>
      </c>
      <c r="O319" s="62">
        <v>28.8</v>
      </c>
      <c r="P319" s="96">
        <f>IF($O319&gt;$G$20,IF('Silo Levels'!$L$13="Pumping",((PI()*((($C$19+$G$20)-$O319)*($O$20/($O$19/2)))^2*((($O$20+$G$20)-$O319))/3)*$P$29)+(((PI()*((($C$19+$G$20)-$O319)*($O$20/($O$19/2)))^2*(((($C$19+$G$20)-$O319)*($O$20/($O$19/2)))*$AZ$6))/3)*$P$29),(((PI()*((($C$19+$G$20)-$O319)*($O$20/($O$19/2)))^2*((($O$20+$G$20)-$O319)/3))*$P$29)-((PI()*((($C$19+$G$20)-$O319)*($O$20/($O$19/2)))^2*(((($C$19+$G$20)-$O319)*($O$20/($O$19/2)))*$AZ$6)/3)*$P$29))),IF('Silo Levels'!$L$13="Pumping",(($D$18*$P$29)+((PI()*(($C$21/2)^2)*($G$20-$O319))*$P$29))+((($D$18+$H$18)/3)*$BF$6)+(((PI()*($C$21/2)^2*(($C$21/2)*$AZ$6))/3)*$P$29),(($D$18*$P$29)+((PI()*(($C$21/2)^2)*($G$20-$O319))*$P$29))+((($D$18+$H$18)/3)*$BF$6)-(((PI()*($C$21/2)^2*(($C$21/2)*$AZ$6))/3)*$P$29)))</f>
        <v>95299.911846148578</v>
      </c>
      <c r="Q319" s="73">
        <v>28.8</v>
      </c>
      <c r="R319" s="95">
        <f t="shared" si="47"/>
        <v>96708.183525396191</v>
      </c>
      <c r="S319" s="62">
        <v>28.8</v>
      </c>
      <c r="T319" s="96">
        <f>IF($S319&gt;$G$20,IF('Silo Levels'!$L$14="Pumping",((PI()*((($C$19+$G$20)-$S319)*($O$20/($O$19/2)))^2*((($O$20+$G$20)-$S319))/3)*$T$29)+(((PI()*((($C$19+$G$20)-$S319)*($O$20/($O$19/2)))^2*(((($C$19+$G$20)-$S319)*($O$20/($O$19/2)))*$AZ$7))/3)*$T$29),(((PI()*((($C$19+$G$20)-$S319)*($O$20/($O$19/2)))^2*((($O$20+$G$20)-$S319)/3))*$T$29)-((PI()*((($C$19+$G$20)-$S319)*($O$20/($O$19/2)))^2*(((($C$19+$G$20)-$S319)*($O$20/($O$19/2)))*$AZ$7)/3)*$T$29))),IF('Silo Levels'!$L$14="Pumping",(($D$18*$T$29)+((PI()*(($C$21/2)^2)*($G$20-$S319))*$T$29))+((($D$18+$H$18)/3)*$BF$7)+(((PI()*($C$21/2)^2*(($C$21/2)*$AZ$7))/3)*$T$29),(($D$18*$T$29)+((PI()*(($C$21/2)^2)*($G$20-$S319))*$T$29))+((($D$18+$H$18)/3)*$BF$7)-(((PI()*($C$21/2)^2*(($C$21/2)*$AZ$7))/3)*$T$29)))</f>
        <v>92734.122054267325</v>
      </c>
      <c r="U319" s="73">
        <v>28.8</v>
      </c>
      <c r="V319" s="95">
        <f t="shared" si="48"/>
        <v>94236.134691965533</v>
      </c>
      <c r="W319" s="62">
        <v>28.8</v>
      </c>
      <c r="X319" s="96">
        <f>IF($W319&gt;$G$20,IF('Silo Levels'!$L$15="Pumping",((PI()*((($C$19+$G$20)-$W319)*($O$20/($O$19/2)))^2*((($O$20+$G$20)-$W319))/3)*$X$29)+(((PI()*((($C$19+$G$20)-$W319)*($O$20/($O$19/2)))^2*(((($C$19+$G$20)-$W319)*($O$20/($O$19/2)))*$AZ$8))/3)*$X$29),(((PI()*((($C$19+$G$20)-$W319)*($O$20/($O$19/2)))^2*((($O$20+$G$20)-$W319)/3))*$X$29)-((PI()*((($C$19+$G$20)-$W319)*($O$20/($O$19/2)))^2*(((($C$19+$G$20)-$W319)*($O$20/($O$19/2)))*$AZ$8)/3)*$X$29))),IF('Silo Levels'!$L$15="Pumping",(($D$18*$X$29)+((PI()*(($C$21/2)^2)*($G$20-$W319))*$X$29))+((($D$18+$H$18)/3)*$BF$8)+(((PI()*($C$21/2)^2*(($C$21/2)*$AZ$8))/3)*$X$29),(($D$18*$X$29)+((PI()*(($C$21/2)^2)*($G$20-$W319))*$X$29))+((($D$18+$H$18)/3)*$BF$8)-(((PI()*($C$21/2)^2*(($C$21/2)*$AZ$8))/3)*$X$29)))</f>
        <v>90364.706909096029</v>
      </c>
      <c r="Y319" s="73">
        <v>28.8</v>
      </c>
      <c r="Z319" s="95">
        <f t="shared" si="49"/>
        <v>92761.531952721707</v>
      </c>
      <c r="AA319" s="62">
        <v>28.8</v>
      </c>
      <c r="AB319" s="96">
        <f>IF($AA319&gt;$G$20,IF('Silo Levels'!$L$16="Pumping",((PI()*((($C$19+$G$20)-$AA319)*($O$20/($O$19/2)))^2*((($O$20+$G$20)-$AA319))/3)*$AB$29)+(((PI()*((($C$19+$G$20)-$AA319)*($O$20/($O$19/2)))^2*(((($C$19+$G$20)-$AA319)*($O$20/($O$19/2)))*$AZ$9))/3)*$AB$29),(((PI()*((($C$19+$G$20)-$AA319)*($O$20/($O$19/2)))^2*((($O$20+$G$20)-$AA319)/3))*$AB$29)-((PI()*((($C$19+$G$20)-$AA319)*($O$20/($O$19/2)))^2*(((($C$19+$G$20)-$AA319)*($O$20/($O$19/2)))*$AZ$9)/3)*$AB$29))),IF('Silo Levels'!$L$16="Pumping",(($D$18*$AB$29)+((PI()*(($C$21/2)^2)*($G$20-$AA319))*$AB$29))+((($D$18+$H$18)/3)*$BF$9)+(((PI()*($C$21/2)^2*(($C$21/2)*$AZ$9))/3)*$AB$29),(($D$18*$AB$29)+((PI()*(($C$21/2)^2)*($G$20-$AA319))*$AB$29))+((($D$18+$H$18)/3)*$BF$9)-(((PI()*($C$21/2)^2*(($C$21/2)*$AZ$9))/3)*$AB$29)))</f>
        <v>88951.326228170496</v>
      </c>
      <c r="AC319" s="73">
        <v>28.8</v>
      </c>
      <c r="AD319" s="95">
        <f t="shared" ref="AD319:AD382" si="51">IF($AE319&gt;$G$20,(PI()*((($C$19+$G$20)-$AE319)*($O$20/($O$19/2)))^2*((($O$20+$G$20)-$AE319)/3))*$AF$29,($D$18*$AF$29)+((PI()*(($C$21/2)^2)*($G$20-$AE319))*$AF$29)+((($D$18+$H$18)/3)*$BF$10))</f>
        <v>92229.920142522649</v>
      </c>
      <c r="AE319" s="62">
        <v>28.8</v>
      </c>
      <c r="AF319" s="96">
        <f>IF($AE319&gt;$G$20,IF('Silo Levels'!$L$17="Pumping",((PI()*((($C$19+$G$20)-$AE319)*($O$20/($O$19/2)))^2*((($O$20+$G$20)-$AE319))/3)*$AF$29)+(((PI()*((($C$19+$G$20)-$AE319)*($O$20/($O$19/2)))^2*(((($C$19+$G$20)-$AE319)*($O$20/($O$19/2)))*$AZ$10))/3)*$AF$29),(((PI()*((($C$19+$G$20)-$AE319)*($O$20/($O$19/2)))^2*((($O$20+$G$20)-$AE319)/3))*$AF$29)-((PI()*((($C$19+$G$20)-$AE319)*($O$20/($O$19/2)))^2*(((($C$19+$G$20)-$AE319)*($O$20/($O$19/2)))*$AZ$10)/3)*$AF$29))),IF('Silo Levels'!$L$17="Pumping",(($D$18*$AF$29)+((PI()*(($C$21/2)^2)*($G$20-$AE319))*$AF$29))+((($D$18+$H$18)/3)*$BF$10)+(((PI()*($C$21/2)^2*(($C$21/2)*$AZ$10))/3)*$AF$29),(($D$18*$AF$29)+((PI()*(($C$21/2)^2)*($G$20-$AE319))*$AF$29))+((($D$18+$H$18)/3)*$BF$10)-(((PI()*($C$21/2)^2*(($C$21/2)*$AZ$10))/3)*$AF$29)))</f>
        <v>88441.785697496787</v>
      </c>
      <c r="AG319" s="73">
        <v>28.8</v>
      </c>
      <c r="AH319" s="95">
        <f t="shared" si="50"/>
        <v>92645.612541775685</v>
      </c>
      <c r="AI319" s="62">
        <v>28.8</v>
      </c>
      <c r="AJ319" s="96">
        <f>IF($AI319&gt;$G$20,IF('Silo Levels'!$L$18="Pumping",((PI()*((($C$19+$G$20)-$AI319)*($O$20/($O$19/2)))^2*((($O$20+$G$20)-$AI319))/3)*$AJ$29)+(((PI()*((($C$19+$G$20)-$AI319)*($O$20/($O$19/2)))^2*(((($C$19+$G$20)-$AI319)*($O$20/($O$19/2)))*$AZ$11))/3)*$AJ$29),(((PI()*((($C$19+$G$20)-$AI319)*($O$20/($O$19/2)))^2*((($O$20+$G$20)-$AI319)/3))*$AJ$29)-((PI()*((($C$19+$G$20)-$AI319)*($O$20/($O$19/2)))^2*(((($C$19+$G$20)-$AI319)*($O$20/($O$19/2)))*$AZ$11)/3)*$AJ$29))),IF('Silo Levels'!$L$18="Pumping",(($D$18*$AJ$29)+((PI()*(($C$21/2)^2)*($G$20-$AI319))*$AJ$29))+((($D$18+$H$18)/3)*$BF$11)+(((PI()*($C$21/2)^2*(($C$21/2)*$AZ$11))/3)*$AJ$29),(($D$18*$AJ$29)+((PI()*(($C$21/2)^2)*($G$20-$AI319))*$AJ$29))+((($D$18+$H$18)/3)*$BF$11)-(((PI()*($C$21/2)^2*(($C$21/2)*$AZ$11))/3)*$AJ$29)))</f>
        <v>88840.219520163577</v>
      </c>
    </row>
    <row r="320" spans="1:36" x14ac:dyDescent="0.3">
      <c r="A320" s="48">
        <v>28.9</v>
      </c>
      <c r="B320" s="92">
        <f t="shared" si="37"/>
        <v>24062.236396156273</v>
      </c>
      <c r="C320" s="66">
        <v>28.9</v>
      </c>
      <c r="D320" s="67">
        <f>IF($C320&gt;$G$6,IF('Silo Levels'!$L$10="Pumping",((PI()*((($C$5+$G$6)-$C320)*($O$6/($O$5/2)))^2*((($O$6+$G$6)-$C320))/3)*$D$29)+(((PI()*((($C$5+$G$6)-$C320)*($O$6/($O$5/2)))^2*(((($C$5+$G$6)-$C320)*($O$6/($O$5/2)))*$AZ$3))/3)*$D$29),(((PI()*((($C$5+$G$6)-$C320)*($O$6/($O$5/2)))^2*((($O$6+$G$6)-$C320)/3))*$D$29)-((PI()*((($C$5+$G$6)-$C320)*($O$6/($O$5/2)))^2*(((($C$5+$G$6)-$C320)*($O$6/($O$5/2)))*$AZ$3)/3)*$D$29))),IF('Silo Levels'!$L$10="Pumping",(($D$4*$D$29)+((PI()*(($C$7/2)^2)*(G$6-$C320))*$D$29))+((($D$4+$H$4)/3)*$BG$3)+(((PI()*($C$7/2)^2*(($C$7/2)*$AZ$3))/3)*$D$29),(($D$4*$D$29)+((PI()*(($C$7/2)^2)*($G$6-$C320))*$D$29))+((($D$4+$H$4)/3)*$BG$3)-(((PI()*($C$7/2)^2*(($C$7/2)*$AZ$3))/3)*$D$29)))</f>
        <v>21006.729646450076</v>
      </c>
      <c r="E320" s="73">
        <v>28.9</v>
      </c>
      <c r="F320" s="92">
        <f t="shared" si="38"/>
        <v>20977.334294084958</v>
      </c>
      <c r="G320" s="66">
        <v>28.9</v>
      </c>
      <c r="H320" s="67">
        <f>IF($G320&gt;$G$6,IF('Silo Levels'!$L$11="Pumping",((PI()*((($C$5+$G$6)-$G320)*($O$6/($O$5/2)))^2*((($O$6+$G$6)-$G320))/3)*$H$29)+(((PI()*((($C$5+$G$6)-$G320)*($O$6/($O$5/2)))^2*(((($C$5+$G$6)-$G320)*($O$6/($O$5/2)))*$AZ$4))/3)*$H$29),(((PI()*((($C$5+$G$6)-$G320)*($O$6/($O$5/2)))^2*((($O$6+$G$6)-$G320)/3))*$H$29)-((PI()*((($C$5+$G$6)-$G320)*($O$6/($O$5/2)))^2*(((($C$5+$G$6)-$G320)*($O$6/($O$5/2)))*$AZ$4)/3)*$H$29))),IF('Silo Levels'!$L$11="Pumping",(($D$4*$H$29)+((PI()*(($C$7/2)^2)*(G$6-$G320))*$H$29))+((($D$4+$H$4)/3)*$BG$4)+(((PI()*($C$7/2)^2*(($C$7/2)*$AZ$4))/3)*$H$29),(($D$4*$H$29)+((PI()*(($C$7/2)^2)*($G$6-$G320))*$H$29))+((($D$4+$H$4)/3)*$BG$4)-(((PI()*($C$7/2)^2*(($C$7/2)*$AZ$4))/3)*$H$29)))</f>
        <v>18313.559178956479</v>
      </c>
      <c r="I320" s="73">
        <v>28.9</v>
      </c>
      <c r="J320" s="95">
        <f t="shared" si="45"/>
        <v>179213.14231117975</v>
      </c>
      <c r="K320" s="62">
        <v>28.9</v>
      </c>
      <c r="L320" s="96">
        <f>IF($K320&gt;$G$13,IF('Silo Levels'!$L$12="Pumping",((PI()*((($C$12+$G$13)-$K320)*($O$13/($O$12/2)))^2*((($O$13+$G$13)-$K320))/3)*$L$29)+(((PI()*((($C$12+$G$13)-$K320)*($O$13/($O$12/2)))^2*(((($C$12+$G$13)-$K320)*($O$13/($O$12/2)))*$AZ$5))/3)*$L$29),(((PI()*((($C$12+$G$13)-$K320)*($O$13/($O$12/2)))^2*((($O$13+$G$13)-$K320)/3))*$L$29)-((PI()*((($C$12+$G$13)-$K320)*($O$13/($O$12/2)))^2*(((($C$12+$G$13)-$K320)*($O$13/($O$12/2)))*$AZ$5)/3)*$L$29))),IF('Silo Levels'!$L$12="Pumping",(($D$11*$L$29)+((PI()*(($C$14/2)^2)*($G$13-$K320))*$L$29))+((($D$11+$H$11)/3)*$BF$5)+(((PI()*($C$14/2)^2*(($C$14/2)*$AZ$5))/3)*$L$29),(($D$11*$L$29)+((PI()*(($C$14/2)^2)*($G$13-$K320))*$L$29))+((($D$11+$H$11)/3)*$BF$5)-(((PI()*($C$14/2)^2*(($C$14/2)*$AZ$5))/3)*$L$29)))</f>
        <v>165015.13563158031</v>
      </c>
      <c r="M320" s="73">
        <v>28.9</v>
      </c>
      <c r="N320" s="95">
        <f t="shared" si="46"/>
        <v>98975.169629872616</v>
      </c>
      <c r="O320" s="62">
        <v>28.9</v>
      </c>
      <c r="P320" s="96">
        <f>IF($O320&gt;$G$20,IF('Silo Levels'!$L$13="Pumping",((PI()*((($C$19+$G$20)-$O320)*($O$20/($O$19/2)))^2*((($O$20+$G$20)-$O320))/3)*$P$29)+(((PI()*((($C$19+$G$20)-$O320)*($O$20/($O$19/2)))^2*(((($C$19+$G$20)-$O320)*($O$20/($O$19/2)))*$AZ$6))/3)*$P$29),(((PI()*((($C$19+$G$20)-$O320)*($O$20/($O$19/2)))^2*((($O$20+$G$20)-$O320)/3))*$P$29)-((PI()*((($C$19+$G$20)-$O320)*($O$20/($O$19/2)))^2*(((($C$19+$G$20)-$O320)*($O$20/($O$19/2)))*$AZ$6)/3)*$P$29))),IF('Silo Levels'!$L$13="Pumping",(($D$18*$P$29)+((PI()*(($C$21/2)^2)*($G$20-$O320))*$P$29))+((($D$18+$H$18)/3)*$BF$6)+(((PI()*($C$21/2)^2*(($C$21/2)*$AZ$6))/3)*$P$29),(($D$18*$P$29)+((PI()*(($C$21/2)^2)*($G$20-$O320))*$P$29))+((($D$18+$H$18)/3)*$BF$6)-(((PI()*($C$21/2)^2*(($C$21/2)*$AZ$6))/3)*$P$29)))</f>
        <v>94889.968297847852</v>
      </c>
      <c r="Q320" s="73">
        <v>28.9</v>
      </c>
      <c r="R320" s="95">
        <f t="shared" si="47"/>
        <v>96309.392687875254</v>
      </c>
      <c r="S320" s="62">
        <v>28.9</v>
      </c>
      <c r="T320" s="96">
        <f>IF($S320&gt;$G$20,IF('Silo Levels'!$L$14="Pumping",((PI()*((($C$19+$G$20)-$S320)*($O$20/($O$19/2)))^2*((($O$20+$G$20)-$S320))/3)*$T$29)+(((PI()*((($C$19+$G$20)-$S320)*($O$20/($O$19/2)))^2*(((($C$19+$G$20)-$S320)*($O$20/($O$19/2)))*$AZ$7))/3)*$T$29),(((PI()*((($C$19+$G$20)-$S320)*($O$20/($O$19/2)))^2*((($O$20+$G$20)-$S320)/3))*$T$29)-((PI()*((($C$19+$G$20)-$S320)*($O$20/($O$19/2)))^2*(((($C$19+$G$20)-$S320)*($O$20/($O$19/2)))*$AZ$7)/3)*$T$29))),IF('Silo Levels'!$L$14="Pumping",(($D$18*$T$29)+((PI()*(($C$21/2)^2)*($G$20-$S320))*$T$29))+((($D$18+$H$18)/3)*$BF$7)+(((PI()*($C$21/2)^2*(($C$21/2)*$AZ$7))/3)*$T$29),(($D$18*$T$29)+((PI()*(($C$21/2)^2)*($G$20-$S320))*$T$29))+((($D$18+$H$18)/3)*$BF$7)-(((PI()*($C$21/2)^2*(($C$21/2)*$AZ$7))/3)*$T$29)))</f>
        <v>92335.331216746388</v>
      </c>
      <c r="U320" s="73">
        <v>28.9</v>
      </c>
      <c r="V320" s="95">
        <f t="shared" si="48"/>
        <v>93847.642984137521</v>
      </c>
      <c r="W320" s="62">
        <v>28.9</v>
      </c>
      <c r="X320" s="96">
        <f>IF($W320&gt;$G$20,IF('Silo Levels'!$L$15="Pumping",((PI()*((($C$19+$G$20)-$W320)*($O$20/($O$19/2)))^2*((($O$20+$G$20)-$W320))/3)*$X$29)+(((PI()*((($C$19+$G$20)-$W320)*($O$20/($O$19/2)))^2*(((($C$19+$G$20)-$W320)*($O$20/($O$19/2)))*$AZ$8))/3)*$X$29),(((PI()*((($C$19+$G$20)-$W320)*($O$20/($O$19/2)))^2*((($O$20+$G$20)-$W320)/3))*$X$29)-((PI()*((($C$19+$G$20)-$W320)*($O$20/($O$19/2)))^2*(((($C$19+$G$20)-$W320)*($O$20/($O$19/2)))*$AZ$8)/3)*$X$29))),IF('Silo Levels'!$L$15="Pumping",(($D$18*$X$29)+((PI()*(($C$21/2)^2)*($G$20-$W320))*$X$29))+((($D$18+$H$18)/3)*$BF$8)+(((PI()*($C$21/2)^2*(($C$21/2)*$AZ$8))/3)*$X$29),(($D$18*$X$29)+((PI()*(($C$21/2)^2)*($G$20-$W320))*$X$29))+((($D$18+$H$18)/3)*$BF$8)-(((PI()*($C$21/2)^2*(($C$21/2)*$AZ$8))/3)*$X$29)))</f>
        <v>89976.215201268016</v>
      </c>
      <c r="Y320" s="73">
        <v>28.9</v>
      </c>
      <c r="Z320" s="95">
        <f t="shared" si="49"/>
        <v>92379.183782453169</v>
      </c>
      <c r="AA320" s="62">
        <v>28.9</v>
      </c>
      <c r="AB320" s="96">
        <f>IF($AA320&gt;$G$20,IF('Silo Levels'!$L$16="Pumping",((PI()*((($C$19+$G$20)-$AA320)*($O$20/($O$19/2)))^2*((($O$20+$G$20)-$AA320))/3)*$AB$29)+(((PI()*((($C$19+$G$20)-$AA320)*($O$20/($O$19/2)))^2*(((($C$19+$G$20)-$AA320)*($O$20/($O$19/2)))*$AZ$9))/3)*$AB$29),(((PI()*((($C$19+$G$20)-$AA320)*($O$20/($O$19/2)))^2*((($O$20+$G$20)-$AA320)/3))*$AB$29)-((PI()*((($C$19+$G$20)-$AA320)*($O$20/($O$19/2)))^2*(((($C$19+$G$20)-$AA320)*($O$20/($O$19/2)))*$AZ$9)/3)*$AB$29))),IF('Silo Levels'!$L$16="Pumping",(($D$18*$AB$29)+((PI()*(($C$21/2)^2)*($G$20-$AA320))*$AB$29))+((($D$18+$H$18)/3)*$BF$9)+(((PI()*($C$21/2)^2*(($C$21/2)*$AZ$9))/3)*$AB$29),(($D$18*$AB$29)+((PI()*(($C$21/2)^2)*($G$20-$AA320))*$AB$29))+((($D$18+$H$18)/3)*$BF$9)-(((PI()*($C$21/2)^2*(($C$21/2)*$AZ$9))/3)*$AB$29)))</f>
        <v>88568.978057901957</v>
      </c>
      <c r="AC320" s="73">
        <v>28.9</v>
      </c>
      <c r="AD320" s="95">
        <f t="shared" si="51"/>
        <v>91849.786790547936</v>
      </c>
      <c r="AE320" s="62">
        <v>28.9</v>
      </c>
      <c r="AF320" s="96">
        <f>IF($AE320&gt;$G$20,IF('Silo Levels'!$L$17="Pumping",((PI()*((($C$19+$G$20)-$AE320)*($O$20/($O$19/2)))^2*((($O$20+$G$20)-$AE320))/3)*$AF$29)+(((PI()*((($C$19+$G$20)-$AE320)*($O$20/($O$19/2)))^2*(((($C$19+$G$20)-$AE320)*($O$20/($O$19/2)))*$AZ$10))/3)*$AF$29),(((PI()*((($C$19+$G$20)-$AE320)*($O$20/($O$19/2)))^2*((($O$20+$G$20)-$AE320)/3))*$AF$29)-((PI()*((($C$19+$G$20)-$AE320)*($O$20/($O$19/2)))^2*(((($C$19+$G$20)-$AE320)*($O$20/($O$19/2)))*$AZ$10)/3)*$AF$29))),IF('Silo Levels'!$L$17="Pumping",(($D$18*$AF$29)+((PI()*(($C$21/2)^2)*($G$20-$AE320))*$AF$29))+((($D$18+$H$18)/3)*$BF$10)+(((PI()*($C$21/2)^2*(($C$21/2)*$AZ$10))/3)*$AF$29),(($D$18*$AF$29)+((PI()*(($C$21/2)^2)*($G$20-$AE320))*$AF$29))+((($D$18+$H$18)/3)*$BF$10)-(((PI()*($C$21/2)^2*(($C$21/2)*$AZ$10))/3)*$AF$29)))</f>
        <v>88061.652345522074</v>
      </c>
      <c r="AG320" s="73">
        <v>28.9</v>
      </c>
      <c r="AH320" s="95">
        <f t="shared" si="50"/>
        <v>92263.747318701004</v>
      </c>
      <c r="AI320" s="62">
        <v>28.9</v>
      </c>
      <c r="AJ320" s="96">
        <f>IF($AI320&gt;$G$20,IF('Silo Levels'!$L$18="Pumping",((PI()*((($C$19+$G$20)-$AI320)*($O$20/($O$19/2)))^2*((($O$20+$G$20)-$AI320))/3)*$AJ$29)+(((PI()*((($C$19+$G$20)-$AI320)*($O$20/($O$19/2)))^2*(((($C$19+$G$20)-$AI320)*($O$20/($O$19/2)))*$AZ$11))/3)*$AJ$29),(((PI()*((($C$19+$G$20)-$AI320)*($O$20/($O$19/2)))^2*((($O$20+$G$20)-$AI320)/3))*$AJ$29)-((PI()*((($C$19+$G$20)-$AI320)*($O$20/($O$19/2)))^2*(((($C$19+$G$20)-$AI320)*($O$20/($O$19/2)))*$AZ$11)/3)*$AJ$29))),IF('Silo Levels'!$L$18="Pumping",(($D$18*$AJ$29)+((PI()*(($C$21/2)^2)*($G$20-$AI320))*$AJ$29))+((($D$18+$H$18)/3)*$BF$11)+(((PI()*($C$21/2)^2*(($C$21/2)*$AZ$11))/3)*$AJ$29),(($D$18*$AJ$29)+((PI()*(($C$21/2)^2)*($G$20-$AI320))*$AJ$29))+((($D$18+$H$18)/3)*$BF$11)-(((PI()*($C$21/2)^2*(($C$21/2)*$AZ$11))/3)*$AJ$29)))</f>
        <v>88458.354297088896</v>
      </c>
    </row>
    <row r="321" spans="1:36" x14ac:dyDescent="0.3">
      <c r="A321" s="48">
        <v>29</v>
      </c>
      <c r="B321" s="92">
        <f t="shared" si="37"/>
        <v>23624.214522629445</v>
      </c>
      <c r="C321" s="66">
        <v>29</v>
      </c>
      <c r="D321" s="67">
        <f>IF($C321&gt;$G$6,IF('Silo Levels'!$L$10="Pumping",((PI()*((($C$5+$G$6)-$C321)*($O$6/($O$5/2)))^2*((($O$6+$G$6)-$C321))/3)*$D$29)+(((PI()*((($C$5+$G$6)-$C321)*($O$6/($O$5/2)))^2*(((($C$5+$G$6)-$C321)*($O$6/($O$5/2)))*$AZ$3))/3)*$D$29),(((PI()*((($C$5+$G$6)-$C321)*($O$6/($O$5/2)))^2*((($O$6+$G$6)-$C321)/3))*$D$29)-((PI()*((($C$5+$G$6)-$C321)*($O$6/($O$5/2)))^2*(((($C$5+$G$6)-$C321)*($O$6/($O$5/2)))*$AZ$3)/3)*$D$29))),IF('Silo Levels'!$L$10="Pumping",(($D$4*$D$29)+((PI()*(($C$7/2)^2)*(G$6-$C321))*$D$29))+((($D$4+$H$4)/3)*$BG$3)+(((PI()*($C$7/2)^2*(($C$7/2)*$AZ$3))/3)*$D$29),(($D$4*$D$29)+((PI()*(($C$7/2)^2)*($G$6-$C321))*$D$29))+((($D$4+$H$4)/3)*$BG$3)-(((PI()*($C$7/2)^2*(($C$7/2)*$AZ$3))/3)*$D$29)))</f>
        <v>20568.707772923248</v>
      </c>
      <c r="E321" s="73">
        <v>29</v>
      </c>
      <c r="F321" s="92">
        <f t="shared" si="38"/>
        <v>20595.469071010284</v>
      </c>
      <c r="G321" s="66">
        <v>29</v>
      </c>
      <c r="H321" s="67">
        <f>IF($G321&gt;$G$6,IF('Silo Levels'!$L$11="Pumping",((PI()*((($C$5+$G$6)-$G321)*($O$6/($O$5/2)))^2*((($O$6+$G$6)-$G321))/3)*$H$29)+(((PI()*((($C$5+$G$6)-$G321)*($O$6/($O$5/2)))^2*(((($C$5+$G$6)-$G321)*($O$6/($O$5/2)))*$AZ$4))/3)*$H$29),(((PI()*((($C$5+$G$6)-$G321)*($O$6/($O$5/2)))^2*((($O$6+$G$6)-$G321)/3))*$H$29)-((PI()*((($C$5+$G$6)-$G321)*($O$6/($O$5/2)))^2*(((($C$5+$G$6)-$G321)*($O$6/($O$5/2)))*$AZ$4)/3)*$H$29))),IF('Silo Levels'!$L$11="Pumping",(($D$4*$H$29)+((PI()*(($C$7/2)^2)*(G$6-$G321))*$H$29))+((($D$4+$H$4)/3)*$BG$4)+(((PI()*($C$7/2)^2*(($C$7/2)*$AZ$4))/3)*$H$29),(($D$4*$H$29)+((PI()*(($C$7/2)^2)*($G$6-$G321))*$H$29))+((($D$4+$H$4)/3)*$BG$4)-(((PI()*($C$7/2)^2*(($C$7/2)*$AZ$4))/3)*$H$29)))</f>
        <v>17931.693955881805</v>
      </c>
      <c r="I321" s="73">
        <v>29</v>
      </c>
      <c r="J321" s="95">
        <f t="shared" si="45"/>
        <v>178294.17747754874</v>
      </c>
      <c r="K321" s="62">
        <v>29</v>
      </c>
      <c r="L321" s="96">
        <f>IF($K321&gt;$G$13,IF('Silo Levels'!$L$12="Pumping",((PI()*((($C$12+$G$13)-$K321)*($O$13/($O$12/2)))^2*((($O$13+$G$13)-$K321))/3)*$L$29)+(((PI()*((($C$12+$G$13)-$K321)*($O$13/($O$12/2)))^2*(((($C$12+$G$13)-$K321)*($O$13/($O$12/2)))*$AZ$5))/3)*$L$29),(((PI()*((($C$12+$G$13)-$K321)*($O$13/($O$12/2)))^2*((($O$13+$G$13)-$K321)/3))*$L$29)-((PI()*((($C$12+$G$13)-$K321)*($O$13/($O$12/2)))^2*(((($C$12+$G$13)-$K321)*($O$13/($O$12/2)))*$AZ$5)/3)*$L$29))),IF('Silo Levels'!$L$12="Pumping",(($D$11*$L$29)+((PI()*(($C$14/2)^2)*($G$13-$K321))*$L$29))+((($D$11+$H$11)/3)*$BF$5)+(((PI()*($C$14/2)^2*(($C$14/2)*$AZ$5))/3)*$L$29),(($D$11*$L$29)+((PI()*(($C$14/2)^2)*($G$13-$K321))*$L$29))+((($D$11+$H$11)/3)*$BF$5)-(((PI()*($C$14/2)^2*(($C$14/2)*$AZ$5))/3)*$L$29)))</f>
        <v>164096.17079794931</v>
      </c>
      <c r="M321" s="73">
        <v>29</v>
      </c>
      <c r="N321" s="95">
        <f t="shared" si="46"/>
        <v>98565.226081571862</v>
      </c>
      <c r="O321" s="62">
        <v>29</v>
      </c>
      <c r="P321" s="96">
        <f>IF($O321&gt;$G$20,IF('Silo Levels'!$L$13="Pumping",((PI()*((($C$19+$G$20)-$O321)*($O$20/($O$19/2)))^2*((($O$20+$G$20)-$O321))/3)*$P$29)+(((PI()*((($C$19+$G$20)-$O321)*($O$20/($O$19/2)))^2*(((($C$19+$G$20)-$O321)*($O$20/($O$19/2)))*$AZ$6))/3)*$P$29),(((PI()*((($C$19+$G$20)-$O321)*($O$20/($O$19/2)))^2*((($O$20+$G$20)-$O321)/3))*$P$29)-((PI()*((($C$19+$G$20)-$O321)*($O$20/($O$19/2)))^2*(((($C$19+$G$20)-$O321)*($O$20/($O$19/2)))*$AZ$6)/3)*$P$29))),IF('Silo Levels'!$L$13="Pumping",(($D$18*$P$29)+((PI()*(($C$21/2)^2)*($G$20-$O321))*$P$29))+((($D$18+$H$18)/3)*$BF$6)+(((PI()*($C$21/2)^2*(($C$21/2)*$AZ$6))/3)*$P$29),(($D$18*$P$29)+((PI()*(($C$21/2)^2)*($G$20-$O321))*$P$29))+((($D$18+$H$18)/3)*$BF$6)-(((PI()*($C$21/2)^2*(($C$21/2)*$AZ$6))/3)*$P$29)))</f>
        <v>94480.024749547098</v>
      </c>
      <c r="Q321" s="73">
        <v>29</v>
      </c>
      <c r="R321" s="95">
        <f t="shared" si="47"/>
        <v>95910.601850354302</v>
      </c>
      <c r="S321" s="62">
        <v>29</v>
      </c>
      <c r="T321" s="96">
        <f>IF($S321&gt;$G$20,IF('Silo Levels'!$L$14="Pumping",((PI()*((($C$19+$G$20)-$S321)*($O$20/($O$19/2)))^2*((($O$20+$G$20)-$S321))/3)*$T$29)+(((PI()*((($C$19+$G$20)-$S321)*($O$20/($O$19/2)))^2*(((($C$19+$G$20)-$S321)*($O$20/($O$19/2)))*$AZ$7))/3)*$T$29),(((PI()*((($C$19+$G$20)-$S321)*($O$20/($O$19/2)))^2*((($O$20+$G$20)-$S321)/3))*$T$29)-((PI()*((($C$19+$G$20)-$S321)*($O$20/($O$19/2)))^2*(((($C$19+$G$20)-$S321)*($O$20/($O$19/2)))*$AZ$7)/3)*$T$29))),IF('Silo Levels'!$L$14="Pumping",(($D$18*$T$29)+((PI()*(($C$21/2)^2)*($G$20-$S321))*$T$29))+((($D$18+$H$18)/3)*$BF$7)+(((PI()*($C$21/2)^2*(($C$21/2)*$AZ$7))/3)*$T$29),(($D$18*$T$29)+((PI()*(($C$21/2)^2)*($G$20-$S321))*$T$29))+((($D$18+$H$18)/3)*$BF$7)-(((PI()*($C$21/2)^2*(($C$21/2)*$AZ$7))/3)*$T$29)))</f>
        <v>91936.540379225436</v>
      </c>
      <c r="U321" s="73">
        <v>29</v>
      </c>
      <c r="V321" s="95">
        <f t="shared" si="48"/>
        <v>93459.151276309494</v>
      </c>
      <c r="W321" s="62">
        <v>29</v>
      </c>
      <c r="X321" s="96">
        <f>IF($W321&gt;$G$20,IF('Silo Levels'!$L$15="Pumping",((PI()*((($C$19+$G$20)-$W321)*($O$20/($O$19/2)))^2*((($O$20+$G$20)-$W321))/3)*$X$29)+(((PI()*((($C$19+$G$20)-$W321)*($O$20/($O$19/2)))^2*(((($C$19+$G$20)-$W321)*($O$20/($O$19/2)))*$AZ$8))/3)*$X$29),(((PI()*((($C$19+$G$20)-$W321)*($O$20/($O$19/2)))^2*((($O$20+$G$20)-$W321)/3))*$X$29)-((PI()*((($C$19+$G$20)-$W321)*($O$20/($O$19/2)))^2*(((($C$19+$G$20)-$W321)*($O$20/($O$19/2)))*$AZ$8)/3)*$X$29))),IF('Silo Levels'!$L$15="Pumping",(($D$18*$X$29)+((PI()*(($C$21/2)^2)*($G$20-$W321))*$X$29))+((($D$18+$H$18)/3)*$BF$8)+(((PI()*($C$21/2)^2*(($C$21/2)*$AZ$8))/3)*$X$29),(($D$18*$X$29)+((PI()*(($C$21/2)^2)*($G$20-$W321))*$X$29))+((($D$18+$H$18)/3)*$BF$8)-(((PI()*($C$21/2)^2*(($C$21/2)*$AZ$8))/3)*$X$29)))</f>
        <v>89587.723493439989</v>
      </c>
      <c r="Y321" s="73">
        <v>29</v>
      </c>
      <c r="Z321" s="95">
        <f t="shared" si="49"/>
        <v>91996.835612184601</v>
      </c>
      <c r="AA321" s="62">
        <v>29</v>
      </c>
      <c r="AB321" s="96">
        <f>IF($AA321&gt;$G$20,IF('Silo Levels'!$L$16="Pumping",((PI()*((($C$19+$G$20)-$AA321)*($O$20/($O$19/2)))^2*((($O$20+$G$20)-$AA321))/3)*$AB$29)+(((PI()*((($C$19+$G$20)-$AA321)*($O$20/($O$19/2)))^2*(((($C$19+$G$20)-$AA321)*($O$20/($O$19/2)))*$AZ$9))/3)*$AB$29),(((PI()*((($C$19+$G$20)-$AA321)*($O$20/($O$19/2)))^2*((($O$20+$G$20)-$AA321)/3))*$AB$29)-((PI()*((($C$19+$G$20)-$AA321)*($O$20/($O$19/2)))^2*(((($C$19+$G$20)-$AA321)*($O$20/($O$19/2)))*$AZ$9)/3)*$AB$29))),IF('Silo Levels'!$L$16="Pumping",(($D$18*$AB$29)+((PI()*(($C$21/2)^2)*($G$20-$AA321))*$AB$29))+((($D$18+$H$18)/3)*$BF$9)+(((PI()*($C$21/2)^2*(($C$21/2)*$AZ$9))/3)*$AB$29),(($D$18*$AB$29)+((PI()*(($C$21/2)^2)*($G$20-$AA321))*$AB$29))+((($D$18+$H$18)/3)*$BF$9)-(((PI()*($C$21/2)^2*(($C$21/2)*$AZ$9))/3)*$AB$29)))</f>
        <v>88186.629887633389</v>
      </c>
      <c r="AC321" s="73">
        <v>29</v>
      </c>
      <c r="AD321" s="95">
        <f t="shared" si="51"/>
        <v>91469.653438573208</v>
      </c>
      <c r="AE321" s="62">
        <v>29</v>
      </c>
      <c r="AF321" s="96">
        <f>IF($AE321&gt;$G$20,IF('Silo Levels'!$L$17="Pumping",((PI()*((($C$19+$G$20)-$AE321)*($O$20/($O$19/2)))^2*((($O$20+$G$20)-$AE321))/3)*$AF$29)+(((PI()*((($C$19+$G$20)-$AE321)*($O$20/($O$19/2)))^2*(((($C$19+$G$20)-$AE321)*($O$20/($O$19/2)))*$AZ$10))/3)*$AF$29),(((PI()*((($C$19+$G$20)-$AE321)*($O$20/($O$19/2)))^2*((($O$20+$G$20)-$AE321)/3))*$AF$29)-((PI()*((($C$19+$G$20)-$AE321)*($O$20/($O$19/2)))^2*(((($C$19+$G$20)-$AE321)*($O$20/($O$19/2)))*$AZ$10)/3)*$AF$29))),IF('Silo Levels'!$L$17="Pumping",(($D$18*$AF$29)+((PI()*(($C$21/2)^2)*($G$20-$AE321))*$AF$29))+((($D$18+$H$18)/3)*$BF$10)+(((PI()*($C$21/2)^2*(($C$21/2)*$AZ$10))/3)*$AF$29),(($D$18*$AF$29)+((PI()*(($C$21/2)^2)*($G$20-$AE321))*$AF$29))+((($D$18+$H$18)/3)*$BF$10)-(((PI()*($C$21/2)^2*(($C$21/2)*$AZ$10))/3)*$AF$29)))</f>
        <v>87681.518993547346</v>
      </c>
      <c r="AG321" s="73">
        <v>29</v>
      </c>
      <c r="AH321" s="95">
        <f t="shared" si="50"/>
        <v>91881.882095626352</v>
      </c>
      <c r="AI321" s="62">
        <v>29</v>
      </c>
      <c r="AJ321" s="96">
        <f>IF($AI321&gt;$G$20,IF('Silo Levels'!$L$18="Pumping",((PI()*((($C$19+$G$20)-$AI321)*($O$20/($O$19/2)))^2*((($O$20+$G$20)-$AI321))/3)*$AJ$29)+(((PI()*((($C$19+$G$20)-$AI321)*($O$20/($O$19/2)))^2*(((($C$19+$G$20)-$AI321)*($O$20/($O$19/2)))*$AZ$11))/3)*$AJ$29),(((PI()*((($C$19+$G$20)-$AI321)*($O$20/($O$19/2)))^2*((($O$20+$G$20)-$AI321)/3))*$AJ$29)-((PI()*((($C$19+$G$20)-$AI321)*($O$20/($O$19/2)))^2*(((($C$19+$G$20)-$AI321)*($O$20/($O$19/2)))*$AZ$11)/3)*$AJ$29))),IF('Silo Levels'!$L$18="Pumping",(($D$18*$AJ$29)+((PI()*(($C$21/2)^2)*($G$20-$AI321))*$AJ$29))+((($D$18+$H$18)/3)*$BF$11)+(((PI()*($C$21/2)^2*(($C$21/2)*$AZ$11))/3)*$AJ$29),(($D$18*$AJ$29)+((PI()*(($C$21/2)^2)*($G$20-$AI321))*$AJ$29))+((($D$18+$H$18)/3)*$BF$11)-(((PI()*($C$21/2)^2*(($C$21/2)*$AZ$11))/3)*$AJ$29)))</f>
        <v>88076.489074014244</v>
      </c>
    </row>
    <row r="322" spans="1:36" x14ac:dyDescent="0.3">
      <c r="A322" s="48">
        <v>29.1</v>
      </c>
      <c r="B322" s="92">
        <f t="shared" si="37"/>
        <v>23186.192649102617</v>
      </c>
      <c r="C322" s="66">
        <v>29.1</v>
      </c>
      <c r="D322" s="67">
        <f>IF($C322&gt;$G$6,IF('Silo Levels'!$L$10="Pumping",((PI()*((($C$5+$G$6)-$C322)*($O$6/($O$5/2)))^2*((($O$6+$G$6)-$C322))/3)*$D$29)+(((PI()*((($C$5+$G$6)-$C322)*($O$6/($O$5/2)))^2*(((($C$5+$G$6)-$C322)*($O$6/($O$5/2)))*$AZ$3))/3)*$D$29),(((PI()*((($C$5+$G$6)-$C322)*($O$6/($O$5/2)))^2*((($O$6+$G$6)-$C322)/3))*$D$29)-((PI()*((($C$5+$G$6)-$C322)*($O$6/($O$5/2)))^2*(((($C$5+$G$6)-$C322)*($O$6/($O$5/2)))*$AZ$3)/3)*$D$29))),IF('Silo Levels'!$L$10="Pumping",(($D$4*$D$29)+((PI()*(($C$7/2)^2)*(G$6-$C322))*$D$29))+((($D$4+$H$4)/3)*$BG$3)+(((PI()*($C$7/2)^2*(($C$7/2)*$AZ$3))/3)*$D$29),(($D$4*$D$29)+((PI()*(($C$7/2)^2)*($G$6-$C322))*$D$29))+((($D$4+$H$4)/3)*$BG$3)-(((PI()*($C$7/2)^2*(($C$7/2)*$AZ$3))/3)*$D$29)))</f>
        <v>20130.68589939642</v>
      </c>
      <c r="E322" s="73">
        <v>29.1</v>
      </c>
      <c r="F322" s="92">
        <f t="shared" si="38"/>
        <v>20213.603847935614</v>
      </c>
      <c r="G322" s="66">
        <v>29.1</v>
      </c>
      <c r="H322" s="67">
        <f>IF($G322&gt;$G$6,IF('Silo Levels'!$L$11="Pumping",((PI()*((($C$5+$G$6)-$G322)*($O$6/($O$5/2)))^2*((($O$6+$G$6)-$G322))/3)*$H$29)+(((PI()*((($C$5+$G$6)-$G322)*($O$6/($O$5/2)))^2*(((($C$5+$G$6)-$G322)*($O$6/($O$5/2)))*$AZ$4))/3)*$H$29),(((PI()*((($C$5+$G$6)-$G322)*($O$6/($O$5/2)))^2*((($O$6+$G$6)-$G322)/3))*$H$29)-((PI()*((($C$5+$G$6)-$G322)*($O$6/($O$5/2)))^2*(((($C$5+$G$6)-$G322)*($O$6/($O$5/2)))*$AZ$4)/3)*$H$29))),IF('Silo Levels'!$L$11="Pumping",(($D$4*$H$29)+((PI()*(($C$7/2)^2)*(G$6-$G322))*$H$29))+((($D$4+$H$4)/3)*$BG$4)+(((PI()*($C$7/2)^2*(($C$7/2)*$AZ$4))/3)*$H$29),(($D$4*$H$29)+((PI()*(($C$7/2)^2)*($G$6-$G322))*$H$29))+((($D$4+$H$4)/3)*$BG$4)-(((PI()*($C$7/2)^2*(($C$7/2)*$AZ$4))/3)*$H$29)))</f>
        <v>17549.828732807135</v>
      </c>
      <c r="I322" s="73">
        <v>29.1</v>
      </c>
      <c r="J322" s="95">
        <f t="shared" si="45"/>
        <v>177375.21264391768</v>
      </c>
      <c r="K322" s="62">
        <v>29.1</v>
      </c>
      <c r="L322" s="96">
        <f>IF($K322&gt;$G$13,IF('Silo Levels'!$L$12="Pumping",((PI()*((($C$12+$G$13)-$K322)*($O$13/($O$12/2)))^2*((($O$13+$G$13)-$K322))/3)*$L$29)+(((PI()*((($C$12+$G$13)-$K322)*($O$13/($O$12/2)))^2*(((($C$12+$G$13)-$K322)*($O$13/($O$12/2)))*$AZ$5))/3)*$L$29),(((PI()*((($C$12+$G$13)-$K322)*($O$13/($O$12/2)))^2*((($O$13+$G$13)-$K322)/3))*$L$29)-((PI()*((($C$12+$G$13)-$K322)*($O$13/($O$12/2)))^2*(((($C$12+$G$13)-$K322)*($O$13/($O$12/2)))*$AZ$5)/3)*$L$29))),IF('Silo Levels'!$L$12="Pumping",(($D$11*$L$29)+((PI()*(($C$14/2)^2)*($G$13-$K322))*$L$29))+((($D$11+$H$11)/3)*$BF$5)+(((PI()*($C$14/2)^2*(($C$14/2)*$AZ$5))/3)*$L$29),(($D$11*$L$29)+((PI()*(($C$14/2)^2)*($G$13-$K322))*$L$29))+((($D$11+$H$11)/3)*$BF$5)-(((PI()*($C$14/2)^2*(($C$14/2)*$AZ$5))/3)*$L$29)))</f>
        <v>163177.20596431824</v>
      </c>
      <c r="M322" s="73">
        <v>29.1</v>
      </c>
      <c r="N322" s="95">
        <f t="shared" si="46"/>
        <v>98155.282533271107</v>
      </c>
      <c r="O322" s="62">
        <v>29.1</v>
      </c>
      <c r="P322" s="96">
        <f>IF($O322&gt;$G$20,IF('Silo Levels'!$L$13="Pumping",((PI()*((($C$19+$G$20)-$O322)*($O$20/($O$19/2)))^2*((($O$20+$G$20)-$O322))/3)*$P$29)+(((PI()*((($C$19+$G$20)-$O322)*($O$20/($O$19/2)))^2*(((($C$19+$G$20)-$O322)*($O$20/($O$19/2)))*$AZ$6))/3)*$P$29),(((PI()*((($C$19+$G$20)-$O322)*($O$20/($O$19/2)))^2*((($O$20+$G$20)-$O322)/3))*$P$29)-((PI()*((($C$19+$G$20)-$O322)*($O$20/($O$19/2)))^2*(((($C$19+$G$20)-$O322)*($O$20/($O$19/2)))*$AZ$6)/3)*$P$29))),IF('Silo Levels'!$L$13="Pumping",(($D$18*$P$29)+((PI()*(($C$21/2)^2)*($G$20-$O322))*$P$29))+((($D$18+$H$18)/3)*$BF$6)+(((PI()*($C$21/2)^2*(($C$21/2)*$AZ$6))/3)*$P$29),(($D$18*$P$29)+((PI()*(($C$21/2)^2)*($G$20-$O322))*$P$29))+((($D$18+$H$18)/3)*$BF$6)-(((PI()*($C$21/2)^2*(($C$21/2)*$AZ$6))/3)*$P$29)))</f>
        <v>94070.081201246343</v>
      </c>
      <c r="Q322" s="73">
        <v>29.1</v>
      </c>
      <c r="R322" s="95">
        <f t="shared" si="47"/>
        <v>95511.81101283335</v>
      </c>
      <c r="S322" s="62">
        <v>29.1</v>
      </c>
      <c r="T322" s="96">
        <f>IF($S322&gt;$G$20,IF('Silo Levels'!$L$14="Pumping",((PI()*((($C$19+$G$20)-$S322)*($O$20/($O$19/2)))^2*((($O$20+$G$20)-$S322))/3)*$T$29)+(((PI()*((($C$19+$G$20)-$S322)*($O$20/($O$19/2)))^2*(((($C$19+$G$20)-$S322)*($O$20/($O$19/2)))*$AZ$7))/3)*$T$29),(((PI()*((($C$19+$G$20)-$S322)*($O$20/($O$19/2)))^2*((($O$20+$G$20)-$S322)/3))*$T$29)-((PI()*((($C$19+$G$20)-$S322)*($O$20/($O$19/2)))^2*(((($C$19+$G$20)-$S322)*($O$20/($O$19/2)))*$AZ$7)/3)*$T$29))),IF('Silo Levels'!$L$14="Pumping",(($D$18*$T$29)+((PI()*(($C$21/2)^2)*($G$20-$S322))*$T$29))+((($D$18+$H$18)/3)*$BF$7)+(((PI()*($C$21/2)^2*(($C$21/2)*$AZ$7))/3)*$T$29),(($D$18*$T$29)+((PI()*(($C$21/2)^2)*($G$20-$S322))*$T$29))+((($D$18+$H$18)/3)*$BF$7)-(((PI()*($C$21/2)^2*(($C$21/2)*$AZ$7))/3)*$T$29)))</f>
        <v>91537.749541704485</v>
      </c>
      <c r="U322" s="73">
        <v>29.1</v>
      </c>
      <c r="V322" s="95">
        <f t="shared" si="48"/>
        <v>93070.659568481467</v>
      </c>
      <c r="W322" s="62">
        <v>29.1</v>
      </c>
      <c r="X322" s="96">
        <f>IF($W322&gt;$G$20,IF('Silo Levels'!$L$15="Pumping",((PI()*((($C$19+$G$20)-$W322)*($O$20/($O$19/2)))^2*((($O$20+$G$20)-$W322))/3)*$X$29)+(((PI()*((($C$19+$G$20)-$W322)*($O$20/($O$19/2)))^2*(((($C$19+$G$20)-$W322)*($O$20/($O$19/2)))*$AZ$8))/3)*$X$29),(((PI()*((($C$19+$G$20)-$W322)*($O$20/($O$19/2)))^2*((($O$20+$G$20)-$W322)/3))*$X$29)-((PI()*((($C$19+$G$20)-$W322)*($O$20/($O$19/2)))^2*(((($C$19+$G$20)-$W322)*($O$20/($O$19/2)))*$AZ$8)/3)*$X$29))),IF('Silo Levels'!$L$15="Pumping",(($D$18*$X$29)+((PI()*(($C$21/2)^2)*($G$20-$W322))*$X$29))+((($D$18+$H$18)/3)*$BF$8)+(((PI()*($C$21/2)^2*(($C$21/2)*$AZ$8))/3)*$X$29),(($D$18*$X$29)+((PI()*(($C$21/2)^2)*($G$20-$W322))*$X$29))+((($D$18+$H$18)/3)*$BF$8)-(((PI()*($C$21/2)^2*(($C$21/2)*$AZ$8))/3)*$X$29)))</f>
        <v>89199.231785611963</v>
      </c>
      <c r="Y322" s="73">
        <v>29.1</v>
      </c>
      <c r="Z322" s="95">
        <f t="shared" si="49"/>
        <v>91614.487441916033</v>
      </c>
      <c r="AA322" s="62">
        <v>29.1</v>
      </c>
      <c r="AB322" s="96">
        <f>IF($AA322&gt;$G$20,IF('Silo Levels'!$L$16="Pumping",((PI()*((($C$19+$G$20)-$AA322)*($O$20/($O$19/2)))^2*((($O$20+$G$20)-$AA322))/3)*$AB$29)+(((PI()*((($C$19+$G$20)-$AA322)*($O$20/($O$19/2)))^2*(((($C$19+$G$20)-$AA322)*($O$20/($O$19/2)))*$AZ$9))/3)*$AB$29),(((PI()*((($C$19+$G$20)-$AA322)*($O$20/($O$19/2)))^2*((($O$20+$G$20)-$AA322)/3))*$AB$29)-((PI()*((($C$19+$G$20)-$AA322)*($O$20/($O$19/2)))^2*(((($C$19+$G$20)-$AA322)*($O$20/($O$19/2)))*$AZ$9)/3)*$AB$29))),IF('Silo Levels'!$L$16="Pumping",(($D$18*$AB$29)+((PI()*(($C$21/2)^2)*($G$20-$AA322))*$AB$29))+((($D$18+$H$18)/3)*$BF$9)+(((PI()*($C$21/2)^2*(($C$21/2)*$AZ$9))/3)*$AB$29),(($D$18*$AB$29)+((PI()*(($C$21/2)^2)*($G$20-$AA322))*$AB$29))+((($D$18+$H$18)/3)*$BF$9)-(((PI()*($C$21/2)^2*(($C$21/2)*$AZ$9))/3)*$AB$29)))</f>
        <v>87804.281717364822</v>
      </c>
      <c r="AC322" s="73">
        <v>29.1</v>
      </c>
      <c r="AD322" s="95">
        <f t="shared" si="51"/>
        <v>91089.520086598481</v>
      </c>
      <c r="AE322" s="62">
        <v>29.1</v>
      </c>
      <c r="AF322" s="96">
        <f>IF($AE322&gt;$G$20,IF('Silo Levels'!$L$17="Pumping",((PI()*((($C$19+$G$20)-$AE322)*($O$20/($O$19/2)))^2*((($O$20+$G$20)-$AE322))/3)*$AF$29)+(((PI()*((($C$19+$G$20)-$AE322)*($O$20/($O$19/2)))^2*(((($C$19+$G$20)-$AE322)*($O$20/($O$19/2)))*$AZ$10))/3)*$AF$29),(((PI()*((($C$19+$G$20)-$AE322)*($O$20/($O$19/2)))^2*((($O$20+$G$20)-$AE322)/3))*$AF$29)-((PI()*((($C$19+$G$20)-$AE322)*($O$20/($O$19/2)))^2*(((($C$19+$G$20)-$AE322)*($O$20/($O$19/2)))*$AZ$10)/3)*$AF$29))),IF('Silo Levels'!$L$17="Pumping",(($D$18*$AF$29)+((PI()*(($C$21/2)^2)*($G$20-$AE322))*$AF$29))+((($D$18+$H$18)/3)*$BF$10)+(((PI()*($C$21/2)^2*(($C$21/2)*$AZ$10))/3)*$AF$29),(($D$18*$AF$29)+((PI()*(($C$21/2)^2)*($G$20-$AE322))*$AF$29))+((($D$18+$H$18)/3)*$BF$10)-(((PI()*($C$21/2)^2*(($C$21/2)*$AZ$10))/3)*$AF$29)))</f>
        <v>87301.385641572619</v>
      </c>
      <c r="AG322" s="73">
        <v>29.1</v>
      </c>
      <c r="AH322" s="95">
        <f t="shared" si="50"/>
        <v>91500.016872551671</v>
      </c>
      <c r="AI322" s="62">
        <v>29.1</v>
      </c>
      <c r="AJ322" s="96">
        <f>IF($AI322&gt;$G$20,IF('Silo Levels'!$L$18="Pumping",((PI()*((($C$19+$G$20)-$AI322)*($O$20/($O$19/2)))^2*((($O$20+$G$20)-$AI322))/3)*$AJ$29)+(((PI()*((($C$19+$G$20)-$AI322)*($O$20/($O$19/2)))^2*(((($C$19+$G$20)-$AI322)*($O$20/($O$19/2)))*$AZ$11))/3)*$AJ$29),(((PI()*((($C$19+$G$20)-$AI322)*($O$20/($O$19/2)))^2*((($O$20+$G$20)-$AI322)/3))*$AJ$29)-((PI()*((($C$19+$G$20)-$AI322)*($O$20/($O$19/2)))^2*(((($C$19+$G$20)-$AI322)*($O$20/($O$19/2)))*$AZ$11)/3)*$AJ$29))),IF('Silo Levels'!$L$18="Pumping",(($D$18*$AJ$29)+((PI()*(($C$21/2)^2)*($G$20-$AI322))*$AJ$29))+((($D$18+$H$18)/3)*$BF$11)+(((PI()*($C$21/2)^2*(($C$21/2)*$AZ$11))/3)*$AJ$29),(($D$18*$AJ$29)+((PI()*(($C$21/2)^2)*($G$20-$AI322))*$AJ$29))+((($D$18+$H$18)/3)*$BF$11)-(((PI()*($C$21/2)^2*(($C$21/2)*$AZ$11))/3)*$AJ$29)))</f>
        <v>87694.623850939563</v>
      </c>
    </row>
    <row r="323" spans="1:36" x14ac:dyDescent="0.3">
      <c r="A323" s="48">
        <v>29.2</v>
      </c>
      <c r="B323" s="92">
        <f t="shared" si="37"/>
        <v>22748.170775575803</v>
      </c>
      <c r="C323" s="66">
        <v>29.2</v>
      </c>
      <c r="D323" s="67">
        <f>IF($C323&gt;$G$6,IF('Silo Levels'!$L$10="Pumping",((PI()*((($C$5+$G$6)-$C323)*($O$6/($O$5/2)))^2*((($O$6+$G$6)-$C323))/3)*$D$29)+(((PI()*((($C$5+$G$6)-$C323)*($O$6/($O$5/2)))^2*(((($C$5+$G$6)-$C323)*($O$6/($O$5/2)))*$AZ$3))/3)*$D$29),(((PI()*((($C$5+$G$6)-$C323)*($O$6/($O$5/2)))^2*((($O$6+$G$6)-$C323)/3))*$D$29)-((PI()*((($C$5+$G$6)-$C323)*($O$6/($O$5/2)))^2*(((($C$5+$G$6)-$C323)*($O$6/($O$5/2)))*$AZ$3)/3)*$D$29))),IF('Silo Levels'!$L$10="Pumping",(($D$4*$D$29)+((PI()*(($C$7/2)^2)*(G$6-$C323))*$D$29))+((($D$4+$H$4)/3)*$BG$3)+(((PI()*($C$7/2)^2*(($C$7/2)*$AZ$3))/3)*$D$29),(($D$4*$D$29)+((PI()*(($C$7/2)^2)*($G$6-$C323))*$D$29))+((($D$4+$H$4)/3)*$BG$3)-(((PI()*($C$7/2)^2*(($C$7/2)*$AZ$3))/3)*$D$29)))</f>
        <v>19692.664025869606</v>
      </c>
      <c r="E323" s="73">
        <v>29.2</v>
      </c>
      <c r="F323" s="92">
        <f t="shared" si="38"/>
        <v>19831.738624860958</v>
      </c>
      <c r="G323" s="66">
        <v>29.2</v>
      </c>
      <c r="H323" s="67">
        <f>IF($G323&gt;$G$6,IF('Silo Levels'!$L$11="Pumping",((PI()*((($C$5+$G$6)-$G323)*($O$6/($O$5/2)))^2*((($O$6+$G$6)-$G323))/3)*$H$29)+(((PI()*((($C$5+$G$6)-$G323)*($O$6/($O$5/2)))^2*(((($C$5+$G$6)-$G323)*($O$6/($O$5/2)))*$AZ$4))/3)*$H$29),(((PI()*((($C$5+$G$6)-$G323)*($O$6/($O$5/2)))^2*((($O$6+$G$6)-$G323)/3))*$H$29)-((PI()*((($C$5+$G$6)-$G323)*($O$6/($O$5/2)))^2*(((($C$5+$G$6)-$G323)*($O$6/($O$5/2)))*$AZ$4)/3)*$H$29))),IF('Silo Levels'!$L$11="Pumping",(($D$4*$H$29)+((PI()*(($C$7/2)^2)*(G$6-$G323))*$H$29))+((($D$4+$H$4)/3)*$BG$4)+(((PI()*($C$7/2)^2*(($C$7/2)*$AZ$4))/3)*$H$29),(($D$4*$H$29)+((PI()*(($C$7/2)^2)*($G$6-$G323))*$H$29))+((($D$4+$H$4)/3)*$BG$4)-(((PI()*($C$7/2)^2*(($C$7/2)*$AZ$4))/3)*$H$29)))</f>
        <v>17167.963509732479</v>
      </c>
      <c r="I323" s="73">
        <v>29.2</v>
      </c>
      <c r="J323" s="95">
        <f t="shared" si="45"/>
        <v>176456.24781028667</v>
      </c>
      <c r="K323" s="62">
        <v>29.2</v>
      </c>
      <c r="L323" s="96">
        <f>IF($K323&gt;$G$13,IF('Silo Levels'!$L$12="Pumping",((PI()*((($C$12+$G$13)-$K323)*($O$13/($O$12/2)))^2*((($O$13+$G$13)-$K323))/3)*$L$29)+(((PI()*((($C$12+$G$13)-$K323)*($O$13/($O$12/2)))^2*(((($C$12+$G$13)-$K323)*($O$13/($O$12/2)))*$AZ$5))/3)*$L$29),(((PI()*((($C$12+$G$13)-$K323)*($O$13/($O$12/2)))^2*((($O$13+$G$13)-$K323)/3))*$L$29)-((PI()*((($C$12+$G$13)-$K323)*($O$13/($O$12/2)))^2*(((($C$12+$G$13)-$K323)*($O$13/($O$12/2)))*$AZ$5)/3)*$L$29))),IF('Silo Levels'!$L$12="Pumping",(($D$11*$L$29)+((PI()*(($C$14/2)^2)*($G$13-$K323))*$L$29))+((($D$11+$H$11)/3)*$BF$5)+(((PI()*($C$14/2)^2*(($C$14/2)*$AZ$5))/3)*$L$29),(($D$11*$L$29)+((PI()*(($C$14/2)^2)*($G$13-$K323))*$L$29))+((($D$11+$H$11)/3)*$BF$5)-(((PI()*($C$14/2)^2*(($C$14/2)*$AZ$5))/3)*$L$29)))</f>
        <v>162258.24113068724</v>
      </c>
      <c r="M323" s="73">
        <v>29.2</v>
      </c>
      <c r="N323" s="95">
        <f t="shared" si="46"/>
        <v>97745.338984970367</v>
      </c>
      <c r="O323" s="62">
        <v>29.2</v>
      </c>
      <c r="P323" s="96">
        <f>IF($O323&gt;$G$20,IF('Silo Levels'!$L$13="Pumping",((PI()*((($C$19+$G$20)-$O323)*($O$20/($O$19/2)))^2*((($O$20+$G$20)-$O323))/3)*$P$29)+(((PI()*((($C$19+$G$20)-$O323)*($O$20/($O$19/2)))^2*(((($C$19+$G$20)-$O323)*($O$20/($O$19/2)))*$AZ$6))/3)*$P$29),(((PI()*((($C$19+$G$20)-$O323)*($O$20/($O$19/2)))^2*((($O$20+$G$20)-$O323)/3))*$P$29)-((PI()*((($C$19+$G$20)-$O323)*($O$20/($O$19/2)))^2*(((($C$19+$G$20)-$O323)*($O$20/($O$19/2)))*$AZ$6)/3)*$P$29))),IF('Silo Levels'!$L$13="Pumping",(($D$18*$P$29)+((PI()*(($C$21/2)^2)*($G$20-$O323))*$P$29))+((($D$18+$H$18)/3)*$BF$6)+(((PI()*($C$21/2)^2*(($C$21/2)*$AZ$6))/3)*$P$29),(($D$18*$P$29)+((PI()*(($C$21/2)^2)*($G$20-$O323))*$P$29))+((($D$18+$H$18)/3)*$BF$6)-(((PI()*($C$21/2)^2*(($C$21/2)*$AZ$6))/3)*$P$29)))</f>
        <v>93660.137652945603</v>
      </c>
      <c r="Q323" s="73">
        <v>29.2</v>
      </c>
      <c r="R323" s="95">
        <f t="shared" si="47"/>
        <v>95113.020175312413</v>
      </c>
      <c r="S323" s="62">
        <v>29.2</v>
      </c>
      <c r="T323" s="96">
        <f>IF($S323&gt;$G$20,IF('Silo Levels'!$L$14="Pumping",((PI()*((($C$19+$G$20)-$S323)*($O$20/($O$19/2)))^2*((($O$20+$G$20)-$S323))/3)*$T$29)+(((PI()*((($C$19+$G$20)-$S323)*($O$20/($O$19/2)))^2*(((($C$19+$G$20)-$S323)*($O$20/($O$19/2)))*$AZ$7))/3)*$T$29),(((PI()*((($C$19+$G$20)-$S323)*($O$20/($O$19/2)))^2*((($O$20+$G$20)-$S323)/3))*$T$29)-((PI()*((($C$19+$G$20)-$S323)*($O$20/($O$19/2)))^2*(((($C$19+$G$20)-$S323)*($O$20/($O$19/2)))*$AZ$7)/3)*$T$29))),IF('Silo Levels'!$L$14="Pumping",(($D$18*$T$29)+((PI()*(($C$21/2)^2)*($G$20-$S323))*$T$29))+((($D$18+$H$18)/3)*$BF$7)+(((PI()*($C$21/2)^2*(($C$21/2)*$AZ$7))/3)*$T$29),(($D$18*$T$29)+((PI()*(($C$21/2)^2)*($G$20-$S323))*$T$29))+((($D$18+$H$18)/3)*$BF$7)-(((PI()*($C$21/2)^2*(($C$21/2)*$AZ$7))/3)*$T$29)))</f>
        <v>91138.958704183548</v>
      </c>
      <c r="U323" s="73">
        <v>29.2</v>
      </c>
      <c r="V323" s="95">
        <f t="shared" si="48"/>
        <v>92682.167860653455</v>
      </c>
      <c r="W323" s="62">
        <v>29.2</v>
      </c>
      <c r="X323" s="96">
        <f>IF($W323&gt;$G$20,IF('Silo Levels'!$L$15="Pumping",((PI()*((($C$19+$G$20)-$W323)*($O$20/($O$19/2)))^2*((($O$20+$G$20)-$W323))/3)*$X$29)+(((PI()*((($C$19+$G$20)-$W323)*($O$20/($O$19/2)))^2*(((($C$19+$G$20)-$W323)*($O$20/($O$19/2)))*$AZ$8))/3)*$X$29),(((PI()*((($C$19+$G$20)-$W323)*($O$20/($O$19/2)))^2*((($O$20+$G$20)-$W323)/3))*$X$29)-((PI()*((($C$19+$G$20)-$W323)*($O$20/($O$19/2)))^2*(((($C$19+$G$20)-$W323)*($O$20/($O$19/2)))*$AZ$8)/3)*$X$29))),IF('Silo Levels'!$L$15="Pumping",(($D$18*$X$29)+((PI()*(($C$21/2)^2)*($G$20-$W323))*$X$29))+((($D$18+$H$18)/3)*$BF$8)+(((PI()*($C$21/2)^2*(($C$21/2)*$AZ$8))/3)*$X$29),(($D$18*$X$29)+((PI()*(($C$21/2)^2)*($G$20-$W323))*$X$29))+((($D$18+$H$18)/3)*$BF$8)-(((PI()*($C$21/2)^2*(($C$21/2)*$AZ$8))/3)*$X$29)))</f>
        <v>88810.74007778395</v>
      </c>
      <c r="Y323" s="73">
        <v>29.2</v>
      </c>
      <c r="Z323" s="95">
        <f t="shared" si="49"/>
        <v>91232.139271647495</v>
      </c>
      <c r="AA323" s="62">
        <v>29.2</v>
      </c>
      <c r="AB323" s="96">
        <f>IF($AA323&gt;$G$20,IF('Silo Levels'!$L$16="Pumping",((PI()*((($C$19+$G$20)-$AA323)*($O$20/($O$19/2)))^2*((($O$20+$G$20)-$AA323))/3)*$AB$29)+(((PI()*((($C$19+$G$20)-$AA323)*($O$20/($O$19/2)))^2*(((($C$19+$G$20)-$AA323)*($O$20/($O$19/2)))*$AZ$9))/3)*$AB$29),(((PI()*((($C$19+$G$20)-$AA323)*($O$20/($O$19/2)))^2*((($O$20+$G$20)-$AA323)/3))*$AB$29)-((PI()*((($C$19+$G$20)-$AA323)*($O$20/($O$19/2)))^2*(((($C$19+$G$20)-$AA323)*($O$20/($O$19/2)))*$AZ$9)/3)*$AB$29))),IF('Silo Levels'!$L$16="Pumping",(($D$18*$AB$29)+((PI()*(($C$21/2)^2)*($G$20-$AA323))*$AB$29))+((($D$18+$H$18)/3)*$BF$9)+(((PI()*($C$21/2)^2*(($C$21/2)*$AZ$9))/3)*$AB$29),(($D$18*$AB$29)+((PI()*(($C$21/2)^2)*($G$20-$AA323))*$AB$29))+((($D$18+$H$18)/3)*$BF$9)-(((PI()*($C$21/2)^2*(($C$21/2)*$AZ$9))/3)*$AB$29)))</f>
        <v>87421.933547096283</v>
      </c>
      <c r="AC323" s="73">
        <v>29.2</v>
      </c>
      <c r="AD323" s="95">
        <f t="shared" si="51"/>
        <v>90709.386734623768</v>
      </c>
      <c r="AE323" s="62">
        <v>29.2</v>
      </c>
      <c r="AF323" s="96">
        <f>IF($AE323&gt;$G$20,IF('Silo Levels'!$L$17="Pumping",((PI()*((($C$19+$G$20)-$AE323)*($O$20/($O$19/2)))^2*((($O$20+$G$20)-$AE323))/3)*$AF$29)+(((PI()*((($C$19+$G$20)-$AE323)*($O$20/($O$19/2)))^2*(((($C$19+$G$20)-$AE323)*($O$20/($O$19/2)))*$AZ$10))/3)*$AF$29),(((PI()*((($C$19+$G$20)-$AE323)*($O$20/($O$19/2)))^2*((($O$20+$G$20)-$AE323)/3))*$AF$29)-((PI()*((($C$19+$G$20)-$AE323)*($O$20/($O$19/2)))^2*(((($C$19+$G$20)-$AE323)*($O$20/($O$19/2)))*$AZ$10)/3)*$AF$29))),IF('Silo Levels'!$L$17="Pumping",(($D$18*$AF$29)+((PI()*(($C$21/2)^2)*($G$20-$AE323))*$AF$29))+((($D$18+$H$18)/3)*$BF$10)+(((PI()*($C$21/2)^2*(($C$21/2)*$AZ$10))/3)*$AF$29),(($D$18*$AF$29)+((PI()*(($C$21/2)^2)*($G$20-$AE323))*$AF$29))+((($D$18+$H$18)/3)*$BF$10)-(((PI()*($C$21/2)^2*(($C$21/2)*$AZ$10))/3)*$AF$29)))</f>
        <v>86921.252289597905</v>
      </c>
      <c r="AG323" s="73">
        <v>29.2</v>
      </c>
      <c r="AH323" s="95">
        <f t="shared" si="50"/>
        <v>91118.151649477019</v>
      </c>
      <c r="AI323" s="62">
        <v>29.2</v>
      </c>
      <c r="AJ323" s="96">
        <f>IF($AI323&gt;$G$20,IF('Silo Levels'!$L$18="Pumping",((PI()*((($C$19+$G$20)-$AI323)*($O$20/($O$19/2)))^2*((($O$20+$G$20)-$AI323))/3)*$AJ$29)+(((PI()*((($C$19+$G$20)-$AI323)*($O$20/($O$19/2)))^2*(((($C$19+$G$20)-$AI323)*($O$20/($O$19/2)))*$AZ$11))/3)*$AJ$29),(((PI()*((($C$19+$G$20)-$AI323)*($O$20/($O$19/2)))^2*((($O$20+$G$20)-$AI323)/3))*$AJ$29)-((PI()*((($C$19+$G$20)-$AI323)*($O$20/($O$19/2)))^2*(((($C$19+$G$20)-$AI323)*($O$20/($O$19/2)))*$AZ$11)/3)*$AJ$29))),IF('Silo Levels'!$L$18="Pumping",(($D$18*$AJ$29)+((PI()*(($C$21/2)^2)*($G$20-$AI323))*$AJ$29))+((($D$18+$H$18)/3)*$BF$11)+(((PI()*($C$21/2)^2*(($C$21/2)*$AZ$11))/3)*$AJ$29),(($D$18*$AJ$29)+((PI()*(($C$21/2)^2)*($G$20-$AI323))*$AJ$29))+((($D$18+$H$18)/3)*$BF$11)-(((PI()*($C$21/2)^2*(($C$21/2)*$AZ$11))/3)*$AJ$29)))</f>
        <v>87312.758627864911</v>
      </c>
    </row>
    <row r="324" spans="1:36" x14ac:dyDescent="0.3">
      <c r="A324" s="48">
        <v>29.3</v>
      </c>
      <c r="B324" s="92">
        <f t="shared" si="37"/>
        <v>22310.148902048975</v>
      </c>
      <c r="C324" s="66">
        <v>29.3</v>
      </c>
      <c r="D324" s="67">
        <f>IF($C324&gt;$G$6,IF('Silo Levels'!$L$10="Pumping",((PI()*((($C$5+$G$6)-$C324)*($O$6/($O$5/2)))^2*((($O$6+$G$6)-$C324))/3)*$D$29)+(((PI()*((($C$5+$G$6)-$C324)*($O$6/($O$5/2)))^2*(((($C$5+$G$6)-$C324)*($O$6/($O$5/2)))*$AZ$3))/3)*$D$29),(((PI()*((($C$5+$G$6)-$C324)*($O$6/($O$5/2)))^2*((($O$6+$G$6)-$C324)/3))*$D$29)-((PI()*((($C$5+$G$6)-$C324)*($O$6/($O$5/2)))^2*(((($C$5+$G$6)-$C324)*($O$6/($O$5/2)))*$AZ$3)/3)*$D$29))),IF('Silo Levels'!$L$10="Pumping",(($D$4*$D$29)+((PI()*(($C$7/2)^2)*(G$6-$C324))*$D$29))+((($D$4+$H$4)/3)*$BG$3)+(((PI()*($C$7/2)^2*(($C$7/2)*$AZ$3))/3)*$D$29),(($D$4*$D$29)+((PI()*(($C$7/2)^2)*($G$6-$C324))*$D$29))+((($D$4+$H$4)/3)*$BG$3)-(((PI()*($C$7/2)^2*(($C$7/2)*$AZ$3))/3)*$D$29)))</f>
        <v>19254.642152342778</v>
      </c>
      <c r="E324" s="73">
        <v>29.3</v>
      </c>
      <c r="F324" s="92">
        <f t="shared" si="38"/>
        <v>19449.873401786288</v>
      </c>
      <c r="G324" s="66">
        <v>29.3</v>
      </c>
      <c r="H324" s="67">
        <f>IF($G324&gt;$G$6,IF('Silo Levels'!$L$11="Pumping",((PI()*((($C$5+$G$6)-$G324)*($O$6/($O$5/2)))^2*((($O$6+$G$6)-$G324))/3)*$H$29)+(((PI()*((($C$5+$G$6)-$G324)*($O$6/($O$5/2)))^2*(((($C$5+$G$6)-$G324)*($O$6/($O$5/2)))*$AZ$4))/3)*$H$29),(((PI()*((($C$5+$G$6)-$G324)*($O$6/($O$5/2)))^2*((($O$6+$G$6)-$G324)/3))*$H$29)-((PI()*((($C$5+$G$6)-$G324)*($O$6/($O$5/2)))^2*(((($C$5+$G$6)-$G324)*($O$6/($O$5/2)))*$AZ$4)/3)*$H$29))),IF('Silo Levels'!$L$11="Pumping",(($D$4*$H$29)+((PI()*(($C$7/2)^2)*(G$6-$G324))*$H$29))+((($D$4+$H$4)/3)*$BG$4)+(((PI()*($C$7/2)^2*(($C$7/2)*$AZ$4))/3)*$H$29),(($D$4*$H$29)+((PI()*(($C$7/2)^2)*($G$6-$G324))*$H$29))+((($D$4+$H$4)/3)*$BG$4)-(((PI()*($C$7/2)^2*(($C$7/2)*$AZ$4))/3)*$H$29)))</f>
        <v>16786.098286657809</v>
      </c>
      <c r="I324" s="73">
        <v>29.3</v>
      </c>
      <c r="J324" s="95">
        <f t="shared" si="45"/>
        <v>175537.28297665561</v>
      </c>
      <c r="K324" s="62">
        <v>29.3</v>
      </c>
      <c r="L324" s="96">
        <f>IF($K324&gt;$G$13,IF('Silo Levels'!$L$12="Pumping",((PI()*((($C$12+$G$13)-$K324)*($O$13/($O$12/2)))^2*((($O$13+$G$13)-$K324))/3)*$L$29)+(((PI()*((($C$12+$G$13)-$K324)*($O$13/($O$12/2)))^2*(((($C$12+$G$13)-$K324)*($O$13/($O$12/2)))*$AZ$5))/3)*$L$29),(((PI()*((($C$12+$G$13)-$K324)*($O$13/($O$12/2)))^2*((($O$13+$G$13)-$K324)/3))*$L$29)-((PI()*((($C$12+$G$13)-$K324)*($O$13/($O$12/2)))^2*(((($C$12+$G$13)-$K324)*($O$13/($O$12/2)))*$AZ$5)/3)*$L$29))),IF('Silo Levels'!$L$12="Pumping",(($D$11*$L$29)+((PI()*(($C$14/2)^2)*($G$13-$K324))*$L$29))+((($D$11+$H$11)/3)*$BF$5)+(((PI()*($C$14/2)^2*(($C$14/2)*$AZ$5))/3)*$L$29),(($D$11*$L$29)+((PI()*(($C$14/2)^2)*($G$13-$K324))*$L$29))+((($D$11+$H$11)/3)*$BF$5)-(((PI()*($C$14/2)^2*(($C$14/2)*$AZ$5))/3)*$L$29)))</f>
        <v>161339.27629705617</v>
      </c>
      <c r="M324" s="73">
        <v>29.3</v>
      </c>
      <c r="N324" s="95">
        <f t="shared" si="46"/>
        <v>97335.395436669627</v>
      </c>
      <c r="O324" s="62">
        <v>29.3</v>
      </c>
      <c r="P324" s="96">
        <f>IF($O324&gt;$G$20,IF('Silo Levels'!$L$13="Pumping",((PI()*((($C$19+$G$20)-$O324)*($O$20/($O$19/2)))^2*((($O$20+$G$20)-$O324))/3)*$P$29)+(((PI()*((($C$19+$G$20)-$O324)*($O$20/($O$19/2)))^2*(((($C$19+$G$20)-$O324)*($O$20/($O$19/2)))*$AZ$6))/3)*$P$29),(((PI()*((($C$19+$G$20)-$O324)*($O$20/($O$19/2)))^2*((($O$20+$G$20)-$O324)/3))*$P$29)-((PI()*((($C$19+$G$20)-$O324)*($O$20/($O$19/2)))^2*(((($C$19+$G$20)-$O324)*($O$20/($O$19/2)))*$AZ$6)/3)*$P$29))),IF('Silo Levels'!$L$13="Pumping",(($D$18*$P$29)+((PI()*(($C$21/2)^2)*($G$20-$O324))*$P$29))+((($D$18+$H$18)/3)*$BF$6)+(((PI()*($C$21/2)^2*(($C$21/2)*$AZ$6))/3)*$P$29),(($D$18*$P$29)+((PI()*(($C$21/2)^2)*($G$20-$O324))*$P$29))+((($D$18+$H$18)/3)*$BF$6)-(((PI()*($C$21/2)^2*(($C$21/2)*$AZ$6))/3)*$P$29)))</f>
        <v>93250.194104644863</v>
      </c>
      <c r="Q324" s="73">
        <v>29.3</v>
      </c>
      <c r="R324" s="95">
        <f t="shared" si="47"/>
        <v>94714.229337791476</v>
      </c>
      <c r="S324" s="62">
        <v>29.3</v>
      </c>
      <c r="T324" s="96">
        <f>IF($S324&gt;$G$20,IF('Silo Levels'!$L$14="Pumping",((PI()*((($C$19+$G$20)-$S324)*($O$20/($O$19/2)))^2*((($O$20+$G$20)-$S324))/3)*$T$29)+(((PI()*((($C$19+$G$20)-$S324)*($O$20/($O$19/2)))^2*(((($C$19+$G$20)-$S324)*($O$20/($O$19/2)))*$AZ$7))/3)*$T$29),(((PI()*((($C$19+$G$20)-$S324)*($O$20/($O$19/2)))^2*((($O$20+$G$20)-$S324)/3))*$T$29)-((PI()*((($C$19+$G$20)-$S324)*($O$20/($O$19/2)))^2*(((($C$19+$G$20)-$S324)*($O$20/($O$19/2)))*$AZ$7)/3)*$T$29))),IF('Silo Levels'!$L$14="Pumping",(($D$18*$T$29)+((PI()*(($C$21/2)^2)*($G$20-$S324))*$T$29))+((($D$18+$H$18)/3)*$BF$7)+(((PI()*($C$21/2)^2*(($C$21/2)*$AZ$7))/3)*$T$29),(($D$18*$T$29)+((PI()*(($C$21/2)^2)*($G$20-$S324))*$T$29))+((($D$18+$H$18)/3)*$BF$7)-(((PI()*($C$21/2)^2*(($C$21/2)*$AZ$7))/3)*$T$29)))</f>
        <v>90740.16786666261</v>
      </c>
      <c r="U324" s="73">
        <v>29.3</v>
      </c>
      <c r="V324" s="95">
        <f t="shared" si="48"/>
        <v>92293.676152825443</v>
      </c>
      <c r="W324" s="62">
        <v>29.3</v>
      </c>
      <c r="X324" s="96">
        <f>IF($W324&gt;$G$20,IF('Silo Levels'!$L$15="Pumping",((PI()*((($C$19+$G$20)-$W324)*($O$20/($O$19/2)))^2*((($O$20+$G$20)-$W324))/3)*$X$29)+(((PI()*((($C$19+$G$20)-$W324)*($O$20/($O$19/2)))^2*(((($C$19+$G$20)-$W324)*($O$20/($O$19/2)))*$AZ$8))/3)*$X$29),(((PI()*((($C$19+$G$20)-$W324)*($O$20/($O$19/2)))^2*((($O$20+$G$20)-$W324)/3))*$X$29)-((PI()*((($C$19+$G$20)-$W324)*($O$20/($O$19/2)))^2*(((($C$19+$G$20)-$W324)*($O$20/($O$19/2)))*$AZ$8)/3)*$X$29))),IF('Silo Levels'!$L$15="Pumping",(($D$18*$X$29)+((PI()*(($C$21/2)^2)*($G$20-$W324))*$X$29))+((($D$18+$H$18)/3)*$BF$8)+(((PI()*($C$21/2)^2*(($C$21/2)*$AZ$8))/3)*$X$29),(($D$18*$X$29)+((PI()*(($C$21/2)^2)*($G$20-$W324))*$X$29))+((($D$18+$H$18)/3)*$BF$8)-(((PI()*($C$21/2)^2*(($C$21/2)*$AZ$8))/3)*$X$29)))</f>
        <v>88422.248369955938</v>
      </c>
      <c r="Y324" s="73">
        <v>29.3</v>
      </c>
      <c r="Z324" s="95">
        <f t="shared" si="49"/>
        <v>90849.791101378942</v>
      </c>
      <c r="AA324" s="62">
        <v>29.3</v>
      </c>
      <c r="AB324" s="96">
        <f>IF($AA324&gt;$G$20,IF('Silo Levels'!$L$16="Pumping",((PI()*((($C$19+$G$20)-$AA324)*($O$20/($O$19/2)))^2*((($O$20+$G$20)-$AA324))/3)*$AB$29)+(((PI()*((($C$19+$G$20)-$AA324)*($O$20/($O$19/2)))^2*(((($C$19+$G$20)-$AA324)*($O$20/($O$19/2)))*$AZ$9))/3)*$AB$29),(((PI()*((($C$19+$G$20)-$AA324)*($O$20/($O$19/2)))^2*((($O$20+$G$20)-$AA324)/3))*$AB$29)-((PI()*((($C$19+$G$20)-$AA324)*($O$20/($O$19/2)))^2*(((($C$19+$G$20)-$AA324)*($O$20/($O$19/2)))*$AZ$9)/3)*$AB$29))),IF('Silo Levels'!$L$16="Pumping",(($D$18*$AB$29)+((PI()*(($C$21/2)^2)*($G$20-$AA324))*$AB$29))+((($D$18+$H$18)/3)*$BF$9)+(((PI()*($C$21/2)^2*(($C$21/2)*$AZ$9))/3)*$AB$29),(($D$18*$AB$29)+((PI()*(($C$21/2)^2)*($G$20-$AA324))*$AB$29))+((($D$18+$H$18)/3)*$BF$9)-(((PI()*($C$21/2)^2*(($C$21/2)*$AZ$9))/3)*$AB$29)))</f>
        <v>87039.58537682773</v>
      </c>
      <c r="AC324" s="73">
        <v>29.3</v>
      </c>
      <c r="AD324" s="95">
        <f t="shared" si="51"/>
        <v>90329.253382649054</v>
      </c>
      <c r="AE324" s="62">
        <v>29.3</v>
      </c>
      <c r="AF324" s="96">
        <f>IF($AE324&gt;$G$20,IF('Silo Levels'!$L$17="Pumping",((PI()*((($C$19+$G$20)-$AE324)*($O$20/($O$19/2)))^2*((($O$20+$G$20)-$AE324))/3)*$AF$29)+(((PI()*((($C$19+$G$20)-$AE324)*($O$20/($O$19/2)))^2*(((($C$19+$G$20)-$AE324)*($O$20/($O$19/2)))*$AZ$10))/3)*$AF$29),(((PI()*((($C$19+$G$20)-$AE324)*($O$20/($O$19/2)))^2*((($O$20+$G$20)-$AE324)/3))*$AF$29)-((PI()*((($C$19+$G$20)-$AE324)*($O$20/($O$19/2)))^2*(((($C$19+$G$20)-$AE324)*($O$20/($O$19/2)))*$AZ$10)/3)*$AF$29))),IF('Silo Levels'!$L$17="Pumping",(($D$18*$AF$29)+((PI()*(($C$21/2)^2)*($G$20-$AE324))*$AF$29))+((($D$18+$H$18)/3)*$BF$10)+(((PI()*($C$21/2)^2*(($C$21/2)*$AZ$10))/3)*$AF$29),(($D$18*$AF$29)+((PI()*(($C$21/2)^2)*($G$20-$AE324))*$AF$29))+((($D$18+$H$18)/3)*$BF$10)-(((PI()*($C$21/2)^2*(($C$21/2)*$AZ$10))/3)*$AF$29)))</f>
        <v>86541.118937623192</v>
      </c>
      <c r="AG324" s="73">
        <v>29.3</v>
      </c>
      <c r="AH324" s="95">
        <f t="shared" si="50"/>
        <v>90736.286426402337</v>
      </c>
      <c r="AI324" s="62">
        <v>29.3</v>
      </c>
      <c r="AJ324" s="96">
        <f>IF($AI324&gt;$G$20,IF('Silo Levels'!$L$18="Pumping",((PI()*((($C$19+$G$20)-$AI324)*($O$20/($O$19/2)))^2*((($O$20+$G$20)-$AI324))/3)*$AJ$29)+(((PI()*((($C$19+$G$20)-$AI324)*($O$20/($O$19/2)))^2*(((($C$19+$G$20)-$AI324)*($O$20/($O$19/2)))*$AZ$11))/3)*$AJ$29),(((PI()*((($C$19+$G$20)-$AI324)*($O$20/($O$19/2)))^2*((($O$20+$G$20)-$AI324)/3))*$AJ$29)-((PI()*((($C$19+$G$20)-$AI324)*($O$20/($O$19/2)))^2*(((($C$19+$G$20)-$AI324)*($O$20/($O$19/2)))*$AZ$11)/3)*$AJ$29))),IF('Silo Levels'!$L$18="Pumping",(($D$18*$AJ$29)+((PI()*(($C$21/2)^2)*($G$20-$AI324))*$AJ$29))+((($D$18+$H$18)/3)*$BF$11)+(((PI()*($C$21/2)^2*(($C$21/2)*$AZ$11))/3)*$AJ$29),(($D$18*$AJ$29)+((PI()*(($C$21/2)^2)*($G$20-$AI324))*$AJ$29))+((($D$18+$H$18)/3)*$BF$11)-(((PI()*($C$21/2)^2*(($C$21/2)*$AZ$11))/3)*$AJ$29)))</f>
        <v>86930.893404790229</v>
      </c>
    </row>
    <row r="325" spans="1:36" x14ac:dyDescent="0.3">
      <c r="A325" s="48">
        <v>29.4</v>
      </c>
      <c r="B325" s="92">
        <f t="shared" si="37"/>
        <v>21872.127028522165</v>
      </c>
      <c r="C325" s="66">
        <v>29.4</v>
      </c>
      <c r="D325" s="67">
        <f>IF($C325&gt;$G$6,IF('Silo Levels'!$L$10="Pumping",((PI()*((($C$5+$G$6)-$C325)*($O$6/($O$5/2)))^2*((($O$6+$G$6)-$C325))/3)*$D$29)+(((PI()*((($C$5+$G$6)-$C325)*($O$6/($O$5/2)))^2*(((($C$5+$G$6)-$C325)*($O$6/($O$5/2)))*$AZ$3))/3)*$D$29),(((PI()*((($C$5+$G$6)-$C325)*($O$6/($O$5/2)))^2*((($O$6+$G$6)-$C325)/3))*$D$29)-((PI()*((($C$5+$G$6)-$C325)*($O$6/($O$5/2)))^2*(((($C$5+$G$6)-$C325)*($O$6/($O$5/2)))*$AZ$3)/3)*$D$29))),IF('Silo Levels'!$L$10="Pumping",(($D$4*$D$29)+((PI()*(($C$7/2)^2)*(G$6-$C325))*$D$29))+((($D$4+$H$4)/3)*$BG$3)+(((PI()*($C$7/2)^2*(($C$7/2)*$AZ$3))/3)*$D$29),(($D$4*$D$29)+((PI()*(($C$7/2)^2)*($G$6-$C325))*$D$29))+((($D$4+$H$4)/3)*$BG$3)-(((PI()*($C$7/2)^2*(($C$7/2)*$AZ$3))/3)*$D$29)))</f>
        <v>18816.620278815968</v>
      </c>
      <c r="E325" s="73">
        <v>29.4</v>
      </c>
      <c r="F325" s="92">
        <f t="shared" si="38"/>
        <v>19068.008178711632</v>
      </c>
      <c r="G325" s="66">
        <v>29.4</v>
      </c>
      <c r="H325" s="67">
        <f>IF($G325&gt;$G$6,IF('Silo Levels'!$L$11="Pumping",((PI()*((($C$5+$G$6)-$G325)*($O$6/($O$5/2)))^2*((($O$6+$G$6)-$G325))/3)*$H$29)+(((PI()*((($C$5+$G$6)-$G325)*($O$6/($O$5/2)))^2*(((($C$5+$G$6)-$G325)*($O$6/($O$5/2)))*$AZ$4))/3)*$H$29),(((PI()*((($C$5+$G$6)-$G325)*($O$6/($O$5/2)))^2*((($O$6+$G$6)-$G325)/3))*$H$29)-((PI()*((($C$5+$G$6)-$G325)*($O$6/($O$5/2)))^2*(((($C$5+$G$6)-$G325)*($O$6/($O$5/2)))*$AZ$4)/3)*$H$29))),IF('Silo Levels'!$L$11="Pumping",(($D$4*$H$29)+((PI()*(($C$7/2)^2)*(G$6-$G325))*$H$29))+((($D$4+$H$4)/3)*$BG$4)+(((PI()*($C$7/2)^2*(($C$7/2)*$AZ$4))/3)*$H$29),(($D$4*$H$29)+((PI()*(($C$7/2)^2)*($G$6-$G325))*$H$29))+((($D$4+$H$4)/3)*$BG$4)-(((PI()*($C$7/2)^2*(($C$7/2)*$AZ$4))/3)*$H$29)))</f>
        <v>16404.233063583153</v>
      </c>
      <c r="I325" s="73">
        <v>29.4</v>
      </c>
      <c r="J325" s="95">
        <f t="shared" si="45"/>
        <v>174618.3181430246</v>
      </c>
      <c r="K325" s="62">
        <v>29.4</v>
      </c>
      <c r="L325" s="96">
        <f>IF($K325&gt;$G$13,IF('Silo Levels'!$L$12="Pumping",((PI()*((($C$12+$G$13)-$K325)*($O$13/($O$12/2)))^2*((($O$13+$G$13)-$K325))/3)*$L$29)+(((PI()*((($C$12+$G$13)-$K325)*($O$13/($O$12/2)))^2*(((($C$12+$G$13)-$K325)*($O$13/($O$12/2)))*$AZ$5))/3)*$L$29),(((PI()*((($C$12+$G$13)-$K325)*($O$13/($O$12/2)))^2*((($O$13+$G$13)-$K325)/3))*$L$29)-((PI()*((($C$12+$G$13)-$K325)*($O$13/($O$12/2)))^2*(((($C$12+$G$13)-$K325)*($O$13/($O$12/2)))*$AZ$5)/3)*$L$29))),IF('Silo Levels'!$L$12="Pumping",(($D$11*$L$29)+((PI()*(($C$14/2)^2)*($G$13-$K325))*$L$29))+((($D$11+$H$11)/3)*$BF$5)+(((PI()*($C$14/2)^2*(($C$14/2)*$AZ$5))/3)*$L$29),(($D$11*$L$29)+((PI()*(($C$14/2)^2)*($G$13-$K325))*$L$29))+((($D$11+$H$11)/3)*$BF$5)-(((PI()*($C$14/2)^2*(($C$14/2)*$AZ$5))/3)*$L$29)))</f>
        <v>160420.31146342517</v>
      </c>
      <c r="M325" s="73">
        <v>29.4</v>
      </c>
      <c r="N325" s="95">
        <f t="shared" si="46"/>
        <v>96925.451888368902</v>
      </c>
      <c r="O325" s="62">
        <v>29.4</v>
      </c>
      <c r="P325" s="96">
        <f>IF($O325&gt;$G$20,IF('Silo Levels'!$L$13="Pumping",((PI()*((($C$19+$G$20)-$O325)*($O$20/($O$19/2)))^2*((($O$20+$G$20)-$O325))/3)*$P$29)+(((PI()*((($C$19+$G$20)-$O325)*($O$20/($O$19/2)))^2*(((($C$19+$G$20)-$O325)*($O$20/($O$19/2)))*$AZ$6))/3)*$P$29),(((PI()*((($C$19+$G$20)-$O325)*($O$20/($O$19/2)))^2*((($O$20+$G$20)-$O325)/3))*$P$29)-((PI()*((($C$19+$G$20)-$O325)*($O$20/($O$19/2)))^2*(((($C$19+$G$20)-$O325)*($O$20/($O$19/2)))*$AZ$6)/3)*$P$29))),IF('Silo Levels'!$L$13="Pumping",(($D$18*$P$29)+((PI()*(($C$21/2)^2)*($G$20-$O325))*$P$29))+((($D$18+$H$18)/3)*$BF$6)+(((PI()*($C$21/2)^2*(($C$21/2)*$AZ$6))/3)*$P$29),(($D$18*$P$29)+((PI()*(($C$21/2)^2)*($G$20-$O325))*$P$29))+((($D$18+$H$18)/3)*$BF$6)-(((PI()*($C$21/2)^2*(($C$21/2)*$AZ$6))/3)*$P$29)))</f>
        <v>92840.250556344137</v>
      </c>
      <c r="Q325" s="73">
        <v>29.4</v>
      </c>
      <c r="R325" s="95">
        <f t="shared" si="47"/>
        <v>94315.438500270538</v>
      </c>
      <c r="S325" s="62">
        <v>29.4</v>
      </c>
      <c r="T325" s="96">
        <f>IF($S325&gt;$G$20,IF('Silo Levels'!$L$14="Pumping",((PI()*((($C$19+$G$20)-$S325)*($O$20/($O$19/2)))^2*((($O$20+$G$20)-$S325))/3)*$T$29)+(((PI()*((($C$19+$G$20)-$S325)*($O$20/($O$19/2)))^2*(((($C$19+$G$20)-$S325)*($O$20/($O$19/2)))*$AZ$7))/3)*$T$29),(((PI()*((($C$19+$G$20)-$S325)*($O$20/($O$19/2)))^2*((($O$20+$G$20)-$S325)/3))*$T$29)-((PI()*((($C$19+$G$20)-$S325)*($O$20/($O$19/2)))^2*(((($C$19+$G$20)-$S325)*($O$20/($O$19/2)))*$AZ$7)/3)*$T$29))),IF('Silo Levels'!$L$14="Pumping",(($D$18*$T$29)+((PI()*(($C$21/2)^2)*($G$20-$S325))*$T$29))+((($D$18+$H$18)/3)*$BF$7)+(((PI()*($C$21/2)^2*(($C$21/2)*$AZ$7))/3)*$T$29),(($D$18*$T$29)+((PI()*(($C$21/2)^2)*($G$20-$S325))*$T$29))+((($D$18+$H$18)/3)*$BF$7)-(((PI()*($C$21/2)^2*(($C$21/2)*$AZ$7))/3)*$T$29)))</f>
        <v>90341.377029141673</v>
      </c>
      <c r="U325" s="73">
        <v>29.4</v>
      </c>
      <c r="V325" s="95">
        <f t="shared" si="48"/>
        <v>91905.184444997431</v>
      </c>
      <c r="W325" s="62">
        <v>29.4</v>
      </c>
      <c r="X325" s="96">
        <f>IF($W325&gt;$G$20,IF('Silo Levels'!$L$15="Pumping",((PI()*((($C$19+$G$20)-$W325)*($O$20/($O$19/2)))^2*((($O$20+$G$20)-$W325))/3)*$X$29)+(((PI()*((($C$19+$G$20)-$W325)*($O$20/($O$19/2)))^2*(((($C$19+$G$20)-$W325)*($O$20/($O$19/2)))*$AZ$8))/3)*$X$29),(((PI()*((($C$19+$G$20)-$W325)*($O$20/($O$19/2)))^2*((($O$20+$G$20)-$W325)/3))*$X$29)-((PI()*((($C$19+$G$20)-$W325)*($O$20/($O$19/2)))^2*(((($C$19+$G$20)-$W325)*($O$20/($O$19/2)))*$AZ$8)/3)*$X$29))),IF('Silo Levels'!$L$15="Pumping",(($D$18*$X$29)+((PI()*(($C$21/2)^2)*($G$20-$W325))*$X$29))+((($D$18+$H$18)/3)*$BF$8)+(((PI()*($C$21/2)^2*(($C$21/2)*$AZ$8))/3)*$X$29),(($D$18*$X$29)+((PI()*(($C$21/2)^2)*($G$20-$W325))*$X$29))+((($D$18+$H$18)/3)*$BF$8)-(((PI()*($C$21/2)^2*(($C$21/2)*$AZ$8))/3)*$X$29)))</f>
        <v>88033.756662127926</v>
      </c>
      <c r="Y325" s="73">
        <v>29.4</v>
      </c>
      <c r="Z325" s="95">
        <f t="shared" si="49"/>
        <v>90467.442931110403</v>
      </c>
      <c r="AA325" s="62">
        <v>29.4</v>
      </c>
      <c r="AB325" s="96">
        <f>IF($AA325&gt;$G$20,IF('Silo Levels'!$L$16="Pumping",((PI()*((($C$19+$G$20)-$AA325)*($O$20/($O$19/2)))^2*((($O$20+$G$20)-$AA325))/3)*$AB$29)+(((PI()*((($C$19+$G$20)-$AA325)*($O$20/($O$19/2)))^2*(((($C$19+$G$20)-$AA325)*($O$20/($O$19/2)))*$AZ$9))/3)*$AB$29),(((PI()*((($C$19+$G$20)-$AA325)*($O$20/($O$19/2)))^2*((($O$20+$G$20)-$AA325)/3))*$AB$29)-((PI()*((($C$19+$G$20)-$AA325)*($O$20/($O$19/2)))^2*(((($C$19+$G$20)-$AA325)*($O$20/($O$19/2)))*$AZ$9)/3)*$AB$29))),IF('Silo Levels'!$L$16="Pumping",(($D$18*$AB$29)+((PI()*(($C$21/2)^2)*($G$20-$AA325))*$AB$29))+((($D$18+$H$18)/3)*$BF$9)+(((PI()*($C$21/2)^2*(($C$21/2)*$AZ$9))/3)*$AB$29),(($D$18*$AB$29)+((PI()*(($C$21/2)^2)*($G$20-$AA325))*$AB$29))+((($D$18+$H$18)/3)*$BF$9)-(((PI()*($C$21/2)^2*(($C$21/2)*$AZ$9))/3)*$AB$29)))</f>
        <v>86657.237206559192</v>
      </c>
      <c r="AC325" s="73">
        <v>29.4</v>
      </c>
      <c r="AD325" s="95">
        <f t="shared" si="51"/>
        <v>89949.120030674341</v>
      </c>
      <c r="AE325" s="62">
        <v>29.4</v>
      </c>
      <c r="AF325" s="96">
        <f>IF($AE325&gt;$G$20,IF('Silo Levels'!$L$17="Pumping",((PI()*((($C$19+$G$20)-$AE325)*($O$20/($O$19/2)))^2*((($O$20+$G$20)-$AE325))/3)*$AF$29)+(((PI()*((($C$19+$G$20)-$AE325)*($O$20/($O$19/2)))^2*(((($C$19+$G$20)-$AE325)*($O$20/($O$19/2)))*$AZ$10))/3)*$AF$29),(((PI()*((($C$19+$G$20)-$AE325)*($O$20/($O$19/2)))^2*((($O$20+$G$20)-$AE325)/3))*$AF$29)-((PI()*((($C$19+$G$20)-$AE325)*($O$20/($O$19/2)))^2*(((($C$19+$G$20)-$AE325)*($O$20/($O$19/2)))*$AZ$10)/3)*$AF$29))),IF('Silo Levels'!$L$17="Pumping",(($D$18*$AF$29)+((PI()*(($C$21/2)^2)*($G$20-$AE325))*$AF$29))+((($D$18+$H$18)/3)*$BF$10)+(((PI()*($C$21/2)^2*(($C$21/2)*$AZ$10))/3)*$AF$29),(($D$18*$AF$29)+((PI()*(($C$21/2)^2)*($G$20-$AE325))*$AF$29))+((($D$18+$H$18)/3)*$BF$10)-(((PI()*($C$21/2)^2*(($C$21/2)*$AZ$10))/3)*$AF$29)))</f>
        <v>86160.985585648479</v>
      </c>
      <c r="AG325" s="73">
        <v>29.4</v>
      </c>
      <c r="AH325" s="95">
        <f t="shared" si="50"/>
        <v>90354.421203327685</v>
      </c>
      <c r="AI325" s="62">
        <v>29.4</v>
      </c>
      <c r="AJ325" s="96">
        <f>IF($AI325&gt;$G$20,IF('Silo Levels'!$L$18="Pumping",((PI()*((($C$19+$G$20)-$AI325)*($O$20/($O$19/2)))^2*((($O$20+$G$20)-$AI325))/3)*$AJ$29)+(((PI()*((($C$19+$G$20)-$AI325)*($O$20/($O$19/2)))^2*(((($C$19+$G$20)-$AI325)*($O$20/($O$19/2)))*$AZ$11))/3)*$AJ$29),(((PI()*((($C$19+$G$20)-$AI325)*($O$20/($O$19/2)))^2*((($O$20+$G$20)-$AI325)/3))*$AJ$29)-((PI()*((($C$19+$G$20)-$AI325)*($O$20/($O$19/2)))^2*(((($C$19+$G$20)-$AI325)*($O$20/($O$19/2)))*$AZ$11)/3)*$AJ$29))),IF('Silo Levels'!$L$18="Pumping",(($D$18*$AJ$29)+((PI()*(($C$21/2)^2)*($G$20-$AI325))*$AJ$29))+((($D$18+$H$18)/3)*$BF$11)+(((PI()*($C$21/2)^2*(($C$21/2)*$AZ$11))/3)*$AJ$29),(($D$18*$AJ$29)+((PI()*(($C$21/2)^2)*($G$20-$AI325))*$AJ$29))+((($D$18+$H$18)/3)*$BF$11)-(((PI()*($C$21/2)^2*(($C$21/2)*$AZ$11))/3)*$AJ$29)))</f>
        <v>86549.028181715577</v>
      </c>
    </row>
    <row r="326" spans="1:36" x14ac:dyDescent="0.3">
      <c r="A326" s="48">
        <v>29.5</v>
      </c>
      <c r="B326" s="92">
        <f t="shared" si="37"/>
        <v>21434.105154995334</v>
      </c>
      <c r="C326" s="66">
        <v>29.5</v>
      </c>
      <c r="D326" s="67">
        <f>IF($C326&gt;$G$6,IF('Silo Levels'!$L$10="Pumping",((PI()*((($C$5+$G$6)-$C326)*($O$6/($O$5/2)))^2*((($O$6+$G$6)-$C326))/3)*$D$29)+(((PI()*((($C$5+$G$6)-$C326)*($O$6/($O$5/2)))^2*(((($C$5+$G$6)-$C326)*($O$6/($O$5/2)))*$AZ$3))/3)*$D$29),(((PI()*((($C$5+$G$6)-$C326)*($O$6/($O$5/2)))^2*((($O$6+$G$6)-$C326)/3))*$D$29)-((PI()*((($C$5+$G$6)-$C326)*($O$6/($O$5/2)))^2*(((($C$5+$G$6)-$C326)*($O$6/($O$5/2)))*$AZ$3)/3)*$D$29))),IF('Silo Levels'!$L$10="Pumping",(($D$4*$D$29)+((PI()*(($C$7/2)^2)*(G$6-$C326))*$D$29))+((($D$4+$H$4)/3)*$BG$3)+(((PI()*($C$7/2)^2*(($C$7/2)*$AZ$3))/3)*$D$29),(($D$4*$D$29)+((PI()*(($C$7/2)^2)*($G$6-$C326))*$D$29))+((($D$4+$H$4)/3)*$BG$3)-(((PI()*($C$7/2)^2*(($C$7/2)*$AZ$3))/3)*$D$29)))</f>
        <v>18378.598405289136</v>
      </c>
      <c r="E326" s="73">
        <v>29.5</v>
      </c>
      <c r="F326" s="92">
        <f t="shared" si="38"/>
        <v>18686.142955636959</v>
      </c>
      <c r="G326" s="66">
        <v>29.5</v>
      </c>
      <c r="H326" s="67">
        <f>IF($G326&gt;$G$6,IF('Silo Levels'!$L$11="Pumping",((PI()*((($C$5+$G$6)-$G326)*($O$6/($O$5/2)))^2*((($O$6+$G$6)-$G326))/3)*$H$29)+(((PI()*((($C$5+$G$6)-$G326)*($O$6/($O$5/2)))^2*(((($C$5+$G$6)-$G326)*($O$6/($O$5/2)))*$AZ$4))/3)*$H$29),(((PI()*((($C$5+$G$6)-$G326)*($O$6/($O$5/2)))^2*((($O$6+$G$6)-$G326)/3))*$H$29)-((PI()*((($C$5+$G$6)-$G326)*($O$6/($O$5/2)))^2*(((($C$5+$G$6)-$G326)*($O$6/($O$5/2)))*$AZ$4)/3)*$H$29))),IF('Silo Levels'!$L$11="Pumping",(($D$4*$H$29)+((PI()*(($C$7/2)^2)*(G$6-$G326))*$H$29))+((($D$4+$H$4)/3)*$BG$4)+(((PI()*($C$7/2)^2*(($C$7/2)*$AZ$4))/3)*$H$29),(($D$4*$H$29)+((PI()*(($C$7/2)^2)*($G$6-$G326))*$H$29))+((($D$4+$H$4)/3)*$BG$4)-(((PI()*($C$7/2)^2*(($C$7/2)*$AZ$4))/3)*$H$29)))</f>
        <v>16022.367840508479</v>
      </c>
      <c r="I326" s="73">
        <v>29.5</v>
      </c>
      <c r="J326" s="95">
        <f t="shared" si="45"/>
        <v>173699.35330939354</v>
      </c>
      <c r="K326" s="62">
        <v>29.5</v>
      </c>
      <c r="L326" s="96">
        <f>IF($K326&gt;$G$13,IF('Silo Levels'!$L$12="Pumping",((PI()*((($C$12+$G$13)-$K326)*($O$13/($O$12/2)))^2*((($O$13+$G$13)-$K326))/3)*$L$29)+(((PI()*((($C$12+$G$13)-$K326)*($O$13/($O$12/2)))^2*(((($C$12+$G$13)-$K326)*($O$13/($O$12/2)))*$AZ$5))/3)*$L$29),(((PI()*((($C$12+$G$13)-$K326)*($O$13/($O$12/2)))^2*((($O$13+$G$13)-$K326)/3))*$L$29)-((PI()*((($C$12+$G$13)-$K326)*($O$13/($O$12/2)))^2*(((($C$12+$G$13)-$K326)*($O$13/($O$12/2)))*$AZ$5)/3)*$L$29))),IF('Silo Levels'!$L$12="Pumping",(($D$11*$L$29)+((PI()*(($C$14/2)^2)*($G$13-$K326))*$L$29))+((($D$11+$H$11)/3)*$BF$5)+(((PI()*($C$14/2)^2*(($C$14/2)*$AZ$5))/3)*$L$29),(($D$11*$L$29)+((PI()*(($C$14/2)^2)*($G$13-$K326))*$L$29))+((($D$11+$H$11)/3)*$BF$5)-(((PI()*($C$14/2)^2*(($C$14/2)*$AZ$5))/3)*$L$29)))</f>
        <v>159501.3466297941</v>
      </c>
      <c r="M326" s="73">
        <v>29.5</v>
      </c>
      <c r="N326" s="95">
        <f t="shared" si="46"/>
        <v>96515.508340068147</v>
      </c>
      <c r="O326" s="62">
        <v>29.5</v>
      </c>
      <c r="P326" s="96">
        <f>IF($O326&gt;$G$20,IF('Silo Levels'!$L$13="Pumping",((PI()*((($C$19+$G$20)-$O326)*($O$20/($O$19/2)))^2*((($O$20+$G$20)-$O326))/3)*$P$29)+(((PI()*((($C$19+$G$20)-$O326)*($O$20/($O$19/2)))^2*(((($C$19+$G$20)-$O326)*($O$20/($O$19/2)))*$AZ$6))/3)*$P$29),(((PI()*((($C$19+$G$20)-$O326)*($O$20/($O$19/2)))^2*((($O$20+$G$20)-$O326)/3))*$P$29)-((PI()*((($C$19+$G$20)-$O326)*($O$20/($O$19/2)))^2*(((($C$19+$G$20)-$O326)*($O$20/($O$19/2)))*$AZ$6)/3)*$P$29))),IF('Silo Levels'!$L$13="Pumping",(($D$18*$P$29)+((PI()*(($C$21/2)^2)*($G$20-$O326))*$P$29))+((($D$18+$H$18)/3)*$BF$6)+(((PI()*($C$21/2)^2*(($C$21/2)*$AZ$6))/3)*$P$29),(($D$18*$P$29)+((PI()*(($C$21/2)^2)*($G$20-$O326))*$P$29))+((($D$18+$H$18)/3)*$BF$6)-(((PI()*($C$21/2)^2*(($C$21/2)*$AZ$6))/3)*$P$29)))</f>
        <v>92430.307008043383</v>
      </c>
      <c r="Q326" s="73">
        <v>29.5</v>
      </c>
      <c r="R326" s="95">
        <f t="shared" si="47"/>
        <v>93916.647662749572</v>
      </c>
      <c r="S326" s="62">
        <v>29.5</v>
      </c>
      <c r="T326" s="96">
        <f>IF($S326&gt;$G$20,IF('Silo Levels'!$L$14="Pumping",((PI()*((($C$19+$G$20)-$S326)*($O$20/($O$19/2)))^2*((($O$20+$G$20)-$S326))/3)*$T$29)+(((PI()*((($C$19+$G$20)-$S326)*($O$20/($O$19/2)))^2*(((($C$19+$G$20)-$S326)*($O$20/($O$19/2)))*$AZ$7))/3)*$T$29),(((PI()*((($C$19+$G$20)-$S326)*($O$20/($O$19/2)))^2*((($O$20+$G$20)-$S326)/3))*$T$29)-((PI()*((($C$19+$G$20)-$S326)*($O$20/($O$19/2)))^2*(((($C$19+$G$20)-$S326)*($O$20/($O$19/2)))*$AZ$7)/3)*$T$29))),IF('Silo Levels'!$L$14="Pumping",(($D$18*$T$29)+((PI()*(($C$21/2)^2)*($G$20-$S326))*$T$29))+((($D$18+$H$18)/3)*$BF$7)+(((PI()*($C$21/2)^2*(($C$21/2)*$AZ$7))/3)*$T$29),(($D$18*$T$29)+((PI()*(($C$21/2)^2)*($G$20-$S326))*$T$29))+((($D$18+$H$18)/3)*$BF$7)-(((PI()*($C$21/2)^2*(($C$21/2)*$AZ$7))/3)*$T$29)))</f>
        <v>89942.586191620707</v>
      </c>
      <c r="U326" s="73">
        <v>29.5</v>
      </c>
      <c r="V326" s="95">
        <f t="shared" si="48"/>
        <v>91516.692737169404</v>
      </c>
      <c r="W326" s="62">
        <v>29.5</v>
      </c>
      <c r="X326" s="96">
        <f>IF($W326&gt;$G$20,IF('Silo Levels'!$L$15="Pumping",((PI()*((($C$19+$G$20)-$W326)*($O$20/($O$19/2)))^2*((($O$20+$G$20)-$W326))/3)*$X$29)+(((PI()*((($C$19+$G$20)-$W326)*($O$20/($O$19/2)))^2*(((($C$19+$G$20)-$W326)*($O$20/($O$19/2)))*$AZ$8))/3)*$X$29),(((PI()*((($C$19+$G$20)-$W326)*($O$20/($O$19/2)))^2*((($O$20+$G$20)-$W326)/3))*$X$29)-((PI()*((($C$19+$G$20)-$W326)*($O$20/($O$19/2)))^2*(((($C$19+$G$20)-$W326)*($O$20/($O$19/2)))*$AZ$8)/3)*$X$29))),IF('Silo Levels'!$L$15="Pumping",(($D$18*$X$29)+((PI()*(($C$21/2)^2)*($G$20-$W326))*$X$29))+((($D$18+$H$18)/3)*$BF$8)+(((PI()*($C$21/2)^2*(($C$21/2)*$AZ$8))/3)*$X$29),(($D$18*$X$29)+((PI()*(($C$21/2)^2)*($G$20-$W326))*$X$29))+((($D$18+$H$18)/3)*$BF$8)-(((PI()*($C$21/2)^2*(($C$21/2)*$AZ$8))/3)*$X$29)))</f>
        <v>87645.264954299899</v>
      </c>
      <c r="Y326" s="73">
        <v>29.5</v>
      </c>
      <c r="Z326" s="95">
        <f t="shared" si="49"/>
        <v>90085.094760841836</v>
      </c>
      <c r="AA326" s="62">
        <v>29.5</v>
      </c>
      <c r="AB326" s="96">
        <f>IF($AA326&gt;$G$20,IF('Silo Levels'!$L$16="Pumping",((PI()*((($C$19+$G$20)-$AA326)*($O$20/($O$19/2)))^2*((($O$20+$G$20)-$AA326))/3)*$AB$29)+(((PI()*((($C$19+$G$20)-$AA326)*($O$20/($O$19/2)))^2*(((($C$19+$G$20)-$AA326)*($O$20/($O$19/2)))*$AZ$9))/3)*$AB$29),(((PI()*((($C$19+$G$20)-$AA326)*($O$20/($O$19/2)))^2*((($O$20+$G$20)-$AA326)/3))*$AB$29)-((PI()*((($C$19+$G$20)-$AA326)*($O$20/($O$19/2)))^2*(((($C$19+$G$20)-$AA326)*($O$20/($O$19/2)))*$AZ$9)/3)*$AB$29))),IF('Silo Levels'!$L$16="Pumping",(($D$18*$AB$29)+((PI()*(($C$21/2)^2)*($G$20-$AA326))*$AB$29))+((($D$18+$H$18)/3)*$BF$9)+(((PI()*($C$21/2)^2*(($C$21/2)*$AZ$9))/3)*$AB$29),(($D$18*$AB$29)+((PI()*(($C$21/2)^2)*($G$20-$AA326))*$AB$29))+((($D$18+$H$18)/3)*$BF$9)-(((PI()*($C$21/2)^2*(($C$21/2)*$AZ$9))/3)*$AB$29)))</f>
        <v>86274.889036290624</v>
      </c>
      <c r="AC326" s="73">
        <v>29.5</v>
      </c>
      <c r="AD326" s="95">
        <f t="shared" si="51"/>
        <v>89568.986678699614</v>
      </c>
      <c r="AE326" s="62">
        <v>29.5</v>
      </c>
      <c r="AF326" s="96">
        <f>IF($AE326&gt;$G$20,IF('Silo Levels'!$L$17="Pumping",((PI()*((($C$19+$G$20)-$AE326)*($O$20/($O$19/2)))^2*((($O$20+$G$20)-$AE326))/3)*$AF$29)+(((PI()*((($C$19+$G$20)-$AE326)*($O$20/($O$19/2)))^2*(((($C$19+$G$20)-$AE326)*($O$20/($O$19/2)))*$AZ$10))/3)*$AF$29),(((PI()*((($C$19+$G$20)-$AE326)*($O$20/($O$19/2)))^2*((($O$20+$G$20)-$AE326)/3))*$AF$29)-((PI()*((($C$19+$G$20)-$AE326)*($O$20/($O$19/2)))^2*(((($C$19+$G$20)-$AE326)*($O$20/($O$19/2)))*$AZ$10)/3)*$AF$29))),IF('Silo Levels'!$L$17="Pumping",(($D$18*$AF$29)+((PI()*(($C$21/2)^2)*($G$20-$AE326))*$AF$29))+((($D$18+$H$18)/3)*$BF$10)+(((PI()*($C$21/2)^2*(($C$21/2)*$AZ$10))/3)*$AF$29),(($D$18*$AF$29)+((PI()*(($C$21/2)^2)*($G$20-$AE326))*$AF$29))+((($D$18+$H$18)/3)*$BF$10)-(((PI()*($C$21/2)^2*(($C$21/2)*$AZ$10))/3)*$AF$29)))</f>
        <v>85780.852233673751</v>
      </c>
      <c r="AG326" s="73">
        <v>29.5</v>
      </c>
      <c r="AH326" s="95">
        <f t="shared" si="50"/>
        <v>89972.555980253004</v>
      </c>
      <c r="AI326" s="62">
        <v>29.5</v>
      </c>
      <c r="AJ326" s="96">
        <f>IF($AI326&gt;$G$20,IF('Silo Levels'!$L$18="Pumping",((PI()*((($C$19+$G$20)-$AI326)*($O$20/($O$19/2)))^2*((($O$20+$G$20)-$AI326))/3)*$AJ$29)+(((PI()*((($C$19+$G$20)-$AI326)*($O$20/($O$19/2)))^2*(((($C$19+$G$20)-$AI326)*($O$20/($O$19/2)))*$AZ$11))/3)*$AJ$29),(((PI()*((($C$19+$G$20)-$AI326)*($O$20/($O$19/2)))^2*((($O$20+$G$20)-$AI326)/3))*$AJ$29)-((PI()*((($C$19+$G$20)-$AI326)*($O$20/($O$19/2)))^2*(((($C$19+$G$20)-$AI326)*($O$20/($O$19/2)))*$AZ$11)/3)*$AJ$29))),IF('Silo Levels'!$L$18="Pumping",(($D$18*$AJ$29)+((PI()*(($C$21/2)^2)*($G$20-$AI326))*$AJ$29))+((($D$18+$H$18)/3)*$BF$11)+(((PI()*($C$21/2)^2*(($C$21/2)*$AZ$11))/3)*$AJ$29),(($D$18*$AJ$29)+((PI()*(($C$21/2)^2)*($G$20-$AI326))*$AJ$29))+((($D$18+$H$18)/3)*$BF$11)-(((PI()*($C$21/2)^2*(($C$21/2)*$AZ$11))/3)*$AJ$29)))</f>
        <v>86167.162958640896</v>
      </c>
    </row>
    <row r="327" spans="1:36" x14ac:dyDescent="0.3">
      <c r="A327" s="48">
        <v>29.6</v>
      </c>
      <c r="B327" s="92">
        <f t="shared" si="37"/>
        <v>20996.083281468509</v>
      </c>
      <c r="C327" s="66">
        <v>29.6</v>
      </c>
      <c r="D327" s="67">
        <f>IF($C327&gt;$G$6,IF('Silo Levels'!$L$10="Pumping",((PI()*((($C$5+$G$6)-$C327)*($O$6/($O$5/2)))^2*((($O$6+$G$6)-$C327))/3)*$D$29)+(((PI()*((($C$5+$G$6)-$C327)*($O$6/($O$5/2)))^2*(((($C$5+$G$6)-$C327)*($O$6/($O$5/2)))*$AZ$3))/3)*$D$29),(((PI()*((($C$5+$G$6)-$C327)*($O$6/($O$5/2)))^2*((($O$6+$G$6)-$C327)/3))*$D$29)-((PI()*((($C$5+$G$6)-$C327)*($O$6/($O$5/2)))^2*(((($C$5+$G$6)-$C327)*($O$6/($O$5/2)))*$AZ$3)/3)*$D$29))),IF('Silo Levels'!$L$10="Pumping",(($D$4*$D$29)+((PI()*(($C$7/2)^2)*(G$6-$C327))*$D$29))+((($D$4+$H$4)/3)*$BG$3)+(((PI()*($C$7/2)^2*(($C$7/2)*$AZ$3))/3)*$D$29),(($D$4*$D$29)+((PI()*(($C$7/2)^2)*($G$6-$C327))*$D$29))+((($D$4+$H$4)/3)*$BG$3)-(((PI()*($C$7/2)^2*(($C$7/2)*$AZ$3))/3)*$D$29)))</f>
        <v>17940.576531762312</v>
      </c>
      <c r="E327" s="73">
        <v>29.6</v>
      </c>
      <c r="F327" s="92">
        <f t="shared" si="38"/>
        <v>18304.277732562288</v>
      </c>
      <c r="G327" s="66">
        <v>29.6</v>
      </c>
      <c r="H327" s="67">
        <f>IF($G327&gt;$G$6,IF('Silo Levels'!$L$11="Pumping",((PI()*((($C$5+$G$6)-$G327)*($O$6/($O$5/2)))^2*((($O$6+$G$6)-$G327))/3)*$H$29)+(((PI()*((($C$5+$G$6)-$G327)*($O$6/($O$5/2)))^2*(((($C$5+$G$6)-$G327)*($O$6/($O$5/2)))*$AZ$4))/3)*$H$29),(((PI()*((($C$5+$G$6)-$G327)*($O$6/($O$5/2)))^2*((($O$6+$G$6)-$G327)/3))*$H$29)-((PI()*((($C$5+$G$6)-$G327)*($O$6/($O$5/2)))^2*(((($C$5+$G$6)-$G327)*($O$6/($O$5/2)))*$AZ$4)/3)*$H$29))),IF('Silo Levels'!$L$11="Pumping",(($D$4*$H$29)+((PI()*(($C$7/2)^2)*(G$6-$G327))*$H$29))+((($D$4+$H$4)/3)*$BG$4)+(((PI()*($C$7/2)^2*(($C$7/2)*$AZ$4))/3)*$H$29),(($D$4*$H$29)+((PI()*(($C$7/2)^2)*($G$6-$G327))*$H$29))+((($D$4+$H$4)/3)*$BG$4)-(((PI()*($C$7/2)^2*(($C$7/2)*$AZ$4))/3)*$H$29)))</f>
        <v>15640.502617433809</v>
      </c>
      <c r="I327" s="73">
        <v>29.6</v>
      </c>
      <c r="J327" s="95">
        <f t="shared" si="45"/>
        <v>172780.38847576253</v>
      </c>
      <c r="K327" s="62">
        <v>29.6</v>
      </c>
      <c r="L327" s="96">
        <f>IF($K327&gt;$G$13,IF('Silo Levels'!$L$12="Pumping",((PI()*((($C$12+$G$13)-$K327)*($O$13/($O$12/2)))^2*((($O$13+$G$13)-$K327))/3)*$L$29)+(((PI()*((($C$12+$G$13)-$K327)*($O$13/($O$12/2)))^2*(((($C$12+$G$13)-$K327)*($O$13/($O$12/2)))*$AZ$5))/3)*$L$29),(((PI()*((($C$12+$G$13)-$K327)*($O$13/($O$12/2)))^2*((($O$13+$G$13)-$K327)/3))*$L$29)-((PI()*((($C$12+$G$13)-$K327)*($O$13/($O$12/2)))^2*(((($C$12+$G$13)-$K327)*($O$13/($O$12/2)))*$AZ$5)/3)*$L$29))),IF('Silo Levels'!$L$12="Pumping",(($D$11*$L$29)+((PI()*(($C$14/2)^2)*($G$13-$K327))*$L$29))+((($D$11+$H$11)/3)*$BF$5)+(((PI()*($C$14/2)^2*(($C$14/2)*$AZ$5))/3)*$L$29),(($D$11*$L$29)+((PI()*(($C$14/2)^2)*($G$13-$K327))*$L$29))+((($D$11+$H$11)/3)*$BF$5)-(((PI()*($C$14/2)^2*(($C$14/2)*$AZ$5))/3)*$L$29)))</f>
        <v>158582.3817961631</v>
      </c>
      <c r="M327" s="73">
        <v>29.6</v>
      </c>
      <c r="N327" s="95">
        <f t="shared" si="46"/>
        <v>96105.564791767392</v>
      </c>
      <c r="O327" s="62">
        <v>29.6</v>
      </c>
      <c r="P327" s="96">
        <f>IF($O327&gt;$G$20,IF('Silo Levels'!$L$13="Pumping",((PI()*((($C$19+$G$20)-$O327)*($O$20/($O$19/2)))^2*((($O$20+$G$20)-$O327))/3)*$P$29)+(((PI()*((($C$19+$G$20)-$O327)*($O$20/($O$19/2)))^2*(((($C$19+$G$20)-$O327)*($O$20/($O$19/2)))*$AZ$6))/3)*$P$29),(((PI()*((($C$19+$G$20)-$O327)*($O$20/($O$19/2)))^2*((($O$20+$G$20)-$O327)/3))*$P$29)-((PI()*((($C$19+$G$20)-$O327)*($O$20/($O$19/2)))^2*(((($C$19+$G$20)-$O327)*($O$20/($O$19/2)))*$AZ$6)/3)*$P$29))),IF('Silo Levels'!$L$13="Pumping",(($D$18*$P$29)+((PI()*(($C$21/2)^2)*($G$20-$O327))*$P$29))+((($D$18+$H$18)/3)*$BF$6)+(((PI()*($C$21/2)^2*(($C$21/2)*$AZ$6))/3)*$P$29),(($D$18*$P$29)+((PI()*(($C$21/2)^2)*($G$20-$O327))*$P$29))+((($D$18+$H$18)/3)*$BF$6)-(((PI()*($C$21/2)^2*(($C$21/2)*$AZ$6))/3)*$P$29)))</f>
        <v>92020.363459742628</v>
      </c>
      <c r="Q327" s="73">
        <v>29.6</v>
      </c>
      <c r="R327" s="95">
        <f t="shared" si="47"/>
        <v>93517.85682522862</v>
      </c>
      <c r="S327" s="62">
        <v>29.6</v>
      </c>
      <c r="T327" s="96">
        <f>IF($S327&gt;$G$20,IF('Silo Levels'!$L$14="Pumping",((PI()*((($C$19+$G$20)-$S327)*($O$20/($O$19/2)))^2*((($O$20+$G$20)-$S327))/3)*$T$29)+(((PI()*((($C$19+$G$20)-$S327)*($O$20/($O$19/2)))^2*(((($C$19+$G$20)-$S327)*($O$20/($O$19/2)))*$AZ$7))/3)*$T$29),(((PI()*((($C$19+$G$20)-$S327)*($O$20/($O$19/2)))^2*((($O$20+$G$20)-$S327)/3))*$T$29)-((PI()*((($C$19+$G$20)-$S327)*($O$20/($O$19/2)))^2*(((($C$19+$G$20)-$S327)*($O$20/($O$19/2)))*$AZ$7)/3)*$T$29))),IF('Silo Levels'!$L$14="Pumping",(($D$18*$T$29)+((PI()*(($C$21/2)^2)*($G$20-$S327))*$T$29))+((($D$18+$H$18)/3)*$BF$7)+(((PI()*($C$21/2)^2*(($C$21/2)*$AZ$7))/3)*$T$29),(($D$18*$T$29)+((PI()*(($C$21/2)^2)*($G$20-$S327))*$T$29))+((($D$18+$H$18)/3)*$BF$7)-(((PI()*($C$21/2)^2*(($C$21/2)*$AZ$7))/3)*$T$29)))</f>
        <v>89543.795354099755</v>
      </c>
      <c r="U327" s="73">
        <v>29.6</v>
      </c>
      <c r="V327" s="95">
        <f t="shared" si="48"/>
        <v>91128.201029341377</v>
      </c>
      <c r="W327" s="62">
        <v>29.6</v>
      </c>
      <c r="X327" s="96">
        <f>IF($W327&gt;$G$20,IF('Silo Levels'!$L$15="Pumping",((PI()*((($C$19+$G$20)-$W327)*($O$20/($O$19/2)))^2*((($O$20+$G$20)-$W327))/3)*$X$29)+(((PI()*((($C$19+$G$20)-$W327)*($O$20/($O$19/2)))^2*(((($C$19+$G$20)-$W327)*($O$20/($O$19/2)))*$AZ$8))/3)*$X$29),(((PI()*((($C$19+$G$20)-$W327)*($O$20/($O$19/2)))^2*((($O$20+$G$20)-$W327)/3))*$X$29)-((PI()*((($C$19+$G$20)-$W327)*($O$20/($O$19/2)))^2*(((($C$19+$G$20)-$W327)*($O$20/($O$19/2)))*$AZ$8)/3)*$X$29))),IF('Silo Levels'!$L$15="Pumping",(($D$18*$X$29)+((PI()*(($C$21/2)^2)*($G$20-$W327))*$X$29))+((($D$18+$H$18)/3)*$BF$8)+(((PI()*($C$21/2)^2*(($C$21/2)*$AZ$8))/3)*$X$29),(($D$18*$X$29)+((PI()*(($C$21/2)^2)*($G$20-$W327))*$X$29))+((($D$18+$H$18)/3)*$BF$8)-(((PI()*($C$21/2)^2*(($C$21/2)*$AZ$8))/3)*$X$29)))</f>
        <v>87256.773246471872</v>
      </c>
      <c r="Y327" s="73">
        <v>29.6</v>
      </c>
      <c r="Z327" s="95">
        <f t="shared" si="49"/>
        <v>89702.746590573268</v>
      </c>
      <c r="AA327" s="62">
        <v>29.6</v>
      </c>
      <c r="AB327" s="96">
        <f>IF($AA327&gt;$G$20,IF('Silo Levels'!$L$16="Pumping",((PI()*((($C$19+$G$20)-$AA327)*($O$20/($O$19/2)))^2*((($O$20+$G$20)-$AA327))/3)*$AB$29)+(((PI()*((($C$19+$G$20)-$AA327)*($O$20/($O$19/2)))^2*(((($C$19+$G$20)-$AA327)*($O$20/($O$19/2)))*$AZ$9))/3)*$AB$29),(((PI()*((($C$19+$G$20)-$AA327)*($O$20/($O$19/2)))^2*((($O$20+$G$20)-$AA327)/3))*$AB$29)-((PI()*((($C$19+$G$20)-$AA327)*($O$20/($O$19/2)))^2*(((($C$19+$G$20)-$AA327)*($O$20/($O$19/2)))*$AZ$9)/3)*$AB$29))),IF('Silo Levels'!$L$16="Pumping",(($D$18*$AB$29)+((PI()*(($C$21/2)^2)*($G$20-$AA327))*$AB$29))+((($D$18+$H$18)/3)*$BF$9)+(((PI()*($C$21/2)^2*(($C$21/2)*$AZ$9))/3)*$AB$29),(($D$18*$AB$29)+((PI()*(($C$21/2)^2)*($G$20-$AA327))*$AB$29))+((($D$18+$H$18)/3)*$BF$9)-(((PI()*($C$21/2)^2*(($C$21/2)*$AZ$9))/3)*$AB$29)))</f>
        <v>85892.540866022056</v>
      </c>
      <c r="AC327" s="73">
        <v>29.6</v>
      </c>
      <c r="AD327" s="95">
        <f t="shared" si="51"/>
        <v>89188.853326724871</v>
      </c>
      <c r="AE327" s="62">
        <v>29.6</v>
      </c>
      <c r="AF327" s="96">
        <f>IF($AE327&gt;$G$20,IF('Silo Levels'!$L$17="Pumping",((PI()*((($C$19+$G$20)-$AE327)*($O$20/($O$19/2)))^2*((($O$20+$G$20)-$AE327))/3)*$AF$29)+(((PI()*((($C$19+$G$20)-$AE327)*($O$20/($O$19/2)))^2*(((($C$19+$G$20)-$AE327)*($O$20/($O$19/2)))*$AZ$10))/3)*$AF$29),(((PI()*((($C$19+$G$20)-$AE327)*($O$20/($O$19/2)))^2*((($O$20+$G$20)-$AE327)/3))*$AF$29)-((PI()*((($C$19+$G$20)-$AE327)*($O$20/($O$19/2)))^2*(((($C$19+$G$20)-$AE327)*($O$20/($O$19/2)))*$AZ$10)/3)*$AF$29))),IF('Silo Levels'!$L$17="Pumping",(($D$18*$AF$29)+((PI()*(($C$21/2)^2)*($G$20-$AE327))*$AF$29))+((($D$18+$H$18)/3)*$BF$10)+(((PI()*($C$21/2)^2*(($C$21/2)*$AZ$10))/3)*$AF$29),(($D$18*$AF$29)+((PI()*(($C$21/2)^2)*($G$20-$AE327))*$AF$29))+((($D$18+$H$18)/3)*$BF$10)-(((PI()*($C$21/2)^2*(($C$21/2)*$AZ$10))/3)*$AF$29)))</f>
        <v>85400.718881699009</v>
      </c>
      <c r="AG327" s="73">
        <v>29.6</v>
      </c>
      <c r="AH327" s="95">
        <f t="shared" si="50"/>
        <v>89590.690757178352</v>
      </c>
      <c r="AI327" s="62">
        <v>29.6</v>
      </c>
      <c r="AJ327" s="96">
        <f>IF($AI327&gt;$G$20,IF('Silo Levels'!$L$18="Pumping",((PI()*((($C$19+$G$20)-$AI327)*($O$20/($O$19/2)))^2*((($O$20+$G$20)-$AI327))/3)*$AJ$29)+(((PI()*((($C$19+$G$20)-$AI327)*($O$20/($O$19/2)))^2*(((($C$19+$G$20)-$AI327)*($O$20/($O$19/2)))*$AZ$11))/3)*$AJ$29),(((PI()*((($C$19+$G$20)-$AI327)*($O$20/($O$19/2)))^2*((($O$20+$G$20)-$AI327)/3))*$AJ$29)-((PI()*((($C$19+$G$20)-$AI327)*($O$20/($O$19/2)))^2*(((($C$19+$G$20)-$AI327)*($O$20/($O$19/2)))*$AZ$11)/3)*$AJ$29))),IF('Silo Levels'!$L$18="Pumping",(($D$18*$AJ$29)+((PI()*(($C$21/2)^2)*($G$20-$AI327))*$AJ$29))+((($D$18+$H$18)/3)*$BF$11)+(((PI()*($C$21/2)^2*(($C$21/2)*$AZ$11))/3)*$AJ$29),(($D$18*$AJ$29)+((PI()*(($C$21/2)^2)*($G$20-$AI327))*$AJ$29))+((($D$18+$H$18)/3)*$BF$11)-(((PI()*($C$21/2)^2*(($C$21/2)*$AZ$11))/3)*$AJ$29)))</f>
        <v>85785.297735566244</v>
      </c>
    </row>
    <row r="328" spans="1:36" x14ac:dyDescent="0.3">
      <c r="A328" s="48">
        <v>29.7</v>
      </c>
      <c r="B328" s="92">
        <f t="shared" si="37"/>
        <v>20558.061407941699</v>
      </c>
      <c r="C328" s="66">
        <v>29.7</v>
      </c>
      <c r="D328" s="67">
        <f>IF($C328&gt;$G$6,IF('Silo Levels'!$L$10="Pumping",((PI()*((($C$5+$G$6)-$C328)*($O$6/($O$5/2)))^2*((($O$6+$G$6)-$C328))/3)*$D$29)+(((PI()*((($C$5+$G$6)-$C328)*($O$6/($O$5/2)))^2*(((($C$5+$G$6)-$C328)*($O$6/($O$5/2)))*$AZ$3))/3)*$D$29),(((PI()*((($C$5+$G$6)-$C328)*($O$6/($O$5/2)))^2*((($O$6+$G$6)-$C328)/3))*$D$29)-((PI()*((($C$5+$G$6)-$C328)*($O$6/($O$5/2)))^2*(((($C$5+$G$6)-$C328)*($O$6/($O$5/2)))*$AZ$3)/3)*$D$29))),IF('Silo Levels'!$L$10="Pumping",(($D$4*$D$29)+((PI()*(($C$7/2)^2)*(G$6-$C328))*$D$29))+((($D$4+$H$4)/3)*$BG$3)+(((PI()*($C$7/2)^2*(($C$7/2)*$AZ$3))/3)*$D$29),(($D$4*$D$29)+((PI()*(($C$7/2)^2)*($G$6-$C328))*$D$29))+((($D$4+$H$4)/3)*$BG$3)-(((PI()*($C$7/2)^2*(($C$7/2)*$AZ$3))/3)*$D$29)))</f>
        <v>17502.554658235502</v>
      </c>
      <c r="E328" s="73">
        <v>29.7</v>
      </c>
      <c r="F328" s="92">
        <f t="shared" si="38"/>
        <v>17922.412509487633</v>
      </c>
      <c r="G328" s="66">
        <v>29.7</v>
      </c>
      <c r="H328" s="67">
        <f>IF($G328&gt;$G$6,IF('Silo Levels'!$L$11="Pumping",((PI()*((($C$5+$G$6)-$G328)*($O$6/($O$5/2)))^2*((($O$6+$G$6)-$G328))/3)*$H$29)+(((PI()*((($C$5+$G$6)-$G328)*($O$6/($O$5/2)))^2*(((($C$5+$G$6)-$G328)*($O$6/($O$5/2)))*$AZ$4))/3)*$H$29),(((PI()*((($C$5+$G$6)-$G328)*($O$6/($O$5/2)))^2*((($O$6+$G$6)-$G328)/3))*$H$29)-((PI()*((($C$5+$G$6)-$G328)*($O$6/($O$5/2)))^2*(((($C$5+$G$6)-$G328)*($O$6/($O$5/2)))*$AZ$4)/3)*$H$29))),IF('Silo Levels'!$L$11="Pumping",(($D$4*$H$29)+((PI()*(($C$7/2)^2)*(G$6-$G328))*$H$29))+((($D$4+$H$4)/3)*$BG$4)+(((PI()*($C$7/2)^2*(($C$7/2)*$AZ$4))/3)*$H$29),(($D$4*$H$29)+((PI()*(($C$7/2)^2)*($G$6-$G328))*$H$29))+((($D$4+$H$4)/3)*$BG$4)-(((PI()*($C$7/2)^2*(($C$7/2)*$AZ$4))/3)*$H$29)))</f>
        <v>15258.637394359153</v>
      </c>
      <c r="I328" s="73">
        <v>29.7</v>
      </c>
      <c r="J328" s="95">
        <f t="shared" si="45"/>
        <v>171861.42364213147</v>
      </c>
      <c r="K328" s="62">
        <v>29.7</v>
      </c>
      <c r="L328" s="96">
        <f>IF($K328&gt;$G$13,IF('Silo Levels'!$L$12="Pumping",((PI()*((($C$12+$G$13)-$K328)*($O$13/($O$12/2)))^2*((($O$13+$G$13)-$K328))/3)*$L$29)+(((PI()*((($C$12+$G$13)-$K328)*($O$13/($O$12/2)))^2*(((($C$12+$G$13)-$K328)*($O$13/($O$12/2)))*$AZ$5))/3)*$L$29),(((PI()*((($C$12+$G$13)-$K328)*($O$13/($O$12/2)))^2*((($O$13+$G$13)-$K328)/3))*$L$29)-((PI()*((($C$12+$G$13)-$K328)*($O$13/($O$12/2)))^2*(((($C$12+$G$13)-$K328)*($O$13/($O$12/2)))*$AZ$5)/3)*$L$29))),IF('Silo Levels'!$L$12="Pumping",(($D$11*$L$29)+((PI()*(($C$14/2)^2)*($G$13-$K328))*$L$29))+((($D$11+$H$11)/3)*$BF$5)+(((PI()*($C$14/2)^2*(($C$14/2)*$AZ$5))/3)*$L$29),(($D$11*$L$29)+((PI()*(($C$14/2)^2)*($G$13-$K328))*$L$29))+((($D$11+$H$11)/3)*$BF$5)-(((PI()*($C$14/2)^2*(($C$14/2)*$AZ$5))/3)*$L$29)))</f>
        <v>157663.41696253204</v>
      </c>
      <c r="M328" s="73">
        <v>29.7</v>
      </c>
      <c r="N328" s="95">
        <f t="shared" si="46"/>
        <v>95695.621243466652</v>
      </c>
      <c r="O328" s="62">
        <v>29.7</v>
      </c>
      <c r="P328" s="96">
        <f>IF($O328&gt;$G$20,IF('Silo Levels'!$L$13="Pumping",((PI()*((($C$19+$G$20)-$O328)*($O$20/($O$19/2)))^2*((($O$20+$G$20)-$O328))/3)*$P$29)+(((PI()*((($C$19+$G$20)-$O328)*($O$20/($O$19/2)))^2*(((($C$19+$G$20)-$O328)*($O$20/($O$19/2)))*$AZ$6))/3)*$P$29),(((PI()*((($C$19+$G$20)-$O328)*($O$20/($O$19/2)))^2*((($O$20+$G$20)-$O328)/3))*$P$29)-((PI()*((($C$19+$G$20)-$O328)*($O$20/($O$19/2)))^2*(((($C$19+$G$20)-$O328)*($O$20/($O$19/2)))*$AZ$6)/3)*$P$29))),IF('Silo Levels'!$L$13="Pumping",(($D$18*$P$29)+((PI()*(($C$21/2)^2)*($G$20-$O328))*$P$29))+((($D$18+$H$18)/3)*$BF$6)+(((PI()*($C$21/2)^2*(($C$21/2)*$AZ$6))/3)*$P$29),(($D$18*$P$29)+((PI()*(($C$21/2)^2)*($G$20-$O328))*$P$29))+((($D$18+$H$18)/3)*$BF$6)-(((PI()*($C$21/2)^2*(($C$21/2)*$AZ$6))/3)*$P$29)))</f>
        <v>91610.419911441888</v>
      </c>
      <c r="Q328" s="73">
        <v>29.7</v>
      </c>
      <c r="R328" s="95">
        <f t="shared" si="47"/>
        <v>93119.065987707683</v>
      </c>
      <c r="S328" s="62">
        <v>29.7</v>
      </c>
      <c r="T328" s="96">
        <f>IF($S328&gt;$G$20,IF('Silo Levels'!$L$14="Pumping",((PI()*((($C$19+$G$20)-$S328)*($O$20/($O$19/2)))^2*((($O$20+$G$20)-$S328))/3)*$T$29)+(((PI()*((($C$19+$G$20)-$S328)*($O$20/($O$19/2)))^2*(((($C$19+$G$20)-$S328)*($O$20/($O$19/2)))*$AZ$7))/3)*$T$29),(((PI()*((($C$19+$G$20)-$S328)*($O$20/($O$19/2)))^2*((($O$20+$G$20)-$S328)/3))*$T$29)-((PI()*((($C$19+$G$20)-$S328)*($O$20/($O$19/2)))^2*(((($C$19+$G$20)-$S328)*($O$20/($O$19/2)))*$AZ$7)/3)*$T$29))),IF('Silo Levels'!$L$14="Pumping",(($D$18*$T$29)+((PI()*(($C$21/2)^2)*($G$20-$S328))*$T$29))+((($D$18+$H$18)/3)*$BF$7)+(((PI()*($C$21/2)^2*(($C$21/2)*$AZ$7))/3)*$T$29),(($D$18*$T$29)+((PI()*(($C$21/2)^2)*($G$20-$S328))*$T$29))+((($D$18+$H$18)/3)*$BF$7)-(((PI()*($C$21/2)^2*(($C$21/2)*$AZ$7))/3)*$T$29)))</f>
        <v>89145.004516578818</v>
      </c>
      <c r="U328" s="73">
        <v>29.7</v>
      </c>
      <c r="V328" s="95">
        <f t="shared" si="48"/>
        <v>90739.709321513365</v>
      </c>
      <c r="W328" s="62">
        <v>29.7</v>
      </c>
      <c r="X328" s="96">
        <f>IF($W328&gt;$G$20,IF('Silo Levels'!$L$15="Pumping",((PI()*((($C$19+$G$20)-$W328)*($O$20/($O$19/2)))^2*((($O$20+$G$20)-$W328))/3)*$X$29)+(((PI()*((($C$19+$G$20)-$W328)*($O$20/($O$19/2)))^2*(((($C$19+$G$20)-$W328)*($O$20/($O$19/2)))*$AZ$8))/3)*$X$29),(((PI()*((($C$19+$G$20)-$W328)*($O$20/($O$19/2)))^2*((($O$20+$G$20)-$W328)/3))*$X$29)-((PI()*((($C$19+$G$20)-$W328)*($O$20/($O$19/2)))^2*(((($C$19+$G$20)-$W328)*($O$20/($O$19/2)))*$AZ$8)/3)*$X$29))),IF('Silo Levels'!$L$15="Pumping",(($D$18*$X$29)+((PI()*(($C$21/2)^2)*($G$20-$W328))*$X$29))+((($D$18+$H$18)/3)*$BF$8)+(((PI()*($C$21/2)^2*(($C$21/2)*$AZ$8))/3)*$X$29),(($D$18*$X$29)+((PI()*(($C$21/2)^2)*($G$20-$W328))*$X$29))+((($D$18+$H$18)/3)*$BF$8)-(((PI()*($C$21/2)^2*(($C$21/2)*$AZ$8))/3)*$X$29)))</f>
        <v>86868.28153864386</v>
      </c>
      <c r="Y328" s="73">
        <v>29.7</v>
      </c>
      <c r="Z328" s="95">
        <f t="shared" si="49"/>
        <v>89320.398420304729</v>
      </c>
      <c r="AA328" s="62">
        <v>29.7</v>
      </c>
      <c r="AB328" s="96">
        <f>IF($AA328&gt;$G$20,IF('Silo Levels'!$L$16="Pumping",((PI()*((($C$19+$G$20)-$AA328)*($O$20/($O$19/2)))^2*((($O$20+$G$20)-$AA328))/3)*$AB$29)+(((PI()*((($C$19+$G$20)-$AA328)*($O$20/($O$19/2)))^2*(((($C$19+$G$20)-$AA328)*($O$20/($O$19/2)))*$AZ$9))/3)*$AB$29),(((PI()*((($C$19+$G$20)-$AA328)*($O$20/($O$19/2)))^2*((($O$20+$G$20)-$AA328)/3))*$AB$29)-((PI()*((($C$19+$G$20)-$AA328)*($O$20/($O$19/2)))^2*(((($C$19+$G$20)-$AA328)*($O$20/($O$19/2)))*$AZ$9)/3)*$AB$29))),IF('Silo Levels'!$L$16="Pumping",(($D$18*$AB$29)+((PI()*(($C$21/2)^2)*($G$20-$AA328))*$AB$29))+((($D$18+$H$18)/3)*$BF$9)+(((PI()*($C$21/2)^2*(($C$21/2)*$AZ$9))/3)*$AB$29),(($D$18*$AB$29)+((PI()*(($C$21/2)^2)*($G$20-$AA328))*$AB$29))+((($D$18+$H$18)/3)*$BF$9)-(((PI()*($C$21/2)^2*(($C$21/2)*$AZ$9))/3)*$AB$29)))</f>
        <v>85510.192695753518</v>
      </c>
      <c r="AC328" s="73">
        <v>29.7</v>
      </c>
      <c r="AD328" s="95">
        <f t="shared" si="51"/>
        <v>88808.719974750158</v>
      </c>
      <c r="AE328" s="62">
        <v>29.7</v>
      </c>
      <c r="AF328" s="96">
        <f>IF($AE328&gt;$G$20,IF('Silo Levels'!$L$17="Pumping",((PI()*((($C$19+$G$20)-$AE328)*($O$20/($O$19/2)))^2*((($O$20+$G$20)-$AE328))/3)*$AF$29)+(((PI()*((($C$19+$G$20)-$AE328)*($O$20/($O$19/2)))^2*(((($C$19+$G$20)-$AE328)*($O$20/($O$19/2)))*$AZ$10))/3)*$AF$29),(((PI()*((($C$19+$G$20)-$AE328)*($O$20/($O$19/2)))^2*((($O$20+$G$20)-$AE328)/3))*$AF$29)-((PI()*((($C$19+$G$20)-$AE328)*($O$20/($O$19/2)))^2*(((($C$19+$G$20)-$AE328)*($O$20/($O$19/2)))*$AZ$10)/3)*$AF$29))),IF('Silo Levels'!$L$17="Pumping",(($D$18*$AF$29)+((PI()*(($C$21/2)^2)*($G$20-$AE328))*$AF$29))+((($D$18+$H$18)/3)*$BF$10)+(((PI()*($C$21/2)^2*(($C$21/2)*$AZ$10))/3)*$AF$29),(($D$18*$AF$29)+((PI()*(($C$21/2)^2)*($G$20-$AE328))*$AF$29))+((($D$18+$H$18)/3)*$BF$10)-(((PI()*($C$21/2)^2*(($C$21/2)*$AZ$10))/3)*$AF$29)))</f>
        <v>85020.585529724296</v>
      </c>
      <c r="AG328" s="73">
        <v>29.7</v>
      </c>
      <c r="AH328" s="95">
        <f t="shared" si="50"/>
        <v>89208.825534103671</v>
      </c>
      <c r="AI328" s="62">
        <v>29.7</v>
      </c>
      <c r="AJ328" s="96">
        <f>IF($AI328&gt;$G$20,IF('Silo Levels'!$L$18="Pumping",((PI()*((($C$19+$G$20)-$AI328)*($O$20/($O$19/2)))^2*((($O$20+$G$20)-$AI328))/3)*$AJ$29)+(((PI()*((($C$19+$G$20)-$AI328)*($O$20/($O$19/2)))^2*(((($C$19+$G$20)-$AI328)*($O$20/($O$19/2)))*$AZ$11))/3)*$AJ$29),(((PI()*((($C$19+$G$20)-$AI328)*($O$20/($O$19/2)))^2*((($O$20+$G$20)-$AI328)/3))*$AJ$29)-((PI()*((($C$19+$G$20)-$AI328)*($O$20/($O$19/2)))^2*(((($C$19+$G$20)-$AI328)*($O$20/($O$19/2)))*$AZ$11)/3)*$AJ$29))),IF('Silo Levels'!$L$18="Pumping",(($D$18*$AJ$29)+((PI()*(($C$21/2)^2)*($G$20-$AI328))*$AJ$29))+((($D$18+$H$18)/3)*$BF$11)+(((PI()*($C$21/2)^2*(($C$21/2)*$AZ$11))/3)*$AJ$29),(($D$18*$AJ$29)+((PI()*(($C$21/2)^2)*($G$20-$AI328))*$AJ$29))+((($D$18+$H$18)/3)*$BF$11)-(((PI()*($C$21/2)^2*(($C$21/2)*$AZ$11))/3)*$AJ$29)))</f>
        <v>85403.432512491563</v>
      </c>
    </row>
    <row r="329" spans="1:36" x14ac:dyDescent="0.3">
      <c r="A329" s="48">
        <v>29.8</v>
      </c>
      <c r="B329" s="92">
        <f t="shared" si="37"/>
        <v>20120.039534414871</v>
      </c>
      <c r="C329" s="66">
        <v>29.8</v>
      </c>
      <c r="D329" s="67">
        <f>IF($C329&gt;$G$6,IF('Silo Levels'!$L$10="Pumping",((PI()*((($C$5+$G$6)-$C329)*($O$6/($O$5/2)))^2*((($O$6+$G$6)-$C329))/3)*$D$29)+(((PI()*((($C$5+$G$6)-$C329)*($O$6/($O$5/2)))^2*(((($C$5+$G$6)-$C329)*($O$6/($O$5/2)))*$AZ$3))/3)*$D$29),(((PI()*((($C$5+$G$6)-$C329)*($O$6/($O$5/2)))^2*((($O$6+$G$6)-$C329)/3))*$D$29)-((PI()*((($C$5+$G$6)-$C329)*($O$6/($O$5/2)))^2*(((($C$5+$G$6)-$C329)*($O$6/($O$5/2)))*$AZ$3)/3)*$D$29))),IF('Silo Levels'!$L$10="Pumping",(($D$4*$D$29)+((PI()*(($C$7/2)^2)*(G$6-$C329))*$D$29))+((($D$4+$H$4)/3)*$BG$3)+(((PI()*($C$7/2)^2*(($C$7/2)*$AZ$3))/3)*$D$29),(($D$4*$D$29)+((PI()*(($C$7/2)^2)*($G$6-$C329))*$D$29))+((($D$4+$H$4)/3)*$BG$3)-(((PI()*($C$7/2)^2*(($C$7/2)*$AZ$3))/3)*$D$29)))</f>
        <v>17064.532784708674</v>
      </c>
      <c r="E329" s="73">
        <v>29.8</v>
      </c>
      <c r="F329" s="92">
        <f t="shared" si="38"/>
        <v>17540.547286412962</v>
      </c>
      <c r="G329" s="66">
        <v>29.8</v>
      </c>
      <c r="H329" s="67">
        <f>IF($G329&gt;$G$6,IF('Silo Levels'!$L$11="Pumping",((PI()*((($C$5+$G$6)-$G329)*($O$6/($O$5/2)))^2*((($O$6+$G$6)-$G329))/3)*$H$29)+(((PI()*((($C$5+$G$6)-$G329)*($O$6/($O$5/2)))^2*(((($C$5+$G$6)-$G329)*($O$6/($O$5/2)))*$AZ$4))/3)*$H$29),(((PI()*((($C$5+$G$6)-$G329)*($O$6/($O$5/2)))^2*((($O$6+$G$6)-$G329)/3))*$H$29)-((PI()*((($C$5+$G$6)-$G329)*($O$6/($O$5/2)))^2*(((($C$5+$G$6)-$G329)*($O$6/($O$5/2)))*$AZ$4)/3)*$H$29))),IF('Silo Levels'!$L$11="Pumping",(($D$4*$H$29)+((PI()*(($C$7/2)^2)*(G$6-$G329))*$H$29))+((($D$4+$H$4)/3)*$BG$4)+(((PI()*($C$7/2)^2*(($C$7/2)*$AZ$4))/3)*$H$29),(($D$4*$H$29)+((PI()*(($C$7/2)^2)*($G$6-$G329))*$H$29))+((($D$4+$H$4)/3)*$BG$4)-(((PI()*($C$7/2)^2*(($C$7/2)*$AZ$4))/3)*$H$29)))</f>
        <v>14876.772171284483</v>
      </c>
      <c r="I329" s="73">
        <v>29.8</v>
      </c>
      <c r="J329" s="95">
        <f t="shared" si="45"/>
        <v>170942.45880850047</v>
      </c>
      <c r="K329" s="62">
        <v>29.8</v>
      </c>
      <c r="L329" s="96">
        <f>IF($K329&gt;$G$13,IF('Silo Levels'!$L$12="Pumping",((PI()*((($C$12+$G$13)-$K329)*($O$13/($O$12/2)))^2*((($O$13+$G$13)-$K329))/3)*$L$29)+(((PI()*((($C$12+$G$13)-$K329)*($O$13/($O$12/2)))^2*(((($C$12+$G$13)-$K329)*($O$13/($O$12/2)))*$AZ$5))/3)*$L$29),(((PI()*((($C$12+$G$13)-$K329)*($O$13/($O$12/2)))^2*((($O$13+$G$13)-$K329)/3))*$L$29)-((PI()*((($C$12+$G$13)-$K329)*($O$13/($O$12/2)))^2*(((($C$12+$G$13)-$K329)*($O$13/($O$12/2)))*$AZ$5)/3)*$L$29))),IF('Silo Levels'!$L$12="Pumping",(($D$11*$L$29)+((PI()*(($C$14/2)^2)*($G$13-$K329))*$L$29))+((($D$11+$H$11)/3)*$BF$5)+(((PI()*($C$14/2)^2*(($C$14/2)*$AZ$5))/3)*$L$29),(($D$11*$L$29)+((PI()*(($C$14/2)^2)*($G$13-$K329))*$L$29))+((($D$11+$H$11)/3)*$BF$5)-(((PI()*($C$14/2)^2*(($C$14/2)*$AZ$5))/3)*$L$29)))</f>
        <v>156744.45212890103</v>
      </c>
      <c r="M329" s="73">
        <v>29.8</v>
      </c>
      <c r="N329" s="95">
        <f t="shared" si="46"/>
        <v>95285.677695165898</v>
      </c>
      <c r="O329" s="62">
        <v>29.8</v>
      </c>
      <c r="P329" s="96">
        <f>IF($O329&gt;$G$20,IF('Silo Levels'!$L$13="Pumping",((PI()*((($C$19+$G$20)-$O329)*($O$20/($O$19/2)))^2*((($O$20+$G$20)-$O329))/3)*$P$29)+(((PI()*((($C$19+$G$20)-$O329)*($O$20/($O$19/2)))^2*(((($C$19+$G$20)-$O329)*($O$20/($O$19/2)))*$AZ$6))/3)*$P$29),(((PI()*((($C$19+$G$20)-$O329)*($O$20/($O$19/2)))^2*((($O$20+$G$20)-$O329)/3))*$P$29)-((PI()*((($C$19+$G$20)-$O329)*($O$20/($O$19/2)))^2*(((($C$19+$G$20)-$O329)*($O$20/($O$19/2)))*$AZ$6)/3)*$P$29))),IF('Silo Levels'!$L$13="Pumping",(($D$18*$P$29)+((PI()*(($C$21/2)^2)*($G$20-$O329))*$P$29))+((($D$18+$H$18)/3)*$BF$6)+(((PI()*($C$21/2)^2*(($C$21/2)*$AZ$6))/3)*$P$29),(($D$18*$P$29)+((PI()*(($C$21/2)^2)*($G$20-$O329))*$P$29))+((($D$18+$H$18)/3)*$BF$6)-(((PI()*($C$21/2)^2*(($C$21/2)*$AZ$6))/3)*$P$29)))</f>
        <v>91200.476363141133</v>
      </c>
      <c r="Q329" s="73">
        <v>29.8</v>
      </c>
      <c r="R329" s="95">
        <f t="shared" si="47"/>
        <v>92720.275150186731</v>
      </c>
      <c r="S329" s="62">
        <v>29.8</v>
      </c>
      <c r="T329" s="96">
        <f>IF($S329&gt;$G$20,IF('Silo Levels'!$L$14="Pumping",((PI()*((($C$19+$G$20)-$S329)*($O$20/($O$19/2)))^2*((($O$20+$G$20)-$S329))/3)*$T$29)+(((PI()*((($C$19+$G$20)-$S329)*($O$20/($O$19/2)))^2*(((($C$19+$G$20)-$S329)*($O$20/($O$19/2)))*$AZ$7))/3)*$T$29),(((PI()*((($C$19+$G$20)-$S329)*($O$20/($O$19/2)))^2*((($O$20+$G$20)-$S329)/3))*$T$29)-((PI()*((($C$19+$G$20)-$S329)*($O$20/($O$19/2)))^2*(((($C$19+$G$20)-$S329)*($O$20/($O$19/2)))*$AZ$7)/3)*$T$29))),IF('Silo Levels'!$L$14="Pumping",(($D$18*$T$29)+((PI()*(($C$21/2)^2)*($G$20-$S329))*$T$29))+((($D$18+$H$18)/3)*$BF$7)+(((PI()*($C$21/2)^2*(($C$21/2)*$AZ$7))/3)*$T$29),(($D$18*$T$29)+((PI()*(($C$21/2)^2)*($G$20-$S329))*$T$29))+((($D$18+$H$18)/3)*$BF$7)-(((PI()*($C$21/2)^2*(($C$21/2)*$AZ$7))/3)*$T$29)))</f>
        <v>88746.213679057866</v>
      </c>
      <c r="U329" s="73">
        <v>29.8</v>
      </c>
      <c r="V329" s="95">
        <f t="shared" si="48"/>
        <v>90351.217613685323</v>
      </c>
      <c r="W329" s="62">
        <v>29.8</v>
      </c>
      <c r="X329" s="96">
        <f>IF($W329&gt;$G$20,IF('Silo Levels'!$L$15="Pumping",((PI()*((($C$19+$G$20)-$W329)*($O$20/($O$19/2)))^2*((($O$20+$G$20)-$W329))/3)*$X$29)+(((PI()*((($C$19+$G$20)-$W329)*($O$20/($O$19/2)))^2*(((($C$19+$G$20)-$W329)*($O$20/($O$19/2)))*$AZ$8))/3)*$X$29),(((PI()*((($C$19+$G$20)-$W329)*($O$20/($O$19/2)))^2*((($O$20+$G$20)-$W329)/3))*$X$29)-((PI()*((($C$19+$G$20)-$W329)*($O$20/($O$19/2)))^2*(((($C$19+$G$20)-$W329)*($O$20/($O$19/2)))*$AZ$8)/3)*$X$29))),IF('Silo Levels'!$L$15="Pumping",(($D$18*$X$29)+((PI()*(($C$21/2)^2)*($G$20-$W329))*$X$29))+((($D$18+$H$18)/3)*$BF$8)+(((PI()*($C$21/2)^2*(($C$21/2)*$AZ$8))/3)*$X$29),(($D$18*$X$29)+((PI()*(($C$21/2)^2)*($G$20-$W329))*$X$29))+((($D$18+$H$18)/3)*$BF$8)-(((PI()*($C$21/2)^2*(($C$21/2)*$AZ$8))/3)*$X$29)))</f>
        <v>86479.789830815818</v>
      </c>
      <c r="Y329" s="73">
        <v>29.8</v>
      </c>
      <c r="Z329" s="95">
        <f t="shared" si="49"/>
        <v>88938.050250036162</v>
      </c>
      <c r="AA329" s="62">
        <v>29.8</v>
      </c>
      <c r="AB329" s="96">
        <f>IF($AA329&gt;$G$20,IF('Silo Levels'!$L$16="Pumping",((PI()*((($C$19+$G$20)-$AA329)*($O$20/($O$19/2)))^2*((($O$20+$G$20)-$AA329))/3)*$AB$29)+(((PI()*((($C$19+$G$20)-$AA329)*($O$20/($O$19/2)))^2*(((($C$19+$G$20)-$AA329)*($O$20/($O$19/2)))*$AZ$9))/3)*$AB$29),(((PI()*((($C$19+$G$20)-$AA329)*($O$20/($O$19/2)))^2*((($O$20+$G$20)-$AA329)/3))*$AB$29)-((PI()*((($C$19+$G$20)-$AA329)*($O$20/($O$19/2)))^2*(((($C$19+$G$20)-$AA329)*($O$20/($O$19/2)))*$AZ$9)/3)*$AB$29))),IF('Silo Levels'!$L$16="Pumping",(($D$18*$AB$29)+((PI()*(($C$21/2)^2)*($G$20-$AA329))*$AB$29))+((($D$18+$H$18)/3)*$BF$9)+(((PI()*($C$21/2)^2*(($C$21/2)*$AZ$9))/3)*$AB$29),(($D$18*$AB$29)+((PI()*(($C$21/2)^2)*($G$20-$AA329))*$AB$29))+((($D$18+$H$18)/3)*$BF$9)-(((PI()*($C$21/2)^2*(($C$21/2)*$AZ$9))/3)*$AB$29)))</f>
        <v>85127.84452548495</v>
      </c>
      <c r="AC329" s="73">
        <v>29.8</v>
      </c>
      <c r="AD329" s="95">
        <f t="shared" si="51"/>
        <v>88428.58662277543</v>
      </c>
      <c r="AE329" s="62">
        <v>29.8</v>
      </c>
      <c r="AF329" s="96">
        <f>IF($AE329&gt;$G$20,IF('Silo Levels'!$L$17="Pumping",((PI()*((($C$19+$G$20)-$AE329)*($O$20/($O$19/2)))^2*((($O$20+$G$20)-$AE329))/3)*$AF$29)+(((PI()*((($C$19+$G$20)-$AE329)*($O$20/($O$19/2)))^2*(((($C$19+$G$20)-$AE329)*($O$20/($O$19/2)))*$AZ$10))/3)*$AF$29),(((PI()*((($C$19+$G$20)-$AE329)*($O$20/($O$19/2)))^2*((($O$20+$G$20)-$AE329)/3))*$AF$29)-((PI()*((($C$19+$G$20)-$AE329)*($O$20/($O$19/2)))^2*(((($C$19+$G$20)-$AE329)*($O$20/($O$19/2)))*$AZ$10)/3)*$AF$29))),IF('Silo Levels'!$L$17="Pumping",(($D$18*$AF$29)+((PI()*(($C$21/2)^2)*($G$20-$AE329))*$AF$29))+((($D$18+$H$18)/3)*$BF$10)+(((PI()*($C$21/2)^2*(($C$21/2)*$AZ$10))/3)*$AF$29),(($D$18*$AF$29)+((PI()*(($C$21/2)^2)*($G$20-$AE329))*$AF$29))+((($D$18+$H$18)/3)*$BF$10)-(((PI()*($C$21/2)^2*(($C$21/2)*$AZ$10))/3)*$AF$29)))</f>
        <v>84640.452177749568</v>
      </c>
      <c r="AG329" s="73">
        <v>29.8</v>
      </c>
      <c r="AH329" s="95">
        <f t="shared" si="50"/>
        <v>88826.960311029019</v>
      </c>
      <c r="AI329" s="62">
        <v>29.8</v>
      </c>
      <c r="AJ329" s="96">
        <f>IF($AI329&gt;$G$20,IF('Silo Levels'!$L$18="Pumping",((PI()*((($C$19+$G$20)-$AI329)*($O$20/($O$19/2)))^2*((($O$20+$G$20)-$AI329))/3)*$AJ$29)+(((PI()*((($C$19+$G$20)-$AI329)*($O$20/($O$19/2)))^2*(((($C$19+$G$20)-$AI329)*($O$20/($O$19/2)))*$AZ$11))/3)*$AJ$29),(((PI()*((($C$19+$G$20)-$AI329)*($O$20/($O$19/2)))^2*((($O$20+$G$20)-$AI329)/3))*$AJ$29)-((PI()*((($C$19+$G$20)-$AI329)*($O$20/($O$19/2)))^2*(((($C$19+$G$20)-$AI329)*($O$20/($O$19/2)))*$AZ$11)/3)*$AJ$29))),IF('Silo Levels'!$L$18="Pumping",(($D$18*$AJ$29)+((PI()*(($C$21/2)^2)*($G$20-$AI329))*$AJ$29))+((($D$18+$H$18)/3)*$BF$11)+(((PI()*($C$21/2)^2*(($C$21/2)*$AZ$11))/3)*$AJ$29),(($D$18*$AJ$29)+((PI()*(($C$21/2)^2)*($G$20-$AI329))*$AJ$29))+((($D$18+$H$18)/3)*$BF$11)-(((PI()*($C$21/2)^2*(($C$21/2)*$AZ$11))/3)*$AJ$29)))</f>
        <v>85021.567289416911</v>
      </c>
    </row>
    <row r="330" spans="1:36" x14ac:dyDescent="0.3">
      <c r="A330" s="48">
        <v>29.9</v>
      </c>
      <c r="B330" s="92">
        <f t="shared" si="37"/>
        <v>19682.017660888057</v>
      </c>
      <c r="C330" s="66">
        <v>29.9</v>
      </c>
      <c r="D330" s="67">
        <f>IF($C330&gt;$G$6,IF('Silo Levels'!$L$10="Pumping",((PI()*((($C$5+$G$6)-$C330)*($O$6/($O$5/2)))^2*((($O$6+$G$6)-$C330))/3)*$D$29)+(((PI()*((($C$5+$G$6)-$C330)*($O$6/($O$5/2)))^2*(((($C$5+$G$6)-$C330)*($O$6/($O$5/2)))*$AZ$3))/3)*$D$29),(((PI()*((($C$5+$G$6)-$C330)*($O$6/($O$5/2)))^2*((($O$6+$G$6)-$C330)/3))*$D$29)-((PI()*((($C$5+$G$6)-$C330)*($O$6/($O$5/2)))^2*(((($C$5+$G$6)-$C330)*($O$6/($O$5/2)))*$AZ$3)/3)*$D$29))),IF('Silo Levels'!$L$10="Pumping",(($D$4*$D$29)+((PI()*(($C$7/2)^2)*(G$6-$C330))*$D$29))+((($D$4+$H$4)/3)*$BG$3)+(((PI()*($C$7/2)^2*(($C$7/2)*$AZ$3))/3)*$D$29),(($D$4*$D$29)+((PI()*(($C$7/2)^2)*($G$6-$C330))*$D$29))+((($D$4+$H$4)/3)*$BG$3)-(((PI()*($C$7/2)^2*(($C$7/2)*$AZ$3))/3)*$D$29)))</f>
        <v>16626.51091118186</v>
      </c>
      <c r="E330" s="73">
        <v>29.9</v>
      </c>
      <c r="F330" s="92">
        <f t="shared" si="38"/>
        <v>17158.682063338307</v>
      </c>
      <c r="G330" s="66">
        <v>29.9</v>
      </c>
      <c r="H330" s="67">
        <f>IF($G330&gt;$G$6,IF('Silo Levels'!$L$11="Pumping",((PI()*((($C$5+$G$6)-$G330)*($O$6/($O$5/2)))^2*((($O$6+$G$6)-$G330))/3)*$H$29)+(((PI()*((($C$5+$G$6)-$G330)*($O$6/($O$5/2)))^2*(((($C$5+$G$6)-$G330)*($O$6/($O$5/2)))*$AZ$4))/3)*$H$29),(((PI()*((($C$5+$G$6)-$G330)*($O$6/($O$5/2)))^2*((($O$6+$G$6)-$G330)/3))*$H$29)-((PI()*((($C$5+$G$6)-$G330)*($O$6/($O$5/2)))^2*(((($C$5+$G$6)-$G330)*($O$6/($O$5/2)))*$AZ$4)/3)*$H$29))),IF('Silo Levels'!$L$11="Pumping",(($D$4*$H$29)+((PI()*(($C$7/2)^2)*(G$6-$G330))*$H$29))+((($D$4+$H$4)/3)*$BG$4)+(((PI()*($C$7/2)^2*(($C$7/2)*$AZ$4))/3)*$H$29),(($D$4*$H$29)+((PI()*(($C$7/2)^2)*($G$6-$G330))*$H$29))+((($D$4+$H$4)/3)*$BG$4)-(((PI()*($C$7/2)^2*(($C$7/2)*$AZ$4))/3)*$H$29)))</f>
        <v>14494.906948209828</v>
      </c>
      <c r="I330" s="73">
        <v>29.9</v>
      </c>
      <c r="J330" s="95">
        <f t="shared" si="45"/>
        <v>170023.49397486946</v>
      </c>
      <c r="K330" s="62">
        <v>29.9</v>
      </c>
      <c r="L330" s="96">
        <f>IF($K330&gt;$G$13,IF('Silo Levels'!$L$12="Pumping",((PI()*((($C$12+$G$13)-$K330)*($O$13/($O$12/2)))^2*((($O$13+$G$13)-$K330))/3)*$L$29)+(((PI()*((($C$12+$G$13)-$K330)*($O$13/($O$12/2)))^2*(((($C$12+$G$13)-$K330)*($O$13/($O$12/2)))*$AZ$5))/3)*$L$29),(((PI()*((($C$12+$G$13)-$K330)*($O$13/($O$12/2)))^2*((($O$13+$G$13)-$K330)/3))*$L$29)-((PI()*((($C$12+$G$13)-$K330)*($O$13/($O$12/2)))^2*(((($C$12+$G$13)-$K330)*($O$13/($O$12/2)))*$AZ$5)/3)*$L$29))),IF('Silo Levels'!$L$12="Pumping",(($D$11*$L$29)+((PI()*(($C$14/2)^2)*($G$13-$K330))*$L$29))+((($D$11+$H$11)/3)*$BF$5)+(((PI()*($C$14/2)^2*(($C$14/2)*$AZ$5))/3)*$L$29),(($D$11*$L$29)+((PI()*(($C$14/2)^2)*($G$13-$K330))*$L$29))+((($D$11+$H$11)/3)*$BF$5)-(((PI()*($C$14/2)^2*(($C$14/2)*$AZ$5))/3)*$L$29)))</f>
        <v>155825.48729527002</v>
      </c>
      <c r="M330" s="73">
        <v>29.9</v>
      </c>
      <c r="N330" s="95">
        <f t="shared" si="46"/>
        <v>94875.734146865187</v>
      </c>
      <c r="O330" s="62">
        <v>29.9</v>
      </c>
      <c r="P330" s="96">
        <f>IF($O330&gt;$G$20,IF('Silo Levels'!$L$13="Pumping",((PI()*((($C$19+$G$20)-$O330)*($O$20/($O$19/2)))^2*((($O$20+$G$20)-$O330))/3)*$P$29)+(((PI()*((($C$19+$G$20)-$O330)*($O$20/($O$19/2)))^2*(((($C$19+$G$20)-$O330)*($O$20/($O$19/2)))*$AZ$6))/3)*$P$29),(((PI()*((($C$19+$G$20)-$O330)*($O$20/($O$19/2)))^2*((($O$20+$G$20)-$O330)/3))*$P$29)-((PI()*((($C$19+$G$20)-$O330)*($O$20/($O$19/2)))^2*(((($C$19+$G$20)-$O330)*($O$20/($O$19/2)))*$AZ$6)/3)*$P$29))),IF('Silo Levels'!$L$13="Pumping",(($D$18*$P$29)+((PI()*(($C$21/2)^2)*($G$20-$O330))*$P$29))+((($D$18+$H$18)/3)*$BF$6)+(((PI()*($C$21/2)^2*(($C$21/2)*$AZ$6))/3)*$P$29),(($D$18*$P$29)+((PI()*(($C$21/2)^2)*($G$20-$O330))*$P$29))+((($D$18+$H$18)/3)*$BF$6)-(((PI()*($C$21/2)^2*(($C$21/2)*$AZ$6))/3)*$P$29)))</f>
        <v>90790.532814840422</v>
      </c>
      <c r="Q330" s="73">
        <v>29.9</v>
      </c>
      <c r="R330" s="95">
        <f t="shared" si="47"/>
        <v>92321.484312665809</v>
      </c>
      <c r="S330" s="62">
        <v>29.9</v>
      </c>
      <c r="T330" s="96">
        <f>IF($S330&gt;$G$20,IF('Silo Levels'!$L$14="Pumping",((PI()*((($C$19+$G$20)-$S330)*($O$20/($O$19/2)))^2*((($O$20+$G$20)-$S330))/3)*$T$29)+(((PI()*((($C$19+$G$20)-$S330)*($O$20/($O$19/2)))^2*(((($C$19+$G$20)-$S330)*($O$20/($O$19/2)))*$AZ$7))/3)*$T$29),(((PI()*((($C$19+$G$20)-$S330)*($O$20/($O$19/2)))^2*((($O$20+$G$20)-$S330)/3))*$T$29)-((PI()*((($C$19+$G$20)-$S330)*($O$20/($O$19/2)))^2*(((($C$19+$G$20)-$S330)*($O$20/($O$19/2)))*$AZ$7)/3)*$T$29))),IF('Silo Levels'!$L$14="Pumping",(($D$18*$T$29)+((PI()*(($C$21/2)^2)*($G$20-$S330))*$T$29))+((($D$18+$H$18)/3)*$BF$7)+(((PI()*($C$21/2)^2*(($C$21/2)*$AZ$7))/3)*$T$29),(($D$18*$T$29)+((PI()*(($C$21/2)^2)*($G$20-$S330))*$T$29))+((($D$18+$H$18)/3)*$BF$7)-(((PI()*($C$21/2)^2*(($C$21/2)*$AZ$7))/3)*$T$29)))</f>
        <v>88347.422841536943</v>
      </c>
      <c r="U330" s="73">
        <v>29.9</v>
      </c>
      <c r="V330" s="95">
        <f t="shared" si="48"/>
        <v>89962.725905857325</v>
      </c>
      <c r="W330" s="62">
        <v>29.9</v>
      </c>
      <c r="X330" s="96">
        <f>IF($W330&gt;$G$20,IF('Silo Levels'!$L$15="Pumping",((PI()*((($C$19+$G$20)-$W330)*($O$20/($O$19/2)))^2*((($O$20+$G$20)-$W330))/3)*$X$29)+(((PI()*((($C$19+$G$20)-$W330)*($O$20/($O$19/2)))^2*(((($C$19+$G$20)-$W330)*($O$20/($O$19/2)))*$AZ$8))/3)*$X$29),(((PI()*((($C$19+$G$20)-$W330)*($O$20/($O$19/2)))^2*((($O$20+$G$20)-$W330)/3))*$X$29)-((PI()*((($C$19+$G$20)-$W330)*($O$20/($O$19/2)))^2*(((($C$19+$G$20)-$W330)*($O$20/($O$19/2)))*$AZ$8)/3)*$X$29))),IF('Silo Levels'!$L$15="Pumping",(($D$18*$X$29)+((PI()*(($C$21/2)^2)*($G$20-$W330))*$X$29))+((($D$18+$H$18)/3)*$BF$8)+(((PI()*($C$21/2)^2*(($C$21/2)*$AZ$8))/3)*$X$29),(($D$18*$X$29)+((PI()*(($C$21/2)^2)*($G$20-$W330))*$X$29))+((($D$18+$H$18)/3)*$BF$8)-(((PI()*($C$21/2)^2*(($C$21/2)*$AZ$8))/3)*$X$29)))</f>
        <v>86091.298122987821</v>
      </c>
      <c r="Y330" s="73">
        <v>29.9</v>
      </c>
      <c r="Z330" s="95">
        <f t="shared" si="49"/>
        <v>88555.702079767638</v>
      </c>
      <c r="AA330" s="62">
        <v>29.9</v>
      </c>
      <c r="AB330" s="96">
        <f>IF($AA330&gt;$G$20,IF('Silo Levels'!$L$16="Pumping",((PI()*((($C$19+$G$20)-$AA330)*($O$20/($O$19/2)))^2*((($O$20+$G$20)-$AA330))/3)*$AB$29)+(((PI()*((($C$19+$G$20)-$AA330)*($O$20/($O$19/2)))^2*(((($C$19+$G$20)-$AA330)*($O$20/($O$19/2)))*$AZ$9))/3)*$AB$29),(((PI()*((($C$19+$G$20)-$AA330)*($O$20/($O$19/2)))^2*((($O$20+$G$20)-$AA330)/3))*$AB$29)-((PI()*((($C$19+$G$20)-$AA330)*($O$20/($O$19/2)))^2*(((($C$19+$G$20)-$AA330)*($O$20/($O$19/2)))*$AZ$9)/3)*$AB$29))),IF('Silo Levels'!$L$16="Pumping",(($D$18*$AB$29)+((PI()*(($C$21/2)^2)*($G$20-$AA330))*$AB$29))+((($D$18+$H$18)/3)*$BF$9)+(((PI()*($C$21/2)^2*(($C$21/2)*$AZ$9))/3)*$AB$29),(($D$18*$AB$29)+((PI()*(($C$21/2)^2)*($G$20-$AA330))*$AB$29))+((($D$18+$H$18)/3)*$BF$9)-(((PI()*($C$21/2)^2*(($C$21/2)*$AZ$9))/3)*$AB$29)))</f>
        <v>84745.496355216426</v>
      </c>
      <c r="AC330" s="73">
        <v>29.9</v>
      </c>
      <c r="AD330" s="95">
        <f t="shared" si="51"/>
        <v>88048.453270800732</v>
      </c>
      <c r="AE330" s="62">
        <v>29.9</v>
      </c>
      <c r="AF330" s="96">
        <f>IF($AE330&gt;$G$20,IF('Silo Levels'!$L$17="Pumping",((PI()*((($C$19+$G$20)-$AE330)*($O$20/($O$19/2)))^2*((($O$20+$G$20)-$AE330))/3)*$AF$29)+(((PI()*((($C$19+$G$20)-$AE330)*($O$20/($O$19/2)))^2*(((($C$19+$G$20)-$AE330)*($O$20/($O$19/2)))*$AZ$10))/3)*$AF$29),(((PI()*((($C$19+$G$20)-$AE330)*($O$20/($O$19/2)))^2*((($O$20+$G$20)-$AE330)/3))*$AF$29)-((PI()*((($C$19+$G$20)-$AE330)*($O$20/($O$19/2)))^2*(((($C$19+$G$20)-$AE330)*($O$20/($O$19/2)))*$AZ$10)/3)*$AF$29))),IF('Silo Levels'!$L$17="Pumping",(($D$18*$AF$29)+((PI()*(($C$21/2)^2)*($G$20-$AE330))*$AF$29))+((($D$18+$H$18)/3)*$BF$10)+(((PI()*($C$21/2)^2*(($C$21/2)*$AZ$10))/3)*$AF$29),(($D$18*$AF$29)+((PI()*(($C$21/2)^2)*($G$20-$AE330))*$AF$29))+((($D$18+$H$18)/3)*$BF$10)-(((PI()*($C$21/2)^2*(($C$21/2)*$AZ$10))/3)*$AF$29)))</f>
        <v>84260.31882577487</v>
      </c>
      <c r="AG330" s="73">
        <v>29.9</v>
      </c>
      <c r="AH330" s="95">
        <f t="shared" si="50"/>
        <v>88445.095087954367</v>
      </c>
      <c r="AI330" s="62">
        <v>29.9</v>
      </c>
      <c r="AJ330" s="96">
        <f>IF($AI330&gt;$G$20,IF('Silo Levels'!$L$18="Pumping",((PI()*((($C$19+$G$20)-$AI330)*($O$20/($O$19/2)))^2*((($O$20+$G$20)-$AI330))/3)*$AJ$29)+(((PI()*((($C$19+$G$20)-$AI330)*($O$20/($O$19/2)))^2*(((($C$19+$G$20)-$AI330)*($O$20/($O$19/2)))*$AZ$11))/3)*$AJ$29),(((PI()*((($C$19+$G$20)-$AI330)*($O$20/($O$19/2)))^2*((($O$20+$G$20)-$AI330)/3))*$AJ$29)-((PI()*((($C$19+$G$20)-$AI330)*($O$20/($O$19/2)))^2*(((($C$19+$G$20)-$AI330)*($O$20/($O$19/2)))*$AZ$11)/3)*$AJ$29))),IF('Silo Levels'!$L$18="Pumping",(($D$18*$AJ$29)+((PI()*(($C$21/2)^2)*($G$20-$AI330))*$AJ$29))+((($D$18+$H$18)/3)*$BF$11)+(((PI()*($C$21/2)^2*(($C$21/2)*$AZ$11))/3)*$AJ$29),(($D$18*$AJ$29)+((PI()*(($C$21/2)^2)*($G$20-$AI330))*$AJ$29))+((($D$18+$H$18)/3)*$BF$11)-(((PI()*($C$21/2)^2*(($C$21/2)*$AZ$11))/3)*$AJ$29)))</f>
        <v>84639.702066342259</v>
      </c>
    </row>
    <row r="331" spans="1:36" x14ac:dyDescent="0.3">
      <c r="A331" s="48">
        <v>30</v>
      </c>
      <c r="B331" s="92">
        <f t="shared" si="37"/>
        <v>19243.995787361229</v>
      </c>
      <c r="C331" s="66">
        <v>30</v>
      </c>
      <c r="D331" s="67">
        <f>IF($C331&gt;$G$6,IF('Silo Levels'!$L$10="Pumping",((PI()*((($C$5+$G$6)-$C331)*($O$6/($O$5/2)))^2*((($O$6+$G$6)-$C331))/3)*$D$29)+(((PI()*((($C$5+$G$6)-$C331)*($O$6/($O$5/2)))^2*(((($C$5+$G$6)-$C331)*($O$6/($O$5/2)))*$AZ$3))/3)*$D$29),(((PI()*((($C$5+$G$6)-$C331)*($O$6/($O$5/2)))^2*((($O$6+$G$6)-$C331)/3))*$D$29)-((PI()*((($C$5+$G$6)-$C331)*($O$6/($O$5/2)))^2*(((($C$5+$G$6)-$C331)*($O$6/($O$5/2)))*$AZ$3)/3)*$D$29))),IF('Silo Levels'!$L$10="Pumping",(($D$4*$D$29)+((PI()*(($C$7/2)^2)*(G$6-$C331))*$D$29))+((($D$4+$H$4)/3)*$BG$3)+(((PI()*($C$7/2)^2*(($C$7/2)*$AZ$3))/3)*$D$29),(($D$4*$D$29)+((PI()*(($C$7/2)^2)*($G$6-$C331))*$D$29))+((($D$4+$H$4)/3)*$BG$3)-(((PI()*($C$7/2)^2*(($C$7/2)*$AZ$3))/3)*$D$29)))</f>
        <v>16188.489037655032</v>
      </c>
      <c r="E331" s="73">
        <v>30</v>
      </c>
      <c r="F331" s="92">
        <f t="shared" si="38"/>
        <v>16776.816840263637</v>
      </c>
      <c r="G331" s="66">
        <v>30</v>
      </c>
      <c r="H331" s="67">
        <f>IF($G331&gt;$G$6,IF('Silo Levels'!$L$11="Pumping",((PI()*((($C$5+$G$6)-$G331)*($O$6/($O$5/2)))^2*((($O$6+$G$6)-$G331))/3)*$H$29)+(((PI()*((($C$5+$G$6)-$G331)*($O$6/($O$5/2)))^2*(((($C$5+$G$6)-$G331)*($O$6/($O$5/2)))*$AZ$4))/3)*$H$29),(((PI()*((($C$5+$G$6)-$G331)*($O$6/($O$5/2)))^2*((($O$6+$G$6)-$G331)/3))*$H$29)-((PI()*((($C$5+$G$6)-$G331)*($O$6/($O$5/2)))^2*(((($C$5+$G$6)-$G331)*($O$6/($O$5/2)))*$AZ$4)/3)*$H$29))),IF('Silo Levels'!$L$11="Pumping",(($D$4*$H$29)+((PI()*(($C$7/2)^2)*(G$6-$G331))*$H$29))+((($D$4+$H$4)/3)*$BG$4)+(((PI()*($C$7/2)^2*(($C$7/2)*$AZ$4))/3)*$H$29),(($D$4*$H$29)+((PI()*(($C$7/2)^2)*($G$6-$G331))*$H$29))+((($D$4+$H$4)/3)*$BG$4)-(((PI()*($C$7/2)^2*(($C$7/2)*$AZ$4))/3)*$H$29)))</f>
        <v>14113.041725135157</v>
      </c>
      <c r="I331" s="73">
        <v>30</v>
      </c>
      <c r="J331" s="95">
        <f t="shared" si="45"/>
        <v>169104.5291412384</v>
      </c>
      <c r="K331" s="62">
        <v>30</v>
      </c>
      <c r="L331" s="96">
        <f>IF($K331&gt;$G$13,IF('Silo Levels'!$L$12="Pumping",((PI()*((($C$12+$G$13)-$K331)*($O$13/($O$12/2)))^2*((($O$13+$G$13)-$K331))/3)*$L$29)+(((PI()*((($C$12+$G$13)-$K331)*($O$13/($O$12/2)))^2*(((($C$12+$G$13)-$K331)*($O$13/($O$12/2)))*$AZ$5))/3)*$L$29),(((PI()*((($C$12+$G$13)-$K331)*($O$13/($O$12/2)))^2*((($O$13+$G$13)-$K331)/3))*$L$29)-((PI()*((($C$12+$G$13)-$K331)*($O$13/($O$12/2)))^2*(((($C$12+$G$13)-$K331)*($O$13/($O$12/2)))*$AZ$5)/3)*$L$29))),IF('Silo Levels'!$L$12="Pumping",(($D$11*$L$29)+((PI()*(($C$14/2)^2)*($G$13-$K331))*$L$29))+((($D$11+$H$11)/3)*$BF$5)+(((PI()*($C$14/2)^2*(($C$14/2)*$AZ$5))/3)*$L$29),(($D$11*$L$29)+((PI()*(($C$14/2)^2)*($G$13-$K331))*$L$29))+((($D$11+$H$11)/3)*$BF$5)-(((PI()*($C$14/2)^2*(($C$14/2)*$AZ$5))/3)*$L$29)))</f>
        <v>154906.52246163896</v>
      </c>
      <c r="M331" s="73">
        <v>30</v>
      </c>
      <c r="N331" s="95">
        <f t="shared" si="46"/>
        <v>94465.790598564432</v>
      </c>
      <c r="O331" s="62">
        <v>30</v>
      </c>
      <c r="P331" s="96">
        <f>IF($O331&gt;$G$20,IF('Silo Levels'!$L$13="Pumping",((PI()*((($C$19+$G$20)-$O331)*($O$20/($O$19/2)))^2*((($O$20+$G$20)-$O331))/3)*$P$29)+(((PI()*((($C$19+$G$20)-$O331)*($O$20/($O$19/2)))^2*(((($C$19+$G$20)-$O331)*($O$20/($O$19/2)))*$AZ$6))/3)*$P$29),(((PI()*((($C$19+$G$20)-$O331)*($O$20/($O$19/2)))^2*((($O$20+$G$20)-$O331)/3))*$P$29)-((PI()*((($C$19+$G$20)-$O331)*($O$20/($O$19/2)))^2*(((($C$19+$G$20)-$O331)*($O$20/($O$19/2)))*$AZ$6)/3)*$P$29))),IF('Silo Levels'!$L$13="Pumping",(($D$18*$P$29)+((PI()*(($C$21/2)^2)*($G$20-$O331))*$P$29))+((($D$18+$H$18)/3)*$BF$6)+(((PI()*($C$21/2)^2*(($C$21/2)*$AZ$6))/3)*$P$29),(($D$18*$P$29)+((PI()*(($C$21/2)^2)*($G$20-$O331))*$P$29))+((($D$18+$H$18)/3)*$BF$6)-(((PI()*($C$21/2)^2*(($C$21/2)*$AZ$6))/3)*$P$29)))</f>
        <v>90380.589266539668</v>
      </c>
      <c r="Q331" s="73">
        <v>30</v>
      </c>
      <c r="R331" s="95">
        <f t="shared" si="47"/>
        <v>91922.693475144857</v>
      </c>
      <c r="S331" s="62">
        <v>30</v>
      </c>
      <c r="T331" s="96">
        <f>IF($S331&gt;$G$20,IF('Silo Levels'!$L$14="Pumping",((PI()*((($C$19+$G$20)-$S331)*($O$20/($O$19/2)))^2*((($O$20+$G$20)-$S331))/3)*$T$29)+(((PI()*((($C$19+$G$20)-$S331)*($O$20/($O$19/2)))^2*(((($C$19+$G$20)-$S331)*($O$20/($O$19/2)))*$AZ$7))/3)*$T$29),(((PI()*((($C$19+$G$20)-$S331)*($O$20/($O$19/2)))^2*((($O$20+$G$20)-$S331)/3))*$T$29)-((PI()*((($C$19+$G$20)-$S331)*($O$20/($O$19/2)))^2*(((($C$19+$G$20)-$S331)*($O$20/($O$19/2)))*$AZ$7)/3)*$T$29))),IF('Silo Levels'!$L$14="Pumping",(($D$18*$T$29)+((PI()*(($C$21/2)^2)*($G$20-$S331))*$T$29))+((($D$18+$H$18)/3)*$BF$7)+(((PI()*($C$21/2)^2*(($C$21/2)*$AZ$7))/3)*$T$29),(($D$18*$T$29)+((PI()*(($C$21/2)^2)*($G$20-$S331))*$T$29))+((($D$18+$H$18)/3)*$BF$7)-(((PI()*($C$21/2)^2*(($C$21/2)*$AZ$7))/3)*$T$29)))</f>
        <v>87948.632004015992</v>
      </c>
      <c r="U331" s="73">
        <v>30</v>
      </c>
      <c r="V331" s="95">
        <f t="shared" si="48"/>
        <v>89574.234198029299</v>
      </c>
      <c r="W331" s="62">
        <v>30</v>
      </c>
      <c r="X331" s="96">
        <f>IF($W331&gt;$G$20,IF('Silo Levels'!$L$15="Pumping",((PI()*((($C$19+$G$20)-$W331)*($O$20/($O$19/2)))^2*((($O$20+$G$20)-$W331))/3)*$X$29)+(((PI()*((($C$19+$G$20)-$W331)*($O$20/($O$19/2)))^2*(((($C$19+$G$20)-$W331)*($O$20/($O$19/2)))*$AZ$8))/3)*$X$29),(((PI()*((($C$19+$G$20)-$W331)*($O$20/($O$19/2)))^2*((($O$20+$G$20)-$W331)/3))*$X$29)-((PI()*((($C$19+$G$20)-$W331)*($O$20/($O$19/2)))^2*(((($C$19+$G$20)-$W331)*($O$20/($O$19/2)))*$AZ$8)/3)*$X$29))),IF('Silo Levels'!$L$15="Pumping",(($D$18*$X$29)+((PI()*(($C$21/2)^2)*($G$20-$W331))*$X$29))+((($D$18+$H$18)/3)*$BF$8)+(((PI()*($C$21/2)^2*(($C$21/2)*$AZ$8))/3)*$X$29),(($D$18*$X$29)+((PI()*(($C$21/2)^2)*($G$20-$W331))*$X$29))+((($D$18+$H$18)/3)*$BF$8)-(((PI()*($C$21/2)^2*(($C$21/2)*$AZ$8))/3)*$X$29)))</f>
        <v>85702.806415159794</v>
      </c>
      <c r="Y331" s="73">
        <v>30</v>
      </c>
      <c r="Z331" s="95">
        <f t="shared" si="49"/>
        <v>88173.35390949907</v>
      </c>
      <c r="AA331" s="62">
        <v>30</v>
      </c>
      <c r="AB331" s="96">
        <f>IF($AA331&gt;$G$20,IF('Silo Levels'!$L$16="Pumping",((PI()*((($C$19+$G$20)-$AA331)*($O$20/($O$19/2)))^2*((($O$20+$G$20)-$AA331))/3)*$AB$29)+(((PI()*((($C$19+$G$20)-$AA331)*($O$20/($O$19/2)))^2*(((($C$19+$G$20)-$AA331)*($O$20/($O$19/2)))*$AZ$9))/3)*$AB$29),(((PI()*((($C$19+$G$20)-$AA331)*($O$20/($O$19/2)))^2*((($O$20+$G$20)-$AA331)/3))*$AB$29)-((PI()*((($C$19+$G$20)-$AA331)*($O$20/($O$19/2)))^2*(((($C$19+$G$20)-$AA331)*($O$20/($O$19/2)))*$AZ$9)/3)*$AB$29))),IF('Silo Levels'!$L$16="Pumping",(($D$18*$AB$29)+((PI()*(($C$21/2)^2)*($G$20-$AA331))*$AB$29))+((($D$18+$H$18)/3)*$BF$9)+(((PI()*($C$21/2)^2*(($C$21/2)*$AZ$9))/3)*$AB$29),(($D$18*$AB$29)+((PI()*(($C$21/2)^2)*($G$20-$AA331))*$AB$29))+((($D$18+$H$18)/3)*$BF$9)-(((PI()*($C$21/2)^2*(($C$21/2)*$AZ$9))/3)*$AB$29)))</f>
        <v>84363.148184947859</v>
      </c>
      <c r="AC331" s="73">
        <v>30</v>
      </c>
      <c r="AD331" s="95">
        <f t="shared" si="51"/>
        <v>87668.319918826004</v>
      </c>
      <c r="AE331" s="62">
        <v>30</v>
      </c>
      <c r="AF331" s="96">
        <f>IF($AE331&gt;$G$20,IF('Silo Levels'!$L$17="Pumping",((PI()*((($C$19+$G$20)-$AE331)*($O$20/($O$19/2)))^2*((($O$20+$G$20)-$AE331))/3)*$AF$29)+(((PI()*((($C$19+$G$20)-$AE331)*($O$20/($O$19/2)))^2*(((($C$19+$G$20)-$AE331)*($O$20/($O$19/2)))*$AZ$10))/3)*$AF$29),(((PI()*((($C$19+$G$20)-$AE331)*($O$20/($O$19/2)))^2*((($O$20+$G$20)-$AE331)/3))*$AF$29)-((PI()*((($C$19+$G$20)-$AE331)*($O$20/($O$19/2)))^2*(((($C$19+$G$20)-$AE331)*($O$20/($O$19/2)))*$AZ$10)/3)*$AF$29))),IF('Silo Levels'!$L$17="Pumping",(($D$18*$AF$29)+((PI()*(($C$21/2)^2)*($G$20-$AE331))*$AF$29))+((($D$18+$H$18)/3)*$BF$10)+(((PI()*($C$21/2)^2*(($C$21/2)*$AZ$10))/3)*$AF$29),(($D$18*$AF$29)+((PI()*(($C$21/2)^2)*($G$20-$AE331))*$AF$29))+((($D$18+$H$18)/3)*$BF$10)-(((PI()*($C$21/2)^2*(($C$21/2)*$AZ$10))/3)*$AF$29)))</f>
        <v>83880.185473800142</v>
      </c>
      <c r="AG331" s="73">
        <v>30</v>
      </c>
      <c r="AH331" s="95">
        <f t="shared" si="50"/>
        <v>88063.229864879686</v>
      </c>
      <c r="AI331" s="62">
        <v>30</v>
      </c>
      <c r="AJ331" s="96">
        <f>IF($AI331&gt;$G$20,IF('Silo Levels'!$L$18="Pumping",((PI()*((($C$19+$G$20)-$AI331)*($O$20/($O$19/2)))^2*((($O$20+$G$20)-$AI331))/3)*$AJ$29)+(((PI()*((($C$19+$G$20)-$AI331)*($O$20/($O$19/2)))^2*(((($C$19+$G$20)-$AI331)*($O$20/($O$19/2)))*$AZ$11))/3)*$AJ$29),(((PI()*((($C$19+$G$20)-$AI331)*($O$20/($O$19/2)))^2*((($O$20+$G$20)-$AI331)/3))*$AJ$29)-((PI()*((($C$19+$G$20)-$AI331)*($O$20/($O$19/2)))^2*(((($C$19+$G$20)-$AI331)*($O$20/($O$19/2)))*$AZ$11)/3)*$AJ$29))),IF('Silo Levels'!$L$18="Pumping",(($D$18*$AJ$29)+((PI()*(($C$21/2)^2)*($G$20-$AI331))*$AJ$29))+((($D$18+$H$18)/3)*$BF$11)+(((PI()*($C$21/2)^2*(($C$21/2)*$AZ$11))/3)*$AJ$29),(($D$18*$AJ$29)+((PI()*(($C$21/2)^2)*($G$20-$AI331))*$AJ$29))+((($D$18+$H$18)/3)*$BF$11)-(((PI()*($C$21/2)^2*(($C$21/2)*$AZ$11))/3)*$AJ$29)))</f>
        <v>84257.836843267578</v>
      </c>
    </row>
    <row r="332" spans="1:36" x14ac:dyDescent="0.3">
      <c r="A332" s="48">
        <v>30.1</v>
      </c>
      <c r="B332" s="92">
        <f t="shared" si="37"/>
        <v>18805.973913834401</v>
      </c>
      <c r="C332" s="66">
        <v>30.1</v>
      </c>
      <c r="D332" s="67">
        <f>IF($C332&gt;$G$6,IF('Silo Levels'!$L$10="Pumping",((PI()*((($C$5+$G$6)-$C332)*($O$6/($O$5/2)))^2*((($O$6+$G$6)-$C332))/3)*$D$29)+(((PI()*((($C$5+$G$6)-$C332)*($O$6/($O$5/2)))^2*(((($C$5+$G$6)-$C332)*($O$6/($O$5/2)))*$AZ$3))/3)*$D$29),(((PI()*((($C$5+$G$6)-$C332)*($O$6/($O$5/2)))^2*((($O$6+$G$6)-$C332)/3))*$D$29)-((PI()*((($C$5+$G$6)-$C332)*($O$6/($O$5/2)))^2*(((($C$5+$G$6)-$C332)*($O$6/($O$5/2)))*$AZ$3)/3)*$D$29))),IF('Silo Levels'!$L$10="Pumping",(($D$4*$D$29)+((PI()*(($C$7/2)^2)*(G$6-$C332))*$D$29))+((($D$4+$H$4)/3)*$BG$3)+(((PI()*($C$7/2)^2*(($C$7/2)*$AZ$3))/3)*$D$29),(($D$4*$D$29)+((PI()*(($C$7/2)^2)*($G$6-$C332))*$D$29))+((($D$4+$H$4)/3)*$BG$3)-(((PI()*($C$7/2)^2*(($C$7/2)*$AZ$3))/3)*$D$29)))</f>
        <v>15750.467164128204</v>
      </c>
      <c r="E332" s="73">
        <v>30.1</v>
      </c>
      <c r="F332" s="92">
        <f t="shared" si="38"/>
        <v>16394.951617188966</v>
      </c>
      <c r="G332" s="66">
        <v>30.1</v>
      </c>
      <c r="H332" s="67">
        <f>IF($G332&gt;$G$6,IF('Silo Levels'!$L$11="Pumping",((PI()*((($C$5+$G$6)-$G332)*($O$6/($O$5/2)))^2*((($O$6+$G$6)-$G332))/3)*$H$29)+(((PI()*((($C$5+$G$6)-$G332)*($O$6/($O$5/2)))^2*(((($C$5+$G$6)-$G332)*($O$6/($O$5/2)))*$AZ$4))/3)*$H$29),(((PI()*((($C$5+$G$6)-$G332)*($O$6/($O$5/2)))^2*((($O$6+$G$6)-$G332)/3))*$H$29)-((PI()*((($C$5+$G$6)-$G332)*($O$6/($O$5/2)))^2*(((($C$5+$G$6)-$G332)*($O$6/($O$5/2)))*$AZ$4)/3)*$H$29))),IF('Silo Levels'!$L$11="Pumping",(($D$4*$H$29)+((PI()*(($C$7/2)^2)*(G$6-$G332))*$H$29))+((($D$4+$H$4)/3)*$BG$4)+(((PI()*($C$7/2)^2*(($C$7/2)*$AZ$4))/3)*$H$29),(($D$4*$H$29)+((PI()*(($C$7/2)^2)*($G$6-$G332))*$H$29))+((($D$4+$H$4)/3)*$BG$4)-(((PI()*($C$7/2)^2*(($C$7/2)*$AZ$4))/3)*$H$29)))</f>
        <v>13731.176502060487</v>
      </c>
      <c r="I332" s="73">
        <v>30.1</v>
      </c>
      <c r="J332" s="95">
        <f t="shared" si="45"/>
        <v>168185.56430760739</v>
      </c>
      <c r="K332" s="62">
        <v>30.1</v>
      </c>
      <c r="L332" s="96">
        <f>IF($K332&gt;$G$13,IF('Silo Levels'!$L$12="Pumping",((PI()*((($C$12+$G$13)-$K332)*($O$13/($O$12/2)))^2*((($O$13+$G$13)-$K332))/3)*$L$29)+(((PI()*((($C$12+$G$13)-$K332)*($O$13/($O$12/2)))^2*(((($C$12+$G$13)-$K332)*($O$13/($O$12/2)))*$AZ$5))/3)*$L$29),(((PI()*((($C$12+$G$13)-$K332)*($O$13/($O$12/2)))^2*((($O$13+$G$13)-$K332)/3))*$L$29)-((PI()*((($C$12+$G$13)-$K332)*($O$13/($O$12/2)))^2*(((($C$12+$G$13)-$K332)*($O$13/($O$12/2)))*$AZ$5)/3)*$L$29))),IF('Silo Levels'!$L$12="Pumping",(($D$11*$L$29)+((PI()*(($C$14/2)^2)*($G$13-$K332))*$L$29))+((($D$11+$H$11)/3)*$BF$5)+(((PI()*($C$14/2)^2*(($C$14/2)*$AZ$5))/3)*$L$29),(($D$11*$L$29)+((PI()*(($C$14/2)^2)*($G$13-$K332))*$L$29))+((($D$11+$H$11)/3)*$BF$5)-(((PI()*($C$14/2)^2*(($C$14/2)*$AZ$5))/3)*$L$29)))</f>
        <v>153987.55762800795</v>
      </c>
      <c r="M332" s="73">
        <v>30.1</v>
      </c>
      <c r="N332" s="95">
        <f t="shared" si="46"/>
        <v>94055.847050263677</v>
      </c>
      <c r="O332" s="62">
        <v>30.1</v>
      </c>
      <c r="P332" s="96">
        <f>IF($O332&gt;$G$20,IF('Silo Levels'!$L$13="Pumping",((PI()*((($C$19+$G$20)-$O332)*($O$20/($O$19/2)))^2*((($O$20+$G$20)-$O332))/3)*$P$29)+(((PI()*((($C$19+$G$20)-$O332)*($O$20/($O$19/2)))^2*(((($C$19+$G$20)-$O332)*($O$20/($O$19/2)))*$AZ$6))/3)*$P$29),(((PI()*((($C$19+$G$20)-$O332)*($O$20/($O$19/2)))^2*((($O$20+$G$20)-$O332)/3))*$P$29)-((PI()*((($C$19+$G$20)-$O332)*($O$20/($O$19/2)))^2*(((($C$19+$G$20)-$O332)*($O$20/($O$19/2)))*$AZ$6)/3)*$P$29))),IF('Silo Levels'!$L$13="Pumping",(($D$18*$P$29)+((PI()*(($C$21/2)^2)*($G$20-$O332))*$P$29))+((($D$18+$H$18)/3)*$BF$6)+(((PI()*($C$21/2)^2*(($C$21/2)*$AZ$6))/3)*$P$29),(($D$18*$P$29)+((PI()*(($C$21/2)^2)*($G$20-$O332))*$P$29))+((($D$18+$H$18)/3)*$BF$6)-(((PI()*($C$21/2)^2*(($C$21/2)*$AZ$6))/3)*$P$29)))</f>
        <v>89970.645718238913</v>
      </c>
      <c r="Q332" s="73">
        <v>30.1</v>
      </c>
      <c r="R332" s="95">
        <f t="shared" si="47"/>
        <v>91523.902637623905</v>
      </c>
      <c r="S332" s="62">
        <v>30.1</v>
      </c>
      <c r="T332" s="96">
        <f>IF($S332&gt;$G$20,IF('Silo Levels'!$L$14="Pumping",((PI()*((($C$19+$G$20)-$S332)*($O$20/($O$19/2)))^2*((($O$20+$G$20)-$S332))/3)*$T$29)+(((PI()*((($C$19+$G$20)-$S332)*($O$20/($O$19/2)))^2*(((($C$19+$G$20)-$S332)*($O$20/($O$19/2)))*$AZ$7))/3)*$T$29),(((PI()*((($C$19+$G$20)-$S332)*($O$20/($O$19/2)))^2*((($O$20+$G$20)-$S332)/3))*$T$29)-((PI()*((($C$19+$G$20)-$S332)*($O$20/($O$19/2)))^2*(((($C$19+$G$20)-$S332)*($O$20/($O$19/2)))*$AZ$7)/3)*$T$29))),IF('Silo Levels'!$L$14="Pumping",(($D$18*$T$29)+((PI()*(($C$21/2)^2)*($G$20-$S332))*$T$29))+((($D$18+$H$18)/3)*$BF$7)+(((PI()*($C$21/2)^2*(($C$21/2)*$AZ$7))/3)*$T$29),(($D$18*$T$29)+((PI()*(($C$21/2)^2)*($G$20-$S332))*$T$29))+((($D$18+$H$18)/3)*$BF$7)-(((PI()*($C$21/2)^2*(($C$21/2)*$AZ$7))/3)*$T$29)))</f>
        <v>87549.84116649504</v>
      </c>
      <c r="U332" s="73">
        <v>30.1</v>
      </c>
      <c r="V332" s="95">
        <f t="shared" si="48"/>
        <v>89185.742490201272</v>
      </c>
      <c r="W332" s="62">
        <v>30.1</v>
      </c>
      <c r="X332" s="96">
        <f>IF($W332&gt;$G$20,IF('Silo Levels'!$L$15="Pumping",((PI()*((($C$19+$G$20)-$W332)*($O$20/($O$19/2)))^2*((($O$20+$G$20)-$W332))/3)*$X$29)+(((PI()*((($C$19+$G$20)-$W332)*($O$20/($O$19/2)))^2*(((($C$19+$G$20)-$W332)*($O$20/($O$19/2)))*$AZ$8))/3)*$X$29),(((PI()*((($C$19+$G$20)-$W332)*($O$20/($O$19/2)))^2*((($O$20+$G$20)-$W332)/3))*$X$29)-((PI()*((($C$19+$G$20)-$W332)*($O$20/($O$19/2)))^2*(((($C$19+$G$20)-$W332)*($O$20/($O$19/2)))*$AZ$8)/3)*$X$29))),IF('Silo Levels'!$L$15="Pumping",(($D$18*$X$29)+((PI()*(($C$21/2)^2)*($G$20-$W332))*$X$29))+((($D$18+$H$18)/3)*$BF$8)+(((PI()*($C$21/2)^2*(($C$21/2)*$AZ$8))/3)*$X$29),(($D$18*$X$29)+((PI()*(($C$21/2)^2)*($G$20-$W332))*$X$29))+((($D$18+$H$18)/3)*$BF$8)-(((PI()*($C$21/2)^2*(($C$21/2)*$AZ$8))/3)*$X$29)))</f>
        <v>85314.314707331767</v>
      </c>
      <c r="Y332" s="73">
        <v>30.1</v>
      </c>
      <c r="Z332" s="95">
        <f t="shared" si="49"/>
        <v>87791.005739230503</v>
      </c>
      <c r="AA332" s="62">
        <v>30.1</v>
      </c>
      <c r="AB332" s="96">
        <f>IF($AA332&gt;$G$20,IF('Silo Levels'!$L$16="Pumping",((PI()*((($C$19+$G$20)-$AA332)*($O$20/($O$19/2)))^2*((($O$20+$G$20)-$AA332))/3)*$AB$29)+(((PI()*((($C$19+$G$20)-$AA332)*($O$20/($O$19/2)))^2*(((($C$19+$G$20)-$AA332)*($O$20/($O$19/2)))*$AZ$9))/3)*$AB$29),(((PI()*((($C$19+$G$20)-$AA332)*($O$20/($O$19/2)))^2*((($O$20+$G$20)-$AA332)/3))*$AB$29)-((PI()*((($C$19+$G$20)-$AA332)*($O$20/($O$19/2)))^2*(((($C$19+$G$20)-$AA332)*($O$20/($O$19/2)))*$AZ$9)/3)*$AB$29))),IF('Silo Levels'!$L$16="Pumping",(($D$18*$AB$29)+((PI()*(($C$21/2)^2)*($G$20-$AA332))*$AB$29))+((($D$18+$H$18)/3)*$BF$9)+(((PI()*($C$21/2)^2*(($C$21/2)*$AZ$9))/3)*$AB$29),(($D$18*$AB$29)+((PI()*(($C$21/2)^2)*($G$20-$AA332))*$AB$29))+((($D$18+$H$18)/3)*$BF$9)-(((PI()*($C$21/2)^2*(($C$21/2)*$AZ$9))/3)*$AB$29)))</f>
        <v>83980.800014679291</v>
      </c>
      <c r="AC332" s="73">
        <v>30.1</v>
      </c>
      <c r="AD332" s="95">
        <f t="shared" si="51"/>
        <v>87288.186566851276</v>
      </c>
      <c r="AE332" s="62">
        <v>30.1</v>
      </c>
      <c r="AF332" s="96">
        <f>IF($AE332&gt;$G$20,IF('Silo Levels'!$L$17="Pumping",((PI()*((($C$19+$G$20)-$AE332)*($O$20/($O$19/2)))^2*((($O$20+$G$20)-$AE332))/3)*$AF$29)+(((PI()*((($C$19+$G$20)-$AE332)*($O$20/($O$19/2)))^2*(((($C$19+$G$20)-$AE332)*($O$20/($O$19/2)))*$AZ$10))/3)*$AF$29),(((PI()*((($C$19+$G$20)-$AE332)*($O$20/($O$19/2)))^2*((($O$20+$G$20)-$AE332)/3))*$AF$29)-((PI()*((($C$19+$G$20)-$AE332)*($O$20/($O$19/2)))^2*(((($C$19+$G$20)-$AE332)*($O$20/($O$19/2)))*$AZ$10)/3)*$AF$29))),IF('Silo Levels'!$L$17="Pumping",(($D$18*$AF$29)+((PI()*(($C$21/2)^2)*($G$20-$AE332))*$AF$29))+((($D$18+$H$18)/3)*$BF$10)+(((PI()*($C$21/2)^2*(($C$21/2)*$AZ$10))/3)*$AF$29),(($D$18*$AF$29)+((PI()*(($C$21/2)^2)*($G$20-$AE332))*$AF$29))+((($D$18+$H$18)/3)*$BF$10)-(((PI()*($C$21/2)^2*(($C$21/2)*$AZ$10))/3)*$AF$29)))</f>
        <v>83500.052121825414</v>
      </c>
      <c r="AG332" s="73">
        <v>30.1</v>
      </c>
      <c r="AH332" s="95">
        <f t="shared" si="50"/>
        <v>87681.364641805034</v>
      </c>
      <c r="AI332" s="62">
        <v>30.1</v>
      </c>
      <c r="AJ332" s="96">
        <f>IF($AI332&gt;$G$20,IF('Silo Levels'!$L$18="Pumping",((PI()*((($C$19+$G$20)-$AI332)*($O$20/($O$19/2)))^2*((($O$20+$G$20)-$AI332))/3)*$AJ$29)+(((PI()*((($C$19+$G$20)-$AI332)*($O$20/($O$19/2)))^2*(((($C$19+$G$20)-$AI332)*($O$20/($O$19/2)))*$AZ$11))/3)*$AJ$29),(((PI()*((($C$19+$G$20)-$AI332)*($O$20/($O$19/2)))^2*((($O$20+$G$20)-$AI332)/3))*$AJ$29)-((PI()*((($C$19+$G$20)-$AI332)*($O$20/($O$19/2)))^2*(((($C$19+$G$20)-$AI332)*($O$20/($O$19/2)))*$AZ$11)/3)*$AJ$29))),IF('Silo Levels'!$L$18="Pumping",(($D$18*$AJ$29)+((PI()*(($C$21/2)^2)*($G$20-$AI332))*$AJ$29))+((($D$18+$H$18)/3)*$BF$11)+(((PI()*($C$21/2)^2*(($C$21/2)*$AZ$11))/3)*$AJ$29),(($D$18*$AJ$29)+((PI()*(($C$21/2)^2)*($G$20-$AI332))*$AJ$29))+((($D$18+$H$18)/3)*$BF$11)-(((PI()*($C$21/2)^2*(($C$21/2)*$AZ$11))/3)*$AJ$29)))</f>
        <v>83875.971620192926</v>
      </c>
    </row>
    <row r="333" spans="1:36" x14ac:dyDescent="0.3">
      <c r="A333" s="48">
        <v>30.2</v>
      </c>
      <c r="B333" s="92">
        <f t="shared" si="37"/>
        <v>18367.952040307588</v>
      </c>
      <c r="C333" s="66">
        <v>30.2</v>
      </c>
      <c r="D333" s="67">
        <f>IF($C333&gt;$G$6,IF('Silo Levels'!$L$10="Pumping",((PI()*((($C$5+$G$6)-$C333)*($O$6/($O$5/2)))^2*((($O$6+$G$6)-$C333))/3)*$D$29)+(((PI()*((($C$5+$G$6)-$C333)*($O$6/($O$5/2)))^2*(((($C$5+$G$6)-$C333)*($O$6/($O$5/2)))*$AZ$3))/3)*$D$29),(((PI()*((($C$5+$G$6)-$C333)*($O$6/($O$5/2)))^2*((($O$6+$G$6)-$C333)/3))*$D$29)-((PI()*((($C$5+$G$6)-$C333)*($O$6/($O$5/2)))^2*(((($C$5+$G$6)-$C333)*($O$6/($O$5/2)))*$AZ$3)/3)*$D$29))),IF('Silo Levels'!$L$10="Pumping",(($D$4*$D$29)+((PI()*(($C$7/2)^2)*(G$6-$C333))*$D$29))+((($D$4+$H$4)/3)*$BG$3)+(((PI()*($C$7/2)^2*(($C$7/2)*$AZ$3))/3)*$D$29),(($D$4*$D$29)+((PI()*(($C$7/2)^2)*($G$6-$C333))*$D$29))+((($D$4+$H$4)/3)*$BG$3)-(((PI()*($C$7/2)^2*(($C$7/2)*$AZ$3))/3)*$D$29)))</f>
        <v>15312.44529060139</v>
      </c>
      <c r="E333" s="73">
        <v>30.2</v>
      </c>
      <c r="F333" s="92">
        <f t="shared" si="38"/>
        <v>16013.086394114307</v>
      </c>
      <c r="G333" s="66">
        <v>30.2</v>
      </c>
      <c r="H333" s="67">
        <f>IF($G333&gt;$G$6,IF('Silo Levels'!$L$11="Pumping",((PI()*((($C$5+$G$6)-$G333)*($O$6/($O$5/2)))^2*((($O$6+$G$6)-$G333))/3)*$H$29)+(((PI()*((($C$5+$G$6)-$G333)*($O$6/($O$5/2)))^2*(((($C$5+$G$6)-$G333)*($O$6/($O$5/2)))*$AZ$4))/3)*$H$29),(((PI()*((($C$5+$G$6)-$G333)*($O$6/($O$5/2)))^2*((($O$6+$G$6)-$G333)/3))*$H$29)-((PI()*((($C$5+$G$6)-$G333)*($O$6/($O$5/2)))^2*(((($C$5+$G$6)-$G333)*($O$6/($O$5/2)))*$AZ$4)/3)*$H$29))),IF('Silo Levels'!$L$11="Pumping",(($D$4*$H$29)+((PI()*(($C$7/2)^2)*(G$6-$G333))*$H$29))+((($D$4+$H$4)/3)*$BG$4)+(((PI()*($C$7/2)^2*(($C$7/2)*$AZ$4))/3)*$H$29),(($D$4*$H$29)+((PI()*(($C$7/2)^2)*($G$6-$G333))*$H$29))+((($D$4+$H$4)/3)*$BG$4)-(((PI()*($C$7/2)^2*(($C$7/2)*$AZ$4))/3)*$H$29)))</f>
        <v>13349.311278985828</v>
      </c>
      <c r="I333" s="73">
        <v>30.2</v>
      </c>
      <c r="J333" s="95">
        <f t="shared" si="45"/>
        <v>167266.59947397633</v>
      </c>
      <c r="K333" s="62">
        <v>30.2</v>
      </c>
      <c r="L333" s="96">
        <f>IF($K333&gt;$G$13,IF('Silo Levels'!$L$12="Pumping",((PI()*((($C$12+$G$13)-$K333)*($O$13/($O$12/2)))^2*((($O$13+$G$13)-$K333))/3)*$L$29)+(((PI()*((($C$12+$G$13)-$K333)*($O$13/($O$12/2)))^2*(((($C$12+$G$13)-$K333)*($O$13/($O$12/2)))*$AZ$5))/3)*$L$29),(((PI()*((($C$12+$G$13)-$K333)*($O$13/($O$12/2)))^2*((($O$13+$G$13)-$K333)/3))*$L$29)-((PI()*((($C$12+$G$13)-$K333)*($O$13/($O$12/2)))^2*(((($C$12+$G$13)-$K333)*($O$13/($O$12/2)))*$AZ$5)/3)*$L$29))),IF('Silo Levels'!$L$12="Pumping",(($D$11*$L$29)+((PI()*(($C$14/2)^2)*($G$13-$K333))*$L$29))+((($D$11+$H$11)/3)*$BF$5)+(((PI()*($C$14/2)^2*(($C$14/2)*$AZ$5))/3)*$L$29),(($D$11*$L$29)+((PI()*(($C$14/2)^2)*($G$13-$K333))*$L$29))+((($D$11+$H$11)/3)*$BF$5)-(((PI()*($C$14/2)^2*(($C$14/2)*$AZ$5))/3)*$L$29)))</f>
        <v>153068.59279437689</v>
      </c>
      <c r="M333" s="73">
        <v>30.2</v>
      </c>
      <c r="N333" s="95">
        <f t="shared" si="46"/>
        <v>93645.903501962937</v>
      </c>
      <c r="O333" s="62">
        <v>30.2</v>
      </c>
      <c r="P333" s="96">
        <f>IF($O333&gt;$G$20,IF('Silo Levels'!$L$13="Pumping",((PI()*((($C$19+$G$20)-$O333)*($O$20/($O$19/2)))^2*((($O$20+$G$20)-$O333))/3)*$P$29)+(((PI()*((($C$19+$G$20)-$O333)*($O$20/($O$19/2)))^2*(((($C$19+$G$20)-$O333)*($O$20/($O$19/2)))*$AZ$6))/3)*$P$29),(((PI()*((($C$19+$G$20)-$O333)*($O$20/($O$19/2)))^2*((($O$20+$G$20)-$O333)/3))*$P$29)-((PI()*((($C$19+$G$20)-$O333)*($O$20/($O$19/2)))^2*(((($C$19+$G$20)-$O333)*($O$20/($O$19/2)))*$AZ$6)/3)*$P$29))),IF('Silo Levels'!$L$13="Pumping",(($D$18*$P$29)+((PI()*(($C$21/2)^2)*($G$20-$O333))*$P$29))+((($D$18+$H$18)/3)*$BF$6)+(((PI()*($C$21/2)^2*(($C$21/2)*$AZ$6))/3)*$P$29),(($D$18*$P$29)+((PI()*(($C$21/2)^2)*($G$20-$O333))*$P$29))+((($D$18+$H$18)/3)*$BF$6)-(((PI()*($C$21/2)^2*(($C$21/2)*$AZ$6))/3)*$P$29)))</f>
        <v>89560.702169938173</v>
      </c>
      <c r="Q333" s="73">
        <v>30.2</v>
      </c>
      <c r="R333" s="95">
        <f t="shared" si="47"/>
        <v>91125.111800102968</v>
      </c>
      <c r="S333" s="62">
        <v>30.2</v>
      </c>
      <c r="T333" s="96">
        <f>IF($S333&gt;$G$20,IF('Silo Levels'!$L$14="Pumping",((PI()*((($C$19+$G$20)-$S333)*($O$20/($O$19/2)))^2*((($O$20+$G$20)-$S333))/3)*$T$29)+(((PI()*((($C$19+$G$20)-$S333)*($O$20/($O$19/2)))^2*(((($C$19+$G$20)-$S333)*($O$20/($O$19/2)))*$AZ$7))/3)*$T$29),(((PI()*((($C$19+$G$20)-$S333)*($O$20/($O$19/2)))^2*((($O$20+$G$20)-$S333)/3))*$T$29)-((PI()*((($C$19+$G$20)-$S333)*($O$20/($O$19/2)))^2*(((($C$19+$G$20)-$S333)*($O$20/($O$19/2)))*$AZ$7)/3)*$T$29))),IF('Silo Levels'!$L$14="Pumping",(($D$18*$T$29)+((PI()*(($C$21/2)^2)*($G$20-$S333))*$T$29))+((($D$18+$H$18)/3)*$BF$7)+(((PI()*($C$21/2)^2*(($C$21/2)*$AZ$7))/3)*$T$29),(($D$18*$T$29)+((PI()*(($C$21/2)^2)*($G$20-$S333))*$T$29))+((($D$18+$H$18)/3)*$BF$7)-(((PI()*($C$21/2)^2*(($C$21/2)*$AZ$7))/3)*$T$29)))</f>
        <v>87151.050328974103</v>
      </c>
      <c r="U333" s="73">
        <v>30.2</v>
      </c>
      <c r="V333" s="95">
        <f t="shared" si="48"/>
        <v>88797.250782373259</v>
      </c>
      <c r="W333" s="62">
        <v>30.2</v>
      </c>
      <c r="X333" s="96">
        <f>IF($W333&gt;$G$20,IF('Silo Levels'!$L$15="Pumping",((PI()*((($C$19+$G$20)-$W333)*($O$20/($O$19/2)))^2*((($O$20+$G$20)-$W333))/3)*$X$29)+(((PI()*((($C$19+$G$20)-$W333)*($O$20/($O$19/2)))^2*(((($C$19+$G$20)-$W333)*($O$20/($O$19/2)))*$AZ$8))/3)*$X$29),(((PI()*((($C$19+$G$20)-$W333)*($O$20/($O$19/2)))^2*((($O$20+$G$20)-$W333)/3))*$X$29)-((PI()*((($C$19+$G$20)-$W333)*($O$20/($O$19/2)))^2*(((($C$19+$G$20)-$W333)*($O$20/($O$19/2)))*$AZ$8)/3)*$X$29))),IF('Silo Levels'!$L$15="Pumping",(($D$18*$X$29)+((PI()*(($C$21/2)^2)*($G$20-$W333))*$X$29))+((($D$18+$H$18)/3)*$BF$8)+(((PI()*($C$21/2)^2*(($C$21/2)*$AZ$8))/3)*$X$29),(($D$18*$X$29)+((PI()*(($C$21/2)^2)*($G$20-$W333))*$X$29))+((($D$18+$H$18)/3)*$BF$8)-(((PI()*($C$21/2)^2*(($C$21/2)*$AZ$8))/3)*$X$29)))</f>
        <v>84925.822999503755</v>
      </c>
      <c r="Y333" s="73">
        <v>30.2</v>
      </c>
      <c r="Z333" s="95">
        <f t="shared" si="49"/>
        <v>87408.657568961964</v>
      </c>
      <c r="AA333" s="62">
        <v>30.2</v>
      </c>
      <c r="AB333" s="96">
        <f>IF($AA333&gt;$G$20,IF('Silo Levels'!$L$16="Pumping",((PI()*((($C$19+$G$20)-$AA333)*($O$20/($O$19/2)))^2*((($O$20+$G$20)-$AA333))/3)*$AB$29)+(((PI()*((($C$19+$G$20)-$AA333)*($O$20/($O$19/2)))^2*(((($C$19+$G$20)-$AA333)*($O$20/($O$19/2)))*$AZ$9))/3)*$AB$29),(((PI()*((($C$19+$G$20)-$AA333)*($O$20/($O$19/2)))^2*((($O$20+$G$20)-$AA333)/3))*$AB$29)-((PI()*((($C$19+$G$20)-$AA333)*($O$20/($O$19/2)))^2*(((($C$19+$G$20)-$AA333)*($O$20/($O$19/2)))*$AZ$9)/3)*$AB$29))),IF('Silo Levels'!$L$16="Pumping",(($D$18*$AB$29)+((PI()*(($C$21/2)^2)*($G$20-$AA333))*$AB$29))+((($D$18+$H$18)/3)*$BF$9)+(((PI()*($C$21/2)^2*(($C$21/2)*$AZ$9))/3)*$AB$29),(($D$18*$AB$29)+((PI()*(($C$21/2)^2)*($G$20-$AA333))*$AB$29))+((($D$18+$H$18)/3)*$BF$9)-(((PI()*($C$21/2)^2*(($C$21/2)*$AZ$9))/3)*$AB$29)))</f>
        <v>83598.451844410753</v>
      </c>
      <c r="AC333" s="73">
        <v>30.2</v>
      </c>
      <c r="AD333" s="95">
        <f t="shared" si="51"/>
        <v>86908.053214876563</v>
      </c>
      <c r="AE333" s="62">
        <v>30.2</v>
      </c>
      <c r="AF333" s="96">
        <f>IF($AE333&gt;$G$20,IF('Silo Levels'!$L$17="Pumping",((PI()*((($C$19+$G$20)-$AE333)*($O$20/($O$19/2)))^2*((($O$20+$G$20)-$AE333))/3)*$AF$29)+(((PI()*((($C$19+$G$20)-$AE333)*($O$20/($O$19/2)))^2*(((($C$19+$G$20)-$AE333)*($O$20/($O$19/2)))*$AZ$10))/3)*$AF$29),(((PI()*((($C$19+$G$20)-$AE333)*($O$20/($O$19/2)))^2*((($O$20+$G$20)-$AE333)/3))*$AF$29)-((PI()*((($C$19+$G$20)-$AE333)*($O$20/($O$19/2)))^2*(((($C$19+$G$20)-$AE333)*($O$20/($O$19/2)))*$AZ$10)/3)*$AF$29))),IF('Silo Levels'!$L$17="Pumping",(($D$18*$AF$29)+((PI()*(($C$21/2)^2)*($G$20-$AE333))*$AF$29))+((($D$18+$H$18)/3)*$BF$10)+(((PI()*($C$21/2)^2*(($C$21/2)*$AZ$10))/3)*$AF$29),(($D$18*$AF$29)+((PI()*(($C$21/2)^2)*($G$20-$AE333))*$AF$29))+((($D$18+$H$18)/3)*$BF$10)-(((PI()*($C$21/2)^2*(($C$21/2)*$AZ$10))/3)*$AF$29)))</f>
        <v>83119.918769850701</v>
      </c>
      <c r="AG333" s="73">
        <v>30.2</v>
      </c>
      <c r="AH333" s="95">
        <f t="shared" si="50"/>
        <v>87299.499418730353</v>
      </c>
      <c r="AI333" s="62">
        <v>30.2</v>
      </c>
      <c r="AJ333" s="96">
        <f>IF($AI333&gt;$G$20,IF('Silo Levels'!$L$18="Pumping",((PI()*((($C$19+$G$20)-$AI333)*($O$20/($O$19/2)))^2*((($O$20+$G$20)-$AI333))/3)*$AJ$29)+(((PI()*((($C$19+$G$20)-$AI333)*($O$20/($O$19/2)))^2*(((($C$19+$G$20)-$AI333)*($O$20/($O$19/2)))*$AZ$11))/3)*$AJ$29),(((PI()*((($C$19+$G$20)-$AI333)*($O$20/($O$19/2)))^2*((($O$20+$G$20)-$AI333)/3))*$AJ$29)-((PI()*((($C$19+$G$20)-$AI333)*($O$20/($O$19/2)))^2*(((($C$19+$G$20)-$AI333)*($O$20/($O$19/2)))*$AZ$11)/3)*$AJ$29))),IF('Silo Levels'!$L$18="Pumping",(($D$18*$AJ$29)+((PI()*(($C$21/2)^2)*($G$20-$AI333))*$AJ$29))+((($D$18+$H$18)/3)*$BF$11)+(((PI()*($C$21/2)^2*(($C$21/2)*$AZ$11))/3)*$AJ$29),(($D$18*$AJ$29)+((PI()*(($C$21/2)^2)*($G$20-$AI333))*$AJ$29))+((($D$18+$H$18)/3)*$BF$11)-(((PI()*($C$21/2)^2*(($C$21/2)*$AZ$11))/3)*$AJ$29)))</f>
        <v>83494.106397118245</v>
      </c>
    </row>
    <row r="334" spans="1:36" x14ac:dyDescent="0.3">
      <c r="A334" s="48">
        <v>30.3</v>
      </c>
      <c r="B334" s="92">
        <f t="shared" si="37"/>
        <v>17929.930166780759</v>
      </c>
      <c r="C334" s="66">
        <v>30.3</v>
      </c>
      <c r="D334" s="67">
        <f>IF($C334&gt;$G$6,IF('Silo Levels'!$L$10="Pumping",((PI()*((($C$5+$G$6)-$C334)*($O$6/($O$5/2)))^2*((($O$6+$G$6)-$C334))/3)*$D$29)+(((PI()*((($C$5+$G$6)-$C334)*($O$6/($O$5/2)))^2*(((($C$5+$G$6)-$C334)*($O$6/($O$5/2)))*$AZ$3))/3)*$D$29),(((PI()*((($C$5+$G$6)-$C334)*($O$6/($O$5/2)))^2*((($O$6+$G$6)-$C334)/3))*$D$29)-((PI()*((($C$5+$G$6)-$C334)*($O$6/($O$5/2)))^2*(((($C$5+$G$6)-$C334)*($O$6/($O$5/2)))*$AZ$3)/3)*$D$29))),IF('Silo Levels'!$L$10="Pumping",(($D$4*$D$29)+((PI()*(($C$7/2)^2)*(G$6-$C334))*$D$29))+((($D$4+$H$4)/3)*$BG$3)+(((PI()*($C$7/2)^2*(($C$7/2)*$AZ$3))/3)*$D$29),(($D$4*$D$29)+((PI()*(($C$7/2)^2)*($G$6-$C334))*$D$29))+((($D$4+$H$4)/3)*$BG$3)-(((PI()*($C$7/2)^2*(($C$7/2)*$AZ$3))/3)*$D$29)))</f>
        <v>14874.423417074562</v>
      </c>
      <c r="E334" s="73">
        <v>30.3</v>
      </c>
      <c r="F334" s="92">
        <f t="shared" si="38"/>
        <v>15631.221171039637</v>
      </c>
      <c r="G334" s="66">
        <v>30.3</v>
      </c>
      <c r="H334" s="67">
        <f>IF($G334&gt;$G$6,IF('Silo Levels'!$L$11="Pumping",((PI()*((($C$5+$G$6)-$G334)*($O$6/($O$5/2)))^2*((($O$6+$G$6)-$G334))/3)*$H$29)+(((PI()*((($C$5+$G$6)-$G334)*($O$6/($O$5/2)))^2*(((($C$5+$G$6)-$G334)*($O$6/($O$5/2)))*$AZ$4))/3)*$H$29),(((PI()*((($C$5+$G$6)-$G334)*($O$6/($O$5/2)))^2*((($O$6+$G$6)-$G334)/3))*$H$29)-((PI()*((($C$5+$G$6)-$G334)*($O$6/($O$5/2)))^2*(((($C$5+$G$6)-$G334)*($O$6/($O$5/2)))*$AZ$4)/3)*$H$29))),IF('Silo Levels'!$L$11="Pumping",(($D$4*$H$29)+((PI()*(($C$7/2)^2)*(G$6-$G334))*$H$29))+((($D$4+$H$4)/3)*$BG$4)+(((PI()*($C$7/2)^2*(($C$7/2)*$AZ$4))/3)*$H$29),(($D$4*$H$29)+((PI()*(($C$7/2)^2)*($G$6-$G334))*$H$29))+((($D$4+$H$4)/3)*$BG$4)-(((PI()*($C$7/2)^2*(($C$7/2)*$AZ$4))/3)*$H$29)))</f>
        <v>12967.446055911158</v>
      </c>
      <c r="I334" s="73">
        <v>30.3</v>
      </c>
      <c r="J334" s="95">
        <f t="shared" si="45"/>
        <v>166347.63464034532</v>
      </c>
      <c r="K334" s="62">
        <v>30.3</v>
      </c>
      <c r="L334" s="96">
        <f>IF($K334&gt;$G$13,IF('Silo Levels'!$L$12="Pumping",((PI()*((($C$12+$G$13)-$K334)*($O$13/($O$12/2)))^2*((($O$13+$G$13)-$K334))/3)*$L$29)+(((PI()*((($C$12+$G$13)-$K334)*($O$13/($O$12/2)))^2*(((($C$12+$G$13)-$K334)*($O$13/($O$12/2)))*$AZ$5))/3)*$L$29),(((PI()*((($C$12+$G$13)-$K334)*($O$13/($O$12/2)))^2*((($O$13+$G$13)-$K334)/3))*$L$29)-((PI()*((($C$12+$G$13)-$K334)*($O$13/($O$12/2)))^2*(((($C$12+$G$13)-$K334)*($O$13/($O$12/2)))*$AZ$5)/3)*$L$29))),IF('Silo Levels'!$L$12="Pumping",(($D$11*$L$29)+((PI()*(($C$14/2)^2)*($G$13-$K334))*$L$29))+((($D$11+$H$11)/3)*$BF$5)+(((PI()*($C$14/2)^2*(($C$14/2)*$AZ$5))/3)*$L$29),(($D$11*$L$29)+((PI()*(($C$14/2)^2)*($G$13-$K334))*$L$29))+((($D$11+$H$11)/3)*$BF$5)-(((PI()*($C$14/2)^2*(($C$14/2)*$AZ$5))/3)*$L$29)))</f>
        <v>152149.62796074589</v>
      </c>
      <c r="M334" s="73">
        <v>30.3</v>
      </c>
      <c r="N334" s="95">
        <f t="shared" si="46"/>
        <v>93235.959953662183</v>
      </c>
      <c r="O334" s="62">
        <v>30.3</v>
      </c>
      <c r="P334" s="96">
        <f>IF($O334&gt;$G$20,IF('Silo Levels'!$L$13="Pumping",((PI()*((($C$19+$G$20)-$O334)*($O$20/($O$19/2)))^2*((($O$20+$G$20)-$O334))/3)*$P$29)+(((PI()*((($C$19+$G$20)-$O334)*($O$20/($O$19/2)))^2*(((($C$19+$G$20)-$O334)*($O$20/($O$19/2)))*$AZ$6))/3)*$P$29),(((PI()*((($C$19+$G$20)-$O334)*($O$20/($O$19/2)))^2*((($O$20+$G$20)-$O334)/3))*$P$29)-((PI()*((($C$19+$G$20)-$O334)*($O$20/($O$19/2)))^2*(((($C$19+$G$20)-$O334)*($O$20/($O$19/2)))*$AZ$6)/3)*$P$29))),IF('Silo Levels'!$L$13="Pumping",(($D$18*$P$29)+((PI()*(($C$21/2)^2)*($G$20-$O334))*$P$29))+((($D$18+$H$18)/3)*$BF$6)+(((PI()*($C$21/2)^2*(($C$21/2)*$AZ$6))/3)*$P$29),(($D$18*$P$29)+((PI()*(($C$21/2)^2)*($G$20-$O334))*$P$29))+((($D$18+$H$18)/3)*$BF$6)-(((PI()*($C$21/2)^2*(($C$21/2)*$AZ$6))/3)*$P$29)))</f>
        <v>89150.758621637418</v>
      </c>
      <c r="Q334" s="73">
        <v>30.3</v>
      </c>
      <c r="R334" s="95">
        <f t="shared" si="47"/>
        <v>90726.320962582016</v>
      </c>
      <c r="S334" s="62">
        <v>30.3</v>
      </c>
      <c r="T334" s="96">
        <f>IF($S334&gt;$G$20,IF('Silo Levels'!$L$14="Pumping",((PI()*((($C$19+$G$20)-$S334)*($O$20/($O$19/2)))^2*((($O$20+$G$20)-$S334))/3)*$T$29)+(((PI()*((($C$19+$G$20)-$S334)*($O$20/($O$19/2)))^2*(((($C$19+$G$20)-$S334)*($O$20/($O$19/2)))*$AZ$7))/3)*$T$29),(((PI()*((($C$19+$G$20)-$S334)*($O$20/($O$19/2)))^2*((($O$20+$G$20)-$S334)/3))*$T$29)-((PI()*((($C$19+$G$20)-$S334)*($O$20/($O$19/2)))^2*(((($C$19+$G$20)-$S334)*($O$20/($O$19/2)))*$AZ$7)/3)*$T$29))),IF('Silo Levels'!$L$14="Pumping",(($D$18*$T$29)+((PI()*(($C$21/2)^2)*($G$20-$S334))*$T$29))+((($D$18+$H$18)/3)*$BF$7)+(((PI()*($C$21/2)^2*(($C$21/2)*$AZ$7))/3)*$T$29),(($D$18*$T$29)+((PI()*(($C$21/2)^2)*($G$20-$S334))*$T$29))+((($D$18+$H$18)/3)*$BF$7)-(((PI()*($C$21/2)^2*(($C$21/2)*$AZ$7))/3)*$T$29)))</f>
        <v>86752.259491453151</v>
      </c>
      <c r="U334" s="73">
        <v>30.3</v>
      </c>
      <c r="V334" s="95">
        <f t="shared" si="48"/>
        <v>88408.759074545233</v>
      </c>
      <c r="W334" s="62">
        <v>30.3</v>
      </c>
      <c r="X334" s="96">
        <f>IF($W334&gt;$G$20,IF('Silo Levels'!$L$15="Pumping",((PI()*((($C$19+$G$20)-$W334)*($O$20/($O$19/2)))^2*((($O$20+$G$20)-$W334))/3)*$X$29)+(((PI()*((($C$19+$G$20)-$W334)*($O$20/($O$19/2)))^2*(((($C$19+$G$20)-$W334)*($O$20/($O$19/2)))*$AZ$8))/3)*$X$29),(((PI()*((($C$19+$G$20)-$W334)*($O$20/($O$19/2)))^2*((($O$20+$G$20)-$W334)/3))*$X$29)-((PI()*((($C$19+$G$20)-$W334)*($O$20/($O$19/2)))^2*(((($C$19+$G$20)-$W334)*($O$20/($O$19/2)))*$AZ$8)/3)*$X$29))),IF('Silo Levels'!$L$15="Pumping",(($D$18*$X$29)+((PI()*(($C$21/2)^2)*($G$20-$W334))*$X$29))+((($D$18+$H$18)/3)*$BF$8)+(((PI()*($C$21/2)^2*(($C$21/2)*$AZ$8))/3)*$X$29),(($D$18*$X$29)+((PI()*(($C$21/2)^2)*($G$20-$W334))*$X$29))+((($D$18+$H$18)/3)*$BF$8)-(((PI()*($C$21/2)^2*(($C$21/2)*$AZ$8))/3)*$X$29)))</f>
        <v>84537.331291675728</v>
      </c>
      <c r="Y334" s="73">
        <v>30.3</v>
      </c>
      <c r="Z334" s="95">
        <f t="shared" si="49"/>
        <v>87026.309398693396</v>
      </c>
      <c r="AA334" s="62">
        <v>30.3</v>
      </c>
      <c r="AB334" s="96">
        <f>IF($AA334&gt;$G$20,IF('Silo Levels'!$L$16="Pumping",((PI()*((($C$19+$G$20)-$AA334)*($O$20/($O$19/2)))^2*((($O$20+$G$20)-$AA334))/3)*$AB$29)+(((PI()*((($C$19+$G$20)-$AA334)*($O$20/($O$19/2)))^2*(((($C$19+$G$20)-$AA334)*($O$20/($O$19/2)))*$AZ$9))/3)*$AB$29),(((PI()*((($C$19+$G$20)-$AA334)*($O$20/($O$19/2)))^2*((($O$20+$G$20)-$AA334)/3))*$AB$29)-((PI()*((($C$19+$G$20)-$AA334)*($O$20/($O$19/2)))^2*(((($C$19+$G$20)-$AA334)*($O$20/($O$19/2)))*$AZ$9)/3)*$AB$29))),IF('Silo Levels'!$L$16="Pumping",(($D$18*$AB$29)+((PI()*(($C$21/2)^2)*($G$20-$AA334))*$AB$29))+((($D$18+$H$18)/3)*$BF$9)+(((PI()*($C$21/2)^2*(($C$21/2)*$AZ$9))/3)*$AB$29),(($D$18*$AB$29)+((PI()*(($C$21/2)^2)*($G$20-$AA334))*$AB$29))+((($D$18+$H$18)/3)*$BF$9)-(((PI()*($C$21/2)^2*(($C$21/2)*$AZ$9))/3)*$AB$29)))</f>
        <v>83216.103674142185</v>
      </c>
      <c r="AC334" s="73">
        <v>30.3</v>
      </c>
      <c r="AD334" s="95">
        <f t="shared" si="51"/>
        <v>86527.919862901836</v>
      </c>
      <c r="AE334" s="62">
        <v>30.3</v>
      </c>
      <c r="AF334" s="96">
        <f>IF($AE334&gt;$G$20,IF('Silo Levels'!$L$17="Pumping",((PI()*((($C$19+$G$20)-$AE334)*($O$20/($O$19/2)))^2*((($O$20+$G$20)-$AE334))/3)*$AF$29)+(((PI()*((($C$19+$G$20)-$AE334)*($O$20/($O$19/2)))^2*(((($C$19+$G$20)-$AE334)*($O$20/($O$19/2)))*$AZ$10))/3)*$AF$29),(((PI()*((($C$19+$G$20)-$AE334)*($O$20/($O$19/2)))^2*((($O$20+$G$20)-$AE334)/3))*$AF$29)-((PI()*((($C$19+$G$20)-$AE334)*($O$20/($O$19/2)))^2*(((($C$19+$G$20)-$AE334)*($O$20/($O$19/2)))*$AZ$10)/3)*$AF$29))),IF('Silo Levels'!$L$17="Pumping",(($D$18*$AF$29)+((PI()*(($C$21/2)^2)*($G$20-$AE334))*$AF$29))+((($D$18+$H$18)/3)*$BF$10)+(((PI()*($C$21/2)^2*(($C$21/2)*$AZ$10))/3)*$AF$29),(($D$18*$AF$29)+((PI()*(($C$21/2)^2)*($G$20-$AE334))*$AF$29))+((($D$18+$H$18)/3)*$BF$10)-(((PI()*($C$21/2)^2*(($C$21/2)*$AZ$10))/3)*$AF$29)))</f>
        <v>82739.785417875974</v>
      </c>
      <c r="AG334" s="73">
        <v>30.3</v>
      </c>
      <c r="AH334" s="95">
        <f t="shared" si="50"/>
        <v>86917.634195655701</v>
      </c>
      <c r="AI334" s="62">
        <v>30.3</v>
      </c>
      <c r="AJ334" s="96">
        <f>IF($AI334&gt;$G$20,IF('Silo Levels'!$L$18="Pumping",((PI()*((($C$19+$G$20)-$AI334)*($O$20/($O$19/2)))^2*((($O$20+$G$20)-$AI334))/3)*$AJ$29)+(((PI()*((($C$19+$G$20)-$AI334)*($O$20/($O$19/2)))^2*(((($C$19+$G$20)-$AI334)*($O$20/($O$19/2)))*$AZ$11))/3)*$AJ$29),(((PI()*((($C$19+$G$20)-$AI334)*($O$20/($O$19/2)))^2*((($O$20+$G$20)-$AI334)/3))*$AJ$29)-((PI()*((($C$19+$G$20)-$AI334)*($O$20/($O$19/2)))^2*(((($C$19+$G$20)-$AI334)*($O$20/($O$19/2)))*$AZ$11)/3)*$AJ$29))),IF('Silo Levels'!$L$18="Pumping",(($D$18*$AJ$29)+((PI()*(($C$21/2)^2)*($G$20-$AI334))*$AJ$29))+((($D$18+$H$18)/3)*$BF$11)+(((PI()*($C$21/2)^2*(($C$21/2)*$AZ$11))/3)*$AJ$29),(($D$18*$AJ$29)+((PI()*(($C$21/2)^2)*($G$20-$AI334))*$AJ$29))+((($D$18+$H$18)/3)*$BF$11)-(((PI()*($C$21/2)^2*(($C$21/2)*$AZ$11))/3)*$AJ$29)))</f>
        <v>83112.241174043593</v>
      </c>
    </row>
    <row r="335" spans="1:36" x14ac:dyDescent="0.3">
      <c r="A335" s="48">
        <v>30.4</v>
      </c>
      <c r="B335" s="92">
        <f t="shared" si="37"/>
        <v>17491.90829325395</v>
      </c>
      <c r="C335" s="66">
        <v>30.4</v>
      </c>
      <c r="D335" s="67">
        <f>IF($C335&gt;$G$6,IF('Silo Levels'!$L$10="Pumping",((PI()*((($C$5+$G$6)-$C335)*($O$6/($O$5/2)))^2*((($O$6+$G$6)-$C335))/3)*$D$29)+(((PI()*((($C$5+$G$6)-$C335)*($O$6/($O$5/2)))^2*(((($C$5+$G$6)-$C335)*($O$6/($O$5/2)))*$AZ$3))/3)*$D$29),(((PI()*((($C$5+$G$6)-$C335)*($O$6/($O$5/2)))^2*((($O$6+$G$6)-$C335)/3))*$D$29)-((PI()*((($C$5+$G$6)-$C335)*($O$6/($O$5/2)))^2*(((($C$5+$G$6)-$C335)*($O$6/($O$5/2)))*$AZ$3)/3)*$D$29))),IF('Silo Levels'!$L$10="Pumping",(($D$4*$D$29)+((PI()*(($C$7/2)^2)*(G$6-$C335))*$D$29))+((($D$4+$H$4)/3)*$BG$3)+(((PI()*($C$7/2)^2*(($C$7/2)*$AZ$3))/3)*$D$29),(($D$4*$D$29)+((PI()*(($C$7/2)^2)*($G$6-$C335))*$D$29))+((($D$4+$H$4)/3)*$BG$3)-(((PI()*($C$7/2)^2*(($C$7/2)*$AZ$3))/3)*$D$29)))</f>
        <v>14436.401543547752</v>
      </c>
      <c r="E335" s="73">
        <v>30.4</v>
      </c>
      <c r="F335" s="92">
        <f t="shared" si="38"/>
        <v>15249.355947964981</v>
      </c>
      <c r="G335" s="66">
        <v>30.4</v>
      </c>
      <c r="H335" s="67">
        <f>IF($G335&gt;$G$6,IF('Silo Levels'!$L$11="Pumping",((PI()*((($C$5+$G$6)-$G335)*($O$6/($O$5/2)))^2*((($O$6+$G$6)-$G335))/3)*$H$29)+(((PI()*((($C$5+$G$6)-$G335)*($O$6/($O$5/2)))^2*(((($C$5+$G$6)-$G335)*($O$6/($O$5/2)))*$AZ$4))/3)*$H$29),(((PI()*((($C$5+$G$6)-$G335)*($O$6/($O$5/2)))^2*((($O$6+$G$6)-$G335)/3))*$H$29)-((PI()*((($C$5+$G$6)-$G335)*($O$6/($O$5/2)))^2*(((($C$5+$G$6)-$G335)*($O$6/($O$5/2)))*$AZ$4)/3)*$H$29))),IF('Silo Levels'!$L$11="Pumping",(($D$4*$H$29)+((PI()*(($C$7/2)^2)*(G$6-$G335))*$H$29))+((($D$4+$H$4)/3)*$BG$4)+(((PI()*($C$7/2)^2*(($C$7/2)*$AZ$4))/3)*$H$29),(($D$4*$H$29)+((PI()*(($C$7/2)^2)*($G$6-$G335))*$H$29))+((($D$4+$H$4)/3)*$BG$4)-(((PI()*($C$7/2)^2*(($C$7/2)*$AZ$4))/3)*$H$29)))</f>
        <v>12585.580832836502</v>
      </c>
      <c r="I335" s="73">
        <v>30.4</v>
      </c>
      <c r="J335" s="95">
        <f t="shared" si="45"/>
        <v>165428.66980671426</v>
      </c>
      <c r="K335" s="62">
        <v>30.4</v>
      </c>
      <c r="L335" s="96">
        <f>IF($K335&gt;$G$13,IF('Silo Levels'!$L$12="Pumping",((PI()*((($C$12+$G$13)-$K335)*($O$13/($O$12/2)))^2*((($O$13+$G$13)-$K335))/3)*$L$29)+(((PI()*((($C$12+$G$13)-$K335)*($O$13/($O$12/2)))^2*(((($C$12+$G$13)-$K335)*($O$13/($O$12/2)))*$AZ$5))/3)*$L$29),(((PI()*((($C$12+$G$13)-$K335)*($O$13/($O$12/2)))^2*((($O$13+$G$13)-$K335)/3))*$L$29)-((PI()*((($C$12+$G$13)-$K335)*($O$13/($O$12/2)))^2*(((($C$12+$G$13)-$K335)*($O$13/($O$12/2)))*$AZ$5)/3)*$L$29))),IF('Silo Levels'!$L$12="Pumping",(($D$11*$L$29)+((PI()*(($C$14/2)^2)*($G$13-$K335))*$L$29))+((($D$11+$H$11)/3)*$BF$5)+(((PI()*($C$14/2)^2*(($C$14/2)*$AZ$5))/3)*$L$29),(($D$11*$L$29)+((PI()*(($C$14/2)^2)*($G$13-$K335))*$L$29))+((($D$11+$H$11)/3)*$BF$5)-(((PI()*($C$14/2)^2*(($C$14/2)*$AZ$5))/3)*$L$29)))</f>
        <v>151230.66312711482</v>
      </c>
      <c r="M335" s="73">
        <v>30.4</v>
      </c>
      <c r="N335" s="95">
        <f t="shared" si="46"/>
        <v>92826.016405361457</v>
      </c>
      <c r="O335" s="62">
        <v>30.4</v>
      </c>
      <c r="P335" s="96">
        <f>IF($O335&gt;$G$20,IF('Silo Levels'!$L$13="Pumping",((PI()*((($C$19+$G$20)-$O335)*($O$20/($O$19/2)))^2*((($O$20+$G$20)-$O335))/3)*$P$29)+(((PI()*((($C$19+$G$20)-$O335)*($O$20/($O$19/2)))^2*(((($C$19+$G$20)-$O335)*($O$20/($O$19/2)))*$AZ$6))/3)*$P$29),(((PI()*((($C$19+$G$20)-$O335)*($O$20/($O$19/2)))^2*((($O$20+$G$20)-$O335)/3))*$P$29)-((PI()*((($C$19+$G$20)-$O335)*($O$20/($O$19/2)))^2*(((($C$19+$G$20)-$O335)*($O$20/($O$19/2)))*$AZ$6)/3)*$P$29))),IF('Silo Levels'!$L$13="Pumping",(($D$18*$P$29)+((PI()*(($C$21/2)^2)*($G$20-$O335))*$P$29))+((($D$18+$H$18)/3)*$BF$6)+(((PI()*($C$21/2)^2*(($C$21/2)*$AZ$6))/3)*$P$29),(($D$18*$P$29)+((PI()*(($C$21/2)^2)*($G$20-$O335))*$P$29))+((($D$18+$H$18)/3)*$BF$6)-(((PI()*($C$21/2)^2*(($C$21/2)*$AZ$6))/3)*$P$29)))</f>
        <v>88740.815073336693</v>
      </c>
      <c r="Q335" s="73">
        <v>30.4</v>
      </c>
      <c r="R335" s="95">
        <f t="shared" si="47"/>
        <v>90327.530125061079</v>
      </c>
      <c r="S335" s="62">
        <v>30.4</v>
      </c>
      <c r="T335" s="96">
        <f>IF($S335&gt;$G$20,IF('Silo Levels'!$L$14="Pumping",((PI()*((($C$19+$G$20)-$S335)*($O$20/($O$19/2)))^2*((($O$20+$G$20)-$S335))/3)*$T$29)+(((PI()*((($C$19+$G$20)-$S335)*($O$20/($O$19/2)))^2*(((($C$19+$G$20)-$S335)*($O$20/($O$19/2)))*$AZ$7))/3)*$T$29),(((PI()*((($C$19+$G$20)-$S335)*($O$20/($O$19/2)))^2*((($O$20+$G$20)-$S335)/3))*$T$29)-((PI()*((($C$19+$G$20)-$S335)*($O$20/($O$19/2)))^2*(((($C$19+$G$20)-$S335)*($O$20/($O$19/2)))*$AZ$7)/3)*$T$29))),IF('Silo Levels'!$L$14="Pumping",(($D$18*$T$29)+((PI()*(($C$21/2)^2)*($G$20-$S335))*$T$29))+((($D$18+$H$18)/3)*$BF$7)+(((PI()*($C$21/2)^2*(($C$21/2)*$AZ$7))/3)*$T$29),(($D$18*$T$29)+((PI()*(($C$21/2)^2)*($G$20-$S335))*$T$29))+((($D$18+$H$18)/3)*$BF$7)-(((PI()*($C$21/2)^2*(($C$21/2)*$AZ$7))/3)*$T$29)))</f>
        <v>86353.468653932214</v>
      </c>
      <c r="U335" s="73">
        <v>30.4</v>
      </c>
      <c r="V335" s="95">
        <f t="shared" si="48"/>
        <v>88020.26736671722</v>
      </c>
      <c r="W335" s="62">
        <v>30.4</v>
      </c>
      <c r="X335" s="96">
        <f>IF($W335&gt;$G$20,IF('Silo Levels'!$L$15="Pumping",((PI()*((($C$19+$G$20)-$W335)*($O$20/($O$19/2)))^2*((($O$20+$G$20)-$W335))/3)*$X$29)+(((PI()*((($C$19+$G$20)-$W335)*($O$20/($O$19/2)))^2*(((($C$19+$G$20)-$W335)*($O$20/($O$19/2)))*$AZ$8))/3)*$X$29),(((PI()*((($C$19+$G$20)-$W335)*($O$20/($O$19/2)))^2*((($O$20+$G$20)-$W335)/3))*$X$29)-((PI()*((($C$19+$G$20)-$W335)*($O$20/($O$19/2)))^2*(((($C$19+$G$20)-$W335)*($O$20/($O$19/2)))*$AZ$8)/3)*$X$29))),IF('Silo Levels'!$L$15="Pumping",(($D$18*$X$29)+((PI()*(($C$21/2)^2)*($G$20-$W335))*$X$29))+((($D$18+$H$18)/3)*$BF$8)+(((PI()*($C$21/2)^2*(($C$21/2)*$AZ$8))/3)*$X$29),(($D$18*$X$29)+((PI()*(($C$21/2)^2)*($G$20-$W335))*$X$29))+((($D$18+$H$18)/3)*$BF$8)-(((PI()*($C$21/2)^2*(($C$21/2)*$AZ$8))/3)*$X$29)))</f>
        <v>84148.839583847715</v>
      </c>
      <c r="Y335" s="73">
        <v>30.4</v>
      </c>
      <c r="Z335" s="95">
        <f t="shared" si="49"/>
        <v>86643.961228424843</v>
      </c>
      <c r="AA335" s="62">
        <v>30.4</v>
      </c>
      <c r="AB335" s="96">
        <f>IF($AA335&gt;$G$20,IF('Silo Levels'!$L$16="Pumping",((PI()*((($C$19+$G$20)-$AA335)*($O$20/($O$19/2)))^2*((($O$20+$G$20)-$AA335))/3)*$AB$29)+(((PI()*((($C$19+$G$20)-$AA335)*($O$20/($O$19/2)))^2*(((($C$19+$G$20)-$AA335)*($O$20/($O$19/2)))*$AZ$9))/3)*$AB$29),(((PI()*((($C$19+$G$20)-$AA335)*($O$20/($O$19/2)))^2*((($O$20+$G$20)-$AA335)/3))*$AB$29)-((PI()*((($C$19+$G$20)-$AA335)*($O$20/($O$19/2)))^2*(((($C$19+$G$20)-$AA335)*($O$20/($O$19/2)))*$AZ$9)/3)*$AB$29))),IF('Silo Levels'!$L$16="Pumping",(($D$18*$AB$29)+((PI()*(($C$21/2)^2)*($G$20-$AA335))*$AB$29))+((($D$18+$H$18)/3)*$BF$9)+(((PI()*($C$21/2)^2*(($C$21/2)*$AZ$9))/3)*$AB$29),(($D$18*$AB$29)+((PI()*(($C$21/2)^2)*($G$20-$AA335))*$AB$29))+((($D$18+$H$18)/3)*$BF$9)-(((PI()*($C$21/2)^2*(($C$21/2)*$AZ$9))/3)*$AB$29)))</f>
        <v>82833.755503873632</v>
      </c>
      <c r="AC335" s="73">
        <v>30.4</v>
      </c>
      <c r="AD335" s="95">
        <f t="shared" si="51"/>
        <v>86147.786510927122</v>
      </c>
      <c r="AE335" s="62">
        <v>30.4</v>
      </c>
      <c r="AF335" s="96">
        <f>IF($AE335&gt;$G$20,IF('Silo Levels'!$L$17="Pumping",((PI()*((($C$19+$G$20)-$AE335)*($O$20/($O$19/2)))^2*((($O$20+$G$20)-$AE335))/3)*$AF$29)+(((PI()*((($C$19+$G$20)-$AE335)*($O$20/($O$19/2)))^2*(((($C$19+$G$20)-$AE335)*($O$20/($O$19/2)))*$AZ$10))/3)*$AF$29),(((PI()*((($C$19+$G$20)-$AE335)*($O$20/($O$19/2)))^2*((($O$20+$G$20)-$AE335)/3))*$AF$29)-((PI()*((($C$19+$G$20)-$AE335)*($O$20/($O$19/2)))^2*(((($C$19+$G$20)-$AE335)*($O$20/($O$19/2)))*$AZ$10)/3)*$AF$29))),IF('Silo Levels'!$L$17="Pumping",(($D$18*$AF$29)+((PI()*(($C$21/2)^2)*($G$20-$AE335))*$AF$29))+((($D$18+$H$18)/3)*$BF$10)+(((PI()*($C$21/2)^2*(($C$21/2)*$AZ$10))/3)*$AF$29),(($D$18*$AF$29)+((PI()*(($C$21/2)^2)*($G$20-$AE335))*$AF$29))+((($D$18+$H$18)/3)*$BF$10)-(((PI()*($C$21/2)^2*(($C$21/2)*$AZ$10))/3)*$AF$29)))</f>
        <v>82359.65206590126</v>
      </c>
      <c r="AG335" s="73">
        <v>30.4</v>
      </c>
      <c r="AH335" s="95">
        <f t="shared" si="50"/>
        <v>86535.76897258102</v>
      </c>
      <c r="AI335" s="62">
        <v>30.4</v>
      </c>
      <c r="AJ335" s="96">
        <f>IF($AI335&gt;$G$20,IF('Silo Levels'!$L$18="Pumping",((PI()*((($C$19+$G$20)-$AI335)*($O$20/($O$19/2)))^2*((($O$20+$G$20)-$AI335))/3)*$AJ$29)+(((PI()*((($C$19+$G$20)-$AI335)*($O$20/($O$19/2)))^2*(((($C$19+$G$20)-$AI335)*($O$20/($O$19/2)))*$AZ$11))/3)*$AJ$29),(((PI()*((($C$19+$G$20)-$AI335)*($O$20/($O$19/2)))^2*((($O$20+$G$20)-$AI335)/3))*$AJ$29)-((PI()*((($C$19+$G$20)-$AI335)*($O$20/($O$19/2)))^2*(((($C$19+$G$20)-$AI335)*($O$20/($O$19/2)))*$AZ$11)/3)*$AJ$29))),IF('Silo Levels'!$L$18="Pumping",(($D$18*$AJ$29)+((PI()*(($C$21/2)^2)*($G$20-$AI335))*$AJ$29))+((($D$18+$H$18)/3)*$BF$11)+(((PI()*($C$21/2)^2*(($C$21/2)*$AZ$11))/3)*$AJ$29),(($D$18*$AJ$29)+((PI()*(($C$21/2)^2)*($G$20-$AI335))*$AJ$29))+((($D$18+$H$18)/3)*$BF$11)-(((PI()*($C$21/2)^2*(($C$21/2)*$AZ$11))/3)*$AJ$29)))</f>
        <v>82730.375950968912</v>
      </c>
    </row>
    <row r="336" spans="1:36" x14ac:dyDescent="0.3">
      <c r="A336" s="48">
        <v>30.5</v>
      </c>
      <c r="B336" s="92">
        <f t="shared" si="37"/>
        <v>17053.886419727121</v>
      </c>
      <c r="C336" s="66">
        <v>30.5</v>
      </c>
      <c r="D336" s="67">
        <f>IF($C336&gt;$G$6,IF('Silo Levels'!$L$10="Pumping",((PI()*((($C$5+$G$6)-$C336)*($O$6/($O$5/2)))^2*((($O$6+$G$6)-$C336))/3)*$D$29)+(((PI()*((($C$5+$G$6)-$C336)*($O$6/($O$5/2)))^2*(((($C$5+$G$6)-$C336)*($O$6/($O$5/2)))*$AZ$3))/3)*$D$29),(((PI()*((($C$5+$G$6)-$C336)*($O$6/($O$5/2)))^2*((($O$6+$G$6)-$C336)/3))*$D$29)-((PI()*((($C$5+$G$6)-$C336)*($O$6/($O$5/2)))^2*(((($C$5+$G$6)-$C336)*($O$6/($O$5/2)))*$AZ$3)/3)*$D$29))),IF('Silo Levels'!$L$10="Pumping",(($D$4*$D$29)+((PI()*(($C$7/2)^2)*(G$6-$C336))*$D$29))+((($D$4+$H$4)/3)*$BG$3)+(((PI()*($C$7/2)^2*(($C$7/2)*$AZ$3))/3)*$D$29),(($D$4*$D$29)+((PI()*(($C$7/2)^2)*($G$6-$C336))*$D$29))+((($D$4+$H$4)/3)*$BG$3)-(((PI()*($C$7/2)^2*(($C$7/2)*$AZ$3))/3)*$D$29)))</f>
        <v>13998.379670020924</v>
      </c>
      <c r="E336" s="73">
        <v>30.5</v>
      </c>
      <c r="F336" s="92">
        <f t="shared" si="38"/>
        <v>14867.490724890311</v>
      </c>
      <c r="G336" s="66">
        <v>30.5</v>
      </c>
      <c r="H336" s="67">
        <f>IF($G336&gt;$G$6,IF('Silo Levels'!$L$11="Pumping",((PI()*((($C$5+$G$6)-$G336)*($O$6/($O$5/2)))^2*((($O$6+$G$6)-$G336))/3)*$H$29)+(((PI()*((($C$5+$G$6)-$G336)*($O$6/($O$5/2)))^2*(((($C$5+$G$6)-$G336)*($O$6/($O$5/2)))*$AZ$4))/3)*$H$29),(((PI()*((($C$5+$G$6)-$G336)*($O$6/($O$5/2)))^2*((($O$6+$G$6)-$G336)/3))*$H$29)-((PI()*((($C$5+$G$6)-$G336)*($O$6/($O$5/2)))^2*(((($C$5+$G$6)-$G336)*($O$6/($O$5/2)))*$AZ$4)/3)*$H$29))),IF('Silo Levels'!$L$11="Pumping",(($D$4*$H$29)+((PI()*(($C$7/2)^2)*(G$6-$G336))*$H$29))+((($D$4+$H$4)/3)*$BG$4)+(((PI()*($C$7/2)^2*(($C$7/2)*$AZ$4))/3)*$H$29),(($D$4*$H$29)+((PI()*(($C$7/2)^2)*($G$6-$G336))*$H$29))+((($D$4+$H$4)/3)*$BG$4)-(((PI()*($C$7/2)^2*(($C$7/2)*$AZ$4))/3)*$H$29)))</f>
        <v>12203.715609761832</v>
      </c>
      <c r="I336" s="73">
        <v>30.5</v>
      </c>
      <c r="J336" s="95">
        <f t="shared" si="45"/>
        <v>164509.70497308325</v>
      </c>
      <c r="K336" s="62">
        <v>30.5</v>
      </c>
      <c r="L336" s="96">
        <f>IF($K336&gt;$G$13,IF('Silo Levels'!$L$12="Pumping",((PI()*((($C$12+$G$13)-$K336)*($O$13/($O$12/2)))^2*((($O$13+$G$13)-$K336))/3)*$L$29)+(((PI()*((($C$12+$G$13)-$K336)*($O$13/($O$12/2)))^2*(((($C$12+$G$13)-$K336)*($O$13/($O$12/2)))*$AZ$5))/3)*$L$29),(((PI()*((($C$12+$G$13)-$K336)*($O$13/($O$12/2)))^2*((($O$13+$G$13)-$K336)/3))*$L$29)-((PI()*((($C$12+$G$13)-$K336)*($O$13/($O$12/2)))^2*(((($C$12+$G$13)-$K336)*($O$13/($O$12/2)))*$AZ$5)/3)*$L$29))),IF('Silo Levels'!$L$12="Pumping",(($D$11*$L$29)+((PI()*(($C$14/2)^2)*($G$13-$K336))*$L$29))+((($D$11+$H$11)/3)*$BF$5)+(((PI()*($C$14/2)^2*(($C$14/2)*$AZ$5))/3)*$L$29),(($D$11*$L$29)+((PI()*(($C$14/2)^2)*($G$13-$K336))*$L$29))+((($D$11+$H$11)/3)*$BF$5)-(((PI()*($C$14/2)^2*(($C$14/2)*$AZ$5))/3)*$L$29)))</f>
        <v>150311.69829348382</v>
      </c>
      <c r="M336" s="73">
        <v>30.5</v>
      </c>
      <c r="N336" s="95">
        <f t="shared" si="46"/>
        <v>92416.072857060717</v>
      </c>
      <c r="O336" s="62">
        <v>30.5</v>
      </c>
      <c r="P336" s="96">
        <f>IF($O336&gt;$G$20,IF('Silo Levels'!$L$13="Pumping",((PI()*((($C$19+$G$20)-$O336)*($O$20/($O$19/2)))^2*((($O$20+$G$20)-$O336))/3)*$P$29)+(((PI()*((($C$19+$G$20)-$O336)*($O$20/($O$19/2)))^2*(((($C$19+$G$20)-$O336)*($O$20/($O$19/2)))*$AZ$6))/3)*$P$29),(((PI()*((($C$19+$G$20)-$O336)*($O$20/($O$19/2)))^2*((($O$20+$G$20)-$O336)/3))*$P$29)-((PI()*((($C$19+$G$20)-$O336)*($O$20/($O$19/2)))^2*(((($C$19+$G$20)-$O336)*($O$20/($O$19/2)))*$AZ$6)/3)*$P$29))),IF('Silo Levels'!$L$13="Pumping",(($D$18*$P$29)+((PI()*(($C$21/2)^2)*($G$20-$O336))*$P$29))+((($D$18+$H$18)/3)*$BF$6)+(((PI()*($C$21/2)^2*(($C$21/2)*$AZ$6))/3)*$P$29),(($D$18*$P$29)+((PI()*(($C$21/2)^2)*($G$20-$O336))*$P$29))+((($D$18+$H$18)/3)*$BF$6)-(((PI()*($C$21/2)^2*(($C$21/2)*$AZ$6))/3)*$P$29)))</f>
        <v>88330.871525035953</v>
      </c>
      <c r="Q336" s="73">
        <v>30.5</v>
      </c>
      <c r="R336" s="95">
        <f t="shared" si="47"/>
        <v>89928.739287540127</v>
      </c>
      <c r="S336" s="62">
        <v>30.5</v>
      </c>
      <c r="T336" s="96">
        <f>IF($S336&gt;$G$20,IF('Silo Levels'!$L$14="Pumping",((PI()*((($C$19+$G$20)-$S336)*($O$20/($O$19/2)))^2*((($O$20+$G$20)-$S336))/3)*$T$29)+(((PI()*((($C$19+$G$20)-$S336)*($O$20/($O$19/2)))^2*(((($C$19+$G$20)-$S336)*($O$20/($O$19/2)))*$AZ$7))/3)*$T$29),(((PI()*((($C$19+$G$20)-$S336)*($O$20/($O$19/2)))^2*((($O$20+$G$20)-$S336)/3))*$T$29)-((PI()*((($C$19+$G$20)-$S336)*($O$20/($O$19/2)))^2*(((($C$19+$G$20)-$S336)*($O$20/($O$19/2)))*$AZ$7)/3)*$T$29))),IF('Silo Levels'!$L$14="Pumping",(($D$18*$T$29)+((PI()*(($C$21/2)^2)*($G$20-$S336))*$T$29))+((($D$18+$H$18)/3)*$BF$7)+(((PI()*($C$21/2)^2*(($C$21/2)*$AZ$7))/3)*$T$29),(($D$18*$T$29)+((PI()*(($C$21/2)^2)*($G$20-$S336))*$T$29))+((($D$18+$H$18)/3)*$BF$7)-(((PI()*($C$21/2)^2*(($C$21/2)*$AZ$7))/3)*$T$29)))</f>
        <v>85954.677816411262</v>
      </c>
      <c r="U336" s="73">
        <v>30.5</v>
      </c>
      <c r="V336" s="95">
        <f t="shared" si="48"/>
        <v>87631.775658889208</v>
      </c>
      <c r="W336" s="62">
        <v>30.5</v>
      </c>
      <c r="X336" s="96">
        <f>IF($W336&gt;$G$20,IF('Silo Levels'!$L$15="Pumping",((PI()*((($C$19+$G$20)-$W336)*($O$20/($O$19/2)))^2*((($O$20+$G$20)-$W336))/3)*$X$29)+(((PI()*((($C$19+$G$20)-$W336)*($O$20/($O$19/2)))^2*(((($C$19+$G$20)-$W336)*($O$20/($O$19/2)))*$AZ$8))/3)*$X$29),(((PI()*((($C$19+$G$20)-$W336)*($O$20/($O$19/2)))^2*((($O$20+$G$20)-$W336)/3))*$X$29)-((PI()*((($C$19+$G$20)-$W336)*($O$20/($O$19/2)))^2*(((($C$19+$G$20)-$W336)*($O$20/($O$19/2)))*$AZ$8)/3)*$X$29))),IF('Silo Levels'!$L$15="Pumping",(($D$18*$X$29)+((PI()*(($C$21/2)^2)*($G$20-$W336))*$X$29))+((($D$18+$H$18)/3)*$BF$8)+(((PI()*($C$21/2)^2*(($C$21/2)*$AZ$8))/3)*$X$29),(($D$18*$X$29)+((PI()*(($C$21/2)^2)*($G$20-$W336))*$X$29))+((($D$18+$H$18)/3)*$BF$8)-(((PI()*($C$21/2)^2*(($C$21/2)*$AZ$8))/3)*$X$29)))</f>
        <v>83760.347876019703</v>
      </c>
      <c r="Y336" s="73">
        <v>30.5</v>
      </c>
      <c r="Z336" s="95">
        <f t="shared" si="49"/>
        <v>86261.613058156305</v>
      </c>
      <c r="AA336" s="62">
        <v>30.5</v>
      </c>
      <c r="AB336" s="96">
        <f>IF($AA336&gt;$G$20,IF('Silo Levels'!$L$16="Pumping",((PI()*((($C$19+$G$20)-$AA336)*($O$20/($O$19/2)))^2*((($O$20+$G$20)-$AA336))/3)*$AB$29)+(((PI()*((($C$19+$G$20)-$AA336)*($O$20/($O$19/2)))^2*(((($C$19+$G$20)-$AA336)*($O$20/($O$19/2)))*$AZ$9))/3)*$AB$29),(((PI()*((($C$19+$G$20)-$AA336)*($O$20/($O$19/2)))^2*((($O$20+$G$20)-$AA336)/3))*$AB$29)-((PI()*((($C$19+$G$20)-$AA336)*($O$20/($O$19/2)))^2*(((($C$19+$G$20)-$AA336)*($O$20/($O$19/2)))*$AZ$9)/3)*$AB$29))),IF('Silo Levels'!$L$16="Pumping",(($D$18*$AB$29)+((PI()*(($C$21/2)^2)*($G$20-$AA336))*$AB$29))+((($D$18+$H$18)/3)*$BF$9)+(((PI()*($C$21/2)^2*(($C$21/2)*$AZ$9))/3)*$AB$29),(($D$18*$AB$29)+((PI()*(($C$21/2)^2)*($G$20-$AA336))*$AB$29))+((($D$18+$H$18)/3)*$BF$9)-(((PI()*($C$21/2)^2*(($C$21/2)*$AZ$9))/3)*$AB$29)))</f>
        <v>82451.407333605093</v>
      </c>
      <c r="AC336" s="73">
        <v>30.5</v>
      </c>
      <c r="AD336" s="95">
        <f t="shared" si="51"/>
        <v>85767.653158952409</v>
      </c>
      <c r="AE336" s="62">
        <v>30.5</v>
      </c>
      <c r="AF336" s="96">
        <f>IF($AE336&gt;$G$20,IF('Silo Levels'!$L$17="Pumping",((PI()*((($C$19+$G$20)-$AE336)*($O$20/($O$19/2)))^2*((($O$20+$G$20)-$AE336))/3)*$AF$29)+(((PI()*((($C$19+$G$20)-$AE336)*($O$20/($O$19/2)))^2*(((($C$19+$G$20)-$AE336)*($O$20/($O$19/2)))*$AZ$10))/3)*$AF$29),(((PI()*((($C$19+$G$20)-$AE336)*($O$20/($O$19/2)))^2*((($O$20+$G$20)-$AE336)/3))*$AF$29)-((PI()*((($C$19+$G$20)-$AE336)*($O$20/($O$19/2)))^2*(((($C$19+$G$20)-$AE336)*($O$20/($O$19/2)))*$AZ$10)/3)*$AF$29))),IF('Silo Levels'!$L$17="Pumping",(($D$18*$AF$29)+((PI()*(($C$21/2)^2)*($G$20-$AE336))*$AF$29))+((($D$18+$H$18)/3)*$BF$10)+(((PI()*($C$21/2)^2*(($C$21/2)*$AZ$10))/3)*$AF$29),(($D$18*$AF$29)+((PI()*(($C$21/2)^2)*($G$20-$AE336))*$AF$29))+((($D$18+$H$18)/3)*$BF$10)-(((PI()*($C$21/2)^2*(($C$21/2)*$AZ$10))/3)*$AF$29)))</f>
        <v>81979.518713926547</v>
      </c>
      <c r="AG336" s="73">
        <v>30.5</v>
      </c>
      <c r="AH336" s="95">
        <f t="shared" si="50"/>
        <v>86153.903749506368</v>
      </c>
      <c r="AI336" s="62">
        <v>30.5</v>
      </c>
      <c r="AJ336" s="96">
        <f>IF($AI336&gt;$G$20,IF('Silo Levels'!$L$18="Pumping",((PI()*((($C$19+$G$20)-$AI336)*($O$20/($O$19/2)))^2*((($O$20+$G$20)-$AI336))/3)*$AJ$29)+(((PI()*((($C$19+$G$20)-$AI336)*($O$20/($O$19/2)))^2*(((($C$19+$G$20)-$AI336)*($O$20/($O$19/2)))*$AZ$11))/3)*$AJ$29),(((PI()*((($C$19+$G$20)-$AI336)*($O$20/($O$19/2)))^2*((($O$20+$G$20)-$AI336)/3))*$AJ$29)-((PI()*((($C$19+$G$20)-$AI336)*($O$20/($O$19/2)))^2*(((($C$19+$G$20)-$AI336)*($O$20/($O$19/2)))*$AZ$11)/3)*$AJ$29))),IF('Silo Levels'!$L$18="Pumping",(($D$18*$AJ$29)+((PI()*(($C$21/2)^2)*($G$20-$AI336))*$AJ$29))+((($D$18+$H$18)/3)*$BF$11)+(((PI()*($C$21/2)^2*(($C$21/2)*$AZ$11))/3)*$AJ$29),(($D$18*$AJ$29)+((PI()*(($C$21/2)^2)*($G$20-$AI336))*$AJ$29))+((($D$18+$H$18)/3)*$BF$11)-(((PI()*($C$21/2)^2*(($C$21/2)*$AZ$11))/3)*$AJ$29)))</f>
        <v>82348.51072789426</v>
      </c>
    </row>
    <row r="337" spans="1:36" x14ac:dyDescent="0.3">
      <c r="A337" s="48">
        <v>30.6</v>
      </c>
      <c r="B337" s="92">
        <f t="shared" si="37"/>
        <v>16615.864546200293</v>
      </c>
      <c r="C337" s="66">
        <v>30.6</v>
      </c>
      <c r="D337" s="67">
        <f>IF($C337&gt;$G$6,IF('Silo Levels'!$L$10="Pumping",((PI()*((($C$5+$G$6)-$C337)*($O$6/($O$5/2)))^2*((($O$6+$G$6)-$C337))/3)*$D$29)+(((PI()*((($C$5+$G$6)-$C337)*($O$6/($O$5/2)))^2*(((($C$5+$G$6)-$C337)*($O$6/($O$5/2)))*$AZ$3))/3)*$D$29),(((PI()*((($C$5+$G$6)-$C337)*($O$6/($O$5/2)))^2*((($O$6+$G$6)-$C337)/3))*$D$29)-((PI()*((($C$5+$G$6)-$C337)*($O$6/($O$5/2)))^2*(((($C$5+$G$6)-$C337)*($O$6/($O$5/2)))*$AZ$3)/3)*$D$29))),IF('Silo Levels'!$L$10="Pumping",(($D$4*$D$29)+((PI()*(($C$7/2)^2)*(G$6-$C337))*$D$29))+((($D$4+$H$4)/3)*$BG$3)+(((PI()*($C$7/2)^2*(($C$7/2)*$AZ$3))/3)*$D$29),(($D$4*$D$29)+((PI()*(($C$7/2)^2)*($G$6-$C337))*$D$29))+((($D$4+$H$4)/3)*$BG$3)-(((PI()*($C$7/2)^2*(($C$7/2)*$AZ$3))/3)*$D$29)))</f>
        <v>13560.357796494096</v>
      </c>
      <c r="E337" s="73">
        <v>30.6</v>
      </c>
      <c r="F337" s="92">
        <f t="shared" si="38"/>
        <v>14485.625501815641</v>
      </c>
      <c r="G337" s="66">
        <v>30.6</v>
      </c>
      <c r="H337" s="67">
        <f>IF($G337&gt;$G$6,IF('Silo Levels'!$L$11="Pumping",((PI()*((($C$5+$G$6)-$G337)*($O$6/($O$5/2)))^2*((($O$6+$G$6)-$G337))/3)*$H$29)+(((PI()*((($C$5+$G$6)-$G337)*($O$6/($O$5/2)))^2*(((($C$5+$G$6)-$G337)*($O$6/($O$5/2)))*$AZ$4))/3)*$H$29),(((PI()*((($C$5+$G$6)-$G337)*($O$6/($O$5/2)))^2*((($O$6+$G$6)-$G337)/3))*$H$29)-((PI()*((($C$5+$G$6)-$G337)*($O$6/($O$5/2)))^2*(((($C$5+$G$6)-$G337)*($O$6/($O$5/2)))*$AZ$4)/3)*$H$29))),IF('Silo Levels'!$L$11="Pumping",(($D$4*$H$29)+((PI()*(($C$7/2)^2)*(G$6-$G337))*$H$29))+((($D$4+$H$4)/3)*$BG$4)+(((PI()*($C$7/2)^2*(($C$7/2)*$AZ$4))/3)*$H$29),(($D$4*$H$29)+((PI()*(($C$7/2)^2)*($G$6-$G337))*$H$29))+((($D$4+$H$4)/3)*$BG$4)-(((PI()*($C$7/2)^2*(($C$7/2)*$AZ$4))/3)*$H$29)))</f>
        <v>11821.850386687162</v>
      </c>
      <c r="I337" s="73">
        <v>30.6</v>
      </c>
      <c r="J337" s="95">
        <f t="shared" si="45"/>
        <v>163590.74013945219</v>
      </c>
      <c r="K337" s="62">
        <v>30.6</v>
      </c>
      <c r="L337" s="96">
        <f>IF($K337&gt;$G$13,IF('Silo Levels'!$L$12="Pumping",((PI()*((($C$12+$G$13)-$K337)*($O$13/($O$12/2)))^2*((($O$13+$G$13)-$K337))/3)*$L$29)+(((PI()*((($C$12+$G$13)-$K337)*($O$13/($O$12/2)))^2*(((($C$12+$G$13)-$K337)*($O$13/($O$12/2)))*$AZ$5))/3)*$L$29),(((PI()*((($C$12+$G$13)-$K337)*($O$13/($O$12/2)))^2*((($O$13+$G$13)-$K337)/3))*$L$29)-((PI()*((($C$12+$G$13)-$K337)*($O$13/($O$12/2)))^2*(((($C$12+$G$13)-$K337)*($O$13/($O$12/2)))*$AZ$5)/3)*$L$29))),IF('Silo Levels'!$L$12="Pumping",(($D$11*$L$29)+((PI()*(($C$14/2)^2)*($G$13-$K337))*$L$29))+((($D$11+$H$11)/3)*$BF$5)+(((PI()*($C$14/2)^2*(($C$14/2)*$AZ$5))/3)*$L$29),(($D$11*$L$29)+((PI()*(($C$14/2)^2)*($G$13-$K337))*$L$29))+((($D$11+$H$11)/3)*$BF$5)-(((PI()*($C$14/2)^2*(($C$14/2)*$AZ$5))/3)*$L$29)))</f>
        <v>149392.73345985275</v>
      </c>
      <c r="M337" s="73">
        <v>30.6</v>
      </c>
      <c r="N337" s="95">
        <f t="shared" si="46"/>
        <v>92006.129308759962</v>
      </c>
      <c r="O337" s="62">
        <v>30.6</v>
      </c>
      <c r="P337" s="96">
        <f>IF($O337&gt;$G$20,IF('Silo Levels'!$L$13="Pumping",((PI()*((($C$19+$G$20)-$O337)*($O$20/($O$19/2)))^2*((($O$20+$G$20)-$O337))/3)*$P$29)+(((PI()*((($C$19+$G$20)-$O337)*($O$20/($O$19/2)))^2*(((($C$19+$G$20)-$O337)*($O$20/($O$19/2)))*$AZ$6))/3)*$P$29),(((PI()*((($C$19+$G$20)-$O337)*($O$20/($O$19/2)))^2*((($O$20+$G$20)-$O337)/3))*$P$29)-((PI()*((($C$19+$G$20)-$O337)*($O$20/($O$19/2)))^2*(((($C$19+$G$20)-$O337)*($O$20/($O$19/2)))*$AZ$6)/3)*$P$29))),IF('Silo Levels'!$L$13="Pumping",(($D$18*$P$29)+((PI()*(($C$21/2)^2)*($G$20-$O337))*$P$29))+((($D$18+$H$18)/3)*$BF$6)+(((PI()*($C$21/2)^2*(($C$21/2)*$AZ$6))/3)*$P$29),(($D$18*$P$29)+((PI()*(($C$21/2)^2)*($G$20-$O337))*$P$29))+((($D$18+$H$18)/3)*$BF$6)-(((PI()*($C$21/2)^2*(($C$21/2)*$AZ$6))/3)*$P$29)))</f>
        <v>87920.927976735198</v>
      </c>
      <c r="Q337" s="73">
        <v>30.6</v>
      </c>
      <c r="R337" s="95">
        <f t="shared" si="47"/>
        <v>89529.948450019176</v>
      </c>
      <c r="S337" s="62">
        <v>30.6</v>
      </c>
      <c r="T337" s="96">
        <f>IF($S337&gt;$G$20,IF('Silo Levels'!$L$14="Pumping",((PI()*((($C$19+$G$20)-$S337)*($O$20/($O$19/2)))^2*((($O$20+$G$20)-$S337))/3)*$T$29)+(((PI()*((($C$19+$G$20)-$S337)*($O$20/($O$19/2)))^2*(((($C$19+$G$20)-$S337)*($O$20/($O$19/2)))*$AZ$7))/3)*$T$29),(((PI()*((($C$19+$G$20)-$S337)*($O$20/($O$19/2)))^2*((($O$20+$G$20)-$S337)/3))*$T$29)-((PI()*((($C$19+$G$20)-$S337)*($O$20/($O$19/2)))^2*(((($C$19+$G$20)-$S337)*($O$20/($O$19/2)))*$AZ$7)/3)*$T$29))),IF('Silo Levels'!$L$14="Pumping",(($D$18*$T$29)+((PI()*(($C$21/2)^2)*($G$20-$S337))*$T$29))+((($D$18+$H$18)/3)*$BF$7)+(((PI()*($C$21/2)^2*(($C$21/2)*$AZ$7))/3)*$T$29),(($D$18*$T$29)+((PI()*(($C$21/2)^2)*($G$20-$S337))*$T$29))+((($D$18+$H$18)/3)*$BF$7)-(((PI()*($C$21/2)^2*(($C$21/2)*$AZ$7))/3)*$T$29)))</f>
        <v>85555.88697889031</v>
      </c>
      <c r="U337" s="73">
        <v>30.6</v>
      </c>
      <c r="V337" s="95">
        <f t="shared" si="48"/>
        <v>87243.283951061181</v>
      </c>
      <c r="W337" s="62">
        <v>30.6</v>
      </c>
      <c r="X337" s="96">
        <f>IF($W337&gt;$G$20,IF('Silo Levels'!$L$15="Pumping",((PI()*((($C$19+$G$20)-$W337)*($O$20/($O$19/2)))^2*((($O$20+$G$20)-$W337))/3)*$X$29)+(((PI()*((($C$19+$G$20)-$W337)*($O$20/($O$19/2)))^2*(((($C$19+$G$20)-$W337)*($O$20/($O$19/2)))*$AZ$8))/3)*$X$29),(((PI()*((($C$19+$G$20)-$W337)*($O$20/($O$19/2)))^2*((($O$20+$G$20)-$W337)/3))*$X$29)-((PI()*((($C$19+$G$20)-$W337)*($O$20/($O$19/2)))^2*(((($C$19+$G$20)-$W337)*($O$20/($O$19/2)))*$AZ$8)/3)*$X$29))),IF('Silo Levels'!$L$15="Pumping",(($D$18*$X$29)+((PI()*(($C$21/2)^2)*($G$20-$W337))*$X$29))+((($D$18+$H$18)/3)*$BF$8)+(((PI()*($C$21/2)^2*(($C$21/2)*$AZ$8))/3)*$X$29),(($D$18*$X$29)+((PI()*(($C$21/2)^2)*($G$20-$W337))*$X$29))+((($D$18+$H$18)/3)*$BF$8)-(((PI()*($C$21/2)^2*(($C$21/2)*$AZ$8))/3)*$X$29)))</f>
        <v>83371.856168191676</v>
      </c>
      <c r="Y337" s="73">
        <v>30.6</v>
      </c>
      <c r="Z337" s="95">
        <f t="shared" si="49"/>
        <v>85879.264887887737</v>
      </c>
      <c r="AA337" s="62">
        <v>30.6</v>
      </c>
      <c r="AB337" s="96">
        <f>IF($AA337&gt;$G$20,IF('Silo Levels'!$L$16="Pumping",((PI()*((($C$19+$G$20)-$AA337)*($O$20/($O$19/2)))^2*((($O$20+$G$20)-$AA337))/3)*$AB$29)+(((PI()*((($C$19+$G$20)-$AA337)*($O$20/($O$19/2)))^2*(((($C$19+$G$20)-$AA337)*($O$20/($O$19/2)))*$AZ$9))/3)*$AB$29),(((PI()*((($C$19+$G$20)-$AA337)*($O$20/($O$19/2)))^2*((($O$20+$G$20)-$AA337)/3))*$AB$29)-((PI()*((($C$19+$G$20)-$AA337)*($O$20/($O$19/2)))^2*(((($C$19+$G$20)-$AA337)*($O$20/($O$19/2)))*$AZ$9)/3)*$AB$29))),IF('Silo Levels'!$L$16="Pumping",(($D$18*$AB$29)+((PI()*(($C$21/2)^2)*($G$20-$AA337))*$AB$29))+((($D$18+$H$18)/3)*$BF$9)+(((PI()*($C$21/2)^2*(($C$21/2)*$AZ$9))/3)*$AB$29),(($D$18*$AB$29)+((PI()*(($C$21/2)^2)*($G$20-$AA337))*$AB$29))+((($D$18+$H$18)/3)*$BF$9)-(((PI()*($C$21/2)^2*(($C$21/2)*$AZ$9))/3)*$AB$29)))</f>
        <v>82069.059163336526</v>
      </c>
      <c r="AC337" s="73">
        <v>30.6</v>
      </c>
      <c r="AD337" s="95">
        <f t="shared" si="51"/>
        <v>85387.519806977682</v>
      </c>
      <c r="AE337" s="62">
        <v>30.6</v>
      </c>
      <c r="AF337" s="96">
        <f>IF($AE337&gt;$G$20,IF('Silo Levels'!$L$17="Pumping",((PI()*((($C$19+$G$20)-$AE337)*($O$20/($O$19/2)))^2*((($O$20+$G$20)-$AE337))/3)*$AF$29)+(((PI()*((($C$19+$G$20)-$AE337)*($O$20/($O$19/2)))^2*(((($C$19+$G$20)-$AE337)*($O$20/($O$19/2)))*$AZ$10))/3)*$AF$29),(((PI()*((($C$19+$G$20)-$AE337)*($O$20/($O$19/2)))^2*((($O$20+$G$20)-$AE337)/3))*$AF$29)-((PI()*((($C$19+$G$20)-$AE337)*($O$20/($O$19/2)))^2*(((($C$19+$G$20)-$AE337)*($O$20/($O$19/2)))*$AZ$10)/3)*$AF$29))),IF('Silo Levels'!$L$17="Pumping",(($D$18*$AF$29)+((PI()*(($C$21/2)^2)*($G$20-$AE337))*$AF$29))+((($D$18+$H$18)/3)*$BF$10)+(((PI()*($C$21/2)^2*(($C$21/2)*$AZ$10))/3)*$AF$29),(($D$18*$AF$29)+((PI()*(($C$21/2)^2)*($G$20-$AE337))*$AF$29))+((($D$18+$H$18)/3)*$BF$10)-(((PI()*($C$21/2)^2*(($C$21/2)*$AZ$10))/3)*$AF$29)))</f>
        <v>81599.38536195182</v>
      </c>
      <c r="AG337" s="73">
        <v>30.6</v>
      </c>
      <c r="AH337" s="95">
        <f t="shared" si="50"/>
        <v>85772.038526431686</v>
      </c>
      <c r="AI337" s="62">
        <v>30.6</v>
      </c>
      <c r="AJ337" s="96">
        <f>IF($AI337&gt;$G$20,IF('Silo Levels'!$L$18="Pumping",((PI()*((($C$19+$G$20)-$AI337)*($O$20/($O$19/2)))^2*((($O$20+$G$20)-$AI337))/3)*$AJ$29)+(((PI()*((($C$19+$G$20)-$AI337)*($O$20/($O$19/2)))^2*(((($C$19+$G$20)-$AI337)*($O$20/($O$19/2)))*$AZ$11))/3)*$AJ$29),(((PI()*((($C$19+$G$20)-$AI337)*($O$20/($O$19/2)))^2*((($O$20+$G$20)-$AI337)/3))*$AJ$29)-((PI()*((($C$19+$G$20)-$AI337)*($O$20/($O$19/2)))^2*(((($C$19+$G$20)-$AI337)*($O$20/($O$19/2)))*$AZ$11)/3)*$AJ$29))),IF('Silo Levels'!$L$18="Pumping",(($D$18*$AJ$29)+((PI()*(($C$21/2)^2)*($G$20-$AI337))*$AJ$29))+((($D$18+$H$18)/3)*$BF$11)+(((PI()*($C$21/2)^2*(($C$21/2)*$AZ$11))/3)*$AJ$29),(($D$18*$AJ$29)+((PI()*(($C$21/2)^2)*($G$20-$AI337))*$AJ$29))+((($D$18+$H$18)/3)*$BF$11)-(((PI()*($C$21/2)^2*(($C$21/2)*$AZ$11))/3)*$AJ$29)))</f>
        <v>81966.645504819578</v>
      </c>
    </row>
    <row r="338" spans="1:36" x14ac:dyDescent="0.3">
      <c r="A338" s="48">
        <v>30.7</v>
      </c>
      <c r="B338" s="92">
        <f t="shared" si="37"/>
        <v>16177.842672673482</v>
      </c>
      <c r="C338" s="66">
        <v>30.7</v>
      </c>
      <c r="D338" s="67">
        <f>IF($C338&gt;$G$6,IF('Silo Levels'!$L$10="Pumping",((PI()*((($C$5+$G$6)-$C338)*($O$6/($O$5/2)))^2*((($O$6+$G$6)-$C338))/3)*$D$29)+(((PI()*((($C$5+$G$6)-$C338)*($O$6/($O$5/2)))^2*(((($C$5+$G$6)-$C338)*($O$6/($O$5/2)))*$AZ$3))/3)*$D$29),(((PI()*((($C$5+$G$6)-$C338)*($O$6/($O$5/2)))^2*((($O$6+$G$6)-$C338)/3))*$D$29)-((PI()*((($C$5+$G$6)-$C338)*($O$6/($O$5/2)))^2*(((($C$5+$G$6)-$C338)*($O$6/($O$5/2)))*$AZ$3)/3)*$D$29))),IF('Silo Levels'!$L$10="Pumping",(($D$4*$D$29)+((PI()*(($C$7/2)^2)*(G$6-$C338))*$D$29))+((($D$4+$H$4)/3)*$BG$3)+(((PI()*($C$7/2)^2*(($C$7/2)*$AZ$3))/3)*$D$29),(($D$4*$D$29)+((PI()*(($C$7/2)^2)*($G$6-$C338))*$D$29))+((($D$4+$H$4)/3)*$BG$3)-(((PI()*($C$7/2)^2*(($C$7/2)*$AZ$3))/3)*$D$29)))</f>
        <v>13122.335922967286</v>
      </c>
      <c r="E338" s="73">
        <v>30.7</v>
      </c>
      <c r="F338" s="92">
        <f t="shared" si="38"/>
        <v>14103.760278740983</v>
      </c>
      <c r="G338" s="66">
        <v>30.7</v>
      </c>
      <c r="H338" s="67">
        <f>IF($G338&gt;$G$6,IF('Silo Levels'!$L$11="Pumping",((PI()*((($C$5+$G$6)-$G338)*($O$6/($O$5/2)))^2*((($O$6+$G$6)-$G338))/3)*$H$29)+(((PI()*((($C$5+$G$6)-$G338)*($O$6/($O$5/2)))^2*(((($C$5+$G$6)-$G338)*($O$6/($O$5/2)))*$AZ$4))/3)*$H$29),(((PI()*((($C$5+$G$6)-$G338)*($O$6/($O$5/2)))^2*((($O$6+$G$6)-$G338)/3))*$H$29)-((PI()*((($C$5+$G$6)-$G338)*($O$6/($O$5/2)))^2*(((($C$5+$G$6)-$G338)*($O$6/($O$5/2)))*$AZ$4)/3)*$H$29))),IF('Silo Levels'!$L$11="Pumping",(($D$4*$H$29)+((PI()*(($C$7/2)^2)*(G$6-$G338))*$H$29))+((($D$4+$H$4)/3)*$BG$4)+(((PI()*($C$7/2)^2*(($C$7/2)*$AZ$4))/3)*$H$29),(($D$4*$H$29)+((PI()*(($C$7/2)^2)*($G$6-$G338))*$H$29))+((($D$4+$H$4)/3)*$BG$4)-(((PI()*($C$7/2)^2*(($C$7/2)*$AZ$4))/3)*$H$29)))</f>
        <v>11439.985163612504</v>
      </c>
      <c r="I338" s="73">
        <v>30.7</v>
      </c>
      <c r="J338" s="95">
        <f t="shared" si="45"/>
        <v>162671.77530582118</v>
      </c>
      <c r="K338" s="62">
        <v>30.7</v>
      </c>
      <c r="L338" s="96">
        <f>IF($K338&gt;$G$13,IF('Silo Levels'!$L$12="Pumping",((PI()*((($C$12+$G$13)-$K338)*($O$13/($O$12/2)))^2*((($O$13+$G$13)-$K338))/3)*$L$29)+(((PI()*((($C$12+$G$13)-$K338)*($O$13/($O$12/2)))^2*(((($C$12+$G$13)-$K338)*($O$13/($O$12/2)))*$AZ$5))/3)*$L$29),(((PI()*((($C$12+$G$13)-$K338)*($O$13/($O$12/2)))^2*((($O$13+$G$13)-$K338)/3))*$L$29)-((PI()*((($C$12+$G$13)-$K338)*($O$13/($O$12/2)))^2*(((($C$12+$G$13)-$K338)*($O$13/($O$12/2)))*$AZ$5)/3)*$L$29))),IF('Silo Levels'!$L$12="Pumping",(($D$11*$L$29)+((PI()*(($C$14/2)^2)*($G$13-$K338))*$L$29))+((($D$11+$H$11)/3)*$BF$5)+(((PI()*($C$14/2)^2*(($C$14/2)*$AZ$5))/3)*$L$29),(($D$11*$L$29)+((PI()*(($C$14/2)^2)*($G$13-$K338))*$L$29))+((($D$11+$H$11)/3)*$BF$5)-(((PI()*($C$14/2)^2*(($C$14/2)*$AZ$5))/3)*$L$29)))</f>
        <v>148473.76862622175</v>
      </c>
      <c r="M338" s="73">
        <v>30.7</v>
      </c>
      <c r="N338" s="95">
        <f t="shared" si="46"/>
        <v>91596.185760459222</v>
      </c>
      <c r="O338" s="62">
        <v>30.7</v>
      </c>
      <c r="P338" s="96">
        <f>IF($O338&gt;$G$20,IF('Silo Levels'!$L$13="Pumping",((PI()*((($C$19+$G$20)-$O338)*($O$20/($O$19/2)))^2*((($O$20+$G$20)-$O338))/3)*$P$29)+(((PI()*((($C$19+$G$20)-$O338)*($O$20/($O$19/2)))^2*(((($C$19+$G$20)-$O338)*($O$20/($O$19/2)))*$AZ$6))/3)*$P$29),(((PI()*((($C$19+$G$20)-$O338)*($O$20/($O$19/2)))^2*((($O$20+$G$20)-$O338)/3))*$P$29)-((PI()*((($C$19+$G$20)-$O338)*($O$20/($O$19/2)))^2*(((($C$19+$G$20)-$O338)*($O$20/($O$19/2)))*$AZ$6)/3)*$P$29))),IF('Silo Levels'!$L$13="Pumping",(($D$18*$P$29)+((PI()*(($C$21/2)^2)*($G$20-$O338))*$P$29))+((($D$18+$H$18)/3)*$BF$6)+(((PI()*($C$21/2)^2*(($C$21/2)*$AZ$6))/3)*$P$29),(($D$18*$P$29)+((PI()*(($C$21/2)^2)*($G$20-$O338))*$P$29))+((($D$18+$H$18)/3)*$BF$6)-(((PI()*($C$21/2)^2*(($C$21/2)*$AZ$6))/3)*$P$29)))</f>
        <v>87510.984428434458</v>
      </c>
      <c r="Q338" s="73">
        <v>30.7</v>
      </c>
      <c r="R338" s="95">
        <f t="shared" si="47"/>
        <v>89131.157612498238</v>
      </c>
      <c r="S338" s="62">
        <v>30.7</v>
      </c>
      <c r="T338" s="96">
        <f>IF($S338&gt;$G$20,IF('Silo Levels'!$L$14="Pumping",((PI()*((($C$19+$G$20)-$S338)*($O$20/($O$19/2)))^2*((($O$20+$G$20)-$S338))/3)*$T$29)+(((PI()*((($C$19+$G$20)-$S338)*($O$20/($O$19/2)))^2*(((($C$19+$G$20)-$S338)*($O$20/($O$19/2)))*$AZ$7))/3)*$T$29),(((PI()*((($C$19+$G$20)-$S338)*($O$20/($O$19/2)))^2*((($O$20+$G$20)-$S338)/3))*$T$29)-((PI()*((($C$19+$G$20)-$S338)*($O$20/($O$19/2)))^2*(((($C$19+$G$20)-$S338)*($O$20/($O$19/2)))*$AZ$7)/3)*$T$29))),IF('Silo Levels'!$L$14="Pumping",(($D$18*$T$29)+((PI()*(($C$21/2)^2)*($G$20-$S338))*$T$29))+((($D$18+$H$18)/3)*$BF$7)+(((PI()*($C$21/2)^2*(($C$21/2)*$AZ$7))/3)*$T$29),(($D$18*$T$29)+((PI()*(($C$21/2)^2)*($G$20-$S338))*$T$29))+((($D$18+$H$18)/3)*$BF$7)-(((PI()*($C$21/2)^2*(($C$21/2)*$AZ$7))/3)*$T$29)))</f>
        <v>85157.096141369373</v>
      </c>
      <c r="U338" s="73">
        <v>30.7</v>
      </c>
      <c r="V338" s="95">
        <f t="shared" si="48"/>
        <v>86854.792243233169</v>
      </c>
      <c r="W338" s="62">
        <v>30.7</v>
      </c>
      <c r="X338" s="96">
        <f>IF($W338&gt;$G$20,IF('Silo Levels'!$L$15="Pumping",((PI()*((($C$19+$G$20)-$W338)*($O$20/($O$19/2)))^2*((($O$20+$G$20)-$W338))/3)*$X$29)+(((PI()*((($C$19+$G$20)-$W338)*($O$20/($O$19/2)))^2*(((($C$19+$G$20)-$W338)*($O$20/($O$19/2)))*$AZ$8))/3)*$X$29),(((PI()*((($C$19+$G$20)-$W338)*($O$20/($O$19/2)))^2*((($O$20+$G$20)-$W338)/3))*$X$29)-((PI()*((($C$19+$G$20)-$W338)*($O$20/($O$19/2)))^2*(((($C$19+$G$20)-$W338)*($O$20/($O$19/2)))*$AZ$8)/3)*$X$29))),IF('Silo Levels'!$L$15="Pumping",(($D$18*$X$29)+((PI()*(($C$21/2)^2)*($G$20-$W338))*$X$29))+((($D$18+$H$18)/3)*$BF$8)+(((PI()*($C$21/2)^2*(($C$21/2)*$AZ$8))/3)*$X$29),(($D$18*$X$29)+((PI()*(($C$21/2)^2)*($G$20-$W338))*$X$29))+((($D$18+$H$18)/3)*$BF$8)-(((PI()*($C$21/2)^2*(($C$21/2)*$AZ$8))/3)*$X$29)))</f>
        <v>82983.364460363664</v>
      </c>
      <c r="Y338" s="73">
        <v>30.7</v>
      </c>
      <c r="Z338" s="95">
        <f t="shared" si="49"/>
        <v>85496.916717619199</v>
      </c>
      <c r="AA338" s="62">
        <v>30.7</v>
      </c>
      <c r="AB338" s="96">
        <f>IF($AA338&gt;$G$20,IF('Silo Levels'!$L$16="Pumping",((PI()*((($C$19+$G$20)-$AA338)*($O$20/($O$19/2)))^2*((($O$20+$G$20)-$AA338))/3)*$AB$29)+(((PI()*((($C$19+$G$20)-$AA338)*($O$20/($O$19/2)))^2*(((($C$19+$G$20)-$AA338)*($O$20/($O$19/2)))*$AZ$9))/3)*$AB$29),(((PI()*((($C$19+$G$20)-$AA338)*($O$20/($O$19/2)))^2*((($O$20+$G$20)-$AA338)/3))*$AB$29)-((PI()*((($C$19+$G$20)-$AA338)*($O$20/($O$19/2)))^2*(((($C$19+$G$20)-$AA338)*($O$20/($O$19/2)))*$AZ$9)/3)*$AB$29))),IF('Silo Levels'!$L$16="Pumping",(($D$18*$AB$29)+((PI()*(($C$21/2)^2)*($G$20-$AA338))*$AB$29))+((($D$18+$H$18)/3)*$BF$9)+(((PI()*($C$21/2)^2*(($C$21/2)*$AZ$9))/3)*$AB$29),(($D$18*$AB$29)+((PI()*(($C$21/2)^2)*($G$20-$AA338))*$AB$29))+((($D$18+$H$18)/3)*$BF$9)-(((PI()*($C$21/2)^2*(($C$21/2)*$AZ$9))/3)*$AB$29)))</f>
        <v>81686.710993067987</v>
      </c>
      <c r="AC338" s="73">
        <v>30.7</v>
      </c>
      <c r="AD338" s="95">
        <f t="shared" si="51"/>
        <v>85007.386455002968</v>
      </c>
      <c r="AE338" s="62">
        <v>30.7</v>
      </c>
      <c r="AF338" s="96">
        <f>IF($AE338&gt;$G$20,IF('Silo Levels'!$L$17="Pumping",((PI()*((($C$19+$G$20)-$AE338)*($O$20/($O$19/2)))^2*((($O$20+$G$20)-$AE338))/3)*$AF$29)+(((PI()*((($C$19+$G$20)-$AE338)*($O$20/($O$19/2)))^2*(((($C$19+$G$20)-$AE338)*($O$20/($O$19/2)))*$AZ$10))/3)*$AF$29),(((PI()*((($C$19+$G$20)-$AE338)*($O$20/($O$19/2)))^2*((($O$20+$G$20)-$AE338)/3))*$AF$29)-((PI()*((($C$19+$G$20)-$AE338)*($O$20/($O$19/2)))^2*(((($C$19+$G$20)-$AE338)*($O$20/($O$19/2)))*$AZ$10)/3)*$AF$29))),IF('Silo Levels'!$L$17="Pumping",(($D$18*$AF$29)+((PI()*(($C$21/2)^2)*($G$20-$AE338))*$AF$29))+((($D$18+$H$18)/3)*$BF$10)+(((PI()*($C$21/2)^2*(($C$21/2)*$AZ$10))/3)*$AF$29),(($D$18*$AF$29)+((PI()*(($C$21/2)^2)*($G$20-$AE338))*$AF$29))+((($D$18+$H$18)/3)*$BF$10)-(((PI()*($C$21/2)^2*(($C$21/2)*$AZ$10))/3)*$AF$29)))</f>
        <v>81219.252009977106</v>
      </c>
      <c r="AG338" s="73">
        <v>30.7</v>
      </c>
      <c r="AH338" s="95">
        <f t="shared" si="50"/>
        <v>85390.173303357034</v>
      </c>
      <c r="AI338" s="62">
        <v>30.7</v>
      </c>
      <c r="AJ338" s="96">
        <f>IF($AI338&gt;$G$20,IF('Silo Levels'!$L$18="Pumping",((PI()*((($C$19+$G$20)-$AI338)*($O$20/($O$19/2)))^2*((($O$20+$G$20)-$AI338))/3)*$AJ$29)+(((PI()*((($C$19+$G$20)-$AI338)*($O$20/($O$19/2)))^2*(((($C$19+$G$20)-$AI338)*($O$20/($O$19/2)))*$AZ$11))/3)*$AJ$29),(((PI()*((($C$19+$G$20)-$AI338)*($O$20/($O$19/2)))^2*((($O$20+$G$20)-$AI338)/3))*$AJ$29)-((PI()*((($C$19+$G$20)-$AI338)*($O$20/($O$19/2)))^2*(((($C$19+$G$20)-$AI338)*($O$20/($O$19/2)))*$AZ$11)/3)*$AJ$29))),IF('Silo Levels'!$L$18="Pumping",(($D$18*$AJ$29)+((PI()*(($C$21/2)^2)*($G$20-$AI338))*$AJ$29))+((($D$18+$H$18)/3)*$BF$11)+(((PI()*($C$21/2)^2*(($C$21/2)*$AZ$11))/3)*$AJ$29),(($D$18*$AJ$29)+((PI()*(($C$21/2)^2)*($G$20-$AI338))*$AJ$29))+((($D$18+$H$18)/3)*$BF$11)-(((PI()*($C$21/2)^2*(($C$21/2)*$AZ$11))/3)*$AJ$29)))</f>
        <v>81584.780281744926</v>
      </c>
    </row>
    <row r="339" spans="1:36" x14ac:dyDescent="0.3">
      <c r="A339" s="48">
        <v>30.8</v>
      </c>
      <c r="B339" s="92">
        <f t="shared" si="37"/>
        <v>15739.820799146652</v>
      </c>
      <c r="C339" s="66">
        <v>30.8</v>
      </c>
      <c r="D339" s="67">
        <f>IF($C339&gt;$G$6,IF('Silo Levels'!$L$10="Pumping",((PI()*((($C$5+$G$6)-$C339)*($O$6/($O$5/2)))^2*((($O$6+$G$6)-$C339))/3)*$D$29)+(((PI()*((($C$5+$G$6)-$C339)*($O$6/($O$5/2)))^2*(((($C$5+$G$6)-$C339)*($O$6/($O$5/2)))*$AZ$3))/3)*$D$29),(((PI()*((($C$5+$G$6)-$C339)*($O$6/($O$5/2)))^2*((($O$6+$G$6)-$C339)/3))*$D$29)-((PI()*((($C$5+$G$6)-$C339)*($O$6/($O$5/2)))^2*(((($C$5+$G$6)-$C339)*($O$6/($O$5/2)))*$AZ$3)/3)*$D$29))),IF('Silo Levels'!$L$10="Pumping",(($D$4*$D$29)+((PI()*(($C$7/2)^2)*(G$6-$C339))*$D$29))+((($D$4+$H$4)/3)*$BG$3)+(((PI()*($C$7/2)^2*(($C$7/2)*$AZ$3))/3)*$D$29),(($D$4*$D$29)+((PI()*(($C$7/2)^2)*($G$6-$C339))*$D$29))+((($D$4+$H$4)/3)*$BG$3)-(((PI()*($C$7/2)^2*(($C$7/2)*$AZ$3))/3)*$D$29)))</f>
        <v>12684.314049440454</v>
      </c>
      <c r="E339" s="73">
        <v>30.8</v>
      </c>
      <c r="F339" s="92">
        <f t="shared" si="38"/>
        <v>13721.895055666313</v>
      </c>
      <c r="G339" s="66">
        <v>30.8</v>
      </c>
      <c r="H339" s="67">
        <f>IF($G339&gt;$G$6,IF('Silo Levels'!$L$11="Pumping",((PI()*((($C$5+$G$6)-$G339)*($O$6/($O$5/2)))^2*((($O$6+$G$6)-$G339))/3)*$H$29)+(((PI()*((($C$5+$G$6)-$G339)*($O$6/($O$5/2)))^2*(((($C$5+$G$6)-$G339)*($O$6/($O$5/2)))*$AZ$4))/3)*$H$29),(((PI()*((($C$5+$G$6)-$G339)*($O$6/($O$5/2)))^2*((($O$6+$G$6)-$G339)/3))*$H$29)-((PI()*((($C$5+$G$6)-$G339)*($O$6/($O$5/2)))^2*(((($C$5+$G$6)-$G339)*($O$6/($O$5/2)))*$AZ$4)/3)*$H$29))),IF('Silo Levels'!$L$11="Pumping",(($D$4*$H$29)+((PI()*(($C$7/2)^2)*(G$6-$G339))*$H$29))+((($D$4+$H$4)/3)*$BG$4)+(((PI()*($C$7/2)^2*(($C$7/2)*$AZ$4))/3)*$H$29),(($D$4*$H$29)+((PI()*(($C$7/2)^2)*($G$6-$G339))*$H$29))+((($D$4+$H$4)/3)*$BG$4)-(((PI()*($C$7/2)^2*(($C$7/2)*$AZ$4))/3)*$H$29)))</f>
        <v>11058.119940537834</v>
      </c>
      <c r="I339" s="73">
        <v>30.8</v>
      </c>
      <c r="J339" s="95">
        <f t="shared" si="45"/>
        <v>161752.81047219012</v>
      </c>
      <c r="K339" s="62">
        <v>30.8</v>
      </c>
      <c r="L339" s="96">
        <f>IF($K339&gt;$G$13,IF('Silo Levels'!$L$12="Pumping",((PI()*((($C$12+$G$13)-$K339)*($O$13/($O$12/2)))^2*((($O$13+$G$13)-$K339))/3)*$L$29)+(((PI()*((($C$12+$G$13)-$K339)*($O$13/($O$12/2)))^2*(((($C$12+$G$13)-$K339)*($O$13/($O$12/2)))*$AZ$5))/3)*$L$29),(((PI()*((($C$12+$G$13)-$K339)*($O$13/($O$12/2)))^2*((($O$13+$G$13)-$K339)/3))*$L$29)-((PI()*((($C$12+$G$13)-$K339)*($O$13/($O$12/2)))^2*(((($C$12+$G$13)-$K339)*($O$13/($O$12/2)))*$AZ$5)/3)*$L$29))),IF('Silo Levels'!$L$12="Pumping",(($D$11*$L$29)+((PI()*(($C$14/2)^2)*($G$13-$K339))*$L$29))+((($D$11+$H$11)/3)*$BF$5)+(((PI()*($C$14/2)^2*(($C$14/2)*$AZ$5))/3)*$L$29),(($D$11*$L$29)+((PI()*(($C$14/2)^2)*($G$13-$K339))*$L$29))+((($D$11+$H$11)/3)*$BF$5)-(((PI()*($C$14/2)^2*(($C$14/2)*$AZ$5))/3)*$L$29)))</f>
        <v>147554.80379259068</v>
      </c>
      <c r="M339" s="73">
        <v>30.8</v>
      </c>
      <c r="N339" s="95">
        <f t="shared" si="46"/>
        <v>91186.242212158468</v>
      </c>
      <c r="O339" s="62">
        <v>30.8</v>
      </c>
      <c r="P339" s="96">
        <f>IF($O339&gt;$G$20,IF('Silo Levels'!$L$13="Pumping",((PI()*((($C$19+$G$20)-$O339)*($O$20/($O$19/2)))^2*((($O$20+$G$20)-$O339))/3)*$P$29)+(((PI()*((($C$19+$G$20)-$O339)*($O$20/($O$19/2)))^2*(((($C$19+$G$20)-$O339)*($O$20/($O$19/2)))*$AZ$6))/3)*$P$29),(((PI()*((($C$19+$G$20)-$O339)*($O$20/($O$19/2)))^2*((($O$20+$G$20)-$O339)/3))*$P$29)-((PI()*((($C$19+$G$20)-$O339)*($O$20/($O$19/2)))^2*(((($C$19+$G$20)-$O339)*($O$20/($O$19/2)))*$AZ$6)/3)*$P$29))),IF('Silo Levels'!$L$13="Pumping",(($D$18*$P$29)+((PI()*(($C$21/2)^2)*($G$20-$O339))*$P$29))+((($D$18+$H$18)/3)*$BF$6)+(((PI()*($C$21/2)^2*(($C$21/2)*$AZ$6))/3)*$P$29),(($D$18*$P$29)+((PI()*(($C$21/2)^2)*($G$20-$O339))*$P$29))+((($D$18+$H$18)/3)*$BF$6)-(((PI()*($C$21/2)^2*(($C$21/2)*$AZ$6))/3)*$P$29)))</f>
        <v>87101.040880133703</v>
      </c>
      <c r="Q339" s="73">
        <v>30.8</v>
      </c>
      <c r="R339" s="95">
        <f t="shared" si="47"/>
        <v>88732.366774977287</v>
      </c>
      <c r="S339" s="62">
        <v>30.8</v>
      </c>
      <c r="T339" s="96">
        <f>IF($S339&gt;$G$20,IF('Silo Levels'!$L$14="Pumping",((PI()*((($C$19+$G$20)-$S339)*($O$20/($O$19/2)))^2*((($O$20+$G$20)-$S339))/3)*$T$29)+(((PI()*((($C$19+$G$20)-$S339)*($O$20/($O$19/2)))^2*(((($C$19+$G$20)-$S339)*($O$20/($O$19/2)))*$AZ$7))/3)*$T$29),(((PI()*((($C$19+$G$20)-$S339)*($O$20/($O$19/2)))^2*((($O$20+$G$20)-$S339)/3))*$T$29)-((PI()*((($C$19+$G$20)-$S339)*($O$20/($O$19/2)))^2*(((($C$19+$G$20)-$S339)*($O$20/($O$19/2)))*$AZ$7)/3)*$T$29))),IF('Silo Levels'!$L$14="Pumping",(($D$18*$T$29)+((PI()*(($C$21/2)^2)*($G$20-$S339))*$T$29))+((($D$18+$H$18)/3)*$BF$7)+(((PI()*($C$21/2)^2*(($C$21/2)*$AZ$7))/3)*$T$29),(($D$18*$T$29)+((PI()*(($C$21/2)^2)*($G$20-$S339))*$T$29))+((($D$18+$H$18)/3)*$BF$7)-(((PI()*($C$21/2)^2*(($C$21/2)*$AZ$7))/3)*$T$29)))</f>
        <v>84758.305303848421</v>
      </c>
      <c r="U339" s="73">
        <v>30.8</v>
      </c>
      <c r="V339" s="95">
        <f t="shared" si="48"/>
        <v>86466.300535405142</v>
      </c>
      <c r="W339" s="62">
        <v>30.8</v>
      </c>
      <c r="X339" s="96">
        <f>IF($W339&gt;$G$20,IF('Silo Levels'!$L$15="Pumping",((PI()*((($C$19+$G$20)-$W339)*($O$20/($O$19/2)))^2*((($O$20+$G$20)-$W339))/3)*$X$29)+(((PI()*((($C$19+$G$20)-$W339)*($O$20/($O$19/2)))^2*(((($C$19+$G$20)-$W339)*($O$20/($O$19/2)))*$AZ$8))/3)*$X$29),(((PI()*((($C$19+$G$20)-$W339)*($O$20/($O$19/2)))^2*((($O$20+$G$20)-$W339)/3))*$X$29)-((PI()*((($C$19+$G$20)-$W339)*($O$20/($O$19/2)))^2*(((($C$19+$G$20)-$W339)*($O$20/($O$19/2)))*$AZ$8)/3)*$X$29))),IF('Silo Levels'!$L$15="Pumping",(($D$18*$X$29)+((PI()*(($C$21/2)^2)*($G$20-$W339))*$X$29))+((($D$18+$H$18)/3)*$BF$8)+(((PI()*($C$21/2)^2*(($C$21/2)*$AZ$8))/3)*$X$29),(($D$18*$X$29)+((PI()*(($C$21/2)^2)*($G$20-$W339))*$X$29))+((($D$18+$H$18)/3)*$BF$8)-(((PI()*($C$21/2)^2*(($C$21/2)*$AZ$8))/3)*$X$29)))</f>
        <v>82594.872752535637</v>
      </c>
      <c r="Y339" s="73">
        <v>30.8</v>
      </c>
      <c r="Z339" s="95">
        <f t="shared" si="49"/>
        <v>85114.568547350631</v>
      </c>
      <c r="AA339" s="62">
        <v>30.8</v>
      </c>
      <c r="AB339" s="96">
        <f>IF($AA339&gt;$G$20,IF('Silo Levels'!$L$16="Pumping",((PI()*((($C$19+$G$20)-$AA339)*($O$20/($O$19/2)))^2*((($O$20+$G$20)-$AA339))/3)*$AB$29)+(((PI()*((($C$19+$G$20)-$AA339)*($O$20/($O$19/2)))^2*(((($C$19+$G$20)-$AA339)*($O$20/($O$19/2)))*$AZ$9))/3)*$AB$29),(((PI()*((($C$19+$G$20)-$AA339)*($O$20/($O$19/2)))^2*((($O$20+$G$20)-$AA339)/3))*$AB$29)-((PI()*((($C$19+$G$20)-$AA339)*($O$20/($O$19/2)))^2*(((($C$19+$G$20)-$AA339)*($O$20/($O$19/2)))*$AZ$9)/3)*$AB$29))),IF('Silo Levels'!$L$16="Pumping",(($D$18*$AB$29)+((PI()*(($C$21/2)^2)*($G$20-$AA339))*$AB$29))+((($D$18+$H$18)/3)*$BF$9)+(((PI()*($C$21/2)^2*(($C$21/2)*$AZ$9))/3)*$AB$29),(($D$18*$AB$29)+((PI()*(($C$21/2)^2)*($G$20-$AA339))*$AB$29))+((($D$18+$H$18)/3)*$BF$9)-(((PI()*($C$21/2)^2*(($C$21/2)*$AZ$9))/3)*$AB$29)))</f>
        <v>81304.36282279942</v>
      </c>
      <c r="AC339" s="73">
        <v>30.8</v>
      </c>
      <c r="AD339" s="95">
        <f t="shared" si="51"/>
        <v>84627.253103028241</v>
      </c>
      <c r="AE339" s="62">
        <v>30.8</v>
      </c>
      <c r="AF339" s="96">
        <f>IF($AE339&gt;$G$20,IF('Silo Levels'!$L$17="Pumping",((PI()*((($C$19+$G$20)-$AE339)*($O$20/($O$19/2)))^2*((($O$20+$G$20)-$AE339))/3)*$AF$29)+(((PI()*((($C$19+$G$20)-$AE339)*($O$20/($O$19/2)))^2*(((($C$19+$G$20)-$AE339)*($O$20/($O$19/2)))*$AZ$10))/3)*$AF$29),(((PI()*((($C$19+$G$20)-$AE339)*($O$20/($O$19/2)))^2*((($O$20+$G$20)-$AE339)/3))*$AF$29)-((PI()*((($C$19+$G$20)-$AE339)*($O$20/($O$19/2)))^2*(((($C$19+$G$20)-$AE339)*($O$20/($O$19/2)))*$AZ$10)/3)*$AF$29))),IF('Silo Levels'!$L$17="Pumping",(($D$18*$AF$29)+((PI()*(($C$21/2)^2)*($G$20-$AE339))*$AF$29))+((($D$18+$H$18)/3)*$BF$10)+(((PI()*($C$21/2)^2*(($C$21/2)*$AZ$10))/3)*$AF$29),(($D$18*$AF$29)+((PI()*(($C$21/2)^2)*($G$20-$AE339))*$AF$29))+((($D$18+$H$18)/3)*$BF$10)-(((PI()*($C$21/2)^2*(($C$21/2)*$AZ$10))/3)*$AF$29)))</f>
        <v>80839.118658002379</v>
      </c>
      <c r="AG339" s="73">
        <v>30.8</v>
      </c>
      <c r="AH339" s="95">
        <f t="shared" si="50"/>
        <v>85008.308080282353</v>
      </c>
      <c r="AI339" s="62">
        <v>30.8</v>
      </c>
      <c r="AJ339" s="96">
        <f>IF($AI339&gt;$G$20,IF('Silo Levels'!$L$18="Pumping",((PI()*((($C$19+$G$20)-$AI339)*($O$20/($O$19/2)))^2*((($O$20+$G$20)-$AI339))/3)*$AJ$29)+(((PI()*((($C$19+$G$20)-$AI339)*($O$20/($O$19/2)))^2*(((($C$19+$G$20)-$AI339)*($O$20/($O$19/2)))*$AZ$11))/3)*$AJ$29),(((PI()*((($C$19+$G$20)-$AI339)*($O$20/($O$19/2)))^2*((($O$20+$G$20)-$AI339)/3))*$AJ$29)-((PI()*((($C$19+$G$20)-$AI339)*($O$20/($O$19/2)))^2*(((($C$19+$G$20)-$AI339)*($O$20/($O$19/2)))*$AZ$11)/3)*$AJ$29))),IF('Silo Levels'!$L$18="Pumping",(($D$18*$AJ$29)+((PI()*(($C$21/2)^2)*($G$20-$AI339))*$AJ$29))+((($D$18+$H$18)/3)*$BF$11)+(((PI()*($C$21/2)^2*(($C$21/2)*$AZ$11))/3)*$AJ$29),(($D$18*$AJ$29)+((PI()*(($C$21/2)^2)*($G$20-$AI339))*$AJ$29))+((($D$18+$H$18)/3)*$BF$11)-(((PI()*($C$21/2)^2*(($C$21/2)*$AZ$11))/3)*$AJ$29)))</f>
        <v>81202.915058670245</v>
      </c>
    </row>
    <row r="340" spans="1:36" x14ac:dyDescent="0.3">
      <c r="A340" s="48">
        <v>30.9</v>
      </c>
      <c r="B340" s="92">
        <f t="shared" si="37"/>
        <v>15301.798925619842</v>
      </c>
      <c r="C340" s="66">
        <v>30.9</v>
      </c>
      <c r="D340" s="67">
        <f>IF($C340&gt;$G$6,IF('Silo Levels'!$L$10="Pumping",((PI()*((($C$5+$G$6)-$C340)*($O$6/($O$5/2)))^2*((($O$6+$G$6)-$C340))/3)*$D$29)+(((PI()*((($C$5+$G$6)-$C340)*($O$6/($O$5/2)))^2*(((($C$5+$G$6)-$C340)*($O$6/($O$5/2)))*$AZ$3))/3)*$D$29),(((PI()*((($C$5+$G$6)-$C340)*($O$6/($O$5/2)))^2*((($O$6+$G$6)-$C340)/3))*$D$29)-((PI()*((($C$5+$G$6)-$C340)*($O$6/($O$5/2)))^2*(((($C$5+$G$6)-$C340)*($O$6/($O$5/2)))*$AZ$3)/3)*$D$29))),IF('Silo Levels'!$L$10="Pumping",(($D$4*$D$29)+((PI()*(($C$7/2)^2)*(G$6-$C340))*$D$29))+((($D$4+$H$4)/3)*$BG$3)+(((PI()*($C$7/2)^2*(($C$7/2)*$AZ$3))/3)*$D$29),(($D$4*$D$29)+((PI()*(($C$7/2)^2)*($G$6-$C340))*$D$29))+((($D$4+$H$4)/3)*$BG$3)-(((PI()*($C$7/2)^2*(($C$7/2)*$AZ$3))/3)*$D$29)))</f>
        <v>12246.292175913644</v>
      </c>
      <c r="E340" s="73">
        <v>30.9</v>
      </c>
      <c r="F340" s="92">
        <f t="shared" si="38"/>
        <v>13340.029832591656</v>
      </c>
      <c r="G340" s="66">
        <v>30.9</v>
      </c>
      <c r="H340" s="67">
        <f>IF($G340&gt;$G$6,IF('Silo Levels'!$L$11="Pumping",((PI()*((($C$5+$G$6)-$G340)*($O$6/($O$5/2)))^2*((($O$6+$G$6)-$G340))/3)*$H$29)+(((PI()*((($C$5+$G$6)-$G340)*($O$6/($O$5/2)))^2*(((($C$5+$G$6)-$G340)*($O$6/($O$5/2)))*$AZ$4))/3)*$H$29),(((PI()*((($C$5+$G$6)-$G340)*($O$6/($O$5/2)))^2*((($O$6+$G$6)-$G340)/3))*$H$29)-((PI()*((($C$5+$G$6)-$G340)*($O$6/($O$5/2)))^2*(((($C$5+$G$6)-$G340)*($O$6/($O$5/2)))*$AZ$4)/3)*$H$29))),IF('Silo Levels'!$L$11="Pumping",(($D$4*$H$29)+((PI()*(($C$7/2)^2)*(G$6-$G340))*$H$29))+((($D$4+$H$4)/3)*$BG$4)+(((PI()*($C$7/2)^2*(($C$7/2)*$AZ$4))/3)*$H$29),(($D$4*$H$29)+((PI()*(($C$7/2)^2)*($G$6-$G340))*$H$29))+((($D$4+$H$4)/3)*$BG$4)-(((PI()*($C$7/2)^2*(($C$7/2)*$AZ$4))/3)*$H$29)))</f>
        <v>10676.254717463176</v>
      </c>
      <c r="I340" s="73">
        <v>30.9</v>
      </c>
      <c r="J340" s="95">
        <f t="shared" si="45"/>
        <v>160833.84563855911</v>
      </c>
      <c r="K340" s="62">
        <v>30.9</v>
      </c>
      <c r="L340" s="96">
        <f>IF($K340&gt;$G$13,IF('Silo Levels'!$L$12="Pumping",((PI()*((($C$12+$G$13)-$K340)*($O$13/($O$12/2)))^2*((($O$13+$G$13)-$K340))/3)*$L$29)+(((PI()*((($C$12+$G$13)-$K340)*($O$13/($O$12/2)))^2*(((($C$12+$G$13)-$K340)*($O$13/($O$12/2)))*$AZ$5))/3)*$L$29),(((PI()*((($C$12+$G$13)-$K340)*($O$13/($O$12/2)))^2*((($O$13+$G$13)-$K340)/3))*$L$29)-((PI()*((($C$12+$G$13)-$K340)*($O$13/($O$12/2)))^2*(((($C$12+$G$13)-$K340)*($O$13/($O$12/2)))*$AZ$5)/3)*$L$29))),IF('Silo Levels'!$L$12="Pumping",(($D$11*$L$29)+((PI()*(($C$14/2)^2)*($G$13-$K340))*$L$29))+((($D$11+$H$11)/3)*$BF$5)+(((PI()*($C$14/2)^2*(($C$14/2)*$AZ$5))/3)*$L$29),(($D$11*$L$29)+((PI()*(($C$14/2)^2)*($G$13-$K340))*$L$29))+((($D$11+$H$11)/3)*$BF$5)-(((PI()*($C$14/2)^2*(($C$14/2)*$AZ$5))/3)*$L$29)))</f>
        <v>146635.83895895968</v>
      </c>
      <c r="M340" s="73">
        <v>30.9</v>
      </c>
      <c r="N340" s="95">
        <f t="shared" si="46"/>
        <v>90776.298663857742</v>
      </c>
      <c r="O340" s="62">
        <v>30.9</v>
      </c>
      <c r="P340" s="96">
        <f>IF($O340&gt;$G$20,IF('Silo Levels'!$L$13="Pumping",((PI()*((($C$19+$G$20)-$O340)*($O$20/($O$19/2)))^2*((($O$20+$G$20)-$O340))/3)*$P$29)+(((PI()*((($C$19+$G$20)-$O340)*($O$20/($O$19/2)))^2*(((($C$19+$G$20)-$O340)*($O$20/($O$19/2)))*$AZ$6))/3)*$P$29),(((PI()*((($C$19+$G$20)-$O340)*($O$20/($O$19/2)))^2*((($O$20+$G$20)-$O340)/3))*$P$29)-((PI()*((($C$19+$G$20)-$O340)*($O$20/($O$19/2)))^2*(((($C$19+$G$20)-$O340)*($O$20/($O$19/2)))*$AZ$6)/3)*$P$29))),IF('Silo Levels'!$L$13="Pumping",(($D$18*$P$29)+((PI()*(($C$21/2)^2)*($G$20-$O340))*$P$29))+((($D$18+$H$18)/3)*$BF$6)+(((PI()*($C$21/2)^2*(($C$21/2)*$AZ$6))/3)*$P$29),(($D$18*$P$29)+((PI()*(($C$21/2)^2)*($G$20-$O340))*$P$29))+((($D$18+$H$18)/3)*$BF$6)-(((PI()*($C$21/2)^2*(($C$21/2)*$AZ$6))/3)*$P$29)))</f>
        <v>86691.097331832978</v>
      </c>
      <c r="Q340" s="73">
        <v>30.9</v>
      </c>
      <c r="R340" s="95">
        <f t="shared" si="47"/>
        <v>88333.575937456349</v>
      </c>
      <c r="S340" s="62">
        <v>30.9</v>
      </c>
      <c r="T340" s="96">
        <f>IF($S340&gt;$G$20,IF('Silo Levels'!$L$14="Pumping",((PI()*((($C$19+$G$20)-$S340)*($O$20/($O$19/2)))^2*((($O$20+$G$20)-$S340))/3)*$T$29)+(((PI()*((($C$19+$G$20)-$S340)*($O$20/($O$19/2)))^2*(((($C$19+$G$20)-$S340)*($O$20/($O$19/2)))*$AZ$7))/3)*$T$29),(((PI()*((($C$19+$G$20)-$S340)*($O$20/($O$19/2)))^2*((($O$20+$G$20)-$S340)/3))*$T$29)-((PI()*((($C$19+$G$20)-$S340)*($O$20/($O$19/2)))^2*(((($C$19+$G$20)-$S340)*($O$20/($O$19/2)))*$AZ$7)/3)*$T$29))),IF('Silo Levels'!$L$14="Pumping",(($D$18*$T$29)+((PI()*(($C$21/2)^2)*($G$20-$S340))*$T$29))+((($D$18+$H$18)/3)*$BF$7)+(((PI()*($C$21/2)^2*(($C$21/2)*$AZ$7))/3)*$T$29),(($D$18*$T$29)+((PI()*(($C$21/2)^2)*($G$20-$S340))*$T$29))+((($D$18+$H$18)/3)*$BF$7)-(((PI()*($C$21/2)^2*(($C$21/2)*$AZ$7))/3)*$T$29)))</f>
        <v>84359.514466327484</v>
      </c>
      <c r="U340" s="73">
        <v>30.9</v>
      </c>
      <c r="V340" s="95">
        <f t="shared" si="48"/>
        <v>86077.80882757713</v>
      </c>
      <c r="W340" s="62">
        <v>30.9</v>
      </c>
      <c r="X340" s="96">
        <f>IF($W340&gt;$G$20,IF('Silo Levels'!$L$15="Pumping",((PI()*((($C$19+$G$20)-$W340)*($O$20/($O$19/2)))^2*((($O$20+$G$20)-$W340))/3)*$X$29)+(((PI()*((($C$19+$G$20)-$W340)*($O$20/($O$19/2)))^2*(((($C$19+$G$20)-$W340)*($O$20/($O$19/2)))*$AZ$8))/3)*$X$29),(((PI()*((($C$19+$G$20)-$W340)*($O$20/($O$19/2)))^2*((($O$20+$G$20)-$W340)/3))*$X$29)-((PI()*((($C$19+$G$20)-$W340)*($O$20/($O$19/2)))^2*(((($C$19+$G$20)-$W340)*($O$20/($O$19/2)))*$AZ$8)/3)*$X$29))),IF('Silo Levels'!$L$15="Pumping",(($D$18*$X$29)+((PI()*(($C$21/2)^2)*($G$20-$W340))*$X$29))+((($D$18+$H$18)/3)*$BF$8)+(((PI()*($C$21/2)^2*(($C$21/2)*$AZ$8))/3)*$X$29),(($D$18*$X$29)+((PI()*(($C$21/2)^2)*($G$20-$W340))*$X$29))+((($D$18+$H$18)/3)*$BF$8)-(((PI()*($C$21/2)^2*(($C$21/2)*$AZ$8))/3)*$X$29)))</f>
        <v>82206.381044707625</v>
      </c>
      <c r="Y340" s="73">
        <v>30.9</v>
      </c>
      <c r="Z340" s="95">
        <f t="shared" si="49"/>
        <v>84732.220377082078</v>
      </c>
      <c r="AA340" s="62">
        <v>30.9</v>
      </c>
      <c r="AB340" s="96">
        <f>IF($AA340&gt;$G$20,IF('Silo Levels'!$L$16="Pumping",((PI()*((($C$19+$G$20)-$AA340)*($O$20/($O$19/2)))^2*((($O$20+$G$20)-$AA340))/3)*$AB$29)+(((PI()*((($C$19+$G$20)-$AA340)*($O$20/($O$19/2)))^2*(((($C$19+$G$20)-$AA340)*($O$20/($O$19/2)))*$AZ$9))/3)*$AB$29),(((PI()*((($C$19+$G$20)-$AA340)*($O$20/($O$19/2)))^2*((($O$20+$G$20)-$AA340)/3))*$AB$29)-((PI()*((($C$19+$G$20)-$AA340)*($O$20/($O$19/2)))^2*(((($C$19+$G$20)-$AA340)*($O$20/($O$19/2)))*$AZ$9)/3)*$AB$29))),IF('Silo Levels'!$L$16="Pumping",(($D$18*$AB$29)+((PI()*(($C$21/2)^2)*($G$20-$AA340))*$AB$29))+((($D$18+$H$18)/3)*$BF$9)+(((PI()*($C$21/2)^2*(($C$21/2)*$AZ$9))/3)*$AB$29),(($D$18*$AB$29)+((PI()*(($C$21/2)^2)*($G$20-$AA340))*$AB$29))+((($D$18+$H$18)/3)*$BF$9)-(((PI()*($C$21/2)^2*(($C$21/2)*$AZ$9))/3)*$AB$29)))</f>
        <v>80922.014652530866</v>
      </c>
      <c r="AC340" s="73">
        <v>30.9</v>
      </c>
      <c r="AD340" s="95">
        <f t="shared" si="51"/>
        <v>84247.119751053528</v>
      </c>
      <c r="AE340" s="62">
        <v>30.9</v>
      </c>
      <c r="AF340" s="96">
        <f>IF($AE340&gt;$G$20,IF('Silo Levels'!$L$17="Pumping",((PI()*((($C$19+$G$20)-$AE340)*($O$20/($O$19/2)))^2*((($O$20+$G$20)-$AE340))/3)*$AF$29)+(((PI()*((($C$19+$G$20)-$AE340)*($O$20/($O$19/2)))^2*(((($C$19+$G$20)-$AE340)*($O$20/($O$19/2)))*$AZ$10))/3)*$AF$29),(((PI()*((($C$19+$G$20)-$AE340)*($O$20/($O$19/2)))^2*((($O$20+$G$20)-$AE340)/3))*$AF$29)-((PI()*((($C$19+$G$20)-$AE340)*($O$20/($O$19/2)))^2*(((($C$19+$G$20)-$AE340)*($O$20/($O$19/2)))*$AZ$10)/3)*$AF$29))),IF('Silo Levels'!$L$17="Pumping",(($D$18*$AF$29)+((PI()*(($C$21/2)^2)*($G$20-$AE340))*$AF$29))+((($D$18+$H$18)/3)*$BF$10)+(((PI()*($C$21/2)^2*(($C$21/2)*$AZ$10))/3)*$AF$29),(($D$18*$AF$29)+((PI()*(($C$21/2)^2)*($G$20-$AE340))*$AF$29))+((($D$18+$H$18)/3)*$BF$10)-(((PI()*($C$21/2)^2*(($C$21/2)*$AZ$10))/3)*$AF$29)))</f>
        <v>80458.985306027666</v>
      </c>
      <c r="AG340" s="73">
        <v>30.9</v>
      </c>
      <c r="AH340" s="95">
        <f t="shared" si="50"/>
        <v>84626.442857207701</v>
      </c>
      <c r="AI340" s="62">
        <v>30.9</v>
      </c>
      <c r="AJ340" s="96">
        <f>IF($AI340&gt;$G$20,IF('Silo Levels'!$L$18="Pumping",((PI()*((($C$19+$G$20)-$AI340)*($O$20/($O$19/2)))^2*((($O$20+$G$20)-$AI340))/3)*$AJ$29)+(((PI()*((($C$19+$G$20)-$AI340)*($O$20/($O$19/2)))^2*(((($C$19+$G$20)-$AI340)*($O$20/($O$19/2)))*$AZ$11))/3)*$AJ$29),(((PI()*((($C$19+$G$20)-$AI340)*($O$20/($O$19/2)))^2*((($O$20+$G$20)-$AI340)/3))*$AJ$29)-((PI()*((($C$19+$G$20)-$AI340)*($O$20/($O$19/2)))^2*(((($C$19+$G$20)-$AI340)*($O$20/($O$19/2)))*$AZ$11)/3)*$AJ$29))),IF('Silo Levels'!$L$18="Pumping",(($D$18*$AJ$29)+((PI()*(($C$21/2)^2)*($G$20-$AI340))*$AJ$29))+((($D$18+$H$18)/3)*$BF$11)+(((PI()*($C$21/2)^2*(($C$21/2)*$AZ$11))/3)*$AJ$29),(($D$18*$AJ$29)+((PI()*(($C$21/2)^2)*($G$20-$AI340))*$AJ$29))+((($D$18+$H$18)/3)*$BF$11)-(((PI()*($C$21/2)^2*(($C$21/2)*$AZ$11))/3)*$AJ$29)))</f>
        <v>80821.049835595593</v>
      </c>
    </row>
    <row r="341" spans="1:36" x14ac:dyDescent="0.3">
      <c r="A341" s="48">
        <v>31</v>
      </c>
      <c r="B341" s="92">
        <f t="shared" si="37"/>
        <v>14863.777052093013</v>
      </c>
      <c r="C341" s="66">
        <v>31</v>
      </c>
      <c r="D341" s="67">
        <f>IF($C341&gt;$G$6,IF('Silo Levels'!$L$10="Pumping",((PI()*((($C$5+$G$6)-$C341)*($O$6/($O$5/2)))^2*((($O$6+$G$6)-$C341))/3)*$D$29)+(((PI()*((($C$5+$G$6)-$C341)*($O$6/($O$5/2)))^2*(((($C$5+$G$6)-$C341)*($O$6/($O$5/2)))*$AZ$3))/3)*$D$29),(((PI()*((($C$5+$G$6)-$C341)*($O$6/($O$5/2)))^2*((($O$6+$G$6)-$C341)/3))*$D$29)-((PI()*((($C$5+$G$6)-$C341)*($O$6/($O$5/2)))^2*(((($C$5+$G$6)-$C341)*($O$6/($O$5/2)))*$AZ$3)/3)*$D$29))),IF('Silo Levels'!$L$10="Pumping",(($D$4*$D$29)+((PI()*(($C$7/2)^2)*(G$6-$C341))*$D$29))+((($D$4+$H$4)/3)*$BG$3)+(((PI()*($C$7/2)^2*(($C$7/2)*$AZ$3))/3)*$D$29),(($D$4*$D$29)+((PI()*(($C$7/2)^2)*($G$6-$C341))*$D$29))+((($D$4+$H$4)/3)*$BG$3)-(((PI()*($C$7/2)^2*(($C$7/2)*$AZ$3))/3)*$D$29)))</f>
        <v>11808.270302386816</v>
      </c>
      <c r="E341" s="73">
        <v>31</v>
      </c>
      <c r="F341" s="92">
        <f t="shared" si="38"/>
        <v>12958.164609516985</v>
      </c>
      <c r="G341" s="66">
        <v>31</v>
      </c>
      <c r="H341" s="67">
        <f>IF($G341&gt;$G$6,IF('Silo Levels'!$L$11="Pumping",((PI()*((($C$5+$G$6)-$G341)*($O$6/($O$5/2)))^2*((($O$6+$G$6)-$G341))/3)*$H$29)+(((PI()*((($C$5+$G$6)-$G341)*($O$6/($O$5/2)))^2*(((($C$5+$G$6)-$G341)*($O$6/($O$5/2)))*$AZ$4))/3)*$H$29),(((PI()*((($C$5+$G$6)-$G341)*($O$6/($O$5/2)))^2*((($O$6+$G$6)-$G341)/3))*$H$29)-((PI()*((($C$5+$G$6)-$G341)*($O$6/($O$5/2)))^2*(((($C$5+$G$6)-$G341)*($O$6/($O$5/2)))*$AZ$4)/3)*$H$29))),IF('Silo Levels'!$L$11="Pumping",(($D$4*$H$29)+((PI()*(($C$7/2)^2)*(G$6-$G341))*$H$29))+((($D$4+$H$4)/3)*$BG$4)+(((PI()*($C$7/2)^2*(($C$7/2)*$AZ$4))/3)*$H$29),(($D$4*$H$29)+((PI()*(($C$7/2)^2)*($G$6-$G341))*$H$29))+((($D$4+$H$4)/3)*$BG$4)-(((PI()*($C$7/2)^2*(($C$7/2)*$AZ$4))/3)*$H$29)))</f>
        <v>10294.389494388506</v>
      </c>
      <c r="I341" s="73">
        <v>31</v>
      </c>
      <c r="J341" s="95">
        <f t="shared" si="45"/>
        <v>159914.88080492808</v>
      </c>
      <c r="K341" s="62">
        <v>31</v>
      </c>
      <c r="L341" s="96">
        <f>IF($K341&gt;$G$13,IF('Silo Levels'!$L$12="Pumping",((PI()*((($C$12+$G$13)-$K341)*($O$13/($O$12/2)))^2*((($O$13+$G$13)-$K341))/3)*$L$29)+(((PI()*((($C$12+$G$13)-$K341)*($O$13/($O$12/2)))^2*(((($C$12+$G$13)-$K341)*($O$13/($O$12/2)))*$AZ$5))/3)*$L$29),(((PI()*((($C$12+$G$13)-$K341)*($O$13/($O$12/2)))^2*((($O$13+$G$13)-$K341)/3))*$L$29)-((PI()*((($C$12+$G$13)-$K341)*($O$13/($O$12/2)))^2*(((($C$12+$G$13)-$K341)*($O$13/($O$12/2)))*$AZ$5)/3)*$L$29))),IF('Silo Levels'!$L$12="Pumping",(($D$11*$L$29)+((PI()*(($C$14/2)^2)*($G$13-$K341))*$L$29))+((($D$11+$H$11)/3)*$BF$5)+(((PI()*($C$14/2)^2*(($C$14/2)*$AZ$5))/3)*$L$29),(($D$11*$L$29)+((PI()*(($C$14/2)^2)*($G$13-$K341))*$L$29))+((($D$11+$H$11)/3)*$BF$5)-(((PI()*($C$14/2)^2*(($C$14/2)*$AZ$5))/3)*$L$29)))</f>
        <v>145716.87412532864</v>
      </c>
      <c r="M341" s="73">
        <v>31</v>
      </c>
      <c r="N341" s="95">
        <f t="shared" si="46"/>
        <v>90366.355115557002</v>
      </c>
      <c r="O341" s="62">
        <v>31</v>
      </c>
      <c r="P341" s="96">
        <f>IF($O341&gt;$G$20,IF('Silo Levels'!$L$13="Pumping",((PI()*((($C$19+$G$20)-$O341)*($O$20/($O$19/2)))^2*((($O$20+$G$20)-$O341))/3)*$P$29)+(((PI()*((($C$19+$G$20)-$O341)*($O$20/($O$19/2)))^2*(((($C$19+$G$20)-$O341)*($O$20/($O$19/2)))*$AZ$6))/3)*$P$29),(((PI()*((($C$19+$G$20)-$O341)*($O$20/($O$19/2)))^2*((($O$20+$G$20)-$O341)/3))*$P$29)-((PI()*((($C$19+$G$20)-$O341)*($O$20/($O$19/2)))^2*(((($C$19+$G$20)-$O341)*($O$20/($O$19/2)))*$AZ$6)/3)*$P$29))),IF('Silo Levels'!$L$13="Pumping",(($D$18*$P$29)+((PI()*(($C$21/2)^2)*($G$20-$O341))*$P$29))+((($D$18+$H$18)/3)*$BF$6)+(((PI()*($C$21/2)^2*(($C$21/2)*$AZ$6))/3)*$P$29),(($D$18*$P$29)+((PI()*(($C$21/2)^2)*($G$20-$O341))*$P$29))+((($D$18+$H$18)/3)*$BF$6)-(((PI()*($C$21/2)^2*(($C$21/2)*$AZ$6))/3)*$P$29)))</f>
        <v>86281.153783532238</v>
      </c>
      <c r="Q341" s="73">
        <v>31</v>
      </c>
      <c r="R341" s="95">
        <f t="shared" si="47"/>
        <v>87934.785099935412</v>
      </c>
      <c r="S341" s="62">
        <v>31</v>
      </c>
      <c r="T341" s="96">
        <f>IF($S341&gt;$G$20,IF('Silo Levels'!$L$14="Pumping",((PI()*((($C$19+$G$20)-$S341)*($O$20/($O$19/2)))^2*((($O$20+$G$20)-$S341))/3)*$T$29)+(((PI()*((($C$19+$G$20)-$S341)*($O$20/($O$19/2)))^2*(((($C$19+$G$20)-$S341)*($O$20/($O$19/2)))*$AZ$7))/3)*$T$29),(((PI()*((($C$19+$G$20)-$S341)*($O$20/($O$19/2)))^2*((($O$20+$G$20)-$S341)/3))*$T$29)-((PI()*((($C$19+$G$20)-$S341)*($O$20/($O$19/2)))^2*(((($C$19+$G$20)-$S341)*($O$20/($O$19/2)))*$AZ$7)/3)*$T$29))),IF('Silo Levels'!$L$14="Pumping",(($D$18*$T$29)+((PI()*(($C$21/2)^2)*($G$20-$S341))*$T$29))+((($D$18+$H$18)/3)*$BF$7)+(((PI()*($C$21/2)^2*(($C$21/2)*$AZ$7))/3)*$T$29),(($D$18*$T$29)+((PI()*(($C$21/2)^2)*($G$20-$S341))*$T$29))+((($D$18+$H$18)/3)*$BF$7)-(((PI()*($C$21/2)^2*(($C$21/2)*$AZ$7))/3)*$T$29)))</f>
        <v>83960.723628806547</v>
      </c>
      <c r="U341" s="73">
        <v>31</v>
      </c>
      <c r="V341" s="95">
        <f t="shared" si="48"/>
        <v>85689.317119749117</v>
      </c>
      <c r="W341" s="62">
        <v>31</v>
      </c>
      <c r="X341" s="96">
        <f>IF($W341&gt;$G$20,IF('Silo Levels'!$L$15="Pumping",((PI()*((($C$19+$G$20)-$W341)*($O$20/($O$19/2)))^2*((($O$20+$G$20)-$W341))/3)*$X$29)+(((PI()*((($C$19+$G$20)-$W341)*($O$20/($O$19/2)))^2*(((($C$19+$G$20)-$W341)*($O$20/($O$19/2)))*$AZ$8))/3)*$X$29),(((PI()*((($C$19+$G$20)-$W341)*($O$20/($O$19/2)))^2*((($O$20+$G$20)-$W341)/3))*$X$29)-((PI()*((($C$19+$G$20)-$W341)*($O$20/($O$19/2)))^2*(((($C$19+$G$20)-$W341)*($O$20/($O$19/2)))*$AZ$8)/3)*$X$29))),IF('Silo Levels'!$L$15="Pumping",(($D$18*$X$29)+((PI()*(($C$21/2)^2)*($G$20-$W341))*$X$29))+((($D$18+$H$18)/3)*$BF$8)+(((PI()*($C$21/2)^2*(($C$21/2)*$AZ$8))/3)*$X$29),(($D$18*$X$29)+((PI()*(($C$21/2)^2)*($G$20-$W341))*$X$29))+((($D$18+$H$18)/3)*$BF$8)-(((PI()*($C$21/2)^2*(($C$21/2)*$AZ$8))/3)*$X$29)))</f>
        <v>81817.889336879613</v>
      </c>
      <c r="Y341" s="73">
        <v>31</v>
      </c>
      <c r="Z341" s="95">
        <f t="shared" si="49"/>
        <v>84349.872206813539</v>
      </c>
      <c r="AA341" s="62">
        <v>31</v>
      </c>
      <c r="AB341" s="96">
        <f>IF($AA341&gt;$G$20,IF('Silo Levels'!$L$16="Pumping",((PI()*((($C$19+$G$20)-$AA341)*($O$20/($O$19/2)))^2*((($O$20+$G$20)-$AA341))/3)*$AB$29)+(((PI()*((($C$19+$G$20)-$AA341)*($O$20/($O$19/2)))^2*(((($C$19+$G$20)-$AA341)*($O$20/($O$19/2)))*$AZ$9))/3)*$AB$29),(((PI()*((($C$19+$G$20)-$AA341)*($O$20/($O$19/2)))^2*((($O$20+$G$20)-$AA341)/3))*$AB$29)-((PI()*((($C$19+$G$20)-$AA341)*($O$20/($O$19/2)))^2*(((($C$19+$G$20)-$AA341)*($O$20/($O$19/2)))*$AZ$9)/3)*$AB$29))),IF('Silo Levels'!$L$16="Pumping",(($D$18*$AB$29)+((PI()*(($C$21/2)^2)*($G$20-$AA341))*$AB$29))+((($D$18+$H$18)/3)*$BF$9)+(((PI()*($C$21/2)^2*(($C$21/2)*$AZ$9))/3)*$AB$29),(($D$18*$AB$29)+((PI()*(($C$21/2)^2)*($G$20-$AA341))*$AB$29))+((($D$18+$H$18)/3)*$BF$9)-(((PI()*($C$21/2)^2*(($C$21/2)*$AZ$9))/3)*$AB$29)))</f>
        <v>80539.666482262328</v>
      </c>
      <c r="AC341" s="73">
        <v>31</v>
      </c>
      <c r="AD341" s="95">
        <f t="shared" si="51"/>
        <v>83866.9863990788</v>
      </c>
      <c r="AE341" s="62">
        <v>31</v>
      </c>
      <c r="AF341" s="96">
        <f>IF($AE341&gt;$G$20,IF('Silo Levels'!$L$17="Pumping",((PI()*((($C$19+$G$20)-$AE341)*($O$20/($O$19/2)))^2*((($O$20+$G$20)-$AE341))/3)*$AF$29)+(((PI()*((($C$19+$G$20)-$AE341)*($O$20/($O$19/2)))^2*(((($C$19+$G$20)-$AE341)*($O$20/($O$19/2)))*$AZ$10))/3)*$AF$29),(((PI()*((($C$19+$G$20)-$AE341)*($O$20/($O$19/2)))^2*((($O$20+$G$20)-$AE341)/3))*$AF$29)-((PI()*((($C$19+$G$20)-$AE341)*($O$20/($O$19/2)))^2*(((($C$19+$G$20)-$AE341)*($O$20/($O$19/2)))*$AZ$10)/3)*$AF$29))),IF('Silo Levels'!$L$17="Pumping",(($D$18*$AF$29)+((PI()*(($C$21/2)^2)*($G$20-$AE341))*$AF$29))+((($D$18+$H$18)/3)*$BF$10)+(((PI()*($C$21/2)^2*(($C$21/2)*$AZ$10))/3)*$AF$29),(($D$18*$AF$29)+((PI()*(($C$21/2)^2)*($G$20-$AE341))*$AF$29))+((($D$18+$H$18)/3)*$BF$10)-(((PI()*($C$21/2)^2*(($C$21/2)*$AZ$10))/3)*$AF$29)))</f>
        <v>80078.851954052938</v>
      </c>
      <c r="AG341" s="73">
        <v>31</v>
      </c>
      <c r="AH341" s="95">
        <f t="shared" si="50"/>
        <v>84244.577634133049</v>
      </c>
      <c r="AI341" s="62">
        <v>31</v>
      </c>
      <c r="AJ341" s="96">
        <f>IF($AI341&gt;$G$20,IF('Silo Levels'!$L$18="Pumping",((PI()*((($C$19+$G$20)-$AI341)*($O$20/($O$19/2)))^2*((($O$20+$G$20)-$AI341))/3)*$AJ$29)+(((PI()*((($C$19+$G$20)-$AI341)*($O$20/($O$19/2)))^2*(((($C$19+$G$20)-$AI341)*($O$20/($O$19/2)))*$AZ$11))/3)*$AJ$29),(((PI()*((($C$19+$G$20)-$AI341)*($O$20/($O$19/2)))^2*((($O$20+$G$20)-$AI341)/3))*$AJ$29)-((PI()*((($C$19+$G$20)-$AI341)*($O$20/($O$19/2)))^2*(((($C$19+$G$20)-$AI341)*($O$20/($O$19/2)))*$AZ$11)/3)*$AJ$29))),IF('Silo Levels'!$L$18="Pumping",(($D$18*$AJ$29)+((PI()*(($C$21/2)^2)*($G$20-$AI341))*$AJ$29))+((($D$18+$H$18)/3)*$BF$11)+(((PI()*($C$21/2)^2*(($C$21/2)*$AZ$11))/3)*$AJ$29),(($D$18*$AJ$29)+((PI()*(($C$21/2)^2)*($G$20-$AI341))*$AJ$29))+((($D$18+$H$18)/3)*$BF$11)-(((PI()*($C$21/2)^2*(($C$21/2)*$AZ$11))/3)*$AJ$29)))</f>
        <v>80439.184612520941</v>
      </c>
    </row>
    <row r="342" spans="1:36" x14ac:dyDescent="0.3">
      <c r="A342" s="48">
        <v>31.1</v>
      </c>
      <c r="B342" s="92">
        <f t="shared" si="37"/>
        <v>14425.755178566185</v>
      </c>
      <c r="C342" s="66">
        <v>31.1</v>
      </c>
      <c r="D342" s="67">
        <f>IF($C342&gt;$G$6,IF('Silo Levels'!$L$10="Pumping",((PI()*((($C$5+$G$6)-$C342)*($O$6/($O$5/2)))^2*((($O$6+$G$6)-$C342))/3)*$D$29)+(((PI()*((($C$5+$G$6)-$C342)*($O$6/($O$5/2)))^2*(((($C$5+$G$6)-$C342)*($O$6/($O$5/2)))*$AZ$3))/3)*$D$29),(((PI()*((($C$5+$G$6)-$C342)*($O$6/($O$5/2)))^2*((($O$6+$G$6)-$C342)/3))*$D$29)-((PI()*((($C$5+$G$6)-$C342)*($O$6/($O$5/2)))^2*(((($C$5+$G$6)-$C342)*($O$6/($O$5/2)))*$AZ$3)/3)*$D$29))),IF('Silo Levels'!$L$10="Pumping",(($D$4*$D$29)+((PI()*(($C$7/2)^2)*(G$6-$C342))*$D$29))+((($D$4+$H$4)/3)*$BG$3)+(((PI()*($C$7/2)^2*(($C$7/2)*$AZ$3))/3)*$D$29),(($D$4*$D$29)+((PI()*(($C$7/2)^2)*($G$6-$C342))*$D$29))+((($D$4+$H$4)/3)*$BG$3)-(((PI()*($C$7/2)^2*(($C$7/2)*$AZ$3))/3)*$D$29)))</f>
        <v>11370.248428859988</v>
      </c>
      <c r="E342" s="73">
        <v>31.1</v>
      </c>
      <c r="F342" s="92">
        <f t="shared" si="38"/>
        <v>12576.299386442315</v>
      </c>
      <c r="G342" s="66">
        <v>31.1</v>
      </c>
      <c r="H342" s="67">
        <f>IF($G342&gt;$G$6,IF('Silo Levels'!$L$11="Pumping",((PI()*((($C$5+$G$6)-$G342)*($O$6/($O$5/2)))^2*((($O$6+$G$6)-$G342))/3)*$H$29)+(((PI()*((($C$5+$G$6)-$G342)*($O$6/($O$5/2)))^2*(((($C$5+$G$6)-$G342)*($O$6/($O$5/2)))*$AZ$4))/3)*$H$29),(((PI()*((($C$5+$G$6)-$G342)*($O$6/($O$5/2)))^2*((($O$6+$G$6)-$G342)/3))*$H$29)-((PI()*((($C$5+$G$6)-$G342)*($O$6/($O$5/2)))^2*(((($C$5+$G$6)-$G342)*($O$6/($O$5/2)))*$AZ$4)/3)*$H$29))),IF('Silo Levels'!$L$11="Pumping",(($D$4*$H$29)+((PI()*(($C$7/2)^2)*(G$6-$G342))*$H$29))+((($D$4+$H$4)/3)*$BG$4)+(((PI()*($C$7/2)^2*(($C$7/2)*$AZ$4))/3)*$H$29),(($D$4*$H$29)+((PI()*(($C$7/2)^2)*($G$6-$G342))*$H$29))+((($D$4+$H$4)/3)*$BG$4)-(((PI()*($C$7/2)^2*(($C$7/2)*$AZ$4))/3)*$H$29)))</f>
        <v>9912.5242713138359</v>
      </c>
      <c r="I342" s="73">
        <v>31.1</v>
      </c>
      <c r="J342" s="95">
        <f t="shared" si="45"/>
        <v>158995.91597129704</v>
      </c>
      <c r="K342" s="62">
        <v>31.1</v>
      </c>
      <c r="L342" s="96">
        <f>IF($K342&gt;$G$13,IF('Silo Levels'!$L$12="Pumping",((PI()*((($C$12+$G$13)-$K342)*($O$13/($O$12/2)))^2*((($O$13+$G$13)-$K342))/3)*$L$29)+(((PI()*((($C$12+$G$13)-$K342)*($O$13/($O$12/2)))^2*(((($C$12+$G$13)-$K342)*($O$13/($O$12/2)))*$AZ$5))/3)*$L$29),(((PI()*((($C$12+$G$13)-$K342)*($O$13/($O$12/2)))^2*((($O$13+$G$13)-$K342)/3))*$L$29)-((PI()*((($C$12+$G$13)-$K342)*($O$13/($O$12/2)))^2*(((($C$12+$G$13)-$K342)*($O$13/($O$12/2)))*$AZ$5)/3)*$L$29))),IF('Silo Levels'!$L$12="Pumping",(($D$11*$L$29)+((PI()*(($C$14/2)^2)*($G$13-$K342))*$L$29))+((($D$11+$H$11)/3)*$BF$5)+(((PI()*($C$14/2)^2*(($C$14/2)*$AZ$5))/3)*$L$29),(($D$11*$L$29)+((PI()*(($C$14/2)^2)*($G$13-$K342))*$L$29))+((($D$11+$H$11)/3)*$BF$5)-(((PI()*($C$14/2)^2*(($C$14/2)*$AZ$5))/3)*$L$29)))</f>
        <v>144797.90929169761</v>
      </c>
      <c r="M342" s="73">
        <v>31.1</v>
      </c>
      <c r="N342" s="95">
        <f t="shared" si="46"/>
        <v>89956.411567256248</v>
      </c>
      <c r="O342" s="62">
        <v>31.1</v>
      </c>
      <c r="P342" s="96">
        <f>IF($O342&gt;$G$20,IF('Silo Levels'!$L$13="Pumping",((PI()*((($C$19+$G$20)-$O342)*($O$20/($O$19/2)))^2*((($O$20+$G$20)-$O342))/3)*$P$29)+(((PI()*((($C$19+$G$20)-$O342)*($O$20/($O$19/2)))^2*(((($C$19+$G$20)-$O342)*($O$20/($O$19/2)))*$AZ$6))/3)*$P$29),(((PI()*((($C$19+$G$20)-$O342)*($O$20/($O$19/2)))^2*((($O$20+$G$20)-$O342)/3))*$P$29)-((PI()*((($C$19+$G$20)-$O342)*($O$20/($O$19/2)))^2*(((($C$19+$G$20)-$O342)*($O$20/($O$19/2)))*$AZ$6)/3)*$P$29))),IF('Silo Levels'!$L$13="Pumping",(($D$18*$P$29)+((PI()*(($C$21/2)^2)*($G$20-$O342))*$P$29))+((($D$18+$H$18)/3)*$BF$6)+(((PI()*($C$21/2)^2*(($C$21/2)*$AZ$6))/3)*$P$29),(($D$18*$P$29)+((PI()*(($C$21/2)^2)*($G$20-$O342))*$P$29))+((($D$18+$H$18)/3)*$BF$6)-(((PI()*($C$21/2)^2*(($C$21/2)*$AZ$6))/3)*$P$29)))</f>
        <v>85871.210235231483</v>
      </c>
      <c r="Q342" s="73">
        <v>31.1</v>
      </c>
      <c r="R342" s="95">
        <f t="shared" si="47"/>
        <v>87535.994262414461</v>
      </c>
      <c r="S342" s="62">
        <v>31.1</v>
      </c>
      <c r="T342" s="96">
        <f>IF($S342&gt;$G$20,IF('Silo Levels'!$L$14="Pumping",((PI()*((($C$19+$G$20)-$S342)*($O$20/($O$19/2)))^2*((($O$20+$G$20)-$S342))/3)*$T$29)+(((PI()*((($C$19+$G$20)-$S342)*($O$20/($O$19/2)))^2*(((($C$19+$G$20)-$S342)*($O$20/($O$19/2)))*$AZ$7))/3)*$T$29),(((PI()*((($C$19+$G$20)-$S342)*($O$20/($O$19/2)))^2*((($O$20+$G$20)-$S342)/3))*$T$29)-((PI()*((($C$19+$G$20)-$S342)*($O$20/($O$19/2)))^2*(((($C$19+$G$20)-$S342)*($O$20/($O$19/2)))*$AZ$7)/3)*$T$29))),IF('Silo Levels'!$L$14="Pumping",(($D$18*$T$29)+((PI()*(($C$21/2)^2)*($G$20-$S342))*$T$29))+((($D$18+$H$18)/3)*$BF$7)+(((PI()*($C$21/2)^2*(($C$21/2)*$AZ$7))/3)*$T$29),(($D$18*$T$29)+((PI()*(($C$21/2)^2)*($G$20-$S342))*$T$29))+((($D$18+$H$18)/3)*$BF$7)-(((PI()*($C$21/2)^2*(($C$21/2)*$AZ$7))/3)*$T$29)))</f>
        <v>83561.932791285595</v>
      </c>
      <c r="U342" s="73">
        <v>31.1</v>
      </c>
      <c r="V342" s="95">
        <f t="shared" si="48"/>
        <v>85300.825411921091</v>
      </c>
      <c r="W342" s="62">
        <v>31.1</v>
      </c>
      <c r="X342" s="96">
        <f>IF($W342&gt;$G$20,IF('Silo Levels'!$L$15="Pumping",((PI()*((($C$19+$G$20)-$W342)*($O$20/($O$19/2)))^2*((($O$20+$G$20)-$W342))/3)*$X$29)+(((PI()*((($C$19+$G$20)-$W342)*($O$20/($O$19/2)))^2*(((($C$19+$G$20)-$W342)*($O$20/($O$19/2)))*$AZ$8))/3)*$X$29),(((PI()*((($C$19+$G$20)-$W342)*($O$20/($O$19/2)))^2*((($O$20+$G$20)-$W342)/3))*$X$29)-((PI()*((($C$19+$G$20)-$W342)*($O$20/($O$19/2)))^2*(((($C$19+$G$20)-$W342)*($O$20/($O$19/2)))*$AZ$8)/3)*$X$29))),IF('Silo Levels'!$L$15="Pumping",(($D$18*$X$29)+((PI()*(($C$21/2)^2)*($G$20-$W342))*$X$29))+((($D$18+$H$18)/3)*$BF$8)+(((PI()*($C$21/2)^2*(($C$21/2)*$AZ$8))/3)*$X$29),(($D$18*$X$29)+((PI()*(($C$21/2)^2)*($G$20-$W342))*$X$29))+((($D$18+$H$18)/3)*$BF$8)-(((PI()*($C$21/2)^2*(($C$21/2)*$AZ$8))/3)*$X$29)))</f>
        <v>81429.397629051586</v>
      </c>
      <c r="Y342" s="73">
        <v>31.1</v>
      </c>
      <c r="Z342" s="95">
        <f t="shared" si="49"/>
        <v>83967.524036544972</v>
      </c>
      <c r="AA342" s="62">
        <v>31.1</v>
      </c>
      <c r="AB342" s="96">
        <f>IF($AA342&gt;$G$20,IF('Silo Levels'!$L$16="Pumping",((PI()*((($C$19+$G$20)-$AA342)*($O$20/($O$19/2)))^2*((($O$20+$G$20)-$AA342))/3)*$AB$29)+(((PI()*((($C$19+$G$20)-$AA342)*($O$20/($O$19/2)))^2*(((($C$19+$G$20)-$AA342)*($O$20/($O$19/2)))*$AZ$9))/3)*$AB$29),(((PI()*((($C$19+$G$20)-$AA342)*($O$20/($O$19/2)))^2*((($O$20+$G$20)-$AA342)/3))*$AB$29)-((PI()*((($C$19+$G$20)-$AA342)*($O$20/($O$19/2)))^2*(((($C$19+$G$20)-$AA342)*($O$20/($O$19/2)))*$AZ$9)/3)*$AB$29))),IF('Silo Levels'!$L$16="Pumping",(($D$18*$AB$29)+((PI()*(($C$21/2)^2)*($G$20-$AA342))*$AB$29))+((($D$18+$H$18)/3)*$BF$9)+(((PI()*($C$21/2)^2*(($C$21/2)*$AZ$9))/3)*$AB$29),(($D$18*$AB$29)+((PI()*(($C$21/2)^2)*($G$20-$AA342))*$AB$29))+((($D$18+$H$18)/3)*$BF$9)-(((PI()*($C$21/2)^2*(($C$21/2)*$AZ$9))/3)*$AB$29)))</f>
        <v>80157.31831199376</v>
      </c>
      <c r="AC342" s="73">
        <v>31.1</v>
      </c>
      <c r="AD342" s="95">
        <f t="shared" si="51"/>
        <v>83486.853047104072</v>
      </c>
      <c r="AE342" s="62">
        <v>31.1</v>
      </c>
      <c r="AF342" s="96">
        <f>IF($AE342&gt;$G$20,IF('Silo Levels'!$L$17="Pumping",((PI()*((($C$19+$G$20)-$AE342)*($O$20/($O$19/2)))^2*((($O$20+$G$20)-$AE342))/3)*$AF$29)+(((PI()*((($C$19+$G$20)-$AE342)*($O$20/($O$19/2)))^2*(((($C$19+$G$20)-$AE342)*($O$20/($O$19/2)))*$AZ$10))/3)*$AF$29),(((PI()*((($C$19+$G$20)-$AE342)*($O$20/($O$19/2)))^2*((($O$20+$G$20)-$AE342)/3))*$AF$29)-((PI()*((($C$19+$G$20)-$AE342)*($O$20/($O$19/2)))^2*(((($C$19+$G$20)-$AE342)*($O$20/($O$19/2)))*$AZ$10)/3)*$AF$29))),IF('Silo Levels'!$L$17="Pumping",(($D$18*$AF$29)+((PI()*(($C$21/2)^2)*($G$20-$AE342))*$AF$29))+((($D$18+$H$18)/3)*$BF$10)+(((PI()*($C$21/2)^2*(($C$21/2)*$AZ$10))/3)*$AF$29),(($D$18*$AF$29)+((PI()*(($C$21/2)^2)*($G$20-$AE342))*$AF$29))+((($D$18+$H$18)/3)*$BF$10)-(((PI()*($C$21/2)^2*(($C$21/2)*$AZ$10))/3)*$AF$29)))</f>
        <v>79698.71860207821</v>
      </c>
      <c r="AG342" s="73">
        <v>31.1</v>
      </c>
      <c r="AH342" s="95">
        <f t="shared" si="50"/>
        <v>83862.712411058368</v>
      </c>
      <c r="AI342" s="62">
        <v>31.1</v>
      </c>
      <c r="AJ342" s="96">
        <f>IF($AI342&gt;$G$20,IF('Silo Levels'!$L$18="Pumping",((PI()*((($C$19+$G$20)-$AI342)*($O$20/($O$19/2)))^2*((($O$20+$G$20)-$AI342))/3)*$AJ$29)+(((PI()*((($C$19+$G$20)-$AI342)*($O$20/($O$19/2)))^2*(((($C$19+$G$20)-$AI342)*($O$20/($O$19/2)))*$AZ$11))/3)*$AJ$29),(((PI()*((($C$19+$G$20)-$AI342)*($O$20/($O$19/2)))^2*((($O$20+$G$20)-$AI342)/3))*$AJ$29)-((PI()*((($C$19+$G$20)-$AI342)*($O$20/($O$19/2)))^2*(((($C$19+$G$20)-$AI342)*($O$20/($O$19/2)))*$AZ$11)/3)*$AJ$29))),IF('Silo Levels'!$L$18="Pumping",(($D$18*$AJ$29)+((PI()*(($C$21/2)^2)*($G$20-$AI342))*$AJ$29))+((($D$18+$H$18)/3)*$BF$11)+(((PI()*($C$21/2)^2*(($C$21/2)*$AZ$11))/3)*$AJ$29),(($D$18*$AJ$29)+((PI()*(($C$21/2)^2)*($G$20-$AI342))*$AJ$29))+((($D$18+$H$18)/3)*$BF$11)-(((PI()*($C$21/2)^2*(($C$21/2)*$AZ$11))/3)*$AJ$29)))</f>
        <v>80057.31938944626</v>
      </c>
    </row>
    <row r="343" spans="1:36" x14ac:dyDescent="0.3">
      <c r="A343" s="48">
        <v>31.2</v>
      </c>
      <c r="B343" s="92">
        <f t="shared" si="37"/>
        <v>13987.733305039374</v>
      </c>
      <c r="C343" s="66">
        <v>31.2</v>
      </c>
      <c r="D343" s="67">
        <f>IF($C343&gt;$G$6,IF('Silo Levels'!$L$10="Pumping",((PI()*((($C$5+$G$6)-$C343)*($O$6/($O$5/2)))^2*((($O$6+$G$6)-$C343))/3)*$D$29)+(((PI()*((($C$5+$G$6)-$C343)*($O$6/($O$5/2)))^2*(((($C$5+$G$6)-$C343)*($O$6/($O$5/2)))*$AZ$3))/3)*$D$29),(((PI()*((($C$5+$G$6)-$C343)*($O$6/($O$5/2)))^2*((($O$6+$G$6)-$C343)/3))*$D$29)-((PI()*((($C$5+$G$6)-$C343)*($O$6/($O$5/2)))^2*(((($C$5+$G$6)-$C343)*($O$6/($O$5/2)))*$AZ$3)/3)*$D$29))),IF('Silo Levels'!$L$10="Pumping",(($D$4*$D$29)+((PI()*(($C$7/2)^2)*(G$6-$C343))*$D$29))+((($D$4+$H$4)/3)*$BG$3)+(((PI()*($C$7/2)^2*(($C$7/2)*$AZ$3))/3)*$D$29),(($D$4*$D$29)+((PI()*(($C$7/2)^2)*($G$6-$C343))*$D$29))+((($D$4+$H$4)/3)*$BG$3)-(((PI()*($C$7/2)^2*(($C$7/2)*$AZ$3))/3)*$D$29)))</f>
        <v>10932.226555333178</v>
      </c>
      <c r="E343" s="73">
        <v>31.2</v>
      </c>
      <c r="F343" s="92">
        <f t="shared" si="38"/>
        <v>12194.434163367659</v>
      </c>
      <c r="G343" s="66">
        <v>31.2</v>
      </c>
      <c r="H343" s="67">
        <f>IF($G343&gt;$G$6,IF('Silo Levels'!$L$11="Pumping",((PI()*((($C$5+$G$6)-$G343)*($O$6/($O$5/2)))^2*((($O$6+$G$6)-$G343))/3)*$H$29)+(((PI()*((($C$5+$G$6)-$G343)*($O$6/($O$5/2)))^2*(((($C$5+$G$6)-$G343)*($O$6/($O$5/2)))*$AZ$4))/3)*$H$29),(((PI()*((($C$5+$G$6)-$G343)*($O$6/($O$5/2)))^2*((($O$6+$G$6)-$G343)/3))*$H$29)-((PI()*((($C$5+$G$6)-$G343)*($O$6/($O$5/2)))^2*(((($C$5+$G$6)-$G343)*($O$6/($O$5/2)))*$AZ$4)/3)*$H$29))),IF('Silo Levels'!$L$11="Pumping",(($D$4*$H$29)+((PI()*(($C$7/2)^2)*(G$6-$G343))*$H$29))+((($D$4+$H$4)/3)*$BG$4)+(((PI()*($C$7/2)^2*(($C$7/2)*$AZ$4))/3)*$H$29),(($D$4*$H$29)+((PI()*(($C$7/2)^2)*($G$6-$G343))*$H$29))+((($D$4+$H$4)/3)*$BG$4)-(((PI()*($C$7/2)^2*(($C$7/2)*$AZ$4))/3)*$H$29)))</f>
        <v>9530.6590482391803</v>
      </c>
      <c r="I343" s="73">
        <v>31.2</v>
      </c>
      <c r="J343" s="95">
        <f t="shared" si="45"/>
        <v>158076.95113766604</v>
      </c>
      <c r="K343" s="62">
        <v>31.2</v>
      </c>
      <c r="L343" s="96">
        <f>IF($K343&gt;$G$13,IF('Silo Levels'!$L$12="Pumping",((PI()*((($C$12+$G$13)-$K343)*($O$13/($O$12/2)))^2*((($O$13+$G$13)-$K343))/3)*$L$29)+(((PI()*((($C$12+$G$13)-$K343)*($O$13/($O$12/2)))^2*(((($C$12+$G$13)-$K343)*($O$13/($O$12/2)))*$AZ$5))/3)*$L$29),(((PI()*((($C$12+$G$13)-$K343)*($O$13/($O$12/2)))^2*((($O$13+$G$13)-$K343)/3))*$L$29)-((PI()*((($C$12+$G$13)-$K343)*($O$13/($O$12/2)))^2*(((($C$12+$G$13)-$K343)*($O$13/($O$12/2)))*$AZ$5)/3)*$L$29))),IF('Silo Levels'!$L$12="Pumping",(($D$11*$L$29)+((PI()*(($C$14/2)^2)*($G$13-$K343))*$L$29))+((($D$11+$H$11)/3)*$BF$5)+(((PI()*($C$14/2)^2*(($C$14/2)*$AZ$5))/3)*$L$29),(($D$11*$L$29)+((PI()*(($C$14/2)^2)*($G$13-$K343))*$L$29))+((($D$11+$H$11)/3)*$BF$5)-(((PI()*($C$14/2)^2*(($C$14/2)*$AZ$5))/3)*$L$29)))</f>
        <v>143878.9444580666</v>
      </c>
      <c r="M343" s="73">
        <v>31.2</v>
      </c>
      <c r="N343" s="95">
        <f t="shared" si="46"/>
        <v>89546.468018955507</v>
      </c>
      <c r="O343" s="62">
        <v>31.2</v>
      </c>
      <c r="P343" s="96">
        <f>IF($O343&gt;$G$20,IF('Silo Levels'!$L$13="Pumping",((PI()*((($C$19+$G$20)-$O343)*($O$20/($O$19/2)))^2*((($O$20+$G$20)-$O343))/3)*$P$29)+(((PI()*((($C$19+$G$20)-$O343)*($O$20/($O$19/2)))^2*(((($C$19+$G$20)-$O343)*($O$20/($O$19/2)))*$AZ$6))/3)*$P$29),(((PI()*((($C$19+$G$20)-$O343)*($O$20/($O$19/2)))^2*((($O$20+$G$20)-$O343)/3))*$P$29)-((PI()*((($C$19+$G$20)-$O343)*($O$20/($O$19/2)))^2*(((($C$19+$G$20)-$O343)*($O$20/($O$19/2)))*$AZ$6)/3)*$P$29))),IF('Silo Levels'!$L$13="Pumping",(($D$18*$P$29)+((PI()*(($C$21/2)^2)*($G$20-$O343))*$P$29))+((($D$18+$H$18)/3)*$BF$6)+(((PI()*($C$21/2)^2*(($C$21/2)*$AZ$6))/3)*$P$29),(($D$18*$P$29)+((PI()*(($C$21/2)^2)*($G$20-$O343))*$P$29))+((($D$18+$H$18)/3)*$BF$6)-(((PI()*($C$21/2)^2*(($C$21/2)*$AZ$6))/3)*$P$29)))</f>
        <v>85461.266686930743</v>
      </c>
      <c r="Q343" s="73">
        <v>31.2</v>
      </c>
      <c r="R343" s="95">
        <f t="shared" si="47"/>
        <v>87137.203424893523</v>
      </c>
      <c r="S343" s="62">
        <v>31.2</v>
      </c>
      <c r="T343" s="96">
        <f>IF($S343&gt;$G$20,IF('Silo Levels'!$L$14="Pumping",((PI()*((($C$19+$G$20)-$S343)*($O$20/($O$19/2)))^2*((($O$20+$G$20)-$S343))/3)*$T$29)+(((PI()*((($C$19+$G$20)-$S343)*($O$20/($O$19/2)))^2*(((($C$19+$G$20)-$S343)*($O$20/($O$19/2)))*$AZ$7))/3)*$T$29),(((PI()*((($C$19+$G$20)-$S343)*($O$20/($O$19/2)))^2*((($O$20+$G$20)-$S343)/3))*$T$29)-((PI()*((($C$19+$G$20)-$S343)*($O$20/($O$19/2)))^2*(((($C$19+$G$20)-$S343)*($O$20/($O$19/2)))*$AZ$7)/3)*$T$29))),IF('Silo Levels'!$L$14="Pumping",(($D$18*$T$29)+((PI()*(($C$21/2)^2)*($G$20-$S343))*$T$29))+((($D$18+$H$18)/3)*$BF$7)+(((PI()*($C$21/2)^2*(($C$21/2)*$AZ$7))/3)*$T$29),(($D$18*$T$29)+((PI()*(($C$21/2)^2)*($G$20-$S343))*$T$29))+((($D$18+$H$18)/3)*$BF$7)-(((PI()*($C$21/2)^2*(($C$21/2)*$AZ$7))/3)*$T$29)))</f>
        <v>83163.141953764658</v>
      </c>
      <c r="U343" s="73">
        <v>31.2</v>
      </c>
      <c r="V343" s="95">
        <f t="shared" si="48"/>
        <v>84912.333704093078</v>
      </c>
      <c r="W343" s="62">
        <v>31.2</v>
      </c>
      <c r="X343" s="96">
        <f>IF($W343&gt;$G$20,IF('Silo Levels'!$L$15="Pumping",((PI()*((($C$19+$G$20)-$W343)*($O$20/($O$19/2)))^2*((($O$20+$G$20)-$W343))/3)*$X$29)+(((PI()*((($C$19+$G$20)-$W343)*($O$20/($O$19/2)))^2*(((($C$19+$G$20)-$W343)*($O$20/($O$19/2)))*$AZ$8))/3)*$X$29),(((PI()*((($C$19+$G$20)-$W343)*($O$20/($O$19/2)))^2*((($O$20+$G$20)-$W343)/3))*$X$29)-((PI()*((($C$19+$G$20)-$W343)*($O$20/($O$19/2)))^2*(((($C$19+$G$20)-$W343)*($O$20/($O$19/2)))*$AZ$8)/3)*$X$29))),IF('Silo Levels'!$L$15="Pumping",(($D$18*$X$29)+((PI()*(($C$21/2)^2)*($G$20-$W343))*$X$29))+((($D$18+$H$18)/3)*$BF$8)+(((PI()*($C$21/2)^2*(($C$21/2)*$AZ$8))/3)*$X$29),(($D$18*$X$29)+((PI()*(($C$21/2)^2)*($G$20-$W343))*$X$29))+((($D$18+$H$18)/3)*$BF$8)-(((PI()*($C$21/2)^2*(($C$21/2)*$AZ$8))/3)*$X$29)))</f>
        <v>81040.905921223573</v>
      </c>
      <c r="Y343" s="73">
        <v>31.2</v>
      </c>
      <c r="Z343" s="95">
        <f t="shared" si="49"/>
        <v>83585.175866276433</v>
      </c>
      <c r="AA343" s="62">
        <v>31.2</v>
      </c>
      <c r="AB343" s="96">
        <f>IF($AA343&gt;$G$20,IF('Silo Levels'!$L$16="Pumping",((PI()*((($C$19+$G$20)-$AA343)*($O$20/($O$19/2)))^2*((($O$20+$G$20)-$AA343))/3)*$AB$29)+(((PI()*((($C$19+$G$20)-$AA343)*($O$20/($O$19/2)))^2*(((($C$19+$G$20)-$AA343)*($O$20/($O$19/2)))*$AZ$9))/3)*$AB$29),(((PI()*((($C$19+$G$20)-$AA343)*($O$20/($O$19/2)))^2*((($O$20+$G$20)-$AA343)/3))*$AB$29)-((PI()*((($C$19+$G$20)-$AA343)*($O$20/($O$19/2)))^2*(((($C$19+$G$20)-$AA343)*($O$20/($O$19/2)))*$AZ$9)/3)*$AB$29))),IF('Silo Levels'!$L$16="Pumping",(($D$18*$AB$29)+((PI()*(($C$21/2)^2)*($G$20-$AA343))*$AB$29))+((($D$18+$H$18)/3)*$BF$9)+(((PI()*($C$21/2)^2*(($C$21/2)*$AZ$9))/3)*$AB$29),(($D$18*$AB$29)+((PI()*(($C$21/2)^2)*($G$20-$AA343))*$AB$29))+((($D$18+$H$18)/3)*$BF$9)-(((PI()*($C$21/2)^2*(($C$21/2)*$AZ$9))/3)*$AB$29)))</f>
        <v>79774.970141725222</v>
      </c>
      <c r="AC343" s="73">
        <v>31.2</v>
      </c>
      <c r="AD343" s="95">
        <f t="shared" si="51"/>
        <v>83106.719695129359</v>
      </c>
      <c r="AE343" s="62">
        <v>31.2</v>
      </c>
      <c r="AF343" s="96">
        <f>IF($AE343&gt;$G$20,IF('Silo Levels'!$L$17="Pumping",((PI()*((($C$19+$G$20)-$AE343)*($O$20/($O$19/2)))^2*((($O$20+$G$20)-$AE343))/3)*$AF$29)+(((PI()*((($C$19+$G$20)-$AE343)*($O$20/($O$19/2)))^2*(((($C$19+$G$20)-$AE343)*($O$20/($O$19/2)))*$AZ$10))/3)*$AF$29),(((PI()*((($C$19+$G$20)-$AE343)*($O$20/($O$19/2)))^2*((($O$20+$G$20)-$AE343)/3))*$AF$29)-((PI()*((($C$19+$G$20)-$AE343)*($O$20/($O$19/2)))^2*(((($C$19+$G$20)-$AE343)*($O$20/($O$19/2)))*$AZ$10)/3)*$AF$29))),IF('Silo Levels'!$L$17="Pumping",(($D$18*$AF$29)+((PI()*(($C$21/2)^2)*($G$20-$AE343))*$AF$29))+((($D$18+$H$18)/3)*$BF$10)+(((PI()*($C$21/2)^2*(($C$21/2)*$AZ$10))/3)*$AF$29),(($D$18*$AF$29)+((PI()*(($C$21/2)^2)*($G$20-$AE343))*$AF$29))+((($D$18+$H$18)/3)*$BF$10)-(((PI()*($C$21/2)^2*(($C$21/2)*$AZ$10))/3)*$AF$29)))</f>
        <v>79318.585250103497</v>
      </c>
      <c r="AG343" s="73">
        <v>31.2</v>
      </c>
      <c r="AH343" s="95">
        <f t="shared" si="50"/>
        <v>83480.847187983716</v>
      </c>
      <c r="AI343" s="62">
        <v>31.2</v>
      </c>
      <c r="AJ343" s="96">
        <f>IF($AI343&gt;$G$20,IF('Silo Levels'!$L$18="Pumping",((PI()*((($C$19+$G$20)-$AI343)*($O$20/($O$19/2)))^2*((($O$20+$G$20)-$AI343))/3)*$AJ$29)+(((PI()*((($C$19+$G$20)-$AI343)*($O$20/($O$19/2)))^2*(((($C$19+$G$20)-$AI343)*($O$20/($O$19/2)))*$AZ$11))/3)*$AJ$29),(((PI()*((($C$19+$G$20)-$AI343)*($O$20/($O$19/2)))^2*((($O$20+$G$20)-$AI343)/3))*$AJ$29)-((PI()*((($C$19+$G$20)-$AI343)*($O$20/($O$19/2)))^2*(((($C$19+$G$20)-$AI343)*($O$20/($O$19/2)))*$AZ$11)/3)*$AJ$29))),IF('Silo Levels'!$L$18="Pumping",(($D$18*$AJ$29)+((PI()*(($C$21/2)^2)*($G$20-$AI343))*$AJ$29))+((($D$18+$H$18)/3)*$BF$11)+(((PI()*($C$21/2)^2*(($C$21/2)*$AZ$11))/3)*$AJ$29),(($D$18*$AJ$29)+((PI()*(($C$21/2)^2)*($G$20-$AI343))*$AJ$29))+((($D$18+$H$18)/3)*$BF$11)-(((PI()*($C$21/2)^2*(($C$21/2)*$AZ$11))/3)*$AJ$29)))</f>
        <v>79675.454166371608</v>
      </c>
    </row>
    <row r="344" spans="1:36" x14ac:dyDescent="0.3">
      <c r="A344" s="48">
        <v>31.3</v>
      </c>
      <c r="B344" s="92">
        <f t="shared" si="37"/>
        <v>13549.711431512545</v>
      </c>
      <c r="C344" s="66">
        <v>31.3</v>
      </c>
      <c r="D344" s="67">
        <f>IF($C344&gt;$G$6,IF('Silo Levels'!$L$10="Pumping",((PI()*((($C$5+$G$6)-$C344)*($O$6/($O$5/2)))^2*((($O$6+$G$6)-$C344))/3)*$D$29)+(((PI()*((($C$5+$G$6)-$C344)*($O$6/($O$5/2)))^2*(((($C$5+$G$6)-$C344)*($O$6/($O$5/2)))*$AZ$3))/3)*$D$29),(((PI()*((($C$5+$G$6)-$C344)*($O$6/($O$5/2)))^2*((($O$6+$G$6)-$C344)/3))*$D$29)-((PI()*((($C$5+$G$6)-$C344)*($O$6/($O$5/2)))^2*(((($C$5+$G$6)-$C344)*($O$6/($O$5/2)))*$AZ$3)/3)*$D$29))),IF('Silo Levels'!$L$10="Pumping",(($D$4*$D$29)+((PI()*(($C$7/2)^2)*(G$6-$C344))*$D$29))+((($D$4+$H$4)/3)*$BG$3)+(((PI()*($C$7/2)^2*(($C$7/2)*$AZ$3))/3)*$D$29),(($D$4*$D$29)+((PI()*(($C$7/2)^2)*($G$6-$C344))*$D$29))+((($D$4+$H$4)/3)*$BG$3)-(((PI()*($C$7/2)^2*(($C$7/2)*$AZ$3))/3)*$D$29)))</f>
        <v>10494.20468180635</v>
      </c>
      <c r="E344" s="73">
        <v>31.3</v>
      </c>
      <c r="F344" s="92">
        <f t="shared" si="38"/>
        <v>11812.568940292989</v>
      </c>
      <c r="G344" s="66">
        <v>31.3</v>
      </c>
      <c r="H344" s="67">
        <f>IF($G344&gt;$G$6,IF('Silo Levels'!$L$11="Pumping",((PI()*((($C$5+$G$6)-$G344)*($O$6/($O$5/2)))^2*((($O$6+$G$6)-$G344))/3)*$H$29)+(((PI()*((($C$5+$G$6)-$G344)*($O$6/($O$5/2)))^2*(((($C$5+$G$6)-$G344)*($O$6/($O$5/2)))*$AZ$4))/3)*$H$29),(((PI()*((($C$5+$G$6)-$G344)*($O$6/($O$5/2)))^2*((($O$6+$G$6)-$G344)/3))*$H$29)-((PI()*((($C$5+$G$6)-$G344)*($O$6/($O$5/2)))^2*(((($C$5+$G$6)-$G344)*($O$6/($O$5/2)))*$AZ$4)/3)*$H$29))),IF('Silo Levels'!$L$11="Pumping",(($D$4*$H$29)+((PI()*(($C$7/2)^2)*(G$6-$G344))*$H$29))+((($D$4+$H$4)/3)*$BG$4)+(((PI()*($C$7/2)^2*(($C$7/2)*$AZ$4))/3)*$H$29),(($D$4*$H$29)+((PI()*(($C$7/2)^2)*($G$6-$G344))*$H$29))+((($D$4+$H$4)/3)*$BG$4)-(((PI()*($C$7/2)^2*(($C$7/2)*$AZ$4))/3)*$H$29)))</f>
        <v>9148.7938251645101</v>
      </c>
      <c r="I344" s="73">
        <v>31.3</v>
      </c>
      <c r="J344" s="95">
        <f t="shared" si="45"/>
        <v>157157.98630403497</v>
      </c>
      <c r="K344" s="62">
        <v>31.3</v>
      </c>
      <c r="L344" s="96">
        <f>IF($K344&gt;$G$13,IF('Silo Levels'!$L$12="Pumping",((PI()*((($C$12+$G$13)-$K344)*($O$13/($O$12/2)))^2*((($O$13+$G$13)-$K344))/3)*$L$29)+(((PI()*((($C$12+$G$13)-$K344)*($O$13/($O$12/2)))^2*(((($C$12+$G$13)-$K344)*($O$13/($O$12/2)))*$AZ$5))/3)*$L$29),(((PI()*((($C$12+$G$13)-$K344)*($O$13/($O$12/2)))^2*((($O$13+$G$13)-$K344)/3))*$L$29)-((PI()*((($C$12+$G$13)-$K344)*($O$13/($O$12/2)))^2*(((($C$12+$G$13)-$K344)*($O$13/($O$12/2)))*$AZ$5)/3)*$L$29))),IF('Silo Levels'!$L$12="Pumping",(($D$11*$L$29)+((PI()*(($C$14/2)^2)*($G$13-$K344))*$L$29))+((($D$11+$H$11)/3)*$BF$5)+(((PI()*($C$14/2)^2*(($C$14/2)*$AZ$5))/3)*$L$29),(($D$11*$L$29)+((PI()*(($C$14/2)^2)*($G$13-$K344))*$L$29))+((($D$11+$H$11)/3)*$BF$5)-(((PI()*($C$14/2)^2*(($C$14/2)*$AZ$5))/3)*$L$29)))</f>
        <v>142959.97962443554</v>
      </c>
      <c r="M344" s="73">
        <v>31.3</v>
      </c>
      <c r="N344" s="95">
        <f t="shared" si="46"/>
        <v>89136.524470654753</v>
      </c>
      <c r="O344" s="62">
        <v>31.3</v>
      </c>
      <c r="P344" s="96">
        <f>IF($O344&gt;$G$20,IF('Silo Levels'!$L$13="Pumping",((PI()*((($C$19+$G$20)-$O344)*($O$20/($O$19/2)))^2*((($O$20+$G$20)-$O344))/3)*$P$29)+(((PI()*((($C$19+$G$20)-$O344)*($O$20/($O$19/2)))^2*(((($C$19+$G$20)-$O344)*($O$20/($O$19/2)))*$AZ$6))/3)*$P$29),(((PI()*((($C$19+$G$20)-$O344)*($O$20/($O$19/2)))^2*((($O$20+$G$20)-$O344)/3))*$P$29)-((PI()*((($C$19+$G$20)-$O344)*($O$20/($O$19/2)))^2*(((($C$19+$G$20)-$O344)*($O$20/($O$19/2)))*$AZ$6)/3)*$P$29))),IF('Silo Levels'!$L$13="Pumping",(($D$18*$P$29)+((PI()*(($C$21/2)^2)*($G$20-$O344))*$P$29))+((($D$18+$H$18)/3)*$BF$6)+(((PI()*($C$21/2)^2*(($C$21/2)*$AZ$6))/3)*$P$29),(($D$18*$P$29)+((PI()*(($C$21/2)^2)*($G$20-$O344))*$P$29))+((($D$18+$H$18)/3)*$BF$6)-(((PI()*($C$21/2)^2*(($C$21/2)*$AZ$6))/3)*$P$29)))</f>
        <v>85051.323138629989</v>
      </c>
      <c r="Q344" s="73">
        <v>31.3</v>
      </c>
      <c r="R344" s="95">
        <f t="shared" si="47"/>
        <v>86738.412587372572</v>
      </c>
      <c r="S344" s="62">
        <v>31.3</v>
      </c>
      <c r="T344" s="96">
        <f>IF($S344&gt;$G$20,IF('Silo Levels'!$L$14="Pumping",((PI()*((($C$19+$G$20)-$S344)*($O$20/($O$19/2)))^2*((($O$20+$G$20)-$S344))/3)*$T$29)+(((PI()*((($C$19+$G$20)-$S344)*($O$20/($O$19/2)))^2*(((($C$19+$G$20)-$S344)*($O$20/($O$19/2)))*$AZ$7))/3)*$T$29),(((PI()*((($C$19+$G$20)-$S344)*($O$20/($O$19/2)))^2*((($O$20+$G$20)-$S344)/3))*$T$29)-((PI()*((($C$19+$G$20)-$S344)*($O$20/($O$19/2)))^2*(((($C$19+$G$20)-$S344)*($O$20/($O$19/2)))*$AZ$7)/3)*$T$29))),IF('Silo Levels'!$L$14="Pumping",(($D$18*$T$29)+((PI()*(($C$21/2)^2)*($G$20-$S344))*$T$29))+((($D$18+$H$18)/3)*$BF$7)+(((PI()*($C$21/2)^2*(($C$21/2)*$AZ$7))/3)*$T$29),(($D$18*$T$29)+((PI()*(($C$21/2)^2)*($G$20-$S344))*$T$29))+((($D$18+$H$18)/3)*$BF$7)-(((PI()*($C$21/2)^2*(($C$21/2)*$AZ$7))/3)*$T$29)))</f>
        <v>82764.351116243706</v>
      </c>
      <c r="U344" s="73">
        <v>31.3</v>
      </c>
      <c r="V344" s="95">
        <f t="shared" si="48"/>
        <v>84523.841996265037</v>
      </c>
      <c r="W344" s="62">
        <v>31.3</v>
      </c>
      <c r="X344" s="96">
        <f>IF($W344&gt;$G$20,IF('Silo Levels'!$L$15="Pumping",((PI()*((($C$19+$G$20)-$W344)*($O$20/($O$19/2)))^2*((($O$20+$G$20)-$W344))/3)*$X$29)+(((PI()*((($C$19+$G$20)-$W344)*($O$20/($O$19/2)))^2*(((($C$19+$G$20)-$W344)*($O$20/($O$19/2)))*$AZ$8))/3)*$X$29),(((PI()*((($C$19+$G$20)-$W344)*($O$20/($O$19/2)))^2*((($O$20+$G$20)-$W344)/3))*$X$29)-((PI()*((($C$19+$G$20)-$W344)*($O$20/($O$19/2)))^2*(((($C$19+$G$20)-$W344)*($O$20/($O$19/2)))*$AZ$8)/3)*$X$29))),IF('Silo Levels'!$L$15="Pumping",(($D$18*$X$29)+((PI()*(($C$21/2)^2)*($G$20-$W344))*$X$29))+((($D$18+$H$18)/3)*$BF$8)+(((PI()*($C$21/2)^2*(($C$21/2)*$AZ$8))/3)*$X$29),(($D$18*$X$29)+((PI()*(($C$21/2)^2)*($G$20-$W344))*$X$29))+((($D$18+$H$18)/3)*$BF$8)-(((PI()*($C$21/2)^2*(($C$21/2)*$AZ$8))/3)*$X$29)))</f>
        <v>80652.414213395532</v>
      </c>
      <c r="Y344" s="73">
        <v>31.3</v>
      </c>
      <c r="Z344" s="95">
        <f t="shared" si="49"/>
        <v>83202.827696007866</v>
      </c>
      <c r="AA344" s="62">
        <v>31.3</v>
      </c>
      <c r="AB344" s="96">
        <f>IF($AA344&gt;$G$20,IF('Silo Levels'!$L$16="Pumping",((PI()*((($C$19+$G$20)-$AA344)*($O$20/($O$19/2)))^2*((($O$20+$G$20)-$AA344))/3)*$AB$29)+(((PI()*((($C$19+$G$20)-$AA344)*($O$20/($O$19/2)))^2*(((($C$19+$G$20)-$AA344)*($O$20/($O$19/2)))*$AZ$9))/3)*$AB$29),(((PI()*((($C$19+$G$20)-$AA344)*($O$20/($O$19/2)))^2*((($O$20+$G$20)-$AA344)/3))*$AB$29)-((PI()*((($C$19+$G$20)-$AA344)*($O$20/($O$19/2)))^2*(((($C$19+$G$20)-$AA344)*($O$20/($O$19/2)))*$AZ$9)/3)*$AB$29))),IF('Silo Levels'!$L$16="Pumping",(($D$18*$AB$29)+((PI()*(($C$21/2)^2)*($G$20-$AA344))*$AB$29))+((($D$18+$H$18)/3)*$BF$9)+(((PI()*($C$21/2)^2*(($C$21/2)*$AZ$9))/3)*$AB$29),(($D$18*$AB$29)+((PI()*(($C$21/2)^2)*($G$20-$AA344))*$AB$29))+((($D$18+$H$18)/3)*$BF$9)-(((PI()*($C$21/2)^2*(($C$21/2)*$AZ$9))/3)*$AB$29)))</f>
        <v>79392.621971456654</v>
      </c>
      <c r="AC344" s="73">
        <v>31.3</v>
      </c>
      <c r="AD344" s="95">
        <f t="shared" si="51"/>
        <v>82726.586343154631</v>
      </c>
      <c r="AE344" s="62">
        <v>31.3</v>
      </c>
      <c r="AF344" s="96">
        <f>IF($AE344&gt;$G$20,IF('Silo Levels'!$L$17="Pumping",((PI()*((($C$19+$G$20)-$AE344)*($O$20/($O$19/2)))^2*((($O$20+$G$20)-$AE344))/3)*$AF$29)+(((PI()*((($C$19+$G$20)-$AE344)*($O$20/($O$19/2)))^2*(((($C$19+$G$20)-$AE344)*($O$20/($O$19/2)))*$AZ$10))/3)*$AF$29),(((PI()*((($C$19+$G$20)-$AE344)*($O$20/($O$19/2)))^2*((($O$20+$G$20)-$AE344)/3))*$AF$29)-((PI()*((($C$19+$G$20)-$AE344)*($O$20/($O$19/2)))^2*(((($C$19+$G$20)-$AE344)*($O$20/($O$19/2)))*$AZ$10)/3)*$AF$29))),IF('Silo Levels'!$L$17="Pumping",(($D$18*$AF$29)+((PI()*(($C$21/2)^2)*($G$20-$AE344))*$AF$29))+((($D$18+$H$18)/3)*$BF$10)+(((PI()*($C$21/2)^2*(($C$21/2)*$AZ$10))/3)*$AF$29),(($D$18*$AF$29)+((PI()*(($C$21/2)^2)*($G$20-$AE344))*$AF$29))+((($D$18+$H$18)/3)*$BF$10)-(((PI()*($C$21/2)^2*(($C$21/2)*$AZ$10))/3)*$AF$29)))</f>
        <v>78938.451898128769</v>
      </c>
      <c r="AG344" s="73">
        <v>31.3</v>
      </c>
      <c r="AH344" s="95">
        <f t="shared" si="50"/>
        <v>83098.981964909035</v>
      </c>
      <c r="AI344" s="62">
        <v>31.3</v>
      </c>
      <c r="AJ344" s="96">
        <f>IF($AI344&gt;$G$20,IF('Silo Levels'!$L$18="Pumping",((PI()*((($C$19+$G$20)-$AI344)*($O$20/($O$19/2)))^2*((($O$20+$G$20)-$AI344))/3)*$AJ$29)+(((PI()*((($C$19+$G$20)-$AI344)*($O$20/($O$19/2)))^2*(((($C$19+$G$20)-$AI344)*($O$20/($O$19/2)))*$AZ$11))/3)*$AJ$29),(((PI()*((($C$19+$G$20)-$AI344)*($O$20/($O$19/2)))^2*((($O$20+$G$20)-$AI344)/3))*$AJ$29)-((PI()*((($C$19+$G$20)-$AI344)*($O$20/($O$19/2)))^2*(((($C$19+$G$20)-$AI344)*($O$20/($O$19/2)))*$AZ$11)/3)*$AJ$29))),IF('Silo Levels'!$L$18="Pumping",(($D$18*$AJ$29)+((PI()*(($C$21/2)^2)*($G$20-$AI344))*$AJ$29))+((($D$18+$H$18)/3)*$BF$11)+(((PI()*($C$21/2)^2*(($C$21/2)*$AZ$11))/3)*$AJ$29),(($D$18*$AJ$29)+((PI()*(($C$21/2)^2)*($G$20-$AI344))*$AJ$29))+((($D$18+$H$18)/3)*$BF$11)-(((PI()*($C$21/2)^2*(($C$21/2)*$AZ$11))/3)*$AJ$29)))</f>
        <v>79293.588943296927</v>
      </c>
    </row>
    <row r="345" spans="1:36" x14ac:dyDescent="0.3">
      <c r="A345" s="48">
        <v>31.4</v>
      </c>
      <c r="B345" s="92">
        <f t="shared" si="37"/>
        <v>13111.689557985734</v>
      </c>
      <c r="C345" s="66">
        <v>31.4</v>
      </c>
      <c r="D345" s="67">
        <f>IF($C345&gt;$G$6,IF('Silo Levels'!$L$10="Pumping",((PI()*((($C$5+$G$6)-$C345)*($O$6/($O$5/2)))^2*((($O$6+$G$6)-$C345))/3)*$D$29)+(((PI()*((($C$5+$G$6)-$C345)*($O$6/($O$5/2)))^2*(((($C$5+$G$6)-$C345)*($O$6/($O$5/2)))*$AZ$3))/3)*$D$29),(((PI()*((($C$5+$G$6)-$C345)*($O$6/($O$5/2)))^2*((($O$6+$G$6)-$C345)/3))*$D$29)-((PI()*((($C$5+$G$6)-$C345)*($O$6/($O$5/2)))^2*(((($C$5+$G$6)-$C345)*($O$6/($O$5/2)))*$AZ$3)/3)*$D$29))),IF('Silo Levels'!$L$10="Pumping",(($D$4*$D$29)+((PI()*(($C$7/2)^2)*(G$6-$C345))*$D$29))+((($D$4+$H$4)/3)*$BG$3)+(((PI()*($C$7/2)^2*(($C$7/2)*$AZ$3))/3)*$D$29),(($D$4*$D$29)+((PI()*(($C$7/2)^2)*($G$6-$C345))*$D$29))+((($D$4+$H$4)/3)*$BG$3)-(((PI()*($C$7/2)^2*(($C$7/2)*$AZ$3))/3)*$D$29)))</f>
        <v>10056.182808279536</v>
      </c>
      <c r="E345" s="73">
        <v>31.4</v>
      </c>
      <c r="F345" s="92">
        <f t="shared" si="38"/>
        <v>11430.703717218332</v>
      </c>
      <c r="G345" s="66">
        <v>31.4</v>
      </c>
      <c r="H345" s="67">
        <f>IF($G345&gt;$G$6,IF('Silo Levels'!$L$11="Pumping",((PI()*((($C$5+$G$6)-$G345)*($O$6/($O$5/2)))^2*((($O$6+$G$6)-$G345))/3)*$H$29)+(((PI()*((($C$5+$G$6)-$G345)*($O$6/($O$5/2)))^2*(((($C$5+$G$6)-$G345)*($O$6/($O$5/2)))*$AZ$4))/3)*$H$29),(((PI()*((($C$5+$G$6)-$G345)*($O$6/($O$5/2)))^2*((($O$6+$G$6)-$G345)/3))*$H$29)-((PI()*((($C$5+$G$6)-$G345)*($O$6/($O$5/2)))^2*(((($C$5+$G$6)-$G345)*($O$6/($O$5/2)))*$AZ$4)/3)*$H$29))),IF('Silo Levels'!$L$11="Pumping",(($D$4*$H$29)+((PI()*(($C$7/2)^2)*(G$6-$G345))*$H$29))+((($D$4+$H$4)/3)*$BG$4)+(((PI()*($C$7/2)^2*(($C$7/2)*$AZ$4))/3)*$H$29),(($D$4*$H$29)+((PI()*(($C$7/2)^2)*($G$6-$G345))*$H$29))+((($D$4+$H$4)/3)*$BG$4)-(((PI()*($C$7/2)^2*(($C$7/2)*$AZ$4))/3)*$H$29)))</f>
        <v>8766.9286020898526</v>
      </c>
      <c r="I345" s="73">
        <v>31.4</v>
      </c>
      <c r="J345" s="95">
        <f t="shared" si="45"/>
        <v>156239.02147040397</v>
      </c>
      <c r="K345" s="62">
        <v>31.4</v>
      </c>
      <c r="L345" s="96">
        <f>IF($K345&gt;$G$13,IF('Silo Levels'!$L$12="Pumping",((PI()*((($C$12+$G$13)-$K345)*($O$13/($O$12/2)))^2*((($O$13+$G$13)-$K345))/3)*$L$29)+(((PI()*((($C$12+$G$13)-$K345)*($O$13/($O$12/2)))^2*(((($C$12+$G$13)-$K345)*($O$13/($O$12/2)))*$AZ$5))/3)*$L$29),(((PI()*((($C$12+$G$13)-$K345)*($O$13/($O$12/2)))^2*((($O$13+$G$13)-$K345)/3))*$L$29)-((PI()*((($C$12+$G$13)-$K345)*($O$13/($O$12/2)))^2*(((($C$12+$G$13)-$K345)*($O$13/($O$12/2)))*$AZ$5)/3)*$L$29))),IF('Silo Levels'!$L$12="Pumping",(($D$11*$L$29)+((PI()*(($C$14/2)^2)*($G$13-$K345))*$L$29))+((($D$11+$H$11)/3)*$BF$5)+(((PI()*($C$14/2)^2*(($C$14/2)*$AZ$5))/3)*$L$29),(($D$11*$L$29)+((PI()*(($C$14/2)^2)*($G$13-$K345))*$L$29))+((($D$11+$H$11)/3)*$BF$5)-(((PI()*($C$14/2)^2*(($C$14/2)*$AZ$5))/3)*$L$29)))</f>
        <v>142041.01479080453</v>
      </c>
      <c r="M345" s="73">
        <v>31.4</v>
      </c>
      <c r="N345" s="95">
        <f t="shared" si="46"/>
        <v>88726.580922354027</v>
      </c>
      <c r="O345" s="62">
        <v>31.4</v>
      </c>
      <c r="P345" s="96">
        <f>IF($O345&gt;$G$20,IF('Silo Levels'!$L$13="Pumping",((PI()*((($C$19+$G$20)-$O345)*($O$20/($O$19/2)))^2*((($O$20+$G$20)-$O345))/3)*$P$29)+(((PI()*((($C$19+$G$20)-$O345)*($O$20/($O$19/2)))^2*(((($C$19+$G$20)-$O345)*($O$20/($O$19/2)))*$AZ$6))/3)*$P$29),(((PI()*((($C$19+$G$20)-$O345)*($O$20/($O$19/2)))^2*((($O$20+$G$20)-$O345)/3))*$P$29)-((PI()*((($C$19+$G$20)-$O345)*($O$20/($O$19/2)))^2*(((($C$19+$G$20)-$O345)*($O$20/($O$19/2)))*$AZ$6)/3)*$P$29))),IF('Silo Levels'!$L$13="Pumping",(($D$18*$P$29)+((PI()*(($C$21/2)^2)*($G$20-$O345))*$P$29))+((($D$18+$H$18)/3)*$BF$6)+(((PI()*($C$21/2)^2*(($C$21/2)*$AZ$6))/3)*$P$29),(($D$18*$P$29)+((PI()*(($C$21/2)^2)*($G$20-$O345))*$P$29))+((($D$18+$H$18)/3)*$BF$6)-(((PI()*($C$21/2)^2*(($C$21/2)*$AZ$6))/3)*$P$29)))</f>
        <v>84641.379590329263</v>
      </c>
      <c r="Q345" s="73">
        <v>31.4</v>
      </c>
      <c r="R345" s="95">
        <f t="shared" si="47"/>
        <v>86339.62174985162</v>
      </c>
      <c r="S345" s="62">
        <v>31.4</v>
      </c>
      <c r="T345" s="96">
        <f>IF($S345&gt;$G$20,IF('Silo Levels'!$L$14="Pumping",((PI()*((($C$19+$G$20)-$S345)*($O$20/($O$19/2)))^2*((($O$20+$G$20)-$S345))/3)*$T$29)+(((PI()*((($C$19+$G$20)-$S345)*($O$20/($O$19/2)))^2*(((($C$19+$G$20)-$S345)*($O$20/($O$19/2)))*$AZ$7))/3)*$T$29),(((PI()*((($C$19+$G$20)-$S345)*($O$20/($O$19/2)))^2*((($O$20+$G$20)-$S345)/3))*$T$29)-((PI()*((($C$19+$G$20)-$S345)*($O$20/($O$19/2)))^2*(((($C$19+$G$20)-$S345)*($O$20/($O$19/2)))*$AZ$7)/3)*$T$29))),IF('Silo Levels'!$L$14="Pumping",(($D$18*$T$29)+((PI()*(($C$21/2)^2)*($G$20-$S345))*$T$29))+((($D$18+$H$18)/3)*$BF$7)+(((PI()*($C$21/2)^2*(($C$21/2)*$AZ$7))/3)*$T$29),(($D$18*$T$29)+((PI()*(($C$21/2)^2)*($G$20-$S345))*$T$29))+((($D$18+$H$18)/3)*$BF$7)-(((PI()*($C$21/2)^2*(($C$21/2)*$AZ$7))/3)*$T$29)))</f>
        <v>82365.560278722754</v>
      </c>
      <c r="U345" s="73">
        <v>31.4</v>
      </c>
      <c r="V345" s="95">
        <f t="shared" si="48"/>
        <v>84135.350288437025</v>
      </c>
      <c r="W345" s="62">
        <v>31.4</v>
      </c>
      <c r="X345" s="96">
        <f>IF($W345&gt;$G$20,IF('Silo Levels'!$L$15="Pumping",((PI()*((($C$19+$G$20)-$W345)*($O$20/($O$19/2)))^2*((($O$20+$G$20)-$W345))/3)*$X$29)+(((PI()*((($C$19+$G$20)-$W345)*($O$20/($O$19/2)))^2*(((($C$19+$G$20)-$W345)*($O$20/($O$19/2)))*$AZ$8))/3)*$X$29),(((PI()*((($C$19+$G$20)-$W345)*($O$20/($O$19/2)))^2*((($O$20+$G$20)-$W345)/3))*$X$29)-((PI()*((($C$19+$G$20)-$W345)*($O$20/($O$19/2)))^2*(((($C$19+$G$20)-$W345)*($O$20/($O$19/2)))*$AZ$8)/3)*$X$29))),IF('Silo Levels'!$L$15="Pumping",(($D$18*$X$29)+((PI()*(($C$21/2)^2)*($G$20-$W345))*$X$29))+((($D$18+$H$18)/3)*$BF$8)+(((PI()*($C$21/2)^2*(($C$21/2)*$AZ$8))/3)*$X$29),(($D$18*$X$29)+((PI()*(($C$21/2)^2)*($G$20-$W345))*$X$29))+((($D$18+$H$18)/3)*$BF$8)-(((PI()*($C$21/2)^2*(($C$21/2)*$AZ$8))/3)*$X$29)))</f>
        <v>80263.92250556752</v>
      </c>
      <c r="Y345" s="73">
        <v>31.4</v>
      </c>
      <c r="Z345" s="95">
        <f t="shared" si="49"/>
        <v>82820.479525739313</v>
      </c>
      <c r="AA345" s="62">
        <v>31.4</v>
      </c>
      <c r="AB345" s="96">
        <f>IF($AA345&gt;$G$20,IF('Silo Levels'!$L$16="Pumping",((PI()*((($C$19+$G$20)-$AA345)*($O$20/($O$19/2)))^2*((($O$20+$G$20)-$AA345))/3)*$AB$29)+(((PI()*((($C$19+$G$20)-$AA345)*($O$20/($O$19/2)))^2*(((($C$19+$G$20)-$AA345)*($O$20/($O$19/2)))*$AZ$9))/3)*$AB$29),(((PI()*((($C$19+$G$20)-$AA345)*($O$20/($O$19/2)))^2*((($O$20+$G$20)-$AA345)/3))*$AB$29)-((PI()*((($C$19+$G$20)-$AA345)*($O$20/($O$19/2)))^2*(((($C$19+$G$20)-$AA345)*($O$20/($O$19/2)))*$AZ$9)/3)*$AB$29))),IF('Silo Levels'!$L$16="Pumping",(($D$18*$AB$29)+((PI()*(($C$21/2)^2)*($G$20-$AA345))*$AB$29))+((($D$18+$H$18)/3)*$BF$9)+(((PI()*($C$21/2)^2*(($C$21/2)*$AZ$9))/3)*$AB$29),(($D$18*$AB$29)+((PI()*(($C$21/2)^2)*($G$20-$AA345))*$AB$29))+((($D$18+$H$18)/3)*$BF$9)-(((PI()*($C$21/2)^2*(($C$21/2)*$AZ$9))/3)*$AB$29)))</f>
        <v>79010.273801188101</v>
      </c>
      <c r="AC345" s="73">
        <v>31.4</v>
      </c>
      <c r="AD345" s="95">
        <f t="shared" si="51"/>
        <v>82346.452991179918</v>
      </c>
      <c r="AE345" s="62">
        <v>31.4</v>
      </c>
      <c r="AF345" s="96">
        <f>IF($AE345&gt;$G$20,IF('Silo Levels'!$L$17="Pumping",((PI()*((($C$19+$G$20)-$AE345)*($O$20/($O$19/2)))^2*((($O$20+$G$20)-$AE345))/3)*$AF$29)+(((PI()*((($C$19+$G$20)-$AE345)*($O$20/($O$19/2)))^2*(((($C$19+$G$20)-$AE345)*($O$20/($O$19/2)))*$AZ$10))/3)*$AF$29),(((PI()*((($C$19+$G$20)-$AE345)*($O$20/($O$19/2)))^2*((($O$20+$G$20)-$AE345)/3))*$AF$29)-((PI()*((($C$19+$G$20)-$AE345)*($O$20/($O$19/2)))^2*(((($C$19+$G$20)-$AE345)*($O$20/($O$19/2)))*$AZ$10)/3)*$AF$29))),IF('Silo Levels'!$L$17="Pumping",(($D$18*$AF$29)+((PI()*(($C$21/2)^2)*($G$20-$AE345))*$AF$29))+((($D$18+$H$18)/3)*$BF$10)+(((PI()*($C$21/2)^2*(($C$21/2)*$AZ$10))/3)*$AF$29),(($D$18*$AF$29)+((PI()*(($C$21/2)^2)*($G$20-$AE345))*$AF$29))+((($D$18+$H$18)/3)*$BF$10)-(((PI()*($C$21/2)^2*(($C$21/2)*$AZ$10))/3)*$AF$29)))</f>
        <v>78558.318546154056</v>
      </c>
      <c r="AG345" s="73">
        <v>31.4</v>
      </c>
      <c r="AH345" s="95">
        <f t="shared" si="50"/>
        <v>82717.116741834383</v>
      </c>
      <c r="AI345" s="62">
        <v>31.4</v>
      </c>
      <c r="AJ345" s="96">
        <f>IF($AI345&gt;$G$20,IF('Silo Levels'!$L$18="Pumping",((PI()*((($C$19+$G$20)-$AI345)*($O$20/($O$19/2)))^2*((($O$20+$G$20)-$AI345))/3)*$AJ$29)+(((PI()*((($C$19+$G$20)-$AI345)*($O$20/($O$19/2)))^2*(((($C$19+$G$20)-$AI345)*($O$20/($O$19/2)))*$AZ$11))/3)*$AJ$29),(((PI()*((($C$19+$G$20)-$AI345)*($O$20/($O$19/2)))^2*((($O$20+$G$20)-$AI345)/3))*$AJ$29)-((PI()*((($C$19+$G$20)-$AI345)*($O$20/($O$19/2)))^2*(((($C$19+$G$20)-$AI345)*($O$20/($O$19/2)))*$AZ$11)/3)*$AJ$29))),IF('Silo Levels'!$L$18="Pumping",(($D$18*$AJ$29)+((PI()*(($C$21/2)^2)*($G$20-$AI345))*$AJ$29))+((($D$18+$H$18)/3)*$BF$11)+(((PI()*($C$21/2)^2*(($C$21/2)*$AZ$11))/3)*$AJ$29),(($D$18*$AJ$29)+((PI()*(($C$21/2)^2)*($G$20-$AI345))*$AJ$29))+((($D$18+$H$18)/3)*$BF$11)-(((PI()*($C$21/2)^2*(($C$21/2)*$AZ$11))/3)*$AJ$29)))</f>
        <v>78911.723720222275</v>
      </c>
    </row>
    <row r="346" spans="1:36" x14ac:dyDescent="0.3">
      <c r="A346" s="48">
        <v>31.5</v>
      </c>
      <c r="B346" s="92">
        <f t="shared" si="37"/>
        <v>12673.667684458906</v>
      </c>
      <c r="C346" s="66">
        <v>31.5</v>
      </c>
      <c r="D346" s="67">
        <f>IF($C346&gt;$G$6,IF('Silo Levels'!$L$10="Pumping",((PI()*((($C$5+$G$6)-$C346)*($O$6/($O$5/2)))^2*((($O$6+$G$6)-$C346))/3)*$D$29)+(((PI()*((($C$5+$G$6)-$C346)*($O$6/($O$5/2)))^2*(((($C$5+$G$6)-$C346)*($O$6/($O$5/2)))*$AZ$3))/3)*$D$29),(((PI()*((($C$5+$G$6)-$C346)*($O$6/($O$5/2)))^2*((($O$6+$G$6)-$C346)/3))*$D$29)-((PI()*((($C$5+$G$6)-$C346)*($O$6/($O$5/2)))^2*(((($C$5+$G$6)-$C346)*($O$6/($O$5/2)))*$AZ$3)/3)*$D$29))),IF('Silo Levels'!$L$10="Pumping",(($D$4*$D$29)+((PI()*(($C$7/2)^2)*(G$6-$C346))*$D$29))+((($D$4+$H$4)/3)*$BG$3)+(((PI()*($C$7/2)^2*(($C$7/2)*$AZ$3))/3)*$D$29),(($D$4*$D$29)+((PI()*(($C$7/2)^2)*($G$6-$C346))*$D$29))+((($D$4+$H$4)/3)*$BG$3)-(((PI()*($C$7/2)^2*(($C$7/2)*$AZ$3))/3)*$D$29)))</f>
        <v>9618.1609347527083</v>
      </c>
      <c r="E346" s="73">
        <v>31.5</v>
      </c>
      <c r="F346" s="92">
        <f t="shared" si="38"/>
        <v>11048.838494143662</v>
      </c>
      <c r="G346" s="66">
        <v>31.5</v>
      </c>
      <c r="H346" s="67">
        <f>IF($G346&gt;$G$6,IF('Silo Levels'!$L$11="Pumping",((PI()*((($C$5+$G$6)-$G346)*($O$6/($O$5/2)))^2*((($O$6+$G$6)-$G346))/3)*$H$29)+(((PI()*((($C$5+$G$6)-$G346)*($O$6/($O$5/2)))^2*(((($C$5+$G$6)-$G346)*($O$6/($O$5/2)))*$AZ$4))/3)*$H$29),(((PI()*((($C$5+$G$6)-$G346)*($O$6/($O$5/2)))^2*((($O$6+$G$6)-$G346)/3))*$H$29)-((PI()*((($C$5+$G$6)-$G346)*($O$6/($O$5/2)))^2*(((($C$5+$G$6)-$G346)*($O$6/($O$5/2)))*$AZ$4)/3)*$H$29))),IF('Silo Levels'!$L$11="Pumping",(($D$4*$H$29)+((PI()*(($C$7/2)^2)*(G$6-$G346))*$H$29))+((($D$4+$H$4)/3)*$BG$4)+(((PI()*($C$7/2)^2*(($C$7/2)*$AZ$4))/3)*$H$29),(($D$4*$H$29)+((PI()*(($C$7/2)^2)*($G$6-$G346))*$H$29))+((($D$4+$H$4)/3)*$BG$4)-(((PI()*($C$7/2)^2*(($C$7/2)*$AZ$4))/3)*$H$29)))</f>
        <v>8385.0633790151824</v>
      </c>
      <c r="I346" s="73">
        <v>31.5</v>
      </c>
      <c r="J346" s="95">
        <f t="shared" si="45"/>
        <v>155320.05663677293</v>
      </c>
      <c r="K346" s="62">
        <v>31.5</v>
      </c>
      <c r="L346" s="96">
        <f>IF($K346&gt;$G$13,IF('Silo Levels'!$L$12="Pumping",((PI()*((($C$12+$G$13)-$K346)*($O$13/($O$12/2)))^2*((($O$13+$G$13)-$K346))/3)*$L$29)+(((PI()*((($C$12+$G$13)-$K346)*($O$13/($O$12/2)))^2*(((($C$12+$G$13)-$K346)*($O$13/($O$12/2)))*$AZ$5))/3)*$L$29),(((PI()*((($C$12+$G$13)-$K346)*($O$13/($O$12/2)))^2*((($O$13+$G$13)-$K346)/3))*$L$29)-((PI()*((($C$12+$G$13)-$K346)*($O$13/($O$12/2)))^2*(((($C$12+$G$13)-$K346)*($O$13/($O$12/2)))*$AZ$5)/3)*$L$29))),IF('Silo Levels'!$L$12="Pumping",(($D$11*$L$29)+((PI()*(($C$14/2)^2)*($G$13-$K346))*$L$29))+((($D$11+$H$11)/3)*$BF$5)+(((PI()*($C$14/2)^2*(($C$14/2)*$AZ$5))/3)*$L$29),(($D$11*$L$29)+((PI()*(($C$14/2)^2)*($G$13-$K346))*$L$29))+((($D$11+$H$11)/3)*$BF$5)-(((PI()*($C$14/2)^2*(($C$14/2)*$AZ$5))/3)*$L$29)))</f>
        <v>141122.0499571735</v>
      </c>
      <c r="M346" s="73">
        <v>31.5</v>
      </c>
      <c r="N346" s="95">
        <f t="shared" si="46"/>
        <v>88316.637374053273</v>
      </c>
      <c r="O346" s="62">
        <v>31.5</v>
      </c>
      <c r="P346" s="96">
        <f>IF($O346&gt;$G$20,IF('Silo Levels'!$L$13="Pumping",((PI()*((($C$19+$G$20)-$O346)*($O$20/($O$19/2)))^2*((($O$20+$G$20)-$O346))/3)*$P$29)+(((PI()*((($C$19+$G$20)-$O346)*($O$20/($O$19/2)))^2*(((($C$19+$G$20)-$O346)*($O$20/($O$19/2)))*$AZ$6))/3)*$P$29),(((PI()*((($C$19+$G$20)-$O346)*($O$20/($O$19/2)))^2*((($O$20+$G$20)-$O346)/3))*$P$29)-((PI()*((($C$19+$G$20)-$O346)*($O$20/($O$19/2)))^2*(((($C$19+$G$20)-$O346)*($O$20/($O$19/2)))*$AZ$6)/3)*$P$29))),IF('Silo Levels'!$L$13="Pumping",(($D$18*$P$29)+((PI()*(($C$21/2)^2)*($G$20-$O346))*$P$29))+((($D$18+$H$18)/3)*$BF$6)+(((PI()*($C$21/2)^2*(($C$21/2)*$AZ$6))/3)*$P$29),(($D$18*$P$29)+((PI()*(($C$21/2)^2)*($G$20-$O346))*$P$29))+((($D$18+$H$18)/3)*$BF$6)-(((PI()*($C$21/2)^2*(($C$21/2)*$AZ$6))/3)*$P$29)))</f>
        <v>84231.436042028508</v>
      </c>
      <c r="Q346" s="73">
        <v>31.5</v>
      </c>
      <c r="R346" s="95">
        <f t="shared" si="47"/>
        <v>85940.830912330668</v>
      </c>
      <c r="S346" s="62">
        <v>31.5</v>
      </c>
      <c r="T346" s="96">
        <f>IF($S346&gt;$G$20,IF('Silo Levels'!$L$14="Pumping",((PI()*((($C$19+$G$20)-$S346)*($O$20/($O$19/2)))^2*((($O$20+$G$20)-$S346))/3)*$T$29)+(((PI()*((($C$19+$G$20)-$S346)*($O$20/($O$19/2)))^2*(((($C$19+$G$20)-$S346)*($O$20/($O$19/2)))*$AZ$7))/3)*$T$29),(((PI()*((($C$19+$G$20)-$S346)*($O$20/($O$19/2)))^2*((($O$20+$G$20)-$S346)/3))*$T$29)-((PI()*((($C$19+$G$20)-$S346)*($O$20/($O$19/2)))^2*(((($C$19+$G$20)-$S346)*($O$20/($O$19/2)))*$AZ$7)/3)*$T$29))),IF('Silo Levels'!$L$14="Pumping",(($D$18*$T$29)+((PI()*(($C$21/2)^2)*($G$20-$S346))*$T$29))+((($D$18+$H$18)/3)*$BF$7)+(((PI()*($C$21/2)^2*(($C$21/2)*$AZ$7))/3)*$T$29),(($D$18*$T$29)+((PI()*(($C$21/2)^2)*($G$20-$S346))*$T$29))+((($D$18+$H$18)/3)*$BF$7)-(((PI()*($C$21/2)^2*(($C$21/2)*$AZ$7))/3)*$T$29)))</f>
        <v>81966.769441201803</v>
      </c>
      <c r="U346" s="73">
        <v>31.5</v>
      </c>
      <c r="V346" s="95">
        <f t="shared" si="48"/>
        <v>83746.858580608998</v>
      </c>
      <c r="W346" s="62">
        <v>31.5</v>
      </c>
      <c r="X346" s="96">
        <f>IF($W346&gt;$G$20,IF('Silo Levels'!$L$15="Pumping",((PI()*((($C$19+$G$20)-$W346)*($O$20/($O$19/2)))^2*((($O$20+$G$20)-$W346))/3)*$X$29)+(((PI()*((($C$19+$G$20)-$W346)*($O$20/($O$19/2)))^2*(((($C$19+$G$20)-$W346)*($O$20/($O$19/2)))*$AZ$8))/3)*$X$29),(((PI()*((($C$19+$G$20)-$W346)*($O$20/($O$19/2)))^2*((($O$20+$G$20)-$W346)/3))*$X$29)-((PI()*((($C$19+$G$20)-$W346)*($O$20/($O$19/2)))^2*(((($C$19+$G$20)-$W346)*($O$20/($O$19/2)))*$AZ$8)/3)*$X$29))),IF('Silo Levels'!$L$15="Pumping",(($D$18*$X$29)+((PI()*(($C$21/2)^2)*($G$20-$W346))*$X$29))+((($D$18+$H$18)/3)*$BF$8)+(((PI()*($C$21/2)^2*(($C$21/2)*$AZ$8))/3)*$X$29),(($D$18*$X$29)+((PI()*(($C$21/2)^2)*($G$20-$W346))*$X$29))+((($D$18+$H$18)/3)*$BF$8)-(((PI()*($C$21/2)^2*(($C$21/2)*$AZ$8))/3)*$X$29)))</f>
        <v>79875.430797739493</v>
      </c>
      <c r="Y346" s="73">
        <v>31.5</v>
      </c>
      <c r="Z346" s="95">
        <f t="shared" si="49"/>
        <v>82438.131355470759</v>
      </c>
      <c r="AA346" s="62">
        <v>31.5</v>
      </c>
      <c r="AB346" s="96">
        <f>IF($AA346&gt;$G$20,IF('Silo Levels'!$L$16="Pumping",((PI()*((($C$19+$G$20)-$AA346)*($O$20/($O$19/2)))^2*((($O$20+$G$20)-$AA346))/3)*$AB$29)+(((PI()*((($C$19+$G$20)-$AA346)*($O$20/($O$19/2)))^2*(((($C$19+$G$20)-$AA346)*($O$20/($O$19/2)))*$AZ$9))/3)*$AB$29),(((PI()*((($C$19+$G$20)-$AA346)*($O$20/($O$19/2)))^2*((($O$20+$G$20)-$AA346)/3))*$AB$29)-((PI()*((($C$19+$G$20)-$AA346)*($O$20/($O$19/2)))^2*(((($C$19+$G$20)-$AA346)*($O$20/($O$19/2)))*$AZ$9)/3)*$AB$29))),IF('Silo Levels'!$L$16="Pumping",(($D$18*$AB$29)+((PI()*(($C$21/2)^2)*($G$20-$AA346))*$AB$29))+((($D$18+$H$18)/3)*$BF$9)+(((PI()*($C$21/2)^2*(($C$21/2)*$AZ$9))/3)*$AB$29),(($D$18*$AB$29)+((PI()*(($C$21/2)^2)*($G$20-$AA346))*$AB$29))+((($D$18+$H$18)/3)*$BF$9)-(((PI()*($C$21/2)^2*(($C$21/2)*$AZ$9))/3)*$AB$29)))</f>
        <v>78627.925630919548</v>
      </c>
      <c r="AC346" s="73">
        <v>31.5</v>
      </c>
      <c r="AD346" s="95">
        <f t="shared" si="51"/>
        <v>81966.31963920519</v>
      </c>
      <c r="AE346" s="62">
        <v>31.5</v>
      </c>
      <c r="AF346" s="96">
        <f>IF($AE346&gt;$G$20,IF('Silo Levels'!$L$17="Pumping",((PI()*((($C$19+$G$20)-$AE346)*($O$20/($O$19/2)))^2*((($O$20+$G$20)-$AE346))/3)*$AF$29)+(((PI()*((($C$19+$G$20)-$AE346)*($O$20/($O$19/2)))^2*(((($C$19+$G$20)-$AE346)*($O$20/($O$19/2)))*$AZ$10))/3)*$AF$29),(((PI()*((($C$19+$G$20)-$AE346)*($O$20/($O$19/2)))^2*((($O$20+$G$20)-$AE346)/3))*$AF$29)-((PI()*((($C$19+$G$20)-$AE346)*($O$20/($O$19/2)))^2*(((($C$19+$G$20)-$AE346)*($O$20/($O$19/2)))*$AZ$10)/3)*$AF$29))),IF('Silo Levels'!$L$17="Pumping",(($D$18*$AF$29)+((PI()*(($C$21/2)^2)*($G$20-$AE346))*$AF$29))+((($D$18+$H$18)/3)*$BF$10)+(((PI()*($C$21/2)^2*(($C$21/2)*$AZ$10))/3)*$AF$29),(($D$18*$AF$29)+((PI()*(($C$21/2)^2)*($G$20-$AE346))*$AF$29))+((($D$18+$H$18)/3)*$BF$10)-(((PI()*($C$21/2)^2*(($C$21/2)*$AZ$10))/3)*$AF$29)))</f>
        <v>78178.185194179328</v>
      </c>
      <c r="AG346" s="73">
        <v>31.5</v>
      </c>
      <c r="AH346" s="95">
        <f t="shared" si="50"/>
        <v>82335.251518759702</v>
      </c>
      <c r="AI346" s="62">
        <v>31.5</v>
      </c>
      <c r="AJ346" s="96">
        <f>IF($AI346&gt;$G$20,IF('Silo Levels'!$L$18="Pumping",((PI()*((($C$19+$G$20)-$AI346)*($O$20/($O$19/2)))^2*((($O$20+$G$20)-$AI346))/3)*$AJ$29)+(((PI()*((($C$19+$G$20)-$AI346)*($O$20/($O$19/2)))^2*(((($C$19+$G$20)-$AI346)*($O$20/($O$19/2)))*$AZ$11))/3)*$AJ$29),(((PI()*((($C$19+$G$20)-$AI346)*($O$20/($O$19/2)))^2*((($O$20+$G$20)-$AI346)/3))*$AJ$29)-((PI()*((($C$19+$G$20)-$AI346)*($O$20/($O$19/2)))^2*(((($C$19+$G$20)-$AI346)*($O$20/($O$19/2)))*$AZ$11)/3)*$AJ$29))),IF('Silo Levels'!$L$18="Pumping",(($D$18*$AJ$29)+((PI()*(($C$21/2)^2)*($G$20-$AI346))*$AJ$29))+((($D$18+$H$18)/3)*$BF$11)+(((PI()*($C$21/2)^2*(($C$21/2)*$AZ$11))/3)*$AJ$29),(($D$18*$AJ$29)+((PI()*(($C$21/2)^2)*($G$20-$AI346))*$AJ$29))+((($D$18+$H$18)/3)*$BF$11)-(((PI()*($C$21/2)^2*(($C$21/2)*$AZ$11))/3)*$AJ$29)))</f>
        <v>78529.858497147594</v>
      </c>
    </row>
    <row r="347" spans="1:36" x14ac:dyDescent="0.3">
      <c r="A347" s="48">
        <v>31.6</v>
      </c>
      <c r="B347" s="92">
        <f t="shared" si="37"/>
        <v>12235.645810932077</v>
      </c>
      <c r="C347" s="66">
        <v>31.6</v>
      </c>
      <c r="D347" s="67">
        <f>IF($C347&gt;$G$6,IF('Silo Levels'!$L$10="Pumping",((PI()*((($C$5+$G$6)-$C347)*($O$6/($O$5/2)))^2*((($O$6+$G$6)-$C347))/3)*$D$29)+(((PI()*((($C$5+$G$6)-$C347)*($O$6/($O$5/2)))^2*(((($C$5+$G$6)-$C347)*($O$6/($O$5/2)))*$AZ$3))/3)*$D$29),(((PI()*((($C$5+$G$6)-$C347)*($O$6/($O$5/2)))^2*((($O$6+$G$6)-$C347)/3))*$D$29)-((PI()*((($C$5+$G$6)-$C347)*($O$6/($O$5/2)))^2*(((($C$5+$G$6)-$C347)*($O$6/($O$5/2)))*$AZ$3)/3)*$D$29))),IF('Silo Levels'!$L$10="Pumping",(($D$4*$D$29)+((PI()*(($C$7/2)^2)*(G$6-$C347))*$D$29))+((($D$4+$H$4)/3)*$BG$3)+(((PI()*($C$7/2)^2*(($C$7/2)*$AZ$3))/3)*$D$29),(($D$4*$D$29)+((PI()*(($C$7/2)^2)*($G$6-$C347))*$D$29))+((($D$4+$H$4)/3)*$BG$3)-(((PI()*($C$7/2)^2*(($C$7/2)*$AZ$3))/3)*$D$29)))</f>
        <v>9180.1390612258801</v>
      </c>
      <c r="E347" s="73">
        <v>31.6</v>
      </c>
      <c r="F347" s="92">
        <f t="shared" si="38"/>
        <v>10666.973271068991</v>
      </c>
      <c r="G347" s="66">
        <v>31.6</v>
      </c>
      <c r="H347" s="67">
        <f>IF($G347&gt;$G$6,IF('Silo Levels'!$L$11="Pumping",((PI()*((($C$5+$G$6)-$G347)*($O$6/($O$5/2)))^2*((($O$6+$G$6)-$G347))/3)*$H$29)+(((PI()*((($C$5+$G$6)-$G347)*($O$6/($O$5/2)))^2*(((($C$5+$G$6)-$G347)*($O$6/($O$5/2)))*$AZ$4))/3)*$H$29),(((PI()*((($C$5+$G$6)-$G347)*($O$6/($O$5/2)))^2*((($O$6+$G$6)-$G347)/3))*$H$29)-((PI()*((($C$5+$G$6)-$G347)*($O$6/($O$5/2)))^2*(((($C$5+$G$6)-$G347)*($O$6/($O$5/2)))*$AZ$4)/3)*$H$29))),IF('Silo Levels'!$L$11="Pumping",(($D$4*$H$29)+((PI()*(($C$7/2)^2)*(G$6-$G347))*$H$29))+((($D$4+$H$4)/3)*$BG$4)+(((PI()*($C$7/2)^2*(($C$7/2)*$AZ$4))/3)*$H$29),(($D$4*$H$29)+((PI()*(($C$7/2)^2)*($G$6-$G347))*$H$29))+((($D$4+$H$4)/3)*$BG$4)-(((PI()*($C$7/2)^2*(($C$7/2)*$AZ$4))/3)*$H$29)))</f>
        <v>8003.1981559405122</v>
      </c>
      <c r="I347" s="73">
        <v>31.6</v>
      </c>
      <c r="J347" s="95">
        <f t="shared" si="45"/>
        <v>154401.09180314187</v>
      </c>
      <c r="K347" s="62">
        <v>31.6</v>
      </c>
      <c r="L347" s="96">
        <f>IF($K347&gt;$G$13,IF('Silo Levels'!$L$12="Pumping",((PI()*((($C$12+$G$13)-$K347)*($O$13/($O$12/2)))^2*((($O$13+$G$13)-$K347))/3)*$L$29)+(((PI()*((($C$12+$G$13)-$K347)*($O$13/($O$12/2)))^2*(((($C$12+$G$13)-$K347)*($O$13/($O$12/2)))*$AZ$5))/3)*$L$29),(((PI()*((($C$12+$G$13)-$K347)*($O$13/($O$12/2)))^2*((($O$13+$G$13)-$K347)/3))*$L$29)-((PI()*((($C$12+$G$13)-$K347)*($O$13/($O$12/2)))^2*(((($C$12+$G$13)-$K347)*($O$13/($O$12/2)))*$AZ$5)/3)*$L$29))),IF('Silo Levels'!$L$12="Pumping",(($D$11*$L$29)+((PI()*(($C$14/2)^2)*($G$13-$K347))*$L$29))+((($D$11+$H$11)/3)*$BF$5)+(((PI()*($C$14/2)^2*(($C$14/2)*$AZ$5))/3)*$L$29),(($D$11*$L$29)+((PI()*(($C$14/2)^2)*($G$13-$K347))*$L$29))+((($D$11+$H$11)/3)*$BF$5)-(((PI()*($C$14/2)^2*(($C$14/2)*$AZ$5))/3)*$L$29)))</f>
        <v>140203.08512354243</v>
      </c>
      <c r="M347" s="73">
        <v>31.6</v>
      </c>
      <c r="N347" s="95">
        <f t="shared" si="46"/>
        <v>87906.693825752533</v>
      </c>
      <c r="O347" s="62">
        <v>31.6</v>
      </c>
      <c r="P347" s="96">
        <f>IF($O347&gt;$G$20,IF('Silo Levels'!$L$13="Pumping",((PI()*((($C$19+$G$20)-$O347)*($O$20/($O$19/2)))^2*((($O$20+$G$20)-$O347))/3)*$P$29)+(((PI()*((($C$19+$G$20)-$O347)*($O$20/($O$19/2)))^2*(((($C$19+$G$20)-$O347)*($O$20/($O$19/2)))*$AZ$6))/3)*$P$29),(((PI()*((($C$19+$G$20)-$O347)*($O$20/($O$19/2)))^2*((($O$20+$G$20)-$O347)/3))*$P$29)-((PI()*((($C$19+$G$20)-$O347)*($O$20/($O$19/2)))^2*(((($C$19+$G$20)-$O347)*($O$20/($O$19/2)))*$AZ$6)/3)*$P$29))),IF('Silo Levels'!$L$13="Pumping",(($D$18*$P$29)+((PI()*(($C$21/2)^2)*($G$20-$O347))*$P$29))+((($D$18+$H$18)/3)*$BF$6)+(((PI()*($C$21/2)^2*(($C$21/2)*$AZ$6))/3)*$P$29),(($D$18*$P$29)+((PI()*(($C$21/2)^2)*($G$20-$O347))*$P$29))+((($D$18+$H$18)/3)*$BF$6)-(((PI()*($C$21/2)^2*(($C$21/2)*$AZ$6))/3)*$P$29)))</f>
        <v>83821.492493727768</v>
      </c>
      <c r="Q347" s="73">
        <v>31.6</v>
      </c>
      <c r="R347" s="95">
        <f t="shared" si="47"/>
        <v>85542.040074809731</v>
      </c>
      <c r="S347" s="62">
        <v>31.6</v>
      </c>
      <c r="T347" s="96">
        <f>IF($S347&gt;$G$20,IF('Silo Levels'!$L$14="Pumping",((PI()*((($C$19+$G$20)-$S347)*($O$20/($O$19/2)))^2*((($O$20+$G$20)-$S347))/3)*$T$29)+(((PI()*((($C$19+$G$20)-$S347)*($O$20/($O$19/2)))^2*(((($C$19+$G$20)-$S347)*($O$20/($O$19/2)))*$AZ$7))/3)*$T$29),(((PI()*((($C$19+$G$20)-$S347)*($O$20/($O$19/2)))^2*((($O$20+$G$20)-$S347)/3))*$T$29)-((PI()*((($C$19+$G$20)-$S347)*($O$20/($O$19/2)))^2*(((($C$19+$G$20)-$S347)*($O$20/($O$19/2)))*$AZ$7)/3)*$T$29))),IF('Silo Levels'!$L$14="Pumping",(($D$18*$T$29)+((PI()*(($C$21/2)^2)*($G$20-$S347))*$T$29))+((($D$18+$H$18)/3)*$BF$7)+(((PI()*($C$21/2)^2*(($C$21/2)*$AZ$7))/3)*$T$29),(($D$18*$T$29)+((PI()*(($C$21/2)^2)*($G$20-$S347))*$T$29))+((($D$18+$H$18)/3)*$BF$7)-(((PI()*($C$21/2)^2*(($C$21/2)*$AZ$7))/3)*$T$29)))</f>
        <v>81567.978603680865</v>
      </c>
      <c r="U347" s="73">
        <v>31.6</v>
      </c>
      <c r="V347" s="95">
        <f t="shared" si="48"/>
        <v>83358.366872780985</v>
      </c>
      <c r="W347" s="62">
        <v>31.6</v>
      </c>
      <c r="X347" s="96">
        <f>IF($W347&gt;$G$20,IF('Silo Levels'!$L$15="Pumping",((PI()*((($C$19+$G$20)-$W347)*($O$20/($O$19/2)))^2*((($O$20+$G$20)-$W347))/3)*$X$29)+(((PI()*((($C$19+$G$20)-$W347)*($O$20/($O$19/2)))^2*(((($C$19+$G$20)-$W347)*($O$20/($O$19/2)))*$AZ$8))/3)*$X$29),(((PI()*((($C$19+$G$20)-$W347)*($O$20/($O$19/2)))^2*((($O$20+$G$20)-$W347)/3))*$X$29)-((PI()*((($C$19+$G$20)-$W347)*($O$20/($O$19/2)))^2*(((($C$19+$G$20)-$W347)*($O$20/($O$19/2)))*$AZ$8)/3)*$X$29))),IF('Silo Levels'!$L$15="Pumping",(($D$18*$X$29)+((PI()*(($C$21/2)^2)*($G$20-$W347))*$X$29))+((($D$18+$H$18)/3)*$BF$8)+(((PI()*($C$21/2)^2*(($C$21/2)*$AZ$8))/3)*$X$29),(($D$18*$X$29)+((PI()*(($C$21/2)^2)*($G$20-$W347))*$X$29))+((($D$18+$H$18)/3)*$BF$8)-(((PI()*($C$21/2)^2*(($C$21/2)*$AZ$8))/3)*$X$29)))</f>
        <v>79486.939089911481</v>
      </c>
      <c r="Y347" s="73">
        <v>31.6</v>
      </c>
      <c r="Z347" s="95">
        <f t="shared" si="49"/>
        <v>82055.783185202206</v>
      </c>
      <c r="AA347" s="62">
        <v>31.6</v>
      </c>
      <c r="AB347" s="96">
        <f>IF($AA347&gt;$G$20,IF('Silo Levels'!$L$16="Pumping",((PI()*((($C$19+$G$20)-$AA347)*($O$20/($O$19/2)))^2*((($O$20+$G$20)-$AA347))/3)*$AB$29)+(((PI()*((($C$19+$G$20)-$AA347)*($O$20/($O$19/2)))^2*(((($C$19+$G$20)-$AA347)*($O$20/($O$19/2)))*$AZ$9))/3)*$AB$29),(((PI()*((($C$19+$G$20)-$AA347)*($O$20/($O$19/2)))^2*((($O$20+$G$20)-$AA347)/3))*$AB$29)-((PI()*((($C$19+$G$20)-$AA347)*($O$20/($O$19/2)))^2*(((($C$19+$G$20)-$AA347)*($O$20/($O$19/2)))*$AZ$9)/3)*$AB$29))),IF('Silo Levels'!$L$16="Pumping",(($D$18*$AB$29)+((PI()*(($C$21/2)^2)*($G$20-$AA347))*$AB$29))+((($D$18+$H$18)/3)*$BF$9)+(((PI()*($C$21/2)^2*(($C$21/2)*$AZ$9))/3)*$AB$29),(($D$18*$AB$29)+((PI()*(($C$21/2)^2)*($G$20-$AA347))*$AB$29))+((($D$18+$H$18)/3)*$BF$9)-(((PI()*($C$21/2)^2*(($C$21/2)*$AZ$9))/3)*$AB$29)))</f>
        <v>78245.577460650995</v>
      </c>
      <c r="AC347" s="73">
        <v>31.6</v>
      </c>
      <c r="AD347" s="95">
        <f t="shared" si="51"/>
        <v>81586.186287230477</v>
      </c>
      <c r="AE347" s="62">
        <v>31.6</v>
      </c>
      <c r="AF347" s="96">
        <f>IF($AE347&gt;$G$20,IF('Silo Levels'!$L$17="Pumping",((PI()*((($C$19+$G$20)-$AE347)*($O$20/($O$19/2)))^2*((($O$20+$G$20)-$AE347))/3)*$AF$29)+(((PI()*((($C$19+$G$20)-$AE347)*($O$20/($O$19/2)))^2*(((($C$19+$G$20)-$AE347)*($O$20/($O$19/2)))*$AZ$10))/3)*$AF$29),(((PI()*((($C$19+$G$20)-$AE347)*($O$20/($O$19/2)))^2*((($O$20+$G$20)-$AE347)/3))*$AF$29)-((PI()*((($C$19+$G$20)-$AE347)*($O$20/($O$19/2)))^2*(((($C$19+$G$20)-$AE347)*($O$20/($O$19/2)))*$AZ$10)/3)*$AF$29))),IF('Silo Levels'!$L$17="Pumping",(($D$18*$AF$29)+((PI()*(($C$21/2)^2)*($G$20-$AE347))*$AF$29))+((($D$18+$H$18)/3)*$BF$10)+(((PI()*($C$21/2)^2*(($C$21/2)*$AZ$10))/3)*$AF$29),(($D$18*$AF$29)+((PI()*(($C$21/2)^2)*($G$20-$AE347))*$AF$29))+((($D$18+$H$18)/3)*$BF$10)-(((PI()*($C$21/2)^2*(($C$21/2)*$AZ$10))/3)*$AF$29)))</f>
        <v>77798.051842204615</v>
      </c>
      <c r="AG347" s="73">
        <v>31.6</v>
      </c>
      <c r="AH347" s="95">
        <f t="shared" si="50"/>
        <v>81953.38629568505</v>
      </c>
      <c r="AI347" s="62">
        <v>31.6</v>
      </c>
      <c r="AJ347" s="96">
        <f>IF($AI347&gt;$G$20,IF('Silo Levels'!$L$18="Pumping",((PI()*((($C$19+$G$20)-$AI347)*($O$20/($O$19/2)))^2*((($O$20+$G$20)-$AI347))/3)*$AJ$29)+(((PI()*((($C$19+$G$20)-$AI347)*($O$20/($O$19/2)))^2*(((($C$19+$G$20)-$AI347)*($O$20/($O$19/2)))*$AZ$11))/3)*$AJ$29),(((PI()*((($C$19+$G$20)-$AI347)*($O$20/($O$19/2)))^2*((($O$20+$G$20)-$AI347)/3))*$AJ$29)-((PI()*((($C$19+$G$20)-$AI347)*($O$20/($O$19/2)))^2*(((($C$19+$G$20)-$AI347)*($O$20/($O$19/2)))*$AZ$11)/3)*$AJ$29))),IF('Silo Levels'!$L$18="Pumping",(($D$18*$AJ$29)+((PI()*(($C$21/2)^2)*($G$20-$AI347))*$AJ$29))+((($D$18+$H$18)/3)*$BF$11)+(((PI()*($C$21/2)^2*(($C$21/2)*$AZ$11))/3)*$AJ$29),(($D$18*$AJ$29)+((PI()*(($C$21/2)^2)*($G$20-$AI347))*$AJ$29))+((($D$18+$H$18)/3)*$BF$11)-(((PI()*($C$21/2)^2*(($C$21/2)*$AZ$11))/3)*$AJ$29)))</f>
        <v>78147.993274072942</v>
      </c>
    </row>
    <row r="348" spans="1:36" x14ac:dyDescent="0.3">
      <c r="A348" s="48">
        <v>31.7</v>
      </c>
      <c r="B348" s="92">
        <f t="shared" si="37"/>
        <v>11797.623937405266</v>
      </c>
      <c r="C348" s="66">
        <v>31.7</v>
      </c>
      <c r="D348" s="67">
        <f>IF($C348&gt;$G$6,IF('Silo Levels'!$L$10="Pumping",((PI()*((($C$5+$G$6)-$C348)*($O$6/($O$5/2)))^2*((($O$6+$G$6)-$C348))/3)*$D$29)+(((PI()*((($C$5+$G$6)-$C348)*($O$6/($O$5/2)))^2*(((($C$5+$G$6)-$C348)*($O$6/($O$5/2)))*$AZ$3))/3)*$D$29),(((PI()*((($C$5+$G$6)-$C348)*($O$6/($O$5/2)))^2*((($O$6+$G$6)-$C348)/3))*$D$29)-((PI()*((($C$5+$G$6)-$C348)*($O$6/($O$5/2)))^2*(((($C$5+$G$6)-$C348)*($O$6/($O$5/2)))*$AZ$3)/3)*$D$29))),IF('Silo Levels'!$L$10="Pumping",(($D$4*$D$29)+((PI()*(($C$7/2)^2)*(G$6-$C348))*$D$29))+((($D$4+$H$4)/3)*$BG$3)+(((PI()*($C$7/2)^2*(($C$7/2)*$AZ$3))/3)*$D$29),(($D$4*$D$29)+((PI()*(($C$7/2)^2)*($G$6-$C348))*$D$29))+((($D$4+$H$4)/3)*$BG$3)-(((PI()*($C$7/2)^2*(($C$7/2)*$AZ$3))/3)*$D$29)))</f>
        <v>8742.1171876990702</v>
      </c>
      <c r="E348" s="73">
        <v>31.7</v>
      </c>
      <c r="F348" s="92">
        <f t="shared" si="38"/>
        <v>10285.108047994334</v>
      </c>
      <c r="G348" s="66">
        <v>31.7</v>
      </c>
      <c r="H348" s="67">
        <f>IF($G348&gt;$G$6,IF('Silo Levels'!$L$11="Pumping",((PI()*((($C$5+$G$6)-$G348)*($O$6/($O$5/2)))^2*((($O$6+$G$6)-$G348))/3)*$H$29)+(((PI()*((($C$5+$G$6)-$G348)*($O$6/($O$5/2)))^2*(((($C$5+$G$6)-$G348)*($O$6/($O$5/2)))*$AZ$4))/3)*$H$29),(((PI()*((($C$5+$G$6)-$G348)*($O$6/($O$5/2)))^2*((($O$6+$G$6)-$G348)/3))*$H$29)-((PI()*((($C$5+$G$6)-$G348)*($O$6/($O$5/2)))^2*(((($C$5+$G$6)-$G348)*($O$6/($O$5/2)))*$AZ$4)/3)*$H$29))),IF('Silo Levels'!$L$11="Pumping",(($D$4*$H$29)+((PI()*(($C$7/2)^2)*(G$6-$G348))*$H$29))+((($D$4+$H$4)/3)*$BG$4)+(((PI()*($C$7/2)^2*(($C$7/2)*$AZ$4))/3)*$H$29),(($D$4*$H$29)+((PI()*(($C$7/2)^2)*($G$6-$G348))*$H$29))+((($D$4+$H$4)/3)*$BG$4)-(((PI()*($C$7/2)^2*(($C$7/2)*$AZ$4))/3)*$H$29)))</f>
        <v>7621.3329328658547</v>
      </c>
      <c r="I348" s="73">
        <v>31.7</v>
      </c>
      <c r="J348" s="95">
        <f t="shared" si="45"/>
        <v>153482.12696951086</v>
      </c>
      <c r="K348" s="62">
        <v>31.7</v>
      </c>
      <c r="L348" s="96">
        <f>IF($K348&gt;$G$13,IF('Silo Levels'!$L$12="Pumping",((PI()*((($C$12+$G$13)-$K348)*($O$13/($O$12/2)))^2*((($O$13+$G$13)-$K348))/3)*$L$29)+(((PI()*((($C$12+$G$13)-$K348)*($O$13/($O$12/2)))^2*(((($C$12+$G$13)-$K348)*($O$13/($O$12/2)))*$AZ$5))/3)*$L$29),(((PI()*((($C$12+$G$13)-$K348)*($O$13/($O$12/2)))^2*((($O$13+$G$13)-$K348)/3))*$L$29)-((PI()*((($C$12+$G$13)-$K348)*($O$13/($O$12/2)))^2*(((($C$12+$G$13)-$K348)*($O$13/($O$12/2)))*$AZ$5)/3)*$L$29))),IF('Silo Levels'!$L$12="Pumping",(($D$11*$L$29)+((PI()*(($C$14/2)^2)*($G$13-$K348))*$L$29))+((($D$11+$H$11)/3)*$BF$5)+(((PI()*($C$14/2)^2*(($C$14/2)*$AZ$5))/3)*$L$29),(($D$11*$L$29)+((PI()*(($C$14/2)^2)*($G$13-$K348))*$L$29))+((($D$11+$H$11)/3)*$BF$5)-(((PI()*($C$14/2)^2*(($C$14/2)*$AZ$5))/3)*$L$29)))</f>
        <v>139284.12028991143</v>
      </c>
      <c r="M348" s="73">
        <v>31.7</v>
      </c>
      <c r="N348" s="95">
        <f t="shared" si="46"/>
        <v>87496.750277451792</v>
      </c>
      <c r="O348" s="62">
        <v>31.7</v>
      </c>
      <c r="P348" s="96">
        <f>IF($O348&gt;$G$20,IF('Silo Levels'!$L$13="Pumping",((PI()*((($C$19+$G$20)-$O348)*($O$20/($O$19/2)))^2*((($O$20+$G$20)-$O348))/3)*$P$29)+(((PI()*((($C$19+$G$20)-$O348)*($O$20/($O$19/2)))^2*(((($C$19+$G$20)-$O348)*($O$20/($O$19/2)))*$AZ$6))/3)*$P$29),(((PI()*((($C$19+$G$20)-$O348)*($O$20/($O$19/2)))^2*((($O$20+$G$20)-$O348)/3))*$P$29)-((PI()*((($C$19+$G$20)-$O348)*($O$20/($O$19/2)))^2*(((($C$19+$G$20)-$O348)*($O$20/($O$19/2)))*$AZ$6)/3)*$P$29))),IF('Silo Levels'!$L$13="Pumping",(($D$18*$P$29)+((PI()*(($C$21/2)^2)*($G$20-$O348))*$P$29))+((($D$18+$H$18)/3)*$BF$6)+(((PI()*($C$21/2)^2*(($C$21/2)*$AZ$6))/3)*$P$29),(($D$18*$P$29)+((PI()*(($C$21/2)^2)*($G$20-$O348))*$P$29))+((($D$18+$H$18)/3)*$BF$6)-(((PI()*($C$21/2)^2*(($C$21/2)*$AZ$6))/3)*$P$29)))</f>
        <v>83411.548945427028</v>
      </c>
      <c r="Q348" s="73">
        <v>31.7</v>
      </c>
      <c r="R348" s="95">
        <f t="shared" si="47"/>
        <v>85143.249237288794</v>
      </c>
      <c r="S348" s="62">
        <v>31.7</v>
      </c>
      <c r="T348" s="96">
        <f>IF($S348&gt;$G$20,IF('Silo Levels'!$L$14="Pumping",((PI()*((($C$19+$G$20)-$S348)*($O$20/($O$19/2)))^2*((($O$20+$G$20)-$S348))/3)*$T$29)+(((PI()*((($C$19+$G$20)-$S348)*($O$20/($O$19/2)))^2*(((($C$19+$G$20)-$S348)*($O$20/($O$19/2)))*$AZ$7))/3)*$T$29),(((PI()*((($C$19+$G$20)-$S348)*($O$20/($O$19/2)))^2*((($O$20+$G$20)-$S348)/3))*$T$29)-((PI()*((($C$19+$G$20)-$S348)*($O$20/($O$19/2)))^2*(((($C$19+$G$20)-$S348)*($O$20/($O$19/2)))*$AZ$7)/3)*$T$29))),IF('Silo Levels'!$L$14="Pumping",(($D$18*$T$29)+((PI()*(($C$21/2)^2)*($G$20-$S348))*$T$29))+((($D$18+$H$18)/3)*$BF$7)+(((PI()*($C$21/2)^2*(($C$21/2)*$AZ$7))/3)*$T$29),(($D$18*$T$29)+((PI()*(($C$21/2)^2)*($G$20-$S348))*$T$29))+((($D$18+$H$18)/3)*$BF$7)-(((PI()*($C$21/2)^2*(($C$21/2)*$AZ$7))/3)*$T$29)))</f>
        <v>81169.187766159928</v>
      </c>
      <c r="U348" s="73">
        <v>31.7</v>
      </c>
      <c r="V348" s="95">
        <f t="shared" si="48"/>
        <v>82969.875164952973</v>
      </c>
      <c r="W348" s="62">
        <v>31.7</v>
      </c>
      <c r="X348" s="96">
        <f>IF($W348&gt;$G$20,IF('Silo Levels'!$L$15="Pumping",((PI()*((($C$19+$G$20)-$W348)*($O$20/($O$19/2)))^2*((($O$20+$G$20)-$W348))/3)*$X$29)+(((PI()*((($C$19+$G$20)-$W348)*($O$20/($O$19/2)))^2*(((($C$19+$G$20)-$W348)*($O$20/($O$19/2)))*$AZ$8))/3)*$X$29),(((PI()*((($C$19+$G$20)-$W348)*($O$20/($O$19/2)))^2*((($O$20+$G$20)-$W348)/3))*$X$29)-((PI()*((($C$19+$G$20)-$W348)*($O$20/($O$19/2)))^2*(((($C$19+$G$20)-$W348)*($O$20/($O$19/2)))*$AZ$8)/3)*$X$29))),IF('Silo Levels'!$L$15="Pumping",(($D$18*$X$29)+((PI()*(($C$21/2)^2)*($G$20-$W348))*$X$29))+((($D$18+$H$18)/3)*$BF$8)+(((PI()*($C$21/2)^2*(($C$21/2)*$AZ$8))/3)*$X$29),(($D$18*$X$29)+((PI()*(($C$21/2)^2)*($G$20-$W348))*$X$29))+((($D$18+$H$18)/3)*$BF$8)-(((PI()*($C$21/2)^2*(($C$21/2)*$AZ$8))/3)*$X$29)))</f>
        <v>79098.447382083468</v>
      </c>
      <c r="Y348" s="73">
        <v>31.7</v>
      </c>
      <c r="Z348" s="95">
        <f t="shared" si="49"/>
        <v>81673.435014933668</v>
      </c>
      <c r="AA348" s="62">
        <v>31.7</v>
      </c>
      <c r="AB348" s="96">
        <f>IF($AA348&gt;$G$20,IF('Silo Levels'!$L$16="Pumping",((PI()*((($C$19+$G$20)-$AA348)*($O$20/($O$19/2)))^2*((($O$20+$G$20)-$AA348))/3)*$AB$29)+(((PI()*((($C$19+$G$20)-$AA348)*($O$20/($O$19/2)))^2*(((($C$19+$G$20)-$AA348)*($O$20/($O$19/2)))*$AZ$9))/3)*$AB$29),(((PI()*((($C$19+$G$20)-$AA348)*($O$20/($O$19/2)))^2*((($O$20+$G$20)-$AA348)/3))*$AB$29)-((PI()*((($C$19+$G$20)-$AA348)*($O$20/($O$19/2)))^2*(((($C$19+$G$20)-$AA348)*($O$20/($O$19/2)))*$AZ$9)/3)*$AB$29))),IF('Silo Levels'!$L$16="Pumping",(($D$18*$AB$29)+((PI()*(($C$21/2)^2)*($G$20-$AA348))*$AB$29))+((($D$18+$H$18)/3)*$BF$9)+(((PI()*($C$21/2)^2*(($C$21/2)*$AZ$9))/3)*$AB$29),(($D$18*$AB$29)+((PI()*(($C$21/2)^2)*($G$20-$AA348))*$AB$29))+((($D$18+$H$18)/3)*$BF$9)-(((PI()*($C$21/2)^2*(($C$21/2)*$AZ$9))/3)*$AB$29)))</f>
        <v>77863.229290382456</v>
      </c>
      <c r="AC348" s="73">
        <v>31.7</v>
      </c>
      <c r="AD348" s="95">
        <f t="shared" si="51"/>
        <v>81206.052935255764</v>
      </c>
      <c r="AE348" s="62">
        <v>31.7</v>
      </c>
      <c r="AF348" s="96">
        <f>IF($AE348&gt;$G$20,IF('Silo Levels'!$L$17="Pumping",((PI()*((($C$19+$G$20)-$AE348)*($O$20/($O$19/2)))^2*((($O$20+$G$20)-$AE348))/3)*$AF$29)+(((PI()*((($C$19+$G$20)-$AE348)*($O$20/($O$19/2)))^2*(((($C$19+$G$20)-$AE348)*($O$20/($O$19/2)))*$AZ$10))/3)*$AF$29),(((PI()*((($C$19+$G$20)-$AE348)*($O$20/($O$19/2)))^2*((($O$20+$G$20)-$AE348)/3))*$AF$29)-((PI()*((($C$19+$G$20)-$AE348)*($O$20/($O$19/2)))^2*(((($C$19+$G$20)-$AE348)*($O$20/($O$19/2)))*$AZ$10)/3)*$AF$29))),IF('Silo Levels'!$L$17="Pumping",(($D$18*$AF$29)+((PI()*(($C$21/2)^2)*($G$20-$AE348))*$AF$29))+((($D$18+$H$18)/3)*$BF$10)+(((PI()*($C$21/2)^2*(($C$21/2)*$AZ$10))/3)*$AF$29),(($D$18*$AF$29)+((PI()*(($C$21/2)^2)*($G$20-$AE348))*$AF$29))+((($D$18+$H$18)/3)*$BF$10)-(((PI()*($C$21/2)^2*(($C$21/2)*$AZ$10))/3)*$AF$29)))</f>
        <v>77417.918490229902</v>
      </c>
      <c r="AG348" s="73">
        <v>31.7</v>
      </c>
      <c r="AH348" s="95">
        <f t="shared" si="50"/>
        <v>81571.521072610398</v>
      </c>
      <c r="AI348" s="62">
        <v>31.7</v>
      </c>
      <c r="AJ348" s="96">
        <f>IF($AI348&gt;$G$20,IF('Silo Levels'!$L$18="Pumping",((PI()*((($C$19+$G$20)-$AI348)*($O$20/($O$19/2)))^2*((($O$20+$G$20)-$AI348))/3)*$AJ$29)+(((PI()*((($C$19+$G$20)-$AI348)*($O$20/($O$19/2)))^2*(((($C$19+$G$20)-$AI348)*($O$20/($O$19/2)))*$AZ$11))/3)*$AJ$29),(((PI()*((($C$19+$G$20)-$AI348)*($O$20/($O$19/2)))^2*((($O$20+$G$20)-$AI348)/3))*$AJ$29)-((PI()*((($C$19+$G$20)-$AI348)*($O$20/($O$19/2)))^2*(((($C$19+$G$20)-$AI348)*($O$20/($O$19/2)))*$AZ$11)/3)*$AJ$29))),IF('Silo Levels'!$L$18="Pumping",(($D$18*$AJ$29)+((PI()*(($C$21/2)^2)*($G$20-$AI348))*$AJ$29))+((($D$18+$H$18)/3)*$BF$11)+(((PI()*($C$21/2)^2*(($C$21/2)*$AZ$11))/3)*$AJ$29),(($D$18*$AJ$29)+((PI()*(($C$21/2)^2)*($G$20-$AI348))*$AJ$29))+((($D$18+$H$18)/3)*$BF$11)-(((PI()*($C$21/2)^2*(($C$21/2)*$AZ$11))/3)*$AJ$29)))</f>
        <v>77766.12805099829</v>
      </c>
    </row>
    <row r="349" spans="1:36" x14ac:dyDescent="0.3">
      <c r="A349" s="48">
        <v>31.8</v>
      </c>
      <c r="B349" s="92">
        <f t="shared" si="37"/>
        <v>11359.602063878438</v>
      </c>
      <c r="C349" s="66">
        <v>31.8</v>
      </c>
      <c r="D349" s="67">
        <f>IF($C349&gt;$G$6,IF('Silo Levels'!$L$10="Pumping",((PI()*((($C$5+$G$6)-$C349)*($O$6/($O$5/2)))^2*((($O$6+$G$6)-$C349))/3)*$D$29)+(((PI()*((($C$5+$G$6)-$C349)*($O$6/($O$5/2)))^2*(((($C$5+$G$6)-$C349)*($O$6/($O$5/2)))*$AZ$3))/3)*$D$29),(((PI()*((($C$5+$G$6)-$C349)*($O$6/($O$5/2)))^2*((($O$6+$G$6)-$C349)/3))*$D$29)-((PI()*((($C$5+$G$6)-$C349)*($O$6/($O$5/2)))^2*(((($C$5+$G$6)-$C349)*($O$6/($O$5/2)))*$AZ$3)/3)*$D$29))),IF('Silo Levels'!$L$10="Pumping",(($D$4*$D$29)+((PI()*(($C$7/2)^2)*(G$6-$C349))*$D$29))+((($D$4+$H$4)/3)*$BG$3)+(((PI()*($C$7/2)^2*(($C$7/2)*$AZ$3))/3)*$D$29),(($D$4*$D$29)+((PI()*(($C$7/2)^2)*($G$6-$C349))*$D$29))+((($D$4+$H$4)/3)*$BG$3)-(((PI()*($C$7/2)^2*(($C$7/2)*$AZ$3))/3)*$D$29)))</f>
        <v>8304.0953141722421</v>
      </c>
      <c r="E349" s="73">
        <v>31.8</v>
      </c>
      <c r="F349" s="92">
        <f t="shared" si="38"/>
        <v>9903.2428249196637</v>
      </c>
      <c r="G349" s="66">
        <v>31.8</v>
      </c>
      <c r="H349" s="67">
        <f>IF($G349&gt;$G$6,IF('Silo Levels'!$L$11="Pumping",((PI()*((($C$5+$G$6)-$G349)*($O$6/($O$5/2)))^2*((($O$6+$G$6)-$G349))/3)*$H$29)+(((PI()*((($C$5+$G$6)-$G349)*($O$6/($O$5/2)))^2*(((($C$5+$G$6)-$G349)*($O$6/($O$5/2)))*$AZ$4))/3)*$H$29),(((PI()*((($C$5+$G$6)-$G349)*($O$6/($O$5/2)))^2*((($O$6+$G$6)-$G349)/3))*$H$29)-((PI()*((($C$5+$G$6)-$G349)*($O$6/($O$5/2)))^2*(((($C$5+$G$6)-$G349)*($O$6/($O$5/2)))*$AZ$4)/3)*$H$29))),IF('Silo Levels'!$L$11="Pumping",(($D$4*$H$29)+((PI()*(($C$7/2)^2)*(G$6-$G349))*$H$29))+((($D$4+$H$4)/3)*$BG$4)+(((PI()*($C$7/2)^2*(($C$7/2)*$AZ$4))/3)*$H$29),(($D$4*$H$29)+((PI()*(($C$7/2)^2)*($G$6-$G349))*$H$29))+((($D$4+$H$4)/3)*$BG$4)-(((PI()*($C$7/2)^2*(($C$7/2)*$AZ$4))/3)*$H$29)))</f>
        <v>7239.4677097911845</v>
      </c>
      <c r="I349" s="73">
        <v>31.8</v>
      </c>
      <c r="J349" s="95">
        <f t="shared" si="45"/>
        <v>152563.16213587983</v>
      </c>
      <c r="K349" s="62">
        <v>31.8</v>
      </c>
      <c r="L349" s="96">
        <f>IF($K349&gt;$G$13,IF('Silo Levels'!$L$12="Pumping",((PI()*((($C$12+$G$13)-$K349)*($O$13/($O$12/2)))^2*((($O$13+$G$13)-$K349))/3)*$L$29)+(((PI()*((($C$12+$G$13)-$K349)*($O$13/($O$12/2)))^2*(((($C$12+$G$13)-$K349)*($O$13/($O$12/2)))*$AZ$5))/3)*$L$29),(((PI()*((($C$12+$G$13)-$K349)*($O$13/($O$12/2)))^2*((($O$13+$G$13)-$K349)/3))*$L$29)-((PI()*((($C$12+$G$13)-$K349)*($O$13/($O$12/2)))^2*(((($C$12+$G$13)-$K349)*($O$13/($O$12/2)))*$AZ$5)/3)*$L$29))),IF('Silo Levels'!$L$12="Pumping",(($D$11*$L$29)+((PI()*(($C$14/2)^2)*($G$13-$K349))*$L$29))+((($D$11+$H$11)/3)*$BF$5)+(((PI()*($C$14/2)^2*(($C$14/2)*$AZ$5))/3)*$L$29),(($D$11*$L$29)+((PI()*(($C$14/2)^2)*($G$13-$K349))*$L$29))+((($D$11+$H$11)/3)*$BF$5)-(((PI()*($C$14/2)^2*(($C$14/2)*$AZ$5))/3)*$L$29)))</f>
        <v>138365.15545628039</v>
      </c>
      <c r="M349" s="73">
        <v>31.8</v>
      </c>
      <c r="N349" s="95">
        <f t="shared" si="46"/>
        <v>87086.806729151052</v>
      </c>
      <c r="O349" s="62">
        <v>31.8</v>
      </c>
      <c r="P349" s="96">
        <f>IF($O349&gt;$G$20,IF('Silo Levels'!$L$13="Pumping",((PI()*((($C$19+$G$20)-$O349)*($O$20/($O$19/2)))^2*((($O$20+$G$20)-$O349))/3)*$P$29)+(((PI()*((($C$19+$G$20)-$O349)*($O$20/($O$19/2)))^2*(((($C$19+$G$20)-$O349)*($O$20/($O$19/2)))*$AZ$6))/3)*$P$29),(((PI()*((($C$19+$G$20)-$O349)*($O$20/($O$19/2)))^2*((($O$20+$G$20)-$O349)/3))*$P$29)-((PI()*((($C$19+$G$20)-$O349)*($O$20/($O$19/2)))^2*(((($C$19+$G$20)-$O349)*($O$20/($O$19/2)))*$AZ$6)/3)*$P$29))),IF('Silo Levels'!$L$13="Pumping",(($D$18*$P$29)+((PI()*(($C$21/2)^2)*($G$20-$O349))*$P$29))+((($D$18+$H$18)/3)*$BF$6)+(((PI()*($C$21/2)^2*(($C$21/2)*$AZ$6))/3)*$P$29),(($D$18*$P$29)+((PI()*(($C$21/2)^2)*($G$20-$O349))*$P$29))+((($D$18+$H$18)/3)*$BF$6)-(((PI()*($C$21/2)^2*(($C$21/2)*$AZ$6))/3)*$P$29)))</f>
        <v>83001.605397126288</v>
      </c>
      <c r="Q349" s="73">
        <v>31.8</v>
      </c>
      <c r="R349" s="95">
        <f t="shared" si="47"/>
        <v>84744.458399767842</v>
      </c>
      <c r="S349" s="62">
        <v>31.8</v>
      </c>
      <c r="T349" s="96">
        <f>IF($S349&gt;$G$20,IF('Silo Levels'!$L$14="Pumping",((PI()*((($C$19+$G$20)-$S349)*($O$20/($O$19/2)))^2*((($O$20+$G$20)-$S349))/3)*$T$29)+(((PI()*((($C$19+$G$20)-$S349)*($O$20/($O$19/2)))^2*(((($C$19+$G$20)-$S349)*($O$20/($O$19/2)))*$AZ$7))/3)*$T$29),(((PI()*((($C$19+$G$20)-$S349)*($O$20/($O$19/2)))^2*((($O$20+$G$20)-$S349)/3))*$T$29)-((PI()*((($C$19+$G$20)-$S349)*($O$20/($O$19/2)))^2*(((($C$19+$G$20)-$S349)*($O$20/($O$19/2)))*$AZ$7)/3)*$T$29))),IF('Silo Levels'!$L$14="Pumping",(($D$18*$T$29)+((PI()*(($C$21/2)^2)*($G$20-$S349))*$T$29))+((($D$18+$H$18)/3)*$BF$7)+(((PI()*($C$21/2)^2*(($C$21/2)*$AZ$7))/3)*$T$29),(($D$18*$T$29)+((PI()*(($C$21/2)^2)*($G$20-$S349))*$T$29))+((($D$18+$H$18)/3)*$BF$7)-(((PI()*($C$21/2)^2*(($C$21/2)*$AZ$7))/3)*$T$29)))</f>
        <v>80770.396928638977</v>
      </c>
      <c r="U349" s="73">
        <v>31.8</v>
      </c>
      <c r="V349" s="95">
        <f t="shared" si="48"/>
        <v>82581.383457124946</v>
      </c>
      <c r="W349" s="62">
        <v>31.8</v>
      </c>
      <c r="X349" s="96">
        <f>IF($W349&gt;$G$20,IF('Silo Levels'!$L$15="Pumping",((PI()*((($C$19+$G$20)-$W349)*($O$20/($O$19/2)))^2*((($O$20+$G$20)-$W349))/3)*$X$29)+(((PI()*((($C$19+$G$20)-$W349)*($O$20/($O$19/2)))^2*(((($C$19+$G$20)-$W349)*($O$20/($O$19/2)))*$AZ$8))/3)*$X$29),(((PI()*((($C$19+$G$20)-$W349)*($O$20/($O$19/2)))^2*((($O$20+$G$20)-$W349)/3))*$X$29)-((PI()*((($C$19+$G$20)-$W349)*($O$20/($O$19/2)))^2*(((($C$19+$G$20)-$W349)*($O$20/($O$19/2)))*$AZ$8)/3)*$X$29))),IF('Silo Levels'!$L$15="Pumping",(($D$18*$X$29)+((PI()*(($C$21/2)^2)*($G$20-$W349))*$X$29))+((($D$18+$H$18)/3)*$BF$8)+(((PI()*($C$21/2)^2*(($C$21/2)*$AZ$8))/3)*$X$29),(($D$18*$X$29)+((PI()*(($C$21/2)^2)*($G$20-$W349))*$X$29))+((($D$18+$H$18)/3)*$BF$8)-(((PI()*($C$21/2)^2*(($C$21/2)*$AZ$8))/3)*$X$29)))</f>
        <v>78709.955674255441</v>
      </c>
      <c r="Y349" s="73">
        <v>31.8</v>
      </c>
      <c r="Z349" s="95">
        <f t="shared" si="49"/>
        <v>81291.0868446651</v>
      </c>
      <c r="AA349" s="62">
        <v>31.8</v>
      </c>
      <c r="AB349" s="96">
        <f>IF($AA349&gt;$G$20,IF('Silo Levels'!$L$16="Pumping",((PI()*((($C$19+$G$20)-$AA349)*($O$20/($O$19/2)))^2*((($O$20+$G$20)-$AA349))/3)*$AB$29)+(((PI()*((($C$19+$G$20)-$AA349)*($O$20/($O$19/2)))^2*(((($C$19+$G$20)-$AA349)*($O$20/($O$19/2)))*$AZ$9))/3)*$AB$29),(((PI()*((($C$19+$G$20)-$AA349)*($O$20/($O$19/2)))^2*((($O$20+$G$20)-$AA349)/3))*$AB$29)-((PI()*((($C$19+$G$20)-$AA349)*($O$20/($O$19/2)))^2*(((($C$19+$G$20)-$AA349)*($O$20/($O$19/2)))*$AZ$9)/3)*$AB$29))),IF('Silo Levels'!$L$16="Pumping",(($D$18*$AB$29)+((PI()*(($C$21/2)^2)*($G$20-$AA349))*$AB$29))+((($D$18+$H$18)/3)*$BF$9)+(((PI()*($C$21/2)^2*(($C$21/2)*$AZ$9))/3)*$AB$29),(($D$18*$AB$29)+((PI()*(($C$21/2)^2)*($G$20-$AA349))*$AB$29))+((($D$18+$H$18)/3)*$BF$9)-(((PI()*($C$21/2)^2*(($C$21/2)*$AZ$9))/3)*$AB$29)))</f>
        <v>77480.881120113889</v>
      </c>
      <c r="AC349" s="73">
        <v>31.8</v>
      </c>
      <c r="AD349" s="95">
        <f t="shared" si="51"/>
        <v>80825.919583281036</v>
      </c>
      <c r="AE349" s="62">
        <v>31.8</v>
      </c>
      <c r="AF349" s="96">
        <f>IF($AE349&gt;$G$20,IF('Silo Levels'!$L$17="Pumping",((PI()*((($C$19+$G$20)-$AE349)*($O$20/($O$19/2)))^2*((($O$20+$G$20)-$AE349))/3)*$AF$29)+(((PI()*((($C$19+$G$20)-$AE349)*($O$20/($O$19/2)))^2*(((($C$19+$G$20)-$AE349)*($O$20/($O$19/2)))*$AZ$10))/3)*$AF$29),(((PI()*((($C$19+$G$20)-$AE349)*($O$20/($O$19/2)))^2*((($O$20+$G$20)-$AE349)/3))*$AF$29)-((PI()*((($C$19+$G$20)-$AE349)*($O$20/($O$19/2)))^2*(((($C$19+$G$20)-$AE349)*($O$20/($O$19/2)))*$AZ$10)/3)*$AF$29))),IF('Silo Levels'!$L$17="Pumping",(($D$18*$AF$29)+((PI()*(($C$21/2)^2)*($G$20-$AE349))*$AF$29))+((($D$18+$H$18)/3)*$BF$10)+(((PI()*($C$21/2)^2*(($C$21/2)*$AZ$10))/3)*$AF$29),(($D$18*$AF$29)+((PI()*(($C$21/2)^2)*($G$20-$AE349))*$AF$29))+((($D$18+$H$18)/3)*$BF$10)-(((PI()*($C$21/2)^2*(($C$21/2)*$AZ$10))/3)*$AF$29)))</f>
        <v>77037.785138255174</v>
      </c>
      <c r="AG349" s="73">
        <v>31.8</v>
      </c>
      <c r="AH349" s="95">
        <f t="shared" si="50"/>
        <v>81189.655849535717</v>
      </c>
      <c r="AI349" s="62">
        <v>31.8</v>
      </c>
      <c r="AJ349" s="96">
        <f>IF($AI349&gt;$G$20,IF('Silo Levels'!$L$18="Pumping",((PI()*((($C$19+$G$20)-$AI349)*($O$20/($O$19/2)))^2*((($O$20+$G$20)-$AI349))/3)*$AJ$29)+(((PI()*((($C$19+$G$20)-$AI349)*($O$20/($O$19/2)))^2*(((($C$19+$G$20)-$AI349)*($O$20/($O$19/2)))*$AZ$11))/3)*$AJ$29),(((PI()*((($C$19+$G$20)-$AI349)*($O$20/($O$19/2)))^2*((($O$20+$G$20)-$AI349)/3))*$AJ$29)-((PI()*((($C$19+$G$20)-$AI349)*($O$20/($O$19/2)))^2*(((($C$19+$G$20)-$AI349)*($O$20/($O$19/2)))*$AZ$11)/3)*$AJ$29))),IF('Silo Levels'!$L$18="Pumping",(($D$18*$AJ$29)+((PI()*(($C$21/2)^2)*($G$20-$AI349))*$AJ$29))+((($D$18+$H$18)/3)*$BF$11)+(((PI()*($C$21/2)^2*(($C$21/2)*$AZ$11))/3)*$AJ$29),(($D$18*$AJ$29)+((PI()*(($C$21/2)^2)*($G$20-$AI349))*$AJ$29))+((($D$18+$H$18)/3)*$BF$11)-(((PI()*($C$21/2)^2*(($C$21/2)*$AZ$11))/3)*$AJ$29)))</f>
        <v>77384.262827923609</v>
      </c>
    </row>
    <row r="350" spans="1:36" x14ac:dyDescent="0.3">
      <c r="A350" s="48">
        <v>31.9</v>
      </c>
      <c r="B350" s="92">
        <f t="shared" ref="B350:B411" si="52">IF($C350&gt;$G$6,(PI()*((($C$5+$G$6)-$C350)*($O$6/($O$5/2)))^2*((($O$6+$G$6)-$C350)/3))*$D$29,($D$4*$D$29)+((PI()*(($C$7/2)^2)*($G$6-$C350))*$D$29)+((($D$4+$H$4)/3)*$BG$3))</f>
        <v>10921.580190351626</v>
      </c>
      <c r="C350" s="66">
        <v>31.9</v>
      </c>
      <c r="D350" s="67">
        <f>IF($C350&gt;$G$6,IF('Silo Levels'!$L$10="Pumping",((PI()*((($C$5+$G$6)-$C350)*($O$6/($O$5/2)))^2*((($O$6+$G$6)-$C350))/3)*$D$29)+(((PI()*((($C$5+$G$6)-$C350)*($O$6/($O$5/2)))^2*(((($C$5+$G$6)-$C350)*($O$6/($O$5/2)))*$AZ$3))/3)*$D$29),(((PI()*((($C$5+$G$6)-$C350)*($O$6/($O$5/2)))^2*((($O$6+$G$6)-$C350)/3))*$D$29)-((PI()*((($C$5+$G$6)-$C350)*($O$6/($O$5/2)))^2*(((($C$5+$G$6)-$C350)*($O$6/($O$5/2)))*$AZ$3)/3)*$D$29))),IF('Silo Levels'!$L$10="Pumping",(($D$4*$D$29)+((PI()*(($C$7/2)^2)*(G$6-$C350))*$D$29))+((($D$4+$H$4)/3)*$BG$3)+(((PI()*($C$7/2)^2*(($C$7/2)*$AZ$3))/3)*$D$29),(($D$4*$D$29)+((PI()*(($C$7/2)^2)*($G$6-$C350))*$D$29))+((($D$4+$H$4)/3)*$BG$3)-(((PI()*($C$7/2)^2*(($C$7/2)*$AZ$3))/3)*$D$29)))</f>
        <v>7866.0734406454294</v>
      </c>
      <c r="E350" s="73">
        <v>31.9</v>
      </c>
      <c r="F350" s="92">
        <f t="shared" ref="F350:F411" si="53">IF($G350&gt;$G$6,(PI()*((($C$5+$G$6)-$G350)*($O$6/($O$5/2)))^2*((($O$6+$G$6)-$G350)/3))*$H$29,($D$4*$H$29)+((PI()*(($C$7/2)^2)*($G$6-$G350))*$H$29)+((($D$4+$H$4)/3)*$BG$4))</f>
        <v>9521.3776018450062</v>
      </c>
      <c r="G350" s="66">
        <v>31.9</v>
      </c>
      <c r="H350" s="67">
        <f>IF($G350&gt;$G$6,IF('Silo Levels'!$L$11="Pumping",((PI()*((($C$5+$G$6)-$G350)*($O$6/($O$5/2)))^2*((($O$6+$G$6)-$G350))/3)*$H$29)+(((PI()*((($C$5+$G$6)-$G350)*($O$6/($O$5/2)))^2*(((($C$5+$G$6)-$G350)*($O$6/($O$5/2)))*$AZ$4))/3)*$H$29),(((PI()*((($C$5+$G$6)-$G350)*($O$6/($O$5/2)))^2*((($O$6+$G$6)-$G350)/3))*$H$29)-((PI()*((($C$5+$G$6)-$G350)*($O$6/($O$5/2)))^2*(((($C$5+$G$6)-$G350)*($O$6/($O$5/2)))*$AZ$4)/3)*$H$29))),IF('Silo Levels'!$L$11="Pumping",(($D$4*$H$29)+((PI()*(($C$7/2)^2)*(G$6-$G350))*$H$29))+((($D$4+$H$4)/3)*$BG$4)+(((PI()*($C$7/2)^2*(($C$7/2)*$AZ$4))/3)*$H$29),(($D$4*$H$29)+((PI()*(($C$7/2)^2)*($G$6-$G350))*$H$29))+((($D$4+$H$4)/3)*$BG$4)-(((PI()*($C$7/2)^2*(($C$7/2)*$AZ$4))/3)*$H$29)))</f>
        <v>6857.602486716527</v>
      </c>
      <c r="I350" s="73">
        <v>31.9</v>
      </c>
      <c r="J350" s="95">
        <f t="shared" si="45"/>
        <v>151644.19730224882</v>
      </c>
      <c r="K350" s="62">
        <v>31.9</v>
      </c>
      <c r="L350" s="96">
        <f>IF($K350&gt;$G$13,IF('Silo Levels'!$L$12="Pumping",((PI()*((($C$12+$G$13)-$K350)*($O$13/($O$12/2)))^2*((($O$13+$G$13)-$K350))/3)*$L$29)+(((PI()*((($C$12+$G$13)-$K350)*($O$13/($O$12/2)))^2*(((($C$12+$G$13)-$K350)*($O$13/($O$12/2)))*$AZ$5))/3)*$L$29),(((PI()*((($C$12+$G$13)-$K350)*($O$13/($O$12/2)))^2*((($O$13+$G$13)-$K350)/3))*$L$29)-((PI()*((($C$12+$G$13)-$K350)*($O$13/($O$12/2)))^2*(((($C$12+$G$13)-$K350)*($O$13/($O$12/2)))*$AZ$5)/3)*$L$29))),IF('Silo Levels'!$L$12="Pumping",(($D$11*$L$29)+((PI()*(($C$14/2)^2)*($G$13-$K350))*$L$29))+((($D$11+$H$11)/3)*$BF$5)+(((PI()*($C$14/2)^2*(($C$14/2)*$AZ$5))/3)*$L$29),(($D$11*$L$29)+((PI()*(($C$14/2)^2)*($G$13-$K350))*$L$29))+((($D$11+$H$11)/3)*$BF$5)-(((PI()*($C$14/2)^2*(($C$14/2)*$AZ$5))/3)*$L$29)))</f>
        <v>137446.19062264939</v>
      </c>
      <c r="M350" s="73">
        <v>31.9</v>
      </c>
      <c r="N350" s="95">
        <f t="shared" si="46"/>
        <v>86676.863180850312</v>
      </c>
      <c r="O350" s="62">
        <v>31.9</v>
      </c>
      <c r="P350" s="96">
        <f>IF($O350&gt;$G$20,IF('Silo Levels'!$L$13="Pumping",((PI()*((($C$19+$G$20)-$O350)*($O$20/($O$19/2)))^2*((($O$20+$G$20)-$O350))/3)*$P$29)+(((PI()*((($C$19+$G$20)-$O350)*($O$20/($O$19/2)))^2*(((($C$19+$G$20)-$O350)*($O$20/($O$19/2)))*$AZ$6))/3)*$P$29),(((PI()*((($C$19+$G$20)-$O350)*($O$20/($O$19/2)))^2*((($O$20+$G$20)-$O350)/3))*$P$29)-((PI()*((($C$19+$G$20)-$O350)*($O$20/($O$19/2)))^2*(((($C$19+$G$20)-$O350)*($O$20/($O$19/2)))*$AZ$6)/3)*$P$29))),IF('Silo Levels'!$L$13="Pumping",(($D$18*$P$29)+((PI()*(($C$21/2)^2)*($G$20-$O350))*$P$29))+((($D$18+$H$18)/3)*$BF$6)+(((PI()*($C$21/2)^2*(($C$21/2)*$AZ$6))/3)*$P$29),(($D$18*$P$29)+((PI()*(($C$21/2)^2)*($G$20-$O350))*$P$29))+((($D$18+$H$18)/3)*$BF$6)-(((PI()*($C$21/2)^2*(($C$21/2)*$AZ$6))/3)*$P$29)))</f>
        <v>82591.661848825548</v>
      </c>
      <c r="Q350" s="73">
        <v>31.9</v>
      </c>
      <c r="R350" s="95">
        <f t="shared" si="47"/>
        <v>84345.667562246905</v>
      </c>
      <c r="S350" s="62">
        <v>31.9</v>
      </c>
      <c r="T350" s="96">
        <f>IF($S350&gt;$G$20,IF('Silo Levels'!$L$14="Pumping",((PI()*((($C$19+$G$20)-$S350)*($O$20/($O$19/2)))^2*((($O$20+$G$20)-$S350))/3)*$T$29)+(((PI()*((($C$19+$G$20)-$S350)*($O$20/($O$19/2)))^2*(((($C$19+$G$20)-$S350)*($O$20/($O$19/2)))*$AZ$7))/3)*$T$29),(((PI()*((($C$19+$G$20)-$S350)*($O$20/($O$19/2)))^2*((($O$20+$G$20)-$S350)/3))*$T$29)-((PI()*((($C$19+$G$20)-$S350)*($O$20/($O$19/2)))^2*(((($C$19+$G$20)-$S350)*($O$20/($O$19/2)))*$AZ$7)/3)*$T$29))),IF('Silo Levels'!$L$14="Pumping",(($D$18*$T$29)+((PI()*(($C$21/2)^2)*($G$20-$S350))*$T$29))+((($D$18+$H$18)/3)*$BF$7)+(((PI()*($C$21/2)^2*(($C$21/2)*$AZ$7))/3)*$T$29),(($D$18*$T$29)+((PI()*(($C$21/2)^2)*($G$20-$S350))*$T$29))+((($D$18+$H$18)/3)*$BF$7)-(((PI()*($C$21/2)^2*(($C$21/2)*$AZ$7))/3)*$T$29)))</f>
        <v>80371.606091118039</v>
      </c>
      <c r="U350" s="73">
        <v>31.9</v>
      </c>
      <c r="V350" s="95">
        <f t="shared" si="48"/>
        <v>82192.891749296934</v>
      </c>
      <c r="W350" s="62">
        <v>31.9</v>
      </c>
      <c r="X350" s="96">
        <f>IF($W350&gt;$G$20,IF('Silo Levels'!$L$15="Pumping",((PI()*((($C$19+$G$20)-$W350)*($O$20/($O$19/2)))^2*((($O$20+$G$20)-$W350))/3)*$X$29)+(((PI()*((($C$19+$G$20)-$W350)*($O$20/($O$19/2)))^2*(((($C$19+$G$20)-$W350)*($O$20/($O$19/2)))*$AZ$8))/3)*$X$29),(((PI()*((($C$19+$G$20)-$W350)*($O$20/($O$19/2)))^2*((($O$20+$G$20)-$W350)/3))*$X$29)-((PI()*((($C$19+$G$20)-$W350)*($O$20/($O$19/2)))^2*(((($C$19+$G$20)-$W350)*($O$20/($O$19/2)))*$AZ$8)/3)*$X$29))),IF('Silo Levels'!$L$15="Pumping",(($D$18*$X$29)+((PI()*(($C$21/2)^2)*($G$20-$W350))*$X$29))+((($D$18+$H$18)/3)*$BF$8)+(((PI()*($C$21/2)^2*(($C$21/2)*$AZ$8))/3)*$X$29),(($D$18*$X$29)+((PI()*(($C$21/2)^2)*($G$20-$W350))*$X$29))+((($D$18+$H$18)/3)*$BF$8)-(((PI()*($C$21/2)^2*(($C$21/2)*$AZ$8))/3)*$X$29)))</f>
        <v>78321.463966427429</v>
      </c>
      <c r="Y350" s="73">
        <v>31.9</v>
      </c>
      <c r="Z350" s="95">
        <f t="shared" si="49"/>
        <v>80908.738674396547</v>
      </c>
      <c r="AA350" s="62">
        <v>31.9</v>
      </c>
      <c r="AB350" s="96">
        <f>IF($AA350&gt;$G$20,IF('Silo Levels'!$L$16="Pumping",((PI()*((($C$19+$G$20)-$AA350)*($O$20/($O$19/2)))^2*((($O$20+$G$20)-$AA350))/3)*$AB$29)+(((PI()*((($C$19+$G$20)-$AA350)*($O$20/($O$19/2)))^2*(((($C$19+$G$20)-$AA350)*($O$20/($O$19/2)))*$AZ$9))/3)*$AB$29),(((PI()*((($C$19+$G$20)-$AA350)*($O$20/($O$19/2)))^2*((($O$20+$G$20)-$AA350)/3))*$AB$29)-((PI()*((($C$19+$G$20)-$AA350)*($O$20/($O$19/2)))^2*(((($C$19+$G$20)-$AA350)*($O$20/($O$19/2)))*$AZ$9)/3)*$AB$29))),IF('Silo Levels'!$L$16="Pumping",(($D$18*$AB$29)+((PI()*(($C$21/2)^2)*($G$20-$AA350))*$AB$29))+((($D$18+$H$18)/3)*$BF$9)+(((PI()*($C$21/2)^2*(($C$21/2)*$AZ$9))/3)*$AB$29),(($D$18*$AB$29)+((PI()*(($C$21/2)^2)*($G$20-$AA350))*$AB$29))+((($D$18+$H$18)/3)*$BF$9)-(((PI()*($C$21/2)^2*(($C$21/2)*$AZ$9))/3)*$AB$29)))</f>
        <v>77098.532949845336</v>
      </c>
      <c r="AC350" s="73">
        <v>31.9</v>
      </c>
      <c r="AD350" s="95">
        <f t="shared" si="51"/>
        <v>80445.786231306323</v>
      </c>
      <c r="AE350" s="62">
        <v>31.9</v>
      </c>
      <c r="AF350" s="96">
        <f>IF($AE350&gt;$G$20,IF('Silo Levels'!$L$17="Pumping",((PI()*((($C$19+$G$20)-$AE350)*($O$20/($O$19/2)))^2*((($O$20+$G$20)-$AE350))/3)*$AF$29)+(((PI()*((($C$19+$G$20)-$AE350)*($O$20/($O$19/2)))^2*(((($C$19+$G$20)-$AE350)*($O$20/($O$19/2)))*$AZ$10))/3)*$AF$29),(((PI()*((($C$19+$G$20)-$AE350)*($O$20/($O$19/2)))^2*((($O$20+$G$20)-$AE350)/3))*$AF$29)-((PI()*((($C$19+$G$20)-$AE350)*($O$20/($O$19/2)))^2*(((($C$19+$G$20)-$AE350)*($O$20/($O$19/2)))*$AZ$10)/3)*$AF$29))),IF('Silo Levels'!$L$17="Pumping",(($D$18*$AF$29)+((PI()*(($C$21/2)^2)*($G$20-$AE350))*$AF$29))+((($D$18+$H$18)/3)*$BF$10)+(((PI()*($C$21/2)^2*(($C$21/2)*$AZ$10))/3)*$AF$29),(($D$18*$AF$29)+((PI()*(($C$21/2)^2)*($G$20-$AE350))*$AF$29))+((($D$18+$H$18)/3)*$BF$10)-(((PI()*($C$21/2)^2*(($C$21/2)*$AZ$10))/3)*$AF$29)))</f>
        <v>76657.651786280461</v>
      </c>
      <c r="AG350" s="73">
        <v>31.9</v>
      </c>
      <c r="AH350" s="95">
        <f t="shared" si="50"/>
        <v>80807.790626461065</v>
      </c>
      <c r="AI350" s="62">
        <v>31.9</v>
      </c>
      <c r="AJ350" s="96">
        <f>IF($AI350&gt;$G$20,IF('Silo Levels'!$L$18="Pumping",((PI()*((($C$19+$G$20)-$AI350)*($O$20/($O$19/2)))^2*((($O$20+$G$20)-$AI350))/3)*$AJ$29)+(((PI()*((($C$19+$G$20)-$AI350)*($O$20/($O$19/2)))^2*(((($C$19+$G$20)-$AI350)*($O$20/($O$19/2)))*$AZ$11))/3)*$AJ$29),(((PI()*((($C$19+$G$20)-$AI350)*($O$20/($O$19/2)))^2*((($O$20+$G$20)-$AI350)/3))*$AJ$29)-((PI()*((($C$19+$G$20)-$AI350)*($O$20/($O$19/2)))^2*(((($C$19+$G$20)-$AI350)*($O$20/($O$19/2)))*$AZ$11)/3)*$AJ$29))),IF('Silo Levels'!$L$18="Pumping",(($D$18*$AJ$29)+((PI()*(($C$21/2)^2)*($G$20-$AI350))*$AJ$29))+((($D$18+$H$18)/3)*$BF$11)+(((PI()*($C$21/2)^2*(($C$21/2)*$AZ$11))/3)*$AJ$29),(($D$18*$AJ$29)+((PI()*(($C$21/2)^2)*($G$20-$AI350))*$AJ$29))+((($D$18+$H$18)/3)*$BF$11)-(((PI()*($C$21/2)^2*(($C$21/2)*$AZ$11))/3)*$AJ$29)))</f>
        <v>77002.397604848957</v>
      </c>
    </row>
    <row r="351" spans="1:36" x14ac:dyDescent="0.3">
      <c r="A351" s="48">
        <v>32</v>
      </c>
      <c r="B351" s="92">
        <f t="shared" si="52"/>
        <v>10483.558316824798</v>
      </c>
      <c r="C351" s="66">
        <v>32</v>
      </c>
      <c r="D351" s="67">
        <f>IF($C351&gt;$G$6,IF('Silo Levels'!$L$10="Pumping",((PI()*((($C$5+$G$6)-$C351)*($O$6/($O$5/2)))^2*((($O$6+$G$6)-$C351))/3)*$D$29)+(((PI()*((($C$5+$G$6)-$C351)*($O$6/($O$5/2)))^2*(((($C$5+$G$6)-$C351)*($O$6/($O$5/2)))*$AZ$3))/3)*$D$29),(((PI()*((($C$5+$G$6)-$C351)*($O$6/($O$5/2)))^2*((($O$6+$G$6)-$C351)/3))*$D$29)-((PI()*((($C$5+$G$6)-$C351)*($O$6/($O$5/2)))^2*(((($C$5+$G$6)-$C351)*($O$6/($O$5/2)))*$AZ$3)/3)*$D$29))),IF('Silo Levels'!$L$10="Pumping",(($D$4*$D$29)+((PI()*(($C$7/2)^2)*(G$6-$C351))*$D$29))+((($D$4+$H$4)/3)*$BG$3)+(((PI()*($C$7/2)^2*(($C$7/2)*$AZ$3))/3)*$D$29),(($D$4*$D$29)+((PI()*(($C$7/2)^2)*($G$6-$C351))*$D$29))+((($D$4+$H$4)/3)*$BG$3)-(((PI()*($C$7/2)^2*(($C$7/2)*$AZ$3))/3)*$D$29)))</f>
        <v>7428.0515671186013</v>
      </c>
      <c r="E351" s="73">
        <v>32</v>
      </c>
      <c r="F351" s="92">
        <f t="shared" si="53"/>
        <v>9139.512378770336</v>
      </c>
      <c r="G351" s="66">
        <v>32</v>
      </c>
      <c r="H351" s="67">
        <f>IF($G351&gt;$G$6,IF('Silo Levels'!$L$11="Pumping",((PI()*((($C$5+$G$6)-$G351)*($O$6/($O$5/2)))^2*((($O$6+$G$6)-$G351))/3)*$H$29)+(((PI()*((($C$5+$G$6)-$G351)*($O$6/($O$5/2)))^2*(((($C$5+$G$6)-$G351)*($O$6/($O$5/2)))*$AZ$4))/3)*$H$29),(((PI()*((($C$5+$G$6)-$G351)*($O$6/($O$5/2)))^2*((($O$6+$G$6)-$G351)/3))*$H$29)-((PI()*((($C$5+$G$6)-$G351)*($O$6/($O$5/2)))^2*(((($C$5+$G$6)-$G351)*($O$6/($O$5/2)))*$AZ$4)/3)*$H$29))),IF('Silo Levels'!$L$11="Pumping",(($D$4*$H$29)+((PI()*(($C$7/2)^2)*(G$6-$G351))*$H$29))+((($D$4+$H$4)/3)*$BG$4)+(((PI()*($C$7/2)^2*(($C$7/2)*$AZ$4))/3)*$H$29),(($D$4*$H$29)+((PI()*(($C$7/2)^2)*($G$6-$G351))*$H$29))+((($D$4+$H$4)/3)*$BG$4)-(((PI()*($C$7/2)^2*(($C$7/2)*$AZ$4))/3)*$H$29)))</f>
        <v>6475.7372636418568</v>
      </c>
      <c r="I351" s="73">
        <v>32</v>
      </c>
      <c r="J351" s="95">
        <f t="shared" si="45"/>
        <v>150725.23246861776</v>
      </c>
      <c r="K351" s="62">
        <v>32</v>
      </c>
      <c r="L351" s="96">
        <f>IF($K351&gt;$G$13,IF('Silo Levels'!$L$12="Pumping",((PI()*((($C$12+$G$13)-$K351)*($O$13/($O$12/2)))^2*((($O$13+$G$13)-$K351))/3)*$L$29)+(((PI()*((($C$12+$G$13)-$K351)*($O$13/($O$12/2)))^2*(((($C$12+$G$13)-$K351)*($O$13/($O$12/2)))*$AZ$5))/3)*$L$29),(((PI()*((($C$12+$G$13)-$K351)*($O$13/($O$12/2)))^2*((($O$13+$G$13)-$K351)/3))*$L$29)-((PI()*((($C$12+$G$13)-$K351)*($O$13/($O$12/2)))^2*(((($C$12+$G$13)-$K351)*($O$13/($O$12/2)))*$AZ$5)/3)*$L$29))),IF('Silo Levels'!$L$12="Pumping",(($D$11*$L$29)+((PI()*(($C$14/2)^2)*($G$13-$K351))*$L$29))+((($D$11+$H$11)/3)*$BF$5)+(((PI()*($C$14/2)^2*(($C$14/2)*$AZ$5))/3)*$L$29),(($D$11*$L$29)+((PI()*(($C$14/2)^2)*($G$13-$K351))*$L$29))+((($D$11+$H$11)/3)*$BF$5)-(((PI()*($C$14/2)^2*(($C$14/2)*$AZ$5))/3)*$L$29)))</f>
        <v>136527.22578901832</v>
      </c>
      <c r="M351" s="73">
        <v>32</v>
      </c>
      <c r="N351" s="95">
        <f t="shared" si="46"/>
        <v>86266.919632549558</v>
      </c>
      <c r="O351" s="62">
        <v>32</v>
      </c>
      <c r="P351" s="96">
        <f>IF($O351&gt;$G$20,IF('Silo Levels'!$L$13="Pumping",((PI()*((($C$19+$G$20)-$O351)*($O$20/($O$19/2)))^2*((($O$20+$G$20)-$O351))/3)*$P$29)+(((PI()*((($C$19+$G$20)-$O351)*($O$20/($O$19/2)))^2*(((($C$19+$G$20)-$O351)*($O$20/($O$19/2)))*$AZ$6))/3)*$P$29),(((PI()*((($C$19+$G$20)-$O351)*($O$20/($O$19/2)))^2*((($O$20+$G$20)-$O351)/3))*$P$29)-((PI()*((($C$19+$G$20)-$O351)*($O$20/($O$19/2)))^2*(((($C$19+$G$20)-$O351)*($O$20/($O$19/2)))*$AZ$6)/3)*$P$29))),IF('Silo Levels'!$L$13="Pumping",(($D$18*$P$29)+((PI()*(($C$21/2)^2)*($G$20-$O351))*$P$29))+((($D$18+$H$18)/3)*$BF$6)+(((PI()*($C$21/2)^2*(($C$21/2)*$AZ$6))/3)*$P$29),(($D$18*$P$29)+((PI()*(($C$21/2)^2)*($G$20-$O351))*$P$29))+((($D$18+$H$18)/3)*$BF$6)-(((PI()*($C$21/2)^2*(($C$21/2)*$AZ$6))/3)*$P$29)))</f>
        <v>82181.718300524793</v>
      </c>
      <c r="Q351" s="73">
        <v>32</v>
      </c>
      <c r="R351" s="95">
        <f t="shared" si="47"/>
        <v>83946.876724725953</v>
      </c>
      <c r="S351" s="62">
        <v>32</v>
      </c>
      <c r="T351" s="96">
        <f>IF($S351&gt;$G$20,IF('Silo Levels'!$L$14="Pumping",((PI()*((($C$19+$G$20)-$S351)*($O$20/($O$19/2)))^2*((($O$20+$G$20)-$S351))/3)*$T$29)+(((PI()*((($C$19+$G$20)-$S351)*($O$20/($O$19/2)))^2*(((($C$19+$G$20)-$S351)*($O$20/($O$19/2)))*$AZ$7))/3)*$T$29),(((PI()*((($C$19+$G$20)-$S351)*($O$20/($O$19/2)))^2*((($O$20+$G$20)-$S351)/3))*$T$29)-((PI()*((($C$19+$G$20)-$S351)*($O$20/($O$19/2)))^2*(((($C$19+$G$20)-$S351)*($O$20/($O$19/2)))*$AZ$7)/3)*$T$29))),IF('Silo Levels'!$L$14="Pumping",(($D$18*$T$29)+((PI()*(($C$21/2)^2)*($G$20-$S351))*$T$29))+((($D$18+$H$18)/3)*$BF$7)+(((PI()*($C$21/2)^2*(($C$21/2)*$AZ$7))/3)*$T$29),(($D$18*$T$29)+((PI()*(($C$21/2)^2)*($G$20-$S351))*$T$29))+((($D$18+$H$18)/3)*$BF$7)-(((PI()*($C$21/2)^2*(($C$21/2)*$AZ$7))/3)*$T$29)))</f>
        <v>79972.815253597088</v>
      </c>
      <c r="U351" s="73">
        <v>32</v>
      </c>
      <c r="V351" s="95">
        <f t="shared" si="48"/>
        <v>81804.400041468907</v>
      </c>
      <c r="W351" s="62">
        <v>32</v>
      </c>
      <c r="X351" s="96">
        <f>IF($W351&gt;$G$20,IF('Silo Levels'!$L$15="Pumping",((PI()*((($C$19+$G$20)-$W351)*($O$20/($O$19/2)))^2*((($O$20+$G$20)-$W351))/3)*$X$29)+(((PI()*((($C$19+$G$20)-$W351)*($O$20/($O$19/2)))^2*(((($C$19+$G$20)-$W351)*($O$20/($O$19/2)))*$AZ$8))/3)*$X$29),(((PI()*((($C$19+$G$20)-$W351)*($O$20/($O$19/2)))^2*((($O$20+$G$20)-$W351)/3))*$X$29)-((PI()*((($C$19+$G$20)-$W351)*($O$20/($O$19/2)))^2*(((($C$19+$G$20)-$W351)*($O$20/($O$19/2)))*$AZ$8)/3)*$X$29))),IF('Silo Levels'!$L$15="Pumping",(($D$18*$X$29)+((PI()*(($C$21/2)^2)*($G$20-$W351))*$X$29))+((($D$18+$H$18)/3)*$BF$8)+(((PI()*($C$21/2)^2*(($C$21/2)*$AZ$8))/3)*$X$29),(($D$18*$X$29)+((PI()*(($C$21/2)^2)*($G$20-$W351))*$X$29))+((($D$18+$H$18)/3)*$BF$8)-(((PI()*($C$21/2)^2*(($C$21/2)*$AZ$8))/3)*$X$29)))</f>
        <v>77932.972258599402</v>
      </c>
      <c r="Y351" s="73">
        <v>32</v>
      </c>
      <c r="Z351" s="95">
        <f t="shared" si="49"/>
        <v>80526.390504127994</v>
      </c>
      <c r="AA351" s="62">
        <v>32</v>
      </c>
      <c r="AB351" s="96">
        <f>IF($AA351&gt;$G$20,IF('Silo Levels'!$L$16="Pumping",((PI()*((($C$19+$G$20)-$AA351)*($O$20/($O$19/2)))^2*((($O$20+$G$20)-$AA351))/3)*$AB$29)+(((PI()*((($C$19+$G$20)-$AA351)*($O$20/($O$19/2)))^2*(((($C$19+$G$20)-$AA351)*($O$20/($O$19/2)))*$AZ$9))/3)*$AB$29),(((PI()*((($C$19+$G$20)-$AA351)*($O$20/($O$19/2)))^2*((($O$20+$G$20)-$AA351)/3))*$AB$29)-((PI()*((($C$19+$G$20)-$AA351)*($O$20/($O$19/2)))^2*(((($C$19+$G$20)-$AA351)*($O$20/($O$19/2)))*$AZ$9)/3)*$AB$29))),IF('Silo Levels'!$L$16="Pumping",(($D$18*$AB$29)+((PI()*(($C$21/2)^2)*($G$20-$AA351))*$AB$29))+((($D$18+$H$18)/3)*$BF$9)+(((PI()*($C$21/2)^2*(($C$21/2)*$AZ$9))/3)*$AB$29),(($D$18*$AB$29)+((PI()*(($C$21/2)^2)*($G$20-$AA351))*$AB$29))+((($D$18+$H$18)/3)*$BF$9)-(((PI()*($C$21/2)^2*(($C$21/2)*$AZ$9))/3)*$AB$29)))</f>
        <v>76716.184779576783</v>
      </c>
      <c r="AC351" s="73">
        <v>32</v>
      </c>
      <c r="AD351" s="95">
        <f t="shared" si="51"/>
        <v>80065.652879331596</v>
      </c>
      <c r="AE351" s="62">
        <v>32</v>
      </c>
      <c r="AF351" s="96">
        <f>IF($AE351&gt;$G$20,IF('Silo Levels'!$L$17="Pumping",((PI()*((($C$19+$G$20)-$AE351)*($O$20/($O$19/2)))^2*((($O$20+$G$20)-$AE351))/3)*$AF$29)+(((PI()*((($C$19+$G$20)-$AE351)*($O$20/($O$19/2)))^2*(((($C$19+$G$20)-$AE351)*($O$20/($O$19/2)))*$AZ$10))/3)*$AF$29),(((PI()*((($C$19+$G$20)-$AE351)*($O$20/($O$19/2)))^2*((($O$20+$G$20)-$AE351)/3))*$AF$29)-((PI()*((($C$19+$G$20)-$AE351)*($O$20/($O$19/2)))^2*(((($C$19+$G$20)-$AE351)*($O$20/($O$19/2)))*$AZ$10)/3)*$AF$29))),IF('Silo Levels'!$L$17="Pumping",(($D$18*$AF$29)+((PI()*(($C$21/2)^2)*($G$20-$AE351))*$AF$29))+((($D$18+$H$18)/3)*$BF$10)+(((PI()*($C$21/2)^2*(($C$21/2)*$AZ$10))/3)*$AF$29),(($D$18*$AF$29)+((PI()*(($C$21/2)^2)*($G$20-$AE351))*$AF$29))+((($D$18+$H$18)/3)*$BF$10)-(((PI()*($C$21/2)^2*(($C$21/2)*$AZ$10))/3)*$AF$29)))</f>
        <v>76277.518434305734</v>
      </c>
      <c r="AG351" s="73">
        <v>32</v>
      </c>
      <c r="AH351" s="95">
        <f t="shared" si="50"/>
        <v>80425.925403386384</v>
      </c>
      <c r="AI351" s="62">
        <v>32</v>
      </c>
      <c r="AJ351" s="96">
        <f>IF($AI351&gt;$G$20,IF('Silo Levels'!$L$18="Pumping",((PI()*((($C$19+$G$20)-$AI351)*($O$20/($O$19/2)))^2*((($O$20+$G$20)-$AI351))/3)*$AJ$29)+(((PI()*((($C$19+$G$20)-$AI351)*($O$20/($O$19/2)))^2*(((($C$19+$G$20)-$AI351)*($O$20/($O$19/2)))*$AZ$11))/3)*$AJ$29),(((PI()*((($C$19+$G$20)-$AI351)*($O$20/($O$19/2)))^2*((($O$20+$G$20)-$AI351)/3))*$AJ$29)-((PI()*((($C$19+$G$20)-$AI351)*($O$20/($O$19/2)))^2*(((($C$19+$G$20)-$AI351)*($O$20/($O$19/2)))*$AZ$11)/3)*$AJ$29))),IF('Silo Levels'!$L$18="Pumping",(($D$18*$AJ$29)+((PI()*(($C$21/2)^2)*($G$20-$AI351))*$AJ$29))+((($D$18+$H$18)/3)*$BF$11)+(((PI()*($C$21/2)^2*(($C$21/2)*$AZ$11))/3)*$AJ$29),(($D$18*$AJ$29)+((PI()*(($C$21/2)^2)*($G$20-$AI351))*$AJ$29))+((($D$18+$H$18)/3)*$BF$11)-(((PI()*($C$21/2)^2*(($C$21/2)*$AZ$11))/3)*$AJ$29)))</f>
        <v>76620.532381774276</v>
      </c>
    </row>
    <row r="352" spans="1:36" x14ac:dyDescent="0.3">
      <c r="A352" s="48">
        <v>32.1</v>
      </c>
      <c r="B352" s="92">
        <f t="shared" si="52"/>
        <v>10045.53644329797</v>
      </c>
      <c r="C352" s="66">
        <v>32.1</v>
      </c>
      <c r="D352" s="67">
        <f>IF($C352&gt;$G$6,IF('Silo Levels'!$L$10="Pumping",((PI()*((($C$5+$G$6)-$C352)*($O$6/($O$5/2)))^2*((($O$6+$G$6)-$C352))/3)*$D$29)+(((PI()*((($C$5+$G$6)-$C352)*($O$6/($O$5/2)))^2*(((($C$5+$G$6)-$C352)*($O$6/($O$5/2)))*$AZ$3))/3)*$D$29),(((PI()*((($C$5+$G$6)-$C352)*($O$6/($O$5/2)))^2*((($O$6+$G$6)-$C352)/3))*$D$29)-((PI()*((($C$5+$G$6)-$C352)*($O$6/($O$5/2)))^2*(((($C$5+$G$6)-$C352)*($O$6/($O$5/2)))*$AZ$3)/3)*$D$29))),IF('Silo Levels'!$L$10="Pumping",(($D$4*$D$29)+((PI()*(($C$7/2)^2)*(G$6-$C352))*$D$29))+((($D$4+$H$4)/3)*$BG$3)+(((PI()*($C$7/2)^2*(($C$7/2)*$AZ$3))/3)*$D$29),(($D$4*$D$29)+((PI()*(($C$7/2)^2)*($G$6-$C352))*$D$29))+((($D$4+$H$4)/3)*$BG$3)-(((PI()*($C$7/2)^2*(($C$7/2)*$AZ$3))/3)*$D$29)))</f>
        <v>6990.0296935917731</v>
      </c>
      <c r="E352" s="73">
        <v>32.1</v>
      </c>
      <c r="F352" s="92">
        <f t="shared" si="53"/>
        <v>8757.6471556956658</v>
      </c>
      <c r="G352" s="66">
        <v>32.1</v>
      </c>
      <c r="H352" s="67">
        <f>IF($G352&gt;$G$6,IF('Silo Levels'!$L$11="Pumping",((PI()*((($C$5+$G$6)-$G352)*($O$6/($O$5/2)))^2*((($O$6+$G$6)-$G352))/3)*$H$29)+(((PI()*((($C$5+$G$6)-$G352)*($O$6/($O$5/2)))^2*(((($C$5+$G$6)-$G352)*($O$6/($O$5/2)))*$AZ$4))/3)*$H$29),(((PI()*((($C$5+$G$6)-$G352)*($O$6/($O$5/2)))^2*((($O$6+$G$6)-$G352)/3))*$H$29)-((PI()*((($C$5+$G$6)-$G352)*($O$6/($O$5/2)))^2*(((($C$5+$G$6)-$G352)*($O$6/($O$5/2)))*$AZ$4)/3)*$H$29))),IF('Silo Levels'!$L$11="Pumping",(($D$4*$H$29)+((PI()*(($C$7/2)^2)*(G$6-$G352))*$H$29))+((($D$4+$H$4)/3)*$BG$4)+(((PI()*($C$7/2)^2*(($C$7/2)*$AZ$4))/3)*$H$29),(($D$4*$H$29)+((PI()*(($C$7/2)^2)*($G$6-$G352))*$H$29))+((($D$4+$H$4)/3)*$BG$4)-(((PI()*($C$7/2)^2*(($C$7/2)*$AZ$4))/3)*$H$29)))</f>
        <v>6093.8720405671866</v>
      </c>
      <c r="I352" s="73">
        <v>32.1</v>
      </c>
      <c r="J352" s="95">
        <f t="shared" si="45"/>
        <v>149806.26763498673</v>
      </c>
      <c r="K352" s="62">
        <v>32.1</v>
      </c>
      <c r="L352" s="96">
        <f>IF($K352&gt;$G$13,IF('Silo Levels'!$L$12="Pumping",((PI()*((($C$12+$G$13)-$K352)*($O$13/($O$12/2)))^2*((($O$13+$G$13)-$K352))/3)*$L$29)+(((PI()*((($C$12+$G$13)-$K352)*($O$13/($O$12/2)))^2*(((($C$12+$G$13)-$K352)*($O$13/($O$12/2)))*$AZ$5))/3)*$L$29),(((PI()*((($C$12+$G$13)-$K352)*($O$13/($O$12/2)))^2*((($O$13+$G$13)-$K352)/3))*$L$29)-((PI()*((($C$12+$G$13)-$K352)*($O$13/($O$12/2)))^2*(((($C$12+$G$13)-$K352)*($O$13/($O$12/2)))*$AZ$5)/3)*$L$29))),IF('Silo Levels'!$L$12="Pumping",(($D$11*$L$29)+((PI()*(($C$14/2)^2)*($G$13-$K352))*$L$29))+((($D$11+$H$11)/3)*$BF$5)+(((PI()*($C$14/2)^2*(($C$14/2)*$AZ$5))/3)*$L$29),(($D$11*$L$29)+((PI()*(($C$14/2)^2)*($G$13-$K352))*$L$29))+((($D$11+$H$11)/3)*$BF$5)-(((PI()*($C$14/2)^2*(($C$14/2)*$AZ$5))/3)*$L$29)))</f>
        <v>135608.26095538729</v>
      </c>
      <c r="M352" s="73">
        <v>32.1</v>
      </c>
      <c r="N352" s="95">
        <f t="shared" si="46"/>
        <v>85856.976084248818</v>
      </c>
      <c r="O352" s="62">
        <v>32.1</v>
      </c>
      <c r="P352" s="96">
        <f>IF($O352&gt;$G$20,IF('Silo Levels'!$L$13="Pumping",((PI()*((($C$19+$G$20)-$O352)*($O$20/($O$19/2)))^2*((($O$20+$G$20)-$O352))/3)*$P$29)+(((PI()*((($C$19+$G$20)-$O352)*($O$20/($O$19/2)))^2*(((($C$19+$G$20)-$O352)*($O$20/($O$19/2)))*$AZ$6))/3)*$P$29),(((PI()*((($C$19+$G$20)-$O352)*($O$20/($O$19/2)))^2*((($O$20+$G$20)-$O352)/3))*$P$29)-((PI()*((($C$19+$G$20)-$O352)*($O$20/($O$19/2)))^2*(((($C$19+$G$20)-$O352)*($O$20/($O$19/2)))*$AZ$6)/3)*$P$29))),IF('Silo Levels'!$L$13="Pumping",(($D$18*$P$29)+((PI()*(($C$21/2)^2)*($G$20-$O352))*$P$29))+((($D$18+$H$18)/3)*$BF$6)+(((PI()*($C$21/2)^2*(($C$21/2)*$AZ$6))/3)*$P$29),(($D$18*$P$29)+((PI()*(($C$21/2)^2)*($G$20-$O352))*$P$29))+((($D$18+$H$18)/3)*$BF$6)-(((PI()*($C$21/2)^2*(($C$21/2)*$AZ$6))/3)*$P$29)))</f>
        <v>81771.774752224053</v>
      </c>
      <c r="Q352" s="73">
        <v>32.1</v>
      </c>
      <c r="R352" s="95">
        <f t="shared" si="47"/>
        <v>83548.085887205016</v>
      </c>
      <c r="S352" s="62">
        <v>32.1</v>
      </c>
      <c r="T352" s="96">
        <f>IF($S352&gt;$G$20,IF('Silo Levels'!$L$14="Pumping",((PI()*((($C$19+$G$20)-$S352)*($O$20/($O$19/2)))^2*((($O$20+$G$20)-$S352))/3)*$T$29)+(((PI()*((($C$19+$G$20)-$S352)*($O$20/($O$19/2)))^2*(((($C$19+$G$20)-$S352)*($O$20/($O$19/2)))*$AZ$7))/3)*$T$29),(((PI()*((($C$19+$G$20)-$S352)*($O$20/($O$19/2)))^2*((($O$20+$G$20)-$S352)/3))*$T$29)-((PI()*((($C$19+$G$20)-$S352)*($O$20/($O$19/2)))^2*(((($C$19+$G$20)-$S352)*($O$20/($O$19/2)))*$AZ$7)/3)*$T$29))),IF('Silo Levels'!$L$14="Pumping",(($D$18*$T$29)+((PI()*(($C$21/2)^2)*($G$20-$S352))*$T$29))+((($D$18+$H$18)/3)*$BF$7)+(((PI()*($C$21/2)^2*(($C$21/2)*$AZ$7))/3)*$T$29),(($D$18*$T$29)+((PI()*(($C$21/2)^2)*($G$20-$S352))*$T$29))+((($D$18+$H$18)/3)*$BF$7)-(((PI()*($C$21/2)^2*(($C$21/2)*$AZ$7))/3)*$T$29)))</f>
        <v>79574.02441607615</v>
      </c>
      <c r="U352" s="73">
        <v>32.1</v>
      </c>
      <c r="V352" s="95">
        <f t="shared" si="48"/>
        <v>81415.908333640895</v>
      </c>
      <c r="W352" s="62">
        <v>32.1</v>
      </c>
      <c r="X352" s="96">
        <f>IF($W352&gt;$G$20,IF('Silo Levels'!$L$15="Pumping",((PI()*((($C$19+$G$20)-$W352)*($O$20/($O$19/2)))^2*((($O$20+$G$20)-$W352))/3)*$X$29)+(((PI()*((($C$19+$G$20)-$W352)*($O$20/($O$19/2)))^2*(((($C$19+$G$20)-$W352)*($O$20/($O$19/2)))*$AZ$8))/3)*$X$29),(((PI()*((($C$19+$G$20)-$W352)*($O$20/($O$19/2)))^2*((($O$20+$G$20)-$W352)/3))*$X$29)-((PI()*((($C$19+$G$20)-$W352)*($O$20/($O$19/2)))^2*(((($C$19+$G$20)-$W352)*($O$20/($O$19/2)))*$AZ$8)/3)*$X$29))),IF('Silo Levels'!$L$15="Pumping",(($D$18*$X$29)+((PI()*(($C$21/2)^2)*($G$20-$W352))*$X$29))+((($D$18+$H$18)/3)*$BF$8)+(((PI()*($C$21/2)^2*(($C$21/2)*$AZ$8))/3)*$X$29),(($D$18*$X$29)+((PI()*(($C$21/2)^2)*($G$20-$W352))*$X$29))+((($D$18+$H$18)/3)*$BF$8)-(((PI()*($C$21/2)^2*(($C$21/2)*$AZ$8))/3)*$X$29)))</f>
        <v>77544.48055077139</v>
      </c>
      <c r="Y352" s="73">
        <v>32.1</v>
      </c>
      <c r="Z352" s="95">
        <f t="shared" si="49"/>
        <v>80144.042333859441</v>
      </c>
      <c r="AA352" s="62">
        <v>32.1</v>
      </c>
      <c r="AB352" s="96">
        <f>IF($AA352&gt;$G$20,IF('Silo Levels'!$L$16="Pumping",((PI()*((($C$19+$G$20)-$AA352)*($O$20/($O$19/2)))^2*((($O$20+$G$20)-$AA352))/3)*$AB$29)+(((PI()*((($C$19+$G$20)-$AA352)*($O$20/($O$19/2)))^2*(((($C$19+$G$20)-$AA352)*($O$20/($O$19/2)))*$AZ$9))/3)*$AB$29),(((PI()*((($C$19+$G$20)-$AA352)*($O$20/($O$19/2)))^2*((($O$20+$G$20)-$AA352)/3))*$AB$29)-((PI()*((($C$19+$G$20)-$AA352)*($O$20/($O$19/2)))^2*(((($C$19+$G$20)-$AA352)*($O$20/($O$19/2)))*$AZ$9)/3)*$AB$29))),IF('Silo Levels'!$L$16="Pumping",(($D$18*$AB$29)+((PI()*(($C$21/2)^2)*($G$20-$AA352))*$AB$29))+((($D$18+$H$18)/3)*$BF$9)+(((PI()*($C$21/2)^2*(($C$21/2)*$AZ$9))/3)*$AB$29),(($D$18*$AB$29)+((PI()*(($C$21/2)^2)*($G$20-$AA352))*$AB$29))+((($D$18+$H$18)/3)*$BF$9)-(((PI()*($C$21/2)^2*(($C$21/2)*$AZ$9))/3)*$AB$29)))</f>
        <v>76333.83660930823</v>
      </c>
      <c r="AC352" s="73">
        <v>32.1</v>
      </c>
      <c r="AD352" s="95">
        <f t="shared" si="51"/>
        <v>79685.519527356882</v>
      </c>
      <c r="AE352" s="62">
        <v>32.1</v>
      </c>
      <c r="AF352" s="96">
        <f>IF($AE352&gt;$G$20,IF('Silo Levels'!$L$17="Pumping",((PI()*((($C$19+$G$20)-$AE352)*($O$20/($O$19/2)))^2*((($O$20+$G$20)-$AE352))/3)*$AF$29)+(((PI()*((($C$19+$G$20)-$AE352)*($O$20/($O$19/2)))^2*(((($C$19+$G$20)-$AE352)*($O$20/($O$19/2)))*$AZ$10))/3)*$AF$29),(((PI()*((($C$19+$G$20)-$AE352)*($O$20/($O$19/2)))^2*((($O$20+$G$20)-$AE352)/3))*$AF$29)-((PI()*((($C$19+$G$20)-$AE352)*($O$20/($O$19/2)))^2*(((($C$19+$G$20)-$AE352)*($O$20/($O$19/2)))*$AZ$10)/3)*$AF$29))),IF('Silo Levels'!$L$17="Pumping",(($D$18*$AF$29)+((PI()*(($C$21/2)^2)*($G$20-$AE352))*$AF$29))+((($D$18+$H$18)/3)*$BF$10)+(((PI()*($C$21/2)^2*(($C$21/2)*$AZ$10))/3)*$AF$29),(($D$18*$AF$29)+((PI()*(($C$21/2)^2)*($G$20-$AE352))*$AF$29))+((($D$18+$H$18)/3)*$BF$10)-(((PI()*($C$21/2)^2*(($C$21/2)*$AZ$10))/3)*$AF$29)))</f>
        <v>75897.38508233102</v>
      </c>
      <c r="AG352" s="73">
        <v>32.1</v>
      </c>
      <c r="AH352" s="95">
        <f t="shared" si="50"/>
        <v>80044.060180311732</v>
      </c>
      <c r="AI352" s="62">
        <v>32.1</v>
      </c>
      <c r="AJ352" s="96">
        <f>IF($AI352&gt;$G$20,IF('Silo Levels'!$L$18="Pumping",((PI()*((($C$19+$G$20)-$AI352)*($O$20/($O$19/2)))^2*((($O$20+$G$20)-$AI352))/3)*$AJ$29)+(((PI()*((($C$19+$G$20)-$AI352)*($O$20/($O$19/2)))^2*(((($C$19+$G$20)-$AI352)*($O$20/($O$19/2)))*$AZ$11))/3)*$AJ$29),(((PI()*((($C$19+$G$20)-$AI352)*($O$20/($O$19/2)))^2*((($O$20+$G$20)-$AI352)/3))*$AJ$29)-((PI()*((($C$19+$G$20)-$AI352)*($O$20/($O$19/2)))^2*(((($C$19+$G$20)-$AI352)*($O$20/($O$19/2)))*$AZ$11)/3)*$AJ$29))),IF('Silo Levels'!$L$18="Pumping",(($D$18*$AJ$29)+((PI()*(($C$21/2)^2)*($G$20-$AI352))*$AJ$29))+((($D$18+$H$18)/3)*$BF$11)+(((PI()*($C$21/2)^2*(($C$21/2)*$AZ$11))/3)*$AJ$29),(($D$18*$AJ$29)+((PI()*(($C$21/2)^2)*($G$20-$AI352))*$AJ$29))+((($D$18+$H$18)/3)*$BF$11)-(((PI()*($C$21/2)^2*(($C$21/2)*$AZ$11))/3)*$AJ$29)))</f>
        <v>76238.667158699624</v>
      </c>
    </row>
    <row r="353" spans="1:36" x14ac:dyDescent="0.3">
      <c r="A353" s="48">
        <v>32.200000000000003</v>
      </c>
      <c r="B353" s="92">
        <f t="shared" si="52"/>
        <v>9607.5145697711414</v>
      </c>
      <c r="C353" s="66">
        <v>32.200000000000003</v>
      </c>
      <c r="D353" s="67">
        <f>IF($C353&gt;$G$6,IF('Silo Levels'!$L$10="Pumping",((PI()*((($C$5+$G$6)-$C353)*($O$6/($O$5/2)))^2*((($O$6+$G$6)-$C353))/3)*$D$29)+(((PI()*((($C$5+$G$6)-$C353)*($O$6/($O$5/2)))^2*(((($C$5+$G$6)-$C353)*($O$6/($O$5/2)))*$AZ$3))/3)*$D$29),(((PI()*((($C$5+$G$6)-$C353)*($O$6/($O$5/2)))^2*((($O$6+$G$6)-$C353)/3))*$D$29)-((PI()*((($C$5+$G$6)-$C353)*($O$6/($O$5/2)))^2*(((($C$5+$G$6)-$C353)*($O$6/($O$5/2)))*$AZ$3)/3)*$D$29))),IF('Silo Levels'!$L$10="Pumping",(($D$4*$D$29)+((PI()*(($C$7/2)^2)*(G$6-$C353))*$D$29))+((($D$4+$H$4)/3)*$BG$3)+(((PI()*($C$7/2)^2*(($C$7/2)*$AZ$3))/3)*$D$29),(($D$4*$D$29)+((PI()*(($C$7/2)^2)*($G$6-$C353))*$D$29))+((($D$4+$H$4)/3)*$BG$3)-(((PI()*($C$7/2)^2*(($C$7/2)*$AZ$3))/3)*$D$29)))</f>
        <v>6552.007820064945</v>
      </c>
      <c r="E353" s="73">
        <v>32.200000000000003</v>
      </c>
      <c r="F353" s="92">
        <f t="shared" si="53"/>
        <v>8375.7819326209956</v>
      </c>
      <c r="G353" s="66">
        <v>32.200000000000003</v>
      </c>
      <c r="H353" s="67">
        <f>IF($G353&gt;$G$6,IF('Silo Levels'!$L$11="Pumping",((PI()*((($C$5+$G$6)-$G353)*($O$6/($O$5/2)))^2*((($O$6+$G$6)-$G353))/3)*$H$29)+(((PI()*((($C$5+$G$6)-$G353)*($O$6/($O$5/2)))^2*(((($C$5+$G$6)-$G353)*($O$6/($O$5/2)))*$AZ$4))/3)*$H$29),(((PI()*((($C$5+$G$6)-$G353)*($O$6/($O$5/2)))^2*((($O$6+$G$6)-$G353)/3))*$H$29)-((PI()*((($C$5+$G$6)-$G353)*($O$6/($O$5/2)))^2*(((($C$5+$G$6)-$G353)*($O$6/($O$5/2)))*$AZ$4)/3)*$H$29))),IF('Silo Levels'!$L$11="Pumping",(($D$4*$H$29)+((PI()*(($C$7/2)^2)*(G$6-$G353))*$H$29))+((($D$4+$H$4)/3)*$BG$4)+(((PI()*($C$7/2)^2*(($C$7/2)*$AZ$4))/3)*$H$29),(($D$4*$H$29)+((PI()*(($C$7/2)^2)*($G$6-$G353))*$H$29))+((($D$4+$H$4)/3)*$BG$4)-(((PI()*($C$7/2)^2*(($C$7/2)*$AZ$4))/3)*$H$29)))</f>
        <v>5712.0068174925163</v>
      </c>
      <c r="I353" s="73">
        <v>32.200000000000003</v>
      </c>
      <c r="J353" s="95">
        <f t="shared" si="45"/>
        <v>148887.30280135569</v>
      </c>
      <c r="K353" s="62">
        <v>32.200000000000003</v>
      </c>
      <c r="L353" s="96">
        <f>IF($K353&gt;$G$13,IF('Silo Levels'!$L$12="Pumping",((PI()*((($C$12+$G$13)-$K353)*($O$13/($O$12/2)))^2*((($O$13+$G$13)-$K353))/3)*$L$29)+(((PI()*((($C$12+$G$13)-$K353)*($O$13/($O$12/2)))^2*(((($C$12+$G$13)-$K353)*($O$13/($O$12/2)))*$AZ$5))/3)*$L$29),(((PI()*((($C$12+$G$13)-$K353)*($O$13/($O$12/2)))^2*((($O$13+$G$13)-$K353)/3))*$L$29)-((PI()*((($C$12+$G$13)-$K353)*($O$13/($O$12/2)))^2*(((($C$12+$G$13)-$K353)*($O$13/($O$12/2)))*$AZ$5)/3)*$L$29))),IF('Silo Levels'!$L$12="Pumping",(($D$11*$L$29)+((PI()*(($C$14/2)^2)*($G$13-$K353))*$L$29))+((($D$11+$H$11)/3)*$BF$5)+(((PI()*($C$14/2)^2*(($C$14/2)*$AZ$5))/3)*$L$29),(($D$11*$L$29)+((PI()*(($C$14/2)^2)*($G$13-$K353))*$L$29))+((($D$11+$H$11)/3)*$BF$5)-(((PI()*($C$14/2)^2*(($C$14/2)*$AZ$5))/3)*$L$29)))</f>
        <v>134689.29612175626</v>
      </c>
      <c r="M353" s="73">
        <v>32.200000000000003</v>
      </c>
      <c r="N353" s="95">
        <f t="shared" si="46"/>
        <v>85447.032535948063</v>
      </c>
      <c r="O353" s="62">
        <v>32.200000000000003</v>
      </c>
      <c r="P353" s="96">
        <f>IF($O353&gt;$G$20,IF('Silo Levels'!$L$13="Pumping",((PI()*((($C$19+$G$20)-$O353)*($O$20/($O$19/2)))^2*((($O$20+$G$20)-$O353))/3)*$P$29)+(((PI()*((($C$19+$G$20)-$O353)*($O$20/($O$19/2)))^2*(((($C$19+$G$20)-$O353)*($O$20/($O$19/2)))*$AZ$6))/3)*$P$29),(((PI()*((($C$19+$G$20)-$O353)*($O$20/($O$19/2)))^2*((($O$20+$G$20)-$O353)/3))*$P$29)-((PI()*((($C$19+$G$20)-$O353)*($O$20/($O$19/2)))^2*(((($C$19+$G$20)-$O353)*($O$20/($O$19/2)))*$AZ$6)/3)*$P$29))),IF('Silo Levels'!$L$13="Pumping",(($D$18*$P$29)+((PI()*(($C$21/2)^2)*($G$20-$O353))*$P$29))+((($D$18+$H$18)/3)*$BF$6)+(((PI()*($C$21/2)^2*(($C$21/2)*$AZ$6))/3)*$P$29),(($D$18*$P$29)+((PI()*(($C$21/2)^2)*($G$20-$O353))*$P$29))+((($D$18+$H$18)/3)*$BF$6)-(((PI()*($C$21/2)^2*(($C$21/2)*$AZ$6))/3)*$P$29)))</f>
        <v>81361.831203923299</v>
      </c>
      <c r="Q353" s="73">
        <v>32.200000000000003</v>
      </c>
      <c r="R353" s="95">
        <f t="shared" si="47"/>
        <v>83149.295049684064</v>
      </c>
      <c r="S353" s="62">
        <v>32.200000000000003</v>
      </c>
      <c r="T353" s="96">
        <f>IF($S353&gt;$G$20,IF('Silo Levels'!$L$14="Pumping",((PI()*((($C$19+$G$20)-$S353)*($O$20/($O$19/2)))^2*((($O$20+$G$20)-$S353))/3)*$T$29)+(((PI()*((($C$19+$G$20)-$S353)*($O$20/($O$19/2)))^2*(((($C$19+$G$20)-$S353)*($O$20/($O$19/2)))*$AZ$7))/3)*$T$29),(((PI()*((($C$19+$G$20)-$S353)*($O$20/($O$19/2)))^2*((($O$20+$G$20)-$S353)/3))*$T$29)-((PI()*((($C$19+$G$20)-$S353)*($O$20/($O$19/2)))^2*(((($C$19+$G$20)-$S353)*($O$20/($O$19/2)))*$AZ$7)/3)*$T$29))),IF('Silo Levels'!$L$14="Pumping",(($D$18*$T$29)+((PI()*(($C$21/2)^2)*($G$20-$S353))*$T$29))+((($D$18+$H$18)/3)*$BF$7)+(((PI()*($C$21/2)^2*(($C$21/2)*$AZ$7))/3)*$T$29),(($D$18*$T$29)+((PI()*(($C$21/2)^2)*($G$20-$S353))*$T$29))+((($D$18+$H$18)/3)*$BF$7)-(((PI()*($C$21/2)^2*(($C$21/2)*$AZ$7))/3)*$T$29)))</f>
        <v>79175.233578555199</v>
      </c>
      <c r="U353" s="73">
        <v>32.200000000000003</v>
      </c>
      <c r="V353" s="95">
        <f t="shared" si="48"/>
        <v>81027.416625812868</v>
      </c>
      <c r="W353" s="62">
        <v>32.200000000000003</v>
      </c>
      <c r="X353" s="96">
        <f>IF($W353&gt;$G$20,IF('Silo Levels'!$L$15="Pumping",((PI()*((($C$19+$G$20)-$W353)*($O$20/($O$19/2)))^2*((($O$20+$G$20)-$W353))/3)*$X$29)+(((PI()*((($C$19+$G$20)-$W353)*($O$20/($O$19/2)))^2*(((($C$19+$G$20)-$W353)*($O$20/($O$19/2)))*$AZ$8))/3)*$X$29),(((PI()*((($C$19+$G$20)-$W353)*($O$20/($O$19/2)))^2*((($O$20+$G$20)-$W353)/3))*$X$29)-((PI()*((($C$19+$G$20)-$W353)*($O$20/($O$19/2)))^2*(((($C$19+$G$20)-$W353)*($O$20/($O$19/2)))*$AZ$8)/3)*$X$29))),IF('Silo Levels'!$L$15="Pumping",(($D$18*$X$29)+((PI()*(($C$21/2)^2)*($G$20-$W353))*$X$29))+((($D$18+$H$18)/3)*$BF$8)+(((PI()*($C$21/2)^2*(($C$21/2)*$AZ$8))/3)*$X$29),(($D$18*$X$29)+((PI()*(($C$21/2)^2)*($G$20-$W353))*$X$29))+((($D$18+$H$18)/3)*$BF$8)-(((PI()*($C$21/2)^2*(($C$21/2)*$AZ$8))/3)*$X$29)))</f>
        <v>77155.988842943363</v>
      </c>
      <c r="Y353" s="73">
        <v>32.200000000000003</v>
      </c>
      <c r="Z353" s="95">
        <f t="shared" si="49"/>
        <v>79761.694163590888</v>
      </c>
      <c r="AA353" s="62">
        <v>32.200000000000003</v>
      </c>
      <c r="AB353" s="96">
        <f>IF($AA353&gt;$G$20,IF('Silo Levels'!$L$16="Pumping",((PI()*((($C$19+$G$20)-$AA353)*($O$20/($O$19/2)))^2*((($O$20+$G$20)-$AA353))/3)*$AB$29)+(((PI()*((($C$19+$G$20)-$AA353)*($O$20/($O$19/2)))^2*(((($C$19+$G$20)-$AA353)*($O$20/($O$19/2)))*$AZ$9))/3)*$AB$29),(((PI()*((($C$19+$G$20)-$AA353)*($O$20/($O$19/2)))^2*((($O$20+$G$20)-$AA353)/3))*$AB$29)-((PI()*((($C$19+$G$20)-$AA353)*($O$20/($O$19/2)))^2*(((($C$19+$G$20)-$AA353)*($O$20/($O$19/2)))*$AZ$9)/3)*$AB$29))),IF('Silo Levels'!$L$16="Pumping",(($D$18*$AB$29)+((PI()*(($C$21/2)^2)*($G$20-$AA353))*$AB$29))+((($D$18+$H$18)/3)*$BF$9)+(((PI()*($C$21/2)^2*(($C$21/2)*$AZ$9))/3)*$AB$29),(($D$18*$AB$29)+((PI()*(($C$21/2)^2)*($G$20-$AA353))*$AB$29))+((($D$18+$H$18)/3)*$BF$9)-(((PI()*($C$21/2)^2*(($C$21/2)*$AZ$9))/3)*$AB$29)))</f>
        <v>75951.488439039676</v>
      </c>
      <c r="AC353" s="73">
        <v>32.200000000000003</v>
      </c>
      <c r="AD353" s="95">
        <f t="shared" si="51"/>
        <v>79305.386175382155</v>
      </c>
      <c r="AE353" s="62">
        <v>32.200000000000003</v>
      </c>
      <c r="AF353" s="96">
        <f>IF($AE353&gt;$G$20,IF('Silo Levels'!$L$17="Pumping",((PI()*((($C$19+$G$20)-$AE353)*($O$20/($O$19/2)))^2*((($O$20+$G$20)-$AE353))/3)*$AF$29)+(((PI()*((($C$19+$G$20)-$AE353)*($O$20/($O$19/2)))^2*(((($C$19+$G$20)-$AE353)*($O$20/($O$19/2)))*$AZ$10))/3)*$AF$29),(((PI()*((($C$19+$G$20)-$AE353)*($O$20/($O$19/2)))^2*((($O$20+$G$20)-$AE353)/3))*$AF$29)-((PI()*((($C$19+$G$20)-$AE353)*($O$20/($O$19/2)))^2*(((($C$19+$G$20)-$AE353)*($O$20/($O$19/2)))*$AZ$10)/3)*$AF$29))),IF('Silo Levels'!$L$17="Pumping",(($D$18*$AF$29)+((PI()*(($C$21/2)^2)*($G$20-$AE353))*$AF$29))+((($D$18+$H$18)/3)*$BF$10)+(((PI()*($C$21/2)^2*(($C$21/2)*$AZ$10))/3)*$AF$29),(($D$18*$AF$29)+((PI()*(($C$21/2)^2)*($G$20-$AE353))*$AF$29))+((($D$18+$H$18)/3)*$BF$10)-(((PI()*($C$21/2)^2*(($C$21/2)*$AZ$10))/3)*$AF$29)))</f>
        <v>75517.251730356293</v>
      </c>
      <c r="AG353" s="73">
        <v>32.200000000000003</v>
      </c>
      <c r="AH353" s="95">
        <f t="shared" si="50"/>
        <v>79662.19495723705</v>
      </c>
      <c r="AI353" s="62">
        <v>32.200000000000003</v>
      </c>
      <c r="AJ353" s="96">
        <f>IF($AI353&gt;$G$20,IF('Silo Levels'!$L$18="Pumping",((PI()*((($C$19+$G$20)-$AI353)*($O$20/($O$19/2)))^2*((($O$20+$G$20)-$AI353))/3)*$AJ$29)+(((PI()*((($C$19+$G$20)-$AI353)*($O$20/($O$19/2)))^2*(((($C$19+$G$20)-$AI353)*($O$20/($O$19/2)))*$AZ$11))/3)*$AJ$29),(((PI()*((($C$19+$G$20)-$AI353)*($O$20/($O$19/2)))^2*((($O$20+$G$20)-$AI353)/3))*$AJ$29)-((PI()*((($C$19+$G$20)-$AI353)*($O$20/($O$19/2)))^2*(((($C$19+$G$20)-$AI353)*($O$20/($O$19/2)))*$AZ$11)/3)*$AJ$29))),IF('Silo Levels'!$L$18="Pumping",(($D$18*$AJ$29)+((PI()*(($C$21/2)^2)*($G$20-$AI353))*$AJ$29))+((($D$18+$H$18)/3)*$BF$11)+(((PI()*($C$21/2)^2*(($C$21/2)*$AZ$11))/3)*$AJ$29),(($D$18*$AJ$29)+((PI()*(($C$21/2)^2)*($G$20-$AI353))*$AJ$29))+((($D$18+$H$18)/3)*$BF$11)-(((PI()*($C$21/2)^2*(($C$21/2)*$AZ$11))/3)*$AJ$29)))</f>
        <v>75856.801935624942</v>
      </c>
    </row>
    <row r="354" spans="1:36" x14ac:dyDescent="0.3">
      <c r="A354" s="48">
        <v>32.299999999999997</v>
      </c>
      <c r="B354" s="92">
        <f t="shared" si="52"/>
        <v>9169.492696244346</v>
      </c>
      <c r="C354" s="66">
        <v>32.299999999999997</v>
      </c>
      <c r="D354" s="67">
        <f>IF($C354&gt;$G$6,IF('Silo Levels'!$L$10="Pumping",((PI()*((($C$5+$G$6)-$C354)*($O$6/($O$5/2)))^2*((($O$6+$G$6)-$C354))/3)*$D$29)+(((PI()*((($C$5+$G$6)-$C354)*($O$6/($O$5/2)))^2*(((($C$5+$G$6)-$C354)*($O$6/($O$5/2)))*$AZ$3))/3)*$D$29),(((PI()*((($C$5+$G$6)-$C354)*($O$6/($O$5/2)))^2*((($O$6+$G$6)-$C354)/3))*$D$29)-((PI()*((($C$5+$G$6)-$C354)*($O$6/($O$5/2)))^2*(((($C$5+$G$6)-$C354)*($O$6/($O$5/2)))*$AZ$3)/3)*$D$29))),IF('Silo Levels'!$L$10="Pumping",(($D$4*$D$29)+((PI()*(($C$7/2)^2)*(G$6-$C354))*$D$29))+((($D$4+$H$4)/3)*$BG$3)+(((PI()*($C$7/2)^2*(($C$7/2)*$AZ$3))/3)*$D$29),(($D$4*$D$29)+((PI()*(($C$7/2)^2)*($G$6-$C354))*$D$29))+((($D$4+$H$4)/3)*$BG$3)-(((PI()*($C$7/2)^2*(($C$7/2)*$AZ$3))/3)*$D$29)))</f>
        <v>6113.9859465381496</v>
      </c>
      <c r="E354" s="73">
        <v>32.299999999999997</v>
      </c>
      <c r="F354" s="92">
        <f t="shared" si="53"/>
        <v>7993.9167095463526</v>
      </c>
      <c r="G354" s="66">
        <v>32.299999999999997</v>
      </c>
      <c r="H354" s="67">
        <f>IF($G354&gt;$G$6,IF('Silo Levels'!$L$11="Pumping",((PI()*((($C$5+$G$6)-$G354)*($O$6/($O$5/2)))^2*((($O$6+$G$6)-$G354))/3)*$H$29)+(((PI()*((($C$5+$G$6)-$G354)*($O$6/($O$5/2)))^2*(((($C$5+$G$6)-$G354)*($O$6/($O$5/2)))*$AZ$4))/3)*$H$29),(((PI()*((($C$5+$G$6)-$G354)*($O$6/($O$5/2)))^2*((($O$6+$G$6)-$G354)/3))*$H$29)-((PI()*((($C$5+$G$6)-$G354)*($O$6/($O$5/2)))^2*(((($C$5+$G$6)-$G354)*($O$6/($O$5/2)))*$AZ$4)/3)*$H$29))),IF('Silo Levels'!$L$11="Pumping",(($D$4*$H$29)+((PI()*(($C$7/2)^2)*(G$6-$G354))*$H$29))+((($D$4+$H$4)/3)*$BG$4)+(((PI()*($C$7/2)^2*(($C$7/2)*$AZ$4))/3)*$H$29),(($D$4*$H$29)+((PI()*(($C$7/2)^2)*($G$6-$G354))*$H$29))+((($D$4+$H$4)/3)*$BG$4)-(((PI()*($C$7/2)^2*(($C$7/2)*$AZ$4))/3)*$H$29)))</f>
        <v>5330.1415944178734</v>
      </c>
      <c r="I354" s="73">
        <v>32.299999999999997</v>
      </c>
      <c r="J354" s="95">
        <f t="shared" si="45"/>
        <v>147968.33796772468</v>
      </c>
      <c r="K354" s="62">
        <v>32.299999999999997</v>
      </c>
      <c r="L354" s="96">
        <f>IF($K354&gt;$G$13,IF('Silo Levels'!$L$12="Pumping",((PI()*((($C$12+$G$13)-$K354)*($O$13/($O$12/2)))^2*((($O$13+$G$13)-$K354))/3)*$L$29)+(((PI()*((($C$12+$G$13)-$K354)*($O$13/($O$12/2)))^2*(((($C$12+$G$13)-$K354)*($O$13/($O$12/2)))*$AZ$5))/3)*$L$29),(((PI()*((($C$12+$G$13)-$K354)*($O$13/($O$12/2)))^2*((($O$13+$G$13)-$K354)/3))*$L$29)-((PI()*((($C$12+$G$13)-$K354)*($O$13/($O$12/2)))^2*(((($C$12+$G$13)-$K354)*($O$13/($O$12/2)))*$AZ$5)/3)*$L$29))),IF('Silo Levels'!$L$12="Pumping",(($D$11*$L$29)+((PI()*(($C$14/2)^2)*($G$13-$K354))*$L$29))+((($D$11+$H$11)/3)*$BF$5)+(((PI()*($C$14/2)^2*(($C$14/2)*$AZ$5))/3)*$L$29),(($D$11*$L$29)+((PI()*(($C$14/2)^2)*($G$13-$K354))*$L$29))+((($D$11+$H$11)/3)*$BF$5)-(((PI()*($C$14/2)^2*(($C$14/2)*$AZ$5))/3)*$L$29)))</f>
        <v>133770.33128812525</v>
      </c>
      <c r="M354" s="73">
        <v>32.299999999999997</v>
      </c>
      <c r="N354" s="95">
        <f t="shared" si="46"/>
        <v>85037.088987647352</v>
      </c>
      <c r="O354" s="62">
        <v>32.299999999999997</v>
      </c>
      <c r="P354" s="96">
        <f>IF($O354&gt;$G$20,IF('Silo Levels'!$L$13="Pumping",((PI()*((($C$19+$G$20)-$O354)*($O$20/($O$19/2)))^2*((($O$20+$G$20)-$O354))/3)*$P$29)+(((PI()*((($C$19+$G$20)-$O354)*($O$20/($O$19/2)))^2*(((($C$19+$G$20)-$O354)*($O$20/($O$19/2)))*$AZ$6))/3)*$P$29),(((PI()*((($C$19+$G$20)-$O354)*($O$20/($O$19/2)))^2*((($O$20+$G$20)-$O354)/3))*$P$29)-((PI()*((($C$19+$G$20)-$O354)*($O$20/($O$19/2)))^2*(((($C$19+$G$20)-$O354)*($O$20/($O$19/2)))*$AZ$6)/3)*$P$29))),IF('Silo Levels'!$L$13="Pumping",(($D$18*$P$29)+((PI()*(($C$21/2)^2)*($G$20-$O354))*$P$29))+((($D$18+$H$18)/3)*$BF$6)+(((PI()*($C$21/2)^2*(($C$21/2)*$AZ$6))/3)*$P$29),(($D$18*$P$29)+((PI()*(($C$21/2)^2)*($G$20-$O354))*$P$29))+((($D$18+$H$18)/3)*$BF$6)-(((PI()*($C$21/2)^2*(($C$21/2)*$AZ$6))/3)*$P$29)))</f>
        <v>80951.887655622588</v>
      </c>
      <c r="Q354" s="73">
        <v>32.299999999999997</v>
      </c>
      <c r="R354" s="95">
        <f t="shared" si="47"/>
        <v>82750.504212163141</v>
      </c>
      <c r="S354" s="62">
        <v>32.299999999999997</v>
      </c>
      <c r="T354" s="96">
        <f>IF($S354&gt;$G$20,IF('Silo Levels'!$L$14="Pumping",((PI()*((($C$19+$G$20)-$S354)*($O$20/($O$19/2)))^2*((($O$20+$G$20)-$S354))/3)*$T$29)+(((PI()*((($C$19+$G$20)-$S354)*($O$20/($O$19/2)))^2*(((($C$19+$G$20)-$S354)*($O$20/($O$19/2)))*$AZ$7))/3)*$T$29),(((PI()*((($C$19+$G$20)-$S354)*($O$20/($O$19/2)))^2*((($O$20+$G$20)-$S354)/3))*$T$29)-((PI()*((($C$19+$G$20)-$S354)*($O$20/($O$19/2)))^2*(((($C$19+$G$20)-$S354)*($O$20/($O$19/2)))*$AZ$7)/3)*$T$29))),IF('Silo Levels'!$L$14="Pumping",(($D$18*$T$29)+((PI()*(($C$21/2)^2)*($G$20-$S354))*$T$29))+((($D$18+$H$18)/3)*$BF$7)+(((PI()*($C$21/2)^2*(($C$21/2)*$AZ$7))/3)*$T$29),(($D$18*$T$29)+((PI()*(($C$21/2)^2)*($G$20-$S354))*$T$29))+((($D$18+$H$18)/3)*$BF$7)-(((PI()*($C$21/2)^2*(($C$21/2)*$AZ$7))/3)*$T$29)))</f>
        <v>78776.442741034276</v>
      </c>
      <c r="U354" s="73">
        <v>32.299999999999997</v>
      </c>
      <c r="V354" s="95">
        <f t="shared" si="48"/>
        <v>80638.92491798487</v>
      </c>
      <c r="W354" s="62">
        <v>32.299999999999997</v>
      </c>
      <c r="X354" s="96">
        <f>IF($W354&gt;$G$20,IF('Silo Levels'!$L$15="Pumping",((PI()*((($C$19+$G$20)-$W354)*($O$20/($O$19/2)))^2*((($O$20+$G$20)-$W354))/3)*$X$29)+(((PI()*((($C$19+$G$20)-$W354)*($O$20/($O$19/2)))^2*(((($C$19+$G$20)-$W354)*($O$20/($O$19/2)))*$AZ$8))/3)*$X$29),(((PI()*((($C$19+$G$20)-$W354)*($O$20/($O$19/2)))^2*((($O$20+$G$20)-$W354)/3))*$X$29)-((PI()*((($C$19+$G$20)-$W354)*($O$20/($O$19/2)))^2*(((($C$19+$G$20)-$W354)*($O$20/($O$19/2)))*$AZ$8)/3)*$X$29))),IF('Silo Levels'!$L$15="Pumping",(($D$18*$X$29)+((PI()*(($C$21/2)^2)*($G$20-$W354))*$X$29))+((($D$18+$H$18)/3)*$BF$8)+(((PI()*($C$21/2)^2*(($C$21/2)*$AZ$8))/3)*$X$29),(($D$18*$X$29)+((PI()*(($C$21/2)^2)*($G$20-$W354))*$X$29))+((($D$18+$H$18)/3)*$BF$8)-(((PI()*($C$21/2)^2*(($C$21/2)*$AZ$8))/3)*$X$29)))</f>
        <v>76767.497135115365</v>
      </c>
      <c r="Y354" s="73">
        <v>32.299999999999997</v>
      </c>
      <c r="Z354" s="95">
        <f t="shared" si="49"/>
        <v>79379.345993322349</v>
      </c>
      <c r="AA354" s="62">
        <v>32.299999999999997</v>
      </c>
      <c r="AB354" s="96">
        <f>IF($AA354&gt;$G$20,IF('Silo Levels'!$L$16="Pumping",((PI()*((($C$19+$G$20)-$AA354)*($O$20/($O$19/2)))^2*((($O$20+$G$20)-$AA354))/3)*$AB$29)+(((PI()*((($C$19+$G$20)-$AA354)*($O$20/($O$19/2)))^2*(((($C$19+$G$20)-$AA354)*($O$20/($O$19/2)))*$AZ$9))/3)*$AB$29),(((PI()*((($C$19+$G$20)-$AA354)*($O$20/($O$19/2)))^2*((($O$20+$G$20)-$AA354)/3))*$AB$29)-((PI()*((($C$19+$G$20)-$AA354)*($O$20/($O$19/2)))^2*(((($C$19+$G$20)-$AA354)*($O$20/($O$19/2)))*$AZ$9)/3)*$AB$29))),IF('Silo Levels'!$L$16="Pumping",(($D$18*$AB$29)+((PI()*(($C$21/2)^2)*($G$20-$AA354))*$AB$29))+((($D$18+$H$18)/3)*$BF$9)+(((PI()*($C$21/2)^2*(($C$21/2)*$AZ$9))/3)*$AB$29),(($D$18*$AB$29)+((PI()*(($C$21/2)^2)*($G$20-$AA354))*$AB$29))+((($D$18+$H$18)/3)*$BF$9)-(((PI()*($C$21/2)^2*(($C$21/2)*$AZ$9))/3)*$AB$29)))</f>
        <v>75569.140268771138</v>
      </c>
      <c r="AC354" s="73">
        <v>32.299999999999997</v>
      </c>
      <c r="AD354" s="95">
        <f t="shared" si="51"/>
        <v>78925.252823407456</v>
      </c>
      <c r="AE354" s="62">
        <v>32.299999999999997</v>
      </c>
      <c r="AF354" s="96">
        <f>IF($AE354&gt;$G$20,IF('Silo Levels'!$L$17="Pumping",((PI()*((($C$19+$G$20)-$AE354)*($O$20/($O$19/2)))^2*((($O$20+$G$20)-$AE354))/3)*$AF$29)+(((PI()*((($C$19+$G$20)-$AE354)*($O$20/($O$19/2)))^2*(((($C$19+$G$20)-$AE354)*($O$20/($O$19/2)))*$AZ$10))/3)*$AF$29),(((PI()*((($C$19+$G$20)-$AE354)*($O$20/($O$19/2)))^2*((($O$20+$G$20)-$AE354)/3))*$AF$29)-((PI()*((($C$19+$G$20)-$AE354)*($O$20/($O$19/2)))^2*(((($C$19+$G$20)-$AE354)*($O$20/($O$19/2)))*$AZ$10)/3)*$AF$29))),IF('Silo Levels'!$L$17="Pumping",(($D$18*$AF$29)+((PI()*(($C$21/2)^2)*($G$20-$AE354))*$AF$29))+((($D$18+$H$18)/3)*$BF$10)+(((PI()*($C$21/2)^2*(($C$21/2)*$AZ$10))/3)*$AF$29),(($D$18*$AF$29)+((PI()*(($C$21/2)^2)*($G$20-$AE354))*$AF$29))+((($D$18+$H$18)/3)*$BF$10)-(((PI()*($C$21/2)^2*(($C$21/2)*$AZ$10))/3)*$AF$29)))</f>
        <v>75137.118378381594</v>
      </c>
      <c r="AG354" s="73">
        <v>32.299999999999997</v>
      </c>
      <c r="AH354" s="95">
        <f t="shared" si="50"/>
        <v>79280.329734162398</v>
      </c>
      <c r="AI354" s="62">
        <v>32.299999999999997</v>
      </c>
      <c r="AJ354" s="96">
        <f>IF($AI354&gt;$G$20,IF('Silo Levels'!$L$18="Pumping",((PI()*((($C$19+$G$20)-$AI354)*($O$20/($O$19/2)))^2*((($O$20+$G$20)-$AI354))/3)*$AJ$29)+(((PI()*((($C$19+$G$20)-$AI354)*($O$20/($O$19/2)))^2*(((($C$19+$G$20)-$AI354)*($O$20/($O$19/2)))*$AZ$11))/3)*$AJ$29),(((PI()*((($C$19+$G$20)-$AI354)*($O$20/($O$19/2)))^2*((($O$20+$G$20)-$AI354)/3))*$AJ$29)-((PI()*((($C$19+$G$20)-$AI354)*($O$20/($O$19/2)))^2*(((($C$19+$G$20)-$AI354)*($O$20/($O$19/2)))*$AZ$11)/3)*$AJ$29))),IF('Silo Levels'!$L$18="Pumping",(($D$18*$AJ$29)+((PI()*(($C$21/2)^2)*($G$20-$AI354))*$AJ$29))+((($D$18+$H$18)/3)*$BF$11)+(((PI()*($C$21/2)^2*(($C$21/2)*$AZ$11))/3)*$AJ$29),(($D$18*$AJ$29)+((PI()*(($C$21/2)^2)*($G$20-$AI354))*$AJ$29))+((($D$18+$H$18)/3)*$BF$11)-(((PI()*($C$21/2)^2*(($C$21/2)*$AZ$11))/3)*$AJ$29)))</f>
        <v>75474.93671255029</v>
      </c>
    </row>
    <row r="355" spans="1:36" x14ac:dyDescent="0.3">
      <c r="A355" s="48">
        <v>32.4</v>
      </c>
      <c r="B355" s="92">
        <f t="shared" si="52"/>
        <v>8379.9591043100445</v>
      </c>
      <c r="C355" s="66">
        <v>32.4</v>
      </c>
      <c r="D355" s="67">
        <f>IF($C355&gt;$G$6,IF('Silo Levels'!$L$10="Pumping",((PI()*((($C$5+$G$6)-$C355)*($O$6/($O$5/2)))^2*((($O$6+$G$6)-$C355))/3)*$D$29)+(((PI()*((($C$5+$G$6)-$C355)*($O$6/($O$5/2)))^2*(((($C$5+$G$6)-$C355)*($O$6/($O$5/2)))*$AZ$3))/3)*$D$29),(((PI()*((($C$5+$G$6)-$C355)*($O$6/($O$5/2)))^2*((($O$6+$G$6)-$C355)/3))*$D$29)-((PI()*((($C$5+$G$6)-$C355)*($O$6/($O$5/2)))^2*(((($C$5+$G$6)-$C355)*($O$6/($O$5/2)))*$AZ$3)/3)*$D$29))),IF('Silo Levels'!$L$10="Pumping",(($D$4*$D$29)+((PI()*(($C$7/2)^2)*(G$6-$C355))*$D$29))+((($D$4+$H$4)/3)*$BG$3)+(((PI()*($C$7/2)^2*(($C$7/2)*$AZ$3))/3)*$D$29),(($D$4*$D$29)+((PI()*(($C$7/2)^2)*($G$6-$C355))*$D$29))+((($D$4+$H$4)/3)*$BG$3)-(((PI()*($C$7/2)^2*(($C$7/2)*$AZ$3))/3)*$D$29)))</f>
        <v>5603.0298416983032</v>
      </c>
      <c r="E355" s="73">
        <v>32.4</v>
      </c>
      <c r="F355" s="92">
        <f t="shared" si="53"/>
        <v>7305.6053729882442</v>
      </c>
      <c r="G355" s="66">
        <v>32.4</v>
      </c>
      <c r="H355" s="67">
        <f>IF($G355&gt;$G$6,IF('Silo Levels'!$L$11="Pumping",((PI()*((($C$5+$G$6)-$G355)*($O$6/($O$5/2)))^2*((($O$6+$G$6)-$G355))/3)*$H$29)+(((PI()*((($C$5+$G$6)-$G355)*($O$6/($O$5/2)))^2*(((($C$5+$G$6)-$G355)*($O$6/($O$5/2)))*$AZ$4))/3)*$H$29),(((PI()*((($C$5+$G$6)-$G355)*($O$6/($O$5/2)))^2*((($O$6+$G$6)-$G355)/3))*$H$29)-((PI()*((($C$5+$G$6)-$G355)*($O$6/($O$5/2)))^2*(((($C$5+$G$6)-$G355)*($O$6/($O$5/2)))*$AZ$4)/3)*$H$29))),IF('Silo Levels'!$L$11="Pumping",(($D$4*$H$29)+((PI()*(($C$7/2)^2)*(G$6-$G355))*$H$29))+((($D$4+$H$4)/3)*$BG$4)+(((PI()*($C$7/2)^2*(($C$7/2)*$AZ$4))/3)*$H$29),(($D$4*$H$29)+((PI()*(($C$7/2)^2)*($G$6-$G355))*$H$29))+((($D$4+$H$4)/3)*$BG$4)-(((PI()*($C$7/2)^2*(($C$7/2)*$AZ$4))/3)*$H$29)))</f>
        <v>4884.6926825062128</v>
      </c>
      <c r="I355" s="73">
        <v>32.4</v>
      </c>
      <c r="J355" s="95">
        <f t="shared" si="45"/>
        <v>147049.37313409365</v>
      </c>
      <c r="K355" s="62">
        <v>32.4</v>
      </c>
      <c r="L355" s="96">
        <f>IF($K355&gt;$G$13,IF('Silo Levels'!$L$12="Pumping",((PI()*((($C$12+$G$13)-$K355)*($O$13/($O$12/2)))^2*((($O$13+$G$13)-$K355))/3)*$L$29)+(((PI()*((($C$12+$G$13)-$K355)*($O$13/($O$12/2)))^2*(((($C$12+$G$13)-$K355)*($O$13/($O$12/2)))*$AZ$5))/3)*$L$29),(((PI()*((($C$12+$G$13)-$K355)*($O$13/($O$12/2)))^2*((($O$13+$G$13)-$K355)/3))*$L$29)-((PI()*((($C$12+$G$13)-$K355)*($O$13/($O$12/2)))^2*(((($C$12+$G$13)-$K355)*($O$13/($O$12/2)))*$AZ$5)/3)*$L$29))),IF('Silo Levels'!$L$12="Pumping",(($D$11*$L$29)+((PI()*(($C$14/2)^2)*($G$13-$K355))*$L$29))+((($D$11+$H$11)/3)*$BF$5)+(((PI()*($C$14/2)^2*(($C$14/2)*$AZ$5))/3)*$L$29),(($D$11*$L$29)+((PI()*(($C$14/2)^2)*($G$13-$K355))*$L$29))+((($D$11+$H$11)/3)*$BF$5)-(((PI()*($C$14/2)^2*(($C$14/2)*$AZ$5))/3)*$L$29)))</f>
        <v>132851.36645449421</v>
      </c>
      <c r="M355" s="73">
        <v>32.4</v>
      </c>
      <c r="N355" s="95">
        <f t="shared" si="46"/>
        <v>84627.145439346597</v>
      </c>
      <c r="O355" s="62">
        <v>32.4</v>
      </c>
      <c r="P355" s="96">
        <f>IF($O355&gt;$G$20,IF('Silo Levels'!$L$13="Pumping",((PI()*((($C$19+$G$20)-$O355)*($O$20/($O$19/2)))^2*((($O$20+$G$20)-$O355))/3)*$P$29)+(((PI()*((($C$19+$G$20)-$O355)*($O$20/($O$19/2)))^2*(((($C$19+$G$20)-$O355)*($O$20/($O$19/2)))*$AZ$6))/3)*$P$29),(((PI()*((($C$19+$G$20)-$O355)*($O$20/($O$19/2)))^2*((($O$20+$G$20)-$O355)/3))*$P$29)-((PI()*((($C$19+$G$20)-$O355)*($O$20/($O$19/2)))^2*(((($C$19+$G$20)-$O355)*($O$20/($O$19/2)))*$AZ$6)/3)*$P$29))),IF('Silo Levels'!$L$13="Pumping",(($D$18*$P$29)+((PI()*(($C$21/2)^2)*($G$20-$O355))*$P$29))+((($D$18+$H$18)/3)*$BF$6)+(((PI()*($C$21/2)^2*(($C$21/2)*$AZ$6))/3)*$P$29),(($D$18*$P$29)+((PI()*(($C$21/2)^2)*($G$20-$O355))*$P$29))+((($D$18+$H$18)/3)*$BF$6)-(((PI()*($C$21/2)^2*(($C$21/2)*$AZ$6))/3)*$P$29)))</f>
        <v>80541.944107321833</v>
      </c>
      <c r="Q355" s="73">
        <v>32.4</v>
      </c>
      <c r="R355" s="95">
        <f t="shared" si="47"/>
        <v>82351.713374642175</v>
      </c>
      <c r="S355" s="62">
        <v>32.4</v>
      </c>
      <c r="T355" s="96">
        <f>IF($S355&gt;$G$20,IF('Silo Levels'!$L$14="Pumping",((PI()*((($C$19+$G$20)-$S355)*($O$20/($O$19/2)))^2*((($O$20+$G$20)-$S355))/3)*$T$29)+(((PI()*((($C$19+$G$20)-$S355)*($O$20/($O$19/2)))^2*(((($C$19+$G$20)-$S355)*($O$20/($O$19/2)))*$AZ$7))/3)*$T$29),(((PI()*((($C$19+$G$20)-$S355)*($O$20/($O$19/2)))^2*((($O$20+$G$20)-$S355)/3))*$T$29)-((PI()*((($C$19+$G$20)-$S355)*($O$20/($O$19/2)))^2*(((($C$19+$G$20)-$S355)*($O$20/($O$19/2)))*$AZ$7)/3)*$T$29))),IF('Silo Levels'!$L$14="Pumping",(($D$18*$T$29)+((PI()*(($C$21/2)^2)*($G$20-$S355))*$T$29))+((($D$18+$H$18)/3)*$BF$7)+(((PI()*($C$21/2)^2*(($C$21/2)*$AZ$7))/3)*$T$29),(($D$18*$T$29)+((PI()*(($C$21/2)^2)*($G$20-$S355))*$T$29))+((($D$18+$H$18)/3)*$BF$7)-(((PI()*($C$21/2)^2*(($C$21/2)*$AZ$7))/3)*$T$29)))</f>
        <v>78377.65190351331</v>
      </c>
      <c r="U355" s="73">
        <v>32.4</v>
      </c>
      <c r="V355" s="95">
        <f t="shared" si="48"/>
        <v>80250.433210156843</v>
      </c>
      <c r="W355" s="62">
        <v>32.4</v>
      </c>
      <c r="X355" s="96">
        <f>IF($W355&gt;$G$20,IF('Silo Levels'!$L$15="Pumping",((PI()*((($C$19+$G$20)-$W355)*($O$20/($O$19/2)))^2*((($O$20+$G$20)-$W355))/3)*$X$29)+(((PI()*((($C$19+$G$20)-$W355)*($O$20/($O$19/2)))^2*(((($C$19+$G$20)-$W355)*($O$20/($O$19/2)))*$AZ$8))/3)*$X$29),(((PI()*((($C$19+$G$20)-$W355)*($O$20/($O$19/2)))^2*((($O$20+$G$20)-$W355)/3))*$X$29)-((PI()*((($C$19+$G$20)-$W355)*($O$20/($O$19/2)))^2*(((($C$19+$G$20)-$W355)*($O$20/($O$19/2)))*$AZ$8)/3)*$X$29))),IF('Silo Levels'!$L$15="Pumping",(($D$18*$X$29)+((PI()*(($C$21/2)^2)*($G$20-$W355))*$X$29))+((($D$18+$H$18)/3)*$BF$8)+(((PI()*($C$21/2)^2*(($C$21/2)*$AZ$8))/3)*$X$29),(($D$18*$X$29)+((PI()*(($C$21/2)^2)*($G$20-$W355))*$X$29))+((($D$18+$H$18)/3)*$BF$8)-(((PI()*($C$21/2)^2*(($C$21/2)*$AZ$8))/3)*$X$29)))</f>
        <v>76379.005427287339</v>
      </c>
      <c r="Y355" s="73">
        <v>32.4</v>
      </c>
      <c r="Z355" s="95">
        <f t="shared" si="49"/>
        <v>78996.997823053782</v>
      </c>
      <c r="AA355" s="62">
        <v>32.4</v>
      </c>
      <c r="AB355" s="96">
        <f>IF($AA355&gt;$G$20,IF('Silo Levels'!$L$16="Pumping",((PI()*((($C$19+$G$20)-$AA355)*($O$20/($O$19/2)))^2*((($O$20+$G$20)-$AA355))/3)*$AB$29)+(((PI()*((($C$19+$G$20)-$AA355)*($O$20/($O$19/2)))^2*(((($C$19+$G$20)-$AA355)*($O$20/($O$19/2)))*$AZ$9))/3)*$AB$29),(((PI()*((($C$19+$G$20)-$AA355)*($O$20/($O$19/2)))^2*((($O$20+$G$20)-$AA355)/3))*$AB$29)-((PI()*((($C$19+$G$20)-$AA355)*($O$20/($O$19/2)))^2*(((($C$19+$G$20)-$AA355)*($O$20/($O$19/2)))*$AZ$9)/3)*$AB$29))),IF('Silo Levels'!$L$16="Pumping",(($D$18*$AB$29)+((PI()*(($C$21/2)^2)*($G$20-$AA355))*$AB$29))+((($D$18+$H$18)/3)*$BF$9)+(((PI()*($C$21/2)^2*(($C$21/2)*$AZ$9))/3)*$AB$29),(($D$18*$AB$29)+((PI()*(($C$21/2)^2)*($G$20-$AA355))*$AB$29))+((($D$18+$H$18)/3)*$BF$9)-(((PI()*($C$21/2)^2*(($C$21/2)*$AZ$9))/3)*$AB$29)))</f>
        <v>75186.79209850257</v>
      </c>
      <c r="AC355" s="73">
        <v>32.4</v>
      </c>
      <c r="AD355" s="95">
        <f t="shared" si="51"/>
        <v>78545.119471432714</v>
      </c>
      <c r="AE355" s="62">
        <v>32.4</v>
      </c>
      <c r="AF355" s="96">
        <f>IF($AE355&gt;$G$20,IF('Silo Levels'!$L$17="Pumping",((PI()*((($C$19+$G$20)-$AE355)*($O$20/($O$19/2)))^2*((($O$20+$G$20)-$AE355))/3)*$AF$29)+(((PI()*((($C$19+$G$20)-$AE355)*($O$20/($O$19/2)))^2*(((($C$19+$G$20)-$AE355)*($O$20/($O$19/2)))*$AZ$10))/3)*$AF$29),(((PI()*((($C$19+$G$20)-$AE355)*($O$20/($O$19/2)))^2*((($O$20+$G$20)-$AE355)/3))*$AF$29)-((PI()*((($C$19+$G$20)-$AE355)*($O$20/($O$19/2)))^2*(((($C$19+$G$20)-$AE355)*($O$20/($O$19/2)))*$AZ$10)/3)*$AF$29))),IF('Silo Levels'!$L$17="Pumping",(($D$18*$AF$29)+((PI()*(($C$21/2)^2)*($G$20-$AE355))*$AF$29))+((($D$18+$H$18)/3)*$BF$10)+(((PI()*($C$21/2)^2*(($C$21/2)*$AZ$10))/3)*$AF$29),(($D$18*$AF$29)+((PI()*(($C$21/2)^2)*($G$20-$AE355))*$AF$29))+((($D$18+$H$18)/3)*$BF$10)-(((PI()*($C$21/2)^2*(($C$21/2)*$AZ$10))/3)*$AF$29)))</f>
        <v>74756.985026406852</v>
      </c>
      <c r="AG355" s="73">
        <v>32.4</v>
      </c>
      <c r="AH355" s="95">
        <f t="shared" si="50"/>
        <v>78898.464511087746</v>
      </c>
      <c r="AI355" s="62">
        <v>32.4</v>
      </c>
      <c r="AJ355" s="96">
        <f>IF($AI355&gt;$G$20,IF('Silo Levels'!$L$18="Pumping",((PI()*((($C$19+$G$20)-$AI355)*($O$20/($O$19/2)))^2*((($O$20+$G$20)-$AI355))/3)*$AJ$29)+(((PI()*((($C$19+$G$20)-$AI355)*($O$20/($O$19/2)))^2*(((($C$19+$G$20)-$AI355)*($O$20/($O$19/2)))*$AZ$11))/3)*$AJ$29),(((PI()*((($C$19+$G$20)-$AI355)*($O$20/($O$19/2)))^2*((($O$20+$G$20)-$AI355)/3))*$AJ$29)-((PI()*((($C$19+$G$20)-$AI355)*($O$20/($O$19/2)))^2*(((($C$19+$G$20)-$AI355)*($O$20/($O$19/2)))*$AZ$11)/3)*$AJ$29))),IF('Silo Levels'!$L$18="Pumping",(($D$18*$AJ$29)+((PI()*(($C$21/2)^2)*($G$20-$AI355))*$AJ$29))+((($D$18+$H$18)/3)*$BF$11)+(((PI()*($C$21/2)^2*(($C$21/2)*$AZ$11))/3)*$AJ$29),(($D$18*$AJ$29)+((PI()*(($C$21/2)^2)*($G$20-$AI355))*$AJ$29))+((($D$18+$H$18)/3)*$BF$11)-(((PI()*($C$21/2)^2*(($C$21/2)*$AZ$11))/3)*$AJ$29)))</f>
        <v>75093.071489475638</v>
      </c>
    </row>
    <row r="356" spans="1:36" x14ac:dyDescent="0.3">
      <c r="A356" s="48">
        <v>32.5</v>
      </c>
      <c r="B356" s="92">
        <f t="shared" si="52"/>
        <v>7951.2038023524028</v>
      </c>
      <c r="C356" s="66">
        <v>32.5</v>
      </c>
      <c r="D356" s="67">
        <f>IF($C356&gt;$G$6,IF('Silo Levels'!$L$10="Pumping",((PI()*((($C$5+$G$6)-$C356)*($O$6/($O$5/2)))^2*((($O$6+$G$6)-$C356))/3)*$D$29)+(((PI()*((($C$5+$G$6)-$C356)*($O$6/($O$5/2)))^2*(((($C$5+$G$6)-$C356)*($O$6/($O$5/2)))*$AZ$3))/3)*$D$29),(((PI()*((($C$5+$G$6)-$C356)*($O$6/($O$5/2)))^2*((($O$6+$G$6)-$C356)/3))*$D$29)-((PI()*((($C$5+$G$6)-$C356)*($O$6/($O$5/2)))^2*(((($C$5+$G$6)-$C356)*($O$6/($O$5/2)))*$AZ$3)/3)*$D$29))),IF('Silo Levels'!$L$10="Pumping",(($D$4*$D$29)+((PI()*(($C$7/2)^2)*(G$6-$C356))*$D$29))+((($D$4+$H$4)/3)*$BG$3)+(((PI()*($C$7/2)^2*(($C$7/2)*$AZ$3))/3)*$D$29),(($D$4*$D$29)+((PI()*(($C$7/2)^2)*($G$6-$C356))*$D$29))+((($D$4+$H$4)/3)*$BG$3)-(((PI()*($C$7/2)^2*(($C$7/2)*$AZ$3))/3)*$D$29)))</f>
        <v>5320.3979186799115</v>
      </c>
      <c r="E356" s="73">
        <v>32.5</v>
      </c>
      <c r="F356" s="92">
        <f t="shared" si="53"/>
        <v>6931.8186994867101</v>
      </c>
      <c r="G356" s="66">
        <v>32.5</v>
      </c>
      <c r="H356" s="67">
        <f>IF($G356&gt;$G$6,IF('Silo Levels'!$L$11="Pumping",((PI()*((($C$5+$G$6)-$G356)*($O$6/($O$5/2)))^2*((($O$6+$G$6)-$G356))/3)*$H$29)+(((PI()*((($C$5+$G$6)-$G356)*($O$6/($O$5/2)))^2*(((($C$5+$G$6)-$G356)*($O$6/($O$5/2)))*$AZ$4))/3)*$H$29),(((PI()*((($C$5+$G$6)-$G356)*($O$6/($O$5/2)))^2*((($O$6+$G$6)-$G356)/3))*$H$29)-((PI()*((($C$5+$G$6)-$G356)*($O$6/($O$5/2)))^2*(((($C$5+$G$6)-$G356)*($O$6/($O$5/2)))*$AZ$4)/3)*$H$29))),IF('Silo Levels'!$L$11="Pumping",(($D$4*$H$29)+((PI()*(($C$7/2)^2)*(G$6-$G356))*$H$29))+((($D$4+$H$4)/3)*$BG$4)+(((PI()*($C$7/2)^2*(($C$7/2)*$AZ$4))/3)*$H$29),(($D$4*$H$29)+((PI()*(($C$7/2)^2)*($G$6-$G356))*$H$29))+((($D$4+$H$4)/3)*$BG$4)-(((PI()*($C$7/2)^2*(($C$7/2)*$AZ$4))/3)*$H$29)))</f>
        <v>4638.2956214132564</v>
      </c>
      <c r="I356" s="73">
        <v>32.5</v>
      </c>
      <c r="J356" s="95">
        <f t="shared" si="45"/>
        <v>146130.40830046262</v>
      </c>
      <c r="K356" s="62">
        <v>32.5</v>
      </c>
      <c r="L356" s="96">
        <f>IF($K356&gt;$G$13,IF('Silo Levels'!$L$12="Pumping",((PI()*((($C$12+$G$13)-$K356)*($O$13/($O$12/2)))^2*((($O$13+$G$13)-$K356))/3)*$L$29)+(((PI()*((($C$12+$G$13)-$K356)*($O$13/($O$12/2)))^2*(((($C$12+$G$13)-$K356)*($O$13/($O$12/2)))*$AZ$5))/3)*$L$29),(((PI()*((($C$12+$G$13)-$K356)*($O$13/($O$12/2)))^2*((($O$13+$G$13)-$K356)/3))*$L$29)-((PI()*((($C$12+$G$13)-$K356)*($O$13/($O$12/2)))^2*(((($C$12+$G$13)-$K356)*($O$13/($O$12/2)))*$AZ$5)/3)*$L$29))),IF('Silo Levels'!$L$12="Pumping",(($D$11*$L$29)+((PI()*(($C$14/2)^2)*($G$13-$K356))*$L$29))+((($D$11+$H$11)/3)*$BF$5)+(((PI()*($C$14/2)^2*(($C$14/2)*$AZ$5))/3)*$L$29),(($D$11*$L$29)+((PI()*(($C$14/2)^2)*($G$13-$K356))*$L$29))+((($D$11+$H$11)/3)*$BF$5)-(((PI()*($C$14/2)^2*(($C$14/2)*$AZ$5))/3)*$L$29)))</f>
        <v>131932.40162086318</v>
      </c>
      <c r="M356" s="73">
        <v>32.5</v>
      </c>
      <c r="N356" s="95">
        <f t="shared" si="46"/>
        <v>84217.201891045843</v>
      </c>
      <c r="O356" s="62">
        <v>32.5</v>
      </c>
      <c r="P356" s="96">
        <f>IF($O356&gt;$G$20,IF('Silo Levels'!$L$13="Pumping",((PI()*((($C$19+$G$20)-$O356)*($O$20/($O$19/2)))^2*((($O$20+$G$20)-$O356))/3)*$P$29)+(((PI()*((($C$19+$G$20)-$O356)*($O$20/($O$19/2)))^2*(((($C$19+$G$20)-$O356)*($O$20/($O$19/2)))*$AZ$6))/3)*$P$29),(((PI()*((($C$19+$G$20)-$O356)*($O$20/($O$19/2)))^2*((($O$20+$G$20)-$O356)/3))*$P$29)-((PI()*((($C$19+$G$20)-$O356)*($O$20/($O$19/2)))^2*(((($C$19+$G$20)-$O356)*($O$20/($O$19/2)))*$AZ$6)/3)*$P$29))),IF('Silo Levels'!$L$13="Pumping",(($D$18*$P$29)+((PI()*(($C$21/2)^2)*($G$20-$O356))*$P$29))+((($D$18+$H$18)/3)*$BF$6)+(((PI()*($C$21/2)^2*(($C$21/2)*$AZ$6))/3)*$P$29),(($D$18*$P$29)+((PI()*(($C$21/2)^2)*($G$20-$O356))*$P$29))+((($D$18+$H$18)/3)*$BF$6)-(((PI()*($C$21/2)^2*(($C$21/2)*$AZ$6))/3)*$P$29)))</f>
        <v>80132.000559021079</v>
      </c>
      <c r="Q356" s="73">
        <v>32.5</v>
      </c>
      <c r="R356" s="95">
        <f t="shared" si="47"/>
        <v>81952.922537121223</v>
      </c>
      <c r="S356" s="62">
        <v>32.5</v>
      </c>
      <c r="T356" s="96">
        <f>IF($S356&gt;$G$20,IF('Silo Levels'!$L$14="Pumping",((PI()*((($C$19+$G$20)-$S356)*($O$20/($O$19/2)))^2*((($O$20+$G$20)-$S356))/3)*$T$29)+(((PI()*((($C$19+$G$20)-$S356)*($O$20/($O$19/2)))^2*(((($C$19+$G$20)-$S356)*($O$20/($O$19/2)))*$AZ$7))/3)*$T$29),(((PI()*((($C$19+$G$20)-$S356)*($O$20/($O$19/2)))^2*((($O$20+$G$20)-$S356)/3))*$T$29)-((PI()*((($C$19+$G$20)-$S356)*($O$20/($O$19/2)))^2*(((($C$19+$G$20)-$S356)*($O$20/($O$19/2)))*$AZ$7)/3)*$T$29))),IF('Silo Levels'!$L$14="Pumping",(($D$18*$T$29)+((PI()*(($C$21/2)^2)*($G$20-$S356))*$T$29))+((($D$18+$H$18)/3)*$BF$7)+(((PI()*($C$21/2)^2*(($C$21/2)*$AZ$7))/3)*$T$29),(($D$18*$T$29)+((PI()*(($C$21/2)^2)*($G$20-$S356))*$T$29))+((($D$18+$H$18)/3)*$BF$7)-(((PI()*($C$21/2)^2*(($C$21/2)*$AZ$7))/3)*$T$29)))</f>
        <v>77978.861065992358</v>
      </c>
      <c r="U356" s="73">
        <v>32.5</v>
      </c>
      <c r="V356" s="95">
        <f t="shared" si="48"/>
        <v>79861.941502328817</v>
      </c>
      <c r="W356" s="62">
        <v>32.5</v>
      </c>
      <c r="X356" s="96">
        <f>IF($W356&gt;$G$20,IF('Silo Levels'!$L$15="Pumping",((PI()*((($C$19+$G$20)-$W356)*($O$20/($O$19/2)))^2*((($O$20+$G$20)-$W356))/3)*$X$29)+(((PI()*((($C$19+$G$20)-$W356)*($O$20/($O$19/2)))^2*(((($C$19+$G$20)-$W356)*($O$20/($O$19/2)))*$AZ$8))/3)*$X$29),(((PI()*((($C$19+$G$20)-$W356)*($O$20/($O$19/2)))^2*((($O$20+$G$20)-$W356)/3))*$X$29)-((PI()*((($C$19+$G$20)-$W356)*($O$20/($O$19/2)))^2*(((($C$19+$G$20)-$W356)*($O$20/($O$19/2)))*$AZ$8)/3)*$X$29))),IF('Silo Levels'!$L$15="Pumping",(($D$18*$X$29)+((PI()*(($C$21/2)^2)*($G$20-$W356))*$X$29))+((($D$18+$H$18)/3)*$BF$8)+(((PI()*($C$21/2)^2*(($C$21/2)*$AZ$8))/3)*$X$29),(($D$18*$X$29)+((PI()*(($C$21/2)^2)*($G$20-$W356))*$X$29))+((($D$18+$H$18)/3)*$BF$8)-(((PI()*($C$21/2)^2*(($C$21/2)*$AZ$8))/3)*$X$29)))</f>
        <v>75990.513719459312</v>
      </c>
      <c r="Y356" s="73">
        <v>32.5</v>
      </c>
      <c r="Z356" s="95">
        <f t="shared" si="49"/>
        <v>78614.649652785229</v>
      </c>
      <c r="AA356" s="62">
        <v>32.5</v>
      </c>
      <c r="AB356" s="96">
        <f>IF($AA356&gt;$G$20,IF('Silo Levels'!$L$16="Pumping",((PI()*((($C$19+$G$20)-$AA356)*($O$20/($O$19/2)))^2*((($O$20+$G$20)-$AA356))/3)*$AB$29)+(((PI()*((($C$19+$G$20)-$AA356)*($O$20/($O$19/2)))^2*(((($C$19+$G$20)-$AA356)*($O$20/($O$19/2)))*$AZ$9))/3)*$AB$29),(((PI()*((($C$19+$G$20)-$AA356)*($O$20/($O$19/2)))^2*((($O$20+$G$20)-$AA356)/3))*$AB$29)-((PI()*((($C$19+$G$20)-$AA356)*($O$20/($O$19/2)))^2*(((($C$19+$G$20)-$AA356)*($O$20/($O$19/2)))*$AZ$9)/3)*$AB$29))),IF('Silo Levels'!$L$16="Pumping",(($D$18*$AB$29)+((PI()*(($C$21/2)^2)*($G$20-$AA356))*$AB$29))+((($D$18+$H$18)/3)*$BF$9)+(((PI()*($C$21/2)^2*(($C$21/2)*$AZ$9))/3)*$AB$29),(($D$18*$AB$29)+((PI()*(($C$21/2)^2)*($G$20-$AA356))*$AB$29))+((($D$18+$H$18)/3)*$BF$9)-(((PI()*($C$21/2)^2*(($C$21/2)*$AZ$9))/3)*$AB$29)))</f>
        <v>74804.443928234017</v>
      </c>
      <c r="AC356" s="73">
        <v>32.5</v>
      </c>
      <c r="AD356" s="95">
        <f t="shared" si="51"/>
        <v>78164.986119457986</v>
      </c>
      <c r="AE356" s="62">
        <v>32.5</v>
      </c>
      <c r="AF356" s="96">
        <f>IF($AE356&gt;$G$20,IF('Silo Levels'!$L$17="Pumping",((PI()*((($C$19+$G$20)-$AE356)*($O$20/($O$19/2)))^2*((($O$20+$G$20)-$AE356))/3)*$AF$29)+(((PI()*((($C$19+$G$20)-$AE356)*($O$20/($O$19/2)))^2*(((($C$19+$G$20)-$AE356)*($O$20/($O$19/2)))*$AZ$10))/3)*$AF$29),(((PI()*((($C$19+$G$20)-$AE356)*($O$20/($O$19/2)))^2*((($O$20+$G$20)-$AE356)/3))*$AF$29)-((PI()*((($C$19+$G$20)-$AE356)*($O$20/($O$19/2)))^2*(((($C$19+$G$20)-$AE356)*($O$20/($O$19/2)))*$AZ$10)/3)*$AF$29))),IF('Silo Levels'!$L$17="Pumping",(($D$18*$AF$29)+((PI()*(($C$21/2)^2)*($G$20-$AE356))*$AF$29))+((($D$18+$H$18)/3)*$BF$10)+(((PI()*($C$21/2)^2*(($C$21/2)*$AZ$10))/3)*$AF$29),(($D$18*$AF$29)+((PI()*(($C$21/2)^2)*($G$20-$AE356))*$AF$29))+((($D$18+$H$18)/3)*$BF$10)-(((PI()*($C$21/2)^2*(($C$21/2)*$AZ$10))/3)*$AF$29)))</f>
        <v>74376.851674432124</v>
      </c>
      <c r="AG356" s="73">
        <v>32.5</v>
      </c>
      <c r="AH356" s="95">
        <f t="shared" si="50"/>
        <v>78516.599288013065</v>
      </c>
      <c r="AI356" s="62">
        <v>32.5</v>
      </c>
      <c r="AJ356" s="96">
        <f>IF($AI356&gt;$G$20,IF('Silo Levels'!$L$18="Pumping",((PI()*((($C$19+$G$20)-$AI356)*($O$20/($O$19/2)))^2*((($O$20+$G$20)-$AI356))/3)*$AJ$29)+(((PI()*((($C$19+$G$20)-$AI356)*($O$20/($O$19/2)))^2*(((($C$19+$G$20)-$AI356)*($O$20/($O$19/2)))*$AZ$11))/3)*$AJ$29),(((PI()*((($C$19+$G$20)-$AI356)*($O$20/($O$19/2)))^2*((($O$20+$G$20)-$AI356)/3))*$AJ$29)-((PI()*((($C$19+$G$20)-$AI356)*($O$20/($O$19/2)))^2*(((($C$19+$G$20)-$AI356)*($O$20/($O$19/2)))*$AZ$11)/3)*$AJ$29))),IF('Silo Levels'!$L$18="Pumping",(($D$18*$AJ$29)+((PI()*(($C$21/2)^2)*($G$20-$AI356))*$AJ$29))+((($D$18+$H$18)/3)*$BF$11)+(((PI()*($C$21/2)^2*(($C$21/2)*$AZ$11))/3)*$AJ$29),(($D$18*$AJ$29)+((PI()*(($C$21/2)^2)*($G$20-$AI356))*$AJ$29))+((($D$18+$H$18)/3)*$BF$11)-(((PI()*($C$21/2)^2*(($C$21/2)*$AZ$11))/3)*$AJ$29)))</f>
        <v>74711.206266400957</v>
      </c>
    </row>
    <row r="357" spans="1:36" x14ac:dyDescent="0.3">
      <c r="A357" s="48">
        <v>32.6</v>
      </c>
      <c r="B357" s="92">
        <f t="shared" si="52"/>
        <v>7537.3159113038228</v>
      </c>
      <c r="C357" s="66">
        <v>32.6</v>
      </c>
      <c r="D357" s="67">
        <f>IF($C357&gt;$G$6,IF('Silo Levels'!$L$10="Pumping",((PI()*((($C$5+$G$6)-$C357)*($O$6/($O$5/2)))^2*((($O$6+$G$6)-$C357))/3)*$D$29)+(((PI()*((($C$5+$G$6)-$C357)*($O$6/($O$5/2)))^2*(((($C$5+$G$6)-$C357)*($O$6/($O$5/2)))*$AZ$3))/3)*$D$29),(((PI()*((($C$5+$G$6)-$C357)*($O$6/($O$5/2)))^2*((($O$6+$G$6)-$C357)/3))*$D$29)-((PI()*((($C$5+$G$6)-$C357)*($O$6/($O$5/2)))^2*(((($C$5+$G$6)-$C357)*($O$6/($O$5/2)))*$AZ$3)/3)*$D$29))),IF('Silo Levels'!$L$10="Pumping",(($D$4*$D$29)+((PI()*(($C$7/2)^2)*(G$6-$C357))*$D$29))+((($D$4+$H$4)/3)*$BG$3)+(((PI()*($C$7/2)^2*(($C$7/2)*$AZ$3))/3)*$D$29),(($D$4*$D$29)+((PI()*(($C$7/2)^2)*($G$6-$C357))*$D$29))+((($D$4+$H$4)/3)*$BG$3)-(((PI()*($C$7/2)^2*(($C$7/2)*$AZ$3))/3)*$D$29)))</f>
        <v>5047.4152791980086</v>
      </c>
      <c r="E357" s="73">
        <v>32.6</v>
      </c>
      <c r="F357" s="92">
        <f t="shared" si="53"/>
        <v>6570.9933585725639</v>
      </c>
      <c r="G357" s="66">
        <v>32.6</v>
      </c>
      <c r="H357" s="67">
        <f>IF($G357&gt;$G$6,IF('Silo Levels'!$L$11="Pumping",((PI()*((($C$5+$G$6)-$G357)*($O$6/($O$5/2)))^2*((($O$6+$G$6)-$G357))/3)*$H$29)+(((PI()*((($C$5+$G$6)-$G357)*($O$6/($O$5/2)))^2*(((($C$5+$G$6)-$G357)*($O$6/($O$5/2)))*$AZ$4))/3)*$H$29),(((PI()*((($C$5+$G$6)-$G357)*($O$6/($O$5/2)))^2*((($O$6+$G$6)-$G357)/3))*$H$29)-((PI()*((($C$5+$G$6)-$G357)*($O$6/($O$5/2)))^2*(((($C$5+$G$6)-$G357)*($O$6/($O$5/2)))*$AZ$4)/3)*$H$29))),IF('Silo Levels'!$L$11="Pumping",(($D$4*$H$29)+((PI()*(($C$7/2)^2)*(G$6-$G357))*$H$29))+((($D$4+$H$4)/3)*$BG$4)+(((PI()*($C$7/2)^2*(($C$7/2)*$AZ$4))/3)*$H$29),(($D$4*$H$29)+((PI()*(($C$7/2)^2)*($G$6-$G357))*$H$29))+((($D$4+$H$4)/3)*$BG$4)-(((PI()*($C$7/2)^2*(($C$7/2)*$AZ$4))/3)*$H$29)))</f>
        <v>4400.3107562239056</v>
      </c>
      <c r="I357" s="73">
        <v>32.6</v>
      </c>
      <c r="J357" s="95">
        <f t="shared" si="45"/>
        <v>145211.44346683155</v>
      </c>
      <c r="K357" s="62">
        <v>32.6</v>
      </c>
      <c r="L357" s="96">
        <f>IF($K357&gt;$G$13,IF('Silo Levels'!$L$12="Pumping",((PI()*((($C$12+$G$13)-$K357)*($O$13/($O$12/2)))^2*((($O$13+$G$13)-$K357))/3)*$L$29)+(((PI()*((($C$12+$G$13)-$K357)*($O$13/($O$12/2)))^2*(((($C$12+$G$13)-$K357)*($O$13/($O$12/2)))*$AZ$5))/3)*$L$29),(((PI()*((($C$12+$G$13)-$K357)*($O$13/($O$12/2)))^2*((($O$13+$G$13)-$K357)/3))*$L$29)-((PI()*((($C$12+$G$13)-$K357)*($O$13/($O$12/2)))^2*(((($C$12+$G$13)-$K357)*($O$13/($O$12/2)))*$AZ$5)/3)*$L$29))),IF('Silo Levels'!$L$12="Pumping",(($D$11*$L$29)+((PI()*(($C$14/2)^2)*($G$13-$K357))*$L$29))+((($D$11+$H$11)/3)*$BF$5)+(((PI()*($C$14/2)^2*(($C$14/2)*$AZ$5))/3)*$L$29),(($D$11*$L$29)+((PI()*(($C$14/2)^2)*($G$13-$K357))*$L$29))+((($D$11+$H$11)/3)*$BF$5)-(((PI()*($C$14/2)^2*(($C$14/2)*$AZ$5))/3)*$L$29)))</f>
        <v>131013.4367872321</v>
      </c>
      <c r="M357" s="73">
        <v>32.6</v>
      </c>
      <c r="N357" s="95">
        <f t="shared" si="46"/>
        <v>83807.258342745103</v>
      </c>
      <c r="O357" s="62">
        <v>32.6</v>
      </c>
      <c r="P357" s="96">
        <f>IF($O357&gt;$G$20,IF('Silo Levels'!$L$13="Pumping",((PI()*((($C$19+$G$20)-$O357)*($O$20/($O$19/2)))^2*((($O$20+$G$20)-$O357))/3)*$P$29)+(((PI()*((($C$19+$G$20)-$O357)*($O$20/($O$19/2)))^2*(((($C$19+$G$20)-$O357)*($O$20/($O$19/2)))*$AZ$6))/3)*$P$29),(((PI()*((($C$19+$G$20)-$O357)*($O$20/($O$19/2)))^2*((($O$20+$G$20)-$O357)/3))*$P$29)-((PI()*((($C$19+$G$20)-$O357)*($O$20/($O$19/2)))^2*(((($C$19+$G$20)-$O357)*($O$20/($O$19/2)))*$AZ$6)/3)*$P$29))),IF('Silo Levels'!$L$13="Pumping",(($D$18*$P$29)+((PI()*(($C$21/2)^2)*($G$20-$O357))*$P$29))+((($D$18+$H$18)/3)*$BF$6)+(((PI()*($C$21/2)^2*(($C$21/2)*$AZ$6))/3)*$P$29),(($D$18*$P$29)+((PI()*(($C$21/2)^2)*($G$20-$O357))*$P$29))+((($D$18+$H$18)/3)*$BF$6)-(((PI()*($C$21/2)^2*(($C$21/2)*$AZ$6))/3)*$P$29)))</f>
        <v>79722.057010720338</v>
      </c>
      <c r="Q357" s="73">
        <v>32.6</v>
      </c>
      <c r="R357" s="95">
        <f t="shared" si="47"/>
        <v>81554.131699600286</v>
      </c>
      <c r="S357" s="62">
        <v>32.6</v>
      </c>
      <c r="T357" s="96">
        <f>IF($S357&gt;$G$20,IF('Silo Levels'!$L$14="Pumping",((PI()*((($C$19+$G$20)-$S357)*($O$20/($O$19/2)))^2*((($O$20+$G$20)-$S357))/3)*$T$29)+(((PI()*((($C$19+$G$20)-$S357)*($O$20/($O$19/2)))^2*(((($C$19+$G$20)-$S357)*($O$20/($O$19/2)))*$AZ$7))/3)*$T$29),(((PI()*((($C$19+$G$20)-$S357)*($O$20/($O$19/2)))^2*((($O$20+$G$20)-$S357)/3))*$T$29)-((PI()*((($C$19+$G$20)-$S357)*($O$20/($O$19/2)))^2*(((($C$19+$G$20)-$S357)*($O$20/($O$19/2)))*$AZ$7)/3)*$T$29))),IF('Silo Levels'!$L$14="Pumping",(($D$18*$T$29)+((PI()*(($C$21/2)^2)*($G$20-$S357))*$T$29))+((($D$18+$H$18)/3)*$BF$7)+(((PI()*($C$21/2)^2*(($C$21/2)*$AZ$7))/3)*$T$29),(($D$18*$T$29)+((PI()*(($C$21/2)^2)*($G$20-$S357))*$T$29))+((($D$18+$H$18)/3)*$BF$7)-(((PI()*($C$21/2)^2*(($C$21/2)*$AZ$7))/3)*$T$29)))</f>
        <v>77580.070228471421</v>
      </c>
      <c r="U357" s="73">
        <v>32.6</v>
      </c>
      <c r="V357" s="95">
        <f t="shared" si="48"/>
        <v>79473.44979450079</v>
      </c>
      <c r="W357" s="62">
        <v>32.6</v>
      </c>
      <c r="X357" s="96">
        <f>IF($W357&gt;$G$20,IF('Silo Levels'!$L$15="Pumping",((PI()*((($C$19+$G$20)-$W357)*($O$20/($O$19/2)))^2*((($O$20+$G$20)-$W357))/3)*$X$29)+(((PI()*((($C$19+$G$20)-$W357)*($O$20/($O$19/2)))^2*(((($C$19+$G$20)-$W357)*($O$20/($O$19/2)))*$AZ$8))/3)*$X$29),(((PI()*((($C$19+$G$20)-$W357)*($O$20/($O$19/2)))^2*((($O$20+$G$20)-$W357)/3))*$X$29)-((PI()*((($C$19+$G$20)-$W357)*($O$20/($O$19/2)))^2*(((($C$19+$G$20)-$W357)*($O$20/($O$19/2)))*$AZ$8)/3)*$X$29))),IF('Silo Levels'!$L$15="Pumping",(($D$18*$X$29)+((PI()*(($C$21/2)^2)*($G$20-$W357))*$X$29))+((($D$18+$H$18)/3)*$BF$8)+(((PI()*($C$21/2)^2*(($C$21/2)*$AZ$8))/3)*$X$29),(($D$18*$X$29)+((PI()*(($C$21/2)^2)*($G$20-$W357))*$X$29))+((($D$18+$H$18)/3)*$BF$8)-(((PI()*($C$21/2)^2*(($C$21/2)*$AZ$8))/3)*$X$29)))</f>
        <v>75602.022011631285</v>
      </c>
      <c r="Y357" s="73">
        <v>32.6</v>
      </c>
      <c r="Z357" s="95">
        <f t="shared" si="49"/>
        <v>78232.301482516676</v>
      </c>
      <c r="AA357" s="62">
        <v>32.6</v>
      </c>
      <c r="AB357" s="96">
        <f>IF($AA357&gt;$G$20,IF('Silo Levels'!$L$16="Pumping",((PI()*((($C$19+$G$20)-$AA357)*($O$20/($O$19/2)))^2*((($O$20+$G$20)-$AA357))/3)*$AB$29)+(((PI()*((($C$19+$G$20)-$AA357)*($O$20/($O$19/2)))^2*(((($C$19+$G$20)-$AA357)*($O$20/($O$19/2)))*$AZ$9))/3)*$AB$29),(((PI()*((($C$19+$G$20)-$AA357)*($O$20/($O$19/2)))^2*((($O$20+$G$20)-$AA357)/3))*$AB$29)-((PI()*((($C$19+$G$20)-$AA357)*($O$20/($O$19/2)))^2*(((($C$19+$G$20)-$AA357)*($O$20/($O$19/2)))*$AZ$9)/3)*$AB$29))),IF('Silo Levels'!$L$16="Pumping",(($D$18*$AB$29)+((PI()*(($C$21/2)^2)*($G$20-$AA357))*$AB$29))+((($D$18+$H$18)/3)*$BF$9)+(((PI()*($C$21/2)^2*(($C$21/2)*$AZ$9))/3)*$AB$29),(($D$18*$AB$29)+((PI()*(($C$21/2)^2)*($G$20-$AA357))*$AB$29))+((($D$18+$H$18)/3)*$BF$9)-(((PI()*($C$21/2)^2*(($C$21/2)*$AZ$9))/3)*$AB$29)))</f>
        <v>74422.095757965464</v>
      </c>
      <c r="AC357" s="73">
        <v>32.6</v>
      </c>
      <c r="AD357" s="95">
        <f t="shared" si="51"/>
        <v>77784.852767483273</v>
      </c>
      <c r="AE357" s="62">
        <v>32.6</v>
      </c>
      <c r="AF357" s="96">
        <f>IF($AE357&gt;$G$20,IF('Silo Levels'!$L$17="Pumping",((PI()*((($C$19+$G$20)-$AE357)*($O$20/($O$19/2)))^2*((($O$20+$G$20)-$AE357))/3)*$AF$29)+(((PI()*((($C$19+$G$20)-$AE357)*($O$20/($O$19/2)))^2*(((($C$19+$G$20)-$AE357)*($O$20/($O$19/2)))*$AZ$10))/3)*$AF$29),(((PI()*((($C$19+$G$20)-$AE357)*($O$20/($O$19/2)))^2*((($O$20+$G$20)-$AE357)/3))*$AF$29)-((PI()*((($C$19+$G$20)-$AE357)*($O$20/($O$19/2)))^2*(((($C$19+$G$20)-$AE357)*($O$20/($O$19/2)))*$AZ$10)/3)*$AF$29))),IF('Silo Levels'!$L$17="Pumping",(($D$18*$AF$29)+((PI()*(($C$21/2)^2)*($G$20-$AE357))*$AF$29))+((($D$18+$H$18)/3)*$BF$10)+(((PI()*($C$21/2)^2*(($C$21/2)*$AZ$10))/3)*$AF$29),(($D$18*$AF$29)+((PI()*(($C$21/2)^2)*($G$20-$AE357))*$AF$29))+((($D$18+$H$18)/3)*$BF$10)-(((PI()*($C$21/2)^2*(($C$21/2)*$AZ$10))/3)*$AF$29)))</f>
        <v>73996.718322457411</v>
      </c>
      <c r="AG357" s="73">
        <v>32.6</v>
      </c>
      <c r="AH357" s="95">
        <f t="shared" si="50"/>
        <v>78134.734064938384</v>
      </c>
      <c r="AI357" s="62">
        <v>32.6</v>
      </c>
      <c r="AJ357" s="96">
        <f>IF($AI357&gt;$G$20,IF('Silo Levels'!$L$18="Pumping",((PI()*((($C$19+$G$20)-$AI357)*($O$20/($O$19/2)))^2*((($O$20+$G$20)-$AI357))/3)*$AJ$29)+(((PI()*((($C$19+$G$20)-$AI357)*($O$20/($O$19/2)))^2*(((($C$19+$G$20)-$AI357)*($O$20/($O$19/2)))*$AZ$11))/3)*$AJ$29),(((PI()*((($C$19+$G$20)-$AI357)*($O$20/($O$19/2)))^2*((($O$20+$G$20)-$AI357)/3))*$AJ$29)-((PI()*((($C$19+$G$20)-$AI357)*($O$20/($O$19/2)))^2*(((($C$19+$G$20)-$AI357)*($O$20/($O$19/2)))*$AZ$11)/3)*$AJ$29))),IF('Silo Levels'!$L$18="Pumping",(($D$18*$AJ$29)+((PI()*(($C$21/2)^2)*($G$20-$AI357))*$AJ$29))+((($D$18+$H$18)/3)*$BF$11)+(((PI()*($C$21/2)^2*(($C$21/2)*$AZ$11))/3)*$AJ$29),(($D$18*$AJ$29)+((PI()*(($C$21/2)^2)*($G$20-$AI357))*$AJ$29))+((($D$18+$H$18)/3)*$BF$11)-(((PI()*($C$21/2)^2*(($C$21/2)*$AZ$11))/3)*$AJ$29)))</f>
        <v>74329.341043326276</v>
      </c>
    </row>
    <row r="358" spans="1:36" x14ac:dyDescent="0.3">
      <c r="A358" s="48">
        <v>32.700000000000003</v>
      </c>
      <c r="B358" s="92">
        <f t="shared" si="52"/>
        <v>7138.0333288917682</v>
      </c>
      <c r="C358" s="66">
        <v>32.700000000000003</v>
      </c>
      <c r="D358" s="67">
        <f>IF($C358&gt;$G$6,IF('Silo Levels'!$L$10="Pumping",((PI()*((($C$5+$G$6)-$C358)*($O$6/($O$5/2)))^2*((($O$6+$G$6)-$C358))/3)*$D$29)+(((PI()*((($C$5+$G$6)-$C358)*($O$6/($O$5/2)))^2*(((($C$5+$G$6)-$C358)*($O$6/($O$5/2)))*$AZ$3))/3)*$D$29),(((PI()*((($C$5+$G$6)-$C358)*($O$6/($O$5/2)))^2*((($O$6+$G$6)-$C358)/3))*$D$29)-((PI()*((($C$5+$G$6)-$C358)*($O$6/($O$5/2)))^2*(((($C$5+$G$6)-$C358)*($O$6/($O$5/2)))*$AZ$3)/3)*$D$29))),IF('Silo Levels'!$L$10="Pumping",(($D$4*$D$29)+((PI()*(($C$7/2)^2)*(G$6-$C358))*$D$29))+((($D$4+$H$4)/3)*$BG$3)+(((PI()*($C$7/2)^2*(($C$7/2)*$AZ$3))/3)*$D$29),(($D$4*$D$29)+((PI()*(($C$7/2)^2)*($G$6-$C358))*$D$29))+((($D$4+$H$4)/3)*$BG$3)-(((PI()*($C$7/2)^2*(($C$7/2)*$AZ$3))/3)*$D$29)))</f>
        <v>4783.9146960231956</v>
      </c>
      <c r="E358" s="73">
        <v>32.700000000000003</v>
      </c>
      <c r="F358" s="92">
        <f t="shared" si="53"/>
        <v>6222.9008508287206</v>
      </c>
      <c r="G358" s="66">
        <v>32.700000000000003</v>
      </c>
      <c r="H358" s="67">
        <f>IF($G358&gt;$G$6,IF('Silo Levels'!$L$11="Pumping",((PI()*((($C$5+$G$6)-$G358)*($O$6/($O$5/2)))^2*((($O$6+$G$6)-$G358))/3)*$H$29)+(((PI()*((($C$5+$G$6)-$G358)*($O$6/($O$5/2)))^2*(((($C$5+$G$6)-$G358)*($O$6/($O$5/2)))*$AZ$4))/3)*$H$29),(((PI()*((($C$5+$G$6)-$G358)*($O$6/($O$5/2)))^2*((($O$6+$G$6)-$G358)/3))*$H$29)-((PI()*((($C$5+$G$6)-$G358)*($O$6/($O$5/2)))^2*(((($C$5+$G$6)-$G358)*($O$6/($O$5/2)))*$AZ$4)/3)*$H$29))),IF('Silo Levels'!$L$11="Pumping",(($D$4*$H$29)+((PI()*(($C$7/2)^2)*(G$6-$G358))*$H$29))+((($D$4+$H$4)/3)*$BG$4)+(((PI()*($C$7/2)^2*(($C$7/2)*$AZ$4))/3)*$H$29),(($D$4*$H$29)+((PI()*(($C$7/2)^2)*($G$6-$G358))*$H$29))+((($D$4+$H$4)/3)*$BG$4)-(((PI()*($C$7/2)^2*(($C$7/2)*$AZ$4))/3)*$H$29)))</f>
        <v>4170.5922990971449</v>
      </c>
      <c r="I358" s="73">
        <v>32.700000000000003</v>
      </c>
      <c r="J358" s="95">
        <f t="shared" si="45"/>
        <v>144292.47863320052</v>
      </c>
      <c r="K358" s="62">
        <v>32.700000000000003</v>
      </c>
      <c r="L358" s="96">
        <f>IF($K358&gt;$G$13,IF('Silo Levels'!$L$12="Pumping",((PI()*((($C$12+$G$13)-$K358)*($O$13/($O$12/2)))^2*((($O$13+$G$13)-$K358))/3)*$L$29)+(((PI()*((($C$12+$G$13)-$K358)*($O$13/($O$12/2)))^2*(((($C$12+$G$13)-$K358)*($O$13/($O$12/2)))*$AZ$5))/3)*$L$29),(((PI()*((($C$12+$G$13)-$K358)*($O$13/($O$12/2)))^2*((($O$13+$G$13)-$K358)/3))*$L$29)-((PI()*((($C$12+$G$13)-$K358)*($O$13/($O$12/2)))^2*(((($C$12+$G$13)-$K358)*($O$13/($O$12/2)))*$AZ$5)/3)*$L$29))),IF('Silo Levels'!$L$12="Pumping",(($D$11*$L$29)+((PI()*(($C$14/2)^2)*($G$13-$K358))*$L$29))+((($D$11+$H$11)/3)*$BF$5)+(((PI()*($C$14/2)^2*(($C$14/2)*$AZ$5))/3)*$L$29),(($D$11*$L$29)+((PI()*(($C$14/2)^2)*($G$13-$K358))*$L$29))+((($D$11+$H$11)/3)*$BF$5)-(((PI()*($C$14/2)^2*(($C$14/2)*$AZ$5))/3)*$L$29)))</f>
        <v>130094.47195360107</v>
      </c>
      <c r="M358" s="73">
        <v>32.700000000000003</v>
      </c>
      <c r="N358" s="95">
        <f t="shared" si="46"/>
        <v>83397.314794444348</v>
      </c>
      <c r="O358" s="62">
        <v>32.700000000000003</v>
      </c>
      <c r="P358" s="96">
        <f>IF($O358&gt;$G$20,IF('Silo Levels'!$L$13="Pumping",((PI()*((($C$19+$G$20)-$O358)*($O$20/($O$19/2)))^2*((($O$20+$G$20)-$O358))/3)*$P$29)+(((PI()*((($C$19+$G$20)-$O358)*($O$20/($O$19/2)))^2*(((($C$19+$G$20)-$O358)*($O$20/($O$19/2)))*$AZ$6))/3)*$P$29),(((PI()*((($C$19+$G$20)-$O358)*($O$20/($O$19/2)))^2*((($O$20+$G$20)-$O358)/3))*$P$29)-((PI()*((($C$19+$G$20)-$O358)*($O$20/($O$19/2)))^2*(((($C$19+$G$20)-$O358)*($O$20/($O$19/2)))*$AZ$6)/3)*$P$29))),IF('Silo Levels'!$L$13="Pumping",(($D$18*$P$29)+((PI()*(($C$21/2)^2)*($G$20-$O358))*$P$29))+((($D$18+$H$18)/3)*$BF$6)+(((PI()*($C$21/2)^2*(($C$21/2)*$AZ$6))/3)*$P$29),(($D$18*$P$29)+((PI()*(($C$21/2)^2)*($G$20-$O358))*$P$29))+((($D$18+$H$18)/3)*$BF$6)-(((PI()*($C$21/2)^2*(($C$21/2)*$AZ$6))/3)*$P$29)))</f>
        <v>79312.113462419584</v>
      </c>
      <c r="Q358" s="73">
        <v>32.700000000000003</v>
      </c>
      <c r="R358" s="95">
        <f t="shared" si="47"/>
        <v>81155.34086207932</v>
      </c>
      <c r="S358" s="62">
        <v>32.700000000000003</v>
      </c>
      <c r="T358" s="96">
        <f>IF($S358&gt;$G$20,IF('Silo Levels'!$L$14="Pumping",((PI()*((($C$19+$G$20)-$S358)*($O$20/($O$19/2)))^2*((($O$20+$G$20)-$S358))/3)*$T$29)+(((PI()*((($C$19+$G$20)-$S358)*($O$20/($O$19/2)))^2*(((($C$19+$G$20)-$S358)*($O$20/($O$19/2)))*$AZ$7))/3)*$T$29),(((PI()*((($C$19+$G$20)-$S358)*($O$20/($O$19/2)))^2*((($O$20+$G$20)-$S358)/3))*$T$29)-((PI()*((($C$19+$G$20)-$S358)*($O$20/($O$19/2)))^2*(((($C$19+$G$20)-$S358)*($O$20/($O$19/2)))*$AZ$7)/3)*$T$29))),IF('Silo Levels'!$L$14="Pumping",(($D$18*$T$29)+((PI()*(($C$21/2)^2)*($G$20-$S358))*$T$29))+((($D$18+$H$18)/3)*$BF$7)+(((PI()*($C$21/2)^2*(($C$21/2)*$AZ$7))/3)*$T$29),(($D$18*$T$29)+((PI()*(($C$21/2)^2)*($G$20-$S358))*$T$29))+((($D$18+$H$18)/3)*$BF$7)-(((PI()*($C$21/2)^2*(($C$21/2)*$AZ$7))/3)*$T$29)))</f>
        <v>77181.279390950454</v>
      </c>
      <c r="U358" s="73">
        <v>32.700000000000003</v>
      </c>
      <c r="V358" s="95">
        <f t="shared" si="48"/>
        <v>79084.958086672763</v>
      </c>
      <c r="W358" s="62">
        <v>32.700000000000003</v>
      </c>
      <c r="X358" s="96">
        <f>IF($W358&gt;$G$20,IF('Silo Levels'!$L$15="Pumping",((PI()*((($C$19+$G$20)-$W358)*($O$20/($O$19/2)))^2*((($O$20+$G$20)-$W358))/3)*$X$29)+(((PI()*((($C$19+$G$20)-$W358)*($O$20/($O$19/2)))^2*(((($C$19+$G$20)-$W358)*($O$20/($O$19/2)))*$AZ$8))/3)*$X$29),(((PI()*((($C$19+$G$20)-$W358)*($O$20/($O$19/2)))^2*((($O$20+$G$20)-$W358)/3))*$X$29)-((PI()*((($C$19+$G$20)-$W358)*($O$20/($O$19/2)))^2*(((($C$19+$G$20)-$W358)*($O$20/($O$19/2)))*$AZ$8)/3)*$X$29))),IF('Silo Levels'!$L$15="Pumping",(($D$18*$X$29)+((PI()*(($C$21/2)^2)*($G$20-$W358))*$X$29))+((($D$18+$H$18)/3)*$BF$8)+(((PI()*($C$21/2)^2*(($C$21/2)*$AZ$8))/3)*$X$29),(($D$18*$X$29)+((PI()*(($C$21/2)^2)*($G$20-$W358))*$X$29))+((($D$18+$H$18)/3)*$BF$8)-(((PI()*($C$21/2)^2*(($C$21/2)*$AZ$8))/3)*$X$29)))</f>
        <v>75213.530303803258</v>
      </c>
      <c r="Y358" s="73">
        <v>32.700000000000003</v>
      </c>
      <c r="Z358" s="95">
        <f t="shared" si="49"/>
        <v>77849.953312248108</v>
      </c>
      <c r="AA358" s="62">
        <v>32.700000000000003</v>
      </c>
      <c r="AB358" s="96">
        <f>IF($AA358&gt;$G$20,IF('Silo Levels'!$L$16="Pumping",((PI()*((($C$19+$G$20)-$AA358)*($O$20/($O$19/2)))^2*((($O$20+$G$20)-$AA358))/3)*$AB$29)+(((PI()*((($C$19+$G$20)-$AA358)*($O$20/($O$19/2)))^2*(((($C$19+$G$20)-$AA358)*($O$20/($O$19/2)))*$AZ$9))/3)*$AB$29),(((PI()*((($C$19+$G$20)-$AA358)*($O$20/($O$19/2)))^2*((($O$20+$G$20)-$AA358)/3))*$AB$29)-((PI()*((($C$19+$G$20)-$AA358)*($O$20/($O$19/2)))^2*(((($C$19+$G$20)-$AA358)*($O$20/($O$19/2)))*$AZ$9)/3)*$AB$29))),IF('Silo Levels'!$L$16="Pumping",(($D$18*$AB$29)+((PI()*(($C$21/2)^2)*($G$20-$AA358))*$AB$29))+((($D$18+$H$18)/3)*$BF$9)+(((PI()*($C$21/2)^2*(($C$21/2)*$AZ$9))/3)*$AB$29),(($D$18*$AB$29)+((PI()*(($C$21/2)^2)*($G$20-$AA358))*$AB$29))+((($D$18+$H$18)/3)*$BF$9)-(((PI()*($C$21/2)^2*(($C$21/2)*$AZ$9))/3)*$AB$29)))</f>
        <v>74039.747587696897</v>
      </c>
      <c r="AC358" s="73">
        <v>32.700000000000003</v>
      </c>
      <c r="AD358" s="95">
        <f t="shared" si="51"/>
        <v>77404.719415508545</v>
      </c>
      <c r="AE358" s="62">
        <v>32.700000000000003</v>
      </c>
      <c r="AF358" s="96">
        <f>IF($AE358&gt;$G$20,IF('Silo Levels'!$L$17="Pumping",((PI()*((($C$19+$G$20)-$AE358)*($O$20/($O$19/2)))^2*((($O$20+$G$20)-$AE358))/3)*$AF$29)+(((PI()*((($C$19+$G$20)-$AE358)*($O$20/($O$19/2)))^2*(((($C$19+$G$20)-$AE358)*($O$20/($O$19/2)))*$AZ$10))/3)*$AF$29),(((PI()*((($C$19+$G$20)-$AE358)*($O$20/($O$19/2)))^2*((($O$20+$G$20)-$AE358)/3))*$AF$29)-((PI()*((($C$19+$G$20)-$AE358)*($O$20/($O$19/2)))^2*(((($C$19+$G$20)-$AE358)*($O$20/($O$19/2)))*$AZ$10)/3)*$AF$29))),IF('Silo Levels'!$L$17="Pumping",(($D$18*$AF$29)+((PI()*(($C$21/2)^2)*($G$20-$AE358))*$AF$29))+((($D$18+$H$18)/3)*$BF$10)+(((PI()*($C$21/2)^2*(($C$21/2)*$AZ$10))/3)*$AF$29),(($D$18*$AF$29)+((PI()*(($C$21/2)^2)*($G$20-$AE358))*$AF$29))+((($D$18+$H$18)/3)*$BF$10)-(((PI()*($C$21/2)^2*(($C$21/2)*$AZ$10))/3)*$AF$29)))</f>
        <v>73616.584970482683</v>
      </c>
      <c r="AG358" s="73">
        <v>32.700000000000003</v>
      </c>
      <c r="AH358" s="95">
        <f t="shared" si="50"/>
        <v>77752.868841863732</v>
      </c>
      <c r="AI358" s="62">
        <v>32.700000000000003</v>
      </c>
      <c r="AJ358" s="96">
        <f>IF($AI358&gt;$G$20,IF('Silo Levels'!$L$18="Pumping",((PI()*((($C$19+$G$20)-$AI358)*($O$20/($O$19/2)))^2*((($O$20+$G$20)-$AI358))/3)*$AJ$29)+(((PI()*((($C$19+$G$20)-$AI358)*($O$20/($O$19/2)))^2*(((($C$19+$G$20)-$AI358)*($O$20/($O$19/2)))*$AZ$11))/3)*$AJ$29),(((PI()*((($C$19+$G$20)-$AI358)*($O$20/($O$19/2)))^2*((($O$20+$G$20)-$AI358)/3))*$AJ$29)-((PI()*((($C$19+$G$20)-$AI358)*($O$20/($O$19/2)))^2*(((($C$19+$G$20)-$AI358)*($O$20/($O$19/2)))*$AZ$11)/3)*$AJ$29))),IF('Silo Levels'!$L$18="Pumping",(($D$18*$AJ$29)+((PI()*(($C$21/2)^2)*($G$20-$AI358))*$AJ$29))+((($D$18+$H$18)/3)*$BF$11)+(((PI()*($C$21/2)^2*(($C$21/2)*$AZ$11))/3)*$AJ$29),(($D$18*$AJ$29)+((PI()*(($C$21/2)^2)*($G$20-$AI358))*$AJ$29))+((($D$18+$H$18)/3)*$BF$11)-(((PI()*($C$21/2)^2*(($C$21/2)*$AZ$11))/3)*$AJ$29)))</f>
        <v>73947.475820251624</v>
      </c>
    </row>
    <row r="359" spans="1:36" x14ac:dyDescent="0.3">
      <c r="A359" s="48">
        <v>32.799999999999997</v>
      </c>
      <c r="B359" s="92">
        <f t="shared" si="52"/>
        <v>6753.0939528437357</v>
      </c>
      <c r="C359" s="66">
        <v>32.799999999999997</v>
      </c>
      <c r="D359" s="67">
        <f>IF($C359&gt;$G$6,IF('Silo Levels'!$L$10="Pumping",((PI()*((($C$5+$G$6)-$C359)*($O$6/($O$5/2)))^2*((($O$6+$G$6)-$C359))/3)*$D$29)+(((PI()*((($C$5+$G$6)-$C359)*($O$6/($O$5/2)))^2*(((($C$5+$G$6)-$C359)*($O$6/($O$5/2)))*$AZ$3))/3)*$D$29),(((PI()*((($C$5+$G$6)-$C359)*($O$6/($O$5/2)))^2*((($O$6+$G$6)-$C359)/3))*$D$29)-((PI()*((($C$5+$G$6)-$C359)*($O$6/($O$5/2)))^2*(((($C$5+$G$6)-$C359)*($O$6/($O$5/2)))*$AZ$3)/3)*$D$29))),IF('Silo Levels'!$L$10="Pumping",(($D$4*$D$29)+((PI()*(($C$7/2)^2)*(G$6-$C359))*$D$29))+((($D$4+$H$4)/3)*$BG$3)+(((PI()*($C$7/2)^2*(($C$7/2)*$AZ$3))/3)*$D$29),(($D$4*$D$29)+((PI()*(($C$7/2)^2)*($G$6-$C359))*$D$29))+((($D$4+$H$4)/3)*$BG$3)-(((PI()*($C$7/2)^2*(($C$7/2)*$AZ$3))/3)*$D$29)))</f>
        <v>4529.728941926096</v>
      </c>
      <c r="E359" s="73">
        <v>32.799999999999997</v>
      </c>
      <c r="F359" s="92">
        <f t="shared" si="53"/>
        <v>5887.3126768381289</v>
      </c>
      <c r="G359" s="66">
        <v>32.799999999999997</v>
      </c>
      <c r="H359" s="67">
        <f>IF($G359&gt;$G$6,IF('Silo Levels'!$L$11="Pumping",((PI()*((($C$5+$G$6)-$G359)*($O$6/($O$5/2)))^2*((($O$6+$G$6)-$G359))/3)*$H$29)+(((PI()*((($C$5+$G$6)-$G359)*($O$6/($O$5/2)))^2*(((($C$5+$G$6)-$G359)*($O$6/($O$5/2)))*$AZ$4))/3)*$H$29),(((PI()*((($C$5+$G$6)-$G359)*($O$6/($O$5/2)))^2*((($O$6+$G$6)-$G359)/3))*$H$29)-((PI()*((($C$5+$G$6)-$G359)*($O$6/($O$5/2)))^2*(((($C$5+$G$6)-$G359)*($O$6/($O$5/2)))*$AZ$4)/3)*$H$29))),IF('Silo Levels'!$L$11="Pumping",(($D$4*$H$29)+((PI()*(($C$7/2)^2)*(G$6-$G359))*$H$29))+((($D$4+$H$4)/3)*$BG$4)+(((PI()*($C$7/2)^2*(($C$7/2)*$AZ$4))/3)*$H$29),(($D$4*$H$29)+((PI()*(($C$7/2)^2)*($G$6-$G359))*$H$29))+((($D$4+$H$4)/3)*$BG$4)-(((PI()*($C$7/2)^2*(($C$7/2)*$AZ$4))/3)*$H$29)))</f>
        <v>3948.9944621919822</v>
      </c>
      <c r="I359" s="73">
        <v>32.799999999999997</v>
      </c>
      <c r="J359" s="95">
        <f t="shared" si="45"/>
        <v>143373.51379956954</v>
      </c>
      <c r="K359" s="62">
        <v>32.799999999999997</v>
      </c>
      <c r="L359" s="96">
        <f>IF($K359&gt;$G$13,IF('Silo Levels'!$L$12="Pumping",((PI()*((($C$12+$G$13)-$K359)*($O$13/($O$12/2)))^2*((($O$13+$G$13)-$K359))/3)*$L$29)+(((PI()*((($C$12+$G$13)-$K359)*($O$13/($O$12/2)))^2*(((($C$12+$G$13)-$K359)*($O$13/($O$12/2)))*$AZ$5))/3)*$L$29),(((PI()*((($C$12+$G$13)-$K359)*($O$13/($O$12/2)))^2*((($O$13+$G$13)-$K359)/3))*$L$29)-((PI()*((($C$12+$G$13)-$K359)*($O$13/($O$12/2)))^2*(((($C$12+$G$13)-$K359)*($O$13/($O$12/2)))*$AZ$5)/3)*$L$29))),IF('Silo Levels'!$L$12="Pumping",(($D$11*$L$29)+((PI()*(($C$14/2)^2)*($G$13-$K359))*$L$29))+((($D$11+$H$11)/3)*$BF$5)+(((PI()*($C$14/2)^2*(($C$14/2)*$AZ$5))/3)*$L$29),(($D$11*$L$29)+((PI()*(($C$14/2)^2)*($G$13-$K359))*$L$29))+((($D$11+$H$11)/3)*$BF$5)-(((PI()*($C$14/2)^2*(($C$14/2)*$AZ$5))/3)*$L$29)))</f>
        <v>129175.50711997009</v>
      </c>
      <c r="M359" s="73">
        <v>32.799999999999997</v>
      </c>
      <c r="N359" s="95">
        <f t="shared" si="46"/>
        <v>82987.371246143623</v>
      </c>
      <c r="O359" s="62">
        <v>32.799999999999997</v>
      </c>
      <c r="P359" s="96">
        <f>IF($O359&gt;$G$20,IF('Silo Levels'!$L$13="Pumping",((PI()*((($C$19+$G$20)-$O359)*($O$20/($O$19/2)))^2*((($O$20+$G$20)-$O359))/3)*$P$29)+(((PI()*((($C$19+$G$20)-$O359)*($O$20/($O$19/2)))^2*(((($C$19+$G$20)-$O359)*($O$20/($O$19/2)))*$AZ$6))/3)*$P$29),(((PI()*((($C$19+$G$20)-$O359)*($O$20/($O$19/2)))^2*((($O$20+$G$20)-$O359)/3))*$P$29)-((PI()*((($C$19+$G$20)-$O359)*($O$20/($O$19/2)))^2*(((($C$19+$G$20)-$O359)*($O$20/($O$19/2)))*$AZ$6)/3)*$P$29))),IF('Silo Levels'!$L$13="Pumping",(($D$18*$P$29)+((PI()*(($C$21/2)^2)*($G$20-$O359))*$P$29))+((($D$18+$H$18)/3)*$BF$6)+(((PI()*($C$21/2)^2*(($C$21/2)*$AZ$6))/3)*$P$29),(($D$18*$P$29)+((PI()*(($C$21/2)^2)*($G$20-$O359))*$P$29))+((($D$18+$H$18)/3)*$BF$6)-(((PI()*($C$21/2)^2*(($C$21/2)*$AZ$6))/3)*$P$29)))</f>
        <v>78902.169914118858</v>
      </c>
      <c r="Q359" s="73">
        <v>32.799999999999997</v>
      </c>
      <c r="R359" s="95">
        <f t="shared" si="47"/>
        <v>80756.550024558412</v>
      </c>
      <c r="S359" s="62">
        <v>32.799999999999997</v>
      </c>
      <c r="T359" s="96">
        <f>IF($S359&gt;$G$20,IF('Silo Levels'!$L$14="Pumping",((PI()*((($C$19+$G$20)-$S359)*($O$20/($O$19/2)))^2*((($O$20+$G$20)-$S359))/3)*$T$29)+(((PI()*((($C$19+$G$20)-$S359)*($O$20/($O$19/2)))^2*(((($C$19+$G$20)-$S359)*($O$20/($O$19/2)))*$AZ$7))/3)*$T$29),(((PI()*((($C$19+$G$20)-$S359)*($O$20/($O$19/2)))^2*((($O$20+$G$20)-$S359)/3))*$T$29)-((PI()*((($C$19+$G$20)-$S359)*($O$20/($O$19/2)))^2*(((($C$19+$G$20)-$S359)*($O$20/($O$19/2)))*$AZ$7)/3)*$T$29))),IF('Silo Levels'!$L$14="Pumping",(($D$18*$T$29)+((PI()*(($C$21/2)^2)*($G$20-$S359))*$T$29))+((($D$18+$H$18)/3)*$BF$7)+(((PI()*($C$21/2)^2*(($C$21/2)*$AZ$7))/3)*$T$29),(($D$18*$T$29)+((PI()*(($C$21/2)^2)*($G$20-$S359))*$T$29))+((($D$18+$H$18)/3)*$BF$7)-(((PI()*($C$21/2)^2*(($C$21/2)*$AZ$7))/3)*$T$29)))</f>
        <v>76782.488553429546</v>
      </c>
      <c r="U359" s="73">
        <v>32.799999999999997</v>
      </c>
      <c r="V359" s="95">
        <f t="shared" si="48"/>
        <v>78696.466378844765</v>
      </c>
      <c r="W359" s="62">
        <v>32.799999999999997</v>
      </c>
      <c r="X359" s="96">
        <f>IF($W359&gt;$G$20,IF('Silo Levels'!$L$15="Pumping",((PI()*((($C$19+$G$20)-$W359)*($O$20/($O$19/2)))^2*((($O$20+$G$20)-$W359))/3)*$X$29)+(((PI()*((($C$19+$G$20)-$W359)*($O$20/($O$19/2)))^2*(((($C$19+$G$20)-$W359)*($O$20/($O$19/2)))*$AZ$8))/3)*$X$29),(((PI()*((($C$19+$G$20)-$W359)*($O$20/($O$19/2)))^2*((($O$20+$G$20)-$W359)/3))*$X$29)-((PI()*((($C$19+$G$20)-$W359)*($O$20/($O$19/2)))^2*(((($C$19+$G$20)-$W359)*($O$20/($O$19/2)))*$AZ$8)/3)*$X$29))),IF('Silo Levels'!$L$15="Pumping",(($D$18*$X$29)+((PI()*(($C$21/2)^2)*($G$20-$W359))*$X$29))+((($D$18+$H$18)/3)*$BF$8)+(((PI()*($C$21/2)^2*(($C$21/2)*$AZ$8))/3)*$X$29),(($D$18*$X$29)+((PI()*(($C$21/2)^2)*($G$20-$W359))*$X$29))+((($D$18+$H$18)/3)*$BF$8)-(((PI()*($C$21/2)^2*(($C$21/2)*$AZ$8))/3)*$X$29)))</f>
        <v>74825.03859597526</v>
      </c>
      <c r="Y359" s="73">
        <v>32.799999999999997</v>
      </c>
      <c r="Z359" s="95">
        <f t="shared" si="49"/>
        <v>77467.605141979569</v>
      </c>
      <c r="AA359" s="62">
        <v>32.799999999999997</v>
      </c>
      <c r="AB359" s="96">
        <f>IF($AA359&gt;$G$20,IF('Silo Levels'!$L$16="Pumping",((PI()*((($C$19+$G$20)-$AA359)*($O$20/($O$19/2)))^2*((($O$20+$G$20)-$AA359))/3)*$AB$29)+(((PI()*((($C$19+$G$20)-$AA359)*($O$20/($O$19/2)))^2*(((($C$19+$G$20)-$AA359)*($O$20/($O$19/2)))*$AZ$9))/3)*$AB$29),(((PI()*((($C$19+$G$20)-$AA359)*($O$20/($O$19/2)))^2*((($O$20+$G$20)-$AA359)/3))*$AB$29)-((PI()*((($C$19+$G$20)-$AA359)*($O$20/($O$19/2)))^2*(((($C$19+$G$20)-$AA359)*($O$20/($O$19/2)))*$AZ$9)/3)*$AB$29))),IF('Silo Levels'!$L$16="Pumping",(($D$18*$AB$29)+((PI()*(($C$21/2)^2)*($G$20-$AA359))*$AB$29))+((($D$18+$H$18)/3)*$BF$9)+(((PI()*($C$21/2)^2*(($C$21/2)*$AZ$9))/3)*$AB$29),(($D$18*$AB$29)+((PI()*(($C$21/2)^2)*($G$20-$AA359))*$AB$29))+((($D$18+$H$18)/3)*$BF$9)-(((PI()*($C$21/2)^2*(($C$21/2)*$AZ$9))/3)*$AB$29)))</f>
        <v>73657.399417428358</v>
      </c>
      <c r="AC359" s="73">
        <v>32.799999999999997</v>
      </c>
      <c r="AD359" s="95">
        <f t="shared" si="51"/>
        <v>77024.586063533847</v>
      </c>
      <c r="AE359" s="62">
        <v>32.799999999999997</v>
      </c>
      <c r="AF359" s="96">
        <f>IF($AE359&gt;$G$20,IF('Silo Levels'!$L$17="Pumping",((PI()*((($C$19+$G$20)-$AE359)*($O$20/($O$19/2)))^2*((($O$20+$G$20)-$AE359))/3)*$AF$29)+(((PI()*((($C$19+$G$20)-$AE359)*($O$20/($O$19/2)))^2*(((($C$19+$G$20)-$AE359)*($O$20/($O$19/2)))*$AZ$10))/3)*$AF$29),(((PI()*((($C$19+$G$20)-$AE359)*($O$20/($O$19/2)))^2*((($O$20+$G$20)-$AE359)/3))*$AF$29)-((PI()*((($C$19+$G$20)-$AE359)*($O$20/($O$19/2)))^2*(((($C$19+$G$20)-$AE359)*($O$20/($O$19/2)))*$AZ$10)/3)*$AF$29))),IF('Silo Levels'!$L$17="Pumping",(($D$18*$AF$29)+((PI()*(($C$21/2)^2)*($G$20-$AE359))*$AF$29))+((($D$18+$H$18)/3)*$BF$10)+(((PI()*($C$21/2)^2*(($C$21/2)*$AZ$10))/3)*$AF$29),(($D$18*$AF$29)+((PI()*(($C$21/2)^2)*($G$20-$AE359))*$AF$29))+((($D$18+$H$18)/3)*$BF$10)-(((PI()*($C$21/2)^2*(($C$21/2)*$AZ$10))/3)*$AF$29)))</f>
        <v>73236.451618507985</v>
      </c>
      <c r="AG359" s="73">
        <v>32.799999999999997</v>
      </c>
      <c r="AH359" s="95">
        <f t="shared" si="50"/>
        <v>77371.00361878908</v>
      </c>
      <c r="AI359" s="62">
        <v>32.799999999999997</v>
      </c>
      <c r="AJ359" s="96">
        <f>IF($AI359&gt;$G$20,IF('Silo Levels'!$L$18="Pumping",((PI()*((($C$19+$G$20)-$AI359)*($O$20/($O$19/2)))^2*((($O$20+$G$20)-$AI359))/3)*$AJ$29)+(((PI()*((($C$19+$G$20)-$AI359)*($O$20/($O$19/2)))^2*(((($C$19+$G$20)-$AI359)*($O$20/($O$19/2)))*$AZ$11))/3)*$AJ$29),(((PI()*((($C$19+$G$20)-$AI359)*($O$20/($O$19/2)))^2*((($O$20+$G$20)-$AI359)/3))*$AJ$29)-((PI()*((($C$19+$G$20)-$AI359)*($O$20/($O$19/2)))^2*(((($C$19+$G$20)-$AI359)*($O$20/($O$19/2)))*$AZ$11)/3)*$AJ$29))),IF('Silo Levels'!$L$18="Pumping",(($D$18*$AJ$29)+((PI()*(($C$21/2)^2)*($G$20-$AI359))*$AJ$29))+((($D$18+$H$18)/3)*$BF$11)+(((PI()*($C$21/2)^2*(($C$21/2)*$AZ$11))/3)*$AJ$29),(($D$18*$AJ$29)+((PI()*(($C$21/2)^2)*($G$20-$AI359))*$AJ$29))+((($D$18+$H$18)/3)*$BF$11)-(((PI()*($C$21/2)^2*(($C$21/2)*$AZ$11))/3)*$AJ$29)))</f>
        <v>73565.610597176972</v>
      </c>
    </row>
    <row r="360" spans="1:36" x14ac:dyDescent="0.3">
      <c r="A360" s="48">
        <v>32.9</v>
      </c>
      <c r="B360" s="92">
        <f t="shared" si="52"/>
        <v>6382.2356808871373</v>
      </c>
      <c r="C360" s="66">
        <v>32.9</v>
      </c>
      <c r="D360" s="67">
        <f>IF($C360&gt;$G$6,IF('Silo Levels'!$L$10="Pumping",((PI()*((($C$5+$G$6)-$C360)*($O$6/($O$5/2)))^2*((($O$6+$G$6)-$C360))/3)*$D$29)+(((PI()*((($C$5+$G$6)-$C360)*($O$6/($O$5/2)))^2*(((($C$5+$G$6)-$C360)*($O$6/($O$5/2)))*$AZ$3))/3)*$D$29),(((PI()*((($C$5+$G$6)-$C360)*($O$6/($O$5/2)))^2*((($O$6+$G$6)-$C360)/3))*$D$29)-((PI()*((($C$5+$G$6)-$C360)*($O$6/($O$5/2)))^2*(((($C$5+$G$6)-$C360)*($O$6/($O$5/2)))*$AZ$3)/3)*$D$29))),IF('Silo Levels'!$L$10="Pumping",(($D$4*$D$29)+((PI()*(($C$7/2)^2)*(G$6-$C360))*$D$29))+((($D$4+$H$4)/3)*$BG$3)+(((PI()*($C$7/2)^2*(($C$7/2)*$AZ$3))/3)*$D$29),(($D$4*$D$29)+((PI()*(($C$7/2)^2)*($G$6-$C360))*$D$29))+((($D$4+$H$4)/3)*$BG$3)-(((PI()*($C$7/2)^2*(($C$7/2)*$AZ$3))/3)*$D$29)))</f>
        <v>4284.6907896772809</v>
      </c>
      <c r="E360" s="73">
        <v>32.9</v>
      </c>
      <c r="F360" s="92">
        <f t="shared" si="53"/>
        <v>5564.0003371836583</v>
      </c>
      <c r="G360" s="66">
        <v>32.9</v>
      </c>
      <c r="H360" s="67">
        <f>IF($G360&gt;$G$6,IF('Silo Levels'!$L$11="Pumping",((PI()*((($C$5+$G$6)-$G360)*($O$6/($O$5/2)))^2*((($O$6+$G$6)-$G360))/3)*$H$29)+(((PI()*((($C$5+$G$6)-$G360)*($O$6/($O$5/2)))^2*(((($C$5+$G$6)-$G360)*($O$6/($O$5/2)))*$AZ$4))/3)*$H$29),(((PI()*((($C$5+$G$6)-$G360)*($O$6/($O$5/2)))^2*((($O$6+$G$6)-$G360)/3))*$H$29)-((PI()*((($C$5+$G$6)-$G360)*($O$6/($O$5/2)))^2*(((($C$5+$G$6)-$G360)*($O$6/($O$5/2)))*$AZ$4)/3)*$H$29))),IF('Silo Levels'!$L$11="Pumping",(($D$4*$H$29)+((PI()*(($C$7/2)^2)*(G$6-$G360))*$H$29))+((($D$4+$H$4)/3)*$BG$4)+(((PI()*($C$7/2)^2*(($C$7/2)*$AZ$4))/3)*$H$29),(($D$4*$H$29)+((PI()*(($C$7/2)^2)*($G$6-$G360))*$H$29))+((($D$4+$H$4)/3)*$BG$4)-(((PI()*($C$7/2)^2*(($C$7/2)*$AZ$4))/3)*$H$29)))</f>
        <v>3735.3714576673729</v>
      </c>
      <c r="I360" s="73">
        <v>32.9</v>
      </c>
      <c r="J360" s="95">
        <f t="shared" si="45"/>
        <v>142454.54896593848</v>
      </c>
      <c r="K360" s="62">
        <v>32.9</v>
      </c>
      <c r="L360" s="96">
        <f>IF($K360&gt;$G$13,IF('Silo Levels'!$L$12="Pumping",((PI()*((($C$12+$G$13)-$K360)*($O$13/($O$12/2)))^2*((($O$13+$G$13)-$K360))/3)*$L$29)+(((PI()*((($C$12+$G$13)-$K360)*($O$13/($O$12/2)))^2*(((($C$12+$G$13)-$K360)*($O$13/($O$12/2)))*$AZ$5))/3)*$L$29),(((PI()*((($C$12+$G$13)-$K360)*($O$13/($O$12/2)))^2*((($O$13+$G$13)-$K360)/3))*$L$29)-((PI()*((($C$12+$G$13)-$K360)*($O$13/($O$12/2)))^2*(((($C$12+$G$13)-$K360)*($O$13/($O$12/2)))*$AZ$5)/3)*$L$29))),IF('Silo Levels'!$L$12="Pumping",(($D$11*$L$29)+((PI()*(($C$14/2)^2)*($G$13-$K360))*$L$29))+((($D$11+$H$11)/3)*$BF$5)+(((PI()*($C$14/2)^2*(($C$14/2)*$AZ$5))/3)*$L$29),(($D$11*$L$29)+((PI()*(($C$14/2)^2)*($G$13-$K360))*$L$29))+((($D$11+$H$11)/3)*$BF$5)-(((PI()*($C$14/2)^2*(($C$14/2)*$AZ$5))/3)*$L$29)))</f>
        <v>128256.54228633903</v>
      </c>
      <c r="M360" s="73">
        <v>32.9</v>
      </c>
      <c r="N360" s="95">
        <f t="shared" si="46"/>
        <v>82577.427697842882</v>
      </c>
      <c r="O360" s="62">
        <v>32.9</v>
      </c>
      <c r="P360" s="96">
        <f>IF($O360&gt;$G$20,IF('Silo Levels'!$L$13="Pumping",((PI()*((($C$19+$G$20)-$O360)*($O$20/($O$19/2)))^2*((($O$20+$G$20)-$O360))/3)*$P$29)+(((PI()*((($C$19+$G$20)-$O360)*($O$20/($O$19/2)))^2*(((($C$19+$G$20)-$O360)*($O$20/($O$19/2)))*$AZ$6))/3)*$P$29),(((PI()*((($C$19+$G$20)-$O360)*($O$20/($O$19/2)))^2*((($O$20+$G$20)-$O360)/3))*$P$29)-((PI()*((($C$19+$G$20)-$O360)*($O$20/($O$19/2)))^2*(((($C$19+$G$20)-$O360)*($O$20/($O$19/2)))*$AZ$6)/3)*$P$29))),IF('Silo Levels'!$L$13="Pumping",(($D$18*$P$29)+((PI()*(($C$21/2)^2)*($G$20-$O360))*$P$29))+((($D$18+$H$18)/3)*$BF$6)+(((PI()*($C$21/2)^2*(($C$21/2)*$AZ$6))/3)*$P$29),(($D$18*$P$29)+((PI()*(($C$21/2)^2)*($G$20-$O360))*$P$29))+((($D$18+$H$18)/3)*$BF$6)-(((PI()*($C$21/2)^2*(($C$21/2)*$AZ$6))/3)*$P$29)))</f>
        <v>78492.226365818118</v>
      </c>
      <c r="Q360" s="73">
        <v>32.9</v>
      </c>
      <c r="R360" s="95">
        <f t="shared" si="47"/>
        <v>80357.75918703746</v>
      </c>
      <c r="S360" s="62">
        <v>32.9</v>
      </c>
      <c r="T360" s="96">
        <f>IF($S360&gt;$G$20,IF('Silo Levels'!$L$14="Pumping",((PI()*((($C$19+$G$20)-$S360)*($O$20/($O$19/2)))^2*((($O$20+$G$20)-$S360))/3)*$T$29)+(((PI()*((($C$19+$G$20)-$S360)*($O$20/($O$19/2)))^2*(((($C$19+$G$20)-$S360)*($O$20/($O$19/2)))*$AZ$7))/3)*$T$29),(((PI()*((($C$19+$G$20)-$S360)*($O$20/($O$19/2)))^2*((($O$20+$G$20)-$S360)/3))*$T$29)-((PI()*((($C$19+$G$20)-$S360)*($O$20/($O$19/2)))^2*(((($C$19+$G$20)-$S360)*($O$20/($O$19/2)))*$AZ$7)/3)*$T$29))),IF('Silo Levels'!$L$14="Pumping",(($D$18*$T$29)+((PI()*(($C$21/2)^2)*($G$20-$S360))*$T$29))+((($D$18+$H$18)/3)*$BF$7)+(((PI()*($C$21/2)^2*(($C$21/2)*$AZ$7))/3)*$T$29),(($D$18*$T$29)+((PI()*(($C$21/2)^2)*($G$20-$S360))*$T$29))+((($D$18+$H$18)/3)*$BF$7)-(((PI()*($C$21/2)^2*(($C$21/2)*$AZ$7))/3)*$T$29)))</f>
        <v>76383.697715908595</v>
      </c>
      <c r="U360" s="73">
        <v>32.9</v>
      </c>
      <c r="V360" s="95">
        <f t="shared" si="48"/>
        <v>78307.974671016738</v>
      </c>
      <c r="W360" s="62">
        <v>32.9</v>
      </c>
      <c r="X360" s="96">
        <f>IF($W360&gt;$G$20,IF('Silo Levels'!$L$15="Pumping",((PI()*((($C$19+$G$20)-$W360)*($O$20/($O$19/2)))^2*((($O$20+$G$20)-$W360))/3)*$X$29)+(((PI()*((($C$19+$G$20)-$W360)*($O$20/($O$19/2)))^2*(((($C$19+$G$20)-$W360)*($O$20/($O$19/2)))*$AZ$8))/3)*$X$29),(((PI()*((($C$19+$G$20)-$W360)*($O$20/($O$19/2)))^2*((($O$20+$G$20)-$W360)/3))*$X$29)-((PI()*((($C$19+$G$20)-$W360)*($O$20/($O$19/2)))^2*(((($C$19+$G$20)-$W360)*($O$20/($O$19/2)))*$AZ$8)/3)*$X$29))),IF('Silo Levels'!$L$15="Pumping",(($D$18*$X$29)+((PI()*(($C$21/2)^2)*($G$20-$W360))*$X$29))+((($D$18+$H$18)/3)*$BF$8)+(((PI()*($C$21/2)^2*(($C$21/2)*$AZ$8))/3)*$X$29),(($D$18*$X$29)+((PI()*(($C$21/2)^2)*($G$20-$W360))*$X$29))+((($D$18+$H$18)/3)*$BF$8)-(((PI()*($C$21/2)^2*(($C$21/2)*$AZ$8))/3)*$X$29)))</f>
        <v>74436.546888147233</v>
      </c>
      <c r="Y360" s="73">
        <v>32.9</v>
      </c>
      <c r="Z360" s="95">
        <f t="shared" si="49"/>
        <v>77085.256971711016</v>
      </c>
      <c r="AA360" s="62">
        <v>32.9</v>
      </c>
      <c r="AB360" s="96">
        <f>IF($AA360&gt;$G$20,IF('Silo Levels'!$L$16="Pumping",((PI()*((($C$19+$G$20)-$AA360)*($O$20/($O$19/2)))^2*((($O$20+$G$20)-$AA360))/3)*$AB$29)+(((PI()*((($C$19+$G$20)-$AA360)*($O$20/($O$19/2)))^2*(((($C$19+$G$20)-$AA360)*($O$20/($O$19/2)))*$AZ$9))/3)*$AB$29),(((PI()*((($C$19+$G$20)-$AA360)*($O$20/($O$19/2)))^2*((($O$20+$G$20)-$AA360)/3))*$AB$29)-((PI()*((($C$19+$G$20)-$AA360)*($O$20/($O$19/2)))^2*(((($C$19+$G$20)-$AA360)*($O$20/($O$19/2)))*$AZ$9)/3)*$AB$29))),IF('Silo Levels'!$L$16="Pumping",(($D$18*$AB$29)+((PI()*(($C$21/2)^2)*($G$20-$AA360))*$AB$29))+((($D$18+$H$18)/3)*$BF$9)+(((PI()*($C$21/2)^2*(($C$21/2)*$AZ$9))/3)*$AB$29),(($D$18*$AB$29)+((PI()*(($C$21/2)^2)*($G$20-$AA360))*$AB$29))+((($D$18+$H$18)/3)*$BF$9)-(((PI()*($C$21/2)^2*(($C$21/2)*$AZ$9))/3)*$AB$29)))</f>
        <v>73275.051247159805</v>
      </c>
      <c r="AC360" s="73">
        <v>32.9</v>
      </c>
      <c r="AD360" s="95">
        <f t="shared" si="51"/>
        <v>76644.452711559119</v>
      </c>
      <c r="AE360" s="62">
        <v>32.9</v>
      </c>
      <c r="AF360" s="96">
        <f>IF($AE360&gt;$G$20,IF('Silo Levels'!$L$17="Pumping",((PI()*((($C$19+$G$20)-$AE360)*($O$20/($O$19/2)))^2*((($O$20+$G$20)-$AE360))/3)*$AF$29)+(((PI()*((($C$19+$G$20)-$AE360)*($O$20/($O$19/2)))^2*(((($C$19+$G$20)-$AE360)*($O$20/($O$19/2)))*$AZ$10))/3)*$AF$29),(((PI()*((($C$19+$G$20)-$AE360)*($O$20/($O$19/2)))^2*((($O$20+$G$20)-$AE360)/3))*$AF$29)-((PI()*((($C$19+$G$20)-$AE360)*($O$20/($O$19/2)))^2*(((($C$19+$G$20)-$AE360)*($O$20/($O$19/2)))*$AZ$10)/3)*$AF$29))),IF('Silo Levels'!$L$17="Pumping",(($D$18*$AF$29)+((PI()*(($C$21/2)^2)*($G$20-$AE360))*$AF$29))+((($D$18+$H$18)/3)*$BF$10)+(((PI()*($C$21/2)^2*(($C$21/2)*$AZ$10))/3)*$AF$29),(($D$18*$AF$29)+((PI()*(($C$21/2)^2)*($G$20-$AE360))*$AF$29))+((($D$18+$H$18)/3)*$BF$10)-(((PI()*($C$21/2)^2*(($C$21/2)*$AZ$10))/3)*$AF$29)))</f>
        <v>72856.318266533257</v>
      </c>
      <c r="AG360" s="73">
        <v>32.9</v>
      </c>
      <c r="AH360" s="95">
        <f t="shared" si="50"/>
        <v>76989.138395714428</v>
      </c>
      <c r="AI360" s="62">
        <v>32.9</v>
      </c>
      <c r="AJ360" s="96">
        <f>IF($AI360&gt;$G$20,IF('Silo Levels'!$L$18="Pumping",((PI()*((($C$19+$G$20)-$AI360)*($O$20/($O$19/2)))^2*((($O$20+$G$20)-$AI360))/3)*$AJ$29)+(((PI()*((($C$19+$G$20)-$AI360)*($O$20/($O$19/2)))^2*(((($C$19+$G$20)-$AI360)*($O$20/($O$19/2)))*$AZ$11))/3)*$AJ$29),(((PI()*((($C$19+$G$20)-$AI360)*($O$20/($O$19/2)))^2*((($O$20+$G$20)-$AI360)/3))*$AJ$29)-((PI()*((($C$19+$G$20)-$AI360)*($O$20/($O$19/2)))^2*(((($C$19+$G$20)-$AI360)*($O$20/($O$19/2)))*$AZ$11)/3)*$AJ$29))),IF('Silo Levels'!$L$18="Pumping",(($D$18*$AJ$29)+((PI()*(($C$21/2)^2)*($G$20-$AI360))*$AJ$29))+((($D$18+$H$18)/3)*$BF$11)+(((PI()*($C$21/2)^2*(($C$21/2)*$AZ$11))/3)*$AJ$29),(($D$18*$AJ$29)+((PI()*(($C$21/2)^2)*($G$20-$AI360))*$AJ$29))+((($D$18+$H$18)/3)*$BF$11)-(((PI()*($C$21/2)^2*(($C$21/2)*$AZ$11))/3)*$AJ$29)))</f>
        <v>73183.74537410232</v>
      </c>
    </row>
    <row r="361" spans="1:36" x14ac:dyDescent="0.3">
      <c r="A361" s="48">
        <v>33</v>
      </c>
      <c r="B361" s="92">
        <f t="shared" si="52"/>
        <v>6025.1964107494614</v>
      </c>
      <c r="C361" s="66">
        <v>33</v>
      </c>
      <c r="D361" s="67">
        <f>IF($C361&gt;$G$6,IF('Silo Levels'!$L$10="Pumping",((PI()*((($C$5+$G$6)-$C361)*($O$6/($O$5/2)))^2*((($O$6+$G$6)-$C361))/3)*$D$29)+(((PI()*((($C$5+$G$6)-$C361)*($O$6/($O$5/2)))^2*(((($C$5+$G$6)-$C361)*($O$6/($O$5/2)))*$AZ$3))/3)*$D$29),(((PI()*((($C$5+$G$6)-$C361)*($O$6/($O$5/2)))^2*((($O$6+$G$6)-$C361)/3))*$D$29)-((PI()*((($C$5+$G$6)-$C361)*($O$6/($O$5/2)))^2*(((($C$5+$G$6)-$C361)*($O$6/($O$5/2)))*$AZ$3)/3)*$D$29))),IF('Silo Levels'!$L$10="Pumping",(($D$4*$D$29)+((PI()*(($C$7/2)^2)*(G$6-$C361))*$D$29))+((($D$4+$H$4)/3)*$BG$3)+(((PI()*($C$7/2)^2*(($C$7/2)*$AZ$3))/3)*$D$29),(($D$4*$D$29)+((PI()*(($C$7/2)^2)*($G$6-$C361))*$D$29))+((($D$4+$H$4)/3)*$BG$3)-(((PI()*($C$7/2)^2*(($C$7/2)*$AZ$3))/3)*$D$29)))</f>
        <v>4048.6330120473649</v>
      </c>
      <c r="E361" s="73">
        <v>33</v>
      </c>
      <c r="F361" s="92">
        <f t="shared" si="53"/>
        <v>5252.7353324482483</v>
      </c>
      <c r="G361" s="66">
        <v>33</v>
      </c>
      <c r="H361" s="67">
        <f>IF($G361&gt;$G$6,IF('Silo Levels'!$L$11="Pumping",((PI()*((($C$5+$G$6)-$G361)*($O$6/($O$5/2)))^2*((($O$6+$G$6)-$G361))/3)*$H$29)+(((PI()*((($C$5+$G$6)-$G361)*($O$6/($O$5/2)))^2*(((($C$5+$G$6)-$G361)*($O$6/($O$5/2)))*$AZ$4))/3)*$H$29),(((PI()*((($C$5+$G$6)-$G361)*($O$6/($O$5/2)))^2*((($O$6+$G$6)-$G361)/3))*$H$29)-((PI()*((($C$5+$G$6)-$G361)*($O$6/($O$5/2)))^2*(((($C$5+$G$6)-$G361)*($O$6/($O$5/2)))*$AZ$4)/3)*$H$29))),IF('Silo Levels'!$L$11="Pumping",(($D$4*$H$29)+((PI()*(($C$7/2)^2)*(G$6-$G361))*$H$29))+((($D$4+$H$4)/3)*$BG$4)+(((PI()*($C$7/2)^2*(($C$7/2)*$AZ$4))/3)*$H$29),(($D$4*$H$29)+((PI()*(($C$7/2)^2)*($G$6-$G361))*$H$29))+((($D$4+$H$4)/3)*$BG$4)-(((PI()*($C$7/2)^2*(($C$7/2)*$AZ$4))/3)*$H$29)))</f>
        <v>3529.5774976823177</v>
      </c>
      <c r="I361" s="73">
        <v>33</v>
      </c>
      <c r="J361" s="95">
        <f t="shared" si="45"/>
        <v>141535.58413230744</v>
      </c>
      <c r="K361" s="62">
        <v>33</v>
      </c>
      <c r="L361" s="96">
        <f>IF($K361&gt;$G$13,IF('Silo Levels'!$L$12="Pumping",((PI()*((($C$12+$G$13)-$K361)*($O$13/($O$12/2)))^2*((($O$13+$G$13)-$K361))/3)*$L$29)+(((PI()*((($C$12+$G$13)-$K361)*($O$13/($O$12/2)))^2*(((($C$12+$G$13)-$K361)*($O$13/($O$12/2)))*$AZ$5))/3)*$L$29),(((PI()*((($C$12+$G$13)-$K361)*($O$13/($O$12/2)))^2*((($O$13+$G$13)-$K361)/3))*$L$29)-((PI()*((($C$12+$G$13)-$K361)*($O$13/($O$12/2)))^2*(((($C$12+$G$13)-$K361)*($O$13/($O$12/2)))*$AZ$5)/3)*$L$29))),IF('Silo Levels'!$L$12="Pumping",(($D$11*$L$29)+((PI()*(($C$14/2)^2)*($G$13-$K361))*$L$29))+((($D$11+$H$11)/3)*$BF$5)+(((PI()*($C$14/2)^2*(($C$14/2)*$AZ$5))/3)*$L$29),(($D$11*$L$29)+((PI()*(($C$14/2)^2)*($G$13-$K361))*$L$29))+((($D$11+$H$11)/3)*$BF$5)-(((PI()*($C$14/2)^2*(($C$14/2)*$AZ$5))/3)*$L$29)))</f>
        <v>127337.57745270799</v>
      </c>
      <c r="M361" s="73">
        <v>33</v>
      </c>
      <c r="N361" s="95">
        <f t="shared" si="46"/>
        <v>82167.484149542128</v>
      </c>
      <c r="O361" s="62">
        <v>33</v>
      </c>
      <c r="P361" s="96">
        <f>IF($O361&gt;$G$20,IF('Silo Levels'!$L$13="Pumping",((PI()*((($C$19+$G$20)-$O361)*($O$20/($O$19/2)))^2*((($O$20+$G$20)-$O361))/3)*$P$29)+(((PI()*((($C$19+$G$20)-$O361)*($O$20/($O$19/2)))^2*(((($C$19+$G$20)-$O361)*($O$20/($O$19/2)))*$AZ$6))/3)*$P$29),(((PI()*((($C$19+$G$20)-$O361)*($O$20/($O$19/2)))^2*((($O$20+$G$20)-$O361)/3))*$P$29)-((PI()*((($C$19+$G$20)-$O361)*($O$20/($O$19/2)))^2*(((($C$19+$G$20)-$O361)*($O$20/($O$19/2)))*$AZ$6)/3)*$P$29))),IF('Silo Levels'!$L$13="Pumping",(($D$18*$P$29)+((PI()*(($C$21/2)^2)*($G$20-$O361))*$P$29))+((($D$18+$H$18)/3)*$BF$6)+(((PI()*($C$21/2)^2*(($C$21/2)*$AZ$6))/3)*$P$29),(($D$18*$P$29)+((PI()*(($C$21/2)^2)*($G$20-$O361))*$P$29))+((($D$18+$H$18)/3)*$BF$6)-(((PI()*($C$21/2)^2*(($C$21/2)*$AZ$6))/3)*$P$29)))</f>
        <v>78082.282817517364</v>
      </c>
      <c r="Q361" s="73">
        <v>33</v>
      </c>
      <c r="R361" s="95">
        <f t="shared" si="47"/>
        <v>79958.968349516508</v>
      </c>
      <c r="S361" s="62">
        <v>33</v>
      </c>
      <c r="T361" s="96">
        <f>IF($S361&gt;$G$20,IF('Silo Levels'!$L$14="Pumping",((PI()*((($C$19+$G$20)-$S361)*($O$20/($O$19/2)))^2*((($O$20+$G$20)-$S361))/3)*$T$29)+(((PI()*((($C$19+$G$20)-$S361)*($O$20/($O$19/2)))^2*(((($C$19+$G$20)-$S361)*($O$20/($O$19/2)))*$AZ$7))/3)*$T$29),(((PI()*((($C$19+$G$20)-$S361)*($O$20/($O$19/2)))^2*((($O$20+$G$20)-$S361)/3))*$T$29)-((PI()*((($C$19+$G$20)-$S361)*($O$20/($O$19/2)))^2*(((($C$19+$G$20)-$S361)*($O$20/($O$19/2)))*$AZ$7)/3)*$T$29))),IF('Silo Levels'!$L$14="Pumping",(($D$18*$T$29)+((PI()*(($C$21/2)^2)*($G$20-$S361))*$T$29))+((($D$18+$H$18)/3)*$BF$7)+(((PI()*($C$21/2)^2*(($C$21/2)*$AZ$7))/3)*$T$29),(($D$18*$T$29)+((PI()*(($C$21/2)^2)*($G$20-$S361))*$T$29))+((($D$18+$H$18)/3)*$BF$7)-(((PI()*($C$21/2)^2*(($C$21/2)*$AZ$7))/3)*$T$29)))</f>
        <v>75984.906878387643</v>
      </c>
      <c r="U361" s="73">
        <v>33</v>
      </c>
      <c r="V361" s="95">
        <f t="shared" si="48"/>
        <v>77919.482963188711</v>
      </c>
      <c r="W361" s="62">
        <v>33</v>
      </c>
      <c r="X361" s="96">
        <f>IF($W361&gt;$G$20,IF('Silo Levels'!$L$15="Pumping",((PI()*((($C$19+$G$20)-$W361)*($O$20/($O$19/2)))^2*((($O$20+$G$20)-$W361))/3)*$X$29)+(((PI()*((($C$19+$G$20)-$W361)*($O$20/($O$19/2)))^2*(((($C$19+$G$20)-$W361)*($O$20/($O$19/2)))*$AZ$8))/3)*$X$29),(((PI()*((($C$19+$G$20)-$W361)*($O$20/($O$19/2)))^2*((($O$20+$G$20)-$W361)/3))*$X$29)-((PI()*((($C$19+$G$20)-$W361)*($O$20/($O$19/2)))^2*(((($C$19+$G$20)-$W361)*($O$20/($O$19/2)))*$AZ$8)/3)*$X$29))),IF('Silo Levels'!$L$15="Pumping",(($D$18*$X$29)+((PI()*(($C$21/2)^2)*($G$20-$W361))*$X$29))+((($D$18+$H$18)/3)*$BF$8)+(((PI()*($C$21/2)^2*(($C$21/2)*$AZ$8))/3)*$X$29),(($D$18*$X$29)+((PI()*(($C$21/2)^2)*($G$20-$W361))*$X$29))+((($D$18+$H$18)/3)*$BF$8)-(((PI()*($C$21/2)^2*(($C$21/2)*$AZ$8))/3)*$X$29)))</f>
        <v>74048.055180319207</v>
      </c>
      <c r="Y361" s="73">
        <v>33</v>
      </c>
      <c r="Z361" s="95">
        <f t="shared" si="49"/>
        <v>76702.908801442463</v>
      </c>
      <c r="AA361" s="62">
        <v>33</v>
      </c>
      <c r="AB361" s="96">
        <f>IF($AA361&gt;$G$20,IF('Silo Levels'!$L$16="Pumping",((PI()*((($C$19+$G$20)-$AA361)*($O$20/($O$19/2)))^2*((($O$20+$G$20)-$AA361))/3)*$AB$29)+(((PI()*((($C$19+$G$20)-$AA361)*($O$20/($O$19/2)))^2*(((($C$19+$G$20)-$AA361)*($O$20/($O$19/2)))*$AZ$9))/3)*$AB$29),(((PI()*((($C$19+$G$20)-$AA361)*($O$20/($O$19/2)))^2*((($O$20+$G$20)-$AA361)/3))*$AB$29)-((PI()*((($C$19+$G$20)-$AA361)*($O$20/($O$19/2)))^2*(((($C$19+$G$20)-$AA361)*($O$20/($O$19/2)))*$AZ$9)/3)*$AB$29))),IF('Silo Levels'!$L$16="Pumping",(($D$18*$AB$29)+((PI()*(($C$21/2)^2)*($G$20-$AA361))*$AB$29))+((($D$18+$H$18)/3)*$BF$9)+(((PI()*($C$21/2)^2*(($C$21/2)*$AZ$9))/3)*$AB$29),(($D$18*$AB$29)+((PI()*(($C$21/2)^2)*($G$20-$AA361))*$AB$29))+((($D$18+$H$18)/3)*$BF$9)-(((PI()*($C$21/2)^2*(($C$21/2)*$AZ$9))/3)*$AB$29)))</f>
        <v>72892.703076891252</v>
      </c>
      <c r="AC361" s="73">
        <v>33</v>
      </c>
      <c r="AD361" s="95">
        <f t="shared" si="51"/>
        <v>76264.319359584391</v>
      </c>
      <c r="AE361" s="62">
        <v>33</v>
      </c>
      <c r="AF361" s="96">
        <f>IF($AE361&gt;$G$20,IF('Silo Levels'!$L$17="Pumping",((PI()*((($C$19+$G$20)-$AE361)*($O$20/($O$19/2)))^2*((($O$20+$G$20)-$AE361))/3)*$AF$29)+(((PI()*((($C$19+$G$20)-$AE361)*($O$20/($O$19/2)))^2*(((($C$19+$G$20)-$AE361)*($O$20/($O$19/2)))*$AZ$10))/3)*$AF$29),(((PI()*((($C$19+$G$20)-$AE361)*($O$20/($O$19/2)))^2*((($O$20+$G$20)-$AE361)/3))*$AF$29)-((PI()*((($C$19+$G$20)-$AE361)*($O$20/($O$19/2)))^2*(((($C$19+$G$20)-$AE361)*($O$20/($O$19/2)))*$AZ$10)/3)*$AF$29))),IF('Silo Levels'!$L$17="Pumping",(($D$18*$AF$29)+((PI()*(($C$21/2)^2)*($G$20-$AE361))*$AF$29))+((($D$18+$H$18)/3)*$BF$10)+(((PI()*($C$21/2)^2*(($C$21/2)*$AZ$10))/3)*$AF$29),(($D$18*$AF$29)+((PI()*(($C$21/2)^2)*($G$20-$AE361))*$AF$29))+((($D$18+$H$18)/3)*$BF$10)-(((PI()*($C$21/2)^2*(($C$21/2)*$AZ$10))/3)*$AF$29)))</f>
        <v>72476.184914558529</v>
      </c>
      <c r="AG361" s="73">
        <v>33</v>
      </c>
      <c r="AH361" s="95">
        <f t="shared" si="50"/>
        <v>76607.273172639747</v>
      </c>
      <c r="AI361" s="62">
        <v>33</v>
      </c>
      <c r="AJ361" s="96">
        <f>IF($AI361&gt;$G$20,IF('Silo Levels'!$L$18="Pumping",((PI()*((($C$19+$G$20)-$AI361)*($O$20/($O$19/2)))^2*((($O$20+$G$20)-$AI361))/3)*$AJ$29)+(((PI()*((($C$19+$G$20)-$AI361)*($O$20/($O$19/2)))^2*(((($C$19+$G$20)-$AI361)*($O$20/($O$19/2)))*$AZ$11))/3)*$AJ$29),(((PI()*((($C$19+$G$20)-$AI361)*($O$20/($O$19/2)))^2*((($O$20+$G$20)-$AI361)/3))*$AJ$29)-((PI()*((($C$19+$G$20)-$AI361)*($O$20/($O$19/2)))^2*(((($C$19+$G$20)-$AI361)*($O$20/($O$19/2)))*$AZ$11)/3)*$AJ$29))),IF('Silo Levels'!$L$18="Pumping",(($D$18*$AJ$29)+((PI()*(($C$21/2)^2)*($G$20-$AI361))*$AJ$29))+((($D$18+$H$18)/3)*$BF$11)+(((PI()*($C$21/2)^2*(($C$21/2)*$AZ$11))/3)*$AJ$29),(($D$18*$AJ$29)+((PI()*(($C$21/2)^2)*($G$20-$AI361))*$AJ$29))+((($D$18+$H$18)/3)*$BF$11)-(((PI()*($C$21/2)^2*(($C$21/2)*$AZ$11))/3)*$AJ$29)))</f>
        <v>72801.880151027639</v>
      </c>
    </row>
    <row r="362" spans="1:36" x14ac:dyDescent="0.3">
      <c r="A362" s="48">
        <v>33.1</v>
      </c>
      <c r="B362" s="92">
        <f t="shared" si="52"/>
        <v>5681.7140401581792</v>
      </c>
      <c r="C362" s="66">
        <v>33.1</v>
      </c>
      <c r="D362" s="67">
        <f>IF($C362&gt;$G$6,IF('Silo Levels'!$L$10="Pumping",((PI()*((($C$5+$G$6)-$C362)*($O$6/($O$5/2)))^2*((($O$6+$G$6)-$C362))/3)*$D$29)+(((PI()*((($C$5+$G$6)-$C362)*($O$6/($O$5/2)))^2*(((($C$5+$G$6)-$C362)*($O$6/($O$5/2)))*$AZ$3))/3)*$D$29),(((PI()*((($C$5+$G$6)-$C362)*($O$6/($O$5/2)))^2*((($O$6+$G$6)-$C362)/3))*$D$29)-((PI()*((($C$5+$G$6)-$C362)*($O$6/($O$5/2)))^2*(((($C$5+$G$6)-$C362)*($O$6/($O$5/2)))*$AZ$3)/3)*$D$29))),IF('Silo Levels'!$L$10="Pumping",(($D$4*$D$29)+((PI()*(($C$7/2)^2)*(G$6-$C362))*$D$29))+((($D$4+$H$4)/3)*$BG$3)+(((PI()*($C$7/2)^2*(($C$7/2)*$AZ$3))/3)*$D$29),(($D$4*$D$29)+((PI()*(($C$7/2)^2)*($G$6-$C362))*$D$29))+((($D$4+$H$4)/3)*$BG$3)-(((PI()*($C$7/2)^2*(($C$7/2)*$AZ$3))/3)*$D$29)))</f>
        <v>3821.3883818069571</v>
      </c>
      <c r="E362" s="73">
        <v>33.1</v>
      </c>
      <c r="F362" s="92">
        <f t="shared" si="53"/>
        <v>4953.289163214823</v>
      </c>
      <c r="G362" s="66">
        <v>33.1</v>
      </c>
      <c r="H362" s="67">
        <f>IF($G362&gt;$G$6,IF('Silo Levels'!$L$11="Pumping",((PI()*((($C$5+$G$6)-$G362)*($O$6/($O$5/2)))^2*((($O$6+$G$6)-$G362))/3)*$H$29)+(((PI()*((($C$5+$G$6)-$G362)*($O$6/($O$5/2)))^2*(((($C$5+$G$6)-$G362)*($O$6/($O$5/2)))*$AZ$4))/3)*$H$29),(((PI()*((($C$5+$G$6)-$G362)*($O$6/($O$5/2)))^2*((($O$6+$G$6)-$G362)/3))*$H$29)-((PI()*((($C$5+$G$6)-$G362)*($O$6/($O$5/2)))^2*(((($C$5+$G$6)-$G362)*($O$6/($O$5/2)))*$AZ$4)/3)*$H$29))),IF('Silo Levels'!$L$11="Pumping",(($D$4*$H$29)+((PI()*(($C$7/2)^2)*(G$6-$G362))*$H$29))+((($D$4+$H$4)/3)*$BG$4)+(((PI()*($C$7/2)^2*(($C$7/2)*$AZ$4))/3)*$H$29),(($D$4*$H$29)+((PI()*(($C$7/2)^2)*($G$6-$G362))*$H$29))+((($D$4+$H$4)/3)*$BG$4)-(((PI()*($C$7/2)^2*(($C$7/2)*$AZ$4))/3)*$H$29)))</f>
        <v>3331.4667943958088</v>
      </c>
      <c r="I362" s="73">
        <v>33.1</v>
      </c>
      <c r="J362" s="95">
        <f t="shared" si="45"/>
        <v>140616.61929867641</v>
      </c>
      <c r="K362" s="62">
        <v>33.1</v>
      </c>
      <c r="L362" s="96">
        <f>IF($K362&gt;$G$13,IF('Silo Levels'!$L$12="Pumping",((PI()*((($C$12+$G$13)-$K362)*($O$13/($O$12/2)))^2*((($O$13+$G$13)-$K362))/3)*$L$29)+(((PI()*((($C$12+$G$13)-$K362)*($O$13/($O$12/2)))^2*(((($C$12+$G$13)-$K362)*($O$13/($O$12/2)))*$AZ$5))/3)*$L$29),(((PI()*((($C$12+$G$13)-$K362)*($O$13/($O$12/2)))^2*((($O$13+$G$13)-$K362)/3))*$L$29)-((PI()*((($C$12+$G$13)-$K362)*($O$13/($O$12/2)))^2*(((($C$12+$G$13)-$K362)*($O$13/($O$12/2)))*$AZ$5)/3)*$L$29))),IF('Silo Levels'!$L$12="Pumping",(($D$11*$L$29)+((PI()*(($C$14/2)^2)*($G$13-$K362))*$L$29))+((($D$11+$H$11)/3)*$BF$5)+(((PI()*($C$14/2)^2*(($C$14/2)*$AZ$5))/3)*$L$29),(($D$11*$L$29)+((PI()*(($C$14/2)^2)*($G$13-$K362))*$L$29))+((($D$11+$H$11)/3)*$BF$5)-(((PI()*($C$14/2)^2*(($C$14/2)*$AZ$5))/3)*$L$29)))</f>
        <v>126418.61261907696</v>
      </c>
      <c r="M362" s="73">
        <v>33.1</v>
      </c>
      <c r="N362" s="95">
        <f t="shared" si="46"/>
        <v>81757.540601241388</v>
      </c>
      <c r="O362" s="62">
        <v>33.1</v>
      </c>
      <c r="P362" s="96">
        <f>IF($O362&gt;$G$20,IF('Silo Levels'!$L$13="Pumping",((PI()*((($C$19+$G$20)-$O362)*($O$20/($O$19/2)))^2*((($O$20+$G$20)-$O362))/3)*$P$29)+(((PI()*((($C$19+$G$20)-$O362)*($O$20/($O$19/2)))^2*(((($C$19+$G$20)-$O362)*($O$20/($O$19/2)))*$AZ$6))/3)*$P$29),(((PI()*((($C$19+$G$20)-$O362)*($O$20/($O$19/2)))^2*((($O$20+$G$20)-$O362)/3))*$P$29)-((PI()*((($C$19+$G$20)-$O362)*($O$20/($O$19/2)))^2*(((($C$19+$G$20)-$O362)*($O$20/($O$19/2)))*$AZ$6)/3)*$P$29))),IF('Silo Levels'!$L$13="Pumping",(($D$18*$P$29)+((PI()*(($C$21/2)^2)*($G$20-$O362))*$P$29))+((($D$18+$H$18)/3)*$BF$6)+(((PI()*($C$21/2)^2*(($C$21/2)*$AZ$6))/3)*$P$29),(($D$18*$P$29)+((PI()*(($C$21/2)^2)*($G$20-$O362))*$P$29))+((($D$18+$H$18)/3)*$BF$6)-(((PI()*($C$21/2)^2*(($C$21/2)*$AZ$6))/3)*$P$29)))</f>
        <v>77672.339269216624</v>
      </c>
      <c r="Q362" s="73">
        <v>33.1</v>
      </c>
      <c r="R362" s="95">
        <f t="shared" si="47"/>
        <v>79560.177511995556</v>
      </c>
      <c r="S362" s="62">
        <v>33.1</v>
      </c>
      <c r="T362" s="96">
        <f>IF($S362&gt;$G$20,IF('Silo Levels'!$L$14="Pumping",((PI()*((($C$19+$G$20)-$S362)*($O$20/($O$19/2)))^2*((($O$20+$G$20)-$S362))/3)*$T$29)+(((PI()*((($C$19+$G$20)-$S362)*($O$20/($O$19/2)))^2*(((($C$19+$G$20)-$S362)*($O$20/($O$19/2)))*$AZ$7))/3)*$T$29),(((PI()*((($C$19+$G$20)-$S362)*($O$20/($O$19/2)))^2*((($O$20+$G$20)-$S362)/3))*$T$29)-((PI()*((($C$19+$G$20)-$S362)*($O$20/($O$19/2)))^2*(((($C$19+$G$20)-$S362)*($O$20/($O$19/2)))*$AZ$7)/3)*$T$29))),IF('Silo Levels'!$L$14="Pumping",(($D$18*$T$29)+((PI()*(($C$21/2)^2)*($G$20-$S362))*$T$29))+((($D$18+$H$18)/3)*$BF$7)+(((PI()*($C$21/2)^2*(($C$21/2)*$AZ$7))/3)*$T$29),(($D$18*$T$29)+((PI()*(($C$21/2)^2)*($G$20-$S362))*$T$29))+((($D$18+$H$18)/3)*$BF$7)-(((PI()*($C$21/2)^2*(($C$21/2)*$AZ$7))/3)*$T$29)))</f>
        <v>75586.116040866691</v>
      </c>
      <c r="U362" s="73">
        <v>33.1</v>
      </c>
      <c r="V362" s="95">
        <f t="shared" si="48"/>
        <v>77530.991255360699</v>
      </c>
      <c r="W362" s="62">
        <v>33.1</v>
      </c>
      <c r="X362" s="96">
        <f>IF($W362&gt;$G$20,IF('Silo Levels'!$L$15="Pumping",((PI()*((($C$19+$G$20)-$W362)*($O$20/($O$19/2)))^2*((($O$20+$G$20)-$W362))/3)*$X$29)+(((PI()*((($C$19+$G$20)-$W362)*($O$20/($O$19/2)))^2*(((($C$19+$G$20)-$W362)*($O$20/($O$19/2)))*$AZ$8))/3)*$X$29),(((PI()*((($C$19+$G$20)-$W362)*($O$20/($O$19/2)))^2*((($O$20+$G$20)-$W362)/3))*$X$29)-((PI()*((($C$19+$G$20)-$W362)*($O$20/($O$19/2)))^2*(((($C$19+$G$20)-$W362)*($O$20/($O$19/2)))*$AZ$8)/3)*$X$29))),IF('Silo Levels'!$L$15="Pumping",(($D$18*$X$29)+((PI()*(($C$21/2)^2)*($G$20-$W362))*$X$29))+((($D$18+$H$18)/3)*$BF$8)+(((PI()*($C$21/2)^2*(($C$21/2)*$AZ$8))/3)*$X$29),(($D$18*$X$29)+((PI()*(($C$21/2)^2)*($G$20-$W362))*$X$29))+((($D$18+$H$18)/3)*$BF$8)-(((PI()*($C$21/2)^2*(($C$21/2)*$AZ$8))/3)*$X$29)))</f>
        <v>73659.563472491194</v>
      </c>
      <c r="Y362" s="73">
        <v>33.1</v>
      </c>
      <c r="Z362" s="95">
        <f t="shared" si="49"/>
        <v>76320.56063117391</v>
      </c>
      <c r="AA362" s="62">
        <v>33.1</v>
      </c>
      <c r="AB362" s="96">
        <f>IF($AA362&gt;$G$20,IF('Silo Levels'!$L$16="Pumping",((PI()*((($C$19+$G$20)-$AA362)*($O$20/($O$19/2)))^2*((($O$20+$G$20)-$AA362))/3)*$AB$29)+(((PI()*((($C$19+$G$20)-$AA362)*($O$20/($O$19/2)))^2*(((($C$19+$G$20)-$AA362)*($O$20/($O$19/2)))*$AZ$9))/3)*$AB$29),(((PI()*((($C$19+$G$20)-$AA362)*($O$20/($O$19/2)))^2*((($O$20+$G$20)-$AA362)/3))*$AB$29)-((PI()*((($C$19+$G$20)-$AA362)*($O$20/($O$19/2)))^2*(((($C$19+$G$20)-$AA362)*($O$20/($O$19/2)))*$AZ$9)/3)*$AB$29))),IF('Silo Levels'!$L$16="Pumping",(($D$18*$AB$29)+((PI()*(($C$21/2)^2)*($G$20-$AA362))*$AB$29))+((($D$18+$H$18)/3)*$BF$9)+(((PI()*($C$21/2)^2*(($C$21/2)*$AZ$9))/3)*$AB$29),(($D$18*$AB$29)+((PI()*(($C$21/2)^2)*($G$20-$AA362))*$AB$29))+((($D$18+$H$18)/3)*$BF$9)-(((PI()*($C$21/2)^2*(($C$21/2)*$AZ$9))/3)*$AB$29)))</f>
        <v>72510.354906622699</v>
      </c>
      <c r="AC362" s="73">
        <v>33.1</v>
      </c>
      <c r="AD362" s="95">
        <f t="shared" si="51"/>
        <v>75884.186007609664</v>
      </c>
      <c r="AE362" s="62">
        <v>33.1</v>
      </c>
      <c r="AF362" s="96">
        <f>IF($AE362&gt;$G$20,IF('Silo Levels'!$L$17="Pumping",((PI()*((($C$19+$G$20)-$AE362)*($O$20/($O$19/2)))^2*((($O$20+$G$20)-$AE362))/3)*$AF$29)+(((PI()*((($C$19+$G$20)-$AE362)*($O$20/($O$19/2)))^2*(((($C$19+$G$20)-$AE362)*($O$20/($O$19/2)))*$AZ$10))/3)*$AF$29),(((PI()*((($C$19+$G$20)-$AE362)*($O$20/($O$19/2)))^2*((($O$20+$G$20)-$AE362)/3))*$AF$29)-((PI()*((($C$19+$G$20)-$AE362)*($O$20/($O$19/2)))^2*(((($C$19+$G$20)-$AE362)*($O$20/($O$19/2)))*$AZ$10)/3)*$AF$29))),IF('Silo Levels'!$L$17="Pumping",(($D$18*$AF$29)+((PI()*(($C$21/2)^2)*($G$20-$AE362))*$AF$29))+((($D$18+$H$18)/3)*$BF$10)+(((PI()*($C$21/2)^2*(($C$21/2)*$AZ$10))/3)*$AF$29),(($D$18*$AF$29)+((PI()*(($C$21/2)^2)*($G$20-$AE362))*$AF$29))+((($D$18+$H$18)/3)*$BF$10)-(((PI()*($C$21/2)^2*(($C$21/2)*$AZ$10))/3)*$AF$29)))</f>
        <v>72096.051562583802</v>
      </c>
      <c r="AG362" s="73">
        <v>33.1</v>
      </c>
      <c r="AH362" s="95">
        <f t="shared" si="50"/>
        <v>76225.407949565066</v>
      </c>
      <c r="AI362" s="62">
        <v>33.1</v>
      </c>
      <c r="AJ362" s="96">
        <f>IF($AI362&gt;$G$20,IF('Silo Levels'!$L$18="Pumping",((PI()*((($C$19+$G$20)-$AI362)*($O$20/($O$19/2)))^2*((($O$20+$G$20)-$AI362))/3)*$AJ$29)+(((PI()*((($C$19+$G$20)-$AI362)*($O$20/($O$19/2)))^2*(((($C$19+$G$20)-$AI362)*($O$20/($O$19/2)))*$AZ$11))/3)*$AJ$29),(((PI()*((($C$19+$G$20)-$AI362)*($O$20/($O$19/2)))^2*((($O$20+$G$20)-$AI362)/3))*$AJ$29)-((PI()*((($C$19+$G$20)-$AI362)*($O$20/($O$19/2)))^2*(((($C$19+$G$20)-$AI362)*($O$20/($O$19/2)))*$AZ$11)/3)*$AJ$29))),IF('Silo Levels'!$L$18="Pumping",(($D$18*$AJ$29)+((PI()*(($C$21/2)^2)*($G$20-$AI362))*$AJ$29))+((($D$18+$H$18)/3)*$BF$11)+(((PI()*($C$21/2)^2*(($C$21/2)*$AZ$11))/3)*$AJ$29),(($D$18*$AJ$29)+((PI()*(($C$21/2)^2)*($G$20-$AI362))*$AJ$29))+((($D$18+$H$18)/3)*$BF$11)-(((PI()*($C$21/2)^2*(($C$21/2)*$AZ$11))/3)*$AJ$29)))</f>
        <v>72420.014927952958</v>
      </c>
    </row>
    <row r="363" spans="1:36" x14ac:dyDescent="0.3">
      <c r="A363" s="48">
        <v>33.200000000000003</v>
      </c>
      <c r="B363" s="92">
        <f t="shared" si="52"/>
        <v>5351.5264668407553</v>
      </c>
      <c r="C363" s="66">
        <v>33.200000000000003</v>
      </c>
      <c r="D363" s="67">
        <f>IF($C363&gt;$G$6,IF('Silo Levels'!$L$10="Pumping",((PI()*((($C$5+$G$6)-$C363)*($O$6/($O$5/2)))^2*((($O$6+$G$6)-$C363))/3)*$D$29)+(((PI()*((($C$5+$G$6)-$C363)*($O$6/($O$5/2)))^2*(((($C$5+$G$6)-$C363)*($O$6/($O$5/2)))*$AZ$3))/3)*$D$29),(((PI()*((($C$5+$G$6)-$C363)*($O$6/($O$5/2)))^2*((($O$6+$G$6)-$C363)/3))*$D$29)-((PI()*((($C$5+$G$6)-$C363)*($O$6/($O$5/2)))^2*(((($C$5+$G$6)-$C363)*($O$6/($O$5/2)))*$AZ$3)/3)*$D$29))),IF('Silo Levels'!$L$10="Pumping",(($D$4*$D$29)+((PI()*(($C$7/2)^2)*(G$6-$C363))*$D$29))+((($D$4+$H$4)/3)*$BG$3)+(((PI()*($C$7/2)^2*(($C$7/2)*$AZ$3))/3)*$D$29),(($D$4*$D$29)+((PI()*(($C$7/2)^2)*($G$6-$C363))*$D$29))+((($D$4+$H$4)/3)*$BG$3)-(((PI()*($C$7/2)^2*(($C$7/2)*$AZ$3))/3)*$D$29)))</f>
        <v>3602.7896717266603</v>
      </c>
      <c r="E363" s="73">
        <v>33.200000000000003</v>
      </c>
      <c r="F363" s="92">
        <f t="shared" si="53"/>
        <v>4665.4333300663002</v>
      </c>
      <c r="G363" s="66">
        <v>33.200000000000003</v>
      </c>
      <c r="H363" s="67">
        <f>IF($G363&gt;$G$6,IF('Silo Levels'!$L$11="Pumping",((PI()*((($C$5+$G$6)-$G363)*($O$6/($O$5/2)))^2*((($O$6+$G$6)-$G363))/3)*$H$29)+(((PI()*((($C$5+$G$6)-$G363)*($O$6/($O$5/2)))^2*(((($C$5+$G$6)-$G363)*($O$6/($O$5/2)))*$AZ$4))/3)*$H$29),(((PI()*((($C$5+$G$6)-$G363)*($O$6/($O$5/2)))^2*((($O$6+$G$6)-$G363)/3))*$H$29)-((PI()*((($C$5+$G$6)-$G363)*($O$6/($O$5/2)))^2*(((($C$5+$G$6)-$G363)*($O$6/($O$5/2)))*$AZ$4)/3)*$H$29))),IF('Silo Levels'!$L$11="Pumping",(($D$4*$H$29)+((PI()*(($C$7/2)^2)*(G$6-$G363))*$H$29))+((($D$4+$H$4)/3)*$BG$4)+(((PI()*($C$7/2)^2*(($C$7/2)*$AZ$4))/3)*$H$29),(($D$4*$H$29)+((PI()*(($C$7/2)^2)*($G$6-$G363))*$H$29))+((($D$4+$H$4)/3)*$BG$4)-(((PI()*($C$7/2)^2*(($C$7/2)*$AZ$4))/3)*$H$29)))</f>
        <v>3140.893559966833</v>
      </c>
      <c r="I363" s="73">
        <v>33.200000000000003</v>
      </c>
      <c r="J363" s="95">
        <f t="shared" si="45"/>
        <v>139697.65446504534</v>
      </c>
      <c r="K363" s="62">
        <v>33.200000000000003</v>
      </c>
      <c r="L363" s="96">
        <f>IF($K363&gt;$G$13,IF('Silo Levels'!$L$12="Pumping",((PI()*((($C$12+$G$13)-$K363)*($O$13/($O$12/2)))^2*((($O$13+$G$13)-$K363))/3)*$L$29)+(((PI()*((($C$12+$G$13)-$K363)*($O$13/($O$12/2)))^2*(((($C$12+$G$13)-$K363)*($O$13/($O$12/2)))*$AZ$5))/3)*$L$29),(((PI()*((($C$12+$G$13)-$K363)*($O$13/($O$12/2)))^2*((($O$13+$G$13)-$K363)/3))*$L$29)-((PI()*((($C$12+$G$13)-$K363)*($O$13/($O$12/2)))^2*(((($C$12+$G$13)-$K363)*($O$13/($O$12/2)))*$AZ$5)/3)*$L$29))),IF('Silo Levels'!$L$12="Pumping",(($D$11*$L$29)+((PI()*(($C$14/2)^2)*($G$13-$K363))*$L$29))+((($D$11+$H$11)/3)*$BF$5)+(((PI()*($C$14/2)^2*(($C$14/2)*$AZ$5))/3)*$L$29),(($D$11*$L$29)+((PI()*(($C$14/2)^2)*($G$13-$K363))*$L$29))+((($D$11+$H$11)/3)*$BF$5)-(((PI()*($C$14/2)^2*(($C$14/2)*$AZ$5))/3)*$L$29)))</f>
        <v>125499.64778544589</v>
      </c>
      <c r="M363" s="73">
        <v>33.200000000000003</v>
      </c>
      <c r="N363" s="95">
        <f t="shared" si="46"/>
        <v>81347.597052940633</v>
      </c>
      <c r="O363" s="62">
        <v>33.200000000000003</v>
      </c>
      <c r="P363" s="96">
        <f>IF($O363&gt;$G$20,IF('Silo Levels'!$L$13="Pumping",((PI()*((($C$19+$G$20)-$O363)*($O$20/($O$19/2)))^2*((($O$20+$G$20)-$O363))/3)*$P$29)+(((PI()*((($C$19+$G$20)-$O363)*($O$20/($O$19/2)))^2*(((($C$19+$G$20)-$O363)*($O$20/($O$19/2)))*$AZ$6))/3)*$P$29),(((PI()*((($C$19+$G$20)-$O363)*($O$20/($O$19/2)))^2*((($O$20+$G$20)-$O363)/3))*$P$29)-((PI()*((($C$19+$G$20)-$O363)*($O$20/($O$19/2)))^2*(((($C$19+$G$20)-$O363)*($O$20/($O$19/2)))*$AZ$6)/3)*$P$29))),IF('Silo Levels'!$L$13="Pumping",(($D$18*$P$29)+((PI()*(($C$21/2)^2)*($G$20-$O363))*$P$29))+((($D$18+$H$18)/3)*$BF$6)+(((PI()*($C$21/2)^2*(($C$21/2)*$AZ$6))/3)*$P$29),(($D$18*$P$29)+((PI()*(($C$21/2)^2)*($G$20-$O363))*$P$29))+((($D$18+$H$18)/3)*$BF$6)-(((PI()*($C$21/2)^2*(($C$21/2)*$AZ$6))/3)*$P$29)))</f>
        <v>77262.395720915869</v>
      </c>
      <c r="Q363" s="73">
        <v>33.200000000000003</v>
      </c>
      <c r="R363" s="95">
        <f t="shared" si="47"/>
        <v>79161.386674474605</v>
      </c>
      <c r="S363" s="62">
        <v>33.200000000000003</v>
      </c>
      <c r="T363" s="96">
        <f>IF($S363&gt;$G$20,IF('Silo Levels'!$L$14="Pumping",((PI()*((($C$19+$G$20)-$S363)*($O$20/($O$19/2)))^2*((($O$20+$G$20)-$S363))/3)*$T$29)+(((PI()*((($C$19+$G$20)-$S363)*($O$20/($O$19/2)))^2*(((($C$19+$G$20)-$S363)*($O$20/($O$19/2)))*$AZ$7))/3)*$T$29),(((PI()*((($C$19+$G$20)-$S363)*($O$20/($O$19/2)))^2*((($O$20+$G$20)-$S363)/3))*$T$29)-((PI()*((($C$19+$G$20)-$S363)*($O$20/($O$19/2)))^2*(((($C$19+$G$20)-$S363)*($O$20/($O$19/2)))*$AZ$7)/3)*$T$29))),IF('Silo Levels'!$L$14="Pumping",(($D$18*$T$29)+((PI()*(($C$21/2)^2)*($G$20-$S363))*$T$29))+((($D$18+$H$18)/3)*$BF$7)+(((PI()*($C$21/2)^2*(($C$21/2)*$AZ$7))/3)*$T$29),(($D$18*$T$29)+((PI()*(($C$21/2)^2)*($G$20-$S363))*$T$29))+((($D$18+$H$18)/3)*$BF$7)-(((PI()*($C$21/2)^2*(($C$21/2)*$AZ$7))/3)*$T$29)))</f>
        <v>75187.325203345739</v>
      </c>
      <c r="U363" s="73">
        <v>33.200000000000003</v>
      </c>
      <c r="V363" s="95">
        <f t="shared" si="48"/>
        <v>77142.499547532672</v>
      </c>
      <c r="W363" s="62">
        <v>33.200000000000003</v>
      </c>
      <c r="X363" s="96">
        <f>IF($W363&gt;$G$20,IF('Silo Levels'!$L$15="Pumping",((PI()*((($C$19+$G$20)-$W363)*($O$20/($O$19/2)))^2*((($O$20+$G$20)-$W363))/3)*$X$29)+(((PI()*((($C$19+$G$20)-$W363)*($O$20/($O$19/2)))^2*(((($C$19+$G$20)-$W363)*($O$20/($O$19/2)))*$AZ$8))/3)*$X$29),(((PI()*((($C$19+$G$20)-$W363)*($O$20/($O$19/2)))^2*((($O$20+$G$20)-$W363)/3))*$X$29)-((PI()*((($C$19+$G$20)-$W363)*($O$20/($O$19/2)))^2*(((($C$19+$G$20)-$W363)*($O$20/($O$19/2)))*$AZ$8)/3)*$X$29))),IF('Silo Levels'!$L$15="Pumping",(($D$18*$X$29)+((PI()*(($C$21/2)^2)*($G$20-$W363))*$X$29))+((($D$18+$H$18)/3)*$BF$8)+(((PI()*($C$21/2)^2*(($C$21/2)*$AZ$8))/3)*$X$29),(($D$18*$X$29)+((PI()*(($C$21/2)^2)*($G$20-$W363))*$X$29))+((($D$18+$H$18)/3)*$BF$8)-(((PI()*($C$21/2)^2*(($C$21/2)*$AZ$8))/3)*$X$29)))</f>
        <v>73271.071764663167</v>
      </c>
      <c r="Y363" s="73">
        <v>33.200000000000003</v>
      </c>
      <c r="Z363" s="95">
        <f t="shared" si="49"/>
        <v>75938.212460905343</v>
      </c>
      <c r="AA363" s="62">
        <v>33.200000000000003</v>
      </c>
      <c r="AB363" s="96">
        <f>IF($AA363&gt;$G$20,IF('Silo Levels'!$L$16="Pumping",((PI()*((($C$19+$G$20)-$AA363)*($O$20/($O$19/2)))^2*((($O$20+$G$20)-$AA363))/3)*$AB$29)+(((PI()*((($C$19+$G$20)-$AA363)*($O$20/($O$19/2)))^2*(((($C$19+$G$20)-$AA363)*($O$20/($O$19/2)))*$AZ$9))/3)*$AB$29),(((PI()*((($C$19+$G$20)-$AA363)*($O$20/($O$19/2)))^2*((($O$20+$G$20)-$AA363)/3))*$AB$29)-((PI()*((($C$19+$G$20)-$AA363)*($O$20/($O$19/2)))^2*(((($C$19+$G$20)-$AA363)*($O$20/($O$19/2)))*$AZ$9)/3)*$AB$29))),IF('Silo Levels'!$L$16="Pumping",(($D$18*$AB$29)+((PI()*(($C$21/2)^2)*($G$20-$AA363))*$AB$29))+((($D$18+$H$18)/3)*$BF$9)+(((PI()*($C$21/2)^2*(($C$21/2)*$AZ$9))/3)*$AB$29),(($D$18*$AB$29)+((PI()*(($C$21/2)^2)*($G$20-$AA363))*$AB$29))+((($D$18+$H$18)/3)*$BF$9)-(((PI()*($C$21/2)^2*(($C$21/2)*$AZ$9))/3)*$AB$29)))</f>
        <v>72128.006736354131</v>
      </c>
      <c r="AC363" s="73">
        <v>33.200000000000003</v>
      </c>
      <c r="AD363" s="95">
        <f t="shared" si="51"/>
        <v>75504.052655634936</v>
      </c>
      <c r="AE363" s="62">
        <v>33.200000000000003</v>
      </c>
      <c r="AF363" s="96">
        <f>IF($AE363&gt;$G$20,IF('Silo Levels'!$L$17="Pumping",((PI()*((($C$19+$G$20)-$AE363)*($O$20/($O$19/2)))^2*((($O$20+$G$20)-$AE363))/3)*$AF$29)+(((PI()*((($C$19+$G$20)-$AE363)*($O$20/($O$19/2)))^2*(((($C$19+$G$20)-$AE363)*($O$20/($O$19/2)))*$AZ$10))/3)*$AF$29),(((PI()*((($C$19+$G$20)-$AE363)*($O$20/($O$19/2)))^2*((($O$20+$G$20)-$AE363)/3))*$AF$29)-((PI()*((($C$19+$G$20)-$AE363)*($O$20/($O$19/2)))^2*(((($C$19+$G$20)-$AE363)*($O$20/($O$19/2)))*$AZ$10)/3)*$AF$29))),IF('Silo Levels'!$L$17="Pumping",(($D$18*$AF$29)+((PI()*(($C$21/2)^2)*($G$20-$AE363))*$AF$29))+((($D$18+$H$18)/3)*$BF$10)+(((PI()*($C$21/2)^2*(($C$21/2)*$AZ$10))/3)*$AF$29),(($D$18*$AF$29)+((PI()*(($C$21/2)^2)*($G$20-$AE363))*$AF$29))+((($D$18+$H$18)/3)*$BF$10)-(((PI()*($C$21/2)^2*(($C$21/2)*$AZ$10))/3)*$AF$29)))</f>
        <v>71715.918210609074</v>
      </c>
      <c r="AG363" s="73">
        <v>33.200000000000003</v>
      </c>
      <c r="AH363" s="95">
        <f t="shared" si="50"/>
        <v>75843.542726490414</v>
      </c>
      <c r="AI363" s="62">
        <v>33.200000000000003</v>
      </c>
      <c r="AJ363" s="96">
        <f>IF($AI363&gt;$G$20,IF('Silo Levels'!$L$18="Pumping",((PI()*((($C$19+$G$20)-$AI363)*($O$20/($O$19/2)))^2*((($O$20+$G$20)-$AI363))/3)*$AJ$29)+(((PI()*((($C$19+$G$20)-$AI363)*($O$20/($O$19/2)))^2*(((($C$19+$G$20)-$AI363)*($O$20/($O$19/2)))*$AZ$11))/3)*$AJ$29),(((PI()*((($C$19+$G$20)-$AI363)*($O$20/($O$19/2)))^2*((($O$20+$G$20)-$AI363)/3))*$AJ$29)-((PI()*((($C$19+$G$20)-$AI363)*($O$20/($O$19/2)))^2*(((($C$19+$G$20)-$AI363)*($O$20/($O$19/2)))*$AZ$11)/3)*$AJ$29))),IF('Silo Levels'!$L$18="Pumping",(($D$18*$AJ$29)+((PI()*(($C$21/2)^2)*($G$20-$AI363))*$AJ$29))+((($D$18+$H$18)/3)*$BF$11)+(((PI()*($C$21/2)^2*(($C$21/2)*$AZ$11))/3)*$AJ$29),(($D$18*$AJ$29)+((PI()*(($C$21/2)^2)*($G$20-$AI363))*$AJ$29))+((($D$18+$H$18)/3)*$BF$11)-(((PI()*($C$21/2)^2*(($C$21/2)*$AZ$11))/3)*$AJ$29)))</f>
        <v>72038.149704878306</v>
      </c>
    </row>
    <row r="364" spans="1:36" x14ac:dyDescent="0.3">
      <c r="A364" s="48">
        <v>33.299999999999997</v>
      </c>
      <c r="B364" s="92">
        <f t="shared" si="52"/>
        <v>5034.3715885246793</v>
      </c>
      <c r="C364" s="66">
        <v>33.299999999999997</v>
      </c>
      <c r="D364" s="67">
        <f>IF($C364&gt;$G$6,IF('Silo Levels'!$L$10="Pumping",((PI()*((($C$5+$G$6)-$C364)*($O$6/($O$5/2)))^2*((($O$6+$G$6)-$C364))/3)*$D$29)+(((PI()*((($C$5+$G$6)-$C364)*($O$6/($O$5/2)))^2*(((($C$5+$G$6)-$C364)*($O$6/($O$5/2)))*$AZ$3))/3)*$D$29),(((PI()*((($C$5+$G$6)-$C364)*($O$6/($O$5/2)))^2*((($O$6+$G$6)-$C364)/3))*$D$29)-((PI()*((($C$5+$G$6)-$C364)*($O$6/($O$5/2)))^2*(((($C$5+$G$6)-$C364)*($O$6/($O$5/2)))*$AZ$3)/3)*$D$29))),IF('Silo Levels'!$L$10="Pumping",(($D$4*$D$29)+((PI()*(($C$7/2)^2)*(G$6-$C364))*$D$29))+((($D$4+$H$4)/3)*$BG$3)+(((PI()*($C$7/2)^2*(($C$7/2)*$AZ$3))/3)*$D$29),(($D$4*$D$29)+((PI()*(($C$7/2)^2)*($G$6-$C364))*$D$29))+((($D$4+$H$4)/3)*$BG$3)-(((PI()*($C$7/2)^2*(($C$7/2)*$AZ$3))/3)*$D$29)))</f>
        <v>3392.6696545770938</v>
      </c>
      <c r="E364" s="73">
        <v>33.299999999999997</v>
      </c>
      <c r="F364" s="92">
        <f t="shared" si="53"/>
        <v>4388.9393335856184</v>
      </c>
      <c r="G364" s="66">
        <v>33.299999999999997</v>
      </c>
      <c r="H364" s="67">
        <f>IF($G364&gt;$G$6,IF('Silo Levels'!$L$11="Pumping",((PI()*((($C$5+$G$6)-$G364)*($O$6/($O$5/2)))^2*((($O$6+$G$6)-$G364))/3)*$H$29)+(((PI()*((($C$5+$G$6)-$G364)*($O$6/($O$5/2)))^2*(((($C$5+$G$6)-$G364)*($O$6/($O$5/2)))*$AZ$4))/3)*$H$29),(((PI()*((($C$5+$G$6)-$G364)*($O$6/($O$5/2)))^2*((($O$6+$G$6)-$G364)/3))*$H$29)-((PI()*((($C$5+$G$6)-$G364)*($O$6/($O$5/2)))^2*(((($C$5+$G$6)-$G364)*($O$6/($O$5/2)))*$AZ$4)/3)*$H$29))),IF('Silo Levels'!$L$11="Pumping",(($D$4*$H$29)+((PI()*(($C$7/2)^2)*(G$6-$G364))*$H$29))+((($D$4+$H$4)/3)*$BG$4)+(((PI()*($C$7/2)^2*(($C$7/2)*$AZ$4))/3)*$H$29),(($D$4*$H$29)+((PI()*(($C$7/2)^2)*($G$6-$G364))*$H$29))+((($D$4+$H$4)/3)*$BG$4)-(((PI()*($C$7/2)^2*(($C$7/2)*$AZ$4))/3)*$H$29)))</f>
        <v>2957.7120065543904</v>
      </c>
      <c r="I364" s="73">
        <v>33.299999999999997</v>
      </c>
      <c r="J364" s="95">
        <f t="shared" si="45"/>
        <v>138778.6896314144</v>
      </c>
      <c r="K364" s="62">
        <v>33.299999999999997</v>
      </c>
      <c r="L364" s="96">
        <f>IF($K364&gt;$G$13,IF('Silo Levels'!$L$12="Pumping",((PI()*((($C$12+$G$13)-$K364)*($O$13/($O$12/2)))^2*((($O$13+$G$13)-$K364))/3)*$L$29)+(((PI()*((($C$12+$G$13)-$K364)*($O$13/($O$12/2)))^2*(((($C$12+$G$13)-$K364)*($O$13/($O$12/2)))*$AZ$5))/3)*$L$29),(((PI()*((($C$12+$G$13)-$K364)*($O$13/($O$12/2)))^2*((($O$13+$G$13)-$K364)/3))*$L$29)-((PI()*((($C$12+$G$13)-$K364)*($O$13/($O$12/2)))^2*(((($C$12+$G$13)-$K364)*($O$13/($O$12/2)))*$AZ$5)/3)*$L$29))),IF('Silo Levels'!$L$12="Pumping",(($D$11*$L$29)+((PI()*(($C$14/2)^2)*($G$13-$K364))*$L$29))+((($D$11+$H$11)/3)*$BF$5)+(((PI()*($C$14/2)^2*(($C$14/2)*$AZ$5))/3)*$L$29),(($D$11*$L$29)+((PI()*(($C$14/2)^2)*($G$13-$K364))*$L$29))+((($D$11+$H$11)/3)*$BF$5)-(((PI()*($C$14/2)^2*(($C$14/2)*$AZ$5))/3)*$L$29)))</f>
        <v>124580.68295181495</v>
      </c>
      <c r="M364" s="73">
        <v>33.299999999999997</v>
      </c>
      <c r="N364" s="95">
        <f t="shared" si="46"/>
        <v>80937.653504639908</v>
      </c>
      <c r="O364" s="62">
        <v>33.299999999999997</v>
      </c>
      <c r="P364" s="96">
        <f>IF($O364&gt;$G$20,IF('Silo Levels'!$L$13="Pumping",((PI()*((($C$19+$G$20)-$O364)*($O$20/($O$19/2)))^2*((($O$20+$G$20)-$O364))/3)*$P$29)+(((PI()*((($C$19+$G$20)-$O364)*($O$20/($O$19/2)))^2*(((($C$19+$G$20)-$O364)*($O$20/($O$19/2)))*$AZ$6))/3)*$P$29),(((PI()*((($C$19+$G$20)-$O364)*($O$20/($O$19/2)))^2*((($O$20+$G$20)-$O364)/3))*$P$29)-((PI()*((($C$19+$G$20)-$O364)*($O$20/($O$19/2)))^2*(((($C$19+$G$20)-$O364)*($O$20/($O$19/2)))*$AZ$6)/3)*$P$29))),IF('Silo Levels'!$L$13="Pumping",(($D$18*$P$29)+((PI()*(($C$21/2)^2)*($G$20-$O364))*$P$29))+((($D$18+$H$18)/3)*$BF$6)+(((PI()*($C$21/2)^2*(($C$21/2)*$AZ$6))/3)*$P$29),(($D$18*$P$29)+((PI()*(($C$21/2)^2)*($G$20-$O364))*$P$29))+((($D$18+$H$18)/3)*$BF$6)-(((PI()*($C$21/2)^2*(($C$21/2)*$AZ$6))/3)*$P$29)))</f>
        <v>76852.452172615143</v>
      </c>
      <c r="Q364" s="73">
        <v>33.299999999999997</v>
      </c>
      <c r="R364" s="95">
        <f t="shared" si="47"/>
        <v>78762.595836953682</v>
      </c>
      <c r="S364" s="62">
        <v>33.299999999999997</v>
      </c>
      <c r="T364" s="96">
        <f>IF($S364&gt;$G$20,IF('Silo Levels'!$L$14="Pumping",((PI()*((($C$19+$G$20)-$S364)*($O$20/($O$19/2)))^2*((($O$20+$G$20)-$S364))/3)*$T$29)+(((PI()*((($C$19+$G$20)-$S364)*($O$20/($O$19/2)))^2*(((($C$19+$G$20)-$S364)*($O$20/($O$19/2)))*$AZ$7))/3)*$T$29),(((PI()*((($C$19+$G$20)-$S364)*($O$20/($O$19/2)))^2*((($O$20+$G$20)-$S364)/3))*$T$29)-((PI()*((($C$19+$G$20)-$S364)*($O$20/($O$19/2)))^2*(((($C$19+$G$20)-$S364)*($O$20/($O$19/2)))*$AZ$7)/3)*$T$29))),IF('Silo Levels'!$L$14="Pumping",(($D$18*$T$29)+((PI()*(($C$21/2)^2)*($G$20-$S364))*$T$29))+((($D$18+$H$18)/3)*$BF$7)+(((PI()*($C$21/2)^2*(($C$21/2)*$AZ$7))/3)*$T$29),(($D$18*$T$29)+((PI()*(($C$21/2)^2)*($G$20-$S364))*$T$29))+((($D$18+$H$18)/3)*$BF$7)-(((PI()*($C$21/2)^2*(($C$21/2)*$AZ$7))/3)*$T$29)))</f>
        <v>74788.534365824817</v>
      </c>
      <c r="U364" s="73">
        <v>33.299999999999997</v>
      </c>
      <c r="V364" s="95">
        <f t="shared" si="48"/>
        <v>76754.007839704675</v>
      </c>
      <c r="W364" s="62">
        <v>33.299999999999997</v>
      </c>
      <c r="X364" s="96">
        <f>IF($W364&gt;$G$20,IF('Silo Levels'!$L$15="Pumping",((PI()*((($C$19+$G$20)-$W364)*($O$20/($O$19/2)))^2*((($O$20+$G$20)-$W364))/3)*$X$29)+(((PI()*((($C$19+$G$20)-$W364)*($O$20/($O$19/2)))^2*(((($C$19+$G$20)-$W364)*($O$20/($O$19/2)))*$AZ$8))/3)*$X$29),(((PI()*((($C$19+$G$20)-$W364)*($O$20/($O$19/2)))^2*((($O$20+$G$20)-$W364)/3))*$X$29)-((PI()*((($C$19+$G$20)-$W364)*($O$20/($O$19/2)))^2*(((($C$19+$G$20)-$W364)*($O$20/($O$19/2)))*$AZ$8)/3)*$X$29))),IF('Silo Levels'!$L$15="Pumping",(($D$18*$X$29)+((PI()*(($C$21/2)^2)*($G$20-$W364))*$X$29))+((($D$18+$H$18)/3)*$BF$8)+(((PI()*($C$21/2)^2*(($C$21/2)*$AZ$8))/3)*$X$29),(($D$18*$X$29)+((PI()*(($C$21/2)^2)*($G$20-$W364))*$X$29))+((($D$18+$H$18)/3)*$BF$8)-(((PI()*($C$21/2)^2*(($C$21/2)*$AZ$8))/3)*$X$29)))</f>
        <v>72882.58005683517</v>
      </c>
      <c r="Y364" s="73">
        <v>33.299999999999997</v>
      </c>
      <c r="Z364" s="95">
        <f t="shared" si="49"/>
        <v>75555.864290636804</v>
      </c>
      <c r="AA364" s="62">
        <v>33.299999999999997</v>
      </c>
      <c r="AB364" s="96">
        <f>IF($AA364&gt;$G$20,IF('Silo Levels'!$L$16="Pumping",((PI()*((($C$19+$G$20)-$AA364)*($O$20/($O$19/2)))^2*((($O$20+$G$20)-$AA364))/3)*$AB$29)+(((PI()*((($C$19+$G$20)-$AA364)*($O$20/($O$19/2)))^2*(((($C$19+$G$20)-$AA364)*($O$20/($O$19/2)))*$AZ$9))/3)*$AB$29),(((PI()*((($C$19+$G$20)-$AA364)*($O$20/($O$19/2)))^2*((($O$20+$G$20)-$AA364)/3))*$AB$29)-((PI()*((($C$19+$G$20)-$AA364)*($O$20/($O$19/2)))^2*(((($C$19+$G$20)-$AA364)*($O$20/($O$19/2)))*$AZ$9)/3)*$AB$29))),IF('Silo Levels'!$L$16="Pumping",(($D$18*$AB$29)+((PI()*(($C$21/2)^2)*($G$20-$AA364))*$AB$29))+((($D$18+$H$18)/3)*$BF$9)+(((PI()*($C$21/2)^2*(($C$21/2)*$AZ$9))/3)*$AB$29),(($D$18*$AB$29)+((PI()*(($C$21/2)^2)*($G$20-$AA364))*$AB$29))+((($D$18+$H$18)/3)*$BF$9)-(((PI()*($C$21/2)^2*(($C$21/2)*$AZ$9))/3)*$AB$29)))</f>
        <v>71745.658566085593</v>
      </c>
      <c r="AC364" s="73">
        <v>33.299999999999997</v>
      </c>
      <c r="AD364" s="95">
        <f t="shared" si="51"/>
        <v>75123.919303660237</v>
      </c>
      <c r="AE364" s="62">
        <v>33.299999999999997</v>
      </c>
      <c r="AF364" s="96">
        <f>IF($AE364&gt;$G$20,IF('Silo Levels'!$L$17="Pumping",((PI()*((($C$19+$G$20)-$AE364)*($O$20/($O$19/2)))^2*((($O$20+$G$20)-$AE364))/3)*$AF$29)+(((PI()*((($C$19+$G$20)-$AE364)*($O$20/($O$19/2)))^2*(((($C$19+$G$20)-$AE364)*($O$20/($O$19/2)))*$AZ$10))/3)*$AF$29),(((PI()*((($C$19+$G$20)-$AE364)*($O$20/($O$19/2)))^2*((($O$20+$G$20)-$AE364)/3))*$AF$29)-((PI()*((($C$19+$G$20)-$AE364)*($O$20/($O$19/2)))^2*(((($C$19+$G$20)-$AE364)*($O$20/($O$19/2)))*$AZ$10)/3)*$AF$29))),IF('Silo Levels'!$L$17="Pumping",(($D$18*$AF$29)+((PI()*(($C$21/2)^2)*($G$20-$AE364))*$AF$29))+((($D$18+$H$18)/3)*$BF$10)+(((PI()*($C$21/2)^2*(($C$21/2)*$AZ$10))/3)*$AF$29),(($D$18*$AF$29)+((PI()*(($C$21/2)^2)*($G$20-$AE364))*$AF$29))+((($D$18+$H$18)/3)*$BF$10)-(((PI()*($C$21/2)^2*(($C$21/2)*$AZ$10))/3)*$AF$29)))</f>
        <v>71335.784858634375</v>
      </c>
      <c r="AG364" s="73">
        <v>33.299999999999997</v>
      </c>
      <c r="AH364" s="95">
        <f t="shared" si="50"/>
        <v>75461.677503415762</v>
      </c>
      <c r="AI364" s="62">
        <v>33.299999999999997</v>
      </c>
      <c r="AJ364" s="96">
        <f>IF($AI364&gt;$G$20,IF('Silo Levels'!$L$18="Pumping",((PI()*((($C$19+$G$20)-$AI364)*($O$20/($O$19/2)))^2*((($O$20+$G$20)-$AI364))/3)*$AJ$29)+(((PI()*((($C$19+$G$20)-$AI364)*($O$20/($O$19/2)))^2*(((($C$19+$G$20)-$AI364)*($O$20/($O$19/2)))*$AZ$11))/3)*$AJ$29),(((PI()*((($C$19+$G$20)-$AI364)*($O$20/($O$19/2)))^2*((($O$20+$G$20)-$AI364)/3))*$AJ$29)-((PI()*((($C$19+$G$20)-$AI364)*($O$20/($O$19/2)))^2*(((($C$19+$G$20)-$AI364)*($O$20/($O$19/2)))*$AZ$11)/3)*$AJ$29))),IF('Silo Levels'!$L$18="Pumping",(($D$18*$AJ$29)+((PI()*(($C$21/2)^2)*($G$20-$AI364))*$AJ$29))+((($D$18+$H$18)/3)*$BF$11)+(((PI()*($C$21/2)^2*(($C$21/2)*$AZ$11))/3)*$AJ$29),(($D$18*$AJ$29)+((PI()*(($C$21/2)^2)*($G$20-$AI364))*$AJ$29))+((($D$18+$H$18)/3)*$BF$11)-(((PI()*($C$21/2)^2*(($C$21/2)*$AZ$11))/3)*$AJ$29)))</f>
        <v>71656.284481803654</v>
      </c>
    </row>
    <row r="365" spans="1:36" x14ac:dyDescent="0.3">
      <c r="A365" s="48">
        <v>33.4</v>
      </c>
      <c r="B365" s="92">
        <f t="shared" si="52"/>
        <v>4729.9873029373721</v>
      </c>
      <c r="C365" s="66">
        <v>33.4</v>
      </c>
      <c r="D365" s="67">
        <f>IF($C365&gt;$G$6,IF('Silo Levels'!$L$10="Pumping",((PI()*((($C$5+$G$6)-$C365)*($O$6/($O$5/2)))^2*((($O$6+$G$6)-$C365))/3)*$D$29)+(((PI()*((($C$5+$G$6)-$C365)*($O$6/($O$5/2)))^2*(((($C$5+$G$6)-$C365)*($O$6/($O$5/2)))*$AZ$3))/3)*$D$29),(((PI()*((($C$5+$G$6)-$C365)*($O$6/($O$5/2)))^2*((($O$6+$G$6)-$C365)/3))*$D$29)-((PI()*((($C$5+$G$6)-$C365)*($O$6/($O$5/2)))^2*(((($C$5+$G$6)-$C365)*($O$6/($O$5/2)))*$AZ$3)/3)*$D$29))),IF('Silo Levels'!$L$10="Pumping",(($D$4*$D$29)+((PI()*(($C$7/2)^2)*(G$6-$C365))*$D$29))+((($D$4+$H$4)/3)*$BG$3)+(((PI()*($C$7/2)^2*(($C$7/2)*$AZ$3))/3)*$D$29),(($D$4*$D$29)+((PI()*(($C$7/2)^2)*($G$6-$C365))*$D$29))+((($D$4+$H$4)/3)*$BG$3)-(((PI()*($C$7/2)^2*(($C$7/2)*$AZ$3))/3)*$D$29)))</f>
        <v>3190.8611031288319</v>
      </c>
      <c r="E365" s="73">
        <v>33.4</v>
      </c>
      <c r="F365" s="92">
        <f t="shared" si="53"/>
        <v>4123.5786743556582</v>
      </c>
      <c r="G365" s="66">
        <v>33.4</v>
      </c>
      <c r="H365" s="67">
        <f>IF($G365&gt;$G$6,IF('Silo Levels'!$L$11="Pumping",((PI()*((($C$5+$G$6)-$G365)*($O$6/($O$5/2)))^2*((($O$6+$G$6)-$G365))/3)*$H$29)+(((PI()*((($C$5+$G$6)-$G365)*($O$6/($O$5/2)))^2*(((($C$5+$G$6)-$G365)*($O$6/($O$5/2)))*$AZ$4))/3)*$H$29),(((PI()*((($C$5+$G$6)-$G365)*($O$6/($O$5/2)))^2*((($O$6+$G$6)-$G365)/3))*$H$29)-((PI()*((($C$5+$G$6)-$G365)*($O$6/($O$5/2)))^2*(((($C$5+$G$6)-$G365)*($O$6/($O$5/2)))*$AZ$4)/3)*$H$29))),IF('Silo Levels'!$L$11="Pumping",(($D$4*$H$29)+((PI()*(($C$7/2)^2)*(G$6-$G365))*$H$29))+((($D$4+$H$4)/3)*$BG$4)+(((PI()*($C$7/2)^2*(($C$7/2)*$AZ$4))/3)*$H$29),(($D$4*$H$29)+((PI()*(($C$7/2)^2)*($G$6-$G365))*$H$29))+((($D$4+$H$4)/3)*$BG$4)-(((PI()*($C$7/2)^2*(($C$7/2)*$AZ$4))/3)*$H$29)))</f>
        <v>2781.7763463174438</v>
      </c>
      <c r="I365" s="73">
        <v>33.4</v>
      </c>
      <c r="J365" s="95">
        <f t="shared" si="45"/>
        <v>137859.72479778333</v>
      </c>
      <c r="K365" s="62">
        <v>33.4</v>
      </c>
      <c r="L365" s="96">
        <f>IF($K365&gt;$G$13,IF('Silo Levels'!$L$12="Pumping",((PI()*((($C$12+$G$13)-$K365)*($O$13/($O$12/2)))^2*((($O$13+$G$13)-$K365))/3)*$L$29)+(((PI()*((($C$12+$G$13)-$K365)*($O$13/($O$12/2)))^2*(((($C$12+$G$13)-$K365)*($O$13/($O$12/2)))*$AZ$5))/3)*$L$29),(((PI()*((($C$12+$G$13)-$K365)*($O$13/($O$12/2)))^2*((($O$13+$G$13)-$K365)/3))*$L$29)-((PI()*((($C$12+$G$13)-$K365)*($O$13/($O$12/2)))^2*(((($C$12+$G$13)-$K365)*($O$13/($O$12/2)))*$AZ$5)/3)*$L$29))),IF('Silo Levels'!$L$12="Pumping",(($D$11*$L$29)+((PI()*(($C$14/2)^2)*($G$13-$K365))*$L$29))+((($D$11+$H$11)/3)*$BF$5)+(((PI()*($C$14/2)^2*(($C$14/2)*$AZ$5))/3)*$L$29),(($D$11*$L$29)+((PI()*(($C$14/2)^2)*($G$13-$K365))*$L$29))+((($D$11+$H$11)/3)*$BF$5)-(((PI()*($C$14/2)^2*(($C$14/2)*$AZ$5))/3)*$L$29)))</f>
        <v>123661.71811818388</v>
      </c>
      <c r="M365" s="73">
        <v>33.4</v>
      </c>
      <c r="N365" s="95">
        <f t="shared" si="46"/>
        <v>80527.709956339153</v>
      </c>
      <c r="O365" s="62">
        <v>33.4</v>
      </c>
      <c r="P365" s="96">
        <f>IF($O365&gt;$G$20,IF('Silo Levels'!$L$13="Pumping",((PI()*((($C$19+$G$20)-$O365)*($O$20/($O$19/2)))^2*((($O$20+$G$20)-$O365))/3)*$P$29)+(((PI()*((($C$19+$G$20)-$O365)*($O$20/($O$19/2)))^2*(((($C$19+$G$20)-$O365)*($O$20/($O$19/2)))*$AZ$6))/3)*$P$29),(((PI()*((($C$19+$G$20)-$O365)*($O$20/($O$19/2)))^2*((($O$20+$G$20)-$O365)/3))*$P$29)-((PI()*((($C$19+$G$20)-$O365)*($O$20/($O$19/2)))^2*(((($C$19+$G$20)-$O365)*($O$20/($O$19/2)))*$AZ$6)/3)*$P$29))),IF('Silo Levels'!$L$13="Pumping",(($D$18*$P$29)+((PI()*(($C$21/2)^2)*($G$20-$O365))*$P$29))+((($D$18+$H$18)/3)*$BF$6)+(((PI()*($C$21/2)^2*(($C$21/2)*$AZ$6))/3)*$P$29),(($D$18*$P$29)+((PI()*(($C$21/2)^2)*($G$20-$O365))*$P$29))+((($D$18+$H$18)/3)*$BF$6)-(((PI()*($C$21/2)^2*(($C$21/2)*$AZ$6))/3)*$P$29)))</f>
        <v>76442.508624314389</v>
      </c>
      <c r="Q365" s="73">
        <v>33.4</v>
      </c>
      <c r="R365" s="95">
        <f t="shared" si="47"/>
        <v>78363.80499943273</v>
      </c>
      <c r="S365" s="62">
        <v>33.4</v>
      </c>
      <c r="T365" s="96">
        <f>IF($S365&gt;$G$20,IF('Silo Levels'!$L$14="Pumping",((PI()*((($C$19+$G$20)-$S365)*($O$20/($O$19/2)))^2*((($O$20+$G$20)-$S365))/3)*$T$29)+(((PI()*((($C$19+$G$20)-$S365)*($O$20/($O$19/2)))^2*(((($C$19+$G$20)-$S365)*($O$20/($O$19/2)))*$AZ$7))/3)*$T$29),(((PI()*((($C$19+$G$20)-$S365)*($O$20/($O$19/2)))^2*((($O$20+$G$20)-$S365)/3))*$T$29)-((PI()*((($C$19+$G$20)-$S365)*($O$20/($O$19/2)))^2*(((($C$19+$G$20)-$S365)*($O$20/($O$19/2)))*$AZ$7)/3)*$T$29))),IF('Silo Levels'!$L$14="Pumping",(($D$18*$T$29)+((PI()*(($C$21/2)^2)*($G$20-$S365))*$T$29))+((($D$18+$H$18)/3)*$BF$7)+(((PI()*($C$21/2)^2*(($C$21/2)*$AZ$7))/3)*$T$29),(($D$18*$T$29)+((PI()*(($C$21/2)^2)*($G$20-$S365))*$T$29))+((($D$18+$H$18)/3)*$BF$7)-(((PI()*($C$21/2)^2*(($C$21/2)*$AZ$7))/3)*$T$29)))</f>
        <v>74389.743528303865</v>
      </c>
      <c r="U365" s="73">
        <v>33.4</v>
      </c>
      <c r="V365" s="95">
        <f t="shared" si="48"/>
        <v>76365.516131876648</v>
      </c>
      <c r="W365" s="62">
        <v>33.4</v>
      </c>
      <c r="X365" s="96">
        <f>IF($W365&gt;$G$20,IF('Silo Levels'!$L$15="Pumping",((PI()*((($C$19+$G$20)-$W365)*($O$20/($O$19/2)))^2*((($O$20+$G$20)-$W365))/3)*$X$29)+(((PI()*((($C$19+$G$20)-$W365)*($O$20/($O$19/2)))^2*(((($C$19+$G$20)-$W365)*($O$20/($O$19/2)))*$AZ$8))/3)*$X$29),(((PI()*((($C$19+$G$20)-$W365)*($O$20/($O$19/2)))^2*((($O$20+$G$20)-$W365)/3))*$X$29)-((PI()*((($C$19+$G$20)-$W365)*($O$20/($O$19/2)))^2*(((($C$19+$G$20)-$W365)*($O$20/($O$19/2)))*$AZ$8)/3)*$X$29))),IF('Silo Levels'!$L$15="Pumping",(($D$18*$X$29)+((PI()*(($C$21/2)^2)*($G$20-$W365))*$X$29))+((($D$18+$H$18)/3)*$BF$8)+(((PI()*($C$21/2)^2*(($C$21/2)*$AZ$8))/3)*$X$29),(($D$18*$X$29)+((PI()*(($C$21/2)^2)*($G$20-$W365))*$X$29))+((($D$18+$H$18)/3)*$BF$8)-(((PI()*($C$21/2)^2*(($C$21/2)*$AZ$8))/3)*$X$29)))</f>
        <v>72494.088349007143</v>
      </c>
      <c r="Y365" s="73">
        <v>33.4</v>
      </c>
      <c r="Z365" s="95">
        <f t="shared" si="49"/>
        <v>75173.516120368251</v>
      </c>
      <c r="AA365" s="62">
        <v>33.4</v>
      </c>
      <c r="AB365" s="96">
        <f>IF($AA365&gt;$G$20,IF('Silo Levels'!$L$16="Pumping",((PI()*((($C$19+$G$20)-$AA365)*($O$20/($O$19/2)))^2*((($O$20+$G$20)-$AA365))/3)*$AB$29)+(((PI()*((($C$19+$G$20)-$AA365)*($O$20/($O$19/2)))^2*(((($C$19+$G$20)-$AA365)*($O$20/($O$19/2)))*$AZ$9))/3)*$AB$29),(((PI()*((($C$19+$G$20)-$AA365)*($O$20/($O$19/2)))^2*((($O$20+$G$20)-$AA365)/3))*$AB$29)-((PI()*((($C$19+$G$20)-$AA365)*($O$20/($O$19/2)))^2*(((($C$19+$G$20)-$AA365)*($O$20/($O$19/2)))*$AZ$9)/3)*$AB$29))),IF('Silo Levels'!$L$16="Pumping",(($D$18*$AB$29)+((PI()*(($C$21/2)^2)*($G$20-$AA365))*$AB$29))+((($D$18+$H$18)/3)*$BF$9)+(((PI()*($C$21/2)^2*(($C$21/2)*$AZ$9))/3)*$AB$29),(($D$18*$AB$29)+((PI()*(($C$21/2)^2)*($G$20-$AA365))*$AB$29))+((($D$18+$H$18)/3)*$BF$9)-(((PI()*($C$21/2)^2*(($C$21/2)*$AZ$9))/3)*$AB$29)))</f>
        <v>71363.31039581704</v>
      </c>
      <c r="AC365" s="73">
        <v>33.4</v>
      </c>
      <c r="AD365" s="95">
        <f t="shared" si="51"/>
        <v>74743.78595168551</v>
      </c>
      <c r="AE365" s="62">
        <v>33.4</v>
      </c>
      <c r="AF365" s="96">
        <f>IF($AE365&gt;$G$20,IF('Silo Levels'!$L$17="Pumping",((PI()*((($C$19+$G$20)-$AE365)*($O$20/($O$19/2)))^2*((($O$20+$G$20)-$AE365))/3)*$AF$29)+(((PI()*((($C$19+$G$20)-$AE365)*($O$20/($O$19/2)))^2*(((($C$19+$G$20)-$AE365)*($O$20/($O$19/2)))*$AZ$10))/3)*$AF$29),(((PI()*((($C$19+$G$20)-$AE365)*($O$20/($O$19/2)))^2*((($O$20+$G$20)-$AE365)/3))*$AF$29)-((PI()*((($C$19+$G$20)-$AE365)*($O$20/($O$19/2)))^2*(((($C$19+$G$20)-$AE365)*($O$20/($O$19/2)))*$AZ$10)/3)*$AF$29))),IF('Silo Levels'!$L$17="Pumping",(($D$18*$AF$29)+((PI()*(($C$21/2)^2)*($G$20-$AE365))*$AF$29))+((($D$18+$H$18)/3)*$BF$10)+(((PI()*($C$21/2)^2*(($C$21/2)*$AZ$10))/3)*$AF$29),(($D$18*$AF$29)+((PI()*(($C$21/2)^2)*($G$20-$AE365))*$AF$29))+((($D$18+$H$18)/3)*$BF$10)-(((PI()*($C$21/2)^2*(($C$21/2)*$AZ$10))/3)*$AF$29)))</f>
        <v>70955.651506659648</v>
      </c>
      <c r="AG365" s="73">
        <v>33.4</v>
      </c>
      <c r="AH365" s="95">
        <f t="shared" si="50"/>
        <v>75079.812280341081</v>
      </c>
      <c r="AI365" s="62">
        <v>33.4</v>
      </c>
      <c r="AJ365" s="96">
        <f>IF($AI365&gt;$G$20,IF('Silo Levels'!$L$18="Pumping",((PI()*((($C$19+$G$20)-$AI365)*($O$20/($O$19/2)))^2*((($O$20+$G$20)-$AI365))/3)*$AJ$29)+(((PI()*((($C$19+$G$20)-$AI365)*($O$20/($O$19/2)))^2*(((($C$19+$G$20)-$AI365)*($O$20/($O$19/2)))*$AZ$11))/3)*$AJ$29),(((PI()*((($C$19+$G$20)-$AI365)*($O$20/($O$19/2)))^2*((($O$20+$G$20)-$AI365)/3))*$AJ$29)-((PI()*((($C$19+$G$20)-$AI365)*($O$20/($O$19/2)))^2*(((($C$19+$G$20)-$AI365)*($O$20/($O$19/2)))*$AZ$11)/3)*$AJ$29))),IF('Silo Levels'!$L$18="Pumping",(($D$18*$AJ$29)+((PI()*(($C$21/2)^2)*($G$20-$AI365))*$AJ$29))+((($D$18+$H$18)/3)*$BF$11)+(((PI()*($C$21/2)^2*(($C$21/2)*$AZ$11))/3)*$AJ$29),(($D$18*$AJ$29)+((PI()*(($C$21/2)^2)*($G$20-$AI365))*$AJ$29))+((($D$18+$H$18)/3)*$BF$11)-(((PI()*($C$21/2)^2*(($C$21/2)*$AZ$11))/3)*$AJ$29)))</f>
        <v>71274.419258728973</v>
      </c>
    </row>
    <row r="366" spans="1:36" x14ac:dyDescent="0.3">
      <c r="A366" s="48">
        <v>33.5</v>
      </c>
      <c r="B366" s="92">
        <f t="shared" si="52"/>
        <v>4438.1115078063194</v>
      </c>
      <c r="C366" s="66">
        <v>33.5</v>
      </c>
      <c r="D366" s="67">
        <f>IF($C366&gt;$G$6,IF('Silo Levels'!$L$10="Pumping",((PI()*((($C$5+$G$6)-$C366)*($O$6/($O$5/2)))^2*((($O$6+$G$6)-$C366))/3)*$D$29)+(((PI()*((($C$5+$G$6)-$C366)*($O$6/($O$5/2)))^2*(((($C$5+$G$6)-$C366)*($O$6/($O$5/2)))*$AZ$3))/3)*$D$29),(((PI()*((($C$5+$G$6)-$C366)*($O$6/($O$5/2)))^2*((($O$6+$G$6)-$C366)/3))*$D$29)-((PI()*((($C$5+$G$6)-$C366)*($O$6/($O$5/2)))^2*(((($C$5+$G$6)-$C366)*($O$6/($O$5/2)))*$AZ$3)/3)*$D$29))),IF('Silo Levels'!$L$10="Pumping",(($D$4*$D$29)+((PI()*(($C$7/2)^2)*(G$6-$C366))*$D$29))+((($D$4+$H$4)/3)*$BG$3)+(((PI()*($C$7/2)^2*(($C$7/2)*$AZ$3))/3)*$D$29),(($D$4*$D$29)+((PI()*(($C$7/2)^2)*($G$6-$C366))*$D$29))+((($D$4+$H$4)/3)*$BG$3)-(((PI()*($C$7/2)^2*(($C$7/2)*$AZ$3))/3)*$D$29)))</f>
        <v>2997.1967901524908</v>
      </c>
      <c r="E366" s="73">
        <v>33.5</v>
      </c>
      <c r="F366" s="92">
        <f t="shared" si="53"/>
        <v>3869.1228529593559</v>
      </c>
      <c r="G366" s="66">
        <v>33.5</v>
      </c>
      <c r="H366" s="67">
        <f>IF($G366&gt;$G$6,IF('Silo Levels'!$L$11="Pumping",((PI()*((($C$5+$G$6)-$G366)*($O$6/($O$5/2)))^2*((($O$6+$G$6)-$G366))/3)*$H$29)+(((PI()*((($C$5+$G$6)-$G366)*($O$6/($O$5/2)))^2*(((($C$5+$G$6)-$G366)*($O$6/($O$5/2)))*$AZ$4))/3)*$H$29),(((PI()*((($C$5+$G$6)-$G366)*($O$6/($O$5/2)))^2*((($O$6+$G$6)-$G366)/3))*$H$29)-((PI()*((($C$5+$G$6)-$G366)*($O$6/($O$5/2)))^2*(((($C$5+$G$6)-$G366)*($O$6/($O$5/2)))*$AZ$4)/3)*$H$29))),IF('Silo Levels'!$L$11="Pumping",(($D$4*$H$29)+((PI()*(($C$7/2)^2)*(G$6-$G366))*$H$29))+((($D$4+$H$4)/3)*$BG$4)+(((PI()*($C$7/2)^2*(($C$7/2)*$AZ$4))/3)*$H$29),(($D$4*$H$29)+((PI()*(($C$7/2)^2)*($G$6-$G366))*$H$29))+((($D$4+$H$4)/3)*$BG$4)-(((PI()*($C$7/2)^2*(($C$7/2)*$AZ$4))/3)*$H$29)))</f>
        <v>2612.9407914149924</v>
      </c>
      <c r="I366" s="73">
        <v>33.5</v>
      </c>
      <c r="J366" s="95">
        <f t="shared" si="45"/>
        <v>136940.75996415227</v>
      </c>
      <c r="K366" s="62">
        <v>33.5</v>
      </c>
      <c r="L366" s="96">
        <f>IF($K366&gt;$G$13,IF('Silo Levels'!$L$12="Pumping",((PI()*((($C$12+$G$13)-$K366)*($O$13/($O$12/2)))^2*((($O$13+$G$13)-$K366))/3)*$L$29)+(((PI()*((($C$12+$G$13)-$K366)*($O$13/($O$12/2)))^2*(((($C$12+$G$13)-$K366)*($O$13/($O$12/2)))*$AZ$5))/3)*$L$29),(((PI()*((($C$12+$G$13)-$K366)*($O$13/($O$12/2)))^2*((($O$13+$G$13)-$K366)/3))*$L$29)-((PI()*((($C$12+$G$13)-$K366)*($O$13/($O$12/2)))^2*(((($C$12+$G$13)-$K366)*($O$13/($O$12/2)))*$AZ$5)/3)*$L$29))),IF('Silo Levels'!$L$12="Pumping",(($D$11*$L$29)+((PI()*(($C$14/2)^2)*($G$13-$K366))*$L$29))+((($D$11+$H$11)/3)*$BF$5)+(((PI()*($C$14/2)^2*(($C$14/2)*$AZ$5))/3)*$L$29),(($D$11*$L$29)+((PI()*(($C$14/2)^2)*($G$13-$K366))*$L$29))+((($D$11+$H$11)/3)*$BF$5)-(((PI()*($C$14/2)^2*(($C$14/2)*$AZ$5))/3)*$L$29)))</f>
        <v>122742.75328455282</v>
      </c>
      <c r="M366" s="73">
        <v>33.5</v>
      </c>
      <c r="N366" s="95">
        <f t="shared" si="46"/>
        <v>80117.766408038413</v>
      </c>
      <c r="O366" s="62">
        <v>33.5</v>
      </c>
      <c r="P366" s="96">
        <f>IF($O366&gt;$G$20,IF('Silo Levels'!$L$13="Pumping",((PI()*((($C$19+$G$20)-$O366)*($O$20/($O$19/2)))^2*((($O$20+$G$20)-$O366))/3)*$P$29)+(((PI()*((($C$19+$G$20)-$O366)*($O$20/($O$19/2)))^2*(((($C$19+$G$20)-$O366)*($O$20/($O$19/2)))*$AZ$6))/3)*$P$29),(((PI()*((($C$19+$G$20)-$O366)*($O$20/($O$19/2)))^2*((($O$20+$G$20)-$O366)/3))*$P$29)-((PI()*((($C$19+$G$20)-$O366)*($O$20/($O$19/2)))^2*(((($C$19+$G$20)-$O366)*($O$20/($O$19/2)))*$AZ$6)/3)*$P$29))),IF('Silo Levels'!$L$13="Pumping",(($D$18*$P$29)+((PI()*(($C$21/2)^2)*($G$20-$O366))*$P$29))+((($D$18+$H$18)/3)*$BF$6)+(((PI()*($C$21/2)^2*(($C$21/2)*$AZ$6))/3)*$P$29),(($D$18*$P$29)+((PI()*(($C$21/2)^2)*($G$20-$O366))*$P$29))+((($D$18+$H$18)/3)*$BF$6)-(((PI()*($C$21/2)^2*(($C$21/2)*$AZ$6))/3)*$P$29)))</f>
        <v>76032.565076013649</v>
      </c>
      <c r="Q366" s="73">
        <v>33.5</v>
      </c>
      <c r="R366" s="95">
        <f t="shared" si="47"/>
        <v>77965.014161911779</v>
      </c>
      <c r="S366" s="62">
        <v>33.5</v>
      </c>
      <c r="T366" s="96">
        <f>IF($S366&gt;$G$20,IF('Silo Levels'!$L$14="Pumping",((PI()*((($C$19+$G$20)-$S366)*($O$20/($O$19/2)))^2*((($O$20+$G$20)-$S366))/3)*$T$29)+(((PI()*((($C$19+$G$20)-$S366)*($O$20/($O$19/2)))^2*(((($C$19+$G$20)-$S366)*($O$20/($O$19/2)))*$AZ$7))/3)*$T$29),(((PI()*((($C$19+$G$20)-$S366)*($O$20/($O$19/2)))^2*((($O$20+$G$20)-$S366)/3))*$T$29)-((PI()*((($C$19+$G$20)-$S366)*($O$20/($O$19/2)))^2*(((($C$19+$G$20)-$S366)*($O$20/($O$19/2)))*$AZ$7)/3)*$T$29))),IF('Silo Levels'!$L$14="Pumping",(($D$18*$T$29)+((PI()*(($C$21/2)^2)*($G$20-$S366))*$T$29))+((($D$18+$H$18)/3)*$BF$7)+(((PI()*($C$21/2)^2*(($C$21/2)*$AZ$7))/3)*$T$29),(($D$18*$T$29)+((PI()*(($C$21/2)^2)*($G$20-$S366))*$T$29))+((($D$18+$H$18)/3)*$BF$7)-(((PI()*($C$21/2)^2*(($C$21/2)*$AZ$7))/3)*$T$29)))</f>
        <v>73990.952690782913</v>
      </c>
      <c r="U366" s="73">
        <v>33.5</v>
      </c>
      <c r="V366" s="95">
        <f t="shared" si="48"/>
        <v>75977.024424048621</v>
      </c>
      <c r="W366" s="62">
        <v>33.5</v>
      </c>
      <c r="X366" s="96">
        <f>IF($W366&gt;$G$20,IF('Silo Levels'!$L$15="Pumping",((PI()*((($C$19+$G$20)-$W366)*($O$20/($O$19/2)))^2*((($O$20+$G$20)-$W366))/3)*$X$29)+(((PI()*((($C$19+$G$20)-$W366)*($O$20/($O$19/2)))^2*(((($C$19+$G$20)-$W366)*($O$20/($O$19/2)))*$AZ$8))/3)*$X$29),(((PI()*((($C$19+$G$20)-$W366)*($O$20/($O$19/2)))^2*((($O$20+$G$20)-$W366)/3))*$X$29)-((PI()*((($C$19+$G$20)-$W366)*($O$20/($O$19/2)))^2*(((($C$19+$G$20)-$W366)*($O$20/($O$19/2)))*$AZ$8)/3)*$X$29))),IF('Silo Levels'!$L$15="Pumping",(($D$18*$X$29)+((PI()*(($C$21/2)^2)*($G$20-$W366))*$X$29))+((($D$18+$H$18)/3)*$BF$8)+(((PI()*($C$21/2)^2*(($C$21/2)*$AZ$8))/3)*$X$29),(($D$18*$X$29)+((PI()*(($C$21/2)^2)*($G$20-$W366))*$X$29))+((($D$18+$H$18)/3)*$BF$8)-(((PI()*($C$21/2)^2*(($C$21/2)*$AZ$8))/3)*$X$29)))</f>
        <v>72105.596641179116</v>
      </c>
      <c r="Y366" s="73">
        <v>33.5</v>
      </c>
      <c r="Z366" s="95">
        <f t="shared" si="49"/>
        <v>74791.167950099698</v>
      </c>
      <c r="AA366" s="62">
        <v>33.5</v>
      </c>
      <c r="AB366" s="96">
        <f>IF($AA366&gt;$G$20,IF('Silo Levels'!$L$16="Pumping",((PI()*((($C$19+$G$20)-$AA366)*($O$20/($O$19/2)))^2*((($O$20+$G$20)-$AA366))/3)*$AB$29)+(((PI()*((($C$19+$G$20)-$AA366)*($O$20/($O$19/2)))^2*(((($C$19+$G$20)-$AA366)*($O$20/($O$19/2)))*$AZ$9))/3)*$AB$29),(((PI()*((($C$19+$G$20)-$AA366)*($O$20/($O$19/2)))^2*((($O$20+$G$20)-$AA366)/3))*$AB$29)-((PI()*((($C$19+$G$20)-$AA366)*($O$20/($O$19/2)))^2*(((($C$19+$G$20)-$AA366)*($O$20/($O$19/2)))*$AZ$9)/3)*$AB$29))),IF('Silo Levels'!$L$16="Pumping",(($D$18*$AB$29)+((PI()*(($C$21/2)^2)*($G$20-$AA366))*$AB$29))+((($D$18+$H$18)/3)*$BF$9)+(((PI()*($C$21/2)^2*(($C$21/2)*$AZ$9))/3)*$AB$29),(($D$18*$AB$29)+((PI()*(($C$21/2)^2)*($G$20-$AA366))*$AB$29))+((($D$18+$H$18)/3)*$BF$9)-(((PI()*($C$21/2)^2*(($C$21/2)*$AZ$9))/3)*$AB$29)))</f>
        <v>70980.962225548486</v>
      </c>
      <c r="AC366" s="73">
        <v>33.5</v>
      </c>
      <c r="AD366" s="95">
        <f t="shared" si="51"/>
        <v>74363.652599710796</v>
      </c>
      <c r="AE366" s="62">
        <v>33.5</v>
      </c>
      <c r="AF366" s="96">
        <f>IF($AE366&gt;$G$20,IF('Silo Levels'!$L$17="Pumping",((PI()*((($C$19+$G$20)-$AE366)*($O$20/($O$19/2)))^2*((($O$20+$G$20)-$AE366))/3)*$AF$29)+(((PI()*((($C$19+$G$20)-$AE366)*($O$20/($O$19/2)))^2*(((($C$19+$G$20)-$AE366)*($O$20/($O$19/2)))*$AZ$10))/3)*$AF$29),(((PI()*((($C$19+$G$20)-$AE366)*($O$20/($O$19/2)))^2*((($O$20+$G$20)-$AE366)/3))*$AF$29)-((PI()*((($C$19+$G$20)-$AE366)*($O$20/($O$19/2)))^2*(((($C$19+$G$20)-$AE366)*($O$20/($O$19/2)))*$AZ$10)/3)*$AF$29))),IF('Silo Levels'!$L$17="Pumping",(($D$18*$AF$29)+((PI()*(($C$21/2)^2)*($G$20-$AE366))*$AF$29))+((($D$18+$H$18)/3)*$BF$10)+(((PI()*($C$21/2)^2*(($C$21/2)*$AZ$10))/3)*$AF$29),(($D$18*$AF$29)+((PI()*(($C$21/2)^2)*($G$20-$AE366))*$AF$29))+((($D$18+$H$18)/3)*$BF$10)-(((PI()*($C$21/2)^2*(($C$21/2)*$AZ$10))/3)*$AF$29)))</f>
        <v>70575.518154684934</v>
      </c>
      <c r="AG366" s="73">
        <v>33.5</v>
      </c>
      <c r="AH366" s="95">
        <f t="shared" si="50"/>
        <v>74697.947057266429</v>
      </c>
      <c r="AI366" s="62">
        <v>33.5</v>
      </c>
      <c r="AJ366" s="96">
        <f>IF($AI366&gt;$G$20,IF('Silo Levels'!$L$18="Pumping",((PI()*((($C$19+$G$20)-$AI366)*($O$20/($O$19/2)))^2*((($O$20+$G$20)-$AI366))/3)*$AJ$29)+(((PI()*((($C$19+$G$20)-$AI366)*($O$20/($O$19/2)))^2*(((($C$19+$G$20)-$AI366)*($O$20/($O$19/2)))*$AZ$11))/3)*$AJ$29),(((PI()*((($C$19+$G$20)-$AI366)*($O$20/($O$19/2)))^2*((($O$20+$G$20)-$AI366)/3))*$AJ$29)-((PI()*((($C$19+$G$20)-$AI366)*($O$20/($O$19/2)))^2*(((($C$19+$G$20)-$AI366)*($O$20/($O$19/2)))*$AZ$11)/3)*$AJ$29))),IF('Silo Levels'!$L$18="Pumping",(($D$18*$AJ$29)+((PI()*(($C$21/2)^2)*($G$20-$AI366))*$AJ$29))+((($D$18+$H$18)/3)*$BF$11)+(((PI()*($C$21/2)^2*(($C$21/2)*$AZ$11))/3)*$AJ$29),(($D$18*$AJ$29)+((PI()*(($C$21/2)^2)*($G$20-$AI366))*$AJ$29))+((($D$18+$H$18)/3)*$BF$11)-(((PI()*($C$21/2)^2*(($C$21/2)*$AZ$11))/3)*$AJ$29)))</f>
        <v>70892.554035654321</v>
      </c>
    </row>
    <row r="367" spans="1:36" x14ac:dyDescent="0.3">
      <c r="A367" s="48">
        <v>33.6</v>
      </c>
      <c r="B367" s="92">
        <f t="shared" si="52"/>
        <v>4158.4821008589934</v>
      </c>
      <c r="C367" s="66">
        <v>33.6</v>
      </c>
      <c r="D367" s="67">
        <f>IF($C367&gt;$G$6,IF('Silo Levels'!$L$10="Pumping",((PI()*((($C$5+$G$6)-$C367)*($O$6/($O$5/2)))^2*((($O$6+$G$6)-$C367))/3)*$D$29)+(((PI()*((($C$5+$G$6)-$C367)*($O$6/($O$5/2)))^2*(((($C$5+$G$6)-$C367)*($O$6/($O$5/2)))*$AZ$3))/3)*$D$29),(((PI()*((($C$5+$G$6)-$C367)*($O$6/($O$5/2)))^2*((($O$6+$G$6)-$C367)/3))*$D$29)-((PI()*((($C$5+$G$6)-$C367)*($O$6/($O$5/2)))^2*(((($C$5+$G$6)-$C367)*($O$6/($O$5/2)))*$AZ$3)/3)*$D$29))),IF('Silo Levels'!$L$10="Pumping",(($D$4*$D$29)+((PI()*(($C$7/2)^2)*(G$6-$C367))*$D$29))+((($D$4+$H$4)/3)*$BG$3)+(((PI()*($C$7/2)^2*(($C$7/2)*$AZ$3))/3)*$D$29),(($D$4*$D$29)+((PI()*(($C$7/2)^2)*($G$6-$C367))*$D$29))+((($D$4+$H$4)/3)*$BG$3)-(((PI()*($C$7/2)^2*(($C$7/2)*$AZ$3))/3)*$D$29)))</f>
        <v>2811.5094884186792</v>
      </c>
      <c r="E367" s="73">
        <v>33.6</v>
      </c>
      <c r="F367" s="92">
        <f t="shared" si="53"/>
        <v>3625.3433699796351</v>
      </c>
      <c r="G367" s="66">
        <v>33.6</v>
      </c>
      <c r="H367" s="67">
        <f>IF($G367&gt;$G$6,IF('Silo Levels'!$L$11="Pumping",((PI()*((($C$5+$G$6)-$G367)*($O$6/($O$5/2)))^2*((($O$6+$G$6)-$G367))/3)*$H$29)+(((PI()*((($C$5+$G$6)-$G367)*($O$6/($O$5/2)))^2*(((($C$5+$G$6)-$G367)*($O$6/($O$5/2)))*$AZ$4))/3)*$H$29),(((PI()*((($C$5+$G$6)-$G367)*($O$6/($O$5/2)))^2*((($O$6+$G$6)-$G367)/3))*$H$29)-((PI()*((($C$5+$G$6)-$G367)*($O$6/($O$5/2)))^2*(((($C$5+$G$6)-$G367)*($O$6/($O$5/2)))*$AZ$4)/3)*$H$29))),IF('Silo Levels'!$L$11="Pumping",(($D$4*$H$29)+((PI()*(($C$7/2)^2)*(G$6-$G367))*$H$29))+((($D$4+$H$4)/3)*$BG$4)+(((PI()*($C$7/2)^2*(($C$7/2)*$AZ$4))/3)*$H$29),(($D$4*$H$29)+((PI()*(($C$7/2)^2)*($G$6-$G367))*$H$29))+((($D$4+$H$4)/3)*$BG$4)-(((PI()*($C$7/2)^2*(($C$7/2)*$AZ$4))/3)*$H$29)))</f>
        <v>2451.0595540060281</v>
      </c>
      <c r="I367" s="73">
        <v>33.6</v>
      </c>
      <c r="J367" s="95">
        <f t="shared" si="45"/>
        <v>136021.79513052123</v>
      </c>
      <c r="K367" s="62">
        <v>33.6</v>
      </c>
      <c r="L367" s="96">
        <f>IF($K367&gt;$G$13,IF('Silo Levels'!$L$12="Pumping",((PI()*((($C$12+$G$13)-$K367)*($O$13/($O$12/2)))^2*((($O$13+$G$13)-$K367))/3)*$L$29)+(((PI()*((($C$12+$G$13)-$K367)*($O$13/($O$12/2)))^2*(((($C$12+$G$13)-$K367)*($O$13/($O$12/2)))*$AZ$5))/3)*$L$29),(((PI()*((($C$12+$G$13)-$K367)*($O$13/($O$12/2)))^2*((($O$13+$G$13)-$K367)/3))*$L$29)-((PI()*((($C$12+$G$13)-$K367)*($O$13/($O$12/2)))^2*(((($C$12+$G$13)-$K367)*($O$13/($O$12/2)))*$AZ$5)/3)*$L$29))),IF('Silo Levels'!$L$12="Pumping",(($D$11*$L$29)+((PI()*(($C$14/2)^2)*($G$13-$K367))*$L$29))+((($D$11+$H$11)/3)*$BF$5)+(((PI()*($C$14/2)^2*(($C$14/2)*$AZ$5))/3)*$L$29),(($D$11*$L$29)+((PI()*(($C$14/2)^2)*($G$13-$K367))*$L$29))+((($D$11+$H$11)/3)*$BF$5)-(((PI()*($C$14/2)^2*(($C$14/2)*$AZ$5))/3)*$L$29)))</f>
        <v>121823.78845092178</v>
      </c>
      <c r="M367" s="73">
        <v>33.6</v>
      </c>
      <c r="N367" s="95">
        <f t="shared" si="46"/>
        <v>79707.822859737658</v>
      </c>
      <c r="O367" s="62">
        <v>33.6</v>
      </c>
      <c r="P367" s="96">
        <f>IF($O367&gt;$G$20,IF('Silo Levels'!$L$13="Pumping",((PI()*((($C$19+$G$20)-$O367)*($O$20/($O$19/2)))^2*((($O$20+$G$20)-$O367))/3)*$P$29)+(((PI()*((($C$19+$G$20)-$O367)*($O$20/($O$19/2)))^2*(((($C$19+$G$20)-$O367)*($O$20/($O$19/2)))*$AZ$6))/3)*$P$29),(((PI()*((($C$19+$G$20)-$O367)*($O$20/($O$19/2)))^2*((($O$20+$G$20)-$O367)/3))*$P$29)-((PI()*((($C$19+$G$20)-$O367)*($O$20/($O$19/2)))^2*(((($C$19+$G$20)-$O367)*($O$20/($O$19/2)))*$AZ$6)/3)*$P$29))),IF('Silo Levels'!$L$13="Pumping",(($D$18*$P$29)+((PI()*(($C$21/2)^2)*($G$20-$O367))*$P$29))+((($D$18+$H$18)/3)*$BF$6)+(((PI()*($C$21/2)^2*(($C$21/2)*$AZ$6))/3)*$P$29),(($D$18*$P$29)+((PI()*(($C$21/2)^2)*($G$20-$O367))*$P$29))+((($D$18+$H$18)/3)*$BF$6)-(((PI()*($C$21/2)^2*(($C$21/2)*$AZ$6))/3)*$P$29)))</f>
        <v>75622.621527712894</v>
      </c>
      <c r="Q367" s="73">
        <v>33.6</v>
      </c>
      <c r="R367" s="95">
        <f t="shared" si="47"/>
        <v>77566.223324390827</v>
      </c>
      <c r="S367" s="62">
        <v>33.6</v>
      </c>
      <c r="T367" s="96">
        <f>IF($S367&gt;$G$20,IF('Silo Levels'!$L$14="Pumping",((PI()*((($C$19+$G$20)-$S367)*($O$20/($O$19/2)))^2*((($O$20+$G$20)-$S367))/3)*$T$29)+(((PI()*((($C$19+$G$20)-$S367)*($O$20/($O$19/2)))^2*(((($C$19+$G$20)-$S367)*($O$20/($O$19/2)))*$AZ$7))/3)*$T$29),(((PI()*((($C$19+$G$20)-$S367)*($O$20/($O$19/2)))^2*((($O$20+$G$20)-$S367)/3))*$T$29)-((PI()*((($C$19+$G$20)-$S367)*($O$20/($O$19/2)))^2*(((($C$19+$G$20)-$S367)*($O$20/($O$19/2)))*$AZ$7)/3)*$T$29))),IF('Silo Levels'!$L$14="Pumping",(($D$18*$T$29)+((PI()*(($C$21/2)^2)*($G$20-$S367))*$T$29))+((($D$18+$H$18)/3)*$BF$7)+(((PI()*($C$21/2)^2*(($C$21/2)*$AZ$7))/3)*$T$29),(($D$18*$T$29)+((PI()*(($C$21/2)^2)*($G$20-$S367))*$T$29))+((($D$18+$H$18)/3)*$BF$7)-(((PI()*($C$21/2)^2*(($C$21/2)*$AZ$7))/3)*$T$29)))</f>
        <v>73592.161853261961</v>
      </c>
      <c r="U367" s="73">
        <v>33.6</v>
      </c>
      <c r="V367" s="95">
        <f t="shared" si="48"/>
        <v>75588.532716220594</v>
      </c>
      <c r="W367" s="62">
        <v>33.6</v>
      </c>
      <c r="X367" s="96">
        <f>IF($W367&gt;$G$20,IF('Silo Levels'!$L$15="Pumping",((PI()*((($C$19+$G$20)-$W367)*($O$20/($O$19/2)))^2*((($O$20+$G$20)-$W367))/3)*$X$29)+(((PI()*((($C$19+$G$20)-$W367)*($O$20/($O$19/2)))^2*(((($C$19+$G$20)-$W367)*($O$20/($O$19/2)))*$AZ$8))/3)*$X$29),(((PI()*((($C$19+$G$20)-$W367)*($O$20/($O$19/2)))^2*((($O$20+$G$20)-$W367)/3))*$X$29)-((PI()*((($C$19+$G$20)-$W367)*($O$20/($O$19/2)))^2*(((($C$19+$G$20)-$W367)*($O$20/($O$19/2)))*$AZ$8)/3)*$X$29))),IF('Silo Levels'!$L$15="Pumping",(($D$18*$X$29)+((PI()*(($C$21/2)^2)*($G$20-$W367))*$X$29))+((($D$18+$H$18)/3)*$BF$8)+(((PI()*($C$21/2)^2*(($C$21/2)*$AZ$8))/3)*$X$29),(($D$18*$X$29)+((PI()*(($C$21/2)^2)*($G$20-$W367))*$X$29))+((($D$18+$H$18)/3)*$BF$8)-(((PI()*($C$21/2)^2*(($C$21/2)*$AZ$8))/3)*$X$29)))</f>
        <v>71717.104933351089</v>
      </c>
      <c r="Y367" s="73">
        <v>33.6</v>
      </c>
      <c r="Z367" s="95">
        <f t="shared" si="49"/>
        <v>74408.81977983113</v>
      </c>
      <c r="AA367" s="62">
        <v>33.6</v>
      </c>
      <c r="AB367" s="96">
        <f>IF($AA367&gt;$G$20,IF('Silo Levels'!$L$16="Pumping",((PI()*((($C$19+$G$20)-$AA367)*($O$20/($O$19/2)))^2*((($O$20+$G$20)-$AA367))/3)*$AB$29)+(((PI()*((($C$19+$G$20)-$AA367)*($O$20/($O$19/2)))^2*(((($C$19+$G$20)-$AA367)*($O$20/($O$19/2)))*$AZ$9))/3)*$AB$29),(((PI()*((($C$19+$G$20)-$AA367)*($O$20/($O$19/2)))^2*((($O$20+$G$20)-$AA367)/3))*$AB$29)-((PI()*((($C$19+$G$20)-$AA367)*($O$20/($O$19/2)))^2*(((($C$19+$G$20)-$AA367)*($O$20/($O$19/2)))*$AZ$9)/3)*$AB$29))),IF('Silo Levels'!$L$16="Pumping",(($D$18*$AB$29)+((PI()*(($C$21/2)^2)*($G$20-$AA367))*$AB$29))+((($D$18+$H$18)/3)*$BF$9)+(((PI()*($C$21/2)^2*(($C$21/2)*$AZ$9))/3)*$AB$29),(($D$18*$AB$29)+((PI()*(($C$21/2)^2)*($G$20-$AA367))*$AB$29))+((($D$18+$H$18)/3)*$BF$9)-(((PI()*($C$21/2)^2*(($C$21/2)*$AZ$9))/3)*$AB$29)))</f>
        <v>70598.614055279919</v>
      </c>
      <c r="AC367" s="73">
        <v>33.6</v>
      </c>
      <c r="AD367" s="95">
        <f t="shared" si="51"/>
        <v>73983.519247736069</v>
      </c>
      <c r="AE367" s="62">
        <v>33.6</v>
      </c>
      <c r="AF367" s="96">
        <f>IF($AE367&gt;$G$20,IF('Silo Levels'!$L$17="Pumping",((PI()*((($C$19+$G$20)-$AE367)*($O$20/($O$19/2)))^2*((($O$20+$G$20)-$AE367))/3)*$AF$29)+(((PI()*((($C$19+$G$20)-$AE367)*($O$20/($O$19/2)))^2*(((($C$19+$G$20)-$AE367)*($O$20/($O$19/2)))*$AZ$10))/3)*$AF$29),(((PI()*((($C$19+$G$20)-$AE367)*($O$20/($O$19/2)))^2*((($O$20+$G$20)-$AE367)/3))*$AF$29)-((PI()*((($C$19+$G$20)-$AE367)*($O$20/($O$19/2)))^2*(((($C$19+$G$20)-$AE367)*($O$20/($O$19/2)))*$AZ$10)/3)*$AF$29))),IF('Silo Levels'!$L$17="Pumping",(($D$18*$AF$29)+((PI()*(($C$21/2)^2)*($G$20-$AE367))*$AF$29))+((($D$18+$H$18)/3)*$BF$10)+(((PI()*($C$21/2)^2*(($C$21/2)*$AZ$10))/3)*$AF$29),(($D$18*$AF$29)+((PI()*(($C$21/2)^2)*($G$20-$AE367))*$AF$29))+((($D$18+$H$18)/3)*$BF$10)-(((PI()*($C$21/2)^2*(($C$21/2)*$AZ$10))/3)*$AF$29)))</f>
        <v>70195.384802710207</v>
      </c>
      <c r="AG367" s="73">
        <v>33.6</v>
      </c>
      <c r="AH367" s="95">
        <f t="shared" si="50"/>
        <v>74316.081834191747</v>
      </c>
      <c r="AI367" s="62">
        <v>33.6</v>
      </c>
      <c r="AJ367" s="96">
        <f>IF($AI367&gt;$G$20,IF('Silo Levels'!$L$18="Pumping",((PI()*((($C$19+$G$20)-$AI367)*($O$20/($O$19/2)))^2*((($O$20+$G$20)-$AI367))/3)*$AJ$29)+(((PI()*((($C$19+$G$20)-$AI367)*($O$20/($O$19/2)))^2*(((($C$19+$G$20)-$AI367)*($O$20/($O$19/2)))*$AZ$11))/3)*$AJ$29),(((PI()*((($C$19+$G$20)-$AI367)*($O$20/($O$19/2)))^2*((($O$20+$G$20)-$AI367)/3))*$AJ$29)-((PI()*((($C$19+$G$20)-$AI367)*($O$20/($O$19/2)))^2*(((($C$19+$G$20)-$AI367)*($O$20/($O$19/2)))*$AZ$11)/3)*$AJ$29))),IF('Silo Levels'!$L$18="Pumping",(($D$18*$AJ$29)+((PI()*(($C$21/2)^2)*($G$20-$AI367))*$AJ$29))+((($D$18+$H$18)/3)*$BF$11)+(((PI()*($C$21/2)^2*(($C$21/2)*$AZ$11))/3)*$AJ$29),(($D$18*$AJ$29)+((PI()*(($C$21/2)^2)*($G$20-$AI367))*$AJ$29))+((($D$18+$H$18)/3)*$BF$11)-(((PI()*($C$21/2)^2*(($C$21/2)*$AZ$11))/3)*$AJ$29)))</f>
        <v>70510.688812579639</v>
      </c>
    </row>
    <row r="368" spans="1:36" x14ac:dyDescent="0.3">
      <c r="A368" s="48">
        <v>33.700000000000003</v>
      </c>
      <c r="B368" s="92">
        <f t="shared" si="52"/>
        <v>3890.8369798228541</v>
      </c>
      <c r="C368" s="66">
        <v>33.700000000000003</v>
      </c>
      <c r="D368" s="67">
        <f>IF($C368&gt;$G$6,IF('Silo Levels'!$L$10="Pumping",((PI()*((($C$5+$G$6)-$C368)*($O$6/($O$5/2)))^2*((($O$6+$G$6)-$C368))/3)*$D$29)+(((PI()*((($C$5+$G$6)-$C368)*($O$6/($O$5/2)))^2*(((($C$5+$G$6)-$C368)*($O$6/($O$5/2)))*$AZ$3))/3)*$D$29),(((PI()*((($C$5+$G$6)-$C368)*($O$6/($O$5/2)))^2*((($O$6+$G$6)-$C368)/3))*$D$29)-((PI()*((($C$5+$G$6)-$C368)*($O$6/($O$5/2)))^2*(((($C$5+$G$6)-$C368)*($O$6/($O$5/2)))*$AZ$3)/3)*$D$29))),IF('Silo Levels'!$L$10="Pumping",(($D$4*$D$29)+((PI()*(($C$7/2)^2)*(G$6-$C368))*$D$29))+((($D$4+$H$4)/3)*$BG$3)+(((PI()*($C$7/2)^2*(($C$7/2)*$AZ$3))/3)*$D$29),(($D$4*$D$29)+((PI()*(($C$7/2)^2)*($G$6-$C368))*$D$29))+((($D$4+$H$4)/3)*$BG$3)-(((PI()*($C$7/2)^2*(($C$7/2)*$AZ$3))/3)*$D$29)))</f>
        <v>2633.6319706979957</v>
      </c>
      <c r="E368" s="73">
        <v>33.700000000000003</v>
      </c>
      <c r="F368" s="92">
        <f t="shared" si="53"/>
        <v>3392.0117259994113</v>
      </c>
      <c r="G368" s="66">
        <v>33.700000000000003</v>
      </c>
      <c r="H368" s="67">
        <f>IF($G368&gt;$G$6,IF('Silo Levels'!$L$11="Pumping",((PI()*((($C$5+$G$6)-$G368)*($O$6/($O$5/2)))^2*((($O$6+$G$6)-$G368))/3)*$H$29)+(((PI()*((($C$5+$G$6)-$G368)*($O$6/($O$5/2)))^2*(((($C$5+$G$6)-$G368)*($O$6/($O$5/2)))*$AZ$4))/3)*$H$29),(((PI()*((($C$5+$G$6)-$G368)*($O$6/($O$5/2)))^2*((($O$6+$G$6)-$G368)/3))*$H$29)-((PI()*((($C$5+$G$6)-$G368)*($O$6/($O$5/2)))^2*(((($C$5+$G$6)-$G368)*($O$6/($O$5/2)))*$AZ$4)/3)*$H$29))),IF('Silo Levels'!$L$11="Pumping",(($D$4*$H$29)+((PI()*(($C$7/2)^2)*(G$6-$G368))*$H$29))+((($D$4+$H$4)/3)*$BG$4)+(((PI()*($C$7/2)^2*(($C$7/2)*$AZ$4))/3)*$H$29),(($D$4*$H$29)+((PI()*(($C$7/2)^2)*($G$6-$G368))*$H$29))+((($D$4+$H$4)/3)*$BG$4)-(((PI()*($C$7/2)^2*(($C$7/2)*$AZ$4))/3)*$H$29)))</f>
        <v>2295.9868462495351</v>
      </c>
      <c r="I368" s="73">
        <v>33.700000000000003</v>
      </c>
      <c r="J368" s="95">
        <f t="shared" ref="J368:J393" si="54">IF($K368&gt;$G$13,(PI()*((($C$12+$G$13)-$K368)*($O$13/($O$12/2)))^2*((($O$13+$G$13)-$K368)/3))*$L$29,($D$11*$L$29)+((PI()*(($C$14/2)^2)*($G$13-$K368))*$L$29)+((($D$11+$H$11)/3)*$BF$5))</f>
        <v>135102.8302968902</v>
      </c>
      <c r="K368" s="62">
        <v>33.700000000000003</v>
      </c>
      <c r="L368" s="96">
        <f>IF($K368&gt;$G$13,IF('Silo Levels'!$L$12="Pumping",((PI()*((($C$12+$G$13)-$K368)*($O$13/($O$12/2)))^2*((($O$13+$G$13)-$K368))/3)*$L$29)+(((PI()*((($C$12+$G$13)-$K368)*($O$13/($O$12/2)))^2*(((($C$12+$G$13)-$K368)*($O$13/($O$12/2)))*$AZ$5))/3)*$L$29),(((PI()*((($C$12+$G$13)-$K368)*($O$13/($O$12/2)))^2*((($O$13+$G$13)-$K368)/3))*$L$29)-((PI()*((($C$12+$G$13)-$K368)*($O$13/($O$12/2)))^2*(((($C$12+$G$13)-$K368)*($O$13/($O$12/2)))*$AZ$5)/3)*$L$29))),IF('Silo Levels'!$L$12="Pumping",(($D$11*$L$29)+((PI()*(($C$14/2)^2)*($G$13-$K368))*$L$29))+((($D$11+$H$11)/3)*$BF$5)+(((PI()*($C$14/2)^2*(($C$14/2)*$AZ$5))/3)*$L$29),(($D$11*$L$29)+((PI()*(($C$14/2)^2)*($G$13-$K368))*$L$29))+((($D$11+$H$11)/3)*$BF$5)-(((PI()*($C$14/2)^2*(($C$14/2)*$AZ$5))/3)*$L$29)))</f>
        <v>120904.82361729075</v>
      </c>
      <c r="M368" s="73">
        <v>33.700000000000003</v>
      </c>
      <c r="N368" s="95">
        <f t="shared" si="46"/>
        <v>79297.879311436918</v>
      </c>
      <c r="O368" s="62">
        <v>33.700000000000003</v>
      </c>
      <c r="P368" s="96">
        <f>IF($O368&gt;$G$20,IF('Silo Levels'!$L$13="Pumping",((PI()*((($C$19+$G$20)-$O368)*($O$20/($O$19/2)))^2*((($O$20+$G$20)-$O368))/3)*$P$29)+(((PI()*((($C$19+$G$20)-$O368)*($O$20/($O$19/2)))^2*(((($C$19+$G$20)-$O368)*($O$20/($O$19/2)))*$AZ$6))/3)*$P$29),(((PI()*((($C$19+$G$20)-$O368)*($O$20/($O$19/2)))^2*((($O$20+$G$20)-$O368)/3))*$P$29)-((PI()*((($C$19+$G$20)-$O368)*($O$20/($O$19/2)))^2*(((($C$19+$G$20)-$O368)*($O$20/($O$19/2)))*$AZ$6)/3)*$P$29))),IF('Silo Levels'!$L$13="Pumping",(($D$18*$P$29)+((PI()*(($C$21/2)^2)*($G$20-$O368))*$P$29))+((($D$18+$H$18)/3)*$BF$6)+(((PI()*($C$21/2)^2*(($C$21/2)*$AZ$6))/3)*$P$29),(($D$18*$P$29)+((PI()*(($C$21/2)^2)*($G$20-$O368))*$P$29))+((($D$18+$H$18)/3)*$BF$6)-(((PI()*($C$21/2)^2*(($C$21/2)*$AZ$6))/3)*$P$29)))</f>
        <v>75212.677979412154</v>
      </c>
      <c r="Q368" s="73">
        <v>33.700000000000003</v>
      </c>
      <c r="R368" s="95">
        <f t="shared" si="47"/>
        <v>77167.432486869875</v>
      </c>
      <c r="S368" s="62">
        <v>33.700000000000003</v>
      </c>
      <c r="T368" s="96">
        <f>IF($S368&gt;$G$20,IF('Silo Levels'!$L$14="Pumping",((PI()*((($C$19+$G$20)-$S368)*($O$20/($O$19/2)))^2*((($O$20+$G$20)-$S368))/3)*$T$29)+(((PI()*((($C$19+$G$20)-$S368)*($O$20/($O$19/2)))^2*(((($C$19+$G$20)-$S368)*($O$20/($O$19/2)))*$AZ$7))/3)*$T$29),(((PI()*((($C$19+$G$20)-$S368)*($O$20/($O$19/2)))^2*((($O$20+$G$20)-$S368)/3))*$T$29)-((PI()*((($C$19+$G$20)-$S368)*($O$20/($O$19/2)))^2*(((($C$19+$G$20)-$S368)*($O$20/($O$19/2)))*$AZ$7)/3)*$T$29))),IF('Silo Levels'!$L$14="Pumping",(($D$18*$T$29)+((PI()*(($C$21/2)^2)*($G$20-$S368))*$T$29))+((($D$18+$H$18)/3)*$BF$7)+(((PI()*($C$21/2)^2*(($C$21/2)*$AZ$7))/3)*$T$29),(($D$18*$T$29)+((PI()*(($C$21/2)^2)*($G$20-$S368))*$T$29))+((($D$18+$H$18)/3)*$BF$7)-(((PI()*($C$21/2)^2*(($C$21/2)*$AZ$7))/3)*$T$29)))</f>
        <v>73193.37101574101</v>
      </c>
      <c r="U368" s="73">
        <v>33.700000000000003</v>
      </c>
      <c r="V368" s="95">
        <f t="shared" si="48"/>
        <v>75200.041008392567</v>
      </c>
      <c r="W368" s="62">
        <v>33.700000000000003</v>
      </c>
      <c r="X368" s="96">
        <f>IF($W368&gt;$G$20,IF('Silo Levels'!$L$15="Pumping",((PI()*((($C$19+$G$20)-$W368)*($O$20/($O$19/2)))^2*((($O$20+$G$20)-$W368))/3)*$X$29)+(((PI()*((($C$19+$G$20)-$W368)*($O$20/($O$19/2)))^2*(((($C$19+$G$20)-$W368)*($O$20/($O$19/2)))*$AZ$8))/3)*$X$29),(((PI()*((($C$19+$G$20)-$W368)*($O$20/($O$19/2)))^2*((($O$20+$G$20)-$W368)/3))*$X$29)-((PI()*((($C$19+$G$20)-$W368)*($O$20/($O$19/2)))^2*(((($C$19+$G$20)-$W368)*($O$20/($O$19/2)))*$AZ$8)/3)*$X$29))),IF('Silo Levels'!$L$15="Pumping",(($D$18*$X$29)+((PI()*(($C$21/2)^2)*($G$20-$W368))*$X$29))+((($D$18+$H$18)/3)*$BF$8)+(((PI()*($C$21/2)^2*(($C$21/2)*$AZ$8))/3)*$X$29),(($D$18*$X$29)+((PI()*(($C$21/2)^2)*($G$20-$W368))*$X$29))+((($D$18+$H$18)/3)*$BF$8)-(((PI()*($C$21/2)^2*(($C$21/2)*$AZ$8))/3)*$X$29)))</f>
        <v>71328.613225523062</v>
      </c>
      <c r="Y368" s="73">
        <v>33.700000000000003</v>
      </c>
      <c r="Z368" s="95">
        <f t="shared" si="49"/>
        <v>74026.471609562577</v>
      </c>
      <c r="AA368" s="62">
        <v>33.700000000000003</v>
      </c>
      <c r="AB368" s="96">
        <f>IF($AA368&gt;$G$20,IF('Silo Levels'!$L$16="Pumping",((PI()*((($C$19+$G$20)-$AA368)*($O$20/($O$19/2)))^2*((($O$20+$G$20)-$AA368))/3)*$AB$29)+(((PI()*((($C$19+$G$20)-$AA368)*($O$20/($O$19/2)))^2*(((($C$19+$G$20)-$AA368)*($O$20/($O$19/2)))*$AZ$9))/3)*$AB$29),(((PI()*((($C$19+$G$20)-$AA368)*($O$20/($O$19/2)))^2*((($O$20+$G$20)-$AA368)/3))*$AB$29)-((PI()*((($C$19+$G$20)-$AA368)*($O$20/($O$19/2)))^2*(((($C$19+$G$20)-$AA368)*($O$20/($O$19/2)))*$AZ$9)/3)*$AB$29))),IF('Silo Levels'!$L$16="Pumping",(($D$18*$AB$29)+((PI()*(($C$21/2)^2)*($G$20-$AA368))*$AB$29))+((($D$18+$H$18)/3)*$BF$9)+(((PI()*($C$21/2)^2*(($C$21/2)*$AZ$9))/3)*$AB$29),(($D$18*$AB$29)+((PI()*(($C$21/2)^2)*($G$20-$AA368))*$AB$29))+((($D$18+$H$18)/3)*$BF$9)-(((PI()*($C$21/2)^2*(($C$21/2)*$AZ$9))/3)*$AB$29)))</f>
        <v>70216.265885011366</v>
      </c>
      <c r="AC368" s="73">
        <v>33.700000000000003</v>
      </c>
      <c r="AD368" s="95">
        <f t="shared" si="51"/>
        <v>73603.385895761341</v>
      </c>
      <c r="AE368" s="62">
        <v>33.700000000000003</v>
      </c>
      <c r="AF368" s="96">
        <f>IF($AE368&gt;$G$20,IF('Silo Levels'!$L$17="Pumping",((PI()*((($C$19+$G$20)-$AE368)*($O$20/($O$19/2)))^2*((($O$20+$G$20)-$AE368))/3)*$AF$29)+(((PI()*((($C$19+$G$20)-$AE368)*($O$20/($O$19/2)))^2*(((($C$19+$G$20)-$AE368)*($O$20/($O$19/2)))*$AZ$10))/3)*$AF$29),(((PI()*((($C$19+$G$20)-$AE368)*($O$20/($O$19/2)))^2*((($O$20+$G$20)-$AE368)/3))*$AF$29)-((PI()*((($C$19+$G$20)-$AE368)*($O$20/($O$19/2)))^2*(((($C$19+$G$20)-$AE368)*($O$20/($O$19/2)))*$AZ$10)/3)*$AF$29))),IF('Silo Levels'!$L$17="Pumping",(($D$18*$AF$29)+((PI()*(($C$21/2)^2)*($G$20-$AE368))*$AF$29))+((($D$18+$H$18)/3)*$BF$10)+(((PI()*($C$21/2)^2*(($C$21/2)*$AZ$10))/3)*$AF$29),(($D$18*$AF$29)+((PI()*(($C$21/2)^2)*($G$20-$AE368))*$AF$29))+((($D$18+$H$18)/3)*$BF$10)-(((PI()*($C$21/2)^2*(($C$21/2)*$AZ$10))/3)*$AF$29)))</f>
        <v>69815.251450735479</v>
      </c>
      <c r="AG368" s="73">
        <v>33.700000000000003</v>
      </c>
      <c r="AH368" s="95">
        <f t="shared" si="50"/>
        <v>73934.216611117081</v>
      </c>
      <c r="AI368" s="62">
        <v>33.700000000000003</v>
      </c>
      <c r="AJ368" s="96">
        <f>IF($AI368&gt;$G$20,IF('Silo Levels'!$L$18="Pumping",((PI()*((($C$19+$G$20)-$AI368)*($O$20/($O$19/2)))^2*((($O$20+$G$20)-$AI368))/3)*$AJ$29)+(((PI()*((($C$19+$G$20)-$AI368)*($O$20/($O$19/2)))^2*(((($C$19+$G$20)-$AI368)*($O$20/($O$19/2)))*$AZ$11))/3)*$AJ$29),(((PI()*((($C$19+$G$20)-$AI368)*($O$20/($O$19/2)))^2*((($O$20+$G$20)-$AI368)/3))*$AJ$29)-((PI()*((($C$19+$G$20)-$AI368)*($O$20/($O$19/2)))^2*(((($C$19+$G$20)-$AI368)*($O$20/($O$19/2)))*$AZ$11)/3)*$AJ$29))),IF('Silo Levels'!$L$18="Pumping",(($D$18*$AJ$29)+((PI()*(($C$21/2)^2)*($G$20-$AI368))*$AJ$29))+((($D$18+$H$18)/3)*$BF$11)+(((PI()*($C$21/2)^2*(($C$21/2)*$AZ$11))/3)*$AJ$29),(($D$18*$AJ$29)+((PI()*(($C$21/2)^2)*($G$20-$AI368))*$AJ$29))+((($D$18+$H$18)/3)*$BF$11)-(((PI()*($C$21/2)^2*(($C$21/2)*$AZ$11))/3)*$AJ$29)))</f>
        <v>70128.823589504973</v>
      </c>
    </row>
    <row r="369" spans="1:36" x14ac:dyDescent="0.3">
      <c r="A369" s="48">
        <v>33.799999999999997</v>
      </c>
      <c r="B369" s="92">
        <f t="shared" si="52"/>
        <v>3634.9140424253915</v>
      </c>
      <c r="C369" s="66">
        <v>33.799999999999997</v>
      </c>
      <c r="D369" s="67">
        <f>IF($C369&gt;$G$6,IF('Silo Levels'!$L$10="Pumping",((PI()*((($C$5+$G$6)-$C369)*($O$6/($O$5/2)))^2*((($O$6+$G$6)-$C369))/3)*$D$29)+(((PI()*((($C$5+$G$6)-$C369)*($O$6/($O$5/2)))^2*(((($C$5+$G$6)-$C369)*($O$6/($O$5/2)))*$AZ$3))/3)*$D$29),(((PI()*((($C$5+$G$6)-$C369)*($O$6/($O$5/2)))^2*((($O$6+$G$6)-$C369)/3))*$D$29)-((PI()*((($C$5+$G$6)-$C369)*($O$6/($O$5/2)))^2*(((($C$5+$G$6)-$C369)*($O$6/($O$5/2)))*$AZ$3)/3)*$D$29))),IF('Silo Levels'!$L$10="Pumping",(($D$4*$D$29)+((PI()*(($C$7/2)^2)*(G$6-$C369))*$D$29))+((($D$4+$H$4)/3)*$BG$3)+(((PI()*($C$7/2)^2*(($C$7/2)*$AZ$3))/3)*$D$29),(($D$4*$D$29)+((PI()*(($C$7/2)^2)*($G$6-$C369))*$D$29))+((($D$4+$H$4)/3)*$BG$3)-(((PI()*($C$7/2)^2*(($C$7/2)*$AZ$3))/3)*$D$29)))</f>
        <v>2463.3970097610613</v>
      </c>
      <c r="E369" s="73">
        <v>33.799999999999997</v>
      </c>
      <c r="F369" s="92">
        <f t="shared" si="53"/>
        <v>3168.8994216016231</v>
      </c>
      <c r="G369" s="66">
        <v>33.799999999999997</v>
      </c>
      <c r="H369" s="67">
        <f>IF($G369&gt;$G$6,IF('Silo Levels'!$L$11="Pumping",((PI()*((($C$5+$G$6)-$G369)*($O$6/($O$5/2)))^2*((($O$6+$G$6)-$G369))/3)*$H$29)+(((PI()*((($C$5+$G$6)-$G369)*($O$6/($O$5/2)))^2*(((($C$5+$G$6)-$G369)*($O$6/($O$5/2)))*$AZ$4))/3)*$H$29),(((PI()*((($C$5+$G$6)-$G369)*($O$6/($O$5/2)))^2*((($O$6+$G$6)-$G369)/3))*$H$29)-((PI()*((($C$5+$G$6)-$G369)*($O$6/($O$5/2)))^2*(((($C$5+$G$6)-$G369)*($O$6/($O$5/2)))*$AZ$4)/3)*$H$29))),IF('Silo Levels'!$L$11="Pumping",(($D$4*$H$29)+((PI()*(($C$7/2)^2)*(G$6-$G369))*$H$29))+((($D$4+$H$4)/3)*$BG$4)+(((PI()*($C$7/2)^2*(($C$7/2)*$AZ$4))/3)*$H$29),(($D$4*$H$29)+((PI()*(($C$7/2)^2)*($G$6-$G369))*$H$29))+((($D$4+$H$4)/3)*$BG$4)-(((PI()*($C$7/2)^2*(($C$7/2)*$AZ$4))/3)*$H$29)))</f>
        <v>2147.5768803045148</v>
      </c>
      <c r="I369" s="73">
        <v>33.799999999999997</v>
      </c>
      <c r="J369" s="95">
        <f t="shared" si="54"/>
        <v>134183.86546325919</v>
      </c>
      <c r="K369" s="62">
        <v>33.799999999999997</v>
      </c>
      <c r="L369" s="96">
        <f>IF($K369&gt;$G$13,IF('Silo Levels'!$L$12="Pumping",((PI()*((($C$12+$G$13)-$K369)*($O$13/($O$12/2)))^2*((($O$13+$G$13)-$K369))/3)*$L$29)+(((PI()*((($C$12+$G$13)-$K369)*($O$13/($O$12/2)))^2*(((($C$12+$G$13)-$K369)*($O$13/($O$12/2)))*$AZ$5))/3)*$L$29),(((PI()*((($C$12+$G$13)-$K369)*($O$13/($O$12/2)))^2*((($O$13+$G$13)-$K369)/3))*$L$29)-((PI()*((($C$12+$G$13)-$K369)*($O$13/($O$12/2)))^2*(((($C$12+$G$13)-$K369)*($O$13/($O$12/2)))*$AZ$5)/3)*$L$29))),IF('Silo Levels'!$L$12="Pumping",(($D$11*$L$29)+((PI()*(($C$14/2)^2)*($G$13-$K369))*$L$29))+((($D$11+$H$11)/3)*$BF$5)+(((PI()*($C$14/2)^2*(($C$14/2)*$AZ$5))/3)*$L$29),(($D$11*$L$29)+((PI()*(($C$14/2)^2)*($G$13-$K369))*$L$29))+((($D$11+$H$11)/3)*$BF$5)-(((PI()*($C$14/2)^2*(($C$14/2)*$AZ$5))/3)*$L$29)))</f>
        <v>119985.85878365974</v>
      </c>
      <c r="M369" s="73">
        <v>33.799999999999997</v>
      </c>
      <c r="N369" s="95">
        <f t="shared" si="46"/>
        <v>78887.935763136193</v>
      </c>
      <c r="O369" s="62">
        <v>33.799999999999997</v>
      </c>
      <c r="P369" s="96">
        <f>IF($O369&gt;$G$20,IF('Silo Levels'!$L$13="Pumping",((PI()*((($C$19+$G$20)-$O369)*($O$20/($O$19/2)))^2*((($O$20+$G$20)-$O369))/3)*$P$29)+(((PI()*((($C$19+$G$20)-$O369)*($O$20/($O$19/2)))^2*(((($C$19+$G$20)-$O369)*($O$20/($O$19/2)))*$AZ$6))/3)*$P$29),(((PI()*((($C$19+$G$20)-$O369)*($O$20/($O$19/2)))^2*((($O$20+$G$20)-$O369)/3))*$P$29)-((PI()*((($C$19+$G$20)-$O369)*($O$20/($O$19/2)))^2*(((($C$19+$G$20)-$O369)*($O$20/($O$19/2)))*$AZ$6)/3)*$P$29))),IF('Silo Levels'!$L$13="Pumping",(($D$18*$P$29)+((PI()*(($C$21/2)^2)*($G$20-$O369))*$P$29))+((($D$18+$H$18)/3)*$BF$6)+(((PI()*($C$21/2)^2*(($C$21/2)*$AZ$6))/3)*$P$29),(($D$18*$P$29)+((PI()*(($C$21/2)^2)*($G$20-$O369))*$P$29))+((($D$18+$H$18)/3)*$BF$6)-(((PI()*($C$21/2)^2*(($C$21/2)*$AZ$6))/3)*$P$29)))</f>
        <v>74802.734431111428</v>
      </c>
      <c r="Q369" s="73">
        <v>33.799999999999997</v>
      </c>
      <c r="R369" s="95">
        <f t="shared" si="47"/>
        <v>76768.641649348952</v>
      </c>
      <c r="S369" s="62">
        <v>33.799999999999997</v>
      </c>
      <c r="T369" s="96">
        <f>IF($S369&gt;$G$20,IF('Silo Levels'!$L$14="Pumping",((PI()*((($C$19+$G$20)-$S369)*($O$20/($O$19/2)))^2*((($O$20+$G$20)-$S369))/3)*$T$29)+(((PI()*((($C$19+$G$20)-$S369)*($O$20/($O$19/2)))^2*(((($C$19+$G$20)-$S369)*($O$20/($O$19/2)))*$AZ$7))/3)*$T$29),(((PI()*((($C$19+$G$20)-$S369)*($O$20/($O$19/2)))^2*((($O$20+$G$20)-$S369)/3))*$T$29)-((PI()*((($C$19+$G$20)-$S369)*($O$20/($O$19/2)))^2*(((($C$19+$G$20)-$S369)*($O$20/($O$19/2)))*$AZ$7)/3)*$T$29))),IF('Silo Levels'!$L$14="Pumping",(($D$18*$T$29)+((PI()*(($C$21/2)^2)*($G$20-$S369))*$T$29))+((($D$18+$H$18)/3)*$BF$7)+(((PI()*($C$21/2)^2*(($C$21/2)*$AZ$7))/3)*$T$29),(($D$18*$T$29)+((PI()*(($C$21/2)^2)*($G$20-$S369))*$T$29))+((($D$18+$H$18)/3)*$BF$7)-(((PI()*($C$21/2)^2*(($C$21/2)*$AZ$7))/3)*$T$29)))</f>
        <v>72794.580178220087</v>
      </c>
      <c r="U369" s="73">
        <v>33.799999999999997</v>
      </c>
      <c r="V369" s="95">
        <f t="shared" si="48"/>
        <v>74811.549300564569</v>
      </c>
      <c r="W369" s="62">
        <v>33.799999999999997</v>
      </c>
      <c r="X369" s="96">
        <f>IF($W369&gt;$G$20,IF('Silo Levels'!$L$15="Pumping",((PI()*((($C$19+$G$20)-$W369)*($O$20/($O$19/2)))^2*((($O$20+$G$20)-$W369))/3)*$X$29)+(((PI()*((($C$19+$G$20)-$W369)*($O$20/($O$19/2)))^2*(((($C$19+$G$20)-$W369)*($O$20/($O$19/2)))*$AZ$8))/3)*$X$29),(((PI()*((($C$19+$G$20)-$W369)*($O$20/($O$19/2)))^2*((($O$20+$G$20)-$W369)/3))*$X$29)-((PI()*((($C$19+$G$20)-$W369)*($O$20/($O$19/2)))^2*(((($C$19+$G$20)-$W369)*($O$20/($O$19/2)))*$AZ$8)/3)*$X$29))),IF('Silo Levels'!$L$15="Pumping",(($D$18*$X$29)+((PI()*(($C$21/2)^2)*($G$20-$W369))*$X$29))+((($D$18+$H$18)/3)*$BF$8)+(((PI()*($C$21/2)^2*(($C$21/2)*$AZ$8))/3)*$X$29),(($D$18*$X$29)+((PI()*(($C$21/2)^2)*($G$20-$W369))*$X$29))+((($D$18+$H$18)/3)*$BF$8)-(((PI()*($C$21/2)^2*(($C$21/2)*$AZ$8))/3)*$X$29)))</f>
        <v>70940.121517695065</v>
      </c>
      <c r="Y369" s="73">
        <v>33.799999999999997</v>
      </c>
      <c r="Z369" s="95">
        <f t="shared" si="49"/>
        <v>73644.123439294053</v>
      </c>
      <c r="AA369" s="62">
        <v>33.799999999999997</v>
      </c>
      <c r="AB369" s="96">
        <f>IF($AA369&gt;$G$20,IF('Silo Levels'!$L$16="Pumping",((PI()*((($C$19+$G$20)-$AA369)*($O$20/($O$19/2)))^2*((($O$20+$G$20)-$AA369))/3)*$AB$29)+(((PI()*((($C$19+$G$20)-$AA369)*($O$20/($O$19/2)))^2*(((($C$19+$G$20)-$AA369)*($O$20/($O$19/2)))*$AZ$9))/3)*$AB$29),(((PI()*((($C$19+$G$20)-$AA369)*($O$20/($O$19/2)))^2*((($O$20+$G$20)-$AA369)/3))*$AB$29)-((PI()*((($C$19+$G$20)-$AA369)*($O$20/($O$19/2)))^2*(((($C$19+$G$20)-$AA369)*($O$20/($O$19/2)))*$AZ$9)/3)*$AB$29))),IF('Silo Levels'!$L$16="Pumping",(($D$18*$AB$29)+((PI()*(($C$21/2)^2)*($G$20-$AA369))*$AB$29))+((($D$18+$H$18)/3)*$BF$9)+(((PI()*($C$21/2)^2*(($C$21/2)*$AZ$9))/3)*$AB$29),(($D$18*$AB$29)+((PI()*(($C$21/2)^2)*($G$20-$AA369))*$AB$29))+((($D$18+$H$18)/3)*$BF$9)-(((PI()*($C$21/2)^2*(($C$21/2)*$AZ$9))/3)*$AB$29)))</f>
        <v>69833.917714742842</v>
      </c>
      <c r="AC369" s="73">
        <v>33.799999999999997</v>
      </c>
      <c r="AD369" s="95">
        <f t="shared" si="51"/>
        <v>73223.252543786642</v>
      </c>
      <c r="AE369" s="62">
        <v>33.799999999999997</v>
      </c>
      <c r="AF369" s="96">
        <f>IF($AE369&gt;$G$20,IF('Silo Levels'!$L$17="Pumping",((PI()*((($C$19+$G$20)-$AE369)*($O$20/($O$19/2)))^2*((($O$20+$G$20)-$AE369))/3)*$AF$29)+(((PI()*((($C$19+$G$20)-$AE369)*($O$20/($O$19/2)))^2*(((($C$19+$G$20)-$AE369)*($O$20/($O$19/2)))*$AZ$10))/3)*$AF$29),(((PI()*((($C$19+$G$20)-$AE369)*($O$20/($O$19/2)))^2*((($O$20+$G$20)-$AE369)/3))*$AF$29)-((PI()*((($C$19+$G$20)-$AE369)*($O$20/($O$19/2)))^2*(((($C$19+$G$20)-$AE369)*($O$20/($O$19/2)))*$AZ$10)/3)*$AF$29))),IF('Silo Levels'!$L$17="Pumping",(($D$18*$AF$29)+((PI()*(($C$21/2)^2)*($G$20-$AE369))*$AF$29))+((($D$18+$H$18)/3)*$BF$10)+(((PI()*($C$21/2)^2*(($C$21/2)*$AZ$10))/3)*$AF$29),(($D$18*$AF$29)+((PI()*(($C$21/2)^2)*($G$20-$AE369))*$AF$29))+((($D$18+$H$18)/3)*$BF$10)-(((PI()*($C$21/2)^2*(($C$21/2)*$AZ$10))/3)*$AF$29)))</f>
        <v>69435.11809876078</v>
      </c>
      <c r="AG369" s="73">
        <v>33.799999999999997</v>
      </c>
      <c r="AH369" s="95">
        <f t="shared" si="50"/>
        <v>73552.351388042443</v>
      </c>
      <c r="AI369" s="62">
        <v>33.799999999999997</v>
      </c>
      <c r="AJ369" s="96">
        <f>IF($AI369&gt;$G$20,IF('Silo Levels'!$L$18="Pumping",((PI()*((($C$19+$G$20)-$AI369)*($O$20/($O$19/2)))^2*((($O$20+$G$20)-$AI369))/3)*$AJ$29)+(((PI()*((($C$19+$G$20)-$AI369)*($O$20/($O$19/2)))^2*(((($C$19+$G$20)-$AI369)*($O$20/($O$19/2)))*$AZ$11))/3)*$AJ$29),(((PI()*((($C$19+$G$20)-$AI369)*($O$20/($O$19/2)))^2*((($O$20+$G$20)-$AI369)/3))*$AJ$29)-((PI()*((($C$19+$G$20)-$AI369)*($O$20/($O$19/2)))^2*(((($C$19+$G$20)-$AI369)*($O$20/($O$19/2)))*$AZ$11)/3)*$AJ$29))),IF('Silo Levels'!$L$18="Pumping",(($D$18*$AJ$29)+((PI()*(($C$21/2)^2)*($G$20-$AI369))*$AJ$29))+((($D$18+$H$18)/3)*$BF$11)+(((PI()*($C$21/2)^2*(($C$21/2)*$AZ$11))/3)*$AJ$29),(($D$18*$AJ$29)+((PI()*(($C$21/2)^2)*($G$20-$AI369))*$AJ$29))+((($D$18+$H$18)/3)*$BF$11)-(((PI()*($C$21/2)^2*(($C$21/2)*$AZ$11))/3)*$AJ$29)))</f>
        <v>69746.958366430335</v>
      </c>
    </row>
    <row r="370" spans="1:36" x14ac:dyDescent="0.3">
      <c r="A370" s="48">
        <v>33.9</v>
      </c>
      <c r="B370" s="92">
        <f t="shared" si="52"/>
        <v>3390.4511863940306</v>
      </c>
      <c r="C370" s="66">
        <v>33.9</v>
      </c>
      <c r="D370" s="67">
        <f>IF($C370&gt;$G$6,IF('Silo Levels'!$L$10="Pumping",((PI()*((($C$5+$G$6)-$C370)*($O$6/($O$5/2)))^2*((($O$6+$G$6)-$C370))/3)*$D$29)+(((PI()*((($C$5+$G$6)-$C370)*($O$6/($O$5/2)))^2*(((($C$5+$G$6)-$C370)*($O$6/($O$5/2)))*$AZ$3))/3)*$D$29),(((PI()*((($C$5+$G$6)-$C370)*($O$6/($O$5/2)))^2*((($O$6+$G$6)-$C370)/3))*$D$29)-((PI()*((($C$5+$G$6)-$C370)*($O$6/($O$5/2)))^2*(((($C$5+$G$6)-$C370)*($O$6/($O$5/2)))*$AZ$3)/3)*$D$29))),IF('Silo Levels'!$L$10="Pumping",(($D$4*$D$29)+((PI()*(($C$7/2)^2)*(G$6-$C370))*$D$29))+((($D$4+$H$4)/3)*$BG$3)+(((PI()*($C$7/2)^2*(($C$7/2)*$AZ$3))/3)*$D$29),(($D$4*$D$29)+((PI()*(($C$7/2)^2)*($G$6-$C370))*$D$29))+((($D$4+$H$4)/3)*$BG$3)-(((PI()*($C$7/2)^2*(($C$7/2)*$AZ$3))/3)*$D$29)))</f>
        <v>2300.6373783784516</v>
      </c>
      <c r="E370" s="73">
        <v>33.9</v>
      </c>
      <c r="F370" s="92">
        <f t="shared" si="53"/>
        <v>2955.777957369155</v>
      </c>
      <c r="G370" s="66">
        <v>33.9</v>
      </c>
      <c r="H370" s="67">
        <f>IF($G370&gt;$G$6,IF('Silo Levels'!$L$11="Pumping",((PI()*((($C$5+$G$6)-$G370)*($O$6/($O$5/2)))^2*((($O$6+$G$6)-$G370))/3)*$H$29)+(((PI()*((($C$5+$G$6)-$G370)*($O$6/($O$5/2)))^2*(((($C$5+$G$6)-$G370)*($O$6/($O$5/2)))*$AZ$4))/3)*$H$29),(((PI()*((($C$5+$G$6)-$G370)*($O$6/($O$5/2)))^2*((($O$6+$G$6)-$G370)/3))*$H$29)-((PI()*((($C$5+$G$6)-$G370)*($O$6/($O$5/2)))^2*(((($C$5+$G$6)-$G370)*($O$6/($O$5/2)))*$AZ$4)/3)*$H$29))),IF('Silo Levels'!$L$11="Pumping",(($D$4*$H$29)+((PI()*(($C$7/2)^2)*(G$6-$G370))*$H$29))+((($D$4+$H$4)/3)*$BG$4)+(((PI()*($C$7/2)^2*(($C$7/2)*$AZ$4))/3)*$H$29),(($D$4*$H$29)+((PI()*(($C$7/2)^2)*($G$6-$G370))*$H$29))+((($D$4+$H$4)/3)*$BG$4)-(((PI()*($C$7/2)^2*(($C$7/2)*$AZ$4))/3)*$H$29)))</f>
        <v>2005.6838683299325</v>
      </c>
      <c r="I370" s="73">
        <v>33.9</v>
      </c>
      <c r="J370" s="95">
        <f t="shared" si="54"/>
        <v>133264.90062962819</v>
      </c>
      <c r="K370" s="62">
        <v>33.9</v>
      </c>
      <c r="L370" s="96">
        <f>IF($K370&gt;$G$13,IF('Silo Levels'!$L$12="Pumping",((PI()*((($C$12+$G$13)-$K370)*($O$13/($O$12/2)))^2*((($O$13+$G$13)-$K370))/3)*$L$29)+(((PI()*((($C$12+$G$13)-$K370)*($O$13/($O$12/2)))^2*(((($C$12+$G$13)-$K370)*($O$13/($O$12/2)))*$AZ$5))/3)*$L$29),(((PI()*((($C$12+$G$13)-$K370)*($O$13/($O$12/2)))^2*((($O$13+$G$13)-$K370)/3))*$L$29)-((PI()*((($C$12+$G$13)-$K370)*($O$13/($O$12/2)))^2*(((($C$12+$G$13)-$K370)*($O$13/($O$12/2)))*$AZ$5)/3)*$L$29))),IF('Silo Levels'!$L$12="Pumping",(($D$11*$L$29)+((PI()*(($C$14/2)^2)*($G$13-$K370))*$L$29))+((($D$11+$H$11)/3)*$BF$5)+(((PI()*($C$14/2)^2*(($C$14/2)*$AZ$5))/3)*$L$29),(($D$11*$L$29)+((PI()*(($C$14/2)^2)*($G$13-$K370))*$L$29))+((($D$11+$H$11)/3)*$BF$5)-(((PI()*($C$14/2)^2*(($C$14/2)*$AZ$5))/3)*$L$29)))</f>
        <v>119066.89395002874</v>
      </c>
      <c r="M370" s="73">
        <v>33.9</v>
      </c>
      <c r="N370" s="95">
        <f t="shared" si="46"/>
        <v>78477.992214835438</v>
      </c>
      <c r="O370" s="62">
        <v>33.9</v>
      </c>
      <c r="P370" s="96">
        <f>IF($O370&gt;$G$20,IF('Silo Levels'!$L$13="Pumping",((PI()*((($C$19+$G$20)-$O370)*($O$20/($O$19/2)))^2*((($O$20+$G$20)-$O370))/3)*$P$29)+(((PI()*((($C$19+$G$20)-$O370)*($O$20/($O$19/2)))^2*(((($C$19+$G$20)-$O370)*($O$20/($O$19/2)))*$AZ$6))/3)*$P$29),(((PI()*((($C$19+$G$20)-$O370)*($O$20/($O$19/2)))^2*((($O$20+$G$20)-$O370)/3))*$P$29)-((PI()*((($C$19+$G$20)-$O370)*($O$20/($O$19/2)))^2*(((($C$19+$G$20)-$O370)*($O$20/($O$19/2)))*$AZ$6)/3)*$P$29))),IF('Silo Levels'!$L$13="Pumping",(($D$18*$P$29)+((PI()*(($C$21/2)^2)*($G$20-$O370))*$P$29))+((($D$18+$H$18)/3)*$BF$6)+(((PI()*($C$21/2)^2*(($C$21/2)*$AZ$6))/3)*$P$29),(($D$18*$P$29)+((PI()*(($C$21/2)^2)*($G$20-$O370))*$P$29))+((($D$18+$H$18)/3)*$BF$6)-(((PI()*($C$21/2)^2*(($C$21/2)*$AZ$6))/3)*$P$29)))</f>
        <v>74392.790882810674</v>
      </c>
      <c r="Q370" s="73">
        <v>33.9</v>
      </c>
      <c r="R370" s="95">
        <f t="shared" si="47"/>
        <v>76369.850811828001</v>
      </c>
      <c r="S370" s="62">
        <v>33.9</v>
      </c>
      <c r="T370" s="96">
        <f>IF($S370&gt;$G$20,IF('Silo Levels'!$L$14="Pumping",((PI()*((($C$19+$G$20)-$S370)*($O$20/($O$19/2)))^2*((($O$20+$G$20)-$S370))/3)*$T$29)+(((PI()*((($C$19+$G$20)-$S370)*($O$20/($O$19/2)))^2*(((($C$19+$G$20)-$S370)*($O$20/($O$19/2)))*$AZ$7))/3)*$T$29),(((PI()*((($C$19+$G$20)-$S370)*($O$20/($O$19/2)))^2*((($O$20+$G$20)-$S370)/3))*$T$29)-((PI()*((($C$19+$G$20)-$S370)*($O$20/($O$19/2)))^2*(((($C$19+$G$20)-$S370)*($O$20/($O$19/2)))*$AZ$7)/3)*$T$29))),IF('Silo Levels'!$L$14="Pumping",(($D$18*$T$29)+((PI()*(($C$21/2)^2)*($G$20-$S370))*$T$29))+((($D$18+$H$18)/3)*$BF$7)+(((PI()*($C$21/2)^2*(($C$21/2)*$AZ$7))/3)*$T$29),(($D$18*$T$29)+((PI()*(($C$21/2)^2)*($G$20-$S370))*$T$29))+((($D$18+$H$18)/3)*$BF$7)-(((PI()*($C$21/2)^2*(($C$21/2)*$AZ$7))/3)*$T$29)))</f>
        <v>72395.789340699135</v>
      </c>
      <c r="U370" s="73">
        <v>33.9</v>
      </c>
      <c r="V370" s="95">
        <f t="shared" si="48"/>
        <v>74423.057592736543</v>
      </c>
      <c r="W370" s="62">
        <v>33.9</v>
      </c>
      <c r="X370" s="96">
        <f>IF($W370&gt;$G$20,IF('Silo Levels'!$L$15="Pumping",((PI()*((($C$19+$G$20)-$W370)*($O$20/($O$19/2)))^2*((($O$20+$G$20)-$W370))/3)*$X$29)+(((PI()*((($C$19+$G$20)-$W370)*($O$20/($O$19/2)))^2*(((($C$19+$G$20)-$W370)*($O$20/($O$19/2)))*$AZ$8))/3)*$X$29),(((PI()*((($C$19+$G$20)-$W370)*($O$20/($O$19/2)))^2*((($O$20+$G$20)-$W370)/3))*$X$29)-((PI()*((($C$19+$G$20)-$W370)*($O$20/($O$19/2)))^2*(((($C$19+$G$20)-$W370)*($O$20/($O$19/2)))*$AZ$8)/3)*$X$29))),IF('Silo Levels'!$L$15="Pumping",(($D$18*$X$29)+((PI()*(($C$21/2)^2)*($G$20-$W370))*$X$29))+((($D$18+$H$18)/3)*$BF$8)+(((PI()*($C$21/2)^2*(($C$21/2)*$AZ$8))/3)*$X$29),(($D$18*$X$29)+((PI()*(($C$21/2)^2)*($G$20-$W370))*$X$29))+((($D$18+$H$18)/3)*$BF$8)-(((PI()*($C$21/2)^2*(($C$21/2)*$AZ$8))/3)*$X$29)))</f>
        <v>70551.629809867038</v>
      </c>
      <c r="Y370" s="73">
        <v>33.9</v>
      </c>
      <c r="Z370" s="95">
        <f t="shared" si="49"/>
        <v>73261.775269025486</v>
      </c>
      <c r="AA370" s="62">
        <v>33.9</v>
      </c>
      <c r="AB370" s="96">
        <f>IF($AA370&gt;$G$20,IF('Silo Levels'!$L$16="Pumping",((PI()*((($C$19+$G$20)-$AA370)*($O$20/($O$19/2)))^2*((($O$20+$G$20)-$AA370))/3)*$AB$29)+(((PI()*((($C$19+$G$20)-$AA370)*($O$20/($O$19/2)))^2*(((($C$19+$G$20)-$AA370)*($O$20/($O$19/2)))*$AZ$9))/3)*$AB$29),(((PI()*((($C$19+$G$20)-$AA370)*($O$20/($O$19/2)))^2*((($O$20+$G$20)-$AA370)/3))*$AB$29)-((PI()*((($C$19+$G$20)-$AA370)*($O$20/($O$19/2)))^2*(((($C$19+$G$20)-$AA370)*($O$20/($O$19/2)))*$AZ$9)/3)*$AB$29))),IF('Silo Levels'!$L$16="Pumping",(($D$18*$AB$29)+((PI()*(($C$21/2)^2)*($G$20-$AA370))*$AB$29))+((($D$18+$H$18)/3)*$BF$9)+(((PI()*($C$21/2)^2*(($C$21/2)*$AZ$9))/3)*$AB$29),(($D$18*$AB$29)+((PI()*(($C$21/2)^2)*($G$20-$AA370))*$AB$29))+((($D$18+$H$18)/3)*$BF$9)-(((PI()*($C$21/2)^2*(($C$21/2)*$AZ$9))/3)*$AB$29)))</f>
        <v>69451.569544474274</v>
      </c>
      <c r="AC370" s="73">
        <v>33.9</v>
      </c>
      <c r="AD370" s="95">
        <f t="shared" si="51"/>
        <v>72843.119191811915</v>
      </c>
      <c r="AE370" s="62">
        <v>33.9</v>
      </c>
      <c r="AF370" s="96">
        <f>IF($AE370&gt;$G$20,IF('Silo Levels'!$L$17="Pumping",((PI()*((($C$19+$G$20)-$AE370)*($O$20/($O$19/2)))^2*((($O$20+$G$20)-$AE370))/3)*$AF$29)+(((PI()*((($C$19+$G$20)-$AE370)*($O$20/($O$19/2)))^2*(((($C$19+$G$20)-$AE370)*($O$20/($O$19/2)))*$AZ$10))/3)*$AF$29),(((PI()*((($C$19+$G$20)-$AE370)*($O$20/($O$19/2)))^2*((($O$20+$G$20)-$AE370)/3))*$AF$29)-((PI()*((($C$19+$G$20)-$AE370)*($O$20/($O$19/2)))^2*(((($C$19+$G$20)-$AE370)*($O$20/($O$19/2)))*$AZ$10)/3)*$AF$29))),IF('Silo Levels'!$L$17="Pumping",(($D$18*$AF$29)+((PI()*(($C$21/2)^2)*($G$20-$AE370))*$AF$29))+((($D$18+$H$18)/3)*$BF$10)+(((PI()*($C$21/2)^2*(($C$21/2)*$AZ$10))/3)*$AF$29),(($D$18*$AF$29)+((PI()*(($C$21/2)^2)*($G$20-$AE370))*$AF$29))+((($D$18+$H$18)/3)*$BF$10)-(((PI()*($C$21/2)^2*(($C$21/2)*$AZ$10))/3)*$AF$29)))</f>
        <v>69054.984746786053</v>
      </c>
      <c r="AG370" s="73">
        <v>33.9</v>
      </c>
      <c r="AH370" s="95">
        <f t="shared" si="50"/>
        <v>73170.486164967762</v>
      </c>
      <c r="AI370" s="62">
        <v>33.9</v>
      </c>
      <c r="AJ370" s="96">
        <f>IF($AI370&gt;$G$20,IF('Silo Levels'!$L$18="Pumping",((PI()*((($C$19+$G$20)-$AI370)*($O$20/($O$19/2)))^2*((($O$20+$G$20)-$AI370))/3)*$AJ$29)+(((PI()*((($C$19+$G$20)-$AI370)*($O$20/($O$19/2)))^2*(((($C$19+$G$20)-$AI370)*($O$20/($O$19/2)))*$AZ$11))/3)*$AJ$29),(((PI()*((($C$19+$G$20)-$AI370)*($O$20/($O$19/2)))^2*((($O$20+$G$20)-$AI370)/3))*$AJ$29)-((PI()*((($C$19+$G$20)-$AI370)*($O$20/($O$19/2)))^2*(((($C$19+$G$20)-$AI370)*($O$20/($O$19/2)))*$AZ$11)/3)*$AJ$29))),IF('Silo Levels'!$L$18="Pumping",(($D$18*$AJ$29)+((PI()*(($C$21/2)^2)*($G$20-$AI370))*$AJ$29))+((($D$18+$H$18)/3)*$BF$11)+(((PI()*($C$21/2)^2*(($C$21/2)*$AZ$11))/3)*$AJ$29),(($D$18*$AJ$29)+((PI()*(($C$21/2)^2)*($G$20-$AI370))*$AJ$29))+((($D$18+$H$18)/3)*$BF$11)-(((PI()*($C$21/2)^2*(($C$21/2)*$AZ$11))/3)*$AJ$29)))</f>
        <v>69365.093143355654</v>
      </c>
    </row>
    <row r="371" spans="1:36" x14ac:dyDescent="0.3">
      <c r="A371" s="48">
        <v>34</v>
      </c>
      <c r="B371" s="92">
        <f t="shared" si="52"/>
        <v>3157.1863094562591</v>
      </c>
      <c r="C371" s="66">
        <v>34</v>
      </c>
      <c r="D371" s="67">
        <f>IF($C371&gt;$G$6,IF('Silo Levels'!$L$10="Pumping",((PI()*((($C$5+$G$6)-$C371)*($O$6/($O$5/2)))^2*((($O$6+$G$6)-$C371))/3)*$D$29)+(((PI()*((($C$5+$G$6)-$C371)*($O$6/($O$5/2)))^2*(((($C$5+$G$6)-$C371)*($O$6/($O$5/2)))*$AZ$3))/3)*$D$29),(((PI()*((($C$5+$G$6)-$C371)*($O$6/($O$5/2)))^2*((($O$6+$G$6)-$C371)/3))*$D$29)-((PI()*((($C$5+$G$6)-$C371)*($O$6/($O$5/2)))^2*(((($C$5+$G$6)-$C371)*($O$6/($O$5/2)))*$AZ$3)/3)*$D$29))),IF('Silo Levels'!$L$10="Pumping",(($D$4*$D$29)+((PI()*(($C$7/2)^2)*(G$6-$C371))*$D$29))+((($D$4+$H$4)/3)*$BG$3)+(((PI()*($C$7/2)^2*(($C$7/2)*$AZ$3))/3)*$D$29),(($D$4*$D$29)+((PI()*(($C$7/2)^2)*($G$6-$C371))*$D$29))+((($D$4+$H$4)/3)*$BG$3)-(((PI()*($C$7/2)^2*(($C$7/2)*$AZ$3))/3)*$D$29)))</f>
        <v>2145.1858493207856</v>
      </c>
      <c r="E371" s="73">
        <v>34</v>
      </c>
      <c r="F371" s="92">
        <f t="shared" si="53"/>
        <v>2752.4188338849435</v>
      </c>
      <c r="G371" s="66">
        <v>34</v>
      </c>
      <c r="H371" s="67">
        <f>IF($G371&gt;$G$6,IF('Silo Levels'!$L$11="Pumping",((PI()*((($C$5+$G$6)-$G371)*($O$6/($O$5/2)))^2*((($O$6+$G$6)-$G371))/3)*$H$29)+(((PI()*((($C$5+$G$6)-$G371)*($O$6/($O$5/2)))^2*(((($C$5+$G$6)-$G371)*($O$6/($O$5/2)))*$AZ$4))/3)*$H$29),(((PI()*((($C$5+$G$6)-$G371)*($O$6/($O$5/2)))^2*((($O$6+$G$6)-$G371)/3))*$H$29)-((PI()*((($C$5+$G$6)-$G371)*($O$6/($O$5/2)))^2*(((($C$5+$G$6)-$G371)*($O$6/($O$5/2)))*$AZ$4)/3)*$H$29))),IF('Silo Levels'!$L$11="Pumping",(($D$4*$H$29)+((PI()*(($C$7/2)^2)*(G$6-$G371))*$H$29))+((($D$4+$H$4)/3)*$BG$4)+(((PI()*($C$7/2)^2*(($C$7/2)*$AZ$4))/3)*$H$29),(($D$4*$H$29)+((PI()*(($C$7/2)^2)*($G$6-$G371))*$H$29))+((($D$4+$H$4)/3)*$BG$4)-(((PI()*($C$7/2)^2*(($C$7/2)*$AZ$4))/3)*$H$29)))</f>
        <v>1870.162022484787</v>
      </c>
      <c r="I371" s="73">
        <v>34</v>
      </c>
      <c r="J371" s="95">
        <f t="shared" si="54"/>
        <v>132345.93579599712</v>
      </c>
      <c r="K371" s="62">
        <v>34</v>
      </c>
      <c r="L371" s="96">
        <f>IF($K371&gt;$G$13,IF('Silo Levels'!$L$12="Pumping",((PI()*((($C$12+$G$13)-$K371)*($O$13/($O$12/2)))^2*((($O$13+$G$13)-$K371))/3)*$L$29)+(((PI()*((($C$12+$G$13)-$K371)*($O$13/($O$12/2)))^2*(((($C$12+$G$13)-$K371)*($O$13/($O$12/2)))*$AZ$5))/3)*$L$29),(((PI()*((($C$12+$G$13)-$K371)*($O$13/($O$12/2)))^2*((($O$13+$G$13)-$K371)/3))*$L$29)-((PI()*((($C$12+$G$13)-$K371)*($O$13/($O$12/2)))^2*(((($C$12+$G$13)-$K371)*($O$13/($O$12/2)))*$AZ$5)/3)*$L$29))),IF('Silo Levels'!$L$12="Pumping",(($D$11*$L$29)+((PI()*(($C$14/2)^2)*($G$13-$K371))*$L$29))+((($D$11+$H$11)/3)*$BF$5)+(((PI()*($C$14/2)^2*(($C$14/2)*$AZ$5))/3)*$L$29),(($D$11*$L$29)+((PI()*(($C$14/2)^2)*($G$13-$K371))*$L$29))+((($D$11+$H$11)/3)*$BF$5)-(((PI()*($C$14/2)^2*(($C$14/2)*$AZ$5))/3)*$L$29)))</f>
        <v>118147.92911639767</v>
      </c>
      <c r="M371" s="73">
        <v>34</v>
      </c>
      <c r="N371" s="95">
        <f t="shared" si="46"/>
        <v>78068.048666534698</v>
      </c>
      <c r="O371" s="62">
        <v>34</v>
      </c>
      <c r="P371" s="96">
        <f>IF($O371&gt;$G$20,IF('Silo Levels'!$L$13="Pumping",((PI()*((($C$19+$G$20)-$O371)*($O$20/($O$19/2)))^2*((($O$20+$G$20)-$O371))/3)*$P$29)+(((PI()*((($C$19+$G$20)-$O371)*($O$20/($O$19/2)))^2*(((($C$19+$G$20)-$O371)*($O$20/($O$19/2)))*$AZ$6))/3)*$P$29),(((PI()*((($C$19+$G$20)-$O371)*($O$20/($O$19/2)))^2*((($O$20+$G$20)-$O371)/3))*$P$29)-((PI()*((($C$19+$G$20)-$O371)*($O$20/($O$19/2)))^2*(((($C$19+$G$20)-$O371)*($O$20/($O$19/2)))*$AZ$6)/3)*$P$29))),IF('Silo Levels'!$L$13="Pumping",(($D$18*$P$29)+((PI()*(($C$21/2)^2)*($G$20-$O371))*$P$29))+((($D$18+$H$18)/3)*$BF$6)+(((PI()*($C$21/2)^2*(($C$21/2)*$AZ$6))/3)*$P$29),(($D$18*$P$29)+((PI()*(($C$21/2)^2)*($G$20-$O371))*$P$29))+((($D$18+$H$18)/3)*$BF$6)-(((PI()*($C$21/2)^2*(($C$21/2)*$AZ$6))/3)*$P$29)))</f>
        <v>73982.847334509934</v>
      </c>
      <c r="Q371" s="73">
        <v>34</v>
      </c>
      <c r="R371" s="95">
        <f t="shared" si="47"/>
        <v>75971.059974307063</v>
      </c>
      <c r="S371" s="62">
        <v>34</v>
      </c>
      <c r="T371" s="96">
        <f>IF($S371&gt;$G$20,IF('Silo Levels'!$L$14="Pumping",((PI()*((($C$19+$G$20)-$S371)*($O$20/($O$19/2)))^2*((($O$20+$G$20)-$S371))/3)*$T$29)+(((PI()*((($C$19+$G$20)-$S371)*($O$20/($O$19/2)))^2*(((($C$19+$G$20)-$S371)*($O$20/($O$19/2)))*$AZ$7))/3)*$T$29),(((PI()*((($C$19+$G$20)-$S371)*($O$20/($O$19/2)))^2*((($O$20+$G$20)-$S371)/3))*$T$29)-((PI()*((($C$19+$G$20)-$S371)*($O$20/($O$19/2)))^2*(((($C$19+$G$20)-$S371)*($O$20/($O$19/2)))*$AZ$7)/3)*$T$29))),IF('Silo Levels'!$L$14="Pumping",(($D$18*$T$29)+((PI()*(($C$21/2)^2)*($G$20-$S371))*$T$29))+((($D$18+$H$18)/3)*$BF$7)+(((PI()*($C$21/2)^2*(($C$21/2)*$AZ$7))/3)*$T$29),(($D$18*$T$29)+((PI()*(($C$21/2)^2)*($G$20-$S371))*$T$29))+((($D$18+$H$18)/3)*$BF$7)-(((PI()*($C$21/2)^2*(($C$21/2)*$AZ$7))/3)*$T$29)))</f>
        <v>71996.998503178198</v>
      </c>
      <c r="U371" s="73">
        <v>34</v>
      </c>
      <c r="V371" s="95">
        <f t="shared" si="48"/>
        <v>74034.565884908516</v>
      </c>
      <c r="W371" s="62">
        <v>34</v>
      </c>
      <c r="X371" s="96">
        <f>IF($W371&gt;$G$20,IF('Silo Levels'!$L$15="Pumping",((PI()*((($C$19+$G$20)-$W371)*($O$20/($O$19/2)))^2*((($O$20+$G$20)-$W371))/3)*$X$29)+(((PI()*((($C$19+$G$20)-$W371)*($O$20/($O$19/2)))^2*(((($C$19+$G$20)-$W371)*($O$20/($O$19/2)))*$AZ$8))/3)*$X$29),(((PI()*((($C$19+$G$20)-$W371)*($O$20/($O$19/2)))^2*((($O$20+$G$20)-$W371)/3))*$X$29)-((PI()*((($C$19+$G$20)-$W371)*($O$20/($O$19/2)))^2*(((($C$19+$G$20)-$W371)*($O$20/($O$19/2)))*$AZ$8)/3)*$X$29))),IF('Silo Levels'!$L$15="Pumping",(($D$18*$X$29)+((PI()*(($C$21/2)^2)*($G$20-$W371))*$X$29))+((($D$18+$H$18)/3)*$BF$8)+(((PI()*($C$21/2)^2*(($C$21/2)*$AZ$8))/3)*$X$29),(($D$18*$X$29)+((PI()*(($C$21/2)^2)*($G$20-$W371))*$X$29))+((($D$18+$H$18)/3)*$BF$8)-(((PI()*($C$21/2)^2*(($C$21/2)*$AZ$8))/3)*$X$29)))</f>
        <v>70163.138102039011</v>
      </c>
      <c r="Y371" s="73">
        <v>34</v>
      </c>
      <c r="Z371" s="95">
        <f t="shared" si="49"/>
        <v>72879.427098756933</v>
      </c>
      <c r="AA371" s="62">
        <v>34</v>
      </c>
      <c r="AB371" s="96">
        <f>IF($AA371&gt;$G$20,IF('Silo Levels'!$L$16="Pumping",((PI()*((($C$19+$G$20)-$AA371)*($O$20/($O$19/2)))^2*((($O$20+$G$20)-$AA371))/3)*$AB$29)+(((PI()*((($C$19+$G$20)-$AA371)*($O$20/($O$19/2)))^2*(((($C$19+$G$20)-$AA371)*($O$20/($O$19/2)))*$AZ$9))/3)*$AB$29),(((PI()*((($C$19+$G$20)-$AA371)*($O$20/($O$19/2)))^2*((($O$20+$G$20)-$AA371)/3))*$AB$29)-((PI()*((($C$19+$G$20)-$AA371)*($O$20/($O$19/2)))^2*(((($C$19+$G$20)-$AA371)*($O$20/($O$19/2)))*$AZ$9)/3)*$AB$29))),IF('Silo Levels'!$L$16="Pumping",(($D$18*$AB$29)+((PI()*(($C$21/2)^2)*($G$20-$AA371))*$AB$29))+((($D$18+$H$18)/3)*$BF$9)+(((PI()*($C$21/2)^2*(($C$21/2)*$AZ$9))/3)*$AB$29),(($D$18*$AB$29)+((PI()*(($C$21/2)^2)*($G$20-$AA371))*$AB$29))+((($D$18+$H$18)/3)*$BF$9)-(((PI()*($C$21/2)^2*(($C$21/2)*$AZ$9))/3)*$AB$29)))</f>
        <v>69069.221374205721</v>
      </c>
      <c r="AC371" s="73">
        <v>34</v>
      </c>
      <c r="AD371" s="95">
        <f t="shared" si="51"/>
        <v>72462.985839837187</v>
      </c>
      <c r="AE371" s="62">
        <v>34</v>
      </c>
      <c r="AF371" s="96">
        <f>IF($AE371&gt;$G$20,IF('Silo Levels'!$L$17="Pumping",((PI()*((($C$19+$G$20)-$AE371)*($O$20/($O$19/2)))^2*((($O$20+$G$20)-$AE371))/3)*$AF$29)+(((PI()*((($C$19+$G$20)-$AE371)*($O$20/($O$19/2)))^2*(((($C$19+$G$20)-$AE371)*($O$20/($O$19/2)))*$AZ$10))/3)*$AF$29),(((PI()*((($C$19+$G$20)-$AE371)*($O$20/($O$19/2)))^2*((($O$20+$G$20)-$AE371)/3))*$AF$29)-((PI()*((($C$19+$G$20)-$AE371)*($O$20/($O$19/2)))^2*(((($C$19+$G$20)-$AE371)*($O$20/($O$19/2)))*$AZ$10)/3)*$AF$29))),IF('Silo Levels'!$L$17="Pumping",(($D$18*$AF$29)+((PI()*(($C$21/2)^2)*($G$20-$AE371))*$AF$29))+((($D$18+$H$18)/3)*$BF$10)+(((PI()*($C$21/2)^2*(($C$21/2)*$AZ$10))/3)*$AF$29),(($D$18*$AF$29)+((PI()*(($C$21/2)^2)*($G$20-$AE371))*$AF$29))+((($D$18+$H$18)/3)*$BF$10)-(((PI()*($C$21/2)^2*(($C$21/2)*$AZ$10))/3)*$AF$29)))</f>
        <v>68674.851394811325</v>
      </c>
      <c r="AG371" s="73">
        <v>34</v>
      </c>
      <c r="AH371" s="95">
        <f t="shared" si="50"/>
        <v>72788.620941893096</v>
      </c>
      <c r="AI371" s="62">
        <v>34</v>
      </c>
      <c r="AJ371" s="96">
        <f>IF($AI371&gt;$G$20,IF('Silo Levels'!$L$18="Pumping",((PI()*((($C$19+$G$20)-$AI371)*($O$20/($O$19/2)))^2*((($O$20+$G$20)-$AI371))/3)*$AJ$29)+(((PI()*((($C$19+$G$20)-$AI371)*($O$20/($O$19/2)))^2*(((($C$19+$G$20)-$AI371)*($O$20/($O$19/2)))*$AZ$11))/3)*$AJ$29),(((PI()*((($C$19+$G$20)-$AI371)*($O$20/($O$19/2)))^2*((($O$20+$G$20)-$AI371)/3))*$AJ$29)-((PI()*((($C$19+$G$20)-$AI371)*($O$20/($O$19/2)))^2*(((($C$19+$G$20)-$AI371)*($O$20/($O$19/2)))*$AZ$11)/3)*$AJ$29))),IF('Silo Levels'!$L$18="Pumping",(($D$18*$AJ$29)+((PI()*(($C$21/2)^2)*($G$20-$AI371))*$AJ$29))+((($D$18+$H$18)/3)*$BF$11)+(((PI()*($C$21/2)^2*(($C$21/2)*$AZ$11))/3)*$AJ$29),(($D$18*$AJ$29)+((PI()*(($C$21/2)^2)*($G$20-$AI371))*$AJ$29))+((($D$18+$H$18)/3)*$BF$11)-(((PI()*($C$21/2)^2*(($C$21/2)*$AZ$11))/3)*$AJ$29)))</f>
        <v>68983.227920280988</v>
      </c>
    </row>
    <row r="372" spans="1:36" x14ac:dyDescent="0.3">
      <c r="A372" s="48">
        <v>34.1</v>
      </c>
      <c r="B372" s="92">
        <f t="shared" si="52"/>
        <v>2934.8573093395403</v>
      </c>
      <c r="C372" s="66">
        <v>34.1</v>
      </c>
      <c r="D372" s="67">
        <f>IF($C372&gt;$G$6,IF('Silo Levels'!$L$10="Pumping",((PI()*((($C$5+$G$6)-$C372)*($O$6/($O$5/2)))^2*((($O$6+$G$6)-$C372))/3)*$D$29)+(((PI()*((($C$5+$G$6)-$C372)*($O$6/($O$5/2)))^2*(((($C$5+$G$6)-$C372)*($O$6/($O$5/2)))*$AZ$3))/3)*$D$29),(((PI()*((($C$5+$G$6)-$C372)*($O$6/($O$5/2)))^2*((($O$6+$G$6)-$C372)/3))*$D$29)-((PI()*((($C$5+$G$6)-$C372)*($O$6/($O$5/2)))^2*(((($C$5+$G$6)-$C372)*($O$6/($O$5/2)))*$AZ$3)/3)*$D$29))),IF('Silo Levels'!$L$10="Pumping",(($D$4*$D$29)+((PI()*(($C$7/2)^2)*(G$6-$C372))*$D$29))+((($D$4+$H$4)/3)*$BG$3)+(((PI()*($C$7/2)^2*(($C$7/2)*$AZ$3))/3)*$D$29),(($D$4*$D$29)+((PI()*(($C$7/2)^2)*($G$6-$C372))*$D$29))+((($D$4+$H$4)/3)*$BG$3)-(((PI()*($C$7/2)^2*(($C$7/2)*$AZ$3))/3)*$D$29)))</f>
        <v>1996.8751953586641</v>
      </c>
      <c r="E372" s="73">
        <v>34.1</v>
      </c>
      <c r="F372" s="92">
        <f t="shared" si="53"/>
        <v>2558.5935517319072</v>
      </c>
      <c r="G372" s="66">
        <v>34.1</v>
      </c>
      <c r="H372" s="67">
        <f>IF($G372&gt;$G$6,IF('Silo Levels'!$L$11="Pumping",((PI()*((($C$5+$G$6)-$G372)*($O$6/($O$5/2)))^2*((($O$6+$G$6)-$G372))/3)*$H$29)+(((PI()*((($C$5+$G$6)-$G372)*($O$6/($O$5/2)))^2*(((($C$5+$G$6)-$G372)*($O$6/($O$5/2)))*$AZ$4))/3)*$H$29),(((PI()*((($C$5+$G$6)-$G372)*($O$6/($O$5/2)))^2*((($O$6+$G$6)-$G372)/3))*$H$29)-((PI()*((($C$5+$G$6)-$G372)*($O$6/($O$5/2)))^2*(((($C$5+$G$6)-$G372)*($O$6/($O$5/2)))*$AZ$4)/3)*$H$29))),IF('Silo Levels'!$L$11="Pumping",(($D$4*$H$29)+((PI()*(($C$7/2)^2)*(G$6-$G372))*$H$29))+((($D$4+$H$4)/3)*$BG$4)+(((PI()*($C$7/2)^2*(($C$7/2)*$AZ$4))/3)*$H$29),(($D$4*$H$29)+((PI()*(($C$7/2)^2)*($G$6-$G372))*$H$29))+((($D$4+$H$4)/3)*$BG$4)-(((PI()*($C$7/2)^2*(($C$7/2)*$AZ$4))/3)*$H$29)))</f>
        <v>1740.8655549280663</v>
      </c>
      <c r="I372" s="73">
        <v>34.1</v>
      </c>
      <c r="J372" s="95">
        <f t="shared" si="54"/>
        <v>131426.97096236609</v>
      </c>
      <c r="K372" s="62">
        <v>34.1</v>
      </c>
      <c r="L372" s="96">
        <f>IF($K372&gt;$G$13,IF('Silo Levels'!$L$12="Pumping",((PI()*((($C$12+$G$13)-$K372)*($O$13/($O$12/2)))^2*((($O$13+$G$13)-$K372))/3)*$L$29)+(((PI()*((($C$12+$G$13)-$K372)*($O$13/($O$12/2)))^2*(((($C$12+$G$13)-$K372)*($O$13/($O$12/2)))*$AZ$5))/3)*$L$29),(((PI()*((($C$12+$G$13)-$K372)*($O$13/($O$12/2)))^2*((($O$13+$G$13)-$K372)/3))*$L$29)-((PI()*((($C$12+$G$13)-$K372)*($O$13/($O$12/2)))^2*(((($C$12+$G$13)-$K372)*($O$13/($O$12/2)))*$AZ$5)/3)*$L$29))),IF('Silo Levels'!$L$12="Pumping",(($D$11*$L$29)+((PI()*(($C$14/2)^2)*($G$13-$K372))*$L$29))+((($D$11+$H$11)/3)*$BF$5)+(((PI()*($C$14/2)^2*(($C$14/2)*$AZ$5))/3)*$L$29),(($D$11*$L$29)+((PI()*(($C$14/2)^2)*($G$13-$K372))*$L$29))+((($D$11+$H$11)/3)*$BF$5)-(((PI()*($C$14/2)^2*(($C$14/2)*$AZ$5))/3)*$L$29)))</f>
        <v>117228.96428276664</v>
      </c>
      <c r="M372" s="73">
        <v>34.1</v>
      </c>
      <c r="N372" s="95">
        <f t="shared" si="46"/>
        <v>77658.105118233943</v>
      </c>
      <c r="O372" s="62">
        <v>34.1</v>
      </c>
      <c r="P372" s="96">
        <f>IF($O372&gt;$G$20,IF('Silo Levels'!$L$13="Pumping",((PI()*((($C$19+$G$20)-$O372)*($O$20/($O$19/2)))^2*((($O$20+$G$20)-$O372))/3)*$P$29)+(((PI()*((($C$19+$G$20)-$O372)*($O$20/($O$19/2)))^2*(((($C$19+$G$20)-$O372)*($O$20/($O$19/2)))*$AZ$6))/3)*$P$29),(((PI()*((($C$19+$G$20)-$O372)*($O$20/($O$19/2)))^2*((($O$20+$G$20)-$O372)/3))*$P$29)-((PI()*((($C$19+$G$20)-$O372)*($O$20/($O$19/2)))^2*(((($C$19+$G$20)-$O372)*($O$20/($O$19/2)))*$AZ$6)/3)*$P$29))),IF('Silo Levels'!$L$13="Pumping",(($D$18*$P$29)+((PI()*(($C$21/2)^2)*($G$20-$O372))*$P$29))+((($D$18+$H$18)/3)*$BF$6)+(((PI()*($C$21/2)^2*(($C$21/2)*$AZ$6))/3)*$P$29),(($D$18*$P$29)+((PI()*(($C$21/2)^2)*($G$20-$O372))*$P$29))+((($D$18+$H$18)/3)*$BF$6)-(((PI()*($C$21/2)^2*(($C$21/2)*$AZ$6))/3)*$P$29)))</f>
        <v>73572.903786209179</v>
      </c>
      <c r="Q372" s="73">
        <v>34.1</v>
      </c>
      <c r="R372" s="95">
        <f t="shared" si="47"/>
        <v>75572.269136786112</v>
      </c>
      <c r="S372" s="62">
        <v>34.1</v>
      </c>
      <c r="T372" s="96">
        <f>IF($S372&gt;$G$20,IF('Silo Levels'!$L$14="Pumping",((PI()*((($C$19+$G$20)-$S372)*($O$20/($O$19/2)))^2*((($O$20+$G$20)-$S372))/3)*$T$29)+(((PI()*((($C$19+$G$20)-$S372)*($O$20/($O$19/2)))^2*(((($C$19+$G$20)-$S372)*($O$20/($O$19/2)))*$AZ$7))/3)*$T$29),(((PI()*((($C$19+$G$20)-$S372)*($O$20/($O$19/2)))^2*((($O$20+$G$20)-$S372)/3))*$T$29)-((PI()*((($C$19+$G$20)-$S372)*($O$20/($O$19/2)))^2*(((($C$19+$G$20)-$S372)*($O$20/($O$19/2)))*$AZ$7)/3)*$T$29))),IF('Silo Levels'!$L$14="Pumping",(($D$18*$T$29)+((PI()*(($C$21/2)^2)*($G$20-$S372))*$T$29))+((($D$18+$H$18)/3)*$BF$7)+(((PI()*($C$21/2)^2*(($C$21/2)*$AZ$7))/3)*$T$29),(($D$18*$T$29)+((PI()*(($C$21/2)^2)*($G$20-$S372))*$T$29))+((($D$18+$H$18)/3)*$BF$7)-(((PI()*($C$21/2)^2*(($C$21/2)*$AZ$7))/3)*$T$29)))</f>
        <v>71598.207665657246</v>
      </c>
      <c r="U372" s="73">
        <v>34.1</v>
      </c>
      <c r="V372" s="95">
        <f t="shared" si="48"/>
        <v>73646.074177080489</v>
      </c>
      <c r="W372" s="62">
        <v>34.1</v>
      </c>
      <c r="X372" s="96">
        <f>IF($W372&gt;$G$20,IF('Silo Levels'!$L$15="Pumping",((PI()*((($C$19+$G$20)-$W372)*($O$20/($O$19/2)))^2*((($O$20+$G$20)-$W372))/3)*$X$29)+(((PI()*((($C$19+$G$20)-$W372)*($O$20/($O$19/2)))^2*(((($C$19+$G$20)-$W372)*($O$20/($O$19/2)))*$AZ$8))/3)*$X$29),(((PI()*((($C$19+$G$20)-$W372)*($O$20/($O$19/2)))^2*((($O$20+$G$20)-$W372)/3))*$X$29)-((PI()*((($C$19+$G$20)-$W372)*($O$20/($O$19/2)))^2*(((($C$19+$G$20)-$W372)*($O$20/($O$19/2)))*$AZ$8)/3)*$X$29))),IF('Silo Levels'!$L$15="Pumping",(($D$18*$X$29)+((PI()*(($C$21/2)^2)*($G$20-$W372))*$X$29))+((($D$18+$H$18)/3)*$BF$8)+(((PI()*($C$21/2)^2*(($C$21/2)*$AZ$8))/3)*$X$29),(($D$18*$X$29)+((PI()*(($C$21/2)^2)*($G$20-$W372))*$X$29))+((($D$18+$H$18)/3)*$BF$8)-(((PI()*($C$21/2)^2*(($C$21/2)*$AZ$8))/3)*$X$29)))</f>
        <v>69774.646394210984</v>
      </c>
      <c r="Y372" s="73">
        <v>34.1</v>
      </c>
      <c r="Z372" s="95">
        <f t="shared" si="49"/>
        <v>72497.078928488365</v>
      </c>
      <c r="AA372" s="62">
        <v>34.1</v>
      </c>
      <c r="AB372" s="96">
        <f>IF($AA372&gt;$G$20,IF('Silo Levels'!$L$16="Pumping",((PI()*((($C$19+$G$20)-$AA372)*($O$20/($O$19/2)))^2*((($O$20+$G$20)-$AA372))/3)*$AB$29)+(((PI()*((($C$19+$G$20)-$AA372)*($O$20/($O$19/2)))^2*(((($C$19+$G$20)-$AA372)*($O$20/($O$19/2)))*$AZ$9))/3)*$AB$29),(((PI()*((($C$19+$G$20)-$AA372)*($O$20/($O$19/2)))^2*((($O$20+$G$20)-$AA372)/3))*$AB$29)-((PI()*((($C$19+$G$20)-$AA372)*($O$20/($O$19/2)))^2*(((($C$19+$G$20)-$AA372)*($O$20/($O$19/2)))*$AZ$9)/3)*$AB$29))),IF('Silo Levels'!$L$16="Pumping",(($D$18*$AB$29)+((PI()*(($C$21/2)^2)*($G$20-$AA372))*$AB$29))+((($D$18+$H$18)/3)*$BF$9)+(((PI()*($C$21/2)^2*(($C$21/2)*$AZ$9))/3)*$AB$29),(($D$18*$AB$29)+((PI()*(($C$21/2)^2)*($G$20-$AA372))*$AB$29))+((($D$18+$H$18)/3)*$BF$9)-(((PI()*($C$21/2)^2*(($C$21/2)*$AZ$9))/3)*$AB$29)))</f>
        <v>68686.873203937153</v>
      </c>
      <c r="AC372" s="73">
        <v>34.1</v>
      </c>
      <c r="AD372" s="95">
        <f t="shared" si="51"/>
        <v>72082.852487862459</v>
      </c>
      <c r="AE372" s="62">
        <v>34.1</v>
      </c>
      <c r="AF372" s="96">
        <f>IF($AE372&gt;$G$20,IF('Silo Levels'!$L$17="Pumping",((PI()*((($C$19+$G$20)-$AE372)*($O$20/($O$19/2)))^2*((($O$20+$G$20)-$AE372))/3)*$AF$29)+(((PI()*((($C$19+$G$20)-$AE372)*($O$20/($O$19/2)))^2*(((($C$19+$G$20)-$AE372)*($O$20/($O$19/2)))*$AZ$10))/3)*$AF$29),(((PI()*((($C$19+$G$20)-$AE372)*($O$20/($O$19/2)))^2*((($O$20+$G$20)-$AE372)/3))*$AF$29)-((PI()*((($C$19+$G$20)-$AE372)*($O$20/($O$19/2)))^2*(((($C$19+$G$20)-$AE372)*($O$20/($O$19/2)))*$AZ$10)/3)*$AF$29))),IF('Silo Levels'!$L$17="Pumping",(($D$18*$AF$29)+((PI()*(($C$21/2)^2)*($G$20-$AE372))*$AF$29))+((($D$18+$H$18)/3)*$BF$10)+(((PI()*($C$21/2)^2*(($C$21/2)*$AZ$10))/3)*$AF$29),(($D$18*$AF$29)+((PI()*(($C$21/2)^2)*($G$20-$AE372))*$AF$29))+((($D$18+$H$18)/3)*$BF$10)-(((PI()*($C$21/2)^2*(($C$21/2)*$AZ$10))/3)*$AF$29)))</f>
        <v>68294.718042836597</v>
      </c>
      <c r="AG372" s="73">
        <v>34.1</v>
      </c>
      <c r="AH372" s="95">
        <f t="shared" si="50"/>
        <v>72406.755718818429</v>
      </c>
      <c r="AI372" s="62">
        <v>34.1</v>
      </c>
      <c r="AJ372" s="96">
        <f>IF($AI372&gt;$G$20,IF('Silo Levels'!$L$18="Pumping",((PI()*((($C$19+$G$20)-$AI372)*($O$20/($O$19/2)))^2*((($O$20+$G$20)-$AI372))/3)*$AJ$29)+(((PI()*((($C$19+$G$20)-$AI372)*($O$20/($O$19/2)))^2*(((($C$19+$G$20)-$AI372)*($O$20/($O$19/2)))*$AZ$11))/3)*$AJ$29),(((PI()*((($C$19+$G$20)-$AI372)*($O$20/($O$19/2)))^2*((($O$20+$G$20)-$AI372)/3))*$AJ$29)-((PI()*((($C$19+$G$20)-$AI372)*($O$20/($O$19/2)))^2*(((($C$19+$G$20)-$AI372)*($O$20/($O$19/2)))*$AZ$11)/3)*$AJ$29))),IF('Silo Levels'!$L$18="Pumping",(($D$18*$AJ$29)+((PI()*(($C$21/2)^2)*($G$20-$AI372))*$AJ$29))+((($D$18+$H$18)/3)*$BF$11)+(((PI()*($C$21/2)^2*(($C$21/2)*$AZ$11))/3)*$AJ$29),(($D$18*$AJ$29)+((PI()*(($C$21/2)^2)*($G$20-$AI372))*$AJ$29))+((($D$18+$H$18)/3)*$BF$11)-(((PI()*($C$21/2)^2*(($C$21/2)*$AZ$11))/3)*$AJ$29)))</f>
        <v>68601.362697206321</v>
      </c>
    </row>
    <row r="373" spans="1:36" x14ac:dyDescent="0.3">
      <c r="A373" s="48">
        <v>34.200000000000003</v>
      </c>
      <c r="B373" s="92">
        <f t="shared" si="52"/>
        <v>2723.202083771344</v>
      </c>
      <c r="C373" s="66">
        <v>34.200000000000003</v>
      </c>
      <c r="D373" s="67">
        <f>IF($C373&gt;$G$6,IF('Silo Levels'!$L$10="Pumping",((PI()*((($C$5+$G$6)-$C373)*($O$6/($O$5/2)))^2*((($O$6+$G$6)-$C373))/3)*$D$29)+(((PI()*((($C$5+$G$6)-$C373)*($O$6/($O$5/2)))^2*(((($C$5+$G$6)-$C373)*($O$6/($O$5/2)))*$AZ$3))/3)*$D$29),(((PI()*((($C$5+$G$6)-$C373)*($O$6/($O$5/2)))^2*((($O$6+$G$6)-$C373)/3))*$D$29)-((PI()*((($C$5+$G$6)-$C373)*($O$6/($O$5/2)))^2*(((($C$5+$G$6)-$C373)*($O$6/($O$5/2)))*$AZ$3)/3)*$D$29))),IF('Silo Levels'!$L$10="Pumping",(($D$4*$D$29)+((PI()*(($C$7/2)^2)*(G$6-$C373))*$D$29))+((($D$4+$H$4)/3)*$BG$3)+(((PI()*($C$7/2)^2*(($C$7/2)*$AZ$3))/3)*$D$29),(($D$4*$D$29)+((PI()*(($C$7/2)^2)*($G$6-$C373))*$D$29))+((($D$4+$H$4)/3)*$BG$3)-(((PI()*($C$7/2)^2*(($C$7/2)*$AZ$3))/3)*$D$29)))</f>
        <v>1855.5381892626942</v>
      </c>
      <c r="E373" s="73">
        <v>34.200000000000003</v>
      </c>
      <c r="F373" s="92">
        <f t="shared" si="53"/>
        <v>2374.0736114929668</v>
      </c>
      <c r="G373" s="66">
        <v>34.200000000000003</v>
      </c>
      <c r="H373" s="67">
        <f>IF($G373&gt;$G$6,IF('Silo Levels'!$L$11="Pumping",((PI()*((($C$5+$G$6)-$G373)*($O$6/($O$5/2)))^2*((($O$6+$G$6)-$G373))/3)*$H$29)+(((PI()*((($C$5+$G$6)-$G373)*($O$6/($O$5/2)))^2*(((($C$5+$G$6)-$G373)*($O$6/($O$5/2)))*$AZ$4))/3)*$H$29),(((PI()*((($C$5+$G$6)-$G373)*($O$6/($O$5/2)))^2*((($O$6+$G$6)-$G373)/3))*$H$29)-((PI()*((($C$5+$G$6)-$G373)*($O$6/($O$5/2)))^2*(((($C$5+$G$6)-$G373)*($O$6/($O$5/2)))*$AZ$4)/3)*$H$29))),IF('Silo Levels'!$L$11="Pumping",(($D$4*$H$29)+((PI()*(($C$7/2)^2)*(G$6-$G373))*$H$29))+((($D$4+$H$4)/3)*$BG$4)+(((PI()*($C$7/2)^2*(($C$7/2)*$AZ$4))/3)*$H$29),(($D$4*$H$29)+((PI()*(($C$7/2)^2)*($G$6-$G373))*$H$29))+((($D$4+$H$4)/3)*$BG$4)-(((PI()*($C$7/2)^2*(($C$7/2)*$AZ$4))/3)*$H$29)))</f>
        <v>1617.6486778187593</v>
      </c>
      <c r="I373" s="73">
        <v>34.200000000000003</v>
      </c>
      <c r="J373" s="95">
        <f t="shared" si="54"/>
        <v>130508.00612873501</v>
      </c>
      <c r="K373" s="62">
        <v>34.200000000000003</v>
      </c>
      <c r="L373" s="96">
        <f>IF($K373&gt;$G$13,IF('Silo Levels'!$L$12="Pumping",((PI()*((($C$12+$G$13)-$K373)*($O$13/($O$12/2)))^2*((($O$13+$G$13)-$K373))/3)*$L$29)+(((PI()*((($C$12+$G$13)-$K373)*($O$13/($O$12/2)))^2*(((($C$12+$G$13)-$K373)*($O$13/($O$12/2)))*$AZ$5))/3)*$L$29),(((PI()*((($C$12+$G$13)-$K373)*($O$13/($O$12/2)))^2*((($O$13+$G$13)-$K373)/3))*$L$29)-((PI()*((($C$12+$G$13)-$K373)*($O$13/($O$12/2)))^2*(((($C$12+$G$13)-$K373)*($O$13/($O$12/2)))*$AZ$5)/3)*$L$29))),IF('Silo Levels'!$L$12="Pumping",(($D$11*$L$29)+((PI()*(($C$14/2)^2)*($G$13-$K373))*$L$29))+((($D$11+$H$11)/3)*$BF$5)+(((PI()*($C$14/2)^2*(($C$14/2)*$AZ$5))/3)*$L$29),(($D$11*$L$29)+((PI()*(($C$14/2)^2)*($G$13-$K373))*$L$29))+((($D$11+$H$11)/3)*$BF$5)-(((PI()*($C$14/2)^2*(($C$14/2)*$AZ$5))/3)*$L$29)))</f>
        <v>116309.99944913556</v>
      </c>
      <c r="M373" s="73">
        <v>34.200000000000003</v>
      </c>
      <c r="N373" s="95">
        <f t="shared" si="46"/>
        <v>77248.161569933189</v>
      </c>
      <c r="O373" s="62">
        <v>34.200000000000003</v>
      </c>
      <c r="P373" s="96">
        <f>IF($O373&gt;$G$20,IF('Silo Levels'!$L$13="Pumping",((PI()*((($C$19+$G$20)-$O373)*($O$20/($O$19/2)))^2*((($O$20+$G$20)-$O373))/3)*$P$29)+(((PI()*((($C$19+$G$20)-$O373)*($O$20/($O$19/2)))^2*(((($C$19+$G$20)-$O373)*($O$20/($O$19/2)))*$AZ$6))/3)*$P$29),(((PI()*((($C$19+$G$20)-$O373)*($O$20/($O$19/2)))^2*((($O$20+$G$20)-$O373)/3))*$P$29)-((PI()*((($C$19+$G$20)-$O373)*($O$20/($O$19/2)))^2*(((($C$19+$G$20)-$O373)*($O$20/($O$19/2)))*$AZ$6)/3)*$P$29))),IF('Silo Levels'!$L$13="Pumping",(($D$18*$P$29)+((PI()*(($C$21/2)^2)*($G$20-$O373))*$P$29))+((($D$18+$H$18)/3)*$BF$6)+(((PI()*($C$21/2)^2*(($C$21/2)*$AZ$6))/3)*$P$29),(($D$18*$P$29)+((PI()*(($C$21/2)^2)*($G$20-$O373))*$P$29))+((($D$18+$H$18)/3)*$BF$6)-(((PI()*($C$21/2)^2*(($C$21/2)*$AZ$6))/3)*$P$29)))</f>
        <v>73162.960237908424</v>
      </c>
      <c r="Q373" s="73">
        <v>34.200000000000003</v>
      </c>
      <c r="R373" s="95">
        <f t="shared" si="47"/>
        <v>75173.478299265145</v>
      </c>
      <c r="S373" s="62">
        <v>34.200000000000003</v>
      </c>
      <c r="T373" s="96">
        <f>IF($S373&gt;$G$20,IF('Silo Levels'!$L$14="Pumping",((PI()*((($C$19+$G$20)-$S373)*($O$20/($O$19/2)))^2*((($O$20+$G$20)-$S373))/3)*$T$29)+(((PI()*((($C$19+$G$20)-$S373)*($O$20/($O$19/2)))^2*(((($C$19+$G$20)-$S373)*($O$20/($O$19/2)))*$AZ$7))/3)*$T$29),(((PI()*((($C$19+$G$20)-$S373)*($O$20/($O$19/2)))^2*((($O$20+$G$20)-$S373)/3))*$T$29)-((PI()*((($C$19+$G$20)-$S373)*($O$20/($O$19/2)))^2*(((($C$19+$G$20)-$S373)*($O$20/($O$19/2)))*$AZ$7)/3)*$T$29))),IF('Silo Levels'!$L$14="Pumping",(($D$18*$T$29)+((PI()*(($C$21/2)^2)*($G$20-$S373))*$T$29))+((($D$18+$H$18)/3)*$BF$7)+(((PI()*($C$21/2)^2*(($C$21/2)*$AZ$7))/3)*$T$29),(($D$18*$T$29)+((PI()*(($C$21/2)^2)*($G$20-$S373))*$T$29))+((($D$18+$H$18)/3)*$BF$7)-(((PI()*($C$21/2)^2*(($C$21/2)*$AZ$7))/3)*$T$29)))</f>
        <v>71199.41682813628</v>
      </c>
      <c r="U373" s="73">
        <v>34.200000000000003</v>
      </c>
      <c r="V373" s="95">
        <f t="shared" si="48"/>
        <v>73257.582469252462</v>
      </c>
      <c r="W373" s="62">
        <v>34.200000000000003</v>
      </c>
      <c r="X373" s="96">
        <f>IF($W373&gt;$G$20,IF('Silo Levels'!$L$15="Pumping",((PI()*((($C$19+$G$20)-$W373)*($O$20/($O$19/2)))^2*((($O$20+$G$20)-$W373))/3)*$X$29)+(((PI()*((($C$19+$G$20)-$W373)*($O$20/($O$19/2)))^2*(((($C$19+$G$20)-$W373)*($O$20/($O$19/2)))*$AZ$8))/3)*$X$29),(((PI()*((($C$19+$G$20)-$W373)*($O$20/($O$19/2)))^2*((($O$20+$G$20)-$W373)/3))*$X$29)-((PI()*((($C$19+$G$20)-$W373)*($O$20/($O$19/2)))^2*(((($C$19+$G$20)-$W373)*($O$20/($O$19/2)))*$AZ$8)/3)*$X$29))),IF('Silo Levels'!$L$15="Pumping",(($D$18*$X$29)+((PI()*(($C$21/2)^2)*($G$20-$W373))*$X$29))+((($D$18+$H$18)/3)*$BF$8)+(((PI()*($C$21/2)^2*(($C$21/2)*$AZ$8))/3)*$X$29),(($D$18*$X$29)+((PI()*(($C$21/2)^2)*($G$20-$W373))*$X$29))+((($D$18+$H$18)/3)*$BF$8)-(((PI()*($C$21/2)^2*(($C$21/2)*$AZ$8))/3)*$X$29)))</f>
        <v>69386.154686382957</v>
      </c>
      <c r="Y373" s="73">
        <v>34.200000000000003</v>
      </c>
      <c r="Z373" s="95">
        <f t="shared" si="49"/>
        <v>72114.730758219812</v>
      </c>
      <c r="AA373" s="62">
        <v>34.200000000000003</v>
      </c>
      <c r="AB373" s="96">
        <f>IF($AA373&gt;$G$20,IF('Silo Levels'!$L$16="Pumping",((PI()*((($C$19+$G$20)-$AA373)*($O$20/($O$19/2)))^2*((($O$20+$G$20)-$AA373))/3)*$AB$29)+(((PI()*((($C$19+$G$20)-$AA373)*($O$20/($O$19/2)))^2*(((($C$19+$G$20)-$AA373)*($O$20/($O$19/2)))*$AZ$9))/3)*$AB$29),(((PI()*((($C$19+$G$20)-$AA373)*($O$20/($O$19/2)))^2*((($O$20+$G$20)-$AA373)/3))*$AB$29)-((PI()*((($C$19+$G$20)-$AA373)*($O$20/($O$19/2)))^2*(((($C$19+$G$20)-$AA373)*($O$20/($O$19/2)))*$AZ$9)/3)*$AB$29))),IF('Silo Levels'!$L$16="Pumping",(($D$18*$AB$29)+((PI()*(($C$21/2)^2)*($G$20-$AA373))*$AB$29))+((($D$18+$H$18)/3)*$BF$9)+(((PI()*($C$21/2)^2*(($C$21/2)*$AZ$9))/3)*$AB$29),(($D$18*$AB$29)+((PI()*(($C$21/2)^2)*($G$20-$AA373))*$AB$29))+((($D$18+$H$18)/3)*$BF$9)-(((PI()*($C$21/2)^2*(($C$21/2)*$AZ$9))/3)*$AB$29)))</f>
        <v>68304.5250336686</v>
      </c>
      <c r="AC373" s="73">
        <v>34.200000000000003</v>
      </c>
      <c r="AD373" s="95">
        <f t="shared" si="51"/>
        <v>71702.719135887732</v>
      </c>
      <c r="AE373" s="62">
        <v>34.200000000000003</v>
      </c>
      <c r="AF373" s="96">
        <f>IF($AE373&gt;$G$20,IF('Silo Levels'!$L$17="Pumping",((PI()*((($C$19+$G$20)-$AE373)*($O$20/($O$19/2)))^2*((($O$20+$G$20)-$AE373))/3)*$AF$29)+(((PI()*((($C$19+$G$20)-$AE373)*($O$20/($O$19/2)))^2*(((($C$19+$G$20)-$AE373)*($O$20/($O$19/2)))*$AZ$10))/3)*$AF$29),(((PI()*((($C$19+$G$20)-$AE373)*($O$20/($O$19/2)))^2*((($O$20+$G$20)-$AE373)/3))*$AF$29)-((PI()*((($C$19+$G$20)-$AE373)*($O$20/($O$19/2)))^2*(((($C$19+$G$20)-$AE373)*($O$20/($O$19/2)))*$AZ$10)/3)*$AF$29))),IF('Silo Levels'!$L$17="Pumping",(($D$18*$AF$29)+((PI()*(($C$21/2)^2)*($G$20-$AE373))*$AF$29))+((($D$18+$H$18)/3)*$BF$10)+(((PI()*($C$21/2)^2*(($C$21/2)*$AZ$10))/3)*$AF$29),(($D$18*$AF$29)+((PI()*(($C$21/2)^2)*($G$20-$AE373))*$AF$29))+((($D$18+$H$18)/3)*$BF$10)-(((PI()*($C$21/2)^2*(($C$21/2)*$AZ$10))/3)*$AF$29)))</f>
        <v>67914.58469086187</v>
      </c>
      <c r="AG373" s="73">
        <v>34.200000000000003</v>
      </c>
      <c r="AH373" s="95">
        <f t="shared" si="50"/>
        <v>72024.890495743748</v>
      </c>
      <c r="AI373" s="62">
        <v>34.200000000000003</v>
      </c>
      <c r="AJ373" s="96">
        <f>IF($AI373&gt;$G$20,IF('Silo Levels'!$L$18="Pumping",((PI()*((($C$19+$G$20)-$AI373)*($O$20/($O$19/2)))^2*((($O$20+$G$20)-$AI373))/3)*$AJ$29)+(((PI()*((($C$19+$G$20)-$AI373)*($O$20/($O$19/2)))^2*(((($C$19+$G$20)-$AI373)*($O$20/($O$19/2)))*$AZ$11))/3)*$AJ$29),(((PI()*((($C$19+$G$20)-$AI373)*($O$20/($O$19/2)))^2*((($O$20+$G$20)-$AI373)/3))*$AJ$29)-((PI()*((($C$19+$G$20)-$AI373)*($O$20/($O$19/2)))^2*(((($C$19+$G$20)-$AI373)*($O$20/($O$19/2)))*$AZ$11)/3)*$AJ$29))),IF('Silo Levels'!$L$18="Pumping",(($D$18*$AJ$29)+((PI()*(($C$21/2)^2)*($G$20-$AI373))*$AJ$29))+((($D$18+$H$18)/3)*$BF$11)+(((PI()*($C$21/2)^2*(($C$21/2)*$AZ$11))/3)*$AJ$29),(($D$18*$AJ$29)+((PI()*(($C$21/2)^2)*($G$20-$AI373))*$AJ$29))+((($D$18+$H$18)/3)*$BF$11)-(((PI()*($C$21/2)^2*(($C$21/2)*$AZ$11))/3)*$AJ$29)))</f>
        <v>68219.49747413164</v>
      </c>
    </row>
    <row r="374" spans="1:36" x14ac:dyDescent="0.3">
      <c r="A374" s="48">
        <v>34.299999999999997</v>
      </c>
      <c r="B374" s="92">
        <f t="shared" si="52"/>
        <v>2521.9585304791485</v>
      </c>
      <c r="C374" s="66">
        <v>34.299999999999997</v>
      </c>
      <c r="D374" s="67">
        <f>IF($C374&gt;$G$6,IF('Silo Levels'!$L$10="Pumping",((PI()*((($C$5+$G$6)-$C374)*($O$6/($O$5/2)))^2*((($O$6+$G$6)-$C374))/3)*$D$29)+(((PI()*((($C$5+$G$6)-$C374)*($O$6/($O$5/2)))^2*(((($C$5+$G$6)-$C374)*($O$6/($O$5/2)))*$AZ$3))/3)*$D$29),(((PI()*((($C$5+$G$6)-$C374)*($O$6/($O$5/2)))^2*((($O$6+$G$6)-$C374)/3))*$D$29)-((PI()*((($C$5+$G$6)-$C374)*($O$6/($O$5/2)))^2*(((($C$5+$G$6)-$C374)*($O$6/($O$5/2)))*$AZ$3)/3)*$D$29))),IF('Silo Levels'!$L$10="Pumping",(($D$4*$D$29)+((PI()*(($C$7/2)^2)*(G$6-$C374))*$D$29))+((($D$4+$H$4)/3)*$BG$3)+(((PI()*($C$7/2)^2*(($C$7/2)*$AZ$3))/3)*$D$29),(($D$4*$D$29)+((PI()*(($C$7/2)^2)*($G$6-$C374))*$D$29))+((($D$4+$H$4)/3)*$BG$3)-(((PI()*($C$7/2)^2*(($C$7/2)*$AZ$3))/3)*$D$29)))</f>
        <v>1721.0076038034881</v>
      </c>
      <c r="E374" s="73">
        <v>34.299999999999997</v>
      </c>
      <c r="F374" s="92">
        <f t="shared" si="53"/>
        <v>2198.6305137510526</v>
      </c>
      <c r="G374" s="66">
        <v>34.299999999999997</v>
      </c>
      <c r="H374" s="67">
        <f>IF($G374&gt;$G$6,IF('Silo Levels'!$L$11="Pumping",((PI()*((($C$5+$G$6)-$G374)*($O$6/($O$5/2)))^2*((($O$6+$G$6)-$G374))/3)*$H$29)+(((PI()*((($C$5+$G$6)-$G374)*($O$6/($O$5/2)))^2*(((($C$5+$G$6)-$G374)*($O$6/($O$5/2)))*$AZ$4))/3)*$H$29),(((PI()*((($C$5+$G$6)-$G374)*($O$6/($O$5/2)))^2*((($O$6+$G$6)-$G374)/3))*$H$29)-((PI()*((($C$5+$G$6)-$G374)*($O$6/($O$5/2)))^2*(((($C$5+$G$6)-$G374)*($O$6/($O$5/2)))*$AZ$4)/3)*$H$29))),IF('Silo Levels'!$L$11="Pumping",(($D$4*$H$29)+((PI()*(($C$7/2)^2)*(G$6-$G374))*$H$29))+((($D$4+$H$4)/3)*$BG$4)+(((PI()*($C$7/2)^2*(($C$7/2)*$AZ$4))/3)*$H$29),(($D$4*$H$29)+((PI()*(($C$7/2)^2)*($G$6-$G374))*$H$29))+((($D$4+$H$4)/3)*$BG$4)-(((PI()*($C$7/2)^2*(($C$7/2)*$AZ$4))/3)*$H$29)))</f>
        <v>1500.3656033158616</v>
      </c>
      <c r="I374" s="73">
        <v>34.299999999999997</v>
      </c>
      <c r="J374" s="95">
        <f t="shared" si="54"/>
        <v>129589.04129510405</v>
      </c>
      <c r="K374" s="62">
        <v>34.299999999999997</v>
      </c>
      <c r="L374" s="96">
        <f>IF($K374&gt;$G$13,IF('Silo Levels'!$L$12="Pumping",((PI()*((($C$12+$G$13)-$K374)*($O$13/($O$12/2)))^2*((($O$13+$G$13)-$K374))/3)*$L$29)+(((PI()*((($C$12+$G$13)-$K374)*($O$13/($O$12/2)))^2*(((($C$12+$G$13)-$K374)*($O$13/($O$12/2)))*$AZ$5))/3)*$L$29),(((PI()*((($C$12+$G$13)-$K374)*($O$13/($O$12/2)))^2*((($O$13+$G$13)-$K374)/3))*$L$29)-((PI()*((($C$12+$G$13)-$K374)*($O$13/($O$12/2)))^2*(((($C$12+$G$13)-$K374)*($O$13/($O$12/2)))*$AZ$5)/3)*$L$29))),IF('Silo Levels'!$L$12="Pumping",(($D$11*$L$29)+((PI()*(($C$14/2)^2)*($G$13-$K374))*$L$29))+((($D$11+$H$11)/3)*$BF$5)+(((PI()*($C$14/2)^2*(($C$14/2)*$AZ$5))/3)*$L$29),(($D$11*$L$29)+((PI()*(($C$14/2)^2)*($G$13-$K374))*$L$29))+((($D$11+$H$11)/3)*$BF$5)-(((PI()*($C$14/2)^2*(($C$14/2)*$AZ$5))/3)*$L$29)))</f>
        <v>115391.0346155046</v>
      </c>
      <c r="M374" s="73">
        <v>34.299999999999997</v>
      </c>
      <c r="N374" s="95">
        <f t="shared" si="46"/>
        <v>76838.218021632478</v>
      </c>
      <c r="O374" s="62">
        <v>34.299999999999997</v>
      </c>
      <c r="P374" s="96">
        <f>IF($O374&gt;$G$20,IF('Silo Levels'!$L$13="Pumping",((PI()*((($C$19+$G$20)-$O374)*($O$20/($O$19/2)))^2*((($O$20+$G$20)-$O374))/3)*$P$29)+(((PI()*((($C$19+$G$20)-$O374)*($O$20/($O$19/2)))^2*(((($C$19+$G$20)-$O374)*($O$20/($O$19/2)))*$AZ$6))/3)*$P$29),(((PI()*((($C$19+$G$20)-$O374)*($O$20/($O$19/2)))^2*((($O$20+$G$20)-$O374)/3))*$P$29)-((PI()*((($C$19+$G$20)-$O374)*($O$20/($O$19/2)))^2*(((($C$19+$G$20)-$O374)*($O$20/($O$19/2)))*$AZ$6)/3)*$P$29))),IF('Silo Levels'!$L$13="Pumping",(($D$18*$P$29)+((PI()*(($C$21/2)^2)*($G$20-$O374))*$P$29))+((($D$18+$H$18)/3)*$BF$6)+(((PI()*($C$21/2)^2*(($C$21/2)*$AZ$6))/3)*$P$29),(($D$18*$P$29)+((PI()*(($C$21/2)^2)*($G$20-$O374))*$P$29))+((($D$18+$H$18)/3)*$BF$6)-(((PI()*($C$21/2)^2*(($C$21/2)*$AZ$6))/3)*$P$29)))</f>
        <v>72753.016689607713</v>
      </c>
      <c r="Q374" s="73">
        <v>34.299999999999997</v>
      </c>
      <c r="R374" s="95">
        <f t="shared" si="47"/>
        <v>74774.687461744223</v>
      </c>
      <c r="S374" s="62">
        <v>34.299999999999997</v>
      </c>
      <c r="T374" s="96">
        <f>IF($S374&gt;$G$20,IF('Silo Levels'!$L$14="Pumping",((PI()*((($C$19+$G$20)-$S374)*($O$20/($O$19/2)))^2*((($O$20+$G$20)-$S374))/3)*$T$29)+(((PI()*((($C$19+$G$20)-$S374)*($O$20/($O$19/2)))^2*(((($C$19+$G$20)-$S374)*($O$20/($O$19/2)))*$AZ$7))/3)*$T$29),(((PI()*((($C$19+$G$20)-$S374)*($O$20/($O$19/2)))^2*((($O$20+$G$20)-$S374)/3))*$T$29)-((PI()*((($C$19+$G$20)-$S374)*($O$20/($O$19/2)))^2*(((($C$19+$G$20)-$S374)*($O$20/($O$19/2)))*$AZ$7)/3)*$T$29))),IF('Silo Levels'!$L$14="Pumping",(($D$18*$T$29)+((PI()*(($C$21/2)^2)*($G$20-$S374))*$T$29))+((($D$18+$H$18)/3)*$BF$7)+(((PI()*($C$21/2)^2*(($C$21/2)*$AZ$7))/3)*$T$29),(($D$18*$T$29)+((PI()*(($C$21/2)^2)*($G$20-$S374))*$T$29))+((($D$18+$H$18)/3)*$BF$7)-(((PI()*($C$21/2)^2*(($C$21/2)*$AZ$7))/3)*$T$29)))</f>
        <v>70800.625990615357</v>
      </c>
      <c r="U374" s="73">
        <v>34.299999999999997</v>
      </c>
      <c r="V374" s="95">
        <f t="shared" si="48"/>
        <v>72869.090761424464</v>
      </c>
      <c r="W374" s="62">
        <v>34.299999999999997</v>
      </c>
      <c r="X374" s="96">
        <f>IF($W374&gt;$G$20,IF('Silo Levels'!$L$15="Pumping",((PI()*((($C$19+$G$20)-$W374)*($O$20/($O$19/2)))^2*((($O$20+$G$20)-$W374))/3)*$X$29)+(((PI()*((($C$19+$G$20)-$W374)*($O$20/($O$19/2)))^2*(((($C$19+$G$20)-$W374)*($O$20/($O$19/2)))*$AZ$8))/3)*$X$29),(((PI()*((($C$19+$G$20)-$W374)*($O$20/($O$19/2)))^2*((($O$20+$G$20)-$W374)/3))*$X$29)-((PI()*((($C$19+$G$20)-$W374)*($O$20/($O$19/2)))^2*(((($C$19+$G$20)-$W374)*($O$20/($O$19/2)))*$AZ$8)/3)*$X$29))),IF('Silo Levels'!$L$15="Pumping",(($D$18*$X$29)+((PI()*(($C$21/2)^2)*($G$20-$W374))*$X$29))+((($D$18+$H$18)/3)*$BF$8)+(((PI()*($C$21/2)^2*(($C$21/2)*$AZ$8))/3)*$X$29),(($D$18*$X$29)+((PI()*(($C$21/2)^2)*($G$20-$W374))*$X$29))+((($D$18+$H$18)/3)*$BF$8)-(((PI()*($C$21/2)^2*(($C$21/2)*$AZ$8))/3)*$X$29)))</f>
        <v>68997.662978554959</v>
      </c>
      <c r="Y374" s="73">
        <v>34.299999999999997</v>
      </c>
      <c r="Z374" s="95">
        <f t="shared" si="49"/>
        <v>71732.382587951273</v>
      </c>
      <c r="AA374" s="62">
        <v>34.299999999999997</v>
      </c>
      <c r="AB374" s="96">
        <f>IF($AA374&gt;$G$20,IF('Silo Levels'!$L$16="Pumping",((PI()*((($C$19+$G$20)-$AA374)*($O$20/($O$19/2)))^2*((($O$20+$G$20)-$AA374))/3)*$AB$29)+(((PI()*((($C$19+$G$20)-$AA374)*($O$20/($O$19/2)))^2*(((($C$19+$G$20)-$AA374)*($O$20/($O$19/2)))*$AZ$9))/3)*$AB$29),(((PI()*((($C$19+$G$20)-$AA374)*($O$20/($O$19/2)))^2*((($O$20+$G$20)-$AA374)/3))*$AB$29)-((PI()*((($C$19+$G$20)-$AA374)*($O$20/($O$19/2)))^2*(((($C$19+$G$20)-$AA374)*($O$20/($O$19/2)))*$AZ$9)/3)*$AB$29))),IF('Silo Levels'!$L$16="Pumping",(($D$18*$AB$29)+((PI()*(($C$21/2)^2)*($G$20-$AA374))*$AB$29))+((($D$18+$H$18)/3)*$BF$9)+(((PI()*($C$21/2)^2*(($C$21/2)*$AZ$9))/3)*$AB$29),(($D$18*$AB$29)+((PI()*(($C$21/2)^2)*($G$20-$AA374))*$AB$29))+((($D$18+$H$18)/3)*$BF$9)-(((PI()*($C$21/2)^2*(($C$21/2)*$AZ$9))/3)*$AB$29)))</f>
        <v>67922.176863400062</v>
      </c>
      <c r="AC374" s="73">
        <v>34.299999999999997</v>
      </c>
      <c r="AD374" s="95">
        <f t="shared" si="51"/>
        <v>71322.585783913033</v>
      </c>
      <c r="AE374" s="62">
        <v>34.299999999999997</v>
      </c>
      <c r="AF374" s="96">
        <f>IF($AE374&gt;$G$20,IF('Silo Levels'!$L$17="Pumping",((PI()*((($C$19+$G$20)-$AE374)*($O$20/($O$19/2)))^2*((($O$20+$G$20)-$AE374))/3)*$AF$29)+(((PI()*((($C$19+$G$20)-$AE374)*($O$20/($O$19/2)))^2*(((($C$19+$G$20)-$AE374)*($O$20/($O$19/2)))*$AZ$10))/3)*$AF$29),(((PI()*((($C$19+$G$20)-$AE374)*($O$20/($O$19/2)))^2*((($O$20+$G$20)-$AE374)/3))*$AF$29)-((PI()*((($C$19+$G$20)-$AE374)*($O$20/($O$19/2)))^2*(((($C$19+$G$20)-$AE374)*($O$20/($O$19/2)))*$AZ$10)/3)*$AF$29))),IF('Silo Levels'!$L$17="Pumping",(($D$18*$AF$29)+((PI()*(($C$21/2)^2)*($G$20-$AE374))*$AF$29))+((($D$18+$H$18)/3)*$BF$10)+(((PI()*($C$21/2)^2*(($C$21/2)*$AZ$10))/3)*$AF$29),(($D$18*$AF$29)+((PI()*(($C$21/2)^2)*($G$20-$AE374))*$AF$29))+((($D$18+$H$18)/3)*$BF$10)-(((PI()*($C$21/2)^2*(($C$21/2)*$AZ$10))/3)*$AF$29)))</f>
        <v>67534.451338887171</v>
      </c>
      <c r="AG374" s="73">
        <v>34.299999999999997</v>
      </c>
      <c r="AH374" s="95">
        <f t="shared" si="50"/>
        <v>71643.025272669096</v>
      </c>
      <c r="AI374" s="62">
        <v>34.299999999999997</v>
      </c>
      <c r="AJ374" s="96">
        <f>IF($AI374&gt;$G$20,IF('Silo Levels'!$L$18="Pumping",((PI()*((($C$19+$G$20)-$AI374)*($O$20/($O$19/2)))^2*((($O$20+$G$20)-$AI374))/3)*$AJ$29)+(((PI()*((($C$19+$G$20)-$AI374)*($O$20/($O$19/2)))^2*(((($C$19+$G$20)-$AI374)*($O$20/($O$19/2)))*$AZ$11))/3)*$AJ$29),(((PI()*((($C$19+$G$20)-$AI374)*($O$20/($O$19/2)))^2*((($O$20+$G$20)-$AI374)/3))*$AJ$29)-((PI()*((($C$19+$G$20)-$AI374)*($O$20/($O$19/2)))^2*(((($C$19+$G$20)-$AI374)*($O$20/($O$19/2)))*$AZ$11)/3)*$AJ$29))),IF('Silo Levels'!$L$18="Pumping",(($D$18*$AJ$29)+((PI()*(($C$21/2)^2)*($G$20-$AI374))*$AJ$29))+((($D$18+$H$18)/3)*$BF$11)+(((PI()*($C$21/2)^2*(($C$21/2)*$AZ$11))/3)*$AJ$29),(($D$18*$AJ$29)+((PI()*(($C$21/2)^2)*($G$20-$AI374))*$AJ$29))+((($D$18+$H$18)/3)*$BF$11)-(((PI()*($C$21/2)^2*(($C$21/2)*$AZ$11))/3)*$AJ$29)))</f>
        <v>67837.632251056988</v>
      </c>
    </row>
    <row r="375" spans="1:36" x14ac:dyDescent="0.3">
      <c r="A375" s="48">
        <v>34.4</v>
      </c>
      <c r="B375" s="92">
        <f t="shared" si="52"/>
        <v>2330.8645471903915</v>
      </c>
      <c r="C375" s="66">
        <v>34.4</v>
      </c>
      <c r="D375" s="67">
        <f>IF($C375&gt;$G$6,IF('Silo Levels'!$L$10="Pumping",((PI()*((($C$5+$G$6)-$C375)*($O$6/($O$5/2)))^2*((($O$6+$G$6)-$C375))/3)*$D$29)+(((PI()*((($C$5+$G$6)-$C375)*($O$6/($O$5/2)))^2*(((($C$5+$G$6)-$C375)*($O$6/($O$5/2)))*$AZ$3))/3)*$D$29),(((PI()*((($C$5+$G$6)-$C375)*($O$6/($O$5/2)))^2*((($O$6+$G$6)-$C375)/3))*$D$29)-((PI()*((($C$5+$G$6)-$C375)*($O$6/($O$5/2)))^2*(((($C$5+$G$6)-$C375)*($O$6/($O$5/2)))*$AZ$3)/3)*$D$29))),IF('Silo Levels'!$L$10="Pumping",(($D$4*$D$29)+((PI()*(($C$7/2)^2)*(G$6-$C375))*$D$29))+((($D$4+$H$4)/3)*$BG$3)+(((PI()*($C$7/2)^2*(($C$7/2)*$AZ$3))/3)*$D$29),(($D$4*$D$29)+((PI()*(($C$7/2)^2)*($G$6-$C375))*$D$29))+((($D$4+$H$4)/3)*$BG$3)-(((PI()*($C$7/2)^2*(($C$7/2)*$AZ$3))/3)*$D$29)))</f>
        <v>1593.1162117516303</v>
      </c>
      <c r="E375" s="73">
        <v>34.4</v>
      </c>
      <c r="F375" s="92">
        <f t="shared" si="53"/>
        <v>2032.0357590890592</v>
      </c>
      <c r="G375" s="66">
        <v>34.4</v>
      </c>
      <c r="H375" s="67">
        <f>IF($G375&gt;$G$6,IF('Silo Levels'!$L$11="Pumping",((PI()*((($C$5+$G$6)-$G375)*($O$6/($O$5/2)))^2*((($O$6+$G$6)-$G375))/3)*$H$29)+(((PI()*((($C$5+$G$6)-$G375)*($O$6/($O$5/2)))^2*(((($C$5+$G$6)-$G375)*($O$6/($O$5/2)))*$AZ$4))/3)*$H$29),(((PI()*((($C$5+$G$6)-$G375)*($O$6/($O$5/2)))^2*((($O$6+$G$6)-$G375)/3))*$H$29)-((PI()*((($C$5+$G$6)-$G375)*($O$6/($O$5/2)))^2*(((($C$5+$G$6)-$G375)*($O$6/($O$5/2)))*$AZ$4)/3)*$H$29))),IF('Silo Levels'!$L$11="Pumping",(($D$4*$H$29)+((PI()*(($C$7/2)^2)*(G$6-$G375))*$H$29))+((($D$4+$H$4)/3)*$BG$4)+(((PI()*($C$7/2)^2*(($C$7/2)*$AZ$4))/3)*$H$29),(($D$4*$H$29)+((PI()*(($C$7/2)^2)*($G$6-$G375))*$H$29))+((($D$4+$H$4)/3)*$BG$4)-(((PI()*($C$7/2)^2*(($C$7/2)*$AZ$4))/3)*$H$29)))</f>
        <v>1388.8705435783445</v>
      </c>
      <c r="I375" s="73">
        <v>34.4</v>
      </c>
      <c r="J375" s="95">
        <f t="shared" si="54"/>
        <v>128670.07646147299</v>
      </c>
      <c r="K375" s="62">
        <v>34.4</v>
      </c>
      <c r="L375" s="96">
        <f>IF($K375&gt;$G$13,IF('Silo Levels'!$L$12="Pumping",((PI()*((($C$12+$G$13)-$K375)*($O$13/($O$12/2)))^2*((($O$13+$G$13)-$K375))/3)*$L$29)+(((PI()*((($C$12+$G$13)-$K375)*($O$13/($O$12/2)))^2*(((($C$12+$G$13)-$K375)*($O$13/($O$12/2)))*$AZ$5))/3)*$L$29),(((PI()*((($C$12+$G$13)-$K375)*($O$13/($O$12/2)))^2*((($O$13+$G$13)-$K375)/3))*$L$29)-((PI()*((($C$12+$G$13)-$K375)*($O$13/($O$12/2)))^2*(((($C$12+$G$13)-$K375)*($O$13/($O$12/2)))*$AZ$5)/3)*$L$29))),IF('Silo Levels'!$L$12="Pumping",(($D$11*$L$29)+((PI()*(($C$14/2)^2)*($G$13-$K375))*$L$29))+((($D$11+$H$11)/3)*$BF$5)+(((PI()*($C$14/2)^2*(($C$14/2)*$AZ$5))/3)*$L$29),(($D$11*$L$29)+((PI()*(($C$14/2)^2)*($G$13-$K375))*$L$29))+((($D$11+$H$11)/3)*$BF$5)-(((PI()*($C$14/2)^2*(($C$14/2)*$AZ$5))/3)*$L$29)))</f>
        <v>114472.06978187354</v>
      </c>
      <c r="M375" s="73">
        <v>34.4</v>
      </c>
      <c r="N375" s="95">
        <f t="shared" si="46"/>
        <v>76428.274473331723</v>
      </c>
      <c r="O375" s="62">
        <v>34.4</v>
      </c>
      <c r="P375" s="96">
        <f>IF($O375&gt;$G$20,IF('Silo Levels'!$L$13="Pumping",((PI()*((($C$19+$G$20)-$O375)*($O$20/($O$19/2)))^2*((($O$20+$G$20)-$O375))/3)*$P$29)+(((PI()*((($C$19+$G$20)-$O375)*($O$20/($O$19/2)))^2*(((($C$19+$G$20)-$O375)*($O$20/($O$19/2)))*$AZ$6))/3)*$P$29),(((PI()*((($C$19+$G$20)-$O375)*($O$20/($O$19/2)))^2*((($O$20+$G$20)-$O375)/3))*$P$29)-((PI()*((($C$19+$G$20)-$O375)*($O$20/($O$19/2)))^2*(((($C$19+$G$20)-$O375)*($O$20/($O$19/2)))*$AZ$6)/3)*$P$29))),IF('Silo Levels'!$L$13="Pumping",(($D$18*$P$29)+((PI()*(($C$21/2)^2)*($G$20-$O375))*$P$29))+((($D$18+$H$18)/3)*$BF$6)+(((PI()*($C$21/2)^2*(($C$21/2)*$AZ$6))/3)*$P$29),(($D$18*$P$29)+((PI()*(($C$21/2)^2)*($G$20-$O375))*$P$29))+((($D$18+$H$18)/3)*$BF$6)-(((PI()*($C$21/2)^2*(($C$21/2)*$AZ$6))/3)*$P$29)))</f>
        <v>72343.073141306959</v>
      </c>
      <c r="Q375" s="73">
        <v>34.4</v>
      </c>
      <c r="R375" s="95">
        <f t="shared" si="47"/>
        <v>74375.896624223285</v>
      </c>
      <c r="S375" s="62">
        <v>34.4</v>
      </c>
      <c r="T375" s="96">
        <f>IF($S375&gt;$G$20,IF('Silo Levels'!$L$14="Pumping",((PI()*((($C$19+$G$20)-$S375)*($O$20/($O$19/2)))^2*((($O$20+$G$20)-$S375))/3)*$T$29)+(((PI()*((($C$19+$G$20)-$S375)*($O$20/($O$19/2)))^2*(((($C$19+$G$20)-$S375)*($O$20/($O$19/2)))*$AZ$7))/3)*$T$29),(((PI()*((($C$19+$G$20)-$S375)*($O$20/($O$19/2)))^2*((($O$20+$G$20)-$S375)/3))*$T$29)-((PI()*((($C$19+$G$20)-$S375)*($O$20/($O$19/2)))^2*(((($C$19+$G$20)-$S375)*($O$20/($O$19/2)))*$AZ$7)/3)*$T$29))),IF('Silo Levels'!$L$14="Pumping",(($D$18*$T$29)+((PI()*(($C$21/2)^2)*($G$20-$S375))*$T$29))+((($D$18+$H$18)/3)*$BF$7)+(((PI()*($C$21/2)^2*(($C$21/2)*$AZ$7))/3)*$T$29),(($D$18*$T$29)+((PI()*(($C$21/2)^2)*($G$20-$S375))*$T$29))+((($D$18+$H$18)/3)*$BF$7)-(((PI()*($C$21/2)^2*(($C$21/2)*$AZ$7))/3)*$T$29)))</f>
        <v>70401.83515309442</v>
      </c>
      <c r="U375" s="73">
        <v>34.4</v>
      </c>
      <c r="V375" s="95">
        <f t="shared" si="48"/>
        <v>72480.599053596452</v>
      </c>
      <c r="W375" s="62">
        <v>34.4</v>
      </c>
      <c r="X375" s="96">
        <f>IF($W375&gt;$G$20,IF('Silo Levels'!$L$15="Pumping",((PI()*((($C$19+$G$20)-$W375)*($O$20/($O$19/2)))^2*((($O$20+$G$20)-$W375))/3)*$X$29)+(((PI()*((($C$19+$G$20)-$W375)*($O$20/($O$19/2)))^2*(((($C$19+$G$20)-$W375)*($O$20/($O$19/2)))*$AZ$8))/3)*$X$29),(((PI()*((($C$19+$G$20)-$W375)*($O$20/($O$19/2)))^2*((($O$20+$G$20)-$W375)/3))*$X$29)-((PI()*((($C$19+$G$20)-$W375)*($O$20/($O$19/2)))^2*(((($C$19+$G$20)-$W375)*($O$20/($O$19/2)))*$AZ$8)/3)*$X$29))),IF('Silo Levels'!$L$15="Pumping",(($D$18*$X$29)+((PI()*(($C$21/2)^2)*($G$20-$W375))*$X$29))+((($D$18+$H$18)/3)*$BF$8)+(((PI()*($C$21/2)^2*(($C$21/2)*$AZ$8))/3)*$X$29),(($D$18*$X$29)+((PI()*(($C$21/2)^2)*($G$20-$W375))*$X$29))+((($D$18+$H$18)/3)*$BF$8)-(((PI()*($C$21/2)^2*(($C$21/2)*$AZ$8))/3)*$X$29)))</f>
        <v>68609.171270726947</v>
      </c>
      <c r="Y375" s="73">
        <v>34.4</v>
      </c>
      <c r="Z375" s="95">
        <f t="shared" si="49"/>
        <v>71350.03441768272</v>
      </c>
      <c r="AA375" s="62">
        <v>34.4</v>
      </c>
      <c r="AB375" s="96">
        <f>IF($AA375&gt;$G$20,IF('Silo Levels'!$L$16="Pumping",((PI()*((($C$19+$G$20)-$AA375)*($O$20/($O$19/2)))^2*((($O$20+$G$20)-$AA375))/3)*$AB$29)+(((PI()*((($C$19+$G$20)-$AA375)*($O$20/($O$19/2)))^2*(((($C$19+$G$20)-$AA375)*($O$20/($O$19/2)))*$AZ$9))/3)*$AB$29),(((PI()*((($C$19+$G$20)-$AA375)*($O$20/($O$19/2)))^2*((($O$20+$G$20)-$AA375)/3))*$AB$29)-((PI()*((($C$19+$G$20)-$AA375)*($O$20/($O$19/2)))^2*(((($C$19+$G$20)-$AA375)*($O$20/($O$19/2)))*$AZ$9)/3)*$AB$29))),IF('Silo Levels'!$L$16="Pumping",(($D$18*$AB$29)+((PI()*(($C$21/2)^2)*($G$20-$AA375))*$AB$29))+((($D$18+$H$18)/3)*$BF$9)+(((PI()*($C$21/2)^2*(($C$21/2)*$AZ$9))/3)*$AB$29),(($D$18*$AB$29)+((PI()*(($C$21/2)^2)*($G$20-$AA375))*$AB$29))+((($D$18+$H$18)/3)*$BF$9)-(((PI()*($C$21/2)^2*(($C$21/2)*$AZ$9))/3)*$AB$29)))</f>
        <v>67539.828693131509</v>
      </c>
      <c r="AC375" s="73">
        <v>34.4</v>
      </c>
      <c r="AD375" s="95">
        <f t="shared" si="51"/>
        <v>70942.45243193832</v>
      </c>
      <c r="AE375" s="62">
        <v>34.4</v>
      </c>
      <c r="AF375" s="96">
        <f>IF($AE375&gt;$G$20,IF('Silo Levels'!$L$17="Pumping",((PI()*((($C$19+$G$20)-$AE375)*($O$20/($O$19/2)))^2*((($O$20+$G$20)-$AE375))/3)*$AF$29)+(((PI()*((($C$19+$G$20)-$AE375)*($O$20/($O$19/2)))^2*(((($C$19+$G$20)-$AE375)*($O$20/($O$19/2)))*$AZ$10))/3)*$AF$29),(((PI()*((($C$19+$G$20)-$AE375)*($O$20/($O$19/2)))^2*((($O$20+$G$20)-$AE375)/3))*$AF$29)-((PI()*((($C$19+$G$20)-$AE375)*($O$20/($O$19/2)))^2*(((($C$19+$G$20)-$AE375)*($O$20/($O$19/2)))*$AZ$10)/3)*$AF$29))),IF('Silo Levels'!$L$17="Pumping",(($D$18*$AF$29)+((PI()*(($C$21/2)^2)*($G$20-$AE375))*$AF$29))+((($D$18+$H$18)/3)*$BF$10)+(((PI()*($C$21/2)^2*(($C$21/2)*$AZ$10))/3)*$AF$29),(($D$18*$AF$29)+((PI()*(($C$21/2)^2)*($G$20-$AE375))*$AF$29))+((($D$18+$H$18)/3)*$BF$10)-(((PI()*($C$21/2)^2*(($C$21/2)*$AZ$10))/3)*$AF$29)))</f>
        <v>67154.317986912458</v>
      </c>
      <c r="AG375" s="73">
        <v>34.4</v>
      </c>
      <c r="AH375" s="95">
        <f t="shared" si="50"/>
        <v>71261.160049594444</v>
      </c>
      <c r="AI375" s="62">
        <v>34.4</v>
      </c>
      <c r="AJ375" s="96">
        <f>IF($AI375&gt;$G$20,IF('Silo Levels'!$L$18="Pumping",((PI()*((($C$19+$G$20)-$AI375)*($O$20/($O$19/2)))^2*((($O$20+$G$20)-$AI375))/3)*$AJ$29)+(((PI()*((($C$19+$G$20)-$AI375)*($O$20/($O$19/2)))^2*(((($C$19+$G$20)-$AI375)*($O$20/($O$19/2)))*$AZ$11))/3)*$AJ$29),(((PI()*((($C$19+$G$20)-$AI375)*($O$20/($O$19/2)))^2*((($O$20+$G$20)-$AI375)/3))*$AJ$29)-((PI()*((($C$19+$G$20)-$AI375)*($O$20/($O$19/2)))^2*(((($C$19+$G$20)-$AI375)*($O$20/($O$19/2)))*$AZ$11)/3)*$AJ$29))),IF('Silo Levels'!$L$18="Pumping",(($D$18*$AJ$29)+((PI()*(($C$21/2)^2)*($G$20-$AI375))*$AJ$29))+((($D$18+$H$18)/3)*$BF$11)+(((PI()*($C$21/2)^2*(($C$21/2)*$AZ$11))/3)*$AJ$29),(($D$18*$AJ$29)+((PI()*(($C$21/2)^2)*($G$20-$AI375))*$AJ$29))+((($D$18+$H$18)/3)*$BF$11)-(((PI()*($C$21/2)^2*(($C$21/2)*$AZ$11))/3)*$AJ$29)))</f>
        <v>67455.767027982336</v>
      </c>
    </row>
    <row r="376" spans="1:36" x14ac:dyDescent="0.3">
      <c r="A376" s="48">
        <v>34.5</v>
      </c>
      <c r="B376" s="92">
        <f t="shared" si="52"/>
        <v>2149.6580316325535</v>
      </c>
      <c r="C376" s="66">
        <v>34.5</v>
      </c>
      <c r="D376" s="67">
        <f>IF($C376&gt;$G$6,IF('Silo Levels'!$L$10="Pumping",((PI()*((($C$5+$G$6)-$C376)*($O$6/($O$5/2)))^2*((($O$6+$G$6)-$C376))/3)*$D$29)+(((PI()*((($C$5+$G$6)-$C376)*($O$6/($O$5/2)))^2*(((($C$5+$G$6)-$C376)*($O$6/($O$5/2)))*$AZ$3))/3)*$D$29),(((PI()*((($C$5+$G$6)-$C376)*($O$6/($O$5/2)))^2*((($O$6+$G$6)-$C376)/3))*$D$29)-((PI()*((($C$5+$G$6)-$C376)*($O$6/($O$5/2)))^2*(((($C$5+$G$6)-$C376)*($O$6/($O$5/2)))*$AZ$3)/3)*$D$29))),IF('Silo Levels'!$L$10="Pumping",(($D$4*$D$29)+((PI()*(($C$7/2)^2)*(G$6-$C376))*$D$29))+((($D$4+$H$4)/3)*$BG$3)+(((PI()*($C$7/2)^2*(($C$7/2)*$AZ$3))/3)*$D$29),(($D$4*$D$29)+((PI()*(($C$7/2)^2)*($G$6-$C376))*$D$29))+((($D$4+$H$4)/3)*$BG$3)-(((PI()*($C$7/2)^2*(($C$7/2)*$AZ$3))/3)*$D$29)))</f>
        <v>1471.6967858777343</v>
      </c>
      <c r="E376" s="73">
        <v>34.5</v>
      </c>
      <c r="F376" s="92">
        <f t="shared" si="53"/>
        <v>1874.0608480899186</v>
      </c>
      <c r="G376" s="66">
        <v>34.5</v>
      </c>
      <c r="H376" s="67">
        <f>IF($G376&gt;$G$6,IF('Silo Levels'!$L$11="Pumping",((PI()*((($C$5+$G$6)-$G376)*($O$6/($O$5/2)))^2*((($O$6+$G$6)-$G376))/3)*$H$29)+(((PI()*((($C$5+$G$6)-$G376)*($O$6/($O$5/2)))^2*(((($C$5+$G$6)-$G376)*($O$6/($O$5/2)))*$AZ$4))/3)*$H$29),(((PI()*((($C$5+$G$6)-$G376)*($O$6/($O$5/2)))^2*((($O$6+$G$6)-$G376)/3))*$H$29)-((PI()*((($C$5+$G$6)-$G376)*($O$6/($O$5/2)))^2*(((($C$5+$G$6)-$G376)*($O$6/($O$5/2)))*$AZ$4)/3)*$H$29))),IF('Silo Levels'!$L$11="Pumping",(($D$4*$H$29)+((PI()*(($C$7/2)^2)*(G$6-$G376))*$H$29))+((($D$4+$H$4)/3)*$BG$4)+(((PI()*($C$7/2)^2*(($C$7/2)*$AZ$4))/3)*$H$29),(($D$4*$H$29)+((PI()*(($C$7/2)^2)*($G$6-$G376))*$H$29))+((($D$4+$H$4)/3)*$BG$4)-(((PI()*($C$7/2)^2*(($C$7/2)*$AZ$4))/3)*$H$29)))</f>
        <v>1283.0177107652044</v>
      </c>
      <c r="I376" s="73">
        <v>34.5</v>
      </c>
      <c r="J376" s="95">
        <f t="shared" si="54"/>
        <v>127751.11162784195</v>
      </c>
      <c r="K376" s="62">
        <v>34.5</v>
      </c>
      <c r="L376" s="96">
        <f>IF($K376&gt;$G$13,IF('Silo Levels'!$L$12="Pumping",((PI()*((($C$12+$G$13)-$K376)*($O$13/($O$12/2)))^2*((($O$13+$G$13)-$K376))/3)*$L$29)+(((PI()*((($C$12+$G$13)-$K376)*($O$13/($O$12/2)))^2*(((($C$12+$G$13)-$K376)*($O$13/($O$12/2)))*$AZ$5))/3)*$L$29),(((PI()*((($C$12+$G$13)-$K376)*($O$13/($O$12/2)))^2*((($O$13+$G$13)-$K376)/3))*$L$29)-((PI()*((($C$12+$G$13)-$K376)*($O$13/($O$12/2)))^2*(((($C$12+$G$13)-$K376)*($O$13/($O$12/2)))*$AZ$5)/3)*$L$29))),IF('Silo Levels'!$L$12="Pumping",(($D$11*$L$29)+((PI()*(($C$14/2)^2)*($G$13-$K376))*$L$29))+((($D$11+$H$11)/3)*$BF$5)+(((PI()*($C$14/2)^2*(($C$14/2)*$AZ$5))/3)*$L$29),(($D$11*$L$29)+((PI()*(($C$14/2)^2)*($G$13-$K376))*$L$29))+((($D$11+$H$11)/3)*$BF$5)-(((PI()*($C$14/2)^2*(($C$14/2)*$AZ$5))/3)*$L$29)))</f>
        <v>113553.1049482425</v>
      </c>
      <c r="M376" s="73">
        <v>34.5</v>
      </c>
      <c r="N376" s="95">
        <f t="shared" si="46"/>
        <v>76018.330925030983</v>
      </c>
      <c r="O376" s="62">
        <v>34.5</v>
      </c>
      <c r="P376" s="96">
        <f>IF($O376&gt;$G$20,IF('Silo Levels'!$L$13="Pumping",((PI()*((($C$19+$G$20)-$O376)*($O$20/($O$19/2)))^2*((($O$20+$G$20)-$O376))/3)*$P$29)+(((PI()*((($C$19+$G$20)-$O376)*($O$20/($O$19/2)))^2*(((($C$19+$G$20)-$O376)*($O$20/($O$19/2)))*$AZ$6))/3)*$P$29),(((PI()*((($C$19+$G$20)-$O376)*($O$20/($O$19/2)))^2*((($O$20+$G$20)-$O376)/3))*$P$29)-((PI()*((($C$19+$G$20)-$O376)*($O$20/($O$19/2)))^2*(((($C$19+$G$20)-$O376)*($O$20/($O$19/2)))*$AZ$6)/3)*$P$29))),IF('Silo Levels'!$L$13="Pumping",(($D$18*$P$29)+((PI()*(($C$21/2)^2)*($G$20-$O376))*$P$29))+((($D$18+$H$18)/3)*$BF$6)+(((PI()*($C$21/2)^2*(($C$21/2)*$AZ$6))/3)*$P$29),(($D$18*$P$29)+((PI()*(($C$21/2)^2)*($G$20-$O376))*$P$29))+((($D$18+$H$18)/3)*$BF$6)-(((PI()*($C$21/2)^2*(($C$21/2)*$AZ$6))/3)*$P$29)))</f>
        <v>71933.129593006219</v>
      </c>
      <c r="Q376" s="73">
        <v>34.5</v>
      </c>
      <c r="R376" s="95">
        <f t="shared" si="47"/>
        <v>73977.105786702319</v>
      </c>
      <c r="S376" s="62">
        <v>34.5</v>
      </c>
      <c r="T376" s="96">
        <f>IF($S376&gt;$G$20,IF('Silo Levels'!$L$14="Pumping",((PI()*((($C$19+$G$20)-$S376)*($O$20/($O$19/2)))^2*((($O$20+$G$20)-$S376))/3)*$T$29)+(((PI()*((($C$19+$G$20)-$S376)*($O$20/($O$19/2)))^2*(((($C$19+$G$20)-$S376)*($O$20/($O$19/2)))*$AZ$7))/3)*$T$29),(((PI()*((($C$19+$G$20)-$S376)*($O$20/($O$19/2)))^2*((($O$20+$G$20)-$S376)/3))*$T$29)-((PI()*((($C$19+$G$20)-$S376)*($O$20/($O$19/2)))^2*(((($C$19+$G$20)-$S376)*($O$20/($O$19/2)))*$AZ$7)/3)*$T$29))),IF('Silo Levels'!$L$14="Pumping",(($D$18*$T$29)+((PI()*(($C$21/2)^2)*($G$20-$S376))*$T$29))+((($D$18+$H$18)/3)*$BF$7)+(((PI()*($C$21/2)^2*(($C$21/2)*$AZ$7))/3)*$T$29),(($D$18*$T$29)+((PI()*(($C$21/2)^2)*($G$20-$S376))*$T$29))+((($D$18+$H$18)/3)*$BF$7)-(((PI()*($C$21/2)^2*(($C$21/2)*$AZ$7))/3)*$T$29)))</f>
        <v>70003.044315573454</v>
      </c>
      <c r="U376" s="73">
        <v>34.5</v>
      </c>
      <c r="V376" s="95">
        <f t="shared" si="48"/>
        <v>72092.107345768411</v>
      </c>
      <c r="W376" s="62">
        <v>34.5</v>
      </c>
      <c r="X376" s="96">
        <f>IF($W376&gt;$G$20,IF('Silo Levels'!$L$15="Pumping",((PI()*((($C$19+$G$20)-$W376)*($O$20/($O$19/2)))^2*((($O$20+$G$20)-$W376))/3)*$X$29)+(((PI()*((($C$19+$G$20)-$W376)*($O$20/($O$19/2)))^2*(((($C$19+$G$20)-$W376)*($O$20/($O$19/2)))*$AZ$8))/3)*$X$29),(((PI()*((($C$19+$G$20)-$W376)*($O$20/($O$19/2)))^2*((($O$20+$G$20)-$W376)/3))*$X$29)-((PI()*((($C$19+$G$20)-$W376)*($O$20/($O$19/2)))^2*(((($C$19+$G$20)-$W376)*($O$20/($O$19/2)))*$AZ$8)/3)*$X$29))),IF('Silo Levels'!$L$15="Pumping",(($D$18*$X$29)+((PI()*(($C$21/2)^2)*($G$20-$W376))*$X$29))+((($D$18+$H$18)/3)*$BF$8)+(((PI()*($C$21/2)^2*(($C$21/2)*$AZ$8))/3)*$X$29),(($D$18*$X$29)+((PI()*(($C$21/2)^2)*($G$20-$W376))*$X$29))+((($D$18+$H$18)/3)*$BF$8)-(((PI()*($C$21/2)^2*(($C$21/2)*$AZ$8))/3)*$X$29)))</f>
        <v>68220.679562898906</v>
      </c>
      <c r="Y376" s="73">
        <v>34.5</v>
      </c>
      <c r="Z376" s="95">
        <f t="shared" si="49"/>
        <v>70967.686247414153</v>
      </c>
      <c r="AA376" s="62">
        <v>34.5</v>
      </c>
      <c r="AB376" s="96">
        <f>IF($AA376&gt;$G$20,IF('Silo Levels'!$L$16="Pumping",((PI()*((($C$19+$G$20)-$AA376)*($O$20/($O$19/2)))^2*((($O$20+$G$20)-$AA376))/3)*$AB$29)+(((PI()*((($C$19+$G$20)-$AA376)*($O$20/($O$19/2)))^2*(((($C$19+$G$20)-$AA376)*($O$20/($O$19/2)))*$AZ$9))/3)*$AB$29),(((PI()*((($C$19+$G$20)-$AA376)*($O$20/($O$19/2)))^2*((($O$20+$G$20)-$AA376)/3))*$AB$29)-((PI()*((($C$19+$G$20)-$AA376)*($O$20/($O$19/2)))^2*(((($C$19+$G$20)-$AA376)*($O$20/($O$19/2)))*$AZ$9)/3)*$AB$29))),IF('Silo Levels'!$L$16="Pumping",(($D$18*$AB$29)+((PI()*(($C$21/2)^2)*($G$20-$AA376))*$AB$29))+((($D$18+$H$18)/3)*$BF$9)+(((PI()*($C$21/2)^2*(($C$21/2)*$AZ$9))/3)*$AB$29),(($D$18*$AB$29)+((PI()*(($C$21/2)^2)*($G$20-$AA376))*$AB$29))+((($D$18+$H$18)/3)*$BF$9)-(((PI()*($C$21/2)^2*(($C$21/2)*$AZ$9))/3)*$AB$29)))</f>
        <v>67157.480522862941</v>
      </c>
      <c r="AC376" s="73">
        <v>34.5</v>
      </c>
      <c r="AD376" s="95">
        <f t="shared" si="51"/>
        <v>70562.319079963592</v>
      </c>
      <c r="AE376" s="62">
        <v>34.5</v>
      </c>
      <c r="AF376" s="96">
        <f>IF($AE376&gt;$G$20,IF('Silo Levels'!$L$17="Pumping",((PI()*((($C$19+$G$20)-$AE376)*($O$20/($O$19/2)))^2*((($O$20+$G$20)-$AE376))/3)*$AF$29)+(((PI()*((($C$19+$G$20)-$AE376)*($O$20/($O$19/2)))^2*(((($C$19+$G$20)-$AE376)*($O$20/($O$19/2)))*$AZ$10))/3)*$AF$29),(((PI()*((($C$19+$G$20)-$AE376)*($O$20/($O$19/2)))^2*((($O$20+$G$20)-$AE376)/3))*$AF$29)-((PI()*((($C$19+$G$20)-$AE376)*($O$20/($O$19/2)))^2*(((($C$19+$G$20)-$AE376)*($O$20/($O$19/2)))*$AZ$10)/3)*$AF$29))),IF('Silo Levels'!$L$17="Pumping",(($D$18*$AF$29)+((PI()*(($C$21/2)^2)*($G$20-$AE376))*$AF$29))+((($D$18+$H$18)/3)*$BF$10)+(((PI()*($C$21/2)^2*(($C$21/2)*$AZ$10))/3)*$AF$29),(($D$18*$AF$29)+((PI()*(($C$21/2)^2)*($G$20-$AE376))*$AF$29))+((($D$18+$H$18)/3)*$BF$10)-(((PI()*($C$21/2)^2*(($C$21/2)*$AZ$10))/3)*$AF$29)))</f>
        <v>66774.18463493773</v>
      </c>
      <c r="AG376" s="73">
        <v>34.5</v>
      </c>
      <c r="AH376" s="95">
        <f t="shared" si="50"/>
        <v>70879.294826519763</v>
      </c>
      <c r="AI376" s="62">
        <v>34.5</v>
      </c>
      <c r="AJ376" s="96">
        <f>IF($AI376&gt;$G$20,IF('Silo Levels'!$L$18="Pumping",((PI()*((($C$19+$G$20)-$AI376)*($O$20/($O$19/2)))^2*((($O$20+$G$20)-$AI376))/3)*$AJ$29)+(((PI()*((($C$19+$G$20)-$AI376)*($O$20/($O$19/2)))^2*(((($C$19+$G$20)-$AI376)*($O$20/($O$19/2)))*$AZ$11))/3)*$AJ$29),(((PI()*((($C$19+$G$20)-$AI376)*($O$20/($O$19/2)))^2*((($O$20+$G$20)-$AI376)/3))*$AJ$29)-((PI()*((($C$19+$G$20)-$AI376)*($O$20/($O$19/2)))^2*(((($C$19+$G$20)-$AI376)*($O$20/($O$19/2)))*$AZ$11)/3)*$AJ$29))),IF('Silo Levels'!$L$18="Pumping",(($D$18*$AJ$29)+((PI()*(($C$21/2)^2)*($G$20-$AI376))*$AJ$29))+((($D$18+$H$18)/3)*$BF$11)+(((PI()*($C$21/2)^2*(($C$21/2)*$AZ$11))/3)*$AJ$29),(($D$18*$AJ$29)+((PI()*(($C$21/2)^2)*($G$20-$AI376))*$AJ$29))+((($D$18+$H$18)/3)*$BF$11)-(((PI()*($C$21/2)^2*(($C$21/2)*$AZ$11))/3)*$AJ$29)))</f>
        <v>67073.901804907655</v>
      </c>
    </row>
    <row r="377" spans="1:36" x14ac:dyDescent="0.3">
      <c r="A377" s="48">
        <v>34.6</v>
      </c>
      <c r="B377" s="92">
        <f t="shared" si="52"/>
        <v>1978.0768815331012</v>
      </c>
      <c r="C377" s="66">
        <v>34.6</v>
      </c>
      <c r="D377" s="67">
        <f>IF($C377&gt;$G$6,IF('Silo Levels'!$L$10="Pumping",((PI()*((($C$5+$G$6)-$C377)*($O$6/($O$5/2)))^2*((($O$6+$G$6)-$C377))/3)*$D$29)+(((PI()*((($C$5+$G$6)-$C377)*($O$6/($O$5/2)))^2*(((($C$5+$G$6)-$C377)*($O$6/($O$5/2)))*$AZ$3))/3)*$D$29),(((PI()*((($C$5+$G$6)-$C377)*($O$6/($O$5/2)))^2*((($O$6+$G$6)-$C377)/3))*$D$29)-((PI()*((($C$5+$G$6)-$C377)*($O$6/($O$5/2)))^2*(((($C$5+$G$6)-$C377)*($O$6/($O$5/2)))*$AZ$3)/3)*$D$29))),IF('Silo Levels'!$L$10="Pumping",(($D$4*$D$29)+((PI()*(($C$7/2)^2)*(G$6-$C377))*$D$29))+((($D$4+$H$4)/3)*$BG$3)+(((PI()*($C$7/2)^2*(($C$7/2)*$AZ$3))/3)*$D$29),(($D$4*$D$29)+((PI()*(($C$7/2)^2)*($G$6-$C377))*$D$29))+((($D$4+$H$4)/3)*$BG$3)-(((PI()*($C$7/2)^2*(($C$7/2)*$AZ$3))/3)*$D$29)))</f>
        <v>1356.5820989524045</v>
      </c>
      <c r="E377" s="73">
        <v>34.6</v>
      </c>
      <c r="F377" s="92">
        <f t="shared" si="53"/>
        <v>1724.4772813365498</v>
      </c>
      <c r="G377" s="66">
        <v>34.6</v>
      </c>
      <c r="H377" s="67">
        <f>IF($G377&gt;$G$6,IF('Silo Levels'!$L$11="Pumping",((PI()*((($C$5+$G$6)-$G377)*($O$6/($O$5/2)))^2*((($O$6+$G$6)-$G377))/3)*$H$29)+(((PI()*((($C$5+$G$6)-$G377)*($O$6/($O$5/2)))^2*(((($C$5+$G$6)-$G377)*($O$6/($O$5/2)))*$AZ$4))/3)*$H$29),(((PI()*((($C$5+$G$6)-$G377)*($O$6/($O$5/2)))^2*((($O$6+$G$6)-$G377)/3))*$H$29)-((PI()*((($C$5+$G$6)-$G377)*($O$6/($O$5/2)))^2*(((($C$5+$G$6)-$G377)*($O$6/($O$5/2)))*$AZ$4)/3)*$H$29))),IF('Silo Levels'!$L$11="Pumping",(($D$4*$H$29)+((PI()*(($C$7/2)^2)*(G$6-$G377))*$H$29))+((($D$4+$H$4)/3)*$BG$4)+(((PI()*($C$7/2)^2*(($C$7/2)*$AZ$4))/3)*$H$29),(($D$4*$H$29)+((PI()*(($C$7/2)^2)*($G$6-$G377))*$H$29))+((($D$4+$H$4)/3)*$BG$4)-(((PI()*($C$7/2)^2*(($C$7/2)*$AZ$4))/3)*$H$29)))</f>
        <v>1182.6613170354294</v>
      </c>
      <c r="I377" s="73">
        <v>34.6</v>
      </c>
      <c r="J377" s="95">
        <f t="shared" si="54"/>
        <v>126832.1467942109</v>
      </c>
      <c r="K377" s="62">
        <v>34.6</v>
      </c>
      <c r="L377" s="96">
        <f>IF($K377&gt;$G$13,IF('Silo Levels'!$L$12="Pumping",((PI()*((($C$12+$G$13)-$K377)*($O$13/($O$12/2)))^2*((($O$13+$G$13)-$K377))/3)*$L$29)+(((PI()*((($C$12+$G$13)-$K377)*($O$13/($O$12/2)))^2*(((($C$12+$G$13)-$K377)*($O$13/($O$12/2)))*$AZ$5))/3)*$L$29),(((PI()*((($C$12+$G$13)-$K377)*($O$13/($O$12/2)))^2*((($O$13+$G$13)-$K377)/3))*$L$29)-((PI()*((($C$12+$G$13)-$K377)*($O$13/($O$12/2)))^2*(((($C$12+$G$13)-$K377)*($O$13/($O$12/2)))*$AZ$5)/3)*$L$29))),IF('Silo Levels'!$L$12="Pumping",(($D$11*$L$29)+((PI()*(($C$14/2)^2)*($G$13-$K377))*$L$29))+((($D$11+$H$11)/3)*$BF$5)+(((PI()*($C$14/2)^2*(($C$14/2)*$AZ$5))/3)*$L$29),(($D$11*$L$29)+((PI()*(($C$14/2)^2)*($G$13-$K377))*$L$29))+((($D$11+$H$11)/3)*$BF$5)-(((PI()*($C$14/2)^2*(($C$14/2)*$AZ$5))/3)*$L$29)))</f>
        <v>112634.14011461145</v>
      </c>
      <c r="M377" s="73">
        <v>34.6</v>
      </c>
      <c r="N377" s="95">
        <f t="shared" si="46"/>
        <v>75608.387376730228</v>
      </c>
      <c r="O377" s="62">
        <v>34.6</v>
      </c>
      <c r="P377" s="96">
        <f>IF($O377&gt;$G$20,IF('Silo Levels'!$L$13="Pumping",((PI()*((($C$19+$G$20)-$O377)*($O$20/($O$19/2)))^2*((($O$20+$G$20)-$O377))/3)*$P$29)+(((PI()*((($C$19+$G$20)-$O377)*($O$20/($O$19/2)))^2*(((($C$19+$G$20)-$O377)*($O$20/($O$19/2)))*$AZ$6))/3)*$P$29),(((PI()*((($C$19+$G$20)-$O377)*($O$20/($O$19/2)))^2*((($O$20+$G$20)-$O377)/3))*$P$29)-((PI()*((($C$19+$G$20)-$O377)*($O$20/($O$19/2)))^2*(((($C$19+$G$20)-$O377)*($O$20/($O$19/2)))*$AZ$6)/3)*$P$29))),IF('Silo Levels'!$L$13="Pumping",(($D$18*$P$29)+((PI()*(($C$21/2)^2)*($G$20-$O377))*$P$29))+((($D$18+$H$18)/3)*$BF$6)+(((PI()*($C$21/2)^2*(($C$21/2)*$AZ$6))/3)*$P$29),(($D$18*$P$29)+((PI()*(($C$21/2)^2)*($G$20-$O377))*$P$29))+((($D$18+$H$18)/3)*$BF$6)-(((PI()*($C$21/2)^2*(($C$21/2)*$AZ$6))/3)*$P$29)))</f>
        <v>71523.186044705464</v>
      </c>
      <c r="Q377" s="73">
        <v>34.6</v>
      </c>
      <c r="R377" s="95">
        <f t="shared" si="47"/>
        <v>73578.314949181382</v>
      </c>
      <c r="S377" s="62">
        <v>34.6</v>
      </c>
      <c r="T377" s="96">
        <f>IF($S377&gt;$G$20,IF('Silo Levels'!$L$14="Pumping",((PI()*((($C$19+$G$20)-$S377)*($O$20/($O$19/2)))^2*((($O$20+$G$20)-$S377))/3)*$T$29)+(((PI()*((($C$19+$G$20)-$S377)*($O$20/($O$19/2)))^2*(((($C$19+$G$20)-$S377)*($O$20/($O$19/2)))*$AZ$7))/3)*$T$29),(((PI()*((($C$19+$G$20)-$S377)*($O$20/($O$19/2)))^2*((($O$20+$G$20)-$S377)/3))*$T$29)-((PI()*((($C$19+$G$20)-$S377)*($O$20/($O$19/2)))^2*(((($C$19+$G$20)-$S377)*($O$20/($O$19/2)))*$AZ$7)/3)*$T$29))),IF('Silo Levels'!$L$14="Pumping",(($D$18*$T$29)+((PI()*(($C$21/2)^2)*($G$20-$S377))*$T$29))+((($D$18+$H$18)/3)*$BF$7)+(((PI()*($C$21/2)^2*(($C$21/2)*$AZ$7))/3)*$T$29),(($D$18*$T$29)+((PI()*(($C$21/2)^2)*($G$20-$S377))*$T$29))+((($D$18+$H$18)/3)*$BF$7)-(((PI()*($C$21/2)^2*(($C$21/2)*$AZ$7))/3)*$T$29)))</f>
        <v>69604.253478052517</v>
      </c>
      <c r="U377" s="73">
        <v>34.6</v>
      </c>
      <c r="V377" s="95">
        <f t="shared" si="48"/>
        <v>71703.615637940398</v>
      </c>
      <c r="W377" s="62">
        <v>34.6</v>
      </c>
      <c r="X377" s="96">
        <f>IF($W377&gt;$G$20,IF('Silo Levels'!$L$15="Pumping",((PI()*((($C$19+$G$20)-$W377)*($O$20/($O$19/2)))^2*((($O$20+$G$20)-$W377))/3)*$X$29)+(((PI()*((($C$19+$G$20)-$W377)*($O$20/($O$19/2)))^2*(((($C$19+$G$20)-$W377)*($O$20/($O$19/2)))*$AZ$8))/3)*$X$29),(((PI()*((($C$19+$G$20)-$W377)*($O$20/($O$19/2)))^2*((($O$20+$G$20)-$W377)/3))*$X$29)-((PI()*((($C$19+$G$20)-$W377)*($O$20/($O$19/2)))^2*(((($C$19+$G$20)-$W377)*($O$20/($O$19/2)))*$AZ$8)/3)*$X$29))),IF('Silo Levels'!$L$15="Pumping",(($D$18*$X$29)+((PI()*(($C$21/2)^2)*($G$20-$W377))*$X$29))+((($D$18+$H$18)/3)*$BF$8)+(((PI()*($C$21/2)^2*(($C$21/2)*$AZ$8))/3)*$X$29),(($D$18*$X$29)+((PI()*(($C$21/2)^2)*($G$20-$W377))*$X$29))+((($D$18+$H$18)/3)*$BF$8)-(((PI()*($C$21/2)^2*(($C$21/2)*$AZ$8))/3)*$X$29)))</f>
        <v>67832.187855070893</v>
      </c>
      <c r="Y377" s="73">
        <v>34.6</v>
      </c>
      <c r="Z377" s="95">
        <f t="shared" si="49"/>
        <v>70585.3380771456</v>
      </c>
      <c r="AA377" s="62">
        <v>34.6</v>
      </c>
      <c r="AB377" s="96">
        <f>IF($AA377&gt;$G$20,IF('Silo Levels'!$L$16="Pumping",((PI()*((($C$19+$G$20)-$AA377)*($O$20/($O$19/2)))^2*((($O$20+$G$20)-$AA377))/3)*$AB$29)+(((PI()*((($C$19+$G$20)-$AA377)*($O$20/($O$19/2)))^2*(((($C$19+$G$20)-$AA377)*($O$20/($O$19/2)))*$AZ$9))/3)*$AB$29),(((PI()*((($C$19+$G$20)-$AA377)*($O$20/($O$19/2)))^2*((($O$20+$G$20)-$AA377)/3))*$AB$29)-((PI()*((($C$19+$G$20)-$AA377)*($O$20/($O$19/2)))^2*(((($C$19+$G$20)-$AA377)*($O$20/($O$19/2)))*$AZ$9)/3)*$AB$29))),IF('Silo Levels'!$L$16="Pumping",(($D$18*$AB$29)+((PI()*(($C$21/2)^2)*($G$20-$AA377))*$AB$29))+((($D$18+$H$18)/3)*$BF$9)+(((PI()*($C$21/2)^2*(($C$21/2)*$AZ$9))/3)*$AB$29),(($D$18*$AB$29)+((PI()*(($C$21/2)^2)*($G$20-$AA377))*$AB$29))+((($D$18+$H$18)/3)*$BF$9)-(((PI()*($C$21/2)^2*(($C$21/2)*$AZ$9))/3)*$AB$29)))</f>
        <v>66775.132352594388</v>
      </c>
      <c r="AC377" s="73">
        <v>34.6</v>
      </c>
      <c r="AD377" s="95">
        <f t="shared" si="51"/>
        <v>70182.185727988865</v>
      </c>
      <c r="AE377" s="62">
        <v>34.6</v>
      </c>
      <c r="AF377" s="96">
        <f>IF($AE377&gt;$G$20,IF('Silo Levels'!$L$17="Pumping",((PI()*((($C$19+$G$20)-$AE377)*($O$20/($O$19/2)))^2*((($O$20+$G$20)-$AE377))/3)*$AF$29)+(((PI()*((($C$19+$G$20)-$AE377)*($O$20/($O$19/2)))^2*(((($C$19+$G$20)-$AE377)*($O$20/($O$19/2)))*$AZ$10))/3)*$AF$29),(((PI()*((($C$19+$G$20)-$AE377)*($O$20/($O$19/2)))^2*((($O$20+$G$20)-$AE377)/3))*$AF$29)-((PI()*((($C$19+$G$20)-$AE377)*($O$20/($O$19/2)))^2*(((($C$19+$G$20)-$AE377)*($O$20/($O$19/2)))*$AZ$10)/3)*$AF$29))),IF('Silo Levels'!$L$17="Pumping",(($D$18*$AF$29)+((PI()*(($C$21/2)^2)*($G$20-$AE377))*$AF$29))+((($D$18+$H$18)/3)*$BF$10)+(((PI()*($C$21/2)^2*(($C$21/2)*$AZ$10))/3)*$AF$29),(($D$18*$AF$29)+((PI()*(($C$21/2)^2)*($G$20-$AE377))*$AF$29))+((($D$18+$H$18)/3)*$BF$10)-(((PI()*($C$21/2)^2*(($C$21/2)*$AZ$10))/3)*$AF$29)))</f>
        <v>66394.051282963002</v>
      </c>
      <c r="AG377" s="73">
        <v>34.6</v>
      </c>
      <c r="AH377" s="95">
        <f t="shared" si="50"/>
        <v>70497.429603445096</v>
      </c>
      <c r="AI377" s="62">
        <v>34.6</v>
      </c>
      <c r="AJ377" s="96">
        <f>IF($AI377&gt;$G$20,IF('Silo Levels'!$L$18="Pumping",((PI()*((($C$19+$G$20)-$AI377)*($O$20/($O$19/2)))^2*((($O$20+$G$20)-$AI377))/3)*$AJ$29)+(((PI()*((($C$19+$G$20)-$AI377)*($O$20/($O$19/2)))^2*(((($C$19+$G$20)-$AI377)*($O$20/($O$19/2)))*$AZ$11))/3)*$AJ$29),(((PI()*((($C$19+$G$20)-$AI377)*($O$20/($O$19/2)))^2*((($O$20+$G$20)-$AI377)/3))*$AJ$29)-((PI()*((($C$19+$G$20)-$AI377)*($O$20/($O$19/2)))^2*(((($C$19+$G$20)-$AI377)*($O$20/($O$19/2)))*$AZ$11)/3)*$AJ$29))),IF('Silo Levels'!$L$18="Pumping",(($D$18*$AJ$29)+((PI()*(($C$21/2)^2)*($G$20-$AI377))*$AJ$29))+((($D$18+$H$18)/3)*$BF$11)+(((PI()*($C$21/2)^2*(($C$21/2)*$AZ$11))/3)*$AJ$29),(($D$18*$AJ$29)+((PI()*(($C$21/2)^2)*($G$20-$AI377))*$AJ$29))+((($D$18+$H$18)/3)*$BF$11)-(((PI()*($C$21/2)^2*(($C$21/2)*$AZ$11))/3)*$AJ$29)))</f>
        <v>66692.036581832988</v>
      </c>
    </row>
    <row r="378" spans="1:36" x14ac:dyDescent="0.3">
      <c r="A378" s="48">
        <v>34.700000000000003</v>
      </c>
      <c r="B378" s="92">
        <f t="shared" si="52"/>
        <v>1815.8589946195018</v>
      </c>
      <c r="C378" s="66">
        <v>34.700000000000003</v>
      </c>
      <c r="D378" s="67">
        <f>IF($C378&gt;$G$6,IF('Silo Levels'!$L$10="Pumping",((PI()*((($C$5+$G$6)-$C378)*($O$6/($O$5/2)))^2*((($O$6+$G$6)-$C378))/3)*$D$29)+(((PI()*((($C$5+$G$6)-$C378)*($O$6/($O$5/2)))^2*(((($C$5+$G$6)-$C378)*($O$6/($O$5/2)))*$AZ$3))/3)*$D$29),(((PI()*((($C$5+$G$6)-$C378)*($O$6/($O$5/2)))^2*((($O$6+$G$6)-$C378)/3))*$D$29)-((PI()*((($C$5+$G$6)-$C378)*($O$6/($O$5/2)))^2*(((($C$5+$G$6)-$C378)*($O$6/($O$5/2)))*$AZ$3)/3)*$D$29))),IF('Silo Levels'!$L$10="Pumping",(($D$4*$D$29)+((PI()*(($C$7/2)^2)*(G$6-$C378))*$D$29))+((($D$4+$H$4)/3)*$BG$3)+(((PI()*($C$7/2)^2*(($C$7/2)*$AZ$3))/3)*$D$29),(($D$4*$D$29)+((PI()*(($C$7/2)^2)*($G$6-$C378))*$D$29))+((($D$4+$H$4)/3)*$BG$3)-(((PI()*($C$7/2)^2*(($C$7/2)*$AZ$3))/3)*$D$29)))</f>
        <v>1247.6049237462453</v>
      </c>
      <c r="E378" s="73">
        <v>34.700000000000003</v>
      </c>
      <c r="F378" s="92">
        <f t="shared" si="53"/>
        <v>1583.0565594118734</v>
      </c>
      <c r="G378" s="66">
        <v>34.700000000000003</v>
      </c>
      <c r="H378" s="67">
        <f>IF($G378&gt;$G$6,IF('Silo Levels'!$L$11="Pumping",((PI()*((($C$5+$G$6)-$G378)*($O$6/($O$5/2)))^2*((($O$6+$G$6)-$G378))/3)*$H$29)+(((PI()*((($C$5+$G$6)-$G378)*($O$6/($O$5/2)))^2*(((($C$5+$G$6)-$G378)*($O$6/($O$5/2)))*$AZ$4))/3)*$H$29),(((PI()*((($C$5+$G$6)-$G378)*($O$6/($O$5/2)))^2*((($O$6+$G$6)-$G378)/3))*$H$29)-((PI()*((($C$5+$G$6)-$G378)*($O$6/($O$5/2)))^2*(((($C$5+$G$6)-$G378)*($O$6/($O$5/2)))*$AZ$4)/3)*$H$29))),IF('Silo Levels'!$L$11="Pumping",(($D$4*$H$29)+((PI()*(($C$7/2)^2)*(G$6-$G378))*$H$29))+((($D$4+$H$4)/3)*$BG$4)+(((PI()*($C$7/2)^2*(($C$7/2)*$AZ$4))/3)*$H$29),(($D$4*$H$29)+((PI()*(($C$7/2)^2)*($G$6-$G378))*$H$29))+((($D$4+$H$4)/3)*$BG$4)-(((PI()*($C$7/2)^2*(($C$7/2)*$AZ$4))/3)*$H$29)))</f>
        <v>1087.6555745480086</v>
      </c>
      <c r="I378" s="73">
        <v>34.700000000000003</v>
      </c>
      <c r="J378" s="95">
        <f t="shared" si="54"/>
        <v>125913.18196057987</v>
      </c>
      <c r="K378" s="62">
        <v>34.700000000000003</v>
      </c>
      <c r="L378" s="96">
        <f>IF($K378&gt;$G$13,IF('Silo Levels'!$L$12="Pumping",((PI()*((($C$12+$G$13)-$K378)*($O$13/($O$12/2)))^2*((($O$13+$G$13)-$K378))/3)*$L$29)+(((PI()*((($C$12+$G$13)-$K378)*($O$13/($O$12/2)))^2*(((($C$12+$G$13)-$K378)*($O$13/($O$12/2)))*$AZ$5))/3)*$L$29),(((PI()*((($C$12+$G$13)-$K378)*($O$13/($O$12/2)))^2*((($O$13+$G$13)-$K378)/3))*$L$29)-((PI()*((($C$12+$G$13)-$K378)*($O$13/($O$12/2)))^2*(((($C$12+$G$13)-$K378)*($O$13/($O$12/2)))*$AZ$5)/3)*$L$29))),IF('Silo Levels'!$L$12="Pumping",(($D$11*$L$29)+((PI()*(($C$14/2)^2)*($G$13-$K378))*$L$29))+((($D$11+$H$11)/3)*$BF$5)+(((PI()*($C$14/2)^2*(($C$14/2)*$AZ$5))/3)*$L$29),(($D$11*$L$29)+((PI()*(($C$14/2)^2)*($G$13-$K378))*$L$29))+((($D$11+$H$11)/3)*$BF$5)-(((PI()*($C$14/2)^2*(($C$14/2)*$AZ$5))/3)*$L$29)))</f>
        <v>111715.17528098042</v>
      </c>
      <c r="M378" s="73">
        <v>34.700000000000003</v>
      </c>
      <c r="N378" s="95">
        <f t="shared" si="46"/>
        <v>75198.443828429474</v>
      </c>
      <c r="O378" s="62">
        <v>34.700000000000003</v>
      </c>
      <c r="P378" s="96">
        <f>IF($O378&gt;$G$20,IF('Silo Levels'!$L$13="Pumping",((PI()*((($C$19+$G$20)-$O378)*($O$20/($O$19/2)))^2*((($O$20+$G$20)-$O378))/3)*$P$29)+(((PI()*((($C$19+$G$20)-$O378)*($O$20/($O$19/2)))^2*(((($C$19+$G$20)-$O378)*($O$20/($O$19/2)))*$AZ$6))/3)*$P$29),(((PI()*((($C$19+$G$20)-$O378)*($O$20/($O$19/2)))^2*((($O$20+$G$20)-$O378)/3))*$P$29)-((PI()*((($C$19+$G$20)-$O378)*($O$20/($O$19/2)))^2*(((($C$19+$G$20)-$O378)*($O$20/($O$19/2)))*$AZ$6)/3)*$P$29))),IF('Silo Levels'!$L$13="Pumping",(($D$18*$P$29)+((PI()*(($C$21/2)^2)*($G$20-$O378))*$P$29))+((($D$18+$H$18)/3)*$BF$6)+(((PI()*($C$21/2)^2*(($C$21/2)*$AZ$6))/3)*$P$29),(($D$18*$P$29)+((PI()*(($C$21/2)^2)*($G$20-$O378))*$P$29))+((($D$18+$H$18)/3)*$BF$6)-(((PI()*($C$21/2)^2*(($C$21/2)*$AZ$6))/3)*$P$29)))</f>
        <v>71113.24249640471</v>
      </c>
      <c r="Q378" s="73">
        <v>34.700000000000003</v>
      </c>
      <c r="R378" s="95">
        <f t="shared" si="47"/>
        <v>73179.52411166043</v>
      </c>
      <c r="S378" s="62">
        <v>34.700000000000003</v>
      </c>
      <c r="T378" s="96">
        <f>IF($S378&gt;$G$20,IF('Silo Levels'!$L$14="Pumping",((PI()*((($C$19+$G$20)-$S378)*($O$20/($O$19/2)))^2*((($O$20+$G$20)-$S378))/3)*$T$29)+(((PI()*((($C$19+$G$20)-$S378)*($O$20/($O$19/2)))^2*(((($C$19+$G$20)-$S378)*($O$20/($O$19/2)))*$AZ$7))/3)*$T$29),(((PI()*((($C$19+$G$20)-$S378)*($O$20/($O$19/2)))^2*((($O$20+$G$20)-$S378)/3))*$T$29)-((PI()*((($C$19+$G$20)-$S378)*($O$20/($O$19/2)))^2*(((($C$19+$G$20)-$S378)*($O$20/($O$19/2)))*$AZ$7)/3)*$T$29))),IF('Silo Levels'!$L$14="Pumping",(($D$18*$T$29)+((PI()*(($C$21/2)^2)*($G$20-$S378))*$T$29))+((($D$18+$H$18)/3)*$BF$7)+(((PI()*($C$21/2)^2*(($C$21/2)*$AZ$7))/3)*$T$29),(($D$18*$T$29)+((PI()*(($C$21/2)^2)*($G$20-$S378))*$T$29))+((($D$18+$H$18)/3)*$BF$7)-(((PI()*($C$21/2)^2*(($C$21/2)*$AZ$7))/3)*$T$29)))</f>
        <v>69205.462640531565</v>
      </c>
      <c r="U378" s="73">
        <v>34.700000000000003</v>
      </c>
      <c r="V378" s="95">
        <f t="shared" si="48"/>
        <v>71315.123930112371</v>
      </c>
      <c r="W378" s="62">
        <v>34.700000000000003</v>
      </c>
      <c r="X378" s="96">
        <f>IF($W378&gt;$G$20,IF('Silo Levels'!$L$15="Pumping",((PI()*((($C$19+$G$20)-$W378)*($O$20/($O$19/2)))^2*((($O$20+$G$20)-$W378))/3)*$X$29)+(((PI()*((($C$19+$G$20)-$W378)*($O$20/($O$19/2)))^2*(((($C$19+$G$20)-$W378)*($O$20/($O$19/2)))*$AZ$8))/3)*$X$29),(((PI()*((($C$19+$G$20)-$W378)*($O$20/($O$19/2)))^2*((($O$20+$G$20)-$W378)/3))*$X$29)-((PI()*((($C$19+$G$20)-$W378)*($O$20/($O$19/2)))^2*(((($C$19+$G$20)-$W378)*($O$20/($O$19/2)))*$AZ$8)/3)*$X$29))),IF('Silo Levels'!$L$15="Pumping",(($D$18*$X$29)+((PI()*(($C$21/2)^2)*($G$20-$W378))*$X$29))+((($D$18+$H$18)/3)*$BF$8)+(((PI()*($C$21/2)^2*(($C$21/2)*$AZ$8))/3)*$X$29),(($D$18*$X$29)+((PI()*(($C$21/2)^2)*($G$20-$W378))*$X$29))+((($D$18+$H$18)/3)*$BF$8)-(((PI()*($C$21/2)^2*(($C$21/2)*$AZ$8))/3)*$X$29)))</f>
        <v>67443.696147242867</v>
      </c>
      <c r="Y378" s="73">
        <v>34.700000000000003</v>
      </c>
      <c r="Z378" s="95">
        <f t="shared" si="49"/>
        <v>70202.989906877046</v>
      </c>
      <c r="AA378" s="62">
        <v>34.700000000000003</v>
      </c>
      <c r="AB378" s="96">
        <f>IF($AA378&gt;$G$20,IF('Silo Levels'!$L$16="Pumping",((PI()*((($C$19+$G$20)-$AA378)*($O$20/($O$19/2)))^2*((($O$20+$G$20)-$AA378))/3)*$AB$29)+(((PI()*((($C$19+$G$20)-$AA378)*($O$20/($O$19/2)))^2*(((($C$19+$G$20)-$AA378)*($O$20/($O$19/2)))*$AZ$9))/3)*$AB$29),(((PI()*((($C$19+$G$20)-$AA378)*($O$20/($O$19/2)))^2*((($O$20+$G$20)-$AA378)/3))*$AB$29)-((PI()*((($C$19+$G$20)-$AA378)*($O$20/($O$19/2)))^2*(((($C$19+$G$20)-$AA378)*($O$20/($O$19/2)))*$AZ$9)/3)*$AB$29))),IF('Silo Levels'!$L$16="Pumping",(($D$18*$AB$29)+((PI()*(($C$21/2)^2)*($G$20-$AA378))*$AB$29))+((($D$18+$H$18)/3)*$BF$9)+(((PI()*($C$21/2)^2*(($C$21/2)*$AZ$9))/3)*$AB$29),(($D$18*$AB$29)+((PI()*(($C$21/2)^2)*($G$20-$AA378))*$AB$29))+((($D$18+$H$18)/3)*$BF$9)-(((PI()*($C$21/2)^2*(($C$21/2)*$AZ$9))/3)*$AB$29)))</f>
        <v>66392.784182325835</v>
      </c>
      <c r="AC378" s="73">
        <v>34.700000000000003</v>
      </c>
      <c r="AD378" s="95">
        <f t="shared" si="51"/>
        <v>69802.052376014137</v>
      </c>
      <c r="AE378" s="62">
        <v>34.700000000000003</v>
      </c>
      <c r="AF378" s="96">
        <f>IF($AE378&gt;$G$20,IF('Silo Levels'!$L$17="Pumping",((PI()*((($C$19+$G$20)-$AE378)*($O$20/($O$19/2)))^2*((($O$20+$G$20)-$AE378))/3)*$AF$29)+(((PI()*((($C$19+$G$20)-$AE378)*($O$20/($O$19/2)))^2*(((($C$19+$G$20)-$AE378)*($O$20/($O$19/2)))*$AZ$10))/3)*$AF$29),(((PI()*((($C$19+$G$20)-$AE378)*($O$20/($O$19/2)))^2*((($O$20+$G$20)-$AE378)/3))*$AF$29)-((PI()*((($C$19+$G$20)-$AE378)*($O$20/($O$19/2)))^2*(((($C$19+$G$20)-$AE378)*($O$20/($O$19/2)))*$AZ$10)/3)*$AF$29))),IF('Silo Levels'!$L$17="Pumping",(($D$18*$AF$29)+((PI()*(($C$21/2)^2)*($G$20-$AE378))*$AF$29))+((($D$18+$H$18)/3)*$BF$10)+(((PI()*($C$21/2)^2*(($C$21/2)*$AZ$10))/3)*$AF$29),(($D$18*$AF$29)+((PI()*(($C$21/2)^2)*($G$20-$AE378))*$AF$29))+((($D$18+$H$18)/3)*$BF$10)-(((PI()*($C$21/2)^2*(($C$21/2)*$AZ$10))/3)*$AF$29)))</f>
        <v>66013.917930988275</v>
      </c>
      <c r="AG378" s="73">
        <v>34.700000000000003</v>
      </c>
      <c r="AH378" s="95">
        <f t="shared" si="50"/>
        <v>70115.56438037043</v>
      </c>
      <c r="AI378" s="62">
        <v>34.700000000000003</v>
      </c>
      <c r="AJ378" s="96">
        <f>IF($AI378&gt;$G$20,IF('Silo Levels'!$L$18="Pumping",((PI()*((($C$19+$G$20)-$AI378)*($O$20/($O$19/2)))^2*((($O$20+$G$20)-$AI378))/3)*$AJ$29)+(((PI()*((($C$19+$G$20)-$AI378)*($O$20/($O$19/2)))^2*(((($C$19+$G$20)-$AI378)*($O$20/($O$19/2)))*$AZ$11))/3)*$AJ$29),(((PI()*((($C$19+$G$20)-$AI378)*($O$20/($O$19/2)))^2*((($O$20+$G$20)-$AI378)/3))*$AJ$29)-((PI()*((($C$19+$G$20)-$AI378)*($O$20/($O$19/2)))^2*(((($C$19+$G$20)-$AI378)*($O$20/($O$19/2)))*$AZ$11)/3)*$AJ$29))),IF('Silo Levels'!$L$18="Pumping",(($D$18*$AJ$29)+((PI()*(($C$21/2)^2)*($G$20-$AI378))*$AJ$29))+((($D$18+$H$18)/3)*$BF$11)+(((PI()*($C$21/2)^2*(($C$21/2)*$AZ$11))/3)*$AJ$29),(($D$18*$AJ$29)+((PI()*(($C$21/2)^2)*($G$20-$AI378))*$AJ$29))+((($D$18+$H$18)/3)*$BF$11)-(((PI()*($C$21/2)^2*(($C$21/2)*$AZ$11))/3)*$AJ$29)))</f>
        <v>66310.171358758322</v>
      </c>
    </row>
    <row r="379" spans="1:36" x14ac:dyDescent="0.3">
      <c r="A379" s="48">
        <v>34.799999999999997</v>
      </c>
      <c r="B379" s="92">
        <f t="shared" si="52"/>
        <v>1662.7422686192299</v>
      </c>
      <c r="C379" s="66">
        <v>34.799999999999997</v>
      </c>
      <c r="D379" s="67">
        <f>IF($C379&gt;$G$6,IF('Silo Levels'!$L$10="Pumping",((PI()*((($C$5+$G$6)-$C379)*($O$6/($O$5/2)))^2*((($O$6+$G$6)-$C379))/3)*$D$29)+(((PI()*((($C$5+$G$6)-$C379)*($O$6/($O$5/2)))^2*(((($C$5+$G$6)-$C379)*($O$6/($O$5/2)))*$AZ$3))/3)*$D$29),(((PI()*((($C$5+$G$6)-$C379)*($O$6/($O$5/2)))^2*((($O$6+$G$6)-$C379)/3))*$D$29)-((PI()*((($C$5+$G$6)-$C379)*($O$6/($O$5/2)))^2*(((($C$5+$G$6)-$C379)*($O$6/($O$5/2)))*$AZ$3)/3)*$D$29))),IF('Silo Levels'!$L$10="Pumping",(($D$4*$D$29)+((PI()*(($C$7/2)^2)*(G$6-$C379))*$D$29))+((($D$4+$H$4)/3)*$BG$3)+(((PI()*($C$7/2)^2*(($C$7/2)*$AZ$3))/3)*$D$29),(($D$4*$D$29)+((PI()*(($C$7/2)^2)*($G$6-$C379))*$D$29))+((($D$4+$H$4)/3)*$BG$3)-(((PI()*($C$7/2)^2*(($C$7/2)*$AZ$3))/3)*$D$29)))</f>
        <v>1144.5980330298662</v>
      </c>
      <c r="E379" s="73">
        <v>34.799999999999997</v>
      </c>
      <c r="F379" s="92">
        <f t="shared" si="53"/>
        <v>1449.5701828988158</v>
      </c>
      <c r="G379" s="66">
        <v>34.799999999999997</v>
      </c>
      <c r="H379" s="67">
        <f>IF($G379&gt;$G$6,IF('Silo Levels'!$L$11="Pumping",((PI()*((($C$5+$G$6)-$G379)*($O$6/($O$5/2)))^2*((($O$6+$G$6)-$G379))/3)*$H$29)+(((PI()*((($C$5+$G$6)-$G379)*($O$6/($O$5/2)))^2*(((($C$5+$G$6)-$G379)*($O$6/($O$5/2)))*$AZ$4))/3)*$H$29),(((PI()*((($C$5+$G$6)-$G379)*($O$6/($O$5/2)))^2*((($O$6+$G$6)-$G379)/3))*$H$29)-((PI()*((($C$5+$G$6)-$G379)*($O$6/($O$5/2)))^2*(((($C$5+$G$6)-$G379)*($O$6/($O$5/2)))*$AZ$4)/3)*$H$29))),IF('Silo Levels'!$L$11="Pumping",(($D$4*$H$29)+((PI()*(($C$7/2)^2)*(G$6-$G379))*$H$29))+((($D$4+$H$4)/3)*$BG$4)+(((PI()*($C$7/2)^2*(($C$7/2)*$AZ$4))/3)*$H$29),(($D$4*$H$29)+((PI()*(($C$7/2)^2)*($G$6-$G379))*$H$29))+((($D$4+$H$4)/3)*$BG$4)-(((PI()*($C$7/2)^2*(($C$7/2)*$AZ$4))/3)*$H$29)))</f>
        <v>997.85469546193463</v>
      </c>
      <c r="I379" s="73">
        <v>34.799999999999997</v>
      </c>
      <c r="J379" s="95">
        <f t="shared" si="54"/>
        <v>124994.21712694888</v>
      </c>
      <c r="K379" s="62">
        <v>34.799999999999997</v>
      </c>
      <c r="L379" s="96">
        <f>IF($K379&gt;$G$13,IF('Silo Levels'!$L$12="Pumping",((PI()*((($C$12+$G$13)-$K379)*($O$13/($O$12/2)))^2*((($O$13+$G$13)-$K379))/3)*$L$29)+(((PI()*((($C$12+$G$13)-$K379)*($O$13/($O$12/2)))^2*(((($C$12+$G$13)-$K379)*($O$13/($O$12/2)))*$AZ$5))/3)*$L$29),(((PI()*((($C$12+$G$13)-$K379)*($O$13/($O$12/2)))^2*((($O$13+$G$13)-$K379)/3))*$L$29)-((PI()*((($C$12+$G$13)-$K379)*($O$13/($O$12/2)))^2*(((($C$12+$G$13)-$K379)*($O$13/($O$12/2)))*$AZ$5)/3)*$L$29))),IF('Silo Levels'!$L$12="Pumping",(($D$11*$L$29)+((PI()*(($C$14/2)^2)*($G$13-$K379))*$L$29))+((($D$11+$H$11)/3)*$BF$5)+(((PI()*($C$14/2)^2*(($C$14/2)*$AZ$5))/3)*$L$29),(($D$11*$L$29)+((PI()*(($C$14/2)^2)*($G$13-$K379))*$L$29))+((($D$11+$H$11)/3)*$BF$5)-(((PI()*($C$14/2)^2*(($C$14/2)*$AZ$5))/3)*$L$29)))</f>
        <v>110796.21044734943</v>
      </c>
      <c r="M379" s="73">
        <v>34.799999999999997</v>
      </c>
      <c r="N379" s="95">
        <f t="shared" si="46"/>
        <v>74788.500280128763</v>
      </c>
      <c r="O379" s="62">
        <v>34.799999999999997</v>
      </c>
      <c r="P379" s="96">
        <f>IF($O379&gt;$G$20,IF('Silo Levels'!$L$13="Pumping",((PI()*((($C$19+$G$20)-$O379)*($O$20/($O$19/2)))^2*((($O$20+$G$20)-$O379))/3)*$P$29)+(((PI()*((($C$19+$G$20)-$O379)*($O$20/($O$19/2)))^2*(((($C$19+$G$20)-$O379)*($O$20/($O$19/2)))*$AZ$6))/3)*$P$29),(((PI()*((($C$19+$G$20)-$O379)*($O$20/($O$19/2)))^2*((($O$20+$G$20)-$O379)/3))*$P$29)-((PI()*((($C$19+$G$20)-$O379)*($O$20/($O$19/2)))^2*(((($C$19+$G$20)-$O379)*($O$20/($O$19/2)))*$AZ$6)/3)*$P$29))),IF('Silo Levels'!$L$13="Pumping",(($D$18*$P$29)+((PI()*(($C$21/2)^2)*($G$20-$O379))*$P$29))+((($D$18+$H$18)/3)*$BF$6)+(((PI()*($C$21/2)^2*(($C$21/2)*$AZ$6))/3)*$P$29),(($D$18*$P$29)+((PI()*(($C$21/2)^2)*($G$20-$O379))*$P$29))+((($D$18+$H$18)/3)*$BF$6)-(((PI()*($C$21/2)^2*(($C$21/2)*$AZ$6))/3)*$P$29)))</f>
        <v>70703.298948103999</v>
      </c>
      <c r="Q379" s="73">
        <v>34.799999999999997</v>
      </c>
      <c r="R379" s="95">
        <f t="shared" si="47"/>
        <v>72780.733274139508</v>
      </c>
      <c r="S379" s="62">
        <v>34.799999999999997</v>
      </c>
      <c r="T379" s="96">
        <f>IF($S379&gt;$G$20,IF('Silo Levels'!$L$14="Pumping",((PI()*((($C$19+$G$20)-$S379)*($O$20/($O$19/2)))^2*((($O$20+$G$20)-$S379))/3)*$T$29)+(((PI()*((($C$19+$G$20)-$S379)*($O$20/($O$19/2)))^2*(((($C$19+$G$20)-$S379)*($O$20/($O$19/2)))*$AZ$7))/3)*$T$29),(((PI()*((($C$19+$G$20)-$S379)*($O$20/($O$19/2)))^2*((($O$20+$G$20)-$S379)/3))*$T$29)-((PI()*((($C$19+$G$20)-$S379)*($O$20/($O$19/2)))^2*(((($C$19+$G$20)-$S379)*($O$20/($O$19/2)))*$AZ$7)/3)*$T$29))),IF('Silo Levels'!$L$14="Pumping",(($D$18*$T$29)+((PI()*(($C$21/2)^2)*($G$20-$S379))*$T$29))+((($D$18+$H$18)/3)*$BF$7)+(((PI()*($C$21/2)^2*(($C$21/2)*$AZ$7))/3)*$T$29),(($D$18*$T$29)+((PI()*(($C$21/2)^2)*($G$20-$S379))*$T$29))+((($D$18+$H$18)/3)*$BF$7)-(((PI()*($C$21/2)^2*(($C$21/2)*$AZ$7))/3)*$T$29)))</f>
        <v>68806.671803010642</v>
      </c>
      <c r="U379" s="73">
        <v>34.799999999999997</v>
      </c>
      <c r="V379" s="95">
        <f t="shared" si="48"/>
        <v>70926.632222284374</v>
      </c>
      <c r="W379" s="62">
        <v>34.799999999999997</v>
      </c>
      <c r="X379" s="96">
        <f>IF($W379&gt;$G$20,IF('Silo Levels'!$L$15="Pumping",((PI()*((($C$19+$G$20)-$W379)*($O$20/($O$19/2)))^2*((($O$20+$G$20)-$W379))/3)*$X$29)+(((PI()*((($C$19+$G$20)-$W379)*($O$20/($O$19/2)))^2*(((($C$19+$G$20)-$W379)*($O$20/($O$19/2)))*$AZ$8))/3)*$X$29),(((PI()*((($C$19+$G$20)-$W379)*($O$20/($O$19/2)))^2*((($O$20+$G$20)-$W379)/3))*$X$29)-((PI()*((($C$19+$G$20)-$W379)*($O$20/($O$19/2)))^2*(((($C$19+$G$20)-$W379)*($O$20/($O$19/2)))*$AZ$8)/3)*$X$29))),IF('Silo Levels'!$L$15="Pumping",(($D$18*$X$29)+((PI()*(($C$21/2)^2)*($G$20-$W379))*$X$29))+((($D$18+$H$18)/3)*$BF$8)+(((PI()*($C$21/2)^2*(($C$21/2)*$AZ$8))/3)*$X$29),(($D$18*$X$29)+((PI()*(($C$21/2)^2)*($G$20-$W379))*$X$29))+((($D$18+$H$18)/3)*$BF$8)-(((PI()*($C$21/2)^2*(($C$21/2)*$AZ$8))/3)*$X$29)))</f>
        <v>67055.204439414869</v>
      </c>
      <c r="Y379" s="73">
        <v>34.799999999999997</v>
      </c>
      <c r="Z379" s="95">
        <f t="shared" si="49"/>
        <v>69820.641736608508</v>
      </c>
      <c r="AA379" s="62">
        <v>34.799999999999997</v>
      </c>
      <c r="AB379" s="96">
        <f>IF($AA379&gt;$G$20,IF('Silo Levels'!$L$16="Pumping",((PI()*((($C$19+$G$20)-$AA379)*($O$20/($O$19/2)))^2*((($O$20+$G$20)-$AA379))/3)*$AB$29)+(((PI()*((($C$19+$G$20)-$AA379)*($O$20/($O$19/2)))^2*(((($C$19+$G$20)-$AA379)*($O$20/($O$19/2)))*$AZ$9))/3)*$AB$29),(((PI()*((($C$19+$G$20)-$AA379)*($O$20/($O$19/2)))^2*((($O$20+$G$20)-$AA379)/3))*$AB$29)-((PI()*((($C$19+$G$20)-$AA379)*($O$20/($O$19/2)))^2*(((($C$19+$G$20)-$AA379)*($O$20/($O$19/2)))*$AZ$9)/3)*$AB$29))),IF('Silo Levels'!$L$16="Pumping",(($D$18*$AB$29)+((PI()*(($C$21/2)^2)*($G$20-$AA379))*$AB$29))+((($D$18+$H$18)/3)*$BF$9)+(((PI()*($C$21/2)^2*(($C$21/2)*$AZ$9))/3)*$AB$29),(($D$18*$AB$29)+((PI()*(($C$21/2)^2)*($G$20-$AA379))*$AB$29))+((($D$18+$H$18)/3)*$BF$9)-(((PI()*($C$21/2)^2*(($C$21/2)*$AZ$9))/3)*$AB$29)))</f>
        <v>66010.436012057296</v>
      </c>
      <c r="AC379" s="73">
        <v>34.799999999999997</v>
      </c>
      <c r="AD379" s="95">
        <f t="shared" si="51"/>
        <v>69421.919024039438</v>
      </c>
      <c r="AE379" s="62">
        <v>34.799999999999997</v>
      </c>
      <c r="AF379" s="96">
        <f>IF($AE379&gt;$G$20,IF('Silo Levels'!$L$17="Pumping",((PI()*((($C$19+$G$20)-$AE379)*($O$20/($O$19/2)))^2*((($O$20+$G$20)-$AE379))/3)*$AF$29)+(((PI()*((($C$19+$G$20)-$AE379)*($O$20/($O$19/2)))^2*(((($C$19+$G$20)-$AE379)*($O$20/($O$19/2)))*$AZ$10))/3)*$AF$29),(((PI()*((($C$19+$G$20)-$AE379)*($O$20/($O$19/2)))^2*((($O$20+$G$20)-$AE379)/3))*$AF$29)-((PI()*((($C$19+$G$20)-$AE379)*($O$20/($O$19/2)))^2*(((($C$19+$G$20)-$AE379)*($O$20/($O$19/2)))*$AZ$10)/3)*$AF$29))),IF('Silo Levels'!$L$17="Pumping",(($D$18*$AF$29)+((PI()*(($C$21/2)^2)*($G$20-$AE379))*$AF$29))+((($D$18+$H$18)/3)*$BF$10)+(((PI()*($C$21/2)^2*(($C$21/2)*$AZ$10))/3)*$AF$29),(($D$18*$AF$29)+((PI()*(($C$21/2)^2)*($G$20-$AE379))*$AF$29))+((($D$18+$H$18)/3)*$BF$10)-(((PI()*($C$21/2)^2*(($C$21/2)*$AZ$10))/3)*$AF$29)))</f>
        <v>65633.784579013576</v>
      </c>
      <c r="AG379" s="73">
        <v>34.799999999999997</v>
      </c>
      <c r="AH379" s="95">
        <f t="shared" si="50"/>
        <v>69733.699157295778</v>
      </c>
      <c r="AI379" s="62">
        <v>34.799999999999997</v>
      </c>
      <c r="AJ379" s="96">
        <f>IF($AI379&gt;$G$20,IF('Silo Levels'!$L$18="Pumping",((PI()*((($C$19+$G$20)-$AI379)*($O$20/($O$19/2)))^2*((($O$20+$G$20)-$AI379))/3)*$AJ$29)+(((PI()*((($C$19+$G$20)-$AI379)*($O$20/($O$19/2)))^2*(((($C$19+$G$20)-$AI379)*($O$20/($O$19/2)))*$AZ$11))/3)*$AJ$29),(((PI()*((($C$19+$G$20)-$AI379)*($O$20/($O$19/2)))^2*((($O$20+$G$20)-$AI379)/3))*$AJ$29)-((PI()*((($C$19+$G$20)-$AI379)*($O$20/($O$19/2)))^2*(((($C$19+$G$20)-$AI379)*($O$20/($O$19/2)))*$AZ$11)/3)*$AJ$29))),IF('Silo Levels'!$L$18="Pumping",(($D$18*$AJ$29)+((PI()*(($C$21/2)^2)*($G$20-$AI379))*$AJ$29))+((($D$18+$H$18)/3)*$BF$11)+(((PI()*($C$21/2)^2*(($C$21/2)*$AZ$11))/3)*$AJ$29),(($D$18*$AJ$29)+((PI()*(($C$21/2)^2)*($G$20-$AI379))*$AJ$29))+((($D$18+$H$18)/3)*$BF$11)-(((PI()*($C$21/2)^2*(($C$21/2)*$AZ$11))/3)*$AJ$29)))</f>
        <v>65928.30613568367</v>
      </c>
    </row>
    <row r="380" spans="1:36" x14ac:dyDescent="0.3">
      <c r="A380" s="48">
        <v>34.9</v>
      </c>
      <c r="B380" s="92">
        <f t="shared" si="52"/>
        <v>1518.464601259732</v>
      </c>
      <c r="C380" s="66">
        <v>34.9</v>
      </c>
      <c r="D380" s="67">
        <f>IF($C380&gt;$G$6,IF('Silo Levels'!$L$10="Pumping",((PI()*((($C$5+$G$6)-$C380)*($O$6/($O$5/2)))^2*((($O$6+$G$6)-$C380))/3)*$D$29)+(((PI()*((($C$5+$G$6)-$C380)*($O$6/($O$5/2)))^2*(((($C$5+$G$6)-$C380)*($O$6/($O$5/2)))*$AZ$3))/3)*$D$29),(((PI()*((($C$5+$G$6)-$C380)*($O$6/($O$5/2)))^2*((($O$6+$G$6)-$C380)/3))*$D$29)-((PI()*((($C$5+$G$6)-$C380)*($O$6/($O$5/2)))^2*(((($C$5+$G$6)-$C380)*($O$6/($O$5/2)))*$AZ$3)/3)*$D$29))),IF('Silo Levels'!$L$10="Pumping",(($D$4*$D$29)+((PI()*(($C$7/2)^2)*(G$6-$C380))*$D$29))+((($D$4+$H$4)/3)*$BG$3)+(((PI()*($C$7/2)^2*(($C$7/2)*$AZ$3))/3)*$D$29),(($D$4*$D$29)+((PI()*(($C$7/2)^2)*($G$6-$C380))*$D$29))+((($D$4+$H$4)/3)*$BG$3)-(((PI()*($C$7/2)^2*(($C$7/2)*$AZ$3))/3)*$D$29)))</f>
        <v>1047.394199573858</v>
      </c>
      <c r="E380" s="73">
        <v>34.9</v>
      </c>
      <c r="F380" s="92">
        <f t="shared" si="53"/>
        <v>1323.7896523802792</v>
      </c>
      <c r="G380" s="66">
        <v>34.9</v>
      </c>
      <c r="H380" s="67">
        <f>IF($G380&gt;$G$6,IF('Silo Levels'!$L$11="Pumping",((PI()*((($C$5+$G$6)-$G380)*($O$6/($O$5/2)))^2*((($O$6+$G$6)-$G380))/3)*$H$29)+(((PI()*((($C$5+$G$6)-$G380)*($O$6/($O$5/2)))^2*(((($C$5+$G$6)-$G380)*($O$6/($O$5/2)))*$AZ$4))/3)*$H$29),(((PI()*((($C$5+$G$6)-$G380)*($O$6/($O$5/2)))^2*((($O$6+$G$6)-$G380)/3))*$H$29)-((PI()*((($C$5+$G$6)-$G380)*($O$6/($O$5/2)))^2*(((($C$5+$G$6)-$G380)*($O$6/($O$5/2)))*$AZ$4)/3)*$H$29))),IF('Silo Levels'!$L$11="Pumping",(($D$4*$H$29)+((PI()*(($C$7/2)^2)*(G$6-$G380))*$H$29))+((($D$4+$H$4)/3)*$BG$4)+(((PI()*($C$7/2)^2*(($C$7/2)*$AZ$4))/3)*$H$29),(($D$4*$H$29)+((PI()*(($C$7/2)^2)*($G$6-$G380))*$H$29))+((($D$4+$H$4)/3)*$BG$4)-(((PI()*($C$7/2)^2*(($C$7/2)*$AZ$4))/3)*$H$29)))</f>
        <v>913.11289193618404</v>
      </c>
      <c r="I380" s="73">
        <v>34.9</v>
      </c>
      <c r="J380" s="95">
        <f t="shared" si="54"/>
        <v>124075.25229331784</v>
      </c>
      <c r="K380" s="62">
        <v>34.9</v>
      </c>
      <c r="L380" s="96">
        <f>IF($K380&gt;$G$13,IF('Silo Levels'!$L$12="Pumping",((PI()*((($C$12+$G$13)-$K380)*($O$13/($O$12/2)))^2*((($O$13+$G$13)-$K380))/3)*$L$29)+(((PI()*((($C$12+$G$13)-$K380)*($O$13/($O$12/2)))^2*(((($C$12+$G$13)-$K380)*($O$13/($O$12/2)))*$AZ$5))/3)*$L$29),(((PI()*((($C$12+$G$13)-$K380)*($O$13/($O$12/2)))^2*((($O$13+$G$13)-$K380)/3))*$L$29)-((PI()*((($C$12+$G$13)-$K380)*($O$13/($O$12/2)))^2*(((($C$12+$G$13)-$K380)*($O$13/($O$12/2)))*$AZ$5)/3)*$L$29))),IF('Silo Levels'!$L$12="Pumping",(($D$11*$L$29)+((PI()*(($C$14/2)^2)*($G$13-$K380))*$L$29))+((($D$11+$H$11)/3)*$BF$5)+(((PI()*($C$14/2)^2*(($C$14/2)*$AZ$5))/3)*$L$29),(($D$11*$L$29)+((PI()*(($C$14/2)^2)*($G$13-$K380))*$L$29))+((($D$11+$H$11)/3)*$BF$5)-(((PI()*($C$14/2)^2*(($C$14/2)*$AZ$5))/3)*$L$29)))</f>
        <v>109877.24561371839</v>
      </c>
      <c r="M380" s="73">
        <v>34.9</v>
      </c>
      <c r="N380" s="95">
        <f t="shared" si="46"/>
        <v>74378.556731828023</v>
      </c>
      <c r="O380" s="62">
        <v>34.9</v>
      </c>
      <c r="P380" s="96">
        <f>IF($O380&gt;$G$20,IF('Silo Levels'!$L$13="Pumping",((PI()*((($C$19+$G$20)-$O380)*($O$20/($O$19/2)))^2*((($O$20+$G$20)-$O380))/3)*$P$29)+(((PI()*((($C$19+$G$20)-$O380)*($O$20/($O$19/2)))^2*(((($C$19+$G$20)-$O380)*($O$20/($O$19/2)))*$AZ$6))/3)*$P$29),(((PI()*((($C$19+$G$20)-$O380)*($O$20/($O$19/2)))^2*((($O$20+$G$20)-$O380)/3))*$P$29)-((PI()*((($C$19+$G$20)-$O380)*($O$20/($O$19/2)))^2*(((($C$19+$G$20)-$O380)*($O$20/($O$19/2)))*$AZ$6)/3)*$P$29))),IF('Silo Levels'!$L$13="Pumping",(($D$18*$P$29)+((PI()*(($C$21/2)^2)*($G$20-$O380))*$P$29))+((($D$18+$H$18)/3)*$BF$6)+(((PI()*($C$21/2)^2*(($C$21/2)*$AZ$6))/3)*$P$29),(($D$18*$P$29)+((PI()*(($C$21/2)^2)*($G$20-$O380))*$P$29))+((($D$18+$H$18)/3)*$BF$6)-(((PI()*($C$21/2)^2*(($C$21/2)*$AZ$6))/3)*$P$29)))</f>
        <v>70293.355399803258</v>
      </c>
      <c r="Q380" s="73">
        <v>34.9</v>
      </c>
      <c r="R380" s="95">
        <f t="shared" si="47"/>
        <v>72381.942436618556</v>
      </c>
      <c r="S380" s="62">
        <v>34.9</v>
      </c>
      <c r="T380" s="96">
        <f>IF($S380&gt;$G$20,IF('Silo Levels'!$L$14="Pumping",((PI()*((($C$19+$G$20)-$S380)*($O$20/($O$19/2)))^2*((($O$20+$G$20)-$S380))/3)*$T$29)+(((PI()*((($C$19+$G$20)-$S380)*($O$20/($O$19/2)))^2*(((($C$19+$G$20)-$S380)*($O$20/($O$19/2)))*$AZ$7))/3)*$T$29),(((PI()*((($C$19+$G$20)-$S380)*($O$20/($O$19/2)))^2*((($O$20+$G$20)-$S380)/3))*$T$29)-((PI()*((($C$19+$G$20)-$S380)*($O$20/($O$19/2)))^2*(((($C$19+$G$20)-$S380)*($O$20/($O$19/2)))*$AZ$7)/3)*$T$29))),IF('Silo Levels'!$L$14="Pumping",(($D$18*$T$29)+((PI()*(($C$21/2)^2)*($G$20-$S380))*$T$29))+((($D$18+$H$18)/3)*$BF$7)+(((PI()*($C$21/2)^2*(($C$21/2)*$AZ$7))/3)*$T$29),(($D$18*$T$29)+((PI()*(($C$21/2)^2)*($G$20-$S380))*$T$29))+((($D$18+$H$18)/3)*$BF$7)-(((PI()*($C$21/2)^2*(($C$21/2)*$AZ$7))/3)*$T$29)))</f>
        <v>68407.88096548969</v>
      </c>
      <c r="U380" s="73">
        <v>34.9</v>
      </c>
      <c r="V380" s="95">
        <f t="shared" si="48"/>
        <v>70538.140514456347</v>
      </c>
      <c r="W380" s="62">
        <v>34.9</v>
      </c>
      <c r="X380" s="96">
        <f>IF($W380&gt;$G$20,IF('Silo Levels'!$L$15="Pumping",((PI()*((($C$19+$G$20)-$W380)*($O$20/($O$19/2)))^2*((($O$20+$G$20)-$W380))/3)*$X$29)+(((PI()*((($C$19+$G$20)-$W380)*($O$20/($O$19/2)))^2*(((($C$19+$G$20)-$W380)*($O$20/($O$19/2)))*$AZ$8))/3)*$X$29),(((PI()*((($C$19+$G$20)-$W380)*($O$20/($O$19/2)))^2*((($O$20+$G$20)-$W380)/3))*$X$29)-((PI()*((($C$19+$G$20)-$W380)*($O$20/($O$19/2)))^2*(((($C$19+$G$20)-$W380)*($O$20/($O$19/2)))*$AZ$8)/3)*$X$29))),IF('Silo Levels'!$L$15="Pumping",(($D$18*$X$29)+((PI()*(($C$21/2)^2)*($G$20-$W380))*$X$29))+((($D$18+$H$18)/3)*$BF$8)+(((PI()*($C$21/2)^2*(($C$21/2)*$AZ$8))/3)*$X$29),(($D$18*$X$29)+((PI()*(($C$21/2)^2)*($G$20-$W380))*$X$29))+((($D$18+$H$18)/3)*$BF$8)-(((PI()*($C$21/2)^2*(($C$21/2)*$AZ$8))/3)*$X$29)))</f>
        <v>66666.712731586842</v>
      </c>
      <c r="Y380" s="73">
        <v>34.9</v>
      </c>
      <c r="Z380" s="95">
        <f t="shared" si="49"/>
        <v>69438.293566339955</v>
      </c>
      <c r="AA380" s="62">
        <v>34.9</v>
      </c>
      <c r="AB380" s="96">
        <f>IF($AA380&gt;$G$20,IF('Silo Levels'!$L$16="Pumping",((PI()*((($C$19+$G$20)-$AA380)*($O$20/($O$19/2)))^2*((($O$20+$G$20)-$AA380))/3)*$AB$29)+(((PI()*((($C$19+$G$20)-$AA380)*($O$20/($O$19/2)))^2*(((($C$19+$G$20)-$AA380)*($O$20/($O$19/2)))*$AZ$9))/3)*$AB$29),(((PI()*((($C$19+$G$20)-$AA380)*($O$20/($O$19/2)))^2*((($O$20+$G$20)-$AA380)/3))*$AB$29)-((PI()*((($C$19+$G$20)-$AA380)*($O$20/($O$19/2)))^2*(((($C$19+$G$20)-$AA380)*($O$20/($O$19/2)))*$AZ$9)/3)*$AB$29))),IF('Silo Levels'!$L$16="Pumping",(($D$18*$AB$29)+((PI()*(($C$21/2)^2)*($G$20-$AA380))*$AB$29))+((($D$18+$H$18)/3)*$BF$9)+(((PI()*($C$21/2)^2*(($C$21/2)*$AZ$9))/3)*$AB$29),(($D$18*$AB$29)+((PI()*(($C$21/2)^2)*($G$20-$AA380))*$AB$29))+((($D$18+$H$18)/3)*$BF$9)-(((PI()*($C$21/2)^2*(($C$21/2)*$AZ$9))/3)*$AB$29)))</f>
        <v>65628.087841788743</v>
      </c>
      <c r="AC380" s="73">
        <v>34.9</v>
      </c>
      <c r="AD380" s="95">
        <f t="shared" si="51"/>
        <v>69041.785672064711</v>
      </c>
      <c r="AE380" s="62">
        <v>34.9</v>
      </c>
      <c r="AF380" s="96">
        <f>IF($AE380&gt;$G$20,IF('Silo Levels'!$L$17="Pumping",((PI()*((($C$19+$G$20)-$AE380)*($O$20/($O$19/2)))^2*((($O$20+$G$20)-$AE380))/3)*$AF$29)+(((PI()*((($C$19+$G$20)-$AE380)*($O$20/($O$19/2)))^2*(((($C$19+$G$20)-$AE380)*($O$20/($O$19/2)))*$AZ$10))/3)*$AF$29),(((PI()*((($C$19+$G$20)-$AE380)*($O$20/($O$19/2)))^2*((($O$20+$G$20)-$AE380)/3))*$AF$29)-((PI()*((($C$19+$G$20)-$AE380)*($O$20/($O$19/2)))^2*(((($C$19+$G$20)-$AE380)*($O$20/($O$19/2)))*$AZ$10)/3)*$AF$29))),IF('Silo Levels'!$L$17="Pumping",(($D$18*$AF$29)+((PI()*(($C$21/2)^2)*($G$20-$AE380))*$AF$29))+((($D$18+$H$18)/3)*$BF$10)+(((PI()*($C$21/2)^2*(($C$21/2)*$AZ$10))/3)*$AF$29),(($D$18*$AF$29)+((PI()*(($C$21/2)^2)*($G$20-$AE380))*$AF$29))+((($D$18+$H$18)/3)*$BF$10)-(((PI()*($C$21/2)^2*(($C$21/2)*$AZ$10))/3)*$AF$29)))</f>
        <v>65253.651227038848</v>
      </c>
      <c r="AG380" s="73">
        <v>34.9</v>
      </c>
      <c r="AH380" s="95">
        <f t="shared" si="50"/>
        <v>69351.833934221126</v>
      </c>
      <c r="AI380" s="62">
        <v>34.9</v>
      </c>
      <c r="AJ380" s="96">
        <f>IF($AI380&gt;$G$20,IF('Silo Levels'!$L$18="Pumping",((PI()*((($C$19+$G$20)-$AI380)*($O$20/($O$19/2)))^2*((($O$20+$G$20)-$AI380))/3)*$AJ$29)+(((PI()*((($C$19+$G$20)-$AI380)*($O$20/($O$19/2)))^2*(((($C$19+$G$20)-$AI380)*($O$20/($O$19/2)))*$AZ$11))/3)*$AJ$29),(((PI()*((($C$19+$G$20)-$AI380)*($O$20/($O$19/2)))^2*((($O$20+$G$20)-$AI380)/3))*$AJ$29)-((PI()*((($C$19+$G$20)-$AI380)*($O$20/($O$19/2)))^2*(((($C$19+$G$20)-$AI380)*($O$20/($O$19/2)))*$AZ$11)/3)*$AJ$29))),IF('Silo Levels'!$L$18="Pumping",(($D$18*$AJ$29)+((PI()*(($C$21/2)^2)*($G$20-$AI380))*$AJ$29))+((($D$18+$H$18)/3)*$BF$11)+(((PI()*($C$21/2)^2*(($C$21/2)*$AZ$11))/3)*$AJ$29),(($D$18*$AJ$29)+((PI()*(($C$21/2)^2)*($G$20-$AI380))*$AJ$29))+((($D$18+$H$18)/3)*$BF$11)-(((PI()*($C$21/2)^2*(($C$21/2)*$AZ$11))/3)*$AJ$29)))</f>
        <v>65546.440912609018</v>
      </c>
    </row>
    <row r="381" spans="1:36" x14ac:dyDescent="0.3">
      <c r="A381" s="48">
        <v>35</v>
      </c>
      <c r="B381" s="92">
        <f t="shared" si="52"/>
        <v>1382.7638902684844</v>
      </c>
      <c r="C381" s="66">
        <v>35</v>
      </c>
      <c r="D381" s="67">
        <f>IF($C381&gt;$G$6,IF('Silo Levels'!$L$10="Pumping",((PI()*((($C$5+$G$6)-$C381)*($O$6/($O$5/2)))^2*((($O$6+$G$6)-$C381))/3)*$D$29)+(((PI()*((($C$5+$G$6)-$C381)*($O$6/($O$5/2)))^2*(((($C$5+$G$6)-$C381)*($O$6/($O$5/2)))*$AZ$3))/3)*$D$29),(((PI()*((($C$5+$G$6)-$C381)*($O$6/($O$5/2)))^2*((($O$6+$G$6)-$C381)/3))*$D$29)-((PI()*((($C$5+$G$6)-$C381)*($O$6/($O$5/2)))^2*(((($C$5+$G$6)-$C381)*($O$6/($O$5/2)))*$AZ$3)/3)*$D$29))),IF('Silo Levels'!$L$10="Pumping",(($D$4*$D$29)+((PI()*(($C$7/2)^2)*(G$6-$C381))*$D$29))+((($D$4+$H$4)/3)*$BG$3)+(((PI()*($C$7/2)^2*(($C$7/2)*$AZ$3))/3)*$D$29),(($D$4*$D$29)+((PI()*(($C$7/2)^2)*($G$6-$C381))*$D$29))+((($D$4+$H$4)/3)*$BG$3)-(((PI()*($C$7/2)^2*(($C$7/2)*$AZ$3))/3)*$D$29)))</f>
        <v>955.82619614883151</v>
      </c>
      <c r="E381" s="73">
        <v>35</v>
      </c>
      <c r="F381" s="92">
        <f t="shared" si="53"/>
        <v>1205.4864684391914</v>
      </c>
      <c r="G381" s="66">
        <v>35</v>
      </c>
      <c r="H381" s="67">
        <f>IF($G381&gt;$G$6,IF('Silo Levels'!$L$11="Pumping",((PI()*((($C$5+$G$6)-$G381)*($O$6/($O$5/2)))^2*((($O$6+$G$6)-$G381))/3)*$H$29)+(((PI()*((($C$5+$G$6)-$G381)*($O$6/($O$5/2)))^2*(((($C$5+$G$6)-$G381)*($O$6/($O$5/2)))*$AZ$4))/3)*$H$29),(((PI()*((($C$5+$G$6)-$G381)*($O$6/($O$5/2)))^2*((($O$6+$G$6)-$G381)/3))*$H$29)-((PI()*((($C$5+$G$6)-$G381)*($O$6/($O$5/2)))^2*(((($C$5+$G$6)-$G381)*($O$6/($O$5/2)))*$AZ$4)/3)*$H$29))),IF('Silo Levels'!$L$11="Pumping",(($D$4*$H$29)+((PI()*(($C$7/2)^2)*(G$6-$G381))*$H$29))+((($D$4+$H$4)/3)*$BG$4)+(((PI()*($C$7/2)^2*(($C$7/2)*$AZ$4))/3)*$H$29),(($D$4*$H$29)+((PI()*(($C$7/2)^2)*($G$6-$G381))*$H$29))+((($D$4+$H$4)/3)*$BG$4)-(((PI()*($C$7/2)^2*(($C$7/2)*$AZ$4))/3)*$H$29)))</f>
        <v>833.2843761297504</v>
      </c>
      <c r="I381" s="73">
        <v>35</v>
      </c>
      <c r="J381" s="95">
        <f t="shared" si="54"/>
        <v>123156.28745968679</v>
      </c>
      <c r="K381" s="62">
        <v>35</v>
      </c>
      <c r="L381" s="96">
        <f>IF($K381&gt;$G$13,IF('Silo Levels'!$L$12="Pumping",((PI()*((($C$12+$G$13)-$K381)*($O$13/($O$12/2)))^2*((($O$13+$G$13)-$K381))/3)*$L$29)+(((PI()*((($C$12+$G$13)-$K381)*($O$13/($O$12/2)))^2*(((($C$12+$G$13)-$K381)*($O$13/($O$12/2)))*$AZ$5))/3)*$L$29),(((PI()*((($C$12+$G$13)-$K381)*($O$13/($O$12/2)))^2*((($O$13+$G$13)-$K381)/3))*$L$29)-((PI()*((($C$12+$G$13)-$K381)*($O$13/($O$12/2)))^2*(((($C$12+$G$13)-$K381)*($O$13/($O$12/2)))*$AZ$5)/3)*$L$29))),IF('Silo Levels'!$L$12="Pumping",(($D$11*$L$29)+((PI()*(($C$14/2)^2)*($G$13-$K381))*$L$29))+((($D$11+$H$11)/3)*$BF$5)+(((PI()*($C$14/2)^2*(($C$14/2)*$AZ$5))/3)*$L$29),(($D$11*$L$29)+((PI()*(($C$14/2)^2)*($G$13-$K381))*$L$29))+((($D$11+$H$11)/3)*$BF$5)-(((PI()*($C$14/2)^2*(($C$14/2)*$AZ$5))/3)*$L$29)))</f>
        <v>108958.28078008734</v>
      </c>
      <c r="M381" s="73">
        <v>35</v>
      </c>
      <c r="N381" s="95">
        <f t="shared" ref="N381:N410" si="55">IF($O381&gt;$G$20,(PI()*((($C$19+$G$20)-$O381)*($O$20/($O$19/2)))^2*((($O$20+$G$20)-$O381)/3))*$P$29,($D$18*$P$29)+((PI()*(($C$21/2)^2)*($G$20-$O381))*$P$29)+((($D$18+$H$18)/3)*$BF$6))</f>
        <v>73968.613183527268</v>
      </c>
      <c r="O381" s="62">
        <v>35</v>
      </c>
      <c r="P381" s="96">
        <f>IF($O381&gt;$G$20,IF('Silo Levels'!$L$13="Pumping",((PI()*((($C$19+$G$20)-$O381)*($O$20/($O$19/2)))^2*((($O$20+$G$20)-$O381))/3)*$P$29)+(((PI()*((($C$19+$G$20)-$O381)*($O$20/($O$19/2)))^2*(((($C$19+$G$20)-$O381)*($O$20/($O$19/2)))*$AZ$6))/3)*$P$29),(((PI()*((($C$19+$G$20)-$O381)*($O$20/($O$19/2)))^2*((($O$20+$G$20)-$O381)/3))*$P$29)-((PI()*((($C$19+$G$20)-$O381)*($O$20/($O$19/2)))^2*(((($C$19+$G$20)-$O381)*($O$20/($O$19/2)))*$AZ$6)/3)*$P$29))),IF('Silo Levels'!$L$13="Pumping",(($D$18*$P$29)+((PI()*(($C$21/2)^2)*($G$20-$O381))*$P$29))+((($D$18+$H$18)/3)*$BF$6)+(((PI()*($C$21/2)^2*(($C$21/2)*$AZ$6))/3)*$P$29),(($D$18*$P$29)+((PI()*(($C$21/2)^2)*($G$20-$O381))*$P$29))+((($D$18+$H$18)/3)*$BF$6)-(((PI()*($C$21/2)^2*(($C$21/2)*$AZ$6))/3)*$P$29)))</f>
        <v>69883.411851502504</v>
      </c>
      <c r="Q381" s="73">
        <v>35</v>
      </c>
      <c r="R381" s="95">
        <f t="shared" ref="R381:R410" si="56">IF($S381&gt;$G$20,(PI()*((($C$19+$G$20)-$S381)*($O$20/($O$19/2)))^2*((($O$20+$G$20)-$S381)/3))*$T$29,($D$18*$T$29)+((PI()*(($C$21/2)^2)*($G$20-$S381))*$T$29)+((($D$18+$H$18)/3)*$BF$7))</f>
        <v>71983.151599097604</v>
      </c>
      <c r="S381" s="62">
        <v>35</v>
      </c>
      <c r="T381" s="96">
        <f>IF($S381&gt;$G$20,IF('Silo Levels'!$L$14="Pumping",((PI()*((($C$19+$G$20)-$S381)*($O$20/($O$19/2)))^2*((($O$20+$G$20)-$S381))/3)*$T$29)+(((PI()*((($C$19+$G$20)-$S381)*($O$20/($O$19/2)))^2*(((($C$19+$G$20)-$S381)*($O$20/($O$19/2)))*$AZ$7))/3)*$T$29),(((PI()*((($C$19+$G$20)-$S381)*($O$20/($O$19/2)))^2*((($O$20+$G$20)-$S381)/3))*$T$29)-((PI()*((($C$19+$G$20)-$S381)*($O$20/($O$19/2)))^2*(((($C$19+$G$20)-$S381)*($O$20/($O$19/2)))*$AZ$7)/3)*$T$29))),IF('Silo Levels'!$L$14="Pumping",(($D$18*$T$29)+((PI()*(($C$21/2)^2)*($G$20-$S381))*$T$29))+((($D$18+$H$18)/3)*$BF$7)+(((PI()*($C$21/2)^2*(($C$21/2)*$AZ$7))/3)*$T$29),(($D$18*$T$29)+((PI()*(($C$21/2)^2)*($G$20-$S381))*$T$29))+((($D$18+$H$18)/3)*$BF$7)-(((PI()*($C$21/2)^2*(($C$21/2)*$AZ$7))/3)*$T$29)))</f>
        <v>68009.090127968739</v>
      </c>
      <c r="U381" s="73">
        <v>35</v>
      </c>
      <c r="V381" s="95">
        <f t="shared" ref="V381:V410" si="57">IF($W381&gt;$G$20,(PI()*((($C$19+$G$20)-$W381)*($O$20/($O$19/2)))^2*((($O$20+$G$20)-$W381)/3))*$X$29,($D$18*$X$29)+((PI()*(($C$21/2)^2)*($G$20-$W381))*$X$29)+((($D$18+$H$18)/3)*$BF$8))</f>
        <v>70149.64880662832</v>
      </c>
      <c r="W381" s="62">
        <v>35</v>
      </c>
      <c r="X381" s="96">
        <f>IF($W381&gt;$G$20,IF('Silo Levels'!$L$15="Pumping",((PI()*((($C$19+$G$20)-$W381)*($O$20/($O$19/2)))^2*((($O$20+$G$20)-$W381))/3)*$X$29)+(((PI()*((($C$19+$G$20)-$W381)*($O$20/($O$19/2)))^2*(((($C$19+$G$20)-$W381)*($O$20/($O$19/2)))*$AZ$8))/3)*$X$29),(((PI()*((($C$19+$G$20)-$W381)*($O$20/($O$19/2)))^2*((($O$20+$G$20)-$W381)/3))*$X$29)-((PI()*((($C$19+$G$20)-$W381)*($O$20/($O$19/2)))^2*(((($C$19+$G$20)-$W381)*($O$20/($O$19/2)))*$AZ$8)/3)*$X$29))),IF('Silo Levels'!$L$15="Pumping",(($D$18*$X$29)+((PI()*(($C$21/2)^2)*($G$20-$W381))*$X$29))+((($D$18+$H$18)/3)*$BF$8)+(((PI()*($C$21/2)^2*(($C$21/2)*$AZ$8))/3)*$X$29),(($D$18*$X$29)+((PI()*(($C$21/2)^2)*($G$20-$W381))*$X$29))+((($D$18+$H$18)/3)*$BF$8)-(((PI()*($C$21/2)^2*(($C$21/2)*$AZ$8))/3)*$X$29)))</f>
        <v>66278.221023758815</v>
      </c>
      <c r="Y381" s="73">
        <v>35</v>
      </c>
      <c r="Z381" s="95">
        <f t="shared" ref="Z381:Z410" si="58">IF($AA381&gt;$G$20,(PI()*((($C$19+$G$20)-$AA381)*($O$20/($O$19/2)))^2*((($O$20+$G$20)-$AA381)/3))*$AB$29,($D$18*$AB$29)+((PI()*(($C$21/2)^2)*($G$20-$AA381))*$AB$29)+((($D$18+$H$18)/3)*$BF$9))</f>
        <v>69055.945396071387</v>
      </c>
      <c r="AA381" s="62">
        <v>35</v>
      </c>
      <c r="AB381" s="96">
        <f>IF($AA381&gt;$G$20,IF('Silo Levels'!$L$16="Pumping",((PI()*((($C$19+$G$20)-$AA381)*($O$20/($O$19/2)))^2*((($O$20+$G$20)-$AA381))/3)*$AB$29)+(((PI()*((($C$19+$G$20)-$AA381)*($O$20/($O$19/2)))^2*(((($C$19+$G$20)-$AA381)*($O$20/($O$19/2)))*$AZ$9))/3)*$AB$29),(((PI()*((($C$19+$G$20)-$AA381)*($O$20/($O$19/2)))^2*((($O$20+$G$20)-$AA381)/3))*$AB$29)-((PI()*((($C$19+$G$20)-$AA381)*($O$20/($O$19/2)))^2*(((($C$19+$G$20)-$AA381)*($O$20/($O$19/2)))*$AZ$9)/3)*$AB$29))),IF('Silo Levels'!$L$16="Pumping",(($D$18*$AB$29)+((PI()*(($C$21/2)^2)*($G$20-$AA381))*$AB$29))+((($D$18+$H$18)/3)*$BF$9)+(((PI()*($C$21/2)^2*(($C$21/2)*$AZ$9))/3)*$AB$29),(($D$18*$AB$29)+((PI()*(($C$21/2)^2)*($G$20-$AA381))*$AB$29))+((($D$18+$H$18)/3)*$BF$9)-(((PI()*($C$21/2)^2*(($C$21/2)*$AZ$9))/3)*$AB$29)))</f>
        <v>65245.739671520176</v>
      </c>
      <c r="AC381" s="73">
        <v>35</v>
      </c>
      <c r="AD381" s="95">
        <f t="shared" si="51"/>
        <v>68661.652320089983</v>
      </c>
      <c r="AE381" s="62">
        <v>35</v>
      </c>
      <c r="AF381" s="96">
        <f>IF($AE381&gt;$G$20,IF('Silo Levels'!$L$17="Pumping",((PI()*((($C$19+$G$20)-$AE381)*($O$20/($O$19/2)))^2*((($O$20+$G$20)-$AE381))/3)*$AF$29)+(((PI()*((($C$19+$G$20)-$AE381)*($O$20/($O$19/2)))^2*(((($C$19+$G$20)-$AE381)*($O$20/($O$19/2)))*$AZ$10))/3)*$AF$29),(((PI()*((($C$19+$G$20)-$AE381)*($O$20/($O$19/2)))^2*((($O$20+$G$20)-$AE381)/3))*$AF$29)-((PI()*((($C$19+$G$20)-$AE381)*($O$20/($O$19/2)))^2*(((($C$19+$G$20)-$AE381)*($O$20/($O$19/2)))*$AZ$10)/3)*$AF$29))),IF('Silo Levels'!$L$17="Pumping",(($D$18*$AF$29)+((PI()*(($C$21/2)^2)*($G$20-$AE381))*$AF$29))+((($D$18+$H$18)/3)*$BF$10)+(((PI()*($C$21/2)^2*(($C$21/2)*$AZ$10))/3)*$AF$29),(($D$18*$AF$29)+((PI()*(($C$21/2)^2)*($G$20-$AE381))*$AF$29))+((($D$18+$H$18)/3)*$BF$10)-(((PI()*($C$21/2)^2*(($C$21/2)*$AZ$10))/3)*$AF$29)))</f>
        <v>64873.517875064121</v>
      </c>
      <c r="AG381" s="73">
        <v>35</v>
      </c>
      <c r="AH381" s="95">
        <f t="shared" ref="AH381:AH410" si="59">IF($AI381&gt;$G$20,(PI()*((($C$19+$G$20)-$AI381)*($O$20/($O$19/2)))^2*((($O$20+$G$20)-$AI381)/3))*$AJ$29,($D$18*$AJ$29)+((PI()*(($C$21/2)^2)*($G$20-$AI381))*$AJ$29)+((($D$18+$H$18)/3)*$BF$11))</f>
        <v>68969.968711146445</v>
      </c>
      <c r="AI381" s="62">
        <v>35</v>
      </c>
      <c r="AJ381" s="96">
        <f>IF($AI381&gt;$G$20,IF('Silo Levels'!$L$18="Pumping",((PI()*((($C$19+$G$20)-$AI381)*($O$20/($O$19/2)))^2*((($O$20+$G$20)-$AI381))/3)*$AJ$29)+(((PI()*((($C$19+$G$20)-$AI381)*($O$20/($O$19/2)))^2*(((($C$19+$G$20)-$AI381)*($O$20/($O$19/2)))*$AZ$11))/3)*$AJ$29),(((PI()*((($C$19+$G$20)-$AI381)*($O$20/($O$19/2)))^2*((($O$20+$G$20)-$AI381)/3))*$AJ$29)-((PI()*((($C$19+$G$20)-$AI381)*($O$20/($O$19/2)))^2*(((($C$19+$G$20)-$AI381)*($O$20/($O$19/2)))*$AZ$11)/3)*$AJ$29))),IF('Silo Levels'!$L$18="Pumping",(($D$18*$AJ$29)+((PI()*(($C$21/2)^2)*($G$20-$AI381))*$AJ$29))+((($D$18+$H$18)/3)*$BF$11)+(((PI()*($C$21/2)^2*(($C$21/2)*$AZ$11))/3)*$AJ$29),(($D$18*$AJ$29)+((PI()*(($C$21/2)^2)*($G$20-$AI381))*$AJ$29))+((($D$18+$H$18)/3)*$BF$11)-(((PI()*($C$21/2)^2*(($C$21/2)*$AZ$11))/3)*$AJ$29)))</f>
        <v>65164.575689534329</v>
      </c>
    </row>
    <row r="382" spans="1:36" x14ac:dyDescent="0.3">
      <c r="A382" s="48">
        <v>35.1</v>
      </c>
      <c r="B382" s="92">
        <f t="shared" si="52"/>
        <v>1255.3780333729535</v>
      </c>
      <c r="C382" s="66">
        <v>35.1</v>
      </c>
      <c r="D382" s="67">
        <f>IF($C382&gt;$G$6,IF('Silo Levels'!$L$10="Pumping",((PI()*((($C$5+$G$6)-$C382)*($O$6/($O$5/2)))^2*((($O$6+$G$6)-$C382))/3)*$D$29)+(((PI()*((($C$5+$G$6)-$C382)*($O$6/($O$5/2)))^2*(((($C$5+$G$6)-$C382)*($O$6/($O$5/2)))*$AZ$3))/3)*$D$29),(((PI()*((($C$5+$G$6)-$C382)*($O$6/($O$5/2)))^2*((($O$6+$G$6)-$C382)/3))*$D$29)-((PI()*((($C$5+$G$6)-$C382)*($O$6/($O$5/2)))^2*(((($C$5+$G$6)-$C382)*($O$6/($O$5/2)))*$AZ$3)/3)*$D$29))),IF('Silo Levels'!$L$10="Pumping",(($D$4*$D$29)+((PI()*(($C$7/2)^2)*(G$6-$C382))*$D$29))+((($D$4+$H$4)/3)*$BG$3)+(((PI()*($C$7/2)^2*(($C$7/2)*$AZ$3))/3)*$D$29),(($D$4*$D$29)+((PI()*(($C$7/2)^2)*($G$6-$C382))*$D$29))+((($D$4+$H$4)/3)*$BG$3)-(((PI()*($C$7/2)^2*(($C$7/2)*$AZ$3))/3)*$D$29)))</f>
        <v>869.72679552539068</v>
      </c>
      <c r="E382" s="73">
        <v>35.1</v>
      </c>
      <c r="F382" s="92">
        <f t="shared" si="53"/>
        <v>1094.4321316584724</v>
      </c>
      <c r="G382" s="66">
        <v>35.1</v>
      </c>
      <c r="H382" s="67">
        <f>IF($G382&gt;$G$6,IF('Silo Levels'!$L$11="Pumping",((PI()*((($C$5+$G$6)-$G382)*($O$6/($O$5/2)))^2*((($O$6+$G$6)-$G382))/3)*$H$29)+(((PI()*((($C$5+$G$6)-$G382)*($O$6/($O$5/2)))^2*(((($C$5+$G$6)-$G382)*($O$6/($O$5/2)))*$AZ$4))/3)*$H$29),(((PI()*((($C$5+$G$6)-$G382)*($O$6/($O$5/2)))^2*((($O$6+$G$6)-$G382)/3))*$H$29)-((PI()*((($C$5+$G$6)-$G382)*($O$6/($O$5/2)))^2*(((($C$5+$G$6)-$G382)*($O$6/($O$5/2)))*$AZ$4)/3)*$H$29))),IF('Silo Levels'!$L$11="Pumping",(($D$4*$H$29)+((PI()*(($C$7/2)^2)*(G$6-$G382))*$H$29))+((($D$4+$H$4)/3)*$BG$4)+(((PI()*($C$7/2)^2*(($C$7/2)*$AZ$4))/3)*$H$29),(($D$4*$H$29)+((PI()*(($C$7/2)^2)*($G$6-$G382))*$H$29))+((($D$4+$H$4)/3)*$BG$4)-(((PI()*($C$7/2)^2*(($C$7/2)*$AZ$4))/3)*$H$29)))</f>
        <v>758.22336020162265</v>
      </c>
      <c r="I382" s="73">
        <v>35.1</v>
      </c>
      <c r="J382" s="95">
        <f t="shared" si="54"/>
        <v>122237.32262605576</v>
      </c>
      <c r="K382" s="62">
        <v>35.1</v>
      </c>
      <c r="L382" s="96">
        <f>IF($K382&gt;$G$13,IF('Silo Levels'!$L$12="Pumping",((PI()*((($C$12+$G$13)-$K382)*($O$13/($O$12/2)))^2*((($O$13+$G$13)-$K382))/3)*$L$29)+(((PI()*((($C$12+$G$13)-$K382)*($O$13/($O$12/2)))^2*(((($C$12+$G$13)-$K382)*($O$13/($O$12/2)))*$AZ$5))/3)*$L$29),(((PI()*((($C$12+$G$13)-$K382)*($O$13/($O$12/2)))^2*((($O$13+$G$13)-$K382)/3))*$L$29)-((PI()*((($C$12+$G$13)-$K382)*($O$13/($O$12/2)))^2*(((($C$12+$G$13)-$K382)*($O$13/($O$12/2)))*$AZ$5)/3)*$L$29))),IF('Silo Levels'!$L$12="Pumping",(($D$11*$L$29)+((PI()*(($C$14/2)^2)*($G$13-$K382))*$L$29))+((($D$11+$H$11)/3)*$BF$5)+(((PI()*($C$14/2)^2*(($C$14/2)*$AZ$5))/3)*$L$29),(($D$11*$L$29)+((PI()*(($C$14/2)^2)*($G$13-$K382))*$L$29))+((($D$11+$H$11)/3)*$BF$5)-(((PI()*($C$14/2)^2*(($C$14/2)*$AZ$5))/3)*$L$29)))</f>
        <v>108039.31594645631</v>
      </c>
      <c r="M382" s="73">
        <v>35.1</v>
      </c>
      <c r="N382" s="95">
        <f t="shared" si="55"/>
        <v>73558.669635226528</v>
      </c>
      <c r="O382" s="62">
        <v>35.1</v>
      </c>
      <c r="P382" s="96">
        <f>IF($O382&gt;$G$20,IF('Silo Levels'!$L$13="Pumping",((PI()*((($C$19+$G$20)-$O382)*($O$20/($O$19/2)))^2*((($O$20+$G$20)-$O382))/3)*$P$29)+(((PI()*((($C$19+$G$20)-$O382)*($O$20/($O$19/2)))^2*(((($C$19+$G$20)-$O382)*($O$20/($O$19/2)))*$AZ$6))/3)*$P$29),(((PI()*((($C$19+$G$20)-$O382)*($O$20/($O$19/2)))^2*((($O$20+$G$20)-$O382)/3))*$P$29)-((PI()*((($C$19+$G$20)-$O382)*($O$20/($O$19/2)))^2*(((($C$19+$G$20)-$O382)*($O$20/($O$19/2)))*$AZ$6)/3)*$P$29))),IF('Silo Levels'!$L$13="Pumping",(($D$18*$P$29)+((PI()*(($C$21/2)^2)*($G$20-$O382))*$P$29))+((($D$18+$H$18)/3)*$BF$6)+(((PI()*($C$21/2)^2*(($C$21/2)*$AZ$6))/3)*$P$29),(($D$18*$P$29)+((PI()*(($C$21/2)^2)*($G$20-$O382))*$P$29))+((($D$18+$H$18)/3)*$BF$6)-(((PI()*($C$21/2)^2*(($C$21/2)*$AZ$6))/3)*$P$29)))</f>
        <v>69473.468303201764</v>
      </c>
      <c r="Q382" s="73">
        <v>35.1</v>
      </c>
      <c r="R382" s="95">
        <f t="shared" si="56"/>
        <v>71584.360761576652</v>
      </c>
      <c r="S382" s="62">
        <v>35.1</v>
      </c>
      <c r="T382" s="96">
        <f>IF($S382&gt;$G$20,IF('Silo Levels'!$L$14="Pumping",((PI()*((($C$19+$G$20)-$S382)*($O$20/($O$19/2)))^2*((($O$20+$G$20)-$S382))/3)*$T$29)+(((PI()*((($C$19+$G$20)-$S382)*($O$20/($O$19/2)))^2*(((($C$19+$G$20)-$S382)*($O$20/($O$19/2)))*$AZ$7))/3)*$T$29),(((PI()*((($C$19+$G$20)-$S382)*($O$20/($O$19/2)))^2*((($O$20+$G$20)-$S382)/3))*$T$29)-((PI()*((($C$19+$G$20)-$S382)*($O$20/($O$19/2)))^2*(((($C$19+$G$20)-$S382)*($O$20/($O$19/2)))*$AZ$7)/3)*$T$29))),IF('Silo Levels'!$L$14="Pumping",(($D$18*$T$29)+((PI()*(($C$21/2)^2)*($G$20-$S382))*$T$29))+((($D$18+$H$18)/3)*$BF$7)+(((PI()*($C$21/2)^2*(($C$21/2)*$AZ$7))/3)*$T$29),(($D$18*$T$29)+((PI()*(($C$21/2)^2)*($G$20-$S382))*$T$29))+((($D$18+$H$18)/3)*$BF$7)-(((PI()*($C$21/2)^2*(($C$21/2)*$AZ$7))/3)*$T$29)))</f>
        <v>67610.299290447787</v>
      </c>
      <c r="U382" s="73">
        <v>35.1</v>
      </c>
      <c r="V382" s="95">
        <f t="shared" si="57"/>
        <v>69761.157098800308</v>
      </c>
      <c r="W382" s="62">
        <v>35.1</v>
      </c>
      <c r="X382" s="96">
        <f>IF($W382&gt;$G$20,IF('Silo Levels'!$L$15="Pumping",((PI()*((($C$19+$G$20)-$W382)*($O$20/($O$19/2)))^2*((($O$20+$G$20)-$W382))/3)*$X$29)+(((PI()*((($C$19+$G$20)-$W382)*($O$20/($O$19/2)))^2*(((($C$19+$G$20)-$W382)*($O$20/($O$19/2)))*$AZ$8))/3)*$X$29),(((PI()*((($C$19+$G$20)-$W382)*($O$20/($O$19/2)))^2*((($O$20+$G$20)-$W382)/3))*$X$29)-((PI()*((($C$19+$G$20)-$W382)*($O$20/($O$19/2)))^2*(((($C$19+$G$20)-$W382)*($O$20/($O$19/2)))*$AZ$8)/3)*$X$29))),IF('Silo Levels'!$L$15="Pumping",(($D$18*$X$29)+((PI()*(($C$21/2)^2)*($G$20-$W382))*$X$29))+((($D$18+$H$18)/3)*$BF$8)+(((PI()*($C$21/2)^2*(($C$21/2)*$AZ$8))/3)*$X$29),(($D$18*$X$29)+((PI()*(($C$21/2)^2)*($G$20-$W382))*$X$29))+((($D$18+$H$18)/3)*$BF$8)-(((PI()*($C$21/2)^2*(($C$21/2)*$AZ$8))/3)*$X$29)))</f>
        <v>65889.729315930803</v>
      </c>
      <c r="Y382" s="73">
        <v>35.1</v>
      </c>
      <c r="Z382" s="95">
        <f t="shared" si="58"/>
        <v>68673.597225802834</v>
      </c>
      <c r="AA382" s="62">
        <v>35.1</v>
      </c>
      <c r="AB382" s="96">
        <f>IF($AA382&gt;$G$20,IF('Silo Levels'!$L$16="Pumping",((PI()*((($C$19+$G$20)-$AA382)*($O$20/($O$19/2)))^2*((($O$20+$G$20)-$AA382))/3)*$AB$29)+(((PI()*((($C$19+$G$20)-$AA382)*($O$20/($O$19/2)))^2*(((($C$19+$G$20)-$AA382)*($O$20/($O$19/2)))*$AZ$9))/3)*$AB$29),(((PI()*((($C$19+$G$20)-$AA382)*($O$20/($O$19/2)))^2*((($O$20+$G$20)-$AA382)/3))*$AB$29)-((PI()*((($C$19+$G$20)-$AA382)*($O$20/($O$19/2)))^2*(((($C$19+$G$20)-$AA382)*($O$20/($O$19/2)))*$AZ$9)/3)*$AB$29))),IF('Silo Levels'!$L$16="Pumping",(($D$18*$AB$29)+((PI()*(($C$21/2)^2)*($G$20-$AA382))*$AB$29))+((($D$18+$H$18)/3)*$BF$9)+(((PI()*($C$21/2)^2*(($C$21/2)*$AZ$9))/3)*$AB$29),(($D$18*$AB$29)+((PI()*(($C$21/2)^2)*($G$20-$AA382))*$AB$29))+((($D$18+$H$18)/3)*$BF$9)-(((PI()*($C$21/2)^2*(($C$21/2)*$AZ$9))/3)*$AB$29)))</f>
        <v>64863.391501251623</v>
      </c>
      <c r="AC382" s="73">
        <v>35.1</v>
      </c>
      <c r="AD382" s="95">
        <f t="shared" si="51"/>
        <v>68281.51896811527</v>
      </c>
      <c r="AE382" s="62">
        <v>35.1</v>
      </c>
      <c r="AF382" s="96">
        <f>IF($AE382&gt;$G$20,IF('Silo Levels'!$L$17="Pumping",((PI()*((($C$19+$G$20)-$AE382)*($O$20/($O$19/2)))^2*((($O$20+$G$20)-$AE382))/3)*$AF$29)+(((PI()*((($C$19+$G$20)-$AE382)*($O$20/($O$19/2)))^2*(((($C$19+$G$20)-$AE382)*($O$20/($O$19/2)))*$AZ$10))/3)*$AF$29),(((PI()*((($C$19+$G$20)-$AE382)*($O$20/($O$19/2)))^2*((($O$20+$G$20)-$AE382)/3))*$AF$29)-((PI()*((($C$19+$G$20)-$AE382)*($O$20/($O$19/2)))^2*(((($C$19+$G$20)-$AE382)*($O$20/($O$19/2)))*$AZ$10)/3)*$AF$29))),IF('Silo Levels'!$L$17="Pumping",(($D$18*$AF$29)+((PI()*(($C$21/2)^2)*($G$20-$AE382))*$AF$29))+((($D$18+$H$18)/3)*$BF$10)+(((PI()*($C$21/2)^2*(($C$21/2)*$AZ$10))/3)*$AF$29),(($D$18*$AF$29)+((PI()*(($C$21/2)^2)*($G$20-$AE382))*$AF$29))+((($D$18+$H$18)/3)*$BF$10)-(((PI()*($C$21/2)^2*(($C$21/2)*$AZ$10))/3)*$AF$29)))</f>
        <v>64493.384523089408</v>
      </c>
      <c r="AG382" s="73">
        <v>35.1</v>
      </c>
      <c r="AH382" s="95">
        <f t="shared" si="59"/>
        <v>68588.103488071778</v>
      </c>
      <c r="AI382" s="62">
        <v>35.1</v>
      </c>
      <c r="AJ382" s="96">
        <f>IF($AI382&gt;$G$20,IF('Silo Levels'!$L$18="Pumping",((PI()*((($C$19+$G$20)-$AI382)*($O$20/($O$19/2)))^2*((($O$20+$G$20)-$AI382))/3)*$AJ$29)+(((PI()*((($C$19+$G$20)-$AI382)*($O$20/($O$19/2)))^2*(((($C$19+$G$20)-$AI382)*($O$20/($O$19/2)))*$AZ$11))/3)*$AJ$29),(((PI()*((($C$19+$G$20)-$AI382)*($O$20/($O$19/2)))^2*((($O$20+$G$20)-$AI382)/3))*$AJ$29)-((PI()*((($C$19+$G$20)-$AI382)*($O$20/($O$19/2)))^2*(((($C$19+$G$20)-$AI382)*($O$20/($O$19/2)))*$AZ$11)/3)*$AJ$29))),IF('Silo Levels'!$L$18="Pumping",(($D$18*$AJ$29)+((PI()*(($C$21/2)^2)*($G$20-$AI382))*$AJ$29))+((($D$18+$H$18)/3)*$BF$11)+(((PI()*($C$21/2)^2*(($C$21/2)*$AZ$11))/3)*$AJ$29),(($D$18*$AJ$29)+((PI()*(($C$21/2)^2)*($G$20-$AI382))*$AJ$29))+((($D$18+$H$18)/3)*$BF$11)-(((PI()*($C$21/2)^2*(($C$21/2)*$AZ$11))/3)*$AJ$29)))</f>
        <v>64782.710466459663</v>
      </c>
    </row>
    <row r="383" spans="1:36" x14ac:dyDescent="0.3">
      <c r="A383" s="48">
        <v>35.200000000000003</v>
      </c>
      <c r="B383" s="92">
        <f t="shared" si="52"/>
        <v>1136.044928300606</v>
      </c>
      <c r="C383" s="66">
        <v>35.200000000000003</v>
      </c>
      <c r="D383" s="67">
        <f>IF($C383&gt;$G$6,IF('Silo Levels'!$L$10="Pumping",((PI()*((($C$5+$G$6)-$C383)*($O$6/($O$5/2)))^2*((($O$6+$G$6)-$C383))/3)*$D$29)+(((PI()*((($C$5+$G$6)-$C383)*($O$6/($O$5/2)))^2*(((($C$5+$G$6)-$C383)*($O$6/($O$5/2)))*$AZ$3))/3)*$D$29),(((PI()*((($C$5+$G$6)-$C383)*($O$6/($O$5/2)))^2*((($O$6+$G$6)-$C383)/3))*$D$29)-((PI()*((($C$5+$G$6)-$C383)*($O$6/($O$5/2)))^2*(((($C$5+$G$6)-$C383)*($O$6/($O$5/2)))*$AZ$3)/3)*$D$29))),IF('Silo Levels'!$L$10="Pumping",(($D$4*$D$29)+((PI()*(($C$7/2)^2)*(G$6-$C383))*$D$29))+((($D$4+$H$4)/3)*$BG$3)+(((PI()*($C$7/2)^2*(($C$7/2)*$AZ$3))/3)*$D$29),(($D$4*$D$29)+((PI()*(($C$7/2)^2)*($G$6-$C383))*$D$29))+((($D$4+$H$4)/3)*$BG$3)-(((PI()*($C$7/2)^2*(($C$7/2)*$AZ$3))/3)*$D$29)))</f>
        <v>788.92877047413958</v>
      </c>
      <c r="E383" s="73">
        <v>35.200000000000003</v>
      </c>
      <c r="F383" s="92">
        <f t="shared" si="53"/>
        <v>990.39814262104119</v>
      </c>
      <c r="G383" s="66">
        <v>35.200000000000003</v>
      </c>
      <c r="H383" s="67">
        <f>IF($G383&gt;$G$6,IF('Silo Levels'!$L$11="Pumping",((PI()*((($C$5+$G$6)-$G383)*($O$6/($O$5/2)))^2*((($O$6+$G$6)-$G383))/3)*$H$29)+(((PI()*((($C$5+$G$6)-$G383)*($O$6/($O$5/2)))^2*(((($C$5+$G$6)-$G383)*($O$6/($O$5/2)))*$AZ$4))/3)*$H$29),(((PI()*((($C$5+$G$6)-$G383)*($O$6/($O$5/2)))^2*((($O$6+$G$6)-$G383)/3))*$H$29)-((PI()*((($C$5+$G$6)-$G383)*($O$6/($O$5/2)))^2*(((($C$5+$G$6)-$G383)*($O$6/($O$5/2)))*$AZ$4)/3)*$H$29))),IF('Silo Levels'!$L$11="Pumping",(($D$4*$H$29)+((PI()*(($C$7/2)^2)*(G$6-$G383))*$H$29))+((($D$4+$H$4)/3)*$BG$4)+(((PI()*($C$7/2)^2*(($C$7/2)*$AZ$4))/3)*$H$29),(($D$4*$H$29)+((PI()*(($C$7/2)^2)*($G$6-$G383))*$H$29))+((($D$4+$H$4)/3)*$BG$4)-(((PI()*($C$7/2)^2*(($C$7/2)*$AZ$4))/3)*$H$29)))</f>
        <v>687.7840563107884</v>
      </c>
      <c r="I383" s="73">
        <v>35.200000000000003</v>
      </c>
      <c r="J383" s="95">
        <f t="shared" si="54"/>
        <v>121318.35779242469</v>
      </c>
      <c r="K383" s="62">
        <v>35.200000000000003</v>
      </c>
      <c r="L383" s="96">
        <f>IF($K383&gt;$G$13,IF('Silo Levels'!$L$12="Pumping",((PI()*((($C$12+$G$13)-$K383)*($O$13/($O$12/2)))^2*((($O$13+$G$13)-$K383))/3)*$L$29)+(((PI()*((($C$12+$G$13)-$K383)*($O$13/($O$12/2)))^2*(((($C$12+$G$13)-$K383)*($O$13/($O$12/2)))*$AZ$5))/3)*$L$29),(((PI()*((($C$12+$G$13)-$K383)*($O$13/($O$12/2)))^2*((($O$13+$G$13)-$K383)/3))*$L$29)-((PI()*((($C$12+$G$13)-$K383)*($O$13/($O$12/2)))^2*(((($C$12+$G$13)-$K383)*($O$13/($O$12/2)))*$AZ$5)/3)*$L$29))),IF('Silo Levels'!$L$12="Pumping",(($D$11*$L$29)+((PI()*(($C$14/2)^2)*($G$13-$K383))*$L$29))+((($D$11+$H$11)/3)*$BF$5)+(((PI()*($C$14/2)^2*(($C$14/2)*$AZ$5))/3)*$L$29),(($D$11*$L$29)+((PI()*(($C$14/2)^2)*($G$13-$K383))*$L$29))+((($D$11+$H$11)/3)*$BF$5)-(((PI()*($C$14/2)^2*(($C$14/2)*$AZ$5))/3)*$L$29)))</f>
        <v>107120.35111282524</v>
      </c>
      <c r="M383" s="73">
        <v>35.200000000000003</v>
      </c>
      <c r="N383" s="95">
        <f t="shared" si="55"/>
        <v>73148.726086925773</v>
      </c>
      <c r="O383" s="62">
        <v>35.200000000000003</v>
      </c>
      <c r="P383" s="96">
        <f>IF($O383&gt;$G$20,IF('Silo Levels'!$L$13="Pumping",((PI()*((($C$19+$G$20)-$O383)*($O$20/($O$19/2)))^2*((($O$20+$G$20)-$O383))/3)*$P$29)+(((PI()*((($C$19+$G$20)-$O383)*($O$20/($O$19/2)))^2*(((($C$19+$G$20)-$O383)*($O$20/($O$19/2)))*$AZ$6))/3)*$P$29),(((PI()*((($C$19+$G$20)-$O383)*($O$20/($O$19/2)))^2*((($O$20+$G$20)-$O383)/3))*$P$29)-((PI()*((($C$19+$G$20)-$O383)*($O$20/($O$19/2)))^2*(((($C$19+$G$20)-$O383)*($O$20/($O$19/2)))*$AZ$6)/3)*$P$29))),IF('Silo Levels'!$L$13="Pumping",(($D$18*$P$29)+((PI()*(($C$21/2)^2)*($G$20-$O383))*$P$29))+((($D$18+$H$18)/3)*$BF$6)+(((PI()*($C$21/2)^2*(($C$21/2)*$AZ$6))/3)*$P$29),(($D$18*$P$29)+((PI()*(($C$21/2)^2)*($G$20-$O383))*$P$29))+((($D$18+$H$18)/3)*$BF$6)-(((PI()*($C$21/2)^2*(($C$21/2)*$AZ$6))/3)*$P$29)))</f>
        <v>69063.524754901009</v>
      </c>
      <c r="Q383" s="73">
        <v>35.200000000000003</v>
      </c>
      <c r="R383" s="95">
        <f t="shared" si="56"/>
        <v>71185.569924055701</v>
      </c>
      <c r="S383" s="62">
        <v>35.200000000000003</v>
      </c>
      <c r="T383" s="96">
        <f>IF($S383&gt;$G$20,IF('Silo Levels'!$L$14="Pumping",((PI()*((($C$19+$G$20)-$S383)*($O$20/($O$19/2)))^2*((($O$20+$G$20)-$S383))/3)*$T$29)+(((PI()*((($C$19+$G$20)-$S383)*($O$20/($O$19/2)))^2*(((($C$19+$G$20)-$S383)*($O$20/($O$19/2)))*$AZ$7))/3)*$T$29),(((PI()*((($C$19+$G$20)-$S383)*($O$20/($O$19/2)))^2*((($O$20+$G$20)-$S383)/3))*$T$29)-((PI()*((($C$19+$G$20)-$S383)*($O$20/($O$19/2)))^2*(((($C$19+$G$20)-$S383)*($O$20/($O$19/2)))*$AZ$7)/3)*$T$29))),IF('Silo Levels'!$L$14="Pumping",(($D$18*$T$29)+((PI()*(($C$21/2)^2)*($G$20-$S383))*$T$29))+((($D$18+$H$18)/3)*$BF$7)+(((PI()*($C$21/2)^2*(($C$21/2)*$AZ$7))/3)*$T$29),(($D$18*$T$29)+((PI()*(($C$21/2)^2)*($G$20-$S383))*$T$29))+((($D$18+$H$18)/3)*$BF$7)-(((PI()*($C$21/2)^2*(($C$21/2)*$AZ$7))/3)*$T$29)))</f>
        <v>67211.508452926835</v>
      </c>
      <c r="U383" s="73">
        <v>35.200000000000003</v>
      </c>
      <c r="V383" s="95">
        <f t="shared" si="57"/>
        <v>69372.665390972266</v>
      </c>
      <c r="W383" s="62">
        <v>35.200000000000003</v>
      </c>
      <c r="X383" s="96">
        <f>IF($W383&gt;$G$20,IF('Silo Levels'!$L$15="Pumping",((PI()*((($C$19+$G$20)-$W383)*($O$20/($O$19/2)))^2*((($O$20+$G$20)-$W383))/3)*$X$29)+(((PI()*((($C$19+$G$20)-$W383)*($O$20/($O$19/2)))^2*(((($C$19+$G$20)-$W383)*($O$20/($O$19/2)))*$AZ$8))/3)*$X$29),(((PI()*((($C$19+$G$20)-$W383)*($O$20/($O$19/2)))^2*((($O$20+$G$20)-$W383)/3))*$X$29)-((PI()*((($C$19+$G$20)-$W383)*($O$20/($O$19/2)))^2*(((($C$19+$G$20)-$W383)*($O$20/($O$19/2)))*$AZ$8)/3)*$X$29))),IF('Silo Levels'!$L$15="Pumping",(($D$18*$X$29)+((PI()*(($C$21/2)^2)*($G$20-$W383))*$X$29))+((($D$18+$H$18)/3)*$BF$8)+(((PI()*($C$21/2)^2*(($C$21/2)*$AZ$8))/3)*$X$29),(($D$18*$X$29)+((PI()*(($C$21/2)^2)*($G$20-$W383))*$X$29))+((($D$18+$H$18)/3)*$BF$8)-(((PI()*($C$21/2)^2*(($C$21/2)*$AZ$8))/3)*$X$29)))</f>
        <v>65501.237608102769</v>
      </c>
      <c r="Y383" s="73">
        <v>35.200000000000003</v>
      </c>
      <c r="Z383" s="95">
        <f t="shared" si="58"/>
        <v>68291.249055534281</v>
      </c>
      <c r="AA383" s="62">
        <v>35.200000000000003</v>
      </c>
      <c r="AB383" s="96">
        <f>IF($AA383&gt;$G$20,IF('Silo Levels'!$L$16="Pumping",((PI()*((($C$19+$G$20)-$AA383)*($O$20/($O$19/2)))^2*((($O$20+$G$20)-$AA383))/3)*$AB$29)+(((PI()*((($C$19+$G$20)-$AA383)*($O$20/($O$19/2)))^2*(((($C$19+$G$20)-$AA383)*($O$20/($O$19/2)))*$AZ$9))/3)*$AB$29),(((PI()*((($C$19+$G$20)-$AA383)*($O$20/($O$19/2)))^2*((($O$20+$G$20)-$AA383)/3))*$AB$29)-((PI()*((($C$19+$G$20)-$AA383)*($O$20/($O$19/2)))^2*(((($C$19+$G$20)-$AA383)*($O$20/($O$19/2)))*$AZ$9)/3)*$AB$29))),IF('Silo Levels'!$L$16="Pumping",(($D$18*$AB$29)+((PI()*(($C$21/2)^2)*($G$20-$AA383))*$AB$29))+((($D$18+$H$18)/3)*$BF$9)+(((PI()*($C$21/2)^2*(($C$21/2)*$AZ$9))/3)*$AB$29),(($D$18*$AB$29)+((PI()*(($C$21/2)^2)*($G$20-$AA383))*$AB$29))+((($D$18+$H$18)/3)*$BF$9)-(((PI()*($C$21/2)^2*(($C$21/2)*$AZ$9))/3)*$AB$29)))</f>
        <v>64481.04333098307</v>
      </c>
      <c r="AC383" s="73">
        <v>35.200000000000003</v>
      </c>
      <c r="AD383" s="95">
        <f t="shared" ref="AD383:AD410" si="60">IF($AE383&gt;$G$20,(PI()*((($C$19+$G$20)-$AE383)*($O$20/($O$19/2)))^2*((($O$20+$G$20)-$AE383)/3))*$AF$29,($D$18*$AF$29)+((PI()*(($C$21/2)^2)*($G$20-$AE383))*$AF$29)+((($D$18+$H$18)/3)*$BF$10))</f>
        <v>67901.385616140542</v>
      </c>
      <c r="AE383" s="62">
        <v>35.200000000000003</v>
      </c>
      <c r="AF383" s="96">
        <f>IF($AE383&gt;$G$20,IF('Silo Levels'!$L$17="Pumping",((PI()*((($C$19+$G$20)-$AE383)*($O$20/($O$19/2)))^2*((($O$20+$G$20)-$AE383))/3)*$AF$29)+(((PI()*((($C$19+$G$20)-$AE383)*($O$20/($O$19/2)))^2*(((($C$19+$G$20)-$AE383)*($O$20/($O$19/2)))*$AZ$10))/3)*$AF$29),(((PI()*((($C$19+$G$20)-$AE383)*($O$20/($O$19/2)))^2*((($O$20+$G$20)-$AE383)/3))*$AF$29)-((PI()*((($C$19+$G$20)-$AE383)*($O$20/($O$19/2)))^2*(((($C$19+$G$20)-$AE383)*($O$20/($O$19/2)))*$AZ$10)/3)*$AF$29))),IF('Silo Levels'!$L$17="Pumping",(($D$18*$AF$29)+((PI()*(($C$21/2)^2)*($G$20-$AE383))*$AF$29))+((($D$18+$H$18)/3)*$BF$10)+(((PI()*($C$21/2)^2*(($C$21/2)*$AZ$10))/3)*$AF$29),(($D$18*$AF$29)+((PI()*(($C$21/2)^2)*($G$20-$AE383))*$AF$29))+((($D$18+$H$18)/3)*$BF$10)-(((PI()*($C$21/2)^2*(($C$21/2)*$AZ$10))/3)*$AF$29)))</f>
        <v>64113.25117111468</v>
      </c>
      <c r="AG383" s="73">
        <v>35.200000000000003</v>
      </c>
      <c r="AH383" s="95">
        <f t="shared" si="59"/>
        <v>68206.238264997111</v>
      </c>
      <c r="AI383" s="62">
        <v>35.200000000000003</v>
      </c>
      <c r="AJ383" s="96">
        <f>IF($AI383&gt;$G$20,IF('Silo Levels'!$L$18="Pumping",((PI()*((($C$19+$G$20)-$AI383)*($O$20/($O$19/2)))^2*((($O$20+$G$20)-$AI383))/3)*$AJ$29)+(((PI()*((($C$19+$G$20)-$AI383)*($O$20/($O$19/2)))^2*(((($C$19+$G$20)-$AI383)*($O$20/($O$19/2)))*$AZ$11))/3)*$AJ$29),(((PI()*((($C$19+$G$20)-$AI383)*($O$20/($O$19/2)))^2*((($O$20+$G$20)-$AI383)/3))*$AJ$29)-((PI()*((($C$19+$G$20)-$AI383)*($O$20/($O$19/2)))^2*(((($C$19+$G$20)-$AI383)*($O$20/($O$19/2)))*$AZ$11)/3)*$AJ$29))),IF('Silo Levels'!$L$18="Pumping",(($D$18*$AJ$29)+((PI()*(($C$21/2)^2)*($G$20-$AI383))*$AJ$29))+((($D$18+$H$18)/3)*$BF$11)+(((PI()*($C$21/2)^2*(($C$21/2)*$AZ$11))/3)*$AJ$29),(($D$18*$AJ$29)+((PI()*(($C$21/2)^2)*($G$20-$AI383))*$AJ$29))+((($D$18+$H$18)/3)*$BF$11)-(((PI()*($C$21/2)^2*(($C$21/2)*$AZ$11))/3)*$AJ$29)))</f>
        <v>64400.845243384996</v>
      </c>
    </row>
    <row r="384" spans="1:36" x14ac:dyDescent="0.3">
      <c r="A384" s="48">
        <v>35.299999999999997</v>
      </c>
      <c r="B384" s="92">
        <f t="shared" si="52"/>
        <v>1024.5024727789148</v>
      </c>
      <c r="C384" s="66">
        <v>35.299999999999997</v>
      </c>
      <c r="D384" s="67">
        <f>IF($C384&gt;$G$6,IF('Silo Levels'!$L$10="Pumping",((PI()*((($C$5+$G$6)-$C384)*($O$6/($O$5/2)))^2*((($O$6+$G$6)-$C384))/3)*$D$29)+(((PI()*((($C$5+$G$6)-$C384)*($O$6/($O$5/2)))^2*(((($C$5+$G$6)-$C384)*($O$6/($O$5/2)))*$AZ$3))/3)*$D$29),(((PI()*((($C$5+$G$6)-$C384)*($O$6/($O$5/2)))^2*((($O$6+$G$6)-$C384)/3))*$D$29)-((PI()*((($C$5+$G$6)-$C384)*($O$6/($O$5/2)))^2*(((($C$5+$G$6)-$C384)*($O$6/($O$5/2)))*$AZ$3)/3)*$D$29))),IF('Silo Levels'!$L$10="Pumping",(($D$4*$D$29)+((PI()*(($C$7/2)^2)*(G$6-$C384))*$D$29))+((($D$4+$H$4)/3)*$BG$3)+(((PI()*($C$7/2)^2*(($C$7/2)*$AZ$3))/3)*$D$29),(($D$4*$D$29)+((PI()*(($C$7/2)^2)*($G$6-$C384))*$D$29))+((($D$4+$H$4)/3)*$BG$3)-(((PI()*($C$7/2)^2*(($C$7/2)*$AZ$3))/3)*$D$29)))</f>
        <v>713.26489376568702</v>
      </c>
      <c r="E384" s="73">
        <v>35.299999999999997</v>
      </c>
      <c r="F384" s="92">
        <f t="shared" si="53"/>
        <v>893.15600190982309</v>
      </c>
      <c r="G384" s="66">
        <v>35.299999999999997</v>
      </c>
      <c r="H384" s="67">
        <f>IF($G384&gt;$G$6,IF('Silo Levels'!$L$11="Pumping",((PI()*((($C$5+$G$6)-$G384)*($O$6/($O$5/2)))^2*((($O$6+$G$6)-$G384))/3)*$H$29)+(((PI()*((($C$5+$G$6)-$G384)*($O$6/($O$5/2)))^2*(((($C$5+$G$6)-$G384)*($O$6/($O$5/2)))*$AZ$4))/3)*$H$29),(((PI()*((($C$5+$G$6)-$G384)*($O$6/($O$5/2)))^2*((($O$6+$G$6)-$G384)/3))*$H$29)-((PI()*((($C$5+$G$6)-$G384)*($O$6/($O$5/2)))^2*(((($C$5+$G$6)-$G384)*($O$6/($O$5/2)))*$AZ$4)/3)*$H$29))),IF('Silo Levels'!$L$11="Pumping",(($D$4*$H$29)+((PI()*(($C$7/2)^2)*(G$6-$G384))*$H$29))+((($D$4+$H$4)/3)*$BG$4)+(((PI()*($C$7/2)^2*(($C$7/2)*$AZ$4))/3)*$H$29),(($D$4*$H$29)+((PI()*(($C$7/2)^2)*($G$6-$G384))*$H$29))+((($D$4+$H$4)/3)*$BG$4)-(((PI()*($C$7/2)^2*(($C$7/2)*$AZ$4))/3)*$H$29)))</f>
        <v>621.82067661623978</v>
      </c>
      <c r="I384" s="73">
        <v>35.299999999999997</v>
      </c>
      <c r="J384" s="95">
        <f t="shared" si="54"/>
        <v>120399.39295879372</v>
      </c>
      <c r="K384" s="62">
        <v>35.299999999999997</v>
      </c>
      <c r="L384" s="96">
        <f>IF($K384&gt;$G$13,IF('Silo Levels'!$L$12="Pumping",((PI()*((($C$12+$G$13)-$K384)*($O$13/($O$12/2)))^2*((($O$13+$G$13)-$K384))/3)*$L$29)+(((PI()*((($C$12+$G$13)-$K384)*($O$13/($O$12/2)))^2*(((($C$12+$G$13)-$K384)*($O$13/($O$12/2)))*$AZ$5))/3)*$L$29),(((PI()*((($C$12+$G$13)-$K384)*($O$13/($O$12/2)))^2*((($O$13+$G$13)-$K384)/3))*$L$29)-((PI()*((($C$12+$G$13)-$K384)*($O$13/($O$12/2)))^2*(((($C$12+$G$13)-$K384)*($O$13/($O$12/2)))*$AZ$5)/3)*$L$29))),IF('Silo Levels'!$L$12="Pumping",(($D$11*$L$29)+((PI()*(($C$14/2)^2)*($G$13-$K384))*$L$29))+((($D$11+$H$11)/3)*$BF$5)+(((PI()*($C$14/2)^2*(($C$14/2)*$AZ$5))/3)*$L$29),(($D$11*$L$29)+((PI()*(($C$14/2)^2)*($G$13-$K384))*$L$29))+((($D$11+$H$11)/3)*$BF$5)-(((PI()*($C$14/2)^2*(($C$14/2)*$AZ$5))/3)*$L$29)))</f>
        <v>106201.38627919427</v>
      </c>
      <c r="M384" s="73">
        <v>35.299999999999997</v>
      </c>
      <c r="N384" s="95">
        <f t="shared" si="55"/>
        <v>72738.782538625048</v>
      </c>
      <c r="O384" s="62">
        <v>35.299999999999997</v>
      </c>
      <c r="P384" s="96">
        <f>IF($O384&gt;$G$20,IF('Silo Levels'!$L$13="Pumping",((PI()*((($C$19+$G$20)-$O384)*($O$20/($O$19/2)))^2*((($O$20+$G$20)-$O384))/3)*$P$29)+(((PI()*((($C$19+$G$20)-$O384)*($O$20/($O$19/2)))^2*(((($C$19+$G$20)-$O384)*($O$20/($O$19/2)))*$AZ$6))/3)*$P$29),(((PI()*((($C$19+$G$20)-$O384)*($O$20/($O$19/2)))^2*((($O$20+$G$20)-$O384)/3))*$P$29)-((PI()*((($C$19+$G$20)-$O384)*($O$20/($O$19/2)))^2*(((($C$19+$G$20)-$O384)*($O$20/($O$19/2)))*$AZ$6)/3)*$P$29))),IF('Silo Levels'!$L$13="Pumping",(($D$18*$P$29)+((PI()*(($C$21/2)^2)*($G$20-$O384))*$P$29))+((($D$18+$H$18)/3)*$BF$6)+(((PI()*($C$21/2)^2*(($C$21/2)*$AZ$6))/3)*$P$29),(($D$18*$P$29)+((PI()*(($C$21/2)^2)*($G$20-$O384))*$P$29))+((($D$18+$H$18)/3)*$BF$6)-(((PI()*($C$21/2)^2*(($C$21/2)*$AZ$6))/3)*$P$29)))</f>
        <v>68653.581206600284</v>
      </c>
      <c r="Q384" s="73">
        <v>35.299999999999997</v>
      </c>
      <c r="R384" s="95">
        <f t="shared" si="56"/>
        <v>70786.779086534778</v>
      </c>
      <c r="S384" s="62">
        <v>35.299999999999997</v>
      </c>
      <c r="T384" s="96">
        <f>IF($S384&gt;$G$20,IF('Silo Levels'!$L$14="Pumping",((PI()*((($C$19+$G$20)-$S384)*($O$20/($O$19/2)))^2*((($O$20+$G$20)-$S384))/3)*$T$29)+(((PI()*((($C$19+$G$20)-$S384)*($O$20/($O$19/2)))^2*(((($C$19+$G$20)-$S384)*($O$20/($O$19/2)))*$AZ$7))/3)*$T$29),(((PI()*((($C$19+$G$20)-$S384)*($O$20/($O$19/2)))^2*((($O$20+$G$20)-$S384)/3))*$T$29)-((PI()*((($C$19+$G$20)-$S384)*($O$20/($O$19/2)))^2*(((($C$19+$G$20)-$S384)*($O$20/($O$19/2)))*$AZ$7)/3)*$T$29))),IF('Silo Levels'!$L$14="Pumping",(($D$18*$T$29)+((PI()*(($C$21/2)^2)*($G$20-$S384))*$T$29))+((($D$18+$H$18)/3)*$BF$7)+(((PI()*($C$21/2)^2*(($C$21/2)*$AZ$7))/3)*$T$29),(($D$18*$T$29)+((PI()*(($C$21/2)^2)*($G$20-$S384))*$T$29))+((($D$18+$H$18)/3)*$BF$7)-(((PI()*($C$21/2)^2*(($C$21/2)*$AZ$7))/3)*$T$29)))</f>
        <v>66812.717615405913</v>
      </c>
      <c r="U384" s="73">
        <v>35.299999999999997</v>
      </c>
      <c r="V384" s="95">
        <f t="shared" si="57"/>
        <v>68984.173683144283</v>
      </c>
      <c r="W384" s="62">
        <v>35.299999999999997</v>
      </c>
      <c r="X384" s="96">
        <f>IF($W384&gt;$G$20,IF('Silo Levels'!$L$15="Pumping",((PI()*((($C$19+$G$20)-$W384)*($O$20/($O$19/2)))^2*((($O$20+$G$20)-$W384))/3)*$X$29)+(((PI()*((($C$19+$G$20)-$W384)*($O$20/($O$19/2)))^2*(((($C$19+$G$20)-$W384)*($O$20/($O$19/2)))*$AZ$8))/3)*$X$29),(((PI()*((($C$19+$G$20)-$W384)*($O$20/($O$19/2)))^2*((($O$20+$G$20)-$W384)/3))*$X$29)-((PI()*((($C$19+$G$20)-$W384)*($O$20/($O$19/2)))^2*(((($C$19+$G$20)-$W384)*($O$20/($O$19/2)))*$AZ$8)/3)*$X$29))),IF('Silo Levels'!$L$15="Pumping",(($D$18*$X$29)+((PI()*(($C$21/2)^2)*($G$20-$W384))*$X$29))+((($D$18+$H$18)/3)*$BF$8)+(((PI()*($C$21/2)^2*(($C$21/2)*$AZ$8))/3)*$X$29),(($D$18*$X$29)+((PI()*(($C$21/2)^2)*($G$20-$W384))*$X$29))+((($D$18+$H$18)/3)*$BF$8)-(((PI()*($C$21/2)^2*(($C$21/2)*$AZ$8))/3)*$X$29)))</f>
        <v>65112.745900274786</v>
      </c>
      <c r="Y384" s="73">
        <v>35.299999999999997</v>
      </c>
      <c r="Z384" s="95">
        <f t="shared" si="58"/>
        <v>67908.900885265743</v>
      </c>
      <c r="AA384" s="62">
        <v>35.299999999999997</v>
      </c>
      <c r="AB384" s="96">
        <f>IF($AA384&gt;$G$20,IF('Silo Levels'!$L$16="Pumping",((PI()*((($C$19+$G$20)-$AA384)*($O$20/($O$19/2)))^2*((($O$20+$G$20)-$AA384))/3)*$AB$29)+(((PI()*((($C$19+$G$20)-$AA384)*($O$20/($O$19/2)))^2*(((($C$19+$G$20)-$AA384)*($O$20/($O$19/2)))*$AZ$9))/3)*$AB$29),(((PI()*((($C$19+$G$20)-$AA384)*($O$20/($O$19/2)))^2*((($O$20+$G$20)-$AA384)/3))*$AB$29)-((PI()*((($C$19+$G$20)-$AA384)*($O$20/($O$19/2)))^2*(((($C$19+$G$20)-$AA384)*($O$20/($O$19/2)))*$AZ$9)/3)*$AB$29))),IF('Silo Levels'!$L$16="Pumping",(($D$18*$AB$29)+((PI()*(($C$21/2)^2)*($G$20-$AA384))*$AB$29))+((($D$18+$H$18)/3)*$BF$9)+(((PI()*($C$21/2)^2*(($C$21/2)*$AZ$9))/3)*$AB$29),(($D$18*$AB$29)+((PI()*(($C$21/2)^2)*($G$20-$AA384))*$AB$29))+((($D$18+$H$18)/3)*$BF$9)-(((PI()*($C$21/2)^2*(($C$21/2)*$AZ$9))/3)*$AB$29)))</f>
        <v>64098.695160714531</v>
      </c>
      <c r="AC384" s="73">
        <v>35.299999999999997</v>
      </c>
      <c r="AD384" s="95">
        <f t="shared" si="60"/>
        <v>67521.252264165843</v>
      </c>
      <c r="AE384" s="62">
        <v>35.299999999999997</v>
      </c>
      <c r="AF384" s="96">
        <f>IF($AE384&gt;$G$20,IF('Silo Levels'!$L$17="Pumping",((PI()*((($C$19+$G$20)-$AE384)*($O$20/($O$19/2)))^2*((($O$20+$G$20)-$AE384))/3)*$AF$29)+(((PI()*((($C$19+$G$20)-$AE384)*($O$20/($O$19/2)))^2*(((($C$19+$G$20)-$AE384)*($O$20/($O$19/2)))*$AZ$10))/3)*$AF$29),(((PI()*((($C$19+$G$20)-$AE384)*($O$20/($O$19/2)))^2*((($O$20+$G$20)-$AE384)/3))*$AF$29)-((PI()*((($C$19+$G$20)-$AE384)*($O$20/($O$19/2)))^2*(((($C$19+$G$20)-$AE384)*($O$20/($O$19/2)))*$AZ$10)/3)*$AF$29))),IF('Silo Levels'!$L$17="Pumping",(($D$18*$AF$29)+((PI()*(($C$21/2)^2)*($G$20-$AE384))*$AF$29))+((($D$18+$H$18)/3)*$BF$10)+(((PI()*($C$21/2)^2*(($C$21/2)*$AZ$10))/3)*$AF$29),(($D$18*$AF$29)+((PI()*(($C$21/2)^2)*($G$20-$AE384))*$AF$29))+((($D$18+$H$18)/3)*$BF$10)-(((PI()*($C$21/2)^2*(($C$21/2)*$AZ$10))/3)*$AF$29)))</f>
        <v>63733.117819139981</v>
      </c>
      <c r="AG384" s="73">
        <v>35.299999999999997</v>
      </c>
      <c r="AH384" s="95">
        <f t="shared" si="59"/>
        <v>67824.373041922459</v>
      </c>
      <c r="AI384" s="62">
        <v>35.299999999999997</v>
      </c>
      <c r="AJ384" s="96">
        <f>IF($AI384&gt;$G$20,IF('Silo Levels'!$L$18="Pumping",((PI()*((($C$19+$G$20)-$AI384)*($O$20/($O$19/2)))^2*((($O$20+$G$20)-$AI384))/3)*$AJ$29)+(((PI()*((($C$19+$G$20)-$AI384)*($O$20/($O$19/2)))^2*(((($C$19+$G$20)-$AI384)*($O$20/($O$19/2)))*$AZ$11))/3)*$AJ$29),(((PI()*((($C$19+$G$20)-$AI384)*($O$20/($O$19/2)))^2*((($O$20+$G$20)-$AI384)/3))*$AJ$29)-((PI()*((($C$19+$G$20)-$AI384)*($O$20/($O$19/2)))^2*(((($C$19+$G$20)-$AI384)*($O$20/($O$19/2)))*$AZ$11)/3)*$AJ$29))),IF('Silo Levels'!$L$18="Pumping",(($D$18*$AJ$29)+((PI()*(($C$21/2)^2)*($G$20-$AI384))*$AJ$29))+((($D$18+$H$18)/3)*$BF$11)+(((PI()*($C$21/2)^2*(($C$21/2)*$AZ$11))/3)*$AJ$29),(($D$18*$AJ$29)+((PI()*(($C$21/2)^2)*($G$20-$AI384))*$AJ$29))+((($D$18+$H$18)/3)*$BF$11)-(((PI()*($C$21/2)^2*(($C$21/2)*$AZ$11))/3)*$AJ$29)))</f>
        <v>64018.980020310344</v>
      </c>
    </row>
    <row r="385" spans="1:36" x14ac:dyDescent="0.3">
      <c r="A385" s="48">
        <v>35.4</v>
      </c>
      <c r="B385" s="92">
        <f t="shared" si="52"/>
        <v>920.48856453533119</v>
      </c>
      <c r="C385" s="66">
        <v>35.4</v>
      </c>
      <c r="D385" s="67">
        <f>IF($C385&gt;$G$6,IF('Silo Levels'!$L$10="Pumping",((PI()*((($C$5+$G$6)-$C385)*($O$6/($O$5/2)))^2*((($O$6+$G$6)-$C385))/3)*$D$29)+(((PI()*((($C$5+$G$6)-$C385)*($O$6/($O$5/2)))^2*(((($C$5+$G$6)-$C385)*($O$6/($O$5/2)))*$AZ$3))/3)*$D$29),(((PI()*((($C$5+$G$6)-$C385)*($O$6/($O$5/2)))^2*((($O$6+$G$6)-$C385)/3))*$D$29)-((PI()*((($C$5+$G$6)-$C385)*($O$6/($O$5/2)))^2*(((($C$5+$G$6)-$C385)*($O$6/($O$5/2)))*$AZ$3)/3)*$D$29))),IF('Silo Levels'!$L$10="Pumping",(($D$4*$D$29)+((PI()*(($C$7/2)^2)*(G$6-$C385))*$D$29))+((($D$4+$H$4)/3)*$BG$3)+(((PI()*($C$7/2)^2*(($C$7/2)*$AZ$3))/3)*$D$29),(($D$4*$D$29)+((PI()*(($C$7/2)^2)*($G$6-$C385))*$D$29))+((($D$4+$H$4)/3)*$BG$3)-(((PI()*($C$7/2)^2*(($C$7/2)*$AZ$3))/3)*$D$29)))</f>
        <v>642.56793817062635</v>
      </c>
      <c r="E385" s="73">
        <v>35.4</v>
      </c>
      <c r="F385" s="92">
        <f t="shared" si="53"/>
        <v>802.47721010772466</v>
      </c>
      <c r="G385" s="66">
        <v>35.4</v>
      </c>
      <c r="H385" s="67">
        <f>IF($G385&gt;$G$6,IF('Silo Levels'!$L$11="Pumping",((PI()*((($C$5+$G$6)-$G385)*($O$6/($O$5/2)))^2*((($O$6+$G$6)-$G385))/3)*$H$29)+(((PI()*((($C$5+$G$6)-$G385)*($O$6/($O$5/2)))^2*(((($C$5+$G$6)-$G385)*($O$6/($O$5/2)))*$AZ$4))/3)*$H$29),(((PI()*((($C$5+$G$6)-$G385)*($O$6/($O$5/2)))^2*((($O$6+$G$6)-$G385)/3))*$H$29)-((PI()*((($C$5+$G$6)-$G385)*($O$6/($O$5/2)))^2*(((($C$5+$G$6)-$G385)*($O$6/($O$5/2)))*$AZ$4)/3)*$H$29))),IF('Silo Levels'!$L$11="Pumping",(($D$4*$H$29)+((PI()*(($C$7/2)^2)*(G$6-$G385))*$H$29))+((($D$4+$H$4)/3)*$BG$4)+(((PI()*($C$7/2)^2*(($C$7/2)*$AZ$4))/3)*$H$29),(($D$4*$H$29)+((PI()*(($C$7/2)^2)*($G$6-$G385))*$H$29))+((($D$4+$H$4)/3)*$BG$4)-(((PI()*($C$7/2)^2*(($C$7/2)*$AZ$4))/3)*$H$29)))</f>
        <v>560.18743327695631</v>
      </c>
      <c r="I385" s="73">
        <v>35.4</v>
      </c>
      <c r="J385" s="95">
        <f t="shared" si="54"/>
        <v>119480.42812516267</v>
      </c>
      <c r="K385" s="62">
        <v>35.4</v>
      </c>
      <c r="L385" s="96">
        <f>IF($K385&gt;$G$13,IF('Silo Levels'!$L$12="Pumping",((PI()*((($C$12+$G$13)-$K385)*($O$13/($O$12/2)))^2*((($O$13+$G$13)-$K385))/3)*$L$29)+(((PI()*((($C$12+$G$13)-$K385)*($O$13/($O$12/2)))^2*(((($C$12+$G$13)-$K385)*($O$13/($O$12/2)))*$AZ$5))/3)*$L$29),(((PI()*((($C$12+$G$13)-$K385)*($O$13/($O$12/2)))^2*((($O$13+$G$13)-$K385)/3))*$L$29)-((PI()*((($C$12+$G$13)-$K385)*($O$13/($O$12/2)))^2*(((($C$12+$G$13)-$K385)*($O$13/($O$12/2)))*$AZ$5)/3)*$L$29))),IF('Silo Levels'!$L$12="Pumping",(($D$11*$L$29)+((PI()*(($C$14/2)^2)*($G$13-$K385))*$L$29))+((($D$11+$H$11)/3)*$BF$5)+(((PI()*($C$14/2)^2*(($C$14/2)*$AZ$5))/3)*$L$29),(($D$11*$L$29)+((PI()*(($C$14/2)^2)*($G$13-$K385))*$L$29))+((($D$11+$H$11)/3)*$BF$5)-(((PI()*($C$14/2)^2*(($C$14/2)*$AZ$5))/3)*$L$29)))</f>
        <v>105282.42144556322</v>
      </c>
      <c r="M385" s="73">
        <v>35.4</v>
      </c>
      <c r="N385" s="95">
        <f t="shared" si="55"/>
        <v>72328.838990324293</v>
      </c>
      <c r="O385" s="62">
        <v>35.4</v>
      </c>
      <c r="P385" s="96">
        <f>IF($O385&gt;$G$20,IF('Silo Levels'!$L$13="Pumping",((PI()*((($C$19+$G$20)-$O385)*($O$20/($O$19/2)))^2*((($O$20+$G$20)-$O385))/3)*$P$29)+(((PI()*((($C$19+$G$20)-$O385)*($O$20/($O$19/2)))^2*(((($C$19+$G$20)-$O385)*($O$20/($O$19/2)))*$AZ$6))/3)*$P$29),(((PI()*((($C$19+$G$20)-$O385)*($O$20/($O$19/2)))^2*((($O$20+$G$20)-$O385)/3))*$P$29)-((PI()*((($C$19+$G$20)-$O385)*($O$20/($O$19/2)))^2*(((($C$19+$G$20)-$O385)*($O$20/($O$19/2)))*$AZ$6)/3)*$P$29))),IF('Silo Levels'!$L$13="Pumping",(($D$18*$P$29)+((PI()*(($C$21/2)^2)*($G$20-$O385))*$P$29))+((($D$18+$H$18)/3)*$BF$6)+(((PI()*($C$21/2)^2*(($C$21/2)*$AZ$6))/3)*$P$29),(($D$18*$P$29)+((PI()*(($C$21/2)^2)*($G$20-$O385))*$P$29))+((($D$18+$H$18)/3)*$BF$6)-(((PI()*($C$21/2)^2*(($C$21/2)*$AZ$6))/3)*$P$29)))</f>
        <v>68243.637658299529</v>
      </c>
      <c r="Q385" s="73">
        <v>35.4</v>
      </c>
      <c r="R385" s="95">
        <f t="shared" si="56"/>
        <v>70387.988249013826</v>
      </c>
      <c r="S385" s="62">
        <v>35.4</v>
      </c>
      <c r="T385" s="96">
        <f>IF($S385&gt;$G$20,IF('Silo Levels'!$L$14="Pumping",((PI()*((($C$19+$G$20)-$S385)*($O$20/($O$19/2)))^2*((($O$20+$G$20)-$S385))/3)*$T$29)+(((PI()*((($C$19+$G$20)-$S385)*($O$20/($O$19/2)))^2*(((($C$19+$G$20)-$S385)*($O$20/($O$19/2)))*$AZ$7))/3)*$T$29),(((PI()*((($C$19+$G$20)-$S385)*($O$20/($O$19/2)))^2*((($O$20+$G$20)-$S385)/3))*$T$29)-((PI()*((($C$19+$G$20)-$S385)*($O$20/($O$19/2)))^2*(((($C$19+$G$20)-$S385)*($O$20/($O$19/2)))*$AZ$7)/3)*$T$29))),IF('Silo Levels'!$L$14="Pumping",(($D$18*$T$29)+((PI()*(($C$21/2)^2)*($G$20-$S385))*$T$29))+((($D$18+$H$18)/3)*$BF$7)+(((PI()*($C$21/2)^2*(($C$21/2)*$AZ$7))/3)*$T$29),(($D$18*$T$29)+((PI()*(($C$21/2)^2)*($G$20-$S385))*$T$29))+((($D$18+$H$18)/3)*$BF$7)-(((PI()*($C$21/2)^2*(($C$21/2)*$AZ$7))/3)*$T$29)))</f>
        <v>66413.926777884961</v>
      </c>
      <c r="U385" s="73">
        <v>35.4</v>
      </c>
      <c r="V385" s="95">
        <f t="shared" si="57"/>
        <v>68595.681975316242</v>
      </c>
      <c r="W385" s="62">
        <v>35.4</v>
      </c>
      <c r="X385" s="96">
        <f>IF($W385&gt;$G$20,IF('Silo Levels'!$L$15="Pumping",((PI()*((($C$19+$G$20)-$W385)*($O$20/($O$19/2)))^2*((($O$20+$G$20)-$W385))/3)*$X$29)+(((PI()*((($C$19+$G$20)-$W385)*($O$20/($O$19/2)))^2*(((($C$19+$G$20)-$W385)*($O$20/($O$19/2)))*$AZ$8))/3)*$X$29),(((PI()*((($C$19+$G$20)-$W385)*($O$20/($O$19/2)))^2*((($O$20+$G$20)-$W385)/3))*$X$29)-((PI()*((($C$19+$G$20)-$W385)*($O$20/($O$19/2)))^2*(((($C$19+$G$20)-$W385)*($O$20/($O$19/2)))*$AZ$8)/3)*$X$29))),IF('Silo Levels'!$L$15="Pumping",(($D$18*$X$29)+((PI()*(($C$21/2)^2)*($G$20-$W385))*$X$29))+((($D$18+$H$18)/3)*$BF$8)+(((PI()*($C$21/2)^2*(($C$21/2)*$AZ$8))/3)*$X$29),(($D$18*$X$29)+((PI()*(($C$21/2)^2)*($G$20-$W385))*$X$29))+((($D$18+$H$18)/3)*$BF$8)-(((PI()*($C$21/2)^2*(($C$21/2)*$AZ$8))/3)*$X$29)))</f>
        <v>64724.254192446744</v>
      </c>
      <c r="Y385" s="73">
        <v>35.4</v>
      </c>
      <c r="Z385" s="95">
        <f t="shared" si="58"/>
        <v>67526.552714997189</v>
      </c>
      <c r="AA385" s="62">
        <v>35.4</v>
      </c>
      <c r="AB385" s="96">
        <f>IF($AA385&gt;$G$20,IF('Silo Levels'!$L$16="Pumping",((PI()*((($C$19+$G$20)-$AA385)*($O$20/($O$19/2)))^2*((($O$20+$G$20)-$AA385))/3)*$AB$29)+(((PI()*((($C$19+$G$20)-$AA385)*($O$20/($O$19/2)))^2*(((($C$19+$G$20)-$AA385)*($O$20/($O$19/2)))*$AZ$9))/3)*$AB$29),(((PI()*((($C$19+$G$20)-$AA385)*($O$20/($O$19/2)))^2*((($O$20+$G$20)-$AA385)/3))*$AB$29)-((PI()*((($C$19+$G$20)-$AA385)*($O$20/($O$19/2)))^2*(((($C$19+$G$20)-$AA385)*($O$20/($O$19/2)))*$AZ$9)/3)*$AB$29))),IF('Silo Levels'!$L$16="Pumping",(($D$18*$AB$29)+((PI()*(($C$21/2)^2)*($G$20-$AA385))*$AB$29))+((($D$18+$H$18)/3)*$BF$9)+(((PI()*($C$21/2)^2*(($C$21/2)*$AZ$9))/3)*$AB$29),(($D$18*$AB$29)+((PI()*(($C$21/2)^2)*($G$20-$AA385))*$AB$29))+((($D$18+$H$18)/3)*$BF$9)-(((PI()*($C$21/2)^2*(($C$21/2)*$AZ$9))/3)*$AB$29)))</f>
        <v>63716.346990445978</v>
      </c>
      <c r="AC385" s="73">
        <v>35.4</v>
      </c>
      <c r="AD385" s="95">
        <f t="shared" si="60"/>
        <v>67141.118912191101</v>
      </c>
      <c r="AE385" s="62">
        <v>35.4</v>
      </c>
      <c r="AF385" s="96">
        <f>IF($AE385&gt;$G$20,IF('Silo Levels'!$L$17="Pumping",((PI()*((($C$19+$G$20)-$AE385)*($O$20/($O$19/2)))^2*((($O$20+$G$20)-$AE385))/3)*$AF$29)+(((PI()*((($C$19+$G$20)-$AE385)*($O$20/($O$19/2)))^2*(((($C$19+$G$20)-$AE385)*($O$20/($O$19/2)))*$AZ$10))/3)*$AF$29),(((PI()*((($C$19+$G$20)-$AE385)*($O$20/($O$19/2)))^2*((($O$20+$G$20)-$AE385)/3))*$AF$29)-((PI()*((($C$19+$G$20)-$AE385)*($O$20/($O$19/2)))^2*(((($C$19+$G$20)-$AE385)*($O$20/($O$19/2)))*$AZ$10)/3)*$AF$29))),IF('Silo Levels'!$L$17="Pumping",(($D$18*$AF$29)+((PI()*(($C$21/2)^2)*($G$20-$AE385))*$AF$29))+((($D$18+$H$18)/3)*$BF$10)+(((PI()*($C$21/2)^2*(($C$21/2)*$AZ$10))/3)*$AF$29),(($D$18*$AF$29)+((PI()*(($C$21/2)^2)*($G$20-$AE385))*$AF$29))+((($D$18+$H$18)/3)*$BF$10)-(((PI()*($C$21/2)^2*(($C$21/2)*$AZ$10))/3)*$AF$29)))</f>
        <v>63352.984467165239</v>
      </c>
      <c r="AG385" s="73">
        <v>35.4</v>
      </c>
      <c r="AH385" s="95">
        <f t="shared" si="59"/>
        <v>67442.507818847778</v>
      </c>
      <c r="AI385" s="62">
        <v>35.4</v>
      </c>
      <c r="AJ385" s="96">
        <f>IF($AI385&gt;$G$20,IF('Silo Levels'!$L$18="Pumping",((PI()*((($C$19+$G$20)-$AI385)*($O$20/($O$19/2)))^2*((($O$20+$G$20)-$AI385))/3)*$AJ$29)+(((PI()*((($C$19+$G$20)-$AI385)*($O$20/($O$19/2)))^2*(((($C$19+$G$20)-$AI385)*($O$20/($O$19/2)))*$AZ$11))/3)*$AJ$29),(((PI()*((($C$19+$G$20)-$AI385)*($O$20/($O$19/2)))^2*((($O$20+$G$20)-$AI385)/3))*$AJ$29)-((PI()*((($C$19+$G$20)-$AI385)*($O$20/($O$19/2)))^2*(((($C$19+$G$20)-$AI385)*($O$20/($O$19/2)))*$AZ$11)/3)*$AJ$29))),IF('Silo Levels'!$L$18="Pumping",(($D$18*$AJ$29)+((PI()*(($C$21/2)^2)*($G$20-$AI385))*$AJ$29))+((($D$18+$H$18)/3)*$BF$11)+(((PI()*($C$21/2)^2*(($C$21/2)*$AZ$11))/3)*$AJ$29),(($D$18*$AJ$29)+((PI()*(($C$21/2)^2)*($G$20-$AI385))*$AJ$29))+((($D$18+$H$18)/3)*$BF$11)-(((PI()*($C$21/2)^2*(($C$21/2)*$AZ$11))/3)*$AJ$29)))</f>
        <v>63637.114797235663</v>
      </c>
    </row>
    <row r="386" spans="1:36" x14ac:dyDescent="0.3">
      <c r="A386" s="48">
        <v>35.5</v>
      </c>
      <c r="B386" s="92">
        <f t="shared" si="52"/>
        <v>823.74110129732935</v>
      </c>
      <c r="C386" s="66">
        <v>35.5</v>
      </c>
      <c r="D386" s="67">
        <f>IF($C386&gt;$G$6,IF('Silo Levels'!$L$10="Pumping",((PI()*((($C$5+$G$6)-$C386)*($O$6/($O$5/2)))^2*((($O$6+$G$6)-$C386))/3)*$D$29)+(((PI()*((($C$5+$G$6)-$C386)*($O$6/($O$5/2)))^2*(((($C$5+$G$6)-$C386)*($O$6/($O$5/2)))*$AZ$3))/3)*$D$29),(((PI()*((($C$5+$G$6)-$C386)*($O$6/($O$5/2)))^2*((($O$6+$G$6)-$C386)/3))*$D$29)-((PI()*((($C$5+$G$6)-$C386)*($O$6/($O$5/2)))^2*(((($C$5+$G$6)-$C386)*($O$6/($O$5/2)))*$AZ$3)/3)*$D$29))),IF('Silo Levels'!$L$10="Pumping",(($D$4*$D$29)+((PI()*(($C$7/2)^2)*(G$6-$C386))*$D$29))+((($D$4+$H$4)/3)*$BG$3)+(((PI()*($C$7/2)^2*(($C$7/2)*$AZ$3))/3)*$D$29),(($D$4*$D$29)+((PI()*(($C$7/2)^2)*($G$6-$C386))*$D$29))+((($D$4+$H$4)/3)*$BG$3)-(((PI()*($C$7/2)^2*(($C$7/2)*$AZ$3))/3)*$D$29)))</f>
        <v>576.67067645956729</v>
      </c>
      <c r="E386" s="73">
        <v>35.5</v>
      </c>
      <c r="F386" s="92">
        <f t="shared" si="53"/>
        <v>718.13326779767169</v>
      </c>
      <c r="G386" s="66">
        <v>35.5</v>
      </c>
      <c r="H386" s="67">
        <f>IF($G386&gt;$G$6,IF('Silo Levels'!$L$11="Pumping",((PI()*((($C$5+$G$6)-$G386)*($O$6/($O$5/2)))^2*((($O$6+$G$6)-$G386))/3)*$H$29)+(((PI()*((($C$5+$G$6)-$G386)*($O$6/($O$5/2)))^2*(((($C$5+$G$6)-$G386)*($O$6/($O$5/2)))*$AZ$4))/3)*$H$29),(((PI()*((($C$5+$G$6)-$G386)*($O$6/($O$5/2)))^2*((($O$6+$G$6)-$G386)/3))*$H$29)-((PI()*((($C$5+$G$6)-$G386)*($O$6/($O$5/2)))^2*(((($C$5+$G$6)-$G386)*($O$6/($O$5/2)))*$AZ$4)/3)*$H$29))),IF('Silo Levels'!$L$11="Pumping",(($D$4*$H$29)+((PI()*(($C$7/2)^2)*(G$6-$G386))*$H$29))+((($D$4+$H$4)/3)*$BG$4)+(((PI()*($C$7/2)^2*(($C$7/2)*$AZ$4))/3)*$H$29),(($D$4*$H$29)+((PI()*(($C$7/2)^2)*($G$6-$G386))*$H$29))+((($D$4+$H$4)/3)*$BG$4)-(((PI()*($C$7/2)^2*(($C$7/2)*$AZ$4))/3)*$H$29)))</f>
        <v>502.73853845193037</v>
      </c>
      <c r="I386" s="73">
        <v>35.5</v>
      </c>
      <c r="J386" s="95">
        <f t="shared" si="54"/>
        <v>118561.46329153163</v>
      </c>
      <c r="K386" s="62">
        <v>35.5</v>
      </c>
      <c r="L386" s="96">
        <f>IF($K386&gt;$G$13,IF('Silo Levels'!$L$12="Pumping",((PI()*((($C$12+$G$13)-$K386)*($O$13/($O$12/2)))^2*((($O$13+$G$13)-$K386))/3)*$L$29)+(((PI()*((($C$12+$G$13)-$K386)*($O$13/($O$12/2)))^2*(((($C$12+$G$13)-$K386)*($O$13/($O$12/2)))*$AZ$5))/3)*$L$29),(((PI()*((($C$12+$G$13)-$K386)*($O$13/($O$12/2)))^2*((($O$13+$G$13)-$K386)/3))*$L$29)-((PI()*((($C$12+$G$13)-$K386)*($O$13/($O$12/2)))^2*(((($C$12+$G$13)-$K386)*($O$13/($O$12/2)))*$AZ$5)/3)*$L$29))),IF('Silo Levels'!$L$12="Pumping",(($D$11*$L$29)+((PI()*(($C$14/2)^2)*($G$13-$K386))*$L$29))+((($D$11+$H$11)/3)*$BF$5)+(((PI()*($C$14/2)^2*(($C$14/2)*$AZ$5))/3)*$L$29),(($D$11*$L$29)+((PI()*(($C$14/2)^2)*($G$13-$K386))*$L$29))+((($D$11+$H$11)/3)*$BF$5)-(((PI()*($C$14/2)^2*(($C$14/2)*$AZ$5))/3)*$L$29)))</f>
        <v>104363.45661193218</v>
      </c>
      <c r="M386" s="73">
        <v>35.5</v>
      </c>
      <c r="N386" s="95">
        <f t="shared" si="55"/>
        <v>71918.895442023553</v>
      </c>
      <c r="O386" s="62">
        <v>35.5</v>
      </c>
      <c r="P386" s="96">
        <f>IF($O386&gt;$G$20,IF('Silo Levels'!$L$13="Pumping",((PI()*((($C$19+$G$20)-$O386)*($O$20/($O$19/2)))^2*((($O$20+$G$20)-$O386))/3)*$P$29)+(((PI()*((($C$19+$G$20)-$O386)*($O$20/($O$19/2)))^2*(((($C$19+$G$20)-$O386)*($O$20/($O$19/2)))*$AZ$6))/3)*$P$29),(((PI()*((($C$19+$G$20)-$O386)*($O$20/($O$19/2)))^2*((($O$20+$G$20)-$O386)/3))*$P$29)-((PI()*((($C$19+$G$20)-$O386)*($O$20/($O$19/2)))^2*(((($C$19+$G$20)-$O386)*($O$20/($O$19/2)))*$AZ$6)/3)*$P$29))),IF('Silo Levels'!$L$13="Pumping",(($D$18*$P$29)+((PI()*(($C$21/2)^2)*($G$20-$O386))*$P$29))+((($D$18+$H$18)/3)*$BF$6)+(((PI()*($C$21/2)^2*(($C$21/2)*$AZ$6))/3)*$P$29),(($D$18*$P$29)+((PI()*(($C$21/2)^2)*($G$20-$O386))*$P$29))+((($D$18+$H$18)/3)*$BF$6)-(((PI()*($C$21/2)^2*(($C$21/2)*$AZ$6))/3)*$P$29)))</f>
        <v>67833.694109998789</v>
      </c>
      <c r="Q386" s="73">
        <v>35.5</v>
      </c>
      <c r="R386" s="95">
        <f t="shared" si="56"/>
        <v>69989.197411492874</v>
      </c>
      <c r="S386" s="62">
        <v>35.5</v>
      </c>
      <c r="T386" s="96">
        <f>IF($S386&gt;$G$20,IF('Silo Levels'!$L$14="Pumping",((PI()*((($C$19+$G$20)-$S386)*($O$20/($O$19/2)))^2*((($O$20+$G$20)-$S386))/3)*$T$29)+(((PI()*((($C$19+$G$20)-$S386)*($O$20/($O$19/2)))^2*(((($C$19+$G$20)-$S386)*($O$20/($O$19/2)))*$AZ$7))/3)*$T$29),(((PI()*((($C$19+$G$20)-$S386)*($O$20/($O$19/2)))^2*((($O$20+$G$20)-$S386)/3))*$T$29)-((PI()*((($C$19+$G$20)-$S386)*($O$20/($O$19/2)))^2*(((($C$19+$G$20)-$S386)*($O$20/($O$19/2)))*$AZ$7)/3)*$T$29))),IF('Silo Levels'!$L$14="Pumping",(($D$18*$T$29)+((PI()*(($C$21/2)^2)*($G$20-$S386))*$T$29))+((($D$18+$H$18)/3)*$BF$7)+(((PI()*($C$21/2)^2*(($C$21/2)*$AZ$7))/3)*$T$29),(($D$18*$T$29)+((PI()*(($C$21/2)^2)*($G$20-$S386))*$T$29))+((($D$18+$H$18)/3)*$BF$7)-(((PI()*($C$21/2)^2*(($C$21/2)*$AZ$7))/3)*$T$29)))</f>
        <v>66015.135940364009</v>
      </c>
      <c r="U386" s="73">
        <v>35.5</v>
      </c>
      <c r="V386" s="95">
        <f t="shared" si="57"/>
        <v>68207.190267488229</v>
      </c>
      <c r="W386" s="62">
        <v>35.5</v>
      </c>
      <c r="X386" s="96">
        <f>IF($W386&gt;$G$20,IF('Silo Levels'!$L$15="Pumping",((PI()*((($C$19+$G$20)-$W386)*($O$20/($O$19/2)))^2*((($O$20+$G$20)-$W386))/3)*$X$29)+(((PI()*((($C$19+$G$20)-$W386)*($O$20/($O$19/2)))^2*(((($C$19+$G$20)-$W386)*($O$20/($O$19/2)))*$AZ$8))/3)*$X$29),(((PI()*((($C$19+$G$20)-$W386)*($O$20/($O$19/2)))^2*((($O$20+$G$20)-$W386)/3))*$X$29)-((PI()*((($C$19+$G$20)-$W386)*($O$20/($O$19/2)))^2*(((($C$19+$G$20)-$W386)*($O$20/($O$19/2)))*$AZ$8)/3)*$X$29))),IF('Silo Levels'!$L$15="Pumping",(($D$18*$X$29)+((PI()*(($C$21/2)^2)*($G$20-$W386))*$X$29))+((($D$18+$H$18)/3)*$BF$8)+(((PI()*($C$21/2)^2*(($C$21/2)*$AZ$8))/3)*$X$29),(($D$18*$X$29)+((PI()*(($C$21/2)^2)*($G$20-$W386))*$X$29))+((($D$18+$H$18)/3)*$BF$8)-(((PI()*($C$21/2)^2*(($C$21/2)*$AZ$8))/3)*$X$29)))</f>
        <v>64335.762484618732</v>
      </c>
      <c r="Y386" s="73">
        <v>35.5</v>
      </c>
      <c r="Z386" s="95">
        <f t="shared" si="58"/>
        <v>67144.204544728622</v>
      </c>
      <c r="AA386" s="62">
        <v>35.5</v>
      </c>
      <c r="AB386" s="96">
        <f>IF($AA386&gt;$G$20,IF('Silo Levels'!$L$16="Pumping",((PI()*((($C$19+$G$20)-$AA386)*($O$20/($O$19/2)))^2*((($O$20+$G$20)-$AA386))/3)*$AB$29)+(((PI()*((($C$19+$G$20)-$AA386)*($O$20/($O$19/2)))^2*(((($C$19+$G$20)-$AA386)*($O$20/($O$19/2)))*$AZ$9))/3)*$AB$29),(((PI()*((($C$19+$G$20)-$AA386)*($O$20/($O$19/2)))^2*((($O$20+$G$20)-$AA386)/3))*$AB$29)-((PI()*((($C$19+$G$20)-$AA386)*($O$20/($O$19/2)))^2*(((($C$19+$G$20)-$AA386)*($O$20/($O$19/2)))*$AZ$9)/3)*$AB$29))),IF('Silo Levels'!$L$16="Pumping",(($D$18*$AB$29)+((PI()*(($C$21/2)^2)*($G$20-$AA386))*$AB$29))+((($D$18+$H$18)/3)*$BF$9)+(((PI()*($C$21/2)^2*(($C$21/2)*$AZ$9))/3)*$AB$29),(($D$18*$AB$29)+((PI()*(($C$21/2)^2)*($G$20-$AA386))*$AB$29))+((($D$18+$H$18)/3)*$BF$9)-(((PI()*($C$21/2)^2*(($C$21/2)*$AZ$9))/3)*$AB$29)))</f>
        <v>63333.99882017741</v>
      </c>
      <c r="AC386" s="73">
        <v>35.5</v>
      </c>
      <c r="AD386" s="95">
        <f t="shared" si="60"/>
        <v>66760.985560216388</v>
      </c>
      <c r="AE386" s="62">
        <v>35.5</v>
      </c>
      <c r="AF386" s="96">
        <f>IF($AE386&gt;$G$20,IF('Silo Levels'!$L$17="Pumping",((PI()*((($C$19+$G$20)-$AE386)*($O$20/($O$19/2)))^2*((($O$20+$G$20)-$AE386))/3)*$AF$29)+(((PI()*((($C$19+$G$20)-$AE386)*($O$20/($O$19/2)))^2*(((($C$19+$G$20)-$AE386)*($O$20/($O$19/2)))*$AZ$10))/3)*$AF$29),(((PI()*((($C$19+$G$20)-$AE386)*($O$20/($O$19/2)))^2*((($O$20+$G$20)-$AE386)/3))*$AF$29)-((PI()*((($C$19+$G$20)-$AE386)*($O$20/($O$19/2)))^2*(((($C$19+$G$20)-$AE386)*($O$20/($O$19/2)))*$AZ$10)/3)*$AF$29))),IF('Silo Levels'!$L$17="Pumping",(($D$18*$AF$29)+((PI()*(($C$21/2)^2)*($G$20-$AE386))*$AF$29))+((($D$18+$H$18)/3)*$BF$10)+(((PI()*($C$21/2)^2*(($C$21/2)*$AZ$10))/3)*$AF$29),(($D$18*$AF$29)+((PI()*(($C$21/2)^2)*($G$20-$AE386))*$AF$29))+((($D$18+$H$18)/3)*$BF$10)-(((PI()*($C$21/2)^2*(($C$21/2)*$AZ$10))/3)*$AF$29)))</f>
        <v>62972.851115190526</v>
      </c>
      <c r="AG386" s="73">
        <v>35.5</v>
      </c>
      <c r="AH386" s="95">
        <f t="shared" si="59"/>
        <v>67060.642595773126</v>
      </c>
      <c r="AI386" s="62">
        <v>35.5</v>
      </c>
      <c r="AJ386" s="96">
        <f>IF($AI386&gt;$G$20,IF('Silo Levels'!$L$18="Pumping",((PI()*((($C$19+$G$20)-$AI386)*($O$20/($O$19/2)))^2*((($O$20+$G$20)-$AI386))/3)*$AJ$29)+(((PI()*((($C$19+$G$20)-$AI386)*($O$20/($O$19/2)))^2*(((($C$19+$G$20)-$AI386)*($O$20/($O$19/2)))*$AZ$11))/3)*$AJ$29),(((PI()*((($C$19+$G$20)-$AI386)*($O$20/($O$19/2)))^2*((($O$20+$G$20)-$AI386)/3))*$AJ$29)-((PI()*((($C$19+$G$20)-$AI386)*($O$20/($O$19/2)))^2*(((($C$19+$G$20)-$AI386)*($O$20/($O$19/2)))*$AZ$11)/3)*$AJ$29))),IF('Silo Levels'!$L$18="Pumping",(($D$18*$AJ$29)+((PI()*(($C$21/2)^2)*($G$20-$AI386))*$AJ$29))+((($D$18+$H$18)/3)*$BF$11)+(((PI()*($C$21/2)^2*(($C$21/2)*$AZ$11))/3)*$AJ$29),(($D$18*$AJ$29)+((PI()*(($C$21/2)^2)*($G$20-$AI386))*$AJ$29))+((($D$18+$H$18)/3)*$BF$11)-(((PI()*($C$21/2)^2*(($C$21/2)*$AZ$11))/3)*$AJ$29)))</f>
        <v>63255.249574161011</v>
      </c>
    </row>
    <row r="387" spans="1:36" x14ac:dyDescent="0.3">
      <c r="A387" s="48">
        <v>35.6</v>
      </c>
      <c r="B387" s="92">
        <f t="shared" si="52"/>
        <v>733.99798079237507</v>
      </c>
      <c r="C387" s="66">
        <v>35.6</v>
      </c>
      <c r="D387" s="67">
        <f>IF($C387&gt;$G$6,IF('Silo Levels'!$L$10="Pumping",((PI()*((($C$5+$G$6)-$C387)*($O$6/($O$5/2)))^2*((($O$6+$G$6)-$C387))/3)*$D$29)+(((PI()*((($C$5+$G$6)-$C387)*($O$6/($O$5/2)))^2*(((($C$5+$G$6)-$C387)*($O$6/($O$5/2)))*$AZ$3))/3)*$D$29),(((PI()*((($C$5+$G$6)-$C387)*($O$6/($O$5/2)))^2*((($O$6+$G$6)-$C387)/3))*$D$29)-((PI()*((($C$5+$G$6)-$C387)*($O$6/($O$5/2)))^2*(((($C$5+$G$6)-$C387)*($O$6/($O$5/2)))*$AZ$3)/3)*$D$29))),IF('Silo Levels'!$L$10="Pumping",(($D$4*$D$29)+((PI()*(($C$7/2)^2)*(G$6-$C387))*$D$29))+((($D$4+$H$4)/3)*$BG$3)+(((PI()*($C$7/2)^2*(($C$7/2)*$AZ$3))/3)*$D$29),(($D$4*$D$29)+((PI()*(($C$7/2)^2)*($G$6-$C387))*$D$29))+((($D$4+$H$4)/3)*$BG$3)-(((PI()*($C$7/2)^2*(($C$7/2)*$AZ$3))/3)*$D$29)))</f>
        <v>515.4058814031132</v>
      </c>
      <c r="E387" s="73">
        <v>35.6</v>
      </c>
      <c r="F387" s="92">
        <f t="shared" si="53"/>
        <v>639.89567556258339</v>
      </c>
      <c r="G387" s="66">
        <v>35.6</v>
      </c>
      <c r="H387" s="67">
        <f>IF($G387&gt;$G$6,IF('Silo Levels'!$L$11="Pumping",((PI()*((($C$5+$G$6)-$G387)*($O$6/($O$5/2)))^2*((($O$6+$G$6)-$G387))/3)*$H$29)+(((PI()*((($C$5+$G$6)-$G387)*($O$6/($O$5/2)))^2*(((($C$5+$G$6)-$G387)*($O$6/($O$5/2)))*$AZ$4))/3)*$H$29),(((PI()*((($C$5+$G$6)-$G387)*($O$6/($O$5/2)))^2*((($O$6+$G$6)-$G387)/3))*$H$29)-((PI()*((($C$5+$G$6)-$G387)*($O$6/($O$5/2)))^2*(((($C$5+$G$6)-$G387)*($O$6/($O$5/2)))*$AZ$4)/3)*$H$29))),IF('Silo Levels'!$L$11="Pumping",(($D$4*$H$29)+((PI()*(($C$7/2)^2)*(G$6-$G387))*$H$29))+((($D$4+$H$4)/3)*$BG$4)+(((PI()*($C$7/2)^2*(($C$7/2)*$AZ$4))/3)*$H$29),(($D$4*$H$29)+((PI()*(($C$7/2)^2)*($G$6-$G387))*$H$29))+((($D$4+$H$4)/3)*$BG$4)-(((PI()*($C$7/2)^2*(($C$7/2)*$AZ$4))/3)*$H$29)))</f>
        <v>449.32820430014999</v>
      </c>
      <c r="I387" s="73">
        <v>35.6</v>
      </c>
      <c r="J387" s="95">
        <f t="shared" si="54"/>
        <v>117642.49845790058</v>
      </c>
      <c r="K387" s="62">
        <v>35.6</v>
      </c>
      <c r="L387" s="96">
        <f>IF($K387&gt;$G$13,IF('Silo Levels'!$L$12="Pumping",((PI()*((($C$12+$G$13)-$K387)*($O$13/($O$12/2)))^2*((($O$13+$G$13)-$K387))/3)*$L$29)+(((PI()*((($C$12+$G$13)-$K387)*($O$13/($O$12/2)))^2*(((($C$12+$G$13)-$K387)*($O$13/($O$12/2)))*$AZ$5))/3)*$L$29),(((PI()*((($C$12+$G$13)-$K387)*($O$13/($O$12/2)))^2*((($O$13+$G$13)-$K387)/3))*$L$29)-((PI()*((($C$12+$G$13)-$K387)*($O$13/($O$12/2)))^2*(((($C$12+$G$13)-$K387)*($O$13/($O$12/2)))*$AZ$5)/3)*$L$29))),IF('Silo Levels'!$L$12="Pumping",(($D$11*$L$29)+((PI()*(($C$14/2)^2)*($G$13-$K387))*$L$29))+((($D$11+$H$11)/3)*$BF$5)+(((PI()*($C$14/2)^2*(($C$14/2)*$AZ$5))/3)*$L$29),(($D$11*$L$29)+((PI()*(($C$14/2)^2)*($G$13-$K387))*$L$29))+((($D$11+$H$11)/3)*$BF$5)-(((PI()*($C$14/2)^2*(($C$14/2)*$AZ$5))/3)*$L$29)))</f>
        <v>103444.49177830113</v>
      </c>
      <c r="M387" s="73">
        <v>35.6</v>
      </c>
      <c r="N387" s="95">
        <f t="shared" si="55"/>
        <v>71508.951893722799</v>
      </c>
      <c r="O387" s="62">
        <v>35.6</v>
      </c>
      <c r="P387" s="96">
        <f>IF($O387&gt;$G$20,IF('Silo Levels'!$L$13="Pumping",((PI()*((($C$19+$G$20)-$O387)*($O$20/($O$19/2)))^2*((($O$20+$G$20)-$O387))/3)*$P$29)+(((PI()*((($C$19+$G$20)-$O387)*($O$20/($O$19/2)))^2*(((($C$19+$G$20)-$O387)*($O$20/($O$19/2)))*$AZ$6))/3)*$P$29),(((PI()*((($C$19+$G$20)-$O387)*($O$20/($O$19/2)))^2*((($O$20+$G$20)-$O387)/3))*$P$29)-((PI()*((($C$19+$G$20)-$O387)*($O$20/($O$19/2)))^2*(((($C$19+$G$20)-$O387)*($O$20/($O$19/2)))*$AZ$6)/3)*$P$29))),IF('Silo Levels'!$L$13="Pumping",(($D$18*$P$29)+((PI()*(($C$21/2)^2)*($G$20-$O387))*$P$29))+((($D$18+$H$18)/3)*$BF$6)+(((PI()*($C$21/2)^2*(($C$21/2)*$AZ$6))/3)*$P$29),(($D$18*$P$29)+((PI()*(($C$21/2)^2)*($G$20-$O387))*$P$29))+((($D$18+$H$18)/3)*$BF$6)-(((PI()*($C$21/2)^2*(($C$21/2)*$AZ$6))/3)*$P$29)))</f>
        <v>67423.750561698034</v>
      </c>
      <c r="Q387" s="73">
        <v>35.6</v>
      </c>
      <c r="R387" s="95">
        <f t="shared" si="56"/>
        <v>69590.406573971923</v>
      </c>
      <c r="S387" s="62">
        <v>35.6</v>
      </c>
      <c r="T387" s="96">
        <f>IF($S387&gt;$G$20,IF('Silo Levels'!$L$14="Pumping",((PI()*((($C$19+$G$20)-$S387)*($O$20/($O$19/2)))^2*((($O$20+$G$20)-$S387))/3)*$T$29)+(((PI()*((($C$19+$G$20)-$S387)*($O$20/($O$19/2)))^2*(((($C$19+$G$20)-$S387)*($O$20/($O$19/2)))*$AZ$7))/3)*$T$29),(((PI()*((($C$19+$G$20)-$S387)*($O$20/($O$19/2)))^2*((($O$20+$G$20)-$S387)/3))*$T$29)-((PI()*((($C$19+$G$20)-$S387)*($O$20/($O$19/2)))^2*(((($C$19+$G$20)-$S387)*($O$20/($O$19/2)))*$AZ$7)/3)*$T$29))),IF('Silo Levels'!$L$14="Pumping",(($D$18*$T$29)+((PI()*(($C$21/2)^2)*($G$20-$S387))*$T$29))+((($D$18+$H$18)/3)*$BF$7)+(((PI()*($C$21/2)^2*(($C$21/2)*$AZ$7))/3)*$T$29),(($D$18*$T$29)+((PI()*(($C$21/2)^2)*($G$20-$S387))*$T$29))+((($D$18+$H$18)/3)*$BF$7)-(((PI()*($C$21/2)^2*(($C$21/2)*$AZ$7))/3)*$T$29)))</f>
        <v>65616.345102843057</v>
      </c>
      <c r="U387" s="73">
        <v>35.6</v>
      </c>
      <c r="V387" s="95">
        <f t="shared" si="57"/>
        <v>67818.698559660203</v>
      </c>
      <c r="W387" s="62">
        <v>35.6</v>
      </c>
      <c r="X387" s="96">
        <f>IF($W387&gt;$G$20,IF('Silo Levels'!$L$15="Pumping",((PI()*((($C$19+$G$20)-$W387)*($O$20/($O$19/2)))^2*((($O$20+$G$20)-$W387))/3)*$X$29)+(((PI()*((($C$19+$G$20)-$W387)*($O$20/($O$19/2)))^2*(((($C$19+$G$20)-$W387)*($O$20/($O$19/2)))*$AZ$8))/3)*$X$29),(((PI()*((($C$19+$G$20)-$W387)*($O$20/($O$19/2)))^2*((($O$20+$G$20)-$W387)/3))*$X$29)-((PI()*((($C$19+$G$20)-$W387)*($O$20/($O$19/2)))^2*(((($C$19+$G$20)-$W387)*($O$20/($O$19/2)))*$AZ$8)/3)*$X$29))),IF('Silo Levels'!$L$15="Pumping",(($D$18*$X$29)+((PI()*(($C$21/2)^2)*($G$20-$W387))*$X$29))+((($D$18+$H$18)/3)*$BF$8)+(((PI()*($C$21/2)^2*(($C$21/2)*$AZ$8))/3)*$X$29),(($D$18*$X$29)+((PI()*(($C$21/2)^2)*($G$20-$W387))*$X$29))+((($D$18+$H$18)/3)*$BF$8)-(((PI()*($C$21/2)^2*(($C$21/2)*$AZ$8))/3)*$X$29)))</f>
        <v>63947.270776790705</v>
      </c>
      <c r="Y387" s="73">
        <v>35.6</v>
      </c>
      <c r="Z387" s="95">
        <f t="shared" si="58"/>
        <v>66761.856374460069</v>
      </c>
      <c r="AA387" s="62">
        <v>35.6</v>
      </c>
      <c r="AB387" s="96">
        <f>IF($AA387&gt;$G$20,IF('Silo Levels'!$L$16="Pumping",((PI()*((($C$19+$G$20)-$AA387)*($O$20/($O$19/2)))^2*((($O$20+$G$20)-$AA387))/3)*$AB$29)+(((PI()*((($C$19+$G$20)-$AA387)*($O$20/($O$19/2)))^2*(((($C$19+$G$20)-$AA387)*($O$20/($O$19/2)))*$AZ$9))/3)*$AB$29),(((PI()*((($C$19+$G$20)-$AA387)*($O$20/($O$19/2)))^2*((($O$20+$G$20)-$AA387)/3))*$AB$29)-((PI()*((($C$19+$G$20)-$AA387)*($O$20/($O$19/2)))^2*(((($C$19+$G$20)-$AA387)*($O$20/($O$19/2)))*$AZ$9)/3)*$AB$29))),IF('Silo Levels'!$L$16="Pumping",(($D$18*$AB$29)+((PI()*(($C$21/2)^2)*($G$20-$AA387))*$AB$29))+((($D$18+$H$18)/3)*$BF$9)+(((PI()*($C$21/2)^2*(($C$21/2)*$AZ$9))/3)*$AB$29),(($D$18*$AB$29)+((PI()*(($C$21/2)^2)*($G$20-$AA387))*$AB$29))+((($D$18+$H$18)/3)*$BF$9)-(((PI()*($C$21/2)^2*(($C$21/2)*$AZ$9))/3)*$AB$29)))</f>
        <v>62951.650649908857</v>
      </c>
      <c r="AC387" s="73">
        <v>35.6</v>
      </c>
      <c r="AD387" s="95">
        <f t="shared" si="60"/>
        <v>66380.85220824166</v>
      </c>
      <c r="AE387" s="62">
        <v>35.6</v>
      </c>
      <c r="AF387" s="96">
        <f>IF($AE387&gt;$G$20,IF('Silo Levels'!$L$17="Pumping",((PI()*((($C$19+$G$20)-$AE387)*($O$20/($O$19/2)))^2*((($O$20+$G$20)-$AE387))/3)*$AF$29)+(((PI()*((($C$19+$G$20)-$AE387)*($O$20/($O$19/2)))^2*(((($C$19+$G$20)-$AE387)*($O$20/($O$19/2)))*$AZ$10))/3)*$AF$29),(((PI()*((($C$19+$G$20)-$AE387)*($O$20/($O$19/2)))^2*((($O$20+$G$20)-$AE387)/3))*$AF$29)-((PI()*((($C$19+$G$20)-$AE387)*($O$20/($O$19/2)))^2*(((($C$19+$G$20)-$AE387)*($O$20/($O$19/2)))*$AZ$10)/3)*$AF$29))),IF('Silo Levels'!$L$17="Pumping",(($D$18*$AF$29)+((PI()*(($C$21/2)^2)*($G$20-$AE387))*$AF$29))+((($D$18+$H$18)/3)*$BF$10)+(((PI()*($C$21/2)^2*(($C$21/2)*$AZ$10))/3)*$AF$29),(($D$18*$AF$29)+((PI()*(($C$21/2)^2)*($G$20-$AE387))*$AF$29))+((($D$18+$H$18)/3)*$BF$10)-(((PI()*($C$21/2)^2*(($C$21/2)*$AZ$10))/3)*$AF$29)))</f>
        <v>62592.717763215798</v>
      </c>
      <c r="AG387" s="73">
        <v>35.6</v>
      </c>
      <c r="AH387" s="95">
        <f t="shared" si="59"/>
        <v>66678.777372698445</v>
      </c>
      <c r="AI387" s="62">
        <v>35.6</v>
      </c>
      <c r="AJ387" s="96">
        <f>IF($AI387&gt;$G$20,IF('Silo Levels'!$L$18="Pumping",((PI()*((($C$19+$G$20)-$AI387)*($O$20/($O$19/2)))^2*((($O$20+$G$20)-$AI387))/3)*$AJ$29)+(((PI()*((($C$19+$G$20)-$AI387)*($O$20/($O$19/2)))^2*(((($C$19+$G$20)-$AI387)*($O$20/($O$19/2)))*$AZ$11))/3)*$AJ$29),(((PI()*((($C$19+$G$20)-$AI387)*($O$20/($O$19/2)))^2*((($O$20+$G$20)-$AI387)/3))*$AJ$29)-((PI()*((($C$19+$G$20)-$AI387)*($O$20/($O$19/2)))^2*(((($C$19+$G$20)-$AI387)*($O$20/($O$19/2)))*$AZ$11)/3)*$AJ$29))),IF('Silo Levels'!$L$18="Pumping",(($D$18*$AJ$29)+((PI()*(($C$21/2)^2)*($G$20-$AI387))*$AJ$29))+((($D$18+$H$18)/3)*$BF$11)+(((PI()*($C$21/2)^2*(($C$21/2)*$AZ$11))/3)*$AJ$29),(($D$18*$AJ$29)+((PI()*(($C$21/2)^2)*($G$20-$AI387))*$AJ$29))+((($D$18+$H$18)/3)*$BF$11)-(((PI()*($C$21/2)^2*(($C$21/2)*$AZ$11))/3)*$AJ$29)))</f>
        <v>62873.38435108633</v>
      </c>
    </row>
    <row r="388" spans="1:36" x14ac:dyDescent="0.3">
      <c r="A388" s="48">
        <v>35.700000000000003</v>
      </c>
      <c r="B388" s="92">
        <f t="shared" si="52"/>
        <v>650.99710074793518</v>
      </c>
      <c r="C388" s="66">
        <v>35.700000000000003</v>
      </c>
      <c r="D388" s="67">
        <f>IF($C388&gt;$G$6,IF('Silo Levels'!$L$10="Pumping",((PI()*((($C$5+$G$6)-$C388)*($O$6/($O$5/2)))^2*((($O$6+$G$6)-$C388))/3)*$D$29)+(((PI()*((($C$5+$G$6)-$C388)*($O$6/($O$5/2)))^2*(((($C$5+$G$6)-$C388)*($O$6/($O$5/2)))*$AZ$3))/3)*$D$29),(((PI()*((($C$5+$G$6)-$C388)*($O$6/($O$5/2)))^2*((($O$6+$G$6)-$C388)/3))*$D$29)-((PI()*((($C$5+$G$6)-$C388)*($O$6/($O$5/2)))^2*(((($C$5+$G$6)-$C388)*($O$6/($O$5/2)))*$AZ$3)/3)*$D$29))),IF('Silo Levels'!$L$10="Pumping",(($D$4*$D$29)+((PI()*(($C$7/2)^2)*(G$6-$C388))*$D$29))+((($D$4+$H$4)/3)*$BG$3)+(((PI()*($C$7/2)^2*(($C$7/2)*$AZ$3))/3)*$D$29),(($D$4*$D$29)+((PI()*(($C$7/2)^2)*($G$6-$C388))*$D$29))+((($D$4+$H$4)/3)*$BG$3)-(((PI()*($C$7/2)^2*(($C$7/2)*$AZ$3))/3)*$D$29)))</f>
        <v>458.60632577186857</v>
      </c>
      <c r="E388" s="73">
        <v>35.700000000000003</v>
      </c>
      <c r="F388" s="92">
        <f t="shared" si="53"/>
        <v>567.53593398537942</v>
      </c>
      <c r="G388" s="66">
        <v>35.700000000000003</v>
      </c>
      <c r="H388" s="67">
        <f>IF($G388&gt;$G$6,IF('Silo Levels'!$L$11="Pumping",((PI()*((($C$5+$G$6)-$G388)*($O$6/($O$5/2)))^2*((($O$6+$G$6)-$G388))/3)*$H$29)+(((PI()*((($C$5+$G$6)-$G388)*($O$6/($O$5/2)))^2*(((($C$5+$G$6)-$G388)*($O$6/($O$5/2)))*$AZ$4))/3)*$H$29),(((PI()*((($C$5+$G$6)-$G388)*($O$6/($O$5/2)))^2*((($O$6+$G$6)-$G388)/3))*$H$29)-((PI()*((($C$5+$G$6)-$G388)*($O$6/($O$5/2)))^2*(((($C$5+$G$6)-$G388)*($O$6/($O$5/2)))*$AZ$4)/3)*$H$29))),IF('Silo Levels'!$L$11="Pumping",(($D$4*$H$29)+((PI()*(($C$7/2)^2)*(G$6-$G388))*$H$29))+((($D$4+$H$4)/3)*$BG$4)+(((PI()*($C$7/2)^2*(($C$7/2)*$AZ$4))/3)*$H$29),(($D$4*$H$29)+((PI()*(($C$7/2)^2)*($G$6-$G388))*$H$29))+((($D$4+$H$4)/3)*$BG$4)-(((PI()*($C$7/2)^2*(($C$7/2)*$AZ$4))/3)*$H$29)))</f>
        <v>399.81064298060335</v>
      </c>
      <c r="I388" s="73">
        <v>35.700000000000003</v>
      </c>
      <c r="J388" s="95">
        <f t="shared" si="54"/>
        <v>116723.53362426955</v>
      </c>
      <c r="K388" s="62">
        <v>35.700000000000003</v>
      </c>
      <c r="L388" s="96">
        <f>IF($K388&gt;$G$13,IF('Silo Levels'!$L$12="Pumping",((PI()*((($C$12+$G$13)-$K388)*($O$13/($O$12/2)))^2*((($O$13+$G$13)-$K388))/3)*$L$29)+(((PI()*((($C$12+$G$13)-$K388)*($O$13/($O$12/2)))^2*(((($C$12+$G$13)-$K388)*($O$13/($O$12/2)))*$AZ$5))/3)*$L$29),(((PI()*((($C$12+$G$13)-$K388)*($O$13/($O$12/2)))^2*((($O$13+$G$13)-$K388)/3))*$L$29)-((PI()*((($C$12+$G$13)-$K388)*($O$13/($O$12/2)))^2*(((($C$12+$G$13)-$K388)*($O$13/($O$12/2)))*$AZ$5)/3)*$L$29))),IF('Silo Levels'!$L$12="Pumping",(($D$11*$L$29)+((PI()*(($C$14/2)^2)*($G$13-$K388))*$L$29))+((($D$11+$H$11)/3)*$BF$5)+(((PI()*($C$14/2)^2*(($C$14/2)*$AZ$5))/3)*$L$29),(($D$11*$L$29)+((PI()*(($C$14/2)^2)*($G$13-$K388))*$L$29))+((($D$11+$H$11)/3)*$BF$5)-(((PI()*($C$14/2)^2*(($C$14/2)*$AZ$5))/3)*$L$29)))</f>
        <v>102525.5269446701</v>
      </c>
      <c r="M388" s="73">
        <v>35.700000000000003</v>
      </c>
      <c r="N388" s="95">
        <f t="shared" si="55"/>
        <v>71099.008345422058</v>
      </c>
      <c r="O388" s="62">
        <v>35.700000000000003</v>
      </c>
      <c r="P388" s="96">
        <f>IF($O388&gt;$G$20,IF('Silo Levels'!$L$13="Pumping",((PI()*((($C$19+$G$20)-$O388)*($O$20/($O$19/2)))^2*((($O$20+$G$20)-$O388))/3)*$P$29)+(((PI()*((($C$19+$G$20)-$O388)*($O$20/($O$19/2)))^2*(((($C$19+$G$20)-$O388)*($O$20/($O$19/2)))*$AZ$6))/3)*$P$29),(((PI()*((($C$19+$G$20)-$O388)*($O$20/($O$19/2)))^2*((($O$20+$G$20)-$O388)/3))*$P$29)-((PI()*((($C$19+$G$20)-$O388)*($O$20/($O$19/2)))^2*(((($C$19+$G$20)-$O388)*($O$20/($O$19/2)))*$AZ$6)/3)*$P$29))),IF('Silo Levels'!$L$13="Pumping",(($D$18*$P$29)+((PI()*(($C$21/2)^2)*($G$20-$O388))*$P$29))+((($D$18+$H$18)/3)*$BF$6)+(((PI()*($C$21/2)^2*(($C$21/2)*$AZ$6))/3)*$P$29),(($D$18*$P$29)+((PI()*(($C$21/2)^2)*($G$20-$O388))*$P$29))+((($D$18+$H$18)/3)*$BF$6)-(((PI()*($C$21/2)^2*(($C$21/2)*$AZ$6))/3)*$P$29)))</f>
        <v>67013.807013397294</v>
      </c>
      <c r="Q388" s="73">
        <v>35.700000000000003</v>
      </c>
      <c r="R388" s="95">
        <f t="shared" si="56"/>
        <v>69191.615736450985</v>
      </c>
      <c r="S388" s="62">
        <v>35.700000000000003</v>
      </c>
      <c r="T388" s="96">
        <f>IF($S388&gt;$G$20,IF('Silo Levels'!$L$14="Pumping",((PI()*((($C$19+$G$20)-$S388)*($O$20/($O$19/2)))^2*((($O$20+$G$20)-$S388))/3)*$T$29)+(((PI()*((($C$19+$G$20)-$S388)*($O$20/($O$19/2)))^2*(((($C$19+$G$20)-$S388)*($O$20/($O$19/2)))*$AZ$7))/3)*$T$29),(((PI()*((($C$19+$G$20)-$S388)*($O$20/($O$19/2)))^2*((($O$20+$G$20)-$S388)/3))*$T$29)-((PI()*((($C$19+$G$20)-$S388)*($O$20/($O$19/2)))^2*(((($C$19+$G$20)-$S388)*($O$20/($O$19/2)))*$AZ$7)/3)*$T$29))),IF('Silo Levels'!$L$14="Pumping",(($D$18*$T$29)+((PI()*(($C$21/2)^2)*($G$20-$S388))*$T$29))+((($D$18+$H$18)/3)*$BF$7)+(((PI()*($C$21/2)^2*(($C$21/2)*$AZ$7))/3)*$T$29),(($D$18*$T$29)+((PI()*(($C$21/2)^2)*($G$20-$S388))*$T$29))+((($D$18+$H$18)/3)*$BF$7)-(((PI()*($C$21/2)^2*(($C$21/2)*$AZ$7))/3)*$T$29)))</f>
        <v>65217.554265322127</v>
      </c>
      <c r="U388" s="73">
        <v>35.700000000000003</v>
      </c>
      <c r="V388" s="95">
        <f t="shared" si="57"/>
        <v>67430.206851832176</v>
      </c>
      <c r="W388" s="62">
        <v>35.700000000000003</v>
      </c>
      <c r="X388" s="96">
        <f>IF($W388&gt;$G$20,IF('Silo Levels'!$L$15="Pumping",((PI()*((($C$19+$G$20)-$W388)*($O$20/($O$19/2)))^2*((($O$20+$G$20)-$W388))/3)*$X$29)+(((PI()*((($C$19+$G$20)-$W388)*($O$20/($O$19/2)))^2*(((($C$19+$G$20)-$W388)*($O$20/($O$19/2)))*$AZ$8))/3)*$X$29),(((PI()*((($C$19+$G$20)-$W388)*($O$20/($O$19/2)))^2*((($O$20+$G$20)-$W388)/3))*$X$29)-((PI()*((($C$19+$G$20)-$W388)*($O$20/($O$19/2)))^2*(((($C$19+$G$20)-$W388)*($O$20/($O$19/2)))*$AZ$8)/3)*$X$29))),IF('Silo Levels'!$L$15="Pumping",(($D$18*$X$29)+((PI()*(($C$21/2)^2)*($G$20-$W388))*$X$29))+((($D$18+$H$18)/3)*$BF$8)+(((PI()*($C$21/2)^2*(($C$21/2)*$AZ$8))/3)*$X$29),(($D$18*$X$29)+((PI()*(($C$21/2)^2)*($G$20-$W388))*$X$29))+((($D$18+$H$18)/3)*$BF$8)-(((PI()*($C$21/2)^2*(($C$21/2)*$AZ$8))/3)*$X$29)))</f>
        <v>63558.779068962678</v>
      </c>
      <c r="Y388" s="73">
        <v>35.700000000000003</v>
      </c>
      <c r="Z388" s="95">
        <f t="shared" si="58"/>
        <v>66379.508204191501</v>
      </c>
      <c r="AA388" s="62">
        <v>35.700000000000003</v>
      </c>
      <c r="AB388" s="96">
        <f>IF($AA388&gt;$G$20,IF('Silo Levels'!$L$16="Pumping",((PI()*((($C$19+$G$20)-$AA388)*($O$20/($O$19/2)))^2*((($O$20+$G$20)-$AA388))/3)*$AB$29)+(((PI()*((($C$19+$G$20)-$AA388)*($O$20/($O$19/2)))^2*(((($C$19+$G$20)-$AA388)*($O$20/($O$19/2)))*$AZ$9))/3)*$AB$29),(((PI()*((($C$19+$G$20)-$AA388)*($O$20/($O$19/2)))^2*((($O$20+$G$20)-$AA388)/3))*$AB$29)-((PI()*((($C$19+$G$20)-$AA388)*($O$20/($O$19/2)))^2*(((($C$19+$G$20)-$AA388)*($O$20/($O$19/2)))*$AZ$9)/3)*$AB$29))),IF('Silo Levels'!$L$16="Pumping",(($D$18*$AB$29)+((PI()*(($C$21/2)^2)*($G$20-$AA388))*$AB$29))+((($D$18+$H$18)/3)*$BF$9)+(((PI()*($C$21/2)^2*(($C$21/2)*$AZ$9))/3)*$AB$29),(($D$18*$AB$29)+((PI()*(($C$21/2)^2)*($G$20-$AA388))*$AB$29))+((($D$18+$H$18)/3)*$BF$9)-(((PI()*($C$21/2)^2*(($C$21/2)*$AZ$9))/3)*$AB$29)))</f>
        <v>62569.30247964029</v>
      </c>
      <c r="AC388" s="73">
        <v>35.700000000000003</v>
      </c>
      <c r="AD388" s="95">
        <f t="shared" si="60"/>
        <v>66000.718856266933</v>
      </c>
      <c r="AE388" s="62">
        <v>35.700000000000003</v>
      </c>
      <c r="AF388" s="96">
        <f>IF($AE388&gt;$G$20,IF('Silo Levels'!$L$17="Pumping",((PI()*((($C$19+$G$20)-$AE388)*($O$20/($O$19/2)))^2*((($O$20+$G$20)-$AE388))/3)*$AF$29)+(((PI()*((($C$19+$G$20)-$AE388)*($O$20/($O$19/2)))^2*(((($C$19+$G$20)-$AE388)*($O$20/($O$19/2)))*$AZ$10))/3)*$AF$29),(((PI()*((($C$19+$G$20)-$AE388)*($O$20/($O$19/2)))^2*((($O$20+$G$20)-$AE388)/3))*$AF$29)-((PI()*((($C$19+$G$20)-$AE388)*($O$20/($O$19/2)))^2*(((($C$19+$G$20)-$AE388)*($O$20/($O$19/2)))*$AZ$10)/3)*$AF$29))),IF('Silo Levels'!$L$17="Pumping",(($D$18*$AF$29)+((PI()*(($C$21/2)^2)*($G$20-$AE388))*$AF$29))+((($D$18+$H$18)/3)*$BF$10)+(((PI()*($C$21/2)^2*(($C$21/2)*$AZ$10))/3)*$AF$29),(($D$18*$AF$29)+((PI()*(($C$21/2)^2)*($G$20-$AE388))*$AF$29))+((($D$18+$H$18)/3)*$BF$10)-(((PI()*($C$21/2)^2*(($C$21/2)*$AZ$10))/3)*$AF$29)))</f>
        <v>62212.58441124107</v>
      </c>
      <c r="AG388" s="73">
        <v>35.700000000000003</v>
      </c>
      <c r="AH388" s="95">
        <f t="shared" si="59"/>
        <v>66296.912149623779</v>
      </c>
      <c r="AI388" s="62">
        <v>35.700000000000003</v>
      </c>
      <c r="AJ388" s="96">
        <f>IF($AI388&gt;$G$20,IF('Silo Levels'!$L$18="Pumping",((PI()*((($C$19+$G$20)-$AI388)*($O$20/($O$19/2)))^2*((($O$20+$G$20)-$AI388))/3)*$AJ$29)+(((PI()*((($C$19+$G$20)-$AI388)*($O$20/($O$19/2)))^2*(((($C$19+$G$20)-$AI388)*($O$20/($O$19/2)))*$AZ$11))/3)*$AJ$29),(((PI()*((($C$19+$G$20)-$AI388)*($O$20/($O$19/2)))^2*((($O$20+$G$20)-$AI388)/3))*$AJ$29)-((PI()*((($C$19+$G$20)-$AI388)*($O$20/($O$19/2)))^2*(((($C$19+$G$20)-$AI388)*($O$20/($O$19/2)))*$AZ$11)/3)*$AJ$29))),IF('Silo Levels'!$L$18="Pumping",(($D$18*$AJ$29)+((PI()*(($C$21/2)^2)*($G$20-$AI388))*$AJ$29))+((($D$18+$H$18)/3)*$BF$11)+(((PI()*($C$21/2)^2*(($C$21/2)*$AZ$11))/3)*$AJ$29),(($D$18*$AJ$29)+((PI()*(($C$21/2)^2)*($G$20-$AI388))*$AJ$29))+((($D$18+$H$18)/3)*$BF$11)-(((PI()*($C$21/2)^2*(($C$21/2)*$AZ$11))/3)*$AJ$29)))</f>
        <v>62491.519128011663</v>
      </c>
    </row>
    <row r="389" spans="1:36" x14ac:dyDescent="0.3">
      <c r="A389" s="48">
        <v>35.799999999999997</v>
      </c>
      <c r="B389" s="92">
        <f t="shared" si="52"/>
        <v>574.47635889148057</v>
      </c>
      <c r="C389" s="66">
        <v>35.799999999999997</v>
      </c>
      <c r="D389" s="67">
        <f>IF($C389&gt;$G$6,IF('Silo Levels'!$L$10="Pumping",((PI()*((($C$5+$G$6)-$C389)*($O$6/($O$5/2)))^2*((($O$6+$G$6)-$C389))/3)*$D$29)+(((PI()*((($C$5+$G$6)-$C389)*($O$6/($O$5/2)))^2*(((($C$5+$G$6)-$C389)*($O$6/($O$5/2)))*$AZ$3))/3)*$D$29),(((PI()*((($C$5+$G$6)-$C389)*($O$6/($O$5/2)))^2*((($O$6+$G$6)-$C389)/3))*$D$29)-((PI()*((($C$5+$G$6)-$C389)*($O$6/($O$5/2)))^2*(((($C$5+$G$6)-$C389)*($O$6/($O$5/2)))*$AZ$3)/3)*$D$29))),IF('Silo Levels'!$L$10="Pumping",(($D$4*$D$29)+((PI()*(($C$7/2)^2)*(G$6-$C389))*$D$29))+((($D$4+$H$4)/3)*$BG$3)+(((PI()*($C$7/2)^2*(($C$7/2)*$AZ$3))/3)*$D$29),(($D$4*$D$29)+((PI()*(($C$7/2)^2)*($G$6-$C389))*$D$29))+((($D$4+$H$4)/3)*$BG$3)-(((PI()*($C$7/2)^2*(($C$7/2)*$AZ$3))/3)*$D$29)))</f>
        <v>406.10478233644051</v>
      </c>
      <c r="E389" s="73">
        <v>35.799999999999997</v>
      </c>
      <c r="F389" s="92">
        <f t="shared" si="53"/>
        <v>500.825543648983</v>
      </c>
      <c r="G389" s="66">
        <v>35.799999999999997</v>
      </c>
      <c r="H389" s="67">
        <f>IF($G389&gt;$G$6,IF('Silo Levels'!$L$11="Pumping",((PI()*((($C$5+$G$6)-$G389)*($O$6/($O$5/2)))^2*((($O$6+$G$6)-$G389))/3)*$H$29)+(((PI()*((($C$5+$G$6)-$G389)*($O$6/($O$5/2)))^2*(((($C$5+$G$6)-$G389)*($O$6/($O$5/2)))*$AZ$4))/3)*$H$29),(((PI()*((($C$5+$G$6)-$G389)*($O$6/($O$5/2)))^2*((($O$6+$G$6)-$G389)/3))*$H$29)-((PI()*((($C$5+$G$6)-$G389)*($O$6/($O$5/2)))^2*(((($C$5+$G$6)-$G389)*($O$6/($O$5/2)))*$AZ$4)/3)*$H$29))),IF('Silo Levels'!$L$11="Pumping",(($D$4*$H$29)+((PI()*(($C$7/2)^2)*(G$6-$G389))*$H$29))+((($D$4+$H$4)/3)*$BG$4)+(((PI()*($C$7/2)^2*(($C$7/2)*$AZ$4))/3)*$H$29),(($D$4*$H$29)+((PI()*(($C$7/2)^2)*($G$6-$G389))*$H$29))+((($D$4+$H$4)/3)*$BG$4)-(((PI()*($C$7/2)^2*(($C$7/2)*$AZ$4))/3)*$H$29)))</f>
        <v>354.04006665228144</v>
      </c>
      <c r="I389" s="73">
        <v>35.799999999999997</v>
      </c>
      <c r="J389" s="95">
        <f t="shared" si="54"/>
        <v>115804.56879063856</v>
      </c>
      <c r="K389" s="62">
        <v>35.799999999999997</v>
      </c>
      <c r="L389" s="96">
        <f>IF($K389&gt;$G$13,IF('Silo Levels'!$L$12="Pumping",((PI()*((($C$12+$G$13)-$K389)*($O$13/($O$12/2)))^2*((($O$13+$G$13)-$K389))/3)*$L$29)+(((PI()*((($C$12+$G$13)-$K389)*($O$13/($O$12/2)))^2*(((($C$12+$G$13)-$K389)*($O$13/($O$12/2)))*$AZ$5))/3)*$L$29),(((PI()*((($C$12+$G$13)-$K389)*($O$13/($O$12/2)))^2*((($O$13+$G$13)-$K389)/3))*$L$29)-((PI()*((($C$12+$G$13)-$K389)*($O$13/($O$12/2)))^2*(((($C$12+$G$13)-$K389)*($O$13/($O$12/2)))*$AZ$5)/3)*$L$29))),IF('Silo Levels'!$L$12="Pumping",(($D$11*$L$29)+((PI()*(($C$14/2)^2)*($G$13-$K389))*$L$29))+((($D$11+$H$11)/3)*$BF$5)+(((PI()*($C$14/2)^2*(($C$14/2)*$AZ$5))/3)*$L$29),(($D$11*$L$29)+((PI()*(($C$14/2)^2)*($G$13-$K389))*$L$29))+((($D$11+$H$11)/3)*$BF$5)-(((PI()*($C$14/2)^2*(($C$14/2)*$AZ$5))/3)*$L$29)))</f>
        <v>101606.56211103911</v>
      </c>
      <c r="M389" s="73">
        <v>35.799999999999997</v>
      </c>
      <c r="N389" s="95">
        <f t="shared" si="55"/>
        <v>70689.064797121333</v>
      </c>
      <c r="O389" s="62">
        <v>35.799999999999997</v>
      </c>
      <c r="P389" s="96">
        <f>IF($O389&gt;$G$20,IF('Silo Levels'!$L$13="Pumping",((PI()*((($C$19+$G$20)-$O389)*($O$20/($O$19/2)))^2*((($O$20+$G$20)-$O389))/3)*$P$29)+(((PI()*((($C$19+$G$20)-$O389)*($O$20/($O$19/2)))^2*(((($C$19+$G$20)-$O389)*($O$20/($O$19/2)))*$AZ$6))/3)*$P$29),(((PI()*((($C$19+$G$20)-$O389)*($O$20/($O$19/2)))^2*((($O$20+$G$20)-$O389)/3))*$P$29)-((PI()*((($C$19+$G$20)-$O389)*($O$20/($O$19/2)))^2*(((($C$19+$G$20)-$O389)*($O$20/($O$19/2)))*$AZ$6)/3)*$P$29))),IF('Silo Levels'!$L$13="Pumping",(($D$18*$P$29)+((PI()*(($C$21/2)^2)*($G$20-$O389))*$P$29))+((($D$18+$H$18)/3)*$BF$6)+(((PI()*($C$21/2)^2*(($C$21/2)*$AZ$6))/3)*$P$29),(($D$18*$P$29)+((PI()*(($C$21/2)^2)*($G$20-$O389))*$P$29))+((($D$18+$H$18)/3)*$BF$6)-(((PI()*($C$21/2)^2*(($C$21/2)*$AZ$6))/3)*$P$29)))</f>
        <v>66603.863465096569</v>
      </c>
      <c r="Q389" s="73">
        <v>35.799999999999997</v>
      </c>
      <c r="R389" s="95">
        <f t="shared" si="56"/>
        <v>68792.824898930063</v>
      </c>
      <c r="S389" s="62">
        <v>35.799999999999997</v>
      </c>
      <c r="T389" s="96">
        <f>IF($S389&gt;$G$20,IF('Silo Levels'!$L$14="Pumping",((PI()*((($C$19+$G$20)-$S389)*($O$20/($O$19/2)))^2*((($O$20+$G$20)-$S389))/3)*$T$29)+(((PI()*((($C$19+$G$20)-$S389)*($O$20/($O$19/2)))^2*(((($C$19+$G$20)-$S389)*($O$20/($O$19/2)))*$AZ$7))/3)*$T$29),(((PI()*((($C$19+$G$20)-$S389)*($O$20/($O$19/2)))^2*((($O$20+$G$20)-$S389)/3))*$T$29)-((PI()*((($C$19+$G$20)-$S389)*($O$20/($O$19/2)))^2*(((($C$19+$G$20)-$S389)*($O$20/($O$19/2)))*$AZ$7)/3)*$T$29))),IF('Silo Levels'!$L$14="Pumping",(($D$18*$T$29)+((PI()*(($C$21/2)^2)*($G$20-$S389))*$T$29))+((($D$18+$H$18)/3)*$BF$7)+(((PI()*($C$21/2)^2*(($C$21/2)*$AZ$7))/3)*$T$29),(($D$18*$T$29)+((PI()*(($C$21/2)^2)*($G$20-$S389))*$T$29))+((($D$18+$H$18)/3)*$BF$7)-(((PI()*($C$21/2)^2*(($C$21/2)*$AZ$7))/3)*$T$29)))</f>
        <v>64818.763427801205</v>
      </c>
      <c r="U389" s="73">
        <v>35.799999999999997</v>
      </c>
      <c r="V389" s="95">
        <f t="shared" si="57"/>
        <v>67041.715144004178</v>
      </c>
      <c r="W389" s="62">
        <v>35.799999999999997</v>
      </c>
      <c r="X389" s="96">
        <f>IF($W389&gt;$G$20,IF('Silo Levels'!$L$15="Pumping",((PI()*((($C$19+$G$20)-$W389)*($O$20/($O$19/2)))^2*((($O$20+$G$20)-$W389))/3)*$X$29)+(((PI()*((($C$19+$G$20)-$W389)*($O$20/($O$19/2)))^2*(((($C$19+$G$20)-$W389)*($O$20/($O$19/2)))*$AZ$8))/3)*$X$29),(((PI()*((($C$19+$G$20)-$W389)*($O$20/($O$19/2)))^2*((($O$20+$G$20)-$W389)/3))*$X$29)-((PI()*((($C$19+$G$20)-$W389)*($O$20/($O$19/2)))^2*(((($C$19+$G$20)-$W389)*($O$20/($O$19/2)))*$AZ$8)/3)*$X$29))),IF('Silo Levels'!$L$15="Pumping",(($D$18*$X$29)+((PI()*(($C$21/2)^2)*($G$20-$W389))*$X$29))+((($D$18+$H$18)/3)*$BF$8)+(((PI()*($C$21/2)^2*(($C$21/2)*$AZ$8))/3)*$X$29),(($D$18*$X$29)+((PI()*(($C$21/2)^2)*($G$20-$W389))*$X$29))+((($D$18+$H$18)/3)*$BF$8)-(((PI()*($C$21/2)^2*(($C$21/2)*$AZ$8))/3)*$X$29)))</f>
        <v>63170.28736113468</v>
      </c>
      <c r="Y389" s="73">
        <v>35.799999999999997</v>
      </c>
      <c r="Z389" s="95">
        <f t="shared" si="58"/>
        <v>65997.160033922977</v>
      </c>
      <c r="AA389" s="62">
        <v>35.799999999999997</v>
      </c>
      <c r="AB389" s="96">
        <f>IF($AA389&gt;$G$20,IF('Silo Levels'!$L$16="Pumping",((PI()*((($C$19+$G$20)-$AA389)*($O$20/($O$19/2)))^2*((($O$20+$G$20)-$AA389))/3)*$AB$29)+(((PI()*((($C$19+$G$20)-$AA389)*($O$20/($O$19/2)))^2*(((($C$19+$G$20)-$AA389)*($O$20/($O$19/2)))*$AZ$9))/3)*$AB$29),(((PI()*((($C$19+$G$20)-$AA389)*($O$20/($O$19/2)))^2*((($O$20+$G$20)-$AA389)/3))*$AB$29)-((PI()*((($C$19+$G$20)-$AA389)*($O$20/($O$19/2)))^2*(((($C$19+$G$20)-$AA389)*($O$20/($O$19/2)))*$AZ$9)/3)*$AB$29))),IF('Silo Levels'!$L$16="Pumping",(($D$18*$AB$29)+((PI()*(($C$21/2)^2)*($G$20-$AA389))*$AB$29))+((($D$18+$H$18)/3)*$BF$9)+(((PI()*($C$21/2)^2*(($C$21/2)*$AZ$9))/3)*$AB$29),(($D$18*$AB$29)+((PI()*(($C$21/2)^2)*($G$20-$AA389))*$AB$29))+((($D$18+$H$18)/3)*$BF$9)-(((PI()*($C$21/2)^2*(($C$21/2)*$AZ$9))/3)*$AB$29)))</f>
        <v>62186.954309371766</v>
      </c>
      <c r="AC389" s="73">
        <v>35.799999999999997</v>
      </c>
      <c r="AD389" s="95">
        <f t="shared" si="60"/>
        <v>65620.585504292234</v>
      </c>
      <c r="AE389" s="62">
        <v>35.799999999999997</v>
      </c>
      <c r="AF389" s="96">
        <f>IF($AE389&gt;$G$20,IF('Silo Levels'!$L$17="Pumping",((PI()*((($C$19+$G$20)-$AE389)*($O$20/($O$19/2)))^2*((($O$20+$G$20)-$AE389))/3)*$AF$29)+(((PI()*((($C$19+$G$20)-$AE389)*($O$20/($O$19/2)))^2*(((($C$19+$G$20)-$AE389)*($O$20/($O$19/2)))*$AZ$10))/3)*$AF$29),(((PI()*((($C$19+$G$20)-$AE389)*($O$20/($O$19/2)))^2*((($O$20+$G$20)-$AE389)/3))*$AF$29)-((PI()*((($C$19+$G$20)-$AE389)*($O$20/($O$19/2)))^2*(((($C$19+$G$20)-$AE389)*($O$20/($O$19/2)))*$AZ$10)/3)*$AF$29))),IF('Silo Levels'!$L$17="Pumping",(($D$18*$AF$29)+((PI()*(($C$21/2)^2)*($G$20-$AE389))*$AF$29))+((($D$18+$H$18)/3)*$BF$10)+(((PI()*($C$21/2)^2*(($C$21/2)*$AZ$10))/3)*$AF$29),(($D$18*$AF$29)+((PI()*(($C$21/2)^2)*($G$20-$AE389))*$AF$29))+((($D$18+$H$18)/3)*$BF$10)-(((PI()*($C$21/2)^2*(($C$21/2)*$AZ$10))/3)*$AF$29)))</f>
        <v>61832.451059266372</v>
      </c>
      <c r="AG389" s="73">
        <v>35.799999999999997</v>
      </c>
      <c r="AH389" s="95">
        <f t="shared" si="59"/>
        <v>65915.046926549127</v>
      </c>
      <c r="AI389" s="62">
        <v>35.799999999999997</v>
      </c>
      <c r="AJ389" s="96">
        <f>IF($AI389&gt;$G$20,IF('Silo Levels'!$L$18="Pumping",((PI()*((($C$19+$G$20)-$AI389)*($O$20/($O$19/2)))^2*((($O$20+$G$20)-$AI389))/3)*$AJ$29)+(((PI()*((($C$19+$G$20)-$AI389)*($O$20/($O$19/2)))^2*(((($C$19+$G$20)-$AI389)*($O$20/($O$19/2)))*$AZ$11))/3)*$AJ$29),(((PI()*((($C$19+$G$20)-$AI389)*($O$20/($O$19/2)))^2*((($O$20+$G$20)-$AI389)/3))*$AJ$29)-((PI()*((($C$19+$G$20)-$AI389)*($O$20/($O$19/2)))^2*(((($C$19+$G$20)-$AI389)*($O$20/($O$19/2)))*$AZ$11)/3)*$AJ$29))),IF('Silo Levels'!$L$18="Pumping",(($D$18*$AJ$29)+((PI()*(($C$21/2)^2)*($G$20-$AI389))*$AJ$29))+((($D$18+$H$18)/3)*$BF$11)+(((PI()*($C$21/2)^2*(($C$21/2)*$AZ$11))/3)*$AJ$29),(($D$18*$AJ$29)+((PI()*(($C$21/2)^2)*($G$20-$AI389))*$AJ$29))+((($D$18+$H$18)/3)*$BF$11)-(((PI()*($C$21/2)^2*(($C$21/2)*$AZ$11))/3)*$AJ$29)))</f>
        <v>62109.653904937011</v>
      </c>
    </row>
    <row r="390" spans="1:36" x14ac:dyDescent="0.3">
      <c r="A390" s="48">
        <v>35.9</v>
      </c>
      <c r="B390" s="92">
        <f t="shared" si="52"/>
        <v>504.17365295046699</v>
      </c>
      <c r="C390" s="66">
        <v>35.9</v>
      </c>
      <c r="D390" s="67">
        <f>IF($C390&gt;$G$6,IF('Silo Levels'!$L$10="Pumping",((PI()*((($C$5+$G$6)-$C390)*($O$6/($O$5/2)))^2*((($O$6+$G$6)-$C390))/3)*$D$29)+(((PI()*((($C$5+$G$6)-$C390)*($O$6/($O$5/2)))^2*(((($C$5+$G$6)-$C390)*($O$6/($O$5/2)))*$AZ$3))/3)*$D$29),(((PI()*((($C$5+$G$6)-$C390)*($O$6/($O$5/2)))^2*((($O$6+$G$6)-$C390)/3))*$D$29)-((PI()*((($C$5+$G$6)-$C390)*($O$6/($O$5/2)))^2*(((($C$5+$G$6)-$C390)*($O$6/($O$5/2)))*$AZ$3)/3)*$D$29))),IF('Silo Levels'!$L$10="Pumping",(($D$4*$D$29)+((PI()*(($C$7/2)^2)*(G$6-$C390))*$D$29))+((($D$4+$H$4)/3)*$BG$3)+(((PI()*($C$7/2)^2*(($C$7/2)*$AZ$3))/3)*$D$29),(($D$4*$D$29)+((PI()*(($C$7/2)^2)*($G$6-$C390))*$D$29))+((($D$4+$H$4)/3)*$BG$3)-(((PI()*($C$7/2)^2*(($C$7/2)*$AZ$3))/3)*$D$29)))</f>
        <v>357.73402386742572</v>
      </c>
      <c r="E390" s="73">
        <v>35.9</v>
      </c>
      <c r="F390" s="92">
        <f t="shared" si="53"/>
        <v>439.53600513630454</v>
      </c>
      <c r="G390" s="66">
        <v>35.9</v>
      </c>
      <c r="H390" s="67">
        <f>IF($G390&gt;$G$6,IF('Silo Levels'!$L$11="Pumping",((PI()*((($C$5+$G$6)-$G390)*($O$6/($O$5/2)))^2*((($O$6+$G$6)-$G390))/3)*$H$29)+(((PI()*((($C$5+$G$6)-$G390)*($O$6/($O$5/2)))^2*(((($C$5+$G$6)-$G390)*($O$6/($O$5/2)))*$AZ$4))/3)*$H$29),(((PI()*((($C$5+$G$6)-$G390)*($O$6/($O$5/2)))^2*((($O$6+$G$6)-$G390)/3))*$H$29)-((PI()*((($C$5+$G$6)-$G390)*($O$6/($O$5/2)))^2*(((($C$5+$G$6)-$G390)*($O$6/($O$5/2)))*$AZ$4)/3)*$H$29))),IF('Silo Levels'!$L$11="Pumping",(($D$4*$H$29)+((PI()*(($C$7/2)^2)*(G$6-$G390))*$H$29))+((($D$4+$H$4)/3)*$BG$4)+(((PI()*($C$7/2)^2*(($C$7/2)*$AZ$4))/3)*$H$29),(($D$4*$H$29)+((PI()*(($C$7/2)^2)*($G$6-$G390))*$H$29))+((($D$4+$H$4)/3)*$BG$4)-(((PI()*($C$7/2)^2*(($C$7/2)*$AZ$4))/3)*$H$29)))</f>
        <v>311.870687474166</v>
      </c>
      <c r="I390" s="73">
        <v>35.9</v>
      </c>
      <c r="J390" s="95">
        <f t="shared" si="54"/>
        <v>114885.60395700752</v>
      </c>
      <c r="K390" s="62">
        <v>35.9</v>
      </c>
      <c r="L390" s="96">
        <f>IF($K390&gt;$G$13,IF('Silo Levels'!$L$12="Pumping",((PI()*((($C$12+$G$13)-$K390)*($O$13/($O$12/2)))^2*((($O$13+$G$13)-$K390))/3)*$L$29)+(((PI()*((($C$12+$G$13)-$K390)*($O$13/($O$12/2)))^2*(((($C$12+$G$13)-$K390)*($O$13/($O$12/2)))*$AZ$5))/3)*$L$29),(((PI()*((($C$12+$G$13)-$K390)*($O$13/($O$12/2)))^2*((($O$13+$G$13)-$K390)/3))*$L$29)-((PI()*((($C$12+$G$13)-$K390)*($O$13/($O$12/2)))^2*(((($C$12+$G$13)-$K390)*($O$13/($O$12/2)))*$AZ$5)/3)*$L$29))),IF('Silo Levels'!$L$12="Pumping",(($D$11*$L$29)+((PI()*(($C$14/2)^2)*($G$13-$K390))*$L$29))+((($D$11+$H$11)/3)*$BF$5)+(((PI()*($C$14/2)^2*(($C$14/2)*$AZ$5))/3)*$L$29),(($D$11*$L$29)+((PI()*(($C$14/2)^2)*($G$13-$K390))*$L$29))+((($D$11+$H$11)/3)*$BF$5)-(((PI()*($C$14/2)^2*(($C$14/2)*$AZ$5))/3)*$L$29)))</f>
        <v>100687.59727740807</v>
      </c>
      <c r="M390" s="73">
        <v>35.9</v>
      </c>
      <c r="N390" s="95">
        <f t="shared" si="55"/>
        <v>70279.121248820578</v>
      </c>
      <c r="O390" s="62">
        <v>35.9</v>
      </c>
      <c r="P390" s="96">
        <f>IF($O390&gt;$G$20,IF('Silo Levels'!$L$13="Pumping",((PI()*((($C$19+$G$20)-$O390)*($O$20/($O$19/2)))^2*((($O$20+$G$20)-$O390))/3)*$P$29)+(((PI()*((($C$19+$G$20)-$O390)*($O$20/($O$19/2)))^2*(((($C$19+$G$20)-$O390)*($O$20/($O$19/2)))*$AZ$6))/3)*$P$29),(((PI()*((($C$19+$G$20)-$O390)*($O$20/($O$19/2)))^2*((($O$20+$G$20)-$O390)/3))*$P$29)-((PI()*((($C$19+$G$20)-$O390)*($O$20/($O$19/2)))^2*(((($C$19+$G$20)-$O390)*($O$20/($O$19/2)))*$AZ$6)/3)*$P$29))),IF('Silo Levels'!$L$13="Pumping",(($D$18*$P$29)+((PI()*(($C$21/2)^2)*($G$20-$O390))*$P$29))+((($D$18+$H$18)/3)*$BF$6)+(((PI()*($C$21/2)^2*(($C$21/2)*$AZ$6))/3)*$P$29),(($D$18*$P$29)+((PI()*(($C$21/2)^2)*($G$20-$O390))*$P$29))+((($D$18+$H$18)/3)*$BF$6)-(((PI()*($C$21/2)^2*(($C$21/2)*$AZ$6))/3)*$P$29)))</f>
        <v>66193.919916795814</v>
      </c>
      <c r="Q390" s="73">
        <v>35.9</v>
      </c>
      <c r="R390" s="95">
        <f t="shared" si="56"/>
        <v>68394.034061409096</v>
      </c>
      <c r="S390" s="62">
        <v>35.9</v>
      </c>
      <c r="T390" s="96">
        <f>IF($S390&gt;$G$20,IF('Silo Levels'!$L$14="Pumping",((PI()*((($C$19+$G$20)-$S390)*($O$20/($O$19/2)))^2*((($O$20+$G$20)-$S390))/3)*$T$29)+(((PI()*((($C$19+$G$20)-$S390)*($O$20/($O$19/2)))^2*(((($C$19+$G$20)-$S390)*($O$20/($O$19/2)))*$AZ$7))/3)*$T$29),(((PI()*((($C$19+$G$20)-$S390)*($O$20/($O$19/2)))^2*((($O$20+$G$20)-$S390)/3))*$T$29)-((PI()*((($C$19+$G$20)-$S390)*($O$20/($O$19/2)))^2*(((($C$19+$G$20)-$S390)*($O$20/($O$19/2)))*$AZ$7)/3)*$T$29))),IF('Silo Levels'!$L$14="Pumping",(($D$18*$T$29)+((PI()*(($C$21/2)^2)*($G$20-$S390))*$T$29))+((($D$18+$H$18)/3)*$BF$7)+(((PI()*($C$21/2)^2*(($C$21/2)*$AZ$7))/3)*$T$29),(($D$18*$T$29)+((PI()*(($C$21/2)^2)*($G$20-$S390))*$T$29))+((($D$18+$H$18)/3)*$BF$7)-(((PI()*($C$21/2)^2*(($C$21/2)*$AZ$7))/3)*$T$29)))</f>
        <v>64419.972590280238</v>
      </c>
      <c r="U390" s="73">
        <v>35.9</v>
      </c>
      <c r="V390" s="95">
        <f t="shared" si="57"/>
        <v>66653.223436176151</v>
      </c>
      <c r="W390" s="62">
        <v>35.9</v>
      </c>
      <c r="X390" s="96">
        <f>IF($W390&gt;$G$20,IF('Silo Levels'!$L$15="Pumping",((PI()*((($C$19+$G$20)-$W390)*($O$20/($O$19/2)))^2*((($O$20+$G$20)-$W390))/3)*$X$29)+(((PI()*((($C$19+$G$20)-$W390)*($O$20/($O$19/2)))^2*(((($C$19+$G$20)-$W390)*($O$20/($O$19/2)))*$AZ$8))/3)*$X$29),(((PI()*((($C$19+$G$20)-$W390)*($O$20/($O$19/2)))^2*((($O$20+$G$20)-$W390)/3))*$X$29)-((PI()*((($C$19+$G$20)-$W390)*($O$20/($O$19/2)))^2*(((($C$19+$G$20)-$W390)*($O$20/($O$19/2)))*$AZ$8)/3)*$X$29))),IF('Silo Levels'!$L$15="Pumping",(($D$18*$X$29)+((PI()*(($C$21/2)^2)*($G$20-$W390))*$X$29))+((($D$18+$H$18)/3)*$BF$8)+(((PI()*($C$21/2)^2*(($C$21/2)*$AZ$8))/3)*$X$29),(($D$18*$X$29)+((PI()*(($C$21/2)^2)*($G$20-$W390))*$X$29))+((($D$18+$H$18)/3)*$BF$8)-(((PI()*($C$21/2)^2*(($C$21/2)*$AZ$8))/3)*$X$29)))</f>
        <v>62781.795653306654</v>
      </c>
      <c r="Y390" s="73">
        <v>35.9</v>
      </c>
      <c r="Z390" s="95">
        <f t="shared" si="58"/>
        <v>65614.81186365441</v>
      </c>
      <c r="AA390" s="62">
        <v>35.9</v>
      </c>
      <c r="AB390" s="96">
        <f>IF($AA390&gt;$G$20,IF('Silo Levels'!$L$16="Pumping",((PI()*((($C$19+$G$20)-$AA390)*($O$20/($O$19/2)))^2*((($O$20+$G$20)-$AA390))/3)*$AB$29)+(((PI()*((($C$19+$G$20)-$AA390)*($O$20/($O$19/2)))^2*(((($C$19+$G$20)-$AA390)*($O$20/($O$19/2)))*$AZ$9))/3)*$AB$29),(((PI()*((($C$19+$G$20)-$AA390)*($O$20/($O$19/2)))^2*((($O$20+$G$20)-$AA390)/3))*$AB$29)-((PI()*((($C$19+$G$20)-$AA390)*($O$20/($O$19/2)))^2*(((($C$19+$G$20)-$AA390)*($O$20/($O$19/2)))*$AZ$9)/3)*$AB$29))),IF('Silo Levels'!$L$16="Pumping",(($D$18*$AB$29)+((PI()*(($C$21/2)^2)*($G$20-$AA390))*$AB$29))+((($D$18+$H$18)/3)*$BF$9)+(((PI()*($C$21/2)^2*(($C$21/2)*$AZ$9))/3)*$AB$29),(($D$18*$AB$29)+((PI()*(($C$21/2)^2)*($G$20-$AA390))*$AB$29))+((($D$18+$H$18)/3)*$BF$9)-(((PI()*($C$21/2)^2*(($C$21/2)*$AZ$9))/3)*$AB$29)))</f>
        <v>61804.606139103198</v>
      </c>
      <c r="AC390" s="73">
        <v>35.9</v>
      </c>
      <c r="AD390" s="95">
        <f t="shared" si="60"/>
        <v>65240.452152317506</v>
      </c>
      <c r="AE390" s="62">
        <v>35.9</v>
      </c>
      <c r="AF390" s="96">
        <f>IF($AE390&gt;$G$20,IF('Silo Levels'!$L$17="Pumping",((PI()*((($C$19+$G$20)-$AE390)*($O$20/($O$19/2)))^2*((($O$20+$G$20)-$AE390))/3)*$AF$29)+(((PI()*((($C$19+$G$20)-$AE390)*($O$20/($O$19/2)))^2*(((($C$19+$G$20)-$AE390)*($O$20/($O$19/2)))*$AZ$10))/3)*$AF$29),(((PI()*((($C$19+$G$20)-$AE390)*($O$20/($O$19/2)))^2*((($O$20+$G$20)-$AE390)/3))*$AF$29)-((PI()*((($C$19+$G$20)-$AE390)*($O$20/($O$19/2)))^2*(((($C$19+$G$20)-$AE390)*($O$20/($O$19/2)))*$AZ$10)/3)*$AF$29))),IF('Silo Levels'!$L$17="Pumping",(($D$18*$AF$29)+((PI()*(($C$21/2)^2)*($G$20-$AE390))*$AF$29))+((($D$18+$H$18)/3)*$BF$10)+(((PI()*($C$21/2)^2*(($C$21/2)*$AZ$10))/3)*$AF$29),(($D$18*$AF$29)+((PI()*(($C$21/2)^2)*($G$20-$AE390))*$AF$29))+((($D$18+$H$18)/3)*$BF$10)-(((PI()*($C$21/2)^2*(($C$21/2)*$AZ$10))/3)*$AF$29)))</f>
        <v>61452.317707291644</v>
      </c>
      <c r="AG390" s="73">
        <v>35.9</v>
      </c>
      <c r="AH390" s="95">
        <f t="shared" si="59"/>
        <v>65533.181703474453</v>
      </c>
      <c r="AI390" s="62">
        <v>35.9</v>
      </c>
      <c r="AJ390" s="96">
        <f>IF($AI390&gt;$G$20,IF('Silo Levels'!$L$18="Pumping",((PI()*((($C$19+$G$20)-$AI390)*($O$20/($O$19/2)))^2*((($O$20+$G$20)-$AI390))/3)*$AJ$29)+(((PI()*((($C$19+$G$20)-$AI390)*($O$20/($O$19/2)))^2*(((($C$19+$G$20)-$AI390)*($O$20/($O$19/2)))*$AZ$11))/3)*$AJ$29),(((PI()*((($C$19+$G$20)-$AI390)*($O$20/($O$19/2)))^2*((($O$20+$G$20)-$AI390)/3))*$AJ$29)-((PI()*((($C$19+$G$20)-$AI390)*($O$20/($O$19/2)))^2*(((($C$19+$G$20)-$AI390)*($O$20/($O$19/2)))*$AZ$11)/3)*$AJ$29))),IF('Silo Levels'!$L$18="Pumping",(($D$18*$AJ$29)+((PI()*(($C$21/2)^2)*($G$20-$AI390))*$AJ$29))+((($D$18+$H$18)/3)*$BF$11)+(((PI()*($C$21/2)^2*(($C$21/2)*$AZ$11))/3)*$AJ$29),(($D$18*$AJ$29)+((PI()*(($C$21/2)^2)*($G$20-$AI390))*$AJ$29))+((($D$18+$H$18)/3)*$BF$11)-(((PI()*($C$21/2)^2*(($C$21/2)*$AZ$11))/3)*$AJ$29)))</f>
        <v>61727.788681862337</v>
      </c>
    </row>
    <row r="391" spans="1:36" x14ac:dyDescent="0.3">
      <c r="A391" s="48">
        <v>36</v>
      </c>
      <c r="B391" s="92">
        <f t="shared" si="52"/>
        <v>439.82688065236613</v>
      </c>
      <c r="C391" s="66">
        <v>36</v>
      </c>
      <c r="D391" s="67">
        <f>IF($C391&gt;$G$6,IF('Silo Levels'!$L$10="Pumping",((PI()*((($C$5+$G$6)-$C391)*($O$6/($O$5/2)))^2*((($O$6+$G$6)-$C391))/3)*$D$29)+(((PI()*((($C$5+$G$6)-$C391)*($O$6/($O$5/2)))^2*(((($C$5+$G$6)-$C391)*($O$6/($O$5/2)))*$AZ$3))/3)*$D$29),(((PI()*((($C$5+$G$6)-$C391)*($O$6/($O$5/2)))^2*((($O$6+$G$6)-$C391)/3))*$D$29)-((PI()*((($C$5+$G$6)-$C391)*($O$6/($O$5/2)))^2*(((($C$5+$G$6)-$C391)*($O$6/($O$5/2)))*$AZ$3)/3)*$D$29))),IF('Silo Levels'!$L$10="Pumping",(($D$4*$D$29)+((PI()*(($C$7/2)^2)*(G$6-$C391))*$D$29))+((($D$4+$H$4)/3)*$BG$3)+(((PI()*($C$7/2)^2*(($C$7/2)*$AZ$3))/3)*$D$29),(($D$4*$D$29)+((PI()*(($C$7/2)^2)*($G$6-$C391))*$D$29))+((($D$4+$H$4)/3)*$BG$3)-(((PI()*($C$7/2)^2*(($C$7/2)*$AZ$3))/3)*$D$29)))</f>
        <v>313.32682313543194</v>
      </c>
      <c r="E391" s="73">
        <v>36</v>
      </c>
      <c r="F391" s="92">
        <f t="shared" si="53"/>
        <v>383.43881903026789</v>
      </c>
      <c r="G391" s="66">
        <v>36</v>
      </c>
      <c r="H391" s="67">
        <f>IF($G391&gt;$G$6,IF('Silo Levels'!$L$11="Pumping",((PI()*((($C$5+$G$6)-$G391)*($O$6/($O$5/2)))^2*((($O$6+$G$6)-$G391))/3)*$H$29)+(((PI()*((($C$5+$G$6)-$G391)*($O$6/($O$5/2)))^2*(((($C$5+$G$6)-$G391)*($O$6/($O$5/2)))*$AZ$4))/3)*$H$29),(((PI()*((($C$5+$G$6)-$G391)*($O$6/($O$5/2)))^2*((($O$6+$G$6)-$G391)/3))*$H$29)-((PI()*((($C$5+$G$6)-$G391)*($O$6/($O$5/2)))^2*(((($C$5+$G$6)-$G391)*($O$6/($O$5/2)))*$AZ$4)/3)*$H$29))),IF('Silo Levels'!$L$11="Pumping",(($D$4*$H$29)+((PI()*(($C$7/2)^2)*(G$6-$G391))*$H$29))+((($D$4+$H$4)/3)*$BG$4)+(((PI()*($C$7/2)^2*(($C$7/2)*$AZ$4))/3)*$H$29),(($D$4*$H$29)+((PI()*(($C$7/2)^2)*($G$6-$G391))*$H$29))+((($D$4+$H$4)/3)*$BG$4)-(((PI()*($C$7/2)^2*(($C$7/2)*$AZ$4))/3)*$H$29)))</f>
        <v>273.15671760524833</v>
      </c>
      <c r="I391" s="73">
        <v>36</v>
      </c>
      <c r="J391" s="95">
        <f t="shared" si="54"/>
        <v>113966.63912337647</v>
      </c>
      <c r="K391" s="62">
        <v>36</v>
      </c>
      <c r="L391" s="96">
        <f>IF($K391&gt;$G$13,IF('Silo Levels'!$L$12="Pumping",((PI()*((($C$12+$G$13)-$K391)*($O$13/($O$12/2)))^2*((($O$13+$G$13)-$K391))/3)*$L$29)+(((PI()*((($C$12+$G$13)-$K391)*($O$13/($O$12/2)))^2*(((($C$12+$G$13)-$K391)*($O$13/($O$12/2)))*$AZ$5))/3)*$L$29),(((PI()*((($C$12+$G$13)-$K391)*($O$13/($O$12/2)))^2*((($O$13+$G$13)-$K391)/3))*$L$29)-((PI()*((($C$12+$G$13)-$K391)*($O$13/($O$12/2)))^2*(((($C$12+$G$13)-$K391)*($O$13/($O$12/2)))*$AZ$5)/3)*$L$29))),IF('Silo Levels'!$L$12="Pumping",(($D$11*$L$29)+((PI()*(($C$14/2)^2)*($G$13-$K391))*$L$29))+((($D$11+$H$11)/3)*$BF$5)+(((PI()*($C$14/2)^2*(($C$14/2)*$AZ$5))/3)*$L$29),(($D$11*$L$29)+((PI()*(($C$14/2)^2)*($G$13-$K391))*$L$29))+((($D$11+$H$11)/3)*$BF$5)-(((PI()*($C$14/2)^2*(($C$14/2)*$AZ$5))/3)*$L$29)))</f>
        <v>99768.632443777024</v>
      </c>
      <c r="M391" s="73">
        <v>36</v>
      </c>
      <c r="N391" s="95">
        <f t="shared" si="55"/>
        <v>69869.177700519838</v>
      </c>
      <c r="O391" s="62">
        <v>36</v>
      </c>
      <c r="P391" s="96">
        <f>IF($O391&gt;$G$20,IF('Silo Levels'!$L$13="Pumping",((PI()*((($C$19+$G$20)-$O391)*($O$20/($O$19/2)))^2*((($O$20+$G$20)-$O391))/3)*$P$29)+(((PI()*((($C$19+$G$20)-$O391)*($O$20/($O$19/2)))^2*(((($C$19+$G$20)-$O391)*($O$20/($O$19/2)))*$AZ$6))/3)*$P$29),(((PI()*((($C$19+$G$20)-$O391)*($O$20/($O$19/2)))^2*((($O$20+$G$20)-$O391)/3))*$P$29)-((PI()*((($C$19+$G$20)-$O391)*($O$20/($O$19/2)))^2*(((($C$19+$G$20)-$O391)*($O$20/($O$19/2)))*$AZ$6)/3)*$P$29))),IF('Silo Levels'!$L$13="Pumping",(($D$18*$P$29)+((PI()*(($C$21/2)^2)*($G$20-$O391))*$P$29))+((($D$18+$H$18)/3)*$BF$6)+(((PI()*($C$21/2)^2*(($C$21/2)*$AZ$6))/3)*$P$29),(($D$18*$P$29)+((PI()*(($C$21/2)^2)*($G$20-$O391))*$P$29))+((($D$18+$H$18)/3)*$BF$6)-(((PI()*($C$21/2)^2*(($C$21/2)*$AZ$6))/3)*$P$29)))</f>
        <v>65783.976368495074</v>
      </c>
      <c r="Q391" s="73">
        <v>36</v>
      </c>
      <c r="R391" s="95">
        <f t="shared" si="56"/>
        <v>67995.243223888159</v>
      </c>
      <c r="S391" s="62">
        <v>36</v>
      </c>
      <c r="T391" s="96">
        <f>IF($S391&gt;$G$20,IF('Silo Levels'!$L$14="Pumping",((PI()*((($C$19+$G$20)-$S391)*($O$20/($O$19/2)))^2*((($O$20+$G$20)-$S391))/3)*$T$29)+(((PI()*((($C$19+$G$20)-$S391)*($O$20/($O$19/2)))^2*(((($C$19+$G$20)-$S391)*($O$20/($O$19/2)))*$AZ$7))/3)*$T$29),(((PI()*((($C$19+$G$20)-$S391)*($O$20/($O$19/2)))^2*((($O$20+$G$20)-$S391)/3))*$T$29)-((PI()*((($C$19+$G$20)-$S391)*($O$20/($O$19/2)))^2*(((($C$19+$G$20)-$S391)*($O$20/($O$19/2)))*$AZ$7)/3)*$T$29))),IF('Silo Levels'!$L$14="Pumping",(($D$18*$T$29)+((PI()*(($C$21/2)^2)*($G$20-$S391))*$T$29))+((($D$18+$H$18)/3)*$BF$7)+(((PI()*($C$21/2)^2*(($C$21/2)*$AZ$7))/3)*$T$29),(($D$18*$T$29)+((PI()*(($C$21/2)^2)*($G$20-$S391))*$T$29))+((($D$18+$H$18)/3)*$BF$7)-(((PI()*($C$21/2)^2*(($C$21/2)*$AZ$7))/3)*$T$29)))</f>
        <v>64021.181752759301</v>
      </c>
      <c r="U391" s="73">
        <v>36</v>
      </c>
      <c r="V391" s="95">
        <f t="shared" si="57"/>
        <v>66264.731728348124</v>
      </c>
      <c r="W391" s="62">
        <v>36</v>
      </c>
      <c r="X391" s="96">
        <f>IF($W391&gt;$G$20,IF('Silo Levels'!$L$15="Pumping",((PI()*((($C$19+$G$20)-$W391)*($O$20/($O$19/2)))^2*((($O$20+$G$20)-$W391))/3)*$X$29)+(((PI()*((($C$19+$G$20)-$W391)*($O$20/($O$19/2)))^2*(((($C$19+$G$20)-$W391)*($O$20/($O$19/2)))*$AZ$8))/3)*$X$29),(((PI()*((($C$19+$G$20)-$W391)*($O$20/($O$19/2)))^2*((($O$20+$G$20)-$W391)/3))*$X$29)-((PI()*((($C$19+$G$20)-$W391)*($O$20/($O$19/2)))^2*(((($C$19+$G$20)-$W391)*($O$20/($O$19/2)))*$AZ$8)/3)*$X$29))),IF('Silo Levels'!$L$15="Pumping",(($D$18*$X$29)+((PI()*(($C$21/2)^2)*($G$20-$W391))*$X$29))+((($D$18+$H$18)/3)*$BF$8)+(((PI()*($C$21/2)^2*(($C$21/2)*$AZ$8))/3)*$X$29),(($D$18*$X$29)+((PI()*(($C$21/2)^2)*($G$20-$W391))*$X$29))+((($D$18+$H$18)/3)*$BF$8)-(((PI()*($C$21/2)^2*(($C$21/2)*$AZ$8))/3)*$X$29)))</f>
        <v>62393.303945478627</v>
      </c>
      <c r="Y391" s="73">
        <v>36</v>
      </c>
      <c r="Z391" s="95">
        <f t="shared" si="58"/>
        <v>65232.463693385849</v>
      </c>
      <c r="AA391" s="62">
        <v>36</v>
      </c>
      <c r="AB391" s="96">
        <f>IF($AA391&gt;$G$20,IF('Silo Levels'!$L$16="Pumping",((PI()*((($C$19+$G$20)-$AA391)*($O$20/($O$19/2)))^2*((($O$20+$G$20)-$AA391))/3)*$AB$29)+(((PI()*((($C$19+$G$20)-$AA391)*($O$20/($O$19/2)))^2*(((($C$19+$G$20)-$AA391)*($O$20/($O$19/2)))*$AZ$9))/3)*$AB$29),(((PI()*((($C$19+$G$20)-$AA391)*($O$20/($O$19/2)))^2*((($O$20+$G$20)-$AA391)/3))*$AB$29)-((PI()*((($C$19+$G$20)-$AA391)*($O$20/($O$19/2)))^2*(((($C$19+$G$20)-$AA391)*($O$20/($O$19/2)))*$AZ$9)/3)*$AB$29))),IF('Silo Levels'!$L$16="Pumping",(($D$18*$AB$29)+((PI()*(($C$21/2)^2)*($G$20-$AA391))*$AB$29))+((($D$18+$H$18)/3)*$BF$9)+(((PI()*($C$21/2)^2*(($C$21/2)*$AZ$9))/3)*$AB$29),(($D$18*$AB$29)+((PI()*(($C$21/2)^2)*($G$20-$AA391))*$AB$29))+((($D$18+$H$18)/3)*$BF$9)-(((PI()*($C$21/2)^2*(($C$21/2)*$AZ$9))/3)*$AB$29)))</f>
        <v>61422.257968834638</v>
      </c>
      <c r="AC391" s="73">
        <v>36</v>
      </c>
      <c r="AD391" s="95">
        <f t="shared" si="60"/>
        <v>64860.318800342779</v>
      </c>
      <c r="AE391" s="62">
        <v>36</v>
      </c>
      <c r="AF391" s="96">
        <f>IF($AE391&gt;$G$20,IF('Silo Levels'!$L$17="Pumping",((PI()*((($C$19+$G$20)-$AE391)*($O$20/($O$19/2)))^2*((($O$20+$G$20)-$AE391))/3)*$AF$29)+(((PI()*((($C$19+$G$20)-$AE391)*($O$20/($O$19/2)))^2*(((($C$19+$G$20)-$AE391)*($O$20/($O$19/2)))*$AZ$10))/3)*$AF$29),(((PI()*((($C$19+$G$20)-$AE391)*($O$20/($O$19/2)))^2*((($O$20+$G$20)-$AE391)/3))*$AF$29)-((PI()*((($C$19+$G$20)-$AE391)*($O$20/($O$19/2)))^2*(((($C$19+$G$20)-$AE391)*($O$20/($O$19/2)))*$AZ$10)/3)*$AF$29))),IF('Silo Levels'!$L$17="Pumping",(($D$18*$AF$29)+((PI()*(($C$21/2)^2)*($G$20-$AE391))*$AF$29))+((($D$18+$H$18)/3)*$BF$10)+(((PI()*($C$21/2)^2*(($C$21/2)*$AZ$10))/3)*$AF$29),(($D$18*$AF$29)+((PI()*(($C$21/2)^2)*($G$20-$AE391))*$AF$29))+((($D$18+$H$18)/3)*$BF$10)-(((PI()*($C$21/2)^2*(($C$21/2)*$AZ$10))/3)*$AF$29)))</f>
        <v>61072.184355316916</v>
      </c>
      <c r="AG391" s="73">
        <v>36</v>
      </c>
      <c r="AH391" s="95">
        <f t="shared" si="59"/>
        <v>65151.316480399786</v>
      </c>
      <c r="AI391" s="62">
        <v>36</v>
      </c>
      <c r="AJ391" s="96">
        <f>IF($AI391&gt;$G$20,IF('Silo Levels'!$L$18="Pumping",((PI()*((($C$19+$G$20)-$AI391)*($O$20/($O$19/2)))^2*((($O$20+$G$20)-$AI391))/3)*$AJ$29)+(((PI()*((($C$19+$G$20)-$AI391)*($O$20/($O$19/2)))^2*(((($C$19+$G$20)-$AI391)*($O$20/($O$19/2)))*$AZ$11))/3)*$AJ$29),(((PI()*((($C$19+$G$20)-$AI391)*($O$20/($O$19/2)))^2*((($O$20+$G$20)-$AI391)/3))*$AJ$29)-((PI()*((($C$19+$G$20)-$AI391)*($O$20/($O$19/2)))^2*(((($C$19+$G$20)-$AI391)*($O$20/($O$19/2)))*$AZ$11)/3)*$AJ$29))),IF('Silo Levels'!$L$18="Pumping",(($D$18*$AJ$29)+((PI()*(($C$21/2)^2)*($G$20-$AI391))*$AJ$29))+((($D$18+$H$18)/3)*$BF$11)+(((PI()*($C$21/2)^2*(($C$21/2)*$AZ$11))/3)*$AJ$29),(($D$18*$AJ$29)+((PI()*(($C$21/2)^2)*($G$20-$AI391))*$AJ$29))+((($D$18+$H$18)/3)*$BF$11)-(((PI()*($C$21/2)^2*(($C$21/2)*$AZ$11))/3)*$AJ$29)))</f>
        <v>61345.923458787671</v>
      </c>
    </row>
    <row r="392" spans="1:36" x14ac:dyDescent="0.3">
      <c r="A392" s="48">
        <v>36.1</v>
      </c>
      <c r="B392" s="92">
        <f t="shared" si="52"/>
        <v>381.17393972464419</v>
      </c>
      <c r="C392" s="66">
        <v>36.1</v>
      </c>
      <c r="D392" s="67">
        <f>IF($C392&gt;$G$6,IF('Silo Levels'!$L$10="Pumping",((PI()*((($C$5+$G$6)-$C392)*($O$6/($O$5/2)))^2*((($O$6+$G$6)-$C392))/3)*$D$29)+(((PI()*((($C$5+$G$6)-$C392)*($O$6/($O$5/2)))^2*(((($C$5+$G$6)-$C392)*($O$6/($O$5/2)))*$AZ$3))/3)*$D$29),(((PI()*((($C$5+$G$6)-$C392)*($O$6/($O$5/2)))^2*((($O$6+$G$6)-$C392)/3))*$D$29)-((PI()*((($C$5+$G$6)-$C392)*($O$6/($O$5/2)))^2*(((($C$5+$G$6)-$C392)*($O$6/($O$5/2)))*$AZ$3)/3)*$D$29))),IF('Silo Levels'!$L$10="Pumping",(($D$4*$D$29)+((PI()*(($C$7/2)^2)*(G$6-$C392))*$D$29))+((($D$4+$H$4)/3)*$BG$3)+(((PI()*($C$7/2)^2*(($C$7/2)*$AZ$3))/3)*$D$29),(($D$4*$D$29)+((PI()*(($C$7/2)^2)*($G$6-$C392))*$D$29))+((($D$4+$H$4)/3)*$BG$3)-(((PI()*($C$7/2)^2*(($C$7/2)*$AZ$3))/3)*$D$29)))</f>
        <v>272.71595291106297</v>
      </c>
      <c r="E392" s="73">
        <v>36.1</v>
      </c>
      <c r="F392" s="92">
        <f t="shared" si="53"/>
        <v>332.30548591379238</v>
      </c>
      <c r="G392" s="66">
        <v>36.1</v>
      </c>
      <c r="H392" s="67">
        <f>IF($G392&gt;$G$6,IF('Silo Levels'!$L$11="Pumping",((PI()*((($C$5+$G$6)-$G392)*($O$6/($O$5/2)))^2*((($O$6+$G$6)-$G392))/3)*$H$29)+(((PI()*((($C$5+$G$6)-$G392)*($O$6/($O$5/2)))^2*(((($C$5+$G$6)-$G392)*($O$6/($O$5/2)))*$AZ$4))/3)*$H$29),(((PI()*((($C$5+$G$6)-$G392)*($O$6/($O$5/2)))^2*((($O$6+$G$6)-$G392)/3))*$H$29)-((PI()*((($C$5+$G$6)-$G392)*($O$6/($O$5/2)))^2*(((($C$5+$G$6)-$G392)*($O$6/($O$5/2)))*$AZ$4)/3)*$H$29))),IF('Silo Levels'!$L$11="Pumping",(($D$4*$H$29)+((PI()*(($C$7/2)^2)*(G$6-$G392))*$H$29))+((($D$4+$H$4)/3)*$BG$4)+(((PI()*($C$7/2)^2*(($C$7/2)*$AZ$4))/3)*$H$29),(($D$4*$H$29)+((PI()*(($C$7/2)^2)*($G$6-$G392))*$H$29))+((($D$4+$H$4)/3)*$BG$4)-(((PI()*($C$7/2)^2*(($C$7/2)*$AZ$4))/3)*$H$29)))</f>
        <v>237.75236920451644</v>
      </c>
      <c r="I392" s="73">
        <v>36.1</v>
      </c>
      <c r="J392" s="95">
        <f t="shared" si="54"/>
        <v>113047.67428974542</v>
      </c>
      <c r="K392" s="62">
        <v>36.1</v>
      </c>
      <c r="L392" s="96">
        <f>IF($K392&gt;$G$13,IF('Silo Levels'!$L$12="Pumping",((PI()*((($C$12+$G$13)-$K392)*($O$13/($O$12/2)))^2*((($O$13+$G$13)-$K392))/3)*$L$29)+(((PI()*((($C$12+$G$13)-$K392)*($O$13/($O$12/2)))^2*(((($C$12+$G$13)-$K392)*($O$13/($O$12/2)))*$AZ$5))/3)*$L$29),(((PI()*((($C$12+$G$13)-$K392)*($O$13/($O$12/2)))^2*((($O$13+$G$13)-$K392)/3))*$L$29)-((PI()*((($C$12+$G$13)-$K392)*($O$13/($O$12/2)))^2*(((($C$12+$G$13)-$K392)*($O$13/($O$12/2)))*$AZ$5)/3)*$L$29))),IF('Silo Levels'!$L$12="Pumping",(($D$11*$L$29)+((PI()*(($C$14/2)^2)*($G$13-$K392))*$L$29))+((($D$11+$H$11)/3)*$BF$5)+(((PI()*($C$14/2)^2*(($C$14/2)*$AZ$5))/3)*$L$29),(($D$11*$L$29)+((PI()*(($C$14/2)^2)*($G$13-$K392))*$L$29))+((($D$11+$H$11)/3)*$BF$5)-(((PI()*($C$14/2)^2*(($C$14/2)*$AZ$5))/3)*$L$29)))</f>
        <v>98849.667610145974</v>
      </c>
      <c r="M392" s="73">
        <v>36.1</v>
      </c>
      <c r="N392" s="95">
        <f t="shared" si="55"/>
        <v>69459.234152219084</v>
      </c>
      <c r="O392" s="62">
        <v>36.1</v>
      </c>
      <c r="P392" s="96">
        <f>IF($O392&gt;$G$20,IF('Silo Levels'!$L$13="Pumping",((PI()*((($C$19+$G$20)-$O392)*($O$20/($O$19/2)))^2*((($O$20+$G$20)-$O392))/3)*$P$29)+(((PI()*((($C$19+$G$20)-$O392)*($O$20/($O$19/2)))^2*(((($C$19+$G$20)-$O392)*($O$20/($O$19/2)))*$AZ$6))/3)*$P$29),(((PI()*((($C$19+$G$20)-$O392)*($O$20/($O$19/2)))^2*((($O$20+$G$20)-$O392)/3))*$P$29)-((PI()*((($C$19+$G$20)-$O392)*($O$20/($O$19/2)))^2*(((($C$19+$G$20)-$O392)*($O$20/($O$19/2)))*$AZ$6)/3)*$P$29))),IF('Silo Levels'!$L$13="Pumping",(($D$18*$P$29)+((PI()*(($C$21/2)^2)*($G$20-$O392))*$P$29))+((($D$18+$H$18)/3)*$BF$6)+(((PI()*($C$21/2)^2*(($C$21/2)*$AZ$6))/3)*$P$29),(($D$18*$P$29)+((PI()*(($C$21/2)^2)*($G$20-$O392))*$P$29))+((($D$18+$H$18)/3)*$BF$6)-(((PI()*($C$21/2)^2*(($C$21/2)*$AZ$6))/3)*$P$29)))</f>
        <v>65374.032820194312</v>
      </c>
      <c r="Q392" s="73">
        <v>36.1</v>
      </c>
      <c r="R392" s="95">
        <f t="shared" si="56"/>
        <v>67596.452386367208</v>
      </c>
      <c r="S392" s="62">
        <v>36.1</v>
      </c>
      <c r="T392" s="96">
        <f>IF($S392&gt;$G$20,IF('Silo Levels'!$L$14="Pumping",((PI()*((($C$19+$G$20)-$S392)*($O$20/($O$19/2)))^2*((($O$20+$G$20)-$S392))/3)*$T$29)+(((PI()*((($C$19+$G$20)-$S392)*($O$20/($O$19/2)))^2*(((($C$19+$G$20)-$S392)*($O$20/($O$19/2)))*$AZ$7))/3)*$T$29),(((PI()*((($C$19+$G$20)-$S392)*($O$20/($O$19/2)))^2*((($O$20+$G$20)-$S392)/3))*$T$29)-((PI()*((($C$19+$G$20)-$S392)*($O$20/($O$19/2)))^2*(((($C$19+$G$20)-$S392)*($O$20/($O$19/2)))*$AZ$7)/3)*$T$29))),IF('Silo Levels'!$L$14="Pumping",(($D$18*$T$29)+((PI()*(($C$21/2)^2)*($G$20-$S392))*$T$29))+((($D$18+$H$18)/3)*$BF$7)+(((PI()*($C$21/2)^2*(($C$21/2)*$AZ$7))/3)*$T$29),(($D$18*$T$29)+((PI()*(($C$21/2)^2)*($G$20-$S392))*$T$29))+((($D$18+$H$18)/3)*$BF$7)-(((PI()*($C$21/2)^2*(($C$21/2)*$AZ$7))/3)*$T$29)))</f>
        <v>63622.390915238349</v>
      </c>
      <c r="U392" s="73">
        <v>36.1</v>
      </c>
      <c r="V392" s="95">
        <f t="shared" si="57"/>
        <v>65876.240020520097</v>
      </c>
      <c r="W392" s="62">
        <v>36.1</v>
      </c>
      <c r="X392" s="96">
        <f>IF($W392&gt;$G$20,IF('Silo Levels'!$L$15="Pumping",((PI()*((($C$19+$G$20)-$W392)*($O$20/($O$19/2)))^2*((($O$20+$G$20)-$W392))/3)*$X$29)+(((PI()*((($C$19+$G$20)-$W392)*($O$20/($O$19/2)))^2*(((($C$19+$G$20)-$W392)*($O$20/($O$19/2)))*$AZ$8))/3)*$X$29),(((PI()*((($C$19+$G$20)-$W392)*($O$20/($O$19/2)))^2*((($O$20+$G$20)-$W392)/3))*$X$29)-((PI()*((($C$19+$G$20)-$W392)*($O$20/($O$19/2)))^2*(((($C$19+$G$20)-$W392)*($O$20/($O$19/2)))*$AZ$8)/3)*$X$29))),IF('Silo Levels'!$L$15="Pumping",(($D$18*$X$29)+((PI()*(($C$21/2)^2)*($G$20-$W392))*$X$29))+((($D$18+$H$18)/3)*$BF$8)+(((PI()*($C$21/2)^2*(($C$21/2)*$AZ$8))/3)*$X$29),(($D$18*$X$29)+((PI()*(($C$21/2)^2)*($G$20-$W392))*$X$29))+((($D$18+$H$18)/3)*$BF$8)-(((PI()*($C$21/2)^2*(($C$21/2)*$AZ$8))/3)*$X$29)))</f>
        <v>62004.8122376506</v>
      </c>
      <c r="Y392" s="73">
        <v>36.1</v>
      </c>
      <c r="Z392" s="95">
        <f t="shared" si="58"/>
        <v>64850.115523117289</v>
      </c>
      <c r="AA392" s="62">
        <v>36.1</v>
      </c>
      <c r="AB392" s="96">
        <f>IF($AA392&gt;$G$20,IF('Silo Levels'!$L$16="Pumping",((PI()*((($C$19+$G$20)-$AA392)*($O$20/($O$19/2)))^2*((($O$20+$G$20)-$AA392))/3)*$AB$29)+(((PI()*((($C$19+$G$20)-$AA392)*($O$20/($O$19/2)))^2*(((($C$19+$G$20)-$AA392)*($O$20/($O$19/2)))*$AZ$9))/3)*$AB$29),(((PI()*((($C$19+$G$20)-$AA392)*($O$20/($O$19/2)))^2*((($O$20+$G$20)-$AA392)/3))*$AB$29)-((PI()*((($C$19+$G$20)-$AA392)*($O$20/($O$19/2)))^2*(((($C$19+$G$20)-$AA392)*($O$20/($O$19/2)))*$AZ$9)/3)*$AB$29))),IF('Silo Levels'!$L$16="Pumping",(($D$18*$AB$29)+((PI()*(($C$21/2)^2)*($G$20-$AA392))*$AB$29))+((($D$18+$H$18)/3)*$BF$9)+(((PI()*($C$21/2)^2*(($C$21/2)*$AZ$9))/3)*$AB$29),(($D$18*$AB$29)+((PI()*(($C$21/2)^2)*($G$20-$AA392))*$AB$29))+((($D$18+$H$18)/3)*$BF$9)-(((PI()*($C$21/2)^2*(($C$21/2)*$AZ$9))/3)*$AB$29)))</f>
        <v>61039.909798566077</v>
      </c>
      <c r="AC392" s="73">
        <v>36.1</v>
      </c>
      <c r="AD392" s="95">
        <f t="shared" si="60"/>
        <v>64480.185448368051</v>
      </c>
      <c r="AE392" s="62">
        <v>36.1</v>
      </c>
      <c r="AF392" s="96">
        <f>IF($AE392&gt;$G$20,IF('Silo Levels'!$L$17="Pumping",((PI()*((($C$19+$G$20)-$AE392)*($O$20/($O$19/2)))^2*((($O$20+$G$20)-$AE392))/3)*$AF$29)+(((PI()*((($C$19+$G$20)-$AE392)*($O$20/($O$19/2)))^2*(((($C$19+$G$20)-$AE392)*($O$20/($O$19/2)))*$AZ$10))/3)*$AF$29),(((PI()*((($C$19+$G$20)-$AE392)*($O$20/($O$19/2)))^2*((($O$20+$G$20)-$AE392)/3))*$AF$29)-((PI()*((($C$19+$G$20)-$AE392)*($O$20/($O$19/2)))^2*(((($C$19+$G$20)-$AE392)*($O$20/($O$19/2)))*$AZ$10)/3)*$AF$29))),IF('Silo Levels'!$L$17="Pumping",(($D$18*$AF$29)+((PI()*(($C$21/2)^2)*($G$20-$AE392))*$AF$29))+((($D$18+$H$18)/3)*$BF$10)+(((PI()*($C$21/2)^2*(($C$21/2)*$AZ$10))/3)*$AF$29),(($D$18*$AF$29)+((PI()*(($C$21/2)^2)*($G$20-$AE392))*$AF$29))+((($D$18+$H$18)/3)*$BF$10)-(((PI()*($C$21/2)^2*(($C$21/2)*$AZ$10))/3)*$AF$29)))</f>
        <v>60692.051003342189</v>
      </c>
      <c r="AG392" s="73">
        <v>36.1</v>
      </c>
      <c r="AH392" s="95">
        <f t="shared" si="59"/>
        <v>64769.451257325112</v>
      </c>
      <c r="AI392" s="62">
        <v>36.1</v>
      </c>
      <c r="AJ392" s="96">
        <f>IF($AI392&gt;$G$20,IF('Silo Levels'!$L$18="Pumping",((PI()*((($C$19+$G$20)-$AI392)*($O$20/($O$19/2)))^2*((($O$20+$G$20)-$AI392))/3)*$AJ$29)+(((PI()*((($C$19+$G$20)-$AI392)*($O$20/($O$19/2)))^2*(((($C$19+$G$20)-$AI392)*($O$20/($O$19/2)))*$AZ$11))/3)*$AJ$29),(((PI()*((($C$19+$G$20)-$AI392)*($O$20/($O$19/2)))^2*((($O$20+$G$20)-$AI392)/3))*$AJ$29)-((PI()*((($C$19+$G$20)-$AI392)*($O$20/($O$19/2)))^2*(((($C$19+$G$20)-$AI392)*($O$20/($O$19/2)))*$AZ$11)/3)*$AJ$29))),IF('Silo Levels'!$L$18="Pumping",(($D$18*$AJ$29)+((PI()*(($C$21/2)^2)*($G$20-$AI392))*$AJ$29))+((($D$18+$H$18)/3)*$BF$11)+(((PI()*($C$21/2)^2*(($C$21/2)*$AZ$11))/3)*$AJ$29),(($D$18*$AJ$29)+((PI()*(($C$21/2)^2)*($G$20-$AI392))*$AJ$29))+((($D$18+$H$18)/3)*$BF$11)-(((PI()*($C$21/2)^2*(($C$21/2)*$AZ$11))/3)*$AJ$29)))</f>
        <v>60964.058235712997</v>
      </c>
    </row>
    <row r="393" spans="1:36" ht="15" thickBot="1" x14ac:dyDescent="0.35">
      <c r="A393" s="48">
        <v>36.200000000000003</v>
      </c>
      <c r="B393" s="92">
        <f t="shared" si="52"/>
        <v>327.95272789476746</v>
      </c>
      <c r="C393" s="66">
        <v>36.200000000000003</v>
      </c>
      <c r="D393" s="67">
        <f>IF($C393&gt;$G$6,IF('Silo Levels'!$L$10="Pumping",((PI()*((($C$5+$G$6)-$C393)*($O$6/($O$5/2)))^2*((($O$6+$G$6)-$C393))/3)*$D$29)+(((PI()*((($C$5+$G$6)-$C393)*($O$6/($O$5/2)))^2*(((($C$5+$G$6)-$C393)*($O$6/($O$5/2)))*$AZ$3))/3)*$D$29),(((PI()*((($C$5+$G$6)-$C393)*($O$6/($O$5/2)))^2*((($O$6+$G$6)-$C393)/3))*$D$29)-((PI()*((($C$5+$G$6)-$C393)*($O$6/($O$5/2)))^2*(((($C$5+$G$6)-$C393)*($O$6/($O$5/2)))*$AZ$3)/3)*$D$29))),IF('Silo Levels'!$L$10="Pumping",(($D$4*$D$29)+((PI()*(($C$7/2)^2)*(G$6-$C393))*$D$29))+((($D$4+$H$4)/3)*$BG$3)+(((PI()*($C$7/2)^2*(($C$7/2)*$AZ$3))/3)*$D$29),(($D$4*$D$29)+((PI()*(($C$7/2)^2)*($G$6-$C393))*$D$29))+((($D$4+$H$4)/3)*$BG$3)-(((PI()*($C$7/2)^2*(($C$7/2)*$AZ$3))/3)*$D$29)))</f>
        <v>235.73418596492286</v>
      </c>
      <c r="E393" s="73">
        <v>36.200000000000003</v>
      </c>
      <c r="F393" s="92">
        <f t="shared" si="53"/>
        <v>285.90750636979726</v>
      </c>
      <c r="G393" s="66">
        <v>36.200000000000003</v>
      </c>
      <c r="H393" s="67">
        <f>IF($G393&gt;$G$6,IF('Silo Levels'!$L$11="Pumping",((PI()*((($C$5+$G$6)-$G393)*($O$6/($O$5/2)))^2*((($O$6+$G$6)-$G393))/3)*$H$29)+(((PI()*((($C$5+$G$6)-$G393)*($O$6/($O$5/2)))^2*(((($C$5+$G$6)-$G393)*($O$6/($O$5/2)))*$AZ$4))/3)*$H$29),(((PI()*((($C$5+$G$6)-$G393)*($O$6/($O$5/2)))^2*((($O$6+$G$6)-$G393)/3))*$H$29)-((PI()*((($C$5+$G$6)-$G393)*($O$6/($O$5/2)))^2*(((($C$5+$G$6)-$G393)*($O$6/($O$5/2)))*$AZ$4)/3)*$H$29))),IF('Silo Levels'!$L$11="Pumping",(($D$4*$H$29)+((PI()*(($C$7/2)^2)*(G$6-$G393))*$H$29))+((($D$4+$H$4)/3)*$BG$4)+(((PI()*($C$7/2)^2*(($C$7/2)*$AZ$4))/3)*$H$29),(($D$4*$H$29)+((PI()*(($C$7/2)^2)*($G$6-$G393))*$H$29))+((($D$4+$H$4)/3)*$BG$4)-(((PI()*($C$7/2)^2*(($C$7/2)*$AZ$4))/3)*$H$29)))</f>
        <v>205.51185443095841</v>
      </c>
      <c r="I393" s="73">
        <v>36.200000000000003</v>
      </c>
      <c r="J393" s="165">
        <f t="shared" si="54"/>
        <v>112128.70945611437</v>
      </c>
      <c r="K393" s="64">
        <v>36.200000000000003</v>
      </c>
      <c r="L393" s="100">
        <f>IF($K393&gt;$G$13,IF('Silo Levels'!$L$12="Pumping",((PI()*((($C$12+$G$13)-$K393)*($O$13/($O$12/2)))^2*((($O$13+$G$13)-$K393))/3)*$L$29)+(((PI()*((($C$12+$G$13)-$K393)*($O$13/($O$12/2)))^2*(((($C$12+$G$13)-$K393)*($O$13/($O$12/2)))*$AZ$5))/3)*$L$29),(((PI()*((($C$12+$G$13)-$K393)*($O$13/($O$12/2)))^2*((($O$13+$G$13)-$K393)/3))*$L$29)-((PI()*((($C$12+$G$13)-$K393)*($O$13/($O$12/2)))^2*(((($C$12+$G$13)-$K393)*($O$13/($O$12/2)))*$AZ$5)/3)*$L$29))),IF('Silo Levels'!$L$12="Pumping",(($D$11*$L$29)+((PI()*(($C$14/2)^2)*($G$13-$K393))*$L$29))+((($D$11+$H$11)/3)*$BF$5)+(((PI()*($C$14/2)^2*(($C$14/2)*$AZ$5))/3)*$L$29),(($D$11*$L$29)+((PI()*(($C$14/2)^2)*($G$13-$K393))*$L$29))+((($D$11+$H$11)/3)*$BF$5)-(((PI()*($C$14/2)^2*(($C$14/2)*$AZ$5))/3)*$L$29)))</f>
        <v>97930.702776514925</v>
      </c>
      <c r="M393" s="73">
        <v>36.200000000000003</v>
      </c>
      <c r="N393" s="95">
        <f t="shared" si="55"/>
        <v>69049.290603918329</v>
      </c>
      <c r="O393" s="62">
        <v>36.200000000000003</v>
      </c>
      <c r="P393" s="96">
        <f>IF($O393&gt;$G$20,IF('Silo Levels'!$L$13="Pumping",((PI()*((($C$19+$G$20)-$O393)*($O$20/($O$19/2)))^2*((($O$20+$G$20)-$O393))/3)*$P$29)+(((PI()*((($C$19+$G$20)-$O393)*($O$20/($O$19/2)))^2*(((($C$19+$G$20)-$O393)*($O$20/($O$19/2)))*$AZ$6))/3)*$P$29),(((PI()*((($C$19+$G$20)-$O393)*($O$20/($O$19/2)))^2*((($O$20+$G$20)-$O393)/3))*$P$29)-((PI()*((($C$19+$G$20)-$O393)*($O$20/($O$19/2)))^2*(((($C$19+$G$20)-$O393)*($O$20/($O$19/2)))*$AZ$6)/3)*$P$29))),IF('Silo Levels'!$L$13="Pumping",(($D$18*$P$29)+((PI()*(($C$21/2)^2)*($G$20-$O393))*$P$29))+((($D$18+$H$18)/3)*$BF$6)+(((PI()*($C$21/2)^2*(($C$21/2)*$AZ$6))/3)*$P$29),(($D$18*$P$29)+((PI()*(($C$21/2)^2)*($G$20-$O393))*$P$29))+((($D$18+$H$18)/3)*$BF$6)-(((PI()*($C$21/2)^2*(($C$21/2)*$AZ$6))/3)*$P$29)))</f>
        <v>64964.089271893557</v>
      </c>
      <c r="Q393" s="73">
        <v>36.200000000000003</v>
      </c>
      <c r="R393" s="95">
        <f t="shared" si="56"/>
        <v>67197.661548846241</v>
      </c>
      <c r="S393" s="62">
        <v>36.200000000000003</v>
      </c>
      <c r="T393" s="96">
        <f>IF($S393&gt;$G$20,IF('Silo Levels'!$L$14="Pumping",((PI()*((($C$19+$G$20)-$S393)*($O$20/($O$19/2)))^2*((($O$20+$G$20)-$S393))/3)*$T$29)+(((PI()*((($C$19+$G$20)-$S393)*($O$20/($O$19/2)))^2*(((($C$19+$G$20)-$S393)*($O$20/($O$19/2)))*$AZ$7))/3)*$T$29),(((PI()*((($C$19+$G$20)-$S393)*($O$20/($O$19/2)))^2*((($O$20+$G$20)-$S393)/3))*$T$29)-((PI()*((($C$19+$G$20)-$S393)*($O$20/($O$19/2)))^2*(((($C$19+$G$20)-$S393)*($O$20/($O$19/2)))*$AZ$7)/3)*$T$29))),IF('Silo Levels'!$L$14="Pumping",(($D$18*$T$29)+((PI()*(($C$21/2)^2)*($G$20-$S393))*$T$29))+((($D$18+$H$18)/3)*$BF$7)+(((PI()*($C$21/2)^2*(($C$21/2)*$AZ$7))/3)*$T$29),(($D$18*$T$29)+((PI()*(($C$21/2)^2)*($G$20-$S393))*$T$29))+((($D$18+$H$18)/3)*$BF$7)-(((PI()*($C$21/2)^2*(($C$21/2)*$AZ$7))/3)*$T$29)))</f>
        <v>63223.600077717383</v>
      </c>
      <c r="U393" s="73">
        <v>36.200000000000003</v>
      </c>
      <c r="V393" s="95">
        <f t="shared" si="57"/>
        <v>65487.748312692071</v>
      </c>
      <c r="W393" s="62">
        <v>36.200000000000003</v>
      </c>
      <c r="X393" s="96">
        <f>IF($W393&gt;$G$20,IF('Silo Levels'!$L$15="Pumping",((PI()*((($C$19+$G$20)-$W393)*($O$20/($O$19/2)))^2*((($O$20+$G$20)-$W393))/3)*$X$29)+(((PI()*((($C$19+$G$20)-$W393)*($O$20/($O$19/2)))^2*(((($C$19+$G$20)-$W393)*($O$20/($O$19/2)))*$AZ$8))/3)*$X$29),(((PI()*((($C$19+$G$20)-$W393)*($O$20/($O$19/2)))^2*((($O$20+$G$20)-$W393)/3))*$X$29)-((PI()*((($C$19+$G$20)-$W393)*($O$20/($O$19/2)))^2*(((($C$19+$G$20)-$W393)*($O$20/($O$19/2)))*$AZ$8)/3)*$X$29))),IF('Silo Levels'!$L$15="Pumping",(($D$18*$X$29)+((PI()*(($C$21/2)^2)*($G$20-$W393))*$X$29))+((($D$18+$H$18)/3)*$BF$8)+(((PI()*($C$21/2)^2*(($C$21/2)*$AZ$8))/3)*$X$29),(($D$18*$X$29)+((PI()*(($C$21/2)^2)*($G$20-$W393))*$X$29))+((($D$18+$H$18)/3)*$BF$8)-(((PI()*($C$21/2)^2*(($C$21/2)*$AZ$8))/3)*$X$29)))</f>
        <v>61616.320529822573</v>
      </c>
      <c r="Y393" s="73">
        <v>36.200000000000003</v>
      </c>
      <c r="Z393" s="95">
        <f t="shared" si="58"/>
        <v>64467.767352848728</v>
      </c>
      <c r="AA393" s="62">
        <v>36.200000000000003</v>
      </c>
      <c r="AB393" s="96">
        <f>IF($AA393&gt;$G$20,IF('Silo Levels'!$L$16="Pumping",((PI()*((($C$19+$G$20)-$AA393)*($O$20/($O$19/2)))^2*((($O$20+$G$20)-$AA393))/3)*$AB$29)+(((PI()*((($C$19+$G$20)-$AA393)*($O$20/($O$19/2)))^2*(((($C$19+$G$20)-$AA393)*($O$20/($O$19/2)))*$AZ$9))/3)*$AB$29),(((PI()*((($C$19+$G$20)-$AA393)*($O$20/($O$19/2)))^2*((($O$20+$G$20)-$AA393)/3))*$AB$29)-((PI()*((($C$19+$G$20)-$AA393)*($O$20/($O$19/2)))^2*(((($C$19+$G$20)-$AA393)*($O$20/($O$19/2)))*$AZ$9)/3)*$AB$29))),IF('Silo Levels'!$L$16="Pumping",(($D$18*$AB$29)+((PI()*(($C$21/2)^2)*($G$20-$AA393))*$AB$29))+((($D$18+$H$18)/3)*$BF$9)+(((PI()*($C$21/2)^2*(($C$21/2)*$AZ$9))/3)*$AB$29),(($D$18*$AB$29)+((PI()*(($C$21/2)^2)*($G$20-$AA393))*$AB$29))+((($D$18+$H$18)/3)*$BF$9)-(((PI()*($C$21/2)^2*(($C$21/2)*$AZ$9))/3)*$AB$29)))</f>
        <v>60657.561628297517</v>
      </c>
      <c r="AC393" s="73">
        <v>36.200000000000003</v>
      </c>
      <c r="AD393" s="95">
        <f t="shared" si="60"/>
        <v>64100.052096393323</v>
      </c>
      <c r="AE393" s="62">
        <v>36.200000000000003</v>
      </c>
      <c r="AF393" s="96">
        <f>IF($AE393&gt;$G$20,IF('Silo Levels'!$L$17="Pumping",((PI()*((($C$19+$G$20)-$AE393)*($O$20/($O$19/2)))^2*((($O$20+$G$20)-$AE393))/3)*$AF$29)+(((PI()*((($C$19+$G$20)-$AE393)*($O$20/($O$19/2)))^2*(((($C$19+$G$20)-$AE393)*($O$20/($O$19/2)))*$AZ$10))/3)*$AF$29),(((PI()*((($C$19+$G$20)-$AE393)*($O$20/($O$19/2)))^2*((($O$20+$G$20)-$AE393)/3))*$AF$29)-((PI()*((($C$19+$G$20)-$AE393)*($O$20/($O$19/2)))^2*(((($C$19+$G$20)-$AE393)*($O$20/($O$19/2)))*$AZ$10)/3)*$AF$29))),IF('Silo Levels'!$L$17="Pumping",(($D$18*$AF$29)+((PI()*(($C$21/2)^2)*($G$20-$AE393))*$AF$29))+((($D$18+$H$18)/3)*$BF$10)+(((PI()*($C$21/2)^2*(($C$21/2)*$AZ$10))/3)*$AF$29),(($D$18*$AF$29)+((PI()*(($C$21/2)^2)*($G$20-$AE393))*$AF$29))+((($D$18+$H$18)/3)*$BF$10)-(((PI()*($C$21/2)^2*(($C$21/2)*$AZ$10))/3)*$AF$29)))</f>
        <v>60311.917651367461</v>
      </c>
      <c r="AG393" s="73">
        <v>36.200000000000003</v>
      </c>
      <c r="AH393" s="95">
        <f t="shared" si="59"/>
        <v>64387.586034250438</v>
      </c>
      <c r="AI393" s="62">
        <v>36.200000000000003</v>
      </c>
      <c r="AJ393" s="96">
        <f>IF($AI393&gt;$G$20,IF('Silo Levels'!$L$18="Pumping",((PI()*((($C$19+$G$20)-$AI393)*($O$20/($O$19/2)))^2*((($O$20+$G$20)-$AI393))/3)*$AJ$29)+(((PI()*((($C$19+$G$20)-$AI393)*($O$20/($O$19/2)))^2*(((($C$19+$G$20)-$AI393)*($O$20/($O$19/2)))*$AZ$11))/3)*$AJ$29),(((PI()*((($C$19+$G$20)-$AI393)*($O$20/($O$19/2)))^2*((($O$20+$G$20)-$AI393)/3))*$AJ$29)-((PI()*((($C$19+$G$20)-$AI393)*($O$20/($O$19/2)))^2*(((($C$19+$G$20)-$AI393)*($O$20/($O$19/2)))*$AZ$11)/3)*$AJ$29))),IF('Silo Levels'!$L$18="Pumping",(($D$18*$AJ$29)+((PI()*(($C$21/2)^2)*($G$20-$AI393))*$AJ$29))+((($D$18+$H$18)/3)*$BF$11)+(((PI()*($C$21/2)^2*(($C$21/2)*$AZ$11))/3)*$AJ$29),(($D$18*$AJ$29)+((PI()*(($C$21/2)^2)*($G$20-$AI393))*$AJ$29))+((($D$18+$H$18)/3)*$BF$11)-(((PI()*($C$21/2)^2*(($C$21/2)*$AZ$11))/3)*$AJ$29)))</f>
        <v>60582.193012638323</v>
      </c>
    </row>
    <row r="394" spans="1:36" x14ac:dyDescent="0.3">
      <c r="A394" s="48">
        <v>36.299999999999997</v>
      </c>
      <c r="B394" s="92">
        <f t="shared" si="52"/>
        <v>279.90114289020545</v>
      </c>
      <c r="C394" s="66">
        <v>36.299999999999997</v>
      </c>
      <c r="D394" s="67">
        <f>IF($C394&gt;$G$6,IF('Silo Levels'!$L$10="Pumping",((PI()*((($C$5+$G$6)-$C394)*($O$6/($O$5/2)))^2*((($O$6+$G$6)-$C394))/3)*$D$29)+(((PI()*((($C$5+$G$6)-$C394)*($O$6/($O$5/2)))^2*(((($C$5+$G$6)-$C394)*($O$6/($O$5/2)))*$AZ$3))/3)*$D$29),(((PI()*((($C$5+$G$6)-$C394)*($O$6/($O$5/2)))^2*((($O$6+$G$6)-$C394)/3))*$D$29)-((PI()*((($C$5+$G$6)-$C394)*($O$6/($O$5/2)))^2*(((($C$5+$G$6)-$C394)*($O$6/($O$5/2)))*$AZ$3)/3)*$D$29))),IF('Silo Levels'!$L$10="Pumping",(($D$4*$D$29)+((PI()*(($C$7/2)^2)*(G$6-$C394))*$D$29))+((($D$4+$H$4)/3)*$BG$3)+(((PI()*($C$7/2)^2*(($C$7/2)*$AZ$3))/3)*$D$29),(($D$4*$D$29)+((PI()*(($C$7/2)^2)*($G$6-$C394))*$D$29))+((($D$4+$H$4)/3)*$BG$3)-(((PI()*($C$7/2)^2*(($C$7/2)*$AZ$3))/3)*$D$29)))</f>
        <v>202.21429506761785</v>
      </c>
      <c r="E394" s="73">
        <v>36.299999999999997</v>
      </c>
      <c r="F394" s="92">
        <f t="shared" si="53"/>
        <v>244.01638098120475</v>
      </c>
      <c r="G394" s="66">
        <v>36.299999999999997</v>
      </c>
      <c r="H394" s="67">
        <f>IF($G394&gt;$G$6,IF('Silo Levels'!$L$11="Pumping",((PI()*((($C$5+$G$6)-$G394)*($O$6/($O$5/2)))^2*((($O$6+$G$6)-$G394))/3)*$H$29)+(((PI()*((($C$5+$G$6)-$G394)*($O$6/($O$5/2)))^2*(((($C$5+$G$6)-$G394)*($O$6/($O$5/2)))*$AZ$4))/3)*$H$29),(((PI()*((($C$5+$G$6)-$G394)*($O$6/($O$5/2)))^2*((($O$6+$G$6)-$G394)/3))*$H$29)-((PI()*((($C$5+$G$6)-$G394)*($O$6/($O$5/2)))^2*(((($C$5+$G$6)-$G394)*($O$6/($O$5/2)))*$AZ$4)/3)*$H$29))),IF('Silo Levels'!$L$11="Pumping",(($D$4*$H$29)+((PI()*(($C$7/2)^2)*(G$6-$G394))*$H$29))+((($D$4+$H$4)/3)*$BG$4)+(((PI()*($C$7/2)^2*(($C$7/2)*$AZ$4))/3)*$H$29),(($D$4*$H$29)+((PI()*(($C$7/2)^2)*($G$6-$G394))*$H$29))+((($D$4+$H$4)/3)*$BG$4)-(((PI()*($C$7/2)^2*(($C$7/2)*$AZ$4))/3)*$H$29)))</f>
        <v>176.28938544356427</v>
      </c>
      <c r="I394" s="73">
        <v>36.299999999999997</v>
      </c>
      <c r="J394" s="166">
        <f>IF($K394&gt;$G$13,(PI()*((($C$12+$G$13)-$K394)*($O$13/($O$12/2)))^2*((($O$13+$G$13)-$K394)/3))*$L$29,($D$11*$L$29)+((PI()*(($C$14/2)^2)*($G$13-$K394))*$L$29)+((($D$11+$H$11)/3)*$BG$5))</f>
        <v>109042.55509202858</v>
      </c>
      <c r="K394" s="71">
        <v>36.299999999999997</v>
      </c>
      <c r="L394" s="105">
        <f>IF($K394&gt;$G$13,IF('Silo Levels'!$L$12="Pumping",((PI()*((($C$12+$G$13)-$K394)*($O$13/($O$12/2)))^2*((($O$13+$G$13)-$K394))/3)*$L$29)+(((PI()*((($C$12+$G$13)-$K394)*($O$13/($O$12/2)))^2*(((($C$12+$G$13)-$K394)*($O$13/($O$12/2)))*$AZ$5))/3)*$L$29),(((PI()*((($C$12+$G$13)-$K394)*($O$13/($O$12/2)))^2*((($O$13+$G$13)-$K394)/3))*$L$29)-((PI()*((($C$12+$G$13)-$K394)*($O$13/($O$12/2)))^2*(((($C$12+$G$13)-$K394)*($O$13/($O$12/2)))*$AZ$5)/3)*$L$29))),IF('Silo Levels'!$L$12="Pumping",(($D$11*$L$29)+((PI()*(($C$14/2)^2)*($G$13-$K394))*$L$29))+((($D$11+$H$11)/3)*$BG$5)+(((PI()*($C$14/2)^2*(($C$14/2)*$AZ$5))/3)*$L$29),(($D$11*$L$29)+((PI()*(($C$14/2)^2)*($G$13-$K394))*$L$29))+((($D$11+$H$11)/3)*$BG$5)-(((PI()*($C$14/2)^2*(($C$14/2)*$AZ$5))/3)*$L$29)))</f>
        <v>94844.548412429125</v>
      </c>
      <c r="M394" s="73">
        <v>36.299999999999997</v>
      </c>
      <c r="N394" s="95">
        <f t="shared" si="55"/>
        <v>68639.347055617618</v>
      </c>
      <c r="O394" s="62">
        <v>36.299999999999997</v>
      </c>
      <c r="P394" s="96">
        <f>IF($O394&gt;$G$20,IF('Silo Levels'!$L$13="Pumping",((PI()*((($C$19+$G$20)-$O394)*($O$20/($O$19/2)))^2*((($O$20+$G$20)-$O394))/3)*$P$29)+(((PI()*((($C$19+$G$20)-$O394)*($O$20/($O$19/2)))^2*(((($C$19+$G$20)-$O394)*($O$20/($O$19/2)))*$AZ$6))/3)*$P$29),(((PI()*((($C$19+$G$20)-$O394)*($O$20/($O$19/2)))^2*((($O$20+$G$20)-$O394)/3))*$P$29)-((PI()*((($C$19+$G$20)-$O394)*($O$20/($O$19/2)))^2*(((($C$19+$G$20)-$O394)*($O$20/($O$19/2)))*$AZ$6)/3)*$P$29))),IF('Silo Levels'!$L$13="Pumping",(($D$18*$P$29)+((PI()*(($C$21/2)^2)*($G$20-$O394))*$P$29))+((($D$18+$H$18)/3)*$BF$6)+(((PI()*($C$21/2)^2*(($C$21/2)*$AZ$6))/3)*$P$29),(($D$18*$P$29)+((PI()*(($C$21/2)^2)*($G$20-$O394))*$P$29))+((($D$18+$H$18)/3)*$BF$6)-(((PI()*($C$21/2)^2*(($C$21/2)*$AZ$6))/3)*$P$29)))</f>
        <v>64554.145723592846</v>
      </c>
      <c r="Q394" s="73">
        <v>36.299999999999997</v>
      </c>
      <c r="R394" s="95">
        <f t="shared" si="56"/>
        <v>66798.870711325333</v>
      </c>
      <c r="S394" s="62">
        <v>36.299999999999997</v>
      </c>
      <c r="T394" s="96">
        <f>IF($S394&gt;$G$20,IF('Silo Levels'!$L$14="Pumping",((PI()*((($C$19+$G$20)-$S394)*($O$20/($O$19/2)))^2*((($O$20+$G$20)-$S394))/3)*$T$29)+(((PI()*((($C$19+$G$20)-$S394)*($O$20/($O$19/2)))^2*(((($C$19+$G$20)-$S394)*($O$20/($O$19/2)))*$AZ$7))/3)*$T$29),(((PI()*((($C$19+$G$20)-$S394)*($O$20/($O$19/2)))^2*((($O$20+$G$20)-$S394)/3))*$T$29)-((PI()*((($C$19+$G$20)-$S394)*($O$20/($O$19/2)))^2*(((($C$19+$G$20)-$S394)*($O$20/($O$19/2)))*$AZ$7)/3)*$T$29))),IF('Silo Levels'!$L$14="Pumping",(($D$18*$T$29)+((PI()*(($C$21/2)^2)*($G$20-$S394))*$T$29))+((($D$18+$H$18)/3)*$BF$7)+(((PI()*($C$21/2)^2*(($C$21/2)*$AZ$7))/3)*$T$29),(($D$18*$T$29)+((PI()*(($C$21/2)^2)*($G$20-$S394))*$T$29))+((($D$18+$H$18)/3)*$BF$7)-(((PI()*($C$21/2)^2*(($C$21/2)*$AZ$7))/3)*$T$29)))</f>
        <v>62824.809240196475</v>
      </c>
      <c r="U394" s="73">
        <v>36.299999999999997</v>
      </c>
      <c r="V394" s="95">
        <f t="shared" si="57"/>
        <v>65099.256604864073</v>
      </c>
      <c r="W394" s="62">
        <v>36.299999999999997</v>
      </c>
      <c r="X394" s="96">
        <f>IF($W394&gt;$G$20,IF('Silo Levels'!$L$15="Pumping",((PI()*((($C$19+$G$20)-$W394)*($O$20/($O$19/2)))^2*((($O$20+$G$20)-$W394))/3)*$X$29)+(((PI()*((($C$19+$G$20)-$W394)*($O$20/($O$19/2)))^2*(((($C$19+$G$20)-$W394)*($O$20/($O$19/2)))*$AZ$8))/3)*$X$29),(((PI()*((($C$19+$G$20)-$W394)*($O$20/($O$19/2)))^2*((($O$20+$G$20)-$W394)/3))*$X$29)-((PI()*((($C$19+$G$20)-$W394)*($O$20/($O$19/2)))^2*(((($C$19+$G$20)-$W394)*($O$20/($O$19/2)))*$AZ$8)/3)*$X$29))),IF('Silo Levels'!$L$15="Pumping",(($D$18*$X$29)+((PI()*(($C$21/2)^2)*($G$20-$W394))*$X$29))+((($D$18+$H$18)/3)*$BF$8)+(((PI()*($C$21/2)^2*(($C$21/2)*$AZ$8))/3)*$X$29),(($D$18*$X$29)+((PI()*(($C$21/2)^2)*($G$20-$W394))*$X$29))+((($D$18+$H$18)/3)*$BF$8)-(((PI()*($C$21/2)^2*(($C$21/2)*$AZ$8))/3)*$X$29)))</f>
        <v>61227.828821994575</v>
      </c>
      <c r="Y394" s="73">
        <v>36.299999999999997</v>
      </c>
      <c r="Z394" s="95">
        <f t="shared" si="58"/>
        <v>64085.419182580197</v>
      </c>
      <c r="AA394" s="62">
        <v>36.299999999999997</v>
      </c>
      <c r="AB394" s="96">
        <f>IF($AA394&gt;$G$20,IF('Silo Levels'!$L$16="Pumping",((PI()*((($C$19+$G$20)-$AA394)*($O$20/($O$19/2)))^2*((($O$20+$G$20)-$AA394))/3)*$AB$29)+(((PI()*((($C$19+$G$20)-$AA394)*($O$20/($O$19/2)))^2*(((($C$19+$G$20)-$AA394)*($O$20/($O$19/2)))*$AZ$9))/3)*$AB$29),(((PI()*((($C$19+$G$20)-$AA394)*($O$20/($O$19/2)))^2*((($O$20+$G$20)-$AA394)/3))*$AB$29)-((PI()*((($C$19+$G$20)-$AA394)*($O$20/($O$19/2)))^2*(((($C$19+$G$20)-$AA394)*($O$20/($O$19/2)))*$AZ$9)/3)*$AB$29))),IF('Silo Levels'!$L$16="Pumping",(($D$18*$AB$29)+((PI()*(($C$21/2)^2)*($G$20-$AA394))*$AB$29))+((($D$18+$H$18)/3)*$BF$9)+(((PI()*($C$21/2)^2*(($C$21/2)*$AZ$9))/3)*$AB$29),(($D$18*$AB$29)+((PI()*(($C$21/2)^2)*($G$20-$AA394))*$AB$29))+((($D$18+$H$18)/3)*$BF$9)-(((PI()*($C$21/2)^2*(($C$21/2)*$AZ$9))/3)*$AB$29)))</f>
        <v>60275.213458028986</v>
      </c>
      <c r="AC394" s="73">
        <v>36.299999999999997</v>
      </c>
      <c r="AD394" s="95">
        <f t="shared" si="60"/>
        <v>63719.918744418625</v>
      </c>
      <c r="AE394" s="62">
        <v>36.299999999999997</v>
      </c>
      <c r="AF394" s="96">
        <f>IF($AE394&gt;$G$20,IF('Silo Levels'!$L$17="Pumping",((PI()*((($C$19+$G$20)-$AE394)*($O$20/($O$19/2)))^2*((($O$20+$G$20)-$AE394))/3)*$AF$29)+(((PI()*((($C$19+$G$20)-$AE394)*($O$20/($O$19/2)))^2*(((($C$19+$G$20)-$AE394)*($O$20/($O$19/2)))*$AZ$10))/3)*$AF$29),(((PI()*((($C$19+$G$20)-$AE394)*($O$20/($O$19/2)))^2*((($O$20+$G$20)-$AE394)/3))*$AF$29)-((PI()*((($C$19+$G$20)-$AE394)*($O$20/($O$19/2)))^2*(((($C$19+$G$20)-$AE394)*($O$20/($O$19/2)))*$AZ$10)/3)*$AF$29))),IF('Silo Levels'!$L$17="Pumping",(($D$18*$AF$29)+((PI()*(($C$21/2)^2)*($G$20-$AE394))*$AF$29))+((($D$18+$H$18)/3)*$BF$10)+(((PI()*($C$21/2)^2*(($C$21/2)*$AZ$10))/3)*$AF$29),(($D$18*$AF$29)+((PI()*(($C$21/2)^2)*($G$20-$AE394))*$AF$29))+((($D$18+$H$18)/3)*$BF$10)-(((PI()*($C$21/2)^2*(($C$21/2)*$AZ$10))/3)*$AF$29)))</f>
        <v>59931.784299392762</v>
      </c>
      <c r="AG394" s="73">
        <v>36.299999999999997</v>
      </c>
      <c r="AH394" s="95">
        <f t="shared" si="59"/>
        <v>64005.720811175801</v>
      </c>
      <c r="AI394" s="62">
        <v>36.299999999999997</v>
      </c>
      <c r="AJ394" s="96">
        <f>IF($AI394&gt;$G$20,IF('Silo Levels'!$L$18="Pumping",((PI()*((($C$19+$G$20)-$AI394)*($O$20/($O$19/2)))^2*((($O$20+$G$20)-$AI394))/3)*$AJ$29)+(((PI()*((($C$19+$G$20)-$AI394)*($O$20/($O$19/2)))^2*(((($C$19+$G$20)-$AI394)*($O$20/($O$19/2)))*$AZ$11))/3)*$AJ$29),(((PI()*((($C$19+$G$20)-$AI394)*($O$20/($O$19/2)))^2*((($O$20+$G$20)-$AI394)/3))*$AJ$29)-((PI()*((($C$19+$G$20)-$AI394)*($O$20/($O$19/2)))^2*(((($C$19+$G$20)-$AI394)*($O$20/($O$19/2)))*$AZ$11)/3)*$AJ$29))),IF('Silo Levels'!$L$18="Pumping",(($D$18*$AJ$29)+((PI()*(($C$21/2)^2)*($G$20-$AI394))*$AJ$29))+((($D$18+$H$18)/3)*$BF$11)+(((PI()*($C$21/2)^2*(($C$21/2)*$AZ$11))/3)*$AJ$29),(($D$18*$AJ$29)+((PI()*(($C$21/2)^2)*($G$20-$AI394))*$AJ$29))+((($D$18+$H$18)/3)*$BF$11)-(((PI()*($C$21/2)^2*(($C$21/2)*$AZ$11))/3)*$AJ$29)))</f>
        <v>60200.327789563686</v>
      </c>
    </row>
    <row r="395" spans="1:36" x14ac:dyDescent="0.3">
      <c r="A395" s="48">
        <v>36.4</v>
      </c>
      <c r="B395" s="92">
        <f t="shared" si="52"/>
        <v>236.75708243841743</v>
      </c>
      <c r="C395" s="66">
        <v>36.4</v>
      </c>
      <c r="D395" s="67">
        <f>IF($C395&gt;$G$6,IF('Silo Levels'!$L$10="Pumping",((PI()*((($C$5+$G$6)-$C395)*($O$6/($O$5/2)))^2*((($O$6+$G$6)-$C395))/3)*$D$29)+(((PI()*((($C$5+$G$6)-$C395)*($O$6/($O$5/2)))^2*(((($C$5+$G$6)-$C395)*($O$6/($O$5/2)))*$AZ$3))/3)*$D$29),(((PI()*((($C$5+$G$6)-$C395)*($O$6/($O$5/2)))^2*((($O$6+$G$6)-$C395)/3))*$D$29)-((PI()*((($C$5+$G$6)-$C395)*($O$6/($O$5/2)))^2*(((($C$5+$G$6)-$C395)*($O$6/($O$5/2)))*$AZ$3)/3)*$D$29))),IF('Silo Levels'!$L$10="Pumping",(($D$4*$D$29)+((PI()*(($C$7/2)^2)*(G$6-$C395))*$D$29))+((($D$4+$H$4)/3)*$BG$3)+(((PI()*($C$7/2)^2*(($C$7/2)*$AZ$3))/3)*$D$29),(($D$4*$D$29)+((PI()*(($C$7/2)^2)*($G$6-$C395))*$D$29))+((($D$4+$H$4)/3)*$BG$3)-(((PI()*($C$7/2)^2*(($C$7/2)*$AZ$3))/3)*$D$29)))</f>
        <v>171.98905298974697</v>
      </c>
      <c r="E395" s="73">
        <v>36.4</v>
      </c>
      <c r="F395" s="92">
        <f t="shared" si="53"/>
        <v>206.40361033092799</v>
      </c>
      <c r="G395" s="66">
        <v>36.4</v>
      </c>
      <c r="H395" s="67">
        <f>IF($G395&gt;$G$6,IF('Silo Levels'!$L$11="Pumping",((PI()*((($C$5+$G$6)-$G395)*($O$6/($O$5/2)))^2*((($O$6+$G$6)-$G395))/3)*$H$29)+(((PI()*((($C$5+$G$6)-$G395)*($O$6/($O$5/2)))^2*(((($C$5+$G$6)-$G395)*($O$6/($O$5/2)))*$AZ$4))/3)*$H$29),(((PI()*((($C$5+$G$6)-$G395)*($O$6/($O$5/2)))^2*((($O$6+$G$6)-$G395)/3))*$H$29)-((PI()*((($C$5+$G$6)-$G395)*($O$6/($O$5/2)))^2*(((($C$5+$G$6)-$G395)*($O$6/($O$5/2)))*$AZ$4)/3)*$H$29))),IF('Silo Levels'!$L$11="Pumping",(($D$4*$H$29)+((PI()*(($C$7/2)^2)*(G$6-$G395))*$H$29))+((($D$4+$H$4)/3)*$BG$4)+(((PI()*($C$7/2)^2*(($C$7/2)*$AZ$4))/3)*$H$29),(($D$4*$H$29)+((PI()*(($C$7/2)^2)*($G$6-$G395))*$H$29))+((($D$4+$H$4)/3)*$BG$4)-(((PI()*($C$7/2)^2*(($C$7/2)*$AZ$4))/3)*$H$29)))</f>
        <v>149.93917440131784</v>
      </c>
      <c r="I395" s="73">
        <v>36.4</v>
      </c>
      <c r="J395" s="101">
        <f t="shared" ref="J395:J458" si="61">IF($K395&gt;$G$13,(PI()*((($C$12+$G$13)-$K395)*($O$13/($O$12/2)))^2*((($O$13+$G$13)-$K395)/3))*$L$29,($D$11*$L$29)+((PI()*(($C$14/2)^2)*($G$13-$K395))*$L$29)+((($D$11+$H$11)/3)*$BG$5))</f>
        <v>108123.59025839753</v>
      </c>
      <c r="K395" s="66">
        <v>36.4</v>
      </c>
      <c r="L395" s="102">
        <f>IF($K395&gt;$G$13,IF('Silo Levels'!$L$12="Pumping",((PI()*((($C$12+$G$13)-$K395)*($O$13/($O$12/2)))^2*((($O$13+$G$13)-$K395))/3)*$L$29)+(((PI()*((($C$12+$G$13)-$K395)*($O$13/($O$12/2)))^2*(((($C$12+$G$13)-$K395)*($O$13/($O$12/2)))*$AZ$5))/3)*$L$29),(((PI()*((($C$12+$G$13)-$K395)*($O$13/($O$12/2)))^2*((($O$13+$G$13)-$K395)/3))*$L$29)-((PI()*((($C$12+$G$13)-$K395)*($O$13/($O$12/2)))^2*(((($C$12+$G$13)-$K395)*($O$13/($O$12/2)))*$AZ$5)/3)*$L$29))),IF('Silo Levels'!$L$12="Pumping",(($D$11*$L$29)+((PI()*(($C$14/2)^2)*($G$13-$K395))*$L$29))+((($D$11+$H$11)/3)*$BG$5)+(((PI()*($C$14/2)^2*(($C$14/2)*$AZ$5))/3)*$L$29),(($D$11*$L$29)+((PI()*(($C$14/2)^2)*($G$13-$K395))*$L$29))+((($D$11+$H$11)/3)*$BG$5)-(((PI()*($C$14/2)^2*(($C$14/2)*$AZ$5))/3)*$L$29)))</f>
        <v>93925.583578798076</v>
      </c>
      <c r="M395" s="73">
        <v>36.4</v>
      </c>
      <c r="N395" s="95">
        <f t="shared" si="55"/>
        <v>68229.403507316863</v>
      </c>
      <c r="O395" s="62">
        <v>36.4</v>
      </c>
      <c r="P395" s="96">
        <f>IF($O395&gt;$G$20,IF('Silo Levels'!$L$13="Pumping",((PI()*((($C$19+$G$20)-$O395)*($O$20/($O$19/2)))^2*((($O$20+$G$20)-$O395))/3)*$P$29)+(((PI()*((($C$19+$G$20)-$O395)*($O$20/($O$19/2)))^2*(((($C$19+$G$20)-$O395)*($O$20/($O$19/2)))*$AZ$6))/3)*$P$29),(((PI()*((($C$19+$G$20)-$O395)*($O$20/($O$19/2)))^2*((($O$20+$G$20)-$O395)/3))*$P$29)-((PI()*((($C$19+$G$20)-$O395)*($O$20/($O$19/2)))^2*(((($C$19+$G$20)-$O395)*($O$20/($O$19/2)))*$AZ$6)/3)*$P$29))),IF('Silo Levels'!$L$13="Pumping",(($D$18*$P$29)+((PI()*(($C$21/2)^2)*($G$20-$O395))*$P$29))+((($D$18+$H$18)/3)*$BF$6)+(((PI()*($C$21/2)^2*(($C$21/2)*$AZ$6))/3)*$P$29),(($D$18*$P$29)+((PI()*(($C$21/2)^2)*($G$20-$O395))*$P$29))+((($D$18+$H$18)/3)*$BF$6)-(((PI()*($C$21/2)^2*(($C$21/2)*$AZ$6))/3)*$P$29)))</f>
        <v>64144.202175292092</v>
      </c>
      <c r="Q395" s="73">
        <v>36.4</v>
      </c>
      <c r="R395" s="95">
        <f t="shared" si="56"/>
        <v>66400.079873804367</v>
      </c>
      <c r="S395" s="62">
        <v>36.4</v>
      </c>
      <c r="T395" s="96">
        <f>IF($S395&gt;$G$20,IF('Silo Levels'!$L$14="Pumping",((PI()*((($C$19+$G$20)-$S395)*($O$20/($O$19/2)))^2*((($O$20+$G$20)-$S395))/3)*$T$29)+(((PI()*((($C$19+$G$20)-$S395)*($O$20/($O$19/2)))^2*(((($C$19+$G$20)-$S395)*($O$20/($O$19/2)))*$AZ$7))/3)*$T$29),(((PI()*((($C$19+$G$20)-$S395)*($O$20/($O$19/2)))^2*((($O$20+$G$20)-$S395)/3))*$T$29)-((PI()*((($C$19+$G$20)-$S395)*($O$20/($O$19/2)))^2*(((($C$19+$G$20)-$S395)*($O$20/($O$19/2)))*$AZ$7)/3)*$T$29))),IF('Silo Levels'!$L$14="Pumping",(($D$18*$T$29)+((PI()*(($C$21/2)^2)*($G$20-$S395))*$T$29))+((($D$18+$H$18)/3)*$BF$7)+(((PI()*($C$21/2)^2*(($C$21/2)*$AZ$7))/3)*$T$29),(($D$18*$T$29)+((PI()*(($C$21/2)^2)*($G$20-$S395))*$T$29))+((($D$18+$H$18)/3)*$BF$7)-(((PI()*($C$21/2)^2*(($C$21/2)*$AZ$7))/3)*$T$29)))</f>
        <v>62426.018402675509</v>
      </c>
      <c r="U395" s="73">
        <v>36.4</v>
      </c>
      <c r="V395" s="95">
        <f t="shared" si="57"/>
        <v>64710.764897036053</v>
      </c>
      <c r="W395" s="62">
        <v>36.4</v>
      </c>
      <c r="X395" s="96">
        <f>IF($W395&gt;$G$20,IF('Silo Levels'!$L$15="Pumping",((PI()*((($C$19+$G$20)-$W395)*($O$20/($O$19/2)))^2*((($O$20+$G$20)-$W395))/3)*$X$29)+(((PI()*((($C$19+$G$20)-$W395)*($O$20/($O$19/2)))^2*(((($C$19+$G$20)-$W395)*($O$20/($O$19/2)))*$AZ$8))/3)*$X$29),(((PI()*((($C$19+$G$20)-$W395)*($O$20/($O$19/2)))^2*((($O$20+$G$20)-$W395)/3))*$X$29)-((PI()*((($C$19+$G$20)-$W395)*($O$20/($O$19/2)))^2*(((($C$19+$G$20)-$W395)*($O$20/($O$19/2)))*$AZ$8)/3)*$X$29))),IF('Silo Levels'!$L$15="Pumping",(($D$18*$X$29)+((PI()*(($C$21/2)^2)*($G$20-$W395))*$X$29))+((($D$18+$H$18)/3)*$BF$8)+(((PI()*($C$21/2)^2*(($C$21/2)*$AZ$8))/3)*$X$29),(($D$18*$X$29)+((PI()*(($C$21/2)^2)*($G$20-$W395))*$X$29))+((($D$18+$H$18)/3)*$BF$8)-(((PI()*($C$21/2)^2*(($C$21/2)*$AZ$8))/3)*$X$29)))</f>
        <v>60839.337114166556</v>
      </c>
      <c r="Y395" s="73">
        <v>36.4</v>
      </c>
      <c r="Z395" s="95">
        <f t="shared" si="58"/>
        <v>63703.071012311637</v>
      </c>
      <c r="AA395" s="62">
        <v>36.4</v>
      </c>
      <c r="AB395" s="96">
        <f>IF($AA395&gt;$G$20,IF('Silo Levels'!$L$16="Pumping",((PI()*((($C$19+$G$20)-$AA395)*($O$20/($O$19/2)))^2*((($O$20+$G$20)-$AA395))/3)*$AB$29)+(((PI()*((($C$19+$G$20)-$AA395)*($O$20/($O$19/2)))^2*(((($C$19+$G$20)-$AA395)*($O$20/($O$19/2)))*$AZ$9))/3)*$AB$29),(((PI()*((($C$19+$G$20)-$AA395)*($O$20/($O$19/2)))^2*((($O$20+$G$20)-$AA395)/3))*$AB$29)-((PI()*((($C$19+$G$20)-$AA395)*($O$20/($O$19/2)))^2*(((($C$19+$G$20)-$AA395)*($O$20/($O$19/2)))*$AZ$9)/3)*$AB$29))),IF('Silo Levels'!$L$16="Pumping",(($D$18*$AB$29)+((PI()*(($C$21/2)^2)*($G$20-$AA395))*$AB$29))+((($D$18+$H$18)/3)*$BF$9)+(((PI()*($C$21/2)^2*(($C$21/2)*$AZ$9))/3)*$AB$29),(($D$18*$AB$29)+((PI()*(($C$21/2)^2)*($G$20-$AA395))*$AB$29))+((($D$18+$H$18)/3)*$BF$9)-(((PI()*($C$21/2)^2*(($C$21/2)*$AZ$9))/3)*$AB$29)))</f>
        <v>59892.865287760425</v>
      </c>
      <c r="AC395" s="73">
        <v>36.4</v>
      </c>
      <c r="AD395" s="95">
        <f t="shared" si="60"/>
        <v>63339.785392443904</v>
      </c>
      <c r="AE395" s="62">
        <v>36.4</v>
      </c>
      <c r="AF395" s="96">
        <f>IF($AE395&gt;$G$20,IF('Silo Levels'!$L$17="Pumping",((PI()*((($C$19+$G$20)-$AE395)*($O$20/($O$19/2)))^2*((($O$20+$G$20)-$AE395))/3)*$AF$29)+(((PI()*((($C$19+$G$20)-$AE395)*($O$20/($O$19/2)))^2*(((($C$19+$G$20)-$AE395)*($O$20/($O$19/2)))*$AZ$10))/3)*$AF$29),(((PI()*((($C$19+$G$20)-$AE395)*($O$20/($O$19/2)))^2*((($O$20+$G$20)-$AE395)/3))*$AF$29)-((PI()*((($C$19+$G$20)-$AE395)*($O$20/($O$19/2)))^2*(((($C$19+$G$20)-$AE395)*($O$20/($O$19/2)))*$AZ$10)/3)*$AF$29))),IF('Silo Levels'!$L$17="Pumping",(($D$18*$AF$29)+((PI()*(($C$21/2)^2)*($G$20-$AE395))*$AF$29))+((($D$18+$H$18)/3)*$BF$10)+(((PI()*($C$21/2)^2*(($C$21/2)*$AZ$10))/3)*$AF$29),(($D$18*$AF$29)+((PI()*(($C$21/2)^2)*($G$20-$AE395))*$AF$29))+((($D$18+$H$18)/3)*$BF$10)-(((PI()*($C$21/2)^2*(($C$21/2)*$AZ$10))/3)*$AF$29)))</f>
        <v>59551.650947418042</v>
      </c>
      <c r="AG395" s="73">
        <v>36.4</v>
      </c>
      <c r="AH395" s="95">
        <f t="shared" si="59"/>
        <v>63623.855588101134</v>
      </c>
      <c r="AI395" s="62">
        <v>36.4</v>
      </c>
      <c r="AJ395" s="96">
        <f>IF($AI395&gt;$G$20,IF('Silo Levels'!$L$18="Pumping",((PI()*((($C$19+$G$20)-$AI395)*($O$20/($O$19/2)))^2*((($O$20+$G$20)-$AI395))/3)*$AJ$29)+(((PI()*((($C$19+$G$20)-$AI395)*($O$20/($O$19/2)))^2*(((($C$19+$G$20)-$AI395)*($O$20/($O$19/2)))*$AZ$11))/3)*$AJ$29),(((PI()*((($C$19+$G$20)-$AI395)*($O$20/($O$19/2)))^2*((($O$20+$G$20)-$AI395)/3))*$AJ$29)-((PI()*((($C$19+$G$20)-$AI395)*($O$20/($O$19/2)))^2*(((($C$19+$G$20)-$AI395)*($O$20/($O$19/2)))*$AZ$11)/3)*$AJ$29))),IF('Silo Levels'!$L$18="Pumping",(($D$18*$AJ$29)+((PI()*(($C$21/2)^2)*($G$20-$AI395))*$AJ$29))+((($D$18+$H$18)/3)*$BF$11)+(((PI()*($C$21/2)^2*(($C$21/2)*$AZ$11))/3)*$AJ$29),(($D$18*$AJ$29)+((PI()*(($C$21/2)^2)*($G$20-$AI395))*$AJ$29))+((($D$18+$H$18)/3)*$BF$11)-(((PI()*($C$21/2)^2*(($C$21/2)*$AZ$11))/3)*$AJ$29)))</f>
        <v>59818.462566489019</v>
      </c>
    </row>
    <row r="396" spans="1:36" x14ac:dyDescent="0.3">
      <c r="A396" s="48">
        <v>36.5</v>
      </c>
      <c r="B396" s="92">
        <f t="shared" si="52"/>
        <v>198.25844426687334</v>
      </c>
      <c r="C396" s="66">
        <v>36.5</v>
      </c>
      <c r="D396" s="67">
        <f>IF($C396&gt;$G$6,IF('Silo Levels'!$L$10="Pumping",((PI()*((($C$5+$G$6)-$C396)*($O$6/($O$5/2)))^2*((($O$6+$G$6)-$C396))/3)*$D$29)+(((PI()*((($C$5+$G$6)-$C396)*($O$6/($O$5/2)))^2*(((($C$5+$G$6)-$C396)*($O$6/($O$5/2)))*$AZ$3))/3)*$D$29),(((PI()*((($C$5+$G$6)-$C396)*($O$6/($O$5/2)))^2*((($O$6+$G$6)-$C396)/3))*$D$29)-((PI()*((($C$5+$G$6)-$C396)*($O$6/($O$5/2)))^2*(((($C$5+$G$6)-$C396)*($O$6/($O$5/2)))*$AZ$3)/3)*$D$29))),IF('Silo Levels'!$L$10="Pumping",(($D$4*$D$29)+((PI()*(($C$7/2)^2)*(G$6-$C396))*$D$29))+((($D$4+$H$4)/3)*$BG$3)+(((PI()*($C$7/2)^2*(($C$7/2)*$AZ$3))/3)*$D$29),(($D$4*$D$29)+((PI()*(($C$7/2)^2)*($G$6-$C396))*$D$29))+((($D$4+$H$4)/3)*$BG$3)-(((PI()*($C$7/2)^2*(($C$7/2)*$AZ$3))/3)*$D$29)))</f>
        <v>144.89123250191673</v>
      </c>
      <c r="E396" s="73">
        <v>36.5</v>
      </c>
      <c r="F396" s="92">
        <f t="shared" si="53"/>
        <v>172.84069500188957</v>
      </c>
      <c r="G396" s="66">
        <v>36.5</v>
      </c>
      <c r="H396" s="67">
        <f>IF($G396&gt;$G$6,IF('Silo Levels'!$L$11="Pumping",((PI()*((($C$5+$G$6)-$G396)*($O$6/($O$5/2)))^2*((($O$6+$G$6)-$G396))/3)*$H$29)+(((PI()*((($C$5+$G$6)-$G396)*($O$6/($O$5/2)))^2*(((($C$5+$G$6)-$G396)*($O$6/($O$5/2)))*$AZ$4))/3)*$H$29),(((PI()*((($C$5+$G$6)-$G396)*($O$6/($O$5/2)))^2*((($O$6+$G$6)-$G396)/3))*$H$29)-((PI()*((($C$5+$G$6)-$G396)*($O$6/($O$5/2)))^2*(((($C$5+$G$6)-$G396)*($O$6/($O$5/2)))*$AZ$4)/3)*$H$29))),IF('Silo Levels'!$L$11="Pumping",(($D$4*$H$29)+((PI()*(($C$7/2)^2)*(G$6-$G396))*$H$29))+((($D$4+$H$4)/3)*$BG$4)+(((PI()*($C$7/2)^2*(($C$7/2)*$AZ$4))/3)*$H$29),(($D$4*$H$29)+((PI()*(($C$7/2)^2)*($G$6-$G396))*$H$29))+((($D$4+$H$4)/3)*$BG$4)-(((PI()*($C$7/2)^2*(($C$7/2)*$AZ$4))/3)*$H$29)))</f>
        <v>126.31543346320944</v>
      </c>
      <c r="I396" s="73">
        <v>36.5</v>
      </c>
      <c r="J396" s="101">
        <f t="shared" si="61"/>
        <v>107204.62542476649</v>
      </c>
      <c r="K396" s="66">
        <v>36.5</v>
      </c>
      <c r="L396" s="102">
        <f>IF($K396&gt;$G$13,IF('Silo Levels'!$L$12="Pumping",((PI()*((($C$12+$G$13)-$K396)*($O$13/($O$12/2)))^2*((($O$13+$G$13)-$K396))/3)*$L$29)+(((PI()*((($C$12+$G$13)-$K396)*($O$13/($O$12/2)))^2*(((($C$12+$G$13)-$K396)*($O$13/($O$12/2)))*$AZ$5))/3)*$L$29),(((PI()*((($C$12+$G$13)-$K396)*($O$13/($O$12/2)))^2*((($O$13+$G$13)-$K396)/3))*$L$29)-((PI()*((($C$12+$G$13)-$K396)*($O$13/($O$12/2)))^2*(((($C$12+$G$13)-$K396)*($O$13/($O$12/2)))*$AZ$5)/3)*$L$29))),IF('Silo Levels'!$L$12="Pumping",(($D$11*$L$29)+((PI()*(($C$14/2)^2)*($G$13-$K396))*$L$29))+((($D$11+$H$11)/3)*$BG$5)+(((PI()*($C$14/2)^2*(($C$14/2)*$AZ$5))/3)*$L$29),(($D$11*$L$29)+((PI()*(($C$14/2)^2)*($G$13-$K396))*$L$29))+((($D$11+$H$11)/3)*$BG$5)-(((PI()*($C$14/2)^2*(($C$14/2)*$AZ$5))/3)*$L$29)))</f>
        <v>93006.618745167041</v>
      </c>
      <c r="M396" s="73">
        <v>36.5</v>
      </c>
      <c r="N396" s="95">
        <f t="shared" si="55"/>
        <v>67819.459959016109</v>
      </c>
      <c r="O396" s="62">
        <v>36.5</v>
      </c>
      <c r="P396" s="96">
        <f>IF($O396&gt;$G$20,IF('Silo Levels'!$L$13="Pumping",((PI()*((($C$19+$G$20)-$O396)*($O$20/($O$19/2)))^2*((($O$20+$G$20)-$O396))/3)*$P$29)+(((PI()*((($C$19+$G$20)-$O396)*($O$20/($O$19/2)))^2*(((($C$19+$G$20)-$O396)*($O$20/($O$19/2)))*$AZ$6))/3)*$P$29),(((PI()*((($C$19+$G$20)-$O396)*($O$20/($O$19/2)))^2*((($O$20+$G$20)-$O396)/3))*$P$29)-((PI()*((($C$19+$G$20)-$O396)*($O$20/($O$19/2)))^2*(((($C$19+$G$20)-$O396)*($O$20/($O$19/2)))*$AZ$6)/3)*$P$29))),IF('Silo Levels'!$L$13="Pumping",(($D$18*$P$29)+((PI()*(($C$21/2)^2)*($G$20-$O396))*$P$29))+((($D$18+$H$18)/3)*$BF$6)+(((PI()*($C$21/2)^2*(($C$21/2)*$AZ$6))/3)*$P$29),(($D$18*$P$29)+((PI()*(($C$21/2)^2)*($G$20-$O396))*$P$29))+((($D$18+$H$18)/3)*$BF$6)-(((PI()*($C$21/2)^2*(($C$21/2)*$AZ$6))/3)*$P$29)))</f>
        <v>63734.258626991337</v>
      </c>
      <c r="Q396" s="73">
        <v>36.5</v>
      </c>
      <c r="R396" s="95">
        <f t="shared" si="56"/>
        <v>66001.289036283415</v>
      </c>
      <c r="S396" s="62">
        <v>36.5</v>
      </c>
      <c r="T396" s="96">
        <f>IF($S396&gt;$G$20,IF('Silo Levels'!$L$14="Pumping",((PI()*((($C$19+$G$20)-$S396)*($O$20/($O$19/2)))^2*((($O$20+$G$20)-$S396))/3)*$T$29)+(((PI()*((($C$19+$G$20)-$S396)*($O$20/($O$19/2)))^2*(((($C$19+$G$20)-$S396)*($O$20/($O$19/2)))*$AZ$7))/3)*$T$29),(((PI()*((($C$19+$G$20)-$S396)*($O$20/($O$19/2)))^2*((($O$20+$G$20)-$S396)/3))*$T$29)-((PI()*((($C$19+$G$20)-$S396)*($O$20/($O$19/2)))^2*(((($C$19+$G$20)-$S396)*($O$20/($O$19/2)))*$AZ$7)/3)*$T$29))),IF('Silo Levels'!$L$14="Pumping",(($D$18*$T$29)+((PI()*(($C$21/2)^2)*($G$20-$S396))*$T$29))+((($D$18+$H$18)/3)*$BF$7)+(((PI()*($C$21/2)^2*(($C$21/2)*$AZ$7))/3)*$T$29),(($D$18*$T$29)+((PI()*(($C$21/2)^2)*($G$20-$S396))*$T$29))+((($D$18+$H$18)/3)*$BF$7)-(((PI()*($C$21/2)^2*(($C$21/2)*$AZ$7))/3)*$T$29)))</f>
        <v>62027.227565154557</v>
      </c>
      <c r="U396" s="73">
        <v>36.5</v>
      </c>
      <c r="V396" s="95">
        <f t="shared" si="57"/>
        <v>64322.273189208026</v>
      </c>
      <c r="W396" s="62">
        <v>36.5</v>
      </c>
      <c r="X396" s="96">
        <f>IF($W396&gt;$G$20,IF('Silo Levels'!$L$15="Pumping",((PI()*((($C$19+$G$20)-$W396)*($O$20/($O$19/2)))^2*((($O$20+$G$20)-$W396))/3)*$X$29)+(((PI()*((($C$19+$G$20)-$W396)*($O$20/($O$19/2)))^2*(((($C$19+$G$20)-$W396)*($O$20/($O$19/2)))*$AZ$8))/3)*$X$29),(((PI()*((($C$19+$G$20)-$W396)*($O$20/($O$19/2)))^2*((($O$20+$G$20)-$W396)/3))*$X$29)-((PI()*((($C$19+$G$20)-$W396)*($O$20/($O$19/2)))^2*(((($C$19+$G$20)-$W396)*($O$20/($O$19/2)))*$AZ$8)/3)*$X$29))),IF('Silo Levels'!$L$15="Pumping",(($D$18*$X$29)+((PI()*(($C$21/2)^2)*($G$20-$W396))*$X$29))+((($D$18+$H$18)/3)*$BF$8)+(((PI()*($C$21/2)^2*(($C$21/2)*$AZ$8))/3)*$X$29),(($D$18*$X$29)+((PI()*(($C$21/2)^2)*($G$20-$W396))*$X$29))+((($D$18+$H$18)/3)*$BF$8)-(((PI()*($C$21/2)^2*(($C$21/2)*$AZ$8))/3)*$X$29)))</f>
        <v>60450.845406338529</v>
      </c>
      <c r="Y396" s="73">
        <v>36.5</v>
      </c>
      <c r="Z396" s="95">
        <f t="shared" si="58"/>
        <v>63320.722842043077</v>
      </c>
      <c r="AA396" s="62">
        <v>36.5</v>
      </c>
      <c r="AB396" s="96">
        <f>IF($AA396&gt;$G$20,IF('Silo Levels'!$L$16="Pumping",((PI()*((($C$19+$G$20)-$AA396)*($O$20/($O$19/2)))^2*((($O$20+$G$20)-$AA396))/3)*$AB$29)+(((PI()*((($C$19+$G$20)-$AA396)*($O$20/($O$19/2)))^2*(((($C$19+$G$20)-$AA396)*($O$20/($O$19/2)))*$AZ$9))/3)*$AB$29),(((PI()*((($C$19+$G$20)-$AA396)*($O$20/($O$19/2)))^2*((($O$20+$G$20)-$AA396)/3))*$AB$29)-((PI()*((($C$19+$G$20)-$AA396)*($O$20/($O$19/2)))^2*(((($C$19+$G$20)-$AA396)*($O$20/($O$19/2)))*$AZ$9)/3)*$AB$29))),IF('Silo Levels'!$L$16="Pumping",(($D$18*$AB$29)+((PI()*(($C$21/2)^2)*($G$20-$AA396))*$AB$29))+((($D$18+$H$18)/3)*$BF$9)+(((PI()*($C$21/2)^2*(($C$21/2)*$AZ$9))/3)*$AB$29),(($D$18*$AB$29)+((PI()*(($C$21/2)^2)*($G$20-$AA396))*$AB$29))+((($D$18+$H$18)/3)*$BF$9)-(((PI()*($C$21/2)^2*(($C$21/2)*$AZ$9))/3)*$AB$29)))</f>
        <v>59510.517117491865</v>
      </c>
      <c r="AC396" s="73">
        <v>36.5</v>
      </c>
      <c r="AD396" s="95">
        <f t="shared" si="60"/>
        <v>62959.652040469176</v>
      </c>
      <c r="AE396" s="62">
        <v>36.5</v>
      </c>
      <c r="AF396" s="96">
        <f>IF($AE396&gt;$G$20,IF('Silo Levels'!$L$17="Pumping",((PI()*((($C$19+$G$20)-$AE396)*($O$20/($O$19/2)))^2*((($O$20+$G$20)-$AE396))/3)*$AF$29)+(((PI()*((($C$19+$G$20)-$AE396)*($O$20/($O$19/2)))^2*(((($C$19+$G$20)-$AE396)*($O$20/($O$19/2)))*$AZ$10))/3)*$AF$29),(((PI()*((($C$19+$G$20)-$AE396)*($O$20/($O$19/2)))^2*((($O$20+$G$20)-$AE396)/3))*$AF$29)-((PI()*((($C$19+$G$20)-$AE396)*($O$20/($O$19/2)))^2*(((($C$19+$G$20)-$AE396)*($O$20/($O$19/2)))*$AZ$10)/3)*$AF$29))),IF('Silo Levels'!$L$17="Pumping",(($D$18*$AF$29)+((PI()*(($C$21/2)^2)*($G$20-$AE396))*$AF$29))+((($D$18+$H$18)/3)*$BF$10)+(((PI()*($C$21/2)^2*(($C$21/2)*$AZ$10))/3)*$AF$29),(($D$18*$AF$29)+((PI()*(($C$21/2)^2)*($G$20-$AE396))*$AF$29))+((($D$18+$H$18)/3)*$BF$10)-(((PI()*($C$21/2)^2*(($C$21/2)*$AZ$10))/3)*$AF$29)))</f>
        <v>59171.517595443314</v>
      </c>
      <c r="AG396" s="73">
        <v>36.5</v>
      </c>
      <c r="AH396" s="95">
        <f t="shared" si="59"/>
        <v>63241.99036502646</v>
      </c>
      <c r="AI396" s="62">
        <v>36.5</v>
      </c>
      <c r="AJ396" s="96">
        <f>IF($AI396&gt;$G$20,IF('Silo Levels'!$L$18="Pumping",((PI()*((($C$19+$G$20)-$AI396)*($O$20/($O$19/2)))^2*((($O$20+$G$20)-$AI396))/3)*$AJ$29)+(((PI()*((($C$19+$G$20)-$AI396)*($O$20/($O$19/2)))^2*(((($C$19+$G$20)-$AI396)*($O$20/($O$19/2)))*$AZ$11))/3)*$AJ$29),(((PI()*((($C$19+$G$20)-$AI396)*($O$20/($O$19/2)))^2*((($O$20+$G$20)-$AI396)/3))*$AJ$29)-((PI()*((($C$19+$G$20)-$AI396)*($O$20/($O$19/2)))^2*(((($C$19+$G$20)-$AI396)*($O$20/($O$19/2)))*$AZ$11)/3)*$AJ$29))),IF('Silo Levels'!$L$18="Pumping",(($D$18*$AJ$29)+((PI()*(($C$21/2)^2)*($G$20-$AI396))*$AJ$29))+((($D$18+$H$18)/3)*$BF$11)+(((PI()*($C$21/2)^2*(($C$21/2)*$AZ$11))/3)*$AJ$29),(($D$18*$AJ$29)+((PI()*(($C$21/2)^2)*($G$20-$AI396))*$AJ$29))+((($D$18+$H$18)/3)*$BF$11)-(((PI()*($C$21/2)^2*(($C$21/2)*$AZ$11))/3)*$AJ$29)))</f>
        <v>59436.597343414345</v>
      </c>
    </row>
    <row r="397" spans="1:36" x14ac:dyDescent="0.3">
      <c r="A397" s="48">
        <v>36.6</v>
      </c>
      <c r="B397" s="92">
        <f t="shared" si="52"/>
        <v>164.14312610303926</v>
      </c>
      <c r="C397" s="66">
        <v>36.6</v>
      </c>
      <c r="D397" s="67">
        <f>IF($C397&gt;$G$6,IF('Silo Levels'!$L$10="Pumping",((PI()*((($C$5+$G$6)-$C397)*($O$6/($O$5/2)))^2*((($O$6+$G$6)-$C397))/3)*$D$29)+(((PI()*((($C$5+$G$6)-$C397)*($O$6/($O$5/2)))^2*(((($C$5+$G$6)-$C397)*($O$6/($O$5/2)))*$AZ$3))/3)*$D$29),(((PI()*((($C$5+$G$6)-$C397)*($O$6/($O$5/2)))^2*((($O$6+$G$6)-$C397)/3))*$D$29)-((PI()*((($C$5+$G$6)-$C397)*($O$6/($O$5/2)))^2*(((($C$5+$G$6)-$C397)*($O$6/($O$5/2)))*$AZ$3)/3)*$D$29))),IF('Silo Levels'!$L$10="Pumping",(($D$4*$D$29)+((PI()*(($C$7/2)^2)*(G$6-$C397))*$D$29))+((($D$4+$H$4)/3)*$BG$3)+(((PI()*($C$7/2)^2*(($C$7/2)*$AZ$3))/3)*$D$29),(($D$4*$D$29)+((PI()*(($C$7/2)^2)*($G$6-$C397))*$D$29))+((($D$4+$H$4)/3)*$BG$3)-(((PI()*($C$7/2)^2*(($C$7/2)*$AZ$3))/3)*$D$29)))</f>
        <v>120.75360637473096</v>
      </c>
      <c r="E397" s="73">
        <v>36.6</v>
      </c>
      <c r="F397" s="92">
        <f t="shared" si="53"/>
        <v>143.09913557700861</v>
      </c>
      <c r="G397" s="66">
        <v>36.6</v>
      </c>
      <c r="H397" s="67">
        <f>IF($G397&gt;$G$6,IF('Silo Levels'!$L$11="Pumping",((PI()*((($C$5+$G$6)-$G397)*($O$6/($O$5/2)))^2*((($O$6+$G$6)-$G397))/3)*$H$29)+(((PI()*((($C$5+$G$6)-$G397)*($O$6/($O$5/2)))^2*(((($C$5+$G$6)-$G397)*($O$6/($O$5/2)))*$AZ$4))/3)*$H$29),(((PI()*((($C$5+$G$6)-$G397)*($O$6/($O$5/2)))^2*((($O$6+$G$6)-$G397)/3))*$H$29)-((PI()*((($C$5+$G$6)-$G397)*($O$6/($O$5/2)))^2*(((($C$5+$G$6)-$G397)*($O$6/($O$5/2)))*$AZ$4)/3)*$H$29))),IF('Silo Levels'!$L$11="Pumping",(($D$4*$H$29)+((PI()*(($C$7/2)^2)*(G$6-$G397))*$H$29))+((($D$4+$H$4)/3)*$BG$4)+(((PI()*($C$7/2)^2*(($C$7/2)*$AZ$4))/3)*$H$29),(($D$4*$H$29)+((PI()*(($C$7/2)^2)*($G$6-$G397))*$H$29))+((($D$4+$H$4)/3)*$BG$4)-(((PI()*($C$7/2)^2*(($C$7/2)*$AZ$4))/3)*$H$29)))</f>
        <v>105.27237478822701</v>
      </c>
      <c r="I397" s="73">
        <v>36.6</v>
      </c>
      <c r="J397" s="101">
        <f t="shared" si="61"/>
        <v>106285.66059113544</v>
      </c>
      <c r="K397" s="66">
        <v>36.6</v>
      </c>
      <c r="L397" s="102">
        <f>IF($K397&gt;$G$13,IF('Silo Levels'!$L$12="Pumping",((PI()*((($C$12+$G$13)-$K397)*($O$13/($O$12/2)))^2*((($O$13+$G$13)-$K397))/3)*$L$29)+(((PI()*((($C$12+$G$13)-$K397)*($O$13/($O$12/2)))^2*(((($C$12+$G$13)-$K397)*($O$13/($O$12/2)))*$AZ$5))/3)*$L$29),(((PI()*((($C$12+$G$13)-$K397)*($O$13/($O$12/2)))^2*((($O$13+$G$13)-$K397)/3))*$L$29)-((PI()*((($C$12+$G$13)-$K397)*($O$13/($O$12/2)))^2*(((($C$12+$G$13)-$K397)*($O$13/($O$12/2)))*$AZ$5)/3)*$L$29))),IF('Silo Levels'!$L$12="Pumping",(($D$11*$L$29)+((PI()*(($C$14/2)^2)*($G$13-$K397))*$L$29))+((($D$11+$H$11)/3)*$BG$5)+(((PI()*($C$14/2)^2*(($C$14/2)*$AZ$5))/3)*$L$29),(($D$11*$L$29)+((PI()*(($C$14/2)^2)*($G$13-$K397))*$L$29))+((($D$11+$H$11)/3)*$BG$5)-(((PI()*($C$14/2)^2*(($C$14/2)*$AZ$5))/3)*$L$29)))</f>
        <v>92087.653911535992</v>
      </c>
      <c r="M397" s="73">
        <v>36.6</v>
      </c>
      <c r="N397" s="95">
        <f t="shared" si="55"/>
        <v>67409.516410715369</v>
      </c>
      <c r="O397" s="62">
        <v>36.6</v>
      </c>
      <c r="P397" s="96">
        <f>IF($O397&gt;$G$20,IF('Silo Levels'!$L$13="Pumping",((PI()*((($C$19+$G$20)-$O397)*($O$20/($O$19/2)))^2*((($O$20+$G$20)-$O397))/3)*$P$29)+(((PI()*((($C$19+$G$20)-$O397)*($O$20/($O$19/2)))^2*(((($C$19+$G$20)-$O397)*($O$20/($O$19/2)))*$AZ$6))/3)*$P$29),(((PI()*((($C$19+$G$20)-$O397)*($O$20/($O$19/2)))^2*((($O$20+$G$20)-$O397)/3))*$P$29)-((PI()*((($C$19+$G$20)-$O397)*($O$20/($O$19/2)))^2*(((($C$19+$G$20)-$O397)*($O$20/($O$19/2)))*$AZ$6)/3)*$P$29))),IF('Silo Levels'!$L$13="Pumping",(($D$18*$P$29)+((PI()*(($C$21/2)^2)*($G$20-$O397))*$P$29))+((($D$18+$H$18)/3)*$BF$6)+(((PI()*($C$21/2)^2*(($C$21/2)*$AZ$6))/3)*$P$29),(($D$18*$P$29)+((PI()*(($C$21/2)^2)*($G$20-$O397))*$P$29))+((($D$18+$H$18)/3)*$BF$6)-(((PI()*($C$21/2)^2*(($C$21/2)*$AZ$6))/3)*$P$29)))</f>
        <v>63324.315078690597</v>
      </c>
      <c r="Q397" s="73">
        <v>36.6</v>
      </c>
      <c r="R397" s="95">
        <f t="shared" si="56"/>
        <v>65602.498198762478</v>
      </c>
      <c r="S397" s="62">
        <v>36.6</v>
      </c>
      <c r="T397" s="96">
        <f>IF($S397&gt;$G$20,IF('Silo Levels'!$L$14="Pumping",((PI()*((($C$19+$G$20)-$S397)*($O$20/($O$19/2)))^2*((($O$20+$G$20)-$S397))/3)*$T$29)+(((PI()*((($C$19+$G$20)-$S397)*($O$20/($O$19/2)))^2*(((($C$19+$G$20)-$S397)*($O$20/($O$19/2)))*$AZ$7))/3)*$T$29),(((PI()*((($C$19+$G$20)-$S397)*($O$20/($O$19/2)))^2*((($O$20+$G$20)-$S397)/3))*$T$29)-((PI()*((($C$19+$G$20)-$S397)*($O$20/($O$19/2)))^2*(((($C$19+$G$20)-$S397)*($O$20/($O$19/2)))*$AZ$7)/3)*$T$29))),IF('Silo Levels'!$L$14="Pumping",(($D$18*$T$29)+((PI()*(($C$21/2)^2)*($G$20-$S397))*$T$29))+((($D$18+$H$18)/3)*$BF$7)+(((PI()*($C$21/2)^2*(($C$21/2)*$AZ$7))/3)*$T$29),(($D$18*$T$29)+((PI()*(($C$21/2)^2)*($G$20-$S397))*$T$29))+((($D$18+$H$18)/3)*$BF$7)-(((PI()*($C$21/2)^2*(($C$21/2)*$AZ$7))/3)*$T$29)))</f>
        <v>61628.43672763362</v>
      </c>
      <c r="U397" s="73">
        <v>36.6</v>
      </c>
      <c r="V397" s="95">
        <f t="shared" si="57"/>
        <v>63933.781481380007</v>
      </c>
      <c r="W397" s="62">
        <v>36.6</v>
      </c>
      <c r="X397" s="96">
        <f>IF($W397&gt;$G$20,IF('Silo Levels'!$L$15="Pumping",((PI()*((($C$19+$G$20)-$W397)*($O$20/($O$19/2)))^2*((($O$20+$G$20)-$W397))/3)*$X$29)+(((PI()*((($C$19+$G$20)-$W397)*($O$20/($O$19/2)))^2*(((($C$19+$G$20)-$W397)*($O$20/($O$19/2)))*$AZ$8))/3)*$X$29),(((PI()*((($C$19+$G$20)-$W397)*($O$20/($O$19/2)))^2*((($O$20+$G$20)-$W397)/3))*$X$29)-((PI()*((($C$19+$G$20)-$W397)*($O$20/($O$19/2)))^2*(((($C$19+$G$20)-$W397)*($O$20/($O$19/2)))*$AZ$8)/3)*$X$29))),IF('Silo Levels'!$L$15="Pumping",(($D$18*$X$29)+((PI()*(($C$21/2)^2)*($G$20-$W397))*$X$29))+((($D$18+$H$18)/3)*$BF$8)+(((PI()*($C$21/2)^2*(($C$21/2)*$AZ$8))/3)*$X$29),(($D$18*$X$29)+((PI()*(($C$21/2)^2)*($G$20-$W397))*$X$29))+((($D$18+$H$18)/3)*$BF$8)-(((PI()*($C$21/2)^2*(($C$21/2)*$AZ$8))/3)*$X$29)))</f>
        <v>60062.353698510509</v>
      </c>
      <c r="Y397" s="73">
        <v>36.6</v>
      </c>
      <c r="Z397" s="95">
        <f t="shared" si="58"/>
        <v>62938.374671774523</v>
      </c>
      <c r="AA397" s="62">
        <v>36.6</v>
      </c>
      <c r="AB397" s="96">
        <f>IF($AA397&gt;$G$20,IF('Silo Levels'!$L$16="Pumping",((PI()*((($C$19+$G$20)-$AA397)*($O$20/($O$19/2)))^2*((($O$20+$G$20)-$AA397))/3)*$AB$29)+(((PI()*((($C$19+$G$20)-$AA397)*($O$20/($O$19/2)))^2*(((($C$19+$G$20)-$AA397)*($O$20/($O$19/2)))*$AZ$9))/3)*$AB$29),(((PI()*((($C$19+$G$20)-$AA397)*($O$20/($O$19/2)))^2*((($O$20+$G$20)-$AA397)/3))*$AB$29)-((PI()*((($C$19+$G$20)-$AA397)*($O$20/($O$19/2)))^2*(((($C$19+$G$20)-$AA397)*($O$20/($O$19/2)))*$AZ$9)/3)*$AB$29))),IF('Silo Levels'!$L$16="Pumping",(($D$18*$AB$29)+((PI()*(($C$21/2)^2)*($G$20-$AA397))*$AB$29))+((($D$18+$H$18)/3)*$BF$9)+(((PI()*($C$21/2)^2*(($C$21/2)*$AZ$9))/3)*$AB$29),(($D$18*$AB$29)+((PI()*(($C$21/2)^2)*($G$20-$AA397))*$AB$29))+((($D$18+$H$18)/3)*$BF$9)-(((PI()*($C$21/2)^2*(($C$21/2)*$AZ$9))/3)*$AB$29)))</f>
        <v>59128.168947223312</v>
      </c>
      <c r="AC397" s="73">
        <v>36.6</v>
      </c>
      <c r="AD397" s="95">
        <f t="shared" si="60"/>
        <v>62579.518688494456</v>
      </c>
      <c r="AE397" s="62">
        <v>36.6</v>
      </c>
      <c r="AF397" s="96">
        <f>IF($AE397&gt;$G$20,IF('Silo Levels'!$L$17="Pumping",((PI()*((($C$19+$G$20)-$AE397)*($O$20/($O$19/2)))^2*((($O$20+$G$20)-$AE397))/3)*$AF$29)+(((PI()*((($C$19+$G$20)-$AE397)*($O$20/($O$19/2)))^2*(((($C$19+$G$20)-$AE397)*($O$20/($O$19/2)))*$AZ$10))/3)*$AF$29),(((PI()*((($C$19+$G$20)-$AE397)*($O$20/($O$19/2)))^2*((($O$20+$G$20)-$AE397)/3))*$AF$29)-((PI()*((($C$19+$G$20)-$AE397)*($O$20/($O$19/2)))^2*(((($C$19+$G$20)-$AE397)*($O$20/($O$19/2)))*$AZ$10)/3)*$AF$29))),IF('Silo Levels'!$L$17="Pumping",(($D$18*$AF$29)+((PI()*(($C$21/2)^2)*($G$20-$AE397))*$AF$29))+((($D$18+$H$18)/3)*$BF$10)+(((PI()*($C$21/2)^2*(($C$21/2)*$AZ$10))/3)*$AF$29),(($D$18*$AF$29)+((PI()*(($C$21/2)^2)*($G$20-$AE397))*$AF$29))+((($D$18+$H$18)/3)*$BF$10)-(((PI()*($C$21/2)^2*(($C$21/2)*$AZ$10))/3)*$AF$29)))</f>
        <v>58791.384243468594</v>
      </c>
      <c r="AG397" s="73">
        <v>36.6</v>
      </c>
      <c r="AH397" s="95">
        <f t="shared" si="59"/>
        <v>62860.125141951794</v>
      </c>
      <c r="AI397" s="62">
        <v>36.6</v>
      </c>
      <c r="AJ397" s="96">
        <f>IF($AI397&gt;$G$20,IF('Silo Levels'!$L$18="Pumping",((PI()*((($C$19+$G$20)-$AI397)*($O$20/($O$19/2)))^2*((($O$20+$G$20)-$AI397))/3)*$AJ$29)+(((PI()*((($C$19+$G$20)-$AI397)*($O$20/($O$19/2)))^2*(((($C$19+$G$20)-$AI397)*($O$20/($O$19/2)))*$AZ$11))/3)*$AJ$29),(((PI()*((($C$19+$G$20)-$AI397)*($O$20/($O$19/2)))^2*((($O$20+$G$20)-$AI397)/3))*$AJ$29)-((PI()*((($C$19+$G$20)-$AI397)*($O$20/($O$19/2)))^2*(((($C$19+$G$20)-$AI397)*($O$20/($O$19/2)))*$AZ$11)/3)*$AJ$29))),IF('Silo Levels'!$L$18="Pumping",(($D$18*$AJ$29)+((PI()*(($C$21/2)^2)*($G$20-$AI397))*$AJ$29))+((($D$18+$H$18)/3)*$BF$11)+(((PI()*($C$21/2)^2*(($C$21/2)*$AZ$11))/3)*$AJ$29),(($D$18*$AJ$29)+((PI()*(($C$21/2)^2)*($G$20-$AI397))*$AJ$29))+((($D$18+$H$18)/3)*$BF$11)-(((PI()*($C$21/2)^2*(($C$21/2)*$AZ$11))/3)*$AJ$29)))</f>
        <v>59054.732120339679</v>
      </c>
    </row>
    <row r="398" spans="1:36" x14ac:dyDescent="0.3">
      <c r="A398" s="48">
        <v>36.700000000000003</v>
      </c>
      <c r="B398" s="92">
        <f t="shared" si="52"/>
        <v>134.14902567438148</v>
      </c>
      <c r="C398" s="66">
        <v>36.700000000000003</v>
      </c>
      <c r="D398" s="67">
        <f>IF($C398&gt;$G$6,IF('Silo Levels'!$L$10="Pumping",((PI()*((($C$5+$G$6)-$C398)*($O$6/($O$5/2)))^2*((($O$6+$G$6)-$C398))/3)*$D$29)+(((PI()*((($C$5+$G$6)-$C398)*($O$6/($O$5/2)))^2*(((($C$5+$G$6)-$C398)*($O$6/($O$5/2)))*$AZ$3))/3)*$D$29),(((PI()*((($C$5+$G$6)-$C398)*($O$6/($O$5/2)))^2*((($O$6+$G$6)-$C398)/3))*$D$29)-((PI()*((($C$5+$G$6)-$C398)*($O$6/($O$5/2)))^2*(((($C$5+$G$6)-$C398)*($O$6/($O$5/2)))*$AZ$3)/3)*$D$29))),IF('Silo Levels'!$L$10="Pumping",(($D$4*$D$29)+((PI()*(($C$7/2)^2)*(G$6-$C398))*$D$29))+((($D$4+$H$4)/3)*$BG$3)+(((PI()*($C$7/2)^2*(($C$7/2)*$AZ$3))/3)*$D$29),(($D$4*$D$29)+((PI()*(($C$7/2)^2)*($G$6-$C398))*$D$29))+((($D$4+$H$4)/3)*$BG$3)-(((PI()*($C$7/2)^2*(($C$7/2)*$AZ$3))/3)*$D$29)))</f>
        <v>99.408947378793641</v>
      </c>
      <c r="E398" s="73">
        <v>36.700000000000003</v>
      </c>
      <c r="F398" s="92">
        <f t="shared" si="53"/>
        <v>116.95043263920437</v>
      </c>
      <c r="G398" s="66">
        <v>36.700000000000003</v>
      </c>
      <c r="H398" s="67">
        <f>IF($G398&gt;$G$6,IF('Silo Levels'!$L$11="Pumping",((PI()*((($C$5+$G$6)-$G398)*($O$6/($O$5/2)))^2*((($O$6+$G$6)-$G398))/3)*$H$29)+(((PI()*((($C$5+$G$6)-$G398)*($O$6/($O$5/2)))^2*(((($C$5+$G$6)-$G398)*($O$6/($O$5/2)))*$AZ$4))/3)*$H$29),(((PI()*((($C$5+$G$6)-$G398)*($O$6/($O$5/2)))^2*((($O$6+$G$6)-$G398)/3))*$H$29)-((PI()*((($C$5+$G$6)-$G398)*($O$6/($O$5/2)))^2*(((($C$5+$G$6)-$G398)*($O$6/($O$5/2)))*$AZ$4)/3)*$H$29))),IF('Silo Levels'!$L$11="Pumping",(($D$4*$H$29)+((PI()*(($C$7/2)^2)*(G$6-$G398))*$H$29))+((($D$4+$H$4)/3)*$BG$4)+(((PI()*($C$7/2)^2*(($C$7/2)*$AZ$4))/3)*$H$29),(($D$4*$H$29)+((PI()*(($C$7/2)^2)*($G$6-$G398))*$H$29))+((($D$4+$H$4)/3)*$BG$4)-(((PI()*($C$7/2)^2*(($C$7/2)*$AZ$4))/3)*$H$29)))</f>
        <v>86.664210535358563</v>
      </c>
      <c r="I398" s="73">
        <v>36.700000000000003</v>
      </c>
      <c r="J398" s="101">
        <f t="shared" si="61"/>
        <v>105366.69575750441</v>
      </c>
      <c r="K398" s="66">
        <v>36.700000000000003</v>
      </c>
      <c r="L398" s="102">
        <f>IF($K398&gt;$G$13,IF('Silo Levels'!$L$12="Pumping",((PI()*((($C$12+$G$13)-$K398)*($O$13/($O$12/2)))^2*((($O$13+$G$13)-$K398))/3)*$L$29)+(((PI()*((($C$12+$G$13)-$K398)*($O$13/($O$12/2)))^2*(((($C$12+$G$13)-$K398)*($O$13/($O$12/2)))*$AZ$5))/3)*$L$29),(((PI()*((($C$12+$G$13)-$K398)*($O$13/($O$12/2)))^2*((($O$13+$G$13)-$K398)/3))*$L$29)-((PI()*((($C$12+$G$13)-$K398)*($O$13/($O$12/2)))^2*(((($C$12+$G$13)-$K398)*($O$13/($O$12/2)))*$AZ$5)/3)*$L$29))),IF('Silo Levels'!$L$12="Pumping",(($D$11*$L$29)+((PI()*(($C$14/2)^2)*($G$13-$K398))*$L$29))+((($D$11+$H$11)/3)*$BG$5)+(((PI()*($C$14/2)^2*(($C$14/2)*$AZ$5))/3)*$L$29),(($D$11*$L$29)+((PI()*(($C$14/2)^2)*($G$13-$K398))*$L$29))+((($D$11+$H$11)/3)*$BG$5)-(((PI()*($C$14/2)^2*(($C$14/2)*$AZ$5))/3)*$L$29)))</f>
        <v>91168.689077904957</v>
      </c>
      <c r="M398" s="73">
        <v>36.700000000000003</v>
      </c>
      <c r="N398" s="95">
        <f t="shared" si="55"/>
        <v>66999.572862414614</v>
      </c>
      <c r="O398" s="62">
        <v>36.700000000000003</v>
      </c>
      <c r="P398" s="96">
        <f>IF($O398&gt;$G$20,IF('Silo Levels'!$L$13="Pumping",((PI()*((($C$19+$G$20)-$O398)*($O$20/($O$19/2)))^2*((($O$20+$G$20)-$O398))/3)*$P$29)+(((PI()*((($C$19+$G$20)-$O398)*($O$20/($O$19/2)))^2*(((($C$19+$G$20)-$O398)*($O$20/($O$19/2)))*$AZ$6))/3)*$P$29),(((PI()*((($C$19+$G$20)-$O398)*($O$20/($O$19/2)))^2*((($O$20+$G$20)-$O398)/3))*$P$29)-((PI()*((($C$19+$G$20)-$O398)*($O$20/($O$19/2)))^2*(((($C$19+$G$20)-$O398)*($O$20/($O$19/2)))*$AZ$6)/3)*$P$29))),IF('Silo Levels'!$L$13="Pumping",(($D$18*$P$29)+((PI()*(($C$21/2)^2)*($G$20-$O398))*$P$29))+((($D$18+$H$18)/3)*$BF$6)+(((PI()*($C$21/2)^2*(($C$21/2)*$AZ$6))/3)*$P$29),(($D$18*$P$29)+((PI()*(($C$21/2)^2)*($G$20-$O398))*$P$29))+((($D$18+$H$18)/3)*$BF$6)-(((PI()*($C$21/2)^2*(($C$21/2)*$AZ$6))/3)*$P$29)))</f>
        <v>62914.371530389843</v>
      </c>
      <c r="Q398" s="73">
        <v>36.700000000000003</v>
      </c>
      <c r="R398" s="95">
        <f t="shared" si="56"/>
        <v>65203.707361241512</v>
      </c>
      <c r="S398" s="62">
        <v>36.700000000000003</v>
      </c>
      <c r="T398" s="96">
        <f>IF($S398&gt;$G$20,IF('Silo Levels'!$L$14="Pumping",((PI()*((($C$19+$G$20)-$S398)*($O$20/($O$19/2)))^2*((($O$20+$G$20)-$S398))/3)*$T$29)+(((PI()*((($C$19+$G$20)-$S398)*($O$20/($O$19/2)))^2*(((($C$19+$G$20)-$S398)*($O$20/($O$19/2)))*$AZ$7))/3)*$T$29),(((PI()*((($C$19+$G$20)-$S398)*($O$20/($O$19/2)))^2*((($O$20+$G$20)-$S398)/3))*$T$29)-((PI()*((($C$19+$G$20)-$S398)*($O$20/($O$19/2)))^2*(((($C$19+$G$20)-$S398)*($O$20/($O$19/2)))*$AZ$7)/3)*$T$29))),IF('Silo Levels'!$L$14="Pumping",(($D$18*$T$29)+((PI()*(($C$21/2)^2)*($G$20-$S398))*$T$29))+((($D$18+$H$18)/3)*$BF$7)+(((PI()*($C$21/2)^2*(($C$21/2)*$AZ$7))/3)*$T$29),(($D$18*$T$29)+((PI()*(($C$21/2)^2)*($G$20-$S398))*$T$29))+((($D$18+$H$18)/3)*$BF$7)-(((PI()*($C$21/2)^2*(($C$21/2)*$AZ$7))/3)*$T$29)))</f>
        <v>61229.645890112653</v>
      </c>
      <c r="U398" s="73">
        <v>36.700000000000003</v>
      </c>
      <c r="V398" s="95">
        <f t="shared" si="57"/>
        <v>63545.289773551973</v>
      </c>
      <c r="W398" s="62">
        <v>36.700000000000003</v>
      </c>
      <c r="X398" s="96">
        <f>IF($W398&gt;$G$20,IF('Silo Levels'!$L$15="Pumping",((PI()*((($C$19+$G$20)-$W398)*($O$20/($O$19/2)))^2*((($O$20+$G$20)-$W398))/3)*$X$29)+(((PI()*((($C$19+$G$20)-$W398)*($O$20/($O$19/2)))^2*(((($C$19+$G$20)-$W398)*($O$20/($O$19/2)))*$AZ$8))/3)*$X$29),(((PI()*((($C$19+$G$20)-$W398)*($O$20/($O$19/2)))^2*((($O$20+$G$20)-$W398)/3))*$X$29)-((PI()*((($C$19+$G$20)-$W398)*($O$20/($O$19/2)))^2*(((($C$19+$G$20)-$W398)*($O$20/($O$19/2)))*$AZ$8)/3)*$X$29))),IF('Silo Levels'!$L$15="Pumping",(($D$18*$X$29)+((PI()*(($C$21/2)^2)*($G$20-$W398))*$X$29))+((($D$18+$H$18)/3)*$BF$8)+(((PI()*($C$21/2)^2*(($C$21/2)*$AZ$8))/3)*$X$29),(($D$18*$X$29)+((PI()*(($C$21/2)^2)*($G$20-$W398))*$X$29))+((($D$18+$H$18)/3)*$BF$8)-(((PI()*($C$21/2)^2*(($C$21/2)*$AZ$8))/3)*$X$29)))</f>
        <v>59673.861990682475</v>
      </c>
      <c r="Y398" s="73">
        <v>36.700000000000003</v>
      </c>
      <c r="Z398" s="95">
        <f t="shared" si="58"/>
        <v>62556.026501505963</v>
      </c>
      <c r="AA398" s="62">
        <v>36.700000000000003</v>
      </c>
      <c r="AB398" s="96">
        <f>IF($AA398&gt;$G$20,IF('Silo Levels'!$L$16="Pumping",((PI()*((($C$19+$G$20)-$AA398)*($O$20/($O$19/2)))^2*((($O$20+$G$20)-$AA398))/3)*$AB$29)+(((PI()*((($C$19+$G$20)-$AA398)*($O$20/($O$19/2)))^2*(((($C$19+$G$20)-$AA398)*($O$20/($O$19/2)))*$AZ$9))/3)*$AB$29),(((PI()*((($C$19+$G$20)-$AA398)*($O$20/($O$19/2)))^2*((($O$20+$G$20)-$AA398)/3))*$AB$29)-((PI()*((($C$19+$G$20)-$AA398)*($O$20/($O$19/2)))^2*(((($C$19+$G$20)-$AA398)*($O$20/($O$19/2)))*$AZ$9)/3)*$AB$29))),IF('Silo Levels'!$L$16="Pumping",(($D$18*$AB$29)+((PI()*(($C$21/2)^2)*($G$20-$AA398))*$AB$29))+((($D$18+$H$18)/3)*$BF$9)+(((PI()*($C$21/2)^2*(($C$21/2)*$AZ$9))/3)*$AB$29),(($D$18*$AB$29)+((PI()*(($C$21/2)^2)*($G$20-$AA398))*$AB$29))+((($D$18+$H$18)/3)*$BF$9)-(((PI()*($C$21/2)^2*(($C$21/2)*$AZ$9))/3)*$AB$29)))</f>
        <v>58745.820776954752</v>
      </c>
      <c r="AC398" s="73">
        <v>36.700000000000003</v>
      </c>
      <c r="AD398" s="95">
        <f t="shared" si="60"/>
        <v>62199.385336519721</v>
      </c>
      <c r="AE398" s="62">
        <v>36.700000000000003</v>
      </c>
      <c r="AF398" s="96">
        <f>IF($AE398&gt;$G$20,IF('Silo Levels'!$L$17="Pumping",((PI()*((($C$19+$G$20)-$AE398)*($O$20/($O$19/2)))^2*((($O$20+$G$20)-$AE398))/3)*$AF$29)+(((PI()*((($C$19+$G$20)-$AE398)*($O$20/($O$19/2)))^2*(((($C$19+$G$20)-$AE398)*($O$20/($O$19/2)))*$AZ$10))/3)*$AF$29),(((PI()*((($C$19+$G$20)-$AE398)*($O$20/($O$19/2)))^2*((($O$20+$G$20)-$AE398)/3))*$AF$29)-((PI()*((($C$19+$G$20)-$AE398)*($O$20/($O$19/2)))^2*(((($C$19+$G$20)-$AE398)*($O$20/($O$19/2)))*$AZ$10)/3)*$AF$29))),IF('Silo Levels'!$L$17="Pumping",(($D$18*$AF$29)+((PI()*(($C$21/2)^2)*($G$20-$AE398))*$AF$29))+((($D$18+$H$18)/3)*$BF$10)+(((PI()*($C$21/2)^2*(($C$21/2)*$AZ$10))/3)*$AF$29),(($D$18*$AF$29)+((PI()*(($C$21/2)^2)*($G$20-$AE398))*$AF$29))+((($D$18+$H$18)/3)*$BF$10)-(((PI()*($C$21/2)^2*(($C$21/2)*$AZ$10))/3)*$AF$29)))</f>
        <v>58411.250891493859</v>
      </c>
      <c r="AG398" s="73">
        <v>36.700000000000003</v>
      </c>
      <c r="AH398" s="95">
        <f t="shared" si="59"/>
        <v>62478.25991887712</v>
      </c>
      <c r="AI398" s="62">
        <v>36.700000000000003</v>
      </c>
      <c r="AJ398" s="96">
        <f>IF($AI398&gt;$G$20,IF('Silo Levels'!$L$18="Pumping",((PI()*((($C$19+$G$20)-$AI398)*($O$20/($O$19/2)))^2*((($O$20+$G$20)-$AI398))/3)*$AJ$29)+(((PI()*((($C$19+$G$20)-$AI398)*($O$20/($O$19/2)))^2*(((($C$19+$G$20)-$AI398)*($O$20/($O$19/2)))*$AZ$11))/3)*$AJ$29),(((PI()*((($C$19+$G$20)-$AI398)*($O$20/($O$19/2)))^2*((($O$20+$G$20)-$AI398)/3))*$AJ$29)-((PI()*((($C$19+$G$20)-$AI398)*($O$20/($O$19/2)))^2*(((($C$19+$G$20)-$AI398)*($O$20/($O$19/2)))*$AZ$11)/3)*$AJ$29))),IF('Silo Levels'!$L$18="Pumping",(($D$18*$AJ$29)+((PI()*(($C$21/2)^2)*($G$20-$AI398))*$AJ$29))+((($D$18+$H$18)/3)*$BF$11)+(((PI()*($C$21/2)^2*(($C$21/2)*$AZ$11))/3)*$AJ$29),(($D$18*$AJ$29)+((PI()*(($C$21/2)^2)*($G$20-$AI398))*$AJ$29))+((($D$18+$H$18)/3)*$BF$11)-(((PI()*($C$21/2)^2*(($C$21/2)*$AZ$11))/3)*$AJ$29)))</f>
        <v>58672.866897265005</v>
      </c>
    </row>
    <row r="399" spans="1:36" x14ac:dyDescent="0.3">
      <c r="A399" s="48">
        <v>36.799999999999997</v>
      </c>
      <c r="B399" s="92">
        <f t="shared" si="52"/>
        <v>108.0140407083679</v>
      </c>
      <c r="C399" s="66">
        <v>36.799999999999997</v>
      </c>
      <c r="D399" s="67">
        <f>IF($C399&gt;$G$6,IF('Silo Levels'!$L$10="Pumping",((PI()*((($C$5+$G$6)-$C399)*($O$6/($O$5/2)))^2*((($O$6+$G$6)-$C399))/3)*$D$29)+(((PI()*((($C$5+$G$6)-$C399)*($O$6/($O$5/2)))^2*(((($C$5+$G$6)-$C399)*($O$6/($O$5/2)))*$AZ$3))/3)*$D$29),(((PI()*((($C$5+$G$6)-$C399)*($O$6/($O$5/2)))^2*((($O$6+$G$6)-$C399)/3))*$D$29)-((PI()*((($C$5+$G$6)-$C399)*($O$6/($O$5/2)))^2*(((($C$5+$G$6)-$C399)*($O$6/($O$5/2)))*$AZ$3)/3)*$D$29))),IF('Silo Levels'!$L$10="Pumping",(($D$4*$D$29)+((PI()*(($C$7/2)^2)*(G$6-$C399))*$D$29))+((($D$4+$H$4)/3)*$BG$3)+(((PI()*($C$7/2)^2*(($C$7/2)*$AZ$3))/3)*$D$29),(($D$4*$D$29)+((PI()*(($C$7/2)^2)*($G$6-$C399))*$D$29))+((($D$4+$H$4)/3)*$BG$3)-(((PI()*($C$7/2)^2*(($C$7/2)*$AZ$3))/3)*$D$29)))</f>
        <v>80.690028284709911</v>
      </c>
      <c r="E399" s="73">
        <v>36.799999999999997</v>
      </c>
      <c r="F399" s="92">
        <f t="shared" si="53"/>
        <v>94.166086771397659</v>
      </c>
      <c r="G399" s="66">
        <v>36.799999999999997</v>
      </c>
      <c r="H399" s="67">
        <f>IF($G399&gt;$G$6,IF('Silo Levels'!$L$11="Pumping",((PI()*((($C$5+$G$6)-$G399)*($O$6/($O$5/2)))^2*((($O$6+$G$6)-$G399))/3)*$H$29)+(((PI()*((($C$5+$G$6)-$G399)*($O$6/($O$5/2)))^2*(((($C$5+$G$6)-$G399)*($O$6/($O$5/2)))*$AZ$4))/3)*$H$29),(((PI()*((($C$5+$G$6)-$G399)*($O$6/($O$5/2)))^2*((($O$6+$G$6)-$G399)/3))*$H$29)-((PI()*((($C$5+$G$6)-$G399)*($O$6/($O$5/2)))^2*(((($C$5+$G$6)-$G399)*($O$6/($O$5/2)))*$AZ$4)/3)*$H$29))),IF('Silo Levels'!$L$11="Pumping",(($D$4*$H$29)+((PI()*(($C$7/2)^2)*(G$6-$G399))*$H$29))+((($D$4+$H$4)/3)*$BG$4)+(((PI()*($C$7/2)^2*(($C$7/2)*$AZ$4))/3)*$H$29),(($D$4*$H$29)+((PI()*(($C$7/2)^2)*($G$6-$G399))*$H$29))+((($D$4+$H$4)/3)*$BG$4)-(((PI()*($C$7/2)^2*(($C$7/2)*$AZ$4))/3)*$H$29)))</f>
        <v>70.345152863593256</v>
      </c>
      <c r="I399" s="73">
        <v>36.799999999999997</v>
      </c>
      <c r="J399" s="101">
        <f t="shared" si="61"/>
        <v>104447.73092387342</v>
      </c>
      <c r="K399" s="66">
        <v>36.799999999999997</v>
      </c>
      <c r="L399" s="102">
        <f>IF($K399&gt;$G$13,IF('Silo Levels'!$L$12="Pumping",((PI()*((($C$12+$G$13)-$K399)*($O$13/($O$12/2)))^2*((($O$13+$G$13)-$K399))/3)*$L$29)+(((PI()*((($C$12+$G$13)-$K399)*($O$13/($O$12/2)))^2*(((($C$12+$G$13)-$K399)*($O$13/($O$12/2)))*$AZ$5))/3)*$L$29),(((PI()*((($C$12+$G$13)-$K399)*($O$13/($O$12/2)))^2*((($O$13+$G$13)-$K399)/3))*$L$29)-((PI()*((($C$12+$G$13)-$K399)*($O$13/($O$12/2)))^2*(((($C$12+$G$13)-$K399)*($O$13/($O$12/2)))*$AZ$5)/3)*$L$29))),IF('Silo Levels'!$L$12="Pumping",(($D$11*$L$29)+((PI()*(($C$14/2)^2)*($G$13-$K399))*$L$29))+((($D$11+$H$11)/3)*$BG$5)+(((PI()*($C$14/2)^2*(($C$14/2)*$AZ$5))/3)*$L$29),(($D$11*$L$29)+((PI()*(($C$14/2)^2)*($G$13-$K399))*$L$29))+((($D$11+$H$11)/3)*$BG$5)-(((PI()*($C$14/2)^2*(($C$14/2)*$AZ$5))/3)*$L$29)))</f>
        <v>90249.724244273966</v>
      </c>
      <c r="M399" s="73">
        <v>36.799999999999997</v>
      </c>
      <c r="N399" s="95">
        <f t="shared" si="55"/>
        <v>66589.629314113903</v>
      </c>
      <c r="O399" s="62">
        <v>36.799999999999997</v>
      </c>
      <c r="P399" s="96">
        <f>IF($O399&gt;$G$20,IF('Silo Levels'!$L$13="Pumping",((PI()*((($C$19+$G$20)-$O399)*($O$20/($O$19/2)))^2*((($O$20+$G$20)-$O399))/3)*$P$29)+(((PI()*((($C$19+$G$20)-$O399)*($O$20/($O$19/2)))^2*(((($C$19+$G$20)-$O399)*($O$20/($O$19/2)))*$AZ$6))/3)*$P$29),(((PI()*((($C$19+$G$20)-$O399)*($O$20/($O$19/2)))^2*((($O$20+$G$20)-$O399)/3))*$P$29)-((PI()*((($C$19+$G$20)-$O399)*($O$20/($O$19/2)))^2*(((($C$19+$G$20)-$O399)*($O$20/($O$19/2)))*$AZ$6)/3)*$P$29))),IF('Silo Levels'!$L$13="Pumping",(($D$18*$P$29)+((PI()*(($C$21/2)^2)*($G$20-$O399))*$P$29))+((($D$18+$H$18)/3)*$BF$6)+(((PI()*($C$21/2)^2*(($C$21/2)*$AZ$6))/3)*$P$29),(($D$18*$P$29)+((PI()*(($C$21/2)^2)*($G$20-$O399))*$P$29))+((($D$18+$H$18)/3)*$BF$6)-(((PI()*($C$21/2)^2*(($C$21/2)*$AZ$6))/3)*$P$29)))</f>
        <v>62504.427982089132</v>
      </c>
      <c r="Q399" s="73">
        <v>36.799999999999997</v>
      </c>
      <c r="R399" s="95">
        <f t="shared" si="56"/>
        <v>64804.916523720596</v>
      </c>
      <c r="S399" s="62">
        <v>36.799999999999997</v>
      </c>
      <c r="T399" s="96">
        <f>IF($S399&gt;$G$20,IF('Silo Levels'!$L$14="Pumping",((PI()*((($C$19+$G$20)-$S399)*($O$20/($O$19/2)))^2*((($O$20+$G$20)-$S399))/3)*$T$29)+(((PI()*((($C$19+$G$20)-$S399)*($O$20/($O$19/2)))^2*(((($C$19+$G$20)-$S399)*($O$20/($O$19/2)))*$AZ$7))/3)*$T$29),(((PI()*((($C$19+$G$20)-$S399)*($O$20/($O$19/2)))^2*((($O$20+$G$20)-$S399)/3))*$T$29)-((PI()*((($C$19+$G$20)-$S399)*($O$20/($O$19/2)))^2*(((($C$19+$G$20)-$S399)*($O$20/($O$19/2)))*$AZ$7)/3)*$T$29))),IF('Silo Levels'!$L$14="Pumping",(($D$18*$T$29)+((PI()*(($C$21/2)^2)*($G$20-$S399))*$T$29))+((($D$18+$H$18)/3)*$BF$7)+(((PI()*($C$21/2)^2*(($C$21/2)*$AZ$7))/3)*$T$29),(($D$18*$T$29)+((PI()*(($C$21/2)^2)*($G$20-$S399))*$T$29))+((($D$18+$H$18)/3)*$BF$7)-(((PI()*($C$21/2)^2*(($C$21/2)*$AZ$7))/3)*$T$29)))</f>
        <v>60830.855052591738</v>
      </c>
      <c r="U399" s="73">
        <v>36.799999999999997</v>
      </c>
      <c r="V399" s="95">
        <f t="shared" si="57"/>
        <v>63156.798065723975</v>
      </c>
      <c r="W399" s="62">
        <v>36.799999999999997</v>
      </c>
      <c r="X399" s="96">
        <f>IF($W399&gt;$G$20,IF('Silo Levels'!$L$15="Pumping",((PI()*((($C$19+$G$20)-$W399)*($O$20/($O$19/2)))^2*((($O$20+$G$20)-$W399))/3)*$X$29)+(((PI()*((($C$19+$G$20)-$W399)*($O$20/($O$19/2)))^2*(((($C$19+$G$20)-$W399)*($O$20/($O$19/2)))*$AZ$8))/3)*$X$29),(((PI()*((($C$19+$G$20)-$W399)*($O$20/($O$19/2)))^2*((($O$20+$G$20)-$W399)/3))*$X$29)-((PI()*((($C$19+$G$20)-$W399)*($O$20/($O$19/2)))^2*(((($C$19+$G$20)-$W399)*($O$20/($O$19/2)))*$AZ$8)/3)*$X$29))),IF('Silo Levels'!$L$15="Pumping",(($D$18*$X$29)+((PI()*(($C$21/2)^2)*($G$20-$W399))*$X$29))+((($D$18+$H$18)/3)*$BF$8)+(((PI()*($C$21/2)^2*(($C$21/2)*$AZ$8))/3)*$X$29),(($D$18*$X$29)+((PI()*(($C$21/2)^2)*($G$20-$W399))*$X$29))+((($D$18+$H$18)/3)*$BF$8)-(((PI()*($C$21/2)^2*(($C$21/2)*$AZ$8))/3)*$X$29)))</f>
        <v>59285.370282854477</v>
      </c>
      <c r="Y399" s="73">
        <v>36.799999999999997</v>
      </c>
      <c r="Z399" s="95">
        <f t="shared" si="58"/>
        <v>62173.678331237432</v>
      </c>
      <c r="AA399" s="62">
        <v>36.799999999999997</v>
      </c>
      <c r="AB399" s="96">
        <f>IF($AA399&gt;$G$20,IF('Silo Levels'!$L$16="Pumping",((PI()*((($C$19+$G$20)-$AA399)*($O$20/($O$19/2)))^2*((($O$20+$G$20)-$AA399))/3)*$AB$29)+(((PI()*((($C$19+$G$20)-$AA399)*($O$20/($O$19/2)))^2*(((($C$19+$G$20)-$AA399)*($O$20/($O$19/2)))*$AZ$9))/3)*$AB$29),(((PI()*((($C$19+$G$20)-$AA399)*($O$20/($O$19/2)))^2*((($O$20+$G$20)-$AA399)/3))*$AB$29)-((PI()*((($C$19+$G$20)-$AA399)*($O$20/($O$19/2)))^2*(((($C$19+$G$20)-$AA399)*($O$20/($O$19/2)))*$AZ$9)/3)*$AB$29))),IF('Silo Levels'!$L$16="Pumping",(($D$18*$AB$29)+((PI()*(($C$21/2)^2)*($G$20-$AA399))*$AB$29))+((($D$18+$H$18)/3)*$BF$9)+(((PI()*($C$21/2)^2*(($C$21/2)*$AZ$9))/3)*$AB$29),(($D$18*$AB$29)+((PI()*(($C$21/2)^2)*($G$20-$AA399))*$AB$29))+((($D$18+$H$18)/3)*$BF$9)-(((PI()*($C$21/2)^2*(($C$21/2)*$AZ$9))/3)*$AB$29)))</f>
        <v>58363.47260668622</v>
      </c>
      <c r="AC399" s="73">
        <v>36.799999999999997</v>
      </c>
      <c r="AD399" s="95">
        <f t="shared" si="60"/>
        <v>61819.251984545022</v>
      </c>
      <c r="AE399" s="62">
        <v>36.799999999999997</v>
      </c>
      <c r="AF399" s="96">
        <f>IF($AE399&gt;$G$20,IF('Silo Levels'!$L$17="Pumping",((PI()*((($C$19+$G$20)-$AE399)*($O$20/($O$19/2)))^2*((($O$20+$G$20)-$AE399))/3)*$AF$29)+(((PI()*((($C$19+$G$20)-$AE399)*($O$20/($O$19/2)))^2*(((($C$19+$G$20)-$AE399)*($O$20/($O$19/2)))*$AZ$10))/3)*$AF$29),(((PI()*((($C$19+$G$20)-$AE399)*($O$20/($O$19/2)))^2*((($O$20+$G$20)-$AE399)/3))*$AF$29)-((PI()*((($C$19+$G$20)-$AE399)*($O$20/($O$19/2)))^2*(((($C$19+$G$20)-$AE399)*($O$20/($O$19/2)))*$AZ$10)/3)*$AF$29))),IF('Silo Levels'!$L$17="Pumping",(($D$18*$AF$29)+((PI()*(($C$21/2)^2)*($G$20-$AE399))*$AF$29))+((($D$18+$H$18)/3)*$BF$10)+(((PI()*($C$21/2)^2*(($C$21/2)*$AZ$10))/3)*$AF$29),(($D$18*$AF$29)+((PI()*(($C$21/2)^2)*($G$20-$AE399))*$AF$29))+((($D$18+$H$18)/3)*$BF$10)-(((PI()*($C$21/2)^2*(($C$21/2)*$AZ$10))/3)*$AF$29)))</f>
        <v>58031.11753951916</v>
      </c>
      <c r="AG399" s="73">
        <v>36.799999999999997</v>
      </c>
      <c r="AH399" s="95">
        <f t="shared" si="59"/>
        <v>62096.394695802475</v>
      </c>
      <c r="AI399" s="62">
        <v>36.799999999999997</v>
      </c>
      <c r="AJ399" s="96">
        <f>IF($AI399&gt;$G$20,IF('Silo Levels'!$L$18="Pumping",((PI()*((($C$19+$G$20)-$AI399)*($O$20/($O$19/2)))^2*((($O$20+$G$20)-$AI399))/3)*$AJ$29)+(((PI()*((($C$19+$G$20)-$AI399)*($O$20/($O$19/2)))^2*(((($C$19+$G$20)-$AI399)*($O$20/($O$19/2)))*$AZ$11))/3)*$AJ$29),(((PI()*((($C$19+$G$20)-$AI399)*($O$20/($O$19/2)))^2*((($O$20+$G$20)-$AI399)/3))*$AJ$29)-((PI()*((($C$19+$G$20)-$AI399)*($O$20/($O$19/2)))^2*(((($C$19+$G$20)-$AI399)*($O$20/($O$19/2)))*$AZ$11)/3)*$AJ$29))),IF('Silo Levels'!$L$18="Pumping",(($D$18*$AJ$29)+((PI()*(($C$21/2)^2)*($G$20-$AI399))*$AJ$29))+((($D$18+$H$18)/3)*$BF$11)+(((PI()*($C$21/2)^2*(($C$21/2)*$AZ$11))/3)*$AJ$29),(($D$18*$AJ$29)+((PI()*(($C$21/2)^2)*($G$20-$AI399))*$AJ$29))+((($D$18+$H$18)/3)*$BF$11)-(((PI()*($C$21/2)^2*(($C$21/2)*$AZ$11))/3)*$AJ$29)))</f>
        <v>58291.00167419036</v>
      </c>
    </row>
    <row r="400" spans="1:36" x14ac:dyDescent="0.3">
      <c r="A400" s="48">
        <v>36.9</v>
      </c>
      <c r="B400" s="92">
        <f t="shared" si="52"/>
        <v>85.476068932461075</v>
      </c>
      <c r="C400" s="66">
        <v>36.9</v>
      </c>
      <c r="D400" s="67">
        <f>IF($C400&gt;$G$6,IF('Silo Levels'!$L$10="Pumping",((PI()*((($C$5+$G$6)-$C400)*($O$6/($O$5/2)))^2*((($O$6+$G$6)-$C400))/3)*$D$29)+(((PI()*((($C$5+$G$6)-$C400)*($O$6/($O$5/2)))^2*(((($C$5+$G$6)-$C400)*($O$6/($O$5/2)))*$AZ$3))/3)*$D$29),(((PI()*((($C$5+$G$6)-$C400)*($O$6/($O$5/2)))^2*((($O$6+$G$6)-$C400)/3))*$D$29)-((PI()*((($C$5+$G$6)-$C400)*($O$6/($O$5/2)))^2*(((($C$5+$G$6)-$C400)*($O$6/($O$5/2)))*$AZ$3)/3)*$D$29))),IF('Silo Levels'!$L$10="Pumping",(($D$4*$D$29)+((PI()*(($C$7/2)^2)*(G$6-$C400))*$D$29))+((($D$4+$H$4)/3)*$BG$3)+(((PI()*($C$7/2)^2*(($C$7/2)*$AZ$3))/3)*$D$29),(($D$4*$D$29)+((PI()*(($C$7/2)^2)*($G$6-$C400))*$D$29))+((($D$4+$H$4)/3)*$BG$3)-(((PI()*($C$7/2)^2*(($C$7/2)*$AZ$3))/3)*$D$29)))</f>
        <v>64.429621863081067</v>
      </c>
      <c r="E400" s="73">
        <v>36.9</v>
      </c>
      <c r="F400" s="92">
        <f t="shared" si="53"/>
        <v>74.517598556504524</v>
      </c>
      <c r="G400" s="66">
        <v>36.9</v>
      </c>
      <c r="H400" s="67">
        <f>IF($G400&gt;$G$6,IF('Silo Levels'!$L$11="Pumping",((PI()*((($C$5+$G$6)-$G400)*($O$6/($O$5/2)))^2*((($O$6+$G$6)-$G400))/3)*$H$29)+(((PI()*((($C$5+$G$6)-$G400)*($O$6/($O$5/2)))^2*(((($C$5+$G$6)-$G400)*($O$6/($O$5/2)))*$AZ$4))/3)*$H$29),(((PI()*((($C$5+$G$6)-$G400)*($O$6/($O$5/2)))^2*((($O$6+$G$6)-$G400)/3))*$H$29)-((PI()*((($C$5+$G$6)-$G400)*($O$6/($O$5/2)))^2*(((($C$5+$G$6)-$G400)*($O$6/($O$5/2)))*$AZ$4)/3)*$H$29))),IF('Silo Levels'!$L$11="Pumping",(($D$4*$H$29)+((PI()*(($C$7/2)^2)*(G$6-$G400))*$H$29))+((($D$4+$H$4)/3)*$BG$4)+(((PI()*($C$7/2)^2*(($C$7/2)*$AZ$4))/3)*$H$29),(($D$4*$H$29)+((PI()*(($C$7/2)^2)*($G$6-$G400))*$H$29))+((($D$4+$H$4)/3)*$BG$4)-(((PI()*($C$7/2)^2*(($C$7/2)*$AZ$4))/3)*$H$29)))</f>
        <v>56.169413931916829</v>
      </c>
      <c r="I400" s="73">
        <v>36.9</v>
      </c>
      <c r="J400" s="101">
        <f t="shared" si="61"/>
        <v>103528.76609024238</v>
      </c>
      <c r="K400" s="66">
        <v>36.9</v>
      </c>
      <c r="L400" s="102">
        <f>IF($K400&gt;$G$13,IF('Silo Levels'!$L$12="Pumping",((PI()*((($C$12+$G$13)-$K400)*($O$13/($O$12/2)))^2*((($O$13+$G$13)-$K400))/3)*$L$29)+(((PI()*((($C$12+$G$13)-$K400)*($O$13/($O$12/2)))^2*(((($C$12+$G$13)-$K400)*($O$13/($O$12/2)))*$AZ$5))/3)*$L$29),(((PI()*((($C$12+$G$13)-$K400)*($O$13/($O$12/2)))^2*((($O$13+$G$13)-$K400)/3))*$L$29)-((PI()*((($C$12+$G$13)-$K400)*($O$13/($O$12/2)))^2*(((($C$12+$G$13)-$K400)*($O$13/($O$12/2)))*$AZ$5)/3)*$L$29))),IF('Silo Levels'!$L$12="Pumping",(($D$11*$L$29)+((PI()*(($C$14/2)^2)*($G$13-$K400))*$L$29))+((($D$11+$H$11)/3)*$BG$5)+(((PI()*($C$14/2)^2*(($C$14/2)*$AZ$5))/3)*$L$29),(($D$11*$L$29)+((PI()*(($C$14/2)^2)*($G$13-$K400))*$L$29))+((($D$11+$H$11)/3)*$BG$5)-(((PI()*($C$14/2)^2*(($C$14/2)*$AZ$5))/3)*$L$29)))</f>
        <v>89330.759410642931</v>
      </c>
      <c r="M400" s="73">
        <v>36.9</v>
      </c>
      <c r="N400" s="95">
        <f t="shared" si="55"/>
        <v>66179.685765813148</v>
      </c>
      <c r="O400" s="62">
        <v>36.9</v>
      </c>
      <c r="P400" s="96">
        <f>IF($O400&gt;$G$20,IF('Silo Levels'!$L$13="Pumping",((PI()*((($C$19+$G$20)-$O400)*($O$20/($O$19/2)))^2*((($O$20+$G$20)-$O400))/3)*$P$29)+(((PI()*((($C$19+$G$20)-$O400)*($O$20/($O$19/2)))^2*(((($C$19+$G$20)-$O400)*($O$20/($O$19/2)))*$AZ$6))/3)*$P$29),(((PI()*((($C$19+$G$20)-$O400)*($O$20/($O$19/2)))^2*((($O$20+$G$20)-$O400)/3))*$P$29)-((PI()*((($C$19+$G$20)-$O400)*($O$20/($O$19/2)))^2*(((($C$19+$G$20)-$O400)*($O$20/($O$19/2)))*$AZ$6)/3)*$P$29))),IF('Silo Levels'!$L$13="Pumping",(($D$18*$P$29)+((PI()*(($C$21/2)^2)*($G$20-$O400))*$P$29))+((($D$18+$H$18)/3)*$BF$6)+(((PI()*($C$21/2)^2*(($C$21/2)*$AZ$6))/3)*$P$29),(($D$18*$P$29)+((PI()*(($C$21/2)^2)*($G$20-$O400))*$P$29))+((($D$18+$H$18)/3)*$BF$6)-(((PI()*($C$21/2)^2*(($C$21/2)*$AZ$6))/3)*$P$29)))</f>
        <v>62094.484433788377</v>
      </c>
      <c r="Q400" s="73">
        <v>36.9</v>
      </c>
      <c r="R400" s="95">
        <f t="shared" si="56"/>
        <v>64406.125686199644</v>
      </c>
      <c r="S400" s="62">
        <v>36.9</v>
      </c>
      <c r="T400" s="96">
        <f>IF($S400&gt;$G$20,IF('Silo Levels'!$L$14="Pumping",((PI()*((($C$19+$G$20)-$S400)*($O$20/($O$19/2)))^2*((($O$20+$G$20)-$S400))/3)*$T$29)+(((PI()*((($C$19+$G$20)-$S400)*($O$20/($O$19/2)))^2*(((($C$19+$G$20)-$S400)*($O$20/($O$19/2)))*$AZ$7))/3)*$T$29),(((PI()*((($C$19+$G$20)-$S400)*($O$20/($O$19/2)))^2*((($O$20+$G$20)-$S400)/3))*$T$29)-((PI()*((($C$19+$G$20)-$S400)*($O$20/($O$19/2)))^2*(((($C$19+$G$20)-$S400)*($O$20/($O$19/2)))*$AZ$7)/3)*$T$29))),IF('Silo Levels'!$L$14="Pumping",(($D$18*$T$29)+((PI()*(($C$21/2)^2)*($G$20-$S400))*$T$29))+((($D$18+$H$18)/3)*$BF$7)+(((PI()*($C$21/2)^2*(($C$21/2)*$AZ$7))/3)*$T$29),(($D$18*$T$29)+((PI()*(($C$21/2)^2)*($G$20-$S400))*$T$29))+((($D$18+$H$18)/3)*$BF$7)-(((PI()*($C$21/2)^2*(($C$21/2)*$AZ$7))/3)*$T$29)))</f>
        <v>60432.064215070786</v>
      </c>
      <c r="U400" s="73">
        <v>36.9</v>
      </c>
      <c r="V400" s="95">
        <f t="shared" si="57"/>
        <v>62768.306357895955</v>
      </c>
      <c r="W400" s="62">
        <v>36.9</v>
      </c>
      <c r="X400" s="96">
        <f>IF($W400&gt;$G$20,IF('Silo Levels'!$L$15="Pumping",((PI()*((($C$19+$G$20)-$W400)*($O$20/($O$19/2)))^2*((($O$20+$G$20)-$W400))/3)*$X$29)+(((PI()*((($C$19+$G$20)-$W400)*($O$20/($O$19/2)))^2*(((($C$19+$G$20)-$W400)*($O$20/($O$19/2)))*$AZ$8))/3)*$X$29),(((PI()*((($C$19+$G$20)-$W400)*($O$20/($O$19/2)))^2*((($O$20+$G$20)-$W400)/3))*$X$29)-((PI()*((($C$19+$G$20)-$W400)*($O$20/($O$19/2)))^2*(((($C$19+$G$20)-$W400)*($O$20/($O$19/2)))*$AZ$8)/3)*$X$29))),IF('Silo Levels'!$L$15="Pumping",(($D$18*$X$29)+((PI()*(($C$21/2)^2)*($G$20-$W400))*$X$29))+((($D$18+$H$18)/3)*$BF$8)+(((PI()*($C$21/2)^2*(($C$21/2)*$AZ$8))/3)*$X$29),(($D$18*$X$29)+((PI()*(($C$21/2)^2)*($G$20-$W400))*$X$29))+((($D$18+$H$18)/3)*$BF$8)-(((PI()*($C$21/2)^2*(($C$21/2)*$AZ$8))/3)*$X$29)))</f>
        <v>58896.878575026458</v>
      </c>
      <c r="Y400" s="73">
        <v>36.9</v>
      </c>
      <c r="Z400" s="95">
        <f t="shared" si="58"/>
        <v>61791.330160968871</v>
      </c>
      <c r="AA400" s="62">
        <v>36.9</v>
      </c>
      <c r="AB400" s="96">
        <f>IF($AA400&gt;$G$20,IF('Silo Levels'!$L$16="Pumping",((PI()*((($C$19+$G$20)-$AA400)*($O$20/($O$19/2)))^2*((($O$20+$G$20)-$AA400))/3)*$AB$29)+(((PI()*((($C$19+$G$20)-$AA400)*($O$20/($O$19/2)))^2*(((($C$19+$G$20)-$AA400)*($O$20/($O$19/2)))*$AZ$9))/3)*$AB$29),(((PI()*((($C$19+$G$20)-$AA400)*($O$20/($O$19/2)))^2*((($O$20+$G$20)-$AA400)/3))*$AB$29)-((PI()*((($C$19+$G$20)-$AA400)*($O$20/($O$19/2)))^2*(((($C$19+$G$20)-$AA400)*($O$20/($O$19/2)))*$AZ$9)/3)*$AB$29))),IF('Silo Levels'!$L$16="Pumping",(($D$18*$AB$29)+((PI()*(($C$21/2)^2)*($G$20-$AA400))*$AB$29))+((($D$18+$H$18)/3)*$BF$9)+(((PI()*($C$21/2)^2*(($C$21/2)*$AZ$9))/3)*$AB$29),(($D$18*$AB$29)+((PI()*(($C$21/2)^2)*($G$20-$AA400))*$AB$29))+((($D$18+$H$18)/3)*$BF$9)-(((PI()*($C$21/2)^2*(($C$21/2)*$AZ$9))/3)*$AB$29)))</f>
        <v>57981.12443641766</v>
      </c>
      <c r="AC400" s="73">
        <v>36.9</v>
      </c>
      <c r="AD400" s="95">
        <f t="shared" si="60"/>
        <v>61439.118632570302</v>
      </c>
      <c r="AE400" s="62">
        <v>36.9</v>
      </c>
      <c r="AF400" s="96">
        <f>IF($AE400&gt;$G$20,IF('Silo Levels'!$L$17="Pumping",((PI()*((($C$19+$G$20)-$AE400)*($O$20/($O$19/2)))^2*((($O$20+$G$20)-$AE400))/3)*$AF$29)+(((PI()*((($C$19+$G$20)-$AE400)*($O$20/($O$19/2)))^2*(((($C$19+$G$20)-$AE400)*($O$20/($O$19/2)))*$AZ$10))/3)*$AF$29),(((PI()*((($C$19+$G$20)-$AE400)*($O$20/($O$19/2)))^2*((($O$20+$G$20)-$AE400)/3))*$AF$29)-((PI()*((($C$19+$G$20)-$AE400)*($O$20/($O$19/2)))^2*(((($C$19+$G$20)-$AE400)*($O$20/($O$19/2)))*$AZ$10)/3)*$AF$29))),IF('Silo Levels'!$L$17="Pumping",(($D$18*$AF$29)+((PI()*(($C$21/2)^2)*($G$20-$AE400))*$AF$29))+((($D$18+$H$18)/3)*$BF$10)+(((PI()*($C$21/2)^2*(($C$21/2)*$AZ$10))/3)*$AF$29),(($D$18*$AF$29)+((PI()*(($C$21/2)^2)*($G$20-$AE400))*$AF$29))+((($D$18+$H$18)/3)*$BF$10)-(((PI()*($C$21/2)^2*(($C$21/2)*$AZ$10))/3)*$AF$29)))</f>
        <v>57650.98418754444</v>
      </c>
      <c r="AG400" s="73">
        <v>36.9</v>
      </c>
      <c r="AH400" s="95">
        <f t="shared" si="59"/>
        <v>61714.529472727809</v>
      </c>
      <c r="AI400" s="62">
        <v>36.9</v>
      </c>
      <c r="AJ400" s="96">
        <f>IF($AI400&gt;$G$20,IF('Silo Levels'!$L$18="Pumping",((PI()*((($C$19+$G$20)-$AI400)*($O$20/($O$19/2)))^2*((($O$20+$G$20)-$AI400))/3)*$AJ$29)+(((PI()*((($C$19+$G$20)-$AI400)*($O$20/($O$19/2)))^2*(((($C$19+$G$20)-$AI400)*($O$20/($O$19/2)))*$AZ$11))/3)*$AJ$29),(((PI()*((($C$19+$G$20)-$AI400)*($O$20/($O$19/2)))^2*((($O$20+$G$20)-$AI400)/3))*$AJ$29)-((PI()*((($C$19+$G$20)-$AI400)*($O$20/($O$19/2)))^2*(((($C$19+$G$20)-$AI400)*($O$20/($O$19/2)))*$AZ$11)/3)*$AJ$29))),IF('Silo Levels'!$L$18="Pumping",(($D$18*$AJ$29)+((PI()*(($C$21/2)^2)*($G$20-$AI400))*$AJ$29))+((($D$18+$H$18)/3)*$BF$11)+(((PI()*($C$21/2)^2*(($C$21/2)*$AZ$11))/3)*$AJ$29),(($D$18*$AJ$29)+((PI()*(($C$21/2)^2)*($G$20-$AI400))*$AJ$29))+((($D$18+$H$18)/3)*$BF$11)-(((PI()*($C$21/2)^2*(($C$21/2)*$AZ$11))/3)*$AJ$29)))</f>
        <v>57909.136451115693</v>
      </c>
    </row>
    <row r="401" spans="1:36" x14ac:dyDescent="0.3">
      <c r="A401" s="48">
        <v>37</v>
      </c>
      <c r="B401" s="92">
        <f t="shared" si="52"/>
        <v>66.273008074129208</v>
      </c>
      <c r="C401" s="66">
        <v>37</v>
      </c>
      <c r="D401" s="67">
        <f>IF($C401&gt;$G$6,IF('Silo Levels'!$L$10="Pumping",((PI()*((($C$5+$G$6)-$C401)*($O$6/($O$5/2)))^2*((($O$6+$G$6)-$C401))/3)*$D$29)+(((PI()*((($C$5+$G$6)-$C401)*($O$6/($O$5/2)))^2*(((($C$5+$G$6)-$C401)*($O$6/($O$5/2)))*$AZ$3))/3)*$D$29),(((PI()*((($C$5+$G$6)-$C401)*($O$6/($O$5/2)))^2*((($O$6+$G$6)-$C401)/3))*$D$29)-((PI()*((($C$5+$G$6)-$C401)*($O$6/($O$5/2)))^2*(((($C$5+$G$6)-$C401)*($O$6/($O$5/2)))*$AZ$3)/3)*$D$29))),IF('Silo Levels'!$L$10="Pumping",(($D$4*$D$29)+((PI()*(($C$7/2)^2)*(G$6-$C401))*$D$29))+((($D$4+$H$4)/3)*$BG$3)+(((PI()*($C$7/2)^2*(($C$7/2)*$AZ$3))/3)*$D$29),(($D$4*$D$29)+((PI()*(($C$7/2)^2)*($G$6-$C401))*$D$29))+((($D$4+$H$4)/3)*$BG$3)-(((PI()*($C$7/2)^2*(($C$7/2)*$AZ$3))/3)*$D$29)))</f>
        <v>50.460500884512435</v>
      </c>
      <c r="E401" s="73">
        <v>37</v>
      </c>
      <c r="F401" s="92">
        <f t="shared" si="53"/>
        <v>57.776468577445975</v>
      </c>
      <c r="G401" s="66">
        <v>37</v>
      </c>
      <c r="H401" s="67">
        <f>IF($G401&gt;$G$6,IF('Silo Levels'!$L$11="Pumping",((PI()*((($C$5+$G$6)-$G401)*($O$6/($O$5/2)))^2*((($O$6+$G$6)-$G401))/3)*$H$29)+(((PI()*((($C$5+$G$6)-$G401)*($O$6/($O$5/2)))^2*(((($C$5+$G$6)-$G401)*($O$6/($O$5/2)))*$AZ$4))/3)*$H$29),(((PI()*((($C$5+$G$6)-$G401)*($O$6/($O$5/2)))^2*((($O$6+$G$6)-$G401)/3))*$H$29)-((PI()*((($C$5+$G$6)-$G401)*($O$6/($O$5/2)))^2*(((($C$5+$G$6)-$G401)*($O$6/($O$5/2)))*$AZ$4)/3)*$H$29))),IF('Silo Levels'!$L$11="Pumping",(($D$4*$H$29)+((PI()*(($C$7/2)^2)*(G$6-$G401))*$H$29))+((($D$4+$H$4)/3)*$BG$4)+(((PI()*($C$7/2)^2*(($C$7/2)*$AZ$4))/3)*$H$29),(($D$4*$H$29)+((PI()*(($C$7/2)^2)*($G$6-$G401))*$H$29))+((($D$4+$H$4)/3)*$BG$4)-(((PI()*($C$7/2)^2*(($C$7/2)*$AZ$4))/3)*$H$29)))</f>
        <v>43.99120589931853</v>
      </c>
      <c r="I401" s="73">
        <v>37</v>
      </c>
      <c r="J401" s="101">
        <f t="shared" si="61"/>
        <v>102609.80125661132</v>
      </c>
      <c r="K401" s="66">
        <v>37</v>
      </c>
      <c r="L401" s="102">
        <f>IF($K401&gt;$G$13,IF('Silo Levels'!$L$12="Pumping",((PI()*((($C$12+$G$13)-$K401)*($O$13/($O$12/2)))^2*((($O$13+$G$13)-$K401))/3)*$L$29)+(((PI()*((($C$12+$G$13)-$K401)*($O$13/($O$12/2)))^2*(((($C$12+$G$13)-$K401)*($O$13/($O$12/2)))*$AZ$5))/3)*$L$29),(((PI()*((($C$12+$G$13)-$K401)*($O$13/($O$12/2)))^2*((($O$13+$G$13)-$K401)/3))*$L$29)-((PI()*((($C$12+$G$13)-$K401)*($O$13/($O$12/2)))^2*(((($C$12+$G$13)-$K401)*($O$13/($O$12/2)))*$AZ$5)/3)*$L$29))),IF('Silo Levels'!$L$12="Pumping",(($D$11*$L$29)+((PI()*(($C$14/2)^2)*($G$13-$K401))*$L$29))+((($D$11+$H$11)/3)*$BG$5)+(((PI()*($C$14/2)^2*(($C$14/2)*$AZ$5))/3)*$L$29),(($D$11*$L$29)+((PI()*(($C$14/2)^2)*($G$13-$K401))*$L$29))+((($D$11+$H$11)/3)*$BG$5)-(((PI()*($C$14/2)^2*(($C$14/2)*$AZ$5))/3)*$L$29)))</f>
        <v>88411.794577011868</v>
      </c>
      <c r="M401" s="73">
        <v>37</v>
      </c>
      <c r="N401" s="95">
        <f t="shared" si="55"/>
        <v>65769.742217512408</v>
      </c>
      <c r="O401" s="62">
        <v>37</v>
      </c>
      <c r="P401" s="96">
        <f>IF($O401&gt;$G$20,IF('Silo Levels'!$L$13="Pumping",((PI()*((($C$19+$G$20)-$O401)*($O$20/($O$19/2)))^2*((($O$20+$G$20)-$O401))/3)*$P$29)+(((PI()*((($C$19+$G$20)-$O401)*($O$20/($O$19/2)))^2*(((($C$19+$G$20)-$O401)*($O$20/($O$19/2)))*$AZ$6))/3)*$P$29),(((PI()*((($C$19+$G$20)-$O401)*($O$20/($O$19/2)))^2*((($O$20+$G$20)-$O401)/3))*$P$29)-((PI()*((($C$19+$G$20)-$O401)*($O$20/($O$19/2)))^2*(((($C$19+$G$20)-$O401)*($O$20/($O$19/2)))*$AZ$6)/3)*$P$29))),IF('Silo Levels'!$L$13="Pumping",(($D$18*$P$29)+((PI()*(($C$21/2)^2)*($G$20-$O401))*$P$29))+((($D$18+$H$18)/3)*$BF$6)+(((PI()*($C$21/2)^2*(($C$21/2)*$AZ$6))/3)*$P$29),(($D$18*$P$29)+((PI()*(($C$21/2)^2)*($G$20-$O401))*$P$29))+((($D$18+$H$18)/3)*$BF$6)-(((PI()*($C$21/2)^2*(($C$21/2)*$AZ$6))/3)*$P$29)))</f>
        <v>61684.540885487637</v>
      </c>
      <c r="Q401" s="73">
        <v>37</v>
      </c>
      <c r="R401" s="95">
        <f t="shared" si="56"/>
        <v>64007.334848678693</v>
      </c>
      <c r="S401" s="62">
        <v>37</v>
      </c>
      <c r="T401" s="96">
        <f>IF($S401&gt;$G$20,IF('Silo Levels'!$L$14="Pumping",((PI()*((($C$19+$G$20)-$S401)*($O$20/($O$19/2)))^2*((($O$20+$G$20)-$S401))/3)*$T$29)+(((PI()*((($C$19+$G$20)-$S401)*($O$20/($O$19/2)))^2*(((($C$19+$G$20)-$S401)*($O$20/($O$19/2)))*$AZ$7))/3)*$T$29),(((PI()*((($C$19+$G$20)-$S401)*($O$20/($O$19/2)))^2*((($O$20+$G$20)-$S401)/3))*$T$29)-((PI()*((($C$19+$G$20)-$S401)*($O$20/($O$19/2)))^2*(((($C$19+$G$20)-$S401)*($O$20/($O$19/2)))*$AZ$7)/3)*$T$29))),IF('Silo Levels'!$L$14="Pumping",(($D$18*$T$29)+((PI()*(($C$21/2)^2)*($G$20-$S401))*$T$29))+((($D$18+$H$18)/3)*$BF$7)+(((PI()*($C$21/2)^2*(($C$21/2)*$AZ$7))/3)*$T$29),(($D$18*$T$29)+((PI()*(($C$21/2)^2)*($G$20-$S401))*$T$29))+((($D$18+$H$18)/3)*$BF$7)-(((PI()*($C$21/2)^2*(($C$21/2)*$AZ$7))/3)*$T$29)))</f>
        <v>60033.273377549835</v>
      </c>
      <c r="U401" s="73">
        <v>37</v>
      </c>
      <c r="V401" s="95">
        <f t="shared" si="57"/>
        <v>62379.814650067929</v>
      </c>
      <c r="W401" s="62">
        <v>37</v>
      </c>
      <c r="X401" s="96">
        <f>IF($W401&gt;$G$20,IF('Silo Levels'!$L$15="Pumping",((PI()*((($C$19+$G$20)-$W401)*($O$20/($O$19/2)))^2*((($O$20+$G$20)-$W401))/3)*$X$29)+(((PI()*((($C$19+$G$20)-$W401)*($O$20/($O$19/2)))^2*(((($C$19+$G$20)-$W401)*($O$20/($O$19/2)))*$AZ$8))/3)*$X$29),(((PI()*((($C$19+$G$20)-$W401)*($O$20/($O$19/2)))^2*((($O$20+$G$20)-$W401)/3))*$X$29)-((PI()*((($C$19+$G$20)-$W401)*($O$20/($O$19/2)))^2*(((($C$19+$G$20)-$W401)*($O$20/($O$19/2)))*$AZ$8)/3)*$X$29))),IF('Silo Levels'!$L$15="Pumping",(($D$18*$X$29)+((PI()*(($C$21/2)^2)*($G$20-$W401))*$X$29))+((($D$18+$H$18)/3)*$BF$8)+(((PI()*($C$21/2)^2*(($C$21/2)*$AZ$8))/3)*$X$29),(($D$18*$X$29)+((PI()*(($C$21/2)^2)*($G$20-$W401))*$X$29))+((($D$18+$H$18)/3)*$BF$8)-(((PI()*($C$21/2)^2*(($C$21/2)*$AZ$8))/3)*$X$29)))</f>
        <v>58508.386867198431</v>
      </c>
      <c r="Y401" s="73">
        <v>37</v>
      </c>
      <c r="Z401" s="95">
        <f t="shared" si="58"/>
        <v>61408.981990700311</v>
      </c>
      <c r="AA401" s="62">
        <v>37</v>
      </c>
      <c r="AB401" s="96">
        <f>IF($AA401&gt;$G$20,IF('Silo Levels'!$L$16="Pumping",((PI()*((($C$19+$G$20)-$AA401)*($O$20/($O$19/2)))^2*((($O$20+$G$20)-$AA401))/3)*$AB$29)+(((PI()*((($C$19+$G$20)-$AA401)*($O$20/($O$19/2)))^2*(((($C$19+$G$20)-$AA401)*($O$20/($O$19/2)))*$AZ$9))/3)*$AB$29),(((PI()*((($C$19+$G$20)-$AA401)*($O$20/($O$19/2)))^2*((($O$20+$G$20)-$AA401)/3))*$AB$29)-((PI()*((($C$19+$G$20)-$AA401)*($O$20/($O$19/2)))^2*(((($C$19+$G$20)-$AA401)*($O$20/($O$19/2)))*$AZ$9)/3)*$AB$29))),IF('Silo Levels'!$L$16="Pumping",(($D$18*$AB$29)+((PI()*(($C$21/2)^2)*($G$20-$AA401))*$AB$29))+((($D$18+$H$18)/3)*$BF$9)+(((PI()*($C$21/2)^2*(($C$21/2)*$AZ$9))/3)*$AB$29),(($D$18*$AB$29)+((PI()*(($C$21/2)^2)*($G$20-$AA401))*$AB$29))+((($D$18+$H$18)/3)*$BF$9)-(((PI()*($C$21/2)^2*(($C$21/2)*$AZ$9))/3)*$AB$29)))</f>
        <v>57598.7762661491</v>
      </c>
      <c r="AC401" s="73">
        <v>37</v>
      </c>
      <c r="AD401" s="95">
        <f t="shared" si="60"/>
        <v>61058.985280595574</v>
      </c>
      <c r="AE401" s="62">
        <v>37</v>
      </c>
      <c r="AF401" s="96">
        <f>IF($AE401&gt;$G$20,IF('Silo Levels'!$L$17="Pumping",((PI()*((($C$19+$G$20)-$AE401)*($O$20/($O$19/2)))^2*((($O$20+$G$20)-$AE401))/3)*$AF$29)+(((PI()*((($C$19+$G$20)-$AE401)*($O$20/($O$19/2)))^2*(((($C$19+$G$20)-$AE401)*($O$20/($O$19/2)))*$AZ$10))/3)*$AF$29),(((PI()*((($C$19+$G$20)-$AE401)*($O$20/($O$19/2)))^2*((($O$20+$G$20)-$AE401)/3))*$AF$29)-((PI()*((($C$19+$G$20)-$AE401)*($O$20/($O$19/2)))^2*(((($C$19+$G$20)-$AE401)*($O$20/($O$19/2)))*$AZ$10)/3)*$AF$29))),IF('Silo Levels'!$L$17="Pumping",(($D$18*$AF$29)+((PI()*(($C$21/2)^2)*($G$20-$AE401))*$AF$29))+((($D$18+$H$18)/3)*$BF$10)+(((PI()*($C$21/2)^2*(($C$21/2)*$AZ$10))/3)*$AF$29),(($D$18*$AF$29)+((PI()*(($C$21/2)^2)*($G$20-$AE401))*$AF$29))+((($D$18+$H$18)/3)*$BF$10)-(((PI()*($C$21/2)^2*(($C$21/2)*$AZ$10))/3)*$AF$29)))</f>
        <v>57270.850835569712</v>
      </c>
      <c r="AG401" s="73">
        <v>37</v>
      </c>
      <c r="AH401" s="95">
        <f t="shared" si="59"/>
        <v>61332.664249653135</v>
      </c>
      <c r="AI401" s="62">
        <v>37</v>
      </c>
      <c r="AJ401" s="96">
        <f>IF($AI401&gt;$G$20,IF('Silo Levels'!$L$18="Pumping",((PI()*((($C$19+$G$20)-$AI401)*($O$20/($O$19/2)))^2*((($O$20+$G$20)-$AI401))/3)*$AJ$29)+(((PI()*((($C$19+$G$20)-$AI401)*($O$20/($O$19/2)))^2*(((($C$19+$G$20)-$AI401)*($O$20/($O$19/2)))*$AZ$11))/3)*$AJ$29),(((PI()*((($C$19+$G$20)-$AI401)*($O$20/($O$19/2)))^2*((($O$20+$G$20)-$AI401)/3))*$AJ$29)-((PI()*((($C$19+$G$20)-$AI401)*($O$20/($O$19/2)))^2*(((($C$19+$G$20)-$AI401)*($O$20/($O$19/2)))*$AZ$11)/3)*$AJ$29))),IF('Silo Levels'!$L$18="Pumping",(($D$18*$AJ$29)+((PI()*(($C$21/2)^2)*($G$20-$AI401))*$AJ$29))+((($D$18+$H$18)/3)*$BF$11)+(((PI()*($C$21/2)^2*(($C$21/2)*$AZ$11))/3)*$AJ$29),(($D$18*$AJ$29)+((PI()*(($C$21/2)^2)*($G$20-$AI401))*$AJ$29))+((($D$18+$H$18)/3)*$BF$11)-(((PI()*($C$21/2)^2*(($C$21/2)*$AZ$11))/3)*$AJ$29)))</f>
        <v>57527.27122804102</v>
      </c>
    </row>
    <row r="402" spans="1:36" x14ac:dyDescent="0.3">
      <c r="A402" s="48">
        <v>37.1</v>
      </c>
      <c r="B402" s="92">
        <f t="shared" si="52"/>
        <v>50.142755860838498</v>
      </c>
      <c r="C402" s="66">
        <v>37.1</v>
      </c>
      <c r="D402" s="67">
        <f>IF($C402&gt;$G$6,IF('Silo Levels'!$L$10="Pumping",((PI()*((($C$5+$G$6)-$C402)*($O$6/($O$5/2)))^2*((($O$6+$G$6)-$C402))/3)*$D$29)+(((PI()*((($C$5+$G$6)-$C402)*($O$6/($O$5/2)))^2*(((($C$5+$G$6)-$C402)*($O$6/($O$5/2)))*$AZ$3))/3)*$D$29),(((PI()*((($C$5+$G$6)-$C402)*($O$6/($O$5/2)))^2*((($O$6+$G$6)-$C402)/3))*$D$29)-((PI()*((($C$5+$G$6)-$C402)*($O$6/($O$5/2)))^2*(((($C$5+$G$6)-$C402)*($O$6/($O$5/2)))*$AZ$3)/3)*$D$29))),IF('Silo Levels'!$L$10="Pumping",(($D$4*$D$29)+((PI()*(($C$7/2)^2)*(G$6-$C402))*$D$29))+((($D$4+$H$4)/3)*$BG$3)+(((PI()*($C$7/2)^2*(($C$7/2)*$AZ$3))/3)*$D$29),(($D$4*$D$29)+((PI()*(($C$7/2)^2)*($G$6-$C402))*$D$29))+((($D$4+$H$4)/3)*$BG$3)-(((PI()*($C$7/2)^2*(($C$7/2)*$AZ$3))/3)*$D$29)))</f>
        <v>38.615438119607923</v>
      </c>
      <c r="E402" s="73">
        <v>37.1</v>
      </c>
      <c r="F402" s="92">
        <f t="shared" si="53"/>
        <v>43.71419741714125</v>
      </c>
      <c r="G402" s="66">
        <v>37.1</v>
      </c>
      <c r="H402" s="67">
        <f>IF($G402&gt;$G$6,IF('Silo Levels'!$L$11="Pumping",((PI()*((($C$5+$G$6)-$G402)*($O$6/($O$5/2)))^2*((($O$6+$G$6)-$G402))/3)*$H$29)+(((PI()*((($C$5+$G$6)-$G402)*($O$6/($O$5/2)))^2*(((($C$5+$G$6)-$G402)*($O$6/($O$5/2)))*$AZ$4))/3)*$H$29),(((PI()*((($C$5+$G$6)-$G402)*($O$6/($O$5/2)))^2*((($O$6+$G$6)-$G402)/3))*$H$29)-((PI()*((($C$5+$G$6)-$G402)*($O$6/($O$5/2)))^2*(((($C$5+$G$6)-$G402)*($O$6/($O$5/2)))*$AZ$4)/3)*$H$29))),IF('Silo Levels'!$L$11="Pumping",(($D$4*$H$29)+((PI()*(($C$7/2)^2)*(G$6-$G402))*$H$29))+((($D$4+$H$4)/3)*$BG$4)+(((PI()*($C$7/2)^2*(($C$7/2)*$AZ$4))/3)*$H$29),(($D$4*$H$29)+((PI()*(($C$7/2)^2)*($G$6-$G402))*$H$29))+((($D$4+$H$4)/3)*$BG$4)-(((PI()*($C$7/2)^2*(($C$7/2)*$AZ$4))/3)*$H$29)))</f>
        <v>33.664740924786393</v>
      </c>
      <c r="I402" s="73">
        <v>37.1</v>
      </c>
      <c r="J402" s="101">
        <f t="shared" si="61"/>
        <v>101690.83642298028</v>
      </c>
      <c r="K402" s="66">
        <v>37.1</v>
      </c>
      <c r="L402" s="102">
        <f>IF($K402&gt;$G$13,IF('Silo Levels'!$L$12="Pumping",((PI()*((($C$12+$G$13)-$K402)*($O$13/($O$12/2)))^2*((($O$13+$G$13)-$K402))/3)*$L$29)+(((PI()*((($C$12+$G$13)-$K402)*($O$13/($O$12/2)))^2*(((($C$12+$G$13)-$K402)*($O$13/($O$12/2)))*$AZ$5))/3)*$L$29),(((PI()*((($C$12+$G$13)-$K402)*($O$13/($O$12/2)))^2*((($O$13+$G$13)-$K402)/3))*$L$29)-((PI()*((($C$12+$G$13)-$K402)*($O$13/($O$12/2)))^2*(((($C$12+$G$13)-$K402)*($O$13/($O$12/2)))*$AZ$5)/3)*$L$29))),IF('Silo Levels'!$L$12="Pumping",(($D$11*$L$29)+((PI()*(($C$14/2)^2)*($G$13-$K402))*$L$29))+((($D$11+$H$11)/3)*$BG$5)+(((PI()*($C$14/2)^2*(($C$14/2)*$AZ$5))/3)*$L$29),(($D$11*$L$29)+((PI()*(($C$14/2)^2)*($G$13-$K402))*$L$29))+((($D$11+$H$11)/3)*$BG$5)-(((PI()*($C$14/2)^2*(($C$14/2)*$AZ$5))/3)*$L$29)))</f>
        <v>87492.829743380833</v>
      </c>
      <c r="M402" s="73">
        <v>37.1</v>
      </c>
      <c r="N402" s="95">
        <f t="shared" si="55"/>
        <v>65359.798669211654</v>
      </c>
      <c r="O402" s="62">
        <v>37.1</v>
      </c>
      <c r="P402" s="96">
        <f>IF($O402&gt;$G$20,IF('Silo Levels'!$L$13="Pumping",((PI()*((($C$19+$G$20)-$O402)*($O$20/($O$19/2)))^2*((($O$20+$G$20)-$O402))/3)*$P$29)+(((PI()*((($C$19+$G$20)-$O402)*($O$20/($O$19/2)))^2*(((($C$19+$G$20)-$O402)*($O$20/($O$19/2)))*$AZ$6))/3)*$P$29),(((PI()*((($C$19+$G$20)-$O402)*($O$20/($O$19/2)))^2*((($O$20+$G$20)-$O402)/3))*$P$29)-((PI()*((($C$19+$G$20)-$O402)*($O$20/($O$19/2)))^2*(((($C$19+$G$20)-$O402)*($O$20/($O$19/2)))*$AZ$6)/3)*$P$29))),IF('Silo Levels'!$L$13="Pumping",(($D$18*$P$29)+((PI()*(($C$21/2)^2)*($G$20-$O402))*$P$29))+((($D$18+$H$18)/3)*$BF$6)+(((PI()*($C$21/2)^2*(($C$21/2)*$AZ$6))/3)*$P$29),(($D$18*$P$29)+((PI()*(($C$21/2)^2)*($G$20-$O402))*$P$29))+((($D$18+$H$18)/3)*$BF$6)-(((PI()*($C$21/2)^2*(($C$21/2)*$AZ$6))/3)*$P$29)))</f>
        <v>61274.597337186882</v>
      </c>
      <c r="Q402" s="73">
        <v>37.1</v>
      </c>
      <c r="R402" s="95">
        <f t="shared" si="56"/>
        <v>63608.544011157748</v>
      </c>
      <c r="S402" s="62">
        <v>37.1</v>
      </c>
      <c r="T402" s="96">
        <f>IF($S402&gt;$G$20,IF('Silo Levels'!$L$14="Pumping",((PI()*((($C$19+$G$20)-$S402)*($O$20/($O$19/2)))^2*((($O$20+$G$20)-$S402))/3)*$T$29)+(((PI()*((($C$19+$G$20)-$S402)*($O$20/($O$19/2)))^2*(((($C$19+$G$20)-$S402)*($O$20/($O$19/2)))*$AZ$7))/3)*$T$29),(((PI()*((($C$19+$G$20)-$S402)*($O$20/($O$19/2)))^2*((($O$20+$G$20)-$S402)/3))*$T$29)-((PI()*((($C$19+$G$20)-$S402)*($O$20/($O$19/2)))^2*(((($C$19+$G$20)-$S402)*($O$20/($O$19/2)))*$AZ$7)/3)*$T$29))),IF('Silo Levels'!$L$14="Pumping",(($D$18*$T$29)+((PI()*(($C$21/2)^2)*($G$20-$S402))*$T$29))+((($D$18+$H$18)/3)*$BF$7)+(((PI()*($C$21/2)^2*(($C$21/2)*$AZ$7))/3)*$T$29),(($D$18*$T$29)+((PI()*(($C$21/2)^2)*($G$20-$S402))*$T$29))+((($D$18+$H$18)/3)*$BF$7)-(((PI()*($C$21/2)^2*(($C$21/2)*$AZ$7))/3)*$T$29)))</f>
        <v>59634.48254002889</v>
      </c>
      <c r="U402" s="73">
        <v>37.1</v>
      </c>
      <c r="V402" s="95">
        <f t="shared" si="57"/>
        <v>61991.322942239909</v>
      </c>
      <c r="W402" s="62">
        <v>37.1</v>
      </c>
      <c r="X402" s="96">
        <f>IF($W402&gt;$G$20,IF('Silo Levels'!$L$15="Pumping",((PI()*((($C$19+$G$20)-$W402)*($O$20/($O$19/2)))^2*((($O$20+$G$20)-$W402))/3)*$X$29)+(((PI()*((($C$19+$G$20)-$W402)*($O$20/($O$19/2)))^2*(((($C$19+$G$20)-$W402)*($O$20/($O$19/2)))*$AZ$8))/3)*$X$29),(((PI()*((($C$19+$G$20)-$W402)*($O$20/($O$19/2)))^2*((($O$20+$G$20)-$W402)/3))*$X$29)-((PI()*((($C$19+$G$20)-$W402)*($O$20/($O$19/2)))^2*(((($C$19+$G$20)-$W402)*($O$20/($O$19/2)))*$AZ$8)/3)*$X$29))),IF('Silo Levels'!$L$15="Pumping",(($D$18*$X$29)+((PI()*(($C$21/2)^2)*($G$20-$W402))*$X$29))+((($D$18+$H$18)/3)*$BF$8)+(((PI()*($C$21/2)^2*(($C$21/2)*$AZ$8))/3)*$X$29),(($D$18*$X$29)+((PI()*(($C$21/2)^2)*($G$20-$W402))*$X$29))+((($D$18+$H$18)/3)*$BF$8)-(((PI()*($C$21/2)^2*(($C$21/2)*$AZ$8))/3)*$X$29)))</f>
        <v>58119.895159370411</v>
      </c>
      <c r="Y402" s="73">
        <v>37.1</v>
      </c>
      <c r="Z402" s="95">
        <f t="shared" si="58"/>
        <v>61026.633820431758</v>
      </c>
      <c r="AA402" s="62">
        <v>37.1</v>
      </c>
      <c r="AB402" s="96">
        <f>IF($AA402&gt;$G$20,IF('Silo Levels'!$L$16="Pumping",((PI()*((($C$19+$G$20)-$AA402)*($O$20/($O$19/2)))^2*((($O$20+$G$20)-$AA402))/3)*$AB$29)+(((PI()*((($C$19+$G$20)-$AA402)*($O$20/($O$19/2)))^2*(((($C$19+$G$20)-$AA402)*($O$20/($O$19/2)))*$AZ$9))/3)*$AB$29),(((PI()*((($C$19+$G$20)-$AA402)*($O$20/($O$19/2)))^2*((($O$20+$G$20)-$AA402)/3))*$AB$29)-((PI()*((($C$19+$G$20)-$AA402)*($O$20/($O$19/2)))^2*(((($C$19+$G$20)-$AA402)*($O$20/($O$19/2)))*$AZ$9)/3)*$AB$29))),IF('Silo Levels'!$L$16="Pumping",(($D$18*$AB$29)+((PI()*(($C$21/2)^2)*($G$20-$AA402))*$AB$29))+((($D$18+$H$18)/3)*$BF$9)+(((PI()*($C$21/2)^2*(($C$21/2)*$AZ$9))/3)*$AB$29),(($D$18*$AB$29)+((PI()*(($C$21/2)^2)*($G$20-$AA402))*$AB$29))+((($D$18+$H$18)/3)*$BF$9)-(((PI()*($C$21/2)^2*(($C$21/2)*$AZ$9))/3)*$AB$29)))</f>
        <v>57216.428095880547</v>
      </c>
      <c r="AC402" s="73">
        <v>37.1</v>
      </c>
      <c r="AD402" s="95">
        <f t="shared" si="60"/>
        <v>60678.851928620854</v>
      </c>
      <c r="AE402" s="62">
        <v>37.1</v>
      </c>
      <c r="AF402" s="96">
        <f>IF($AE402&gt;$G$20,IF('Silo Levels'!$L$17="Pumping",((PI()*((($C$19+$G$20)-$AE402)*($O$20/($O$19/2)))^2*((($O$20+$G$20)-$AE402))/3)*$AF$29)+(((PI()*((($C$19+$G$20)-$AE402)*($O$20/($O$19/2)))^2*(((($C$19+$G$20)-$AE402)*($O$20/($O$19/2)))*$AZ$10))/3)*$AF$29),(((PI()*((($C$19+$G$20)-$AE402)*($O$20/($O$19/2)))^2*((($O$20+$G$20)-$AE402)/3))*$AF$29)-((PI()*((($C$19+$G$20)-$AE402)*($O$20/($O$19/2)))^2*(((($C$19+$G$20)-$AE402)*($O$20/($O$19/2)))*$AZ$10)/3)*$AF$29))),IF('Silo Levels'!$L$17="Pumping",(($D$18*$AF$29)+((PI()*(($C$21/2)^2)*($G$20-$AE402))*$AF$29))+((($D$18+$H$18)/3)*$BF$10)+(((PI()*($C$21/2)^2*(($C$21/2)*$AZ$10))/3)*$AF$29),(($D$18*$AF$29)+((PI()*(($C$21/2)^2)*($G$20-$AE402))*$AF$29))+((($D$18+$H$18)/3)*$BF$10)-(((PI()*($C$21/2)^2*(($C$21/2)*$AZ$10))/3)*$AF$29)))</f>
        <v>56890.717483594992</v>
      </c>
      <c r="AG402" s="73">
        <v>37.1</v>
      </c>
      <c r="AH402" s="95">
        <f t="shared" si="59"/>
        <v>60950.799026578468</v>
      </c>
      <c r="AI402" s="62">
        <v>37.1</v>
      </c>
      <c r="AJ402" s="96">
        <f>IF($AI402&gt;$G$20,IF('Silo Levels'!$L$18="Pumping",((PI()*((($C$19+$G$20)-$AI402)*($O$20/($O$19/2)))^2*((($O$20+$G$20)-$AI402))/3)*$AJ$29)+(((PI()*((($C$19+$G$20)-$AI402)*($O$20/($O$19/2)))^2*(((($C$19+$G$20)-$AI402)*($O$20/($O$19/2)))*$AZ$11))/3)*$AJ$29),(((PI()*((($C$19+$G$20)-$AI402)*($O$20/($O$19/2)))^2*((($O$20+$G$20)-$AI402)/3))*$AJ$29)-((PI()*((($C$19+$G$20)-$AI402)*($O$20/($O$19/2)))^2*(((($C$19+$G$20)-$AI402)*($O$20/($O$19/2)))*$AZ$11)/3)*$AJ$29))),IF('Silo Levels'!$L$18="Pumping",(($D$18*$AJ$29)+((PI()*(($C$21/2)^2)*($G$20-$AI402))*$AJ$29))+((($D$18+$H$18)/3)*$BF$11)+(((PI()*($C$21/2)^2*(($C$21/2)*$AZ$11))/3)*$AJ$29),(($D$18*$AJ$29)+((PI()*(($C$21/2)^2)*($G$20-$AI402))*$AJ$29))+((($D$18+$H$18)/3)*$BF$11)-(((PI()*($C$21/2)^2*(($C$21/2)*$AZ$11))/3)*$AJ$29)))</f>
        <v>57145.406004966353</v>
      </c>
    </row>
    <row r="403" spans="1:36" x14ac:dyDescent="0.3">
      <c r="A403" s="48">
        <v>37.200000000000003</v>
      </c>
      <c r="B403" s="92">
        <f t="shared" si="52"/>
        <v>36.823210020055171</v>
      </c>
      <c r="C403" s="66">
        <v>37.200000000000003</v>
      </c>
      <c r="D403" s="67">
        <f>IF($C403&gt;$G$6,IF('Silo Levels'!$L$10="Pumping",((PI()*((($C$5+$G$6)-$C403)*($O$6/($O$5/2)))^2*((($O$6+$G$6)-$C403))/3)*$D$29)+(((PI()*((($C$5+$G$6)-$C403)*($O$6/($O$5/2)))^2*(((($C$5+$G$6)-$C403)*($O$6/($O$5/2)))*$AZ$3))/3)*$D$29),(((PI()*((($C$5+$G$6)-$C403)*($O$6/($O$5/2)))^2*((($O$6+$G$6)-$C403)/3))*$D$29)-((PI()*((($C$5+$G$6)-$C403)*($O$6/($O$5/2)))^2*(((($C$5+$G$6)-$C403)*($O$6/($O$5/2)))*$AZ$3)/3)*$D$29))),IF('Silo Levels'!$L$10="Pumping",(($D$4*$D$29)+((PI()*(($C$7/2)^2)*(G$6-$C403))*$D$29))+((($D$4+$H$4)/3)*$BG$3)+(((PI()*($C$7/2)^2*(($C$7/2)*$AZ$3))/3)*$D$29),(($D$4*$D$29)+((PI()*(($C$7/2)^2)*($G$6-$C403))*$D$29))+((($D$4+$H$4)/3)*$BG$3)-(((PI()*($C$7/2)^2*(($C$7/2)*$AZ$3))/3)*$D$29)))</f>
        <v>28.72720633897147</v>
      </c>
      <c r="E403" s="73">
        <v>37.200000000000003</v>
      </c>
      <c r="F403" s="92">
        <f t="shared" si="53"/>
        <v>32.102285658509636</v>
      </c>
      <c r="G403" s="66">
        <v>37.200000000000003</v>
      </c>
      <c r="H403" s="67">
        <f>IF($G403&gt;$G$6,IF('Silo Levels'!$L$11="Pumping",((PI()*((($C$5+$G$6)-$G403)*($O$6/($O$5/2)))^2*((($O$6+$G$6)-$G403))/3)*$H$29)+(((PI()*((($C$5+$G$6)-$G403)*($O$6/($O$5/2)))^2*(((($C$5+$G$6)-$G403)*($O$6/($O$5/2)))*$AZ$4))/3)*$H$29),(((PI()*((($C$5+$G$6)-$G403)*($O$6/($O$5/2)))^2*((($O$6+$G$6)-$G403)/3))*$H$29)-((PI()*((($C$5+$G$6)-$G403)*($O$6/($O$5/2)))^2*(((($C$5+$G$6)-$G403)*($O$6/($O$5/2)))*$AZ$4)/3)*$H$29))),IF('Silo Levels'!$L$11="Pumping",(($D$4*$H$29)+((PI()*(($C$7/2)^2)*(G$6-$G403))*$H$29))+((($D$4+$H$4)/3)*$BG$4)+(((PI()*($C$7/2)^2*(($C$7/2)*$AZ$4))/3)*$H$29),(($D$4*$H$29)+((PI()*(($C$7/2)^2)*($G$6-$G403))*$H$29))+((($D$4+$H$4)/3)*$BG$4)-(((PI()*($C$7/2)^2*(($C$7/2)*$AZ$4))/3)*$H$29)))</f>
        <v>25.04423116730846</v>
      </c>
      <c r="I403" s="73">
        <v>37.200000000000003</v>
      </c>
      <c r="J403" s="101">
        <f t="shared" si="61"/>
        <v>100771.87158934923</v>
      </c>
      <c r="K403" s="66">
        <v>37.200000000000003</v>
      </c>
      <c r="L403" s="102">
        <f>IF($K403&gt;$G$13,IF('Silo Levels'!$L$12="Pumping",((PI()*((($C$12+$G$13)-$K403)*($O$13/($O$12/2)))^2*((($O$13+$G$13)-$K403))/3)*$L$29)+(((PI()*((($C$12+$G$13)-$K403)*($O$13/($O$12/2)))^2*(((($C$12+$G$13)-$K403)*($O$13/($O$12/2)))*$AZ$5))/3)*$L$29),(((PI()*((($C$12+$G$13)-$K403)*($O$13/($O$12/2)))^2*((($O$13+$G$13)-$K403)/3))*$L$29)-((PI()*((($C$12+$G$13)-$K403)*($O$13/($O$12/2)))^2*(((($C$12+$G$13)-$K403)*($O$13/($O$12/2)))*$AZ$5)/3)*$L$29))),IF('Silo Levels'!$L$12="Pumping",(($D$11*$L$29)+((PI()*(($C$14/2)^2)*($G$13-$K403))*$L$29))+((($D$11+$H$11)/3)*$BG$5)+(((PI()*($C$14/2)^2*(($C$14/2)*$AZ$5))/3)*$L$29),(($D$11*$L$29)+((PI()*(($C$14/2)^2)*($G$13-$K403))*$L$29))+((($D$11+$H$11)/3)*$BG$5)-(((PI()*($C$14/2)^2*(($C$14/2)*$AZ$5))/3)*$L$29)))</f>
        <v>86573.864909749784</v>
      </c>
      <c r="M403" s="73">
        <v>37.200000000000003</v>
      </c>
      <c r="N403" s="95">
        <f t="shared" si="55"/>
        <v>64949.855120910899</v>
      </c>
      <c r="O403" s="62">
        <v>37.200000000000003</v>
      </c>
      <c r="P403" s="96">
        <f>IF($O403&gt;$G$20,IF('Silo Levels'!$L$13="Pumping",((PI()*((($C$19+$G$20)-$O403)*($O$20/($O$19/2)))^2*((($O$20+$G$20)-$O403))/3)*$P$29)+(((PI()*((($C$19+$G$20)-$O403)*($O$20/($O$19/2)))^2*(((($C$19+$G$20)-$O403)*($O$20/($O$19/2)))*$AZ$6))/3)*$P$29),(((PI()*((($C$19+$G$20)-$O403)*($O$20/($O$19/2)))^2*((($O$20+$G$20)-$O403)/3))*$P$29)-((PI()*((($C$19+$G$20)-$O403)*($O$20/($O$19/2)))^2*(((($C$19+$G$20)-$O403)*($O$20/($O$19/2)))*$AZ$6)/3)*$P$29))),IF('Silo Levels'!$L$13="Pumping",(($D$18*$P$29)+((PI()*(($C$21/2)^2)*($G$20-$O403))*$P$29))+((($D$18+$H$18)/3)*$BF$6)+(((PI()*($C$21/2)^2*(($C$21/2)*$AZ$6))/3)*$P$29),(($D$18*$P$29)+((PI()*(($C$21/2)^2)*($G$20-$O403))*$P$29))+((($D$18+$H$18)/3)*$BF$6)-(((PI()*($C$21/2)^2*(($C$21/2)*$AZ$6))/3)*$P$29)))</f>
        <v>60864.653788886128</v>
      </c>
      <c r="Q403" s="73">
        <v>37.200000000000003</v>
      </c>
      <c r="R403" s="95">
        <f t="shared" si="56"/>
        <v>63209.753173636789</v>
      </c>
      <c r="S403" s="62">
        <v>37.200000000000003</v>
      </c>
      <c r="T403" s="96">
        <f>IF($S403&gt;$G$20,IF('Silo Levels'!$L$14="Pumping",((PI()*((($C$19+$G$20)-$S403)*($O$20/($O$19/2)))^2*((($O$20+$G$20)-$S403))/3)*$T$29)+(((PI()*((($C$19+$G$20)-$S403)*($O$20/($O$19/2)))^2*(((($C$19+$G$20)-$S403)*($O$20/($O$19/2)))*$AZ$7))/3)*$T$29),(((PI()*((($C$19+$G$20)-$S403)*($O$20/($O$19/2)))^2*((($O$20+$G$20)-$S403)/3))*$T$29)-((PI()*((($C$19+$G$20)-$S403)*($O$20/($O$19/2)))^2*(((($C$19+$G$20)-$S403)*($O$20/($O$19/2)))*$AZ$7)/3)*$T$29))),IF('Silo Levels'!$L$14="Pumping",(($D$18*$T$29)+((PI()*(($C$21/2)^2)*($G$20-$S403))*$T$29))+((($D$18+$H$18)/3)*$BF$7)+(((PI()*($C$21/2)^2*(($C$21/2)*$AZ$7))/3)*$T$29),(($D$18*$T$29)+((PI()*(($C$21/2)^2)*($G$20-$S403))*$T$29))+((($D$18+$H$18)/3)*$BF$7)-(((PI()*($C$21/2)^2*(($C$21/2)*$AZ$7))/3)*$T$29)))</f>
        <v>59235.691702507931</v>
      </c>
      <c r="U403" s="73">
        <v>37.200000000000003</v>
      </c>
      <c r="V403" s="95">
        <f t="shared" si="57"/>
        <v>61602.831234411882</v>
      </c>
      <c r="W403" s="62">
        <v>37.200000000000003</v>
      </c>
      <c r="X403" s="96">
        <f>IF($W403&gt;$G$20,IF('Silo Levels'!$L$15="Pumping",((PI()*((($C$19+$G$20)-$W403)*($O$20/($O$19/2)))^2*((($O$20+$G$20)-$W403))/3)*$X$29)+(((PI()*((($C$19+$G$20)-$W403)*($O$20/($O$19/2)))^2*(((($C$19+$G$20)-$W403)*($O$20/($O$19/2)))*$AZ$8))/3)*$X$29),(((PI()*((($C$19+$G$20)-$W403)*($O$20/($O$19/2)))^2*((($O$20+$G$20)-$W403)/3))*$X$29)-((PI()*((($C$19+$G$20)-$W403)*($O$20/($O$19/2)))^2*(((($C$19+$G$20)-$W403)*($O$20/($O$19/2)))*$AZ$8)/3)*$X$29))),IF('Silo Levels'!$L$15="Pumping",(($D$18*$X$29)+((PI()*(($C$21/2)^2)*($G$20-$W403))*$X$29))+((($D$18+$H$18)/3)*$BF$8)+(((PI()*($C$21/2)^2*(($C$21/2)*$AZ$8))/3)*$X$29),(($D$18*$X$29)+((PI()*(($C$21/2)^2)*($G$20-$W403))*$X$29))+((($D$18+$H$18)/3)*$BF$8)-(((PI()*($C$21/2)^2*(($C$21/2)*$AZ$8))/3)*$X$29)))</f>
        <v>57731.403451542385</v>
      </c>
      <c r="Y403" s="73">
        <v>37.200000000000003</v>
      </c>
      <c r="Z403" s="95">
        <f t="shared" si="58"/>
        <v>60644.285650163198</v>
      </c>
      <c r="AA403" s="62">
        <v>37.200000000000003</v>
      </c>
      <c r="AB403" s="96">
        <f>IF($AA403&gt;$G$20,IF('Silo Levels'!$L$16="Pumping",((PI()*((($C$19+$G$20)-$AA403)*($O$20/($O$19/2)))^2*((($O$20+$G$20)-$AA403))/3)*$AB$29)+(((PI()*((($C$19+$G$20)-$AA403)*($O$20/($O$19/2)))^2*(((($C$19+$G$20)-$AA403)*($O$20/($O$19/2)))*$AZ$9))/3)*$AB$29),(((PI()*((($C$19+$G$20)-$AA403)*($O$20/($O$19/2)))^2*((($O$20+$G$20)-$AA403)/3))*$AB$29)-((PI()*((($C$19+$G$20)-$AA403)*($O$20/($O$19/2)))^2*(((($C$19+$G$20)-$AA403)*($O$20/($O$19/2)))*$AZ$9)/3)*$AB$29))),IF('Silo Levels'!$L$16="Pumping",(($D$18*$AB$29)+((PI()*(($C$21/2)^2)*($G$20-$AA403))*$AB$29))+((($D$18+$H$18)/3)*$BF$9)+(((PI()*($C$21/2)^2*(($C$21/2)*$AZ$9))/3)*$AB$29),(($D$18*$AB$29)+((PI()*(($C$21/2)^2)*($G$20-$AA403))*$AB$29))+((($D$18+$H$18)/3)*$BF$9)-(((PI()*($C$21/2)^2*(($C$21/2)*$AZ$9))/3)*$AB$29)))</f>
        <v>56834.079925611986</v>
      </c>
      <c r="AC403" s="73">
        <v>37.200000000000003</v>
      </c>
      <c r="AD403" s="95">
        <f t="shared" si="60"/>
        <v>60298.718576646126</v>
      </c>
      <c r="AE403" s="62">
        <v>37.200000000000003</v>
      </c>
      <c r="AF403" s="96">
        <f>IF($AE403&gt;$G$20,IF('Silo Levels'!$L$17="Pumping",((PI()*((($C$19+$G$20)-$AE403)*($O$20/($O$19/2)))^2*((($O$20+$G$20)-$AE403))/3)*$AF$29)+(((PI()*((($C$19+$G$20)-$AE403)*($O$20/($O$19/2)))^2*(((($C$19+$G$20)-$AE403)*($O$20/($O$19/2)))*$AZ$10))/3)*$AF$29),(((PI()*((($C$19+$G$20)-$AE403)*($O$20/($O$19/2)))^2*((($O$20+$G$20)-$AE403)/3))*$AF$29)-((PI()*((($C$19+$G$20)-$AE403)*($O$20/($O$19/2)))^2*(((($C$19+$G$20)-$AE403)*($O$20/($O$19/2)))*$AZ$10)/3)*$AF$29))),IF('Silo Levels'!$L$17="Pumping",(($D$18*$AF$29)+((PI()*(($C$21/2)^2)*($G$20-$AE403))*$AF$29))+((($D$18+$H$18)/3)*$BF$10)+(((PI()*($C$21/2)^2*(($C$21/2)*$AZ$10))/3)*$AF$29),(($D$18*$AF$29)+((PI()*(($C$21/2)^2)*($G$20-$AE403))*$AF$29))+((($D$18+$H$18)/3)*$BF$10)-(((PI()*($C$21/2)^2*(($C$21/2)*$AZ$10))/3)*$AF$29)))</f>
        <v>56510.584131620264</v>
      </c>
      <c r="AG403" s="73">
        <v>37.200000000000003</v>
      </c>
      <c r="AH403" s="95">
        <f t="shared" si="59"/>
        <v>60568.933803503794</v>
      </c>
      <c r="AI403" s="62">
        <v>37.200000000000003</v>
      </c>
      <c r="AJ403" s="96">
        <f>IF($AI403&gt;$G$20,IF('Silo Levels'!$L$18="Pumping",((PI()*((($C$19+$G$20)-$AI403)*($O$20/($O$19/2)))^2*((($O$20+$G$20)-$AI403))/3)*$AJ$29)+(((PI()*((($C$19+$G$20)-$AI403)*($O$20/($O$19/2)))^2*(((($C$19+$G$20)-$AI403)*($O$20/($O$19/2)))*$AZ$11))/3)*$AJ$29),(((PI()*((($C$19+$G$20)-$AI403)*($O$20/($O$19/2)))^2*((($O$20+$G$20)-$AI403)/3))*$AJ$29)-((PI()*((($C$19+$G$20)-$AI403)*($O$20/($O$19/2)))^2*(((($C$19+$G$20)-$AI403)*($O$20/($O$19/2)))*$AZ$11)/3)*$AJ$29))),IF('Silo Levels'!$L$18="Pumping",(($D$18*$AJ$29)+((PI()*(($C$21/2)^2)*($G$20-$AI403))*$AJ$29))+((($D$18+$H$18)/3)*$BF$11)+(((PI()*($C$21/2)^2*(($C$21/2)*$AZ$11))/3)*$AJ$29),(($D$18*$AJ$29)+((PI()*(($C$21/2)^2)*($G$20-$AI403))*$AJ$29))+((($D$18+$H$18)/3)*$BF$11)-(((PI()*($C$21/2)^2*(($C$21/2)*$AZ$11))/3)*$AJ$29)))</f>
        <v>56763.540781891679</v>
      </c>
    </row>
    <row r="404" spans="1:36" x14ac:dyDescent="0.3">
      <c r="A404" s="48">
        <v>37.299999999999997</v>
      </c>
      <c r="B404" s="92">
        <f t="shared" si="52"/>
        <v>26.052268279246125</v>
      </c>
      <c r="C404" s="66">
        <v>37.299999999999997</v>
      </c>
      <c r="D404" s="67">
        <f>IF($C404&gt;$G$6,IF('Silo Levels'!$L$10="Pumping",((PI()*((($C$5+$G$6)-$C404)*($O$6/($O$5/2)))^2*((($O$6+$G$6)-$C404))/3)*$D$29)+(((PI()*((($C$5+$G$6)-$C404)*($O$6/($O$5/2)))^2*(((($C$5+$G$6)-$C404)*($O$6/($O$5/2)))*$AZ$3))/3)*$D$29),(((PI()*((($C$5+$G$6)-$C404)*($O$6/($O$5/2)))^2*((($O$6+$G$6)-$C404)/3))*$D$29)-((PI()*((($C$5+$G$6)-$C404)*($O$6/($O$5/2)))^2*(((($C$5+$G$6)-$C404)*($O$6/($O$5/2)))*$AZ$3)/3)*$D$29))),IF('Silo Levels'!$L$10="Pumping",(($D$4*$D$29)+((PI()*(($C$7/2)^2)*(G$6-$C404))*$D$29))+((($D$4+$H$4)/3)*$BG$3)+(((PI()*($C$7/2)^2*(($C$7/2)*$AZ$3))/3)*$D$29),(($D$4*$D$29)+((PI()*(($C$7/2)^2)*($G$6-$C404))*$D$29))+((($D$4+$H$4)/3)*$BG$3)-(((PI()*($C$7/2)^2*(($C$7/2)*$AZ$3))/3)*$D$29)))</f>
        <v>20.628578313207505</v>
      </c>
      <c r="E404" s="73">
        <v>37.299999999999997</v>
      </c>
      <c r="F404" s="92">
        <f t="shared" si="53"/>
        <v>22.712233884470983</v>
      </c>
      <c r="G404" s="66">
        <v>37.299999999999997</v>
      </c>
      <c r="H404" s="67">
        <f>IF($G404&gt;$G$6,IF('Silo Levels'!$L$11="Pumping",((PI()*((($C$5+$G$6)-$G404)*($O$6/($O$5/2)))^2*((($O$6+$G$6)-$G404))/3)*$H$29)+(((PI()*((($C$5+$G$6)-$G404)*($O$6/($O$5/2)))^2*(((($C$5+$G$6)-$G404)*($O$6/($O$5/2)))*$AZ$4))/3)*$H$29),(((PI()*((($C$5+$G$6)-$G404)*($O$6/($O$5/2)))^2*((($O$6+$G$6)-$G404)/3))*$H$29)-((PI()*((($C$5+$G$6)-$G404)*($O$6/($O$5/2)))^2*(((($C$5+$G$6)-$G404)*($O$6/($O$5/2)))*$AZ$4)/3)*$H$29))),IF('Silo Levels'!$L$11="Pumping",(($D$4*$H$29)+((PI()*(($C$7/2)^2)*(G$6-$G404))*$H$29))+((($D$4+$H$4)/3)*$BG$4)+(((PI()*($C$7/2)^2*(($C$7/2)*$AZ$4))/3)*$H$29),(($D$4*$H$29)+((PI()*(($C$7/2)^2)*($G$6-$G404))*$H$29))+((($D$4+$H$4)/3)*$BG$4)-(((PI()*($C$7/2)^2*(($C$7/2)*$AZ$4))/3)*$H$29)))</f>
        <v>17.983888785873212</v>
      </c>
      <c r="I404" s="73">
        <v>37.299999999999997</v>
      </c>
      <c r="J404" s="101">
        <f t="shared" si="61"/>
        <v>99852.906755718257</v>
      </c>
      <c r="K404" s="66">
        <v>37.299999999999997</v>
      </c>
      <c r="L404" s="102">
        <f>IF($K404&gt;$G$13,IF('Silo Levels'!$L$12="Pumping",((PI()*((($C$12+$G$13)-$K404)*($O$13/($O$12/2)))^2*((($O$13+$G$13)-$K404))/3)*$L$29)+(((PI()*((($C$12+$G$13)-$K404)*($O$13/($O$12/2)))^2*(((($C$12+$G$13)-$K404)*($O$13/($O$12/2)))*$AZ$5))/3)*$L$29),(((PI()*((($C$12+$G$13)-$K404)*($O$13/($O$12/2)))^2*((($O$13+$G$13)-$K404)/3))*$L$29)-((PI()*((($C$12+$G$13)-$K404)*($O$13/($O$12/2)))^2*(((($C$12+$G$13)-$K404)*($O$13/($O$12/2)))*$AZ$5)/3)*$L$29))),IF('Silo Levels'!$L$12="Pumping",(($D$11*$L$29)+((PI()*(($C$14/2)^2)*($G$13-$K404))*$L$29))+((($D$11+$H$11)/3)*$BG$5)+(((PI()*($C$14/2)^2*(($C$14/2)*$AZ$5))/3)*$L$29),(($D$11*$L$29)+((PI()*(($C$14/2)^2)*($G$13-$K404))*$L$29))+((($D$11+$H$11)/3)*$BG$5)-(((PI()*($C$14/2)^2*(($C$14/2)*$AZ$5))/3)*$L$29)))</f>
        <v>85654.900076118807</v>
      </c>
      <c r="M404" s="73">
        <v>37.299999999999997</v>
      </c>
      <c r="N404" s="95">
        <f t="shared" si="55"/>
        <v>64539.911572610181</v>
      </c>
      <c r="O404" s="62">
        <v>37.299999999999997</v>
      </c>
      <c r="P404" s="96">
        <f>IF($O404&gt;$G$20,IF('Silo Levels'!$L$13="Pumping",((PI()*((($C$19+$G$20)-$O404)*($O$20/($O$19/2)))^2*((($O$20+$G$20)-$O404))/3)*$P$29)+(((PI()*((($C$19+$G$20)-$O404)*($O$20/($O$19/2)))^2*(((($C$19+$G$20)-$O404)*($O$20/($O$19/2)))*$AZ$6))/3)*$P$29),(((PI()*((($C$19+$G$20)-$O404)*($O$20/($O$19/2)))^2*((($O$20+$G$20)-$O404)/3))*$P$29)-((PI()*((($C$19+$G$20)-$O404)*($O$20/($O$19/2)))^2*(((($C$19+$G$20)-$O404)*($O$20/($O$19/2)))*$AZ$6)/3)*$P$29))),IF('Silo Levels'!$L$13="Pumping",(($D$18*$P$29)+((PI()*(($C$21/2)^2)*($G$20-$O404))*$P$29))+((($D$18+$H$18)/3)*$BF$6)+(((PI()*($C$21/2)^2*(($C$21/2)*$AZ$6))/3)*$P$29),(($D$18*$P$29)+((PI()*(($C$21/2)^2)*($G$20-$O404))*$P$29))+((($D$18+$H$18)/3)*$BF$6)-(((PI()*($C$21/2)^2*(($C$21/2)*$AZ$6))/3)*$P$29)))</f>
        <v>60454.710240585409</v>
      </c>
      <c r="Q404" s="73">
        <v>37.299999999999997</v>
      </c>
      <c r="R404" s="95">
        <f t="shared" si="56"/>
        <v>62810.962336115866</v>
      </c>
      <c r="S404" s="62">
        <v>37.299999999999997</v>
      </c>
      <c r="T404" s="96">
        <f>IF($S404&gt;$G$20,IF('Silo Levels'!$L$14="Pumping",((PI()*((($C$19+$G$20)-$S404)*($O$20/($O$19/2)))^2*((($O$20+$G$20)-$S404))/3)*$T$29)+(((PI()*((($C$19+$G$20)-$S404)*($O$20/($O$19/2)))^2*(((($C$19+$G$20)-$S404)*($O$20/($O$19/2)))*$AZ$7))/3)*$T$29),(((PI()*((($C$19+$G$20)-$S404)*($O$20/($O$19/2)))^2*((($O$20+$G$20)-$S404)/3))*$T$29)-((PI()*((($C$19+$G$20)-$S404)*($O$20/($O$19/2)))^2*(((($C$19+$G$20)-$S404)*($O$20/($O$19/2)))*$AZ$7)/3)*$T$29))),IF('Silo Levels'!$L$14="Pumping",(($D$18*$T$29)+((PI()*(($C$21/2)^2)*($G$20-$S404))*$T$29))+((($D$18+$H$18)/3)*$BF$7)+(((PI()*($C$21/2)^2*(($C$21/2)*$AZ$7))/3)*$T$29),(($D$18*$T$29)+((PI()*(($C$21/2)^2)*($G$20-$S404))*$T$29))+((($D$18+$H$18)/3)*$BF$7)-(((PI()*($C$21/2)^2*(($C$21/2)*$AZ$7))/3)*$T$29)))</f>
        <v>58836.900864987008</v>
      </c>
      <c r="U404" s="73">
        <v>37.299999999999997</v>
      </c>
      <c r="V404" s="95">
        <f t="shared" si="57"/>
        <v>61214.339526583884</v>
      </c>
      <c r="W404" s="62">
        <v>37.299999999999997</v>
      </c>
      <c r="X404" s="96">
        <f>IF($W404&gt;$G$20,IF('Silo Levels'!$L$15="Pumping",((PI()*((($C$19+$G$20)-$W404)*($O$20/($O$19/2)))^2*((($O$20+$G$20)-$W404))/3)*$X$29)+(((PI()*((($C$19+$G$20)-$W404)*($O$20/($O$19/2)))^2*(((($C$19+$G$20)-$W404)*($O$20/($O$19/2)))*$AZ$8))/3)*$X$29),(((PI()*((($C$19+$G$20)-$W404)*($O$20/($O$19/2)))^2*((($O$20+$G$20)-$W404)/3))*$X$29)-((PI()*((($C$19+$G$20)-$W404)*($O$20/($O$19/2)))^2*(((($C$19+$G$20)-$W404)*($O$20/($O$19/2)))*$AZ$8)/3)*$X$29))),IF('Silo Levels'!$L$15="Pumping",(($D$18*$X$29)+((PI()*(($C$21/2)^2)*($G$20-$W404))*$X$29))+((($D$18+$H$18)/3)*$BF$8)+(((PI()*($C$21/2)^2*(($C$21/2)*$AZ$8))/3)*$X$29),(($D$18*$X$29)+((PI()*(($C$21/2)^2)*($G$20-$W404))*$X$29))+((($D$18+$H$18)/3)*$BF$8)-(((PI()*($C$21/2)^2*(($C$21/2)*$AZ$8))/3)*$X$29)))</f>
        <v>57342.911743714387</v>
      </c>
      <c r="Y404" s="73">
        <v>37.299999999999997</v>
      </c>
      <c r="Z404" s="95">
        <f t="shared" si="58"/>
        <v>60261.937479894666</v>
      </c>
      <c r="AA404" s="62">
        <v>37.299999999999997</v>
      </c>
      <c r="AB404" s="96">
        <f>IF($AA404&gt;$G$20,IF('Silo Levels'!$L$16="Pumping",((PI()*((($C$19+$G$20)-$AA404)*($O$20/($O$19/2)))^2*((($O$20+$G$20)-$AA404))/3)*$AB$29)+(((PI()*((($C$19+$G$20)-$AA404)*($O$20/($O$19/2)))^2*(((($C$19+$G$20)-$AA404)*($O$20/($O$19/2)))*$AZ$9))/3)*$AB$29),(((PI()*((($C$19+$G$20)-$AA404)*($O$20/($O$19/2)))^2*((($O$20+$G$20)-$AA404)/3))*$AB$29)-((PI()*((($C$19+$G$20)-$AA404)*($O$20/($O$19/2)))^2*(((($C$19+$G$20)-$AA404)*($O$20/($O$19/2)))*$AZ$9)/3)*$AB$29))),IF('Silo Levels'!$L$16="Pumping",(($D$18*$AB$29)+((PI()*(($C$21/2)^2)*($G$20-$AA404))*$AB$29))+((($D$18+$H$18)/3)*$BF$9)+(((PI()*($C$21/2)^2*(($C$21/2)*$AZ$9))/3)*$AB$29),(($D$18*$AB$29)+((PI()*(($C$21/2)^2)*($G$20-$AA404))*$AB$29))+((($D$18+$H$18)/3)*$BF$9)-(((PI()*($C$21/2)^2*(($C$21/2)*$AZ$9))/3)*$AB$29)))</f>
        <v>56451.731755343455</v>
      </c>
      <c r="AC404" s="73">
        <v>37.299999999999997</v>
      </c>
      <c r="AD404" s="95">
        <f t="shared" si="60"/>
        <v>59918.585224671428</v>
      </c>
      <c r="AE404" s="62">
        <v>37.299999999999997</v>
      </c>
      <c r="AF404" s="96">
        <f>IF($AE404&gt;$G$20,IF('Silo Levels'!$L$17="Pumping",((PI()*((($C$19+$G$20)-$AE404)*($O$20/($O$19/2)))^2*((($O$20+$G$20)-$AE404))/3)*$AF$29)+(((PI()*((($C$19+$G$20)-$AE404)*($O$20/($O$19/2)))^2*(((($C$19+$G$20)-$AE404)*($O$20/($O$19/2)))*$AZ$10))/3)*$AF$29),(((PI()*((($C$19+$G$20)-$AE404)*($O$20/($O$19/2)))^2*((($O$20+$G$20)-$AE404)/3))*$AF$29)-((PI()*((($C$19+$G$20)-$AE404)*($O$20/($O$19/2)))^2*(((($C$19+$G$20)-$AE404)*($O$20/($O$19/2)))*$AZ$10)/3)*$AF$29))),IF('Silo Levels'!$L$17="Pumping",(($D$18*$AF$29)+((PI()*(($C$21/2)^2)*($G$20-$AE404))*$AF$29))+((($D$18+$H$18)/3)*$BF$10)+(((PI()*($C$21/2)^2*(($C$21/2)*$AZ$10))/3)*$AF$29),(($D$18*$AF$29)+((PI()*(($C$21/2)^2)*($G$20-$AE404))*$AF$29))+((($D$18+$H$18)/3)*$BF$10)-(((PI()*($C$21/2)^2*(($C$21/2)*$AZ$10))/3)*$AF$29)))</f>
        <v>56130.450779645565</v>
      </c>
      <c r="AG404" s="73">
        <v>37.299999999999997</v>
      </c>
      <c r="AH404" s="95">
        <f t="shared" si="59"/>
        <v>60187.06858042915</v>
      </c>
      <c r="AI404" s="62">
        <v>37.299999999999997</v>
      </c>
      <c r="AJ404" s="96">
        <f>IF($AI404&gt;$G$20,IF('Silo Levels'!$L$18="Pumping",((PI()*((($C$19+$G$20)-$AI404)*($O$20/($O$19/2)))^2*((($O$20+$G$20)-$AI404))/3)*$AJ$29)+(((PI()*((($C$19+$G$20)-$AI404)*($O$20/($O$19/2)))^2*(((($C$19+$G$20)-$AI404)*($O$20/($O$19/2)))*$AZ$11))/3)*$AJ$29),(((PI()*((($C$19+$G$20)-$AI404)*($O$20/($O$19/2)))^2*((($O$20+$G$20)-$AI404)/3))*$AJ$29)-((PI()*((($C$19+$G$20)-$AI404)*($O$20/($O$19/2)))^2*(((($C$19+$G$20)-$AI404)*($O$20/($O$19/2)))*$AZ$11)/3)*$AJ$29))),IF('Silo Levels'!$L$18="Pumping",(($D$18*$AJ$29)+((PI()*(($C$21/2)^2)*($G$20-$AI404))*$AJ$29))+((($D$18+$H$18)/3)*$BF$11)+(((PI()*($C$21/2)^2*(($C$21/2)*$AZ$11))/3)*$AJ$29),(($D$18*$AJ$29)+((PI()*(($C$21/2)^2)*($G$20-$AI404))*$AJ$29))+((($D$18+$H$18)/3)*$BF$11)-(((PI()*($C$21/2)^2*(($C$21/2)*$AZ$11))/3)*$AJ$29)))</f>
        <v>56381.675558817034</v>
      </c>
    </row>
    <row r="405" spans="1:36" x14ac:dyDescent="0.3">
      <c r="A405" s="48">
        <v>37.4</v>
      </c>
      <c r="B405" s="92">
        <f t="shared" si="52"/>
        <v>17.56782836587605</v>
      </c>
      <c r="C405" s="66">
        <v>37.4</v>
      </c>
      <c r="D405" s="67">
        <f>IF($C405&gt;$G$6,IF('Silo Levels'!$L$10="Pumping",((PI()*((($C$5+$G$6)-$C405)*($O$6/($O$5/2)))^2*((($O$6+$G$6)-$C405))/3)*$D$29)+(((PI()*((($C$5+$G$6)-$C405)*($O$6/($O$5/2)))^2*(((($C$5+$G$6)-$C405)*($O$6/($O$5/2)))*$AZ$3))/3)*$D$29),(((PI()*((($C$5+$G$6)-$C405)*($O$6/($O$5/2)))^2*((($O$6+$G$6)-$C405)/3))*$D$29)-((PI()*((($C$5+$G$6)-$C405)*($O$6/($O$5/2)))^2*(((($C$5+$G$6)-$C405)*($O$6/($O$5/2)))*$AZ$3)/3)*$D$29))),IF('Silo Levels'!$L$10="Pumping",(($D$4*$D$29)+((PI()*(($C$7/2)^2)*(G$6-$C405))*$D$29))+((($D$4+$H$4)/3)*$BG$3)+(((PI()*($C$7/2)^2*(($C$7/2)*$AZ$3))/3)*$D$29),(($D$4*$D$29)+((PI()*(($C$7/2)^2)*($G$6-$C405))*$D$29))+((($D$4+$H$4)/3)*$BG$3)-(((PI()*($C$7/2)^2*(($C$7/2)*$AZ$3))/3)*$D$29)))</f>
        <v>14.152326812918801</v>
      </c>
      <c r="E405" s="73">
        <v>37.4</v>
      </c>
      <c r="F405" s="92">
        <f t="shared" si="53"/>
        <v>15.315542677943224</v>
      </c>
      <c r="G405" s="66">
        <v>37.4</v>
      </c>
      <c r="H405" s="67">
        <f>IF($G405&gt;$G$6,IF('Silo Levels'!$L$11="Pumping",((PI()*((($C$5+$G$6)-$G405)*($O$6/($O$5/2)))^2*((($O$6+$G$6)-$G405))/3)*$H$29)+(((PI()*((($C$5+$G$6)-$G405)*($O$6/($O$5/2)))^2*(((($C$5+$G$6)-$G405)*($O$6/($O$5/2)))*$AZ$4))/3)*$H$29),(((PI()*((($C$5+$G$6)-$G405)*($O$6/($O$5/2)))^2*((($O$6+$G$6)-$G405)/3))*$H$29)-((PI()*((($C$5+$G$6)-$G405)*($O$6/($O$5/2)))^2*(((($C$5+$G$6)-$G405)*($O$6/($O$5/2)))*$AZ$4)/3)*$H$29))),IF('Silo Levels'!$L$11="Pumping",(($D$4*$H$29)+((PI()*(($C$7/2)^2)*(G$6-$G405))*$H$29))+((($D$4+$H$4)/3)*$BG$4)+(((PI()*($C$7/2)^2*(($C$7/2)*$AZ$4))/3)*$H$29),(($D$4*$H$29)+((PI()*(($C$7/2)^2)*($G$6-$G405))*$H$29))+((($D$4+$H$4)/3)*$BG$4)-(((PI()*($C$7/2)^2*(($C$7/2)*$AZ$4))/3)*$H$29)))</f>
        <v>12.337925939467674</v>
      </c>
      <c r="I405" s="73">
        <v>37.4</v>
      </c>
      <c r="J405" s="101">
        <f t="shared" si="61"/>
        <v>98933.941922087208</v>
      </c>
      <c r="K405" s="66">
        <v>37.4</v>
      </c>
      <c r="L405" s="102">
        <f>IF($K405&gt;$G$13,IF('Silo Levels'!$L$12="Pumping",((PI()*((($C$12+$G$13)-$K405)*($O$13/($O$12/2)))^2*((($O$13+$G$13)-$K405))/3)*$L$29)+(((PI()*((($C$12+$G$13)-$K405)*($O$13/($O$12/2)))^2*(((($C$12+$G$13)-$K405)*($O$13/($O$12/2)))*$AZ$5))/3)*$L$29),(((PI()*((($C$12+$G$13)-$K405)*($O$13/($O$12/2)))^2*((($O$13+$G$13)-$K405)/3))*$L$29)-((PI()*((($C$12+$G$13)-$K405)*($O$13/($O$12/2)))^2*(((($C$12+$G$13)-$K405)*($O$13/($O$12/2)))*$AZ$5)/3)*$L$29))),IF('Silo Levels'!$L$12="Pumping",(($D$11*$L$29)+((PI()*(($C$14/2)^2)*($G$13-$K405))*$L$29))+((($D$11+$H$11)/3)*$BG$5)+(((PI()*($C$14/2)^2*(($C$14/2)*$AZ$5))/3)*$L$29),(($D$11*$L$29)+((PI()*(($C$14/2)^2)*($G$13-$K405))*$L$29))+((($D$11+$H$11)/3)*$BG$5)-(((PI()*($C$14/2)^2*(($C$14/2)*$AZ$5))/3)*$L$29)))</f>
        <v>84735.935242487758</v>
      </c>
      <c r="M405" s="73">
        <v>37.4</v>
      </c>
      <c r="N405" s="95">
        <f t="shared" si="55"/>
        <v>64129.968024309426</v>
      </c>
      <c r="O405" s="62">
        <v>37.4</v>
      </c>
      <c r="P405" s="96">
        <f>IF($O405&gt;$G$20,IF('Silo Levels'!$L$13="Pumping",((PI()*((($C$19+$G$20)-$O405)*($O$20/($O$19/2)))^2*((($O$20+$G$20)-$O405))/3)*$P$29)+(((PI()*((($C$19+$G$20)-$O405)*($O$20/($O$19/2)))^2*(((($C$19+$G$20)-$O405)*($O$20/($O$19/2)))*$AZ$6))/3)*$P$29),(((PI()*((($C$19+$G$20)-$O405)*($O$20/($O$19/2)))^2*((($O$20+$G$20)-$O405)/3))*$P$29)-((PI()*((($C$19+$G$20)-$O405)*($O$20/($O$19/2)))^2*(((($C$19+$G$20)-$O405)*($O$20/($O$19/2)))*$AZ$6)/3)*$P$29))),IF('Silo Levels'!$L$13="Pumping",(($D$18*$P$29)+((PI()*(($C$21/2)^2)*($G$20-$O405))*$P$29))+((($D$18+$H$18)/3)*$BF$6)+(((PI()*($C$21/2)^2*(($C$21/2)*$AZ$6))/3)*$P$29),(($D$18*$P$29)+((PI()*(($C$21/2)^2)*($G$20-$O405))*$P$29))+((($D$18+$H$18)/3)*$BF$6)-(((PI()*($C$21/2)^2*(($C$21/2)*$AZ$6))/3)*$P$29)))</f>
        <v>60044.766692284655</v>
      </c>
      <c r="Q405" s="73">
        <v>37.4</v>
      </c>
      <c r="R405" s="95">
        <f t="shared" si="56"/>
        <v>62412.171498594915</v>
      </c>
      <c r="S405" s="62">
        <v>37.4</v>
      </c>
      <c r="T405" s="96">
        <f>IF($S405&gt;$G$20,IF('Silo Levels'!$L$14="Pumping",((PI()*((($C$19+$G$20)-$S405)*($O$20/($O$19/2)))^2*((($O$20+$G$20)-$S405))/3)*$T$29)+(((PI()*((($C$19+$G$20)-$S405)*($O$20/($O$19/2)))^2*(((($C$19+$G$20)-$S405)*($O$20/($O$19/2)))*$AZ$7))/3)*$T$29),(((PI()*((($C$19+$G$20)-$S405)*($O$20/($O$19/2)))^2*((($O$20+$G$20)-$S405)/3))*$T$29)-((PI()*((($C$19+$G$20)-$S405)*($O$20/($O$19/2)))^2*(((($C$19+$G$20)-$S405)*($O$20/($O$19/2)))*$AZ$7)/3)*$T$29))),IF('Silo Levels'!$L$14="Pumping",(($D$18*$T$29)+((PI()*(($C$21/2)^2)*($G$20-$S405))*$T$29))+((($D$18+$H$18)/3)*$BF$7)+(((PI()*($C$21/2)^2*(($C$21/2)*$AZ$7))/3)*$T$29),(($D$18*$T$29)+((PI()*(($C$21/2)^2)*($G$20-$S405))*$T$29))+((($D$18+$H$18)/3)*$BF$7)-(((PI()*($C$21/2)^2*(($C$21/2)*$AZ$7))/3)*$T$29)))</f>
        <v>58438.110027466057</v>
      </c>
      <c r="U405" s="73">
        <v>37.4</v>
      </c>
      <c r="V405" s="95">
        <f t="shared" si="57"/>
        <v>60825.847818755858</v>
      </c>
      <c r="W405" s="62">
        <v>37.4</v>
      </c>
      <c r="X405" s="96">
        <f>IF($W405&gt;$G$20,IF('Silo Levels'!$L$15="Pumping",((PI()*((($C$19+$G$20)-$W405)*($O$20/($O$19/2)))^2*((($O$20+$G$20)-$W405))/3)*$X$29)+(((PI()*((($C$19+$G$20)-$W405)*($O$20/($O$19/2)))^2*(((($C$19+$G$20)-$W405)*($O$20/($O$19/2)))*$AZ$8))/3)*$X$29),(((PI()*((($C$19+$G$20)-$W405)*($O$20/($O$19/2)))^2*((($O$20+$G$20)-$W405)/3))*$X$29)-((PI()*((($C$19+$G$20)-$W405)*($O$20/($O$19/2)))^2*(((($C$19+$G$20)-$W405)*($O$20/($O$19/2)))*$AZ$8)/3)*$X$29))),IF('Silo Levels'!$L$15="Pumping",(($D$18*$X$29)+((PI()*(($C$21/2)^2)*($G$20-$W405))*$X$29))+((($D$18+$H$18)/3)*$BF$8)+(((PI()*($C$21/2)^2*(($C$21/2)*$AZ$8))/3)*$X$29),(($D$18*$X$29)+((PI()*(($C$21/2)^2)*($G$20-$W405))*$X$29))+((($D$18+$H$18)/3)*$BF$8)-(((PI()*($C$21/2)^2*(($C$21/2)*$AZ$8))/3)*$X$29)))</f>
        <v>56954.42003588636</v>
      </c>
      <c r="Y405" s="73">
        <v>37.4</v>
      </c>
      <c r="Z405" s="95">
        <f t="shared" si="58"/>
        <v>59879.589309626099</v>
      </c>
      <c r="AA405" s="62">
        <v>37.4</v>
      </c>
      <c r="AB405" s="96">
        <f>IF($AA405&gt;$G$20,IF('Silo Levels'!$L$16="Pumping",((PI()*((($C$19+$G$20)-$AA405)*($O$20/($O$19/2)))^2*((($O$20+$G$20)-$AA405))/3)*$AB$29)+(((PI()*((($C$19+$G$20)-$AA405)*($O$20/($O$19/2)))^2*(((($C$19+$G$20)-$AA405)*($O$20/($O$19/2)))*$AZ$9))/3)*$AB$29),(((PI()*((($C$19+$G$20)-$AA405)*($O$20/($O$19/2)))^2*((($O$20+$G$20)-$AA405)/3))*$AB$29)-((PI()*((($C$19+$G$20)-$AA405)*($O$20/($O$19/2)))^2*(((($C$19+$G$20)-$AA405)*($O$20/($O$19/2)))*$AZ$9)/3)*$AB$29))),IF('Silo Levels'!$L$16="Pumping",(($D$18*$AB$29)+((PI()*(($C$21/2)^2)*($G$20-$AA405))*$AB$29))+((($D$18+$H$18)/3)*$BF$9)+(((PI()*($C$21/2)^2*(($C$21/2)*$AZ$9))/3)*$AB$29),(($D$18*$AB$29)+((PI()*(($C$21/2)^2)*($G$20-$AA405))*$AB$29))+((($D$18+$H$18)/3)*$BF$9)-(((PI()*($C$21/2)^2*(($C$21/2)*$AZ$9))/3)*$AB$29)))</f>
        <v>56069.383585074887</v>
      </c>
      <c r="AC405" s="73">
        <v>37.4</v>
      </c>
      <c r="AD405" s="95">
        <f t="shared" si="60"/>
        <v>59538.451872696693</v>
      </c>
      <c r="AE405" s="62">
        <v>37.4</v>
      </c>
      <c r="AF405" s="96">
        <f>IF($AE405&gt;$G$20,IF('Silo Levels'!$L$17="Pumping",((PI()*((($C$19+$G$20)-$AE405)*($O$20/($O$19/2)))^2*((($O$20+$G$20)-$AE405))/3)*$AF$29)+(((PI()*((($C$19+$G$20)-$AE405)*($O$20/($O$19/2)))^2*(((($C$19+$G$20)-$AE405)*($O$20/($O$19/2)))*$AZ$10))/3)*$AF$29),(((PI()*((($C$19+$G$20)-$AE405)*($O$20/($O$19/2)))^2*((($O$20+$G$20)-$AE405)/3))*$AF$29)-((PI()*((($C$19+$G$20)-$AE405)*($O$20/($O$19/2)))^2*(((($C$19+$G$20)-$AE405)*($O$20/($O$19/2)))*$AZ$10)/3)*$AF$29))),IF('Silo Levels'!$L$17="Pumping",(($D$18*$AF$29)+((PI()*(($C$21/2)^2)*($G$20-$AE405))*$AF$29))+((($D$18+$H$18)/3)*$BF$10)+(((PI()*($C$21/2)^2*(($C$21/2)*$AZ$10))/3)*$AF$29),(($D$18*$AF$29)+((PI()*(($C$21/2)^2)*($G$20-$AE405))*$AF$29))+((($D$18+$H$18)/3)*$BF$10)-(((PI()*($C$21/2)^2*(($C$21/2)*$AZ$10))/3)*$AF$29)))</f>
        <v>55750.317427670831</v>
      </c>
      <c r="AG405" s="73">
        <v>37.4</v>
      </c>
      <c r="AH405" s="95">
        <f t="shared" si="59"/>
        <v>59805.203357354476</v>
      </c>
      <c r="AI405" s="62">
        <v>37.4</v>
      </c>
      <c r="AJ405" s="96">
        <f>IF($AI405&gt;$G$20,IF('Silo Levels'!$L$18="Pumping",((PI()*((($C$19+$G$20)-$AI405)*($O$20/($O$19/2)))^2*((($O$20+$G$20)-$AI405))/3)*$AJ$29)+(((PI()*((($C$19+$G$20)-$AI405)*($O$20/($O$19/2)))^2*(((($C$19+$G$20)-$AI405)*($O$20/($O$19/2)))*$AZ$11))/3)*$AJ$29),(((PI()*((($C$19+$G$20)-$AI405)*($O$20/($O$19/2)))^2*((($O$20+$G$20)-$AI405)/3))*$AJ$29)-((PI()*((($C$19+$G$20)-$AI405)*($O$20/($O$19/2)))^2*(((($C$19+$G$20)-$AI405)*($O$20/($O$19/2)))*$AZ$11)/3)*$AJ$29))),IF('Silo Levels'!$L$18="Pumping",(($D$18*$AJ$29)+((PI()*(($C$21/2)^2)*($G$20-$AI405))*$AJ$29))+((($D$18+$H$18)/3)*$BF$11)+(((PI()*($C$21/2)^2*(($C$21/2)*$AZ$11))/3)*$AJ$29),(($D$18*$AJ$29)+((PI()*(($C$21/2)^2)*($G$20-$AI405))*$AJ$29))+((($D$18+$H$18)/3)*$BF$11)-(((PI()*($C$21/2)^2*(($C$21/2)*$AZ$11))/3)*$AJ$29)))</f>
        <v>55999.810335742361</v>
      </c>
    </row>
    <row r="406" spans="1:36" x14ac:dyDescent="0.3">
      <c r="A406" s="48">
        <v>37.5</v>
      </c>
      <c r="B406" s="92">
        <f t="shared" si="52"/>
        <v>11.107788007412015</v>
      </c>
      <c r="C406" s="66">
        <v>37.5</v>
      </c>
      <c r="D406" s="67">
        <f>IF($C406&gt;$G$6,IF('Silo Levels'!$L$10="Pumping",((PI()*((($C$5+$G$6)-$C406)*($O$6/($O$5/2)))^2*((($O$6+$G$6)-$C406))/3)*$D$29)+(((PI()*((($C$5+$G$6)-$C406)*($O$6/($O$5/2)))^2*(((($C$5+$G$6)-$C406)*($O$6/($O$5/2)))*$AZ$3))/3)*$D$29),(((PI()*((($C$5+$G$6)-$C406)*($O$6/($O$5/2)))^2*((($O$6+$G$6)-$C406)/3))*$D$29)-((PI()*((($C$5+$G$6)-$C406)*($O$6/($O$5/2)))^2*(((($C$5+$G$6)-$C406)*($O$6/($O$5/2)))*$AZ$3)/3)*$D$29))),IF('Silo Levels'!$L$10="Pumping",(($D$4*$D$29)+((PI()*(($C$7/2)^2)*(G$6-$C406))*$D$29))+((($D$4+$H$4)/3)*$BG$3)+(((PI()*($C$7/2)^2*(($C$7/2)*$AZ$3))/3)*$D$29),(($D$4*$D$29)+((PI()*(($C$7/2)^2)*($G$6-$C406))*$D$29))+((($D$4+$H$4)/3)*$BG$3)-(((PI()*($C$7/2)^2*(($C$7/2)*$AZ$3))/3)*$D$29)))</f>
        <v>9.1312246087099176</v>
      </c>
      <c r="E406" s="73">
        <v>37.5</v>
      </c>
      <c r="F406" s="92">
        <f t="shared" si="53"/>
        <v>9.6837126218463716</v>
      </c>
      <c r="G406" s="66">
        <v>37.5</v>
      </c>
      <c r="H406" s="67">
        <f>IF($G406&gt;$G$6,IF('Silo Levels'!$L$11="Pumping",((PI()*((($C$5+$G$6)-$G406)*($O$6/($O$5/2)))^2*((($O$6+$G$6)-$G406))/3)*$H$29)+(((PI()*((($C$5+$G$6)-$G406)*($O$6/($O$5/2)))^2*(((($C$5+$G$6)-$G406)*($O$6/($O$5/2)))*$AZ$4))/3)*$H$29),(((PI()*((($C$5+$G$6)-$G406)*($O$6/($O$5/2)))^2*((($O$6+$G$6)-$G406)/3))*$H$29)-((PI()*((($C$5+$G$6)-$G406)*($O$6/($O$5/2)))^2*(((($C$5+$G$6)-$G406)*($O$6/($O$5/2)))*$AZ$4)/3)*$H$29))),IF('Silo Levels'!$L$11="Pumping",(($D$4*$H$29)+((PI()*(($C$7/2)^2)*(G$6-$G406))*$H$29))+((($D$4+$H$4)/3)*$BG$4)+(((PI()*($C$7/2)^2*(($C$7/2)*$AZ$4))/3)*$H$29),(($D$4*$H$29)+((PI()*(($C$7/2)^2)*($G$6-$G406))*$H$29))+((($D$4+$H$4)/3)*$BG$4)-(((PI()*($C$7/2)^2*(($C$7/2)*$AZ$4))/3)*$H$29)))</f>
        <v>7.960554787080441</v>
      </c>
      <c r="I406" s="73">
        <v>37.5</v>
      </c>
      <c r="J406" s="101">
        <f t="shared" si="61"/>
        <v>98014.977088456173</v>
      </c>
      <c r="K406" s="66">
        <v>37.5</v>
      </c>
      <c r="L406" s="102">
        <f>IF($K406&gt;$G$13,IF('Silo Levels'!$L$12="Pumping",((PI()*((($C$12+$G$13)-$K406)*($O$13/($O$12/2)))^2*((($O$13+$G$13)-$K406))/3)*$L$29)+(((PI()*((($C$12+$G$13)-$K406)*($O$13/($O$12/2)))^2*(((($C$12+$G$13)-$K406)*($O$13/($O$12/2)))*$AZ$5))/3)*$L$29),(((PI()*((($C$12+$G$13)-$K406)*($O$13/($O$12/2)))^2*((($O$13+$G$13)-$K406)/3))*$L$29)-((PI()*((($C$12+$G$13)-$K406)*($O$13/($O$12/2)))^2*(((($C$12+$G$13)-$K406)*($O$13/($O$12/2)))*$AZ$5)/3)*$L$29))),IF('Silo Levels'!$L$12="Pumping",(($D$11*$L$29)+((PI()*(($C$14/2)^2)*($G$13-$K406))*$L$29))+((($D$11+$H$11)/3)*$BG$5)+(((PI()*($C$14/2)^2*(($C$14/2)*$AZ$5))/3)*$L$29),(($D$11*$L$29)+((PI()*(($C$14/2)^2)*($G$13-$K406))*$L$29))+((($D$11+$H$11)/3)*$BG$5)-(((PI()*($C$14/2)^2*(($C$14/2)*$AZ$5))/3)*$L$29)))</f>
        <v>83816.970408856723</v>
      </c>
      <c r="M406" s="73">
        <v>37.5</v>
      </c>
      <c r="N406" s="95">
        <f t="shared" si="55"/>
        <v>63720.024476008686</v>
      </c>
      <c r="O406" s="62">
        <v>37.5</v>
      </c>
      <c r="P406" s="96">
        <f>IF($O406&gt;$G$20,IF('Silo Levels'!$L$13="Pumping",((PI()*((($C$19+$G$20)-$O406)*($O$20/($O$19/2)))^2*((($O$20+$G$20)-$O406))/3)*$P$29)+(((PI()*((($C$19+$G$20)-$O406)*($O$20/($O$19/2)))^2*(((($C$19+$G$20)-$O406)*($O$20/($O$19/2)))*$AZ$6))/3)*$P$29),(((PI()*((($C$19+$G$20)-$O406)*($O$20/($O$19/2)))^2*((($O$20+$G$20)-$O406)/3))*$P$29)-((PI()*((($C$19+$G$20)-$O406)*($O$20/($O$19/2)))^2*(((($C$19+$G$20)-$O406)*($O$20/($O$19/2)))*$AZ$6)/3)*$P$29))),IF('Silo Levels'!$L$13="Pumping",(($D$18*$P$29)+((PI()*(($C$21/2)^2)*($G$20-$O406))*$P$29))+((($D$18+$H$18)/3)*$BF$6)+(((PI()*($C$21/2)^2*(($C$21/2)*$AZ$6))/3)*$P$29),(($D$18*$P$29)+((PI()*(($C$21/2)^2)*($G$20-$O406))*$P$29))+((($D$18+$H$18)/3)*$BF$6)-(((PI()*($C$21/2)^2*(($C$21/2)*$AZ$6))/3)*$P$29)))</f>
        <v>59634.823143983915</v>
      </c>
      <c r="Q406" s="73">
        <v>37.5</v>
      </c>
      <c r="R406" s="95">
        <f t="shared" si="56"/>
        <v>62013.38066107397</v>
      </c>
      <c r="S406" s="62">
        <v>37.5</v>
      </c>
      <c r="T406" s="96">
        <f>IF($S406&gt;$G$20,IF('Silo Levels'!$L$14="Pumping",((PI()*((($C$19+$G$20)-$S406)*($O$20/($O$19/2)))^2*((($O$20+$G$20)-$S406))/3)*$T$29)+(((PI()*((($C$19+$G$20)-$S406)*($O$20/($O$19/2)))^2*(((($C$19+$G$20)-$S406)*($O$20/($O$19/2)))*$AZ$7))/3)*$T$29),(((PI()*((($C$19+$G$20)-$S406)*($O$20/($O$19/2)))^2*((($O$20+$G$20)-$S406)/3))*$T$29)-((PI()*((($C$19+$G$20)-$S406)*($O$20/($O$19/2)))^2*(((($C$19+$G$20)-$S406)*($O$20/($O$19/2)))*$AZ$7)/3)*$T$29))),IF('Silo Levels'!$L$14="Pumping",(($D$18*$T$29)+((PI()*(($C$21/2)^2)*($G$20-$S406))*$T$29))+((($D$18+$H$18)/3)*$BF$7)+(((PI()*($C$21/2)^2*(($C$21/2)*$AZ$7))/3)*$T$29),(($D$18*$T$29)+((PI()*(($C$21/2)^2)*($G$20-$S406))*$T$29))+((($D$18+$H$18)/3)*$BF$7)-(((PI()*($C$21/2)^2*(($C$21/2)*$AZ$7))/3)*$T$29)))</f>
        <v>58039.319189945112</v>
      </c>
      <c r="U406" s="73">
        <v>37.5</v>
      </c>
      <c r="V406" s="95">
        <f t="shared" si="57"/>
        <v>60437.356110927831</v>
      </c>
      <c r="W406" s="62">
        <v>37.5</v>
      </c>
      <c r="X406" s="96">
        <f>IF($W406&gt;$G$20,IF('Silo Levels'!$L$15="Pumping",((PI()*((($C$19+$G$20)-$W406)*($O$20/($O$19/2)))^2*((($O$20+$G$20)-$W406))/3)*$X$29)+(((PI()*((($C$19+$G$20)-$W406)*($O$20/($O$19/2)))^2*(((($C$19+$G$20)-$W406)*($O$20/($O$19/2)))*$AZ$8))/3)*$X$29),(((PI()*((($C$19+$G$20)-$W406)*($O$20/($O$19/2)))^2*((($O$20+$G$20)-$W406)/3))*$X$29)-((PI()*((($C$19+$G$20)-$W406)*($O$20/($O$19/2)))^2*(((($C$19+$G$20)-$W406)*($O$20/($O$19/2)))*$AZ$8)/3)*$X$29))),IF('Silo Levels'!$L$15="Pumping",(($D$18*$X$29)+((PI()*(($C$21/2)^2)*($G$20-$W406))*$X$29))+((($D$18+$H$18)/3)*$BF$8)+(((PI()*($C$21/2)^2*(($C$21/2)*$AZ$8))/3)*$X$29),(($D$18*$X$29)+((PI()*(($C$21/2)^2)*($G$20-$W406))*$X$29))+((($D$18+$H$18)/3)*$BF$8)-(((PI()*($C$21/2)^2*(($C$21/2)*$AZ$8))/3)*$X$29)))</f>
        <v>56565.928328058333</v>
      </c>
      <c r="Y406" s="73">
        <v>37.5</v>
      </c>
      <c r="Z406" s="95">
        <f t="shared" si="58"/>
        <v>59497.241139357546</v>
      </c>
      <c r="AA406" s="62">
        <v>37.5</v>
      </c>
      <c r="AB406" s="96">
        <f>IF($AA406&gt;$G$20,IF('Silo Levels'!$L$16="Pumping",((PI()*((($C$19+$G$20)-$AA406)*($O$20/($O$19/2)))^2*((($O$20+$G$20)-$AA406))/3)*$AB$29)+(((PI()*((($C$19+$G$20)-$AA406)*($O$20/($O$19/2)))^2*(((($C$19+$G$20)-$AA406)*($O$20/($O$19/2)))*$AZ$9))/3)*$AB$29),(((PI()*((($C$19+$G$20)-$AA406)*($O$20/($O$19/2)))^2*((($O$20+$G$20)-$AA406)/3))*$AB$29)-((PI()*((($C$19+$G$20)-$AA406)*($O$20/($O$19/2)))^2*(((($C$19+$G$20)-$AA406)*($O$20/($O$19/2)))*$AZ$9)/3)*$AB$29))),IF('Silo Levels'!$L$16="Pumping",(($D$18*$AB$29)+((PI()*(($C$21/2)^2)*($G$20-$AA406))*$AB$29))+((($D$18+$H$18)/3)*$BF$9)+(((PI()*($C$21/2)^2*(($C$21/2)*$AZ$9))/3)*$AB$29),(($D$18*$AB$29)+((PI()*(($C$21/2)^2)*($G$20-$AA406))*$AB$29))+((($D$18+$H$18)/3)*$BF$9)-(((PI()*($C$21/2)^2*(($C$21/2)*$AZ$9))/3)*$AB$29)))</f>
        <v>55687.035414806334</v>
      </c>
      <c r="AC406" s="73">
        <v>37.5</v>
      </c>
      <c r="AD406" s="95">
        <f t="shared" si="60"/>
        <v>59158.318520721972</v>
      </c>
      <c r="AE406" s="62">
        <v>37.5</v>
      </c>
      <c r="AF406" s="96">
        <f>IF($AE406&gt;$G$20,IF('Silo Levels'!$L$17="Pumping",((PI()*((($C$19+$G$20)-$AE406)*($O$20/($O$19/2)))^2*((($O$20+$G$20)-$AE406))/3)*$AF$29)+(((PI()*((($C$19+$G$20)-$AE406)*($O$20/($O$19/2)))^2*(((($C$19+$G$20)-$AE406)*($O$20/($O$19/2)))*$AZ$10))/3)*$AF$29),(((PI()*((($C$19+$G$20)-$AE406)*($O$20/($O$19/2)))^2*((($O$20+$G$20)-$AE406)/3))*$AF$29)-((PI()*((($C$19+$G$20)-$AE406)*($O$20/($O$19/2)))^2*(((($C$19+$G$20)-$AE406)*($O$20/($O$19/2)))*$AZ$10)/3)*$AF$29))),IF('Silo Levels'!$L$17="Pumping",(($D$18*$AF$29)+((PI()*(($C$21/2)^2)*($G$20-$AE406))*$AF$29))+((($D$18+$H$18)/3)*$BF$10)+(((PI()*($C$21/2)^2*(($C$21/2)*$AZ$10))/3)*$AF$29),(($D$18*$AF$29)+((PI()*(($C$21/2)^2)*($G$20-$AE406))*$AF$29))+((($D$18+$H$18)/3)*$BF$10)-(((PI()*($C$21/2)^2*(($C$21/2)*$AZ$10))/3)*$AF$29)))</f>
        <v>55370.18407569611</v>
      </c>
      <c r="AG406" s="73">
        <v>37.5</v>
      </c>
      <c r="AH406" s="95">
        <f t="shared" si="59"/>
        <v>59423.338134279809</v>
      </c>
      <c r="AI406" s="62">
        <v>37.5</v>
      </c>
      <c r="AJ406" s="96">
        <f>IF($AI406&gt;$G$20,IF('Silo Levels'!$L$18="Pumping",((PI()*((($C$19+$G$20)-$AI406)*($O$20/($O$19/2)))^2*((($O$20+$G$20)-$AI406))/3)*$AJ$29)+(((PI()*((($C$19+$G$20)-$AI406)*($O$20/($O$19/2)))^2*(((($C$19+$G$20)-$AI406)*($O$20/($O$19/2)))*$AZ$11))/3)*$AJ$29),(((PI()*((($C$19+$G$20)-$AI406)*($O$20/($O$19/2)))^2*((($O$20+$G$20)-$AI406)/3))*$AJ$29)-((PI()*((($C$19+$G$20)-$AI406)*($O$20/($O$19/2)))^2*(((($C$19+$G$20)-$AI406)*($O$20/($O$19/2)))*$AZ$11)/3)*$AJ$29))),IF('Silo Levels'!$L$18="Pumping",(($D$18*$AJ$29)+((PI()*(($C$21/2)^2)*($G$20-$AI406))*$AJ$29))+((($D$18+$H$18)/3)*$BF$11)+(((PI()*($C$21/2)^2*(($C$21/2)*$AZ$11))/3)*$AJ$29),(($D$18*$AJ$29)+((PI()*(($C$21/2)^2)*($G$20-$AI406))*$AJ$29))+((($D$18+$H$18)/3)*$BF$11)-(((PI()*($C$21/2)^2*(($C$21/2)*$AZ$11))/3)*$AJ$29)))</f>
        <v>55617.945112667694</v>
      </c>
    </row>
    <row r="407" spans="1:36" x14ac:dyDescent="0.3">
      <c r="A407" s="48">
        <v>37.6</v>
      </c>
      <c r="B407" s="92">
        <f t="shared" si="52"/>
        <v>6.4100449313202352</v>
      </c>
      <c r="C407" s="66">
        <v>37.6</v>
      </c>
      <c r="D407" s="67">
        <f>IF($C407&gt;$G$6,IF('Silo Levels'!$L$10="Pumping",((PI()*((($C$5+$G$6)-$C407)*($O$6/($O$5/2)))^2*((($O$6+$G$6)-$C407))/3)*$D$29)+(((PI()*((($C$5+$G$6)-$C407)*($O$6/($O$5/2)))^2*(((($C$5+$G$6)-$C407)*($O$6/($O$5/2)))*$AZ$3))/3)*$D$29),(((PI()*((($C$5+$G$6)-$C407)*($O$6/($O$5/2)))^2*((($O$6+$G$6)-$C407)/3))*$D$29)-((PI()*((($C$5+$G$6)-$C407)*($O$6/($O$5/2)))^2*(((($C$5+$G$6)-$C407)*($O$6/($O$5/2)))*$AZ$3)/3)*$D$29))),IF('Silo Levels'!$L$10="Pumping",(($D$4*$D$29)+((PI()*(($C$7/2)^2)*(G$6-$C407))*$D$29))+((($D$4+$H$4)/3)*$BG$3)+(((PI()*($C$7/2)^2*(($C$7/2)*$AZ$3))/3)*$D$29),(($D$4*$D$29)+((PI()*(($C$7/2)^2)*($G$6-$C407))*$D$29))+((($D$4+$H$4)/3)*$BG$3)-(((PI()*($C$7/2)^2*(($C$7/2)*$AZ$3))/3)*$D$29)))</f>
        <v>5.3980444711847726</v>
      </c>
      <c r="E407" s="73">
        <v>37.6</v>
      </c>
      <c r="F407" s="92">
        <f t="shared" si="53"/>
        <v>5.588244299099693</v>
      </c>
      <c r="G407" s="66">
        <v>37.6</v>
      </c>
      <c r="H407" s="67">
        <f>IF($G407&gt;$G$6,IF('Silo Levels'!$L$11="Pumping",((PI()*((($C$5+$G$6)-$G407)*($O$6/($O$5/2)))^2*((($O$6+$G$6)-$G407))/3)*$H$29)+(((PI()*((($C$5+$G$6)-$G407)*($O$6/($O$5/2)))^2*(((($C$5+$G$6)-$G407)*($O$6/($O$5/2)))*$AZ$4))/3)*$H$29),(((PI()*((($C$5+$G$6)-$G407)*($O$6/($O$5/2)))^2*((($O$6+$G$6)-$G407)/3))*$H$29)-((PI()*((($C$5+$G$6)-$G407)*($O$6/($O$5/2)))^2*(((($C$5+$G$6)-$G407)*($O$6/($O$5/2)))*$AZ$4)/3)*$H$29))),IF('Silo Levels'!$L$11="Pumping",(($D$4*$H$29)+((PI()*(($C$7/2)^2)*(G$6-$G407))*$H$29))+((($D$4+$H$4)/3)*$BG$4)+(((PI()*($C$7/2)^2*(($C$7/2)*$AZ$4))/3)*$H$29),(($D$4*$H$29)+((PI()*(($C$7/2)^2)*($G$6-$G407))*$H$29))+((($D$4+$H$4)/3)*$BG$4)-(((PI()*($C$7/2)^2*(($C$7/2)*$AZ$4))/3)*$H$29)))</f>
        <v>4.705987487699546</v>
      </c>
      <c r="I407" s="73">
        <v>37.6</v>
      </c>
      <c r="J407" s="101">
        <f t="shared" si="61"/>
        <v>97096.012254825124</v>
      </c>
      <c r="K407" s="66">
        <v>37.6</v>
      </c>
      <c r="L407" s="102">
        <f>IF($K407&gt;$G$13,IF('Silo Levels'!$L$12="Pumping",((PI()*((($C$12+$G$13)-$K407)*($O$13/($O$12/2)))^2*((($O$13+$G$13)-$K407))/3)*$L$29)+(((PI()*((($C$12+$G$13)-$K407)*($O$13/($O$12/2)))^2*(((($C$12+$G$13)-$K407)*($O$13/($O$12/2)))*$AZ$5))/3)*$L$29),(((PI()*((($C$12+$G$13)-$K407)*($O$13/($O$12/2)))^2*((($O$13+$G$13)-$K407)/3))*$L$29)-((PI()*((($C$12+$G$13)-$K407)*($O$13/($O$12/2)))^2*(((($C$12+$G$13)-$K407)*($O$13/($O$12/2)))*$AZ$5)/3)*$L$29))),IF('Silo Levels'!$L$12="Pumping",(($D$11*$L$29)+((PI()*(($C$14/2)^2)*($G$13-$K407))*$L$29))+((($D$11+$H$11)/3)*$BG$5)+(((PI()*($C$14/2)^2*(($C$14/2)*$AZ$5))/3)*$L$29),(($D$11*$L$29)+((PI()*(($C$14/2)^2)*($G$13-$K407))*$L$29))+((($D$11+$H$11)/3)*$BG$5)-(((PI()*($C$14/2)^2*(($C$14/2)*$AZ$5))/3)*$L$29)))</f>
        <v>82898.005575225674</v>
      </c>
      <c r="M407" s="73">
        <v>37.6</v>
      </c>
      <c r="N407" s="95">
        <f t="shared" si="55"/>
        <v>63310.080927707932</v>
      </c>
      <c r="O407" s="62">
        <v>37.6</v>
      </c>
      <c r="P407" s="96">
        <f>IF($O407&gt;$G$20,IF('Silo Levels'!$L$13="Pumping",((PI()*((($C$19+$G$20)-$O407)*($O$20/($O$19/2)))^2*((($O$20+$G$20)-$O407))/3)*$P$29)+(((PI()*((($C$19+$G$20)-$O407)*($O$20/($O$19/2)))^2*(((($C$19+$G$20)-$O407)*($O$20/($O$19/2)))*$AZ$6))/3)*$P$29),(((PI()*((($C$19+$G$20)-$O407)*($O$20/($O$19/2)))^2*((($O$20+$G$20)-$O407)/3))*$P$29)-((PI()*((($C$19+$G$20)-$O407)*($O$20/($O$19/2)))^2*(((($C$19+$G$20)-$O407)*($O$20/($O$19/2)))*$AZ$6)/3)*$P$29))),IF('Silo Levels'!$L$13="Pumping",(($D$18*$P$29)+((PI()*(($C$21/2)^2)*($G$20-$O407))*$P$29))+((($D$18+$H$18)/3)*$BF$6)+(((PI()*($C$21/2)^2*(($C$21/2)*$AZ$6))/3)*$P$29),(($D$18*$P$29)+((PI()*(($C$21/2)^2)*($G$20-$O407))*$P$29))+((($D$18+$H$18)/3)*$BF$6)-(((PI()*($C$21/2)^2*(($C$21/2)*$AZ$6))/3)*$P$29)))</f>
        <v>59224.87959568316</v>
      </c>
      <c r="Q407" s="73">
        <v>37.6</v>
      </c>
      <c r="R407" s="95">
        <f t="shared" si="56"/>
        <v>61614.589823553019</v>
      </c>
      <c r="S407" s="62">
        <v>37.6</v>
      </c>
      <c r="T407" s="96">
        <f>IF($S407&gt;$G$20,IF('Silo Levels'!$L$14="Pumping",((PI()*((($C$19+$G$20)-$S407)*($O$20/($O$19/2)))^2*((($O$20+$G$20)-$S407))/3)*$T$29)+(((PI()*((($C$19+$G$20)-$S407)*($O$20/($O$19/2)))^2*(((($C$19+$G$20)-$S407)*($O$20/($O$19/2)))*$AZ$7))/3)*$T$29),(((PI()*((($C$19+$G$20)-$S407)*($O$20/($O$19/2)))^2*((($O$20+$G$20)-$S407)/3))*$T$29)-((PI()*((($C$19+$G$20)-$S407)*($O$20/($O$19/2)))^2*(((($C$19+$G$20)-$S407)*($O$20/($O$19/2)))*$AZ$7)/3)*$T$29))),IF('Silo Levels'!$L$14="Pumping",(($D$18*$T$29)+((PI()*(($C$21/2)^2)*($G$20-$S407))*$T$29))+((($D$18+$H$18)/3)*$BF$7)+(((PI()*($C$21/2)^2*(($C$21/2)*$AZ$7))/3)*$T$29),(($D$18*$T$29)+((PI()*(($C$21/2)^2)*($G$20-$S407))*$T$29))+((($D$18+$H$18)/3)*$BF$7)-(((PI()*($C$21/2)^2*(($C$21/2)*$AZ$7))/3)*$T$29)))</f>
        <v>57640.52835242416</v>
      </c>
      <c r="U407" s="73">
        <v>37.6</v>
      </c>
      <c r="V407" s="95">
        <f t="shared" si="57"/>
        <v>60048.864403099804</v>
      </c>
      <c r="W407" s="62">
        <v>37.6</v>
      </c>
      <c r="X407" s="96">
        <f>IF($W407&gt;$G$20,IF('Silo Levels'!$L$15="Pumping",((PI()*((($C$19+$G$20)-$W407)*($O$20/($O$19/2)))^2*((($O$20+$G$20)-$W407))/3)*$X$29)+(((PI()*((($C$19+$G$20)-$W407)*($O$20/($O$19/2)))^2*(((($C$19+$G$20)-$W407)*($O$20/($O$19/2)))*$AZ$8))/3)*$X$29),(((PI()*((($C$19+$G$20)-$W407)*($O$20/($O$19/2)))^2*((($O$20+$G$20)-$W407)/3))*$X$29)-((PI()*((($C$19+$G$20)-$W407)*($O$20/($O$19/2)))^2*(((($C$19+$G$20)-$W407)*($O$20/($O$19/2)))*$AZ$8)/3)*$X$29))),IF('Silo Levels'!$L$15="Pumping",(($D$18*$X$29)+((PI()*(($C$21/2)^2)*($G$20-$W407))*$X$29))+((($D$18+$H$18)/3)*$BF$8)+(((PI()*($C$21/2)^2*(($C$21/2)*$AZ$8))/3)*$X$29),(($D$18*$X$29)+((PI()*(($C$21/2)^2)*($G$20-$W407))*$X$29))+((($D$18+$H$18)/3)*$BF$8)-(((PI()*($C$21/2)^2*(($C$21/2)*$AZ$8))/3)*$X$29)))</f>
        <v>56177.436620230306</v>
      </c>
      <c r="Y407" s="73">
        <v>37.6</v>
      </c>
      <c r="Z407" s="95">
        <f t="shared" si="58"/>
        <v>59114.892969088985</v>
      </c>
      <c r="AA407" s="62">
        <v>37.6</v>
      </c>
      <c r="AB407" s="96">
        <f>IF($AA407&gt;$G$20,IF('Silo Levels'!$L$16="Pumping",((PI()*((($C$19+$G$20)-$AA407)*($O$20/($O$19/2)))^2*((($O$20+$G$20)-$AA407))/3)*$AB$29)+(((PI()*((($C$19+$G$20)-$AA407)*($O$20/($O$19/2)))^2*(((($C$19+$G$20)-$AA407)*($O$20/($O$19/2)))*$AZ$9))/3)*$AB$29),(((PI()*((($C$19+$G$20)-$AA407)*($O$20/($O$19/2)))^2*((($O$20+$G$20)-$AA407)/3))*$AB$29)-((PI()*((($C$19+$G$20)-$AA407)*($O$20/($O$19/2)))^2*(((($C$19+$G$20)-$AA407)*($O$20/($O$19/2)))*$AZ$9)/3)*$AB$29))),IF('Silo Levels'!$L$16="Pumping",(($D$18*$AB$29)+((PI()*(($C$21/2)^2)*($G$20-$AA407))*$AB$29))+((($D$18+$H$18)/3)*$BF$9)+(((PI()*($C$21/2)^2*(($C$21/2)*$AZ$9))/3)*$AB$29),(($D$18*$AB$29)+((PI()*(($C$21/2)^2)*($G$20-$AA407))*$AB$29))+((($D$18+$H$18)/3)*$BF$9)-(((PI()*($C$21/2)^2*(($C$21/2)*$AZ$9))/3)*$AB$29)))</f>
        <v>55304.687244537774</v>
      </c>
      <c r="AC407" s="73">
        <v>37.6</v>
      </c>
      <c r="AD407" s="95">
        <f t="shared" si="60"/>
        <v>58778.185168747244</v>
      </c>
      <c r="AE407" s="62">
        <v>37.6</v>
      </c>
      <c r="AF407" s="96">
        <f>IF($AE407&gt;$G$20,IF('Silo Levels'!$L$17="Pumping",((PI()*((($C$19+$G$20)-$AE407)*($O$20/($O$19/2)))^2*((($O$20+$G$20)-$AE407))/3)*$AF$29)+(((PI()*((($C$19+$G$20)-$AE407)*($O$20/($O$19/2)))^2*(((($C$19+$G$20)-$AE407)*($O$20/($O$19/2)))*$AZ$10))/3)*$AF$29),(((PI()*((($C$19+$G$20)-$AE407)*($O$20/($O$19/2)))^2*((($O$20+$G$20)-$AE407)/3))*$AF$29)-((PI()*((($C$19+$G$20)-$AE407)*($O$20/($O$19/2)))^2*(((($C$19+$G$20)-$AE407)*($O$20/($O$19/2)))*$AZ$10)/3)*$AF$29))),IF('Silo Levels'!$L$17="Pumping",(($D$18*$AF$29)+((PI()*(($C$21/2)^2)*($G$20-$AE407))*$AF$29))+((($D$18+$H$18)/3)*$BF$10)+(((PI()*($C$21/2)^2*(($C$21/2)*$AZ$10))/3)*$AF$29),(($D$18*$AF$29)+((PI()*(($C$21/2)^2)*($G$20-$AE407))*$AF$29))+((($D$18+$H$18)/3)*$BF$10)-(((PI()*($C$21/2)^2*(($C$21/2)*$AZ$10))/3)*$AF$29)))</f>
        <v>54990.050723721382</v>
      </c>
      <c r="AG407" s="73">
        <v>37.6</v>
      </c>
      <c r="AH407" s="95">
        <f t="shared" si="59"/>
        <v>59041.472911205143</v>
      </c>
      <c r="AI407" s="62">
        <v>37.6</v>
      </c>
      <c r="AJ407" s="96">
        <f>IF($AI407&gt;$G$20,IF('Silo Levels'!$L$18="Pumping",((PI()*((($C$19+$G$20)-$AI407)*($O$20/($O$19/2)))^2*((($O$20+$G$20)-$AI407))/3)*$AJ$29)+(((PI()*((($C$19+$G$20)-$AI407)*($O$20/($O$19/2)))^2*(((($C$19+$G$20)-$AI407)*($O$20/($O$19/2)))*$AZ$11))/3)*$AJ$29),(((PI()*((($C$19+$G$20)-$AI407)*($O$20/($O$19/2)))^2*((($O$20+$G$20)-$AI407)/3))*$AJ$29)-((PI()*((($C$19+$G$20)-$AI407)*($O$20/($O$19/2)))^2*(((($C$19+$G$20)-$AI407)*($O$20/($O$19/2)))*$AZ$11)/3)*$AJ$29))),IF('Silo Levels'!$L$18="Pumping",(($D$18*$AJ$29)+((PI()*(($C$21/2)^2)*($G$20-$AI407))*$AJ$29))+((($D$18+$H$18)/3)*$BF$11)+(((PI()*($C$21/2)^2*(($C$21/2)*$AZ$11))/3)*$AJ$29),(($D$18*$AJ$29)+((PI()*(($C$21/2)^2)*($G$20-$AI407))*$AJ$29))+((($D$18+$H$18)/3)*$BF$11)-(((PI()*($C$21/2)^2*(($C$21/2)*$AZ$11))/3)*$AJ$29)))</f>
        <v>55236.079889593027</v>
      </c>
    </row>
    <row r="408" spans="1:36" x14ac:dyDescent="0.3">
      <c r="A408" s="48">
        <v>37.700000000000003</v>
      </c>
      <c r="B408" s="92">
        <f t="shared" si="52"/>
        <v>3.2124968650669317</v>
      </c>
      <c r="C408" s="66">
        <v>37.700000000000003</v>
      </c>
      <c r="D408" s="67">
        <f>IF($C408&gt;$G$6,IF('Silo Levels'!$L$10="Pumping",((PI()*((($C$5+$G$6)-$C408)*($O$6/($O$5/2)))^2*((($O$6+$G$6)-$C408))/3)*$D$29)+(((PI()*((($C$5+$G$6)-$C408)*($O$6/($O$5/2)))^2*(((($C$5+$G$6)-$C408)*($O$6/($O$5/2)))*$AZ$3))/3)*$D$29),(((PI()*((($C$5+$G$6)-$C408)*($O$6/($O$5/2)))^2*((($O$6+$G$6)-$C408)/3))*$D$29)-((PI()*((($C$5+$G$6)-$C408)*($O$6/($O$5/2)))^2*(((($C$5+$G$6)-$C408)*($O$6/($O$5/2)))*$AZ$3)/3)*$D$29))),IF('Silo Levels'!$L$10="Pumping",(($D$4*$D$29)+((PI()*(($C$7/2)^2)*(G$6-$C408))*$D$29))+((($D$4+$H$4)/3)*$BG$3)+(((PI()*($C$7/2)^2*(($C$7/2)*$AZ$3))/3)*$D$29),(($D$4*$D$29)+((PI()*(($C$7/2)^2)*($G$6-$C408))*$D$29))+((($D$4+$H$4)/3)*$BG$3)-(((PI()*($C$7/2)^2*(($C$7/2)*$AZ$3))/3)*$D$29)))</f>
        <v>2.7855591709472907</v>
      </c>
      <c r="E408" s="73">
        <v>37.700000000000003</v>
      </c>
      <c r="F408" s="92">
        <f t="shared" si="53"/>
        <v>2.8006382926224536</v>
      </c>
      <c r="G408" s="66">
        <v>37.700000000000003</v>
      </c>
      <c r="H408" s="67">
        <f>IF($G408&gt;$G$6,IF('Silo Levels'!$L$11="Pumping",((PI()*((($C$5+$G$6)-$G408)*($O$6/($O$5/2)))^2*((($O$6+$G$6)-$G408))/3)*$H$29)+(((PI()*((($C$5+$G$6)-$G408)*($O$6/($O$5/2)))^2*(((($C$5+$G$6)-$G408)*($O$6/($O$5/2)))*$AZ$4))/3)*$H$29),(((PI()*((($C$5+$G$6)-$G408)*($O$6/($O$5/2)))^2*((($O$6+$G$6)-$G408)/3))*$H$29)-((PI()*((($C$5+$G$6)-$G408)*($O$6/($O$5/2)))^2*(((($C$5+$G$6)-$G408)*($O$6/($O$5/2)))*$AZ$4)/3)*$H$29))),IF('Silo Levels'!$L$11="Pumping",(($D$4*$H$29)+((PI()*(($C$7/2)^2)*(G$6-$G408))*$H$29))+((($D$4+$H$4)/3)*$BG$4)+(((PI()*($C$7/2)^2*(($C$7/2)*$AZ$4))/3)*$H$29),(($D$4*$H$29)+((PI()*(($C$7/2)^2)*($G$6-$G408))*$H$29))+((($D$4+$H$4)/3)*$BG$4)-(((PI()*($C$7/2)^2*(($C$7/2)*$AZ$4))/3)*$H$29)))</f>
        <v>2.4284362003130231</v>
      </c>
      <c r="I408" s="73">
        <v>37.700000000000003</v>
      </c>
      <c r="J408" s="101">
        <f t="shared" si="61"/>
        <v>96177.047421194075</v>
      </c>
      <c r="K408" s="66">
        <v>37.700000000000003</v>
      </c>
      <c r="L408" s="102">
        <f>IF($K408&gt;$G$13,IF('Silo Levels'!$L$12="Pumping",((PI()*((($C$12+$G$13)-$K408)*($O$13/($O$12/2)))^2*((($O$13+$G$13)-$K408))/3)*$L$29)+(((PI()*((($C$12+$G$13)-$K408)*($O$13/($O$12/2)))^2*(((($C$12+$G$13)-$K408)*($O$13/($O$12/2)))*$AZ$5))/3)*$L$29),(((PI()*((($C$12+$G$13)-$K408)*($O$13/($O$12/2)))^2*((($O$13+$G$13)-$K408)/3))*$L$29)-((PI()*((($C$12+$G$13)-$K408)*($O$13/($O$12/2)))^2*(((($C$12+$G$13)-$K408)*($O$13/($O$12/2)))*$AZ$5)/3)*$L$29))),IF('Silo Levels'!$L$12="Pumping",(($D$11*$L$29)+((PI()*(($C$14/2)^2)*($G$13-$K408))*$L$29))+((($D$11+$H$11)/3)*$BG$5)+(((PI()*($C$14/2)^2*(($C$14/2)*$AZ$5))/3)*$L$29),(($D$11*$L$29)+((PI()*(($C$14/2)^2)*($G$13-$K408))*$L$29))+((($D$11+$H$11)/3)*$BG$5)-(((PI()*($C$14/2)^2*(($C$14/2)*$AZ$5))/3)*$L$29)))</f>
        <v>81979.040741594625</v>
      </c>
      <c r="M408" s="73">
        <v>37.700000000000003</v>
      </c>
      <c r="N408" s="95">
        <f t="shared" si="55"/>
        <v>62900.137379407184</v>
      </c>
      <c r="O408" s="62">
        <v>37.700000000000003</v>
      </c>
      <c r="P408" s="96">
        <f>IF($O408&gt;$G$20,IF('Silo Levels'!$L$13="Pumping",((PI()*((($C$19+$G$20)-$O408)*($O$20/($O$19/2)))^2*((($O$20+$G$20)-$O408))/3)*$P$29)+(((PI()*((($C$19+$G$20)-$O408)*($O$20/($O$19/2)))^2*(((($C$19+$G$20)-$O408)*($O$20/($O$19/2)))*$AZ$6))/3)*$P$29),(((PI()*((($C$19+$G$20)-$O408)*($O$20/($O$19/2)))^2*((($O$20+$G$20)-$O408)/3))*$P$29)-((PI()*((($C$19+$G$20)-$O408)*($O$20/($O$19/2)))^2*(((($C$19+$G$20)-$O408)*($O$20/($O$19/2)))*$AZ$6)/3)*$P$29))),IF('Silo Levels'!$L$13="Pumping",(($D$18*$P$29)+((PI()*(($C$21/2)^2)*($G$20-$O408))*$P$29))+((($D$18+$H$18)/3)*$BF$6)+(((PI()*($C$21/2)^2*(($C$21/2)*$AZ$6))/3)*$P$29),(($D$18*$P$29)+((PI()*(($C$21/2)^2)*($G$20-$O408))*$P$29))+((($D$18+$H$18)/3)*$BF$6)-(((PI()*($C$21/2)^2*(($C$21/2)*$AZ$6))/3)*$P$29)))</f>
        <v>58814.936047382413</v>
      </c>
      <c r="Q408" s="73">
        <v>37.700000000000003</v>
      </c>
      <c r="R408" s="95">
        <f t="shared" si="56"/>
        <v>61215.798986032067</v>
      </c>
      <c r="S408" s="62">
        <v>37.700000000000003</v>
      </c>
      <c r="T408" s="96">
        <f>IF($S408&gt;$G$20,IF('Silo Levels'!$L$14="Pumping",((PI()*((($C$19+$G$20)-$S408)*($O$20/($O$19/2)))^2*((($O$20+$G$20)-$S408))/3)*$T$29)+(((PI()*((($C$19+$G$20)-$S408)*($O$20/($O$19/2)))^2*(((($C$19+$G$20)-$S408)*($O$20/($O$19/2)))*$AZ$7))/3)*$T$29),(((PI()*((($C$19+$G$20)-$S408)*($O$20/($O$19/2)))^2*((($O$20+$G$20)-$S408)/3))*$T$29)-((PI()*((($C$19+$G$20)-$S408)*($O$20/($O$19/2)))^2*(((($C$19+$G$20)-$S408)*($O$20/($O$19/2)))*$AZ$7)/3)*$T$29))),IF('Silo Levels'!$L$14="Pumping",(($D$18*$T$29)+((PI()*(($C$21/2)^2)*($G$20-$S408))*$T$29))+((($D$18+$H$18)/3)*$BF$7)+(((PI()*($C$21/2)^2*(($C$21/2)*$AZ$7))/3)*$T$29),(($D$18*$T$29)+((PI()*(($C$21/2)^2)*($G$20-$S408))*$T$29))+((($D$18+$H$18)/3)*$BF$7)-(((PI()*($C$21/2)^2*(($C$21/2)*$AZ$7))/3)*$T$29)))</f>
        <v>57241.737514903209</v>
      </c>
      <c r="U408" s="73">
        <v>37.700000000000003</v>
      </c>
      <c r="V408" s="95">
        <f t="shared" si="57"/>
        <v>59660.372695271784</v>
      </c>
      <c r="W408" s="62">
        <v>37.700000000000003</v>
      </c>
      <c r="X408" s="96">
        <f>IF($W408&gt;$G$20,IF('Silo Levels'!$L$15="Pumping",((PI()*((($C$19+$G$20)-$W408)*($O$20/($O$19/2)))^2*((($O$20+$G$20)-$W408))/3)*$X$29)+(((PI()*((($C$19+$G$20)-$W408)*($O$20/($O$19/2)))^2*(((($C$19+$G$20)-$W408)*($O$20/($O$19/2)))*$AZ$8))/3)*$X$29),(((PI()*((($C$19+$G$20)-$W408)*($O$20/($O$19/2)))^2*((($O$20+$G$20)-$W408)/3))*$X$29)-((PI()*((($C$19+$G$20)-$W408)*($O$20/($O$19/2)))^2*(((($C$19+$G$20)-$W408)*($O$20/($O$19/2)))*$AZ$8)/3)*$X$29))),IF('Silo Levels'!$L$15="Pumping",(($D$18*$X$29)+((PI()*(($C$21/2)^2)*($G$20-$W408))*$X$29))+((($D$18+$H$18)/3)*$BF$8)+(((PI()*($C$21/2)^2*(($C$21/2)*$AZ$8))/3)*$X$29),(($D$18*$X$29)+((PI()*(($C$21/2)^2)*($G$20-$W408))*$X$29))+((($D$18+$H$18)/3)*$BF$8)-(((PI()*($C$21/2)^2*(($C$21/2)*$AZ$8))/3)*$X$29)))</f>
        <v>55788.944912402287</v>
      </c>
      <c r="Y408" s="73">
        <v>37.700000000000003</v>
      </c>
      <c r="Z408" s="95">
        <f t="shared" si="58"/>
        <v>58732.544798820432</v>
      </c>
      <c r="AA408" s="62">
        <v>37.700000000000003</v>
      </c>
      <c r="AB408" s="96">
        <f>IF($AA408&gt;$G$20,IF('Silo Levels'!$L$16="Pumping",((PI()*((($C$19+$G$20)-$AA408)*($O$20/($O$19/2)))^2*((($O$20+$G$20)-$AA408))/3)*$AB$29)+(((PI()*((($C$19+$G$20)-$AA408)*($O$20/($O$19/2)))^2*(((($C$19+$G$20)-$AA408)*($O$20/($O$19/2)))*$AZ$9))/3)*$AB$29),(((PI()*((($C$19+$G$20)-$AA408)*($O$20/($O$19/2)))^2*((($O$20+$G$20)-$AA408)/3))*$AB$29)-((PI()*((($C$19+$G$20)-$AA408)*($O$20/($O$19/2)))^2*(((($C$19+$G$20)-$AA408)*($O$20/($O$19/2)))*$AZ$9)/3)*$AB$29))),IF('Silo Levels'!$L$16="Pumping",(($D$18*$AB$29)+((PI()*(($C$21/2)^2)*($G$20-$AA408))*$AB$29))+((($D$18+$H$18)/3)*$BF$9)+(((PI()*($C$21/2)^2*(($C$21/2)*$AZ$9))/3)*$AB$29),(($D$18*$AB$29)+((PI()*(($C$21/2)^2)*($G$20-$AA408))*$AB$29))+((($D$18+$H$18)/3)*$BF$9)-(((PI()*($C$21/2)^2*(($C$21/2)*$AZ$9))/3)*$AB$29)))</f>
        <v>54922.339074269221</v>
      </c>
      <c r="AC408" s="73">
        <v>37.700000000000003</v>
      </c>
      <c r="AD408" s="95">
        <f t="shared" si="60"/>
        <v>58398.051816772524</v>
      </c>
      <c r="AE408" s="62">
        <v>37.700000000000003</v>
      </c>
      <c r="AF408" s="96">
        <f>IF($AE408&gt;$G$20,IF('Silo Levels'!$L$17="Pumping",((PI()*((($C$19+$G$20)-$AE408)*($O$20/($O$19/2)))^2*((($O$20+$G$20)-$AE408))/3)*$AF$29)+(((PI()*((($C$19+$G$20)-$AE408)*($O$20/($O$19/2)))^2*(((($C$19+$G$20)-$AE408)*($O$20/($O$19/2)))*$AZ$10))/3)*$AF$29),(((PI()*((($C$19+$G$20)-$AE408)*($O$20/($O$19/2)))^2*((($O$20+$G$20)-$AE408)/3))*$AF$29)-((PI()*((($C$19+$G$20)-$AE408)*($O$20/($O$19/2)))^2*(((($C$19+$G$20)-$AE408)*($O$20/($O$19/2)))*$AZ$10)/3)*$AF$29))),IF('Silo Levels'!$L$17="Pumping",(($D$18*$AF$29)+((PI()*(($C$21/2)^2)*($G$20-$AE408))*$AF$29))+((($D$18+$H$18)/3)*$BF$10)+(((PI()*($C$21/2)^2*(($C$21/2)*$AZ$10))/3)*$AF$29),(($D$18*$AF$29)+((PI()*(($C$21/2)^2)*($G$20-$AE408))*$AF$29))+((($D$18+$H$18)/3)*$BF$10)-(((PI()*($C$21/2)^2*(($C$21/2)*$AZ$10))/3)*$AF$29)))</f>
        <v>54609.917371746662</v>
      </c>
      <c r="AG408" s="73">
        <v>37.700000000000003</v>
      </c>
      <c r="AH408" s="95">
        <f t="shared" si="59"/>
        <v>58659.607688130476</v>
      </c>
      <c r="AI408" s="62">
        <v>37.700000000000003</v>
      </c>
      <c r="AJ408" s="96">
        <f>IF($AI408&gt;$G$20,IF('Silo Levels'!$L$18="Pumping",((PI()*((($C$19+$G$20)-$AI408)*($O$20/($O$19/2)))^2*((($O$20+$G$20)-$AI408))/3)*$AJ$29)+(((PI()*((($C$19+$G$20)-$AI408)*($O$20/($O$19/2)))^2*(((($C$19+$G$20)-$AI408)*($O$20/($O$19/2)))*$AZ$11))/3)*$AJ$29),(((PI()*((($C$19+$G$20)-$AI408)*($O$20/($O$19/2)))^2*((($O$20+$G$20)-$AI408)/3))*$AJ$29)-((PI()*((($C$19+$G$20)-$AI408)*($O$20/($O$19/2)))^2*(((($C$19+$G$20)-$AI408)*($O$20/($O$19/2)))*$AZ$11)/3)*$AJ$29))),IF('Silo Levels'!$L$18="Pumping",(($D$18*$AJ$29)+((PI()*(($C$21/2)^2)*($G$20-$AI408))*$AJ$29))+((($D$18+$H$18)/3)*$BF$11)+(((PI()*($C$21/2)^2*(($C$21/2)*$AZ$11))/3)*$AJ$29),(($D$18*$AJ$29)+((PI()*(($C$21/2)^2)*($G$20-$AI408))*$AJ$29))+((($D$18+$H$18)/3)*$BF$11)-(((PI()*($C$21/2)^2*(($C$21/2)*$AZ$11))/3)*$AJ$29)))</f>
        <v>54854.214666518361</v>
      </c>
    </row>
    <row r="409" spans="1:36" x14ac:dyDescent="0.3">
      <c r="A409" s="48">
        <v>37.799999999999997</v>
      </c>
      <c r="B409" s="92">
        <f t="shared" si="52"/>
        <v>1.2530415361184151</v>
      </c>
      <c r="C409" s="66">
        <v>37.799999999999997</v>
      </c>
      <c r="D409" s="67">
        <f>IF($C409&gt;$G$6,IF('Silo Levels'!$L$10="Pumping",((PI()*((($C$5+$G$6)-$C409)*($O$6/($O$5/2)))^2*((($O$6+$G$6)-$C409))/3)*$D$29)+(((PI()*((($C$5+$G$6)-$C409)*($O$6/($O$5/2)))^2*(((($C$5+$G$6)-$C409)*($O$6/($O$5/2)))*$AZ$3))/3)*$D$29),(((PI()*((($C$5+$G$6)-$C409)*($O$6/($O$5/2)))^2*((($O$6+$G$6)-$C409)/3))*$D$29)-((PI()*((($C$5+$G$6)-$C409)*($O$6/($O$5/2)))^2*(((($C$5+$G$6)-$C409)*($O$6/($O$5/2)))*$AZ$3)/3)*$D$29))),IF('Silo Levels'!$L$10="Pumping",(($D$4*$D$29)+((PI()*(($C$7/2)^2)*(G$6-$C409))*$D$29))+((($D$4+$H$4)/3)*$BG$3)+(((PI()*($C$7/2)^2*(($C$7/2)*$AZ$3))/3)*$D$29),(($D$4*$D$29)+((PI()*(($C$7/2)^2)*($G$6-$C409))*$D$29))+((($D$4+$H$4)/3)*$BG$3)-(((PI()*($C$7/2)^2*(($C$7/2)*$AZ$3))/3)*$D$29)))</f>
        <v>1.1265414786014754</v>
      </c>
      <c r="E409" s="73">
        <v>37.799999999999997</v>
      </c>
      <c r="F409" s="92">
        <f t="shared" si="53"/>
        <v>1.092395185334003</v>
      </c>
      <c r="G409" s="66">
        <v>37.799999999999997</v>
      </c>
      <c r="H409" s="67">
        <f>IF($G409&gt;$G$6,IF('Silo Levels'!$L$11="Pumping",((PI()*((($C$5+$G$6)-$G409)*($O$6/($O$5/2)))^2*((($O$6+$G$6)-$G409))/3)*$H$29)+(((PI()*((($C$5+$G$6)-$G409)*($O$6/($O$5/2)))^2*(((($C$5+$G$6)-$G409)*($O$6/($O$5/2)))*$AZ$4))/3)*$H$29),(((PI()*((($C$5+$G$6)-$G409)*($O$6/($O$5/2)))^2*((($O$6+$G$6)-$G409)/3))*$H$29)-((PI()*((($C$5+$G$6)-$G409)*($O$6/($O$5/2)))^2*(((($C$5+$G$6)-$G409)*($O$6/($O$5/2)))*$AZ$4)/3)*$H$29))),IF('Silo Levels'!$L$11="Pumping",(($D$4*$H$29)+((PI()*(($C$7/2)^2)*(G$6-$G409))*$H$29))+((($D$4+$H$4)/3)*$BG$4)+(((PI()*($C$7/2)^2*(($C$7/2)*$AZ$4))/3)*$H$29),(($D$4*$H$29)+((PI()*(($C$7/2)^2)*($G$6-$G409))*$H$29))+((($D$4+$H$4)/3)*$BG$4)-(((PI()*($C$7/2)^2*(($C$7/2)*$AZ$4))/3)*$H$29)))</f>
        <v>0.98211308390897878</v>
      </c>
      <c r="I409" s="73">
        <v>37.799999999999997</v>
      </c>
      <c r="J409" s="101">
        <f t="shared" si="61"/>
        <v>95258.082587563098</v>
      </c>
      <c r="K409" s="66">
        <v>37.799999999999997</v>
      </c>
      <c r="L409" s="102">
        <f>IF($K409&gt;$G$13,IF('Silo Levels'!$L$12="Pumping",((PI()*((($C$12+$G$13)-$K409)*($O$13/($O$12/2)))^2*((($O$13+$G$13)-$K409))/3)*$L$29)+(((PI()*((($C$12+$G$13)-$K409)*($O$13/($O$12/2)))^2*(((($C$12+$G$13)-$K409)*($O$13/($O$12/2)))*$AZ$5))/3)*$L$29),(((PI()*((($C$12+$G$13)-$K409)*($O$13/($O$12/2)))^2*((($O$13+$G$13)-$K409)/3))*$L$29)-((PI()*((($C$12+$G$13)-$K409)*($O$13/($O$12/2)))^2*(((($C$12+$G$13)-$K409)*($O$13/($O$12/2)))*$AZ$5)/3)*$L$29))),IF('Silo Levels'!$L$12="Pumping",(($D$11*$L$29)+((PI()*(($C$14/2)^2)*($G$13-$K409))*$L$29))+((($D$11+$H$11)/3)*$BG$5)+(((PI()*($C$14/2)^2*(($C$14/2)*$AZ$5))/3)*$L$29),(($D$11*$L$29)+((PI()*(($C$14/2)^2)*($G$13-$K409))*$L$29))+((($D$11+$H$11)/3)*$BG$5)-(((PI()*($C$14/2)^2*(($C$14/2)*$AZ$5))/3)*$L$29)))</f>
        <v>81060.075907963648</v>
      </c>
      <c r="M409" s="73">
        <v>37.799999999999997</v>
      </c>
      <c r="N409" s="95">
        <f t="shared" si="55"/>
        <v>62490.193831106466</v>
      </c>
      <c r="O409" s="62">
        <v>37.799999999999997</v>
      </c>
      <c r="P409" s="96">
        <f>IF($O409&gt;$G$20,IF('Silo Levels'!$L$13="Pumping",((PI()*((($C$19+$G$20)-$O409)*($O$20/($O$19/2)))^2*((($O$20+$G$20)-$O409))/3)*$P$29)+(((PI()*((($C$19+$G$20)-$O409)*($O$20/($O$19/2)))^2*(((($C$19+$G$20)-$O409)*($O$20/($O$19/2)))*$AZ$6))/3)*$P$29),(((PI()*((($C$19+$G$20)-$O409)*($O$20/($O$19/2)))^2*((($O$20+$G$20)-$O409)/3))*$P$29)-((PI()*((($C$19+$G$20)-$O409)*($O$20/($O$19/2)))^2*(((($C$19+$G$20)-$O409)*($O$20/($O$19/2)))*$AZ$6)/3)*$P$29))),IF('Silo Levels'!$L$13="Pumping",(($D$18*$P$29)+((PI()*(($C$21/2)^2)*($G$20-$O409))*$P$29))+((($D$18+$H$18)/3)*$BF$6)+(((PI()*($C$21/2)^2*(($C$21/2)*$AZ$6))/3)*$P$29),(($D$18*$P$29)+((PI()*(($C$21/2)^2)*($G$20-$O409))*$P$29))+((($D$18+$H$18)/3)*$BF$6)-(((PI()*($C$21/2)^2*(($C$21/2)*$AZ$6))/3)*$P$29)))</f>
        <v>58404.992499081694</v>
      </c>
      <c r="Q409" s="73">
        <v>37.799999999999997</v>
      </c>
      <c r="R409" s="95">
        <f t="shared" si="56"/>
        <v>60817.008148511144</v>
      </c>
      <c r="S409" s="62">
        <v>37.799999999999997</v>
      </c>
      <c r="T409" s="96">
        <f>IF($S409&gt;$G$20,IF('Silo Levels'!$L$14="Pumping",((PI()*((($C$19+$G$20)-$S409)*($O$20/($O$19/2)))^2*((($O$20+$G$20)-$S409))/3)*$T$29)+(((PI()*((($C$19+$G$20)-$S409)*($O$20/($O$19/2)))^2*(((($C$19+$G$20)-$S409)*($O$20/($O$19/2)))*$AZ$7))/3)*$T$29),(((PI()*((($C$19+$G$20)-$S409)*($O$20/($O$19/2)))^2*((($O$20+$G$20)-$S409)/3))*$T$29)-((PI()*((($C$19+$G$20)-$S409)*($O$20/($O$19/2)))^2*(((($C$19+$G$20)-$S409)*($O$20/($O$19/2)))*$AZ$7)/3)*$T$29))),IF('Silo Levels'!$L$14="Pumping",(($D$18*$T$29)+((PI()*(($C$21/2)^2)*($G$20-$S409))*$T$29))+((($D$18+$H$18)/3)*$BF$7)+(((PI()*($C$21/2)^2*(($C$21/2)*$AZ$7))/3)*$T$29),(($D$18*$T$29)+((PI()*(($C$21/2)^2)*($G$20-$S409))*$T$29))+((($D$18+$H$18)/3)*$BF$7)-(((PI()*($C$21/2)^2*(($C$21/2)*$AZ$7))/3)*$T$29)))</f>
        <v>56842.946677382286</v>
      </c>
      <c r="U409" s="73">
        <v>37.799999999999997</v>
      </c>
      <c r="V409" s="95">
        <f t="shared" si="57"/>
        <v>59271.880987443787</v>
      </c>
      <c r="W409" s="62">
        <v>37.799999999999997</v>
      </c>
      <c r="X409" s="96">
        <f>IF($W409&gt;$G$20,IF('Silo Levels'!$L$15="Pumping",((PI()*((($C$19+$G$20)-$W409)*($O$20/($O$19/2)))^2*((($O$20+$G$20)-$W409))/3)*$X$29)+(((PI()*((($C$19+$G$20)-$W409)*($O$20/($O$19/2)))^2*(((($C$19+$G$20)-$W409)*($O$20/($O$19/2)))*$AZ$8))/3)*$X$29),(((PI()*((($C$19+$G$20)-$W409)*($O$20/($O$19/2)))^2*((($O$20+$G$20)-$W409)/3))*$X$29)-((PI()*((($C$19+$G$20)-$W409)*($O$20/($O$19/2)))^2*(((($C$19+$G$20)-$W409)*($O$20/($O$19/2)))*$AZ$8)/3)*$X$29))),IF('Silo Levels'!$L$15="Pumping",(($D$18*$X$29)+((PI()*(($C$21/2)^2)*($G$20-$W409))*$X$29))+((($D$18+$H$18)/3)*$BF$8)+(((PI()*($C$21/2)^2*(($C$21/2)*$AZ$8))/3)*$X$29),(($D$18*$X$29)+((PI()*(($C$21/2)^2)*($G$20-$W409))*$X$29))+((($D$18+$H$18)/3)*$BF$8)-(((PI()*($C$21/2)^2*(($C$21/2)*$AZ$8))/3)*$X$29)))</f>
        <v>55400.453204574289</v>
      </c>
      <c r="Y409" s="73">
        <v>37.799999999999997</v>
      </c>
      <c r="Z409" s="95">
        <f t="shared" si="58"/>
        <v>58350.196628551901</v>
      </c>
      <c r="AA409" s="62">
        <v>37.799999999999997</v>
      </c>
      <c r="AB409" s="96">
        <f>IF($AA409&gt;$G$20,IF('Silo Levels'!$L$16="Pumping",((PI()*((($C$19+$G$20)-$AA409)*($O$20/($O$19/2)))^2*((($O$20+$G$20)-$AA409))/3)*$AB$29)+(((PI()*((($C$19+$G$20)-$AA409)*($O$20/($O$19/2)))^2*(((($C$19+$G$20)-$AA409)*($O$20/($O$19/2)))*$AZ$9))/3)*$AB$29),(((PI()*((($C$19+$G$20)-$AA409)*($O$20/($O$19/2)))^2*((($O$20+$G$20)-$AA409)/3))*$AB$29)-((PI()*((($C$19+$G$20)-$AA409)*($O$20/($O$19/2)))^2*(((($C$19+$G$20)-$AA409)*($O$20/($O$19/2)))*$AZ$9)/3)*$AB$29))),IF('Silo Levels'!$L$16="Pumping",(($D$18*$AB$29)+((PI()*(($C$21/2)^2)*($G$20-$AA409))*$AB$29))+((($D$18+$H$18)/3)*$BF$9)+(((PI()*($C$21/2)^2*(($C$21/2)*$AZ$9))/3)*$AB$29),(($D$18*$AB$29)+((PI()*(($C$21/2)^2)*($G$20-$AA409))*$AB$29))+((($D$18+$H$18)/3)*$BF$9)-(((PI()*($C$21/2)^2*(($C$21/2)*$AZ$9))/3)*$AB$29)))</f>
        <v>54539.99090400069</v>
      </c>
      <c r="AC409" s="73">
        <v>37.799999999999997</v>
      </c>
      <c r="AD409" s="95">
        <f t="shared" si="60"/>
        <v>58017.918464797825</v>
      </c>
      <c r="AE409" s="62">
        <v>37.799999999999997</v>
      </c>
      <c r="AF409" s="96">
        <f>IF($AE409&gt;$G$20,IF('Silo Levels'!$L$17="Pumping",((PI()*((($C$19+$G$20)-$AE409)*($O$20/($O$19/2)))^2*((($O$20+$G$20)-$AE409))/3)*$AF$29)+(((PI()*((($C$19+$G$20)-$AE409)*($O$20/($O$19/2)))^2*(((($C$19+$G$20)-$AE409)*($O$20/($O$19/2)))*$AZ$10))/3)*$AF$29),(((PI()*((($C$19+$G$20)-$AE409)*($O$20/($O$19/2)))^2*((($O$20+$G$20)-$AE409)/3))*$AF$29)-((PI()*((($C$19+$G$20)-$AE409)*($O$20/($O$19/2)))^2*(((($C$19+$G$20)-$AE409)*($O$20/($O$19/2)))*$AZ$10)/3)*$AF$29))),IF('Silo Levels'!$L$17="Pumping",(($D$18*$AF$29)+((PI()*(($C$21/2)^2)*($G$20-$AE409))*$AF$29))+((($D$18+$H$18)/3)*$BF$10)+(((PI()*($C$21/2)^2*(($C$21/2)*$AZ$10))/3)*$AF$29),(($D$18*$AF$29)+((PI()*(($C$21/2)^2)*($G$20-$AE409))*$AF$29))+((($D$18+$H$18)/3)*$BF$10)-(((PI()*($C$21/2)^2*(($C$21/2)*$AZ$10))/3)*$AF$29)))</f>
        <v>54229.784019771963</v>
      </c>
      <c r="AG409" s="73">
        <v>37.799999999999997</v>
      </c>
      <c r="AH409" s="95">
        <f t="shared" si="59"/>
        <v>58277.742465055831</v>
      </c>
      <c r="AI409" s="62">
        <v>37.799999999999997</v>
      </c>
      <c r="AJ409" s="96">
        <f>IF($AI409&gt;$G$20,IF('Silo Levels'!$L$18="Pumping",((PI()*((($C$19+$G$20)-$AI409)*($O$20/($O$19/2)))^2*((($O$20+$G$20)-$AI409))/3)*$AJ$29)+(((PI()*((($C$19+$G$20)-$AI409)*($O$20/($O$19/2)))^2*(((($C$19+$G$20)-$AI409)*($O$20/($O$19/2)))*$AZ$11))/3)*$AJ$29),(((PI()*((($C$19+$G$20)-$AI409)*($O$20/($O$19/2)))^2*((($O$20+$G$20)-$AI409)/3))*$AJ$29)-((PI()*((($C$19+$G$20)-$AI409)*($O$20/($O$19/2)))^2*(((($C$19+$G$20)-$AI409)*($O$20/($O$19/2)))*$AZ$11)/3)*$AJ$29))),IF('Silo Levels'!$L$18="Pumping",(($D$18*$AJ$29)+((PI()*(($C$21/2)^2)*($G$20-$AI409))*$AJ$29))+((($D$18+$H$18)/3)*$BF$11)+(((PI()*($C$21/2)^2*(($C$21/2)*$AZ$11))/3)*$AJ$29),(($D$18*$AJ$29)+((PI()*(($C$21/2)^2)*($G$20-$AI409))*$AJ$29))+((($D$18+$H$18)/3)*$BF$11)-(((PI()*($C$21/2)^2*(($C$21/2)*$AZ$11))/3)*$AJ$29)))</f>
        <v>54472.349443443716</v>
      </c>
    </row>
    <row r="410" spans="1:36" ht="15" thickBot="1" x14ac:dyDescent="0.35">
      <c r="A410" s="48">
        <v>37.9</v>
      </c>
      <c r="B410" s="92">
        <f t="shared" si="52"/>
        <v>0.26957667194063961</v>
      </c>
      <c r="C410" s="66">
        <v>37.9</v>
      </c>
      <c r="D410" s="67">
        <f>IF($C410&gt;$G$6,IF('Silo Levels'!$L$10="Pumping",((PI()*((($C$5+$G$6)-$C410)*($O$6/($O$5/2)))^2*((($O$6+$G$6)-$C410))/3)*$D$29)+(((PI()*((($C$5+$G$6)-$C410)*($O$6/($O$5/2)))^2*(((($C$5+$G$6)-$C410)*($O$6/($O$5/2)))*$AZ$3))/3)*$D$29),(((PI()*((($C$5+$G$6)-$C410)*($O$6/($O$5/2)))^2*((($O$6+$G$6)-$C410)/3))*$D$29)-((PI()*((($C$5+$G$6)-$C410)*($O$6/($O$5/2)))^2*(((($C$5+$G$6)-$C410)*($O$6/($O$5/2)))*$AZ$3)/3)*$D$29))),IF('Silo Levels'!$L$10="Pumping",(($D$4*$D$29)+((PI()*(($C$7/2)^2)*(G$6-$C410))*$D$29))+((($D$4+$H$4)/3)*$BG$3)+(((PI()*($C$7/2)^2*(($C$7/2)*$AZ$3))/3)*$D$29),(($D$4*$D$29)+((PI()*(($C$7/2)^2)*($G$6-$C410))*$D$29))+((($D$4+$H$4)/3)*$BG$3)-(((PI()*($C$7/2)^2*(($C$7/2)*$AZ$3))/3)*$D$29)))</f>
        <v>0.25376416475102215</v>
      </c>
      <c r="E410" s="73">
        <v>37.9</v>
      </c>
      <c r="F410" s="92">
        <f t="shared" si="53"/>
        <v>0.23501556015337813</v>
      </c>
      <c r="G410" s="66">
        <v>37.9</v>
      </c>
      <c r="H410" s="67">
        <f>IF($G410&gt;$G$6,IF('Silo Levels'!$L$11="Pumping",((PI()*((($C$5+$G$6)-$G410)*($O$6/($O$5/2)))^2*((($O$6+$G$6)-$G410))/3)*$H$29)+(((PI()*((($C$5+$G$6)-$G410)*($O$6/($O$5/2)))^2*(((($C$5+$G$6)-$G410)*($O$6/($O$5/2)))*$AZ$4))/3)*$H$29),(((PI()*((($C$5+$G$6)-$G410)*($O$6/($O$5/2)))^2*((($O$6+$G$6)-$G410)/3))*$H$29)-((PI()*((($C$5+$G$6)-$G410)*($O$6/($O$5/2)))^2*(((($C$5+$G$6)-$G410)*($O$6/($O$5/2)))*$AZ$4)/3)*$H$29))),IF('Silo Levels'!$L$11="Pumping",(($D$4*$H$29)+((PI()*(($C$7/2)^2)*(G$6-$G410))*$H$29))+((($D$4+$H$4)/3)*$BG$4)+(((PI()*($C$7/2)^2*(($C$7/2)*$AZ$4))/3)*$H$29),(($D$4*$H$29)+((PI()*(($C$7/2)^2)*($G$6-$G410))*$H$29))+((($D$4+$H$4)/3)*$BG$4)-(((PI()*($C$7/2)^2*(($C$7/2)*$AZ$4))/3)*$H$29)))</f>
        <v>0.22123029747525008</v>
      </c>
      <c r="I410" s="73">
        <v>37.9</v>
      </c>
      <c r="J410" s="101">
        <f t="shared" si="61"/>
        <v>94339.117753932049</v>
      </c>
      <c r="K410" s="66">
        <v>37.9</v>
      </c>
      <c r="L410" s="102">
        <f>IF($K410&gt;$G$13,IF('Silo Levels'!$L$12="Pumping",((PI()*((($C$12+$G$13)-$K410)*($O$13/($O$12/2)))^2*((($O$13+$G$13)-$K410))/3)*$L$29)+(((PI()*((($C$12+$G$13)-$K410)*($O$13/($O$12/2)))^2*(((($C$12+$G$13)-$K410)*($O$13/($O$12/2)))*$AZ$5))/3)*$L$29),(((PI()*((($C$12+$G$13)-$K410)*($O$13/($O$12/2)))^2*((($O$13+$G$13)-$K410)/3))*$L$29)-((PI()*((($C$12+$G$13)-$K410)*($O$13/($O$12/2)))^2*(((($C$12+$G$13)-$K410)*($O$13/($O$12/2)))*$AZ$5)/3)*$L$29))),IF('Silo Levels'!$L$12="Pumping",(($D$11*$L$29)+((PI()*(($C$14/2)^2)*($G$13-$K410))*$L$29))+((($D$11+$H$11)/3)*$BG$5)+(((PI()*($C$14/2)^2*(($C$14/2)*$AZ$5))/3)*$L$29),(($D$11*$L$29)+((PI()*(($C$14/2)^2)*($G$13-$K410))*$L$29))+((($D$11+$H$11)/3)*$BG$5)-(((PI()*($C$14/2)^2*(($C$14/2)*$AZ$5))/3)*$L$29)))</f>
        <v>80141.111074332599</v>
      </c>
      <c r="M410" s="73">
        <v>37.9</v>
      </c>
      <c r="N410" s="99">
        <f t="shared" si="55"/>
        <v>62080.250282805711</v>
      </c>
      <c r="O410" s="64">
        <v>37.9</v>
      </c>
      <c r="P410" s="100">
        <f>IF($O410&gt;$G$20,IF('Silo Levels'!$L$13="Pumping",((PI()*((($C$19+$G$20)-$O410)*($O$20/($O$19/2)))^2*((($O$20+$G$20)-$O410))/3)*$P$29)+(((PI()*((($C$19+$G$20)-$O410)*($O$20/($O$19/2)))^2*(((($C$19+$G$20)-$O410)*($O$20/($O$19/2)))*$AZ$6))/3)*$P$29),(((PI()*((($C$19+$G$20)-$O410)*($O$20/($O$19/2)))^2*((($O$20+$G$20)-$O410)/3))*$P$29)-((PI()*((($C$19+$G$20)-$O410)*($O$20/($O$19/2)))^2*(((($C$19+$G$20)-$O410)*($O$20/($O$19/2)))*$AZ$6)/3)*$P$29))),IF('Silo Levels'!$L$13="Pumping",(($D$18*$P$29)+((PI()*(($C$21/2)^2)*($G$20-$O410))*$P$29))+((($D$18+$H$18)/3)*$BF$6)+(((PI()*($C$21/2)^2*(($C$21/2)*$AZ$6))/3)*$P$29),(($D$18*$P$29)+((PI()*(($C$21/2)^2)*($G$20-$O410))*$P$29))+((($D$18+$H$18)/3)*$BF$6)-(((PI()*($C$21/2)^2*(($C$21/2)*$AZ$6))/3)*$P$29)))</f>
        <v>57995.04895078094</v>
      </c>
      <c r="Q410" s="73">
        <v>37.9</v>
      </c>
      <c r="R410" s="99">
        <f t="shared" si="56"/>
        <v>60418.217310990192</v>
      </c>
      <c r="S410" s="64">
        <v>37.9</v>
      </c>
      <c r="T410" s="100">
        <f>IF($S410&gt;$G$20,IF('Silo Levels'!$L$14="Pumping",((PI()*((($C$19+$G$20)-$S410)*($O$20/($O$19/2)))^2*((($O$20+$G$20)-$S410))/3)*$T$29)+(((PI()*((($C$19+$G$20)-$S410)*($O$20/($O$19/2)))^2*(((($C$19+$G$20)-$S410)*($O$20/($O$19/2)))*$AZ$7))/3)*$T$29),(((PI()*((($C$19+$G$20)-$S410)*($O$20/($O$19/2)))^2*((($O$20+$G$20)-$S410)/3))*$T$29)-((PI()*((($C$19+$G$20)-$S410)*($O$20/($O$19/2)))^2*(((($C$19+$G$20)-$S410)*($O$20/($O$19/2)))*$AZ$7)/3)*$T$29))),IF('Silo Levels'!$L$14="Pumping",(($D$18*$T$29)+((PI()*(($C$21/2)^2)*($G$20-$S410))*$T$29))+((($D$18+$H$18)/3)*$BF$7)+(((PI()*($C$21/2)^2*(($C$21/2)*$AZ$7))/3)*$T$29),(($D$18*$T$29)+((PI()*(($C$21/2)^2)*($G$20-$S410))*$T$29))+((($D$18+$H$18)/3)*$BF$7)-(((PI()*($C$21/2)^2*(($C$21/2)*$AZ$7))/3)*$T$29)))</f>
        <v>56444.155839861334</v>
      </c>
      <c r="U410" s="73">
        <v>37.9</v>
      </c>
      <c r="V410" s="99">
        <f t="shared" si="57"/>
        <v>58883.38927961576</v>
      </c>
      <c r="W410" s="64">
        <v>37.9</v>
      </c>
      <c r="X410" s="100">
        <f>IF($W410&gt;$G$20,IF('Silo Levels'!$L$15="Pumping",((PI()*((($C$19+$G$20)-$W410)*($O$20/($O$19/2)))^2*((($O$20+$G$20)-$W410))/3)*$X$29)+(((PI()*((($C$19+$G$20)-$W410)*($O$20/($O$19/2)))^2*(((($C$19+$G$20)-$W410)*($O$20/($O$19/2)))*$AZ$8))/3)*$X$29),(((PI()*((($C$19+$G$20)-$W410)*($O$20/($O$19/2)))^2*((($O$20+$G$20)-$W410)/3))*$X$29)-((PI()*((($C$19+$G$20)-$W410)*($O$20/($O$19/2)))^2*(((($C$19+$G$20)-$W410)*($O$20/($O$19/2)))*$AZ$8)/3)*$X$29))),IF('Silo Levels'!$L$15="Pumping",(($D$18*$X$29)+((PI()*(($C$21/2)^2)*($G$20-$W410))*$X$29))+((($D$18+$H$18)/3)*$BF$8)+(((PI()*($C$21/2)^2*(($C$21/2)*$AZ$8))/3)*$X$29),(($D$18*$X$29)+((PI()*(($C$21/2)^2)*($G$20-$W410))*$X$29))+((($D$18+$H$18)/3)*$BF$8)-(((PI()*($C$21/2)^2*(($C$21/2)*$AZ$8))/3)*$X$29)))</f>
        <v>55011.961496746262</v>
      </c>
      <c r="Y410" s="73">
        <v>37.9</v>
      </c>
      <c r="Z410" s="99">
        <f t="shared" si="58"/>
        <v>57967.848458283333</v>
      </c>
      <c r="AA410" s="64">
        <v>37.9</v>
      </c>
      <c r="AB410" s="100">
        <f>IF($AA410&gt;$G$20,IF('Silo Levels'!$L$16="Pumping",((PI()*((($C$19+$G$20)-$AA410)*($O$20/($O$19/2)))^2*((($O$20+$G$20)-$AA410))/3)*$AB$29)+(((PI()*((($C$19+$G$20)-$AA410)*($O$20/($O$19/2)))^2*(((($C$19+$G$20)-$AA410)*($O$20/($O$19/2)))*$AZ$9))/3)*$AB$29),(((PI()*((($C$19+$G$20)-$AA410)*($O$20/($O$19/2)))^2*((($O$20+$G$20)-$AA410)/3))*$AB$29)-((PI()*((($C$19+$G$20)-$AA410)*($O$20/($O$19/2)))^2*(((($C$19+$G$20)-$AA410)*($O$20/($O$19/2)))*$AZ$9)/3)*$AB$29))),IF('Silo Levels'!$L$16="Pumping",(($D$18*$AB$29)+((PI()*(($C$21/2)^2)*($G$20-$AA410))*$AB$29))+((($D$18+$H$18)/3)*$BF$9)+(((PI()*($C$21/2)^2*(($C$21/2)*$AZ$9))/3)*$AB$29),(($D$18*$AB$29)+((PI()*(($C$21/2)^2)*($G$20-$AA410))*$AB$29))+((($D$18+$H$18)/3)*$BF$9)-(((PI()*($C$21/2)^2*(($C$21/2)*$AZ$9))/3)*$AB$29)))</f>
        <v>54157.642733732122</v>
      </c>
      <c r="AC410" s="73">
        <v>37.9</v>
      </c>
      <c r="AD410" s="99">
        <f t="shared" si="60"/>
        <v>57637.785112823098</v>
      </c>
      <c r="AE410" s="64">
        <v>37.9</v>
      </c>
      <c r="AF410" s="100">
        <f>IF($AE410&gt;$G$20,IF('Silo Levels'!$L$17="Pumping",((PI()*((($C$19+$G$20)-$AE410)*($O$20/($O$19/2)))^2*((($O$20+$G$20)-$AE410))/3)*$AF$29)+(((PI()*((($C$19+$G$20)-$AE410)*($O$20/($O$19/2)))^2*(((($C$19+$G$20)-$AE410)*($O$20/($O$19/2)))*$AZ$10))/3)*$AF$29),(((PI()*((($C$19+$G$20)-$AE410)*($O$20/($O$19/2)))^2*((($O$20+$G$20)-$AE410)/3))*$AF$29)-((PI()*((($C$19+$G$20)-$AE410)*($O$20/($O$19/2)))^2*(((($C$19+$G$20)-$AE410)*($O$20/($O$19/2)))*$AZ$10)/3)*$AF$29))),IF('Silo Levels'!$L$17="Pumping",(($D$18*$AF$29)+((PI()*(($C$21/2)^2)*($G$20-$AE410))*$AF$29))+((($D$18+$H$18)/3)*$BF$10)+(((PI()*($C$21/2)^2*(($C$21/2)*$AZ$10))/3)*$AF$29),(($D$18*$AF$29)+((PI()*(($C$21/2)^2)*($G$20-$AE410))*$AF$29))+((($D$18+$H$18)/3)*$BF$10)-(((PI()*($C$21/2)^2*(($C$21/2)*$AZ$10))/3)*$AF$29)))</f>
        <v>53849.650667797236</v>
      </c>
      <c r="AG410" s="73">
        <v>37.9</v>
      </c>
      <c r="AH410" s="99">
        <f t="shared" si="59"/>
        <v>57895.877241981158</v>
      </c>
      <c r="AI410" s="64">
        <v>37.9</v>
      </c>
      <c r="AJ410" s="100">
        <f>IF($AI410&gt;$G$20,IF('Silo Levels'!$L$18="Pumping",((PI()*((($C$19+$G$20)-$AI410)*($O$20/($O$19/2)))^2*((($O$20+$G$20)-$AI410))/3)*$AJ$29)+(((PI()*((($C$19+$G$20)-$AI410)*($O$20/($O$19/2)))^2*(((($C$19+$G$20)-$AI410)*($O$20/($O$19/2)))*$AZ$11))/3)*$AJ$29),(((PI()*((($C$19+$G$20)-$AI410)*($O$20/($O$19/2)))^2*((($O$20+$G$20)-$AI410)/3))*$AJ$29)-((PI()*((($C$19+$G$20)-$AI410)*($O$20/($O$19/2)))^2*(((($C$19+$G$20)-$AI410)*($O$20/($O$19/2)))*$AZ$11)/3)*$AJ$29))),IF('Silo Levels'!$L$18="Pumping",(($D$18*$AJ$29)+((PI()*(($C$21/2)^2)*($G$20-$AI410))*$AJ$29))+((($D$18+$H$18)/3)*$BF$11)+(((PI()*($C$21/2)^2*(($C$21/2)*$AZ$11))/3)*$AJ$29),(($D$18*$AJ$29)+((PI()*(($C$21/2)^2)*($G$20-$AI410))*$AJ$29))+((($D$18+$H$18)/3)*$BF$11)-(((PI()*($C$21/2)^2*(($C$21/2)*$AZ$11))/3)*$AJ$29)))</f>
        <v>54090.484220369042</v>
      </c>
    </row>
    <row r="411" spans="1:36" ht="15" thickBot="1" x14ac:dyDescent="0.35">
      <c r="A411" s="48">
        <v>38</v>
      </c>
      <c r="B411" s="103">
        <f t="shared" si="52"/>
        <v>0</v>
      </c>
      <c r="C411" s="69">
        <v>38</v>
      </c>
      <c r="D411" s="70">
        <f>IF($C411&gt;$G$6,IF('Silo Levels'!$L$10="Pumping",((PI()*((($C$5+$G$6)-$C411)*($O$6/($O$5/2)))^2*((($O$6+$G$6)-$C411))/3)*$D$29)+(((PI()*((($C$5+$G$6)-$C411)*($O$6/($O$5/2)))^2*(((($C$5+$G$6)-$C411)*($O$6/($O$5/2)))*$AZ$3))/3)*$D$29),(((PI()*((($C$5+$G$6)-$C411)*($O$6/($O$5/2)))^2*((($O$6+$G$6)-$C411)/3))*$D$29)-((PI()*((($C$5+$G$6)-$C411)*($O$6/($O$5/2)))^2*(((($C$5+$G$6)-$C411)*($O$6/($O$5/2)))*$AZ$3)/3)*$D$29))),IF('Silo Levels'!$L$10="Pumping",(($D$4*$D$29)+((PI()*(($C$7/2)^2)*(G$6-$C411))*$D$29))+((($D$4+$H$4)/3)*$BG$3)+(((PI()*($C$7/2)^2*(($C$7/2)*$AZ$3))/3)*$D$29),(($D$4*$D$29)+((PI()*(($C$7/2)^2)*($G$6-$C411))*$D$29))+((($D$4+$H$4)/3)*$BG$3)-(((PI()*($C$7/2)^2*(($C$7/2)*$AZ$3))/3)*$D$29)))</f>
        <v>0</v>
      </c>
      <c r="E411" s="73">
        <v>38</v>
      </c>
      <c r="F411" s="103">
        <f t="shared" si="53"/>
        <v>0</v>
      </c>
      <c r="G411" s="69">
        <v>38</v>
      </c>
      <c r="H411" s="70">
        <f>IF($G411&gt;$G$6,IF('Silo Levels'!$L$11="Pumping",((PI()*((($C$5+$G$6)-$G411)*($O$6/($O$5/2)))^2*((($O$6+$G$6)-$G411))/3)*$H$29)+(((PI()*((($C$5+$G$6)-$G411)*($O$6/($O$5/2)))^2*(((($C$5+$G$6)-$G411)*($O$6/($O$5/2)))*$AZ$4))/3)*$H$29),(((PI()*((($C$5+$G$6)-$G411)*($O$6/($O$5/2)))^2*((($O$6+$G$6)-$G411)/3))*$H$29)-((PI()*((($C$5+$G$6)-$G411)*($O$6/($O$5/2)))^2*(((($C$5+$G$6)-$G411)*($O$6/($O$5/2)))*$AZ$4)/3)*$H$29))),IF('Silo Levels'!$L$11="Pumping",(($D$4*$H$29)+((PI()*(($C$7/2)^2)*(G$6-$G411))*$H$29))+((($D$4+$H$4)/3)*$BG$4)+(((PI()*($C$7/2)^2*(($C$7/2)*$AZ$4))/3)*$H$29),(($D$4*$H$29)+((PI()*(($C$7/2)^2)*($G$6-$G411))*$H$29))+((($D$4+$H$4)/3)*$BG$4)-(((PI()*($C$7/2)^2*(($C$7/2)*$AZ$4))/3)*$H$29)))</f>
        <v>0</v>
      </c>
      <c r="I411" s="73">
        <v>38</v>
      </c>
      <c r="J411" s="101">
        <f t="shared" si="61"/>
        <v>93420.152920301014</v>
      </c>
      <c r="K411" s="66">
        <v>38</v>
      </c>
      <c r="L411" s="102">
        <f>IF($K411&gt;$G$13,IF('Silo Levels'!$L$12="Pumping",((PI()*((($C$12+$G$13)-$K411)*($O$13/($O$12/2)))^2*((($O$13+$G$13)-$K411))/3)*$L$29)+(((PI()*((($C$12+$G$13)-$K411)*($O$13/($O$12/2)))^2*(((($C$12+$G$13)-$K411)*($O$13/($O$12/2)))*$AZ$5))/3)*$L$29),(((PI()*((($C$12+$G$13)-$K411)*($O$13/($O$12/2)))^2*((($O$13+$G$13)-$K411)/3))*$L$29)-((PI()*((($C$12+$G$13)-$K411)*($O$13/($O$12/2)))^2*(((($C$12+$G$13)-$K411)*($O$13/($O$12/2)))*$AZ$5)/3)*$L$29))),IF('Silo Levels'!$L$12="Pumping",(($D$11*$L$29)+((PI()*(($C$14/2)^2)*($G$13-$K411))*$L$29))+((($D$11+$H$11)/3)*$BG$5)+(((PI()*($C$14/2)^2*(($C$14/2)*$AZ$5))/3)*$L$29),(($D$11*$L$29)+((PI()*(($C$14/2)^2)*($G$13-$K411))*$L$29))+((($D$11+$H$11)/3)*$BG$5)-(((PI()*($C$14/2)^2*(($C$14/2)*$AZ$5))/3)*$L$29)))</f>
        <v>79222.146240701564</v>
      </c>
      <c r="M411" s="73">
        <v>38</v>
      </c>
      <c r="N411" s="104">
        <f>IF($O411&gt;$G$20,(PI()*((($C$19+$G$20)-$O411)*($O$20/($O$19/2)))^2*((($O$20+$G$20)-$O411)/3))*$P$29,($D$18*$P$29)+((PI()*(($C$21/2)^2)*($G$20-$O411))*$P$29)+((($D$18+$H$18)/3)*$BG$6))</f>
        <v>60681.902847737758</v>
      </c>
      <c r="O411" s="71">
        <v>38</v>
      </c>
      <c r="P411" s="105">
        <f>IF($O411&gt;$G$20,IF('Silo Levels'!$L$13="Pumping",((PI()*((($C$19+$G$20)-$O411)*($O$20/($O$19/2)))^2*((($O$20+$G$20)-$O411))/3)*$P$29)+(((PI()*((($C$19+$G$20)-$O411)*($O$20/($O$19/2)))^2*(((($C$19+$G$20)-$O411)*($O$20/($O$19/2)))*$AZ$6))/3)*$P$29),(((PI()*((($C$19+$G$20)-$O411)*($O$20/($O$19/2)))^2*((($O$20+$G$20)-$O411)/3))*$P$29)-((PI()*((($C$19+$G$20)-$O411)*($O$20/($O$19/2)))^2*(((($C$19+$G$20)-$O411)*($O$20/($O$19/2)))*$AZ$6)/3)*$P$29))),IF('Silo Levels'!$L$13="Pumping",(($D$18*$P$29)+((PI()*(($C$21/2)^2)*($G$20-$O411))*$P$29))+((($D$18+$H$18)/3)*$BG$6)+(((PI()*($C$21/2)^2*(($C$21/2)*$AZ$6))/3)*$P$29),(($D$18*$P$29)+((PI()*(($C$21/2)^2)*($G$20-$O411))*$P$29))+((($D$18+$H$18)/3)*$BG$6)-(((PI()*($C$21/2)^2*(($C$21/2)*$AZ$6))/3)*$P$29)))</f>
        <v>56596.701515712986</v>
      </c>
      <c r="Q411" s="73">
        <v>38</v>
      </c>
      <c r="R411" s="104">
        <f>IF($S411&gt;$G$20,(PI()*((($C$19+$G$20)-$S411)*($O$20/($O$19/2)))^2*((($O$20+$G$20)-$S411)/3))*$T$29,($D$18*$T$29)+((PI()*(($C$21/2)^2)*($G$20-$S411))*$T$29)+((($D$18+$H$18)/3)*$BG$7))</f>
        <v>59031.022586702034</v>
      </c>
      <c r="S411" s="71">
        <v>38</v>
      </c>
      <c r="T411" s="105">
        <f>IF($S411&gt;$G$20,IF('Silo Levels'!$L$14="Pumping",((PI()*((($C$19+$G$20)-$S411)*($O$20/($O$19/2)))^2*((($O$20+$G$20)-$S411))/3)*$T$29)+(((PI()*((($C$19+$G$20)-$S411)*($O$20/($O$19/2)))^2*(((($C$19+$G$20)-$S411)*($O$20/($O$19/2)))*$AZ$7))/3)*$T$29),(((PI()*((($C$19+$G$20)-$S411)*($O$20/($O$19/2)))^2*((($O$20+$G$20)-$S411)/3))*$T$29)-((PI()*((($C$19+$G$20)-$S411)*($O$20/($O$19/2)))^2*(((($C$19+$G$20)-$S411)*($O$20/($O$19/2)))*$AZ$7)/3)*$T$29))),IF('Silo Levels'!$L$14="Pumping",(($D$18*$T$29)+((PI()*(($C$21/2)^2)*($G$20-$S411))*$T$29))+((($D$18+$H$18)/3)*$BG$7)+(((PI()*($C$21/2)^2*(($C$21/2)*$AZ$7))/3)*$T$29),(($D$18*$T$29)+((PI()*(($C$21/2)^2)*($G$20-$S411))*$T$29))+((($D$18+$H$18)/3)*$BG$7)-(((PI()*($C$21/2)^2*(($C$21/2)*$AZ$7))/3)*$T$29)))</f>
        <v>55056.961115573176</v>
      </c>
      <c r="U411" s="73">
        <v>38</v>
      </c>
      <c r="V411" s="104">
        <f>IF($W411&gt;$G$20,(PI()*((($C$19+$G$20)-$W411)*($O$20/($O$19/2)))^2*((($O$20+$G$20)-$W411)/3))*$X$29,($D$18*$X$29)+((PI()*(($C$21/2)^2)*($G$20-$W411))*$X$29)+((($D$18+$H$18)/3)*$BG$8))</f>
        <v>57506.493685020527</v>
      </c>
      <c r="W411" s="71">
        <v>38</v>
      </c>
      <c r="X411" s="105">
        <f>IF($W411&gt;$G$20,IF('Silo Levels'!$L$15="Pumping",((PI()*((($C$19+$G$20)-$W411)*($O$20/($O$19/2)))^2*((($O$20+$G$20)-$W411))/3)*$X$29)+(((PI()*((($C$19+$G$20)-$W411)*($O$20/($O$19/2)))^2*(((($C$19+$G$20)-$W411)*($O$20/($O$19/2)))*$AZ$8))/3)*$X$29),(((PI()*((($C$19+$G$20)-$W411)*($O$20/($O$19/2)))^2*((($O$20+$G$20)-$W411)/3))*$X$29)-((PI()*((($C$19+$G$20)-$W411)*($O$20/($O$19/2)))^2*(((($C$19+$G$20)-$W411)*($O$20/($O$19/2)))*$AZ$8)/3)*$X$29))),IF('Silo Levels'!$L$15="Pumping",(($D$18*$X$29)+((PI()*(($C$21/2)^2)*($G$20-$W411))*$X$29))+((($D$18+$H$18)/3)*$BG$8)+(((PI()*($C$21/2)^2*(($C$21/2)*$AZ$8))/3)*$X$29),(($D$18*$X$29)+((PI()*(($C$21/2)^2)*($G$20-$W411))*$X$29))+((($D$18+$H$18)/3)*$BG$8)-(((PI()*($C$21/2)^2*(($C$21/2)*$AZ$8))/3)*$X$29)))</f>
        <v>53635.065902151029</v>
      </c>
      <c r="Y411" s="73">
        <v>38</v>
      </c>
      <c r="Z411" s="104">
        <f>IF($AA411&gt;$G$20,(PI()*((($C$19+$G$20)-$AA411)*($O$20/($O$19/2)))^2*((($O$20+$G$20)-$AA411)/3))*$AB$29,($D$18*$AB$29)+((PI()*(($C$21/2)^2)*($G$20-$AA411))*$AB$29)+((($D$18+$H$18)/3)*$BG$9))</f>
        <v>56597.096401247567</v>
      </c>
      <c r="AA411" s="71">
        <v>38</v>
      </c>
      <c r="AB411" s="105">
        <f>IF($AA411&gt;$G$20,IF('Silo Levels'!$L$16="Pumping",((PI()*((($C$19+$G$20)-$AA411)*($O$20/($O$19/2)))^2*((($O$20+$G$20)-$AA411))/3)*$AB$29)+(((PI()*((($C$19+$G$20)-$AA411)*($O$20/($O$19/2)))^2*(((($C$19+$G$20)-$AA411)*($O$20/($O$19/2)))*$AZ$9))/3)*$AB$29),(((PI()*((($C$19+$G$20)-$AA411)*($O$20/($O$19/2)))^2*((($O$20+$G$20)-$AA411)/3))*$AB$29)-((PI()*((($C$19+$G$20)-$AA411)*($O$20/($O$19/2)))^2*(((($C$19+$G$20)-$AA411)*($O$20/($O$19/2)))*$AZ$9)/3)*$AB$29))),IF('Silo Levels'!$L$16="Pumping",(($D$18*$AB$29)+((PI()*(($C$21/2)^2)*($G$20-$AA411))*$AB$29))+((($D$18+$H$18)/3)*$BG$9)+(((PI()*($C$21/2)^2*(($C$21/2)*$AZ$9))/3)*$AB$29),(($D$18*$AB$29)+((PI()*(($C$21/2)^2)*($G$20-$AA411))*$AB$29))+((($D$18+$H$18)/3)*$BG$9)-(((PI()*($C$21/2)^2*(($C$21/2)*$AZ$9))/3)*$AB$29)))</f>
        <v>52786.890676696356</v>
      </c>
      <c r="AC411" s="73">
        <v>38</v>
      </c>
      <c r="AD411" s="104">
        <f>IF($AE411&gt;$G$20,(PI()*((($C$19+$G$20)-$AE411)*($O$20/($O$19/2)))^2*((($O$20+$G$20)-$AE411)/3))*$AF$29,($D$18*$AF$29)+((PI()*(($C$21/2)^2)*($G$20-$AE411))*$AF$29)+((($D$18+$H$18)/3)*$BG$10))</f>
        <v>56269.247874081157</v>
      </c>
      <c r="AE411" s="71">
        <v>38</v>
      </c>
      <c r="AF411" s="105">
        <f>IF($AE411&gt;$G$20,IF('Silo Levels'!$L$17="Pumping",((PI()*((($C$19+$G$20)-$AE411)*($O$20/($O$19/2)))^2*((($O$20+$G$20)-$AE411))/3)*$AF$29)+(((PI()*((($C$19+$G$20)-$AE411)*($O$20/($O$19/2)))^2*(((($C$19+$G$20)-$AE411)*($O$20/($O$19/2)))*$AZ$10))/3)*$AF$29),(((PI()*((($C$19+$G$20)-$AE411)*($O$20/($O$19/2)))^2*((($O$20+$G$20)-$AE411)/3))*$AF$29)-((PI()*((($C$19+$G$20)-$AE411)*($O$20/($O$19/2)))^2*(((($C$19+$G$20)-$AE411)*($O$20/($O$19/2)))*$AZ$10)/3)*$AF$29))),IF('Silo Levels'!$L$17="Pumping",(($D$18*$AF$29)+((PI()*(($C$21/2)^2)*($G$20-$AE411))*$AF$29))+((($D$18+$H$18)/3)*$BG$10)+(((PI()*($C$21/2)^2*(($C$21/2)*$AZ$10))/3)*$AF$29),(($D$18*$AF$29)+((PI()*(($C$21/2)^2)*($G$20-$AE411))*$AF$29))+((($D$18+$H$18)/3)*$BG$10)-(((PI()*($C$21/2)^2*(($C$21/2)*$AZ$10))/3)*$AF$29)))</f>
        <v>52481.113429055295</v>
      </c>
      <c r="AG411" s="73">
        <v>38</v>
      </c>
      <c r="AH411" s="104">
        <f>IF($AI411&gt;$G$20,(PI()*((($C$19+$G$20)-$AI411)*($O$20/($O$19/2)))^2*((($O$20+$G$20)-$AI411)/3))*$AJ$29,($D$18*$AJ$29)+((PI()*(($C$21/2)^2)*($G$20-$AI411))*$AJ$29)+((($D$18+$H$18)/3)*$BG$11))</f>
        <v>56525.608132139278</v>
      </c>
      <c r="AI411" s="71">
        <v>38</v>
      </c>
      <c r="AJ411" s="105">
        <f>IF($AI411&gt;$G$20,IF('Silo Levels'!$L$18="Pumping",((PI()*((($C$19+$G$20)-$AI411)*($O$20/($O$19/2)))^2*((($O$20+$G$20)-$AI411))/3)*$AJ$29)+(((PI()*((($C$19+$G$20)-$AI411)*($O$20/($O$19/2)))^2*(((($C$19+$G$20)-$AI411)*($O$20/($O$19/2)))*$AZ$11))/3)*$AJ$29),(((PI()*((($C$19+$G$20)-$AI411)*($O$20/($O$19/2)))^2*((($O$20+$G$20)-$AI411)/3))*$AJ$29)-((PI()*((($C$19+$G$20)-$AI411)*($O$20/($O$19/2)))^2*(((($C$19+$G$20)-$AI411)*($O$20/($O$19/2)))*$AZ$11)/3)*$AJ$29))),IF('Silo Levels'!$L$18="Pumping",(($D$18*$AJ$29)+((PI()*(($C$21/2)^2)*($G$20-$AI411))*$AJ$29))+((($D$18+$H$18)/3)*$BG$11)+(((PI()*($C$21/2)^2*(($C$21/2)*$AZ$11))/3)*$AJ$29),(($D$18*$AJ$29)+((PI()*(($C$21/2)^2)*($G$20-$AI411))*$AJ$29))+((($D$18+$H$18)/3)*$BG$11)-(((PI()*($C$21/2)^2*(($C$21/2)*$AZ$11))/3)*$AJ$29)))</f>
        <v>52720.215110527162</v>
      </c>
    </row>
    <row r="412" spans="1:36" x14ac:dyDescent="0.3">
      <c r="B412" s="73"/>
      <c r="C412" s="72"/>
      <c r="D412" s="73"/>
      <c r="E412" s="73"/>
      <c r="F412" s="73"/>
      <c r="G412" s="73"/>
      <c r="H412" s="73"/>
      <c r="I412" s="73">
        <v>38.1</v>
      </c>
      <c r="J412" s="101">
        <f t="shared" si="61"/>
        <v>92501.188086669965</v>
      </c>
      <c r="K412" s="66">
        <v>38.1</v>
      </c>
      <c r="L412" s="102">
        <f>IF($K412&gt;$G$13,IF('Silo Levels'!$L$12="Pumping",((PI()*((($C$12+$G$13)-$K412)*($O$13/($O$12/2)))^2*((($O$13+$G$13)-$K412))/3)*$L$29)+(((PI()*((($C$12+$G$13)-$K412)*($O$13/($O$12/2)))^2*(((($C$12+$G$13)-$K412)*($O$13/($O$12/2)))*$AZ$5))/3)*$L$29),(((PI()*((($C$12+$G$13)-$K412)*($O$13/($O$12/2)))^2*((($O$13+$G$13)-$K412)/3))*$L$29)-((PI()*((($C$12+$G$13)-$K412)*($O$13/($O$12/2)))^2*(((($C$12+$G$13)-$K412)*($O$13/($O$12/2)))*$AZ$5)/3)*$L$29))),IF('Silo Levels'!$L$12="Pumping",(($D$11*$L$29)+((PI()*(($C$14/2)^2)*($G$13-$K412))*$L$29))+((($D$11+$H$11)/3)*$BG$5)+(((PI()*($C$14/2)^2*(($C$14/2)*$AZ$5))/3)*$L$29),(($D$11*$L$29)+((PI()*(($C$14/2)^2)*($G$13-$K412))*$L$29))+((($D$11+$H$11)/3)*$BG$5)-(((PI()*($C$14/2)^2*(($C$14/2)*$AZ$5))/3)*$L$29)))</f>
        <v>78303.181407070515</v>
      </c>
      <c r="M412" s="73">
        <v>38.1</v>
      </c>
      <c r="N412" s="101">
        <f t="shared" ref="N412:N475" si="62">IF($O412&gt;$G$20,(PI()*((($C$19+$G$20)-$O412)*($O$20/($O$19/2)))^2*((($O$20+$G$20)-$O412)/3))*$P$29,($D$18*$P$29)+((PI()*(($C$21/2)^2)*($G$20-$O412))*$P$29)+((($D$18+$H$18)/3)*$BG$6))</f>
        <v>60271.959299437003</v>
      </c>
      <c r="O412" s="66">
        <v>38.1</v>
      </c>
      <c r="P412" s="102">
        <f>IF($O412&gt;$G$20,IF('Silo Levels'!$L$13="Pumping",((PI()*((($C$19+$G$20)-$O412)*($O$20/($O$19/2)))^2*((($O$20+$G$20)-$O412))/3)*$P$29)+(((PI()*((($C$19+$G$20)-$O412)*($O$20/($O$19/2)))^2*(((($C$19+$G$20)-$O412)*($O$20/($O$19/2)))*$AZ$6))/3)*$P$29),(((PI()*((($C$19+$G$20)-$O412)*($O$20/($O$19/2)))^2*((($O$20+$G$20)-$O412)/3))*$P$29)-((PI()*((($C$19+$G$20)-$O412)*($O$20/($O$19/2)))^2*(((($C$19+$G$20)-$O412)*($O$20/($O$19/2)))*$AZ$6)/3)*$P$29))),IF('Silo Levels'!$L$13="Pumping",(($D$18*$P$29)+((PI()*(($C$21/2)^2)*($G$20-$O412))*$P$29))+((($D$18+$H$18)/3)*$BG$6)+(((PI()*($C$21/2)^2*(($C$21/2)*$AZ$6))/3)*$P$29),(($D$18*$P$29)+((PI()*(($C$21/2)^2)*($G$20-$O412))*$P$29))+((($D$18+$H$18)/3)*$BG$6)-(((PI()*($C$21/2)^2*(($C$21/2)*$AZ$6))/3)*$P$29)))</f>
        <v>56186.757967412232</v>
      </c>
      <c r="Q412" s="73">
        <v>38.1</v>
      </c>
      <c r="R412" s="101">
        <f>IF($S412&gt;$G$20,(PI()*((($C$19+$G$20)-$S412)*($O$20/($O$19/2)))^2*((($O$20+$G$20)-$S412)/3))*$T$29,($D$18*$T$29)+((PI()*(($C$21/2)^2)*($G$20-$S412))*$T$29)+((($D$18+$H$18)/3)*$BG$7))</f>
        <v>58632.231749181083</v>
      </c>
      <c r="S412" s="66">
        <v>38.1</v>
      </c>
      <c r="T412" s="102">
        <f>IF($S412&gt;$G$20,IF('Silo Levels'!$L$14="Pumping",((PI()*((($C$19+$G$20)-$S412)*($O$20/($O$19/2)))^2*((($O$20+$G$20)-$S412))/3)*$T$29)+(((PI()*((($C$19+$G$20)-$S412)*($O$20/($O$19/2)))^2*(((($C$19+$G$20)-$S412)*($O$20/($O$19/2)))*$AZ$7))/3)*$T$29),(((PI()*((($C$19+$G$20)-$S412)*($O$20/($O$19/2)))^2*((($O$20+$G$20)-$S412)/3))*$T$29)-((PI()*((($C$19+$G$20)-$S412)*($O$20/($O$19/2)))^2*(((($C$19+$G$20)-$S412)*($O$20/($O$19/2)))*$AZ$7)/3)*$T$29))),IF('Silo Levels'!$L$14="Pumping",(($D$18*$T$29)+((PI()*(($C$21/2)^2)*($G$20-$S412))*$T$29))+((($D$18+$H$18)/3)*$BG$7)+(((PI()*($C$21/2)^2*(($C$21/2)*$AZ$7))/3)*$T$29),(($D$18*$T$29)+((PI()*(($C$21/2)^2)*($G$20-$S412))*$T$29))+((($D$18+$H$18)/3)*$BG$7)-(((PI()*($C$21/2)^2*(($C$21/2)*$AZ$7))/3)*$T$29)))</f>
        <v>54658.170278052225</v>
      </c>
      <c r="U412" s="73">
        <v>38.1</v>
      </c>
      <c r="V412" s="101">
        <f>IF($W412&gt;$G$20,(PI()*((($C$19+$G$20)-$W412)*($O$20/($O$19/2)))^2*((($O$20+$G$20)-$W412)/3))*$X$29,($D$18*$X$29)+((PI()*(($C$21/2)^2)*($G$20-$W412))*$X$29)+((($D$18+$H$18)/3)*$BG$8))</f>
        <v>57118.0019771925</v>
      </c>
      <c r="W412" s="66">
        <v>38.1</v>
      </c>
      <c r="X412" s="102">
        <f>IF($W412&gt;$G$20,IF('Silo Levels'!$L$15="Pumping",((PI()*((($C$19+$G$20)-$W412)*($O$20/($O$19/2)))^2*((($O$20+$G$20)-$W412))/3)*$X$29)+(((PI()*((($C$19+$G$20)-$W412)*($O$20/($O$19/2)))^2*(((($C$19+$G$20)-$W412)*($O$20/($O$19/2)))*$AZ$8))/3)*$X$29),(((PI()*((($C$19+$G$20)-$W412)*($O$20/($O$19/2)))^2*((($O$20+$G$20)-$W412)/3))*$X$29)-((PI()*((($C$19+$G$20)-$W412)*($O$20/($O$19/2)))^2*(((($C$19+$G$20)-$W412)*($O$20/($O$19/2)))*$AZ$8)/3)*$X$29))),IF('Silo Levels'!$L$15="Pumping",(($D$18*$X$29)+((PI()*(($C$21/2)^2)*($G$20-$W412))*$X$29))+((($D$18+$H$18)/3)*$BG$8)+(((PI()*($C$21/2)^2*(($C$21/2)*$AZ$8))/3)*$X$29),(($D$18*$X$29)+((PI()*(($C$21/2)^2)*($G$20-$W412))*$X$29))+((($D$18+$H$18)/3)*$BG$8)-(((PI()*($C$21/2)^2*(($C$21/2)*$AZ$8))/3)*$X$29)))</f>
        <v>53246.574194323002</v>
      </c>
      <c r="Y412" s="73">
        <v>38.1</v>
      </c>
      <c r="Z412" s="101">
        <f t="shared" ref="Z412:Z475" si="63">IF($AA412&gt;$G$20,(PI()*((($C$19+$G$20)-$AA412)*($O$20/($O$19/2)))^2*((($O$20+$G$20)-$AA412)/3))*$AB$29,($D$18*$AB$29)+((PI()*(($C$21/2)^2)*($G$20-$AA412))*$AB$29)+((($D$18+$H$18)/3)*$BG$9))</f>
        <v>56214.748230979007</v>
      </c>
      <c r="AA412" s="66">
        <v>38.1</v>
      </c>
      <c r="AB412" s="102">
        <f>IF($AA412&gt;$G$20,IF('Silo Levels'!$L$16="Pumping",((PI()*((($C$19+$G$20)-$AA412)*($O$20/($O$19/2)))^2*((($O$20+$G$20)-$AA412))/3)*$AB$29)+(((PI()*((($C$19+$G$20)-$AA412)*($O$20/($O$19/2)))^2*(((($C$19+$G$20)-$AA412)*($O$20/($O$19/2)))*$AZ$9))/3)*$AB$29),(((PI()*((($C$19+$G$20)-$AA412)*($O$20/($O$19/2)))^2*((($O$20+$G$20)-$AA412)/3))*$AB$29)-((PI()*((($C$19+$G$20)-$AA412)*($O$20/($O$19/2)))^2*(((($C$19+$G$20)-$AA412)*($O$20/($O$19/2)))*$AZ$9)/3)*$AB$29))),IF('Silo Levels'!$L$16="Pumping",(($D$18*$AB$29)+((PI()*(($C$21/2)^2)*($G$20-$AA412))*$AB$29))+((($D$18+$H$18)/3)*$BG$9)+(((PI()*($C$21/2)^2*(($C$21/2)*$AZ$9))/3)*$AB$29),(($D$18*$AB$29)+((PI()*(($C$21/2)^2)*($G$20-$AA412))*$AB$29))+((($D$18+$H$18)/3)*$BG$9)-(((PI()*($C$21/2)^2*(($C$21/2)*$AZ$9))/3)*$AB$29)))</f>
        <v>52404.542506427795</v>
      </c>
      <c r="AC412" s="73">
        <v>38.1</v>
      </c>
      <c r="AD412" s="101">
        <f>IF($AE412&gt;$G$20,(PI()*((($C$19+$G$20)-$AE412)*($O$20/($O$19/2)))^2*((($O$20+$G$20)-$AE412)/3))*$AF$29,($D$18*$AF$29)+((PI()*(($C$21/2)^2)*($G$20-$AE412))*$AF$29)+((($D$18+$H$18)/3)*$BG$10))</f>
        <v>55889.114522106429</v>
      </c>
      <c r="AE412" s="66">
        <v>38.1</v>
      </c>
      <c r="AF412" s="102">
        <f>IF($AE412&gt;$G$20,IF('Silo Levels'!$L$17="Pumping",((PI()*((($C$19+$G$20)-$AE412)*($O$20/($O$19/2)))^2*((($O$20+$G$20)-$AE412))/3)*$AF$29)+(((PI()*((($C$19+$G$20)-$AE412)*($O$20/($O$19/2)))^2*(((($C$19+$G$20)-$AE412)*($O$20/($O$19/2)))*$AZ$10))/3)*$AF$29),(((PI()*((($C$19+$G$20)-$AE412)*($O$20/($O$19/2)))^2*((($O$20+$G$20)-$AE412)/3))*$AF$29)-((PI()*((($C$19+$G$20)-$AE412)*($O$20/($O$19/2)))^2*(((($C$19+$G$20)-$AE412)*($O$20/($O$19/2)))*$AZ$10)/3)*$AF$29))),IF('Silo Levels'!$L$17="Pumping",(($D$18*$AF$29)+((PI()*(($C$21/2)^2)*($G$20-$AE412))*$AF$29))+((($D$18+$H$18)/3)*$BG$10)+(((PI()*($C$21/2)^2*(($C$21/2)*$AZ$10))/3)*$AF$29),(($D$18*$AF$29)+((PI()*(($C$21/2)^2)*($G$20-$AE412))*$AF$29))+((($D$18+$H$18)/3)*$BG$10)-(((PI()*($C$21/2)^2*(($C$21/2)*$AZ$10))/3)*$AF$29)))</f>
        <v>52100.980077080567</v>
      </c>
      <c r="AG412" s="73">
        <v>38.1</v>
      </c>
      <c r="AH412" s="101">
        <f t="shared" ref="AH412:AH475" si="64">IF($AI412&gt;$G$20,(PI()*((($C$19+$G$20)-$AI412)*($O$20/($O$19/2)))^2*((($O$20+$G$20)-$AI412)/3))*$AJ$29,($D$18*$AJ$29)+((PI()*(($C$21/2)^2)*($G$20-$AI412))*$AJ$29)+((($D$18+$H$18)/3)*$BG$11))</f>
        <v>56143.742909064604</v>
      </c>
      <c r="AI412" s="66">
        <v>38.1</v>
      </c>
      <c r="AJ412" s="102">
        <f>IF($AI412&gt;$G$20,IF('Silo Levels'!$L$18="Pumping",((PI()*((($C$19+$G$20)-$AI412)*($O$20/($O$19/2)))^2*((($O$20+$G$20)-$AI412))/3)*$AJ$29)+(((PI()*((($C$19+$G$20)-$AI412)*($O$20/($O$19/2)))^2*(((($C$19+$G$20)-$AI412)*($O$20/($O$19/2)))*$AZ$11))/3)*$AJ$29),(((PI()*((($C$19+$G$20)-$AI412)*($O$20/($O$19/2)))^2*((($O$20+$G$20)-$AI412)/3))*$AJ$29)-((PI()*((($C$19+$G$20)-$AI412)*($O$20/($O$19/2)))^2*(((($C$19+$G$20)-$AI412)*($O$20/($O$19/2)))*$AZ$11)/3)*$AJ$29))),IF('Silo Levels'!$L$18="Pumping",(($D$18*$AJ$29)+((PI()*(($C$21/2)^2)*($G$20-$AI412))*$AJ$29))+((($D$18+$H$18)/3)*$BG$11)+(((PI()*($C$21/2)^2*(($C$21/2)*$AZ$11))/3)*$AJ$29),(($D$18*$AJ$29)+((PI()*(($C$21/2)^2)*($G$20-$AI412))*$AJ$29))+((($D$18+$H$18)/3)*$BG$11)-(((PI()*($C$21/2)^2*(($C$21/2)*$AZ$11))/3)*$AJ$29)))</f>
        <v>52338.349887452488</v>
      </c>
    </row>
    <row r="413" spans="1:36" x14ac:dyDescent="0.3">
      <c r="B413" s="73"/>
      <c r="C413" s="72"/>
      <c r="D413" s="73"/>
      <c r="E413" s="73"/>
      <c r="F413" s="73"/>
      <c r="G413" s="73"/>
      <c r="H413" s="73"/>
      <c r="I413" s="73">
        <v>38.200000000000003</v>
      </c>
      <c r="J413" s="101">
        <f t="shared" si="61"/>
        <v>91582.223253038916</v>
      </c>
      <c r="K413" s="66">
        <v>38.200000000000003</v>
      </c>
      <c r="L413" s="102">
        <f>IF($K413&gt;$G$13,IF('Silo Levels'!$L$12="Pumping",((PI()*((($C$12+$G$13)-$K413)*($O$13/($O$12/2)))^2*((($O$13+$G$13)-$K413))/3)*$L$29)+(((PI()*((($C$12+$G$13)-$K413)*($O$13/($O$12/2)))^2*(((($C$12+$G$13)-$K413)*($O$13/($O$12/2)))*$AZ$5))/3)*$L$29),(((PI()*((($C$12+$G$13)-$K413)*($O$13/($O$12/2)))^2*((($O$13+$G$13)-$K413)/3))*$L$29)-((PI()*((($C$12+$G$13)-$K413)*($O$13/($O$12/2)))^2*(((($C$12+$G$13)-$K413)*($O$13/($O$12/2)))*$AZ$5)/3)*$L$29))),IF('Silo Levels'!$L$12="Pumping",(($D$11*$L$29)+((PI()*(($C$14/2)^2)*($G$13-$K413))*$L$29))+((($D$11+$H$11)/3)*$BG$5)+(((PI()*($C$14/2)^2*(($C$14/2)*$AZ$5))/3)*$L$29),(($D$11*$L$29)+((PI()*(($C$14/2)^2)*($G$13-$K413))*$L$29))+((($D$11+$H$11)/3)*$BG$5)-(((PI()*($C$14/2)^2*(($C$14/2)*$AZ$5))/3)*$L$29)))</f>
        <v>77384.216573439466</v>
      </c>
      <c r="M413" s="73">
        <v>38.200000000000003</v>
      </c>
      <c r="N413" s="101">
        <f t="shared" si="62"/>
        <v>59862.015751136249</v>
      </c>
      <c r="O413" s="66">
        <v>38.200000000000003</v>
      </c>
      <c r="P413" s="102">
        <f>IF($O413&gt;$G$20,IF('Silo Levels'!$L$13="Pumping",((PI()*((($C$19+$G$20)-$O413)*($O$20/($O$19/2)))^2*((($O$20+$G$20)-$O413))/3)*$P$29)+(((PI()*((($C$19+$G$20)-$O413)*($O$20/($O$19/2)))^2*(((($C$19+$G$20)-$O413)*($O$20/($O$19/2)))*$AZ$6))/3)*$P$29),(((PI()*((($C$19+$G$20)-$O413)*($O$20/($O$19/2)))^2*((($O$20+$G$20)-$O413)/3))*$P$29)-((PI()*((($C$19+$G$20)-$O413)*($O$20/($O$19/2)))^2*(((($C$19+$G$20)-$O413)*($O$20/($O$19/2)))*$AZ$6)/3)*$P$29))),IF('Silo Levels'!$L$13="Pumping",(($D$18*$P$29)+((PI()*(($C$21/2)^2)*($G$20-$O413))*$P$29))+((($D$18+$H$18)/3)*$BG$6)+(((PI()*($C$21/2)^2*(($C$21/2)*$AZ$6))/3)*$P$29),(($D$18*$P$29)+((PI()*(($C$21/2)^2)*($G$20-$O413))*$P$29))+((($D$18+$H$18)/3)*$BG$6)-(((PI()*($C$21/2)^2*(($C$21/2)*$AZ$6))/3)*$P$29)))</f>
        <v>55776.814419111477</v>
      </c>
      <c r="Q413" s="73">
        <v>38.200000000000003</v>
      </c>
      <c r="R413" s="101">
        <f t="shared" ref="R413:R476" si="65">IF($S413&gt;$G$20,(PI()*((($C$19+$G$20)-$S413)*($O$20/($O$19/2)))^2*((($O$20+$G$20)-$S413)/3))*$T$29,($D$18*$T$29)+((PI()*(($C$21/2)^2)*($G$20-$S413))*$T$29)+((($D$18+$H$18)/3)*$BG$7))</f>
        <v>58233.440911660124</v>
      </c>
      <c r="S413" s="66">
        <v>38.200000000000003</v>
      </c>
      <c r="T413" s="102">
        <f>IF($S413&gt;$G$20,IF('Silo Levels'!$L$14="Pumping",((PI()*((($C$19+$G$20)-$S413)*($O$20/($O$19/2)))^2*((($O$20+$G$20)-$S413))/3)*$T$29)+(((PI()*((($C$19+$G$20)-$S413)*($O$20/($O$19/2)))^2*(((($C$19+$G$20)-$S413)*($O$20/($O$19/2)))*$AZ$7))/3)*$T$29),(((PI()*((($C$19+$G$20)-$S413)*($O$20/($O$19/2)))^2*((($O$20+$G$20)-$S413)/3))*$T$29)-((PI()*((($C$19+$G$20)-$S413)*($O$20/($O$19/2)))^2*(((($C$19+$G$20)-$S413)*($O$20/($O$19/2)))*$AZ$7)/3)*$T$29))),IF('Silo Levels'!$L$14="Pumping",(($D$18*$T$29)+((PI()*(($C$21/2)^2)*($G$20-$S413))*$T$29))+((($D$18+$H$18)/3)*$BG$7)+(((PI()*($C$21/2)^2*(($C$21/2)*$AZ$7))/3)*$T$29),(($D$18*$T$29)+((PI()*(($C$21/2)^2)*($G$20-$S413))*$T$29))+((($D$18+$H$18)/3)*$BG$7)-(((PI()*($C$21/2)^2*(($C$21/2)*$AZ$7))/3)*$T$29)))</f>
        <v>54259.379440531266</v>
      </c>
      <c r="U413" s="73">
        <v>38.200000000000003</v>
      </c>
      <c r="V413" s="101">
        <f t="shared" ref="V413:V476" si="66">IF($W413&gt;$G$20,(PI()*((($C$19+$G$20)-$W413)*($O$20/($O$19/2)))^2*((($O$20+$G$20)-$W413)/3))*$X$29,($D$18*$X$29)+((PI()*(($C$21/2)^2)*($G$20-$W413))*$X$29)+((($D$18+$H$18)/3)*$BG$8))</f>
        <v>56729.510269364466</v>
      </c>
      <c r="W413" s="66">
        <v>38.200000000000003</v>
      </c>
      <c r="X413" s="102">
        <f>IF($W413&gt;$G$20,IF('Silo Levels'!$L$15="Pumping",((PI()*((($C$19+$G$20)-$W413)*($O$20/($O$19/2)))^2*((($O$20+$G$20)-$W413))/3)*$X$29)+(((PI()*((($C$19+$G$20)-$W413)*($O$20/($O$19/2)))^2*(((($C$19+$G$20)-$W413)*($O$20/($O$19/2)))*$AZ$8))/3)*$X$29),(((PI()*((($C$19+$G$20)-$W413)*($O$20/($O$19/2)))^2*((($O$20+$G$20)-$W413)/3))*$X$29)-((PI()*((($C$19+$G$20)-$W413)*($O$20/($O$19/2)))^2*(((($C$19+$G$20)-$W413)*($O$20/($O$19/2)))*$AZ$8)/3)*$X$29))),IF('Silo Levels'!$L$15="Pumping",(($D$18*$X$29)+((PI()*(($C$21/2)^2)*($G$20-$W413))*$X$29))+((($D$18+$H$18)/3)*$BG$8)+(((PI()*($C$21/2)^2*(($C$21/2)*$AZ$8))/3)*$X$29),(($D$18*$X$29)+((PI()*(($C$21/2)^2)*($G$20-$W413))*$X$29))+((($D$18+$H$18)/3)*$BG$8)-(((PI()*($C$21/2)^2*(($C$21/2)*$AZ$8))/3)*$X$29)))</f>
        <v>52858.082486494968</v>
      </c>
      <c r="Y413" s="73">
        <v>38.200000000000003</v>
      </c>
      <c r="Z413" s="101">
        <f t="shared" si="63"/>
        <v>55832.400060710446</v>
      </c>
      <c r="AA413" s="66">
        <v>38.200000000000003</v>
      </c>
      <c r="AB413" s="102">
        <f>IF($AA413&gt;$G$20,IF('Silo Levels'!$L$16="Pumping",((PI()*((($C$19+$G$20)-$AA413)*($O$20/($O$19/2)))^2*((($O$20+$G$20)-$AA413))/3)*$AB$29)+(((PI()*((($C$19+$G$20)-$AA413)*($O$20/($O$19/2)))^2*(((($C$19+$G$20)-$AA413)*($O$20/($O$19/2)))*$AZ$9))/3)*$AB$29),(((PI()*((($C$19+$G$20)-$AA413)*($O$20/($O$19/2)))^2*((($O$20+$G$20)-$AA413)/3))*$AB$29)-((PI()*((($C$19+$G$20)-$AA413)*($O$20/($O$19/2)))^2*(((($C$19+$G$20)-$AA413)*($O$20/($O$19/2)))*$AZ$9)/3)*$AB$29))),IF('Silo Levels'!$L$16="Pumping",(($D$18*$AB$29)+((PI()*(($C$21/2)^2)*($G$20-$AA413))*$AB$29))+((($D$18+$H$18)/3)*$BG$9)+(((PI()*($C$21/2)^2*(($C$21/2)*$AZ$9))/3)*$AB$29),(($D$18*$AB$29)+((PI()*(($C$21/2)^2)*($G$20-$AA413))*$AB$29))+((($D$18+$H$18)/3)*$BG$9)-(((PI()*($C$21/2)^2*(($C$21/2)*$AZ$9))/3)*$AB$29)))</f>
        <v>52022.194336159235</v>
      </c>
      <c r="AC413" s="73">
        <v>38.200000000000003</v>
      </c>
      <c r="AD413" s="101">
        <f t="shared" ref="AD413:AD476" si="67">IF($AE413&gt;$G$20,(PI()*((($C$19+$G$20)-$AE413)*($O$20/($O$19/2)))^2*((($O$20+$G$20)-$AE413)/3))*$AF$29,($D$18*$AF$29)+((PI()*(($C$21/2)^2)*($G$20-$AE413))*$AF$29)+((($D$18+$H$18)/3)*$BG$10))</f>
        <v>55508.981170131701</v>
      </c>
      <c r="AE413" s="66">
        <v>38.200000000000003</v>
      </c>
      <c r="AF413" s="102">
        <f>IF($AE413&gt;$G$20,IF('Silo Levels'!$L$17="Pumping",((PI()*((($C$19+$G$20)-$AE413)*($O$20/($O$19/2)))^2*((($O$20+$G$20)-$AE413))/3)*$AF$29)+(((PI()*((($C$19+$G$20)-$AE413)*($O$20/($O$19/2)))^2*(((($C$19+$G$20)-$AE413)*($O$20/($O$19/2)))*$AZ$10))/3)*$AF$29),(((PI()*((($C$19+$G$20)-$AE413)*($O$20/($O$19/2)))^2*((($O$20+$G$20)-$AE413)/3))*$AF$29)-((PI()*((($C$19+$G$20)-$AE413)*($O$20/($O$19/2)))^2*(((($C$19+$G$20)-$AE413)*($O$20/($O$19/2)))*$AZ$10)/3)*$AF$29))),IF('Silo Levels'!$L$17="Pumping",(($D$18*$AF$29)+((PI()*(($C$21/2)^2)*($G$20-$AE413))*$AF$29))+((($D$18+$H$18)/3)*$BG$10)+(((PI()*($C$21/2)^2*(($C$21/2)*$AZ$10))/3)*$AF$29),(($D$18*$AF$29)+((PI()*(($C$21/2)^2)*($G$20-$AE413))*$AF$29))+((($D$18+$H$18)/3)*$BG$10)-(((PI()*($C$21/2)^2*(($C$21/2)*$AZ$10))/3)*$AF$29)))</f>
        <v>51720.846725105839</v>
      </c>
      <c r="AG413" s="73">
        <v>38.200000000000003</v>
      </c>
      <c r="AH413" s="101">
        <f t="shared" si="64"/>
        <v>55761.87768598993</v>
      </c>
      <c r="AI413" s="66">
        <v>38.200000000000003</v>
      </c>
      <c r="AJ413" s="102">
        <f>IF($AI413&gt;$G$20,IF('Silo Levels'!$L$18="Pumping",((PI()*((($C$19+$G$20)-$AI413)*($O$20/($O$19/2)))^2*((($O$20+$G$20)-$AI413))/3)*$AJ$29)+(((PI()*((($C$19+$G$20)-$AI413)*($O$20/($O$19/2)))^2*(((($C$19+$G$20)-$AI413)*($O$20/($O$19/2)))*$AZ$11))/3)*$AJ$29),(((PI()*((($C$19+$G$20)-$AI413)*($O$20/($O$19/2)))^2*((($O$20+$G$20)-$AI413)/3))*$AJ$29)-((PI()*((($C$19+$G$20)-$AI413)*($O$20/($O$19/2)))^2*(((($C$19+$G$20)-$AI413)*($O$20/($O$19/2)))*$AZ$11)/3)*$AJ$29))),IF('Silo Levels'!$L$18="Pumping",(($D$18*$AJ$29)+((PI()*(($C$21/2)^2)*($G$20-$AI413))*$AJ$29))+((($D$18+$H$18)/3)*$BG$11)+(((PI()*($C$21/2)^2*(($C$21/2)*$AZ$11))/3)*$AJ$29),(($D$18*$AJ$29)+((PI()*(($C$21/2)^2)*($G$20-$AI413))*$AJ$29))+((($D$18+$H$18)/3)*$BG$11)-(((PI()*($C$21/2)^2*(($C$21/2)*$AZ$11))/3)*$AJ$29)))</f>
        <v>51956.484664377815</v>
      </c>
    </row>
    <row r="414" spans="1:36" x14ac:dyDescent="0.3">
      <c r="B414" s="73"/>
      <c r="C414" s="72"/>
      <c r="D414" s="73"/>
      <c r="E414" s="73"/>
      <c r="F414" s="73"/>
      <c r="G414" s="73"/>
      <c r="H414" s="73"/>
      <c r="I414" s="73">
        <v>38.299999999999997</v>
      </c>
      <c r="J414" s="101">
        <f t="shared" si="61"/>
        <v>90663.258419407939</v>
      </c>
      <c r="K414" s="66">
        <v>38.299999999999997</v>
      </c>
      <c r="L414" s="102">
        <f>IF($K414&gt;$G$13,IF('Silo Levels'!$L$12="Pumping",((PI()*((($C$12+$G$13)-$K414)*($O$13/($O$12/2)))^2*((($O$13+$G$13)-$K414))/3)*$L$29)+(((PI()*((($C$12+$G$13)-$K414)*($O$13/($O$12/2)))^2*(((($C$12+$G$13)-$K414)*($O$13/($O$12/2)))*$AZ$5))/3)*$L$29),(((PI()*((($C$12+$G$13)-$K414)*($O$13/($O$12/2)))^2*((($O$13+$G$13)-$K414)/3))*$L$29)-((PI()*((($C$12+$G$13)-$K414)*($O$13/($O$12/2)))^2*(((($C$12+$G$13)-$K414)*($O$13/($O$12/2)))*$AZ$5)/3)*$L$29))),IF('Silo Levels'!$L$12="Pumping",(($D$11*$L$29)+((PI()*(($C$14/2)^2)*($G$13-$K414))*$L$29))+((($D$11+$H$11)/3)*$BG$5)+(((PI()*($C$14/2)^2*(($C$14/2)*$AZ$5))/3)*$L$29),(($D$11*$L$29)+((PI()*(($C$14/2)^2)*($G$13-$K414))*$L$29))+((($D$11+$H$11)/3)*$BG$5)-(((PI()*($C$14/2)^2*(($C$14/2)*$AZ$5))/3)*$L$29)))</f>
        <v>76465.251739808489</v>
      </c>
      <c r="M414" s="73">
        <v>38.299999999999997</v>
      </c>
      <c r="N414" s="101">
        <f t="shared" si="62"/>
        <v>59452.07220283553</v>
      </c>
      <c r="O414" s="66">
        <v>38.299999999999997</v>
      </c>
      <c r="P414" s="102">
        <f>IF($O414&gt;$G$20,IF('Silo Levels'!$L$13="Pumping",((PI()*((($C$19+$G$20)-$O414)*($O$20/($O$19/2)))^2*((($O$20+$G$20)-$O414))/3)*$P$29)+(((PI()*((($C$19+$G$20)-$O414)*($O$20/($O$19/2)))^2*(((($C$19+$G$20)-$O414)*($O$20/($O$19/2)))*$AZ$6))/3)*$P$29),(((PI()*((($C$19+$G$20)-$O414)*($O$20/($O$19/2)))^2*((($O$20+$G$20)-$O414)/3))*$P$29)-((PI()*((($C$19+$G$20)-$O414)*($O$20/($O$19/2)))^2*(((($C$19+$G$20)-$O414)*($O$20/($O$19/2)))*$AZ$6)/3)*$P$29))),IF('Silo Levels'!$L$13="Pumping",(($D$18*$P$29)+((PI()*(($C$21/2)^2)*($G$20-$O414))*$P$29))+((($D$18+$H$18)/3)*$BG$6)+(((PI()*($C$21/2)^2*(($C$21/2)*$AZ$6))/3)*$P$29),(($D$18*$P$29)+((PI()*(($C$21/2)^2)*($G$20-$O414))*$P$29))+((($D$18+$H$18)/3)*$BG$6)-(((PI()*($C$21/2)^2*(($C$21/2)*$AZ$6))/3)*$P$29)))</f>
        <v>55366.870870810759</v>
      </c>
      <c r="Q414" s="73">
        <v>38.299999999999997</v>
      </c>
      <c r="R414" s="101">
        <f t="shared" si="65"/>
        <v>57834.650074139201</v>
      </c>
      <c r="S414" s="66">
        <v>38.299999999999997</v>
      </c>
      <c r="T414" s="102">
        <f>IF($S414&gt;$G$20,IF('Silo Levels'!$L$14="Pumping",((PI()*((($C$19+$G$20)-$S414)*($O$20/($O$19/2)))^2*((($O$20+$G$20)-$S414))/3)*$T$29)+(((PI()*((($C$19+$G$20)-$S414)*($O$20/($O$19/2)))^2*(((($C$19+$G$20)-$S414)*($O$20/($O$19/2)))*$AZ$7))/3)*$T$29),(((PI()*((($C$19+$G$20)-$S414)*($O$20/($O$19/2)))^2*((($O$20+$G$20)-$S414)/3))*$T$29)-((PI()*((($C$19+$G$20)-$S414)*($O$20/($O$19/2)))^2*(((($C$19+$G$20)-$S414)*($O$20/($O$19/2)))*$AZ$7)/3)*$T$29))),IF('Silo Levels'!$L$14="Pumping",(($D$18*$T$29)+((PI()*(($C$21/2)^2)*($G$20-$S414))*$T$29))+((($D$18+$H$18)/3)*$BG$7)+(((PI()*($C$21/2)^2*(($C$21/2)*$AZ$7))/3)*$T$29),(($D$18*$T$29)+((PI()*(($C$21/2)^2)*($G$20-$S414))*$T$29))+((($D$18+$H$18)/3)*$BG$7)-(((PI()*($C$21/2)^2*(($C$21/2)*$AZ$7))/3)*$T$29)))</f>
        <v>53860.588603010343</v>
      </c>
      <c r="U414" s="73">
        <v>38.299999999999997</v>
      </c>
      <c r="V414" s="101">
        <f t="shared" si="66"/>
        <v>56341.018561536468</v>
      </c>
      <c r="W414" s="66">
        <v>38.299999999999997</v>
      </c>
      <c r="X414" s="102">
        <f>IF($W414&gt;$G$20,IF('Silo Levels'!$L$15="Pumping",((PI()*((($C$19+$G$20)-$W414)*($O$20/($O$19/2)))^2*((($O$20+$G$20)-$W414))/3)*$X$29)+(((PI()*((($C$19+$G$20)-$W414)*($O$20/($O$19/2)))^2*(((($C$19+$G$20)-$W414)*($O$20/($O$19/2)))*$AZ$8))/3)*$X$29),(((PI()*((($C$19+$G$20)-$W414)*($O$20/($O$19/2)))^2*((($O$20+$G$20)-$W414)/3))*$X$29)-((PI()*((($C$19+$G$20)-$W414)*($O$20/($O$19/2)))^2*(((($C$19+$G$20)-$W414)*($O$20/($O$19/2)))*$AZ$8)/3)*$X$29))),IF('Silo Levels'!$L$15="Pumping",(($D$18*$X$29)+((PI()*(($C$21/2)^2)*($G$20-$W414))*$X$29))+((($D$18+$H$18)/3)*$BG$8)+(((PI()*($C$21/2)^2*(($C$21/2)*$AZ$8))/3)*$X$29),(($D$18*$X$29)+((PI()*(($C$21/2)^2)*($G$20-$W414))*$X$29))+((($D$18+$H$18)/3)*$BG$8)-(((PI()*($C$21/2)^2*(($C$21/2)*$AZ$8))/3)*$X$29)))</f>
        <v>52469.59077866697</v>
      </c>
      <c r="Y414" s="73">
        <v>38.299999999999997</v>
      </c>
      <c r="Z414" s="101">
        <f t="shared" si="63"/>
        <v>55450.051890441915</v>
      </c>
      <c r="AA414" s="66">
        <v>38.299999999999997</v>
      </c>
      <c r="AB414" s="102">
        <f>IF($AA414&gt;$G$20,IF('Silo Levels'!$L$16="Pumping",((PI()*((($C$19+$G$20)-$AA414)*($O$20/($O$19/2)))^2*((($O$20+$G$20)-$AA414))/3)*$AB$29)+(((PI()*((($C$19+$G$20)-$AA414)*($O$20/($O$19/2)))^2*(((($C$19+$G$20)-$AA414)*($O$20/($O$19/2)))*$AZ$9))/3)*$AB$29),(((PI()*((($C$19+$G$20)-$AA414)*($O$20/($O$19/2)))^2*((($O$20+$G$20)-$AA414)/3))*$AB$29)-((PI()*((($C$19+$G$20)-$AA414)*($O$20/($O$19/2)))^2*(((($C$19+$G$20)-$AA414)*($O$20/($O$19/2)))*$AZ$9)/3)*$AB$29))),IF('Silo Levels'!$L$16="Pumping",(($D$18*$AB$29)+((PI()*(($C$21/2)^2)*($G$20-$AA414))*$AB$29))+((($D$18+$H$18)/3)*$BG$9)+(((PI()*($C$21/2)^2*(($C$21/2)*$AZ$9))/3)*$AB$29),(($D$18*$AB$29)+((PI()*(($C$21/2)^2)*($G$20-$AA414))*$AB$29))+((($D$18+$H$18)/3)*$BG$9)-(((PI()*($C$21/2)^2*(($C$21/2)*$AZ$9))/3)*$AB$29)))</f>
        <v>51639.846165890704</v>
      </c>
      <c r="AC414" s="73">
        <v>38.299999999999997</v>
      </c>
      <c r="AD414" s="101">
        <f t="shared" si="67"/>
        <v>55128.847818157003</v>
      </c>
      <c r="AE414" s="66">
        <v>38.299999999999997</v>
      </c>
      <c r="AF414" s="102">
        <f>IF($AE414&gt;$G$20,IF('Silo Levels'!$L$17="Pumping",((PI()*((($C$19+$G$20)-$AE414)*($O$20/($O$19/2)))^2*((($O$20+$G$20)-$AE414))/3)*$AF$29)+(((PI()*((($C$19+$G$20)-$AE414)*($O$20/($O$19/2)))^2*(((($C$19+$G$20)-$AE414)*($O$20/($O$19/2)))*$AZ$10))/3)*$AF$29),(((PI()*((($C$19+$G$20)-$AE414)*($O$20/($O$19/2)))^2*((($O$20+$G$20)-$AE414)/3))*$AF$29)-((PI()*((($C$19+$G$20)-$AE414)*($O$20/($O$19/2)))^2*(((($C$19+$G$20)-$AE414)*($O$20/($O$19/2)))*$AZ$10)/3)*$AF$29))),IF('Silo Levels'!$L$17="Pumping",(($D$18*$AF$29)+((PI()*(($C$21/2)^2)*($G$20-$AE414))*$AF$29))+((($D$18+$H$18)/3)*$BG$10)+(((PI()*($C$21/2)^2*(($C$21/2)*$AZ$10))/3)*$AF$29),(($D$18*$AF$29)+((PI()*(($C$21/2)^2)*($G$20-$AE414))*$AF$29))+((($D$18+$H$18)/3)*$BG$10)-(((PI()*($C$21/2)^2*(($C$21/2)*$AZ$10))/3)*$AF$29)))</f>
        <v>51340.713373131141</v>
      </c>
      <c r="AG414" s="73">
        <v>38.299999999999997</v>
      </c>
      <c r="AH414" s="101">
        <f t="shared" si="64"/>
        <v>55380.012462915285</v>
      </c>
      <c r="AI414" s="66">
        <v>38.299999999999997</v>
      </c>
      <c r="AJ414" s="102">
        <f>IF($AI414&gt;$G$20,IF('Silo Levels'!$L$18="Pumping",((PI()*((($C$19+$G$20)-$AI414)*($O$20/($O$19/2)))^2*((($O$20+$G$20)-$AI414))/3)*$AJ$29)+(((PI()*((($C$19+$G$20)-$AI414)*($O$20/($O$19/2)))^2*(((($C$19+$G$20)-$AI414)*($O$20/($O$19/2)))*$AZ$11))/3)*$AJ$29),(((PI()*((($C$19+$G$20)-$AI414)*($O$20/($O$19/2)))^2*((($O$20+$G$20)-$AI414)/3))*$AJ$29)-((PI()*((($C$19+$G$20)-$AI414)*($O$20/($O$19/2)))^2*(((($C$19+$G$20)-$AI414)*($O$20/($O$19/2)))*$AZ$11)/3)*$AJ$29))),IF('Silo Levels'!$L$18="Pumping",(($D$18*$AJ$29)+((PI()*(($C$21/2)^2)*($G$20-$AI414))*$AJ$29))+((($D$18+$H$18)/3)*$BG$11)+(((PI()*($C$21/2)^2*(($C$21/2)*$AZ$11))/3)*$AJ$29),(($D$18*$AJ$29)+((PI()*(($C$21/2)^2)*($G$20-$AI414))*$AJ$29))+((($D$18+$H$18)/3)*$BG$11)-(((PI()*($C$21/2)^2*(($C$21/2)*$AZ$11))/3)*$AJ$29)))</f>
        <v>51574.61944130317</v>
      </c>
    </row>
    <row r="415" spans="1:36" x14ac:dyDescent="0.3">
      <c r="B415" s="73"/>
      <c r="C415" s="72"/>
      <c r="D415" s="73"/>
      <c r="E415" s="73"/>
      <c r="F415" s="73"/>
      <c r="G415" s="73"/>
      <c r="H415" s="73"/>
      <c r="I415" s="73">
        <v>38.4</v>
      </c>
      <c r="J415" s="101">
        <f t="shared" si="61"/>
        <v>89744.293585776904</v>
      </c>
      <c r="K415" s="66">
        <v>38.4</v>
      </c>
      <c r="L415" s="102">
        <f>IF($K415&gt;$G$13,IF('Silo Levels'!$L$12="Pumping",((PI()*((($C$12+$G$13)-$K415)*($O$13/($O$12/2)))^2*((($O$13+$G$13)-$K415))/3)*$L$29)+(((PI()*((($C$12+$G$13)-$K415)*($O$13/($O$12/2)))^2*(((($C$12+$G$13)-$K415)*($O$13/($O$12/2)))*$AZ$5))/3)*$L$29),(((PI()*((($C$12+$G$13)-$K415)*($O$13/($O$12/2)))^2*((($O$13+$G$13)-$K415)/3))*$L$29)-((PI()*((($C$12+$G$13)-$K415)*($O$13/($O$12/2)))^2*(((($C$12+$G$13)-$K415)*($O$13/($O$12/2)))*$AZ$5)/3)*$L$29))),IF('Silo Levels'!$L$12="Pumping",(($D$11*$L$29)+((PI()*(($C$14/2)^2)*($G$13-$K415))*$L$29))+((($D$11+$H$11)/3)*$BG$5)+(((PI()*($C$14/2)^2*(($C$14/2)*$AZ$5))/3)*$L$29),(($D$11*$L$29)+((PI()*(($C$14/2)^2)*($G$13-$K415))*$L$29))+((($D$11+$H$11)/3)*$BG$5)-(((PI()*($C$14/2)^2*(($C$14/2)*$AZ$5))/3)*$L$29)))</f>
        <v>75546.286906177455</v>
      </c>
      <c r="M415" s="73">
        <v>38.4</v>
      </c>
      <c r="N415" s="101">
        <f t="shared" si="62"/>
        <v>59042.128654534783</v>
      </c>
      <c r="O415" s="66">
        <v>38.4</v>
      </c>
      <c r="P415" s="102">
        <f>IF($O415&gt;$G$20,IF('Silo Levels'!$L$13="Pumping",((PI()*((($C$19+$G$20)-$O415)*($O$20/($O$19/2)))^2*((($O$20+$G$20)-$O415))/3)*$P$29)+(((PI()*((($C$19+$G$20)-$O415)*($O$20/($O$19/2)))^2*(((($C$19+$G$20)-$O415)*($O$20/($O$19/2)))*$AZ$6))/3)*$P$29),(((PI()*((($C$19+$G$20)-$O415)*($O$20/($O$19/2)))^2*((($O$20+$G$20)-$O415)/3))*$P$29)-((PI()*((($C$19+$G$20)-$O415)*($O$20/($O$19/2)))^2*(((($C$19+$G$20)-$O415)*($O$20/($O$19/2)))*$AZ$6)/3)*$P$29))),IF('Silo Levels'!$L$13="Pumping",(($D$18*$P$29)+((PI()*(($C$21/2)^2)*($G$20-$O415))*$P$29))+((($D$18+$H$18)/3)*$BG$6)+(((PI()*($C$21/2)^2*(($C$21/2)*$AZ$6))/3)*$P$29),(($D$18*$P$29)+((PI()*(($C$21/2)^2)*($G$20-$O415))*$P$29))+((($D$18+$H$18)/3)*$BG$6)-(((PI()*($C$21/2)^2*(($C$21/2)*$AZ$6))/3)*$P$29)))</f>
        <v>54956.927322510011</v>
      </c>
      <c r="Q415" s="73">
        <v>38.4</v>
      </c>
      <c r="R415" s="101">
        <f t="shared" si="65"/>
        <v>57435.859236618257</v>
      </c>
      <c r="S415" s="66">
        <v>38.4</v>
      </c>
      <c r="T415" s="102">
        <f>IF($S415&gt;$G$20,IF('Silo Levels'!$L$14="Pumping",((PI()*((($C$19+$G$20)-$S415)*($O$20/($O$19/2)))^2*((($O$20+$G$20)-$S415))/3)*$T$29)+(((PI()*((($C$19+$G$20)-$S415)*($O$20/($O$19/2)))^2*(((($C$19+$G$20)-$S415)*($O$20/($O$19/2)))*$AZ$7))/3)*$T$29),(((PI()*((($C$19+$G$20)-$S415)*($O$20/($O$19/2)))^2*((($O$20+$G$20)-$S415)/3))*$T$29)-((PI()*((($C$19+$G$20)-$S415)*($O$20/($O$19/2)))^2*(((($C$19+$G$20)-$S415)*($O$20/($O$19/2)))*$AZ$7)/3)*$T$29))),IF('Silo Levels'!$L$14="Pumping",(($D$18*$T$29)+((PI()*(($C$21/2)^2)*($G$20-$S415))*$T$29))+((($D$18+$H$18)/3)*$BG$7)+(((PI()*($C$21/2)^2*(($C$21/2)*$AZ$7))/3)*$T$29),(($D$18*$T$29)+((PI()*(($C$21/2)^2)*($G$20-$S415))*$T$29))+((($D$18+$H$18)/3)*$BG$7)-(((PI()*($C$21/2)^2*(($C$21/2)*$AZ$7))/3)*$T$29)))</f>
        <v>53461.797765489398</v>
      </c>
      <c r="U415" s="73">
        <v>38.4</v>
      </c>
      <c r="V415" s="101">
        <f t="shared" si="66"/>
        <v>55952.526853708448</v>
      </c>
      <c r="W415" s="66">
        <v>38.4</v>
      </c>
      <c r="X415" s="102">
        <f>IF($W415&gt;$G$20,IF('Silo Levels'!$L$15="Pumping",((PI()*((($C$19+$G$20)-$W415)*($O$20/($O$19/2)))^2*((($O$20+$G$20)-$W415))/3)*$X$29)+(((PI()*((($C$19+$G$20)-$W415)*($O$20/($O$19/2)))^2*(((($C$19+$G$20)-$W415)*($O$20/($O$19/2)))*$AZ$8))/3)*$X$29),(((PI()*((($C$19+$G$20)-$W415)*($O$20/($O$19/2)))^2*((($O$20+$G$20)-$W415)/3))*$X$29)-((PI()*((($C$19+$G$20)-$W415)*($O$20/($O$19/2)))^2*(((($C$19+$G$20)-$W415)*($O$20/($O$19/2)))*$AZ$8)/3)*$X$29))),IF('Silo Levels'!$L$15="Pumping",(($D$18*$X$29)+((PI()*(($C$21/2)^2)*($G$20-$W415))*$X$29))+((($D$18+$H$18)/3)*$BG$8)+(((PI()*($C$21/2)^2*(($C$21/2)*$AZ$8))/3)*$X$29),(($D$18*$X$29)+((PI()*(($C$21/2)^2)*($G$20-$W415))*$X$29))+((($D$18+$H$18)/3)*$BG$8)-(((PI()*($C$21/2)^2*(($C$21/2)*$AZ$8))/3)*$X$29)))</f>
        <v>52081.099070838951</v>
      </c>
      <c r="Y415" s="73">
        <v>38.4</v>
      </c>
      <c r="Z415" s="101">
        <f t="shared" si="63"/>
        <v>55067.703720173355</v>
      </c>
      <c r="AA415" s="66">
        <v>38.4</v>
      </c>
      <c r="AB415" s="102">
        <f>IF($AA415&gt;$G$20,IF('Silo Levels'!$L$16="Pumping",((PI()*((($C$19+$G$20)-$AA415)*($O$20/($O$19/2)))^2*((($O$20+$G$20)-$AA415))/3)*$AB$29)+(((PI()*((($C$19+$G$20)-$AA415)*($O$20/($O$19/2)))^2*(((($C$19+$G$20)-$AA415)*($O$20/($O$19/2)))*$AZ$9))/3)*$AB$29),(((PI()*((($C$19+$G$20)-$AA415)*($O$20/($O$19/2)))^2*((($O$20+$G$20)-$AA415)/3))*$AB$29)-((PI()*((($C$19+$G$20)-$AA415)*($O$20/($O$19/2)))^2*(((($C$19+$G$20)-$AA415)*($O$20/($O$19/2)))*$AZ$9)/3)*$AB$29))),IF('Silo Levels'!$L$16="Pumping",(($D$18*$AB$29)+((PI()*(($C$21/2)^2)*($G$20-$AA415))*$AB$29))+((($D$18+$H$18)/3)*$BG$9)+(((PI()*($C$21/2)^2*(($C$21/2)*$AZ$9))/3)*$AB$29),(($D$18*$AB$29)+((PI()*(($C$21/2)^2)*($G$20-$AA415))*$AB$29))+((($D$18+$H$18)/3)*$BG$9)-(((PI()*($C$21/2)^2*(($C$21/2)*$AZ$9))/3)*$AB$29)))</f>
        <v>51257.497995622143</v>
      </c>
      <c r="AC415" s="73">
        <v>38.4</v>
      </c>
      <c r="AD415" s="101">
        <f t="shared" si="67"/>
        <v>54748.714466182282</v>
      </c>
      <c r="AE415" s="66">
        <v>38.4</v>
      </c>
      <c r="AF415" s="102">
        <f>IF($AE415&gt;$G$20,IF('Silo Levels'!$L$17="Pumping",((PI()*((($C$19+$G$20)-$AE415)*($O$20/($O$19/2)))^2*((($O$20+$G$20)-$AE415))/3)*$AF$29)+(((PI()*((($C$19+$G$20)-$AE415)*($O$20/($O$19/2)))^2*(((($C$19+$G$20)-$AE415)*($O$20/($O$19/2)))*$AZ$10))/3)*$AF$29),(((PI()*((($C$19+$G$20)-$AE415)*($O$20/($O$19/2)))^2*((($O$20+$G$20)-$AE415)/3))*$AF$29)-((PI()*((($C$19+$G$20)-$AE415)*($O$20/($O$19/2)))^2*(((($C$19+$G$20)-$AE415)*($O$20/($O$19/2)))*$AZ$10)/3)*$AF$29))),IF('Silo Levels'!$L$17="Pumping",(($D$18*$AF$29)+((PI()*(($C$21/2)^2)*($G$20-$AE415))*$AF$29))+((($D$18+$H$18)/3)*$BG$10)+(((PI()*($C$21/2)^2*(($C$21/2)*$AZ$10))/3)*$AF$29),(($D$18*$AF$29)+((PI()*(($C$21/2)^2)*($G$20-$AE415))*$AF$29))+((($D$18+$H$18)/3)*$BG$10)-(((PI()*($C$21/2)^2*(($C$21/2)*$AZ$10))/3)*$AF$29)))</f>
        <v>50960.58002115642</v>
      </c>
      <c r="AG415" s="73">
        <v>38.4</v>
      </c>
      <c r="AH415" s="101">
        <f t="shared" si="64"/>
        <v>54998.147239840619</v>
      </c>
      <c r="AI415" s="66">
        <v>38.4</v>
      </c>
      <c r="AJ415" s="102">
        <f>IF($AI415&gt;$G$20,IF('Silo Levels'!$L$18="Pumping",((PI()*((($C$19+$G$20)-$AI415)*($O$20/($O$19/2)))^2*((($O$20+$G$20)-$AI415))/3)*$AJ$29)+(((PI()*((($C$19+$G$20)-$AI415)*($O$20/($O$19/2)))^2*(((($C$19+$G$20)-$AI415)*($O$20/($O$19/2)))*$AZ$11))/3)*$AJ$29),(((PI()*((($C$19+$G$20)-$AI415)*($O$20/($O$19/2)))^2*((($O$20+$G$20)-$AI415)/3))*$AJ$29)-((PI()*((($C$19+$G$20)-$AI415)*($O$20/($O$19/2)))^2*(((($C$19+$G$20)-$AI415)*($O$20/($O$19/2)))*$AZ$11)/3)*$AJ$29))),IF('Silo Levels'!$L$18="Pumping",(($D$18*$AJ$29)+((PI()*(($C$21/2)^2)*($G$20-$AI415))*$AJ$29))+((($D$18+$H$18)/3)*$BG$11)+(((PI()*($C$21/2)^2*(($C$21/2)*$AZ$11))/3)*$AJ$29),(($D$18*$AJ$29)+((PI()*(($C$21/2)^2)*($G$20-$AI415))*$AJ$29))+((($D$18+$H$18)/3)*$BG$11)-(((PI()*($C$21/2)^2*(($C$21/2)*$AZ$11))/3)*$AJ$29)))</f>
        <v>51192.754218228503</v>
      </c>
    </row>
    <row r="416" spans="1:36" x14ac:dyDescent="0.3">
      <c r="B416" s="73"/>
      <c r="C416" s="72"/>
      <c r="D416" s="73"/>
      <c r="E416" s="73"/>
      <c r="F416" s="73"/>
      <c r="G416" s="73"/>
      <c r="H416" s="73"/>
      <c r="I416" s="73">
        <v>38.5</v>
      </c>
      <c r="J416" s="101">
        <f t="shared" si="61"/>
        <v>88825.328752145841</v>
      </c>
      <c r="K416" s="66">
        <v>38.5</v>
      </c>
      <c r="L416" s="102">
        <f>IF($K416&gt;$G$13,IF('Silo Levels'!$L$12="Pumping",((PI()*((($C$12+$G$13)-$K416)*($O$13/($O$12/2)))^2*((($O$13+$G$13)-$K416))/3)*$L$29)+(((PI()*((($C$12+$G$13)-$K416)*($O$13/($O$12/2)))^2*(((($C$12+$G$13)-$K416)*($O$13/($O$12/2)))*$AZ$5))/3)*$L$29),(((PI()*((($C$12+$G$13)-$K416)*($O$13/($O$12/2)))^2*((($O$13+$G$13)-$K416)/3))*$L$29)-((PI()*((($C$12+$G$13)-$K416)*($O$13/($O$12/2)))^2*(((($C$12+$G$13)-$K416)*($O$13/($O$12/2)))*$AZ$5)/3)*$L$29))),IF('Silo Levels'!$L$12="Pumping",(($D$11*$L$29)+((PI()*(($C$14/2)^2)*($G$13-$K416))*$L$29))+((($D$11+$H$11)/3)*$BG$5)+(((PI()*($C$14/2)^2*(($C$14/2)*$AZ$5))/3)*$L$29),(($D$11*$L$29)+((PI()*(($C$14/2)^2)*($G$13-$K416))*$L$29))+((($D$11+$H$11)/3)*$BG$5)-(((PI()*($C$14/2)^2*(($C$14/2)*$AZ$5))/3)*$L$29)))</f>
        <v>74627.322072546391</v>
      </c>
      <c r="M416" s="73">
        <v>38.5</v>
      </c>
      <c r="N416" s="101">
        <f t="shared" si="62"/>
        <v>58632.185106234036</v>
      </c>
      <c r="O416" s="66">
        <v>38.5</v>
      </c>
      <c r="P416" s="102">
        <f>IF($O416&gt;$G$20,IF('Silo Levels'!$L$13="Pumping",((PI()*((($C$19+$G$20)-$O416)*($O$20/($O$19/2)))^2*((($O$20+$G$20)-$O416))/3)*$P$29)+(((PI()*((($C$19+$G$20)-$O416)*($O$20/($O$19/2)))^2*(((($C$19+$G$20)-$O416)*($O$20/($O$19/2)))*$AZ$6))/3)*$P$29),(((PI()*((($C$19+$G$20)-$O416)*($O$20/($O$19/2)))^2*((($O$20+$G$20)-$O416)/3))*$P$29)-((PI()*((($C$19+$G$20)-$O416)*($O$20/($O$19/2)))^2*(((($C$19+$G$20)-$O416)*($O$20/($O$19/2)))*$AZ$6)/3)*$P$29))),IF('Silo Levels'!$L$13="Pumping",(($D$18*$P$29)+((PI()*(($C$21/2)^2)*($G$20-$O416))*$P$29))+((($D$18+$H$18)/3)*$BG$6)+(((PI()*($C$21/2)^2*(($C$21/2)*$AZ$6))/3)*$P$29),(($D$18*$P$29)+((PI()*(($C$21/2)^2)*($G$20-$O416))*$P$29))+((($D$18+$H$18)/3)*$BG$6)-(((PI()*($C$21/2)^2*(($C$21/2)*$AZ$6))/3)*$P$29)))</f>
        <v>54546.983774209264</v>
      </c>
      <c r="Q416" s="73">
        <v>38.5</v>
      </c>
      <c r="R416" s="101">
        <f t="shared" si="65"/>
        <v>57037.068399097305</v>
      </c>
      <c r="S416" s="66">
        <v>38.5</v>
      </c>
      <c r="T416" s="102">
        <f>IF($S416&gt;$G$20,IF('Silo Levels'!$L$14="Pumping",((PI()*((($C$19+$G$20)-$S416)*($O$20/($O$19/2)))^2*((($O$20+$G$20)-$S416))/3)*$T$29)+(((PI()*((($C$19+$G$20)-$S416)*($O$20/($O$19/2)))^2*(((($C$19+$G$20)-$S416)*($O$20/($O$19/2)))*$AZ$7))/3)*$T$29),(((PI()*((($C$19+$G$20)-$S416)*($O$20/($O$19/2)))^2*((($O$20+$G$20)-$S416)/3))*$T$29)-((PI()*((($C$19+$G$20)-$S416)*($O$20/($O$19/2)))^2*(((($C$19+$G$20)-$S416)*($O$20/($O$19/2)))*$AZ$7)/3)*$T$29))),IF('Silo Levels'!$L$14="Pumping",(($D$18*$T$29)+((PI()*(($C$21/2)^2)*($G$20-$S416))*$T$29))+((($D$18+$H$18)/3)*$BG$7)+(((PI()*($C$21/2)^2*(($C$21/2)*$AZ$7))/3)*$T$29),(($D$18*$T$29)+((PI()*(($C$21/2)^2)*($G$20-$S416))*$T$29))+((($D$18+$H$18)/3)*$BG$7)-(((PI()*($C$21/2)^2*(($C$21/2)*$AZ$7))/3)*$T$29)))</f>
        <v>53063.006927968447</v>
      </c>
      <c r="U416" s="73">
        <v>38.5</v>
      </c>
      <c r="V416" s="101">
        <f t="shared" si="66"/>
        <v>55564.035145880422</v>
      </c>
      <c r="W416" s="66">
        <v>38.5</v>
      </c>
      <c r="X416" s="102">
        <f>IF($W416&gt;$G$20,IF('Silo Levels'!$L$15="Pumping",((PI()*((($C$19+$G$20)-$W416)*($O$20/($O$19/2)))^2*((($O$20+$G$20)-$W416))/3)*$X$29)+(((PI()*((($C$19+$G$20)-$W416)*($O$20/($O$19/2)))^2*(((($C$19+$G$20)-$W416)*($O$20/($O$19/2)))*$AZ$8))/3)*$X$29),(((PI()*((($C$19+$G$20)-$W416)*($O$20/($O$19/2)))^2*((($O$20+$G$20)-$W416)/3))*$X$29)-((PI()*((($C$19+$G$20)-$W416)*($O$20/($O$19/2)))^2*(((($C$19+$G$20)-$W416)*($O$20/($O$19/2)))*$AZ$8)/3)*$X$29))),IF('Silo Levels'!$L$15="Pumping",(($D$18*$X$29)+((PI()*(($C$21/2)^2)*($G$20-$W416))*$X$29))+((($D$18+$H$18)/3)*$BG$8)+(((PI()*($C$21/2)^2*(($C$21/2)*$AZ$8))/3)*$X$29),(($D$18*$X$29)+((PI()*(($C$21/2)^2)*($G$20-$W416))*$X$29))+((($D$18+$H$18)/3)*$BG$8)-(((PI()*($C$21/2)^2*(($C$21/2)*$AZ$8))/3)*$X$29)))</f>
        <v>51692.607363010924</v>
      </c>
      <c r="Y416" s="73">
        <v>38.5</v>
      </c>
      <c r="Z416" s="101">
        <f t="shared" si="63"/>
        <v>54685.355549904794</v>
      </c>
      <c r="AA416" s="66">
        <v>38.5</v>
      </c>
      <c r="AB416" s="102">
        <f>IF($AA416&gt;$G$20,IF('Silo Levels'!$L$16="Pumping",((PI()*((($C$19+$G$20)-$AA416)*($O$20/($O$19/2)))^2*((($O$20+$G$20)-$AA416))/3)*$AB$29)+(((PI()*((($C$19+$G$20)-$AA416)*($O$20/($O$19/2)))^2*(((($C$19+$G$20)-$AA416)*($O$20/($O$19/2)))*$AZ$9))/3)*$AB$29),(((PI()*((($C$19+$G$20)-$AA416)*($O$20/($O$19/2)))^2*((($O$20+$G$20)-$AA416)/3))*$AB$29)-((PI()*((($C$19+$G$20)-$AA416)*($O$20/($O$19/2)))^2*(((($C$19+$G$20)-$AA416)*($O$20/($O$19/2)))*$AZ$9)/3)*$AB$29))),IF('Silo Levels'!$L$16="Pumping",(($D$18*$AB$29)+((PI()*(($C$21/2)^2)*($G$20-$AA416))*$AB$29))+((($D$18+$H$18)/3)*$BG$9)+(((PI()*($C$21/2)^2*(($C$21/2)*$AZ$9))/3)*$AB$29),(($D$18*$AB$29)+((PI()*(($C$21/2)^2)*($G$20-$AA416))*$AB$29))+((($D$18+$H$18)/3)*$BG$9)-(((PI()*($C$21/2)^2*(($C$21/2)*$AZ$9))/3)*$AB$29)))</f>
        <v>50875.149825353583</v>
      </c>
      <c r="AC416" s="73">
        <v>38.5</v>
      </c>
      <c r="AD416" s="101">
        <f t="shared" si="67"/>
        <v>54368.581114207554</v>
      </c>
      <c r="AE416" s="66">
        <v>38.5</v>
      </c>
      <c r="AF416" s="102">
        <f>IF($AE416&gt;$G$20,IF('Silo Levels'!$L$17="Pumping",((PI()*((($C$19+$G$20)-$AE416)*($O$20/($O$19/2)))^2*((($O$20+$G$20)-$AE416))/3)*$AF$29)+(((PI()*((($C$19+$G$20)-$AE416)*($O$20/($O$19/2)))^2*(((($C$19+$G$20)-$AE416)*($O$20/($O$19/2)))*$AZ$10))/3)*$AF$29),(((PI()*((($C$19+$G$20)-$AE416)*($O$20/($O$19/2)))^2*((($O$20+$G$20)-$AE416)/3))*$AF$29)-((PI()*((($C$19+$G$20)-$AE416)*($O$20/($O$19/2)))^2*(((($C$19+$G$20)-$AE416)*($O$20/($O$19/2)))*$AZ$10)/3)*$AF$29))),IF('Silo Levels'!$L$17="Pumping",(($D$18*$AF$29)+((PI()*(($C$21/2)^2)*($G$20-$AE416))*$AF$29))+((($D$18+$H$18)/3)*$BG$10)+(((PI()*($C$21/2)^2*(($C$21/2)*$AZ$10))/3)*$AF$29),(($D$18*$AF$29)+((PI()*(($C$21/2)^2)*($G$20-$AE416))*$AF$29))+((($D$18+$H$18)/3)*$BG$10)-(((PI()*($C$21/2)^2*(($C$21/2)*$AZ$10))/3)*$AF$29)))</f>
        <v>50580.446669181692</v>
      </c>
      <c r="AG416" s="73">
        <v>38.5</v>
      </c>
      <c r="AH416" s="101">
        <f t="shared" si="64"/>
        <v>54616.282016765945</v>
      </c>
      <c r="AI416" s="66">
        <v>38.5</v>
      </c>
      <c r="AJ416" s="102">
        <f>IF($AI416&gt;$G$20,IF('Silo Levels'!$L$18="Pumping",((PI()*((($C$19+$G$20)-$AI416)*($O$20/($O$19/2)))^2*((($O$20+$G$20)-$AI416))/3)*$AJ$29)+(((PI()*((($C$19+$G$20)-$AI416)*($O$20/($O$19/2)))^2*(((($C$19+$G$20)-$AI416)*($O$20/($O$19/2)))*$AZ$11))/3)*$AJ$29),(((PI()*((($C$19+$G$20)-$AI416)*($O$20/($O$19/2)))^2*((($O$20+$G$20)-$AI416)/3))*$AJ$29)-((PI()*((($C$19+$G$20)-$AI416)*($O$20/($O$19/2)))^2*(((($C$19+$G$20)-$AI416)*($O$20/($O$19/2)))*$AZ$11)/3)*$AJ$29))),IF('Silo Levels'!$L$18="Pumping",(($D$18*$AJ$29)+((PI()*(($C$21/2)^2)*($G$20-$AI416))*$AJ$29))+((($D$18+$H$18)/3)*$BG$11)+(((PI()*($C$21/2)^2*(($C$21/2)*$AZ$11))/3)*$AJ$29),(($D$18*$AJ$29)+((PI()*(($C$21/2)^2)*($G$20-$AI416))*$AJ$29))+((($D$18+$H$18)/3)*$BG$11)-(((PI()*($C$21/2)^2*(($C$21/2)*$AZ$11))/3)*$AJ$29)))</f>
        <v>50810.888995153829</v>
      </c>
    </row>
    <row r="417" spans="2:36" x14ac:dyDescent="0.3">
      <c r="B417" s="73"/>
      <c r="C417" s="72"/>
      <c r="D417" s="73"/>
      <c r="E417" s="73"/>
      <c r="F417" s="73"/>
      <c r="G417" s="73"/>
      <c r="H417" s="73"/>
      <c r="I417" s="73">
        <v>38.6</v>
      </c>
      <c r="J417" s="101">
        <f t="shared" si="61"/>
        <v>87906.363918514806</v>
      </c>
      <c r="K417" s="66">
        <v>38.6</v>
      </c>
      <c r="L417" s="102">
        <f>IF($K417&gt;$G$13,IF('Silo Levels'!$L$12="Pumping",((PI()*((($C$12+$G$13)-$K417)*($O$13/($O$12/2)))^2*((($O$13+$G$13)-$K417))/3)*$L$29)+(((PI()*((($C$12+$G$13)-$K417)*($O$13/($O$12/2)))^2*(((($C$12+$G$13)-$K417)*($O$13/($O$12/2)))*$AZ$5))/3)*$L$29),(((PI()*((($C$12+$G$13)-$K417)*($O$13/($O$12/2)))^2*((($O$13+$G$13)-$K417)/3))*$L$29)-((PI()*((($C$12+$G$13)-$K417)*($O$13/($O$12/2)))^2*(((($C$12+$G$13)-$K417)*($O$13/($O$12/2)))*$AZ$5)/3)*$L$29))),IF('Silo Levels'!$L$12="Pumping",(($D$11*$L$29)+((PI()*(($C$14/2)^2)*($G$13-$K417))*$L$29))+((($D$11+$H$11)/3)*$BG$5)+(((PI()*($C$14/2)^2*(($C$14/2)*$AZ$5))/3)*$L$29),(($D$11*$L$29)+((PI()*(($C$14/2)^2)*($G$13-$K417))*$L$29))+((($D$11+$H$11)/3)*$BG$5)-(((PI()*($C$14/2)^2*(($C$14/2)*$AZ$5))/3)*$L$29)))</f>
        <v>73708.357238915356</v>
      </c>
      <c r="M417" s="73">
        <v>38.6</v>
      </c>
      <c r="N417" s="101">
        <f t="shared" si="62"/>
        <v>58222.241557933288</v>
      </c>
      <c r="O417" s="66">
        <v>38.6</v>
      </c>
      <c r="P417" s="102">
        <f>IF($O417&gt;$G$20,IF('Silo Levels'!$L$13="Pumping",((PI()*((($C$19+$G$20)-$O417)*($O$20/($O$19/2)))^2*((($O$20+$G$20)-$O417))/3)*$P$29)+(((PI()*((($C$19+$G$20)-$O417)*($O$20/($O$19/2)))^2*(((($C$19+$G$20)-$O417)*($O$20/($O$19/2)))*$AZ$6))/3)*$P$29),(((PI()*((($C$19+$G$20)-$O417)*($O$20/($O$19/2)))^2*((($O$20+$G$20)-$O417)/3))*$P$29)-((PI()*((($C$19+$G$20)-$O417)*($O$20/($O$19/2)))^2*(((($C$19+$G$20)-$O417)*($O$20/($O$19/2)))*$AZ$6)/3)*$P$29))),IF('Silo Levels'!$L$13="Pumping",(($D$18*$P$29)+((PI()*(($C$21/2)^2)*($G$20-$O417))*$P$29))+((($D$18+$H$18)/3)*$BG$6)+(((PI()*($C$21/2)^2*(($C$21/2)*$AZ$6))/3)*$P$29),(($D$18*$P$29)+((PI()*(($C$21/2)^2)*($G$20-$O417))*$P$29))+((($D$18+$H$18)/3)*$BG$6)-(((PI()*($C$21/2)^2*(($C$21/2)*$AZ$6))/3)*$P$29)))</f>
        <v>54137.040225908517</v>
      </c>
      <c r="Q417" s="73">
        <v>38.6</v>
      </c>
      <c r="R417" s="101">
        <f t="shared" si="65"/>
        <v>56638.277561576353</v>
      </c>
      <c r="S417" s="66">
        <v>38.6</v>
      </c>
      <c r="T417" s="102">
        <f>IF($S417&gt;$G$20,IF('Silo Levels'!$L$14="Pumping",((PI()*((($C$19+$G$20)-$S417)*($O$20/($O$19/2)))^2*((($O$20+$G$20)-$S417))/3)*$T$29)+(((PI()*((($C$19+$G$20)-$S417)*($O$20/($O$19/2)))^2*(((($C$19+$G$20)-$S417)*($O$20/($O$19/2)))*$AZ$7))/3)*$T$29),(((PI()*((($C$19+$G$20)-$S417)*($O$20/($O$19/2)))^2*((($O$20+$G$20)-$S417)/3))*$T$29)-((PI()*((($C$19+$G$20)-$S417)*($O$20/($O$19/2)))^2*(((($C$19+$G$20)-$S417)*($O$20/($O$19/2)))*$AZ$7)/3)*$T$29))),IF('Silo Levels'!$L$14="Pumping",(($D$18*$T$29)+((PI()*(($C$21/2)^2)*($G$20-$S417))*$T$29))+((($D$18+$H$18)/3)*$BG$7)+(((PI()*($C$21/2)^2*(($C$21/2)*$AZ$7))/3)*$T$29),(($D$18*$T$29)+((PI()*(($C$21/2)^2)*($G$20-$S417))*$T$29))+((($D$18+$H$18)/3)*$BG$7)-(((PI()*($C$21/2)^2*(($C$21/2)*$AZ$7))/3)*$T$29)))</f>
        <v>52664.216090447495</v>
      </c>
      <c r="U417" s="73">
        <v>38.6</v>
      </c>
      <c r="V417" s="101">
        <f t="shared" si="66"/>
        <v>55175.543438052402</v>
      </c>
      <c r="W417" s="66">
        <v>38.6</v>
      </c>
      <c r="X417" s="102">
        <f>IF($W417&gt;$G$20,IF('Silo Levels'!$L$15="Pumping",((PI()*((($C$19+$G$20)-$W417)*($O$20/($O$19/2)))^2*((($O$20+$G$20)-$W417))/3)*$X$29)+(((PI()*((($C$19+$G$20)-$W417)*($O$20/($O$19/2)))^2*(((($C$19+$G$20)-$W417)*($O$20/($O$19/2)))*$AZ$8))/3)*$X$29),(((PI()*((($C$19+$G$20)-$W417)*($O$20/($O$19/2)))^2*((($O$20+$G$20)-$W417)/3))*$X$29)-((PI()*((($C$19+$G$20)-$W417)*($O$20/($O$19/2)))^2*(((($C$19+$G$20)-$W417)*($O$20/($O$19/2)))*$AZ$8)/3)*$X$29))),IF('Silo Levels'!$L$15="Pumping",(($D$18*$X$29)+((PI()*(($C$21/2)^2)*($G$20-$W417))*$X$29))+((($D$18+$H$18)/3)*$BG$8)+(((PI()*($C$21/2)^2*(($C$21/2)*$AZ$8))/3)*$X$29),(($D$18*$X$29)+((PI()*(($C$21/2)^2)*($G$20-$W417))*$X$29))+((($D$18+$H$18)/3)*$BG$8)-(((PI()*($C$21/2)^2*(($C$21/2)*$AZ$8))/3)*$X$29)))</f>
        <v>51304.115655182904</v>
      </c>
      <c r="Y417" s="73">
        <v>38.6</v>
      </c>
      <c r="Z417" s="101">
        <f t="shared" si="63"/>
        <v>54303.007379636241</v>
      </c>
      <c r="AA417" s="66">
        <v>38.6</v>
      </c>
      <c r="AB417" s="102">
        <f>IF($AA417&gt;$G$20,IF('Silo Levels'!$L$16="Pumping",((PI()*((($C$19+$G$20)-$AA417)*($O$20/($O$19/2)))^2*((($O$20+$G$20)-$AA417))/3)*$AB$29)+(((PI()*((($C$19+$G$20)-$AA417)*($O$20/($O$19/2)))^2*(((($C$19+$G$20)-$AA417)*($O$20/($O$19/2)))*$AZ$9))/3)*$AB$29),(((PI()*((($C$19+$G$20)-$AA417)*($O$20/($O$19/2)))^2*((($O$20+$G$20)-$AA417)/3))*$AB$29)-((PI()*((($C$19+$G$20)-$AA417)*($O$20/($O$19/2)))^2*(((($C$19+$G$20)-$AA417)*($O$20/($O$19/2)))*$AZ$9)/3)*$AB$29))),IF('Silo Levels'!$L$16="Pumping",(($D$18*$AB$29)+((PI()*(($C$21/2)^2)*($G$20-$AA417))*$AB$29))+((($D$18+$H$18)/3)*$BG$9)+(((PI()*($C$21/2)^2*(($C$21/2)*$AZ$9))/3)*$AB$29),(($D$18*$AB$29)+((PI()*(($C$21/2)^2)*($G$20-$AA417))*$AB$29))+((($D$18+$H$18)/3)*$BG$9)-(((PI()*($C$21/2)^2*(($C$21/2)*$AZ$9))/3)*$AB$29)))</f>
        <v>50492.80165508503</v>
      </c>
      <c r="AC417" s="73">
        <v>38.6</v>
      </c>
      <c r="AD417" s="101">
        <f t="shared" si="67"/>
        <v>53988.447762232834</v>
      </c>
      <c r="AE417" s="66">
        <v>38.6</v>
      </c>
      <c r="AF417" s="102">
        <f>IF($AE417&gt;$G$20,IF('Silo Levels'!$L$17="Pumping",((PI()*((($C$19+$G$20)-$AE417)*($O$20/($O$19/2)))^2*((($O$20+$G$20)-$AE417))/3)*$AF$29)+(((PI()*((($C$19+$G$20)-$AE417)*($O$20/($O$19/2)))^2*(((($C$19+$G$20)-$AE417)*($O$20/($O$19/2)))*$AZ$10))/3)*$AF$29),(((PI()*((($C$19+$G$20)-$AE417)*($O$20/($O$19/2)))^2*((($O$20+$G$20)-$AE417)/3))*$AF$29)-((PI()*((($C$19+$G$20)-$AE417)*($O$20/($O$19/2)))^2*(((($C$19+$G$20)-$AE417)*($O$20/($O$19/2)))*$AZ$10)/3)*$AF$29))),IF('Silo Levels'!$L$17="Pumping",(($D$18*$AF$29)+((PI()*(($C$21/2)^2)*($G$20-$AE417))*$AF$29))+((($D$18+$H$18)/3)*$BG$10)+(((PI()*($C$21/2)^2*(($C$21/2)*$AZ$10))/3)*$AF$29),(($D$18*$AF$29)+((PI()*(($C$21/2)^2)*($G$20-$AE417))*$AF$29))+((($D$18+$H$18)/3)*$BG$10)-(((PI()*($C$21/2)^2*(($C$21/2)*$AZ$10))/3)*$AF$29)))</f>
        <v>50200.313317206972</v>
      </c>
      <c r="AG417" s="73">
        <v>38.6</v>
      </c>
      <c r="AH417" s="101">
        <f t="shared" si="64"/>
        <v>54234.416793691278</v>
      </c>
      <c r="AI417" s="66">
        <v>38.6</v>
      </c>
      <c r="AJ417" s="102">
        <f>IF($AI417&gt;$G$20,IF('Silo Levels'!$L$18="Pumping",((PI()*((($C$19+$G$20)-$AI417)*($O$20/($O$19/2)))^2*((($O$20+$G$20)-$AI417))/3)*$AJ$29)+(((PI()*((($C$19+$G$20)-$AI417)*($O$20/($O$19/2)))^2*(((($C$19+$G$20)-$AI417)*($O$20/($O$19/2)))*$AZ$11))/3)*$AJ$29),(((PI()*((($C$19+$G$20)-$AI417)*($O$20/($O$19/2)))^2*((($O$20+$G$20)-$AI417)/3))*$AJ$29)-((PI()*((($C$19+$G$20)-$AI417)*($O$20/($O$19/2)))^2*(((($C$19+$G$20)-$AI417)*($O$20/($O$19/2)))*$AZ$11)/3)*$AJ$29))),IF('Silo Levels'!$L$18="Pumping",(($D$18*$AJ$29)+((PI()*(($C$21/2)^2)*($G$20-$AI417))*$AJ$29))+((($D$18+$H$18)/3)*$BG$11)+(((PI()*($C$21/2)^2*(($C$21/2)*$AZ$11))/3)*$AJ$29),(($D$18*$AJ$29)+((PI()*(($C$21/2)^2)*($G$20-$AI417))*$AJ$29))+((($D$18+$H$18)/3)*$BG$11)-(((PI()*($C$21/2)^2*(($C$21/2)*$AZ$11))/3)*$AJ$29)))</f>
        <v>50429.023772079163</v>
      </c>
    </row>
    <row r="418" spans="2:36" x14ac:dyDescent="0.3">
      <c r="B418" s="73"/>
      <c r="C418" s="72"/>
      <c r="D418" s="73"/>
      <c r="E418" s="73"/>
      <c r="F418" s="73"/>
      <c r="G418" s="73"/>
      <c r="H418" s="73"/>
      <c r="I418" s="73">
        <v>38.700000000000003</v>
      </c>
      <c r="J418" s="101">
        <f t="shared" si="61"/>
        <v>86987.399084883757</v>
      </c>
      <c r="K418" s="66">
        <v>38.700000000000003</v>
      </c>
      <c r="L418" s="102">
        <f>IF($K418&gt;$G$13,IF('Silo Levels'!$L$12="Pumping",((PI()*((($C$12+$G$13)-$K418)*($O$13/($O$12/2)))^2*((($O$13+$G$13)-$K418))/3)*$L$29)+(((PI()*((($C$12+$G$13)-$K418)*($O$13/($O$12/2)))^2*(((($C$12+$G$13)-$K418)*($O$13/($O$12/2)))*$AZ$5))/3)*$L$29),(((PI()*((($C$12+$G$13)-$K418)*($O$13/($O$12/2)))^2*((($O$13+$G$13)-$K418)/3))*$L$29)-((PI()*((($C$12+$G$13)-$K418)*($O$13/($O$12/2)))^2*(((($C$12+$G$13)-$K418)*($O$13/($O$12/2)))*$AZ$5)/3)*$L$29))),IF('Silo Levels'!$L$12="Pumping",(($D$11*$L$29)+((PI()*(($C$14/2)^2)*($G$13-$K418))*$L$29))+((($D$11+$H$11)/3)*$BG$5)+(((PI()*($C$14/2)^2*(($C$14/2)*$AZ$5))/3)*$L$29),(($D$11*$L$29)+((PI()*(($C$14/2)^2)*($G$13-$K418))*$L$29))+((($D$11+$H$11)/3)*$BG$5)-(((PI()*($C$14/2)^2*(($C$14/2)*$AZ$5))/3)*$L$29)))</f>
        <v>72789.392405284307</v>
      </c>
      <c r="M418" s="73">
        <v>38.700000000000003</v>
      </c>
      <c r="N418" s="101">
        <f t="shared" si="62"/>
        <v>57812.298009632534</v>
      </c>
      <c r="O418" s="66">
        <v>38.700000000000003</v>
      </c>
      <c r="P418" s="102">
        <f>IF($O418&gt;$G$20,IF('Silo Levels'!$L$13="Pumping",((PI()*((($C$19+$G$20)-$O418)*($O$20/($O$19/2)))^2*((($O$20+$G$20)-$O418))/3)*$P$29)+(((PI()*((($C$19+$G$20)-$O418)*($O$20/($O$19/2)))^2*(((($C$19+$G$20)-$O418)*($O$20/($O$19/2)))*$AZ$6))/3)*$P$29),(((PI()*((($C$19+$G$20)-$O418)*($O$20/($O$19/2)))^2*((($O$20+$G$20)-$O418)/3))*$P$29)-((PI()*((($C$19+$G$20)-$O418)*($O$20/($O$19/2)))^2*(((($C$19+$G$20)-$O418)*($O$20/($O$19/2)))*$AZ$6)/3)*$P$29))),IF('Silo Levels'!$L$13="Pumping",(($D$18*$P$29)+((PI()*(($C$21/2)^2)*($G$20-$O418))*$P$29))+((($D$18+$H$18)/3)*$BG$6)+(((PI()*($C$21/2)^2*(($C$21/2)*$AZ$6))/3)*$P$29),(($D$18*$P$29)+((PI()*(($C$21/2)^2)*($G$20-$O418))*$P$29))+((($D$18+$H$18)/3)*$BG$6)-(((PI()*($C$21/2)^2*(($C$21/2)*$AZ$6))/3)*$P$29)))</f>
        <v>53727.096677607762</v>
      </c>
      <c r="Q418" s="73">
        <v>38.700000000000003</v>
      </c>
      <c r="R418" s="101">
        <f t="shared" si="65"/>
        <v>56239.486724055401</v>
      </c>
      <c r="S418" s="66">
        <v>38.700000000000003</v>
      </c>
      <c r="T418" s="102">
        <f>IF($S418&gt;$G$20,IF('Silo Levels'!$L$14="Pumping",((PI()*((($C$19+$G$20)-$S418)*($O$20/($O$19/2)))^2*((($O$20+$G$20)-$S418))/3)*$T$29)+(((PI()*((($C$19+$G$20)-$S418)*($O$20/($O$19/2)))^2*(((($C$19+$G$20)-$S418)*($O$20/($O$19/2)))*$AZ$7))/3)*$T$29),(((PI()*((($C$19+$G$20)-$S418)*($O$20/($O$19/2)))^2*((($O$20+$G$20)-$S418)/3))*$T$29)-((PI()*((($C$19+$G$20)-$S418)*($O$20/($O$19/2)))^2*(((($C$19+$G$20)-$S418)*($O$20/($O$19/2)))*$AZ$7)/3)*$T$29))),IF('Silo Levels'!$L$14="Pumping",(($D$18*$T$29)+((PI()*(($C$21/2)^2)*($G$20-$S418))*$T$29))+((($D$18+$H$18)/3)*$BG$7)+(((PI()*($C$21/2)^2*(($C$21/2)*$AZ$7))/3)*$T$29),(($D$18*$T$29)+((PI()*(($C$21/2)^2)*($G$20-$S418))*$T$29))+((($D$18+$H$18)/3)*$BG$7)-(((PI()*($C$21/2)^2*(($C$21/2)*$AZ$7))/3)*$T$29)))</f>
        <v>52265.425252926543</v>
      </c>
      <c r="U418" s="73">
        <v>38.700000000000003</v>
      </c>
      <c r="V418" s="101">
        <f t="shared" si="66"/>
        <v>54787.051730224375</v>
      </c>
      <c r="W418" s="66">
        <v>38.700000000000003</v>
      </c>
      <c r="X418" s="102">
        <f>IF($W418&gt;$G$20,IF('Silo Levels'!$L$15="Pumping",((PI()*((($C$19+$G$20)-$W418)*($O$20/($O$19/2)))^2*((($O$20+$G$20)-$W418))/3)*$X$29)+(((PI()*((($C$19+$G$20)-$W418)*($O$20/($O$19/2)))^2*(((($C$19+$G$20)-$W418)*($O$20/($O$19/2)))*$AZ$8))/3)*$X$29),(((PI()*((($C$19+$G$20)-$W418)*($O$20/($O$19/2)))^2*((($O$20+$G$20)-$W418)/3))*$X$29)-((PI()*((($C$19+$G$20)-$W418)*($O$20/($O$19/2)))^2*(((($C$19+$G$20)-$W418)*($O$20/($O$19/2)))*$AZ$8)/3)*$X$29))),IF('Silo Levels'!$L$15="Pumping",(($D$18*$X$29)+((PI()*(($C$21/2)^2)*($G$20-$W418))*$X$29))+((($D$18+$H$18)/3)*$BG$8)+(((PI()*($C$21/2)^2*(($C$21/2)*$AZ$8))/3)*$X$29),(($D$18*$X$29)+((PI()*(($C$21/2)^2)*($G$20-$W418))*$X$29))+((($D$18+$H$18)/3)*$BG$8)-(((PI()*($C$21/2)^2*(($C$21/2)*$AZ$8))/3)*$X$29)))</f>
        <v>50915.623947354878</v>
      </c>
      <c r="Y418" s="73">
        <v>38.700000000000003</v>
      </c>
      <c r="Z418" s="101">
        <f t="shared" si="63"/>
        <v>53920.659209367681</v>
      </c>
      <c r="AA418" s="66">
        <v>38.700000000000003</v>
      </c>
      <c r="AB418" s="102">
        <f>IF($AA418&gt;$G$20,IF('Silo Levels'!$L$16="Pumping",((PI()*((($C$19+$G$20)-$AA418)*($O$20/($O$19/2)))^2*((($O$20+$G$20)-$AA418))/3)*$AB$29)+(((PI()*((($C$19+$G$20)-$AA418)*($O$20/($O$19/2)))^2*(((($C$19+$G$20)-$AA418)*($O$20/($O$19/2)))*$AZ$9))/3)*$AB$29),(((PI()*((($C$19+$G$20)-$AA418)*($O$20/($O$19/2)))^2*((($O$20+$G$20)-$AA418)/3))*$AB$29)-((PI()*((($C$19+$G$20)-$AA418)*($O$20/($O$19/2)))^2*(((($C$19+$G$20)-$AA418)*($O$20/($O$19/2)))*$AZ$9)/3)*$AB$29))),IF('Silo Levels'!$L$16="Pumping",(($D$18*$AB$29)+((PI()*(($C$21/2)^2)*($G$20-$AA418))*$AB$29))+((($D$18+$H$18)/3)*$BG$9)+(((PI()*($C$21/2)^2*(($C$21/2)*$AZ$9))/3)*$AB$29),(($D$18*$AB$29)+((PI()*(($C$21/2)^2)*($G$20-$AA418))*$AB$29))+((($D$18+$H$18)/3)*$BG$9)-(((PI()*($C$21/2)^2*(($C$21/2)*$AZ$9))/3)*$AB$29)))</f>
        <v>50110.453484816469</v>
      </c>
      <c r="AC418" s="73">
        <v>38.700000000000003</v>
      </c>
      <c r="AD418" s="101">
        <f t="shared" si="67"/>
        <v>53608.314410258099</v>
      </c>
      <c r="AE418" s="66">
        <v>38.700000000000003</v>
      </c>
      <c r="AF418" s="102">
        <f>IF($AE418&gt;$G$20,IF('Silo Levels'!$L$17="Pumping",((PI()*((($C$19+$G$20)-$AE418)*($O$20/($O$19/2)))^2*((($O$20+$G$20)-$AE418))/3)*$AF$29)+(((PI()*((($C$19+$G$20)-$AE418)*($O$20/($O$19/2)))^2*(((($C$19+$G$20)-$AE418)*($O$20/($O$19/2)))*$AZ$10))/3)*$AF$29),(((PI()*((($C$19+$G$20)-$AE418)*($O$20/($O$19/2)))^2*((($O$20+$G$20)-$AE418)/3))*$AF$29)-((PI()*((($C$19+$G$20)-$AE418)*($O$20/($O$19/2)))^2*(((($C$19+$G$20)-$AE418)*($O$20/($O$19/2)))*$AZ$10)/3)*$AF$29))),IF('Silo Levels'!$L$17="Pumping",(($D$18*$AF$29)+((PI()*(($C$21/2)^2)*($G$20-$AE418))*$AF$29))+((($D$18+$H$18)/3)*$BG$10)+(((PI()*($C$21/2)^2*(($C$21/2)*$AZ$10))/3)*$AF$29),(($D$18*$AF$29)+((PI()*(($C$21/2)^2)*($G$20-$AE418))*$AF$29))+((($D$18+$H$18)/3)*$BG$10)-(((PI()*($C$21/2)^2*(($C$21/2)*$AZ$10))/3)*$AF$29)))</f>
        <v>49820.179965232237</v>
      </c>
      <c r="AG418" s="73">
        <v>38.700000000000003</v>
      </c>
      <c r="AH418" s="101">
        <f t="shared" si="64"/>
        <v>53852.551570616604</v>
      </c>
      <c r="AI418" s="66">
        <v>38.700000000000003</v>
      </c>
      <c r="AJ418" s="102">
        <f>IF($AI418&gt;$G$20,IF('Silo Levels'!$L$18="Pumping",((PI()*((($C$19+$G$20)-$AI418)*($O$20/($O$19/2)))^2*((($O$20+$G$20)-$AI418))/3)*$AJ$29)+(((PI()*((($C$19+$G$20)-$AI418)*($O$20/($O$19/2)))^2*(((($C$19+$G$20)-$AI418)*($O$20/($O$19/2)))*$AZ$11))/3)*$AJ$29),(((PI()*((($C$19+$G$20)-$AI418)*($O$20/($O$19/2)))^2*((($O$20+$G$20)-$AI418)/3))*$AJ$29)-((PI()*((($C$19+$G$20)-$AI418)*($O$20/($O$19/2)))^2*(((($C$19+$G$20)-$AI418)*($O$20/($O$19/2)))*$AZ$11)/3)*$AJ$29))),IF('Silo Levels'!$L$18="Pumping",(($D$18*$AJ$29)+((PI()*(($C$21/2)^2)*($G$20-$AI418))*$AJ$29))+((($D$18+$H$18)/3)*$BG$11)+(((PI()*($C$21/2)^2*(($C$21/2)*$AZ$11))/3)*$AJ$29),(($D$18*$AJ$29)+((PI()*(($C$21/2)^2)*($G$20-$AI418))*$AJ$29))+((($D$18+$H$18)/3)*$BG$11)-(((PI()*($C$21/2)^2*(($C$21/2)*$AZ$11))/3)*$AJ$29)))</f>
        <v>50047.158549004489</v>
      </c>
    </row>
    <row r="419" spans="2:36" x14ac:dyDescent="0.3">
      <c r="B419" s="73"/>
      <c r="C419" s="72"/>
      <c r="D419" s="73"/>
      <c r="E419" s="73"/>
      <c r="F419" s="73"/>
      <c r="G419" s="73"/>
      <c r="H419" s="73"/>
      <c r="I419" s="73">
        <v>38.799999999999997</v>
      </c>
      <c r="J419" s="101">
        <f t="shared" si="61"/>
        <v>86068.43425125278</v>
      </c>
      <c r="K419" s="66">
        <v>38.799999999999997</v>
      </c>
      <c r="L419" s="102">
        <f>IF($K419&gt;$G$13,IF('Silo Levels'!$L$12="Pumping",((PI()*((($C$12+$G$13)-$K419)*($O$13/($O$12/2)))^2*((($O$13+$G$13)-$K419))/3)*$L$29)+(((PI()*((($C$12+$G$13)-$K419)*($O$13/($O$12/2)))^2*(((($C$12+$G$13)-$K419)*($O$13/($O$12/2)))*$AZ$5))/3)*$L$29),(((PI()*((($C$12+$G$13)-$K419)*($O$13/($O$12/2)))^2*((($O$13+$G$13)-$K419)/3))*$L$29)-((PI()*((($C$12+$G$13)-$K419)*($O$13/($O$12/2)))^2*(((($C$12+$G$13)-$K419)*($O$13/($O$12/2)))*$AZ$5)/3)*$L$29))),IF('Silo Levels'!$L$12="Pumping",(($D$11*$L$29)+((PI()*(($C$14/2)^2)*($G$13-$K419))*$L$29))+((($D$11+$H$11)/3)*$BG$5)+(((PI()*($C$14/2)^2*(($C$14/2)*$AZ$5))/3)*$L$29),(($D$11*$L$29)+((PI()*(($C$14/2)^2)*($G$13-$K419))*$L$29))+((($D$11+$H$11)/3)*$BG$5)-(((PI()*($C$14/2)^2*(($C$14/2)*$AZ$5))/3)*$L$29)))</f>
        <v>71870.42757165333</v>
      </c>
      <c r="M419" s="73">
        <v>38.799999999999997</v>
      </c>
      <c r="N419" s="101">
        <f t="shared" si="62"/>
        <v>57402.354461331815</v>
      </c>
      <c r="O419" s="66">
        <v>38.799999999999997</v>
      </c>
      <c r="P419" s="102">
        <f>IF($O419&gt;$G$20,IF('Silo Levels'!$L$13="Pumping",((PI()*((($C$19+$G$20)-$O419)*($O$20/($O$19/2)))^2*((($O$20+$G$20)-$O419))/3)*$P$29)+(((PI()*((($C$19+$G$20)-$O419)*($O$20/($O$19/2)))^2*(((($C$19+$G$20)-$O419)*($O$20/($O$19/2)))*$AZ$6))/3)*$P$29),(((PI()*((($C$19+$G$20)-$O419)*($O$20/($O$19/2)))^2*((($O$20+$G$20)-$O419)/3))*$P$29)-((PI()*((($C$19+$G$20)-$O419)*($O$20/($O$19/2)))^2*(((($C$19+$G$20)-$O419)*($O$20/($O$19/2)))*$AZ$6)/3)*$P$29))),IF('Silo Levels'!$L$13="Pumping",(($D$18*$P$29)+((PI()*(($C$21/2)^2)*($G$20-$O419))*$P$29))+((($D$18+$H$18)/3)*$BG$6)+(((PI()*($C$21/2)^2*(($C$21/2)*$AZ$6))/3)*$P$29),(($D$18*$P$29)+((PI()*(($C$21/2)^2)*($G$20-$O419))*$P$29))+((($D$18+$H$18)/3)*$BG$6)-(((PI()*($C$21/2)^2*(($C$21/2)*$AZ$6))/3)*$P$29)))</f>
        <v>53317.153129307044</v>
      </c>
      <c r="Q419" s="73">
        <v>38.799999999999997</v>
      </c>
      <c r="R419" s="101">
        <f t="shared" si="65"/>
        <v>55840.695886534479</v>
      </c>
      <c r="S419" s="66">
        <v>38.799999999999997</v>
      </c>
      <c r="T419" s="102">
        <f>IF($S419&gt;$G$20,IF('Silo Levels'!$L$14="Pumping",((PI()*((($C$19+$G$20)-$S419)*($O$20/($O$19/2)))^2*((($O$20+$G$20)-$S419))/3)*$T$29)+(((PI()*((($C$19+$G$20)-$S419)*($O$20/($O$19/2)))^2*(((($C$19+$G$20)-$S419)*($O$20/($O$19/2)))*$AZ$7))/3)*$T$29),(((PI()*((($C$19+$G$20)-$S419)*($O$20/($O$19/2)))^2*((($O$20+$G$20)-$S419)/3))*$T$29)-((PI()*((($C$19+$G$20)-$S419)*($O$20/($O$19/2)))^2*(((($C$19+$G$20)-$S419)*($O$20/($O$19/2)))*$AZ$7)/3)*$T$29))),IF('Silo Levels'!$L$14="Pumping",(($D$18*$T$29)+((PI()*(($C$21/2)^2)*($G$20-$S419))*$T$29))+((($D$18+$H$18)/3)*$BG$7)+(((PI()*($C$21/2)^2*(($C$21/2)*$AZ$7))/3)*$T$29),(($D$18*$T$29)+((PI()*(($C$21/2)^2)*($G$20-$S419))*$T$29))+((($D$18+$H$18)/3)*$BG$7)-(((PI()*($C$21/2)^2*(($C$21/2)*$AZ$7))/3)*$T$29)))</f>
        <v>51866.634415405621</v>
      </c>
      <c r="U419" s="73">
        <v>38.799999999999997</v>
      </c>
      <c r="V419" s="101">
        <f t="shared" si="66"/>
        <v>54398.560022396377</v>
      </c>
      <c r="W419" s="66">
        <v>38.799999999999997</v>
      </c>
      <c r="X419" s="102">
        <f>IF($W419&gt;$G$20,IF('Silo Levels'!$L$15="Pumping",((PI()*((($C$19+$G$20)-$W419)*($O$20/($O$19/2)))^2*((($O$20+$G$20)-$W419))/3)*$X$29)+(((PI()*((($C$19+$G$20)-$W419)*($O$20/($O$19/2)))^2*(((($C$19+$G$20)-$W419)*($O$20/($O$19/2)))*$AZ$8))/3)*$X$29),(((PI()*((($C$19+$G$20)-$W419)*($O$20/($O$19/2)))^2*((($O$20+$G$20)-$W419)/3))*$X$29)-((PI()*((($C$19+$G$20)-$W419)*($O$20/($O$19/2)))^2*(((($C$19+$G$20)-$W419)*($O$20/($O$19/2)))*$AZ$8)/3)*$X$29))),IF('Silo Levels'!$L$15="Pumping",(($D$18*$X$29)+((PI()*(($C$21/2)^2)*($G$20-$W419))*$X$29))+((($D$18+$H$18)/3)*$BG$8)+(((PI()*($C$21/2)^2*(($C$21/2)*$AZ$8))/3)*$X$29),(($D$18*$X$29)+((PI()*(($C$21/2)^2)*($G$20-$W419))*$X$29))+((($D$18+$H$18)/3)*$BG$8)-(((PI()*($C$21/2)^2*(($C$21/2)*$AZ$8))/3)*$X$29)))</f>
        <v>50527.13223952688</v>
      </c>
      <c r="Y419" s="73">
        <v>38.799999999999997</v>
      </c>
      <c r="Z419" s="101">
        <f t="shared" si="63"/>
        <v>53538.31103909915</v>
      </c>
      <c r="AA419" s="66">
        <v>38.799999999999997</v>
      </c>
      <c r="AB419" s="102">
        <f>IF($AA419&gt;$G$20,IF('Silo Levels'!$L$16="Pumping",((PI()*((($C$19+$G$20)-$AA419)*($O$20/($O$19/2)))^2*((($O$20+$G$20)-$AA419))/3)*$AB$29)+(((PI()*((($C$19+$G$20)-$AA419)*($O$20/($O$19/2)))^2*(((($C$19+$G$20)-$AA419)*($O$20/($O$19/2)))*$AZ$9))/3)*$AB$29),(((PI()*((($C$19+$G$20)-$AA419)*($O$20/($O$19/2)))^2*((($O$20+$G$20)-$AA419)/3))*$AB$29)-((PI()*((($C$19+$G$20)-$AA419)*($O$20/($O$19/2)))^2*(((($C$19+$G$20)-$AA419)*($O$20/($O$19/2)))*$AZ$9)/3)*$AB$29))),IF('Silo Levels'!$L$16="Pumping",(($D$18*$AB$29)+((PI()*(($C$21/2)^2)*($G$20-$AA419))*$AB$29))+((($D$18+$H$18)/3)*$BG$9)+(((PI()*($C$21/2)^2*(($C$21/2)*$AZ$9))/3)*$AB$29),(($D$18*$AB$29)+((PI()*(($C$21/2)^2)*($G$20-$AA419))*$AB$29))+((($D$18+$H$18)/3)*$BG$9)-(((PI()*($C$21/2)^2*(($C$21/2)*$AZ$9))/3)*$AB$29)))</f>
        <v>49728.105314547938</v>
      </c>
      <c r="AC419" s="73">
        <v>38.799999999999997</v>
      </c>
      <c r="AD419" s="101">
        <f t="shared" si="67"/>
        <v>53228.1810582834</v>
      </c>
      <c r="AE419" s="66">
        <v>38.799999999999997</v>
      </c>
      <c r="AF419" s="102">
        <f>IF($AE419&gt;$G$20,IF('Silo Levels'!$L$17="Pumping",((PI()*((($C$19+$G$20)-$AE419)*($O$20/($O$19/2)))^2*((($O$20+$G$20)-$AE419))/3)*$AF$29)+(((PI()*((($C$19+$G$20)-$AE419)*($O$20/($O$19/2)))^2*(((($C$19+$G$20)-$AE419)*($O$20/($O$19/2)))*$AZ$10))/3)*$AF$29),(((PI()*((($C$19+$G$20)-$AE419)*($O$20/($O$19/2)))^2*((($O$20+$G$20)-$AE419)/3))*$AF$29)-((PI()*((($C$19+$G$20)-$AE419)*($O$20/($O$19/2)))^2*(((($C$19+$G$20)-$AE419)*($O$20/($O$19/2)))*$AZ$10)/3)*$AF$29))),IF('Silo Levels'!$L$17="Pumping",(($D$18*$AF$29)+((PI()*(($C$21/2)^2)*($G$20-$AE419))*$AF$29))+((($D$18+$H$18)/3)*$BG$10)+(((PI()*($C$21/2)^2*(($C$21/2)*$AZ$10))/3)*$AF$29),(($D$18*$AF$29)+((PI()*(($C$21/2)^2)*($G$20-$AE419))*$AF$29))+((($D$18+$H$18)/3)*$BG$10)-(((PI()*($C$21/2)^2*(($C$21/2)*$AZ$10))/3)*$AF$29)))</f>
        <v>49440.046613257538</v>
      </c>
      <c r="AG419" s="73">
        <v>38.799999999999997</v>
      </c>
      <c r="AH419" s="101">
        <f t="shared" si="64"/>
        <v>53470.68634754196</v>
      </c>
      <c r="AI419" s="66">
        <v>38.799999999999997</v>
      </c>
      <c r="AJ419" s="102">
        <f>IF($AI419&gt;$G$20,IF('Silo Levels'!$L$18="Pumping",((PI()*((($C$19+$G$20)-$AI419)*($O$20/($O$19/2)))^2*((($O$20+$G$20)-$AI419))/3)*$AJ$29)+(((PI()*((($C$19+$G$20)-$AI419)*($O$20/($O$19/2)))^2*(((($C$19+$G$20)-$AI419)*($O$20/($O$19/2)))*$AZ$11))/3)*$AJ$29),(((PI()*((($C$19+$G$20)-$AI419)*($O$20/($O$19/2)))^2*((($O$20+$G$20)-$AI419)/3))*$AJ$29)-((PI()*((($C$19+$G$20)-$AI419)*($O$20/($O$19/2)))^2*(((($C$19+$G$20)-$AI419)*($O$20/($O$19/2)))*$AZ$11)/3)*$AJ$29))),IF('Silo Levels'!$L$18="Pumping",(($D$18*$AJ$29)+((PI()*(($C$21/2)^2)*($G$20-$AI419))*$AJ$29))+((($D$18+$H$18)/3)*$BG$11)+(((PI()*($C$21/2)^2*(($C$21/2)*$AZ$11))/3)*$AJ$29),(($D$18*$AJ$29)+((PI()*(($C$21/2)^2)*($G$20-$AI419))*$AJ$29))+((($D$18+$H$18)/3)*$BG$11)-(((PI()*($C$21/2)^2*(($C$21/2)*$AZ$11))/3)*$AJ$29)))</f>
        <v>49665.293325929844</v>
      </c>
    </row>
    <row r="420" spans="2:36" x14ac:dyDescent="0.3">
      <c r="B420" s="73"/>
      <c r="C420" s="72"/>
      <c r="D420" s="73"/>
      <c r="E420" s="73"/>
      <c r="F420" s="73"/>
      <c r="G420" s="73"/>
      <c r="H420" s="73"/>
      <c r="I420" s="73">
        <v>38.9</v>
      </c>
      <c r="J420" s="101">
        <f t="shared" si="61"/>
        <v>85149.469417621731</v>
      </c>
      <c r="K420" s="66">
        <v>38.9</v>
      </c>
      <c r="L420" s="102">
        <f>IF($K420&gt;$G$13,IF('Silo Levels'!$L$12="Pumping",((PI()*((($C$12+$G$13)-$K420)*($O$13/($O$12/2)))^2*((($O$13+$G$13)-$K420))/3)*$L$29)+(((PI()*((($C$12+$G$13)-$K420)*($O$13/($O$12/2)))^2*(((($C$12+$G$13)-$K420)*($O$13/($O$12/2)))*$AZ$5))/3)*$L$29),(((PI()*((($C$12+$G$13)-$K420)*($O$13/($O$12/2)))^2*((($O$13+$G$13)-$K420)/3))*$L$29)-((PI()*((($C$12+$G$13)-$K420)*($O$13/($O$12/2)))^2*(((($C$12+$G$13)-$K420)*($O$13/($O$12/2)))*$AZ$5)/3)*$L$29))),IF('Silo Levels'!$L$12="Pumping",(($D$11*$L$29)+((PI()*(($C$14/2)^2)*($G$13-$K420))*$L$29))+((($D$11+$H$11)/3)*$BG$5)+(((PI()*($C$14/2)^2*(($C$14/2)*$AZ$5))/3)*$L$29),(($D$11*$L$29)+((PI()*(($C$14/2)^2)*($G$13-$K420))*$L$29))+((($D$11+$H$11)/3)*$BG$5)-(((PI()*($C$14/2)^2*(($C$14/2)*$AZ$5))/3)*$L$29)))</f>
        <v>70951.462738022281</v>
      </c>
      <c r="M420" s="73">
        <v>38.9</v>
      </c>
      <c r="N420" s="101">
        <f t="shared" si="62"/>
        <v>56992.410913031075</v>
      </c>
      <c r="O420" s="66">
        <v>38.9</v>
      </c>
      <c r="P420" s="102">
        <f>IF($O420&gt;$G$20,IF('Silo Levels'!$L$13="Pumping",((PI()*((($C$19+$G$20)-$O420)*($O$20/($O$19/2)))^2*((($O$20+$G$20)-$O420))/3)*$P$29)+(((PI()*((($C$19+$G$20)-$O420)*($O$20/($O$19/2)))^2*(((($C$19+$G$20)-$O420)*($O$20/($O$19/2)))*$AZ$6))/3)*$P$29),(((PI()*((($C$19+$G$20)-$O420)*($O$20/($O$19/2)))^2*((($O$20+$G$20)-$O420)/3))*$P$29)-((PI()*((($C$19+$G$20)-$O420)*($O$20/($O$19/2)))^2*(((($C$19+$G$20)-$O420)*($O$20/($O$19/2)))*$AZ$6)/3)*$P$29))),IF('Silo Levels'!$L$13="Pumping",(($D$18*$P$29)+((PI()*(($C$21/2)^2)*($G$20-$O420))*$P$29))+((($D$18+$H$18)/3)*$BG$6)+(((PI()*($C$21/2)^2*(($C$21/2)*$AZ$6))/3)*$P$29),(($D$18*$P$29)+((PI()*(($C$21/2)^2)*($G$20-$O420))*$P$29))+((($D$18+$H$18)/3)*$BG$6)-(((PI()*($C$21/2)^2*(($C$21/2)*$AZ$6))/3)*$P$29)))</f>
        <v>52907.209581006304</v>
      </c>
      <c r="Q420" s="73">
        <v>38.9</v>
      </c>
      <c r="R420" s="101">
        <f t="shared" si="65"/>
        <v>55441.905049013534</v>
      </c>
      <c r="S420" s="66">
        <v>38.9</v>
      </c>
      <c r="T420" s="102">
        <f>IF($S420&gt;$G$20,IF('Silo Levels'!$L$14="Pumping",((PI()*((($C$19+$G$20)-$S420)*($O$20/($O$19/2)))^2*((($O$20+$G$20)-$S420))/3)*$T$29)+(((PI()*((($C$19+$G$20)-$S420)*($O$20/($O$19/2)))^2*(((($C$19+$G$20)-$S420)*($O$20/($O$19/2)))*$AZ$7))/3)*$T$29),(((PI()*((($C$19+$G$20)-$S420)*($O$20/($O$19/2)))^2*((($O$20+$G$20)-$S420)/3))*$T$29)-((PI()*((($C$19+$G$20)-$S420)*($O$20/($O$19/2)))^2*(((($C$19+$G$20)-$S420)*($O$20/($O$19/2)))*$AZ$7)/3)*$T$29))),IF('Silo Levels'!$L$14="Pumping",(($D$18*$T$29)+((PI()*(($C$21/2)^2)*($G$20-$S420))*$T$29))+((($D$18+$H$18)/3)*$BG$7)+(((PI()*($C$21/2)^2*(($C$21/2)*$AZ$7))/3)*$T$29),(($D$18*$T$29)+((PI()*(($C$21/2)^2)*($G$20-$S420))*$T$29))+((($D$18+$H$18)/3)*$BG$7)-(((PI()*($C$21/2)^2*(($C$21/2)*$AZ$7))/3)*$T$29)))</f>
        <v>51467.843577884676</v>
      </c>
      <c r="U420" s="73">
        <v>38.9</v>
      </c>
      <c r="V420" s="101">
        <f t="shared" si="66"/>
        <v>54010.068314568358</v>
      </c>
      <c r="W420" s="66">
        <v>38.9</v>
      </c>
      <c r="X420" s="102">
        <f>IF($W420&gt;$G$20,IF('Silo Levels'!$L$15="Pumping",((PI()*((($C$19+$G$20)-$W420)*($O$20/($O$19/2)))^2*((($O$20+$G$20)-$W420))/3)*$X$29)+(((PI()*((($C$19+$G$20)-$W420)*($O$20/($O$19/2)))^2*(((($C$19+$G$20)-$W420)*($O$20/($O$19/2)))*$AZ$8))/3)*$X$29),(((PI()*((($C$19+$G$20)-$W420)*($O$20/($O$19/2)))^2*((($O$20+$G$20)-$W420)/3))*$X$29)-((PI()*((($C$19+$G$20)-$W420)*($O$20/($O$19/2)))^2*(((($C$19+$G$20)-$W420)*($O$20/($O$19/2)))*$AZ$8)/3)*$X$29))),IF('Silo Levels'!$L$15="Pumping",(($D$18*$X$29)+((PI()*(($C$21/2)^2)*($G$20-$W420))*$X$29))+((($D$18+$H$18)/3)*$BG$8)+(((PI()*($C$21/2)^2*(($C$21/2)*$AZ$8))/3)*$X$29),(($D$18*$X$29)+((PI()*(($C$21/2)^2)*($G$20-$W420))*$X$29))+((($D$18+$H$18)/3)*$BG$8)-(((PI()*($C$21/2)^2*(($C$21/2)*$AZ$8))/3)*$X$29)))</f>
        <v>50138.64053169886</v>
      </c>
      <c r="Y420" s="73">
        <v>38.9</v>
      </c>
      <c r="Z420" s="101">
        <f t="shared" si="63"/>
        <v>53155.962868830589</v>
      </c>
      <c r="AA420" s="66">
        <v>38.9</v>
      </c>
      <c r="AB420" s="102">
        <f>IF($AA420&gt;$G$20,IF('Silo Levels'!$L$16="Pumping",((PI()*((($C$19+$G$20)-$AA420)*($O$20/($O$19/2)))^2*((($O$20+$G$20)-$AA420))/3)*$AB$29)+(((PI()*((($C$19+$G$20)-$AA420)*($O$20/($O$19/2)))^2*(((($C$19+$G$20)-$AA420)*($O$20/($O$19/2)))*$AZ$9))/3)*$AB$29),(((PI()*((($C$19+$G$20)-$AA420)*($O$20/($O$19/2)))^2*((($O$20+$G$20)-$AA420)/3))*$AB$29)-((PI()*((($C$19+$G$20)-$AA420)*($O$20/($O$19/2)))^2*(((($C$19+$G$20)-$AA420)*($O$20/($O$19/2)))*$AZ$9)/3)*$AB$29))),IF('Silo Levels'!$L$16="Pumping",(($D$18*$AB$29)+((PI()*(($C$21/2)^2)*($G$20-$AA420))*$AB$29))+((($D$18+$H$18)/3)*$BG$9)+(((PI()*($C$21/2)^2*(($C$21/2)*$AZ$9))/3)*$AB$29),(($D$18*$AB$29)+((PI()*(($C$21/2)^2)*($G$20-$AA420))*$AB$29))+((($D$18+$H$18)/3)*$BG$9)-(((PI()*($C$21/2)^2*(($C$21/2)*$AZ$9))/3)*$AB$29)))</f>
        <v>49345.757144279378</v>
      </c>
      <c r="AC420" s="73">
        <v>38.9</v>
      </c>
      <c r="AD420" s="101">
        <f t="shared" si="67"/>
        <v>52848.04770630868</v>
      </c>
      <c r="AE420" s="66">
        <v>38.9</v>
      </c>
      <c r="AF420" s="102">
        <f>IF($AE420&gt;$G$20,IF('Silo Levels'!$L$17="Pumping",((PI()*((($C$19+$G$20)-$AE420)*($O$20/($O$19/2)))^2*((($O$20+$G$20)-$AE420))/3)*$AF$29)+(((PI()*((($C$19+$G$20)-$AE420)*($O$20/($O$19/2)))^2*(((($C$19+$G$20)-$AE420)*($O$20/($O$19/2)))*$AZ$10))/3)*$AF$29),(((PI()*((($C$19+$G$20)-$AE420)*($O$20/($O$19/2)))^2*((($O$20+$G$20)-$AE420)/3))*$AF$29)-((PI()*((($C$19+$G$20)-$AE420)*($O$20/($O$19/2)))^2*(((($C$19+$G$20)-$AE420)*($O$20/($O$19/2)))*$AZ$10)/3)*$AF$29))),IF('Silo Levels'!$L$17="Pumping",(($D$18*$AF$29)+((PI()*(($C$21/2)^2)*($G$20-$AE420))*$AF$29))+((($D$18+$H$18)/3)*$BG$10)+(((PI()*($C$21/2)^2*(($C$21/2)*$AZ$10))/3)*$AF$29),(($D$18*$AF$29)+((PI()*(($C$21/2)^2)*($G$20-$AE420))*$AF$29))+((($D$18+$H$18)/3)*$BG$10)-(((PI()*($C$21/2)^2*(($C$21/2)*$AZ$10))/3)*$AF$29)))</f>
        <v>49059.913261282818</v>
      </c>
      <c r="AG420" s="73">
        <v>38.9</v>
      </c>
      <c r="AH420" s="101">
        <f t="shared" si="64"/>
        <v>53088.8211244673</v>
      </c>
      <c r="AI420" s="66">
        <v>38.9</v>
      </c>
      <c r="AJ420" s="102">
        <f>IF($AI420&gt;$G$20,IF('Silo Levels'!$L$18="Pumping",((PI()*((($C$19+$G$20)-$AI420)*($O$20/($O$19/2)))^2*((($O$20+$G$20)-$AI420))/3)*$AJ$29)+(((PI()*((($C$19+$G$20)-$AI420)*($O$20/($O$19/2)))^2*(((($C$19+$G$20)-$AI420)*($O$20/($O$19/2)))*$AZ$11))/3)*$AJ$29),(((PI()*((($C$19+$G$20)-$AI420)*($O$20/($O$19/2)))^2*((($O$20+$G$20)-$AI420)/3))*$AJ$29)-((PI()*((($C$19+$G$20)-$AI420)*($O$20/($O$19/2)))^2*(((($C$19+$G$20)-$AI420)*($O$20/($O$19/2)))*$AZ$11)/3)*$AJ$29))),IF('Silo Levels'!$L$18="Pumping",(($D$18*$AJ$29)+((PI()*(($C$21/2)^2)*($G$20-$AI420))*$AJ$29))+((($D$18+$H$18)/3)*$BG$11)+(((PI()*($C$21/2)^2*(($C$21/2)*$AZ$11))/3)*$AJ$29),(($D$18*$AJ$29)+((PI()*(($C$21/2)^2)*($G$20-$AI420))*$AJ$29))+((($D$18+$H$18)/3)*$BG$11)-(((PI()*($C$21/2)^2*(($C$21/2)*$AZ$11))/3)*$AJ$29)))</f>
        <v>49283.428102855185</v>
      </c>
    </row>
    <row r="421" spans="2:36" x14ac:dyDescent="0.3">
      <c r="B421" s="73"/>
      <c r="C421" s="72"/>
      <c r="D421" s="73"/>
      <c r="E421" s="73"/>
      <c r="F421" s="73"/>
      <c r="G421" s="73"/>
      <c r="H421" s="73"/>
      <c r="I421" s="73">
        <v>39</v>
      </c>
      <c r="J421" s="101">
        <f t="shared" si="61"/>
        <v>84230.504583990696</v>
      </c>
      <c r="K421" s="66">
        <v>39</v>
      </c>
      <c r="L421" s="102">
        <f>IF($K421&gt;$G$13,IF('Silo Levels'!$L$12="Pumping",((PI()*((($C$12+$G$13)-$K421)*($O$13/($O$12/2)))^2*((($O$13+$G$13)-$K421))/3)*$L$29)+(((PI()*((($C$12+$G$13)-$K421)*($O$13/($O$12/2)))^2*(((($C$12+$G$13)-$K421)*($O$13/($O$12/2)))*$AZ$5))/3)*$L$29),(((PI()*((($C$12+$G$13)-$K421)*($O$13/($O$12/2)))^2*((($O$13+$G$13)-$K421)/3))*$L$29)-((PI()*((($C$12+$G$13)-$K421)*($O$13/($O$12/2)))^2*(((($C$12+$G$13)-$K421)*($O$13/($O$12/2)))*$AZ$5)/3)*$L$29))),IF('Silo Levels'!$L$12="Pumping",(($D$11*$L$29)+((PI()*(($C$14/2)^2)*($G$13-$K421))*$L$29))+((($D$11+$H$11)/3)*$BG$5)+(((PI()*($C$14/2)^2*(($C$14/2)*$AZ$5))/3)*$L$29),(($D$11*$L$29)+((PI()*(($C$14/2)^2)*($G$13-$K421))*$L$29))+((($D$11+$H$11)/3)*$BG$5)-(((PI()*($C$14/2)^2*(($C$14/2)*$AZ$5))/3)*$L$29)))</f>
        <v>70032.497904391246</v>
      </c>
      <c r="M421" s="73">
        <v>39</v>
      </c>
      <c r="N421" s="101">
        <f t="shared" si="62"/>
        <v>56582.467364730321</v>
      </c>
      <c r="O421" s="66">
        <v>39</v>
      </c>
      <c r="P421" s="102">
        <f>IF($O421&gt;$G$20,IF('Silo Levels'!$L$13="Pumping",((PI()*((($C$19+$G$20)-$O421)*($O$20/($O$19/2)))^2*((($O$20+$G$20)-$O421))/3)*$P$29)+(((PI()*((($C$19+$G$20)-$O421)*($O$20/($O$19/2)))^2*(((($C$19+$G$20)-$O421)*($O$20/($O$19/2)))*$AZ$6))/3)*$P$29),(((PI()*((($C$19+$G$20)-$O421)*($O$20/($O$19/2)))^2*((($O$20+$G$20)-$O421)/3))*$P$29)-((PI()*((($C$19+$G$20)-$O421)*($O$20/($O$19/2)))^2*(((($C$19+$G$20)-$O421)*($O$20/($O$19/2)))*$AZ$6)/3)*$P$29))),IF('Silo Levels'!$L$13="Pumping",(($D$18*$P$29)+((PI()*(($C$21/2)^2)*($G$20-$O421))*$P$29))+((($D$18+$H$18)/3)*$BG$6)+(((PI()*($C$21/2)^2*(($C$21/2)*$AZ$6))/3)*$P$29),(($D$18*$P$29)+((PI()*(($C$21/2)^2)*($G$20-$O421))*$P$29))+((($D$18+$H$18)/3)*$BG$6)-(((PI()*($C$21/2)^2*(($C$21/2)*$AZ$6))/3)*$P$29)))</f>
        <v>52497.266032705549</v>
      </c>
      <c r="Q421" s="73">
        <v>39</v>
      </c>
      <c r="R421" s="101">
        <f t="shared" si="65"/>
        <v>55043.114211492582</v>
      </c>
      <c r="S421" s="66">
        <v>39</v>
      </c>
      <c r="T421" s="102">
        <f>IF($S421&gt;$G$20,IF('Silo Levels'!$L$14="Pumping",((PI()*((($C$19+$G$20)-$S421)*($O$20/($O$19/2)))^2*((($O$20+$G$20)-$S421))/3)*$T$29)+(((PI()*((($C$19+$G$20)-$S421)*($O$20/($O$19/2)))^2*(((($C$19+$G$20)-$S421)*($O$20/($O$19/2)))*$AZ$7))/3)*$T$29),(((PI()*((($C$19+$G$20)-$S421)*($O$20/($O$19/2)))^2*((($O$20+$G$20)-$S421)/3))*$T$29)-((PI()*((($C$19+$G$20)-$S421)*($O$20/($O$19/2)))^2*(((($C$19+$G$20)-$S421)*($O$20/($O$19/2)))*$AZ$7)/3)*$T$29))),IF('Silo Levels'!$L$14="Pumping",(($D$18*$T$29)+((PI()*(($C$21/2)^2)*($G$20-$S421))*$T$29))+((($D$18+$H$18)/3)*$BG$7)+(((PI()*($C$21/2)^2*(($C$21/2)*$AZ$7))/3)*$T$29),(($D$18*$T$29)+((PI()*(($C$21/2)^2)*($G$20-$S421))*$T$29))+((($D$18+$H$18)/3)*$BG$7)-(((PI()*($C$21/2)^2*(($C$21/2)*$AZ$7))/3)*$T$29)))</f>
        <v>51069.052740363724</v>
      </c>
      <c r="U421" s="73">
        <v>39</v>
      </c>
      <c r="V421" s="101">
        <f t="shared" si="66"/>
        <v>53621.576606740324</v>
      </c>
      <c r="W421" s="66">
        <v>39</v>
      </c>
      <c r="X421" s="102">
        <f>IF($W421&gt;$G$20,IF('Silo Levels'!$L$15="Pumping",((PI()*((($C$19+$G$20)-$W421)*($O$20/($O$19/2)))^2*((($O$20+$G$20)-$W421))/3)*$X$29)+(((PI()*((($C$19+$G$20)-$W421)*($O$20/($O$19/2)))^2*(((($C$19+$G$20)-$W421)*($O$20/($O$19/2)))*$AZ$8))/3)*$X$29),(((PI()*((($C$19+$G$20)-$W421)*($O$20/($O$19/2)))^2*((($O$20+$G$20)-$W421)/3))*$X$29)-((PI()*((($C$19+$G$20)-$W421)*($O$20/($O$19/2)))^2*(((($C$19+$G$20)-$W421)*($O$20/($O$19/2)))*$AZ$8)/3)*$X$29))),IF('Silo Levels'!$L$15="Pumping",(($D$18*$X$29)+((PI()*(($C$21/2)^2)*($G$20-$W421))*$X$29))+((($D$18+$H$18)/3)*$BG$8)+(((PI()*($C$21/2)^2*(($C$21/2)*$AZ$8))/3)*$X$29),(($D$18*$X$29)+((PI()*(($C$21/2)^2)*($G$20-$W421))*$X$29))+((($D$18+$H$18)/3)*$BG$8)-(((PI()*($C$21/2)^2*(($C$21/2)*$AZ$8))/3)*$X$29)))</f>
        <v>49750.148823870826</v>
      </c>
      <c r="Y421" s="73">
        <v>39</v>
      </c>
      <c r="Z421" s="101">
        <f t="shared" si="63"/>
        <v>52773.614698562029</v>
      </c>
      <c r="AA421" s="66">
        <v>39</v>
      </c>
      <c r="AB421" s="102">
        <f>IF($AA421&gt;$G$20,IF('Silo Levels'!$L$16="Pumping",((PI()*((($C$19+$G$20)-$AA421)*($O$20/($O$19/2)))^2*((($O$20+$G$20)-$AA421))/3)*$AB$29)+(((PI()*((($C$19+$G$20)-$AA421)*($O$20/($O$19/2)))^2*(((($C$19+$G$20)-$AA421)*($O$20/($O$19/2)))*$AZ$9))/3)*$AB$29),(((PI()*((($C$19+$G$20)-$AA421)*($O$20/($O$19/2)))^2*((($O$20+$G$20)-$AA421)/3))*$AB$29)-((PI()*((($C$19+$G$20)-$AA421)*($O$20/($O$19/2)))^2*(((($C$19+$G$20)-$AA421)*($O$20/($O$19/2)))*$AZ$9)/3)*$AB$29))),IF('Silo Levels'!$L$16="Pumping",(($D$18*$AB$29)+((PI()*(($C$21/2)^2)*($G$20-$AA421))*$AB$29))+((($D$18+$H$18)/3)*$BG$9)+(((PI()*($C$21/2)^2*(($C$21/2)*$AZ$9))/3)*$AB$29),(($D$18*$AB$29)+((PI()*(($C$21/2)^2)*($G$20-$AA421))*$AB$29))+((($D$18+$H$18)/3)*$BG$9)-(((PI()*($C$21/2)^2*(($C$21/2)*$AZ$9))/3)*$AB$29)))</f>
        <v>48963.408974010817</v>
      </c>
      <c r="AC421" s="73">
        <v>39</v>
      </c>
      <c r="AD421" s="101">
        <f t="shared" si="67"/>
        <v>52467.914354333952</v>
      </c>
      <c r="AE421" s="66">
        <v>39</v>
      </c>
      <c r="AF421" s="102">
        <f>IF($AE421&gt;$G$20,IF('Silo Levels'!$L$17="Pumping",((PI()*((($C$19+$G$20)-$AE421)*($O$20/($O$19/2)))^2*((($O$20+$G$20)-$AE421))/3)*$AF$29)+(((PI()*((($C$19+$G$20)-$AE421)*($O$20/($O$19/2)))^2*(((($C$19+$G$20)-$AE421)*($O$20/($O$19/2)))*$AZ$10))/3)*$AF$29),(((PI()*((($C$19+$G$20)-$AE421)*($O$20/($O$19/2)))^2*((($O$20+$G$20)-$AE421)/3))*$AF$29)-((PI()*((($C$19+$G$20)-$AE421)*($O$20/($O$19/2)))^2*(((($C$19+$G$20)-$AE421)*($O$20/($O$19/2)))*$AZ$10)/3)*$AF$29))),IF('Silo Levels'!$L$17="Pumping",(($D$18*$AF$29)+((PI()*(($C$21/2)^2)*($G$20-$AE421))*$AF$29))+((($D$18+$H$18)/3)*$BG$10)+(((PI()*($C$21/2)^2*(($C$21/2)*$AZ$10))/3)*$AF$29),(($D$18*$AF$29)+((PI()*(($C$21/2)^2)*($G$20-$AE421))*$AF$29))+((($D$18+$H$18)/3)*$BG$10)-(((PI()*($C$21/2)^2*(($C$21/2)*$AZ$10))/3)*$AF$29)))</f>
        <v>48679.77990930809</v>
      </c>
      <c r="AG421" s="73">
        <v>39</v>
      </c>
      <c r="AH421" s="101">
        <f t="shared" si="64"/>
        <v>52706.955901392626</v>
      </c>
      <c r="AI421" s="66">
        <v>39</v>
      </c>
      <c r="AJ421" s="102">
        <f>IF($AI421&gt;$G$20,IF('Silo Levels'!$L$18="Pumping",((PI()*((($C$19+$G$20)-$AI421)*($O$20/($O$19/2)))^2*((($O$20+$G$20)-$AI421))/3)*$AJ$29)+(((PI()*((($C$19+$G$20)-$AI421)*($O$20/($O$19/2)))^2*(((($C$19+$G$20)-$AI421)*($O$20/($O$19/2)))*$AZ$11))/3)*$AJ$29),(((PI()*((($C$19+$G$20)-$AI421)*($O$20/($O$19/2)))^2*((($O$20+$G$20)-$AI421)/3))*$AJ$29)-((PI()*((($C$19+$G$20)-$AI421)*($O$20/($O$19/2)))^2*(((($C$19+$G$20)-$AI421)*($O$20/($O$19/2)))*$AZ$11)/3)*$AJ$29))),IF('Silo Levels'!$L$18="Pumping",(($D$18*$AJ$29)+((PI()*(($C$21/2)^2)*($G$20-$AI421))*$AJ$29))+((($D$18+$H$18)/3)*$BG$11)+(((PI()*($C$21/2)^2*(($C$21/2)*$AZ$11))/3)*$AJ$29),(($D$18*$AJ$29)+((PI()*(($C$21/2)^2)*($G$20-$AI421))*$AJ$29))+((($D$18+$H$18)/3)*$BG$11)-(((PI()*($C$21/2)^2*(($C$21/2)*$AZ$11))/3)*$AJ$29)))</f>
        <v>48901.562879780511</v>
      </c>
    </row>
    <row r="422" spans="2:36" x14ac:dyDescent="0.3">
      <c r="B422" s="73"/>
      <c r="C422" s="73"/>
      <c r="D422" s="73"/>
      <c r="E422" s="73"/>
      <c r="F422" s="73"/>
      <c r="G422" s="73"/>
      <c r="H422" s="73"/>
      <c r="I422" s="73">
        <v>39.1</v>
      </c>
      <c r="J422" s="101">
        <f t="shared" si="61"/>
        <v>83311.539750359647</v>
      </c>
      <c r="K422" s="66">
        <v>39.1</v>
      </c>
      <c r="L422" s="102">
        <f>IF($K422&gt;$G$13,IF('Silo Levels'!$L$12="Pumping",((PI()*((($C$12+$G$13)-$K422)*($O$13/($O$12/2)))^2*((($O$13+$G$13)-$K422))/3)*$L$29)+(((PI()*((($C$12+$G$13)-$K422)*($O$13/($O$12/2)))^2*(((($C$12+$G$13)-$K422)*($O$13/($O$12/2)))*$AZ$5))/3)*$L$29),(((PI()*((($C$12+$G$13)-$K422)*($O$13/($O$12/2)))^2*((($O$13+$G$13)-$K422)/3))*$L$29)-((PI()*((($C$12+$G$13)-$K422)*($O$13/($O$12/2)))^2*(((($C$12+$G$13)-$K422)*($O$13/($O$12/2)))*$AZ$5)/3)*$L$29))),IF('Silo Levels'!$L$12="Pumping",(($D$11*$L$29)+((PI()*(($C$14/2)^2)*($G$13-$K422))*$L$29))+((($D$11+$H$11)/3)*$BG$5)+(((PI()*($C$14/2)^2*(($C$14/2)*$AZ$5))/3)*$L$29),(($D$11*$L$29)+((PI()*(($C$14/2)^2)*($G$13-$K422))*$L$29))+((($D$11+$H$11)/3)*$BG$5)-(((PI()*($C$14/2)^2*(($C$14/2)*$AZ$5))/3)*$L$29)))</f>
        <v>69113.533070760197</v>
      </c>
      <c r="M422" s="73">
        <v>39.1</v>
      </c>
      <c r="N422" s="101">
        <f t="shared" si="62"/>
        <v>56172.523816429573</v>
      </c>
      <c r="O422" s="66">
        <v>39.1</v>
      </c>
      <c r="P422" s="102">
        <f>IF($O422&gt;$G$20,IF('Silo Levels'!$L$13="Pumping",((PI()*((($C$19+$G$20)-$O422)*($O$20/($O$19/2)))^2*((($O$20+$G$20)-$O422))/3)*$P$29)+(((PI()*((($C$19+$G$20)-$O422)*($O$20/($O$19/2)))^2*(((($C$19+$G$20)-$O422)*($O$20/($O$19/2)))*$AZ$6))/3)*$P$29),(((PI()*((($C$19+$G$20)-$O422)*($O$20/($O$19/2)))^2*((($O$20+$G$20)-$O422)/3))*$P$29)-((PI()*((($C$19+$G$20)-$O422)*($O$20/($O$19/2)))^2*(((($C$19+$G$20)-$O422)*($O$20/($O$19/2)))*$AZ$6)/3)*$P$29))),IF('Silo Levels'!$L$13="Pumping",(($D$18*$P$29)+((PI()*(($C$21/2)^2)*($G$20-$O422))*$P$29))+((($D$18+$H$18)/3)*$BG$6)+(((PI()*($C$21/2)^2*(($C$21/2)*$AZ$6))/3)*$P$29),(($D$18*$P$29)+((PI()*(($C$21/2)^2)*($G$20-$O422))*$P$29))+((($D$18+$H$18)/3)*$BG$6)-(((PI()*($C$21/2)^2*(($C$21/2)*$AZ$6))/3)*$P$29)))</f>
        <v>52087.322484404802</v>
      </c>
      <c r="Q422" s="73">
        <v>39.1</v>
      </c>
      <c r="R422" s="101">
        <f t="shared" si="65"/>
        <v>54644.323373971631</v>
      </c>
      <c r="S422" s="66">
        <v>39.1</v>
      </c>
      <c r="T422" s="102">
        <f>IF($S422&gt;$G$20,IF('Silo Levels'!$L$14="Pumping",((PI()*((($C$19+$G$20)-$S422)*($O$20/($O$19/2)))^2*((($O$20+$G$20)-$S422))/3)*$T$29)+(((PI()*((($C$19+$G$20)-$S422)*($O$20/($O$19/2)))^2*(((($C$19+$G$20)-$S422)*($O$20/($O$19/2)))*$AZ$7))/3)*$T$29),(((PI()*((($C$19+$G$20)-$S422)*($O$20/($O$19/2)))^2*((($O$20+$G$20)-$S422)/3))*$T$29)-((PI()*((($C$19+$G$20)-$S422)*($O$20/($O$19/2)))^2*(((($C$19+$G$20)-$S422)*($O$20/($O$19/2)))*$AZ$7)/3)*$T$29))),IF('Silo Levels'!$L$14="Pumping",(($D$18*$T$29)+((PI()*(($C$21/2)^2)*($G$20-$S422))*$T$29))+((($D$18+$H$18)/3)*$BG$7)+(((PI()*($C$21/2)^2*(($C$21/2)*$AZ$7))/3)*$T$29),(($D$18*$T$29)+((PI()*(($C$21/2)^2)*($G$20-$S422))*$T$29))+((($D$18+$H$18)/3)*$BG$7)-(((PI()*($C$21/2)^2*(($C$21/2)*$AZ$7))/3)*$T$29)))</f>
        <v>50670.261902842773</v>
      </c>
      <c r="U422" s="73">
        <v>39.1</v>
      </c>
      <c r="V422" s="101">
        <f t="shared" si="66"/>
        <v>53233.084898912304</v>
      </c>
      <c r="W422" s="66">
        <v>39.1</v>
      </c>
      <c r="X422" s="102">
        <f>IF($W422&gt;$G$20,IF('Silo Levels'!$L$15="Pumping",((PI()*((($C$19+$G$20)-$W422)*($O$20/($O$19/2)))^2*((($O$20+$G$20)-$W422))/3)*$X$29)+(((PI()*((($C$19+$G$20)-$W422)*($O$20/($O$19/2)))^2*(((($C$19+$G$20)-$W422)*($O$20/($O$19/2)))*$AZ$8))/3)*$X$29),(((PI()*((($C$19+$G$20)-$W422)*($O$20/($O$19/2)))^2*((($O$20+$G$20)-$W422)/3))*$X$29)-((PI()*((($C$19+$G$20)-$W422)*($O$20/($O$19/2)))^2*(((($C$19+$G$20)-$W422)*($O$20/($O$19/2)))*$AZ$8)/3)*$X$29))),IF('Silo Levels'!$L$15="Pumping",(($D$18*$X$29)+((PI()*(($C$21/2)^2)*($G$20-$W422))*$X$29))+((($D$18+$H$18)/3)*$BG$8)+(((PI()*($C$21/2)^2*(($C$21/2)*$AZ$8))/3)*$X$29),(($D$18*$X$29)+((PI()*(($C$21/2)^2)*($G$20-$W422))*$X$29))+((($D$18+$H$18)/3)*$BG$8)-(((PI()*($C$21/2)^2*(($C$21/2)*$AZ$8))/3)*$X$29)))</f>
        <v>49361.657116042807</v>
      </c>
      <c r="Y422" s="73">
        <v>39.1</v>
      </c>
      <c r="Z422" s="101">
        <f t="shared" si="63"/>
        <v>52391.266528293476</v>
      </c>
      <c r="AA422" s="66">
        <v>39.1</v>
      </c>
      <c r="AB422" s="102">
        <f>IF($AA422&gt;$G$20,IF('Silo Levels'!$L$16="Pumping",((PI()*((($C$19+$G$20)-$AA422)*($O$20/($O$19/2)))^2*((($O$20+$G$20)-$AA422))/3)*$AB$29)+(((PI()*((($C$19+$G$20)-$AA422)*($O$20/($O$19/2)))^2*(((($C$19+$G$20)-$AA422)*($O$20/($O$19/2)))*$AZ$9))/3)*$AB$29),(((PI()*((($C$19+$G$20)-$AA422)*($O$20/($O$19/2)))^2*((($O$20+$G$20)-$AA422)/3))*$AB$29)-((PI()*((($C$19+$G$20)-$AA422)*($O$20/($O$19/2)))^2*(((($C$19+$G$20)-$AA422)*($O$20/($O$19/2)))*$AZ$9)/3)*$AB$29))),IF('Silo Levels'!$L$16="Pumping",(($D$18*$AB$29)+((PI()*(($C$21/2)^2)*($G$20-$AA422))*$AB$29))+((($D$18+$H$18)/3)*$BG$9)+(((PI()*($C$21/2)^2*(($C$21/2)*$AZ$9))/3)*$AB$29),(($D$18*$AB$29)+((PI()*(($C$21/2)^2)*($G$20-$AA422))*$AB$29))+((($D$18+$H$18)/3)*$BG$9)-(((PI()*($C$21/2)^2*(($C$21/2)*$AZ$9))/3)*$AB$29)))</f>
        <v>48581.060803742264</v>
      </c>
      <c r="AC422" s="73">
        <v>39.1</v>
      </c>
      <c r="AD422" s="101">
        <f t="shared" si="67"/>
        <v>52087.781002359232</v>
      </c>
      <c r="AE422" s="66">
        <v>39.1</v>
      </c>
      <c r="AF422" s="102">
        <f>IF($AE422&gt;$G$20,IF('Silo Levels'!$L$17="Pumping",((PI()*((($C$19+$G$20)-$AE422)*($O$20/($O$19/2)))^2*((($O$20+$G$20)-$AE422))/3)*$AF$29)+(((PI()*((($C$19+$G$20)-$AE422)*($O$20/($O$19/2)))^2*(((($C$19+$G$20)-$AE422)*($O$20/($O$19/2)))*$AZ$10))/3)*$AF$29),(((PI()*((($C$19+$G$20)-$AE422)*($O$20/($O$19/2)))^2*((($O$20+$G$20)-$AE422)/3))*$AF$29)-((PI()*((($C$19+$G$20)-$AE422)*($O$20/($O$19/2)))^2*(((($C$19+$G$20)-$AE422)*($O$20/($O$19/2)))*$AZ$10)/3)*$AF$29))),IF('Silo Levels'!$L$17="Pumping",(($D$18*$AF$29)+((PI()*(($C$21/2)^2)*($G$20-$AE422))*$AF$29))+((($D$18+$H$18)/3)*$BG$10)+(((PI()*($C$21/2)^2*(($C$21/2)*$AZ$10))/3)*$AF$29),(($D$18*$AF$29)+((PI()*(($C$21/2)^2)*($G$20-$AE422))*$AF$29))+((($D$18+$H$18)/3)*$BG$10)-(((PI()*($C$21/2)^2*(($C$21/2)*$AZ$10))/3)*$AF$29)))</f>
        <v>48299.64655733337</v>
      </c>
      <c r="AG422" s="73">
        <v>39.1</v>
      </c>
      <c r="AH422" s="101">
        <f t="shared" si="64"/>
        <v>52325.09067831796</v>
      </c>
      <c r="AI422" s="66">
        <v>39.1</v>
      </c>
      <c r="AJ422" s="102">
        <f>IF($AI422&gt;$G$20,IF('Silo Levels'!$L$18="Pumping",((PI()*((($C$19+$G$20)-$AI422)*($O$20/($O$19/2)))^2*((($O$20+$G$20)-$AI422))/3)*$AJ$29)+(((PI()*((($C$19+$G$20)-$AI422)*($O$20/($O$19/2)))^2*(((($C$19+$G$20)-$AI422)*($O$20/($O$19/2)))*$AZ$11))/3)*$AJ$29),(((PI()*((($C$19+$G$20)-$AI422)*($O$20/($O$19/2)))^2*((($O$20+$G$20)-$AI422)/3))*$AJ$29)-((PI()*((($C$19+$G$20)-$AI422)*($O$20/($O$19/2)))^2*(((($C$19+$G$20)-$AI422)*($O$20/($O$19/2)))*$AZ$11)/3)*$AJ$29))),IF('Silo Levels'!$L$18="Pumping",(($D$18*$AJ$29)+((PI()*(($C$21/2)^2)*($G$20-$AI422))*$AJ$29))+((($D$18+$H$18)/3)*$BG$11)+(((PI()*($C$21/2)^2*(($C$21/2)*$AZ$11))/3)*$AJ$29),(($D$18*$AJ$29)+((PI()*(($C$21/2)^2)*($G$20-$AI422))*$AJ$29))+((($D$18+$H$18)/3)*$BG$11)-(((PI()*($C$21/2)^2*(($C$21/2)*$AZ$11))/3)*$AJ$29)))</f>
        <v>48519.697656705845</v>
      </c>
    </row>
    <row r="423" spans="2:36" x14ac:dyDescent="0.3">
      <c r="B423" s="73"/>
      <c r="C423" s="73"/>
      <c r="D423" s="73"/>
      <c r="E423" s="73"/>
      <c r="F423" s="73"/>
      <c r="G423" s="73"/>
      <c r="H423" s="73"/>
      <c r="I423" s="73">
        <v>39.200000000000003</v>
      </c>
      <c r="J423" s="101">
        <f t="shared" si="61"/>
        <v>82392.574916728598</v>
      </c>
      <c r="K423" s="66">
        <v>39.200000000000003</v>
      </c>
      <c r="L423" s="102">
        <f>IF($K423&gt;$G$13,IF('Silo Levels'!$L$12="Pumping",((PI()*((($C$12+$G$13)-$K423)*($O$13/($O$12/2)))^2*((($O$13+$G$13)-$K423))/3)*$L$29)+(((PI()*((($C$12+$G$13)-$K423)*($O$13/($O$12/2)))^2*(((($C$12+$G$13)-$K423)*($O$13/($O$12/2)))*$AZ$5))/3)*$L$29),(((PI()*((($C$12+$G$13)-$K423)*($O$13/($O$12/2)))^2*((($O$13+$G$13)-$K423)/3))*$L$29)-((PI()*((($C$12+$G$13)-$K423)*($O$13/($O$12/2)))^2*(((($C$12+$G$13)-$K423)*($O$13/($O$12/2)))*$AZ$5)/3)*$L$29))),IF('Silo Levels'!$L$12="Pumping",(($D$11*$L$29)+((PI()*(($C$14/2)^2)*($G$13-$K423))*$L$29))+((($D$11+$H$11)/3)*$BG$5)+(((PI()*($C$14/2)^2*(($C$14/2)*$AZ$5))/3)*$L$29),(($D$11*$L$29)+((PI()*(($C$14/2)^2)*($G$13-$K423))*$L$29))+((($D$11+$H$11)/3)*$BG$5)-(((PI()*($C$14/2)^2*(($C$14/2)*$AZ$5))/3)*$L$29)))</f>
        <v>68194.568237129148</v>
      </c>
      <c r="M423" s="73">
        <v>39.200000000000003</v>
      </c>
      <c r="N423" s="101">
        <f t="shared" si="62"/>
        <v>55762.580268128819</v>
      </c>
      <c r="O423" s="66">
        <v>39.200000000000003</v>
      </c>
      <c r="P423" s="102">
        <f>IF($O423&gt;$G$20,IF('Silo Levels'!$L$13="Pumping",((PI()*((($C$19+$G$20)-$O423)*($O$20/($O$19/2)))^2*((($O$20+$G$20)-$O423))/3)*$P$29)+(((PI()*((($C$19+$G$20)-$O423)*($O$20/($O$19/2)))^2*(((($C$19+$G$20)-$O423)*($O$20/($O$19/2)))*$AZ$6))/3)*$P$29),(((PI()*((($C$19+$G$20)-$O423)*($O$20/($O$19/2)))^2*((($O$20+$G$20)-$O423)/3))*$P$29)-((PI()*((($C$19+$G$20)-$O423)*($O$20/($O$19/2)))^2*(((($C$19+$G$20)-$O423)*($O$20/($O$19/2)))*$AZ$6)/3)*$P$29))),IF('Silo Levels'!$L$13="Pumping",(($D$18*$P$29)+((PI()*(($C$21/2)^2)*($G$20-$O423))*$P$29))+((($D$18+$H$18)/3)*$BG$6)+(((PI()*($C$21/2)^2*(($C$21/2)*$AZ$6))/3)*$P$29),(($D$18*$P$29)+((PI()*(($C$21/2)^2)*($G$20-$O423))*$P$29))+((($D$18+$H$18)/3)*$BG$6)-(((PI()*($C$21/2)^2*(($C$21/2)*$AZ$6))/3)*$P$29)))</f>
        <v>51677.378936104047</v>
      </c>
      <c r="Q423" s="73">
        <v>39.200000000000003</v>
      </c>
      <c r="R423" s="101">
        <f t="shared" si="65"/>
        <v>54245.532536450679</v>
      </c>
      <c r="S423" s="66">
        <v>39.200000000000003</v>
      </c>
      <c r="T423" s="102">
        <f>IF($S423&gt;$G$20,IF('Silo Levels'!$L$14="Pumping",((PI()*((($C$19+$G$20)-$S423)*($O$20/($O$19/2)))^2*((($O$20+$G$20)-$S423))/3)*$T$29)+(((PI()*((($C$19+$G$20)-$S423)*($O$20/($O$19/2)))^2*(((($C$19+$G$20)-$S423)*($O$20/($O$19/2)))*$AZ$7))/3)*$T$29),(((PI()*((($C$19+$G$20)-$S423)*($O$20/($O$19/2)))^2*((($O$20+$G$20)-$S423)/3))*$T$29)-((PI()*((($C$19+$G$20)-$S423)*($O$20/($O$19/2)))^2*(((($C$19+$G$20)-$S423)*($O$20/($O$19/2)))*$AZ$7)/3)*$T$29))),IF('Silo Levels'!$L$14="Pumping",(($D$18*$T$29)+((PI()*(($C$21/2)^2)*($G$20-$S423))*$T$29))+((($D$18+$H$18)/3)*$BG$7)+(((PI()*($C$21/2)^2*(($C$21/2)*$AZ$7))/3)*$T$29),(($D$18*$T$29)+((PI()*(($C$21/2)^2)*($G$20-$S423))*$T$29))+((($D$18+$H$18)/3)*$BG$7)-(((PI()*($C$21/2)^2*(($C$21/2)*$AZ$7))/3)*$T$29)))</f>
        <v>50271.471065321821</v>
      </c>
      <c r="U423" s="73">
        <v>39.200000000000003</v>
      </c>
      <c r="V423" s="101">
        <f t="shared" si="66"/>
        <v>52844.593191084277</v>
      </c>
      <c r="W423" s="66">
        <v>39.200000000000003</v>
      </c>
      <c r="X423" s="102">
        <f>IF($W423&gt;$G$20,IF('Silo Levels'!$L$15="Pumping",((PI()*((($C$19+$G$20)-$W423)*($O$20/($O$19/2)))^2*((($O$20+$G$20)-$W423))/3)*$X$29)+(((PI()*((($C$19+$G$20)-$W423)*($O$20/($O$19/2)))^2*(((($C$19+$G$20)-$W423)*($O$20/($O$19/2)))*$AZ$8))/3)*$X$29),(((PI()*((($C$19+$G$20)-$W423)*($O$20/($O$19/2)))^2*((($O$20+$G$20)-$W423)/3))*$X$29)-((PI()*((($C$19+$G$20)-$W423)*($O$20/($O$19/2)))^2*(((($C$19+$G$20)-$W423)*($O$20/($O$19/2)))*$AZ$8)/3)*$X$29))),IF('Silo Levels'!$L$15="Pumping",(($D$18*$X$29)+((PI()*(($C$21/2)^2)*($G$20-$W423))*$X$29))+((($D$18+$H$18)/3)*$BG$8)+(((PI()*($C$21/2)^2*(($C$21/2)*$AZ$8))/3)*$X$29),(($D$18*$X$29)+((PI()*(($C$21/2)^2)*($G$20-$W423))*$X$29))+((($D$18+$H$18)/3)*$BG$8)-(((PI()*($C$21/2)^2*(($C$21/2)*$AZ$8))/3)*$X$29)))</f>
        <v>48973.16540821478</v>
      </c>
      <c r="Y423" s="73">
        <v>39.200000000000003</v>
      </c>
      <c r="Z423" s="101">
        <f t="shared" si="63"/>
        <v>52008.918358024916</v>
      </c>
      <c r="AA423" s="66">
        <v>39.200000000000003</v>
      </c>
      <c r="AB423" s="102">
        <f>IF($AA423&gt;$G$20,IF('Silo Levels'!$L$16="Pumping",((PI()*((($C$19+$G$20)-$AA423)*($O$20/($O$19/2)))^2*((($O$20+$G$20)-$AA423))/3)*$AB$29)+(((PI()*((($C$19+$G$20)-$AA423)*($O$20/($O$19/2)))^2*(((($C$19+$G$20)-$AA423)*($O$20/($O$19/2)))*$AZ$9))/3)*$AB$29),(((PI()*((($C$19+$G$20)-$AA423)*($O$20/($O$19/2)))^2*((($O$20+$G$20)-$AA423)/3))*$AB$29)-((PI()*((($C$19+$G$20)-$AA423)*($O$20/($O$19/2)))^2*(((($C$19+$G$20)-$AA423)*($O$20/($O$19/2)))*$AZ$9)/3)*$AB$29))),IF('Silo Levels'!$L$16="Pumping",(($D$18*$AB$29)+((PI()*(($C$21/2)^2)*($G$20-$AA423))*$AB$29))+((($D$18+$H$18)/3)*$BG$9)+(((PI()*($C$21/2)^2*(($C$21/2)*$AZ$9))/3)*$AB$29),(($D$18*$AB$29)+((PI()*(($C$21/2)^2)*($G$20-$AA423))*$AB$29))+((($D$18+$H$18)/3)*$BG$9)-(((PI()*($C$21/2)^2*(($C$21/2)*$AZ$9))/3)*$AB$29)))</f>
        <v>48198.712633473704</v>
      </c>
      <c r="AC423" s="73">
        <v>39.200000000000003</v>
      </c>
      <c r="AD423" s="101">
        <f t="shared" si="67"/>
        <v>51707.647650384504</v>
      </c>
      <c r="AE423" s="66">
        <v>39.200000000000003</v>
      </c>
      <c r="AF423" s="102">
        <f>IF($AE423&gt;$G$20,IF('Silo Levels'!$L$17="Pumping",((PI()*((($C$19+$G$20)-$AE423)*($O$20/($O$19/2)))^2*((($O$20+$G$20)-$AE423))/3)*$AF$29)+(((PI()*((($C$19+$G$20)-$AE423)*($O$20/($O$19/2)))^2*(((($C$19+$G$20)-$AE423)*($O$20/($O$19/2)))*$AZ$10))/3)*$AF$29),(((PI()*((($C$19+$G$20)-$AE423)*($O$20/($O$19/2)))^2*((($O$20+$G$20)-$AE423)/3))*$AF$29)-((PI()*((($C$19+$G$20)-$AE423)*($O$20/($O$19/2)))^2*(((($C$19+$G$20)-$AE423)*($O$20/($O$19/2)))*$AZ$10)/3)*$AF$29))),IF('Silo Levels'!$L$17="Pumping",(($D$18*$AF$29)+((PI()*(($C$21/2)^2)*($G$20-$AE423))*$AF$29))+((($D$18+$H$18)/3)*$BG$10)+(((PI()*($C$21/2)^2*(($C$21/2)*$AZ$10))/3)*$AF$29),(($D$18*$AF$29)+((PI()*(($C$21/2)^2)*($G$20-$AE423))*$AF$29))+((($D$18+$H$18)/3)*$BG$10)-(((PI()*($C$21/2)^2*(($C$21/2)*$AZ$10))/3)*$AF$29)))</f>
        <v>47919.513205358642</v>
      </c>
      <c r="AG423" s="73">
        <v>39.200000000000003</v>
      </c>
      <c r="AH423" s="101">
        <f t="shared" si="64"/>
        <v>51943.225455243286</v>
      </c>
      <c r="AI423" s="66">
        <v>39.200000000000003</v>
      </c>
      <c r="AJ423" s="102">
        <f>IF($AI423&gt;$G$20,IF('Silo Levels'!$L$18="Pumping",((PI()*((($C$19+$G$20)-$AI423)*($O$20/($O$19/2)))^2*((($O$20+$G$20)-$AI423))/3)*$AJ$29)+(((PI()*((($C$19+$G$20)-$AI423)*($O$20/($O$19/2)))^2*(((($C$19+$G$20)-$AI423)*($O$20/($O$19/2)))*$AZ$11))/3)*$AJ$29),(((PI()*((($C$19+$G$20)-$AI423)*($O$20/($O$19/2)))^2*((($O$20+$G$20)-$AI423)/3))*$AJ$29)-((PI()*((($C$19+$G$20)-$AI423)*($O$20/($O$19/2)))^2*(((($C$19+$G$20)-$AI423)*($O$20/($O$19/2)))*$AZ$11)/3)*$AJ$29))),IF('Silo Levels'!$L$18="Pumping",(($D$18*$AJ$29)+((PI()*(($C$21/2)^2)*($G$20-$AI423))*$AJ$29))+((($D$18+$H$18)/3)*$BG$11)+(((PI()*($C$21/2)^2*(($C$21/2)*$AZ$11))/3)*$AJ$29),(($D$18*$AJ$29)+((PI()*(($C$21/2)^2)*($G$20-$AI423))*$AJ$29))+((($D$18+$H$18)/3)*$BG$11)-(((PI()*($C$21/2)^2*(($C$21/2)*$AZ$11))/3)*$AJ$29)))</f>
        <v>48137.832433631171</v>
      </c>
    </row>
    <row r="424" spans="2:36" x14ac:dyDescent="0.3">
      <c r="B424" s="73"/>
      <c r="C424" s="73"/>
      <c r="D424" s="73"/>
      <c r="E424" s="73"/>
      <c r="F424" s="73"/>
      <c r="G424" s="73"/>
      <c r="H424" s="73"/>
      <c r="I424" s="73">
        <v>39.299999999999997</v>
      </c>
      <c r="J424" s="101">
        <f t="shared" si="61"/>
        <v>81473.610083097621</v>
      </c>
      <c r="K424" s="66">
        <v>39.299999999999997</v>
      </c>
      <c r="L424" s="102">
        <f>IF($K424&gt;$G$13,IF('Silo Levels'!$L$12="Pumping",((PI()*((($C$12+$G$13)-$K424)*($O$13/($O$12/2)))^2*((($O$13+$G$13)-$K424))/3)*$L$29)+(((PI()*((($C$12+$G$13)-$K424)*($O$13/($O$12/2)))^2*(((($C$12+$G$13)-$K424)*($O$13/($O$12/2)))*$AZ$5))/3)*$L$29),(((PI()*((($C$12+$G$13)-$K424)*($O$13/($O$12/2)))^2*((($O$13+$G$13)-$K424)/3))*$L$29)-((PI()*((($C$12+$G$13)-$K424)*($O$13/($O$12/2)))^2*(((($C$12+$G$13)-$K424)*($O$13/($O$12/2)))*$AZ$5)/3)*$L$29))),IF('Silo Levels'!$L$12="Pumping",(($D$11*$L$29)+((PI()*(($C$14/2)^2)*($G$13-$K424))*$L$29))+((($D$11+$H$11)/3)*$BG$5)+(((PI()*($C$14/2)^2*(($C$14/2)*$AZ$5))/3)*$L$29),(($D$11*$L$29)+((PI()*(($C$14/2)^2)*($G$13-$K424))*$L$29))+((($D$11+$H$11)/3)*$BG$5)-(((PI()*($C$14/2)^2*(($C$14/2)*$AZ$5))/3)*$L$29)))</f>
        <v>67275.603403498171</v>
      </c>
      <c r="M424" s="73">
        <v>39.299999999999997</v>
      </c>
      <c r="N424" s="101">
        <f t="shared" si="62"/>
        <v>55352.6367198281</v>
      </c>
      <c r="O424" s="66">
        <v>39.299999999999997</v>
      </c>
      <c r="P424" s="102">
        <f>IF($O424&gt;$G$20,IF('Silo Levels'!$L$13="Pumping",((PI()*((($C$19+$G$20)-$O424)*($O$20/($O$19/2)))^2*((($O$20+$G$20)-$O424))/3)*$P$29)+(((PI()*((($C$19+$G$20)-$O424)*($O$20/($O$19/2)))^2*(((($C$19+$G$20)-$O424)*($O$20/($O$19/2)))*$AZ$6))/3)*$P$29),(((PI()*((($C$19+$G$20)-$O424)*($O$20/($O$19/2)))^2*((($O$20+$G$20)-$O424)/3))*$P$29)-((PI()*((($C$19+$G$20)-$O424)*($O$20/($O$19/2)))^2*(((($C$19+$G$20)-$O424)*($O$20/($O$19/2)))*$AZ$6)/3)*$P$29))),IF('Silo Levels'!$L$13="Pumping",(($D$18*$P$29)+((PI()*(($C$21/2)^2)*($G$20-$O424))*$P$29))+((($D$18+$H$18)/3)*$BG$6)+(((PI()*($C$21/2)^2*(($C$21/2)*$AZ$6))/3)*$P$29),(($D$18*$P$29)+((PI()*(($C$21/2)^2)*($G$20-$O424))*$P$29))+((($D$18+$H$18)/3)*$BG$6)-(((PI()*($C$21/2)^2*(($C$21/2)*$AZ$6))/3)*$P$29)))</f>
        <v>51267.435387803329</v>
      </c>
      <c r="Q424" s="73">
        <v>39.299999999999997</v>
      </c>
      <c r="R424" s="101">
        <f t="shared" si="65"/>
        <v>53846.741698929756</v>
      </c>
      <c r="S424" s="66">
        <v>39.299999999999997</v>
      </c>
      <c r="T424" s="102">
        <f>IF($S424&gt;$G$20,IF('Silo Levels'!$L$14="Pumping",((PI()*((($C$19+$G$20)-$S424)*($O$20/($O$19/2)))^2*((($O$20+$G$20)-$S424))/3)*$T$29)+(((PI()*((($C$19+$G$20)-$S424)*($O$20/($O$19/2)))^2*(((($C$19+$G$20)-$S424)*($O$20/($O$19/2)))*$AZ$7))/3)*$T$29),(((PI()*((($C$19+$G$20)-$S424)*($O$20/($O$19/2)))^2*((($O$20+$G$20)-$S424)/3))*$T$29)-((PI()*((($C$19+$G$20)-$S424)*($O$20/($O$19/2)))^2*(((($C$19+$G$20)-$S424)*($O$20/($O$19/2)))*$AZ$7)/3)*$T$29))),IF('Silo Levels'!$L$14="Pumping",(($D$18*$T$29)+((PI()*(($C$21/2)^2)*($G$20-$S424))*$T$29))+((($D$18+$H$18)/3)*$BG$7)+(((PI()*($C$21/2)^2*(($C$21/2)*$AZ$7))/3)*$T$29),(($D$18*$T$29)+((PI()*(($C$21/2)^2)*($G$20-$S424))*$T$29))+((($D$18+$H$18)/3)*$BG$7)-(((PI()*($C$21/2)^2*(($C$21/2)*$AZ$7))/3)*$T$29)))</f>
        <v>49872.680227800898</v>
      </c>
      <c r="U424" s="73">
        <v>39.299999999999997</v>
      </c>
      <c r="V424" s="101">
        <f t="shared" si="66"/>
        <v>52456.10148325628</v>
      </c>
      <c r="W424" s="66">
        <v>39.299999999999997</v>
      </c>
      <c r="X424" s="102">
        <f>IF($W424&gt;$G$20,IF('Silo Levels'!$L$15="Pumping",((PI()*((($C$19+$G$20)-$W424)*($O$20/($O$19/2)))^2*((($O$20+$G$20)-$W424))/3)*$X$29)+(((PI()*((($C$19+$G$20)-$W424)*($O$20/($O$19/2)))^2*(((($C$19+$G$20)-$W424)*($O$20/($O$19/2)))*$AZ$8))/3)*$X$29),(((PI()*((($C$19+$G$20)-$W424)*($O$20/($O$19/2)))^2*((($O$20+$G$20)-$W424)/3))*$X$29)-((PI()*((($C$19+$G$20)-$W424)*($O$20/($O$19/2)))^2*(((($C$19+$G$20)-$W424)*($O$20/($O$19/2)))*$AZ$8)/3)*$X$29))),IF('Silo Levels'!$L$15="Pumping",(($D$18*$X$29)+((PI()*(($C$21/2)^2)*($G$20-$W424))*$X$29))+((($D$18+$H$18)/3)*$BG$8)+(((PI()*($C$21/2)^2*(($C$21/2)*$AZ$8))/3)*$X$29),(($D$18*$X$29)+((PI()*(($C$21/2)^2)*($G$20-$W424))*$X$29))+((($D$18+$H$18)/3)*$BG$8)-(((PI()*($C$21/2)^2*(($C$21/2)*$AZ$8))/3)*$X$29)))</f>
        <v>48584.673700386782</v>
      </c>
      <c r="Y424" s="73">
        <v>39.299999999999997</v>
      </c>
      <c r="Z424" s="101">
        <f t="shared" si="63"/>
        <v>51626.570187756377</v>
      </c>
      <c r="AA424" s="66">
        <v>39.299999999999997</v>
      </c>
      <c r="AB424" s="102">
        <f>IF($AA424&gt;$G$20,IF('Silo Levels'!$L$16="Pumping",((PI()*((($C$19+$G$20)-$AA424)*($O$20/($O$19/2)))^2*((($O$20+$G$20)-$AA424))/3)*$AB$29)+(((PI()*((($C$19+$G$20)-$AA424)*($O$20/($O$19/2)))^2*(((($C$19+$G$20)-$AA424)*($O$20/($O$19/2)))*$AZ$9))/3)*$AB$29),(((PI()*((($C$19+$G$20)-$AA424)*($O$20/($O$19/2)))^2*((($O$20+$G$20)-$AA424)/3))*$AB$29)-((PI()*((($C$19+$G$20)-$AA424)*($O$20/($O$19/2)))^2*(((($C$19+$G$20)-$AA424)*($O$20/($O$19/2)))*$AZ$9)/3)*$AB$29))),IF('Silo Levels'!$L$16="Pumping",(($D$18*$AB$29)+((PI()*(($C$21/2)^2)*($G$20-$AA424))*$AB$29))+((($D$18+$H$18)/3)*$BG$9)+(((PI()*($C$21/2)^2*(($C$21/2)*$AZ$9))/3)*$AB$29),(($D$18*$AB$29)+((PI()*(($C$21/2)^2)*($G$20-$AA424))*$AB$29))+((($D$18+$H$18)/3)*$BG$9)-(((PI()*($C$21/2)^2*(($C$21/2)*$AZ$9))/3)*$AB$29)))</f>
        <v>47816.364463205166</v>
      </c>
      <c r="AC424" s="73">
        <v>39.299999999999997</v>
      </c>
      <c r="AD424" s="101">
        <f t="shared" si="67"/>
        <v>51327.514298409806</v>
      </c>
      <c r="AE424" s="66">
        <v>39.299999999999997</v>
      </c>
      <c r="AF424" s="102">
        <f>IF($AE424&gt;$G$20,IF('Silo Levels'!$L$17="Pumping",((PI()*((($C$19+$G$20)-$AE424)*($O$20/($O$19/2)))^2*((($O$20+$G$20)-$AE424))/3)*$AF$29)+(((PI()*((($C$19+$G$20)-$AE424)*($O$20/($O$19/2)))^2*(((($C$19+$G$20)-$AE424)*($O$20/($O$19/2)))*$AZ$10))/3)*$AF$29),(((PI()*((($C$19+$G$20)-$AE424)*($O$20/($O$19/2)))^2*((($O$20+$G$20)-$AE424)/3))*$AF$29)-((PI()*((($C$19+$G$20)-$AE424)*($O$20/($O$19/2)))^2*(((($C$19+$G$20)-$AE424)*($O$20/($O$19/2)))*$AZ$10)/3)*$AF$29))),IF('Silo Levels'!$L$17="Pumping",(($D$18*$AF$29)+((PI()*(($C$21/2)^2)*($G$20-$AE424))*$AF$29))+((($D$18+$H$18)/3)*$BG$10)+(((PI()*($C$21/2)^2*(($C$21/2)*$AZ$10))/3)*$AF$29),(($D$18*$AF$29)+((PI()*(($C$21/2)^2)*($G$20-$AE424))*$AF$29))+((($D$18+$H$18)/3)*$BG$10)-(((PI()*($C$21/2)^2*(($C$21/2)*$AZ$10))/3)*$AF$29)))</f>
        <v>47539.379853383944</v>
      </c>
      <c r="AG424" s="73">
        <v>39.299999999999997</v>
      </c>
      <c r="AH424" s="101">
        <f t="shared" si="64"/>
        <v>51561.360232168641</v>
      </c>
      <c r="AI424" s="66">
        <v>39.299999999999997</v>
      </c>
      <c r="AJ424" s="102">
        <f>IF($AI424&gt;$G$20,IF('Silo Levels'!$L$18="Pumping",((PI()*((($C$19+$G$20)-$AI424)*($O$20/($O$19/2)))^2*((($O$20+$G$20)-$AI424))/3)*$AJ$29)+(((PI()*((($C$19+$G$20)-$AI424)*($O$20/($O$19/2)))^2*(((($C$19+$G$20)-$AI424)*($O$20/($O$19/2)))*$AZ$11))/3)*$AJ$29),(((PI()*((($C$19+$G$20)-$AI424)*($O$20/($O$19/2)))^2*((($O$20+$G$20)-$AI424)/3))*$AJ$29)-((PI()*((($C$19+$G$20)-$AI424)*($O$20/($O$19/2)))^2*(((($C$19+$G$20)-$AI424)*($O$20/($O$19/2)))*$AZ$11)/3)*$AJ$29))),IF('Silo Levels'!$L$18="Pumping",(($D$18*$AJ$29)+((PI()*(($C$21/2)^2)*($G$20-$AI424))*$AJ$29))+((($D$18+$H$18)/3)*$BG$11)+(((PI()*($C$21/2)^2*(($C$21/2)*$AZ$11))/3)*$AJ$29),(($D$18*$AJ$29)+((PI()*(($C$21/2)^2)*($G$20-$AI424))*$AJ$29))+((($D$18+$H$18)/3)*$BG$11)-(((PI()*($C$21/2)^2*(($C$21/2)*$AZ$11))/3)*$AJ$29)))</f>
        <v>47755.967210556526</v>
      </c>
    </row>
    <row r="425" spans="2:36" x14ac:dyDescent="0.3">
      <c r="B425" s="73"/>
      <c r="C425" s="73"/>
      <c r="D425" s="73"/>
      <c r="E425" s="73"/>
      <c r="F425" s="73"/>
      <c r="G425" s="73"/>
      <c r="H425" s="73"/>
      <c r="I425" s="73">
        <v>39.4</v>
      </c>
      <c r="J425" s="101">
        <f t="shared" si="61"/>
        <v>80554.645249466572</v>
      </c>
      <c r="K425" s="66">
        <v>39.4</v>
      </c>
      <c r="L425" s="102">
        <f>IF($K425&gt;$G$13,IF('Silo Levels'!$L$12="Pumping",((PI()*((($C$12+$G$13)-$K425)*($O$13/($O$12/2)))^2*((($O$13+$G$13)-$K425))/3)*$L$29)+(((PI()*((($C$12+$G$13)-$K425)*($O$13/($O$12/2)))^2*(((($C$12+$G$13)-$K425)*($O$13/($O$12/2)))*$AZ$5))/3)*$L$29),(((PI()*((($C$12+$G$13)-$K425)*($O$13/($O$12/2)))^2*((($O$13+$G$13)-$K425)/3))*$L$29)-((PI()*((($C$12+$G$13)-$K425)*($O$13/($O$12/2)))^2*(((($C$12+$G$13)-$K425)*($O$13/($O$12/2)))*$AZ$5)/3)*$L$29))),IF('Silo Levels'!$L$12="Pumping",(($D$11*$L$29)+((PI()*(($C$14/2)^2)*($G$13-$K425))*$L$29))+((($D$11+$H$11)/3)*$BG$5)+(((PI()*($C$14/2)^2*(($C$14/2)*$AZ$5))/3)*$L$29),(($D$11*$L$29)+((PI()*(($C$14/2)^2)*($G$13-$K425))*$L$29))+((($D$11+$H$11)/3)*$BG$5)-(((PI()*($C$14/2)^2*(($C$14/2)*$AZ$5))/3)*$L$29)))</f>
        <v>66356.638569867122</v>
      </c>
      <c r="M425" s="73">
        <v>39.4</v>
      </c>
      <c r="N425" s="101">
        <f t="shared" si="62"/>
        <v>54942.693171527346</v>
      </c>
      <c r="O425" s="66">
        <v>39.4</v>
      </c>
      <c r="P425" s="102">
        <f>IF($O425&gt;$G$20,IF('Silo Levels'!$L$13="Pumping",((PI()*((($C$19+$G$20)-$O425)*($O$20/($O$19/2)))^2*((($O$20+$G$20)-$O425))/3)*$P$29)+(((PI()*((($C$19+$G$20)-$O425)*($O$20/($O$19/2)))^2*(((($C$19+$G$20)-$O425)*($O$20/($O$19/2)))*$AZ$6))/3)*$P$29),(((PI()*((($C$19+$G$20)-$O425)*($O$20/($O$19/2)))^2*((($O$20+$G$20)-$O425)/3))*$P$29)-((PI()*((($C$19+$G$20)-$O425)*($O$20/($O$19/2)))^2*(((($C$19+$G$20)-$O425)*($O$20/($O$19/2)))*$AZ$6)/3)*$P$29))),IF('Silo Levels'!$L$13="Pumping",(($D$18*$P$29)+((PI()*(($C$21/2)^2)*($G$20-$O425))*$P$29))+((($D$18+$H$18)/3)*$BG$6)+(((PI()*($C$21/2)^2*(($C$21/2)*$AZ$6))/3)*$P$29),(($D$18*$P$29)+((PI()*(($C$21/2)^2)*($G$20-$O425))*$P$29))+((($D$18+$H$18)/3)*$BG$6)-(((PI()*($C$21/2)^2*(($C$21/2)*$AZ$6))/3)*$P$29)))</f>
        <v>50857.491839502574</v>
      </c>
      <c r="Q425" s="73">
        <v>39.4</v>
      </c>
      <c r="R425" s="101">
        <f t="shared" si="65"/>
        <v>53447.950861408804</v>
      </c>
      <c r="S425" s="66">
        <v>39.4</v>
      </c>
      <c r="T425" s="102">
        <f>IF($S425&gt;$G$20,IF('Silo Levels'!$L$14="Pumping",((PI()*((($C$19+$G$20)-$S425)*($O$20/($O$19/2)))^2*((($O$20+$G$20)-$S425))/3)*$T$29)+(((PI()*((($C$19+$G$20)-$S425)*($O$20/($O$19/2)))^2*(((($C$19+$G$20)-$S425)*($O$20/($O$19/2)))*$AZ$7))/3)*$T$29),(((PI()*((($C$19+$G$20)-$S425)*($O$20/($O$19/2)))^2*((($O$20+$G$20)-$S425)/3))*$T$29)-((PI()*((($C$19+$G$20)-$S425)*($O$20/($O$19/2)))^2*(((($C$19+$G$20)-$S425)*($O$20/($O$19/2)))*$AZ$7)/3)*$T$29))),IF('Silo Levels'!$L$14="Pumping",(($D$18*$T$29)+((PI()*(($C$21/2)^2)*($G$20-$S425))*$T$29))+((($D$18+$H$18)/3)*$BG$7)+(((PI()*($C$21/2)^2*(($C$21/2)*$AZ$7))/3)*$T$29),(($D$18*$T$29)+((PI()*(($C$21/2)^2)*($G$20-$S425))*$T$29))+((($D$18+$H$18)/3)*$BG$7)-(((PI()*($C$21/2)^2*(($C$21/2)*$AZ$7))/3)*$T$29)))</f>
        <v>49473.889390279946</v>
      </c>
      <c r="U425" s="73">
        <v>39.4</v>
      </c>
      <c r="V425" s="101">
        <f t="shared" si="66"/>
        <v>52067.609775428253</v>
      </c>
      <c r="W425" s="66">
        <v>39.4</v>
      </c>
      <c r="X425" s="102">
        <f>IF($W425&gt;$G$20,IF('Silo Levels'!$L$15="Pumping",((PI()*((($C$19+$G$20)-$W425)*($O$20/($O$19/2)))^2*((($O$20+$G$20)-$W425))/3)*$X$29)+(((PI()*((($C$19+$G$20)-$W425)*($O$20/($O$19/2)))^2*(((($C$19+$G$20)-$W425)*($O$20/($O$19/2)))*$AZ$8))/3)*$X$29),(((PI()*((($C$19+$G$20)-$W425)*($O$20/($O$19/2)))^2*((($O$20+$G$20)-$W425)/3))*$X$29)-((PI()*((($C$19+$G$20)-$W425)*($O$20/($O$19/2)))^2*(((($C$19+$G$20)-$W425)*($O$20/($O$19/2)))*$AZ$8)/3)*$X$29))),IF('Silo Levels'!$L$15="Pumping",(($D$18*$X$29)+((PI()*(($C$21/2)^2)*($G$20-$W425))*$X$29))+((($D$18+$H$18)/3)*$BG$8)+(((PI()*($C$21/2)^2*(($C$21/2)*$AZ$8))/3)*$X$29),(($D$18*$X$29)+((PI()*(($C$21/2)^2)*($G$20-$W425))*$X$29))+((($D$18+$H$18)/3)*$BG$8)-(((PI()*($C$21/2)^2*(($C$21/2)*$AZ$8))/3)*$X$29)))</f>
        <v>48196.181992558755</v>
      </c>
      <c r="Y425" s="73">
        <v>39.4</v>
      </c>
      <c r="Z425" s="101">
        <f t="shared" si="63"/>
        <v>51244.222017487817</v>
      </c>
      <c r="AA425" s="66">
        <v>39.4</v>
      </c>
      <c r="AB425" s="102">
        <f>IF($AA425&gt;$G$20,IF('Silo Levels'!$L$16="Pumping",((PI()*((($C$19+$G$20)-$AA425)*($O$20/($O$19/2)))^2*((($O$20+$G$20)-$AA425))/3)*$AB$29)+(((PI()*((($C$19+$G$20)-$AA425)*($O$20/($O$19/2)))^2*(((($C$19+$G$20)-$AA425)*($O$20/($O$19/2)))*$AZ$9))/3)*$AB$29),(((PI()*((($C$19+$G$20)-$AA425)*($O$20/($O$19/2)))^2*((($O$20+$G$20)-$AA425)/3))*$AB$29)-((PI()*((($C$19+$G$20)-$AA425)*($O$20/($O$19/2)))^2*(((($C$19+$G$20)-$AA425)*($O$20/($O$19/2)))*$AZ$9)/3)*$AB$29))),IF('Silo Levels'!$L$16="Pumping",(($D$18*$AB$29)+((PI()*(($C$21/2)^2)*($G$20-$AA425))*$AB$29))+((($D$18+$H$18)/3)*$BG$9)+(((PI()*($C$21/2)^2*(($C$21/2)*$AZ$9))/3)*$AB$29),(($D$18*$AB$29)+((PI()*(($C$21/2)^2)*($G$20-$AA425))*$AB$29))+((($D$18+$H$18)/3)*$BG$9)-(((PI()*($C$21/2)^2*(($C$21/2)*$AZ$9))/3)*$AB$29)))</f>
        <v>47434.016292936605</v>
      </c>
      <c r="AC425" s="73">
        <v>39.4</v>
      </c>
      <c r="AD425" s="101">
        <f t="shared" si="67"/>
        <v>50947.380946435071</v>
      </c>
      <c r="AE425" s="66">
        <v>39.4</v>
      </c>
      <c r="AF425" s="102">
        <f>IF($AE425&gt;$G$20,IF('Silo Levels'!$L$17="Pumping",((PI()*((($C$19+$G$20)-$AE425)*($O$20/($O$19/2)))^2*((($O$20+$G$20)-$AE425))/3)*$AF$29)+(((PI()*((($C$19+$G$20)-$AE425)*($O$20/($O$19/2)))^2*(((($C$19+$G$20)-$AE425)*($O$20/($O$19/2)))*$AZ$10))/3)*$AF$29),(((PI()*((($C$19+$G$20)-$AE425)*($O$20/($O$19/2)))^2*((($O$20+$G$20)-$AE425)/3))*$AF$29)-((PI()*((($C$19+$G$20)-$AE425)*($O$20/($O$19/2)))^2*(((($C$19+$G$20)-$AE425)*($O$20/($O$19/2)))*$AZ$10)/3)*$AF$29))),IF('Silo Levels'!$L$17="Pumping",(($D$18*$AF$29)+((PI()*(($C$21/2)^2)*($G$20-$AE425))*$AF$29))+((($D$18+$H$18)/3)*$BG$10)+(((PI()*($C$21/2)^2*(($C$21/2)*$AZ$10))/3)*$AF$29),(($D$18*$AF$29)+((PI()*(($C$21/2)^2)*($G$20-$AE425))*$AF$29))+((($D$18+$H$18)/3)*$BG$10)-(((PI()*($C$21/2)^2*(($C$21/2)*$AZ$10))/3)*$AF$29)))</f>
        <v>47159.246501409209</v>
      </c>
      <c r="AG425" s="73">
        <v>39.4</v>
      </c>
      <c r="AH425" s="101">
        <f t="shared" si="64"/>
        <v>51179.495009093967</v>
      </c>
      <c r="AI425" s="66">
        <v>39.4</v>
      </c>
      <c r="AJ425" s="102">
        <f>IF($AI425&gt;$G$20,IF('Silo Levels'!$L$18="Pumping",((PI()*((($C$19+$G$20)-$AI425)*($O$20/($O$19/2)))^2*((($O$20+$G$20)-$AI425))/3)*$AJ$29)+(((PI()*((($C$19+$G$20)-$AI425)*($O$20/($O$19/2)))^2*(((($C$19+$G$20)-$AI425)*($O$20/($O$19/2)))*$AZ$11))/3)*$AJ$29),(((PI()*((($C$19+$G$20)-$AI425)*($O$20/($O$19/2)))^2*((($O$20+$G$20)-$AI425)/3))*$AJ$29)-((PI()*((($C$19+$G$20)-$AI425)*($O$20/($O$19/2)))^2*(((($C$19+$G$20)-$AI425)*($O$20/($O$19/2)))*$AZ$11)/3)*$AJ$29))),IF('Silo Levels'!$L$18="Pumping",(($D$18*$AJ$29)+((PI()*(($C$21/2)^2)*($G$20-$AI425))*$AJ$29))+((($D$18+$H$18)/3)*$BG$11)+(((PI()*($C$21/2)^2*(($C$21/2)*$AZ$11))/3)*$AJ$29),(($D$18*$AJ$29)+((PI()*(($C$21/2)^2)*($G$20-$AI425))*$AJ$29))+((($D$18+$H$18)/3)*$BG$11)-(((PI()*($C$21/2)^2*(($C$21/2)*$AZ$11))/3)*$AJ$29)))</f>
        <v>47374.101987481852</v>
      </c>
    </row>
    <row r="426" spans="2:36" x14ac:dyDescent="0.3">
      <c r="B426" s="73"/>
      <c r="C426" s="73"/>
      <c r="D426" s="73"/>
      <c r="E426" s="73"/>
      <c r="F426" s="73"/>
      <c r="G426" s="73"/>
      <c r="H426" s="73"/>
      <c r="I426" s="73">
        <v>39.5</v>
      </c>
      <c r="J426" s="101">
        <f t="shared" si="61"/>
        <v>79635.680415835523</v>
      </c>
      <c r="K426" s="66">
        <v>39.5</v>
      </c>
      <c r="L426" s="102">
        <f>IF($K426&gt;$G$13,IF('Silo Levels'!$L$12="Pumping",((PI()*((($C$12+$G$13)-$K426)*($O$13/($O$12/2)))^2*((($O$13+$G$13)-$K426))/3)*$L$29)+(((PI()*((($C$12+$G$13)-$K426)*($O$13/($O$12/2)))^2*(((($C$12+$G$13)-$K426)*($O$13/($O$12/2)))*$AZ$5))/3)*$L$29),(((PI()*((($C$12+$G$13)-$K426)*($O$13/($O$12/2)))^2*((($O$13+$G$13)-$K426)/3))*$L$29)-((PI()*((($C$12+$G$13)-$K426)*($O$13/($O$12/2)))^2*(((($C$12+$G$13)-$K426)*($O$13/($O$12/2)))*$AZ$5)/3)*$L$29))),IF('Silo Levels'!$L$12="Pumping",(($D$11*$L$29)+((PI()*(($C$14/2)^2)*($G$13-$K426))*$L$29))+((($D$11+$H$11)/3)*$BG$5)+(((PI()*($C$14/2)^2*(($C$14/2)*$AZ$5))/3)*$L$29),(($D$11*$L$29)+((PI()*(($C$14/2)^2)*($G$13-$K426))*$L$29))+((($D$11+$H$11)/3)*$BG$5)-(((PI()*($C$14/2)^2*(($C$14/2)*$AZ$5))/3)*$L$29)))</f>
        <v>65437.67373623608</v>
      </c>
      <c r="M426" s="73">
        <v>39.5</v>
      </c>
      <c r="N426" s="101">
        <f t="shared" si="62"/>
        <v>54532.749623226606</v>
      </c>
      <c r="O426" s="66">
        <v>39.5</v>
      </c>
      <c r="P426" s="102">
        <f>IF($O426&gt;$G$20,IF('Silo Levels'!$L$13="Pumping",((PI()*((($C$19+$G$20)-$O426)*($O$20/($O$19/2)))^2*((($O$20+$G$20)-$O426))/3)*$P$29)+(((PI()*((($C$19+$G$20)-$O426)*($O$20/($O$19/2)))^2*(((($C$19+$G$20)-$O426)*($O$20/($O$19/2)))*$AZ$6))/3)*$P$29),(((PI()*((($C$19+$G$20)-$O426)*($O$20/($O$19/2)))^2*((($O$20+$G$20)-$O426)/3))*$P$29)-((PI()*((($C$19+$G$20)-$O426)*($O$20/($O$19/2)))^2*(((($C$19+$G$20)-$O426)*($O$20/($O$19/2)))*$AZ$6)/3)*$P$29))),IF('Silo Levels'!$L$13="Pumping",(($D$18*$P$29)+((PI()*(($C$21/2)^2)*($G$20-$O426))*$P$29))+((($D$18+$H$18)/3)*$BG$6)+(((PI()*($C$21/2)^2*(($C$21/2)*$AZ$6))/3)*$P$29),(($D$18*$P$29)+((PI()*(($C$21/2)^2)*($G$20-$O426))*$P$29))+((($D$18+$H$18)/3)*$BG$6)-(((PI()*($C$21/2)^2*(($C$21/2)*$AZ$6))/3)*$P$29)))</f>
        <v>50447.548291201834</v>
      </c>
      <c r="Q426" s="73">
        <v>39.5</v>
      </c>
      <c r="R426" s="101">
        <f t="shared" si="65"/>
        <v>53049.16002388786</v>
      </c>
      <c r="S426" s="66">
        <v>39.5</v>
      </c>
      <c r="T426" s="102">
        <f>IF($S426&gt;$G$20,IF('Silo Levels'!$L$14="Pumping",((PI()*((($C$19+$G$20)-$S426)*($O$20/($O$19/2)))^2*((($O$20+$G$20)-$S426))/3)*$T$29)+(((PI()*((($C$19+$G$20)-$S426)*($O$20/($O$19/2)))^2*(((($C$19+$G$20)-$S426)*($O$20/($O$19/2)))*$AZ$7))/3)*$T$29),(((PI()*((($C$19+$G$20)-$S426)*($O$20/($O$19/2)))^2*((($O$20+$G$20)-$S426)/3))*$T$29)-((PI()*((($C$19+$G$20)-$S426)*($O$20/($O$19/2)))^2*(((($C$19+$G$20)-$S426)*($O$20/($O$19/2)))*$AZ$7)/3)*$T$29))),IF('Silo Levels'!$L$14="Pumping",(($D$18*$T$29)+((PI()*(($C$21/2)^2)*($G$20-$S426))*$T$29))+((($D$18+$H$18)/3)*$BG$7)+(((PI()*($C$21/2)^2*(($C$21/2)*$AZ$7))/3)*$T$29),(($D$18*$T$29)+((PI()*(($C$21/2)^2)*($G$20-$S426))*$T$29))+((($D$18+$H$18)/3)*$BG$7)-(((PI()*($C$21/2)^2*(($C$21/2)*$AZ$7))/3)*$T$29)))</f>
        <v>49075.098552759002</v>
      </c>
      <c r="U426" s="73">
        <v>39.5</v>
      </c>
      <c r="V426" s="101">
        <f t="shared" si="66"/>
        <v>51679.118067600233</v>
      </c>
      <c r="W426" s="66">
        <v>39.5</v>
      </c>
      <c r="X426" s="102">
        <f>IF($W426&gt;$G$20,IF('Silo Levels'!$L$15="Pumping",((PI()*((($C$19+$G$20)-$W426)*($O$20/($O$19/2)))^2*((($O$20+$G$20)-$W426))/3)*$X$29)+(((PI()*((($C$19+$G$20)-$W426)*($O$20/($O$19/2)))^2*(((($C$19+$G$20)-$W426)*($O$20/($O$19/2)))*$AZ$8))/3)*$X$29),(((PI()*((($C$19+$G$20)-$W426)*($O$20/($O$19/2)))^2*((($O$20+$G$20)-$W426)/3))*$X$29)-((PI()*((($C$19+$G$20)-$W426)*($O$20/($O$19/2)))^2*(((($C$19+$G$20)-$W426)*($O$20/($O$19/2)))*$AZ$8)/3)*$X$29))),IF('Silo Levels'!$L$15="Pumping",(($D$18*$X$29)+((PI()*(($C$21/2)^2)*($G$20-$W426))*$X$29))+((($D$18+$H$18)/3)*$BG$8)+(((PI()*($C$21/2)^2*(($C$21/2)*$AZ$8))/3)*$X$29),(($D$18*$X$29)+((PI()*(($C$21/2)^2)*($G$20-$W426))*$X$29))+((($D$18+$H$18)/3)*$BG$8)-(((PI()*($C$21/2)^2*(($C$21/2)*$AZ$8))/3)*$X$29)))</f>
        <v>47807.690284730736</v>
      </c>
      <c r="Y426" s="73">
        <v>39.5</v>
      </c>
      <c r="Z426" s="101">
        <f t="shared" si="63"/>
        <v>50861.873847219264</v>
      </c>
      <c r="AA426" s="66">
        <v>39.5</v>
      </c>
      <c r="AB426" s="102">
        <f>IF($AA426&gt;$G$20,IF('Silo Levels'!$L$16="Pumping",((PI()*((($C$19+$G$20)-$AA426)*($O$20/($O$19/2)))^2*((($O$20+$G$20)-$AA426))/3)*$AB$29)+(((PI()*((($C$19+$G$20)-$AA426)*($O$20/($O$19/2)))^2*(((($C$19+$G$20)-$AA426)*($O$20/($O$19/2)))*$AZ$9))/3)*$AB$29),(((PI()*((($C$19+$G$20)-$AA426)*($O$20/($O$19/2)))^2*((($O$20+$G$20)-$AA426)/3))*$AB$29)-((PI()*((($C$19+$G$20)-$AA426)*($O$20/($O$19/2)))^2*(((($C$19+$G$20)-$AA426)*($O$20/($O$19/2)))*$AZ$9)/3)*$AB$29))),IF('Silo Levels'!$L$16="Pumping",(($D$18*$AB$29)+((PI()*(($C$21/2)^2)*($G$20-$AA426))*$AB$29))+((($D$18+$H$18)/3)*$BG$9)+(((PI()*($C$21/2)^2*(($C$21/2)*$AZ$9))/3)*$AB$29),(($D$18*$AB$29)+((PI()*(($C$21/2)^2)*($G$20-$AA426))*$AB$29))+((($D$18+$H$18)/3)*$BG$9)-(((PI()*($C$21/2)^2*(($C$21/2)*$AZ$9))/3)*$AB$29)))</f>
        <v>47051.668122668052</v>
      </c>
      <c r="AC426" s="73">
        <v>39.5</v>
      </c>
      <c r="AD426" s="101">
        <f t="shared" si="67"/>
        <v>50567.24759446035</v>
      </c>
      <c r="AE426" s="66">
        <v>39.5</v>
      </c>
      <c r="AF426" s="102">
        <f>IF($AE426&gt;$G$20,IF('Silo Levels'!$L$17="Pumping",((PI()*((($C$19+$G$20)-$AE426)*($O$20/($O$19/2)))^2*((($O$20+$G$20)-$AE426))/3)*$AF$29)+(((PI()*((($C$19+$G$20)-$AE426)*($O$20/($O$19/2)))^2*(((($C$19+$G$20)-$AE426)*($O$20/($O$19/2)))*$AZ$10))/3)*$AF$29),(((PI()*((($C$19+$G$20)-$AE426)*($O$20/($O$19/2)))^2*((($O$20+$G$20)-$AE426)/3))*$AF$29)-((PI()*((($C$19+$G$20)-$AE426)*($O$20/($O$19/2)))^2*(((($C$19+$G$20)-$AE426)*($O$20/($O$19/2)))*$AZ$10)/3)*$AF$29))),IF('Silo Levels'!$L$17="Pumping",(($D$18*$AF$29)+((PI()*(($C$21/2)^2)*($G$20-$AE426))*$AF$29))+((($D$18+$H$18)/3)*$BG$10)+(((PI()*($C$21/2)^2*(($C$21/2)*$AZ$10))/3)*$AF$29),(($D$18*$AF$29)+((PI()*(($C$21/2)^2)*($G$20-$AE426))*$AF$29))+((($D$18+$H$18)/3)*$BG$10)-(((PI()*($C$21/2)^2*(($C$21/2)*$AZ$10))/3)*$AF$29)))</f>
        <v>46779.113149434488</v>
      </c>
      <c r="AG426" s="73">
        <v>39.5</v>
      </c>
      <c r="AH426" s="101">
        <f t="shared" si="64"/>
        <v>50797.629786019301</v>
      </c>
      <c r="AI426" s="66">
        <v>39.5</v>
      </c>
      <c r="AJ426" s="102">
        <f>IF($AI426&gt;$G$20,IF('Silo Levels'!$L$18="Pumping",((PI()*((($C$19+$G$20)-$AI426)*($O$20/($O$19/2)))^2*((($O$20+$G$20)-$AI426))/3)*$AJ$29)+(((PI()*((($C$19+$G$20)-$AI426)*($O$20/($O$19/2)))^2*(((($C$19+$G$20)-$AI426)*($O$20/($O$19/2)))*$AZ$11))/3)*$AJ$29),(((PI()*((($C$19+$G$20)-$AI426)*($O$20/($O$19/2)))^2*((($O$20+$G$20)-$AI426)/3))*$AJ$29)-((PI()*((($C$19+$G$20)-$AI426)*($O$20/($O$19/2)))^2*(((($C$19+$G$20)-$AI426)*($O$20/($O$19/2)))*$AZ$11)/3)*$AJ$29))),IF('Silo Levels'!$L$18="Pumping",(($D$18*$AJ$29)+((PI()*(($C$21/2)^2)*($G$20-$AI426))*$AJ$29))+((($D$18+$H$18)/3)*$BG$11)+(((PI()*($C$21/2)^2*(($C$21/2)*$AZ$11))/3)*$AJ$29),(($D$18*$AJ$29)+((PI()*(($C$21/2)^2)*($G$20-$AI426))*$AJ$29))+((($D$18+$H$18)/3)*$BG$11)-(((PI()*($C$21/2)^2*(($C$21/2)*$AZ$11))/3)*$AJ$29)))</f>
        <v>46992.236764407186</v>
      </c>
    </row>
    <row r="427" spans="2:36" x14ac:dyDescent="0.3">
      <c r="B427" s="73"/>
      <c r="C427" s="73"/>
      <c r="D427" s="73"/>
      <c r="E427" s="73"/>
      <c r="F427" s="73"/>
      <c r="G427" s="73"/>
      <c r="H427" s="73"/>
      <c r="I427" s="73">
        <v>39.6</v>
      </c>
      <c r="J427" s="101">
        <f t="shared" si="61"/>
        <v>78716.715582204488</v>
      </c>
      <c r="K427" s="66">
        <v>39.6</v>
      </c>
      <c r="L427" s="102">
        <f>IF($K427&gt;$G$13,IF('Silo Levels'!$L$12="Pumping",((PI()*((($C$12+$G$13)-$K427)*($O$13/($O$12/2)))^2*((($O$13+$G$13)-$K427))/3)*$L$29)+(((PI()*((($C$12+$G$13)-$K427)*($O$13/($O$12/2)))^2*(((($C$12+$G$13)-$K427)*($O$13/($O$12/2)))*$AZ$5))/3)*$L$29),(((PI()*((($C$12+$G$13)-$K427)*($O$13/($O$12/2)))^2*((($O$13+$G$13)-$K427)/3))*$L$29)-((PI()*((($C$12+$G$13)-$K427)*($O$13/($O$12/2)))^2*(((($C$12+$G$13)-$K427)*($O$13/($O$12/2)))*$AZ$5)/3)*$L$29))),IF('Silo Levels'!$L$12="Pumping",(($D$11*$L$29)+((PI()*(($C$14/2)^2)*($G$13-$K427))*$L$29))+((($D$11+$H$11)/3)*$BG$5)+(((PI()*($C$14/2)^2*(($C$14/2)*$AZ$5))/3)*$L$29),(($D$11*$L$29)+((PI()*(($C$14/2)^2)*($G$13-$K427))*$L$29))+((($D$11+$H$11)/3)*$BG$5)-(((PI()*($C$14/2)^2*(($C$14/2)*$AZ$5))/3)*$L$29)))</f>
        <v>64518.708902605045</v>
      </c>
      <c r="M427" s="73">
        <v>39.6</v>
      </c>
      <c r="N427" s="101">
        <f t="shared" si="62"/>
        <v>54122.806074925851</v>
      </c>
      <c r="O427" s="66">
        <v>39.6</v>
      </c>
      <c r="P427" s="102">
        <f>IF($O427&gt;$G$20,IF('Silo Levels'!$L$13="Pumping",((PI()*((($C$19+$G$20)-$O427)*($O$20/($O$19/2)))^2*((($O$20+$G$20)-$O427))/3)*$P$29)+(((PI()*((($C$19+$G$20)-$O427)*($O$20/($O$19/2)))^2*(((($C$19+$G$20)-$O427)*($O$20/($O$19/2)))*$AZ$6))/3)*$P$29),(((PI()*((($C$19+$G$20)-$O427)*($O$20/($O$19/2)))^2*((($O$20+$G$20)-$O427)/3))*$P$29)-((PI()*((($C$19+$G$20)-$O427)*($O$20/($O$19/2)))^2*(((($C$19+$G$20)-$O427)*($O$20/($O$19/2)))*$AZ$6)/3)*$P$29))),IF('Silo Levels'!$L$13="Pumping",(($D$18*$P$29)+((PI()*(($C$21/2)^2)*($G$20-$O427))*$P$29))+((($D$18+$H$18)/3)*$BG$6)+(((PI()*($C$21/2)^2*(($C$21/2)*$AZ$6))/3)*$P$29),(($D$18*$P$29)+((PI()*(($C$21/2)^2)*($G$20-$O427))*$P$29))+((($D$18+$H$18)/3)*$BG$6)-(((PI()*($C$21/2)^2*(($C$21/2)*$AZ$6))/3)*$P$29)))</f>
        <v>50037.60474290108</v>
      </c>
      <c r="Q427" s="73">
        <v>39.6</v>
      </c>
      <c r="R427" s="101">
        <f t="shared" si="65"/>
        <v>52650.369186366901</v>
      </c>
      <c r="S427" s="66">
        <v>39.6</v>
      </c>
      <c r="T427" s="102">
        <f>IF($S427&gt;$G$20,IF('Silo Levels'!$L$14="Pumping",((PI()*((($C$19+$G$20)-$S427)*($O$20/($O$19/2)))^2*((($O$20+$G$20)-$S427))/3)*$T$29)+(((PI()*((($C$19+$G$20)-$S427)*($O$20/($O$19/2)))^2*(((($C$19+$G$20)-$S427)*($O$20/($O$19/2)))*$AZ$7))/3)*$T$29),(((PI()*((($C$19+$G$20)-$S427)*($O$20/($O$19/2)))^2*((($O$20+$G$20)-$S427)/3))*$T$29)-((PI()*((($C$19+$G$20)-$S427)*($O$20/($O$19/2)))^2*(((($C$19+$G$20)-$S427)*($O$20/($O$19/2)))*$AZ$7)/3)*$T$29))),IF('Silo Levels'!$L$14="Pumping",(($D$18*$T$29)+((PI()*(($C$21/2)^2)*($G$20-$S427))*$T$29))+((($D$18+$H$18)/3)*$BG$7)+(((PI()*($C$21/2)^2*(($C$21/2)*$AZ$7))/3)*$T$29),(($D$18*$T$29)+((PI()*(($C$21/2)^2)*($G$20-$S427))*$T$29))+((($D$18+$H$18)/3)*$BG$7)-(((PI()*($C$21/2)^2*(($C$21/2)*$AZ$7))/3)*$T$29)))</f>
        <v>48676.307715238043</v>
      </c>
      <c r="U427" s="73">
        <v>39.6</v>
      </c>
      <c r="V427" s="101">
        <f t="shared" si="66"/>
        <v>51290.626359772199</v>
      </c>
      <c r="W427" s="66">
        <v>39.6</v>
      </c>
      <c r="X427" s="102">
        <f>IF($W427&gt;$G$20,IF('Silo Levels'!$L$15="Pumping",((PI()*((($C$19+$G$20)-$W427)*($O$20/($O$19/2)))^2*((($O$20+$G$20)-$W427))/3)*$X$29)+(((PI()*((($C$19+$G$20)-$W427)*($O$20/($O$19/2)))^2*(((($C$19+$G$20)-$W427)*($O$20/($O$19/2)))*$AZ$8))/3)*$X$29),(((PI()*((($C$19+$G$20)-$W427)*($O$20/($O$19/2)))^2*((($O$20+$G$20)-$W427)/3))*$X$29)-((PI()*((($C$19+$G$20)-$W427)*($O$20/($O$19/2)))^2*(((($C$19+$G$20)-$W427)*($O$20/($O$19/2)))*$AZ$8)/3)*$X$29))),IF('Silo Levels'!$L$15="Pumping",(($D$18*$X$29)+((PI()*(($C$21/2)^2)*($G$20-$W427))*$X$29))+((($D$18+$H$18)/3)*$BG$8)+(((PI()*($C$21/2)^2*(($C$21/2)*$AZ$8))/3)*$X$29),(($D$18*$X$29)+((PI()*(($C$21/2)^2)*($G$20-$W427))*$X$29))+((($D$18+$H$18)/3)*$BG$8)-(((PI()*($C$21/2)^2*(($C$21/2)*$AZ$8))/3)*$X$29)))</f>
        <v>47419.198576902701</v>
      </c>
      <c r="Y427" s="73">
        <v>39.6</v>
      </c>
      <c r="Z427" s="101">
        <f t="shared" si="63"/>
        <v>50479.525676950703</v>
      </c>
      <c r="AA427" s="66">
        <v>39.6</v>
      </c>
      <c r="AB427" s="102">
        <f>IF($AA427&gt;$G$20,IF('Silo Levels'!$L$16="Pumping",((PI()*((($C$19+$G$20)-$AA427)*($O$20/($O$19/2)))^2*((($O$20+$G$20)-$AA427))/3)*$AB$29)+(((PI()*((($C$19+$G$20)-$AA427)*($O$20/($O$19/2)))^2*(((($C$19+$G$20)-$AA427)*($O$20/($O$19/2)))*$AZ$9))/3)*$AB$29),(((PI()*((($C$19+$G$20)-$AA427)*($O$20/($O$19/2)))^2*((($O$20+$G$20)-$AA427)/3))*$AB$29)-((PI()*((($C$19+$G$20)-$AA427)*($O$20/($O$19/2)))^2*(((($C$19+$G$20)-$AA427)*($O$20/($O$19/2)))*$AZ$9)/3)*$AB$29))),IF('Silo Levels'!$L$16="Pumping",(($D$18*$AB$29)+((PI()*(($C$21/2)^2)*($G$20-$AA427))*$AB$29))+((($D$18+$H$18)/3)*$BG$9)+(((PI()*($C$21/2)^2*(($C$21/2)*$AZ$9))/3)*$AB$29),(($D$18*$AB$29)+((PI()*(($C$21/2)^2)*($G$20-$AA427))*$AB$29))+((($D$18+$H$18)/3)*$BG$9)-(((PI()*($C$21/2)^2*(($C$21/2)*$AZ$9))/3)*$AB$29)))</f>
        <v>46669.319952399492</v>
      </c>
      <c r="AC427" s="73">
        <v>39.6</v>
      </c>
      <c r="AD427" s="101">
        <f t="shared" si="67"/>
        <v>50187.114242485623</v>
      </c>
      <c r="AE427" s="66">
        <v>39.6</v>
      </c>
      <c r="AF427" s="102">
        <f>IF($AE427&gt;$G$20,IF('Silo Levels'!$L$17="Pumping",((PI()*((($C$19+$G$20)-$AE427)*($O$20/($O$19/2)))^2*((($O$20+$G$20)-$AE427))/3)*$AF$29)+(((PI()*((($C$19+$G$20)-$AE427)*($O$20/($O$19/2)))^2*(((($C$19+$G$20)-$AE427)*($O$20/($O$19/2)))*$AZ$10))/3)*$AF$29),(((PI()*((($C$19+$G$20)-$AE427)*($O$20/($O$19/2)))^2*((($O$20+$G$20)-$AE427)/3))*$AF$29)-((PI()*((($C$19+$G$20)-$AE427)*($O$20/($O$19/2)))^2*(((($C$19+$G$20)-$AE427)*($O$20/($O$19/2)))*$AZ$10)/3)*$AF$29))),IF('Silo Levels'!$L$17="Pumping",(($D$18*$AF$29)+((PI()*(($C$21/2)^2)*($G$20-$AE427))*$AF$29))+((($D$18+$H$18)/3)*$BG$10)+(((PI()*($C$21/2)^2*(($C$21/2)*$AZ$10))/3)*$AF$29),(($D$18*$AF$29)+((PI()*(($C$21/2)^2)*($G$20-$AE427))*$AF$29))+((($D$18+$H$18)/3)*$BG$10)-(((PI()*($C$21/2)^2*(($C$21/2)*$AZ$10))/3)*$AF$29)))</f>
        <v>46398.97979745976</v>
      </c>
      <c r="AG427" s="73">
        <v>39.6</v>
      </c>
      <c r="AH427" s="101">
        <f t="shared" si="64"/>
        <v>50415.764562944627</v>
      </c>
      <c r="AI427" s="66">
        <v>39.6</v>
      </c>
      <c r="AJ427" s="102">
        <f>IF($AI427&gt;$G$20,IF('Silo Levels'!$L$18="Pumping",((PI()*((($C$19+$G$20)-$AI427)*($O$20/($O$19/2)))^2*((($O$20+$G$20)-$AI427))/3)*$AJ$29)+(((PI()*((($C$19+$G$20)-$AI427)*($O$20/($O$19/2)))^2*(((($C$19+$G$20)-$AI427)*($O$20/($O$19/2)))*$AZ$11))/3)*$AJ$29),(((PI()*((($C$19+$G$20)-$AI427)*($O$20/($O$19/2)))^2*((($O$20+$G$20)-$AI427)/3))*$AJ$29)-((PI()*((($C$19+$G$20)-$AI427)*($O$20/($O$19/2)))^2*(((($C$19+$G$20)-$AI427)*($O$20/($O$19/2)))*$AZ$11)/3)*$AJ$29))),IF('Silo Levels'!$L$18="Pumping",(($D$18*$AJ$29)+((PI()*(($C$21/2)^2)*($G$20-$AI427))*$AJ$29))+((($D$18+$H$18)/3)*$BG$11)+(((PI()*($C$21/2)^2*(($C$21/2)*$AZ$11))/3)*$AJ$29),(($D$18*$AJ$29)+((PI()*(($C$21/2)^2)*($G$20-$AI427))*$AJ$29))+((($D$18+$H$18)/3)*$BG$11)-(((PI()*($C$21/2)^2*(($C$21/2)*$AZ$11))/3)*$AJ$29)))</f>
        <v>46610.371541332512</v>
      </c>
    </row>
    <row r="428" spans="2:36" x14ac:dyDescent="0.3">
      <c r="B428" s="73"/>
      <c r="C428" s="73"/>
      <c r="D428" s="73"/>
      <c r="E428" s="73"/>
      <c r="F428" s="73"/>
      <c r="G428" s="73"/>
      <c r="H428" s="73"/>
      <c r="I428" s="73">
        <v>39.700000000000003</v>
      </c>
      <c r="J428" s="101">
        <f t="shared" si="61"/>
        <v>77797.750748573424</v>
      </c>
      <c r="K428" s="66">
        <v>39.700000000000003</v>
      </c>
      <c r="L428" s="102">
        <f>IF($K428&gt;$G$13,IF('Silo Levels'!$L$12="Pumping",((PI()*((($C$12+$G$13)-$K428)*($O$13/($O$12/2)))^2*((($O$13+$G$13)-$K428))/3)*$L$29)+(((PI()*((($C$12+$G$13)-$K428)*($O$13/($O$12/2)))^2*(((($C$12+$G$13)-$K428)*($O$13/($O$12/2)))*$AZ$5))/3)*$L$29),(((PI()*((($C$12+$G$13)-$K428)*($O$13/($O$12/2)))^2*((($O$13+$G$13)-$K428)/3))*$L$29)-((PI()*((($C$12+$G$13)-$K428)*($O$13/($O$12/2)))^2*(((($C$12+$G$13)-$K428)*($O$13/($O$12/2)))*$AZ$5)/3)*$L$29))),IF('Silo Levels'!$L$12="Pumping",(($D$11*$L$29)+((PI()*(($C$14/2)^2)*($G$13-$K428))*$L$29))+((($D$11+$H$11)/3)*$BG$5)+(((PI()*($C$14/2)^2*(($C$14/2)*$AZ$5))/3)*$L$29),(($D$11*$L$29)+((PI()*(($C$14/2)^2)*($G$13-$K428))*$L$29))+((($D$11+$H$11)/3)*$BG$5)-(((PI()*($C$14/2)^2*(($C$14/2)*$AZ$5))/3)*$L$29)))</f>
        <v>63599.744068973981</v>
      </c>
      <c r="M428" s="73">
        <v>39.700000000000003</v>
      </c>
      <c r="N428" s="101">
        <f t="shared" si="62"/>
        <v>53712.862526625111</v>
      </c>
      <c r="O428" s="66">
        <v>39.700000000000003</v>
      </c>
      <c r="P428" s="102">
        <f>IF($O428&gt;$G$20,IF('Silo Levels'!$L$13="Pumping",((PI()*((($C$19+$G$20)-$O428)*($O$20/($O$19/2)))^2*((($O$20+$G$20)-$O428))/3)*$P$29)+(((PI()*((($C$19+$G$20)-$O428)*($O$20/($O$19/2)))^2*(((($C$19+$G$20)-$O428)*($O$20/($O$19/2)))*$AZ$6))/3)*$P$29),(((PI()*((($C$19+$G$20)-$O428)*($O$20/($O$19/2)))^2*((($O$20+$G$20)-$O428)/3))*$P$29)-((PI()*((($C$19+$G$20)-$O428)*($O$20/($O$19/2)))^2*(((($C$19+$G$20)-$O428)*($O$20/($O$19/2)))*$AZ$6)/3)*$P$29))),IF('Silo Levels'!$L$13="Pumping",(($D$18*$P$29)+((PI()*(($C$21/2)^2)*($G$20-$O428))*$P$29))+((($D$18+$H$18)/3)*$BG$6)+(((PI()*($C$21/2)^2*(($C$21/2)*$AZ$6))/3)*$P$29),(($D$18*$P$29)+((PI()*(($C$21/2)^2)*($G$20-$O428))*$P$29))+((($D$18+$H$18)/3)*$BG$6)-(((PI()*($C$21/2)^2*(($C$21/2)*$AZ$6))/3)*$P$29)))</f>
        <v>49627.66119460034</v>
      </c>
      <c r="Q428" s="73">
        <v>39.700000000000003</v>
      </c>
      <c r="R428" s="101">
        <f t="shared" si="65"/>
        <v>52251.578348845956</v>
      </c>
      <c r="S428" s="66">
        <v>39.700000000000003</v>
      </c>
      <c r="T428" s="102">
        <f>IF($S428&gt;$G$20,IF('Silo Levels'!$L$14="Pumping",((PI()*((($C$19+$G$20)-$S428)*($O$20/($O$19/2)))^2*((($O$20+$G$20)-$S428))/3)*$T$29)+(((PI()*((($C$19+$G$20)-$S428)*($O$20/($O$19/2)))^2*(((($C$19+$G$20)-$S428)*($O$20/($O$19/2)))*$AZ$7))/3)*$T$29),(((PI()*((($C$19+$G$20)-$S428)*($O$20/($O$19/2)))^2*((($O$20+$G$20)-$S428)/3))*$T$29)-((PI()*((($C$19+$G$20)-$S428)*($O$20/($O$19/2)))^2*(((($C$19+$G$20)-$S428)*($O$20/($O$19/2)))*$AZ$7)/3)*$T$29))),IF('Silo Levels'!$L$14="Pumping",(($D$18*$T$29)+((PI()*(($C$21/2)^2)*($G$20-$S428))*$T$29))+((($D$18+$H$18)/3)*$BG$7)+(((PI()*($C$21/2)^2*(($C$21/2)*$AZ$7))/3)*$T$29),(($D$18*$T$29)+((PI()*(($C$21/2)^2)*($G$20-$S428))*$T$29))+((($D$18+$H$18)/3)*$BG$7)-(((PI()*($C$21/2)^2*(($C$21/2)*$AZ$7))/3)*$T$29)))</f>
        <v>48277.516877717098</v>
      </c>
      <c r="U428" s="73">
        <v>39.700000000000003</v>
      </c>
      <c r="V428" s="101">
        <f t="shared" si="66"/>
        <v>50902.134651944179</v>
      </c>
      <c r="W428" s="66">
        <v>39.700000000000003</v>
      </c>
      <c r="X428" s="102">
        <f>IF($W428&gt;$G$20,IF('Silo Levels'!$L$15="Pumping",((PI()*((($C$19+$G$20)-$W428)*($O$20/($O$19/2)))^2*((($O$20+$G$20)-$W428))/3)*$X$29)+(((PI()*((($C$19+$G$20)-$W428)*($O$20/($O$19/2)))^2*(((($C$19+$G$20)-$W428)*($O$20/($O$19/2)))*$AZ$8))/3)*$X$29),(((PI()*((($C$19+$G$20)-$W428)*($O$20/($O$19/2)))^2*((($O$20+$G$20)-$W428)/3))*$X$29)-((PI()*((($C$19+$G$20)-$W428)*($O$20/($O$19/2)))^2*(((($C$19+$G$20)-$W428)*($O$20/($O$19/2)))*$AZ$8)/3)*$X$29))),IF('Silo Levels'!$L$15="Pumping",(($D$18*$X$29)+((PI()*(($C$21/2)^2)*($G$20-$W428))*$X$29))+((($D$18+$H$18)/3)*$BG$8)+(((PI()*($C$21/2)^2*(($C$21/2)*$AZ$8))/3)*$X$29),(($D$18*$X$29)+((PI()*(($C$21/2)^2)*($G$20-$W428))*$X$29))+((($D$18+$H$18)/3)*$BG$8)-(((PI()*($C$21/2)^2*(($C$21/2)*$AZ$8))/3)*$X$29)))</f>
        <v>47030.706869074682</v>
      </c>
      <c r="Y428" s="73">
        <v>39.700000000000003</v>
      </c>
      <c r="Z428" s="101">
        <f t="shared" si="63"/>
        <v>50097.177506682143</v>
      </c>
      <c r="AA428" s="66">
        <v>39.700000000000003</v>
      </c>
      <c r="AB428" s="102">
        <f>IF($AA428&gt;$G$20,IF('Silo Levels'!$L$16="Pumping",((PI()*((($C$19+$G$20)-$AA428)*($O$20/($O$19/2)))^2*((($O$20+$G$20)-$AA428))/3)*$AB$29)+(((PI()*((($C$19+$G$20)-$AA428)*($O$20/($O$19/2)))^2*(((($C$19+$G$20)-$AA428)*($O$20/($O$19/2)))*$AZ$9))/3)*$AB$29),(((PI()*((($C$19+$G$20)-$AA428)*($O$20/($O$19/2)))^2*((($O$20+$G$20)-$AA428)/3))*$AB$29)-((PI()*((($C$19+$G$20)-$AA428)*($O$20/($O$19/2)))^2*(((($C$19+$G$20)-$AA428)*($O$20/($O$19/2)))*$AZ$9)/3)*$AB$29))),IF('Silo Levels'!$L$16="Pumping",(($D$18*$AB$29)+((PI()*(($C$21/2)^2)*($G$20-$AA428))*$AB$29))+((($D$18+$H$18)/3)*$BG$9)+(((PI()*($C$21/2)^2*(($C$21/2)*$AZ$9))/3)*$AB$29),(($D$18*$AB$29)+((PI()*(($C$21/2)^2)*($G$20-$AA428))*$AB$29))+((($D$18+$H$18)/3)*$BG$9)-(((PI()*($C$21/2)^2*(($C$21/2)*$AZ$9))/3)*$AB$29)))</f>
        <v>46286.971782130931</v>
      </c>
      <c r="AC428" s="73">
        <v>39.700000000000003</v>
      </c>
      <c r="AD428" s="101">
        <f t="shared" si="67"/>
        <v>49806.980890510902</v>
      </c>
      <c r="AE428" s="66">
        <v>39.700000000000003</v>
      </c>
      <c r="AF428" s="102">
        <f>IF($AE428&gt;$G$20,IF('Silo Levels'!$L$17="Pumping",((PI()*((($C$19+$G$20)-$AE428)*($O$20/($O$19/2)))^2*((($O$20+$G$20)-$AE428))/3)*$AF$29)+(((PI()*((($C$19+$G$20)-$AE428)*($O$20/($O$19/2)))^2*(((($C$19+$G$20)-$AE428)*($O$20/($O$19/2)))*$AZ$10))/3)*$AF$29),(((PI()*((($C$19+$G$20)-$AE428)*($O$20/($O$19/2)))^2*((($O$20+$G$20)-$AE428)/3))*$AF$29)-((PI()*((($C$19+$G$20)-$AE428)*($O$20/($O$19/2)))^2*(((($C$19+$G$20)-$AE428)*($O$20/($O$19/2)))*$AZ$10)/3)*$AF$29))),IF('Silo Levels'!$L$17="Pumping",(($D$18*$AF$29)+((PI()*(($C$21/2)^2)*($G$20-$AE428))*$AF$29))+((($D$18+$H$18)/3)*$BG$10)+(((PI()*($C$21/2)^2*(($C$21/2)*$AZ$10))/3)*$AF$29),(($D$18*$AF$29)+((PI()*(($C$21/2)^2)*($G$20-$AE428))*$AF$29))+((($D$18+$H$18)/3)*$BG$10)-(((PI()*($C$21/2)^2*(($C$21/2)*$AZ$10))/3)*$AF$29)))</f>
        <v>46018.84644548504</v>
      </c>
      <c r="AG428" s="73">
        <v>39.700000000000003</v>
      </c>
      <c r="AH428" s="101">
        <f t="shared" si="64"/>
        <v>50033.89933986996</v>
      </c>
      <c r="AI428" s="66">
        <v>39.700000000000003</v>
      </c>
      <c r="AJ428" s="102">
        <f>IF($AI428&gt;$G$20,IF('Silo Levels'!$L$18="Pumping",((PI()*((($C$19+$G$20)-$AI428)*($O$20/($O$19/2)))^2*((($O$20+$G$20)-$AI428))/3)*$AJ$29)+(((PI()*((($C$19+$G$20)-$AI428)*($O$20/($O$19/2)))^2*(((($C$19+$G$20)-$AI428)*($O$20/($O$19/2)))*$AZ$11))/3)*$AJ$29),(((PI()*((($C$19+$G$20)-$AI428)*($O$20/($O$19/2)))^2*((($O$20+$G$20)-$AI428)/3))*$AJ$29)-((PI()*((($C$19+$G$20)-$AI428)*($O$20/($O$19/2)))^2*(((($C$19+$G$20)-$AI428)*($O$20/($O$19/2)))*$AZ$11)/3)*$AJ$29))),IF('Silo Levels'!$L$18="Pumping",(($D$18*$AJ$29)+((PI()*(($C$21/2)^2)*($G$20-$AI428))*$AJ$29))+((($D$18+$H$18)/3)*$BG$11)+(((PI()*($C$21/2)^2*(($C$21/2)*$AZ$11))/3)*$AJ$29),(($D$18*$AJ$29)+((PI()*(($C$21/2)^2)*($G$20-$AI428))*$AJ$29))+((($D$18+$H$18)/3)*$BG$11)-(((PI()*($C$21/2)^2*(($C$21/2)*$AZ$11))/3)*$AJ$29)))</f>
        <v>46228.506318257845</v>
      </c>
    </row>
    <row r="429" spans="2:36" x14ac:dyDescent="0.3">
      <c r="B429" s="73"/>
      <c r="C429" s="73"/>
      <c r="D429" s="73"/>
      <c r="E429" s="73"/>
      <c r="F429" s="73"/>
      <c r="G429" s="73"/>
      <c r="H429" s="73"/>
      <c r="I429" s="73">
        <v>39.799999999999997</v>
      </c>
      <c r="J429" s="101">
        <f t="shared" si="61"/>
        <v>76878.785914942462</v>
      </c>
      <c r="K429" s="66">
        <v>39.799999999999997</v>
      </c>
      <c r="L429" s="102">
        <f>IF($K429&gt;$G$13,IF('Silo Levels'!$L$12="Pumping",((PI()*((($C$12+$G$13)-$K429)*($O$13/($O$12/2)))^2*((($O$13+$G$13)-$K429))/3)*$L$29)+(((PI()*((($C$12+$G$13)-$K429)*($O$13/($O$12/2)))^2*(((($C$12+$G$13)-$K429)*($O$13/($O$12/2)))*$AZ$5))/3)*$L$29),(((PI()*((($C$12+$G$13)-$K429)*($O$13/($O$12/2)))^2*((($O$13+$G$13)-$K429)/3))*$L$29)-((PI()*((($C$12+$G$13)-$K429)*($O$13/($O$12/2)))^2*(((($C$12+$G$13)-$K429)*($O$13/($O$12/2)))*$AZ$5)/3)*$L$29))),IF('Silo Levels'!$L$12="Pumping",(($D$11*$L$29)+((PI()*(($C$14/2)^2)*($G$13-$K429))*$L$29))+((($D$11+$H$11)/3)*$BG$5)+(((PI()*($C$14/2)^2*(($C$14/2)*$AZ$5))/3)*$L$29),(($D$11*$L$29)+((PI()*(($C$14/2)^2)*($G$13-$K429))*$L$29))+((($D$11+$H$11)/3)*$BG$5)-(((PI()*($C$14/2)^2*(($C$14/2)*$AZ$5))/3)*$L$29)))</f>
        <v>62680.77923534302</v>
      </c>
      <c r="M429" s="73">
        <v>39.799999999999997</v>
      </c>
      <c r="N429" s="101">
        <f t="shared" si="62"/>
        <v>53302.918978324386</v>
      </c>
      <c r="O429" s="66">
        <v>39.799999999999997</v>
      </c>
      <c r="P429" s="102">
        <f>IF($O429&gt;$G$20,IF('Silo Levels'!$L$13="Pumping",((PI()*((($C$19+$G$20)-$O429)*($O$20/($O$19/2)))^2*((($O$20+$G$20)-$O429))/3)*$P$29)+(((PI()*((($C$19+$G$20)-$O429)*($O$20/($O$19/2)))^2*(((($C$19+$G$20)-$O429)*($O$20/($O$19/2)))*$AZ$6))/3)*$P$29),(((PI()*((($C$19+$G$20)-$O429)*($O$20/($O$19/2)))^2*((($O$20+$G$20)-$O429)/3))*$P$29)-((PI()*((($C$19+$G$20)-$O429)*($O$20/($O$19/2)))^2*(((($C$19+$G$20)-$O429)*($O$20/($O$19/2)))*$AZ$6)/3)*$P$29))),IF('Silo Levels'!$L$13="Pumping",(($D$18*$P$29)+((PI()*(($C$21/2)^2)*($G$20-$O429))*$P$29))+((($D$18+$H$18)/3)*$BG$6)+(((PI()*($C$21/2)^2*(($C$21/2)*$AZ$6))/3)*$P$29),(($D$18*$P$29)+((PI()*(($C$21/2)^2)*($G$20-$O429))*$P$29))+((($D$18+$H$18)/3)*$BG$6)-(((PI()*($C$21/2)^2*(($C$21/2)*$AZ$6))/3)*$P$29)))</f>
        <v>49217.717646299614</v>
      </c>
      <c r="Q429" s="73">
        <v>39.799999999999997</v>
      </c>
      <c r="R429" s="101">
        <f t="shared" si="65"/>
        <v>51852.787511325034</v>
      </c>
      <c r="S429" s="66">
        <v>39.799999999999997</v>
      </c>
      <c r="T429" s="102">
        <f>IF($S429&gt;$G$20,IF('Silo Levels'!$L$14="Pumping",((PI()*((($C$19+$G$20)-$S429)*($O$20/($O$19/2)))^2*((($O$20+$G$20)-$S429))/3)*$T$29)+(((PI()*((($C$19+$G$20)-$S429)*($O$20/($O$19/2)))^2*(((($C$19+$G$20)-$S429)*($O$20/($O$19/2)))*$AZ$7))/3)*$T$29),(((PI()*((($C$19+$G$20)-$S429)*($O$20/($O$19/2)))^2*((($O$20+$G$20)-$S429)/3))*$T$29)-((PI()*((($C$19+$G$20)-$S429)*($O$20/($O$19/2)))^2*(((($C$19+$G$20)-$S429)*($O$20/($O$19/2)))*$AZ$7)/3)*$T$29))),IF('Silo Levels'!$L$14="Pumping",(($D$18*$T$29)+((PI()*(($C$21/2)^2)*($G$20-$S429))*$T$29))+((($D$18+$H$18)/3)*$BG$7)+(((PI()*($C$21/2)^2*(($C$21/2)*$AZ$7))/3)*$T$29),(($D$18*$T$29)+((PI()*(($C$21/2)^2)*($G$20-$S429))*$T$29))+((($D$18+$H$18)/3)*$BG$7)-(((PI()*($C$21/2)^2*(($C$21/2)*$AZ$7))/3)*$T$29)))</f>
        <v>47878.726040196176</v>
      </c>
      <c r="U429" s="73">
        <v>39.799999999999997</v>
      </c>
      <c r="V429" s="101">
        <f t="shared" si="66"/>
        <v>50513.642944116182</v>
      </c>
      <c r="W429" s="66">
        <v>39.799999999999997</v>
      </c>
      <c r="X429" s="102">
        <f>IF($W429&gt;$G$20,IF('Silo Levels'!$L$15="Pumping",((PI()*((($C$19+$G$20)-$W429)*($O$20/($O$19/2)))^2*((($O$20+$G$20)-$W429))/3)*$X$29)+(((PI()*((($C$19+$G$20)-$W429)*($O$20/($O$19/2)))^2*(((($C$19+$G$20)-$W429)*($O$20/($O$19/2)))*$AZ$8))/3)*$X$29),(((PI()*((($C$19+$G$20)-$W429)*($O$20/($O$19/2)))^2*((($O$20+$G$20)-$W429)/3))*$X$29)-((PI()*((($C$19+$G$20)-$W429)*($O$20/($O$19/2)))^2*(((($C$19+$G$20)-$W429)*($O$20/($O$19/2)))*$AZ$8)/3)*$X$29))),IF('Silo Levels'!$L$15="Pumping",(($D$18*$X$29)+((PI()*(($C$21/2)^2)*($G$20-$W429))*$X$29))+((($D$18+$H$18)/3)*$BG$8)+(((PI()*($C$21/2)^2*(($C$21/2)*$AZ$8))/3)*$X$29),(($D$18*$X$29)+((PI()*(($C$21/2)^2)*($G$20-$W429))*$X$29))+((($D$18+$H$18)/3)*$BG$8)-(((PI()*($C$21/2)^2*(($C$21/2)*$AZ$8))/3)*$X$29)))</f>
        <v>46642.215161246684</v>
      </c>
      <c r="Y429" s="73">
        <v>39.799999999999997</v>
      </c>
      <c r="Z429" s="101">
        <f t="shared" si="63"/>
        <v>49714.829336413612</v>
      </c>
      <c r="AA429" s="66">
        <v>39.799999999999997</v>
      </c>
      <c r="AB429" s="102">
        <f>IF($AA429&gt;$G$20,IF('Silo Levels'!$L$16="Pumping",((PI()*((($C$19+$G$20)-$AA429)*($O$20/($O$19/2)))^2*((($O$20+$G$20)-$AA429))/3)*$AB$29)+(((PI()*((($C$19+$G$20)-$AA429)*($O$20/($O$19/2)))^2*(((($C$19+$G$20)-$AA429)*($O$20/($O$19/2)))*$AZ$9))/3)*$AB$29),(((PI()*((($C$19+$G$20)-$AA429)*($O$20/($O$19/2)))^2*((($O$20+$G$20)-$AA429)/3))*$AB$29)-((PI()*((($C$19+$G$20)-$AA429)*($O$20/($O$19/2)))^2*(((($C$19+$G$20)-$AA429)*($O$20/($O$19/2)))*$AZ$9)/3)*$AB$29))),IF('Silo Levels'!$L$16="Pumping",(($D$18*$AB$29)+((PI()*(($C$21/2)^2)*($G$20-$AA429))*$AB$29))+((($D$18+$H$18)/3)*$BG$9)+(((PI()*($C$21/2)^2*(($C$21/2)*$AZ$9))/3)*$AB$29),(($D$18*$AB$29)+((PI()*(($C$21/2)^2)*($G$20-$AA429))*$AB$29))+((($D$18+$H$18)/3)*$BG$9)-(((PI()*($C$21/2)^2*(($C$21/2)*$AZ$9))/3)*$AB$29)))</f>
        <v>45904.6236118624</v>
      </c>
      <c r="AC429" s="73">
        <v>39.799999999999997</v>
      </c>
      <c r="AD429" s="101">
        <f t="shared" si="67"/>
        <v>49426.847538536204</v>
      </c>
      <c r="AE429" s="66">
        <v>39.799999999999997</v>
      </c>
      <c r="AF429" s="102">
        <f>IF($AE429&gt;$G$20,IF('Silo Levels'!$L$17="Pumping",((PI()*((($C$19+$G$20)-$AE429)*($O$20/($O$19/2)))^2*((($O$20+$G$20)-$AE429))/3)*$AF$29)+(((PI()*((($C$19+$G$20)-$AE429)*($O$20/($O$19/2)))^2*(((($C$19+$G$20)-$AE429)*($O$20/($O$19/2)))*$AZ$10))/3)*$AF$29),(((PI()*((($C$19+$G$20)-$AE429)*($O$20/($O$19/2)))^2*((($O$20+$G$20)-$AE429)/3))*$AF$29)-((PI()*((($C$19+$G$20)-$AE429)*($O$20/($O$19/2)))^2*(((($C$19+$G$20)-$AE429)*($O$20/($O$19/2)))*$AZ$10)/3)*$AF$29))),IF('Silo Levels'!$L$17="Pumping",(($D$18*$AF$29)+((PI()*(($C$21/2)^2)*($G$20-$AE429))*$AF$29))+((($D$18+$H$18)/3)*$BG$10)+(((PI()*($C$21/2)^2*(($C$21/2)*$AZ$10))/3)*$AF$29),(($D$18*$AF$29)+((PI()*(($C$21/2)^2)*($G$20-$AE429))*$AF$29))+((($D$18+$H$18)/3)*$BG$10)-(((PI()*($C$21/2)^2*(($C$21/2)*$AZ$10))/3)*$AF$29)))</f>
        <v>45638.713093510341</v>
      </c>
      <c r="AG429" s="73">
        <v>39.799999999999997</v>
      </c>
      <c r="AH429" s="101">
        <f t="shared" si="64"/>
        <v>49652.034116795316</v>
      </c>
      <c r="AI429" s="66">
        <v>39.799999999999997</v>
      </c>
      <c r="AJ429" s="102">
        <f>IF($AI429&gt;$G$20,IF('Silo Levels'!$L$18="Pumping",((PI()*((($C$19+$G$20)-$AI429)*($O$20/($O$19/2)))^2*((($O$20+$G$20)-$AI429))/3)*$AJ$29)+(((PI()*((($C$19+$G$20)-$AI429)*($O$20/($O$19/2)))^2*(((($C$19+$G$20)-$AI429)*($O$20/($O$19/2)))*$AZ$11))/3)*$AJ$29),(((PI()*((($C$19+$G$20)-$AI429)*($O$20/($O$19/2)))^2*((($O$20+$G$20)-$AI429)/3))*$AJ$29)-((PI()*((($C$19+$G$20)-$AI429)*($O$20/($O$19/2)))^2*(((($C$19+$G$20)-$AI429)*($O$20/($O$19/2)))*$AZ$11)/3)*$AJ$29))),IF('Silo Levels'!$L$18="Pumping",(($D$18*$AJ$29)+((PI()*(($C$21/2)^2)*($G$20-$AI429))*$AJ$29))+((($D$18+$H$18)/3)*$BG$11)+(((PI()*($C$21/2)^2*(($C$21/2)*$AZ$11))/3)*$AJ$29),(($D$18*$AJ$29)+((PI()*(($C$21/2)^2)*($G$20-$AI429))*$AJ$29))+((($D$18+$H$18)/3)*$BG$11)-(((PI()*($C$21/2)^2*(($C$21/2)*$AZ$11))/3)*$AJ$29)))</f>
        <v>45846.6410951832</v>
      </c>
    </row>
    <row r="430" spans="2:36" x14ac:dyDescent="0.3">
      <c r="B430" s="73"/>
      <c r="C430" s="73"/>
      <c r="D430" s="73"/>
      <c r="E430" s="73"/>
      <c r="F430" s="73"/>
      <c r="G430" s="73"/>
      <c r="H430" s="73"/>
      <c r="I430" s="73">
        <v>39.9</v>
      </c>
      <c r="J430" s="101">
        <f t="shared" si="61"/>
        <v>75959.821081311413</v>
      </c>
      <c r="K430" s="66">
        <v>39.9</v>
      </c>
      <c r="L430" s="102">
        <f>IF($K430&gt;$G$13,IF('Silo Levels'!$L$12="Pumping",((PI()*((($C$12+$G$13)-$K430)*($O$13/($O$12/2)))^2*((($O$13+$G$13)-$K430))/3)*$L$29)+(((PI()*((($C$12+$G$13)-$K430)*($O$13/($O$12/2)))^2*(((($C$12+$G$13)-$K430)*($O$13/($O$12/2)))*$AZ$5))/3)*$L$29),(((PI()*((($C$12+$G$13)-$K430)*($O$13/($O$12/2)))^2*((($O$13+$G$13)-$K430)/3))*$L$29)-((PI()*((($C$12+$G$13)-$K430)*($O$13/($O$12/2)))^2*(((($C$12+$G$13)-$K430)*($O$13/($O$12/2)))*$AZ$5)/3)*$L$29))),IF('Silo Levels'!$L$12="Pumping",(($D$11*$L$29)+((PI()*(($C$14/2)^2)*($G$13-$K430))*$L$29))+((($D$11+$H$11)/3)*$BG$5)+(((PI()*($C$14/2)^2*(($C$14/2)*$AZ$5))/3)*$L$29),(($D$11*$L$29)+((PI()*(($C$14/2)^2)*($G$13-$K430))*$L$29))+((($D$11+$H$11)/3)*$BG$5)-(((PI()*($C$14/2)^2*(($C$14/2)*$AZ$5))/3)*$L$29)))</f>
        <v>61761.81440171197</v>
      </c>
      <c r="M430" s="73">
        <v>39.9</v>
      </c>
      <c r="N430" s="101">
        <f t="shared" si="62"/>
        <v>52892.975430023638</v>
      </c>
      <c r="O430" s="66">
        <v>39.9</v>
      </c>
      <c r="P430" s="102">
        <f>IF($O430&gt;$G$20,IF('Silo Levels'!$L$13="Pumping",((PI()*((($C$19+$G$20)-$O430)*($O$20/($O$19/2)))^2*((($O$20+$G$20)-$O430))/3)*$P$29)+(((PI()*((($C$19+$G$20)-$O430)*($O$20/($O$19/2)))^2*(((($C$19+$G$20)-$O430)*($O$20/($O$19/2)))*$AZ$6))/3)*$P$29),(((PI()*((($C$19+$G$20)-$O430)*($O$20/($O$19/2)))^2*((($O$20+$G$20)-$O430)/3))*$P$29)-((PI()*((($C$19+$G$20)-$O430)*($O$20/($O$19/2)))^2*(((($C$19+$G$20)-$O430)*($O$20/($O$19/2)))*$AZ$6)/3)*$P$29))),IF('Silo Levels'!$L$13="Pumping",(($D$18*$P$29)+((PI()*(($C$21/2)^2)*($G$20-$O430))*$P$29))+((($D$18+$H$18)/3)*$BG$6)+(((PI()*($C$21/2)^2*(($C$21/2)*$AZ$6))/3)*$P$29),(($D$18*$P$29)+((PI()*(($C$21/2)^2)*($G$20-$O430))*$P$29))+((($D$18+$H$18)/3)*$BG$6)-(((PI()*($C$21/2)^2*(($C$21/2)*$AZ$6))/3)*$P$29)))</f>
        <v>48807.774097998867</v>
      </c>
      <c r="Q430" s="73">
        <v>39.9</v>
      </c>
      <c r="R430" s="101">
        <f t="shared" si="65"/>
        <v>51453.996673804082</v>
      </c>
      <c r="S430" s="66">
        <v>39.9</v>
      </c>
      <c r="T430" s="102">
        <f>IF($S430&gt;$G$20,IF('Silo Levels'!$L$14="Pumping",((PI()*((($C$19+$G$20)-$S430)*($O$20/($O$19/2)))^2*((($O$20+$G$20)-$S430))/3)*$T$29)+(((PI()*((($C$19+$G$20)-$S430)*($O$20/($O$19/2)))^2*(((($C$19+$G$20)-$S430)*($O$20/($O$19/2)))*$AZ$7))/3)*$T$29),(((PI()*((($C$19+$G$20)-$S430)*($O$20/($O$19/2)))^2*((($O$20+$G$20)-$S430)/3))*$T$29)-((PI()*((($C$19+$G$20)-$S430)*($O$20/($O$19/2)))^2*(((($C$19+$G$20)-$S430)*($O$20/($O$19/2)))*$AZ$7)/3)*$T$29))),IF('Silo Levels'!$L$14="Pumping",(($D$18*$T$29)+((PI()*(($C$21/2)^2)*($G$20-$S430))*$T$29))+((($D$18+$H$18)/3)*$BG$7)+(((PI()*($C$21/2)^2*(($C$21/2)*$AZ$7))/3)*$T$29),(($D$18*$T$29)+((PI()*(($C$21/2)^2)*($G$20-$S430))*$T$29))+((($D$18+$H$18)/3)*$BG$7)-(((PI()*($C$21/2)^2*(($C$21/2)*$AZ$7))/3)*$T$29)))</f>
        <v>47479.935202675224</v>
      </c>
      <c r="U430" s="73">
        <v>39.9</v>
      </c>
      <c r="V430" s="101">
        <f t="shared" si="66"/>
        <v>50125.151236288155</v>
      </c>
      <c r="W430" s="66">
        <v>39.9</v>
      </c>
      <c r="X430" s="102">
        <f>IF($W430&gt;$G$20,IF('Silo Levels'!$L$15="Pumping",((PI()*((($C$19+$G$20)-$W430)*($O$20/($O$19/2)))^2*((($O$20+$G$20)-$W430))/3)*$X$29)+(((PI()*((($C$19+$G$20)-$W430)*($O$20/($O$19/2)))^2*(((($C$19+$G$20)-$W430)*($O$20/($O$19/2)))*$AZ$8))/3)*$X$29),(((PI()*((($C$19+$G$20)-$W430)*($O$20/($O$19/2)))^2*((($O$20+$G$20)-$W430)/3))*$X$29)-((PI()*((($C$19+$G$20)-$W430)*($O$20/($O$19/2)))^2*(((($C$19+$G$20)-$W430)*($O$20/($O$19/2)))*$AZ$8)/3)*$X$29))),IF('Silo Levels'!$L$15="Pumping",(($D$18*$X$29)+((PI()*(($C$21/2)^2)*($G$20-$W430))*$X$29))+((($D$18+$H$18)/3)*$BG$8)+(((PI()*($C$21/2)^2*(($C$21/2)*$AZ$8))/3)*$X$29),(($D$18*$X$29)+((PI()*(($C$21/2)^2)*($G$20-$W430))*$X$29))+((($D$18+$H$18)/3)*$BG$8)-(((PI()*($C$21/2)^2*(($C$21/2)*$AZ$8))/3)*$X$29)))</f>
        <v>46253.723453418657</v>
      </c>
      <c r="Y430" s="73">
        <v>39.9</v>
      </c>
      <c r="Z430" s="101">
        <f t="shared" si="63"/>
        <v>49332.481166145051</v>
      </c>
      <c r="AA430" s="66">
        <v>39.9</v>
      </c>
      <c r="AB430" s="102">
        <f>IF($AA430&gt;$G$20,IF('Silo Levels'!$L$16="Pumping",((PI()*((($C$19+$G$20)-$AA430)*($O$20/($O$19/2)))^2*((($O$20+$G$20)-$AA430))/3)*$AB$29)+(((PI()*((($C$19+$G$20)-$AA430)*($O$20/($O$19/2)))^2*(((($C$19+$G$20)-$AA430)*($O$20/($O$19/2)))*$AZ$9))/3)*$AB$29),(((PI()*((($C$19+$G$20)-$AA430)*($O$20/($O$19/2)))^2*((($O$20+$G$20)-$AA430)/3))*$AB$29)-((PI()*((($C$19+$G$20)-$AA430)*($O$20/($O$19/2)))^2*(((($C$19+$G$20)-$AA430)*($O$20/($O$19/2)))*$AZ$9)/3)*$AB$29))),IF('Silo Levels'!$L$16="Pumping",(($D$18*$AB$29)+((PI()*(($C$21/2)^2)*($G$20-$AA430))*$AB$29))+((($D$18+$H$18)/3)*$BG$9)+(((PI()*($C$21/2)^2*(($C$21/2)*$AZ$9))/3)*$AB$29),(($D$18*$AB$29)+((PI()*(($C$21/2)^2)*($G$20-$AA430))*$AB$29))+((($D$18+$H$18)/3)*$BG$9)-(((PI()*($C$21/2)^2*(($C$21/2)*$AZ$9))/3)*$AB$29)))</f>
        <v>45522.27544159384</v>
      </c>
      <c r="AC430" s="73">
        <v>39.9</v>
      </c>
      <c r="AD430" s="101">
        <f t="shared" si="67"/>
        <v>49046.714186561476</v>
      </c>
      <c r="AE430" s="66">
        <v>39.9</v>
      </c>
      <c r="AF430" s="102">
        <f>IF($AE430&gt;$G$20,IF('Silo Levels'!$L$17="Pumping",((PI()*((($C$19+$G$20)-$AE430)*($O$20/($O$19/2)))^2*((($O$20+$G$20)-$AE430))/3)*$AF$29)+(((PI()*((($C$19+$G$20)-$AE430)*($O$20/($O$19/2)))^2*(((($C$19+$G$20)-$AE430)*($O$20/($O$19/2)))*$AZ$10))/3)*$AF$29),(((PI()*((($C$19+$G$20)-$AE430)*($O$20/($O$19/2)))^2*((($O$20+$G$20)-$AE430)/3))*$AF$29)-((PI()*((($C$19+$G$20)-$AE430)*($O$20/($O$19/2)))^2*(((($C$19+$G$20)-$AE430)*($O$20/($O$19/2)))*$AZ$10)/3)*$AF$29))),IF('Silo Levels'!$L$17="Pumping",(($D$18*$AF$29)+((PI()*(($C$21/2)^2)*($G$20-$AE430))*$AF$29))+((($D$18+$H$18)/3)*$BG$10)+(((PI()*($C$21/2)^2*(($C$21/2)*$AZ$10))/3)*$AF$29),(($D$18*$AF$29)+((PI()*(($C$21/2)^2)*($G$20-$AE430))*$AF$29))+((($D$18+$H$18)/3)*$BG$10)-(((PI()*($C$21/2)^2*(($C$21/2)*$AZ$10))/3)*$AF$29)))</f>
        <v>45258.579741535614</v>
      </c>
      <c r="AG430" s="73">
        <v>39.9</v>
      </c>
      <c r="AH430" s="101">
        <f t="shared" si="64"/>
        <v>49270.168893720642</v>
      </c>
      <c r="AI430" s="66">
        <v>39.9</v>
      </c>
      <c r="AJ430" s="102">
        <f>IF($AI430&gt;$G$20,IF('Silo Levels'!$L$18="Pumping",((PI()*((($C$19+$G$20)-$AI430)*($O$20/($O$19/2)))^2*((($O$20+$G$20)-$AI430))/3)*$AJ$29)+(((PI()*((($C$19+$G$20)-$AI430)*($O$20/($O$19/2)))^2*(((($C$19+$G$20)-$AI430)*($O$20/($O$19/2)))*$AZ$11))/3)*$AJ$29),(((PI()*((($C$19+$G$20)-$AI430)*($O$20/($O$19/2)))^2*((($O$20+$G$20)-$AI430)/3))*$AJ$29)-((PI()*((($C$19+$G$20)-$AI430)*($O$20/($O$19/2)))^2*(((($C$19+$G$20)-$AI430)*($O$20/($O$19/2)))*$AZ$11)/3)*$AJ$29))),IF('Silo Levels'!$L$18="Pumping",(($D$18*$AJ$29)+((PI()*(($C$21/2)^2)*($G$20-$AI430))*$AJ$29))+((($D$18+$H$18)/3)*$BG$11)+(((PI()*($C$21/2)^2*(($C$21/2)*$AZ$11))/3)*$AJ$29),(($D$18*$AJ$29)+((PI()*(($C$21/2)^2)*($G$20-$AI430))*$AJ$29))+((($D$18+$H$18)/3)*$BG$11)-(((PI()*($C$21/2)^2*(($C$21/2)*$AZ$11))/3)*$AJ$29)))</f>
        <v>45464.775872108527</v>
      </c>
    </row>
    <row r="431" spans="2:36" x14ac:dyDescent="0.3">
      <c r="B431" s="73"/>
      <c r="C431" s="73"/>
      <c r="D431" s="73"/>
      <c r="E431" s="73"/>
      <c r="F431" s="73"/>
      <c r="G431" s="73"/>
      <c r="H431" s="73"/>
      <c r="I431" s="73">
        <v>40</v>
      </c>
      <c r="J431" s="101">
        <f t="shared" si="61"/>
        <v>75040.856247680378</v>
      </c>
      <c r="K431" s="66">
        <v>40</v>
      </c>
      <c r="L431" s="102">
        <f>IF($K431&gt;$G$13,IF('Silo Levels'!$L$12="Pumping",((PI()*((($C$12+$G$13)-$K431)*($O$13/($O$12/2)))^2*((($O$13+$G$13)-$K431))/3)*$L$29)+(((PI()*((($C$12+$G$13)-$K431)*($O$13/($O$12/2)))^2*(((($C$12+$G$13)-$K431)*($O$13/($O$12/2)))*$AZ$5))/3)*$L$29),(((PI()*((($C$12+$G$13)-$K431)*($O$13/($O$12/2)))^2*((($O$13+$G$13)-$K431)/3))*$L$29)-((PI()*((($C$12+$G$13)-$K431)*($O$13/($O$12/2)))^2*(((($C$12+$G$13)-$K431)*($O$13/($O$12/2)))*$AZ$5)/3)*$L$29))),IF('Silo Levels'!$L$12="Pumping",(($D$11*$L$29)+((PI()*(($C$14/2)^2)*($G$13-$K431))*$L$29))+((($D$11+$H$11)/3)*$BG$5)+(((PI()*($C$14/2)^2*(($C$14/2)*$AZ$5))/3)*$L$29),(($D$11*$L$29)+((PI()*(($C$14/2)^2)*($G$13-$K431))*$L$29))+((($D$11+$H$11)/3)*$BG$5)-(((PI()*($C$14/2)^2*(($C$14/2)*$AZ$5))/3)*$L$29)))</f>
        <v>60842.849568080936</v>
      </c>
      <c r="M431" s="73">
        <v>40</v>
      </c>
      <c r="N431" s="101">
        <f t="shared" si="62"/>
        <v>52483.031881722891</v>
      </c>
      <c r="O431" s="66">
        <v>40</v>
      </c>
      <c r="P431" s="102">
        <f>IF($O431&gt;$G$20,IF('Silo Levels'!$L$13="Pumping",((PI()*((($C$19+$G$20)-$O431)*($O$20/($O$19/2)))^2*((($O$20+$G$20)-$O431))/3)*$P$29)+(((PI()*((($C$19+$G$20)-$O431)*($O$20/($O$19/2)))^2*(((($C$19+$G$20)-$O431)*($O$20/($O$19/2)))*$AZ$6))/3)*$P$29),(((PI()*((($C$19+$G$20)-$O431)*($O$20/($O$19/2)))^2*((($O$20+$G$20)-$O431)/3))*$P$29)-((PI()*((($C$19+$G$20)-$O431)*($O$20/($O$19/2)))^2*(((($C$19+$G$20)-$O431)*($O$20/($O$19/2)))*$AZ$6)/3)*$P$29))),IF('Silo Levels'!$L$13="Pumping",(($D$18*$P$29)+((PI()*(($C$21/2)^2)*($G$20-$O431))*$P$29))+((($D$18+$H$18)/3)*$BG$6)+(((PI()*($C$21/2)^2*(($C$21/2)*$AZ$6))/3)*$P$29),(($D$18*$P$29)+((PI()*(($C$21/2)^2)*($G$20-$O431))*$P$29))+((($D$18+$H$18)/3)*$BG$6)-(((PI()*($C$21/2)^2*(($C$21/2)*$AZ$6))/3)*$P$29)))</f>
        <v>48397.830549698119</v>
      </c>
      <c r="Q431" s="73">
        <v>40</v>
      </c>
      <c r="R431" s="101">
        <f t="shared" si="65"/>
        <v>51055.205836283138</v>
      </c>
      <c r="S431" s="66">
        <v>40</v>
      </c>
      <c r="T431" s="102">
        <f>IF($S431&gt;$G$20,IF('Silo Levels'!$L$14="Pumping",((PI()*((($C$19+$G$20)-$S431)*($O$20/($O$19/2)))^2*((($O$20+$G$20)-$S431))/3)*$T$29)+(((PI()*((($C$19+$G$20)-$S431)*($O$20/($O$19/2)))^2*(((($C$19+$G$20)-$S431)*($O$20/($O$19/2)))*$AZ$7))/3)*$T$29),(((PI()*((($C$19+$G$20)-$S431)*($O$20/($O$19/2)))^2*((($O$20+$G$20)-$S431)/3))*$T$29)-((PI()*((($C$19+$G$20)-$S431)*($O$20/($O$19/2)))^2*(((($C$19+$G$20)-$S431)*($O$20/($O$19/2)))*$AZ$7)/3)*$T$29))),IF('Silo Levels'!$L$14="Pumping",(($D$18*$T$29)+((PI()*(($C$21/2)^2)*($G$20-$S431))*$T$29))+((($D$18+$H$18)/3)*$BG$7)+(((PI()*($C$21/2)^2*(($C$21/2)*$AZ$7))/3)*$T$29),(($D$18*$T$29)+((PI()*(($C$21/2)^2)*($G$20-$S431))*$T$29))+((($D$18+$H$18)/3)*$BG$7)-(((PI()*($C$21/2)^2*(($C$21/2)*$AZ$7))/3)*$T$29)))</f>
        <v>47081.14436515428</v>
      </c>
      <c r="U431" s="73">
        <v>40</v>
      </c>
      <c r="V431" s="101">
        <f t="shared" si="66"/>
        <v>49736.659528460135</v>
      </c>
      <c r="W431" s="66">
        <v>40</v>
      </c>
      <c r="X431" s="102">
        <f>IF($W431&gt;$G$20,IF('Silo Levels'!$L$15="Pumping",((PI()*((($C$19+$G$20)-$W431)*($O$20/($O$19/2)))^2*((($O$20+$G$20)-$W431))/3)*$X$29)+(((PI()*((($C$19+$G$20)-$W431)*($O$20/($O$19/2)))^2*(((($C$19+$G$20)-$W431)*($O$20/($O$19/2)))*$AZ$8))/3)*$X$29),(((PI()*((($C$19+$G$20)-$W431)*($O$20/($O$19/2)))^2*((($O$20+$G$20)-$W431)/3))*$X$29)-((PI()*((($C$19+$G$20)-$W431)*($O$20/($O$19/2)))^2*(((($C$19+$G$20)-$W431)*($O$20/($O$19/2)))*$AZ$8)/3)*$X$29))),IF('Silo Levels'!$L$15="Pumping",(($D$18*$X$29)+((PI()*(($C$21/2)^2)*($G$20-$W431))*$X$29))+((($D$18+$H$18)/3)*$BG$8)+(((PI()*($C$21/2)^2*(($C$21/2)*$AZ$8))/3)*$X$29),(($D$18*$X$29)+((PI()*(($C$21/2)^2)*($G$20-$W431))*$X$29))+((($D$18+$H$18)/3)*$BG$8)-(((PI()*($C$21/2)^2*(($C$21/2)*$AZ$8))/3)*$X$29)))</f>
        <v>45865.231745590638</v>
      </c>
      <c r="Y431" s="73">
        <v>40</v>
      </c>
      <c r="Z431" s="101">
        <f t="shared" si="63"/>
        <v>48950.132995876498</v>
      </c>
      <c r="AA431" s="66">
        <v>40</v>
      </c>
      <c r="AB431" s="102">
        <f>IF($AA431&gt;$G$20,IF('Silo Levels'!$L$16="Pumping",((PI()*((($C$19+$G$20)-$AA431)*($O$20/($O$19/2)))^2*((($O$20+$G$20)-$AA431))/3)*$AB$29)+(((PI()*((($C$19+$G$20)-$AA431)*($O$20/($O$19/2)))^2*(((($C$19+$G$20)-$AA431)*($O$20/($O$19/2)))*$AZ$9))/3)*$AB$29),(((PI()*((($C$19+$G$20)-$AA431)*($O$20/($O$19/2)))^2*((($O$20+$G$20)-$AA431)/3))*$AB$29)-((PI()*((($C$19+$G$20)-$AA431)*($O$20/($O$19/2)))^2*(((($C$19+$G$20)-$AA431)*($O$20/($O$19/2)))*$AZ$9)/3)*$AB$29))),IF('Silo Levels'!$L$16="Pumping",(($D$18*$AB$29)+((PI()*(($C$21/2)^2)*($G$20-$AA431))*$AB$29))+((($D$18+$H$18)/3)*$BG$9)+(((PI()*($C$21/2)^2*(($C$21/2)*$AZ$9))/3)*$AB$29),(($D$18*$AB$29)+((PI()*(($C$21/2)^2)*($G$20-$AA431))*$AB$29))+((($D$18+$H$18)/3)*$BG$9)-(((PI()*($C$21/2)^2*(($C$21/2)*$AZ$9))/3)*$AB$29)))</f>
        <v>45139.927271325287</v>
      </c>
      <c r="AC431" s="73">
        <v>40</v>
      </c>
      <c r="AD431" s="101">
        <f t="shared" si="67"/>
        <v>48666.580834586755</v>
      </c>
      <c r="AE431" s="66">
        <v>40</v>
      </c>
      <c r="AF431" s="102">
        <f>IF($AE431&gt;$G$20,IF('Silo Levels'!$L$17="Pumping",((PI()*((($C$19+$G$20)-$AE431)*($O$20/($O$19/2)))^2*((($O$20+$G$20)-$AE431))/3)*$AF$29)+(((PI()*((($C$19+$G$20)-$AE431)*($O$20/($O$19/2)))^2*(((($C$19+$G$20)-$AE431)*($O$20/($O$19/2)))*$AZ$10))/3)*$AF$29),(((PI()*((($C$19+$G$20)-$AE431)*($O$20/($O$19/2)))^2*((($O$20+$G$20)-$AE431)/3))*$AF$29)-((PI()*((($C$19+$G$20)-$AE431)*($O$20/($O$19/2)))^2*(((($C$19+$G$20)-$AE431)*($O$20/($O$19/2)))*$AZ$10)/3)*$AF$29))),IF('Silo Levels'!$L$17="Pumping",(($D$18*$AF$29)+((PI()*(($C$21/2)^2)*($G$20-$AE431))*$AF$29))+((($D$18+$H$18)/3)*$BG$10)+(((PI()*($C$21/2)^2*(($C$21/2)*$AZ$10))/3)*$AF$29),(($D$18*$AF$29)+((PI()*(($C$21/2)^2)*($G$20-$AE431))*$AF$29))+((($D$18+$H$18)/3)*$BG$10)-(((PI()*($C$21/2)^2*(($C$21/2)*$AZ$10))/3)*$AF$29)))</f>
        <v>44878.446389560893</v>
      </c>
      <c r="AG431" s="73">
        <v>40</v>
      </c>
      <c r="AH431" s="101">
        <f t="shared" si="64"/>
        <v>48888.303670645975</v>
      </c>
      <c r="AI431" s="66">
        <v>40</v>
      </c>
      <c r="AJ431" s="102">
        <f>IF($AI431&gt;$G$20,IF('Silo Levels'!$L$18="Pumping",((PI()*((($C$19+$G$20)-$AI431)*($O$20/($O$19/2)))^2*((($O$20+$G$20)-$AI431))/3)*$AJ$29)+(((PI()*((($C$19+$G$20)-$AI431)*($O$20/($O$19/2)))^2*(((($C$19+$G$20)-$AI431)*($O$20/($O$19/2)))*$AZ$11))/3)*$AJ$29),(((PI()*((($C$19+$G$20)-$AI431)*($O$20/($O$19/2)))^2*((($O$20+$G$20)-$AI431)/3))*$AJ$29)-((PI()*((($C$19+$G$20)-$AI431)*($O$20/($O$19/2)))^2*(((($C$19+$G$20)-$AI431)*($O$20/($O$19/2)))*$AZ$11)/3)*$AJ$29))),IF('Silo Levels'!$L$18="Pumping",(($D$18*$AJ$29)+((PI()*(($C$21/2)^2)*($G$20-$AI431))*$AJ$29))+((($D$18+$H$18)/3)*$BG$11)+(((PI()*($C$21/2)^2*(($C$21/2)*$AZ$11))/3)*$AJ$29),(($D$18*$AJ$29)+((PI()*(($C$21/2)^2)*($G$20-$AI431))*$AJ$29))+((($D$18+$H$18)/3)*$BG$11)-(((PI()*($C$21/2)^2*(($C$21/2)*$AZ$11))/3)*$AJ$29)))</f>
        <v>45082.91064903386</v>
      </c>
    </row>
    <row r="432" spans="2:36" x14ac:dyDescent="0.3">
      <c r="B432" s="73"/>
      <c r="C432" s="73"/>
      <c r="D432" s="73"/>
      <c r="E432" s="73"/>
      <c r="F432" s="73"/>
      <c r="G432" s="73"/>
      <c r="H432" s="73"/>
      <c r="I432" s="73">
        <v>40.1</v>
      </c>
      <c r="J432" s="101">
        <f t="shared" si="61"/>
        <v>74121.891414049329</v>
      </c>
      <c r="K432" s="66">
        <v>40.1</v>
      </c>
      <c r="L432" s="102">
        <f>IF($K432&gt;$G$13,IF('Silo Levels'!$L$12="Pumping",((PI()*((($C$12+$G$13)-$K432)*($O$13/($O$12/2)))^2*((($O$13+$G$13)-$K432))/3)*$L$29)+(((PI()*((($C$12+$G$13)-$K432)*($O$13/($O$12/2)))^2*(((($C$12+$G$13)-$K432)*($O$13/($O$12/2)))*$AZ$5))/3)*$L$29),(((PI()*((($C$12+$G$13)-$K432)*($O$13/($O$12/2)))^2*((($O$13+$G$13)-$K432)/3))*$L$29)-((PI()*((($C$12+$G$13)-$K432)*($O$13/($O$12/2)))^2*(((($C$12+$G$13)-$K432)*($O$13/($O$12/2)))*$AZ$5)/3)*$L$29))),IF('Silo Levels'!$L$12="Pumping",(($D$11*$L$29)+((PI()*(($C$14/2)^2)*($G$13-$K432))*$L$29))+((($D$11+$H$11)/3)*$BG$5)+(((PI()*($C$14/2)^2*(($C$14/2)*$AZ$5))/3)*$L$29),(($D$11*$L$29)+((PI()*(($C$14/2)^2)*($G$13-$K432))*$L$29))+((($D$11+$H$11)/3)*$BG$5)-(((PI()*($C$14/2)^2*(($C$14/2)*$AZ$5))/3)*$L$29)))</f>
        <v>59923.884734449886</v>
      </c>
      <c r="M432" s="73">
        <v>40.1</v>
      </c>
      <c r="N432" s="101">
        <f t="shared" si="62"/>
        <v>52073.088333422136</v>
      </c>
      <c r="O432" s="66">
        <v>40.1</v>
      </c>
      <c r="P432" s="102">
        <f>IF($O432&gt;$G$20,IF('Silo Levels'!$L$13="Pumping",((PI()*((($C$19+$G$20)-$O432)*($O$20/($O$19/2)))^2*((($O$20+$G$20)-$O432))/3)*$P$29)+(((PI()*((($C$19+$G$20)-$O432)*($O$20/($O$19/2)))^2*(((($C$19+$G$20)-$O432)*($O$20/($O$19/2)))*$AZ$6))/3)*$P$29),(((PI()*((($C$19+$G$20)-$O432)*($O$20/($O$19/2)))^2*((($O$20+$G$20)-$O432)/3))*$P$29)-((PI()*((($C$19+$G$20)-$O432)*($O$20/($O$19/2)))^2*(((($C$19+$G$20)-$O432)*($O$20/($O$19/2)))*$AZ$6)/3)*$P$29))),IF('Silo Levels'!$L$13="Pumping",(($D$18*$P$29)+((PI()*(($C$21/2)^2)*($G$20-$O432))*$P$29))+((($D$18+$H$18)/3)*$BG$6)+(((PI()*($C$21/2)^2*(($C$21/2)*$AZ$6))/3)*$P$29),(($D$18*$P$29)+((PI()*(($C$21/2)^2)*($G$20-$O432))*$P$29))+((($D$18+$H$18)/3)*$BG$6)-(((PI()*($C$21/2)^2*(($C$21/2)*$AZ$6))/3)*$P$29)))</f>
        <v>47987.887001397365</v>
      </c>
      <c r="Q432" s="73">
        <v>40.1</v>
      </c>
      <c r="R432" s="101">
        <f t="shared" si="65"/>
        <v>50656.414998762179</v>
      </c>
      <c r="S432" s="66">
        <v>40.1</v>
      </c>
      <c r="T432" s="102">
        <f>IF($S432&gt;$G$20,IF('Silo Levels'!$L$14="Pumping",((PI()*((($C$19+$G$20)-$S432)*($O$20/($O$19/2)))^2*((($O$20+$G$20)-$S432))/3)*$T$29)+(((PI()*((($C$19+$G$20)-$S432)*($O$20/($O$19/2)))^2*(((($C$19+$G$20)-$S432)*($O$20/($O$19/2)))*$AZ$7))/3)*$T$29),(((PI()*((($C$19+$G$20)-$S432)*($O$20/($O$19/2)))^2*((($O$20+$G$20)-$S432)/3))*$T$29)-((PI()*((($C$19+$G$20)-$S432)*($O$20/($O$19/2)))^2*(((($C$19+$G$20)-$S432)*($O$20/($O$19/2)))*$AZ$7)/3)*$T$29))),IF('Silo Levels'!$L$14="Pumping",(($D$18*$T$29)+((PI()*(($C$21/2)^2)*($G$20-$S432))*$T$29))+((($D$18+$H$18)/3)*$BG$7)+(((PI()*($C$21/2)^2*(($C$21/2)*$AZ$7))/3)*$T$29),(($D$18*$T$29)+((PI()*(($C$21/2)^2)*($G$20-$S432))*$T$29))+((($D$18+$H$18)/3)*$BG$7)-(((PI()*($C$21/2)^2*(($C$21/2)*$AZ$7))/3)*$T$29)))</f>
        <v>46682.35352763332</v>
      </c>
      <c r="U432" s="73">
        <v>40.1</v>
      </c>
      <c r="V432" s="101">
        <f t="shared" si="66"/>
        <v>49348.167820632108</v>
      </c>
      <c r="W432" s="66">
        <v>40.1</v>
      </c>
      <c r="X432" s="102">
        <f>IF($W432&gt;$G$20,IF('Silo Levels'!$L$15="Pumping",((PI()*((($C$19+$G$20)-$W432)*($O$20/($O$19/2)))^2*((($O$20+$G$20)-$W432))/3)*$X$29)+(((PI()*((($C$19+$G$20)-$W432)*($O$20/($O$19/2)))^2*(((($C$19+$G$20)-$W432)*($O$20/($O$19/2)))*$AZ$8))/3)*$X$29),(((PI()*((($C$19+$G$20)-$W432)*($O$20/($O$19/2)))^2*((($O$20+$G$20)-$W432)/3))*$X$29)-((PI()*((($C$19+$G$20)-$W432)*($O$20/($O$19/2)))^2*(((($C$19+$G$20)-$W432)*($O$20/($O$19/2)))*$AZ$8)/3)*$X$29))),IF('Silo Levels'!$L$15="Pumping",(($D$18*$X$29)+((PI()*(($C$21/2)^2)*($G$20-$W432))*$X$29))+((($D$18+$H$18)/3)*$BG$8)+(((PI()*($C$21/2)^2*(($C$21/2)*$AZ$8))/3)*$X$29),(($D$18*$X$29)+((PI()*(($C$21/2)^2)*($G$20-$W432))*$X$29))+((($D$18+$H$18)/3)*$BG$8)-(((PI()*($C$21/2)^2*(($C$21/2)*$AZ$8))/3)*$X$29)))</f>
        <v>45476.740037762611</v>
      </c>
      <c r="Y432" s="73">
        <v>40.1</v>
      </c>
      <c r="Z432" s="101">
        <f t="shared" si="63"/>
        <v>48567.784825607938</v>
      </c>
      <c r="AA432" s="66">
        <v>40.1</v>
      </c>
      <c r="AB432" s="102">
        <f>IF($AA432&gt;$G$20,IF('Silo Levels'!$L$16="Pumping",((PI()*((($C$19+$G$20)-$AA432)*($O$20/($O$19/2)))^2*((($O$20+$G$20)-$AA432))/3)*$AB$29)+(((PI()*((($C$19+$G$20)-$AA432)*($O$20/($O$19/2)))^2*(((($C$19+$G$20)-$AA432)*($O$20/($O$19/2)))*$AZ$9))/3)*$AB$29),(((PI()*((($C$19+$G$20)-$AA432)*($O$20/($O$19/2)))^2*((($O$20+$G$20)-$AA432)/3))*$AB$29)-((PI()*((($C$19+$G$20)-$AA432)*($O$20/($O$19/2)))^2*(((($C$19+$G$20)-$AA432)*($O$20/($O$19/2)))*$AZ$9)/3)*$AB$29))),IF('Silo Levels'!$L$16="Pumping",(($D$18*$AB$29)+((PI()*(($C$21/2)^2)*($G$20-$AA432))*$AB$29))+((($D$18+$H$18)/3)*$BG$9)+(((PI()*($C$21/2)^2*(($C$21/2)*$AZ$9))/3)*$AB$29),(($D$18*$AB$29)+((PI()*(($C$21/2)^2)*($G$20-$AA432))*$AB$29))+((($D$18+$H$18)/3)*$BG$9)-(((PI()*($C$21/2)^2*(($C$21/2)*$AZ$9))/3)*$AB$29)))</f>
        <v>44757.579101056726</v>
      </c>
      <c r="AC432" s="73">
        <v>40.1</v>
      </c>
      <c r="AD432" s="101">
        <f t="shared" si="67"/>
        <v>48286.44748261202</v>
      </c>
      <c r="AE432" s="66">
        <v>40.1</v>
      </c>
      <c r="AF432" s="102">
        <f>IF($AE432&gt;$G$20,IF('Silo Levels'!$L$17="Pumping",((PI()*((($C$19+$G$20)-$AE432)*($O$20/($O$19/2)))^2*((($O$20+$G$20)-$AE432))/3)*$AF$29)+(((PI()*((($C$19+$G$20)-$AE432)*($O$20/($O$19/2)))^2*(((($C$19+$G$20)-$AE432)*($O$20/($O$19/2)))*$AZ$10))/3)*$AF$29),(((PI()*((($C$19+$G$20)-$AE432)*($O$20/($O$19/2)))^2*((($O$20+$G$20)-$AE432)/3))*$AF$29)-((PI()*((($C$19+$G$20)-$AE432)*($O$20/($O$19/2)))^2*(((($C$19+$G$20)-$AE432)*($O$20/($O$19/2)))*$AZ$10)/3)*$AF$29))),IF('Silo Levels'!$L$17="Pumping",(($D$18*$AF$29)+((PI()*(($C$21/2)^2)*($G$20-$AE432))*$AF$29))+((($D$18+$H$18)/3)*$BG$10)+(((PI()*($C$21/2)^2*(($C$21/2)*$AZ$10))/3)*$AF$29),(($D$18*$AF$29)+((PI()*(($C$21/2)^2)*($G$20-$AE432))*$AF$29))+((($D$18+$H$18)/3)*$BG$10)-(((PI()*($C$21/2)^2*(($C$21/2)*$AZ$10))/3)*$AF$29)))</f>
        <v>44498.313037586158</v>
      </c>
      <c r="AG432" s="73">
        <v>40.1</v>
      </c>
      <c r="AH432" s="101">
        <f t="shared" si="64"/>
        <v>48506.438447571301</v>
      </c>
      <c r="AI432" s="66">
        <v>40.1</v>
      </c>
      <c r="AJ432" s="102">
        <f>IF($AI432&gt;$G$20,IF('Silo Levels'!$L$18="Pumping",((PI()*((($C$19+$G$20)-$AI432)*($O$20/($O$19/2)))^2*((($O$20+$G$20)-$AI432))/3)*$AJ$29)+(((PI()*((($C$19+$G$20)-$AI432)*($O$20/($O$19/2)))^2*(((($C$19+$G$20)-$AI432)*($O$20/($O$19/2)))*$AZ$11))/3)*$AJ$29),(((PI()*((($C$19+$G$20)-$AI432)*($O$20/($O$19/2)))^2*((($O$20+$G$20)-$AI432)/3))*$AJ$29)-((PI()*((($C$19+$G$20)-$AI432)*($O$20/($O$19/2)))^2*(((($C$19+$G$20)-$AI432)*($O$20/($O$19/2)))*$AZ$11)/3)*$AJ$29))),IF('Silo Levels'!$L$18="Pumping",(($D$18*$AJ$29)+((PI()*(($C$21/2)^2)*($G$20-$AI432))*$AJ$29))+((($D$18+$H$18)/3)*$BG$11)+(((PI()*($C$21/2)^2*(($C$21/2)*$AZ$11))/3)*$AJ$29),(($D$18*$AJ$29)+((PI()*(($C$21/2)^2)*($G$20-$AI432))*$AJ$29))+((($D$18+$H$18)/3)*$BG$11)-(((PI()*($C$21/2)^2*(($C$21/2)*$AZ$11))/3)*$AJ$29)))</f>
        <v>44701.045425959186</v>
      </c>
    </row>
    <row r="433" spans="2:36" x14ac:dyDescent="0.3">
      <c r="B433" s="73"/>
      <c r="C433" s="73"/>
      <c r="D433" s="73"/>
      <c r="E433" s="73"/>
      <c r="F433" s="73"/>
      <c r="G433" s="73"/>
      <c r="H433" s="73"/>
      <c r="I433" s="73">
        <v>40.200000000000003</v>
      </c>
      <c r="J433" s="101">
        <f t="shared" si="61"/>
        <v>73202.92658041828</v>
      </c>
      <c r="K433" s="66">
        <v>40.200000000000003</v>
      </c>
      <c r="L433" s="102">
        <f>IF($K433&gt;$G$13,IF('Silo Levels'!$L$12="Pumping",((PI()*((($C$12+$G$13)-$K433)*($O$13/($O$12/2)))^2*((($O$13+$G$13)-$K433))/3)*$L$29)+(((PI()*((($C$12+$G$13)-$K433)*($O$13/($O$12/2)))^2*(((($C$12+$G$13)-$K433)*($O$13/($O$12/2)))*$AZ$5))/3)*$L$29),(((PI()*((($C$12+$G$13)-$K433)*($O$13/($O$12/2)))^2*((($O$13+$G$13)-$K433)/3))*$L$29)-((PI()*((($C$12+$G$13)-$K433)*($O$13/($O$12/2)))^2*(((($C$12+$G$13)-$K433)*($O$13/($O$12/2)))*$AZ$5)/3)*$L$29))),IF('Silo Levels'!$L$12="Pumping",(($D$11*$L$29)+((PI()*(($C$14/2)^2)*($G$13-$K433))*$L$29))+((($D$11+$H$11)/3)*$BG$5)+(((PI()*($C$14/2)^2*(($C$14/2)*$AZ$5))/3)*$L$29),(($D$11*$L$29)+((PI()*(($C$14/2)^2)*($G$13-$K433))*$L$29))+((($D$11+$H$11)/3)*$BG$5)-(((PI()*($C$14/2)^2*(($C$14/2)*$AZ$5))/3)*$L$29)))</f>
        <v>59004.919900818837</v>
      </c>
      <c r="M433" s="73">
        <v>40.200000000000003</v>
      </c>
      <c r="N433" s="101">
        <f t="shared" si="62"/>
        <v>51663.144785121382</v>
      </c>
      <c r="O433" s="66">
        <v>40.200000000000003</v>
      </c>
      <c r="P433" s="102">
        <f>IF($O433&gt;$G$20,IF('Silo Levels'!$L$13="Pumping",((PI()*((($C$19+$G$20)-$O433)*($O$20/($O$19/2)))^2*((($O$20+$G$20)-$O433))/3)*$P$29)+(((PI()*((($C$19+$G$20)-$O433)*($O$20/($O$19/2)))^2*(((($C$19+$G$20)-$O433)*($O$20/($O$19/2)))*$AZ$6))/3)*$P$29),(((PI()*((($C$19+$G$20)-$O433)*($O$20/($O$19/2)))^2*((($O$20+$G$20)-$O433)/3))*$P$29)-((PI()*((($C$19+$G$20)-$O433)*($O$20/($O$19/2)))^2*(((($C$19+$G$20)-$O433)*($O$20/($O$19/2)))*$AZ$6)/3)*$P$29))),IF('Silo Levels'!$L$13="Pumping",(($D$18*$P$29)+((PI()*(($C$21/2)^2)*($G$20-$O433))*$P$29))+((($D$18+$H$18)/3)*$BG$6)+(((PI()*($C$21/2)^2*(($C$21/2)*$AZ$6))/3)*$P$29),(($D$18*$P$29)+((PI()*(($C$21/2)^2)*($G$20-$O433))*$P$29))+((($D$18+$H$18)/3)*$BG$6)-(((PI()*($C$21/2)^2*(($C$21/2)*$AZ$6))/3)*$P$29)))</f>
        <v>47577.94345309661</v>
      </c>
      <c r="Q433" s="73">
        <v>40.200000000000003</v>
      </c>
      <c r="R433" s="101">
        <f t="shared" si="65"/>
        <v>50257.624161241227</v>
      </c>
      <c r="S433" s="66">
        <v>40.200000000000003</v>
      </c>
      <c r="T433" s="102">
        <f>IF($S433&gt;$G$20,IF('Silo Levels'!$L$14="Pumping",((PI()*((($C$19+$G$20)-$S433)*($O$20/($O$19/2)))^2*((($O$20+$G$20)-$S433))/3)*$T$29)+(((PI()*((($C$19+$G$20)-$S433)*($O$20/($O$19/2)))^2*(((($C$19+$G$20)-$S433)*($O$20/($O$19/2)))*$AZ$7))/3)*$T$29),(((PI()*((($C$19+$G$20)-$S433)*($O$20/($O$19/2)))^2*((($O$20+$G$20)-$S433)/3))*$T$29)-((PI()*((($C$19+$G$20)-$S433)*($O$20/($O$19/2)))^2*(((($C$19+$G$20)-$S433)*($O$20/($O$19/2)))*$AZ$7)/3)*$T$29))),IF('Silo Levels'!$L$14="Pumping",(($D$18*$T$29)+((PI()*(($C$21/2)^2)*($G$20-$S433))*$T$29))+((($D$18+$H$18)/3)*$BG$7)+(((PI()*($C$21/2)^2*(($C$21/2)*$AZ$7))/3)*$T$29),(($D$18*$T$29)+((PI()*(($C$21/2)^2)*($G$20-$S433))*$T$29))+((($D$18+$H$18)/3)*$BG$7)-(((PI()*($C$21/2)^2*(($C$21/2)*$AZ$7))/3)*$T$29)))</f>
        <v>46283.562690112369</v>
      </c>
      <c r="U433" s="73">
        <v>40.200000000000003</v>
      </c>
      <c r="V433" s="101">
        <f t="shared" si="66"/>
        <v>48959.676112804082</v>
      </c>
      <c r="W433" s="66">
        <v>40.200000000000003</v>
      </c>
      <c r="X433" s="102">
        <f>IF($W433&gt;$G$20,IF('Silo Levels'!$L$15="Pumping",((PI()*((($C$19+$G$20)-$W433)*($O$20/($O$19/2)))^2*((($O$20+$G$20)-$W433))/3)*$X$29)+(((PI()*((($C$19+$G$20)-$W433)*($O$20/($O$19/2)))^2*(((($C$19+$G$20)-$W433)*($O$20/($O$19/2)))*$AZ$8))/3)*$X$29),(((PI()*((($C$19+$G$20)-$W433)*($O$20/($O$19/2)))^2*((($O$20+$G$20)-$W433)/3))*$X$29)-((PI()*((($C$19+$G$20)-$W433)*($O$20/($O$19/2)))^2*(((($C$19+$G$20)-$W433)*($O$20/($O$19/2)))*$AZ$8)/3)*$X$29))),IF('Silo Levels'!$L$15="Pumping",(($D$18*$X$29)+((PI()*(($C$21/2)^2)*($G$20-$W433))*$X$29))+((($D$18+$H$18)/3)*$BG$8)+(((PI()*($C$21/2)^2*(($C$21/2)*$AZ$8))/3)*$X$29),(($D$18*$X$29)+((PI()*(($C$21/2)^2)*($G$20-$W433))*$X$29))+((($D$18+$H$18)/3)*$BG$8)-(((PI()*($C$21/2)^2*(($C$21/2)*$AZ$8))/3)*$X$29)))</f>
        <v>45088.248329934584</v>
      </c>
      <c r="Y433" s="73">
        <v>40.200000000000003</v>
      </c>
      <c r="Z433" s="101">
        <f t="shared" si="63"/>
        <v>48185.43665533937</v>
      </c>
      <c r="AA433" s="66">
        <v>40.200000000000003</v>
      </c>
      <c r="AB433" s="102">
        <f>IF($AA433&gt;$G$20,IF('Silo Levels'!$L$16="Pumping",((PI()*((($C$19+$G$20)-$AA433)*($O$20/($O$19/2)))^2*((($O$20+$G$20)-$AA433))/3)*$AB$29)+(((PI()*((($C$19+$G$20)-$AA433)*($O$20/($O$19/2)))^2*(((($C$19+$G$20)-$AA433)*($O$20/($O$19/2)))*$AZ$9))/3)*$AB$29),(((PI()*((($C$19+$G$20)-$AA433)*($O$20/($O$19/2)))^2*((($O$20+$G$20)-$AA433)/3))*$AB$29)-((PI()*((($C$19+$G$20)-$AA433)*($O$20/($O$19/2)))^2*(((($C$19+$G$20)-$AA433)*($O$20/($O$19/2)))*$AZ$9)/3)*$AB$29))),IF('Silo Levels'!$L$16="Pumping",(($D$18*$AB$29)+((PI()*(($C$21/2)^2)*($G$20-$AA433))*$AB$29))+((($D$18+$H$18)/3)*$BG$9)+(((PI()*($C$21/2)^2*(($C$21/2)*$AZ$9))/3)*$AB$29),(($D$18*$AB$29)+((PI()*(($C$21/2)^2)*($G$20-$AA433))*$AB$29))+((($D$18+$H$18)/3)*$BG$9)-(((PI()*($C$21/2)^2*(($C$21/2)*$AZ$9))/3)*$AB$29)))</f>
        <v>44375.230930788159</v>
      </c>
      <c r="AC433" s="73">
        <v>40.200000000000003</v>
      </c>
      <c r="AD433" s="101">
        <f t="shared" si="67"/>
        <v>47906.314130637293</v>
      </c>
      <c r="AE433" s="66">
        <v>40.200000000000003</v>
      </c>
      <c r="AF433" s="102">
        <f>IF($AE433&gt;$G$20,IF('Silo Levels'!$L$17="Pumping",((PI()*((($C$19+$G$20)-$AE433)*($O$20/($O$19/2)))^2*((($O$20+$G$20)-$AE433))/3)*$AF$29)+(((PI()*((($C$19+$G$20)-$AE433)*($O$20/($O$19/2)))^2*(((($C$19+$G$20)-$AE433)*($O$20/($O$19/2)))*$AZ$10))/3)*$AF$29),(((PI()*((($C$19+$G$20)-$AE433)*($O$20/($O$19/2)))^2*((($O$20+$G$20)-$AE433)/3))*$AF$29)-((PI()*((($C$19+$G$20)-$AE433)*($O$20/($O$19/2)))^2*(((($C$19+$G$20)-$AE433)*($O$20/($O$19/2)))*$AZ$10)/3)*$AF$29))),IF('Silo Levels'!$L$17="Pumping",(($D$18*$AF$29)+((PI()*(($C$21/2)^2)*($G$20-$AE433))*$AF$29))+((($D$18+$H$18)/3)*$BG$10)+(((PI()*($C$21/2)^2*(($C$21/2)*$AZ$10))/3)*$AF$29),(($D$18*$AF$29)+((PI()*(($C$21/2)^2)*($G$20-$AE433))*$AF$29))+((($D$18+$H$18)/3)*$BG$10)-(((PI()*($C$21/2)^2*(($C$21/2)*$AZ$10))/3)*$AF$29)))</f>
        <v>44118.179685611431</v>
      </c>
      <c r="AG433" s="73">
        <v>40.200000000000003</v>
      </c>
      <c r="AH433" s="101">
        <f t="shared" si="64"/>
        <v>48124.573224496628</v>
      </c>
      <c r="AI433" s="66">
        <v>40.200000000000003</v>
      </c>
      <c r="AJ433" s="102">
        <f>IF($AI433&gt;$G$20,IF('Silo Levels'!$L$18="Pumping",((PI()*((($C$19+$G$20)-$AI433)*($O$20/($O$19/2)))^2*((($O$20+$G$20)-$AI433))/3)*$AJ$29)+(((PI()*((($C$19+$G$20)-$AI433)*($O$20/($O$19/2)))^2*(((($C$19+$G$20)-$AI433)*($O$20/($O$19/2)))*$AZ$11))/3)*$AJ$29),(((PI()*((($C$19+$G$20)-$AI433)*($O$20/($O$19/2)))^2*((($O$20+$G$20)-$AI433)/3))*$AJ$29)-((PI()*((($C$19+$G$20)-$AI433)*($O$20/($O$19/2)))^2*(((($C$19+$G$20)-$AI433)*($O$20/($O$19/2)))*$AZ$11)/3)*$AJ$29))),IF('Silo Levels'!$L$18="Pumping",(($D$18*$AJ$29)+((PI()*(($C$21/2)^2)*($G$20-$AI433))*$AJ$29))+((($D$18+$H$18)/3)*$BG$11)+(((PI()*($C$21/2)^2*(($C$21/2)*$AZ$11))/3)*$AJ$29),(($D$18*$AJ$29)+((PI()*(($C$21/2)^2)*($G$20-$AI433))*$AJ$29))+((($D$18+$H$18)/3)*$BG$11)-(((PI()*($C$21/2)^2*(($C$21/2)*$AZ$11))/3)*$AJ$29)))</f>
        <v>44319.180202884512</v>
      </c>
    </row>
    <row r="434" spans="2:36" x14ac:dyDescent="0.3">
      <c r="B434" s="73"/>
      <c r="C434" s="73"/>
      <c r="D434" s="73"/>
      <c r="E434" s="73"/>
      <c r="F434" s="73"/>
      <c r="G434" s="73"/>
      <c r="H434" s="73"/>
      <c r="I434" s="73">
        <v>40.299999999999997</v>
      </c>
      <c r="J434" s="101">
        <f t="shared" si="61"/>
        <v>72283.961746787303</v>
      </c>
      <c r="K434" s="66">
        <v>40.299999999999997</v>
      </c>
      <c r="L434" s="102">
        <f>IF($K434&gt;$G$13,IF('Silo Levels'!$L$12="Pumping",((PI()*((($C$12+$G$13)-$K434)*($O$13/($O$12/2)))^2*((($O$13+$G$13)-$K434))/3)*$L$29)+(((PI()*((($C$12+$G$13)-$K434)*($O$13/($O$12/2)))^2*(((($C$12+$G$13)-$K434)*($O$13/($O$12/2)))*$AZ$5))/3)*$L$29),(((PI()*((($C$12+$G$13)-$K434)*($O$13/($O$12/2)))^2*((($O$13+$G$13)-$K434)/3))*$L$29)-((PI()*((($C$12+$G$13)-$K434)*($O$13/($O$12/2)))^2*(((($C$12+$G$13)-$K434)*($O$13/($O$12/2)))*$AZ$5)/3)*$L$29))),IF('Silo Levels'!$L$12="Pumping",(($D$11*$L$29)+((PI()*(($C$14/2)^2)*($G$13-$K434))*$L$29))+((($D$11+$H$11)/3)*$BG$5)+(((PI()*($C$14/2)^2*(($C$14/2)*$AZ$5))/3)*$L$29),(($D$11*$L$29)+((PI()*(($C$14/2)^2)*($G$13-$K434))*$L$29))+((($D$11+$H$11)/3)*$BG$5)-(((PI()*($C$14/2)^2*(($C$14/2)*$AZ$5))/3)*$L$29)))</f>
        <v>58085.955067187861</v>
      </c>
      <c r="M434" s="73">
        <v>40.299999999999997</v>
      </c>
      <c r="N434" s="101">
        <f t="shared" si="62"/>
        <v>51253.201236820663</v>
      </c>
      <c r="O434" s="66">
        <v>40.299999999999997</v>
      </c>
      <c r="P434" s="102">
        <f>IF($O434&gt;$G$20,IF('Silo Levels'!$L$13="Pumping",((PI()*((($C$19+$G$20)-$O434)*($O$20/($O$19/2)))^2*((($O$20+$G$20)-$O434))/3)*$P$29)+(((PI()*((($C$19+$G$20)-$O434)*($O$20/($O$19/2)))^2*(((($C$19+$G$20)-$O434)*($O$20/($O$19/2)))*$AZ$6))/3)*$P$29),(((PI()*((($C$19+$G$20)-$O434)*($O$20/($O$19/2)))^2*((($O$20+$G$20)-$O434)/3))*$P$29)-((PI()*((($C$19+$G$20)-$O434)*($O$20/($O$19/2)))^2*(((($C$19+$G$20)-$O434)*($O$20/($O$19/2)))*$AZ$6)/3)*$P$29))),IF('Silo Levels'!$L$13="Pumping",(($D$18*$P$29)+((PI()*(($C$21/2)^2)*($G$20-$O434))*$P$29))+((($D$18+$H$18)/3)*$BG$6)+(((PI()*($C$21/2)^2*(($C$21/2)*$AZ$6))/3)*$P$29),(($D$18*$P$29)+((PI()*(($C$21/2)^2)*($G$20-$O434))*$P$29))+((($D$18+$H$18)/3)*$BG$6)-(((PI()*($C$21/2)^2*(($C$21/2)*$AZ$6))/3)*$P$29)))</f>
        <v>47167.999904795892</v>
      </c>
      <c r="Q434" s="73">
        <v>40.299999999999997</v>
      </c>
      <c r="R434" s="101">
        <f t="shared" si="65"/>
        <v>49858.833323720304</v>
      </c>
      <c r="S434" s="66">
        <v>40.299999999999997</v>
      </c>
      <c r="T434" s="102">
        <f>IF($S434&gt;$G$20,IF('Silo Levels'!$L$14="Pumping",((PI()*((($C$19+$G$20)-$S434)*($O$20/($O$19/2)))^2*((($O$20+$G$20)-$S434))/3)*$T$29)+(((PI()*((($C$19+$G$20)-$S434)*($O$20/($O$19/2)))^2*(((($C$19+$G$20)-$S434)*($O$20/($O$19/2)))*$AZ$7))/3)*$T$29),(((PI()*((($C$19+$G$20)-$S434)*($O$20/($O$19/2)))^2*((($O$20+$G$20)-$S434)/3))*$T$29)-((PI()*((($C$19+$G$20)-$S434)*($O$20/($O$19/2)))^2*(((($C$19+$G$20)-$S434)*($O$20/($O$19/2)))*$AZ$7)/3)*$T$29))),IF('Silo Levels'!$L$14="Pumping",(($D$18*$T$29)+((PI()*(($C$21/2)^2)*($G$20-$S434))*$T$29))+((($D$18+$H$18)/3)*$BG$7)+(((PI()*($C$21/2)^2*(($C$21/2)*$AZ$7))/3)*$T$29),(($D$18*$T$29)+((PI()*(($C$21/2)^2)*($G$20-$S434))*$T$29))+((($D$18+$H$18)/3)*$BG$7)-(((PI()*($C$21/2)^2*(($C$21/2)*$AZ$7))/3)*$T$29)))</f>
        <v>45884.771852591446</v>
      </c>
      <c r="U434" s="73">
        <v>40.299999999999997</v>
      </c>
      <c r="V434" s="101">
        <f t="shared" si="66"/>
        <v>48571.184404976084</v>
      </c>
      <c r="W434" s="66">
        <v>40.299999999999997</v>
      </c>
      <c r="X434" s="102">
        <f>IF($W434&gt;$G$20,IF('Silo Levels'!$L$15="Pumping",((PI()*((($C$19+$G$20)-$W434)*($O$20/($O$19/2)))^2*((($O$20+$G$20)-$W434))/3)*$X$29)+(((PI()*((($C$19+$G$20)-$W434)*($O$20/($O$19/2)))^2*(((($C$19+$G$20)-$W434)*($O$20/($O$19/2)))*$AZ$8))/3)*$X$29),(((PI()*((($C$19+$G$20)-$W434)*($O$20/($O$19/2)))^2*((($O$20+$G$20)-$W434)/3))*$X$29)-((PI()*((($C$19+$G$20)-$W434)*($O$20/($O$19/2)))^2*(((($C$19+$G$20)-$W434)*($O$20/($O$19/2)))*$AZ$8)/3)*$X$29))),IF('Silo Levels'!$L$15="Pumping",(($D$18*$X$29)+((PI()*(($C$21/2)^2)*($G$20-$W434))*$X$29))+((($D$18+$H$18)/3)*$BG$8)+(((PI()*($C$21/2)^2*(($C$21/2)*$AZ$8))/3)*$X$29),(($D$18*$X$29)+((PI()*(($C$21/2)^2)*($G$20-$W434))*$X$29))+((($D$18+$H$18)/3)*$BG$8)-(((PI()*($C$21/2)^2*(($C$21/2)*$AZ$8))/3)*$X$29)))</f>
        <v>44699.756622106586</v>
      </c>
      <c r="Y434" s="73">
        <v>40.299999999999997</v>
      </c>
      <c r="Z434" s="101">
        <f t="shared" si="63"/>
        <v>47803.088485070839</v>
      </c>
      <c r="AA434" s="66">
        <v>40.299999999999997</v>
      </c>
      <c r="AB434" s="102">
        <f>IF($AA434&gt;$G$20,IF('Silo Levels'!$L$16="Pumping",((PI()*((($C$19+$G$20)-$AA434)*($O$20/($O$19/2)))^2*((($O$20+$G$20)-$AA434))/3)*$AB$29)+(((PI()*((($C$19+$G$20)-$AA434)*($O$20/($O$19/2)))^2*(((($C$19+$G$20)-$AA434)*($O$20/($O$19/2)))*$AZ$9))/3)*$AB$29),(((PI()*((($C$19+$G$20)-$AA434)*($O$20/($O$19/2)))^2*((($O$20+$G$20)-$AA434)/3))*$AB$29)-((PI()*((($C$19+$G$20)-$AA434)*($O$20/($O$19/2)))^2*(((($C$19+$G$20)-$AA434)*($O$20/($O$19/2)))*$AZ$9)/3)*$AB$29))),IF('Silo Levels'!$L$16="Pumping",(($D$18*$AB$29)+((PI()*(($C$21/2)^2)*($G$20-$AA434))*$AB$29))+((($D$18+$H$18)/3)*$BG$9)+(((PI()*($C$21/2)^2*(($C$21/2)*$AZ$9))/3)*$AB$29),(($D$18*$AB$29)+((PI()*(($C$21/2)^2)*($G$20-$AA434))*$AB$29))+((($D$18+$H$18)/3)*$BG$9)-(((PI()*($C$21/2)^2*(($C$21/2)*$AZ$9))/3)*$AB$29)))</f>
        <v>43992.882760519627</v>
      </c>
      <c r="AC434" s="73">
        <v>40.299999999999997</v>
      </c>
      <c r="AD434" s="101">
        <f t="shared" si="67"/>
        <v>47526.180778662594</v>
      </c>
      <c r="AE434" s="66">
        <v>40.299999999999997</v>
      </c>
      <c r="AF434" s="102">
        <f>IF($AE434&gt;$G$20,IF('Silo Levels'!$L$17="Pumping",((PI()*((($C$19+$G$20)-$AE434)*($O$20/($O$19/2)))^2*((($O$20+$G$20)-$AE434))/3)*$AF$29)+(((PI()*((($C$19+$G$20)-$AE434)*($O$20/($O$19/2)))^2*(((($C$19+$G$20)-$AE434)*($O$20/($O$19/2)))*$AZ$10))/3)*$AF$29),(((PI()*((($C$19+$G$20)-$AE434)*($O$20/($O$19/2)))^2*((($O$20+$G$20)-$AE434)/3))*$AF$29)-((PI()*((($C$19+$G$20)-$AE434)*($O$20/($O$19/2)))^2*(((($C$19+$G$20)-$AE434)*($O$20/($O$19/2)))*$AZ$10)/3)*$AF$29))),IF('Silo Levels'!$L$17="Pumping",(($D$18*$AF$29)+((PI()*(($C$21/2)^2)*($G$20-$AE434))*$AF$29))+((($D$18+$H$18)/3)*$BG$10)+(((PI()*($C$21/2)^2*(($C$21/2)*$AZ$10))/3)*$AF$29),(($D$18*$AF$29)+((PI()*(($C$21/2)^2)*($G$20-$AE434))*$AF$29))+((($D$18+$H$18)/3)*$BG$10)-(((PI()*($C$21/2)^2*(($C$21/2)*$AZ$10))/3)*$AF$29)))</f>
        <v>43738.046333636732</v>
      </c>
      <c r="AG434" s="73">
        <v>40.299999999999997</v>
      </c>
      <c r="AH434" s="101">
        <f t="shared" si="64"/>
        <v>47742.70800142199</v>
      </c>
      <c r="AI434" s="66">
        <v>40.299999999999997</v>
      </c>
      <c r="AJ434" s="102">
        <f>IF($AI434&gt;$G$20,IF('Silo Levels'!$L$18="Pumping",((PI()*((($C$19+$G$20)-$AI434)*($O$20/($O$19/2)))^2*((($O$20+$G$20)-$AI434))/3)*$AJ$29)+(((PI()*((($C$19+$G$20)-$AI434)*($O$20/($O$19/2)))^2*(((($C$19+$G$20)-$AI434)*($O$20/($O$19/2)))*$AZ$11))/3)*$AJ$29),(((PI()*((($C$19+$G$20)-$AI434)*($O$20/($O$19/2)))^2*((($O$20+$G$20)-$AI434)/3))*$AJ$29)-((PI()*((($C$19+$G$20)-$AI434)*($O$20/($O$19/2)))^2*(((($C$19+$G$20)-$AI434)*($O$20/($O$19/2)))*$AZ$11)/3)*$AJ$29))),IF('Silo Levels'!$L$18="Pumping",(($D$18*$AJ$29)+((PI()*(($C$21/2)^2)*($G$20-$AI434))*$AJ$29))+((($D$18+$H$18)/3)*$BG$11)+(((PI()*($C$21/2)^2*(($C$21/2)*$AZ$11))/3)*$AJ$29),(($D$18*$AJ$29)+((PI()*(($C$21/2)^2)*($G$20-$AI434))*$AJ$29))+((($D$18+$H$18)/3)*$BG$11)-(((PI()*($C$21/2)^2*(($C$21/2)*$AZ$11))/3)*$AJ$29)))</f>
        <v>43937.314979809875</v>
      </c>
    </row>
    <row r="435" spans="2:36" x14ac:dyDescent="0.3">
      <c r="B435" s="73"/>
      <c r="C435" s="73"/>
      <c r="D435" s="73"/>
      <c r="E435" s="73"/>
      <c r="F435" s="73"/>
      <c r="G435" s="73"/>
      <c r="H435" s="73"/>
      <c r="I435" s="73">
        <v>40.4</v>
      </c>
      <c r="J435" s="101">
        <f t="shared" si="61"/>
        <v>71364.996913156254</v>
      </c>
      <c r="K435" s="66">
        <v>40.4</v>
      </c>
      <c r="L435" s="102">
        <f>IF($K435&gt;$G$13,IF('Silo Levels'!$L$12="Pumping",((PI()*((($C$12+$G$13)-$K435)*($O$13/($O$12/2)))^2*((($O$13+$G$13)-$K435))/3)*$L$29)+(((PI()*((($C$12+$G$13)-$K435)*($O$13/($O$12/2)))^2*(((($C$12+$G$13)-$K435)*($O$13/($O$12/2)))*$AZ$5))/3)*$L$29),(((PI()*((($C$12+$G$13)-$K435)*($O$13/($O$12/2)))^2*((($O$13+$G$13)-$K435)/3))*$L$29)-((PI()*((($C$12+$G$13)-$K435)*($O$13/($O$12/2)))^2*(((($C$12+$G$13)-$K435)*($O$13/($O$12/2)))*$AZ$5)/3)*$L$29))),IF('Silo Levels'!$L$12="Pumping",(($D$11*$L$29)+((PI()*(($C$14/2)^2)*($G$13-$K435))*$L$29))+((($D$11+$H$11)/3)*$BG$5)+(((PI()*($C$14/2)^2*(($C$14/2)*$AZ$5))/3)*$L$29),(($D$11*$L$29)+((PI()*(($C$14/2)^2)*($G$13-$K435))*$L$29))+((($D$11+$H$11)/3)*$BG$5)-(((PI()*($C$14/2)^2*(($C$14/2)*$AZ$5))/3)*$L$29)))</f>
        <v>57166.990233556811</v>
      </c>
      <c r="M435" s="73">
        <v>40.4</v>
      </c>
      <c r="N435" s="101">
        <f t="shared" si="62"/>
        <v>50843.257688519923</v>
      </c>
      <c r="O435" s="66">
        <v>40.4</v>
      </c>
      <c r="P435" s="102">
        <f>IF($O435&gt;$G$20,IF('Silo Levels'!$L$13="Pumping",((PI()*((($C$19+$G$20)-$O435)*($O$20/($O$19/2)))^2*((($O$20+$G$20)-$O435))/3)*$P$29)+(((PI()*((($C$19+$G$20)-$O435)*($O$20/($O$19/2)))^2*(((($C$19+$G$20)-$O435)*($O$20/($O$19/2)))*$AZ$6))/3)*$P$29),(((PI()*((($C$19+$G$20)-$O435)*($O$20/($O$19/2)))^2*((($O$20+$G$20)-$O435)/3))*$P$29)-((PI()*((($C$19+$G$20)-$O435)*($O$20/($O$19/2)))^2*(((($C$19+$G$20)-$O435)*($O$20/($O$19/2)))*$AZ$6)/3)*$P$29))),IF('Silo Levels'!$L$13="Pumping",(($D$18*$P$29)+((PI()*(($C$21/2)^2)*($G$20-$O435))*$P$29))+((($D$18+$H$18)/3)*$BG$6)+(((PI()*($C$21/2)^2*(($C$21/2)*$AZ$6))/3)*$P$29),(($D$18*$P$29)+((PI()*(($C$21/2)^2)*($G$20-$O435))*$P$29))+((($D$18+$H$18)/3)*$BG$6)-(((PI()*($C$21/2)^2*(($C$21/2)*$AZ$6))/3)*$P$29)))</f>
        <v>46758.056356495152</v>
      </c>
      <c r="Q435" s="73">
        <v>40.4</v>
      </c>
      <c r="R435" s="101">
        <f t="shared" si="65"/>
        <v>49460.04248619936</v>
      </c>
      <c r="S435" s="66">
        <v>40.4</v>
      </c>
      <c r="T435" s="102">
        <f>IF($S435&gt;$G$20,IF('Silo Levels'!$L$14="Pumping",((PI()*((($C$19+$G$20)-$S435)*($O$20/($O$19/2)))^2*((($O$20+$G$20)-$S435))/3)*$T$29)+(((PI()*((($C$19+$G$20)-$S435)*($O$20/($O$19/2)))^2*(((($C$19+$G$20)-$S435)*($O$20/($O$19/2)))*$AZ$7))/3)*$T$29),(((PI()*((($C$19+$G$20)-$S435)*($O$20/($O$19/2)))^2*((($O$20+$G$20)-$S435)/3))*$T$29)-((PI()*((($C$19+$G$20)-$S435)*($O$20/($O$19/2)))^2*(((($C$19+$G$20)-$S435)*($O$20/($O$19/2)))*$AZ$7)/3)*$T$29))),IF('Silo Levels'!$L$14="Pumping",(($D$18*$T$29)+((PI()*(($C$21/2)^2)*($G$20-$S435))*$T$29))+((($D$18+$H$18)/3)*$BG$7)+(((PI()*($C$21/2)^2*(($C$21/2)*$AZ$7))/3)*$T$29),(($D$18*$T$29)+((PI()*(($C$21/2)^2)*($G$20-$S435))*$T$29))+((($D$18+$H$18)/3)*$BG$7)-(((PI()*($C$21/2)^2*(($C$21/2)*$AZ$7))/3)*$T$29)))</f>
        <v>45485.981015070502</v>
      </c>
      <c r="U435" s="73">
        <v>40.4</v>
      </c>
      <c r="V435" s="101">
        <f t="shared" si="66"/>
        <v>48182.692697148057</v>
      </c>
      <c r="W435" s="66">
        <v>40.4</v>
      </c>
      <c r="X435" s="102">
        <f>IF($W435&gt;$G$20,IF('Silo Levels'!$L$15="Pumping",((PI()*((($C$19+$G$20)-$W435)*($O$20/($O$19/2)))^2*((($O$20+$G$20)-$W435))/3)*$X$29)+(((PI()*((($C$19+$G$20)-$W435)*($O$20/($O$19/2)))^2*(((($C$19+$G$20)-$W435)*($O$20/($O$19/2)))*$AZ$8))/3)*$X$29),(((PI()*((($C$19+$G$20)-$W435)*($O$20/($O$19/2)))^2*((($O$20+$G$20)-$W435)/3))*$X$29)-((PI()*((($C$19+$G$20)-$W435)*($O$20/($O$19/2)))^2*(((($C$19+$G$20)-$W435)*($O$20/($O$19/2)))*$AZ$8)/3)*$X$29))),IF('Silo Levels'!$L$15="Pumping",(($D$18*$X$29)+((PI()*(($C$21/2)^2)*($G$20-$W435))*$X$29))+((($D$18+$H$18)/3)*$BG$8)+(((PI()*($C$21/2)^2*(($C$21/2)*$AZ$8))/3)*$X$29),(($D$18*$X$29)+((PI()*(($C$21/2)^2)*($G$20-$W435))*$X$29))+((($D$18+$H$18)/3)*$BG$8)-(((PI()*($C$21/2)^2*(($C$21/2)*$AZ$8))/3)*$X$29)))</f>
        <v>44311.264914278559</v>
      </c>
      <c r="Y435" s="73">
        <v>40.4</v>
      </c>
      <c r="Z435" s="101">
        <f t="shared" si="63"/>
        <v>47420.740314802286</v>
      </c>
      <c r="AA435" s="66">
        <v>40.4</v>
      </c>
      <c r="AB435" s="102">
        <f>IF($AA435&gt;$G$20,IF('Silo Levels'!$L$16="Pumping",((PI()*((($C$19+$G$20)-$AA435)*($O$20/($O$19/2)))^2*((($O$20+$G$20)-$AA435))/3)*$AB$29)+(((PI()*((($C$19+$G$20)-$AA435)*($O$20/($O$19/2)))^2*(((($C$19+$G$20)-$AA435)*($O$20/($O$19/2)))*$AZ$9))/3)*$AB$29),(((PI()*((($C$19+$G$20)-$AA435)*($O$20/($O$19/2)))^2*((($O$20+$G$20)-$AA435)/3))*$AB$29)-((PI()*((($C$19+$G$20)-$AA435)*($O$20/($O$19/2)))^2*(((($C$19+$G$20)-$AA435)*($O$20/($O$19/2)))*$AZ$9)/3)*$AB$29))),IF('Silo Levels'!$L$16="Pumping",(($D$18*$AB$29)+((PI()*(($C$21/2)^2)*($G$20-$AA435))*$AB$29))+((($D$18+$H$18)/3)*$BG$9)+(((PI()*($C$21/2)^2*(($C$21/2)*$AZ$9))/3)*$AB$29),(($D$18*$AB$29)+((PI()*(($C$21/2)^2)*($G$20-$AA435))*$AB$29))+((($D$18+$H$18)/3)*$BG$9)-(((PI()*($C$21/2)^2*(($C$21/2)*$AZ$9))/3)*$AB$29)))</f>
        <v>43610.534590251074</v>
      </c>
      <c r="AC435" s="73">
        <v>40.4</v>
      </c>
      <c r="AD435" s="101">
        <f t="shared" si="67"/>
        <v>47146.047426687874</v>
      </c>
      <c r="AE435" s="66">
        <v>40.4</v>
      </c>
      <c r="AF435" s="102">
        <f>IF($AE435&gt;$G$20,IF('Silo Levels'!$L$17="Pumping",((PI()*((($C$19+$G$20)-$AE435)*($O$20/($O$19/2)))^2*((($O$20+$G$20)-$AE435))/3)*$AF$29)+(((PI()*((($C$19+$G$20)-$AE435)*($O$20/($O$19/2)))^2*(((($C$19+$G$20)-$AE435)*($O$20/($O$19/2)))*$AZ$10))/3)*$AF$29),(((PI()*((($C$19+$G$20)-$AE435)*($O$20/($O$19/2)))^2*((($O$20+$G$20)-$AE435)/3))*$AF$29)-((PI()*((($C$19+$G$20)-$AE435)*($O$20/($O$19/2)))^2*(((($C$19+$G$20)-$AE435)*($O$20/($O$19/2)))*$AZ$10)/3)*$AF$29))),IF('Silo Levels'!$L$17="Pumping",(($D$18*$AF$29)+((PI()*(($C$21/2)^2)*($G$20-$AE435))*$AF$29))+((($D$18+$H$18)/3)*$BG$10)+(((PI()*($C$21/2)^2*(($C$21/2)*$AZ$10))/3)*$AF$29),(($D$18*$AF$29)+((PI()*(($C$21/2)^2)*($G$20-$AE435))*$AF$29))+((($D$18+$H$18)/3)*$BG$10)-(((PI()*($C$21/2)^2*(($C$21/2)*$AZ$10))/3)*$AF$29)))</f>
        <v>43357.912981662012</v>
      </c>
      <c r="AG435" s="73">
        <v>40.4</v>
      </c>
      <c r="AH435" s="101">
        <f t="shared" si="64"/>
        <v>47360.842778347323</v>
      </c>
      <c r="AI435" s="66">
        <v>40.4</v>
      </c>
      <c r="AJ435" s="102">
        <f>IF($AI435&gt;$G$20,IF('Silo Levels'!$L$18="Pumping",((PI()*((($C$19+$G$20)-$AI435)*($O$20/($O$19/2)))^2*((($O$20+$G$20)-$AI435))/3)*$AJ$29)+(((PI()*((($C$19+$G$20)-$AI435)*($O$20/($O$19/2)))^2*(((($C$19+$G$20)-$AI435)*($O$20/($O$19/2)))*$AZ$11))/3)*$AJ$29),(((PI()*((($C$19+$G$20)-$AI435)*($O$20/($O$19/2)))^2*((($O$20+$G$20)-$AI435)/3))*$AJ$29)-((PI()*((($C$19+$G$20)-$AI435)*($O$20/($O$19/2)))^2*(((($C$19+$G$20)-$AI435)*($O$20/($O$19/2)))*$AZ$11)/3)*$AJ$29))),IF('Silo Levels'!$L$18="Pumping",(($D$18*$AJ$29)+((PI()*(($C$21/2)^2)*($G$20-$AI435))*$AJ$29))+((($D$18+$H$18)/3)*$BG$11)+(((PI()*($C$21/2)^2*(($C$21/2)*$AZ$11))/3)*$AJ$29),(($D$18*$AJ$29)+((PI()*(($C$21/2)^2)*($G$20-$AI435))*$AJ$29))+((($D$18+$H$18)/3)*$BG$11)-(((PI()*($C$21/2)^2*(($C$21/2)*$AZ$11))/3)*$AJ$29)))</f>
        <v>43555.449756735208</v>
      </c>
    </row>
    <row r="436" spans="2:36" x14ac:dyDescent="0.3">
      <c r="B436" s="73"/>
      <c r="C436" s="73"/>
      <c r="D436" s="73"/>
      <c r="E436" s="73"/>
      <c r="F436" s="73"/>
      <c r="G436" s="73"/>
      <c r="H436" s="73"/>
      <c r="I436" s="73">
        <v>40.5</v>
      </c>
      <c r="J436" s="101">
        <f t="shared" si="61"/>
        <v>70446.032079525205</v>
      </c>
      <c r="K436" s="66">
        <v>40.5</v>
      </c>
      <c r="L436" s="102">
        <f>IF($K436&gt;$G$13,IF('Silo Levels'!$L$12="Pumping",((PI()*((($C$12+$G$13)-$K436)*($O$13/($O$12/2)))^2*((($O$13+$G$13)-$K436))/3)*$L$29)+(((PI()*((($C$12+$G$13)-$K436)*($O$13/($O$12/2)))^2*(((($C$12+$G$13)-$K436)*($O$13/($O$12/2)))*$AZ$5))/3)*$L$29),(((PI()*((($C$12+$G$13)-$K436)*($O$13/($O$12/2)))^2*((($O$13+$G$13)-$K436)/3))*$L$29)-((PI()*((($C$12+$G$13)-$K436)*($O$13/($O$12/2)))^2*(((($C$12+$G$13)-$K436)*($O$13/($O$12/2)))*$AZ$5)/3)*$L$29))),IF('Silo Levels'!$L$12="Pumping",(($D$11*$L$29)+((PI()*(($C$14/2)^2)*($G$13-$K436))*$L$29))+((($D$11+$H$11)/3)*$BG$5)+(((PI()*($C$14/2)^2*(($C$14/2)*$AZ$5))/3)*$L$29),(($D$11*$L$29)+((PI()*(($C$14/2)^2)*($G$13-$K436))*$L$29))+((($D$11+$H$11)/3)*$BG$5)-(((PI()*($C$14/2)^2*(($C$14/2)*$AZ$5))/3)*$L$29)))</f>
        <v>56248.025399925762</v>
      </c>
      <c r="M436" s="73">
        <v>40.5</v>
      </c>
      <c r="N436" s="101">
        <f t="shared" si="62"/>
        <v>50433.314140219169</v>
      </c>
      <c r="O436" s="66">
        <v>40.5</v>
      </c>
      <c r="P436" s="102">
        <f>IF($O436&gt;$G$20,IF('Silo Levels'!$L$13="Pumping",((PI()*((($C$19+$G$20)-$O436)*($O$20/($O$19/2)))^2*((($O$20+$G$20)-$O436))/3)*$P$29)+(((PI()*((($C$19+$G$20)-$O436)*($O$20/($O$19/2)))^2*(((($C$19+$G$20)-$O436)*($O$20/($O$19/2)))*$AZ$6))/3)*$P$29),(((PI()*((($C$19+$G$20)-$O436)*($O$20/($O$19/2)))^2*((($O$20+$G$20)-$O436)/3))*$P$29)-((PI()*((($C$19+$G$20)-$O436)*($O$20/($O$19/2)))^2*(((($C$19+$G$20)-$O436)*($O$20/($O$19/2)))*$AZ$6)/3)*$P$29))),IF('Silo Levels'!$L$13="Pumping",(($D$18*$P$29)+((PI()*(($C$21/2)^2)*($G$20-$O436))*$P$29))+((($D$18+$H$18)/3)*$BG$6)+(((PI()*($C$21/2)^2*(($C$21/2)*$AZ$6))/3)*$P$29),(($D$18*$P$29)+((PI()*(($C$21/2)^2)*($G$20-$O436))*$P$29))+((($D$18+$H$18)/3)*$BG$6)-(((PI()*($C$21/2)^2*(($C$21/2)*$AZ$6))/3)*$P$29)))</f>
        <v>46348.112808194397</v>
      </c>
      <c r="Q436" s="73">
        <v>40.5</v>
      </c>
      <c r="R436" s="101">
        <f t="shared" si="65"/>
        <v>49061.251648678401</v>
      </c>
      <c r="S436" s="66">
        <v>40.5</v>
      </c>
      <c r="T436" s="102">
        <f>IF($S436&gt;$G$20,IF('Silo Levels'!$L$14="Pumping",((PI()*((($C$19+$G$20)-$S436)*($O$20/($O$19/2)))^2*((($O$20+$G$20)-$S436))/3)*$T$29)+(((PI()*((($C$19+$G$20)-$S436)*($O$20/($O$19/2)))^2*(((($C$19+$G$20)-$S436)*($O$20/($O$19/2)))*$AZ$7))/3)*$T$29),(((PI()*((($C$19+$G$20)-$S436)*($O$20/($O$19/2)))^2*((($O$20+$G$20)-$S436)/3))*$T$29)-((PI()*((($C$19+$G$20)-$S436)*($O$20/($O$19/2)))^2*(((($C$19+$G$20)-$S436)*($O$20/($O$19/2)))*$AZ$7)/3)*$T$29))),IF('Silo Levels'!$L$14="Pumping",(($D$18*$T$29)+((PI()*(($C$21/2)^2)*($G$20-$S436))*$T$29))+((($D$18+$H$18)/3)*$BG$7)+(((PI()*($C$21/2)^2*(($C$21/2)*$AZ$7))/3)*$T$29),(($D$18*$T$29)+((PI()*(($C$21/2)^2)*($G$20-$S436))*$T$29))+((($D$18+$H$18)/3)*$BG$7)-(((PI()*($C$21/2)^2*(($C$21/2)*$AZ$7))/3)*$T$29)))</f>
        <v>45087.190177549543</v>
      </c>
      <c r="U436" s="73">
        <v>40.5</v>
      </c>
      <c r="V436" s="101">
        <f t="shared" si="66"/>
        <v>47794.20098932003</v>
      </c>
      <c r="W436" s="66">
        <v>40.5</v>
      </c>
      <c r="X436" s="102">
        <f>IF($W436&gt;$G$20,IF('Silo Levels'!$L$15="Pumping",((PI()*((($C$19+$G$20)-$W436)*($O$20/($O$19/2)))^2*((($O$20+$G$20)-$W436))/3)*$X$29)+(((PI()*((($C$19+$G$20)-$W436)*($O$20/($O$19/2)))^2*(((($C$19+$G$20)-$W436)*($O$20/($O$19/2)))*$AZ$8))/3)*$X$29),(((PI()*((($C$19+$G$20)-$W436)*($O$20/($O$19/2)))^2*((($O$20+$G$20)-$W436)/3))*$X$29)-((PI()*((($C$19+$G$20)-$W436)*($O$20/($O$19/2)))^2*(((($C$19+$G$20)-$W436)*($O$20/($O$19/2)))*$AZ$8)/3)*$X$29))),IF('Silo Levels'!$L$15="Pumping",(($D$18*$X$29)+((PI()*(($C$21/2)^2)*($G$20-$W436))*$X$29))+((($D$18+$H$18)/3)*$BG$8)+(((PI()*($C$21/2)^2*(($C$21/2)*$AZ$8))/3)*$X$29),(($D$18*$X$29)+((PI()*(($C$21/2)^2)*($G$20-$W436))*$X$29))+((($D$18+$H$18)/3)*$BG$8)-(((PI()*($C$21/2)^2*(($C$21/2)*$AZ$8))/3)*$X$29)))</f>
        <v>43922.773206450533</v>
      </c>
      <c r="Y436" s="73">
        <v>40.5</v>
      </c>
      <c r="Z436" s="101">
        <f t="shared" si="63"/>
        <v>47038.392144533726</v>
      </c>
      <c r="AA436" s="66">
        <v>40.5</v>
      </c>
      <c r="AB436" s="102">
        <f>IF($AA436&gt;$G$20,IF('Silo Levels'!$L$16="Pumping",((PI()*((($C$19+$G$20)-$AA436)*($O$20/($O$19/2)))^2*((($O$20+$G$20)-$AA436))/3)*$AB$29)+(((PI()*((($C$19+$G$20)-$AA436)*($O$20/($O$19/2)))^2*(((($C$19+$G$20)-$AA436)*($O$20/($O$19/2)))*$AZ$9))/3)*$AB$29),(((PI()*((($C$19+$G$20)-$AA436)*($O$20/($O$19/2)))^2*((($O$20+$G$20)-$AA436)/3))*$AB$29)-((PI()*((($C$19+$G$20)-$AA436)*($O$20/($O$19/2)))^2*(((($C$19+$G$20)-$AA436)*($O$20/($O$19/2)))*$AZ$9)/3)*$AB$29))),IF('Silo Levels'!$L$16="Pumping",(($D$18*$AB$29)+((PI()*(($C$21/2)^2)*($G$20-$AA436))*$AB$29))+((($D$18+$H$18)/3)*$BG$9)+(((PI()*($C$21/2)^2*(($C$21/2)*$AZ$9))/3)*$AB$29),(($D$18*$AB$29)+((PI()*(($C$21/2)^2)*($G$20-$AA436))*$AB$29))+((($D$18+$H$18)/3)*$BG$9)-(((PI()*($C$21/2)^2*(($C$21/2)*$AZ$9))/3)*$AB$29)))</f>
        <v>43228.186419982514</v>
      </c>
      <c r="AC436" s="73">
        <v>40.5</v>
      </c>
      <c r="AD436" s="101">
        <f t="shared" si="67"/>
        <v>46765.914074713146</v>
      </c>
      <c r="AE436" s="66">
        <v>40.5</v>
      </c>
      <c r="AF436" s="102">
        <f>IF($AE436&gt;$G$20,IF('Silo Levels'!$L$17="Pumping",((PI()*((($C$19+$G$20)-$AE436)*($O$20/($O$19/2)))^2*((($O$20+$G$20)-$AE436))/3)*$AF$29)+(((PI()*((($C$19+$G$20)-$AE436)*($O$20/($O$19/2)))^2*(((($C$19+$G$20)-$AE436)*($O$20/($O$19/2)))*$AZ$10))/3)*$AF$29),(((PI()*((($C$19+$G$20)-$AE436)*($O$20/($O$19/2)))^2*((($O$20+$G$20)-$AE436)/3))*$AF$29)-((PI()*((($C$19+$G$20)-$AE436)*($O$20/($O$19/2)))^2*(((($C$19+$G$20)-$AE436)*($O$20/($O$19/2)))*$AZ$10)/3)*$AF$29))),IF('Silo Levels'!$L$17="Pumping",(($D$18*$AF$29)+((PI()*(($C$21/2)^2)*($G$20-$AE436))*$AF$29))+((($D$18+$H$18)/3)*$BG$10)+(((PI()*($C$21/2)^2*(($C$21/2)*$AZ$10))/3)*$AF$29),(($D$18*$AF$29)+((PI()*(($C$21/2)^2)*($G$20-$AE436))*$AF$29))+((($D$18+$H$18)/3)*$BG$10)-(((PI()*($C$21/2)^2*(($C$21/2)*$AZ$10))/3)*$AF$29)))</f>
        <v>42977.779629687284</v>
      </c>
      <c r="AG436" s="73">
        <v>40.5</v>
      </c>
      <c r="AH436" s="101">
        <f t="shared" si="64"/>
        <v>46978.97755527265</v>
      </c>
      <c r="AI436" s="66">
        <v>40.5</v>
      </c>
      <c r="AJ436" s="102">
        <f>IF($AI436&gt;$G$20,IF('Silo Levels'!$L$18="Pumping",((PI()*((($C$19+$G$20)-$AI436)*($O$20/($O$19/2)))^2*((($O$20+$G$20)-$AI436))/3)*$AJ$29)+(((PI()*((($C$19+$G$20)-$AI436)*($O$20/($O$19/2)))^2*(((($C$19+$G$20)-$AI436)*($O$20/($O$19/2)))*$AZ$11))/3)*$AJ$29),(((PI()*((($C$19+$G$20)-$AI436)*($O$20/($O$19/2)))^2*((($O$20+$G$20)-$AI436)/3))*$AJ$29)-((PI()*((($C$19+$G$20)-$AI436)*($O$20/($O$19/2)))^2*(((($C$19+$G$20)-$AI436)*($O$20/($O$19/2)))*$AZ$11)/3)*$AJ$29))),IF('Silo Levels'!$L$18="Pumping",(($D$18*$AJ$29)+((PI()*(($C$21/2)^2)*($G$20-$AI436))*$AJ$29))+((($D$18+$H$18)/3)*$BG$11)+(((PI()*($C$21/2)^2*(($C$21/2)*$AZ$11))/3)*$AJ$29),(($D$18*$AJ$29)+((PI()*(($C$21/2)^2)*($G$20-$AI436))*$AJ$29))+((($D$18+$H$18)/3)*$BG$11)-(((PI()*($C$21/2)^2*(($C$21/2)*$AZ$11))/3)*$AJ$29)))</f>
        <v>43173.584533660534</v>
      </c>
    </row>
    <row r="437" spans="2:36" x14ac:dyDescent="0.3">
      <c r="B437" s="73"/>
      <c r="C437" s="73"/>
      <c r="D437" s="73"/>
      <c r="E437" s="73"/>
      <c r="F437" s="73"/>
      <c r="G437" s="73"/>
      <c r="H437" s="73"/>
      <c r="I437" s="73">
        <v>40.6</v>
      </c>
      <c r="J437" s="101">
        <f t="shared" si="61"/>
        <v>69527.06724589417</v>
      </c>
      <c r="K437" s="66">
        <v>40.6</v>
      </c>
      <c r="L437" s="102">
        <f>IF($K437&gt;$G$13,IF('Silo Levels'!$L$12="Pumping",((PI()*((($C$12+$G$13)-$K437)*($O$13/($O$12/2)))^2*((($O$13+$G$13)-$K437))/3)*$L$29)+(((PI()*((($C$12+$G$13)-$K437)*($O$13/($O$12/2)))^2*(((($C$12+$G$13)-$K437)*($O$13/($O$12/2)))*$AZ$5))/3)*$L$29),(((PI()*((($C$12+$G$13)-$K437)*($O$13/($O$12/2)))^2*((($O$13+$G$13)-$K437)/3))*$L$29)-((PI()*((($C$12+$G$13)-$K437)*($O$13/($O$12/2)))^2*(((($C$12+$G$13)-$K437)*($O$13/($O$12/2)))*$AZ$5)/3)*$L$29))),IF('Silo Levels'!$L$12="Pumping",(($D$11*$L$29)+((PI()*(($C$14/2)^2)*($G$13-$K437))*$L$29))+((($D$11+$H$11)/3)*$BG$5)+(((PI()*($C$14/2)^2*(($C$14/2)*$AZ$5))/3)*$L$29),(($D$11*$L$29)+((PI()*(($C$14/2)^2)*($G$13-$K437))*$L$29))+((($D$11+$H$11)/3)*$BG$5)-(((PI()*($C$14/2)^2*(($C$14/2)*$AZ$5))/3)*$L$29)))</f>
        <v>55329.060566294727</v>
      </c>
      <c r="M437" s="73">
        <v>40.6</v>
      </c>
      <c r="N437" s="101">
        <f t="shared" si="62"/>
        <v>50023.370591918421</v>
      </c>
      <c r="O437" s="66">
        <v>40.6</v>
      </c>
      <c r="P437" s="102">
        <f>IF($O437&gt;$G$20,IF('Silo Levels'!$L$13="Pumping",((PI()*((($C$19+$G$20)-$O437)*($O$20/($O$19/2)))^2*((($O$20+$G$20)-$O437))/3)*$P$29)+(((PI()*((($C$19+$G$20)-$O437)*($O$20/($O$19/2)))^2*(((($C$19+$G$20)-$O437)*($O$20/($O$19/2)))*$AZ$6))/3)*$P$29),(((PI()*((($C$19+$G$20)-$O437)*($O$20/($O$19/2)))^2*((($O$20+$G$20)-$O437)/3))*$P$29)-((PI()*((($C$19+$G$20)-$O437)*($O$20/($O$19/2)))^2*(((($C$19+$G$20)-$O437)*($O$20/($O$19/2)))*$AZ$6)/3)*$P$29))),IF('Silo Levels'!$L$13="Pumping",(($D$18*$P$29)+((PI()*(($C$21/2)^2)*($G$20-$O437))*$P$29))+((($D$18+$H$18)/3)*$BG$6)+(((PI()*($C$21/2)^2*(($C$21/2)*$AZ$6))/3)*$P$29),(($D$18*$P$29)+((PI()*(($C$21/2)^2)*($G$20-$O437))*$P$29))+((($D$18+$H$18)/3)*$BG$6)-(((PI()*($C$21/2)^2*(($C$21/2)*$AZ$6))/3)*$P$29)))</f>
        <v>45938.16925989365</v>
      </c>
      <c r="Q437" s="73">
        <v>40.6</v>
      </c>
      <c r="R437" s="101">
        <f t="shared" si="65"/>
        <v>48662.460811157456</v>
      </c>
      <c r="S437" s="66">
        <v>40.6</v>
      </c>
      <c r="T437" s="102">
        <f>IF($S437&gt;$G$20,IF('Silo Levels'!$L$14="Pumping",((PI()*((($C$19+$G$20)-$S437)*($O$20/($O$19/2)))^2*((($O$20+$G$20)-$S437))/3)*$T$29)+(((PI()*((($C$19+$G$20)-$S437)*($O$20/($O$19/2)))^2*(((($C$19+$G$20)-$S437)*($O$20/($O$19/2)))*$AZ$7))/3)*$T$29),(((PI()*((($C$19+$G$20)-$S437)*($O$20/($O$19/2)))^2*((($O$20+$G$20)-$S437)/3))*$T$29)-((PI()*((($C$19+$G$20)-$S437)*($O$20/($O$19/2)))^2*(((($C$19+$G$20)-$S437)*($O$20/($O$19/2)))*$AZ$7)/3)*$T$29))),IF('Silo Levels'!$L$14="Pumping",(($D$18*$T$29)+((PI()*(($C$21/2)^2)*($G$20-$S437))*$T$29))+((($D$18+$H$18)/3)*$BG$7)+(((PI()*($C$21/2)^2*(($C$21/2)*$AZ$7))/3)*$T$29),(($D$18*$T$29)+((PI()*(($C$21/2)^2)*($G$20-$S437))*$T$29))+((($D$18+$H$18)/3)*$BG$7)-(((PI()*($C$21/2)^2*(($C$21/2)*$AZ$7))/3)*$T$29)))</f>
        <v>44688.399340028598</v>
      </c>
      <c r="U437" s="73">
        <v>40.6</v>
      </c>
      <c r="V437" s="101">
        <f t="shared" si="66"/>
        <v>47405.709281492011</v>
      </c>
      <c r="W437" s="66">
        <v>40.6</v>
      </c>
      <c r="X437" s="102">
        <f>IF($W437&gt;$G$20,IF('Silo Levels'!$L$15="Pumping",((PI()*((($C$19+$G$20)-$W437)*($O$20/($O$19/2)))^2*((($O$20+$G$20)-$W437))/3)*$X$29)+(((PI()*((($C$19+$G$20)-$W437)*($O$20/($O$19/2)))^2*(((($C$19+$G$20)-$W437)*($O$20/($O$19/2)))*$AZ$8))/3)*$X$29),(((PI()*((($C$19+$G$20)-$W437)*($O$20/($O$19/2)))^2*((($O$20+$G$20)-$W437)/3))*$X$29)-((PI()*((($C$19+$G$20)-$W437)*($O$20/($O$19/2)))^2*(((($C$19+$G$20)-$W437)*($O$20/($O$19/2)))*$AZ$8)/3)*$X$29))),IF('Silo Levels'!$L$15="Pumping",(($D$18*$X$29)+((PI()*(($C$21/2)^2)*($G$20-$W437))*$X$29))+((($D$18+$H$18)/3)*$BG$8)+(((PI()*($C$21/2)^2*(($C$21/2)*$AZ$8))/3)*$X$29),(($D$18*$X$29)+((PI()*(($C$21/2)^2)*($G$20-$W437))*$X$29))+((($D$18+$H$18)/3)*$BG$8)-(((PI()*($C$21/2)^2*(($C$21/2)*$AZ$8))/3)*$X$29)))</f>
        <v>43534.281498622513</v>
      </c>
      <c r="Y437" s="73">
        <v>40.6</v>
      </c>
      <c r="Z437" s="101">
        <f t="shared" si="63"/>
        <v>46656.043974265172</v>
      </c>
      <c r="AA437" s="66">
        <v>40.6</v>
      </c>
      <c r="AB437" s="102">
        <f>IF($AA437&gt;$G$20,IF('Silo Levels'!$L$16="Pumping",((PI()*((($C$19+$G$20)-$AA437)*($O$20/($O$19/2)))^2*((($O$20+$G$20)-$AA437))/3)*$AB$29)+(((PI()*((($C$19+$G$20)-$AA437)*($O$20/($O$19/2)))^2*(((($C$19+$G$20)-$AA437)*($O$20/($O$19/2)))*$AZ$9))/3)*$AB$29),(((PI()*((($C$19+$G$20)-$AA437)*($O$20/($O$19/2)))^2*((($O$20+$G$20)-$AA437)/3))*$AB$29)-((PI()*((($C$19+$G$20)-$AA437)*($O$20/($O$19/2)))^2*(((($C$19+$G$20)-$AA437)*($O$20/($O$19/2)))*$AZ$9)/3)*$AB$29))),IF('Silo Levels'!$L$16="Pumping",(($D$18*$AB$29)+((PI()*(($C$21/2)^2)*($G$20-$AA437))*$AB$29))+((($D$18+$H$18)/3)*$BG$9)+(((PI()*($C$21/2)^2*(($C$21/2)*$AZ$9))/3)*$AB$29),(($D$18*$AB$29)+((PI()*(($C$21/2)^2)*($G$20-$AA437))*$AB$29))+((($D$18+$H$18)/3)*$BG$9)-(((PI()*($C$21/2)^2*(($C$21/2)*$AZ$9))/3)*$AB$29)))</f>
        <v>42845.838249713961</v>
      </c>
      <c r="AC437" s="73">
        <v>40.6</v>
      </c>
      <c r="AD437" s="101">
        <f t="shared" si="67"/>
        <v>46385.780722738426</v>
      </c>
      <c r="AE437" s="66">
        <v>40.6</v>
      </c>
      <c r="AF437" s="102">
        <f>IF($AE437&gt;$G$20,IF('Silo Levels'!$L$17="Pumping",((PI()*((($C$19+$G$20)-$AE437)*($O$20/($O$19/2)))^2*((($O$20+$G$20)-$AE437))/3)*$AF$29)+(((PI()*((($C$19+$G$20)-$AE437)*($O$20/($O$19/2)))^2*(((($C$19+$G$20)-$AE437)*($O$20/($O$19/2)))*$AZ$10))/3)*$AF$29),(((PI()*((($C$19+$G$20)-$AE437)*($O$20/($O$19/2)))^2*((($O$20+$G$20)-$AE437)/3))*$AF$29)-((PI()*((($C$19+$G$20)-$AE437)*($O$20/($O$19/2)))^2*(((($C$19+$G$20)-$AE437)*($O$20/($O$19/2)))*$AZ$10)/3)*$AF$29))),IF('Silo Levels'!$L$17="Pumping",(($D$18*$AF$29)+((PI()*(($C$21/2)^2)*($G$20-$AE437))*$AF$29))+((($D$18+$H$18)/3)*$BG$10)+(((PI()*($C$21/2)^2*(($C$21/2)*$AZ$10))/3)*$AF$29),(($D$18*$AF$29)+((PI()*(($C$21/2)^2)*($G$20-$AE437))*$AF$29))+((($D$18+$H$18)/3)*$BG$10)-(((PI()*($C$21/2)^2*(($C$21/2)*$AZ$10))/3)*$AF$29)))</f>
        <v>42597.646277712563</v>
      </c>
      <c r="AG437" s="73">
        <v>40.6</v>
      </c>
      <c r="AH437" s="101">
        <f t="shared" si="64"/>
        <v>46597.112332197983</v>
      </c>
      <c r="AI437" s="66">
        <v>40.6</v>
      </c>
      <c r="AJ437" s="102">
        <f>IF($AI437&gt;$G$20,IF('Silo Levels'!$L$18="Pumping",((PI()*((($C$19+$G$20)-$AI437)*($O$20/($O$19/2)))^2*((($O$20+$G$20)-$AI437))/3)*$AJ$29)+(((PI()*((($C$19+$G$20)-$AI437)*($O$20/($O$19/2)))^2*(((($C$19+$G$20)-$AI437)*($O$20/($O$19/2)))*$AZ$11))/3)*$AJ$29),(((PI()*((($C$19+$G$20)-$AI437)*($O$20/($O$19/2)))^2*((($O$20+$G$20)-$AI437)/3))*$AJ$29)-((PI()*((($C$19+$G$20)-$AI437)*($O$20/($O$19/2)))^2*(((($C$19+$G$20)-$AI437)*($O$20/($O$19/2)))*$AZ$11)/3)*$AJ$29))),IF('Silo Levels'!$L$18="Pumping",(($D$18*$AJ$29)+((PI()*(($C$21/2)^2)*($G$20-$AI437))*$AJ$29))+((($D$18+$H$18)/3)*$BG$11)+(((PI()*($C$21/2)^2*(($C$21/2)*$AZ$11))/3)*$AJ$29),(($D$18*$AJ$29)+((PI()*(($C$21/2)^2)*($G$20-$AI437))*$AJ$29))+((($D$18+$H$18)/3)*$BG$11)-(((PI()*($C$21/2)^2*(($C$21/2)*$AZ$11))/3)*$AJ$29)))</f>
        <v>42791.719310585868</v>
      </c>
    </row>
    <row r="438" spans="2:36" x14ac:dyDescent="0.3">
      <c r="B438" s="73"/>
      <c r="C438" s="73"/>
      <c r="D438" s="73"/>
      <c r="E438" s="73"/>
      <c r="F438" s="73"/>
      <c r="G438" s="73"/>
      <c r="H438" s="73"/>
      <c r="I438" s="73">
        <v>40.700000000000003</v>
      </c>
      <c r="J438" s="101">
        <f t="shared" si="61"/>
        <v>68608.102412263106</v>
      </c>
      <c r="K438" s="66">
        <v>40.700000000000003</v>
      </c>
      <c r="L438" s="102">
        <f>IF($K438&gt;$G$13,IF('Silo Levels'!$L$12="Pumping",((PI()*((($C$12+$G$13)-$K438)*($O$13/($O$12/2)))^2*((($O$13+$G$13)-$K438))/3)*$L$29)+(((PI()*((($C$12+$G$13)-$K438)*($O$13/($O$12/2)))^2*(((($C$12+$G$13)-$K438)*($O$13/($O$12/2)))*$AZ$5))/3)*$L$29),(((PI()*((($C$12+$G$13)-$K438)*($O$13/($O$12/2)))^2*((($O$13+$G$13)-$K438)/3))*$L$29)-((PI()*((($C$12+$G$13)-$K438)*($O$13/($O$12/2)))^2*(((($C$12+$G$13)-$K438)*($O$13/($O$12/2)))*$AZ$5)/3)*$L$29))),IF('Silo Levels'!$L$12="Pumping",(($D$11*$L$29)+((PI()*(($C$14/2)^2)*($G$13-$K438))*$L$29))+((($D$11+$H$11)/3)*$BG$5)+(((PI()*($C$14/2)^2*(($C$14/2)*$AZ$5))/3)*$L$29),(($D$11*$L$29)+((PI()*(($C$14/2)^2)*($G$13-$K438))*$L$29))+((($D$11+$H$11)/3)*$BG$5)-(((PI()*($C$14/2)^2*(($C$14/2)*$AZ$5))/3)*$L$29)))</f>
        <v>54410.095732663664</v>
      </c>
      <c r="M438" s="73">
        <v>40.700000000000003</v>
      </c>
      <c r="N438" s="101">
        <f t="shared" si="62"/>
        <v>49613.427043617674</v>
      </c>
      <c r="O438" s="66">
        <v>40.700000000000003</v>
      </c>
      <c r="P438" s="102">
        <f>IF($O438&gt;$G$20,IF('Silo Levels'!$L$13="Pumping",((PI()*((($C$19+$G$20)-$O438)*($O$20/($O$19/2)))^2*((($O$20+$G$20)-$O438))/3)*$P$29)+(((PI()*((($C$19+$G$20)-$O438)*($O$20/($O$19/2)))^2*(((($C$19+$G$20)-$O438)*($O$20/($O$19/2)))*$AZ$6))/3)*$P$29),(((PI()*((($C$19+$G$20)-$O438)*($O$20/($O$19/2)))^2*((($O$20+$G$20)-$O438)/3))*$P$29)-((PI()*((($C$19+$G$20)-$O438)*($O$20/($O$19/2)))^2*(((($C$19+$G$20)-$O438)*($O$20/($O$19/2)))*$AZ$6)/3)*$P$29))),IF('Silo Levels'!$L$13="Pumping",(($D$18*$P$29)+((PI()*(($C$21/2)^2)*($G$20-$O438))*$P$29))+((($D$18+$H$18)/3)*$BG$6)+(((PI()*($C$21/2)^2*(($C$21/2)*$AZ$6))/3)*$P$29),(($D$18*$P$29)+((PI()*(($C$21/2)^2)*($G$20-$O438))*$P$29))+((($D$18+$H$18)/3)*$BG$6)-(((PI()*($C$21/2)^2*(($C$21/2)*$AZ$6))/3)*$P$29)))</f>
        <v>45528.225711592902</v>
      </c>
      <c r="Q438" s="73">
        <v>40.700000000000003</v>
      </c>
      <c r="R438" s="101">
        <f t="shared" si="65"/>
        <v>48263.669973636504</v>
      </c>
      <c r="S438" s="66">
        <v>40.700000000000003</v>
      </c>
      <c r="T438" s="102">
        <f>IF($S438&gt;$G$20,IF('Silo Levels'!$L$14="Pumping",((PI()*((($C$19+$G$20)-$S438)*($O$20/($O$19/2)))^2*((($O$20+$G$20)-$S438))/3)*$T$29)+(((PI()*((($C$19+$G$20)-$S438)*($O$20/($O$19/2)))^2*(((($C$19+$G$20)-$S438)*($O$20/($O$19/2)))*$AZ$7))/3)*$T$29),(((PI()*((($C$19+$G$20)-$S438)*($O$20/($O$19/2)))^2*((($O$20+$G$20)-$S438)/3))*$T$29)-((PI()*((($C$19+$G$20)-$S438)*($O$20/($O$19/2)))^2*(((($C$19+$G$20)-$S438)*($O$20/($O$19/2)))*$AZ$7)/3)*$T$29))),IF('Silo Levels'!$L$14="Pumping",(($D$18*$T$29)+((PI()*(($C$21/2)^2)*($G$20-$S438))*$T$29))+((($D$18+$H$18)/3)*$BG$7)+(((PI()*($C$21/2)^2*(($C$21/2)*$AZ$7))/3)*$T$29),(($D$18*$T$29)+((PI()*(($C$21/2)^2)*($G$20-$S438))*$T$29))+((($D$18+$H$18)/3)*$BG$7)-(((PI()*($C$21/2)^2*(($C$21/2)*$AZ$7))/3)*$T$29)))</f>
        <v>44289.608502507646</v>
      </c>
      <c r="U438" s="73">
        <v>40.700000000000003</v>
      </c>
      <c r="V438" s="101">
        <f t="shared" si="66"/>
        <v>47017.217573663984</v>
      </c>
      <c r="W438" s="66">
        <v>40.700000000000003</v>
      </c>
      <c r="X438" s="102">
        <f>IF($W438&gt;$G$20,IF('Silo Levels'!$L$15="Pumping",((PI()*((($C$19+$G$20)-$W438)*($O$20/($O$19/2)))^2*((($O$20+$G$20)-$W438))/3)*$X$29)+(((PI()*((($C$19+$G$20)-$W438)*($O$20/($O$19/2)))^2*(((($C$19+$G$20)-$W438)*($O$20/($O$19/2)))*$AZ$8))/3)*$X$29),(((PI()*((($C$19+$G$20)-$W438)*($O$20/($O$19/2)))^2*((($O$20+$G$20)-$W438)/3))*$X$29)-((PI()*((($C$19+$G$20)-$W438)*($O$20/($O$19/2)))^2*(((($C$19+$G$20)-$W438)*($O$20/($O$19/2)))*$AZ$8)/3)*$X$29))),IF('Silo Levels'!$L$15="Pumping",(($D$18*$X$29)+((PI()*(($C$21/2)^2)*($G$20-$W438))*$X$29))+((($D$18+$H$18)/3)*$BG$8)+(((PI()*($C$21/2)^2*(($C$21/2)*$AZ$8))/3)*$X$29),(($D$18*$X$29)+((PI()*(($C$21/2)^2)*($G$20-$W438))*$X$29))+((($D$18+$H$18)/3)*$BG$8)-(((PI()*($C$21/2)^2*(($C$21/2)*$AZ$8))/3)*$X$29)))</f>
        <v>43145.789790794486</v>
      </c>
      <c r="Y438" s="73">
        <v>40.700000000000003</v>
      </c>
      <c r="Z438" s="101">
        <f t="shared" si="63"/>
        <v>46273.695803996605</v>
      </c>
      <c r="AA438" s="66">
        <v>40.700000000000003</v>
      </c>
      <c r="AB438" s="102">
        <f>IF($AA438&gt;$G$20,IF('Silo Levels'!$L$16="Pumping",((PI()*((($C$19+$G$20)-$AA438)*($O$20/($O$19/2)))^2*((($O$20+$G$20)-$AA438))/3)*$AB$29)+(((PI()*((($C$19+$G$20)-$AA438)*($O$20/($O$19/2)))^2*(((($C$19+$G$20)-$AA438)*($O$20/($O$19/2)))*$AZ$9))/3)*$AB$29),(((PI()*((($C$19+$G$20)-$AA438)*($O$20/($O$19/2)))^2*((($O$20+$G$20)-$AA438)/3))*$AB$29)-((PI()*((($C$19+$G$20)-$AA438)*($O$20/($O$19/2)))^2*(((($C$19+$G$20)-$AA438)*($O$20/($O$19/2)))*$AZ$9)/3)*$AB$29))),IF('Silo Levels'!$L$16="Pumping",(($D$18*$AB$29)+((PI()*(($C$21/2)^2)*($G$20-$AA438))*$AB$29))+((($D$18+$H$18)/3)*$BG$9)+(((PI()*($C$21/2)^2*(($C$21/2)*$AZ$9))/3)*$AB$29),(($D$18*$AB$29)+((PI()*(($C$21/2)^2)*($G$20-$AA438))*$AB$29))+((($D$18+$H$18)/3)*$BG$9)-(((PI()*($C$21/2)^2*(($C$21/2)*$AZ$9))/3)*$AB$29)))</f>
        <v>42463.490079445393</v>
      </c>
      <c r="AC438" s="73">
        <v>40.700000000000003</v>
      </c>
      <c r="AD438" s="101">
        <f t="shared" si="67"/>
        <v>46005.647370763691</v>
      </c>
      <c r="AE438" s="66">
        <v>40.700000000000003</v>
      </c>
      <c r="AF438" s="102">
        <f>IF($AE438&gt;$G$20,IF('Silo Levels'!$L$17="Pumping",((PI()*((($C$19+$G$20)-$AE438)*($O$20/($O$19/2)))^2*((($O$20+$G$20)-$AE438))/3)*$AF$29)+(((PI()*((($C$19+$G$20)-$AE438)*($O$20/($O$19/2)))^2*(((($C$19+$G$20)-$AE438)*($O$20/($O$19/2)))*$AZ$10))/3)*$AF$29),(((PI()*((($C$19+$G$20)-$AE438)*($O$20/($O$19/2)))^2*((($O$20+$G$20)-$AE438)/3))*$AF$29)-((PI()*((($C$19+$G$20)-$AE438)*($O$20/($O$19/2)))^2*(((($C$19+$G$20)-$AE438)*($O$20/($O$19/2)))*$AZ$10)/3)*$AF$29))),IF('Silo Levels'!$L$17="Pumping",(($D$18*$AF$29)+((PI()*(($C$21/2)^2)*($G$20-$AE438))*$AF$29))+((($D$18+$H$18)/3)*$BG$10)+(((PI()*($C$21/2)^2*(($C$21/2)*$AZ$10))/3)*$AF$29),(($D$18*$AF$29)+((PI()*(($C$21/2)^2)*($G$20-$AE438))*$AF$29))+((($D$18+$H$18)/3)*$BG$10)-(((PI()*($C$21/2)^2*(($C$21/2)*$AZ$10))/3)*$AF$29)))</f>
        <v>42217.512925737828</v>
      </c>
      <c r="AG438" s="73">
        <v>40.700000000000003</v>
      </c>
      <c r="AH438" s="101">
        <f t="shared" si="64"/>
        <v>46215.247109123309</v>
      </c>
      <c r="AI438" s="66">
        <v>40.700000000000003</v>
      </c>
      <c r="AJ438" s="102">
        <f>IF($AI438&gt;$G$20,IF('Silo Levels'!$L$18="Pumping",((PI()*((($C$19+$G$20)-$AI438)*($O$20/($O$19/2)))^2*((($O$20+$G$20)-$AI438))/3)*$AJ$29)+(((PI()*((($C$19+$G$20)-$AI438)*($O$20/($O$19/2)))^2*(((($C$19+$G$20)-$AI438)*($O$20/($O$19/2)))*$AZ$11))/3)*$AJ$29),(((PI()*((($C$19+$G$20)-$AI438)*($O$20/($O$19/2)))^2*((($O$20+$G$20)-$AI438)/3))*$AJ$29)-((PI()*((($C$19+$G$20)-$AI438)*($O$20/($O$19/2)))^2*(((($C$19+$G$20)-$AI438)*($O$20/($O$19/2)))*$AZ$11)/3)*$AJ$29))),IF('Silo Levels'!$L$18="Pumping",(($D$18*$AJ$29)+((PI()*(($C$21/2)^2)*($G$20-$AI438))*$AJ$29))+((($D$18+$H$18)/3)*$BG$11)+(((PI()*($C$21/2)^2*(($C$21/2)*$AZ$11))/3)*$AJ$29),(($D$18*$AJ$29)+((PI()*(($C$21/2)^2)*($G$20-$AI438))*$AJ$29))+((($D$18+$H$18)/3)*$BG$11)-(((PI()*($C$21/2)^2*(($C$21/2)*$AZ$11))/3)*$AJ$29)))</f>
        <v>42409.854087511194</v>
      </c>
    </row>
    <row r="439" spans="2:36" x14ac:dyDescent="0.3">
      <c r="B439" s="73"/>
      <c r="C439" s="73"/>
      <c r="D439" s="73"/>
      <c r="E439" s="73"/>
      <c r="F439" s="73"/>
      <c r="G439" s="73"/>
      <c r="H439" s="73"/>
      <c r="I439" s="73">
        <v>40.799999999999997</v>
      </c>
      <c r="J439" s="101">
        <f t="shared" si="61"/>
        <v>67689.13757863213</v>
      </c>
      <c r="K439" s="66">
        <v>40.799999999999997</v>
      </c>
      <c r="L439" s="102">
        <f>IF($K439&gt;$G$13,IF('Silo Levels'!$L$12="Pumping",((PI()*((($C$12+$G$13)-$K439)*($O$13/($O$12/2)))^2*((($O$13+$G$13)-$K439))/3)*$L$29)+(((PI()*((($C$12+$G$13)-$K439)*($O$13/($O$12/2)))^2*(((($C$12+$G$13)-$K439)*($O$13/($O$12/2)))*$AZ$5))/3)*$L$29),(((PI()*((($C$12+$G$13)-$K439)*($O$13/($O$12/2)))^2*((($O$13+$G$13)-$K439)/3))*$L$29)-((PI()*((($C$12+$G$13)-$K439)*($O$13/($O$12/2)))^2*(((($C$12+$G$13)-$K439)*($O$13/($O$12/2)))*$AZ$5)/3)*$L$29))),IF('Silo Levels'!$L$12="Pumping",(($D$11*$L$29)+((PI()*(($C$14/2)^2)*($G$13-$K439))*$L$29))+((($D$11+$H$11)/3)*$BG$5)+(((PI()*($C$14/2)^2*(($C$14/2)*$AZ$5))/3)*$L$29),(($D$11*$L$29)+((PI()*(($C$14/2)^2)*($G$13-$K439))*$L$29))+((($D$11+$H$11)/3)*$BG$5)-(((PI()*($C$14/2)^2*(($C$14/2)*$AZ$5))/3)*$L$29)))</f>
        <v>53491.130899032687</v>
      </c>
      <c r="M439" s="73">
        <v>40.799999999999997</v>
      </c>
      <c r="N439" s="101">
        <f t="shared" si="62"/>
        <v>49203.483495316948</v>
      </c>
      <c r="O439" s="66">
        <v>40.799999999999997</v>
      </c>
      <c r="P439" s="102">
        <f>IF($O439&gt;$G$20,IF('Silo Levels'!$L$13="Pumping",((PI()*((($C$19+$G$20)-$O439)*($O$20/($O$19/2)))^2*((($O$20+$G$20)-$O439))/3)*$P$29)+(((PI()*((($C$19+$G$20)-$O439)*($O$20/($O$19/2)))^2*(((($C$19+$G$20)-$O439)*($O$20/($O$19/2)))*$AZ$6))/3)*$P$29),(((PI()*((($C$19+$G$20)-$O439)*($O$20/($O$19/2)))^2*((($O$20+$G$20)-$O439)/3))*$P$29)-((PI()*((($C$19+$G$20)-$O439)*($O$20/($O$19/2)))^2*(((($C$19+$G$20)-$O439)*($O$20/($O$19/2)))*$AZ$6)/3)*$P$29))),IF('Silo Levels'!$L$13="Pumping",(($D$18*$P$29)+((PI()*(($C$21/2)^2)*($G$20-$O439))*$P$29))+((($D$18+$H$18)/3)*$BG$6)+(((PI()*($C$21/2)^2*(($C$21/2)*$AZ$6))/3)*$P$29),(($D$18*$P$29)+((PI()*(($C$21/2)^2)*($G$20-$O439))*$P$29))+((($D$18+$H$18)/3)*$BG$6)-(((PI()*($C$21/2)^2*(($C$21/2)*$AZ$6))/3)*$P$29)))</f>
        <v>45118.282163292177</v>
      </c>
      <c r="Q439" s="73">
        <v>40.799999999999997</v>
      </c>
      <c r="R439" s="101">
        <f t="shared" si="65"/>
        <v>47864.879136115582</v>
      </c>
      <c r="S439" s="66">
        <v>40.799999999999997</v>
      </c>
      <c r="T439" s="102">
        <f>IF($S439&gt;$G$20,IF('Silo Levels'!$L$14="Pumping",((PI()*((($C$19+$G$20)-$S439)*($O$20/($O$19/2)))^2*((($O$20+$G$20)-$S439))/3)*$T$29)+(((PI()*((($C$19+$G$20)-$S439)*($O$20/($O$19/2)))^2*(((($C$19+$G$20)-$S439)*($O$20/($O$19/2)))*$AZ$7))/3)*$T$29),(((PI()*((($C$19+$G$20)-$S439)*($O$20/($O$19/2)))^2*((($O$20+$G$20)-$S439)/3))*$T$29)-((PI()*((($C$19+$G$20)-$S439)*($O$20/($O$19/2)))^2*(((($C$19+$G$20)-$S439)*($O$20/($O$19/2)))*$AZ$7)/3)*$T$29))),IF('Silo Levels'!$L$14="Pumping",(($D$18*$T$29)+((PI()*(($C$21/2)^2)*($G$20-$S439))*$T$29))+((($D$18+$H$18)/3)*$BG$7)+(((PI()*($C$21/2)^2*(($C$21/2)*$AZ$7))/3)*$T$29),(($D$18*$T$29)+((PI()*(($C$21/2)^2)*($G$20-$S439))*$T$29))+((($D$18+$H$18)/3)*$BG$7)-(((PI()*($C$21/2)^2*(($C$21/2)*$AZ$7))/3)*$T$29)))</f>
        <v>43890.817664986724</v>
      </c>
      <c r="U439" s="73">
        <v>40.799999999999997</v>
      </c>
      <c r="V439" s="101">
        <f t="shared" si="66"/>
        <v>46628.725865835986</v>
      </c>
      <c r="W439" s="66">
        <v>40.799999999999997</v>
      </c>
      <c r="X439" s="102">
        <f>IF($W439&gt;$G$20,IF('Silo Levels'!$L$15="Pumping",((PI()*((($C$19+$G$20)-$W439)*($O$20/($O$19/2)))^2*((($O$20+$G$20)-$W439))/3)*$X$29)+(((PI()*((($C$19+$G$20)-$W439)*($O$20/($O$19/2)))^2*(((($C$19+$G$20)-$W439)*($O$20/($O$19/2)))*$AZ$8))/3)*$X$29),(((PI()*((($C$19+$G$20)-$W439)*($O$20/($O$19/2)))^2*((($O$20+$G$20)-$W439)/3))*$X$29)-((PI()*((($C$19+$G$20)-$W439)*($O$20/($O$19/2)))^2*(((($C$19+$G$20)-$W439)*($O$20/($O$19/2)))*$AZ$8)/3)*$X$29))),IF('Silo Levels'!$L$15="Pumping",(($D$18*$X$29)+((PI()*(($C$21/2)^2)*($G$20-$W439))*$X$29))+((($D$18+$H$18)/3)*$BG$8)+(((PI()*($C$21/2)^2*(($C$21/2)*$AZ$8))/3)*$X$29),(($D$18*$X$29)+((PI()*(($C$21/2)^2)*($G$20-$W439))*$X$29))+((($D$18+$H$18)/3)*$BG$8)-(((PI()*($C$21/2)^2*(($C$21/2)*$AZ$8))/3)*$X$29)))</f>
        <v>42757.298082966488</v>
      </c>
      <c r="Y439" s="73">
        <v>40.799999999999997</v>
      </c>
      <c r="Z439" s="101">
        <f t="shared" si="63"/>
        <v>45891.347633728074</v>
      </c>
      <c r="AA439" s="66">
        <v>40.799999999999997</v>
      </c>
      <c r="AB439" s="102">
        <f>IF($AA439&gt;$G$20,IF('Silo Levels'!$L$16="Pumping",((PI()*((($C$19+$G$20)-$AA439)*($O$20/($O$19/2)))^2*((($O$20+$G$20)-$AA439))/3)*$AB$29)+(((PI()*((($C$19+$G$20)-$AA439)*($O$20/($O$19/2)))^2*(((($C$19+$G$20)-$AA439)*($O$20/($O$19/2)))*$AZ$9))/3)*$AB$29),(((PI()*((($C$19+$G$20)-$AA439)*($O$20/($O$19/2)))^2*((($O$20+$G$20)-$AA439)/3))*$AB$29)-((PI()*((($C$19+$G$20)-$AA439)*($O$20/($O$19/2)))^2*(((($C$19+$G$20)-$AA439)*($O$20/($O$19/2)))*$AZ$9)/3)*$AB$29))),IF('Silo Levels'!$L$16="Pumping",(($D$18*$AB$29)+((PI()*(($C$21/2)^2)*($G$20-$AA439))*$AB$29))+((($D$18+$H$18)/3)*$BG$9)+(((PI()*($C$21/2)^2*(($C$21/2)*$AZ$9))/3)*$AB$29),(($D$18*$AB$29)+((PI()*(($C$21/2)^2)*($G$20-$AA439))*$AB$29))+((($D$18+$H$18)/3)*$BG$9)-(((PI()*($C$21/2)^2*(($C$21/2)*$AZ$9))/3)*$AB$29)))</f>
        <v>42081.141909176862</v>
      </c>
      <c r="AC439" s="73">
        <v>40.799999999999997</v>
      </c>
      <c r="AD439" s="101">
        <f t="shared" si="67"/>
        <v>45625.514018788992</v>
      </c>
      <c r="AE439" s="66">
        <v>40.799999999999997</v>
      </c>
      <c r="AF439" s="102">
        <f>IF($AE439&gt;$G$20,IF('Silo Levels'!$L$17="Pumping",((PI()*((($C$19+$G$20)-$AE439)*($O$20/($O$19/2)))^2*((($O$20+$G$20)-$AE439))/3)*$AF$29)+(((PI()*((($C$19+$G$20)-$AE439)*($O$20/($O$19/2)))^2*(((($C$19+$G$20)-$AE439)*($O$20/($O$19/2)))*$AZ$10))/3)*$AF$29),(((PI()*((($C$19+$G$20)-$AE439)*($O$20/($O$19/2)))^2*((($O$20+$G$20)-$AE439)/3))*$AF$29)-((PI()*((($C$19+$G$20)-$AE439)*($O$20/($O$19/2)))^2*(((($C$19+$G$20)-$AE439)*($O$20/($O$19/2)))*$AZ$10)/3)*$AF$29))),IF('Silo Levels'!$L$17="Pumping",(($D$18*$AF$29)+((PI()*(($C$21/2)^2)*($G$20-$AE439))*$AF$29))+((($D$18+$H$18)/3)*$BG$10)+(((PI()*($C$21/2)^2*(($C$21/2)*$AZ$10))/3)*$AF$29),(($D$18*$AF$29)+((PI()*(($C$21/2)^2)*($G$20-$AE439))*$AF$29))+((($D$18+$H$18)/3)*$BG$10)-(((PI()*($C$21/2)^2*(($C$21/2)*$AZ$10))/3)*$AF$29)))</f>
        <v>41837.37957376313</v>
      </c>
      <c r="AG439" s="73">
        <v>40.799999999999997</v>
      </c>
      <c r="AH439" s="101">
        <f t="shared" si="64"/>
        <v>45833.381886048664</v>
      </c>
      <c r="AI439" s="66">
        <v>40.799999999999997</v>
      </c>
      <c r="AJ439" s="102">
        <f>IF($AI439&gt;$G$20,IF('Silo Levels'!$L$18="Pumping",((PI()*((($C$19+$G$20)-$AI439)*($O$20/($O$19/2)))^2*((($O$20+$G$20)-$AI439))/3)*$AJ$29)+(((PI()*((($C$19+$G$20)-$AI439)*($O$20/($O$19/2)))^2*(((($C$19+$G$20)-$AI439)*($O$20/($O$19/2)))*$AZ$11))/3)*$AJ$29),(((PI()*((($C$19+$G$20)-$AI439)*($O$20/($O$19/2)))^2*((($O$20+$G$20)-$AI439)/3))*$AJ$29)-((PI()*((($C$19+$G$20)-$AI439)*($O$20/($O$19/2)))^2*(((($C$19+$G$20)-$AI439)*($O$20/($O$19/2)))*$AZ$11)/3)*$AJ$29))),IF('Silo Levels'!$L$18="Pumping",(($D$18*$AJ$29)+((PI()*(($C$21/2)^2)*($G$20-$AI439))*$AJ$29))+((($D$18+$H$18)/3)*$BG$11)+(((PI()*($C$21/2)^2*(($C$21/2)*$AZ$11))/3)*$AJ$29),(($D$18*$AJ$29)+((PI()*(($C$21/2)^2)*($G$20-$AI439))*$AJ$29))+((($D$18+$H$18)/3)*$BG$11)-(((PI()*($C$21/2)^2*(($C$21/2)*$AZ$11))/3)*$AJ$29)))</f>
        <v>42027.988864436549</v>
      </c>
    </row>
    <row r="440" spans="2:36" x14ac:dyDescent="0.3">
      <c r="B440" s="73"/>
      <c r="C440" s="73"/>
      <c r="D440" s="73"/>
      <c r="E440" s="73"/>
      <c r="F440" s="73"/>
      <c r="G440" s="73"/>
      <c r="H440" s="73"/>
      <c r="I440" s="73">
        <v>40.9</v>
      </c>
      <c r="J440" s="101">
        <f t="shared" si="61"/>
        <v>66770.172745001095</v>
      </c>
      <c r="K440" s="66">
        <v>40.9</v>
      </c>
      <c r="L440" s="102">
        <f>IF($K440&gt;$G$13,IF('Silo Levels'!$L$12="Pumping",((PI()*((($C$12+$G$13)-$K440)*($O$13/($O$12/2)))^2*((($O$13+$G$13)-$K440))/3)*$L$29)+(((PI()*((($C$12+$G$13)-$K440)*($O$13/($O$12/2)))^2*(((($C$12+$G$13)-$K440)*($O$13/($O$12/2)))*$AZ$5))/3)*$L$29),(((PI()*((($C$12+$G$13)-$K440)*($O$13/($O$12/2)))^2*((($O$13+$G$13)-$K440)/3))*$L$29)-((PI()*((($C$12+$G$13)-$K440)*($O$13/($O$12/2)))^2*(((($C$12+$G$13)-$K440)*($O$13/($O$12/2)))*$AZ$5)/3)*$L$29))),IF('Silo Levels'!$L$12="Pumping",(($D$11*$L$29)+((PI()*(($C$14/2)^2)*($G$13-$K440))*$L$29))+((($D$11+$H$11)/3)*$BG$5)+(((PI()*($C$14/2)^2*(($C$14/2)*$AZ$5))/3)*$L$29),(($D$11*$L$29)+((PI()*(($C$14/2)^2)*($G$13-$K440))*$L$29))+((($D$11+$H$11)/3)*$BG$5)-(((PI()*($C$14/2)^2*(($C$14/2)*$AZ$5))/3)*$L$29)))</f>
        <v>52572.166065401652</v>
      </c>
      <c r="M440" s="73">
        <v>40.9</v>
      </c>
      <c r="N440" s="101">
        <f t="shared" si="62"/>
        <v>48793.539947016208</v>
      </c>
      <c r="O440" s="66">
        <v>40.9</v>
      </c>
      <c r="P440" s="102">
        <f>IF($O440&gt;$G$20,IF('Silo Levels'!$L$13="Pumping",((PI()*((($C$19+$G$20)-$O440)*($O$20/($O$19/2)))^2*((($O$20+$G$20)-$O440))/3)*$P$29)+(((PI()*((($C$19+$G$20)-$O440)*($O$20/($O$19/2)))^2*(((($C$19+$G$20)-$O440)*($O$20/($O$19/2)))*$AZ$6))/3)*$P$29),(((PI()*((($C$19+$G$20)-$O440)*($O$20/($O$19/2)))^2*((($O$20+$G$20)-$O440)/3))*$P$29)-((PI()*((($C$19+$G$20)-$O440)*($O$20/($O$19/2)))^2*(((($C$19+$G$20)-$O440)*($O$20/($O$19/2)))*$AZ$6)/3)*$P$29))),IF('Silo Levels'!$L$13="Pumping",(($D$18*$P$29)+((PI()*(($C$21/2)^2)*($G$20-$O440))*$P$29))+((($D$18+$H$18)/3)*$BG$6)+(((PI()*($C$21/2)^2*(($C$21/2)*$AZ$6))/3)*$P$29),(($D$18*$P$29)+((PI()*(($C$21/2)^2)*($G$20-$O440))*$P$29))+((($D$18+$H$18)/3)*$BG$6)-(((PI()*($C$21/2)^2*(($C$21/2)*$AZ$6))/3)*$P$29)))</f>
        <v>44708.338614991437</v>
      </c>
      <c r="Q440" s="73">
        <v>40.9</v>
      </c>
      <c r="R440" s="101">
        <f t="shared" si="65"/>
        <v>47466.088298594637</v>
      </c>
      <c r="S440" s="66">
        <v>40.9</v>
      </c>
      <c r="T440" s="102">
        <f>IF($S440&gt;$G$20,IF('Silo Levels'!$L$14="Pumping",((PI()*((($C$19+$G$20)-$S440)*($O$20/($O$19/2)))^2*((($O$20+$G$20)-$S440))/3)*$T$29)+(((PI()*((($C$19+$G$20)-$S440)*($O$20/($O$19/2)))^2*(((($C$19+$G$20)-$S440)*($O$20/($O$19/2)))*$AZ$7))/3)*$T$29),(((PI()*((($C$19+$G$20)-$S440)*($O$20/($O$19/2)))^2*((($O$20+$G$20)-$S440)/3))*$T$29)-((PI()*((($C$19+$G$20)-$S440)*($O$20/($O$19/2)))^2*(((($C$19+$G$20)-$S440)*($O$20/($O$19/2)))*$AZ$7)/3)*$T$29))),IF('Silo Levels'!$L$14="Pumping",(($D$18*$T$29)+((PI()*(($C$21/2)^2)*($G$20-$S440))*$T$29))+((($D$18+$H$18)/3)*$BG$7)+(((PI()*($C$21/2)^2*(($C$21/2)*$AZ$7))/3)*$T$29),(($D$18*$T$29)+((PI()*(($C$21/2)^2)*($G$20-$S440))*$T$29))+((($D$18+$H$18)/3)*$BG$7)-(((PI()*($C$21/2)^2*(($C$21/2)*$AZ$7))/3)*$T$29)))</f>
        <v>43492.026827465779</v>
      </c>
      <c r="U440" s="73">
        <v>40.9</v>
      </c>
      <c r="V440" s="101">
        <f t="shared" si="66"/>
        <v>46240.234158007966</v>
      </c>
      <c r="W440" s="66">
        <v>40.9</v>
      </c>
      <c r="X440" s="102">
        <f>IF($W440&gt;$G$20,IF('Silo Levels'!$L$15="Pumping",((PI()*((($C$19+$G$20)-$W440)*($O$20/($O$19/2)))^2*((($O$20+$G$20)-$W440))/3)*$X$29)+(((PI()*((($C$19+$G$20)-$W440)*($O$20/($O$19/2)))^2*(((($C$19+$G$20)-$W440)*($O$20/($O$19/2)))*$AZ$8))/3)*$X$29),(((PI()*((($C$19+$G$20)-$W440)*($O$20/($O$19/2)))^2*((($O$20+$G$20)-$W440)/3))*$X$29)-((PI()*((($C$19+$G$20)-$W440)*($O$20/($O$19/2)))^2*(((($C$19+$G$20)-$W440)*($O$20/($O$19/2)))*$AZ$8)/3)*$X$29))),IF('Silo Levels'!$L$15="Pumping",(($D$18*$X$29)+((PI()*(($C$21/2)^2)*($G$20-$W440))*$X$29))+((($D$18+$H$18)/3)*$BG$8)+(((PI()*($C$21/2)^2*(($C$21/2)*$AZ$8))/3)*$X$29),(($D$18*$X$29)+((PI()*(($C$21/2)^2)*($G$20-$W440))*$X$29))+((($D$18+$H$18)/3)*$BG$8)-(((PI()*($C$21/2)^2*(($C$21/2)*$AZ$8))/3)*$X$29)))</f>
        <v>42368.806375138469</v>
      </c>
      <c r="Y440" s="73">
        <v>40.9</v>
      </c>
      <c r="Z440" s="101">
        <f t="shared" si="63"/>
        <v>45508.99946345952</v>
      </c>
      <c r="AA440" s="66">
        <v>40.9</v>
      </c>
      <c r="AB440" s="102">
        <f>IF($AA440&gt;$G$20,IF('Silo Levels'!$L$16="Pumping",((PI()*((($C$19+$G$20)-$AA440)*($O$20/($O$19/2)))^2*((($O$20+$G$20)-$AA440))/3)*$AB$29)+(((PI()*((($C$19+$G$20)-$AA440)*($O$20/($O$19/2)))^2*(((($C$19+$G$20)-$AA440)*($O$20/($O$19/2)))*$AZ$9))/3)*$AB$29),(((PI()*((($C$19+$G$20)-$AA440)*($O$20/($O$19/2)))^2*((($O$20+$G$20)-$AA440)/3))*$AB$29)-((PI()*((($C$19+$G$20)-$AA440)*($O$20/($O$19/2)))^2*(((($C$19+$G$20)-$AA440)*($O$20/($O$19/2)))*$AZ$9)/3)*$AB$29))),IF('Silo Levels'!$L$16="Pumping",(($D$18*$AB$29)+((PI()*(($C$21/2)^2)*($G$20-$AA440))*$AB$29))+((($D$18+$H$18)/3)*$BG$9)+(((PI()*($C$21/2)^2*(($C$21/2)*$AZ$9))/3)*$AB$29),(($D$18*$AB$29)+((PI()*(($C$21/2)^2)*($G$20-$AA440))*$AB$29))+((($D$18+$H$18)/3)*$BG$9)-(((PI()*($C$21/2)^2*(($C$21/2)*$AZ$9))/3)*$AB$29)))</f>
        <v>41698.793738908309</v>
      </c>
      <c r="AC440" s="73">
        <v>40.9</v>
      </c>
      <c r="AD440" s="101">
        <f t="shared" si="67"/>
        <v>45245.380666814272</v>
      </c>
      <c r="AE440" s="66">
        <v>40.9</v>
      </c>
      <c r="AF440" s="102">
        <f>IF($AE440&gt;$G$20,IF('Silo Levels'!$L$17="Pumping",((PI()*((($C$19+$G$20)-$AE440)*($O$20/($O$19/2)))^2*((($O$20+$G$20)-$AE440))/3)*$AF$29)+(((PI()*((($C$19+$G$20)-$AE440)*($O$20/($O$19/2)))^2*(((($C$19+$G$20)-$AE440)*($O$20/($O$19/2)))*$AZ$10))/3)*$AF$29),(((PI()*((($C$19+$G$20)-$AE440)*($O$20/($O$19/2)))^2*((($O$20+$G$20)-$AE440)/3))*$AF$29)-((PI()*((($C$19+$G$20)-$AE440)*($O$20/($O$19/2)))^2*(((($C$19+$G$20)-$AE440)*($O$20/($O$19/2)))*$AZ$10)/3)*$AF$29))),IF('Silo Levels'!$L$17="Pumping",(($D$18*$AF$29)+((PI()*(($C$21/2)^2)*($G$20-$AE440))*$AF$29))+((($D$18+$H$18)/3)*$BG$10)+(((PI()*($C$21/2)^2*(($C$21/2)*$AZ$10))/3)*$AF$29),(($D$18*$AF$29)+((PI()*(($C$21/2)^2)*($G$20-$AE440))*$AF$29))+((($D$18+$H$18)/3)*$BG$10)-(((PI()*($C$21/2)^2*(($C$21/2)*$AZ$10))/3)*$AF$29)))</f>
        <v>41457.246221788409</v>
      </c>
      <c r="AG440" s="73">
        <v>40.9</v>
      </c>
      <c r="AH440" s="101">
        <f t="shared" si="64"/>
        <v>45451.516662973998</v>
      </c>
      <c r="AI440" s="66">
        <v>40.9</v>
      </c>
      <c r="AJ440" s="102">
        <f>IF($AI440&gt;$G$20,IF('Silo Levels'!$L$18="Pumping",((PI()*((($C$19+$G$20)-$AI440)*($O$20/($O$19/2)))^2*((($O$20+$G$20)-$AI440))/3)*$AJ$29)+(((PI()*((($C$19+$G$20)-$AI440)*($O$20/($O$19/2)))^2*(((($C$19+$G$20)-$AI440)*($O$20/($O$19/2)))*$AZ$11))/3)*$AJ$29),(((PI()*((($C$19+$G$20)-$AI440)*($O$20/($O$19/2)))^2*((($O$20+$G$20)-$AI440)/3))*$AJ$29)-((PI()*((($C$19+$G$20)-$AI440)*($O$20/($O$19/2)))^2*(((($C$19+$G$20)-$AI440)*($O$20/($O$19/2)))*$AZ$11)/3)*$AJ$29))),IF('Silo Levels'!$L$18="Pumping",(($D$18*$AJ$29)+((PI()*(($C$21/2)^2)*($G$20-$AI440))*$AJ$29))+((($D$18+$H$18)/3)*$BG$11)+(((PI()*($C$21/2)^2*(($C$21/2)*$AZ$11))/3)*$AJ$29),(($D$18*$AJ$29)+((PI()*(($C$21/2)^2)*($G$20-$AI440))*$AJ$29))+((($D$18+$H$18)/3)*$BG$11)-(((PI()*($C$21/2)^2*(($C$21/2)*$AZ$11))/3)*$AJ$29)))</f>
        <v>41646.123641361883</v>
      </c>
    </row>
    <row r="441" spans="2:36" x14ac:dyDescent="0.3">
      <c r="B441" s="73"/>
      <c r="C441" s="73"/>
      <c r="D441" s="73"/>
      <c r="E441" s="73"/>
      <c r="F441" s="73"/>
      <c r="G441" s="73"/>
      <c r="H441" s="73"/>
      <c r="I441" s="73">
        <v>41</v>
      </c>
      <c r="J441" s="101">
        <f t="shared" si="61"/>
        <v>65851.20791137006</v>
      </c>
      <c r="K441" s="66">
        <v>41</v>
      </c>
      <c r="L441" s="102">
        <f>IF($K441&gt;$G$13,IF('Silo Levels'!$L$12="Pumping",((PI()*((($C$12+$G$13)-$K441)*($O$13/($O$12/2)))^2*((($O$13+$G$13)-$K441))/3)*$L$29)+(((PI()*((($C$12+$G$13)-$K441)*($O$13/($O$12/2)))^2*(((($C$12+$G$13)-$K441)*($O$13/($O$12/2)))*$AZ$5))/3)*$L$29),(((PI()*((($C$12+$G$13)-$K441)*($O$13/($O$12/2)))^2*((($O$13+$G$13)-$K441)/3))*$L$29)-((PI()*((($C$12+$G$13)-$K441)*($O$13/($O$12/2)))^2*(((($C$12+$G$13)-$K441)*($O$13/($O$12/2)))*$AZ$5)/3)*$L$29))),IF('Silo Levels'!$L$12="Pumping",(($D$11*$L$29)+((PI()*(($C$14/2)^2)*($G$13-$K441))*$L$29))+((($D$11+$H$11)/3)*$BG$5)+(((PI()*($C$14/2)^2*(($C$14/2)*$AZ$5))/3)*$L$29),(($D$11*$L$29)+((PI()*(($C$14/2)^2)*($G$13-$K441))*$L$29))+((($D$11+$H$11)/3)*$BG$5)-(((PI()*($C$14/2)^2*(($C$14/2)*$AZ$5))/3)*$L$29)))</f>
        <v>51653.201231770618</v>
      </c>
      <c r="M441" s="73">
        <v>41</v>
      </c>
      <c r="N441" s="101">
        <f t="shared" si="62"/>
        <v>48383.596398715454</v>
      </c>
      <c r="O441" s="66">
        <v>41</v>
      </c>
      <c r="P441" s="102">
        <f>IF($O441&gt;$G$20,IF('Silo Levels'!$L$13="Pumping",((PI()*((($C$19+$G$20)-$O441)*($O$20/($O$19/2)))^2*((($O$20+$G$20)-$O441))/3)*$P$29)+(((PI()*((($C$19+$G$20)-$O441)*($O$20/($O$19/2)))^2*(((($C$19+$G$20)-$O441)*($O$20/($O$19/2)))*$AZ$6))/3)*$P$29),(((PI()*((($C$19+$G$20)-$O441)*($O$20/($O$19/2)))^2*((($O$20+$G$20)-$O441)/3))*$P$29)-((PI()*((($C$19+$G$20)-$O441)*($O$20/($O$19/2)))^2*(((($C$19+$G$20)-$O441)*($O$20/($O$19/2)))*$AZ$6)/3)*$P$29))),IF('Silo Levels'!$L$13="Pumping",(($D$18*$P$29)+((PI()*(($C$21/2)^2)*($G$20-$O441))*$P$29))+((($D$18+$H$18)/3)*$BG$6)+(((PI()*($C$21/2)^2*(($C$21/2)*$AZ$6))/3)*$P$29),(($D$18*$P$29)+((PI()*(($C$21/2)^2)*($G$20-$O441))*$P$29))+((($D$18+$H$18)/3)*$BG$6)-(((PI()*($C$21/2)^2*(($C$21/2)*$AZ$6))/3)*$P$29)))</f>
        <v>44298.395066690682</v>
      </c>
      <c r="Q441" s="73">
        <v>41</v>
      </c>
      <c r="R441" s="101">
        <f t="shared" si="65"/>
        <v>47067.297461073678</v>
      </c>
      <c r="S441" s="66">
        <v>41</v>
      </c>
      <c r="T441" s="102">
        <f>IF($S441&gt;$G$20,IF('Silo Levels'!$L$14="Pumping",((PI()*((($C$19+$G$20)-$S441)*($O$20/($O$19/2)))^2*((($O$20+$G$20)-$S441))/3)*$T$29)+(((PI()*((($C$19+$G$20)-$S441)*($O$20/($O$19/2)))^2*(((($C$19+$G$20)-$S441)*($O$20/($O$19/2)))*$AZ$7))/3)*$T$29),(((PI()*((($C$19+$G$20)-$S441)*($O$20/($O$19/2)))^2*((($O$20+$G$20)-$S441)/3))*$T$29)-((PI()*((($C$19+$G$20)-$S441)*($O$20/($O$19/2)))^2*(((($C$19+$G$20)-$S441)*($O$20/($O$19/2)))*$AZ$7)/3)*$T$29))),IF('Silo Levels'!$L$14="Pumping",(($D$18*$T$29)+((PI()*(($C$21/2)^2)*($G$20-$S441))*$T$29))+((($D$18+$H$18)/3)*$BG$7)+(((PI()*($C$21/2)^2*(($C$21/2)*$AZ$7))/3)*$T$29),(($D$18*$T$29)+((PI()*(($C$21/2)^2)*($G$20-$S441))*$T$29))+((($D$18+$H$18)/3)*$BG$7)-(((PI()*($C$21/2)^2*(($C$21/2)*$AZ$7))/3)*$T$29)))</f>
        <v>43093.23598994482</v>
      </c>
      <c r="U441" s="73">
        <v>41</v>
      </c>
      <c r="V441" s="101">
        <f t="shared" si="66"/>
        <v>45851.74245017994</v>
      </c>
      <c r="W441" s="66">
        <v>41</v>
      </c>
      <c r="X441" s="102">
        <f>IF($W441&gt;$G$20,IF('Silo Levels'!$L$15="Pumping",((PI()*((($C$19+$G$20)-$W441)*($O$20/($O$19/2)))^2*((($O$20+$G$20)-$W441))/3)*$X$29)+(((PI()*((($C$19+$G$20)-$W441)*($O$20/($O$19/2)))^2*(((($C$19+$G$20)-$W441)*($O$20/($O$19/2)))*$AZ$8))/3)*$X$29),(((PI()*((($C$19+$G$20)-$W441)*($O$20/($O$19/2)))^2*((($O$20+$G$20)-$W441)/3))*$X$29)-((PI()*((($C$19+$G$20)-$W441)*($O$20/($O$19/2)))^2*(((($C$19+$G$20)-$W441)*($O$20/($O$19/2)))*$AZ$8)/3)*$X$29))),IF('Silo Levels'!$L$15="Pumping",(($D$18*$X$29)+((PI()*(($C$21/2)^2)*($G$20-$W441))*$X$29))+((($D$18+$H$18)/3)*$BG$8)+(((PI()*($C$21/2)^2*(($C$21/2)*$AZ$8))/3)*$X$29),(($D$18*$X$29)+((PI()*(($C$21/2)^2)*($G$20-$W441))*$X$29))+((($D$18+$H$18)/3)*$BG$8)-(((PI()*($C$21/2)^2*(($C$21/2)*$AZ$8))/3)*$X$29)))</f>
        <v>41980.314667310442</v>
      </c>
      <c r="Y441" s="73">
        <v>41</v>
      </c>
      <c r="Z441" s="101">
        <f t="shared" si="63"/>
        <v>45126.65129319096</v>
      </c>
      <c r="AA441" s="66">
        <v>41</v>
      </c>
      <c r="AB441" s="102">
        <f>IF($AA441&gt;$G$20,IF('Silo Levels'!$L$16="Pumping",((PI()*((($C$19+$G$20)-$AA441)*($O$20/($O$19/2)))^2*((($O$20+$G$20)-$AA441))/3)*$AB$29)+(((PI()*((($C$19+$G$20)-$AA441)*($O$20/($O$19/2)))^2*(((($C$19+$G$20)-$AA441)*($O$20/($O$19/2)))*$AZ$9))/3)*$AB$29),(((PI()*((($C$19+$G$20)-$AA441)*($O$20/($O$19/2)))^2*((($O$20+$G$20)-$AA441)/3))*$AB$29)-((PI()*((($C$19+$G$20)-$AA441)*($O$20/($O$19/2)))^2*(((($C$19+$G$20)-$AA441)*($O$20/($O$19/2)))*$AZ$9)/3)*$AB$29))),IF('Silo Levels'!$L$16="Pumping",(($D$18*$AB$29)+((PI()*(($C$21/2)^2)*($G$20-$AA441))*$AB$29))+((($D$18+$H$18)/3)*$BG$9)+(((PI()*($C$21/2)^2*(($C$21/2)*$AZ$9))/3)*$AB$29),(($D$18*$AB$29)+((PI()*(($C$21/2)^2)*($G$20-$AA441))*$AB$29))+((($D$18+$H$18)/3)*$BG$9)-(((PI()*($C$21/2)^2*(($C$21/2)*$AZ$9))/3)*$AB$29)))</f>
        <v>41316.445568639749</v>
      </c>
      <c r="AC441" s="73">
        <v>41</v>
      </c>
      <c r="AD441" s="101">
        <f t="shared" si="67"/>
        <v>44865.247314839544</v>
      </c>
      <c r="AE441" s="66">
        <v>41</v>
      </c>
      <c r="AF441" s="102">
        <f>IF($AE441&gt;$G$20,IF('Silo Levels'!$L$17="Pumping",((PI()*((($C$19+$G$20)-$AE441)*($O$20/($O$19/2)))^2*((($O$20+$G$20)-$AE441))/3)*$AF$29)+(((PI()*((($C$19+$G$20)-$AE441)*($O$20/($O$19/2)))^2*(((($C$19+$G$20)-$AE441)*($O$20/($O$19/2)))*$AZ$10))/3)*$AF$29),(((PI()*((($C$19+$G$20)-$AE441)*($O$20/($O$19/2)))^2*((($O$20+$G$20)-$AE441)/3))*$AF$29)-((PI()*((($C$19+$G$20)-$AE441)*($O$20/($O$19/2)))^2*(((($C$19+$G$20)-$AE441)*($O$20/($O$19/2)))*$AZ$10)/3)*$AF$29))),IF('Silo Levels'!$L$17="Pumping",(($D$18*$AF$29)+((PI()*(($C$21/2)^2)*($G$20-$AE441))*$AF$29))+((($D$18+$H$18)/3)*$BG$10)+(((PI()*($C$21/2)^2*(($C$21/2)*$AZ$10))/3)*$AF$29),(($D$18*$AF$29)+((PI()*(($C$21/2)^2)*($G$20-$AE441))*$AF$29))+((($D$18+$H$18)/3)*$BG$10)-(((PI()*($C$21/2)^2*(($C$21/2)*$AZ$10))/3)*$AF$29)))</f>
        <v>41077.112869813682</v>
      </c>
      <c r="AG441" s="73">
        <v>41</v>
      </c>
      <c r="AH441" s="101">
        <f t="shared" si="64"/>
        <v>45069.651439899324</v>
      </c>
      <c r="AI441" s="66">
        <v>41</v>
      </c>
      <c r="AJ441" s="102">
        <f>IF($AI441&gt;$G$20,IF('Silo Levels'!$L$18="Pumping",((PI()*((($C$19+$G$20)-$AI441)*($O$20/($O$19/2)))^2*((($O$20+$G$20)-$AI441))/3)*$AJ$29)+(((PI()*((($C$19+$G$20)-$AI441)*($O$20/($O$19/2)))^2*(((($C$19+$G$20)-$AI441)*($O$20/($O$19/2)))*$AZ$11))/3)*$AJ$29),(((PI()*((($C$19+$G$20)-$AI441)*($O$20/($O$19/2)))^2*((($O$20+$G$20)-$AI441)/3))*$AJ$29)-((PI()*((($C$19+$G$20)-$AI441)*($O$20/($O$19/2)))^2*(((($C$19+$G$20)-$AI441)*($O$20/($O$19/2)))*$AZ$11)/3)*$AJ$29))),IF('Silo Levels'!$L$18="Pumping",(($D$18*$AJ$29)+((PI()*(($C$21/2)^2)*($G$20-$AI441))*$AJ$29))+((($D$18+$H$18)/3)*$BG$11)+(((PI()*($C$21/2)^2*(($C$21/2)*$AZ$11))/3)*$AJ$29),(($D$18*$AJ$29)+((PI()*(($C$21/2)^2)*($G$20-$AI441))*$AJ$29))+((($D$18+$H$18)/3)*$BG$11)-(((PI()*($C$21/2)^2*(($C$21/2)*$AZ$11))/3)*$AJ$29)))</f>
        <v>41264.258418287209</v>
      </c>
    </row>
    <row r="442" spans="2:36" x14ac:dyDescent="0.3">
      <c r="B442" s="73"/>
      <c r="C442" s="73"/>
      <c r="D442" s="73"/>
      <c r="E442" s="73"/>
      <c r="F442" s="73"/>
      <c r="G442" s="73"/>
      <c r="H442" s="73"/>
      <c r="I442" s="73">
        <v>41.1</v>
      </c>
      <c r="J442" s="101">
        <f t="shared" si="61"/>
        <v>64932.243077739004</v>
      </c>
      <c r="K442" s="66">
        <v>41.1</v>
      </c>
      <c r="L442" s="102">
        <f>IF($K442&gt;$G$13,IF('Silo Levels'!$L$12="Pumping",((PI()*((($C$12+$G$13)-$K442)*($O$13/($O$12/2)))^2*((($O$13+$G$13)-$K442))/3)*$L$29)+(((PI()*((($C$12+$G$13)-$K442)*($O$13/($O$12/2)))^2*(((($C$12+$G$13)-$K442)*($O$13/($O$12/2)))*$AZ$5))/3)*$L$29),(((PI()*((($C$12+$G$13)-$K442)*($O$13/($O$12/2)))^2*((($O$13+$G$13)-$K442)/3))*$L$29)-((PI()*((($C$12+$G$13)-$K442)*($O$13/($O$12/2)))^2*(((($C$12+$G$13)-$K442)*($O$13/($O$12/2)))*$AZ$5)/3)*$L$29))),IF('Silo Levels'!$L$12="Pumping",(($D$11*$L$29)+((PI()*(($C$14/2)^2)*($G$13-$K442))*$L$29))+((($D$11+$H$11)/3)*$BG$5)+(((PI()*($C$14/2)^2*(($C$14/2)*$AZ$5))/3)*$L$29),(($D$11*$L$29)+((PI()*(($C$14/2)^2)*($G$13-$K442))*$L$29))+((($D$11+$H$11)/3)*$BG$5)-(((PI()*($C$14/2)^2*(($C$14/2)*$AZ$5))/3)*$L$29)))</f>
        <v>50734.236398139561</v>
      </c>
      <c r="M442" s="73">
        <v>41.1</v>
      </c>
      <c r="N442" s="101">
        <f t="shared" si="62"/>
        <v>47973.652850414706</v>
      </c>
      <c r="O442" s="66">
        <v>41.1</v>
      </c>
      <c r="P442" s="102">
        <f>IF($O442&gt;$G$20,IF('Silo Levels'!$L$13="Pumping",((PI()*((($C$19+$G$20)-$O442)*($O$20/($O$19/2)))^2*((($O$20+$G$20)-$O442))/3)*$P$29)+(((PI()*((($C$19+$G$20)-$O442)*($O$20/($O$19/2)))^2*(((($C$19+$G$20)-$O442)*($O$20/($O$19/2)))*$AZ$6))/3)*$P$29),(((PI()*((($C$19+$G$20)-$O442)*($O$20/($O$19/2)))^2*((($O$20+$G$20)-$O442)/3))*$P$29)-((PI()*((($C$19+$G$20)-$O442)*($O$20/($O$19/2)))^2*(((($C$19+$G$20)-$O442)*($O$20/($O$19/2)))*$AZ$6)/3)*$P$29))),IF('Silo Levels'!$L$13="Pumping",(($D$18*$P$29)+((PI()*(($C$21/2)^2)*($G$20-$O442))*$P$29))+((($D$18+$H$18)/3)*$BG$6)+(((PI()*($C$21/2)^2*(($C$21/2)*$AZ$6))/3)*$P$29),(($D$18*$P$29)+((PI()*(($C$21/2)^2)*($G$20-$O442))*$P$29))+((($D$18+$H$18)/3)*$BG$6)-(((PI()*($C$21/2)^2*(($C$21/2)*$AZ$6))/3)*$P$29)))</f>
        <v>43888.451518389935</v>
      </c>
      <c r="Q442" s="73">
        <v>41.1</v>
      </c>
      <c r="R442" s="101">
        <f t="shared" si="65"/>
        <v>46668.506623552734</v>
      </c>
      <c r="S442" s="66">
        <v>41.1</v>
      </c>
      <c r="T442" s="102">
        <f>IF($S442&gt;$G$20,IF('Silo Levels'!$L$14="Pumping",((PI()*((($C$19+$G$20)-$S442)*($O$20/($O$19/2)))^2*((($O$20+$G$20)-$S442))/3)*$T$29)+(((PI()*((($C$19+$G$20)-$S442)*($O$20/($O$19/2)))^2*(((($C$19+$G$20)-$S442)*($O$20/($O$19/2)))*$AZ$7))/3)*$T$29),(((PI()*((($C$19+$G$20)-$S442)*($O$20/($O$19/2)))^2*((($O$20+$G$20)-$S442)/3))*$T$29)-((PI()*((($C$19+$G$20)-$S442)*($O$20/($O$19/2)))^2*(((($C$19+$G$20)-$S442)*($O$20/($O$19/2)))*$AZ$7)/3)*$T$29))),IF('Silo Levels'!$L$14="Pumping",(($D$18*$T$29)+((PI()*(($C$21/2)^2)*($G$20-$S442))*$T$29))+((($D$18+$H$18)/3)*$BG$7)+(((PI()*($C$21/2)^2*(($C$21/2)*$AZ$7))/3)*$T$29),(($D$18*$T$29)+((PI()*(($C$21/2)^2)*($G$20-$S442))*$T$29))+((($D$18+$H$18)/3)*$BG$7)-(((PI()*($C$21/2)^2*(($C$21/2)*$AZ$7))/3)*$T$29)))</f>
        <v>42694.445152423876</v>
      </c>
      <c r="U442" s="73">
        <v>41.1</v>
      </c>
      <c r="V442" s="101">
        <f t="shared" si="66"/>
        <v>45463.250742351913</v>
      </c>
      <c r="W442" s="66">
        <v>41.1</v>
      </c>
      <c r="X442" s="102">
        <f>IF($W442&gt;$G$20,IF('Silo Levels'!$L$15="Pumping",((PI()*((($C$19+$G$20)-$W442)*($O$20/($O$19/2)))^2*((($O$20+$G$20)-$W442))/3)*$X$29)+(((PI()*((($C$19+$G$20)-$W442)*($O$20/($O$19/2)))^2*(((($C$19+$G$20)-$W442)*($O$20/($O$19/2)))*$AZ$8))/3)*$X$29),(((PI()*((($C$19+$G$20)-$W442)*($O$20/($O$19/2)))^2*((($O$20+$G$20)-$W442)/3))*$X$29)-((PI()*((($C$19+$G$20)-$W442)*($O$20/($O$19/2)))^2*(((($C$19+$G$20)-$W442)*($O$20/($O$19/2)))*$AZ$8)/3)*$X$29))),IF('Silo Levels'!$L$15="Pumping",(($D$18*$X$29)+((PI()*(($C$21/2)^2)*($G$20-$W442))*$X$29))+((($D$18+$H$18)/3)*$BG$8)+(((PI()*($C$21/2)^2*(($C$21/2)*$AZ$8))/3)*$X$29),(($D$18*$X$29)+((PI()*(($C$21/2)^2)*($G$20-$W442))*$X$29))+((($D$18+$H$18)/3)*$BG$8)-(((PI()*($C$21/2)^2*(($C$21/2)*$AZ$8))/3)*$X$29)))</f>
        <v>41591.822959482415</v>
      </c>
      <c r="Y442" s="73">
        <v>41.1</v>
      </c>
      <c r="Z442" s="101">
        <f t="shared" si="63"/>
        <v>44744.303122922407</v>
      </c>
      <c r="AA442" s="66">
        <v>41.1</v>
      </c>
      <c r="AB442" s="102">
        <f>IF($AA442&gt;$G$20,IF('Silo Levels'!$L$16="Pumping",((PI()*((($C$19+$G$20)-$AA442)*($O$20/($O$19/2)))^2*((($O$20+$G$20)-$AA442))/3)*$AB$29)+(((PI()*((($C$19+$G$20)-$AA442)*($O$20/($O$19/2)))^2*(((($C$19+$G$20)-$AA442)*($O$20/($O$19/2)))*$AZ$9))/3)*$AB$29),(((PI()*((($C$19+$G$20)-$AA442)*($O$20/($O$19/2)))^2*((($O$20+$G$20)-$AA442)/3))*$AB$29)-((PI()*((($C$19+$G$20)-$AA442)*($O$20/($O$19/2)))^2*(((($C$19+$G$20)-$AA442)*($O$20/($O$19/2)))*$AZ$9)/3)*$AB$29))),IF('Silo Levels'!$L$16="Pumping",(($D$18*$AB$29)+((PI()*(($C$21/2)^2)*($G$20-$AA442))*$AB$29))+((($D$18+$H$18)/3)*$BG$9)+(((PI()*($C$21/2)^2*(($C$21/2)*$AZ$9))/3)*$AB$29),(($D$18*$AB$29)+((PI()*(($C$21/2)^2)*($G$20-$AA442))*$AB$29))+((($D$18+$H$18)/3)*$BG$9)-(((PI()*($C$21/2)^2*(($C$21/2)*$AZ$9))/3)*$AB$29)))</f>
        <v>40934.097398371196</v>
      </c>
      <c r="AC442" s="73">
        <v>41.1</v>
      </c>
      <c r="AD442" s="101">
        <f t="shared" si="67"/>
        <v>44485.113962864823</v>
      </c>
      <c r="AE442" s="66">
        <v>41.1</v>
      </c>
      <c r="AF442" s="102">
        <f>IF($AE442&gt;$G$20,IF('Silo Levels'!$L$17="Pumping",((PI()*((($C$19+$G$20)-$AE442)*($O$20/($O$19/2)))^2*((($O$20+$G$20)-$AE442))/3)*$AF$29)+(((PI()*((($C$19+$G$20)-$AE442)*($O$20/($O$19/2)))^2*(((($C$19+$G$20)-$AE442)*($O$20/($O$19/2)))*$AZ$10))/3)*$AF$29),(((PI()*((($C$19+$G$20)-$AE442)*($O$20/($O$19/2)))^2*((($O$20+$G$20)-$AE442)/3))*$AF$29)-((PI()*((($C$19+$G$20)-$AE442)*($O$20/($O$19/2)))^2*(((($C$19+$G$20)-$AE442)*($O$20/($O$19/2)))*$AZ$10)/3)*$AF$29))),IF('Silo Levels'!$L$17="Pumping",(($D$18*$AF$29)+((PI()*(($C$21/2)^2)*($G$20-$AE442))*$AF$29))+((($D$18+$H$18)/3)*$BG$10)+(((PI()*($C$21/2)^2*(($C$21/2)*$AZ$10))/3)*$AF$29),(($D$18*$AF$29)+((PI()*(($C$21/2)^2)*($G$20-$AE442))*$AF$29))+((($D$18+$H$18)/3)*$BG$10)-(((PI()*($C$21/2)^2*(($C$21/2)*$AZ$10))/3)*$AF$29)))</f>
        <v>40696.979517838961</v>
      </c>
      <c r="AG442" s="73">
        <v>41.1</v>
      </c>
      <c r="AH442" s="101">
        <f t="shared" si="64"/>
        <v>44687.786216824657</v>
      </c>
      <c r="AI442" s="66">
        <v>41.1</v>
      </c>
      <c r="AJ442" s="102">
        <f>IF($AI442&gt;$G$20,IF('Silo Levels'!$L$18="Pumping",((PI()*((($C$19+$G$20)-$AI442)*($O$20/($O$19/2)))^2*((($O$20+$G$20)-$AI442))/3)*$AJ$29)+(((PI()*((($C$19+$G$20)-$AI442)*($O$20/($O$19/2)))^2*(((($C$19+$G$20)-$AI442)*($O$20/($O$19/2)))*$AZ$11))/3)*$AJ$29),(((PI()*((($C$19+$G$20)-$AI442)*($O$20/($O$19/2)))^2*((($O$20+$G$20)-$AI442)/3))*$AJ$29)-((PI()*((($C$19+$G$20)-$AI442)*($O$20/($O$19/2)))^2*(((($C$19+$G$20)-$AI442)*($O$20/($O$19/2)))*$AZ$11)/3)*$AJ$29))),IF('Silo Levels'!$L$18="Pumping",(($D$18*$AJ$29)+((PI()*(($C$21/2)^2)*($G$20-$AI442))*$AJ$29))+((($D$18+$H$18)/3)*$BG$11)+(((PI()*($C$21/2)^2*(($C$21/2)*$AZ$11))/3)*$AJ$29),(($D$18*$AJ$29)+((PI()*(($C$21/2)^2)*($G$20-$AI442))*$AJ$29))+((($D$18+$H$18)/3)*$BG$11)-(((PI()*($C$21/2)^2*(($C$21/2)*$AZ$11))/3)*$AJ$29)))</f>
        <v>40882.393195212542</v>
      </c>
    </row>
    <row r="443" spans="2:36" x14ac:dyDescent="0.3">
      <c r="B443" s="73"/>
      <c r="C443" s="73"/>
      <c r="D443" s="73"/>
      <c r="E443" s="73"/>
      <c r="F443" s="73"/>
      <c r="G443" s="73"/>
      <c r="H443" s="73"/>
      <c r="I443" s="73">
        <v>41.2</v>
      </c>
      <c r="J443" s="101">
        <f t="shared" si="61"/>
        <v>64013.278244107954</v>
      </c>
      <c r="K443" s="66">
        <v>41.2</v>
      </c>
      <c r="L443" s="102">
        <f>IF($K443&gt;$G$13,IF('Silo Levels'!$L$12="Pumping",((PI()*((($C$12+$G$13)-$K443)*($O$13/($O$12/2)))^2*((($O$13+$G$13)-$K443))/3)*$L$29)+(((PI()*((($C$12+$G$13)-$K443)*($O$13/($O$12/2)))^2*(((($C$12+$G$13)-$K443)*($O$13/($O$12/2)))*$AZ$5))/3)*$L$29),(((PI()*((($C$12+$G$13)-$K443)*($O$13/($O$12/2)))^2*((($O$13+$G$13)-$K443)/3))*$L$29)-((PI()*((($C$12+$G$13)-$K443)*($O$13/($O$12/2)))^2*(((($C$12+$G$13)-$K443)*($O$13/($O$12/2)))*$AZ$5)/3)*$L$29))),IF('Silo Levels'!$L$12="Pumping",(($D$11*$L$29)+((PI()*(($C$14/2)^2)*($G$13-$K443))*$L$29))+((($D$11+$H$11)/3)*$BG$5)+(((PI()*($C$14/2)^2*(($C$14/2)*$AZ$5))/3)*$L$29),(($D$11*$L$29)+((PI()*(($C$14/2)^2)*($G$13-$K443))*$L$29))+((($D$11+$H$11)/3)*$BG$5)-(((PI()*($C$14/2)^2*(($C$14/2)*$AZ$5))/3)*$L$29)))</f>
        <v>49815.271564508512</v>
      </c>
      <c r="M443" s="73">
        <v>41.2</v>
      </c>
      <c r="N443" s="101">
        <f t="shared" si="62"/>
        <v>47563.709302113959</v>
      </c>
      <c r="O443" s="66">
        <v>41.2</v>
      </c>
      <c r="P443" s="102">
        <f>IF($O443&gt;$G$20,IF('Silo Levels'!$L$13="Pumping",((PI()*((($C$19+$G$20)-$O443)*($O$20/($O$19/2)))^2*((($O$20+$G$20)-$O443))/3)*$P$29)+(((PI()*((($C$19+$G$20)-$O443)*($O$20/($O$19/2)))^2*(((($C$19+$G$20)-$O443)*($O$20/($O$19/2)))*$AZ$6))/3)*$P$29),(((PI()*((($C$19+$G$20)-$O443)*($O$20/($O$19/2)))^2*((($O$20+$G$20)-$O443)/3))*$P$29)-((PI()*((($C$19+$G$20)-$O443)*($O$20/($O$19/2)))^2*(((($C$19+$G$20)-$O443)*($O$20/($O$19/2)))*$AZ$6)/3)*$P$29))),IF('Silo Levels'!$L$13="Pumping",(($D$18*$P$29)+((PI()*(($C$21/2)^2)*($G$20-$O443))*$P$29))+((($D$18+$H$18)/3)*$BG$6)+(((PI()*($C$21/2)^2*(($C$21/2)*$AZ$6))/3)*$P$29),(($D$18*$P$29)+((PI()*(($C$21/2)^2)*($G$20-$O443))*$P$29))+((($D$18+$H$18)/3)*$BG$6)-(((PI()*($C$21/2)^2*(($C$21/2)*$AZ$6))/3)*$P$29)))</f>
        <v>43478.507970089187</v>
      </c>
      <c r="Q443" s="73">
        <v>41.2</v>
      </c>
      <c r="R443" s="101">
        <f t="shared" si="65"/>
        <v>46269.715786031782</v>
      </c>
      <c r="S443" s="66">
        <v>41.2</v>
      </c>
      <c r="T443" s="102">
        <f>IF($S443&gt;$G$20,IF('Silo Levels'!$L$14="Pumping",((PI()*((($C$19+$G$20)-$S443)*($O$20/($O$19/2)))^2*((($O$20+$G$20)-$S443))/3)*$T$29)+(((PI()*((($C$19+$G$20)-$S443)*($O$20/($O$19/2)))^2*(((($C$19+$G$20)-$S443)*($O$20/($O$19/2)))*$AZ$7))/3)*$T$29),(((PI()*((($C$19+$G$20)-$S443)*($O$20/($O$19/2)))^2*((($O$20+$G$20)-$S443)/3))*$T$29)-((PI()*((($C$19+$G$20)-$S443)*($O$20/($O$19/2)))^2*(((($C$19+$G$20)-$S443)*($O$20/($O$19/2)))*$AZ$7)/3)*$T$29))),IF('Silo Levels'!$L$14="Pumping",(($D$18*$T$29)+((PI()*(($C$21/2)^2)*($G$20-$S443))*$T$29))+((($D$18+$H$18)/3)*$BG$7)+(((PI()*($C$21/2)^2*(($C$21/2)*$AZ$7))/3)*$T$29),(($D$18*$T$29)+((PI()*(($C$21/2)^2)*($G$20-$S443))*$T$29))+((($D$18+$H$18)/3)*$BG$7)-(((PI()*($C$21/2)^2*(($C$21/2)*$AZ$7))/3)*$T$29)))</f>
        <v>42295.654314902924</v>
      </c>
      <c r="U443" s="73">
        <v>41.2</v>
      </c>
      <c r="V443" s="101">
        <f t="shared" si="66"/>
        <v>45074.759034523886</v>
      </c>
      <c r="W443" s="66">
        <v>41.2</v>
      </c>
      <c r="X443" s="102">
        <f>IF($W443&gt;$G$20,IF('Silo Levels'!$L$15="Pumping",((PI()*((($C$19+$G$20)-$W443)*($O$20/($O$19/2)))^2*((($O$20+$G$20)-$W443))/3)*$X$29)+(((PI()*((($C$19+$G$20)-$W443)*($O$20/($O$19/2)))^2*(((($C$19+$G$20)-$W443)*($O$20/($O$19/2)))*$AZ$8))/3)*$X$29),(((PI()*((($C$19+$G$20)-$W443)*($O$20/($O$19/2)))^2*((($O$20+$G$20)-$W443)/3))*$X$29)-((PI()*((($C$19+$G$20)-$W443)*($O$20/($O$19/2)))^2*(((($C$19+$G$20)-$W443)*($O$20/($O$19/2)))*$AZ$8)/3)*$X$29))),IF('Silo Levels'!$L$15="Pumping",(($D$18*$X$29)+((PI()*(($C$21/2)^2)*($G$20-$W443))*$X$29))+((($D$18+$H$18)/3)*$BG$8)+(((PI()*($C$21/2)^2*(($C$21/2)*$AZ$8))/3)*$X$29),(($D$18*$X$29)+((PI()*(($C$21/2)^2)*($G$20-$W443))*$X$29))+((($D$18+$H$18)/3)*$BG$8)-(((PI()*($C$21/2)^2*(($C$21/2)*$AZ$8))/3)*$X$29)))</f>
        <v>41203.331251654388</v>
      </c>
      <c r="Y443" s="73">
        <v>41.2</v>
      </c>
      <c r="Z443" s="101">
        <f t="shared" si="63"/>
        <v>44361.954952653839</v>
      </c>
      <c r="AA443" s="66">
        <v>41.2</v>
      </c>
      <c r="AB443" s="102">
        <f>IF($AA443&gt;$G$20,IF('Silo Levels'!$L$16="Pumping",((PI()*((($C$19+$G$20)-$AA443)*($O$20/($O$19/2)))^2*((($O$20+$G$20)-$AA443))/3)*$AB$29)+(((PI()*((($C$19+$G$20)-$AA443)*($O$20/($O$19/2)))^2*(((($C$19+$G$20)-$AA443)*($O$20/($O$19/2)))*$AZ$9))/3)*$AB$29),(((PI()*((($C$19+$G$20)-$AA443)*($O$20/($O$19/2)))^2*((($O$20+$G$20)-$AA443)/3))*$AB$29)-((PI()*((($C$19+$G$20)-$AA443)*($O$20/($O$19/2)))^2*(((($C$19+$G$20)-$AA443)*($O$20/($O$19/2)))*$AZ$9)/3)*$AB$29))),IF('Silo Levels'!$L$16="Pumping",(($D$18*$AB$29)+((PI()*(($C$21/2)^2)*($G$20-$AA443))*$AB$29))+((($D$18+$H$18)/3)*$BG$9)+(((PI()*($C$21/2)^2*(($C$21/2)*$AZ$9))/3)*$AB$29),(($D$18*$AB$29)+((PI()*(($C$21/2)^2)*($G$20-$AA443))*$AB$29))+((($D$18+$H$18)/3)*$BG$9)-(((PI()*($C$21/2)^2*(($C$21/2)*$AZ$9))/3)*$AB$29)))</f>
        <v>40551.749228102628</v>
      </c>
      <c r="AC443" s="73">
        <v>41.2</v>
      </c>
      <c r="AD443" s="101">
        <f t="shared" si="67"/>
        <v>44104.980610890096</v>
      </c>
      <c r="AE443" s="66">
        <v>41.2</v>
      </c>
      <c r="AF443" s="102">
        <f>IF($AE443&gt;$G$20,IF('Silo Levels'!$L$17="Pumping",((PI()*((($C$19+$G$20)-$AE443)*($O$20/($O$19/2)))^2*((($O$20+$G$20)-$AE443))/3)*$AF$29)+(((PI()*((($C$19+$G$20)-$AE443)*($O$20/($O$19/2)))^2*(((($C$19+$G$20)-$AE443)*($O$20/($O$19/2)))*$AZ$10))/3)*$AF$29),(((PI()*((($C$19+$G$20)-$AE443)*($O$20/($O$19/2)))^2*((($O$20+$G$20)-$AE443)/3))*$AF$29)-((PI()*((($C$19+$G$20)-$AE443)*($O$20/($O$19/2)))^2*(((($C$19+$G$20)-$AE443)*($O$20/($O$19/2)))*$AZ$10)/3)*$AF$29))),IF('Silo Levels'!$L$17="Pumping",(($D$18*$AF$29)+((PI()*(($C$21/2)^2)*($G$20-$AE443))*$AF$29))+((($D$18+$H$18)/3)*$BG$10)+(((PI()*($C$21/2)^2*(($C$21/2)*$AZ$10))/3)*$AF$29),(($D$18*$AF$29)+((PI()*(($C$21/2)^2)*($G$20-$AE443))*$AF$29))+((($D$18+$H$18)/3)*$BG$10)-(((PI()*($C$21/2)^2*(($C$21/2)*$AZ$10))/3)*$AF$29)))</f>
        <v>40316.846165864234</v>
      </c>
      <c r="AG443" s="73">
        <v>41.2</v>
      </c>
      <c r="AH443" s="101">
        <f t="shared" si="64"/>
        <v>44305.920993749984</v>
      </c>
      <c r="AI443" s="66">
        <v>41.2</v>
      </c>
      <c r="AJ443" s="102">
        <f>IF($AI443&gt;$G$20,IF('Silo Levels'!$L$18="Pumping",((PI()*((($C$19+$G$20)-$AI443)*($O$20/($O$19/2)))^2*((($O$20+$G$20)-$AI443))/3)*$AJ$29)+(((PI()*((($C$19+$G$20)-$AI443)*($O$20/($O$19/2)))^2*(((($C$19+$G$20)-$AI443)*($O$20/($O$19/2)))*$AZ$11))/3)*$AJ$29),(((PI()*((($C$19+$G$20)-$AI443)*($O$20/($O$19/2)))^2*((($O$20+$G$20)-$AI443)/3))*$AJ$29)-((PI()*((($C$19+$G$20)-$AI443)*($O$20/($O$19/2)))^2*(((($C$19+$G$20)-$AI443)*($O$20/($O$19/2)))*$AZ$11)/3)*$AJ$29))),IF('Silo Levels'!$L$18="Pumping",(($D$18*$AJ$29)+((PI()*(($C$21/2)^2)*($G$20-$AI443))*$AJ$29))+((($D$18+$H$18)/3)*$BG$11)+(((PI()*($C$21/2)^2*(($C$21/2)*$AZ$11))/3)*$AJ$29),(($D$18*$AJ$29)+((PI()*(($C$21/2)^2)*($G$20-$AI443))*$AJ$29))+((($D$18+$H$18)/3)*$BG$11)-(((PI()*($C$21/2)^2*(($C$21/2)*$AZ$11))/3)*$AJ$29)))</f>
        <v>40500.527972137868</v>
      </c>
    </row>
    <row r="444" spans="2:36" x14ac:dyDescent="0.3">
      <c r="B444" s="73"/>
      <c r="C444" s="73"/>
      <c r="D444" s="73"/>
      <c r="E444" s="73"/>
      <c r="F444" s="73"/>
      <c r="G444" s="73"/>
      <c r="H444" s="73"/>
      <c r="I444" s="73">
        <v>41.3</v>
      </c>
      <c r="J444" s="101">
        <f t="shared" si="61"/>
        <v>63094.313410476978</v>
      </c>
      <c r="K444" s="66">
        <v>41.3</v>
      </c>
      <c r="L444" s="102">
        <f>IF($K444&gt;$G$13,IF('Silo Levels'!$L$12="Pumping",((PI()*((($C$12+$G$13)-$K444)*($O$13/($O$12/2)))^2*((($O$13+$G$13)-$K444))/3)*$L$29)+(((PI()*((($C$12+$G$13)-$K444)*($O$13/($O$12/2)))^2*(((($C$12+$G$13)-$K444)*($O$13/($O$12/2)))*$AZ$5))/3)*$L$29),(((PI()*((($C$12+$G$13)-$K444)*($O$13/($O$12/2)))^2*((($O$13+$G$13)-$K444)/3))*$L$29)-((PI()*((($C$12+$G$13)-$K444)*($O$13/($O$12/2)))^2*(((($C$12+$G$13)-$K444)*($O$13/($O$12/2)))*$AZ$5)/3)*$L$29))),IF('Silo Levels'!$L$12="Pumping",(($D$11*$L$29)+((PI()*(($C$14/2)^2)*($G$13-$K444))*$L$29))+((($D$11+$H$11)/3)*$BG$5)+(((PI()*($C$14/2)^2*(($C$14/2)*$AZ$5))/3)*$L$29),(($D$11*$L$29)+((PI()*(($C$14/2)^2)*($G$13-$K444))*$L$29))+((($D$11+$H$11)/3)*$BG$5)-(((PI()*($C$14/2)^2*(($C$14/2)*$AZ$5))/3)*$L$29)))</f>
        <v>48896.306730877535</v>
      </c>
      <c r="M444" s="73">
        <v>41.3</v>
      </c>
      <c r="N444" s="101">
        <f t="shared" si="62"/>
        <v>47153.765753813233</v>
      </c>
      <c r="O444" s="66">
        <v>41.3</v>
      </c>
      <c r="P444" s="102">
        <f>IF($O444&gt;$G$20,IF('Silo Levels'!$L$13="Pumping",((PI()*((($C$19+$G$20)-$O444)*($O$20/($O$19/2)))^2*((($O$20+$G$20)-$O444))/3)*$P$29)+(((PI()*((($C$19+$G$20)-$O444)*($O$20/($O$19/2)))^2*(((($C$19+$G$20)-$O444)*($O$20/($O$19/2)))*$AZ$6))/3)*$P$29),(((PI()*((($C$19+$G$20)-$O444)*($O$20/($O$19/2)))^2*((($O$20+$G$20)-$O444)/3))*$P$29)-((PI()*((($C$19+$G$20)-$O444)*($O$20/($O$19/2)))^2*(((($C$19+$G$20)-$O444)*($O$20/($O$19/2)))*$AZ$6)/3)*$P$29))),IF('Silo Levels'!$L$13="Pumping",(($D$18*$P$29)+((PI()*(($C$21/2)^2)*($G$20-$O444))*$P$29))+((($D$18+$H$18)/3)*$BG$6)+(((PI()*($C$21/2)^2*(($C$21/2)*$AZ$6))/3)*$P$29),(($D$18*$P$29)+((PI()*(($C$21/2)^2)*($G$20-$O444))*$P$29))+((($D$18+$H$18)/3)*$BG$6)-(((PI()*($C$21/2)^2*(($C$21/2)*$AZ$6))/3)*$P$29)))</f>
        <v>43068.564421788462</v>
      </c>
      <c r="Q444" s="73">
        <v>41.3</v>
      </c>
      <c r="R444" s="101">
        <f t="shared" si="65"/>
        <v>45870.924948510859</v>
      </c>
      <c r="S444" s="66">
        <v>41.3</v>
      </c>
      <c r="T444" s="102">
        <f>IF($S444&gt;$G$20,IF('Silo Levels'!$L$14="Pumping",((PI()*((($C$19+$G$20)-$S444)*($O$20/($O$19/2)))^2*((($O$20+$G$20)-$S444))/3)*$T$29)+(((PI()*((($C$19+$G$20)-$S444)*($O$20/($O$19/2)))^2*(((($C$19+$G$20)-$S444)*($O$20/($O$19/2)))*$AZ$7))/3)*$T$29),(((PI()*((($C$19+$G$20)-$S444)*($O$20/($O$19/2)))^2*((($O$20+$G$20)-$S444)/3))*$T$29)-((PI()*((($C$19+$G$20)-$S444)*($O$20/($O$19/2)))^2*(((($C$19+$G$20)-$S444)*($O$20/($O$19/2)))*$AZ$7)/3)*$T$29))),IF('Silo Levels'!$L$14="Pumping",(($D$18*$T$29)+((PI()*(($C$21/2)^2)*($G$20-$S444))*$T$29))+((($D$18+$H$18)/3)*$BG$7)+(((PI()*($C$21/2)^2*(($C$21/2)*$AZ$7))/3)*$T$29),(($D$18*$T$29)+((PI()*(($C$21/2)^2)*($G$20-$S444))*$T$29))+((($D$18+$H$18)/3)*$BG$7)-(((PI()*($C$21/2)^2*(($C$21/2)*$AZ$7))/3)*$T$29)))</f>
        <v>41896.863477382001</v>
      </c>
      <c r="U444" s="73">
        <v>41.3</v>
      </c>
      <c r="V444" s="101">
        <f t="shared" si="66"/>
        <v>44686.267326695888</v>
      </c>
      <c r="W444" s="66">
        <v>41.3</v>
      </c>
      <c r="X444" s="102">
        <f>IF($W444&gt;$G$20,IF('Silo Levels'!$L$15="Pumping",((PI()*((($C$19+$G$20)-$W444)*($O$20/($O$19/2)))^2*((($O$20+$G$20)-$W444))/3)*$X$29)+(((PI()*((($C$19+$G$20)-$W444)*($O$20/($O$19/2)))^2*(((($C$19+$G$20)-$W444)*($O$20/($O$19/2)))*$AZ$8))/3)*$X$29),(((PI()*((($C$19+$G$20)-$W444)*($O$20/($O$19/2)))^2*((($O$20+$G$20)-$W444)/3))*$X$29)-((PI()*((($C$19+$G$20)-$W444)*($O$20/($O$19/2)))^2*(((($C$19+$G$20)-$W444)*($O$20/($O$19/2)))*$AZ$8)/3)*$X$29))),IF('Silo Levels'!$L$15="Pumping",(($D$18*$X$29)+((PI()*(($C$21/2)^2)*($G$20-$W444))*$X$29))+((($D$18+$H$18)/3)*$BG$8)+(((PI()*($C$21/2)^2*(($C$21/2)*$AZ$8))/3)*$X$29),(($D$18*$X$29)+((PI()*(($C$21/2)^2)*($G$20-$W444))*$X$29))+((($D$18+$H$18)/3)*$BG$8)-(((PI()*($C$21/2)^2*(($C$21/2)*$AZ$8))/3)*$X$29)))</f>
        <v>40814.839543826391</v>
      </c>
      <c r="Y444" s="73">
        <v>41.3</v>
      </c>
      <c r="Z444" s="101">
        <f t="shared" si="63"/>
        <v>43979.606782385308</v>
      </c>
      <c r="AA444" s="66">
        <v>41.3</v>
      </c>
      <c r="AB444" s="102">
        <f>IF($AA444&gt;$G$20,IF('Silo Levels'!$L$16="Pumping",((PI()*((($C$19+$G$20)-$AA444)*($O$20/($O$19/2)))^2*((($O$20+$G$20)-$AA444))/3)*$AB$29)+(((PI()*((($C$19+$G$20)-$AA444)*($O$20/($O$19/2)))^2*(((($C$19+$G$20)-$AA444)*($O$20/($O$19/2)))*$AZ$9))/3)*$AB$29),(((PI()*((($C$19+$G$20)-$AA444)*($O$20/($O$19/2)))^2*((($O$20+$G$20)-$AA444)/3))*$AB$29)-((PI()*((($C$19+$G$20)-$AA444)*($O$20/($O$19/2)))^2*(((($C$19+$G$20)-$AA444)*($O$20/($O$19/2)))*$AZ$9)/3)*$AB$29))),IF('Silo Levels'!$L$16="Pumping",(($D$18*$AB$29)+((PI()*(($C$21/2)^2)*($G$20-$AA444))*$AB$29))+((($D$18+$H$18)/3)*$BG$9)+(((PI()*($C$21/2)^2*(($C$21/2)*$AZ$9))/3)*$AB$29),(($D$18*$AB$29)+((PI()*(($C$21/2)^2)*($G$20-$AA444))*$AB$29))+((($D$18+$H$18)/3)*$BG$9)-(((PI()*($C$21/2)^2*(($C$21/2)*$AZ$9))/3)*$AB$29)))</f>
        <v>40169.401057834097</v>
      </c>
      <c r="AC444" s="73">
        <v>41.3</v>
      </c>
      <c r="AD444" s="101">
        <f t="shared" si="67"/>
        <v>43724.847258915397</v>
      </c>
      <c r="AE444" s="66">
        <v>41.3</v>
      </c>
      <c r="AF444" s="102">
        <f>IF($AE444&gt;$G$20,IF('Silo Levels'!$L$17="Pumping",((PI()*((($C$19+$G$20)-$AE444)*($O$20/($O$19/2)))^2*((($O$20+$G$20)-$AE444))/3)*$AF$29)+(((PI()*((($C$19+$G$20)-$AE444)*($O$20/($O$19/2)))^2*(((($C$19+$G$20)-$AE444)*($O$20/($O$19/2)))*$AZ$10))/3)*$AF$29),(((PI()*((($C$19+$G$20)-$AE444)*($O$20/($O$19/2)))^2*((($O$20+$G$20)-$AE444)/3))*$AF$29)-((PI()*((($C$19+$G$20)-$AE444)*($O$20/($O$19/2)))^2*(((($C$19+$G$20)-$AE444)*($O$20/($O$19/2)))*$AZ$10)/3)*$AF$29))),IF('Silo Levels'!$L$17="Pumping",(($D$18*$AF$29)+((PI()*(($C$21/2)^2)*($G$20-$AE444))*$AF$29))+((($D$18+$H$18)/3)*$BG$10)+(((PI()*($C$21/2)^2*(($C$21/2)*$AZ$10))/3)*$AF$29),(($D$18*$AF$29)+((PI()*(($C$21/2)^2)*($G$20-$AE444))*$AF$29))+((($D$18+$H$18)/3)*$BG$10)-(((PI()*($C$21/2)^2*(($C$21/2)*$AZ$10))/3)*$AF$29)))</f>
        <v>39936.712813889535</v>
      </c>
      <c r="AG444" s="73">
        <v>41.3</v>
      </c>
      <c r="AH444" s="101">
        <f t="shared" si="64"/>
        <v>43924.055770675339</v>
      </c>
      <c r="AI444" s="66">
        <v>41.3</v>
      </c>
      <c r="AJ444" s="102">
        <f>IF($AI444&gt;$G$20,IF('Silo Levels'!$L$18="Pumping",((PI()*((($C$19+$G$20)-$AI444)*($O$20/($O$19/2)))^2*((($O$20+$G$20)-$AI444))/3)*$AJ$29)+(((PI()*((($C$19+$G$20)-$AI444)*($O$20/($O$19/2)))^2*(((($C$19+$G$20)-$AI444)*($O$20/($O$19/2)))*$AZ$11))/3)*$AJ$29),(((PI()*((($C$19+$G$20)-$AI444)*($O$20/($O$19/2)))^2*((($O$20+$G$20)-$AI444)/3))*$AJ$29)-((PI()*((($C$19+$G$20)-$AI444)*($O$20/($O$19/2)))^2*(((($C$19+$G$20)-$AI444)*($O$20/($O$19/2)))*$AZ$11)/3)*$AJ$29))),IF('Silo Levels'!$L$18="Pumping",(($D$18*$AJ$29)+((PI()*(($C$21/2)^2)*($G$20-$AI444))*$AJ$29))+((($D$18+$H$18)/3)*$BG$11)+(((PI()*($C$21/2)^2*(($C$21/2)*$AZ$11))/3)*$AJ$29),(($D$18*$AJ$29)+((PI()*(($C$21/2)^2)*($G$20-$AI444))*$AJ$29))+((($D$18+$H$18)/3)*$BG$11)-(((PI()*($C$21/2)^2*(($C$21/2)*$AZ$11))/3)*$AJ$29)))</f>
        <v>40118.662749063224</v>
      </c>
    </row>
    <row r="445" spans="2:36" x14ac:dyDescent="0.3">
      <c r="B445" s="73"/>
      <c r="C445" s="73"/>
      <c r="D445" s="73"/>
      <c r="E445" s="73"/>
      <c r="F445" s="73"/>
      <c r="G445" s="73"/>
      <c r="H445" s="73"/>
      <c r="I445" s="73">
        <v>41.4</v>
      </c>
      <c r="J445" s="101">
        <f t="shared" si="61"/>
        <v>62175.348576845929</v>
      </c>
      <c r="K445" s="66">
        <v>41.4</v>
      </c>
      <c r="L445" s="102">
        <f>IF($K445&gt;$G$13,IF('Silo Levels'!$L$12="Pumping",((PI()*((($C$12+$G$13)-$K445)*($O$13/($O$12/2)))^2*((($O$13+$G$13)-$K445))/3)*$L$29)+(((PI()*((($C$12+$G$13)-$K445)*($O$13/($O$12/2)))^2*(((($C$12+$G$13)-$K445)*($O$13/($O$12/2)))*$AZ$5))/3)*$L$29),(((PI()*((($C$12+$G$13)-$K445)*($O$13/($O$12/2)))^2*((($O$13+$G$13)-$K445)/3))*$L$29)-((PI()*((($C$12+$G$13)-$K445)*($O$13/($O$12/2)))^2*(((($C$12+$G$13)-$K445)*($O$13/($O$12/2)))*$AZ$5)/3)*$L$29))),IF('Silo Levels'!$L$12="Pumping",(($D$11*$L$29)+((PI()*(($C$14/2)^2)*($G$13-$K445))*$L$29))+((($D$11+$H$11)/3)*$BG$5)+(((PI()*($C$14/2)^2*(($C$14/2)*$AZ$5))/3)*$L$29),(($D$11*$L$29)+((PI()*(($C$14/2)^2)*($G$13-$K445))*$L$29))+((($D$11+$H$11)/3)*$BG$5)-(((PI()*($C$14/2)^2*(($C$14/2)*$AZ$5))/3)*$L$29)))</f>
        <v>47977.341897246486</v>
      </c>
      <c r="M445" s="73">
        <v>41.4</v>
      </c>
      <c r="N445" s="101">
        <f t="shared" si="62"/>
        <v>46743.822205512486</v>
      </c>
      <c r="O445" s="66">
        <v>41.4</v>
      </c>
      <c r="P445" s="102">
        <f>IF($O445&gt;$G$20,IF('Silo Levels'!$L$13="Pumping",((PI()*((($C$19+$G$20)-$O445)*($O$20/($O$19/2)))^2*((($O$20+$G$20)-$O445))/3)*$P$29)+(((PI()*((($C$19+$G$20)-$O445)*($O$20/($O$19/2)))^2*(((($C$19+$G$20)-$O445)*($O$20/($O$19/2)))*$AZ$6))/3)*$P$29),(((PI()*((($C$19+$G$20)-$O445)*($O$20/($O$19/2)))^2*((($O$20+$G$20)-$O445)/3))*$P$29)-((PI()*((($C$19+$G$20)-$O445)*($O$20/($O$19/2)))^2*(((($C$19+$G$20)-$O445)*($O$20/($O$19/2)))*$AZ$6)/3)*$P$29))),IF('Silo Levels'!$L$13="Pumping",(($D$18*$P$29)+((PI()*(($C$21/2)^2)*($G$20-$O445))*$P$29))+((($D$18+$H$18)/3)*$BG$6)+(((PI()*($C$21/2)^2*(($C$21/2)*$AZ$6))/3)*$P$29),(($D$18*$P$29)+((PI()*(($C$21/2)^2)*($G$20-$O445))*$P$29))+((($D$18+$H$18)/3)*$BG$6)-(((PI()*($C$21/2)^2*(($C$21/2)*$AZ$6))/3)*$P$29)))</f>
        <v>42658.620873487715</v>
      </c>
      <c r="Q445" s="73">
        <v>41.4</v>
      </c>
      <c r="R445" s="101">
        <f t="shared" si="65"/>
        <v>45472.134110989908</v>
      </c>
      <c r="S445" s="66">
        <v>41.4</v>
      </c>
      <c r="T445" s="102">
        <f>IF($S445&gt;$G$20,IF('Silo Levels'!$L$14="Pumping",((PI()*((($C$19+$G$20)-$S445)*($O$20/($O$19/2)))^2*((($O$20+$G$20)-$S445))/3)*$T$29)+(((PI()*((($C$19+$G$20)-$S445)*($O$20/($O$19/2)))^2*(((($C$19+$G$20)-$S445)*($O$20/($O$19/2)))*$AZ$7))/3)*$T$29),(((PI()*((($C$19+$G$20)-$S445)*($O$20/($O$19/2)))^2*((($O$20+$G$20)-$S445)/3))*$T$29)-((PI()*((($C$19+$G$20)-$S445)*($O$20/($O$19/2)))^2*(((($C$19+$G$20)-$S445)*($O$20/($O$19/2)))*$AZ$7)/3)*$T$29))),IF('Silo Levels'!$L$14="Pumping",(($D$18*$T$29)+((PI()*(($C$21/2)^2)*($G$20-$S445))*$T$29))+((($D$18+$H$18)/3)*$BG$7)+(((PI()*($C$21/2)^2*(($C$21/2)*$AZ$7))/3)*$T$29),(($D$18*$T$29)+((PI()*(($C$21/2)^2)*($G$20-$S445))*$T$29))+((($D$18+$H$18)/3)*$BG$7)-(((PI()*($C$21/2)^2*(($C$21/2)*$AZ$7))/3)*$T$29)))</f>
        <v>41498.07263986105</v>
      </c>
      <c r="U445" s="73">
        <v>41.4</v>
      </c>
      <c r="V445" s="101">
        <f t="shared" si="66"/>
        <v>44297.775618867861</v>
      </c>
      <c r="W445" s="66">
        <v>41.4</v>
      </c>
      <c r="X445" s="102">
        <f>IF($W445&gt;$G$20,IF('Silo Levels'!$L$15="Pumping",((PI()*((($C$19+$G$20)-$W445)*($O$20/($O$19/2)))^2*((($O$20+$G$20)-$W445))/3)*$X$29)+(((PI()*((($C$19+$G$20)-$W445)*($O$20/($O$19/2)))^2*(((($C$19+$G$20)-$W445)*($O$20/($O$19/2)))*$AZ$8))/3)*$X$29),(((PI()*((($C$19+$G$20)-$W445)*($O$20/($O$19/2)))^2*((($O$20+$G$20)-$W445)/3))*$X$29)-((PI()*((($C$19+$G$20)-$W445)*($O$20/($O$19/2)))^2*(((($C$19+$G$20)-$W445)*($O$20/($O$19/2)))*$AZ$8)/3)*$X$29))),IF('Silo Levels'!$L$15="Pumping",(($D$18*$X$29)+((PI()*(($C$21/2)^2)*($G$20-$W445))*$X$29))+((($D$18+$H$18)/3)*$BG$8)+(((PI()*($C$21/2)^2*(($C$21/2)*$AZ$8))/3)*$X$29),(($D$18*$X$29)+((PI()*(($C$21/2)^2)*($G$20-$W445))*$X$29))+((($D$18+$H$18)/3)*$BG$8)-(((PI()*($C$21/2)^2*(($C$21/2)*$AZ$8))/3)*$X$29)))</f>
        <v>40426.347835998364</v>
      </c>
      <c r="Y445" s="73">
        <v>41.4</v>
      </c>
      <c r="Z445" s="101">
        <f t="shared" si="63"/>
        <v>43597.258612116748</v>
      </c>
      <c r="AA445" s="66">
        <v>41.4</v>
      </c>
      <c r="AB445" s="102">
        <f>IF($AA445&gt;$G$20,IF('Silo Levels'!$L$16="Pumping",((PI()*((($C$19+$G$20)-$AA445)*($O$20/($O$19/2)))^2*((($O$20+$G$20)-$AA445))/3)*$AB$29)+(((PI()*((($C$19+$G$20)-$AA445)*($O$20/($O$19/2)))^2*(((($C$19+$G$20)-$AA445)*($O$20/($O$19/2)))*$AZ$9))/3)*$AB$29),(((PI()*((($C$19+$G$20)-$AA445)*($O$20/($O$19/2)))^2*((($O$20+$G$20)-$AA445)/3))*$AB$29)-((PI()*((($C$19+$G$20)-$AA445)*($O$20/($O$19/2)))^2*(((($C$19+$G$20)-$AA445)*($O$20/($O$19/2)))*$AZ$9)/3)*$AB$29))),IF('Silo Levels'!$L$16="Pumping",(($D$18*$AB$29)+((PI()*(($C$21/2)^2)*($G$20-$AA445))*$AB$29))+((($D$18+$H$18)/3)*$BG$9)+(((PI()*($C$21/2)^2*(($C$21/2)*$AZ$9))/3)*$AB$29),(($D$18*$AB$29)+((PI()*(($C$21/2)^2)*($G$20-$AA445))*$AB$29))+((($D$18+$H$18)/3)*$BG$9)-(((PI()*($C$21/2)^2*(($C$21/2)*$AZ$9))/3)*$AB$29)))</f>
        <v>39787.052887565536</v>
      </c>
      <c r="AC445" s="73">
        <v>41.4</v>
      </c>
      <c r="AD445" s="101">
        <f t="shared" si="67"/>
        <v>43344.713906940662</v>
      </c>
      <c r="AE445" s="66">
        <v>41.4</v>
      </c>
      <c r="AF445" s="102">
        <f>IF($AE445&gt;$G$20,IF('Silo Levels'!$L$17="Pumping",((PI()*((($C$19+$G$20)-$AE445)*($O$20/($O$19/2)))^2*((($O$20+$G$20)-$AE445))/3)*$AF$29)+(((PI()*((($C$19+$G$20)-$AE445)*($O$20/($O$19/2)))^2*(((($C$19+$G$20)-$AE445)*($O$20/($O$19/2)))*$AZ$10))/3)*$AF$29),(((PI()*((($C$19+$G$20)-$AE445)*($O$20/($O$19/2)))^2*((($O$20+$G$20)-$AE445)/3))*$AF$29)-((PI()*((($C$19+$G$20)-$AE445)*($O$20/($O$19/2)))^2*(((($C$19+$G$20)-$AE445)*($O$20/($O$19/2)))*$AZ$10)/3)*$AF$29))),IF('Silo Levels'!$L$17="Pumping",(($D$18*$AF$29)+((PI()*(($C$21/2)^2)*($G$20-$AE445))*$AF$29))+((($D$18+$H$18)/3)*$BG$10)+(((PI()*($C$21/2)^2*(($C$21/2)*$AZ$10))/3)*$AF$29),(($D$18*$AF$29)+((PI()*(($C$21/2)^2)*($G$20-$AE445))*$AF$29))+((($D$18+$H$18)/3)*$BG$10)-(((PI()*($C$21/2)^2*(($C$21/2)*$AZ$10))/3)*$AF$29)))</f>
        <v>39556.5794619148</v>
      </c>
      <c r="AG445" s="73">
        <v>41.4</v>
      </c>
      <c r="AH445" s="101">
        <f t="shared" si="64"/>
        <v>43542.190547600665</v>
      </c>
      <c r="AI445" s="66">
        <v>41.4</v>
      </c>
      <c r="AJ445" s="102">
        <f>IF($AI445&gt;$G$20,IF('Silo Levels'!$L$18="Pumping",((PI()*((($C$19+$G$20)-$AI445)*($O$20/($O$19/2)))^2*((($O$20+$G$20)-$AI445))/3)*$AJ$29)+(((PI()*((($C$19+$G$20)-$AI445)*($O$20/($O$19/2)))^2*(((($C$19+$G$20)-$AI445)*($O$20/($O$19/2)))*$AZ$11))/3)*$AJ$29),(((PI()*((($C$19+$G$20)-$AI445)*($O$20/($O$19/2)))^2*((($O$20+$G$20)-$AI445)/3))*$AJ$29)-((PI()*((($C$19+$G$20)-$AI445)*($O$20/($O$19/2)))^2*(((($C$19+$G$20)-$AI445)*($O$20/($O$19/2)))*$AZ$11)/3)*$AJ$29))),IF('Silo Levels'!$L$18="Pumping",(($D$18*$AJ$29)+((PI()*(($C$21/2)^2)*($G$20-$AI445))*$AJ$29))+((($D$18+$H$18)/3)*$BG$11)+(((PI()*($C$21/2)^2*(($C$21/2)*$AZ$11))/3)*$AJ$29),(($D$18*$AJ$29)+((PI()*(($C$21/2)^2)*($G$20-$AI445))*$AJ$29))+((($D$18+$H$18)/3)*$BG$11)-(((PI()*($C$21/2)^2*(($C$21/2)*$AZ$11))/3)*$AJ$29)))</f>
        <v>39736.79752598855</v>
      </c>
    </row>
    <row r="446" spans="2:36" x14ac:dyDescent="0.3">
      <c r="B446" s="73"/>
      <c r="C446" s="73"/>
      <c r="D446" s="73"/>
      <c r="E446" s="73"/>
      <c r="F446" s="73"/>
      <c r="G446" s="73"/>
      <c r="H446" s="73"/>
      <c r="I446" s="73">
        <v>41.5</v>
      </c>
      <c r="J446" s="101">
        <f t="shared" si="61"/>
        <v>61256.383743214887</v>
      </c>
      <c r="K446" s="66">
        <v>41.5</v>
      </c>
      <c r="L446" s="102">
        <f>IF($K446&gt;$G$13,IF('Silo Levels'!$L$12="Pumping",((PI()*((($C$12+$G$13)-$K446)*($O$13/($O$12/2)))^2*((($O$13+$G$13)-$K446))/3)*$L$29)+(((PI()*((($C$12+$G$13)-$K446)*($O$13/($O$12/2)))^2*(((($C$12+$G$13)-$K446)*($O$13/($O$12/2)))*$AZ$5))/3)*$L$29),(((PI()*((($C$12+$G$13)-$K446)*($O$13/($O$12/2)))^2*((($O$13+$G$13)-$K446)/3))*$L$29)-((PI()*((($C$12+$G$13)-$K446)*($O$13/($O$12/2)))^2*(((($C$12+$G$13)-$K446)*($O$13/($O$12/2)))*$AZ$5)/3)*$L$29))),IF('Silo Levels'!$L$12="Pumping",(($D$11*$L$29)+((PI()*(($C$14/2)^2)*($G$13-$K446))*$L$29))+((($D$11+$H$11)/3)*$BG$5)+(((PI()*($C$14/2)^2*(($C$14/2)*$AZ$5))/3)*$L$29),(($D$11*$L$29)+((PI()*(($C$14/2)^2)*($G$13-$K446))*$L$29))+((($D$11+$H$11)/3)*$BG$5)-(((PI()*($C$14/2)^2*(($C$14/2)*$AZ$5))/3)*$L$29)))</f>
        <v>47058.377063615444</v>
      </c>
      <c r="M446" s="73">
        <v>41.5</v>
      </c>
      <c r="N446" s="101">
        <f t="shared" si="62"/>
        <v>46333.878657211739</v>
      </c>
      <c r="O446" s="66">
        <v>41.5</v>
      </c>
      <c r="P446" s="102">
        <f>IF($O446&gt;$G$20,IF('Silo Levels'!$L$13="Pumping",((PI()*((($C$19+$G$20)-$O446)*($O$20/($O$19/2)))^2*((($O$20+$G$20)-$O446))/3)*$P$29)+(((PI()*((($C$19+$G$20)-$O446)*($O$20/($O$19/2)))^2*(((($C$19+$G$20)-$O446)*($O$20/($O$19/2)))*$AZ$6))/3)*$P$29),(((PI()*((($C$19+$G$20)-$O446)*($O$20/($O$19/2)))^2*((($O$20+$G$20)-$O446)/3))*$P$29)-((PI()*((($C$19+$G$20)-$O446)*($O$20/($O$19/2)))^2*(((($C$19+$G$20)-$O446)*($O$20/($O$19/2)))*$AZ$6)/3)*$P$29))),IF('Silo Levels'!$L$13="Pumping",(($D$18*$P$29)+((PI()*(($C$21/2)^2)*($G$20-$O446))*$P$29))+((($D$18+$H$18)/3)*$BG$6)+(((PI()*($C$21/2)^2*(($C$21/2)*$AZ$6))/3)*$P$29),(($D$18*$P$29)+((PI()*(($C$21/2)^2)*($G$20-$O446))*$P$29))+((($D$18+$H$18)/3)*$BG$6)-(((PI()*($C$21/2)^2*(($C$21/2)*$AZ$6))/3)*$P$29)))</f>
        <v>42248.677325186967</v>
      </c>
      <c r="Q446" s="73">
        <v>41.5</v>
      </c>
      <c r="R446" s="101">
        <f t="shared" si="65"/>
        <v>45073.343273468956</v>
      </c>
      <c r="S446" s="66">
        <v>41.5</v>
      </c>
      <c r="T446" s="102">
        <f>IF($S446&gt;$G$20,IF('Silo Levels'!$L$14="Pumping",((PI()*((($C$19+$G$20)-$S446)*($O$20/($O$19/2)))^2*((($O$20+$G$20)-$S446))/3)*$T$29)+(((PI()*((($C$19+$G$20)-$S446)*($O$20/($O$19/2)))^2*(((($C$19+$G$20)-$S446)*($O$20/($O$19/2)))*$AZ$7))/3)*$T$29),(((PI()*((($C$19+$G$20)-$S446)*($O$20/($O$19/2)))^2*((($O$20+$G$20)-$S446)/3))*$T$29)-((PI()*((($C$19+$G$20)-$S446)*($O$20/($O$19/2)))^2*(((($C$19+$G$20)-$S446)*($O$20/($O$19/2)))*$AZ$7)/3)*$T$29))),IF('Silo Levels'!$L$14="Pumping",(($D$18*$T$29)+((PI()*(($C$21/2)^2)*($G$20-$S446))*$T$29))+((($D$18+$H$18)/3)*$BG$7)+(((PI()*($C$21/2)^2*(($C$21/2)*$AZ$7))/3)*$T$29),(($D$18*$T$29)+((PI()*(($C$21/2)^2)*($G$20-$S446))*$T$29))+((($D$18+$H$18)/3)*$BG$7)-(((PI()*($C$21/2)^2*(($C$21/2)*$AZ$7))/3)*$T$29)))</f>
        <v>41099.281802340098</v>
      </c>
      <c r="U446" s="73">
        <v>41.5</v>
      </c>
      <c r="V446" s="101">
        <f t="shared" si="66"/>
        <v>43909.283911039842</v>
      </c>
      <c r="W446" s="66">
        <v>41.5</v>
      </c>
      <c r="X446" s="102">
        <f>IF($W446&gt;$G$20,IF('Silo Levels'!$L$15="Pumping",((PI()*((($C$19+$G$20)-$W446)*($O$20/($O$19/2)))^2*((($O$20+$G$20)-$W446))/3)*$X$29)+(((PI()*((($C$19+$G$20)-$W446)*($O$20/($O$19/2)))^2*(((($C$19+$G$20)-$W446)*($O$20/($O$19/2)))*$AZ$8))/3)*$X$29),(((PI()*((($C$19+$G$20)-$W446)*($O$20/($O$19/2)))^2*((($O$20+$G$20)-$W446)/3))*$X$29)-((PI()*((($C$19+$G$20)-$W446)*($O$20/($O$19/2)))^2*(((($C$19+$G$20)-$W446)*($O$20/($O$19/2)))*$AZ$8)/3)*$X$29))),IF('Silo Levels'!$L$15="Pumping",(($D$18*$X$29)+((PI()*(($C$21/2)^2)*($G$20-$W446))*$X$29))+((($D$18+$H$18)/3)*$BG$8)+(((PI()*($C$21/2)^2*(($C$21/2)*$AZ$8))/3)*$X$29),(($D$18*$X$29)+((PI()*(($C$21/2)^2)*($G$20-$W446))*$X$29))+((($D$18+$H$18)/3)*$BG$8)-(((PI()*($C$21/2)^2*(($C$21/2)*$AZ$8))/3)*$X$29)))</f>
        <v>40037.856128170344</v>
      </c>
      <c r="Y446" s="73">
        <v>41.5</v>
      </c>
      <c r="Z446" s="101">
        <f t="shared" si="63"/>
        <v>43214.910441848195</v>
      </c>
      <c r="AA446" s="66">
        <v>41.5</v>
      </c>
      <c r="AB446" s="102">
        <f>IF($AA446&gt;$G$20,IF('Silo Levels'!$L$16="Pumping",((PI()*((($C$19+$G$20)-$AA446)*($O$20/($O$19/2)))^2*((($O$20+$G$20)-$AA446))/3)*$AB$29)+(((PI()*((($C$19+$G$20)-$AA446)*($O$20/($O$19/2)))^2*(((($C$19+$G$20)-$AA446)*($O$20/($O$19/2)))*$AZ$9))/3)*$AB$29),(((PI()*((($C$19+$G$20)-$AA446)*($O$20/($O$19/2)))^2*((($O$20+$G$20)-$AA446)/3))*$AB$29)-((PI()*((($C$19+$G$20)-$AA446)*($O$20/($O$19/2)))^2*(((($C$19+$G$20)-$AA446)*($O$20/($O$19/2)))*$AZ$9)/3)*$AB$29))),IF('Silo Levels'!$L$16="Pumping",(($D$18*$AB$29)+((PI()*(($C$21/2)^2)*($G$20-$AA446))*$AB$29))+((($D$18+$H$18)/3)*$BG$9)+(((PI()*($C$21/2)^2*(($C$21/2)*$AZ$9))/3)*$AB$29),(($D$18*$AB$29)+((PI()*(($C$21/2)^2)*($G$20-$AA446))*$AB$29))+((($D$18+$H$18)/3)*$BG$9)-(((PI()*($C$21/2)^2*(($C$21/2)*$AZ$9))/3)*$AB$29)))</f>
        <v>39404.704717296983</v>
      </c>
      <c r="AC446" s="73">
        <v>41.5</v>
      </c>
      <c r="AD446" s="101">
        <f t="shared" si="67"/>
        <v>42964.580554965942</v>
      </c>
      <c r="AE446" s="66">
        <v>41.5</v>
      </c>
      <c r="AF446" s="102">
        <f>IF($AE446&gt;$G$20,IF('Silo Levels'!$L$17="Pumping",((PI()*((($C$19+$G$20)-$AE446)*($O$20/($O$19/2)))^2*((($O$20+$G$20)-$AE446))/3)*$AF$29)+(((PI()*((($C$19+$G$20)-$AE446)*($O$20/($O$19/2)))^2*(((($C$19+$G$20)-$AE446)*($O$20/($O$19/2)))*$AZ$10))/3)*$AF$29),(((PI()*((($C$19+$G$20)-$AE446)*($O$20/($O$19/2)))^2*((($O$20+$G$20)-$AE446)/3))*$AF$29)-((PI()*((($C$19+$G$20)-$AE446)*($O$20/($O$19/2)))^2*(((($C$19+$G$20)-$AE446)*($O$20/($O$19/2)))*$AZ$10)/3)*$AF$29))),IF('Silo Levels'!$L$17="Pumping",(($D$18*$AF$29)+((PI()*(($C$21/2)^2)*($G$20-$AE446))*$AF$29))+((($D$18+$H$18)/3)*$BG$10)+(((PI()*($C$21/2)^2*(($C$21/2)*$AZ$10))/3)*$AF$29),(($D$18*$AF$29)+((PI()*(($C$21/2)^2)*($G$20-$AE446))*$AF$29))+((($D$18+$H$18)/3)*$BG$10)-(((PI()*($C$21/2)^2*(($C$21/2)*$AZ$10))/3)*$AF$29)))</f>
        <v>39176.44610994008</v>
      </c>
      <c r="AG446" s="73">
        <v>41.5</v>
      </c>
      <c r="AH446" s="101">
        <f t="shared" si="64"/>
        <v>43160.325324525998</v>
      </c>
      <c r="AI446" s="66">
        <v>41.5</v>
      </c>
      <c r="AJ446" s="102">
        <f>IF($AI446&gt;$G$20,IF('Silo Levels'!$L$18="Pumping",((PI()*((($C$19+$G$20)-$AI446)*($O$20/($O$19/2)))^2*((($O$20+$G$20)-$AI446))/3)*$AJ$29)+(((PI()*((($C$19+$G$20)-$AI446)*($O$20/($O$19/2)))^2*(((($C$19+$G$20)-$AI446)*($O$20/($O$19/2)))*$AZ$11))/3)*$AJ$29),(((PI()*((($C$19+$G$20)-$AI446)*($O$20/($O$19/2)))^2*((($O$20+$G$20)-$AI446)/3))*$AJ$29)-((PI()*((($C$19+$G$20)-$AI446)*($O$20/($O$19/2)))^2*(((($C$19+$G$20)-$AI446)*($O$20/($O$19/2)))*$AZ$11)/3)*$AJ$29))),IF('Silo Levels'!$L$18="Pumping",(($D$18*$AJ$29)+((PI()*(($C$21/2)^2)*($G$20-$AI446))*$AJ$29))+((($D$18+$H$18)/3)*$BG$11)+(((PI()*($C$21/2)^2*(($C$21/2)*$AZ$11))/3)*$AJ$29),(($D$18*$AJ$29)+((PI()*(($C$21/2)^2)*($G$20-$AI446))*$AJ$29))+((($D$18+$H$18)/3)*$BG$11)-(((PI()*($C$21/2)^2*(($C$21/2)*$AZ$11))/3)*$AJ$29)))</f>
        <v>39354.932302913883</v>
      </c>
    </row>
    <row r="447" spans="2:36" x14ac:dyDescent="0.3">
      <c r="B447" s="73"/>
      <c r="C447" s="73"/>
      <c r="D447" s="73"/>
      <c r="E447" s="73"/>
      <c r="F447" s="73"/>
      <c r="G447" s="73"/>
      <c r="H447" s="73"/>
      <c r="I447" s="73">
        <v>41.6</v>
      </c>
      <c r="J447" s="101">
        <f t="shared" si="61"/>
        <v>60337.418909583845</v>
      </c>
      <c r="K447" s="66">
        <v>41.6</v>
      </c>
      <c r="L447" s="102">
        <f>IF($K447&gt;$G$13,IF('Silo Levels'!$L$12="Pumping",((PI()*((($C$12+$G$13)-$K447)*($O$13/($O$12/2)))^2*((($O$13+$G$13)-$K447))/3)*$L$29)+(((PI()*((($C$12+$G$13)-$K447)*($O$13/($O$12/2)))^2*(((($C$12+$G$13)-$K447)*($O$13/($O$12/2)))*$AZ$5))/3)*$L$29),(((PI()*((($C$12+$G$13)-$K447)*($O$13/($O$12/2)))^2*((($O$13+$G$13)-$K447)/3))*$L$29)-((PI()*((($C$12+$G$13)-$K447)*($O$13/($O$12/2)))^2*(((($C$12+$G$13)-$K447)*($O$13/($O$12/2)))*$AZ$5)/3)*$L$29))),IF('Silo Levels'!$L$12="Pumping",(($D$11*$L$29)+((PI()*(($C$14/2)^2)*($G$13-$K447))*$L$29))+((($D$11+$H$11)/3)*$BG$5)+(((PI()*($C$14/2)^2*(($C$14/2)*$AZ$5))/3)*$L$29),(($D$11*$L$29)+((PI()*(($C$14/2)^2)*($G$13-$K447))*$L$29))+((($D$11+$H$11)/3)*$BG$5)-(((PI()*($C$14/2)^2*(($C$14/2)*$AZ$5))/3)*$L$29)))</f>
        <v>46139.412229984402</v>
      </c>
      <c r="M447" s="73">
        <v>41.6</v>
      </c>
      <c r="N447" s="101">
        <f t="shared" si="62"/>
        <v>45923.935108910984</v>
      </c>
      <c r="O447" s="66">
        <v>41.6</v>
      </c>
      <c r="P447" s="102">
        <f>IF($O447&gt;$G$20,IF('Silo Levels'!$L$13="Pumping",((PI()*((($C$19+$G$20)-$O447)*($O$20/($O$19/2)))^2*((($O$20+$G$20)-$O447))/3)*$P$29)+(((PI()*((($C$19+$G$20)-$O447)*($O$20/($O$19/2)))^2*(((($C$19+$G$20)-$O447)*($O$20/($O$19/2)))*$AZ$6))/3)*$P$29),(((PI()*((($C$19+$G$20)-$O447)*($O$20/($O$19/2)))^2*((($O$20+$G$20)-$O447)/3))*$P$29)-((PI()*((($C$19+$G$20)-$O447)*($O$20/($O$19/2)))^2*(((($C$19+$G$20)-$O447)*($O$20/($O$19/2)))*$AZ$6)/3)*$P$29))),IF('Silo Levels'!$L$13="Pumping",(($D$18*$P$29)+((PI()*(($C$21/2)^2)*($G$20-$O447))*$P$29))+((($D$18+$H$18)/3)*$BG$6)+(((PI()*($C$21/2)^2*(($C$21/2)*$AZ$6))/3)*$P$29),(($D$18*$P$29)+((PI()*(($C$21/2)^2)*($G$20-$O447))*$P$29))+((($D$18+$H$18)/3)*$BG$6)-(((PI()*($C$21/2)^2*(($C$21/2)*$AZ$6))/3)*$P$29)))</f>
        <v>41838.733776886213</v>
      </c>
      <c r="Q447" s="73">
        <v>41.6</v>
      </c>
      <c r="R447" s="101">
        <f t="shared" si="65"/>
        <v>44674.552435948004</v>
      </c>
      <c r="S447" s="66">
        <v>41.6</v>
      </c>
      <c r="T447" s="102">
        <f>IF($S447&gt;$G$20,IF('Silo Levels'!$L$14="Pumping",((PI()*((($C$19+$G$20)-$S447)*($O$20/($O$19/2)))^2*((($O$20+$G$20)-$S447))/3)*$T$29)+(((PI()*((($C$19+$G$20)-$S447)*($O$20/($O$19/2)))^2*(((($C$19+$G$20)-$S447)*($O$20/($O$19/2)))*$AZ$7))/3)*$T$29),(((PI()*((($C$19+$G$20)-$S447)*($O$20/($O$19/2)))^2*((($O$20+$G$20)-$S447)/3))*$T$29)-((PI()*((($C$19+$G$20)-$S447)*($O$20/($O$19/2)))^2*(((($C$19+$G$20)-$S447)*($O$20/($O$19/2)))*$AZ$7)/3)*$T$29))),IF('Silo Levels'!$L$14="Pumping",(($D$18*$T$29)+((PI()*(($C$21/2)^2)*($G$20-$S447))*$T$29))+((($D$18+$H$18)/3)*$BG$7)+(((PI()*($C$21/2)^2*(($C$21/2)*$AZ$7))/3)*$T$29),(($D$18*$T$29)+((PI()*(($C$21/2)^2)*($G$20-$S447))*$T$29))+((($D$18+$H$18)/3)*$BG$7)-(((PI()*($C$21/2)^2*(($C$21/2)*$AZ$7))/3)*$T$29)))</f>
        <v>40700.490964819146</v>
      </c>
      <c r="U447" s="73">
        <v>41.6</v>
      </c>
      <c r="V447" s="101">
        <f t="shared" si="66"/>
        <v>43520.792203211815</v>
      </c>
      <c r="W447" s="66">
        <v>41.6</v>
      </c>
      <c r="X447" s="102">
        <f>IF($W447&gt;$G$20,IF('Silo Levels'!$L$15="Pumping",((PI()*((($C$19+$G$20)-$W447)*($O$20/($O$19/2)))^2*((($O$20+$G$20)-$W447))/3)*$X$29)+(((PI()*((($C$19+$G$20)-$W447)*($O$20/($O$19/2)))^2*(((($C$19+$G$20)-$W447)*($O$20/($O$19/2)))*$AZ$8))/3)*$X$29),(((PI()*((($C$19+$G$20)-$W447)*($O$20/($O$19/2)))^2*((($O$20+$G$20)-$W447)/3))*$X$29)-((PI()*((($C$19+$G$20)-$W447)*($O$20/($O$19/2)))^2*(((($C$19+$G$20)-$W447)*($O$20/($O$19/2)))*$AZ$8)/3)*$X$29))),IF('Silo Levels'!$L$15="Pumping",(($D$18*$X$29)+((PI()*(($C$21/2)^2)*($G$20-$W447))*$X$29))+((($D$18+$H$18)/3)*$BG$8)+(((PI()*($C$21/2)^2*(($C$21/2)*$AZ$8))/3)*$X$29),(($D$18*$X$29)+((PI()*(($C$21/2)^2)*($G$20-$W447))*$X$29))+((($D$18+$H$18)/3)*$BG$8)-(((PI()*($C$21/2)^2*(($C$21/2)*$AZ$8))/3)*$X$29)))</f>
        <v>39649.364420342317</v>
      </c>
      <c r="Y447" s="73">
        <v>41.6</v>
      </c>
      <c r="Z447" s="101">
        <f t="shared" si="63"/>
        <v>42832.562271579634</v>
      </c>
      <c r="AA447" s="66">
        <v>41.6</v>
      </c>
      <c r="AB447" s="102">
        <f>IF($AA447&gt;$G$20,IF('Silo Levels'!$L$16="Pumping",((PI()*((($C$19+$G$20)-$AA447)*($O$20/($O$19/2)))^2*((($O$20+$G$20)-$AA447))/3)*$AB$29)+(((PI()*((($C$19+$G$20)-$AA447)*($O$20/($O$19/2)))^2*(((($C$19+$G$20)-$AA447)*($O$20/($O$19/2)))*$AZ$9))/3)*$AB$29),(((PI()*((($C$19+$G$20)-$AA447)*($O$20/($O$19/2)))^2*((($O$20+$G$20)-$AA447)/3))*$AB$29)-((PI()*((($C$19+$G$20)-$AA447)*($O$20/($O$19/2)))^2*(((($C$19+$G$20)-$AA447)*($O$20/($O$19/2)))*$AZ$9)/3)*$AB$29))),IF('Silo Levels'!$L$16="Pumping",(($D$18*$AB$29)+((PI()*(($C$21/2)^2)*($G$20-$AA447))*$AB$29))+((($D$18+$H$18)/3)*$BG$9)+(((PI()*($C$21/2)^2*(($C$21/2)*$AZ$9))/3)*$AB$29),(($D$18*$AB$29)+((PI()*(($C$21/2)^2)*($G$20-$AA447))*$AB$29))+((($D$18+$H$18)/3)*$BG$9)-(((PI()*($C$21/2)^2*(($C$21/2)*$AZ$9))/3)*$AB$29)))</f>
        <v>39022.356547028423</v>
      </c>
      <c r="AC447" s="73">
        <v>41.6</v>
      </c>
      <c r="AD447" s="101">
        <f t="shared" si="67"/>
        <v>42584.447202991214</v>
      </c>
      <c r="AE447" s="66">
        <v>41.6</v>
      </c>
      <c r="AF447" s="102">
        <f>IF($AE447&gt;$G$20,IF('Silo Levels'!$L$17="Pumping",((PI()*((($C$19+$G$20)-$AE447)*($O$20/($O$19/2)))^2*((($O$20+$G$20)-$AE447))/3)*$AF$29)+(((PI()*((($C$19+$G$20)-$AE447)*($O$20/($O$19/2)))^2*(((($C$19+$G$20)-$AE447)*($O$20/($O$19/2)))*$AZ$10))/3)*$AF$29),(((PI()*((($C$19+$G$20)-$AE447)*($O$20/($O$19/2)))^2*((($O$20+$G$20)-$AE447)/3))*$AF$29)-((PI()*((($C$19+$G$20)-$AE447)*($O$20/($O$19/2)))^2*(((($C$19+$G$20)-$AE447)*($O$20/($O$19/2)))*$AZ$10)/3)*$AF$29))),IF('Silo Levels'!$L$17="Pumping",(($D$18*$AF$29)+((PI()*(($C$21/2)^2)*($G$20-$AE447))*$AF$29))+((($D$18+$H$18)/3)*$BG$10)+(((PI()*($C$21/2)^2*(($C$21/2)*$AZ$10))/3)*$AF$29),(($D$18*$AF$29)+((PI()*(($C$21/2)^2)*($G$20-$AE447))*$AF$29))+((($D$18+$H$18)/3)*$BG$10)-(((PI()*($C$21/2)^2*(($C$21/2)*$AZ$10))/3)*$AF$29)))</f>
        <v>38796.312757965352</v>
      </c>
      <c r="AG447" s="73">
        <v>41.6</v>
      </c>
      <c r="AH447" s="101">
        <f t="shared" si="64"/>
        <v>42778.460101451325</v>
      </c>
      <c r="AI447" s="66">
        <v>41.6</v>
      </c>
      <c r="AJ447" s="102">
        <f>IF($AI447&gt;$G$20,IF('Silo Levels'!$L$18="Pumping",((PI()*((($C$19+$G$20)-$AI447)*($O$20/($O$19/2)))^2*((($O$20+$G$20)-$AI447))/3)*$AJ$29)+(((PI()*((($C$19+$G$20)-$AI447)*($O$20/($O$19/2)))^2*(((($C$19+$G$20)-$AI447)*($O$20/($O$19/2)))*$AZ$11))/3)*$AJ$29),(((PI()*((($C$19+$G$20)-$AI447)*($O$20/($O$19/2)))^2*((($O$20+$G$20)-$AI447)/3))*$AJ$29)-((PI()*((($C$19+$G$20)-$AI447)*($O$20/($O$19/2)))^2*(((($C$19+$G$20)-$AI447)*($O$20/($O$19/2)))*$AZ$11)/3)*$AJ$29))),IF('Silo Levels'!$L$18="Pumping",(($D$18*$AJ$29)+((PI()*(($C$21/2)^2)*($G$20-$AI447))*$AJ$29))+((($D$18+$H$18)/3)*$BG$11)+(((PI()*($C$21/2)^2*(($C$21/2)*$AZ$11))/3)*$AJ$29),(($D$18*$AJ$29)+((PI()*(($C$21/2)^2)*($G$20-$AI447))*$AJ$29))+((($D$18+$H$18)/3)*$BG$11)-(((PI()*($C$21/2)^2*(($C$21/2)*$AZ$11))/3)*$AJ$29)))</f>
        <v>38973.067079839209</v>
      </c>
    </row>
    <row r="448" spans="2:36" x14ac:dyDescent="0.3">
      <c r="B448" s="73"/>
      <c r="C448" s="73"/>
      <c r="D448" s="73"/>
      <c r="E448" s="73"/>
      <c r="F448" s="73"/>
      <c r="G448" s="73"/>
      <c r="H448" s="73"/>
      <c r="I448" s="73">
        <v>41.7</v>
      </c>
      <c r="J448" s="101">
        <f t="shared" si="61"/>
        <v>59418.454075952803</v>
      </c>
      <c r="K448" s="66">
        <v>41.7</v>
      </c>
      <c r="L448" s="102">
        <f>IF($K448&gt;$G$13,IF('Silo Levels'!$L$12="Pumping",((PI()*((($C$12+$G$13)-$K448)*($O$13/($O$12/2)))^2*((($O$13+$G$13)-$K448))/3)*$L$29)+(((PI()*((($C$12+$G$13)-$K448)*($O$13/($O$12/2)))^2*(((($C$12+$G$13)-$K448)*($O$13/($O$12/2)))*$AZ$5))/3)*$L$29),(((PI()*((($C$12+$G$13)-$K448)*($O$13/($O$12/2)))^2*((($O$13+$G$13)-$K448)/3))*$L$29)-((PI()*((($C$12+$G$13)-$K448)*($O$13/($O$12/2)))^2*(((($C$12+$G$13)-$K448)*($O$13/($O$12/2)))*$AZ$5)/3)*$L$29))),IF('Silo Levels'!$L$12="Pumping",(($D$11*$L$29)+((PI()*(($C$14/2)^2)*($G$13-$K448))*$L$29))+((($D$11+$H$11)/3)*$BG$5)+(((PI()*($C$14/2)^2*(($C$14/2)*$AZ$5))/3)*$L$29),(($D$11*$L$29)+((PI()*(($C$14/2)^2)*($G$13-$K448))*$L$29))+((($D$11+$H$11)/3)*$BG$5)-(((PI()*($C$14/2)^2*(($C$14/2)*$AZ$5))/3)*$L$29)))</f>
        <v>45220.44739635336</v>
      </c>
      <c r="M448" s="73">
        <v>41.7</v>
      </c>
      <c r="N448" s="101">
        <f t="shared" si="62"/>
        <v>45513.991560610244</v>
      </c>
      <c r="O448" s="66">
        <v>41.7</v>
      </c>
      <c r="P448" s="102">
        <f>IF($O448&gt;$G$20,IF('Silo Levels'!$L$13="Pumping",((PI()*((($C$19+$G$20)-$O448)*($O$20/($O$19/2)))^2*((($O$20+$G$20)-$O448))/3)*$P$29)+(((PI()*((($C$19+$G$20)-$O448)*($O$20/($O$19/2)))^2*(((($C$19+$G$20)-$O448)*($O$20/($O$19/2)))*$AZ$6))/3)*$P$29),(((PI()*((($C$19+$G$20)-$O448)*($O$20/($O$19/2)))^2*((($O$20+$G$20)-$O448)/3))*$P$29)-((PI()*((($C$19+$G$20)-$O448)*($O$20/($O$19/2)))^2*(((($C$19+$G$20)-$O448)*($O$20/($O$19/2)))*$AZ$6)/3)*$P$29))),IF('Silo Levels'!$L$13="Pumping",(($D$18*$P$29)+((PI()*(($C$21/2)^2)*($G$20-$O448))*$P$29))+((($D$18+$H$18)/3)*$BG$6)+(((PI()*($C$21/2)^2*(($C$21/2)*$AZ$6))/3)*$P$29),(($D$18*$P$29)+((PI()*(($C$21/2)^2)*($G$20-$O448))*$P$29))+((($D$18+$H$18)/3)*$BG$6)-(((PI()*($C$21/2)^2*(($C$21/2)*$AZ$6))/3)*$P$29)))</f>
        <v>41428.790228585473</v>
      </c>
      <c r="Q448" s="73">
        <v>41.7</v>
      </c>
      <c r="R448" s="101">
        <f t="shared" si="65"/>
        <v>44275.76159842706</v>
      </c>
      <c r="S448" s="66">
        <v>41.7</v>
      </c>
      <c r="T448" s="102">
        <f>IF($S448&gt;$G$20,IF('Silo Levels'!$L$14="Pumping",((PI()*((($C$19+$G$20)-$S448)*($O$20/($O$19/2)))^2*((($O$20+$G$20)-$S448))/3)*$T$29)+(((PI()*((($C$19+$G$20)-$S448)*($O$20/($O$19/2)))^2*(((($C$19+$G$20)-$S448)*($O$20/($O$19/2)))*$AZ$7))/3)*$T$29),(((PI()*((($C$19+$G$20)-$S448)*($O$20/($O$19/2)))^2*((($O$20+$G$20)-$S448)/3))*$T$29)-((PI()*((($C$19+$G$20)-$S448)*($O$20/($O$19/2)))^2*(((($C$19+$G$20)-$S448)*($O$20/($O$19/2)))*$AZ$7)/3)*$T$29))),IF('Silo Levels'!$L$14="Pumping",(($D$18*$T$29)+((PI()*(($C$21/2)^2)*($G$20-$S448))*$T$29))+((($D$18+$H$18)/3)*$BG$7)+(((PI()*($C$21/2)^2*(($C$21/2)*$AZ$7))/3)*$T$29),(($D$18*$T$29)+((PI()*(($C$21/2)^2)*($G$20-$S448))*$T$29))+((($D$18+$H$18)/3)*$BG$7)-(((PI()*($C$21/2)^2*(($C$21/2)*$AZ$7))/3)*$T$29)))</f>
        <v>40301.700127298202</v>
      </c>
      <c r="U448" s="73">
        <v>41.7</v>
      </c>
      <c r="V448" s="101">
        <f t="shared" si="66"/>
        <v>43132.300495383795</v>
      </c>
      <c r="W448" s="66">
        <v>41.7</v>
      </c>
      <c r="X448" s="102">
        <f>IF($W448&gt;$G$20,IF('Silo Levels'!$L$15="Pumping",((PI()*((($C$19+$G$20)-$W448)*($O$20/($O$19/2)))^2*((($O$20+$G$20)-$W448))/3)*$X$29)+(((PI()*((($C$19+$G$20)-$W448)*($O$20/($O$19/2)))^2*(((($C$19+$G$20)-$W448)*($O$20/($O$19/2)))*$AZ$8))/3)*$X$29),(((PI()*((($C$19+$G$20)-$W448)*($O$20/($O$19/2)))^2*((($O$20+$G$20)-$W448)/3))*$X$29)-((PI()*((($C$19+$G$20)-$W448)*($O$20/($O$19/2)))^2*(((($C$19+$G$20)-$W448)*($O$20/($O$19/2)))*$AZ$8)/3)*$X$29))),IF('Silo Levels'!$L$15="Pumping",(($D$18*$X$29)+((PI()*(($C$21/2)^2)*($G$20-$W448))*$X$29))+((($D$18+$H$18)/3)*$BG$8)+(((PI()*($C$21/2)^2*(($C$21/2)*$AZ$8))/3)*$X$29),(($D$18*$X$29)+((PI()*(($C$21/2)^2)*($G$20-$W448))*$X$29))+((($D$18+$H$18)/3)*$BG$8)-(((PI()*($C$21/2)^2*(($C$21/2)*$AZ$8))/3)*$X$29)))</f>
        <v>39260.872712514298</v>
      </c>
      <c r="Y448" s="73">
        <v>41.7</v>
      </c>
      <c r="Z448" s="101">
        <f t="shared" si="63"/>
        <v>42450.214101311074</v>
      </c>
      <c r="AA448" s="66">
        <v>41.7</v>
      </c>
      <c r="AB448" s="102">
        <f>IF($AA448&gt;$G$20,IF('Silo Levels'!$L$16="Pumping",((PI()*((($C$19+$G$20)-$AA448)*($O$20/($O$19/2)))^2*((($O$20+$G$20)-$AA448))/3)*$AB$29)+(((PI()*((($C$19+$G$20)-$AA448)*($O$20/($O$19/2)))^2*(((($C$19+$G$20)-$AA448)*($O$20/($O$19/2)))*$AZ$9))/3)*$AB$29),(((PI()*((($C$19+$G$20)-$AA448)*($O$20/($O$19/2)))^2*((($O$20+$G$20)-$AA448)/3))*$AB$29)-((PI()*((($C$19+$G$20)-$AA448)*($O$20/($O$19/2)))^2*(((($C$19+$G$20)-$AA448)*($O$20/($O$19/2)))*$AZ$9)/3)*$AB$29))),IF('Silo Levels'!$L$16="Pumping",(($D$18*$AB$29)+((PI()*(($C$21/2)^2)*($G$20-$AA448))*$AB$29))+((($D$18+$H$18)/3)*$BG$9)+(((PI()*($C$21/2)^2*(($C$21/2)*$AZ$9))/3)*$AB$29),(($D$18*$AB$29)+((PI()*(($C$21/2)^2)*($G$20-$AA448))*$AB$29))+((($D$18+$H$18)/3)*$BG$9)-(((PI()*($C$21/2)^2*(($C$21/2)*$AZ$9))/3)*$AB$29)))</f>
        <v>38640.008376759863</v>
      </c>
      <c r="AC448" s="73">
        <v>41.7</v>
      </c>
      <c r="AD448" s="101">
        <f t="shared" si="67"/>
        <v>42204.313851016494</v>
      </c>
      <c r="AE448" s="66">
        <v>41.7</v>
      </c>
      <c r="AF448" s="102">
        <f>IF($AE448&gt;$G$20,IF('Silo Levels'!$L$17="Pumping",((PI()*((($C$19+$G$20)-$AE448)*($O$20/($O$19/2)))^2*((($O$20+$G$20)-$AE448))/3)*$AF$29)+(((PI()*((($C$19+$G$20)-$AE448)*($O$20/($O$19/2)))^2*(((($C$19+$G$20)-$AE448)*($O$20/($O$19/2)))*$AZ$10))/3)*$AF$29),(((PI()*((($C$19+$G$20)-$AE448)*($O$20/($O$19/2)))^2*((($O$20+$G$20)-$AE448)/3))*$AF$29)-((PI()*((($C$19+$G$20)-$AE448)*($O$20/($O$19/2)))^2*(((($C$19+$G$20)-$AE448)*($O$20/($O$19/2)))*$AZ$10)/3)*$AF$29))),IF('Silo Levels'!$L$17="Pumping",(($D$18*$AF$29)+((PI()*(($C$21/2)^2)*($G$20-$AE448))*$AF$29))+((($D$18+$H$18)/3)*$BG$10)+(((PI()*($C$21/2)^2*(($C$21/2)*$AZ$10))/3)*$AF$29),(($D$18*$AF$29)+((PI()*(($C$21/2)^2)*($G$20-$AE448))*$AF$29))+((($D$18+$H$18)/3)*$BG$10)-(((PI()*($C$21/2)^2*(($C$21/2)*$AZ$10))/3)*$AF$29)))</f>
        <v>38416.179405990631</v>
      </c>
      <c r="AG448" s="73">
        <v>41.7</v>
      </c>
      <c r="AH448" s="101">
        <f t="shared" si="64"/>
        <v>42396.594878376658</v>
      </c>
      <c r="AI448" s="66">
        <v>41.7</v>
      </c>
      <c r="AJ448" s="102">
        <f>IF($AI448&gt;$G$20,IF('Silo Levels'!$L$18="Pumping",((PI()*((($C$19+$G$20)-$AI448)*($O$20/($O$19/2)))^2*((($O$20+$G$20)-$AI448))/3)*$AJ$29)+(((PI()*((($C$19+$G$20)-$AI448)*($O$20/($O$19/2)))^2*(((($C$19+$G$20)-$AI448)*($O$20/($O$19/2)))*$AZ$11))/3)*$AJ$29),(((PI()*((($C$19+$G$20)-$AI448)*($O$20/($O$19/2)))^2*((($O$20+$G$20)-$AI448)/3))*$AJ$29)-((PI()*((($C$19+$G$20)-$AI448)*($O$20/($O$19/2)))^2*(((($C$19+$G$20)-$AI448)*($O$20/($O$19/2)))*$AZ$11)/3)*$AJ$29))),IF('Silo Levels'!$L$18="Pumping",(($D$18*$AJ$29)+((PI()*(($C$21/2)^2)*($G$20-$AI448))*$AJ$29))+((($D$18+$H$18)/3)*$BG$11)+(((PI()*($C$21/2)^2*(($C$21/2)*$AZ$11))/3)*$AJ$29),(($D$18*$AJ$29)+((PI()*(($C$21/2)^2)*($G$20-$AI448))*$AJ$29))+((($D$18+$H$18)/3)*$BG$11)-(((PI()*($C$21/2)^2*(($C$21/2)*$AZ$11))/3)*$AJ$29)))</f>
        <v>38591.201856764543</v>
      </c>
    </row>
    <row r="449" spans="2:36" x14ac:dyDescent="0.3">
      <c r="B449" s="73"/>
      <c r="C449" s="73"/>
      <c r="D449" s="73"/>
      <c r="E449" s="73"/>
      <c r="F449" s="73"/>
      <c r="G449" s="73"/>
      <c r="H449" s="73"/>
      <c r="I449" s="73">
        <v>41.8</v>
      </c>
      <c r="J449" s="101">
        <f t="shared" si="61"/>
        <v>58499.489242321819</v>
      </c>
      <c r="K449" s="66">
        <v>41.8</v>
      </c>
      <c r="L449" s="102">
        <f>IF($K449&gt;$G$13,IF('Silo Levels'!$L$12="Pumping",((PI()*((($C$12+$G$13)-$K449)*($O$13/($O$12/2)))^2*((($O$13+$G$13)-$K449))/3)*$L$29)+(((PI()*((($C$12+$G$13)-$K449)*($O$13/($O$12/2)))^2*(((($C$12+$G$13)-$K449)*($O$13/($O$12/2)))*$AZ$5))/3)*$L$29),(((PI()*((($C$12+$G$13)-$K449)*($O$13/($O$12/2)))^2*((($O$13+$G$13)-$K449)/3))*$L$29)-((PI()*((($C$12+$G$13)-$K449)*($O$13/($O$12/2)))^2*(((($C$12+$G$13)-$K449)*($O$13/($O$12/2)))*$AZ$5)/3)*$L$29))),IF('Silo Levels'!$L$12="Pumping",(($D$11*$L$29)+((PI()*(($C$14/2)^2)*($G$13-$K449))*$L$29))+((($D$11+$H$11)/3)*$BG$5)+(((PI()*($C$14/2)^2*(($C$14/2)*$AZ$5))/3)*$L$29),(($D$11*$L$29)+((PI()*(($C$14/2)^2)*($G$13-$K449))*$L$29))+((($D$11+$H$11)/3)*$BG$5)-(((PI()*($C$14/2)^2*(($C$14/2)*$AZ$5))/3)*$L$29)))</f>
        <v>44301.482562722376</v>
      </c>
      <c r="M449" s="73">
        <v>41.8</v>
      </c>
      <c r="N449" s="101">
        <f t="shared" si="62"/>
        <v>45104.048012309519</v>
      </c>
      <c r="O449" s="66">
        <v>41.8</v>
      </c>
      <c r="P449" s="102">
        <f>IF($O449&gt;$G$20,IF('Silo Levels'!$L$13="Pumping",((PI()*((($C$19+$G$20)-$O449)*($O$20/($O$19/2)))^2*((($O$20+$G$20)-$O449))/3)*$P$29)+(((PI()*((($C$19+$G$20)-$O449)*($O$20/($O$19/2)))^2*(((($C$19+$G$20)-$O449)*($O$20/($O$19/2)))*$AZ$6))/3)*$P$29),(((PI()*((($C$19+$G$20)-$O449)*($O$20/($O$19/2)))^2*((($O$20+$G$20)-$O449)/3))*$P$29)-((PI()*((($C$19+$G$20)-$O449)*($O$20/($O$19/2)))^2*(((($C$19+$G$20)-$O449)*($O$20/($O$19/2)))*$AZ$6)/3)*$P$29))),IF('Silo Levels'!$L$13="Pumping",(($D$18*$P$29)+((PI()*(($C$21/2)^2)*($G$20-$O449))*$P$29))+((($D$18+$H$18)/3)*$BG$6)+(((PI()*($C$21/2)^2*(($C$21/2)*$AZ$6))/3)*$P$29),(($D$18*$P$29)+((PI()*(($C$21/2)^2)*($G$20-$O449))*$P$29))+((($D$18+$H$18)/3)*$BG$6)-(((PI()*($C$21/2)^2*(($C$21/2)*$AZ$6))/3)*$P$29)))</f>
        <v>41018.846680284747</v>
      </c>
      <c r="Q449" s="73">
        <v>41.8</v>
      </c>
      <c r="R449" s="101">
        <f t="shared" si="65"/>
        <v>43876.97076090613</v>
      </c>
      <c r="S449" s="66">
        <v>41.8</v>
      </c>
      <c r="T449" s="102">
        <f>IF($S449&gt;$G$20,IF('Silo Levels'!$L$14="Pumping",((PI()*((($C$19+$G$20)-$S449)*($O$20/($O$19/2)))^2*((($O$20+$G$20)-$S449))/3)*$T$29)+(((PI()*((($C$19+$G$20)-$S449)*($O$20/($O$19/2)))^2*(((($C$19+$G$20)-$S449)*($O$20/($O$19/2)))*$AZ$7))/3)*$T$29),(((PI()*((($C$19+$G$20)-$S449)*($O$20/($O$19/2)))^2*((($O$20+$G$20)-$S449)/3))*$T$29)-((PI()*((($C$19+$G$20)-$S449)*($O$20/($O$19/2)))^2*(((($C$19+$G$20)-$S449)*($O$20/($O$19/2)))*$AZ$7)/3)*$T$29))),IF('Silo Levels'!$L$14="Pumping",(($D$18*$T$29)+((PI()*(($C$21/2)^2)*($G$20-$S449))*$T$29))+((($D$18+$H$18)/3)*$BG$7)+(((PI()*($C$21/2)^2*(($C$21/2)*$AZ$7))/3)*$T$29),(($D$18*$T$29)+((PI()*(($C$21/2)^2)*($G$20-$S449))*$T$29))+((($D$18+$H$18)/3)*$BG$7)-(((PI()*($C$21/2)^2*(($C$21/2)*$AZ$7))/3)*$T$29)))</f>
        <v>39902.909289777272</v>
      </c>
      <c r="U449" s="73">
        <v>41.8</v>
      </c>
      <c r="V449" s="101">
        <f t="shared" si="66"/>
        <v>42743.80878755579</v>
      </c>
      <c r="W449" s="66">
        <v>41.8</v>
      </c>
      <c r="X449" s="102">
        <f>IF($W449&gt;$G$20,IF('Silo Levels'!$L$15="Pumping",((PI()*((($C$19+$G$20)-$W449)*($O$20/($O$19/2)))^2*((($O$20+$G$20)-$W449))/3)*$X$29)+(((PI()*((($C$19+$G$20)-$W449)*($O$20/($O$19/2)))^2*(((($C$19+$G$20)-$W449)*($O$20/($O$19/2)))*$AZ$8))/3)*$X$29),(((PI()*((($C$19+$G$20)-$W449)*($O$20/($O$19/2)))^2*((($O$20+$G$20)-$W449)/3))*$X$29)-((PI()*((($C$19+$G$20)-$W449)*($O$20/($O$19/2)))^2*(((($C$19+$G$20)-$W449)*($O$20/($O$19/2)))*$AZ$8)/3)*$X$29))),IF('Silo Levels'!$L$15="Pumping",(($D$18*$X$29)+((PI()*(($C$21/2)^2)*($G$20-$W449))*$X$29))+((($D$18+$H$18)/3)*$BG$8)+(((PI()*($C$21/2)^2*(($C$21/2)*$AZ$8))/3)*$X$29),(($D$18*$X$29)+((PI()*(($C$21/2)^2)*($G$20-$W449))*$X$29))+((($D$18+$H$18)/3)*$BG$8)-(((PI()*($C$21/2)^2*(($C$21/2)*$AZ$8))/3)*$X$29)))</f>
        <v>38872.381004686293</v>
      </c>
      <c r="Y449" s="73">
        <v>41.8</v>
      </c>
      <c r="Z449" s="101">
        <f t="shared" si="63"/>
        <v>42067.865931042543</v>
      </c>
      <c r="AA449" s="66">
        <v>41.8</v>
      </c>
      <c r="AB449" s="102">
        <f>IF($AA449&gt;$G$20,IF('Silo Levels'!$L$16="Pumping",((PI()*((($C$19+$G$20)-$AA449)*($O$20/($O$19/2)))^2*((($O$20+$G$20)-$AA449))/3)*$AB$29)+(((PI()*((($C$19+$G$20)-$AA449)*($O$20/($O$19/2)))^2*(((($C$19+$G$20)-$AA449)*($O$20/($O$19/2)))*$AZ$9))/3)*$AB$29),(((PI()*((($C$19+$G$20)-$AA449)*($O$20/($O$19/2)))^2*((($O$20+$G$20)-$AA449)/3))*$AB$29)-((PI()*((($C$19+$G$20)-$AA449)*($O$20/($O$19/2)))^2*(((($C$19+$G$20)-$AA449)*($O$20/($O$19/2)))*$AZ$9)/3)*$AB$29))),IF('Silo Levels'!$L$16="Pumping",(($D$18*$AB$29)+((PI()*(($C$21/2)^2)*($G$20-$AA449))*$AB$29))+((($D$18+$H$18)/3)*$BG$9)+(((PI()*($C$21/2)^2*(($C$21/2)*$AZ$9))/3)*$AB$29),(($D$18*$AB$29)+((PI()*(($C$21/2)^2)*($G$20-$AA449))*$AB$29))+((($D$18+$H$18)/3)*$BG$9)-(((PI()*($C$21/2)^2*(($C$21/2)*$AZ$9))/3)*$AB$29)))</f>
        <v>38257.660206491331</v>
      </c>
      <c r="AC449" s="73">
        <v>41.8</v>
      </c>
      <c r="AD449" s="101">
        <f t="shared" si="67"/>
        <v>41824.180499041788</v>
      </c>
      <c r="AE449" s="66">
        <v>41.8</v>
      </c>
      <c r="AF449" s="102">
        <f>IF($AE449&gt;$G$20,IF('Silo Levels'!$L$17="Pumping",((PI()*((($C$19+$G$20)-$AE449)*($O$20/($O$19/2)))^2*((($O$20+$G$20)-$AE449))/3)*$AF$29)+(((PI()*((($C$19+$G$20)-$AE449)*($O$20/($O$19/2)))^2*(((($C$19+$G$20)-$AE449)*($O$20/($O$19/2)))*$AZ$10))/3)*$AF$29),(((PI()*((($C$19+$G$20)-$AE449)*($O$20/($O$19/2)))^2*((($O$20+$G$20)-$AE449)/3))*$AF$29)-((PI()*((($C$19+$G$20)-$AE449)*($O$20/($O$19/2)))^2*(((($C$19+$G$20)-$AE449)*($O$20/($O$19/2)))*$AZ$10)/3)*$AF$29))),IF('Silo Levels'!$L$17="Pumping",(($D$18*$AF$29)+((PI()*(($C$21/2)^2)*($G$20-$AE449))*$AF$29))+((($D$18+$H$18)/3)*$BG$10)+(((PI()*($C$21/2)^2*(($C$21/2)*$AZ$10))/3)*$AF$29),(($D$18*$AF$29)+((PI()*(($C$21/2)^2)*($G$20-$AE449))*$AF$29))+((($D$18+$H$18)/3)*$BG$10)-(((PI()*($C$21/2)^2*(($C$21/2)*$AZ$10))/3)*$AF$29)))</f>
        <v>38036.046054015926</v>
      </c>
      <c r="AG449" s="73">
        <v>41.8</v>
      </c>
      <c r="AH449" s="101">
        <f t="shared" si="64"/>
        <v>42014.729655302013</v>
      </c>
      <c r="AI449" s="66">
        <v>41.8</v>
      </c>
      <c r="AJ449" s="102">
        <f>IF($AI449&gt;$G$20,IF('Silo Levels'!$L$18="Pumping",((PI()*((($C$19+$G$20)-$AI449)*($O$20/($O$19/2)))^2*((($O$20+$G$20)-$AI449))/3)*$AJ$29)+(((PI()*((($C$19+$G$20)-$AI449)*($O$20/($O$19/2)))^2*(((($C$19+$G$20)-$AI449)*($O$20/($O$19/2)))*$AZ$11))/3)*$AJ$29),(((PI()*((($C$19+$G$20)-$AI449)*($O$20/($O$19/2)))^2*((($O$20+$G$20)-$AI449)/3))*$AJ$29)-((PI()*((($C$19+$G$20)-$AI449)*($O$20/($O$19/2)))^2*(((($C$19+$G$20)-$AI449)*($O$20/($O$19/2)))*$AZ$11)/3)*$AJ$29))),IF('Silo Levels'!$L$18="Pumping",(($D$18*$AJ$29)+((PI()*(($C$21/2)^2)*($G$20-$AI449))*$AJ$29))+((($D$18+$H$18)/3)*$BG$11)+(((PI()*($C$21/2)^2*(($C$21/2)*$AZ$11))/3)*$AJ$29),(($D$18*$AJ$29)+((PI()*(($C$21/2)^2)*($G$20-$AI449))*$AJ$29))+((($D$18+$H$18)/3)*$BG$11)-(((PI()*($C$21/2)^2*(($C$21/2)*$AZ$11))/3)*$AJ$29)))</f>
        <v>38209.336633689898</v>
      </c>
    </row>
    <row r="450" spans="2:36" x14ac:dyDescent="0.3">
      <c r="B450" s="73"/>
      <c r="C450" s="73"/>
      <c r="D450" s="73"/>
      <c r="E450" s="73"/>
      <c r="F450" s="73"/>
      <c r="G450" s="73"/>
      <c r="H450" s="73"/>
      <c r="I450" s="73">
        <v>41.9</v>
      </c>
      <c r="J450" s="101">
        <f t="shared" si="61"/>
        <v>57580.524408690777</v>
      </c>
      <c r="K450" s="66">
        <v>41.9</v>
      </c>
      <c r="L450" s="102">
        <f>IF($K450&gt;$G$13,IF('Silo Levels'!$L$12="Pumping",((PI()*((($C$12+$G$13)-$K450)*($O$13/($O$12/2)))^2*((($O$13+$G$13)-$K450))/3)*$L$29)+(((PI()*((($C$12+$G$13)-$K450)*($O$13/($O$12/2)))^2*(((($C$12+$G$13)-$K450)*($O$13/($O$12/2)))*$AZ$5))/3)*$L$29),(((PI()*((($C$12+$G$13)-$K450)*($O$13/($O$12/2)))^2*((($O$13+$G$13)-$K450)/3))*$L$29)-((PI()*((($C$12+$G$13)-$K450)*($O$13/($O$12/2)))^2*(((($C$12+$G$13)-$K450)*($O$13/($O$12/2)))*$AZ$5)/3)*$L$29))),IF('Silo Levels'!$L$12="Pumping",(($D$11*$L$29)+((PI()*(($C$14/2)^2)*($G$13-$K450))*$L$29))+((($D$11+$H$11)/3)*$BG$5)+(((PI()*($C$14/2)^2*(($C$14/2)*$AZ$5))/3)*$L$29),(($D$11*$L$29)+((PI()*(($C$14/2)^2)*($G$13-$K450))*$L$29))+((($D$11+$H$11)/3)*$BG$5)-(((PI()*($C$14/2)^2*(($C$14/2)*$AZ$5))/3)*$L$29)))</f>
        <v>43382.517729091334</v>
      </c>
      <c r="M450" s="73">
        <v>41.9</v>
      </c>
      <c r="N450" s="101">
        <f t="shared" si="62"/>
        <v>44694.104464008771</v>
      </c>
      <c r="O450" s="66">
        <v>41.9</v>
      </c>
      <c r="P450" s="102">
        <f>IF($O450&gt;$G$20,IF('Silo Levels'!$L$13="Pumping",((PI()*((($C$19+$G$20)-$O450)*($O$20/($O$19/2)))^2*((($O$20+$G$20)-$O450))/3)*$P$29)+(((PI()*((($C$19+$G$20)-$O450)*($O$20/($O$19/2)))^2*(((($C$19+$G$20)-$O450)*($O$20/($O$19/2)))*$AZ$6))/3)*$P$29),(((PI()*((($C$19+$G$20)-$O450)*($O$20/($O$19/2)))^2*((($O$20+$G$20)-$O450)/3))*$P$29)-((PI()*((($C$19+$G$20)-$O450)*($O$20/($O$19/2)))^2*(((($C$19+$G$20)-$O450)*($O$20/($O$19/2)))*$AZ$6)/3)*$P$29))),IF('Silo Levels'!$L$13="Pumping",(($D$18*$P$29)+((PI()*(($C$21/2)^2)*($G$20-$O450))*$P$29))+((($D$18+$H$18)/3)*$BG$6)+(((PI()*($C$21/2)^2*(($C$21/2)*$AZ$6))/3)*$P$29),(($D$18*$P$29)+((PI()*(($C$21/2)^2)*($G$20-$O450))*$P$29))+((($D$18+$H$18)/3)*$BG$6)-(((PI()*($C$21/2)^2*(($C$21/2)*$AZ$6))/3)*$P$29)))</f>
        <v>40608.903131984</v>
      </c>
      <c r="Q450" s="73">
        <v>41.9</v>
      </c>
      <c r="R450" s="101">
        <f t="shared" si="65"/>
        <v>43478.179923385185</v>
      </c>
      <c r="S450" s="66">
        <v>41.9</v>
      </c>
      <c r="T450" s="102">
        <f>IF($S450&gt;$G$20,IF('Silo Levels'!$L$14="Pumping",((PI()*((($C$19+$G$20)-$S450)*($O$20/($O$19/2)))^2*((($O$20+$G$20)-$S450))/3)*$T$29)+(((PI()*((($C$19+$G$20)-$S450)*($O$20/($O$19/2)))^2*(((($C$19+$G$20)-$S450)*($O$20/($O$19/2)))*$AZ$7))/3)*$T$29),(((PI()*((($C$19+$G$20)-$S450)*($O$20/($O$19/2)))^2*((($O$20+$G$20)-$S450)/3))*$T$29)-((PI()*((($C$19+$G$20)-$S450)*($O$20/($O$19/2)))^2*(((($C$19+$G$20)-$S450)*($O$20/($O$19/2)))*$AZ$7)/3)*$T$29))),IF('Silo Levels'!$L$14="Pumping",(($D$18*$T$29)+((PI()*(($C$21/2)^2)*($G$20-$S450))*$T$29))+((($D$18+$H$18)/3)*$BG$7)+(((PI()*($C$21/2)^2*(($C$21/2)*$AZ$7))/3)*$T$29),(($D$18*$T$29)+((PI()*(($C$21/2)^2)*($G$20-$S450))*$T$29))+((($D$18+$H$18)/3)*$BG$7)-(((PI()*($C$21/2)^2*(($C$21/2)*$AZ$7))/3)*$T$29)))</f>
        <v>39504.118452256327</v>
      </c>
      <c r="U450" s="73">
        <v>41.9</v>
      </c>
      <c r="V450" s="101">
        <f t="shared" si="66"/>
        <v>42355.317079727763</v>
      </c>
      <c r="W450" s="66">
        <v>41.9</v>
      </c>
      <c r="X450" s="102">
        <f>IF($W450&gt;$G$20,IF('Silo Levels'!$L$15="Pumping",((PI()*((($C$19+$G$20)-$W450)*($O$20/($O$19/2)))^2*((($O$20+$G$20)-$W450))/3)*$X$29)+(((PI()*((($C$19+$G$20)-$W450)*($O$20/($O$19/2)))^2*(((($C$19+$G$20)-$W450)*($O$20/($O$19/2)))*$AZ$8))/3)*$X$29),(((PI()*((($C$19+$G$20)-$W450)*($O$20/($O$19/2)))^2*((($O$20+$G$20)-$W450)/3))*$X$29)-((PI()*((($C$19+$G$20)-$W450)*($O$20/($O$19/2)))^2*(((($C$19+$G$20)-$W450)*($O$20/($O$19/2)))*$AZ$8)/3)*$X$29))),IF('Silo Levels'!$L$15="Pumping",(($D$18*$X$29)+((PI()*(($C$21/2)^2)*($G$20-$W450))*$X$29))+((($D$18+$H$18)/3)*$BG$8)+(((PI()*($C$21/2)^2*(($C$21/2)*$AZ$8))/3)*$X$29),(($D$18*$X$29)+((PI()*(($C$21/2)^2)*($G$20-$W450))*$X$29))+((($D$18+$H$18)/3)*$BG$8)-(((PI()*($C$21/2)^2*(($C$21/2)*$AZ$8))/3)*$X$29)))</f>
        <v>38483.889296858266</v>
      </c>
      <c r="Y450" s="73">
        <v>41.9</v>
      </c>
      <c r="Z450" s="101">
        <f t="shared" si="63"/>
        <v>41685.517760773982</v>
      </c>
      <c r="AA450" s="66">
        <v>41.9</v>
      </c>
      <c r="AB450" s="102">
        <f>IF($AA450&gt;$G$20,IF('Silo Levels'!$L$16="Pumping",((PI()*((($C$19+$G$20)-$AA450)*($O$20/($O$19/2)))^2*((($O$20+$G$20)-$AA450))/3)*$AB$29)+(((PI()*((($C$19+$G$20)-$AA450)*($O$20/($O$19/2)))^2*(((($C$19+$G$20)-$AA450)*($O$20/($O$19/2)))*$AZ$9))/3)*$AB$29),(((PI()*((($C$19+$G$20)-$AA450)*($O$20/($O$19/2)))^2*((($O$20+$G$20)-$AA450)/3))*$AB$29)-((PI()*((($C$19+$G$20)-$AA450)*($O$20/($O$19/2)))^2*(((($C$19+$G$20)-$AA450)*($O$20/($O$19/2)))*$AZ$9)/3)*$AB$29))),IF('Silo Levels'!$L$16="Pumping",(($D$18*$AB$29)+((PI()*(($C$21/2)^2)*($G$20-$AA450))*$AB$29))+((($D$18+$H$18)/3)*$BG$9)+(((PI()*($C$21/2)^2*(($C$21/2)*$AZ$9))/3)*$AB$29),(($D$18*$AB$29)+((PI()*(($C$21/2)^2)*($G$20-$AA450))*$AB$29))+((($D$18+$H$18)/3)*$BG$9)-(((PI()*($C$21/2)^2*(($C$21/2)*$AZ$9))/3)*$AB$29)))</f>
        <v>37875.312036222771</v>
      </c>
      <c r="AC450" s="73">
        <v>41.9</v>
      </c>
      <c r="AD450" s="101">
        <f t="shared" si="67"/>
        <v>41444.047147067067</v>
      </c>
      <c r="AE450" s="66">
        <v>41.9</v>
      </c>
      <c r="AF450" s="102">
        <f>IF($AE450&gt;$G$20,IF('Silo Levels'!$L$17="Pumping",((PI()*((($C$19+$G$20)-$AE450)*($O$20/($O$19/2)))^2*((($O$20+$G$20)-$AE450))/3)*$AF$29)+(((PI()*((($C$19+$G$20)-$AE450)*($O$20/($O$19/2)))^2*(((($C$19+$G$20)-$AE450)*($O$20/($O$19/2)))*$AZ$10))/3)*$AF$29),(((PI()*((($C$19+$G$20)-$AE450)*($O$20/($O$19/2)))^2*((($O$20+$G$20)-$AE450)/3))*$AF$29)-((PI()*((($C$19+$G$20)-$AE450)*($O$20/($O$19/2)))^2*(((($C$19+$G$20)-$AE450)*($O$20/($O$19/2)))*$AZ$10)/3)*$AF$29))),IF('Silo Levels'!$L$17="Pumping",(($D$18*$AF$29)+((PI()*(($C$21/2)^2)*($G$20-$AE450))*$AF$29))+((($D$18+$H$18)/3)*$BG$10)+(((PI()*($C$21/2)^2*(($C$21/2)*$AZ$10))/3)*$AF$29),(($D$18*$AF$29)+((PI()*(($C$21/2)^2)*($G$20-$AE450))*$AF$29))+((($D$18+$H$18)/3)*$BG$10)-(((PI()*($C$21/2)^2*(($C$21/2)*$AZ$10))/3)*$AF$29)))</f>
        <v>37655.912702041205</v>
      </c>
      <c r="AG450" s="73">
        <v>41.9</v>
      </c>
      <c r="AH450" s="101">
        <f t="shared" si="64"/>
        <v>41632.864432227347</v>
      </c>
      <c r="AI450" s="66">
        <v>41.9</v>
      </c>
      <c r="AJ450" s="102">
        <f>IF($AI450&gt;$G$20,IF('Silo Levels'!$L$18="Pumping",((PI()*((($C$19+$G$20)-$AI450)*($O$20/($O$19/2)))^2*((($O$20+$G$20)-$AI450))/3)*$AJ$29)+(((PI()*((($C$19+$G$20)-$AI450)*($O$20/($O$19/2)))^2*(((($C$19+$G$20)-$AI450)*($O$20/($O$19/2)))*$AZ$11))/3)*$AJ$29),(((PI()*((($C$19+$G$20)-$AI450)*($O$20/($O$19/2)))^2*((($O$20+$G$20)-$AI450)/3))*$AJ$29)-((PI()*((($C$19+$G$20)-$AI450)*($O$20/($O$19/2)))^2*(((($C$19+$G$20)-$AI450)*($O$20/($O$19/2)))*$AZ$11)/3)*$AJ$29))),IF('Silo Levels'!$L$18="Pumping",(($D$18*$AJ$29)+((PI()*(($C$21/2)^2)*($G$20-$AI450))*$AJ$29))+((($D$18+$H$18)/3)*$BG$11)+(((PI()*($C$21/2)^2*(($C$21/2)*$AZ$11))/3)*$AJ$29),(($D$18*$AJ$29)+((PI()*(($C$21/2)^2)*($G$20-$AI450))*$AJ$29))+((($D$18+$H$18)/3)*$BG$11)-(((PI()*($C$21/2)^2*(($C$21/2)*$AZ$11))/3)*$AJ$29)))</f>
        <v>37827.471410615231</v>
      </c>
    </row>
    <row r="451" spans="2:36" x14ac:dyDescent="0.3">
      <c r="B451" s="73"/>
      <c r="C451" s="73"/>
      <c r="D451" s="73"/>
      <c r="E451" s="73"/>
      <c r="F451" s="73"/>
      <c r="G451" s="73"/>
      <c r="H451" s="73"/>
      <c r="I451" s="73">
        <v>42</v>
      </c>
      <c r="J451" s="101">
        <f t="shared" si="61"/>
        <v>56661.559575059728</v>
      </c>
      <c r="K451" s="66">
        <v>42</v>
      </c>
      <c r="L451" s="102">
        <f>IF($K451&gt;$G$13,IF('Silo Levels'!$L$12="Pumping",((PI()*((($C$12+$G$13)-$K451)*($O$13/($O$12/2)))^2*((($O$13+$G$13)-$K451))/3)*$L$29)+(((PI()*((($C$12+$G$13)-$K451)*($O$13/($O$12/2)))^2*(((($C$12+$G$13)-$K451)*($O$13/($O$12/2)))*$AZ$5))/3)*$L$29),(((PI()*((($C$12+$G$13)-$K451)*($O$13/($O$12/2)))^2*((($O$13+$G$13)-$K451)/3))*$L$29)-((PI()*((($C$12+$G$13)-$K451)*($O$13/($O$12/2)))^2*(((($C$12+$G$13)-$K451)*($O$13/($O$12/2)))*$AZ$5)/3)*$L$29))),IF('Silo Levels'!$L$12="Pumping",(($D$11*$L$29)+((PI()*(($C$14/2)^2)*($G$13-$K451))*$L$29))+((($D$11+$H$11)/3)*$BG$5)+(((PI()*($C$14/2)^2*(($C$14/2)*$AZ$5))/3)*$L$29),(($D$11*$L$29)+((PI()*(($C$14/2)^2)*($G$13-$K451))*$L$29))+((($D$11+$H$11)/3)*$BG$5)-(((PI()*($C$14/2)^2*(($C$14/2)*$AZ$5))/3)*$L$29)))</f>
        <v>42463.552895460285</v>
      </c>
      <c r="M451" s="73">
        <v>42</v>
      </c>
      <c r="N451" s="101">
        <f t="shared" si="62"/>
        <v>44284.160915708024</v>
      </c>
      <c r="O451" s="66">
        <v>42</v>
      </c>
      <c r="P451" s="102">
        <f>IF($O451&gt;$G$20,IF('Silo Levels'!$L$13="Pumping",((PI()*((($C$19+$G$20)-$O451)*($O$20/($O$19/2)))^2*((($O$20+$G$20)-$O451))/3)*$P$29)+(((PI()*((($C$19+$G$20)-$O451)*($O$20/($O$19/2)))^2*(((($C$19+$G$20)-$O451)*($O$20/($O$19/2)))*$AZ$6))/3)*$P$29),(((PI()*((($C$19+$G$20)-$O451)*($O$20/($O$19/2)))^2*((($O$20+$G$20)-$O451)/3))*$P$29)-((PI()*((($C$19+$G$20)-$O451)*($O$20/($O$19/2)))^2*(((($C$19+$G$20)-$O451)*($O$20/($O$19/2)))*$AZ$6)/3)*$P$29))),IF('Silo Levels'!$L$13="Pumping",(($D$18*$P$29)+((PI()*(($C$21/2)^2)*($G$20-$O451))*$P$29))+((($D$18+$H$18)/3)*$BG$6)+(((PI()*($C$21/2)^2*(($C$21/2)*$AZ$6))/3)*$P$29),(($D$18*$P$29)+((PI()*(($C$21/2)^2)*($G$20-$O451))*$P$29))+((($D$18+$H$18)/3)*$BG$6)-(((PI()*($C$21/2)^2*(($C$21/2)*$AZ$6))/3)*$P$29)))</f>
        <v>40198.959583683252</v>
      </c>
      <c r="Q451" s="73">
        <v>42</v>
      </c>
      <c r="R451" s="101">
        <f t="shared" si="65"/>
        <v>43079.389085864233</v>
      </c>
      <c r="S451" s="66">
        <v>42</v>
      </c>
      <c r="T451" s="102">
        <f>IF($S451&gt;$G$20,IF('Silo Levels'!$L$14="Pumping",((PI()*((($C$19+$G$20)-$S451)*($O$20/($O$19/2)))^2*((($O$20+$G$20)-$S451))/3)*$T$29)+(((PI()*((($C$19+$G$20)-$S451)*($O$20/($O$19/2)))^2*(((($C$19+$G$20)-$S451)*($O$20/($O$19/2)))*$AZ$7))/3)*$T$29),(((PI()*((($C$19+$G$20)-$S451)*($O$20/($O$19/2)))^2*((($O$20+$G$20)-$S451)/3))*$T$29)-((PI()*((($C$19+$G$20)-$S451)*($O$20/($O$19/2)))^2*(((($C$19+$G$20)-$S451)*($O$20/($O$19/2)))*$AZ$7)/3)*$T$29))),IF('Silo Levels'!$L$14="Pumping",(($D$18*$T$29)+((PI()*(($C$21/2)^2)*($G$20-$S451))*$T$29))+((($D$18+$H$18)/3)*$BG$7)+(((PI()*($C$21/2)^2*(($C$21/2)*$AZ$7))/3)*$T$29),(($D$18*$T$29)+((PI()*(($C$21/2)^2)*($G$20-$S451))*$T$29))+((($D$18+$H$18)/3)*$BG$7)-(((PI()*($C$21/2)^2*(($C$21/2)*$AZ$7))/3)*$T$29)))</f>
        <v>39105.327614735375</v>
      </c>
      <c r="U451" s="73">
        <v>42</v>
      </c>
      <c r="V451" s="101">
        <f t="shared" si="66"/>
        <v>41966.825371899744</v>
      </c>
      <c r="W451" s="66">
        <v>42</v>
      </c>
      <c r="X451" s="102">
        <f>IF($W451&gt;$G$20,IF('Silo Levels'!$L$15="Pumping",((PI()*((($C$19+$G$20)-$W451)*($O$20/($O$19/2)))^2*((($O$20+$G$20)-$W451))/3)*$X$29)+(((PI()*((($C$19+$G$20)-$W451)*($O$20/($O$19/2)))^2*(((($C$19+$G$20)-$W451)*($O$20/($O$19/2)))*$AZ$8))/3)*$X$29),(((PI()*((($C$19+$G$20)-$W451)*($O$20/($O$19/2)))^2*((($O$20+$G$20)-$W451)/3))*$X$29)-((PI()*((($C$19+$G$20)-$W451)*($O$20/($O$19/2)))^2*(((($C$19+$G$20)-$W451)*($O$20/($O$19/2)))*$AZ$8)/3)*$X$29))),IF('Silo Levels'!$L$15="Pumping",(($D$18*$X$29)+((PI()*(($C$21/2)^2)*($G$20-$W451))*$X$29))+((($D$18+$H$18)/3)*$BG$8)+(((PI()*($C$21/2)^2*(($C$21/2)*$AZ$8))/3)*$X$29),(($D$18*$X$29)+((PI()*(($C$21/2)^2)*($G$20-$W451))*$X$29))+((($D$18+$H$18)/3)*$BG$8)-(((PI()*($C$21/2)^2*(($C$21/2)*$AZ$8))/3)*$X$29)))</f>
        <v>38095.397589030246</v>
      </c>
      <c r="Y451" s="73">
        <v>42</v>
      </c>
      <c r="Z451" s="101">
        <f t="shared" si="63"/>
        <v>41303.169590505422</v>
      </c>
      <c r="AA451" s="66">
        <v>42</v>
      </c>
      <c r="AB451" s="102">
        <f>IF($AA451&gt;$G$20,IF('Silo Levels'!$L$16="Pumping",((PI()*((($C$19+$G$20)-$AA451)*($O$20/($O$19/2)))^2*((($O$20+$G$20)-$AA451))/3)*$AB$29)+(((PI()*((($C$19+$G$20)-$AA451)*($O$20/($O$19/2)))^2*(((($C$19+$G$20)-$AA451)*($O$20/($O$19/2)))*$AZ$9))/3)*$AB$29),(((PI()*((($C$19+$G$20)-$AA451)*($O$20/($O$19/2)))^2*((($O$20+$G$20)-$AA451)/3))*$AB$29)-((PI()*((($C$19+$G$20)-$AA451)*($O$20/($O$19/2)))^2*(((($C$19+$G$20)-$AA451)*($O$20/($O$19/2)))*$AZ$9)/3)*$AB$29))),IF('Silo Levels'!$L$16="Pumping",(($D$18*$AB$29)+((PI()*(($C$21/2)^2)*($G$20-$AA451))*$AB$29))+((($D$18+$H$18)/3)*$BG$9)+(((PI()*($C$21/2)^2*(($C$21/2)*$AZ$9))/3)*$AB$29),(($D$18*$AB$29)+((PI()*(($C$21/2)^2)*($G$20-$AA451))*$AB$29))+((($D$18+$H$18)/3)*$BG$9)-(((PI()*($C$21/2)^2*(($C$21/2)*$AZ$9))/3)*$AB$29)))</f>
        <v>37492.963865954211</v>
      </c>
      <c r="AC451" s="73">
        <v>42</v>
      </c>
      <c r="AD451" s="101">
        <f t="shared" si="67"/>
        <v>41063.91379509234</v>
      </c>
      <c r="AE451" s="66">
        <v>42</v>
      </c>
      <c r="AF451" s="102">
        <f>IF($AE451&gt;$G$20,IF('Silo Levels'!$L$17="Pumping",((PI()*((($C$19+$G$20)-$AE451)*($O$20/($O$19/2)))^2*((($O$20+$G$20)-$AE451))/3)*$AF$29)+(((PI()*((($C$19+$G$20)-$AE451)*($O$20/($O$19/2)))^2*(((($C$19+$G$20)-$AE451)*($O$20/($O$19/2)))*$AZ$10))/3)*$AF$29),(((PI()*((($C$19+$G$20)-$AE451)*($O$20/($O$19/2)))^2*((($O$20+$G$20)-$AE451)/3))*$AF$29)-((PI()*((($C$19+$G$20)-$AE451)*($O$20/($O$19/2)))^2*(((($C$19+$G$20)-$AE451)*($O$20/($O$19/2)))*$AZ$10)/3)*$AF$29))),IF('Silo Levels'!$L$17="Pumping",(($D$18*$AF$29)+((PI()*(($C$21/2)^2)*($G$20-$AE451))*$AF$29))+((($D$18+$H$18)/3)*$BG$10)+(((PI()*($C$21/2)^2*(($C$21/2)*$AZ$10))/3)*$AF$29),(($D$18*$AF$29)+((PI()*(($C$21/2)^2)*($G$20-$AE451))*$AF$29))+((($D$18+$H$18)/3)*$BG$10)-(((PI()*($C$21/2)^2*(($C$21/2)*$AZ$10))/3)*$AF$29)))</f>
        <v>37275.779350066477</v>
      </c>
      <c r="AG451" s="73">
        <v>42</v>
      </c>
      <c r="AH451" s="101">
        <f t="shared" si="64"/>
        <v>41250.999209152673</v>
      </c>
      <c r="AI451" s="66">
        <v>42</v>
      </c>
      <c r="AJ451" s="102">
        <f>IF($AI451&gt;$G$20,IF('Silo Levels'!$L$18="Pumping",((PI()*((($C$19+$G$20)-$AI451)*($O$20/($O$19/2)))^2*((($O$20+$G$20)-$AI451))/3)*$AJ$29)+(((PI()*((($C$19+$G$20)-$AI451)*($O$20/($O$19/2)))^2*(((($C$19+$G$20)-$AI451)*($O$20/($O$19/2)))*$AZ$11))/3)*$AJ$29),(((PI()*((($C$19+$G$20)-$AI451)*($O$20/($O$19/2)))^2*((($O$20+$G$20)-$AI451)/3))*$AJ$29)-((PI()*((($C$19+$G$20)-$AI451)*($O$20/($O$19/2)))^2*(((($C$19+$G$20)-$AI451)*($O$20/($O$19/2)))*$AZ$11)/3)*$AJ$29))),IF('Silo Levels'!$L$18="Pumping",(($D$18*$AJ$29)+((PI()*(($C$21/2)^2)*($G$20-$AI451))*$AJ$29))+((($D$18+$H$18)/3)*$BG$11)+(((PI()*($C$21/2)^2*(($C$21/2)*$AZ$11))/3)*$AJ$29),(($D$18*$AJ$29)+((PI()*(($C$21/2)^2)*($G$20-$AI451))*$AJ$29))+((($D$18+$H$18)/3)*$BG$11)-(((PI()*($C$21/2)^2*(($C$21/2)*$AZ$11))/3)*$AJ$29)))</f>
        <v>37445.606187540558</v>
      </c>
    </row>
    <row r="452" spans="2:36" x14ac:dyDescent="0.3">
      <c r="B452" s="73"/>
      <c r="C452" s="73"/>
      <c r="D452" s="73"/>
      <c r="E452" s="73"/>
      <c r="F452" s="73"/>
      <c r="G452" s="73"/>
      <c r="H452" s="73"/>
      <c r="I452" s="73">
        <v>42.1</v>
      </c>
      <c r="J452" s="101">
        <f t="shared" si="61"/>
        <v>55742.594741428678</v>
      </c>
      <c r="K452" s="66">
        <v>42.1</v>
      </c>
      <c r="L452" s="102">
        <f>IF($K452&gt;$G$13,IF('Silo Levels'!$L$12="Pumping",((PI()*((($C$12+$G$13)-$K452)*($O$13/($O$12/2)))^2*((($O$13+$G$13)-$K452))/3)*$L$29)+(((PI()*((($C$12+$G$13)-$K452)*($O$13/($O$12/2)))^2*(((($C$12+$G$13)-$K452)*($O$13/($O$12/2)))*$AZ$5))/3)*$L$29),(((PI()*((($C$12+$G$13)-$K452)*($O$13/($O$12/2)))^2*((($O$13+$G$13)-$K452)/3))*$L$29)-((PI()*((($C$12+$G$13)-$K452)*($O$13/($O$12/2)))^2*(((($C$12+$G$13)-$K452)*($O$13/($O$12/2)))*$AZ$5)/3)*$L$29))),IF('Silo Levels'!$L$12="Pumping",(($D$11*$L$29)+((PI()*(($C$14/2)^2)*($G$13-$K452))*$L$29))+((($D$11+$H$11)/3)*$BG$5)+(((PI()*($C$14/2)^2*(($C$14/2)*$AZ$5))/3)*$L$29),(($D$11*$L$29)+((PI()*(($C$14/2)^2)*($G$13-$K452))*$L$29))+((($D$11+$H$11)/3)*$BG$5)-(((PI()*($C$14/2)^2*(($C$14/2)*$AZ$5))/3)*$L$29)))</f>
        <v>41544.588061829236</v>
      </c>
      <c r="M452" s="73">
        <v>42.1</v>
      </c>
      <c r="N452" s="101">
        <f t="shared" si="62"/>
        <v>43874.217367407269</v>
      </c>
      <c r="O452" s="66">
        <v>42.1</v>
      </c>
      <c r="P452" s="102">
        <f>IF($O452&gt;$G$20,IF('Silo Levels'!$L$13="Pumping",((PI()*((($C$19+$G$20)-$O452)*($O$20/($O$19/2)))^2*((($O$20+$G$20)-$O452))/3)*$P$29)+(((PI()*((($C$19+$G$20)-$O452)*($O$20/($O$19/2)))^2*(((($C$19+$G$20)-$O452)*($O$20/($O$19/2)))*$AZ$6))/3)*$P$29),(((PI()*((($C$19+$G$20)-$O452)*($O$20/($O$19/2)))^2*((($O$20+$G$20)-$O452)/3))*$P$29)-((PI()*((($C$19+$G$20)-$O452)*($O$20/($O$19/2)))^2*(((($C$19+$G$20)-$O452)*($O$20/($O$19/2)))*$AZ$6)/3)*$P$29))),IF('Silo Levels'!$L$13="Pumping",(($D$18*$P$29)+((PI()*(($C$21/2)^2)*($G$20-$O452))*$P$29))+((($D$18+$H$18)/3)*$BG$6)+(((PI()*($C$21/2)^2*(($C$21/2)*$AZ$6))/3)*$P$29),(($D$18*$P$29)+((PI()*(($C$21/2)^2)*($G$20-$O452))*$P$29))+((($D$18+$H$18)/3)*$BG$6)-(((PI()*($C$21/2)^2*(($C$21/2)*$AZ$6))/3)*$P$29)))</f>
        <v>39789.016035382498</v>
      </c>
      <c r="Q452" s="73">
        <v>42.1</v>
      </c>
      <c r="R452" s="101">
        <f t="shared" si="65"/>
        <v>42680.598248343282</v>
      </c>
      <c r="S452" s="66">
        <v>42.1</v>
      </c>
      <c r="T452" s="102">
        <f>IF($S452&gt;$G$20,IF('Silo Levels'!$L$14="Pumping",((PI()*((($C$19+$G$20)-$S452)*($O$20/($O$19/2)))^2*((($O$20+$G$20)-$S452))/3)*$T$29)+(((PI()*((($C$19+$G$20)-$S452)*($O$20/($O$19/2)))^2*(((($C$19+$G$20)-$S452)*($O$20/($O$19/2)))*$AZ$7))/3)*$T$29),(((PI()*((($C$19+$G$20)-$S452)*($O$20/($O$19/2)))^2*((($O$20+$G$20)-$S452)/3))*$T$29)-((PI()*((($C$19+$G$20)-$S452)*($O$20/($O$19/2)))^2*(((($C$19+$G$20)-$S452)*($O$20/($O$19/2)))*$AZ$7)/3)*$T$29))),IF('Silo Levels'!$L$14="Pumping",(($D$18*$T$29)+((PI()*(($C$21/2)^2)*($G$20-$S452))*$T$29))+((($D$18+$H$18)/3)*$BG$7)+(((PI()*($C$21/2)^2*(($C$21/2)*$AZ$7))/3)*$T$29),(($D$18*$T$29)+((PI()*(($C$21/2)^2)*($G$20-$S452))*$T$29))+((($D$18+$H$18)/3)*$BG$7)-(((PI()*($C$21/2)^2*(($C$21/2)*$AZ$7))/3)*$T$29)))</f>
        <v>38706.536777214424</v>
      </c>
      <c r="U452" s="73">
        <v>42.1</v>
      </c>
      <c r="V452" s="101">
        <f t="shared" si="66"/>
        <v>41578.333664071717</v>
      </c>
      <c r="W452" s="66">
        <v>42.1</v>
      </c>
      <c r="X452" s="102">
        <f>IF($W452&gt;$G$20,IF('Silo Levels'!$L$15="Pumping",((PI()*((($C$19+$G$20)-$W452)*($O$20/($O$19/2)))^2*((($O$20+$G$20)-$W452))/3)*$X$29)+(((PI()*((($C$19+$G$20)-$W452)*($O$20/($O$19/2)))^2*(((($C$19+$G$20)-$W452)*($O$20/($O$19/2)))*$AZ$8))/3)*$X$29),(((PI()*((($C$19+$G$20)-$W452)*($O$20/($O$19/2)))^2*((($O$20+$G$20)-$W452)/3))*$X$29)-((PI()*((($C$19+$G$20)-$W452)*($O$20/($O$19/2)))^2*(((($C$19+$G$20)-$W452)*($O$20/($O$19/2)))*$AZ$8)/3)*$X$29))),IF('Silo Levels'!$L$15="Pumping",(($D$18*$X$29)+((PI()*(($C$21/2)^2)*($G$20-$W452))*$X$29))+((($D$18+$H$18)/3)*$BG$8)+(((PI()*($C$21/2)^2*(($C$21/2)*$AZ$8))/3)*$X$29),(($D$18*$X$29)+((PI()*(($C$21/2)^2)*($G$20-$W452))*$X$29))+((($D$18+$H$18)/3)*$BG$8)-(((PI()*($C$21/2)^2*(($C$21/2)*$AZ$8))/3)*$X$29)))</f>
        <v>37706.905881202219</v>
      </c>
      <c r="Y452" s="73">
        <v>42.1</v>
      </c>
      <c r="Z452" s="101">
        <f t="shared" si="63"/>
        <v>40920.821420236869</v>
      </c>
      <c r="AA452" s="66">
        <v>42.1</v>
      </c>
      <c r="AB452" s="102">
        <f>IF($AA452&gt;$G$20,IF('Silo Levels'!$L$16="Pumping",((PI()*((($C$19+$G$20)-$AA452)*($O$20/($O$19/2)))^2*((($O$20+$G$20)-$AA452))/3)*$AB$29)+(((PI()*((($C$19+$G$20)-$AA452)*($O$20/($O$19/2)))^2*(((($C$19+$G$20)-$AA452)*($O$20/($O$19/2)))*$AZ$9))/3)*$AB$29),(((PI()*((($C$19+$G$20)-$AA452)*($O$20/($O$19/2)))^2*((($O$20+$G$20)-$AA452)/3))*$AB$29)-((PI()*((($C$19+$G$20)-$AA452)*($O$20/($O$19/2)))^2*(((($C$19+$G$20)-$AA452)*($O$20/($O$19/2)))*$AZ$9)/3)*$AB$29))),IF('Silo Levels'!$L$16="Pumping",(($D$18*$AB$29)+((PI()*(($C$21/2)^2)*($G$20-$AA452))*$AB$29))+((($D$18+$H$18)/3)*$BG$9)+(((PI()*($C$21/2)^2*(($C$21/2)*$AZ$9))/3)*$AB$29),(($D$18*$AB$29)+((PI()*(($C$21/2)^2)*($G$20-$AA452))*$AB$29))+((($D$18+$H$18)/3)*$BG$9)-(((PI()*($C$21/2)^2*(($C$21/2)*$AZ$9))/3)*$AB$29)))</f>
        <v>37110.615695685658</v>
      </c>
      <c r="AC452" s="73">
        <v>42.1</v>
      </c>
      <c r="AD452" s="101">
        <f t="shared" si="67"/>
        <v>40683.780443117612</v>
      </c>
      <c r="AE452" s="66">
        <v>42.1</v>
      </c>
      <c r="AF452" s="102">
        <f>IF($AE452&gt;$G$20,IF('Silo Levels'!$L$17="Pumping",((PI()*((($C$19+$G$20)-$AE452)*($O$20/($O$19/2)))^2*((($O$20+$G$20)-$AE452))/3)*$AF$29)+(((PI()*((($C$19+$G$20)-$AE452)*($O$20/($O$19/2)))^2*(((($C$19+$G$20)-$AE452)*($O$20/($O$19/2)))*$AZ$10))/3)*$AF$29),(((PI()*((($C$19+$G$20)-$AE452)*($O$20/($O$19/2)))^2*((($O$20+$G$20)-$AE452)/3))*$AF$29)-((PI()*((($C$19+$G$20)-$AE452)*($O$20/($O$19/2)))^2*(((($C$19+$G$20)-$AE452)*($O$20/($O$19/2)))*$AZ$10)/3)*$AF$29))),IF('Silo Levels'!$L$17="Pumping",(($D$18*$AF$29)+((PI()*(($C$21/2)^2)*($G$20-$AE452))*$AF$29))+((($D$18+$H$18)/3)*$BG$10)+(((PI()*($C$21/2)^2*(($C$21/2)*$AZ$10))/3)*$AF$29),(($D$18*$AF$29)+((PI()*(($C$21/2)^2)*($G$20-$AE452))*$AF$29))+((($D$18+$H$18)/3)*$BG$10)-(((PI()*($C$21/2)^2*(($C$21/2)*$AZ$10))/3)*$AF$29)))</f>
        <v>36895.64599809175</v>
      </c>
      <c r="AG452" s="73">
        <v>42.1</v>
      </c>
      <c r="AH452" s="101">
        <f t="shared" si="64"/>
        <v>40869.133986078006</v>
      </c>
      <c r="AI452" s="66">
        <v>42.1</v>
      </c>
      <c r="AJ452" s="102">
        <f>IF($AI452&gt;$G$20,IF('Silo Levels'!$L$18="Pumping",((PI()*((($C$19+$G$20)-$AI452)*($O$20/($O$19/2)))^2*((($O$20+$G$20)-$AI452))/3)*$AJ$29)+(((PI()*((($C$19+$G$20)-$AI452)*($O$20/($O$19/2)))^2*(((($C$19+$G$20)-$AI452)*($O$20/($O$19/2)))*$AZ$11))/3)*$AJ$29),(((PI()*((($C$19+$G$20)-$AI452)*($O$20/($O$19/2)))^2*((($O$20+$G$20)-$AI452)/3))*$AJ$29)-((PI()*((($C$19+$G$20)-$AI452)*($O$20/($O$19/2)))^2*(((($C$19+$G$20)-$AI452)*($O$20/($O$19/2)))*$AZ$11)/3)*$AJ$29))),IF('Silo Levels'!$L$18="Pumping",(($D$18*$AJ$29)+((PI()*(($C$21/2)^2)*($G$20-$AI452))*$AJ$29))+((($D$18+$H$18)/3)*$BG$11)+(((PI()*($C$21/2)^2*(($C$21/2)*$AZ$11))/3)*$AJ$29),(($D$18*$AJ$29)+((PI()*(($C$21/2)^2)*($G$20-$AI452))*$AJ$29))+((($D$18+$H$18)/3)*$BG$11)-(((PI()*($C$21/2)^2*(($C$21/2)*$AZ$11))/3)*$AJ$29)))</f>
        <v>37063.740964465891</v>
      </c>
    </row>
    <row r="453" spans="2:36" x14ac:dyDescent="0.3">
      <c r="B453" s="73"/>
      <c r="C453" s="73"/>
      <c r="D453" s="73"/>
      <c r="E453" s="73"/>
      <c r="F453" s="73"/>
      <c r="G453" s="73"/>
      <c r="H453" s="73"/>
      <c r="I453" s="73">
        <v>42.2</v>
      </c>
      <c r="J453" s="101">
        <f t="shared" si="61"/>
        <v>54823.629907797644</v>
      </c>
      <c r="K453" s="66">
        <v>42.2</v>
      </c>
      <c r="L453" s="102">
        <f>IF($K453&gt;$G$13,IF('Silo Levels'!$L$12="Pumping",((PI()*((($C$12+$G$13)-$K453)*($O$13/($O$12/2)))^2*((($O$13+$G$13)-$K453))/3)*$L$29)+(((PI()*((($C$12+$G$13)-$K453)*($O$13/($O$12/2)))^2*(((($C$12+$G$13)-$K453)*($O$13/($O$12/2)))*$AZ$5))/3)*$L$29),(((PI()*((($C$12+$G$13)-$K453)*($O$13/($O$12/2)))^2*((($O$13+$G$13)-$K453)/3))*$L$29)-((PI()*((($C$12+$G$13)-$K453)*($O$13/($O$12/2)))^2*(((($C$12+$G$13)-$K453)*($O$13/($O$12/2)))*$AZ$5)/3)*$L$29))),IF('Silo Levels'!$L$12="Pumping",(($D$11*$L$29)+((PI()*(($C$14/2)^2)*($G$13-$K453))*$L$29))+((($D$11+$H$11)/3)*$BG$5)+(((PI()*($C$14/2)^2*(($C$14/2)*$AZ$5))/3)*$L$29),(($D$11*$L$29)+((PI()*(($C$14/2)^2)*($G$13-$K453))*$L$29))+((($D$11+$H$11)/3)*$BG$5)-(((PI()*($C$14/2)^2*(($C$14/2)*$AZ$5))/3)*$L$29)))</f>
        <v>40625.623228198201</v>
      </c>
      <c r="M453" s="73">
        <v>42.2</v>
      </c>
      <c r="N453" s="101">
        <f t="shared" si="62"/>
        <v>43464.273819106522</v>
      </c>
      <c r="O453" s="66">
        <v>42.2</v>
      </c>
      <c r="P453" s="102">
        <f>IF($O453&gt;$G$20,IF('Silo Levels'!$L$13="Pumping",((PI()*((($C$19+$G$20)-$O453)*($O$20/($O$19/2)))^2*((($O$20+$G$20)-$O453))/3)*$P$29)+(((PI()*((($C$19+$G$20)-$O453)*($O$20/($O$19/2)))^2*(((($C$19+$G$20)-$O453)*($O$20/($O$19/2)))*$AZ$6))/3)*$P$29),(((PI()*((($C$19+$G$20)-$O453)*($O$20/($O$19/2)))^2*((($O$20+$G$20)-$O453)/3))*$P$29)-((PI()*((($C$19+$G$20)-$O453)*($O$20/($O$19/2)))^2*(((($C$19+$G$20)-$O453)*($O$20/($O$19/2)))*$AZ$6)/3)*$P$29))),IF('Silo Levels'!$L$13="Pumping",(($D$18*$P$29)+((PI()*(($C$21/2)^2)*($G$20-$O453))*$P$29))+((($D$18+$H$18)/3)*$BG$6)+(((PI()*($C$21/2)^2*(($C$21/2)*$AZ$6))/3)*$P$29),(($D$18*$P$29)+((PI()*(($C$21/2)^2)*($G$20-$O453))*$P$29))+((($D$18+$H$18)/3)*$BG$6)-(((PI()*($C$21/2)^2*(($C$21/2)*$AZ$6))/3)*$P$29)))</f>
        <v>39379.07248708175</v>
      </c>
      <c r="Q453" s="73">
        <v>42.2</v>
      </c>
      <c r="R453" s="101">
        <f t="shared" si="65"/>
        <v>42281.80741082233</v>
      </c>
      <c r="S453" s="66">
        <v>42.2</v>
      </c>
      <c r="T453" s="102">
        <f>IF($S453&gt;$G$20,IF('Silo Levels'!$L$14="Pumping",((PI()*((($C$19+$G$20)-$S453)*($O$20/($O$19/2)))^2*((($O$20+$G$20)-$S453))/3)*$T$29)+(((PI()*((($C$19+$G$20)-$S453)*($O$20/($O$19/2)))^2*(((($C$19+$G$20)-$S453)*($O$20/($O$19/2)))*$AZ$7))/3)*$T$29),(((PI()*((($C$19+$G$20)-$S453)*($O$20/($O$19/2)))^2*((($O$20+$G$20)-$S453)/3))*$T$29)-((PI()*((($C$19+$G$20)-$S453)*($O$20/($O$19/2)))^2*(((($C$19+$G$20)-$S453)*($O$20/($O$19/2)))*$AZ$7)/3)*$T$29))),IF('Silo Levels'!$L$14="Pumping",(($D$18*$T$29)+((PI()*(($C$21/2)^2)*($G$20-$S453))*$T$29))+((($D$18+$H$18)/3)*$BG$7)+(((PI()*($C$21/2)^2*(($C$21/2)*$AZ$7))/3)*$T$29),(($D$18*$T$29)+((PI()*(($C$21/2)^2)*($G$20-$S453))*$T$29))+((($D$18+$H$18)/3)*$BG$7)-(((PI()*($C$21/2)^2*(($C$21/2)*$AZ$7))/3)*$T$29)))</f>
        <v>38307.745939693472</v>
      </c>
      <c r="U453" s="73">
        <v>42.2</v>
      </c>
      <c r="V453" s="101">
        <f t="shared" si="66"/>
        <v>41189.84195624369</v>
      </c>
      <c r="W453" s="66">
        <v>42.2</v>
      </c>
      <c r="X453" s="102">
        <f>IF($W453&gt;$G$20,IF('Silo Levels'!$L$15="Pumping",((PI()*((($C$19+$G$20)-$W453)*($O$20/($O$19/2)))^2*((($O$20+$G$20)-$W453))/3)*$X$29)+(((PI()*((($C$19+$G$20)-$W453)*($O$20/($O$19/2)))^2*(((($C$19+$G$20)-$W453)*($O$20/($O$19/2)))*$AZ$8))/3)*$X$29),(((PI()*((($C$19+$G$20)-$W453)*($O$20/($O$19/2)))^2*((($O$20+$G$20)-$W453)/3))*$X$29)-((PI()*((($C$19+$G$20)-$W453)*($O$20/($O$19/2)))^2*(((($C$19+$G$20)-$W453)*($O$20/($O$19/2)))*$AZ$8)/3)*$X$29))),IF('Silo Levels'!$L$15="Pumping",(($D$18*$X$29)+((PI()*(($C$21/2)^2)*($G$20-$W453))*$X$29))+((($D$18+$H$18)/3)*$BG$8)+(((PI()*($C$21/2)^2*(($C$21/2)*$AZ$8))/3)*$X$29),(($D$18*$X$29)+((PI()*(($C$21/2)^2)*($G$20-$W453))*$X$29))+((($D$18+$H$18)/3)*$BG$8)-(((PI()*($C$21/2)^2*(($C$21/2)*$AZ$8))/3)*$X$29)))</f>
        <v>37318.414173374193</v>
      </c>
      <c r="Y453" s="73">
        <v>42.2</v>
      </c>
      <c r="Z453" s="101">
        <f t="shared" si="63"/>
        <v>40538.473249968309</v>
      </c>
      <c r="AA453" s="66">
        <v>42.2</v>
      </c>
      <c r="AB453" s="102">
        <f>IF($AA453&gt;$G$20,IF('Silo Levels'!$L$16="Pumping",((PI()*((($C$19+$G$20)-$AA453)*($O$20/($O$19/2)))^2*((($O$20+$G$20)-$AA453))/3)*$AB$29)+(((PI()*((($C$19+$G$20)-$AA453)*($O$20/($O$19/2)))^2*(((($C$19+$G$20)-$AA453)*($O$20/($O$19/2)))*$AZ$9))/3)*$AB$29),(((PI()*((($C$19+$G$20)-$AA453)*($O$20/($O$19/2)))^2*((($O$20+$G$20)-$AA453)/3))*$AB$29)-((PI()*((($C$19+$G$20)-$AA453)*($O$20/($O$19/2)))^2*(((($C$19+$G$20)-$AA453)*($O$20/($O$19/2)))*$AZ$9)/3)*$AB$29))),IF('Silo Levels'!$L$16="Pumping",(($D$18*$AB$29)+((PI()*(($C$21/2)^2)*($G$20-$AA453))*$AB$29))+((($D$18+$H$18)/3)*$BG$9)+(((PI()*($C$21/2)^2*(($C$21/2)*$AZ$9))/3)*$AB$29),(($D$18*$AB$29)+((PI()*(($C$21/2)^2)*($G$20-$AA453))*$AB$29))+((($D$18+$H$18)/3)*$BG$9)-(((PI()*($C$21/2)^2*(($C$21/2)*$AZ$9))/3)*$AB$29)))</f>
        <v>36728.267525417097</v>
      </c>
      <c r="AC453" s="73">
        <v>42.2</v>
      </c>
      <c r="AD453" s="101">
        <f t="shared" si="67"/>
        <v>40303.647091142891</v>
      </c>
      <c r="AE453" s="66">
        <v>42.2</v>
      </c>
      <c r="AF453" s="102">
        <f>IF($AE453&gt;$G$20,IF('Silo Levels'!$L$17="Pumping",((PI()*((($C$19+$G$20)-$AE453)*($O$20/($O$19/2)))^2*((($O$20+$G$20)-$AE453))/3)*$AF$29)+(((PI()*((($C$19+$G$20)-$AE453)*($O$20/($O$19/2)))^2*(((($C$19+$G$20)-$AE453)*($O$20/($O$19/2)))*$AZ$10))/3)*$AF$29),(((PI()*((($C$19+$G$20)-$AE453)*($O$20/($O$19/2)))^2*((($O$20+$G$20)-$AE453)/3))*$AF$29)-((PI()*((($C$19+$G$20)-$AE453)*($O$20/($O$19/2)))^2*(((($C$19+$G$20)-$AE453)*($O$20/($O$19/2)))*$AZ$10)/3)*$AF$29))),IF('Silo Levels'!$L$17="Pumping",(($D$18*$AF$29)+((PI()*(($C$21/2)^2)*($G$20-$AE453))*$AF$29))+((($D$18+$H$18)/3)*$BG$10)+(((PI()*($C$21/2)^2*(($C$21/2)*$AZ$10))/3)*$AF$29),(($D$18*$AF$29)+((PI()*(($C$21/2)^2)*($G$20-$AE453))*$AF$29))+((($D$18+$H$18)/3)*$BG$10)-(((PI()*($C$21/2)^2*(($C$21/2)*$AZ$10))/3)*$AF$29)))</f>
        <v>36515.512646117029</v>
      </c>
      <c r="AG453" s="73">
        <v>42.2</v>
      </c>
      <c r="AH453" s="101">
        <f t="shared" si="64"/>
        <v>40487.268763003332</v>
      </c>
      <c r="AI453" s="66">
        <v>42.2</v>
      </c>
      <c r="AJ453" s="102">
        <f>IF($AI453&gt;$G$20,IF('Silo Levels'!$L$18="Pumping",((PI()*((($C$19+$G$20)-$AI453)*($O$20/($O$19/2)))^2*((($O$20+$G$20)-$AI453))/3)*$AJ$29)+(((PI()*((($C$19+$G$20)-$AI453)*($O$20/($O$19/2)))^2*(((($C$19+$G$20)-$AI453)*($O$20/($O$19/2)))*$AZ$11))/3)*$AJ$29),(((PI()*((($C$19+$G$20)-$AI453)*($O$20/($O$19/2)))^2*((($O$20+$G$20)-$AI453)/3))*$AJ$29)-((PI()*((($C$19+$G$20)-$AI453)*($O$20/($O$19/2)))^2*(((($C$19+$G$20)-$AI453)*($O$20/($O$19/2)))*$AZ$11)/3)*$AJ$29))),IF('Silo Levels'!$L$18="Pumping",(($D$18*$AJ$29)+((PI()*(($C$21/2)^2)*($G$20-$AI453))*$AJ$29))+((($D$18+$H$18)/3)*$BG$11)+(((PI()*($C$21/2)^2*(($C$21/2)*$AZ$11))/3)*$AJ$29),(($D$18*$AJ$29)+((PI()*(($C$21/2)^2)*($G$20-$AI453))*$AJ$29))+((($D$18+$H$18)/3)*$BG$11)-(((PI()*($C$21/2)^2*(($C$21/2)*$AZ$11))/3)*$AJ$29)))</f>
        <v>36681.875741391217</v>
      </c>
    </row>
    <row r="454" spans="2:36" x14ac:dyDescent="0.3">
      <c r="B454" s="73"/>
      <c r="C454" s="73"/>
      <c r="D454" s="73"/>
      <c r="E454" s="73"/>
      <c r="F454" s="73"/>
      <c r="G454" s="73"/>
      <c r="H454" s="73"/>
      <c r="I454" s="73">
        <v>42.3</v>
      </c>
      <c r="J454" s="101">
        <f t="shared" si="61"/>
        <v>53904.66507416666</v>
      </c>
      <c r="K454" s="66">
        <v>42.3</v>
      </c>
      <c r="L454" s="102">
        <f>IF($K454&gt;$G$13,IF('Silo Levels'!$L$12="Pumping",((PI()*((($C$12+$G$13)-$K454)*($O$13/($O$12/2)))^2*((($O$13+$G$13)-$K454))/3)*$L$29)+(((PI()*((($C$12+$G$13)-$K454)*($O$13/($O$12/2)))^2*(((($C$12+$G$13)-$K454)*($O$13/($O$12/2)))*$AZ$5))/3)*$L$29),(((PI()*((($C$12+$G$13)-$K454)*($O$13/($O$12/2)))^2*((($O$13+$G$13)-$K454)/3))*$L$29)-((PI()*((($C$12+$G$13)-$K454)*($O$13/($O$12/2)))^2*(((($C$12+$G$13)-$K454)*($O$13/($O$12/2)))*$AZ$5)/3)*$L$29))),IF('Silo Levels'!$L$12="Pumping",(($D$11*$L$29)+((PI()*(($C$14/2)^2)*($G$13-$K454))*$L$29))+((($D$11+$H$11)/3)*$BG$5)+(((PI()*($C$14/2)^2*(($C$14/2)*$AZ$5))/3)*$L$29),(($D$11*$L$29)+((PI()*(($C$14/2)^2)*($G$13-$K454))*$L$29))+((($D$11+$H$11)/3)*$BG$5)-(((PI()*($C$14/2)^2*(($C$14/2)*$AZ$5))/3)*$L$29)))</f>
        <v>39706.658394567217</v>
      </c>
      <c r="M454" s="73">
        <v>42.3</v>
      </c>
      <c r="N454" s="101">
        <f t="shared" si="62"/>
        <v>43054.330270805804</v>
      </c>
      <c r="O454" s="66">
        <v>42.3</v>
      </c>
      <c r="P454" s="102">
        <f>IF($O454&gt;$G$20,IF('Silo Levels'!$L$13="Pumping",((PI()*((($C$19+$G$20)-$O454)*($O$20/($O$19/2)))^2*((($O$20+$G$20)-$O454))/3)*$P$29)+(((PI()*((($C$19+$G$20)-$O454)*($O$20/($O$19/2)))^2*(((($C$19+$G$20)-$O454)*($O$20/($O$19/2)))*$AZ$6))/3)*$P$29),(((PI()*((($C$19+$G$20)-$O454)*($O$20/($O$19/2)))^2*((($O$20+$G$20)-$O454)/3))*$P$29)-((PI()*((($C$19+$G$20)-$O454)*($O$20/($O$19/2)))^2*(((($C$19+$G$20)-$O454)*($O$20/($O$19/2)))*$AZ$6)/3)*$P$29))),IF('Silo Levels'!$L$13="Pumping",(($D$18*$P$29)+((PI()*(($C$21/2)^2)*($G$20-$O454))*$P$29))+((($D$18+$H$18)/3)*$BG$6)+(((PI()*($C$21/2)^2*(($C$21/2)*$AZ$6))/3)*$P$29),(($D$18*$P$29)+((PI()*(($C$21/2)^2)*($G$20-$O454))*$P$29))+((($D$18+$H$18)/3)*$BG$6)-(((PI()*($C$21/2)^2*(($C$21/2)*$AZ$6))/3)*$P$29)))</f>
        <v>38969.128938781032</v>
      </c>
      <c r="Q454" s="73">
        <v>42.3</v>
      </c>
      <c r="R454" s="101">
        <f t="shared" si="65"/>
        <v>41883.016573301407</v>
      </c>
      <c r="S454" s="66">
        <v>42.3</v>
      </c>
      <c r="T454" s="102">
        <f>IF($S454&gt;$G$20,IF('Silo Levels'!$L$14="Pumping",((PI()*((($C$19+$G$20)-$S454)*($O$20/($O$19/2)))^2*((($O$20+$G$20)-$S454))/3)*$T$29)+(((PI()*((($C$19+$G$20)-$S454)*($O$20/($O$19/2)))^2*(((($C$19+$G$20)-$S454)*($O$20/($O$19/2)))*$AZ$7))/3)*$T$29),(((PI()*((($C$19+$G$20)-$S454)*($O$20/($O$19/2)))^2*((($O$20+$G$20)-$S454)/3))*$T$29)-((PI()*((($C$19+$G$20)-$S454)*($O$20/($O$19/2)))^2*(((($C$19+$G$20)-$S454)*($O$20/($O$19/2)))*$AZ$7)/3)*$T$29))),IF('Silo Levels'!$L$14="Pumping",(($D$18*$T$29)+((PI()*(($C$21/2)^2)*($G$20-$S454))*$T$29))+((($D$18+$H$18)/3)*$BG$7)+(((PI()*($C$21/2)^2*(($C$21/2)*$AZ$7))/3)*$T$29),(($D$18*$T$29)+((PI()*(($C$21/2)^2)*($G$20-$S454))*$T$29))+((($D$18+$H$18)/3)*$BG$7)-(((PI()*($C$21/2)^2*(($C$21/2)*$AZ$7))/3)*$T$29)))</f>
        <v>37908.955102172549</v>
      </c>
      <c r="U454" s="73">
        <v>42.3</v>
      </c>
      <c r="V454" s="101">
        <f t="shared" si="66"/>
        <v>40801.350248415692</v>
      </c>
      <c r="W454" s="66">
        <v>42.3</v>
      </c>
      <c r="X454" s="102">
        <f>IF($W454&gt;$G$20,IF('Silo Levels'!$L$15="Pumping",((PI()*((($C$19+$G$20)-$W454)*($O$20/($O$19/2)))^2*((($O$20+$G$20)-$W454))/3)*$X$29)+(((PI()*((($C$19+$G$20)-$W454)*($O$20/($O$19/2)))^2*(((($C$19+$G$20)-$W454)*($O$20/($O$19/2)))*$AZ$8))/3)*$X$29),(((PI()*((($C$19+$G$20)-$W454)*($O$20/($O$19/2)))^2*((($O$20+$G$20)-$W454)/3))*$X$29)-((PI()*((($C$19+$G$20)-$W454)*($O$20/($O$19/2)))^2*(((($C$19+$G$20)-$W454)*($O$20/($O$19/2)))*$AZ$8)/3)*$X$29))),IF('Silo Levels'!$L$15="Pumping",(($D$18*$X$29)+((PI()*(($C$21/2)^2)*($G$20-$W454))*$X$29))+((($D$18+$H$18)/3)*$BG$8)+(((PI()*($C$21/2)^2*(($C$21/2)*$AZ$8))/3)*$X$29),(($D$18*$X$29)+((PI()*(($C$21/2)^2)*($G$20-$W454))*$X$29))+((($D$18+$H$18)/3)*$BG$8)-(((PI()*($C$21/2)^2*(($C$21/2)*$AZ$8))/3)*$X$29)))</f>
        <v>36929.922465546195</v>
      </c>
      <c r="Y454" s="73">
        <v>42.3</v>
      </c>
      <c r="Z454" s="101">
        <f t="shared" si="63"/>
        <v>40156.125079699777</v>
      </c>
      <c r="AA454" s="66">
        <v>42.3</v>
      </c>
      <c r="AB454" s="102">
        <f>IF($AA454&gt;$G$20,IF('Silo Levels'!$L$16="Pumping",((PI()*((($C$19+$G$20)-$AA454)*($O$20/($O$19/2)))^2*((($O$20+$G$20)-$AA454))/3)*$AB$29)+(((PI()*((($C$19+$G$20)-$AA454)*($O$20/($O$19/2)))^2*(((($C$19+$G$20)-$AA454)*($O$20/($O$19/2)))*$AZ$9))/3)*$AB$29),(((PI()*((($C$19+$G$20)-$AA454)*($O$20/($O$19/2)))^2*((($O$20+$G$20)-$AA454)/3))*$AB$29)-((PI()*((($C$19+$G$20)-$AA454)*($O$20/($O$19/2)))^2*(((($C$19+$G$20)-$AA454)*($O$20/($O$19/2)))*$AZ$9)/3)*$AB$29))),IF('Silo Levels'!$L$16="Pumping",(($D$18*$AB$29)+((PI()*(($C$21/2)^2)*($G$20-$AA454))*$AB$29))+((($D$18+$H$18)/3)*$BG$9)+(((PI()*($C$21/2)^2*(($C$21/2)*$AZ$9))/3)*$AB$29),(($D$18*$AB$29)+((PI()*(($C$21/2)^2)*($G$20-$AA454))*$AB$29))+((($D$18+$H$18)/3)*$BG$9)-(((PI()*($C$21/2)^2*(($C$21/2)*$AZ$9))/3)*$AB$29)))</f>
        <v>36345.919355148566</v>
      </c>
      <c r="AC454" s="73">
        <v>42.3</v>
      </c>
      <c r="AD454" s="101">
        <f t="shared" si="67"/>
        <v>39923.513739168186</v>
      </c>
      <c r="AE454" s="66">
        <v>42.3</v>
      </c>
      <c r="AF454" s="102">
        <f>IF($AE454&gt;$G$20,IF('Silo Levels'!$L$17="Pumping",((PI()*((($C$19+$G$20)-$AE454)*($O$20/($O$19/2)))^2*((($O$20+$G$20)-$AE454))/3)*$AF$29)+(((PI()*((($C$19+$G$20)-$AE454)*($O$20/($O$19/2)))^2*(((($C$19+$G$20)-$AE454)*($O$20/($O$19/2)))*$AZ$10))/3)*$AF$29),(((PI()*((($C$19+$G$20)-$AE454)*($O$20/($O$19/2)))^2*((($O$20+$G$20)-$AE454)/3))*$AF$29)-((PI()*((($C$19+$G$20)-$AE454)*($O$20/($O$19/2)))^2*(((($C$19+$G$20)-$AE454)*($O$20/($O$19/2)))*$AZ$10)/3)*$AF$29))),IF('Silo Levels'!$L$17="Pumping",(($D$18*$AF$29)+((PI()*(($C$21/2)^2)*($G$20-$AE454))*$AF$29))+((($D$18+$H$18)/3)*$BG$10)+(((PI()*($C$21/2)^2*(($C$21/2)*$AZ$10))/3)*$AF$29),(($D$18*$AF$29)+((PI()*(($C$21/2)^2)*($G$20-$AE454))*$AF$29))+((($D$18+$H$18)/3)*$BG$10)-(((PI()*($C$21/2)^2*(($C$21/2)*$AZ$10))/3)*$AF$29)))</f>
        <v>36135.379294142323</v>
      </c>
      <c r="AG454" s="73">
        <v>42.3</v>
      </c>
      <c r="AH454" s="101">
        <f t="shared" si="64"/>
        <v>40105.403539928695</v>
      </c>
      <c r="AI454" s="66">
        <v>42.3</v>
      </c>
      <c r="AJ454" s="102">
        <f>IF($AI454&gt;$G$20,IF('Silo Levels'!$L$18="Pumping",((PI()*((($C$19+$G$20)-$AI454)*($O$20/($O$19/2)))^2*((($O$20+$G$20)-$AI454))/3)*$AJ$29)+(((PI()*((($C$19+$G$20)-$AI454)*($O$20/($O$19/2)))^2*(((($C$19+$G$20)-$AI454)*($O$20/($O$19/2)))*$AZ$11))/3)*$AJ$29),(((PI()*((($C$19+$G$20)-$AI454)*($O$20/($O$19/2)))^2*((($O$20+$G$20)-$AI454)/3))*$AJ$29)-((PI()*((($C$19+$G$20)-$AI454)*($O$20/($O$19/2)))^2*(((($C$19+$G$20)-$AI454)*($O$20/($O$19/2)))*$AZ$11)/3)*$AJ$29))),IF('Silo Levels'!$L$18="Pumping",(($D$18*$AJ$29)+((PI()*(($C$21/2)^2)*($G$20-$AI454))*$AJ$29))+((($D$18+$H$18)/3)*$BG$11)+(((PI()*($C$21/2)^2*(($C$21/2)*$AZ$11))/3)*$AJ$29),(($D$18*$AJ$29)+((PI()*(($C$21/2)^2)*($G$20-$AI454))*$AJ$29))+((($D$18+$H$18)/3)*$BG$11)-(((PI()*($C$21/2)^2*(($C$21/2)*$AZ$11))/3)*$AJ$29)))</f>
        <v>36300.01051831658</v>
      </c>
    </row>
    <row r="455" spans="2:36" x14ac:dyDescent="0.3">
      <c r="B455" s="73"/>
      <c r="C455" s="73"/>
      <c r="D455" s="73"/>
      <c r="E455" s="73"/>
      <c r="F455" s="73"/>
      <c r="G455" s="73"/>
      <c r="H455" s="73"/>
      <c r="I455" s="73">
        <v>42.4</v>
      </c>
      <c r="J455" s="101">
        <f t="shared" si="61"/>
        <v>52985.700240535611</v>
      </c>
      <c r="K455" s="66">
        <v>42.4</v>
      </c>
      <c r="L455" s="102">
        <f>IF($K455&gt;$G$13,IF('Silo Levels'!$L$12="Pumping",((PI()*((($C$12+$G$13)-$K455)*($O$13/($O$12/2)))^2*((($O$13+$G$13)-$K455))/3)*$L$29)+(((PI()*((($C$12+$G$13)-$K455)*($O$13/($O$12/2)))^2*(((($C$12+$G$13)-$K455)*($O$13/($O$12/2)))*$AZ$5))/3)*$L$29),(((PI()*((($C$12+$G$13)-$K455)*($O$13/($O$12/2)))^2*((($O$13+$G$13)-$K455)/3))*$L$29)-((PI()*((($C$12+$G$13)-$K455)*($O$13/($O$12/2)))^2*(((($C$12+$G$13)-$K455)*($O$13/($O$12/2)))*$AZ$5)/3)*$L$29))),IF('Silo Levels'!$L$12="Pumping",(($D$11*$L$29)+((PI()*(($C$14/2)^2)*($G$13-$K455))*$L$29))+((($D$11+$H$11)/3)*$BG$5)+(((PI()*($C$14/2)^2*(($C$14/2)*$AZ$5))/3)*$L$29),(($D$11*$L$29)+((PI()*(($C$14/2)^2)*($G$13-$K455))*$L$29))+((($D$11+$H$11)/3)*$BG$5)-(((PI()*($C$14/2)^2*(($C$14/2)*$AZ$5))/3)*$L$29)))</f>
        <v>38787.693560936168</v>
      </c>
      <c r="M455" s="73">
        <v>42.4</v>
      </c>
      <c r="N455" s="101">
        <f t="shared" si="62"/>
        <v>42644.386722505056</v>
      </c>
      <c r="O455" s="66">
        <v>42.4</v>
      </c>
      <c r="P455" s="102">
        <f>IF($O455&gt;$G$20,IF('Silo Levels'!$L$13="Pumping",((PI()*((($C$19+$G$20)-$O455)*($O$20/($O$19/2)))^2*((($O$20+$G$20)-$O455))/3)*$P$29)+(((PI()*((($C$19+$G$20)-$O455)*($O$20/($O$19/2)))^2*(((($C$19+$G$20)-$O455)*($O$20/($O$19/2)))*$AZ$6))/3)*$P$29),(((PI()*((($C$19+$G$20)-$O455)*($O$20/($O$19/2)))^2*((($O$20+$G$20)-$O455)/3))*$P$29)-((PI()*((($C$19+$G$20)-$O455)*($O$20/($O$19/2)))^2*(((($C$19+$G$20)-$O455)*($O$20/($O$19/2)))*$AZ$6)/3)*$P$29))),IF('Silo Levels'!$L$13="Pumping",(($D$18*$P$29)+((PI()*(($C$21/2)^2)*($G$20-$O455))*$P$29))+((($D$18+$H$18)/3)*$BG$6)+(((PI()*($C$21/2)^2*(($C$21/2)*$AZ$6))/3)*$P$29),(($D$18*$P$29)+((PI()*(($C$21/2)^2)*($G$20-$O455))*$P$29))+((($D$18+$H$18)/3)*$BG$6)-(((PI()*($C$21/2)^2*(($C$21/2)*$AZ$6))/3)*$P$29)))</f>
        <v>38559.185390480285</v>
      </c>
      <c r="Q455" s="73">
        <v>42.4</v>
      </c>
      <c r="R455" s="101">
        <f t="shared" si="65"/>
        <v>41484.225735780463</v>
      </c>
      <c r="S455" s="66">
        <v>42.4</v>
      </c>
      <c r="T455" s="102">
        <f>IF($S455&gt;$G$20,IF('Silo Levels'!$L$14="Pumping",((PI()*((($C$19+$G$20)-$S455)*($O$20/($O$19/2)))^2*((($O$20+$G$20)-$S455))/3)*$T$29)+(((PI()*((($C$19+$G$20)-$S455)*($O$20/($O$19/2)))^2*(((($C$19+$G$20)-$S455)*($O$20/($O$19/2)))*$AZ$7))/3)*$T$29),(((PI()*((($C$19+$G$20)-$S455)*($O$20/($O$19/2)))^2*((($O$20+$G$20)-$S455)/3))*$T$29)-((PI()*((($C$19+$G$20)-$S455)*($O$20/($O$19/2)))^2*(((($C$19+$G$20)-$S455)*($O$20/($O$19/2)))*$AZ$7)/3)*$T$29))),IF('Silo Levels'!$L$14="Pumping",(($D$18*$T$29)+((PI()*(($C$21/2)^2)*($G$20-$S455))*$T$29))+((($D$18+$H$18)/3)*$BG$7)+(((PI()*($C$21/2)^2*(($C$21/2)*$AZ$7))/3)*$T$29),(($D$18*$T$29)+((PI()*(($C$21/2)^2)*($G$20-$S455))*$T$29))+((($D$18+$H$18)/3)*$BG$7)-(((PI()*($C$21/2)^2*(($C$21/2)*$AZ$7))/3)*$T$29)))</f>
        <v>37510.164264651605</v>
      </c>
      <c r="U455" s="73">
        <v>42.4</v>
      </c>
      <c r="V455" s="101">
        <f t="shared" si="66"/>
        <v>40412.858540587666</v>
      </c>
      <c r="W455" s="66">
        <v>42.4</v>
      </c>
      <c r="X455" s="102">
        <f>IF($W455&gt;$G$20,IF('Silo Levels'!$L$15="Pumping",((PI()*((($C$19+$G$20)-$W455)*($O$20/($O$19/2)))^2*((($O$20+$G$20)-$W455))/3)*$X$29)+(((PI()*((($C$19+$G$20)-$W455)*($O$20/($O$19/2)))^2*(((($C$19+$G$20)-$W455)*($O$20/($O$19/2)))*$AZ$8))/3)*$X$29),(((PI()*((($C$19+$G$20)-$W455)*($O$20/($O$19/2)))^2*((($O$20+$G$20)-$W455)/3))*$X$29)-((PI()*((($C$19+$G$20)-$W455)*($O$20/($O$19/2)))^2*(((($C$19+$G$20)-$W455)*($O$20/($O$19/2)))*$AZ$8)/3)*$X$29))),IF('Silo Levels'!$L$15="Pumping",(($D$18*$X$29)+((PI()*(($C$21/2)^2)*($G$20-$W455))*$X$29))+((($D$18+$H$18)/3)*$BG$8)+(((PI()*($C$21/2)^2*(($C$21/2)*$AZ$8))/3)*$X$29),(($D$18*$X$29)+((PI()*(($C$21/2)^2)*($G$20-$W455))*$X$29))+((($D$18+$H$18)/3)*$BG$8)-(((PI()*($C$21/2)^2*(($C$21/2)*$AZ$8))/3)*$X$29)))</f>
        <v>36541.430757718168</v>
      </c>
      <c r="Y455" s="73">
        <v>42.4</v>
      </c>
      <c r="Z455" s="101">
        <f t="shared" si="63"/>
        <v>39773.776909431217</v>
      </c>
      <c r="AA455" s="66">
        <v>42.4</v>
      </c>
      <c r="AB455" s="102">
        <f>IF($AA455&gt;$G$20,IF('Silo Levels'!$L$16="Pumping",((PI()*((($C$19+$G$20)-$AA455)*($O$20/($O$19/2)))^2*((($O$20+$G$20)-$AA455))/3)*$AB$29)+(((PI()*((($C$19+$G$20)-$AA455)*($O$20/($O$19/2)))^2*(((($C$19+$G$20)-$AA455)*($O$20/($O$19/2)))*$AZ$9))/3)*$AB$29),(((PI()*((($C$19+$G$20)-$AA455)*($O$20/($O$19/2)))^2*((($O$20+$G$20)-$AA455)/3))*$AB$29)-((PI()*((($C$19+$G$20)-$AA455)*($O$20/($O$19/2)))^2*(((($C$19+$G$20)-$AA455)*($O$20/($O$19/2)))*$AZ$9)/3)*$AB$29))),IF('Silo Levels'!$L$16="Pumping",(($D$18*$AB$29)+((PI()*(($C$21/2)^2)*($G$20-$AA455))*$AB$29))+((($D$18+$H$18)/3)*$BG$9)+(((PI()*($C$21/2)^2*(($C$21/2)*$AZ$9))/3)*$AB$29),(($D$18*$AB$29)+((PI()*(($C$21/2)^2)*($G$20-$AA455))*$AB$29))+((($D$18+$H$18)/3)*$BG$9)-(((PI()*($C$21/2)^2*(($C$21/2)*$AZ$9))/3)*$AB$29)))</f>
        <v>35963.571184880006</v>
      </c>
      <c r="AC455" s="73">
        <v>42.4</v>
      </c>
      <c r="AD455" s="101">
        <f t="shared" si="67"/>
        <v>39543.380387193465</v>
      </c>
      <c r="AE455" s="66">
        <v>42.4</v>
      </c>
      <c r="AF455" s="102">
        <f>IF($AE455&gt;$G$20,IF('Silo Levels'!$L$17="Pumping",((PI()*((($C$19+$G$20)-$AE455)*($O$20/($O$19/2)))^2*((($O$20+$G$20)-$AE455))/3)*$AF$29)+(((PI()*((($C$19+$G$20)-$AE455)*($O$20/($O$19/2)))^2*(((($C$19+$G$20)-$AE455)*($O$20/($O$19/2)))*$AZ$10))/3)*$AF$29),(((PI()*((($C$19+$G$20)-$AE455)*($O$20/($O$19/2)))^2*((($O$20+$G$20)-$AE455)/3))*$AF$29)-((PI()*((($C$19+$G$20)-$AE455)*($O$20/($O$19/2)))^2*(((($C$19+$G$20)-$AE455)*($O$20/($O$19/2)))*$AZ$10)/3)*$AF$29))),IF('Silo Levels'!$L$17="Pumping",(($D$18*$AF$29)+((PI()*(($C$21/2)^2)*($G$20-$AE455))*$AF$29))+((($D$18+$H$18)/3)*$BG$10)+(((PI()*($C$21/2)^2*(($C$21/2)*$AZ$10))/3)*$AF$29),(($D$18*$AF$29)+((PI()*(($C$21/2)^2)*($G$20-$AE455))*$AF$29))+((($D$18+$H$18)/3)*$BG$10)-(((PI()*($C$21/2)^2*(($C$21/2)*$AZ$10))/3)*$AF$29)))</f>
        <v>35755.245942167603</v>
      </c>
      <c r="AG455" s="73">
        <v>42.4</v>
      </c>
      <c r="AH455" s="101">
        <f t="shared" si="64"/>
        <v>39723.538316854021</v>
      </c>
      <c r="AI455" s="66">
        <v>42.4</v>
      </c>
      <c r="AJ455" s="102">
        <f>IF($AI455&gt;$G$20,IF('Silo Levels'!$L$18="Pumping",((PI()*((($C$19+$G$20)-$AI455)*($O$20/($O$19/2)))^2*((($O$20+$G$20)-$AI455))/3)*$AJ$29)+(((PI()*((($C$19+$G$20)-$AI455)*($O$20/($O$19/2)))^2*(((($C$19+$G$20)-$AI455)*($O$20/($O$19/2)))*$AZ$11))/3)*$AJ$29),(((PI()*((($C$19+$G$20)-$AI455)*($O$20/($O$19/2)))^2*((($O$20+$G$20)-$AI455)/3))*$AJ$29)-((PI()*((($C$19+$G$20)-$AI455)*($O$20/($O$19/2)))^2*(((($C$19+$G$20)-$AI455)*($O$20/($O$19/2)))*$AZ$11)/3)*$AJ$29))),IF('Silo Levels'!$L$18="Pumping",(($D$18*$AJ$29)+((PI()*(($C$21/2)^2)*($G$20-$AI455))*$AJ$29))+((($D$18+$H$18)/3)*$BG$11)+(((PI()*($C$21/2)^2*(($C$21/2)*$AZ$11))/3)*$AJ$29),(($D$18*$AJ$29)+((PI()*(($C$21/2)^2)*($G$20-$AI455))*$AJ$29))+((($D$18+$H$18)/3)*$BG$11)-(((PI()*($C$21/2)^2*(($C$21/2)*$AZ$11))/3)*$AJ$29)))</f>
        <v>35918.145295241906</v>
      </c>
    </row>
    <row r="456" spans="2:36" x14ac:dyDescent="0.3">
      <c r="B456" s="73"/>
      <c r="C456" s="73"/>
      <c r="D456" s="73"/>
      <c r="E456" s="73"/>
      <c r="F456" s="73"/>
      <c r="G456" s="73"/>
      <c r="H456" s="73"/>
      <c r="I456" s="73">
        <v>42.5</v>
      </c>
      <c r="J456" s="101">
        <f t="shared" si="61"/>
        <v>52066.735406904569</v>
      </c>
      <c r="K456" s="66">
        <v>42.5</v>
      </c>
      <c r="L456" s="102">
        <f>IF($K456&gt;$G$13,IF('Silo Levels'!$L$12="Pumping",((PI()*((($C$12+$G$13)-$K456)*($O$13/($O$12/2)))^2*((($O$13+$G$13)-$K456))/3)*$L$29)+(((PI()*((($C$12+$G$13)-$K456)*($O$13/($O$12/2)))^2*(((($C$12+$G$13)-$K456)*($O$13/($O$12/2)))*$AZ$5))/3)*$L$29),(((PI()*((($C$12+$G$13)-$K456)*($O$13/($O$12/2)))^2*((($O$13+$G$13)-$K456)/3))*$L$29)-((PI()*((($C$12+$G$13)-$K456)*($O$13/($O$12/2)))^2*(((($C$12+$G$13)-$K456)*($O$13/($O$12/2)))*$AZ$5)/3)*$L$29))),IF('Silo Levels'!$L$12="Pumping",(($D$11*$L$29)+((PI()*(($C$14/2)^2)*($G$13-$K456))*$L$29))+((($D$11+$H$11)/3)*$BG$5)+(((PI()*($C$14/2)^2*(($C$14/2)*$AZ$5))/3)*$L$29),(($D$11*$L$29)+((PI()*(($C$14/2)^2)*($G$13-$K456))*$L$29))+((($D$11+$H$11)/3)*$BG$5)-(((PI()*($C$14/2)^2*(($C$14/2)*$AZ$5))/3)*$L$29)))</f>
        <v>37868.728727305126</v>
      </c>
      <c r="M456" s="73">
        <v>42.5</v>
      </c>
      <c r="N456" s="101">
        <f t="shared" si="62"/>
        <v>42234.443174204309</v>
      </c>
      <c r="O456" s="66">
        <v>42.5</v>
      </c>
      <c r="P456" s="102">
        <f>IF($O456&gt;$G$20,IF('Silo Levels'!$L$13="Pumping",((PI()*((($C$19+$G$20)-$O456)*($O$20/($O$19/2)))^2*((($O$20+$G$20)-$O456))/3)*$P$29)+(((PI()*((($C$19+$G$20)-$O456)*($O$20/($O$19/2)))^2*(((($C$19+$G$20)-$O456)*($O$20/($O$19/2)))*$AZ$6))/3)*$P$29),(((PI()*((($C$19+$G$20)-$O456)*($O$20/($O$19/2)))^2*((($O$20+$G$20)-$O456)/3))*$P$29)-((PI()*((($C$19+$G$20)-$O456)*($O$20/($O$19/2)))^2*(((($C$19+$G$20)-$O456)*($O$20/($O$19/2)))*$AZ$6)/3)*$P$29))),IF('Silo Levels'!$L$13="Pumping",(($D$18*$P$29)+((PI()*(($C$21/2)^2)*($G$20-$O456))*$P$29))+((($D$18+$H$18)/3)*$BG$6)+(((PI()*($C$21/2)^2*(($C$21/2)*$AZ$6))/3)*$P$29),(($D$18*$P$29)+((PI()*(($C$21/2)^2)*($G$20-$O456))*$P$29))+((($D$18+$H$18)/3)*$BG$6)-(((PI()*($C$21/2)^2*(($C$21/2)*$AZ$6))/3)*$P$29)))</f>
        <v>38149.241842179537</v>
      </c>
      <c r="Q456" s="73">
        <v>42.5</v>
      </c>
      <c r="R456" s="101">
        <f t="shared" si="65"/>
        <v>41085.434898259511</v>
      </c>
      <c r="S456" s="66">
        <v>42.5</v>
      </c>
      <c r="T456" s="102">
        <f>IF($S456&gt;$G$20,IF('Silo Levels'!$L$14="Pumping",((PI()*((($C$19+$G$20)-$S456)*($O$20/($O$19/2)))^2*((($O$20+$G$20)-$S456))/3)*$T$29)+(((PI()*((($C$19+$G$20)-$S456)*($O$20/($O$19/2)))^2*(((($C$19+$G$20)-$S456)*($O$20/($O$19/2)))*$AZ$7))/3)*$T$29),(((PI()*((($C$19+$G$20)-$S456)*($O$20/($O$19/2)))^2*((($O$20+$G$20)-$S456)/3))*$T$29)-((PI()*((($C$19+$G$20)-$S456)*($O$20/($O$19/2)))^2*(((($C$19+$G$20)-$S456)*($O$20/($O$19/2)))*$AZ$7)/3)*$T$29))),IF('Silo Levels'!$L$14="Pumping",(($D$18*$T$29)+((PI()*(($C$21/2)^2)*($G$20-$S456))*$T$29))+((($D$18+$H$18)/3)*$BG$7)+(((PI()*($C$21/2)^2*(($C$21/2)*$AZ$7))/3)*$T$29),(($D$18*$T$29)+((PI()*(($C$21/2)^2)*($G$20-$S456))*$T$29))+((($D$18+$H$18)/3)*$BG$7)-(((PI()*($C$21/2)^2*(($C$21/2)*$AZ$7))/3)*$T$29)))</f>
        <v>37111.373427130653</v>
      </c>
      <c r="U456" s="73">
        <v>42.5</v>
      </c>
      <c r="V456" s="101">
        <f t="shared" si="66"/>
        <v>40024.366832759646</v>
      </c>
      <c r="W456" s="66">
        <v>42.5</v>
      </c>
      <c r="X456" s="102">
        <f>IF($W456&gt;$G$20,IF('Silo Levels'!$L$15="Pumping",((PI()*((($C$19+$G$20)-$W456)*($O$20/($O$19/2)))^2*((($O$20+$G$20)-$W456))/3)*$X$29)+(((PI()*((($C$19+$G$20)-$W456)*($O$20/($O$19/2)))^2*(((($C$19+$G$20)-$W456)*($O$20/($O$19/2)))*$AZ$8))/3)*$X$29),(((PI()*((($C$19+$G$20)-$W456)*($O$20/($O$19/2)))^2*((($O$20+$G$20)-$W456)/3))*$X$29)-((PI()*((($C$19+$G$20)-$W456)*($O$20/($O$19/2)))^2*(((($C$19+$G$20)-$W456)*($O$20/($O$19/2)))*$AZ$8)/3)*$X$29))),IF('Silo Levels'!$L$15="Pumping",(($D$18*$X$29)+((PI()*(($C$21/2)^2)*($G$20-$W456))*$X$29))+((($D$18+$H$18)/3)*$BG$8)+(((PI()*($C$21/2)^2*(($C$21/2)*$AZ$8))/3)*$X$29),(($D$18*$X$29)+((PI()*(($C$21/2)^2)*($G$20-$W456))*$X$29))+((($D$18+$H$18)/3)*$BG$8)-(((PI()*($C$21/2)^2*(($C$21/2)*$AZ$8))/3)*$X$29)))</f>
        <v>36152.939049890148</v>
      </c>
      <c r="Y456" s="73">
        <v>42.5</v>
      </c>
      <c r="Z456" s="101">
        <f t="shared" si="63"/>
        <v>39391.428739162657</v>
      </c>
      <c r="AA456" s="66">
        <v>42.5</v>
      </c>
      <c r="AB456" s="102">
        <f>IF($AA456&gt;$G$20,IF('Silo Levels'!$L$16="Pumping",((PI()*((($C$19+$G$20)-$AA456)*($O$20/($O$19/2)))^2*((($O$20+$G$20)-$AA456))/3)*$AB$29)+(((PI()*((($C$19+$G$20)-$AA456)*($O$20/($O$19/2)))^2*(((($C$19+$G$20)-$AA456)*($O$20/($O$19/2)))*$AZ$9))/3)*$AB$29),(((PI()*((($C$19+$G$20)-$AA456)*($O$20/($O$19/2)))^2*((($O$20+$G$20)-$AA456)/3))*$AB$29)-((PI()*((($C$19+$G$20)-$AA456)*($O$20/($O$19/2)))^2*(((($C$19+$G$20)-$AA456)*($O$20/($O$19/2)))*$AZ$9)/3)*$AB$29))),IF('Silo Levels'!$L$16="Pumping",(($D$18*$AB$29)+((PI()*(($C$21/2)^2)*($G$20-$AA456))*$AB$29))+((($D$18+$H$18)/3)*$BG$9)+(((PI()*($C$21/2)^2*(($C$21/2)*$AZ$9))/3)*$AB$29),(($D$18*$AB$29)+((PI()*(($C$21/2)^2)*($G$20-$AA456))*$AB$29))+((($D$18+$H$18)/3)*$BG$9)-(((PI()*($C$21/2)^2*(($C$21/2)*$AZ$9))/3)*$AB$29)))</f>
        <v>35581.223014611445</v>
      </c>
      <c r="AC456" s="73">
        <v>42.5</v>
      </c>
      <c r="AD456" s="101">
        <f t="shared" si="67"/>
        <v>39163.247035218737</v>
      </c>
      <c r="AE456" s="66">
        <v>42.5</v>
      </c>
      <c r="AF456" s="102">
        <f>IF($AE456&gt;$G$20,IF('Silo Levels'!$L$17="Pumping",((PI()*((($C$19+$G$20)-$AE456)*($O$20/($O$19/2)))^2*((($O$20+$G$20)-$AE456))/3)*$AF$29)+(((PI()*((($C$19+$G$20)-$AE456)*($O$20/($O$19/2)))^2*(((($C$19+$G$20)-$AE456)*($O$20/($O$19/2)))*$AZ$10))/3)*$AF$29),(((PI()*((($C$19+$G$20)-$AE456)*($O$20/($O$19/2)))^2*((($O$20+$G$20)-$AE456)/3))*$AF$29)-((PI()*((($C$19+$G$20)-$AE456)*($O$20/($O$19/2)))^2*(((($C$19+$G$20)-$AE456)*($O$20/($O$19/2)))*$AZ$10)/3)*$AF$29))),IF('Silo Levels'!$L$17="Pumping",(($D$18*$AF$29)+((PI()*(($C$21/2)^2)*($G$20-$AE456))*$AF$29))+((($D$18+$H$18)/3)*$BG$10)+(((PI()*($C$21/2)^2*(($C$21/2)*$AZ$10))/3)*$AF$29),(($D$18*$AF$29)+((PI()*(($C$21/2)^2)*($G$20-$AE456))*$AF$29))+((($D$18+$H$18)/3)*$BG$10)-(((PI()*($C$21/2)^2*(($C$21/2)*$AZ$10))/3)*$AF$29)))</f>
        <v>35375.112590192875</v>
      </c>
      <c r="AG456" s="73">
        <v>42.5</v>
      </c>
      <c r="AH456" s="101">
        <f t="shared" si="64"/>
        <v>39341.673093779347</v>
      </c>
      <c r="AI456" s="66">
        <v>42.5</v>
      </c>
      <c r="AJ456" s="102">
        <f>IF($AI456&gt;$G$20,IF('Silo Levels'!$L$18="Pumping",((PI()*((($C$19+$G$20)-$AI456)*($O$20/($O$19/2)))^2*((($O$20+$G$20)-$AI456))/3)*$AJ$29)+(((PI()*((($C$19+$G$20)-$AI456)*($O$20/($O$19/2)))^2*(((($C$19+$G$20)-$AI456)*($O$20/($O$19/2)))*$AZ$11))/3)*$AJ$29),(((PI()*((($C$19+$G$20)-$AI456)*($O$20/($O$19/2)))^2*((($O$20+$G$20)-$AI456)/3))*$AJ$29)-((PI()*((($C$19+$G$20)-$AI456)*($O$20/($O$19/2)))^2*(((($C$19+$G$20)-$AI456)*($O$20/($O$19/2)))*$AZ$11)/3)*$AJ$29))),IF('Silo Levels'!$L$18="Pumping",(($D$18*$AJ$29)+((PI()*(($C$21/2)^2)*($G$20-$AI456))*$AJ$29))+((($D$18+$H$18)/3)*$BG$11)+(((PI()*($C$21/2)^2*(($C$21/2)*$AZ$11))/3)*$AJ$29),(($D$18*$AJ$29)+((PI()*(($C$21/2)^2)*($G$20-$AI456))*$AJ$29))+((($D$18+$H$18)/3)*$BG$11)-(((PI()*($C$21/2)^2*(($C$21/2)*$AZ$11))/3)*$AJ$29)))</f>
        <v>35536.280072167232</v>
      </c>
    </row>
    <row r="457" spans="2:36" x14ac:dyDescent="0.3">
      <c r="B457" s="73"/>
      <c r="C457" s="73"/>
      <c r="D457" s="73"/>
      <c r="E457" s="73"/>
      <c r="F457" s="73"/>
      <c r="G457" s="73"/>
      <c r="H457" s="73"/>
      <c r="I457" s="73">
        <v>42.6</v>
      </c>
      <c r="J457" s="101">
        <f t="shared" si="61"/>
        <v>51147.770573273519</v>
      </c>
      <c r="K457" s="66">
        <v>42.6</v>
      </c>
      <c r="L457" s="102">
        <f>IF($K457&gt;$G$13,IF('Silo Levels'!$L$12="Pumping",((PI()*((($C$12+$G$13)-$K457)*($O$13/($O$12/2)))^2*((($O$13+$G$13)-$K457))/3)*$L$29)+(((PI()*((($C$12+$G$13)-$K457)*($O$13/($O$12/2)))^2*(((($C$12+$G$13)-$K457)*($O$13/($O$12/2)))*$AZ$5))/3)*$L$29),(((PI()*((($C$12+$G$13)-$K457)*($O$13/($O$12/2)))^2*((($O$13+$G$13)-$K457)/3))*$L$29)-((PI()*((($C$12+$G$13)-$K457)*($O$13/($O$12/2)))^2*(((($C$12+$G$13)-$K457)*($O$13/($O$12/2)))*$AZ$5)/3)*$L$29))),IF('Silo Levels'!$L$12="Pumping",(($D$11*$L$29)+((PI()*(($C$14/2)^2)*($G$13-$K457))*$L$29))+((($D$11+$H$11)/3)*$BG$5)+(((PI()*($C$14/2)^2*(($C$14/2)*$AZ$5))/3)*$L$29),(($D$11*$L$29)+((PI()*(($C$14/2)^2)*($G$13-$K457))*$L$29))+((($D$11+$H$11)/3)*$BG$5)-(((PI()*($C$14/2)^2*(($C$14/2)*$AZ$5))/3)*$L$29)))</f>
        <v>36949.763893674077</v>
      </c>
      <c r="M457" s="73">
        <v>42.6</v>
      </c>
      <c r="N457" s="101">
        <f t="shared" si="62"/>
        <v>41824.499625903562</v>
      </c>
      <c r="O457" s="66">
        <v>42.6</v>
      </c>
      <c r="P457" s="102">
        <f>IF($O457&gt;$G$20,IF('Silo Levels'!$L$13="Pumping",((PI()*((($C$19+$G$20)-$O457)*($O$20/($O$19/2)))^2*((($O$20+$G$20)-$O457))/3)*$P$29)+(((PI()*((($C$19+$G$20)-$O457)*($O$20/($O$19/2)))^2*(((($C$19+$G$20)-$O457)*($O$20/($O$19/2)))*$AZ$6))/3)*$P$29),(((PI()*((($C$19+$G$20)-$O457)*($O$20/($O$19/2)))^2*((($O$20+$G$20)-$O457)/3))*$P$29)-((PI()*((($C$19+$G$20)-$O457)*($O$20/($O$19/2)))^2*(((($C$19+$G$20)-$O457)*($O$20/($O$19/2)))*$AZ$6)/3)*$P$29))),IF('Silo Levels'!$L$13="Pumping",(($D$18*$P$29)+((PI()*(($C$21/2)^2)*($G$20-$O457))*$P$29))+((($D$18+$H$18)/3)*$BG$6)+(((PI()*($C$21/2)^2*(($C$21/2)*$AZ$6))/3)*$P$29),(($D$18*$P$29)+((PI()*(($C$21/2)^2)*($G$20-$O457))*$P$29))+((($D$18+$H$18)/3)*$BG$6)-(((PI()*($C$21/2)^2*(($C$21/2)*$AZ$6))/3)*$P$29)))</f>
        <v>37739.29829387879</v>
      </c>
      <c r="Q457" s="73">
        <v>42.6</v>
      </c>
      <c r="R457" s="101">
        <f t="shared" si="65"/>
        <v>40686.644060738559</v>
      </c>
      <c r="S457" s="66">
        <v>42.6</v>
      </c>
      <c r="T457" s="102">
        <f>IF($S457&gt;$G$20,IF('Silo Levels'!$L$14="Pumping",((PI()*((($C$19+$G$20)-$S457)*($O$20/($O$19/2)))^2*((($O$20+$G$20)-$S457))/3)*$T$29)+(((PI()*((($C$19+$G$20)-$S457)*($O$20/($O$19/2)))^2*(((($C$19+$G$20)-$S457)*($O$20/($O$19/2)))*$AZ$7))/3)*$T$29),(((PI()*((($C$19+$G$20)-$S457)*($O$20/($O$19/2)))^2*((($O$20+$G$20)-$S457)/3))*$T$29)-((PI()*((($C$19+$G$20)-$S457)*($O$20/($O$19/2)))^2*(((($C$19+$G$20)-$S457)*($O$20/($O$19/2)))*$AZ$7)/3)*$T$29))),IF('Silo Levels'!$L$14="Pumping",(($D$18*$T$29)+((PI()*(($C$21/2)^2)*($G$20-$S457))*$T$29))+((($D$18+$H$18)/3)*$BG$7)+(((PI()*($C$21/2)^2*(($C$21/2)*$AZ$7))/3)*$T$29),(($D$18*$T$29)+((PI()*(($C$21/2)^2)*($G$20-$S457))*$T$29))+((($D$18+$H$18)/3)*$BG$7)-(((PI()*($C$21/2)^2*(($C$21/2)*$AZ$7))/3)*$T$29)))</f>
        <v>36712.582589609701</v>
      </c>
      <c r="U457" s="73">
        <v>42.6</v>
      </c>
      <c r="V457" s="101">
        <f t="shared" si="66"/>
        <v>39635.875124931619</v>
      </c>
      <c r="W457" s="66">
        <v>42.6</v>
      </c>
      <c r="X457" s="102">
        <f>IF($W457&gt;$G$20,IF('Silo Levels'!$L$15="Pumping",((PI()*((($C$19+$G$20)-$W457)*($O$20/($O$19/2)))^2*((($O$20+$G$20)-$W457))/3)*$X$29)+(((PI()*((($C$19+$G$20)-$W457)*($O$20/($O$19/2)))^2*(((($C$19+$G$20)-$W457)*($O$20/($O$19/2)))*$AZ$8))/3)*$X$29),(((PI()*((($C$19+$G$20)-$W457)*($O$20/($O$19/2)))^2*((($O$20+$G$20)-$W457)/3))*$X$29)-((PI()*((($C$19+$G$20)-$W457)*($O$20/($O$19/2)))^2*(((($C$19+$G$20)-$W457)*($O$20/($O$19/2)))*$AZ$8)/3)*$X$29))),IF('Silo Levels'!$L$15="Pumping",(($D$18*$X$29)+((PI()*(($C$21/2)^2)*($G$20-$W457))*$X$29))+((($D$18+$H$18)/3)*$BG$8)+(((PI()*($C$21/2)^2*(($C$21/2)*$AZ$8))/3)*$X$29),(($D$18*$X$29)+((PI()*(($C$21/2)^2)*($G$20-$W457))*$X$29))+((($D$18+$H$18)/3)*$BG$8)-(((PI()*($C$21/2)^2*(($C$21/2)*$AZ$8))/3)*$X$29)))</f>
        <v>35764.447342062122</v>
      </c>
      <c r="Y457" s="73">
        <v>42.6</v>
      </c>
      <c r="Z457" s="101">
        <f t="shared" si="63"/>
        <v>39009.080568894104</v>
      </c>
      <c r="AA457" s="66">
        <v>42.6</v>
      </c>
      <c r="AB457" s="102">
        <f>IF($AA457&gt;$G$20,IF('Silo Levels'!$L$16="Pumping",((PI()*((($C$19+$G$20)-$AA457)*($O$20/($O$19/2)))^2*((($O$20+$G$20)-$AA457))/3)*$AB$29)+(((PI()*((($C$19+$G$20)-$AA457)*($O$20/($O$19/2)))^2*(((($C$19+$G$20)-$AA457)*($O$20/($O$19/2)))*$AZ$9))/3)*$AB$29),(((PI()*((($C$19+$G$20)-$AA457)*($O$20/($O$19/2)))^2*((($O$20+$G$20)-$AA457)/3))*$AB$29)-((PI()*((($C$19+$G$20)-$AA457)*($O$20/($O$19/2)))^2*(((($C$19+$G$20)-$AA457)*($O$20/($O$19/2)))*$AZ$9)/3)*$AB$29))),IF('Silo Levels'!$L$16="Pumping",(($D$18*$AB$29)+((PI()*(($C$21/2)^2)*($G$20-$AA457))*$AB$29))+((($D$18+$H$18)/3)*$BG$9)+(((PI()*($C$21/2)^2*(($C$21/2)*$AZ$9))/3)*$AB$29),(($D$18*$AB$29)+((PI()*(($C$21/2)^2)*($G$20-$AA457))*$AB$29))+((($D$18+$H$18)/3)*$BG$9)-(((PI()*($C$21/2)^2*(($C$21/2)*$AZ$9))/3)*$AB$29)))</f>
        <v>35198.874844342892</v>
      </c>
      <c r="AC457" s="73">
        <v>42.6</v>
      </c>
      <c r="AD457" s="101">
        <f t="shared" si="67"/>
        <v>38783.11368324401</v>
      </c>
      <c r="AE457" s="66">
        <v>42.6</v>
      </c>
      <c r="AF457" s="102">
        <f>IF($AE457&gt;$G$20,IF('Silo Levels'!$L$17="Pumping",((PI()*((($C$19+$G$20)-$AE457)*($O$20/($O$19/2)))^2*((($O$20+$G$20)-$AE457))/3)*$AF$29)+(((PI()*((($C$19+$G$20)-$AE457)*($O$20/($O$19/2)))^2*(((($C$19+$G$20)-$AE457)*($O$20/($O$19/2)))*$AZ$10))/3)*$AF$29),(((PI()*((($C$19+$G$20)-$AE457)*($O$20/($O$19/2)))^2*((($O$20+$G$20)-$AE457)/3))*$AF$29)-((PI()*((($C$19+$G$20)-$AE457)*($O$20/($O$19/2)))^2*(((($C$19+$G$20)-$AE457)*($O$20/($O$19/2)))*$AZ$10)/3)*$AF$29))),IF('Silo Levels'!$L$17="Pumping",(($D$18*$AF$29)+((PI()*(($C$21/2)^2)*($G$20-$AE457))*$AF$29))+((($D$18+$H$18)/3)*$BG$10)+(((PI()*($C$21/2)^2*(($C$21/2)*$AZ$10))/3)*$AF$29),(($D$18*$AF$29)+((PI()*(($C$21/2)^2)*($G$20-$AE457))*$AF$29))+((($D$18+$H$18)/3)*$BG$10)-(((PI()*($C$21/2)^2*(($C$21/2)*$AZ$10))/3)*$AF$29)))</f>
        <v>34994.979238218148</v>
      </c>
      <c r="AG457" s="73">
        <v>42.6</v>
      </c>
      <c r="AH457" s="101">
        <f t="shared" si="64"/>
        <v>38959.807870704681</v>
      </c>
      <c r="AI457" s="66">
        <v>42.6</v>
      </c>
      <c r="AJ457" s="102">
        <f>IF($AI457&gt;$G$20,IF('Silo Levels'!$L$18="Pumping",((PI()*((($C$19+$G$20)-$AI457)*($O$20/($O$19/2)))^2*((($O$20+$G$20)-$AI457))/3)*$AJ$29)+(((PI()*((($C$19+$G$20)-$AI457)*($O$20/($O$19/2)))^2*(((($C$19+$G$20)-$AI457)*($O$20/($O$19/2)))*$AZ$11))/3)*$AJ$29),(((PI()*((($C$19+$G$20)-$AI457)*($O$20/($O$19/2)))^2*((($O$20+$G$20)-$AI457)/3))*$AJ$29)-((PI()*((($C$19+$G$20)-$AI457)*($O$20/($O$19/2)))^2*(((($C$19+$G$20)-$AI457)*($O$20/($O$19/2)))*$AZ$11)/3)*$AJ$29))),IF('Silo Levels'!$L$18="Pumping",(($D$18*$AJ$29)+((PI()*(($C$21/2)^2)*($G$20-$AI457))*$AJ$29))+((($D$18+$H$18)/3)*$BG$11)+(((PI()*($C$21/2)^2*(($C$21/2)*$AZ$11))/3)*$AJ$29),(($D$18*$AJ$29)+((PI()*(($C$21/2)^2)*($G$20-$AI457))*$AJ$29))+((($D$18+$H$18)/3)*$BG$11)-(((PI()*($C$21/2)^2*(($C$21/2)*$AZ$11))/3)*$AJ$29)))</f>
        <v>35154.414849092565</v>
      </c>
    </row>
    <row r="458" spans="2:36" x14ac:dyDescent="0.3">
      <c r="B458" s="73"/>
      <c r="C458" s="73"/>
      <c r="D458" s="73"/>
      <c r="E458" s="73"/>
      <c r="F458" s="73"/>
      <c r="G458" s="73"/>
      <c r="H458" s="73"/>
      <c r="I458" s="73">
        <v>42.7</v>
      </c>
      <c r="J458" s="101">
        <f t="shared" si="61"/>
        <v>50228.805739642477</v>
      </c>
      <c r="K458" s="66">
        <v>42.7</v>
      </c>
      <c r="L458" s="102">
        <f>IF($K458&gt;$G$13,IF('Silo Levels'!$L$12="Pumping",((PI()*((($C$12+$G$13)-$K458)*($O$13/($O$12/2)))^2*((($O$13+$G$13)-$K458))/3)*$L$29)+(((PI()*((($C$12+$G$13)-$K458)*($O$13/($O$12/2)))^2*(((($C$12+$G$13)-$K458)*($O$13/($O$12/2)))*$AZ$5))/3)*$L$29),(((PI()*((($C$12+$G$13)-$K458)*($O$13/($O$12/2)))^2*((($O$13+$G$13)-$K458)/3))*$L$29)-((PI()*((($C$12+$G$13)-$K458)*($O$13/($O$12/2)))^2*(((($C$12+$G$13)-$K458)*($O$13/($O$12/2)))*$AZ$5)/3)*$L$29))),IF('Silo Levels'!$L$12="Pumping",(($D$11*$L$29)+((PI()*(($C$14/2)^2)*($G$13-$K458))*$L$29))+((($D$11+$H$11)/3)*$BG$5)+(((PI()*($C$14/2)^2*(($C$14/2)*$AZ$5))/3)*$L$29),(($D$11*$L$29)+((PI()*(($C$14/2)^2)*($G$13-$K458))*$L$29))+((($D$11+$H$11)/3)*$BG$5)-(((PI()*($C$14/2)^2*(($C$14/2)*$AZ$5))/3)*$L$29)))</f>
        <v>36030.799060043035</v>
      </c>
      <c r="M458" s="73">
        <v>42.7</v>
      </c>
      <c r="N458" s="101">
        <f t="shared" si="62"/>
        <v>41414.556077602807</v>
      </c>
      <c r="O458" s="66">
        <v>42.7</v>
      </c>
      <c r="P458" s="102">
        <f>IF($O458&gt;$G$20,IF('Silo Levels'!$L$13="Pumping",((PI()*((($C$19+$G$20)-$O458)*($O$20/($O$19/2)))^2*((($O$20+$G$20)-$O458))/3)*$P$29)+(((PI()*((($C$19+$G$20)-$O458)*($O$20/($O$19/2)))^2*(((($C$19+$G$20)-$O458)*($O$20/($O$19/2)))*$AZ$6))/3)*$P$29),(((PI()*((($C$19+$G$20)-$O458)*($O$20/($O$19/2)))^2*((($O$20+$G$20)-$O458)/3))*$P$29)-((PI()*((($C$19+$G$20)-$O458)*($O$20/($O$19/2)))^2*(((($C$19+$G$20)-$O458)*($O$20/($O$19/2)))*$AZ$6)/3)*$P$29))),IF('Silo Levels'!$L$13="Pumping",(($D$18*$P$29)+((PI()*(($C$21/2)^2)*($G$20-$O458))*$P$29))+((($D$18+$H$18)/3)*$BG$6)+(((PI()*($C$21/2)^2*(($C$21/2)*$AZ$6))/3)*$P$29),(($D$18*$P$29)+((PI()*(($C$21/2)^2)*($G$20-$O458))*$P$29))+((($D$18+$H$18)/3)*$BG$6)-(((PI()*($C$21/2)^2*(($C$21/2)*$AZ$6))/3)*$P$29)))</f>
        <v>37329.354745578035</v>
      </c>
      <c r="Q458" s="73">
        <v>42.7</v>
      </c>
      <c r="R458" s="101">
        <f t="shared" si="65"/>
        <v>40287.853223217608</v>
      </c>
      <c r="S458" s="66">
        <v>42.7</v>
      </c>
      <c r="T458" s="102">
        <f>IF($S458&gt;$G$20,IF('Silo Levels'!$L$14="Pumping",((PI()*((($C$19+$G$20)-$S458)*($O$20/($O$19/2)))^2*((($O$20+$G$20)-$S458))/3)*$T$29)+(((PI()*((($C$19+$G$20)-$S458)*($O$20/($O$19/2)))^2*(((($C$19+$G$20)-$S458)*($O$20/($O$19/2)))*$AZ$7))/3)*$T$29),(((PI()*((($C$19+$G$20)-$S458)*($O$20/($O$19/2)))^2*((($O$20+$G$20)-$S458)/3))*$T$29)-((PI()*((($C$19+$G$20)-$S458)*($O$20/($O$19/2)))^2*(((($C$19+$G$20)-$S458)*($O$20/($O$19/2)))*$AZ$7)/3)*$T$29))),IF('Silo Levels'!$L$14="Pumping",(($D$18*$T$29)+((PI()*(($C$21/2)^2)*($G$20-$S458))*$T$29))+((($D$18+$H$18)/3)*$BG$7)+(((PI()*($C$21/2)^2*(($C$21/2)*$AZ$7))/3)*$T$29),(($D$18*$T$29)+((PI()*(($C$21/2)^2)*($G$20-$S458))*$T$29))+((($D$18+$H$18)/3)*$BG$7)-(((PI()*($C$21/2)^2*(($C$21/2)*$AZ$7))/3)*$T$29)))</f>
        <v>36313.791752088749</v>
      </c>
      <c r="U458" s="73">
        <v>42.7</v>
      </c>
      <c r="V458" s="101">
        <f t="shared" si="66"/>
        <v>39247.383417103592</v>
      </c>
      <c r="W458" s="66">
        <v>42.7</v>
      </c>
      <c r="X458" s="102">
        <f>IF($W458&gt;$G$20,IF('Silo Levels'!$L$15="Pumping",((PI()*((($C$19+$G$20)-$W458)*($O$20/($O$19/2)))^2*((($O$20+$G$20)-$W458))/3)*$X$29)+(((PI()*((($C$19+$G$20)-$W458)*($O$20/($O$19/2)))^2*(((($C$19+$G$20)-$W458)*($O$20/($O$19/2)))*$AZ$8))/3)*$X$29),(((PI()*((($C$19+$G$20)-$W458)*($O$20/($O$19/2)))^2*((($O$20+$G$20)-$W458)/3))*$X$29)-((PI()*((($C$19+$G$20)-$W458)*($O$20/($O$19/2)))^2*(((($C$19+$G$20)-$W458)*($O$20/($O$19/2)))*$AZ$8)/3)*$X$29))),IF('Silo Levels'!$L$15="Pumping",(($D$18*$X$29)+((PI()*(($C$21/2)^2)*($G$20-$W458))*$X$29))+((($D$18+$H$18)/3)*$BG$8)+(((PI()*($C$21/2)^2*(($C$21/2)*$AZ$8))/3)*$X$29),(($D$18*$X$29)+((PI()*(($C$21/2)^2)*($G$20-$W458))*$X$29))+((($D$18+$H$18)/3)*$BG$8)-(((PI()*($C$21/2)^2*(($C$21/2)*$AZ$8))/3)*$X$29)))</f>
        <v>35375.955634234095</v>
      </c>
      <c r="Y458" s="73">
        <v>42.7</v>
      </c>
      <c r="Z458" s="101">
        <f t="shared" si="63"/>
        <v>38626.732398625536</v>
      </c>
      <c r="AA458" s="66">
        <v>42.7</v>
      </c>
      <c r="AB458" s="102">
        <f>IF($AA458&gt;$G$20,IF('Silo Levels'!$L$16="Pumping",((PI()*((($C$19+$G$20)-$AA458)*($O$20/($O$19/2)))^2*((($O$20+$G$20)-$AA458))/3)*$AB$29)+(((PI()*((($C$19+$G$20)-$AA458)*($O$20/($O$19/2)))^2*(((($C$19+$G$20)-$AA458)*($O$20/($O$19/2)))*$AZ$9))/3)*$AB$29),(((PI()*((($C$19+$G$20)-$AA458)*($O$20/($O$19/2)))^2*((($O$20+$G$20)-$AA458)/3))*$AB$29)-((PI()*((($C$19+$G$20)-$AA458)*($O$20/($O$19/2)))^2*(((($C$19+$G$20)-$AA458)*($O$20/($O$19/2)))*$AZ$9)/3)*$AB$29))),IF('Silo Levels'!$L$16="Pumping",(($D$18*$AB$29)+((PI()*(($C$21/2)^2)*($G$20-$AA458))*$AB$29))+((($D$18+$H$18)/3)*$BG$9)+(((PI()*($C$21/2)^2*(($C$21/2)*$AZ$9))/3)*$AB$29),(($D$18*$AB$29)+((PI()*(($C$21/2)^2)*($G$20-$AA458))*$AB$29))+((($D$18+$H$18)/3)*$BG$9)-(((PI()*($C$21/2)^2*(($C$21/2)*$AZ$9))/3)*$AB$29)))</f>
        <v>34816.526674074325</v>
      </c>
      <c r="AC458" s="73">
        <v>42.7</v>
      </c>
      <c r="AD458" s="101">
        <f t="shared" si="67"/>
        <v>38402.980331269282</v>
      </c>
      <c r="AE458" s="66">
        <v>42.7</v>
      </c>
      <c r="AF458" s="102">
        <f>IF($AE458&gt;$G$20,IF('Silo Levels'!$L$17="Pumping",((PI()*((($C$19+$G$20)-$AE458)*($O$20/($O$19/2)))^2*((($O$20+$G$20)-$AE458))/3)*$AF$29)+(((PI()*((($C$19+$G$20)-$AE458)*($O$20/($O$19/2)))^2*(((($C$19+$G$20)-$AE458)*($O$20/($O$19/2)))*$AZ$10))/3)*$AF$29),(((PI()*((($C$19+$G$20)-$AE458)*($O$20/($O$19/2)))^2*((($O$20+$G$20)-$AE458)/3))*$AF$29)-((PI()*((($C$19+$G$20)-$AE458)*($O$20/($O$19/2)))^2*(((($C$19+$G$20)-$AE458)*($O$20/($O$19/2)))*$AZ$10)/3)*$AF$29))),IF('Silo Levels'!$L$17="Pumping",(($D$18*$AF$29)+((PI()*(($C$21/2)^2)*($G$20-$AE458))*$AF$29))+((($D$18+$H$18)/3)*$BG$10)+(((PI()*($C$21/2)^2*(($C$21/2)*$AZ$10))/3)*$AF$29),(($D$18*$AF$29)+((PI()*(($C$21/2)^2)*($G$20-$AE458))*$AF$29))+((($D$18+$H$18)/3)*$BG$10)-(((PI()*($C$21/2)^2*(($C$21/2)*$AZ$10))/3)*$AF$29)))</f>
        <v>34614.84588624342</v>
      </c>
      <c r="AG458" s="73">
        <v>42.7</v>
      </c>
      <c r="AH458" s="101">
        <f t="shared" si="64"/>
        <v>38577.942647630007</v>
      </c>
      <c r="AI458" s="66">
        <v>42.7</v>
      </c>
      <c r="AJ458" s="102">
        <f>IF($AI458&gt;$G$20,IF('Silo Levels'!$L$18="Pumping",((PI()*((($C$19+$G$20)-$AI458)*($O$20/($O$19/2)))^2*((($O$20+$G$20)-$AI458))/3)*$AJ$29)+(((PI()*((($C$19+$G$20)-$AI458)*($O$20/($O$19/2)))^2*(((($C$19+$G$20)-$AI458)*($O$20/($O$19/2)))*$AZ$11))/3)*$AJ$29),(((PI()*((($C$19+$G$20)-$AI458)*($O$20/($O$19/2)))^2*((($O$20+$G$20)-$AI458)/3))*$AJ$29)-((PI()*((($C$19+$G$20)-$AI458)*($O$20/($O$19/2)))^2*(((($C$19+$G$20)-$AI458)*($O$20/($O$19/2)))*$AZ$11)/3)*$AJ$29))),IF('Silo Levels'!$L$18="Pumping",(($D$18*$AJ$29)+((PI()*(($C$21/2)^2)*($G$20-$AI458))*$AJ$29))+((($D$18+$H$18)/3)*$BG$11)+(((PI()*($C$21/2)^2*(($C$21/2)*$AZ$11))/3)*$AJ$29),(($D$18*$AJ$29)+((PI()*(($C$21/2)^2)*($G$20-$AI458))*$AJ$29))+((($D$18+$H$18)/3)*$BG$11)-(((PI()*($C$21/2)^2*(($C$21/2)*$AZ$11))/3)*$AJ$29)))</f>
        <v>34772.549626017892</v>
      </c>
    </row>
    <row r="459" spans="2:36" x14ac:dyDescent="0.3">
      <c r="B459" s="73"/>
      <c r="C459" s="73"/>
      <c r="D459" s="73"/>
      <c r="E459" s="73"/>
      <c r="F459" s="73"/>
      <c r="G459" s="73"/>
      <c r="H459" s="73"/>
      <c r="I459" s="73">
        <v>42.8</v>
      </c>
      <c r="J459" s="101">
        <f t="shared" ref="J459:J522" si="68">IF($K459&gt;$G$13,(PI()*((($C$12+$G$13)-$K459)*($O$13/($O$12/2)))^2*((($O$13+$G$13)-$K459)/3))*$L$29,($D$11*$L$29)+((PI()*(($C$14/2)^2)*($G$13-$K459))*$L$29)+((($D$11+$H$11)/3)*$BG$5))</f>
        <v>49309.840906011501</v>
      </c>
      <c r="K459" s="66">
        <v>42.8</v>
      </c>
      <c r="L459" s="102">
        <f>IF($K459&gt;$G$13,IF('Silo Levels'!$L$12="Pumping",((PI()*((($C$12+$G$13)-$K459)*($O$13/($O$12/2)))^2*((($O$13+$G$13)-$K459))/3)*$L$29)+(((PI()*((($C$12+$G$13)-$K459)*($O$13/($O$12/2)))^2*(((($C$12+$G$13)-$K459)*($O$13/($O$12/2)))*$AZ$5))/3)*$L$29),(((PI()*((($C$12+$G$13)-$K459)*($O$13/($O$12/2)))^2*((($O$13+$G$13)-$K459)/3))*$L$29)-((PI()*((($C$12+$G$13)-$K459)*($O$13/($O$12/2)))^2*(((($C$12+$G$13)-$K459)*($O$13/($O$12/2)))*$AZ$5)/3)*$L$29))),IF('Silo Levels'!$L$12="Pumping",(($D$11*$L$29)+((PI()*(($C$14/2)^2)*($G$13-$K459))*$L$29))+((($D$11+$H$11)/3)*$BG$5)+(((PI()*($C$14/2)^2*(($C$14/2)*$AZ$5))/3)*$L$29),(($D$11*$L$29)+((PI()*(($C$14/2)^2)*($G$13-$K459))*$L$29))+((($D$11+$H$11)/3)*$BG$5)-(((PI()*($C$14/2)^2*(($C$14/2)*$AZ$5))/3)*$L$29)))</f>
        <v>35111.834226412058</v>
      </c>
      <c r="M459" s="73">
        <v>42.8</v>
      </c>
      <c r="N459" s="101">
        <f t="shared" si="62"/>
        <v>41004.612529302089</v>
      </c>
      <c r="O459" s="66">
        <v>42.8</v>
      </c>
      <c r="P459" s="102">
        <f>IF($O459&gt;$G$20,IF('Silo Levels'!$L$13="Pumping",((PI()*((($C$19+$G$20)-$O459)*($O$20/($O$19/2)))^2*((($O$20+$G$20)-$O459))/3)*$P$29)+(((PI()*((($C$19+$G$20)-$O459)*($O$20/($O$19/2)))^2*(((($C$19+$G$20)-$O459)*($O$20/($O$19/2)))*$AZ$6))/3)*$P$29),(((PI()*((($C$19+$G$20)-$O459)*($O$20/($O$19/2)))^2*((($O$20+$G$20)-$O459)/3))*$P$29)-((PI()*((($C$19+$G$20)-$O459)*($O$20/($O$19/2)))^2*(((($C$19+$G$20)-$O459)*($O$20/($O$19/2)))*$AZ$6)/3)*$P$29))),IF('Silo Levels'!$L$13="Pumping",(($D$18*$P$29)+((PI()*(($C$21/2)^2)*($G$20-$O459))*$P$29))+((($D$18+$H$18)/3)*$BG$6)+(((PI()*($C$21/2)^2*(($C$21/2)*$AZ$6))/3)*$P$29),(($D$18*$P$29)+((PI()*(($C$21/2)^2)*($G$20-$O459))*$P$29))+((($D$18+$H$18)/3)*$BG$6)-(((PI()*($C$21/2)^2*(($C$21/2)*$AZ$6))/3)*$P$29)))</f>
        <v>36919.411197277317</v>
      </c>
      <c r="Q459" s="73">
        <v>42.8</v>
      </c>
      <c r="R459" s="101">
        <f t="shared" si="65"/>
        <v>39889.062385696685</v>
      </c>
      <c r="S459" s="66">
        <v>42.8</v>
      </c>
      <c r="T459" s="102">
        <f>IF($S459&gt;$G$20,IF('Silo Levels'!$L$14="Pumping",((PI()*((($C$19+$G$20)-$S459)*($O$20/($O$19/2)))^2*((($O$20+$G$20)-$S459))/3)*$T$29)+(((PI()*((($C$19+$G$20)-$S459)*($O$20/($O$19/2)))^2*(((($C$19+$G$20)-$S459)*($O$20/($O$19/2)))*$AZ$7))/3)*$T$29),(((PI()*((($C$19+$G$20)-$S459)*($O$20/($O$19/2)))^2*((($O$20+$G$20)-$S459)/3))*$T$29)-((PI()*((($C$19+$G$20)-$S459)*($O$20/($O$19/2)))^2*(((($C$19+$G$20)-$S459)*($O$20/($O$19/2)))*$AZ$7)/3)*$T$29))),IF('Silo Levels'!$L$14="Pumping",(($D$18*$T$29)+((PI()*(($C$21/2)^2)*($G$20-$S459))*$T$29))+((($D$18+$H$18)/3)*$BG$7)+(((PI()*($C$21/2)^2*(($C$21/2)*$AZ$7))/3)*$T$29),(($D$18*$T$29)+((PI()*(($C$21/2)^2)*($G$20-$S459))*$T$29))+((($D$18+$H$18)/3)*$BG$7)-(((PI()*($C$21/2)^2*(($C$21/2)*$AZ$7))/3)*$T$29)))</f>
        <v>35915.000914567827</v>
      </c>
      <c r="U459" s="73">
        <v>42.8</v>
      </c>
      <c r="V459" s="101">
        <f t="shared" si="66"/>
        <v>38858.891709275595</v>
      </c>
      <c r="W459" s="66">
        <v>42.8</v>
      </c>
      <c r="X459" s="102">
        <f>IF($W459&gt;$G$20,IF('Silo Levels'!$L$15="Pumping",((PI()*((($C$19+$G$20)-$W459)*($O$20/($O$19/2)))^2*((($O$20+$G$20)-$W459))/3)*$X$29)+(((PI()*((($C$19+$G$20)-$W459)*($O$20/($O$19/2)))^2*(((($C$19+$G$20)-$W459)*($O$20/($O$19/2)))*$AZ$8))/3)*$X$29),(((PI()*((($C$19+$G$20)-$W459)*($O$20/($O$19/2)))^2*((($O$20+$G$20)-$W459)/3))*$X$29)-((PI()*((($C$19+$G$20)-$W459)*($O$20/($O$19/2)))^2*(((($C$19+$G$20)-$W459)*($O$20/($O$19/2)))*$AZ$8)/3)*$X$29))),IF('Silo Levels'!$L$15="Pumping",(($D$18*$X$29)+((PI()*(($C$21/2)^2)*($G$20-$W459))*$X$29))+((($D$18+$H$18)/3)*$BG$8)+(((PI()*($C$21/2)^2*(($C$21/2)*$AZ$8))/3)*$X$29),(($D$18*$X$29)+((PI()*(($C$21/2)^2)*($G$20-$W459))*$X$29))+((($D$18+$H$18)/3)*$BG$8)-(((PI()*($C$21/2)^2*(($C$21/2)*$AZ$8))/3)*$X$29)))</f>
        <v>34987.463926406097</v>
      </c>
      <c r="Y459" s="73">
        <v>42.8</v>
      </c>
      <c r="Z459" s="101">
        <f t="shared" si="63"/>
        <v>38244.384228357005</v>
      </c>
      <c r="AA459" s="66">
        <v>42.8</v>
      </c>
      <c r="AB459" s="102">
        <f>IF($AA459&gt;$G$20,IF('Silo Levels'!$L$16="Pumping",((PI()*((($C$19+$G$20)-$AA459)*($O$20/($O$19/2)))^2*((($O$20+$G$20)-$AA459))/3)*$AB$29)+(((PI()*((($C$19+$G$20)-$AA459)*($O$20/($O$19/2)))^2*(((($C$19+$G$20)-$AA459)*($O$20/($O$19/2)))*$AZ$9))/3)*$AB$29),(((PI()*((($C$19+$G$20)-$AA459)*($O$20/($O$19/2)))^2*((($O$20+$G$20)-$AA459)/3))*$AB$29)-((PI()*((($C$19+$G$20)-$AA459)*($O$20/($O$19/2)))^2*(((($C$19+$G$20)-$AA459)*($O$20/($O$19/2)))*$AZ$9)/3)*$AB$29))),IF('Silo Levels'!$L$16="Pumping",(($D$18*$AB$29)+((PI()*(($C$21/2)^2)*($G$20-$AA459))*$AB$29))+((($D$18+$H$18)/3)*$BG$9)+(((PI()*($C$21/2)^2*(($C$21/2)*$AZ$9))/3)*$AB$29),(($D$18*$AB$29)+((PI()*(($C$21/2)^2)*($G$20-$AA459))*$AB$29))+((($D$18+$H$18)/3)*$BG$9)-(((PI()*($C$21/2)^2*(($C$21/2)*$AZ$9))/3)*$AB$29)))</f>
        <v>34434.178503805793</v>
      </c>
      <c r="AC459" s="73">
        <v>42.8</v>
      </c>
      <c r="AD459" s="101">
        <f t="shared" si="67"/>
        <v>38022.846979294583</v>
      </c>
      <c r="AE459" s="66">
        <v>42.8</v>
      </c>
      <c r="AF459" s="102">
        <f>IF($AE459&gt;$G$20,IF('Silo Levels'!$L$17="Pumping",((PI()*((($C$19+$G$20)-$AE459)*($O$20/($O$19/2)))^2*((($O$20+$G$20)-$AE459))/3)*$AF$29)+(((PI()*((($C$19+$G$20)-$AE459)*($O$20/($O$19/2)))^2*(((($C$19+$G$20)-$AE459)*($O$20/($O$19/2)))*$AZ$10))/3)*$AF$29),(((PI()*((($C$19+$G$20)-$AE459)*($O$20/($O$19/2)))^2*((($O$20+$G$20)-$AE459)/3))*$AF$29)-((PI()*((($C$19+$G$20)-$AE459)*($O$20/($O$19/2)))^2*(((($C$19+$G$20)-$AE459)*($O$20/($O$19/2)))*$AZ$10)/3)*$AF$29))),IF('Silo Levels'!$L$17="Pumping",(($D$18*$AF$29)+((PI()*(($C$21/2)^2)*($G$20-$AE459))*$AF$29))+((($D$18+$H$18)/3)*$BG$10)+(((PI()*($C$21/2)^2*(($C$21/2)*$AZ$10))/3)*$AF$29),(($D$18*$AF$29)+((PI()*(($C$21/2)^2)*($G$20-$AE459))*$AF$29))+((($D$18+$H$18)/3)*$BG$10)-(((PI()*($C$21/2)^2*(($C$21/2)*$AZ$10))/3)*$AF$29)))</f>
        <v>34234.712534268721</v>
      </c>
      <c r="AG459" s="73">
        <v>42.8</v>
      </c>
      <c r="AH459" s="101">
        <f t="shared" si="64"/>
        <v>38196.077424555362</v>
      </c>
      <c r="AI459" s="66">
        <v>42.8</v>
      </c>
      <c r="AJ459" s="102">
        <f>IF($AI459&gt;$G$20,IF('Silo Levels'!$L$18="Pumping",((PI()*((($C$19+$G$20)-$AI459)*($O$20/($O$19/2)))^2*((($O$20+$G$20)-$AI459))/3)*$AJ$29)+(((PI()*((($C$19+$G$20)-$AI459)*($O$20/($O$19/2)))^2*(((($C$19+$G$20)-$AI459)*($O$20/($O$19/2)))*$AZ$11))/3)*$AJ$29),(((PI()*((($C$19+$G$20)-$AI459)*($O$20/($O$19/2)))^2*((($O$20+$G$20)-$AI459)/3))*$AJ$29)-((PI()*((($C$19+$G$20)-$AI459)*($O$20/($O$19/2)))^2*(((($C$19+$G$20)-$AI459)*($O$20/($O$19/2)))*$AZ$11)/3)*$AJ$29))),IF('Silo Levels'!$L$18="Pumping",(($D$18*$AJ$29)+((PI()*(($C$21/2)^2)*($G$20-$AI459))*$AJ$29))+((($D$18+$H$18)/3)*$BG$11)+(((PI()*($C$21/2)^2*(($C$21/2)*$AZ$11))/3)*$AJ$29),(($D$18*$AJ$29)+((PI()*(($C$21/2)^2)*($G$20-$AI459))*$AJ$29))+((($D$18+$H$18)/3)*$BG$11)-(((PI()*($C$21/2)^2*(($C$21/2)*$AZ$11))/3)*$AJ$29)))</f>
        <v>34390.684402943247</v>
      </c>
    </row>
    <row r="460" spans="2:36" x14ac:dyDescent="0.3">
      <c r="B460" s="73"/>
      <c r="C460" s="73"/>
      <c r="D460" s="73"/>
      <c r="E460" s="73"/>
      <c r="F460" s="73"/>
      <c r="G460" s="73"/>
      <c r="H460" s="73"/>
      <c r="I460" s="73">
        <v>42.9</v>
      </c>
      <c r="J460" s="101">
        <f t="shared" si="68"/>
        <v>48390.876072380452</v>
      </c>
      <c r="K460" s="66">
        <v>42.9</v>
      </c>
      <c r="L460" s="102">
        <f>IF($K460&gt;$G$13,IF('Silo Levels'!$L$12="Pumping",((PI()*((($C$12+$G$13)-$K460)*($O$13/($O$12/2)))^2*((($O$13+$G$13)-$K460))/3)*$L$29)+(((PI()*((($C$12+$G$13)-$K460)*($O$13/($O$12/2)))^2*(((($C$12+$G$13)-$K460)*($O$13/($O$12/2)))*$AZ$5))/3)*$L$29),(((PI()*((($C$12+$G$13)-$K460)*($O$13/($O$12/2)))^2*((($O$13+$G$13)-$K460)/3))*$L$29)-((PI()*((($C$12+$G$13)-$K460)*($O$13/($O$12/2)))^2*(((($C$12+$G$13)-$K460)*($O$13/($O$12/2)))*$AZ$5)/3)*$L$29))),IF('Silo Levels'!$L$12="Pumping",(($D$11*$L$29)+((PI()*(($C$14/2)^2)*($G$13-$K460))*$L$29))+((($D$11+$H$11)/3)*$BG$5)+(((PI()*($C$14/2)^2*(($C$14/2)*$AZ$5))/3)*$L$29),(($D$11*$L$29)+((PI()*(($C$14/2)^2)*($G$13-$K460))*$L$29))+((($D$11+$H$11)/3)*$BG$5)-(((PI()*($C$14/2)^2*(($C$14/2)*$AZ$5))/3)*$L$29)))</f>
        <v>34192.869392781009</v>
      </c>
      <c r="M460" s="73">
        <v>42.9</v>
      </c>
      <c r="N460" s="101">
        <f t="shared" si="62"/>
        <v>40594.668981001334</v>
      </c>
      <c r="O460" s="66">
        <v>42.9</v>
      </c>
      <c r="P460" s="102">
        <f>IF($O460&gt;$G$20,IF('Silo Levels'!$L$13="Pumping",((PI()*((($C$19+$G$20)-$O460)*($O$20/($O$19/2)))^2*((($O$20+$G$20)-$O460))/3)*$P$29)+(((PI()*((($C$19+$G$20)-$O460)*($O$20/($O$19/2)))^2*(((($C$19+$G$20)-$O460)*($O$20/($O$19/2)))*$AZ$6))/3)*$P$29),(((PI()*((($C$19+$G$20)-$O460)*($O$20/($O$19/2)))^2*((($O$20+$G$20)-$O460)/3))*$P$29)-((PI()*((($C$19+$G$20)-$O460)*($O$20/($O$19/2)))^2*(((($C$19+$G$20)-$O460)*($O$20/($O$19/2)))*$AZ$6)/3)*$P$29))),IF('Silo Levels'!$L$13="Pumping",(($D$18*$P$29)+((PI()*(($C$21/2)^2)*($G$20-$O460))*$P$29))+((($D$18+$H$18)/3)*$BG$6)+(((PI()*($C$21/2)^2*(($C$21/2)*$AZ$6))/3)*$P$29),(($D$18*$P$29)+((PI()*(($C$21/2)^2)*($G$20-$O460))*$P$29))+((($D$18+$H$18)/3)*$BG$6)-(((PI()*($C$21/2)^2*(($C$21/2)*$AZ$6))/3)*$P$29)))</f>
        <v>36509.467648976562</v>
      </c>
      <c r="Q460" s="73">
        <v>42.9</v>
      </c>
      <c r="R460" s="101">
        <f t="shared" si="65"/>
        <v>39490.271548175733</v>
      </c>
      <c r="S460" s="66">
        <v>42.9</v>
      </c>
      <c r="T460" s="102">
        <f>IF($S460&gt;$G$20,IF('Silo Levels'!$L$14="Pumping",((PI()*((($C$19+$G$20)-$S460)*($O$20/($O$19/2)))^2*((($O$20+$G$20)-$S460))/3)*$T$29)+(((PI()*((($C$19+$G$20)-$S460)*($O$20/($O$19/2)))^2*(((($C$19+$G$20)-$S460)*($O$20/($O$19/2)))*$AZ$7))/3)*$T$29),(((PI()*((($C$19+$G$20)-$S460)*($O$20/($O$19/2)))^2*((($O$20+$G$20)-$S460)/3))*$T$29)-((PI()*((($C$19+$G$20)-$S460)*($O$20/($O$19/2)))^2*(((($C$19+$G$20)-$S460)*($O$20/($O$19/2)))*$AZ$7)/3)*$T$29))),IF('Silo Levels'!$L$14="Pumping",(($D$18*$T$29)+((PI()*(($C$21/2)^2)*($G$20-$S460))*$T$29))+((($D$18+$H$18)/3)*$BG$7)+(((PI()*($C$21/2)^2*(($C$21/2)*$AZ$7))/3)*$T$29),(($D$18*$T$29)+((PI()*(($C$21/2)^2)*($G$20-$S460))*$T$29))+((($D$18+$H$18)/3)*$BG$7)-(((PI()*($C$21/2)^2*(($C$21/2)*$AZ$7))/3)*$T$29)))</f>
        <v>35516.210077046875</v>
      </c>
      <c r="U460" s="73">
        <v>42.9</v>
      </c>
      <c r="V460" s="101">
        <f t="shared" si="66"/>
        <v>38470.400001447568</v>
      </c>
      <c r="W460" s="66">
        <v>42.9</v>
      </c>
      <c r="X460" s="102">
        <f>IF($W460&gt;$G$20,IF('Silo Levels'!$L$15="Pumping",((PI()*((($C$19+$G$20)-$W460)*($O$20/($O$19/2)))^2*((($O$20+$G$20)-$W460))/3)*$X$29)+(((PI()*((($C$19+$G$20)-$W460)*($O$20/($O$19/2)))^2*(((($C$19+$G$20)-$W460)*($O$20/($O$19/2)))*$AZ$8))/3)*$X$29),(((PI()*((($C$19+$G$20)-$W460)*($O$20/($O$19/2)))^2*((($O$20+$G$20)-$W460)/3))*$X$29)-((PI()*((($C$19+$G$20)-$W460)*($O$20/($O$19/2)))^2*(((($C$19+$G$20)-$W460)*($O$20/($O$19/2)))*$AZ$8)/3)*$X$29))),IF('Silo Levels'!$L$15="Pumping",(($D$18*$X$29)+((PI()*(($C$21/2)^2)*($G$20-$W460))*$X$29))+((($D$18+$H$18)/3)*$BG$8)+(((PI()*($C$21/2)^2*(($C$21/2)*$AZ$8))/3)*$X$29),(($D$18*$X$29)+((PI()*(($C$21/2)^2)*($G$20-$W460))*$X$29))+((($D$18+$H$18)/3)*$BG$8)-(((PI()*($C$21/2)^2*(($C$21/2)*$AZ$8))/3)*$X$29)))</f>
        <v>34598.97221857807</v>
      </c>
      <c r="Y460" s="73">
        <v>42.9</v>
      </c>
      <c r="Z460" s="101">
        <f t="shared" si="63"/>
        <v>37862.036058088452</v>
      </c>
      <c r="AA460" s="66">
        <v>42.9</v>
      </c>
      <c r="AB460" s="102">
        <f>IF($AA460&gt;$G$20,IF('Silo Levels'!$L$16="Pumping",((PI()*((($C$19+$G$20)-$AA460)*($O$20/($O$19/2)))^2*((($O$20+$G$20)-$AA460))/3)*$AB$29)+(((PI()*((($C$19+$G$20)-$AA460)*($O$20/($O$19/2)))^2*(((($C$19+$G$20)-$AA460)*($O$20/($O$19/2)))*$AZ$9))/3)*$AB$29),(((PI()*((($C$19+$G$20)-$AA460)*($O$20/($O$19/2)))^2*((($O$20+$G$20)-$AA460)/3))*$AB$29)-((PI()*((($C$19+$G$20)-$AA460)*($O$20/($O$19/2)))^2*(((($C$19+$G$20)-$AA460)*($O$20/($O$19/2)))*$AZ$9)/3)*$AB$29))),IF('Silo Levels'!$L$16="Pumping",(($D$18*$AB$29)+((PI()*(($C$21/2)^2)*($G$20-$AA460))*$AB$29))+((($D$18+$H$18)/3)*$BG$9)+(((PI()*($C$21/2)^2*(($C$21/2)*$AZ$9))/3)*$AB$29),(($D$18*$AB$29)+((PI()*(($C$21/2)^2)*($G$20-$AA460))*$AB$29))+((($D$18+$H$18)/3)*$BG$9)-(((PI()*($C$21/2)^2*(($C$21/2)*$AZ$9))/3)*$AB$29)))</f>
        <v>34051.83033353724</v>
      </c>
      <c r="AC460" s="73">
        <v>42.9</v>
      </c>
      <c r="AD460" s="101">
        <f t="shared" si="67"/>
        <v>37642.713627319856</v>
      </c>
      <c r="AE460" s="66">
        <v>42.9</v>
      </c>
      <c r="AF460" s="102">
        <f>IF($AE460&gt;$G$20,IF('Silo Levels'!$L$17="Pumping",((PI()*((($C$19+$G$20)-$AE460)*($O$20/($O$19/2)))^2*((($O$20+$G$20)-$AE460))/3)*$AF$29)+(((PI()*((($C$19+$G$20)-$AE460)*($O$20/($O$19/2)))^2*(((($C$19+$G$20)-$AE460)*($O$20/($O$19/2)))*$AZ$10))/3)*$AF$29),(((PI()*((($C$19+$G$20)-$AE460)*($O$20/($O$19/2)))^2*((($O$20+$G$20)-$AE460)/3))*$AF$29)-((PI()*((($C$19+$G$20)-$AE460)*($O$20/($O$19/2)))^2*(((($C$19+$G$20)-$AE460)*($O$20/($O$19/2)))*$AZ$10)/3)*$AF$29))),IF('Silo Levels'!$L$17="Pumping",(($D$18*$AF$29)+((PI()*(($C$21/2)^2)*($G$20-$AE460))*$AF$29))+((($D$18+$H$18)/3)*$BG$10)+(((PI()*($C$21/2)^2*(($C$21/2)*$AZ$10))/3)*$AF$29),(($D$18*$AF$29)+((PI()*(($C$21/2)^2)*($G$20-$AE460))*$AF$29))+((($D$18+$H$18)/3)*$BG$10)-(((PI()*($C$21/2)^2*(($C$21/2)*$AZ$10))/3)*$AF$29)))</f>
        <v>33854.579182293994</v>
      </c>
      <c r="AG460" s="73">
        <v>42.9</v>
      </c>
      <c r="AH460" s="101">
        <f t="shared" si="64"/>
        <v>37814.212201480696</v>
      </c>
      <c r="AI460" s="66">
        <v>42.9</v>
      </c>
      <c r="AJ460" s="102">
        <f>IF($AI460&gt;$G$20,IF('Silo Levels'!$L$18="Pumping",((PI()*((($C$19+$G$20)-$AI460)*($O$20/($O$19/2)))^2*((($O$20+$G$20)-$AI460))/3)*$AJ$29)+(((PI()*((($C$19+$G$20)-$AI460)*($O$20/($O$19/2)))^2*(((($C$19+$G$20)-$AI460)*($O$20/($O$19/2)))*$AZ$11))/3)*$AJ$29),(((PI()*((($C$19+$G$20)-$AI460)*($O$20/($O$19/2)))^2*((($O$20+$G$20)-$AI460)/3))*$AJ$29)-((PI()*((($C$19+$G$20)-$AI460)*($O$20/($O$19/2)))^2*(((($C$19+$G$20)-$AI460)*($O$20/($O$19/2)))*$AZ$11)/3)*$AJ$29))),IF('Silo Levels'!$L$18="Pumping",(($D$18*$AJ$29)+((PI()*(($C$21/2)^2)*($G$20-$AI460))*$AJ$29))+((($D$18+$H$18)/3)*$BG$11)+(((PI()*($C$21/2)^2*(($C$21/2)*$AZ$11))/3)*$AJ$29),(($D$18*$AJ$29)+((PI()*(($C$21/2)^2)*($G$20-$AI460))*$AJ$29))+((($D$18+$H$18)/3)*$BG$11)-(((PI()*($C$21/2)^2*(($C$21/2)*$AZ$11))/3)*$AJ$29)))</f>
        <v>34008.81917986858</v>
      </c>
    </row>
    <row r="461" spans="2:36" x14ac:dyDescent="0.3">
      <c r="B461" s="73"/>
      <c r="C461" s="73"/>
      <c r="D461" s="73"/>
      <c r="E461" s="73"/>
      <c r="F461" s="73"/>
      <c r="G461" s="73"/>
      <c r="H461" s="73"/>
      <c r="I461" s="73">
        <v>43</v>
      </c>
      <c r="J461" s="101">
        <f t="shared" si="68"/>
        <v>47471.91123874941</v>
      </c>
      <c r="K461" s="66">
        <v>43</v>
      </c>
      <c r="L461" s="102">
        <f>IF($K461&gt;$G$13,IF('Silo Levels'!$L$12="Pumping",((PI()*((($C$12+$G$13)-$K461)*($O$13/($O$12/2)))^2*((($O$13+$G$13)-$K461))/3)*$L$29)+(((PI()*((($C$12+$G$13)-$K461)*($O$13/($O$12/2)))^2*(((($C$12+$G$13)-$K461)*($O$13/($O$12/2)))*$AZ$5))/3)*$L$29),(((PI()*((($C$12+$G$13)-$K461)*($O$13/($O$12/2)))^2*((($O$13+$G$13)-$K461)/3))*$L$29)-((PI()*((($C$12+$G$13)-$K461)*($O$13/($O$12/2)))^2*(((($C$12+$G$13)-$K461)*($O$13/($O$12/2)))*$AZ$5)/3)*$L$29))),IF('Silo Levels'!$L$12="Pumping",(($D$11*$L$29)+((PI()*(($C$14/2)^2)*($G$13-$K461))*$L$29))+((($D$11+$H$11)/3)*$BG$5)+(((PI()*($C$14/2)^2*(($C$14/2)*$AZ$5))/3)*$L$29),(($D$11*$L$29)+((PI()*(($C$14/2)^2)*($G$13-$K461))*$L$29))+((($D$11+$H$11)/3)*$BG$5)-(((PI()*($C$14/2)^2*(($C$14/2)*$AZ$5))/3)*$L$29)))</f>
        <v>33273.904559149967</v>
      </c>
      <c r="M461" s="73">
        <v>43</v>
      </c>
      <c r="N461" s="101">
        <f t="shared" si="62"/>
        <v>40184.725432700587</v>
      </c>
      <c r="O461" s="66">
        <v>43</v>
      </c>
      <c r="P461" s="102">
        <f>IF($O461&gt;$G$20,IF('Silo Levels'!$L$13="Pumping",((PI()*((($C$19+$G$20)-$O461)*($O$20/($O$19/2)))^2*((($O$20+$G$20)-$O461))/3)*$P$29)+(((PI()*((($C$19+$G$20)-$O461)*($O$20/($O$19/2)))^2*(((($C$19+$G$20)-$O461)*($O$20/($O$19/2)))*$AZ$6))/3)*$P$29),(((PI()*((($C$19+$G$20)-$O461)*($O$20/($O$19/2)))^2*((($O$20+$G$20)-$O461)/3))*$P$29)-((PI()*((($C$19+$G$20)-$O461)*($O$20/($O$19/2)))^2*(((($C$19+$G$20)-$O461)*($O$20/($O$19/2)))*$AZ$6)/3)*$P$29))),IF('Silo Levels'!$L$13="Pumping",(($D$18*$P$29)+((PI()*(($C$21/2)^2)*($G$20-$O461))*$P$29))+((($D$18+$H$18)/3)*$BG$6)+(((PI()*($C$21/2)^2*(($C$21/2)*$AZ$6))/3)*$P$29),(($D$18*$P$29)+((PI()*(($C$21/2)^2)*($G$20-$O461))*$P$29))+((($D$18+$H$18)/3)*$BG$6)-(((PI()*($C$21/2)^2*(($C$21/2)*$AZ$6))/3)*$P$29)))</f>
        <v>36099.524100675815</v>
      </c>
      <c r="Q461" s="73">
        <v>43</v>
      </c>
      <c r="R461" s="101">
        <f t="shared" si="65"/>
        <v>39091.480710654781</v>
      </c>
      <c r="S461" s="66">
        <v>43</v>
      </c>
      <c r="T461" s="102">
        <f>IF($S461&gt;$G$20,IF('Silo Levels'!$L$14="Pumping",((PI()*((($C$19+$G$20)-$S461)*($O$20/($O$19/2)))^2*((($O$20+$G$20)-$S461))/3)*$T$29)+(((PI()*((($C$19+$G$20)-$S461)*($O$20/($O$19/2)))^2*(((($C$19+$G$20)-$S461)*($O$20/($O$19/2)))*$AZ$7))/3)*$T$29),(((PI()*((($C$19+$G$20)-$S461)*($O$20/($O$19/2)))^2*((($O$20+$G$20)-$S461)/3))*$T$29)-((PI()*((($C$19+$G$20)-$S461)*($O$20/($O$19/2)))^2*(((($C$19+$G$20)-$S461)*($O$20/($O$19/2)))*$AZ$7)/3)*$T$29))),IF('Silo Levels'!$L$14="Pumping",(($D$18*$T$29)+((PI()*(($C$21/2)^2)*($G$20-$S461))*$T$29))+((($D$18+$H$18)/3)*$BG$7)+(((PI()*($C$21/2)^2*(($C$21/2)*$AZ$7))/3)*$T$29),(($D$18*$T$29)+((PI()*(($C$21/2)^2)*($G$20-$S461))*$T$29))+((($D$18+$H$18)/3)*$BG$7)-(((PI()*($C$21/2)^2*(($C$21/2)*$AZ$7))/3)*$T$29)))</f>
        <v>35117.419239525923</v>
      </c>
      <c r="U461" s="73">
        <v>43</v>
      </c>
      <c r="V461" s="101">
        <f t="shared" si="66"/>
        <v>38081.908293619548</v>
      </c>
      <c r="W461" s="66">
        <v>43</v>
      </c>
      <c r="X461" s="102">
        <f>IF($W461&gt;$G$20,IF('Silo Levels'!$L$15="Pumping",((PI()*((($C$19+$G$20)-$W461)*($O$20/($O$19/2)))^2*((($O$20+$G$20)-$W461))/3)*$X$29)+(((PI()*((($C$19+$G$20)-$W461)*($O$20/($O$19/2)))^2*(((($C$19+$G$20)-$W461)*($O$20/($O$19/2)))*$AZ$8))/3)*$X$29),(((PI()*((($C$19+$G$20)-$W461)*($O$20/($O$19/2)))^2*((($O$20+$G$20)-$W461)/3))*$X$29)-((PI()*((($C$19+$G$20)-$W461)*($O$20/($O$19/2)))^2*(((($C$19+$G$20)-$W461)*($O$20/($O$19/2)))*$AZ$8)/3)*$X$29))),IF('Silo Levels'!$L$15="Pumping",(($D$18*$X$29)+((PI()*(($C$21/2)^2)*($G$20-$W461))*$X$29))+((($D$18+$H$18)/3)*$BG$8)+(((PI()*($C$21/2)^2*(($C$21/2)*$AZ$8))/3)*$X$29),(($D$18*$X$29)+((PI()*(($C$21/2)^2)*($G$20-$W461))*$X$29))+((($D$18+$H$18)/3)*$BG$8)-(((PI()*($C$21/2)^2*(($C$21/2)*$AZ$8))/3)*$X$29)))</f>
        <v>34210.480510750051</v>
      </c>
      <c r="Y461" s="73">
        <v>43</v>
      </c>
      <c r="Z461" s="101">
        <f t="shared" si="63"/>
        <v>37479.687887819891</v>
      </c>
      <c r="AA461" s="66">
        <v>43</v>
      </c>
      <c r="AB461" s="102">
        <f>IF($AA461&gt;$G$20,IF('Silo Levels'!$L$16="Pumping",((PI()*((($C$19+$G$20)-$AA461)*($O$20/($O$19/2)))^2*((($O$20+$G$20)-$AA461))/3)*$AB$29)+(((PI()*((($C$19+$G$20)-$AA461)*($O$20/($O$19/2)))^2*(((($C$19+$G$20)-$AA461)*($O$20/($O$19/2)))*$AZ$9))/3)*$AB$29),(((PI()*((($C$19+$G$20)-$AA461)*($O$20/($O$19/2)))^2*((($O$20+$G$20)-$AA461)/3))*$AB$29)-((PI()*((($C$19+$G$20)-$AA461)*($O$20/($O$19/2)))^2*(((($C$19+$G$20)-$AA461)*($O$20/($O$19/2)))*$AZ$9)/3)*$AB$29))),IF('Silo Levels'!$L$16="Pumping",(($D$18*$AB$29)+((PI()*(($C$21/2)^2)*($G$20-$AA461))*$AB$29))+((($D$18+$H$18)/3)*$BG$9)+(((PI()*($C$21/2)^2*(($C$21/2)*$AZ$9))/3)*$AB$29),(($D$18*$AB$29)+((PI()*(($C$21/2)^2)*($G$20-$AA461))*$AB$29))+((($D$18+$H$18)/3)*$BG$9)-(((PI()*($C$21/2)^2*(($C$21/2)*$AZ$9))/3)*$AB$29)))</f>
        <v>33669.48216326868</v>
      </c>
      <c r="AC461" s="73">
        <v>43</v>
      </c>
      <c r="AD461" s="101">
        <f t="shared" si="67"/>
        <v>37262.580275345135</v>
      </c>
      <c r="AE461" s="66">
        <v>43</v>
      </c>
      <c r="AF461" s="102">
        <f>IF($AE461&gt;$G$20,IF('Silo Levels'!$L$17="Pumping",((PI()*((($C$19+$G$20)-$AE461)*($O$20/($O$19/2)))^2*((($O$20+$G$20)-$AE461))/3)*$AF$29)+(((PI()*((($C$19+$G$20)-$AE461)*($O$20/($O$19/2)))^2*(((($C$19+$G$20)-$AE461)*($O$20/($O$19/2)))*$AZ$10))/3)*$AF$29),(((PI()*((($C$19+$G$20)-$AE461)*($O$20/($O$19/2)))^2*((($O$20+$G$20)-$AE461)/3))*$AF$29)-((PI()*((($C$19+$G$20)-$AE461)*($O$20/($O$19/2)))^2*(((($C$19+$G$20)-$AE461)*($O$20/($O$19/2)))*$AZ$10)/3)*$AF$29))),IF('Silo Levels'!$L$17="Pumping",(($D$18*$AF$29)+((PI()*(($C$21/2)^2)*($G$20-$AE461))*$AF$29))+((($D$18+$H$18)/3)*$BG$10)+(((PI()*($C$21/2)^2*(($C$21/2)*$AZ$10))/3)*$AF$29),(($D$18*$AF$29)+((PI()*(($C$21/2)^2)*($G$20-$AE461))*$AF$29))+((($D$18+$H$18)/3)*$BG$10)-(((PI()*($C$21/2)^2*(($C$21/2)*$AZ$10))/3)*$AF$29)))</f>
        <v>33474.445830319273</v>
      </c>
      <c r="AG461" s="73">
        <v>43</v>
      </c>
      <c r="AH461" s="101">
        <f t="shared" si="64"/>
        <v>37432.346978406029</v>
      </c>
      <c r="AI461" s="66">
        <v>43</v>
      </c>
      <c r="AJ461" s="102">
        <f>IF($AI461&gt;$G$20,IF('Silo Levels'!$L$18="Pumping",((PI()*((($C$19+$G$20)-$AI461)*($O$20/($O$19/2)))^2*((($O$20+$G$20)-$AI461))/3)*$AJ$29)+(((PI()*((($C$19+$G$20)-$AI461)*($O$20/($O$19/2)))^2*(((($C$19+$G$20)-$AI461)*($O$20/($O$19/2)))*$AZ$11))/3)*$AJ$29),(((PI()*((($C$19+$G$20)-$AI461)*($O$20/($O$19/2)))^2*((($O$20+$G$20)-$AI461)/3))*$AJ$29)-((PI()*((($C$19+$G$20)-$AI461)*($O$20/($O$19/2)))^2*(((($C$19+$G$20)-$AI461)*($O$20/($O$19/2)))*$AZ$11)/3)*$AJ$29))),IF('Silo Levels'!$L$18="Pumping",(($D$18*$AJ$29)+((PI()*(($C$21/2)^2)*($G$20-$AI461))*$AJ$29))+((($D$18+$H$18)/3)*$BG$11)+(((PI()*($C$21/2)^2*(($C$21/2)*$AZ$11))/3)*$AJ$29),(($D$18*$AJ$29)+((PI()*(($C$21/2)^2)*($G$20-$AI461))*$AJ$29))+((($D$18+$H$18)/3)*$BG$11)-(((PI()*($C$21/2)^2*(($C$21/2)*$AZ$11))/3)*$AJ$29)))</f>
        <v>33626.953956793914</v>
      </c>
    </row>
    <row r="462" spans="2:36" x14ac:dyDescent="0.3">
      <c r="B462" s="73"/>
      <c r="C462" s="73"/>
      <c r="D462" s="73"/>
      <c r="E462" s="73"/>
      <c r="F462" s="73"/>
      <c r="G462" s="73"/>
      <c r="H462" s="73"/>
      <c r="I462" s="73">
        <v>43.1</v>
      </c>
      <c r="J462" s="101">
        <f t="shared" si="68"/>
        <v>46552.94640511836</v>
      </c>
      <c r="K462" s="66">
        <v>43.1</v>
      </c>
      <c r="L462" s="102">
        <f>IF($K462&gt;$G$13,IF('Silo Levels'!$L$12="Pumping",((PI()*((($C$12+$G$13)-$K462)*($O$13/($O$12/2)))^2*((($O$13+$G$13)-$K462))/3)*$L$29)+(((PI()*((($C$12+$G$13)-$K462)*($O$13/($O$12/2)))^2*(((($C$12+$G$13)-$K462)*($O$13/($O$12/2)))*$AZ$5))/3)*$L$29),(((PI()*((($C$12+$G$13)-$K462)*($O$13/($O$12/2)))^2*((($O$13+$G$13)-$K462)/3))*$L$29)-((PI()*((($C$12+$G$13)-$K462)*($O$13/($O$12/2)))^2*(((($C$12+$G$13)-$K462)*($O$13/($O$12/2)))*$AZ$5)/3)*$L$29))),IF('Silo Levels'!$L$12="Pumping",(($D$11*$L$29)+((PI()*(($C$14/2)^2)*($G$13-$K462))*$L$29))+((($D$11+$H$11)/3)*$BG$5)+(((PI()*($C$14/2)^2*(($C$14/2)*$AZ$5))/3)*$L$29),(($D$11*$L$29)+((PI()*(($C$14/2)^2)*($G$13-$K462))*$L$29))+((($D$11+$H$11)/3)*$BG$5)-(((PI()*($C$14/2)^2*(($C$14/2)*$AZ$5))/3)*$L$29)))</f>
        <v>32354.939725518918</v>
      </c>
      <c r="M462" s="73">
        <v>43.1</v>
      </c>
      <c r="N462" s="101">
        <f t="shared" si="62"/>
        <v>39774.781884399839</v>
      </c>
      <c r="O462" s="66">
        <v>43.1</v>
      </c>
      <c r="P462" s="102">
        <f>IF($O462&gt;$G$20,IF('Silo Levels'!$L$13="Pumping",((PI()*((($C$19+$G$20)-$O462)*($O$20/($O$19/2)))^2*((($O$20+$G$20)-$O462))/3)*$P$29)+(((PI()*((($C$19+$G$20)-$O462)*($O$20/($O$19/2)))^2*(((($C$19+$G$20)-$O462)*($O$20/($O$19/2)))*$AZ$6))/3)*$P$29),(((PI()*((($C$19+$G$20)-$O462)*($O$20/($O$19/2)))^2*((($O$20+$G$20)-$O462)/3))*$P$29)-((PI()*((($C$19+$G$20)-$O462)*($O$20/($O$19/2)))^2*(((($C$19+$G$20)-$O462)*($O$20/($O$19/2)))*$AZ$6)/3)*$P$29))),IF('Silo Levels'!$L$13="Pumping",(($D$18*$P$29)+((PI()*(($C$21/2)^2)*($G$20-$O462))*$P$29))+((($D$18+$H$18)/3)*$BG$6)+(((PI()*($C$21/2)^2*(($C$21/2)*$AZ$6))/3)*$P$29),(($D$18*$P$29)+((PI()*(($C$21/2)^2)*($G$20-$O462))*$P$29))+((($D$18+$H$18)/3)*$BG$6)-(((PI()*($C$21/2)^2*(($C$21/2)*$AZ$6))/3)*$P$29)))</f>
        <v>35689.580552375068</v>
      </c>
      <c r="Q462" s="73">
        <v>43.1</v>
      </c>
      <c r="R462" s="101">
        <f t="shared" si="65"/>
        <v>38692.689873133837</v>
      </c>
      <c r="S462" s="66">
        <v>43.1</v>
      </c>
      <c r="T462" s="102">
        <f>IF($S462&gt;$G$20,IF('Silo Levels'!$L$14="Pumping",((PI()*((($C$19+$G$20)-$S462)*($O$20/($O$19/2)))^2*((($O$20+$G$20)-$S462))/3)*$T$29)+(((PI()*((($C$19+$G$20)-$S462)*($O$20/($O$19/2)))^2*(((($C$19+$G$20)-$S462)*($O$20/($O$19/2)))*$AZ$7))/3)*$T$29),(((PI()*((($C$19+$G$20)-$S462)*($O$20/($O$19/2)))^2*((($O$20+$G$20)-$S462)/3))*$T$29)-((PI()*((($C$19+$G$20)-$S462)*($O$20/($O$19/2)))^2*(((($C$19+$G$20)-$S462)*($O$20/($O$19/2)))*$AZ$7)/3)*$T$29))),IF('Silo Levels'!$L$14="Pumping",(($D$18*$T$29)+((PI()*(($C$21/2)^2)*($G$20-$S462))*$T$29))+((($D$18+$H$18)/3)*$BG$7)+(((PI()*($C$21/2)^2*(($C$21/2)*$AZ$7))/3)*$T$29),(($D$18*$T$29)+((PI()*(($C$21/2)^2)*($G$20-$S462))*$T$29))+((($D$18+$H$18)/3)*$BG$7)-(((PI()*($C$21/2)^2*(($C$21/2)*$AZ$7))/3)*$T$29)))</f>
        <v>34718.628402004979</v>
      </c>
      <c r="U462" s="73">
        <v>43.1</v>
      </c>
      <c r="V462" s="101">
        <f t="shared" si="66"/>
        <v>37693.416585791521</v>
      </c>
      <c r="W462" s="66">
        <v>43.1</v>
      </c>
      <c r="X462" s="102">
        <f>IF($W462&gt;$G$20,IF('Silo Levels'!$L$15="Pumping",((PI()*((($C$19+$G$20)-$W462)*($O$20/($O$19/2)))^2*((($O$20+$G$20)-$W462))/3)*$X$29)+(((PI()*((($C$19+$G$20)-$W462)*($O$20/($O$19/2)))^2*(((($C$19+$G$20)-$W462)*($O$20/($O$19/2)))*$AZ$8))/3)*$X$29),(((PI()*((($C$19+$G$20)-$W462)*($O$20/($O$19/2)))^2*((($O$20+$G$20)-$W462)/3))*$X$29)-((PI()*((($C$19+$G$20)-$W462)*($O$20/($O$19/2)))^2*(((($C$19+$G$20)-$W462)*($O$20/($O$19/2)))*$AZ$8)/3)*$X$29))),IF('Silo Levels'!$L$15="Pumping",(($D$18*$X$29)+((PI()*(($C$21/2)^2)*($G$20-$W462))*$X$29))+((($D$18+$H$18)/3)*$BG$8)+(((PI()*($C$21/2)^2*(($C$21/2)*$AZ$8))/3)*$X$29),(($D$18*$X$29)+((PI()*(($C$21/2)^2)*($G$20-$W462))*$X$29))+((($D$18+$H$18)/3)*$BG$8)-(((PI()*($C$21/2)^2*(($C$21/2)*$AZ$8))/3)*$X$29)))</f>
        <v>33821.988802922024</v>
      </c>
      <c r="Y462" s="73">
        <v>43.1</v>
      </c>
      <c r="Z462" s="101">
        <f t="shared" si="63"/>
        <v>37097.339717551331</v>
      </c>
      <c r="AA462" s="66">
        <v>43.1</v>
      </c>
      <c r="AB462" s="102">
        <f>IF($AA462&gt;$G$20,IF('Silo Levels'!$L$16="Pumping",((PI()*((($C$19+$G$20)-$AA462)*($O$20/($O$19/2)))^2*((($O$20+$G$20)-$AA462))/3)*$AB$29)+(((PI()*((($C$19+$G$20)-$AA462)*($O$20/($O$19/2)))^2*(((($C$19+$G$20)-$AA462)*($O$20/($O$19/2)))*$AZ$9))/3)*$AB$29),(((PI()*((($C$19+$G$20)-$AA462)*($O$20/($O$19/2)))^2*((($O$20+$G$20)-$AA462)/3))*$AB$29)-((PI()*((($C$19+$G$20)-$AA462)*($O$20/($O$19/2)))^2*(((($C$19+$G$20)-$AA462)*($O$20/($O$19/2)))*$AZ$9)/3)*$AB$29))),IF('Silo Levels'!$L$16="Pumping",(($D$18*$AB$29)+((PI()*(($C$21/2)^2)*($G$20-$AA462))*$AB$29))+((($D$18+$H$18)/3)*$BG$9)+(((PI()*($C$21/2)^2*(($C$21/2)*$AZ$9))/3)*$AB$29),(($D$18*$AB$29)+((PI()*(($C$21/2)^2)*($G$20-$AA462))*$AB$29))+((($D$18+$H$18)/3)*$BG$9)-(((PI()*($C$21/2)^2*(($C$21/2)*$AZ$9))/3)*$AB$29)))</f>
        <v>33287.13399300012</v>
      </c>
      <c r="AC462" s="73">
        <v>43.1</v>
      </c>
      <c r="AD462" s="101">
        <f t="shared" si="67"/>
        <v>36882.446923370408</v>
      </c>
      <c r="AE462" s="66">
        <v>43.1</v>
      </c>
      <c r="AF462" s="102">
        <f>IF($AE462&gt;$G$20,IF('Silo Levels'!$L$17="Pumping",((PI()*((($C$19+$G$20)-$AE462)*($O$20/($O$19/2)))^2*((($O$20+$G$20)-$AE462))/3)*$AF$29)+(((PI()*((($C$19+$G$20)-$AE462)*($O$20/($O$19/2)))^2*(((($C$19+$G$20)-$AE462)*($O$20/($O$19/2)))*$AZ$10))/3)*$AF$29),(((PI()*((($C$19+$G$20)-$AE462)*($O$20/($O$19/2)))^2*((($O$20+$G$20)-$AE462)/3))*$AF$29)-((PI()*((($C$19+$G$20)-$AE462)*($O$20/($O$19/2)))^2*(((($C$19+$G$20)-$AE462)*($O$20/($O$19/2)))*$AZ$10)/3)*$AF$29))),IF('Silo Levels'!$L$17="Pumping",(($D$18*$AF$29)+((PI()*(($C$21/2)^2)*($G$20-$AE462))*$AF$29))+((($D$18+$H$18)/3)*$BG$10)+(((PI()*($C$21/2)^2*(($C$21/2)*$AZ$10))/3)*$AF$29),(($D$18*$AF$29)+((PI()*(($C$21/2)^2)*($G$20-$AE462))*$AF$29))+((($D$18+$H$18)/3)*$BG$10)-(((PI()*($C$21/2)^2*(($C$21/2)*$AZ$10))/3)*$AF$29)))</f>
        <v>33094.312478344546</v>
      </c>
      <c r="AG462" s="73">
        <v>43.1</v>
      </c>
      <c r="AH462" s="101">
        <f t="shared" si="64"/>
        <v>37050.481755331355</v>
      </c>
      <c r="AI462" s="66">
        <v>43.1</v>
      </c>
      <c r="AJ462" s="102">
        <f>IF($AI462&gt;$G$20,IF('Silo Levels'!$L$18="Pumping",((PI()*((($C$19+$G$20)-$AI462)*($O$20/($O$19/2)))^2*((($O$20+$G$20)-$AI462))/3)*$AJ$29)+(((PI()*((($C$19+$G$20)-$AI462)*($O$20/($O$19/2)))^2*(((($C$19+$G$20)-$AI462)*($O$20/($O$19/2)))*$AZ$11))/3)*$AJ$29),(((PI()*((($C$19+$G$20)-$AI462)*($O$20/($O$19/2)))^2*((($O$20+$G$20)-$AI462)/3))*$AJ$29)-((PI()*((($C$19+$G$20)-$AI462)*($O$20/($O$19/2)))^2*(((($C$19+$G$20)-$AI462)*($O$20/($O$19/2)))*$AZ$11)/3)*$AJ$29))),IF('Silo Levels'!$L$18="Pumping",(($D$18*$AJ$29)+((PI()*(($C$21/2)^2)*($G$20-$AI462))*$AJ$29))+((($D$18+$H$18)/3)*$BG$11)+(((PI()*($C$21/2)^2*(($C$21/2)*$AZ$11))/3)*$AJ$29),(($D$18*$AJ$29)+((PI()*(($C$21/2)^2)*($G$20-$AI462))*$AJ$29))+((($D$18+$H$18)/3)*$BG$11)-(((PI()*($C$21/2)^2*(($C$21/2)*$AZ$11))/3)*$AJ$29)))</f>
        <v>33245.08873371924</v>
      </c>
    </row>
    <row r="463" spans="2:36" x14ac:dyDescent="0.3">
      <c r="B463" s="73"/>
      <c r="C463" s="73"/>
      <c r="D463" s="73"/>
      <c r="E463" s="73"/>
      <c r="F463" s="73"/>
      <c r="G463" s="73"/>
      <c r="H463" s="73"/>
      <c r="I463" s="73">
        <v>43.2</v>
      </c>
      <c r="J463" s="101">
        <f t="shared" si="68"/>
        <v>45633.981571487318</v>
      </c>
      <c r="K463" s="66">
        <v>43.2</v>
      </c>
      <c r="L463" s="102">
        <f>IF($K463&gt;$G$13,IF('Silo Levels'!$L$12="Pumping",((PI()*((($C$12+$G$13)-$K463)*($O$13/($O$12/2)))^2*((($O$13+$G$13)-$K463))/3)*$L$29)+(((PI()*((($C$12+$G$13)-$K463)*($O$13/($O$12/2)))^2*(((($C$12+$G$13)-$K463)*($O$13/($O$12/2)))*$AZ$5))/3)*$L$29),(((PI()*((($C$12+$G$13)-$K463)*($O$13/($O$12/2)))^2*((($O$13+$G$13)-$K463)/3))*$L$29)-((PI()*((($C$12+$G$13)-$K463)*($O$13/($O$12/2)))^2*(((($C$12+$G$13)-$K463)*($O$13/($O$12/2)))*$AZ$5)/3)*$L$29))),IF('Silo Levels'!$L$12="Pumping",(($D$11*$L$29)+((PI()*(($C$14/2)^2)*($G$13-$K463))*$L$29))+((($D$11+$H$11)/3)*$BG$5)+(((PI()*($C$14/2)^2*(($C$14/2)*$AZ$5))/3)*$L$29),(($D$11*$L$29)+((PI()*(($C$14/2)^2)*($G$13-$K463))*$L$29))+((($D$11+$H$11)/3)*$BG$5)-(((PI()*($C$14/2)^2*(($C$14/2)*$AZ$5))/3)*$L$29)))</f>
        <v>31435.974891887876</v>
      </c>
      <c r="M463" s="73">
        <v>43.2</v>
      </c>
      <c r="N463" s="101">
        <f t="shared" si="62"/>
        <v>39364.838336099092</v>
      </c>
      <c r="O463" s="66">
        <v>43.2</v>
      </c>
      <c r="P463" s="102">
        <f>IF($O463&gt;$G$20,IF('Silo Levels'!$L$13="Pumping",((PI()*((($C$19+$G$20)-$O463)*($O$20/($O$19/2)))^2*((($O$20+$G$20)-$O463))/3)*$P$29)+(((PI()*((($C$19+$G$20)-$O463)*($O$20/($O$19/2)))^2*(((($C$19+$G$20)-$O463)*($O$20/($O$19/2)))*$AZ$6))/3)*$P$29),(((PI()*((($C$19+$G$20)-$O463)*($O$20/($O$19/2)))^2*((($O$20+$G$20)-$O463)/3))*$P$29)-((PI()*((($C$19+$G$20)-$O463)*($O$20/($O$19/2)))^2*(((($C$19+$G$20)-$O463)*($O$20/($O$19/2)))*$AZ$6)/3)*$P$29))),IF('Silo Levels'!$L$13="Pumping",(($D$18*$P$29)+((PI()*(($C$21/2)^2)*($G$20-$O463))*$P$29))+((($D$18+$H$18)/3)*$BG$6)+(((PI()*($C$21/2)^2*(($C$21/2)*$AZ$6))/3)*$P$29),(($D$18*$P$29)+((PI()*(($C$21/2)^2)*($G$20-$O463))*$P$29))+((($D$18+$H$18)/3)*$BG$6)-(((PI()*($C$21/2)^2*(($C$21/2)*$AZ$6))/3)*$P$29)))</f>
        <v>35279.63700407432</v>
      </c>
      <c r="Q463" s="73">
        <v>43.2</v>
      </c>
      <c r="R463" s="101">
        <f t="shared" si="65"/>
        <v>38293.899035612885</v>
      </c>
      <c r="S463" s="66">
        <v>43.2</v>
      </c>
      <c r="T463" s="102">
        <f>IF($S463&gt;$G$20,IF('Silo Levels'!$L$14="Pumping",((PI()*((($C$19+$G$20)-$S463)*($O$20/($O$19/2)))^2*((($O$20+$G$20)-$S463))/3)*$T$29)+(((PI()*((($C$19+$G$20)-$S463)*($O$20/($O$19/2)))^2*(((($C$19+$G$20)-$S463)*($O$20/($O$19/2)))*$AZ$7))/3)*$T$29),(((PI()*((($C$19+$G$20)-$S463)*($O$20/($O$19/2)))^2*((($O$20+$G$20)-$S463)/3))*$T$29)-((PI()*((($C$19+$G$20)-$S463)*($O$20/($O$19/2)))^2*(((($C$19+$G$20)-$S463)*($O$20/($O$19/2)))*$AZ$7)/3)*$T$29))),IF('Silo Levels'!$L$14="Pumping",(($D$18*$T$29)+((PI()*(($C$21/2)^2)*($G$20-$S463))*$T$29))+((($D$18+$H$18)/3)*$BG$7)+(((PI()*($C$21/2)^2*(($C$21/2)*$AZ$7))/3)*$T$29),(($D$18*$T$29)+((PI()*(($C$21/2)^2)*($G$20-$S463))*$T$29))+((($D$18+$H$18)/3)*$BG$7)-(((PI()*($C$21/2)^2*(($C$21/2)*$AZ$7))/3)*$T$29)))</f>
        <v>34319.837564484027</v>
      </c>
      <c r="U463" s="73">
        <v>43.2</v>
      </c>
      <c r="V463" s="101">
        <f t="shared" si="66"/>
        <v>37304.924877963495</v>
      </c>
      <c r="W463" s="66">
        <v>43.2</v>
      </c>
      <c r="X463" s="102">
        <f>IF($W463&gt;$G$20,IF('Silo Levels'!$L$15="Pumping",((PI()*((($C$19+$G$20)-$W463)*($O$20/($O$19/2)))^2*((($O$20+$G$20)-$W463))/3)*$X$29)+(((PI()*((($C$19+$G$20)-$W463)*($O$20/($O$19/2)))^2*(((($C$19+$G$20)-$W463)*($O$20/($O$19/2)))*$AZ$8))/3)*$X$29),(((PI()*((($C$19+$G$20)-$W463)*($O$20/($O$19/2)))^2*((($O$20+$G$20)-$W463)/3))*$X$29)-((PI()*((($C$19+$G$20)-$W463)*($O$20/($O$19/2)))^2*(((($C$19+$G$20)-$W463)*($O$20/($O$19/2)))*$AZ$8)/3)*$X$29))),IF('Silo Levels'!$L$15="Pumping",(($D$18*$X$29)+((PI()*(($C$21/2)^2)*($G$20-$W463))*$X$29))+((($D$18+$H$18)/3)*$BG$8)+(((PI()*($C$21/2)^2*(($C$21/2)*$AZ$8))/3)*$X$29),(($D$18*$X$29)+((PI()*(($C$21/2)^2)*($G$20-$W463))*$X$29))+((($D$18+$H$18)/3)*$BG$8)-(((PI()*($C$21/2)^2*(($C$21/2)*$AZ$8))/3)*$X$29)))</f>
        <v>33433.497095093997</v>
      </c>
      <c r="Y463" s="73">
        <v>43.2</v>
      </c>
      <c r="Z463" s="101">
        <f t="shared" si="63"/>
        <v>36714.991547282771</v>
      </c>
      <c r="AA463" s="66">
        <v>43.2</v>
      </c>
      <c r="AB463" s="102">
        <f>IF($AA463&gt;$G$20,IF('Silo Levels'!$L$16="Pumping",((PI()*((($C$19+$G$20)-$AA463)*($O$20/($O$19/2)))^2*((($O$20+$G$20)-$AA463))/3)*$AB$29)+(((PI()*((($C$19+$G$20)-$AA463)*($O$20/($O$19/2)))^2*(((($C$19+$G$20)-$AA463)*($O$20/($O$19/2)))*$AZ$9))/3)*$AB$29),(((PI()*((($C$19+$G$20)-$AA463)*($O$20/($O$19/2)))^2*((($O$20+$G$20)-$AA463)/3))*$AB$29)-((PI()*((($C$19+$G$20)-$AA463)*($O$20/($O$19/2)))^2*(((($C$19+$G$20)-$AA463)*($O$20/($O$19/2)))*$AZ$9)/3)*$AB$29))),IF('Silo Levels'!$L$16="Pumping",(($D$18*$AB$29)+((PI()*(($C$21/2)^2)*($G$20-$AA463))*$AB$29))+((($D$18+$H$18)/3)*$BG$9)+(((PI()*($C$21/2)^2*(($C$21/2)*$AZ$9))/3)*$AB$29),(($D$18*$AB$29)+((PI()*(($C$21/2)^2)*($G$20-$AA463))*$AB$29))+((($D$18+$H$18)/3)*$BG$9)-(((PI()*($C$21/2)^2*(($C$21/2)*$AZ$9))/3)*$AB$29)))</f>
        <v>32904.785822731559</v>
      </c>
      <c r="AC463" s="73">
        <v>43.2</v>
      </c>
      <c r="AD463" s="101">
        <f t="shared" si="67"/>
        <v>36502.31357139568</v>
      </c>
      <c r="AE463" s="66">
        <v>43.2</v>
      </c>
      <c r="AF463" s="102">
        <f>IF($AE463&gt;$G$20,IF('Silo Levels'!$L$17="Pumping",((PI()*((($C$19+$G$20)-$AE463)*($O$20/($O$19/2)))^2*((($O$20+$G$20)-$AE463))/3)*$AF$29)+(((PI()*((($C$19+$G$20)-$AE463)*($O$20/($O$19/2)))^2*(((($C$19+$G$20)-$AE463)*($O$20/($O$19/2)))*$AZ$10))/3)*$AF$29),(((PI()*((($C$19+$G$20)-$AE463)*($O$20/($O$19/2)))^2*((($O$20+$G$20)-$AE463)/3))*$AF$29)-((PI()*((($C$19+$G$20)-$AE463)*($O$20/($O$19/2)))^2*(((($C$19+$G$20)-$AE463)*($O$20/($O$19/2)))*$AZ$10)/3)*$AF$29))),IF('Silo Levels'!$L$17="Pumping",(($D$18*$AF$29)+((PI()*(($C$21/2)^2)*($G$20-$AE463))*$AF$29))+((($D$18+$H$18)/3)*$BG$10)+(((PI()*($C$21/2)^2*(($C$21/2)*$AZ$10))/3)*$AF$29),(($D$18*$AF$29)+((PI()*(($C$21/2)^2)*($G$20-$AE463))*$AF$29))+((($D$18+$H$18)/3)*$BG$10)-(((PI()*($C$21/2)^2*(($C$21/2)*$AZ$10))/3)*$AF$29)))</f>
        <v>32714.179126369821</v>
      </c>
      <c r="AG463" s="73">
        <v>43.2</v>
      </c>
      <c r="AH463" s="101">
        <f t="shared" si="64"/>
        <v>36668.616532256681</v>
      </c>
      <c r="AI463" s="66">
        <v>43.2</v>
      </c>
      <c r="AJ463" s="102">
        <f>IF($AI463&gt;$G$20,IF('Silo Levels'!$L$18="Pumping",((PI()*((($C$19+$G$20)-$AI463)*($O$20/($O$19/2)))^2*((($O$20+$G$20)-$AI463))/3)*$AJ$29)+(((PI()*((($C$19+$G$20)-$AI463)*($O$20/($O$19/2)))^2*(((($C$19+$G$20)-$AI463)*($O$20/($O$19/2)))*$AZ$11))/3)*$AJ$29),(((PI()*((($C$19+$G$20)-$AI463)*($O$20/($O$19/2)))^2*((($O$20+$G$20)-$AI463)/3))*$AJ$29)-((PI()*((($C$19+$G$20)-$AI463)*($O$20/($O$19/2)))^2*(((($C$19+$G$20)-$AI463)*($O$20/($O$19/2)))*$AZ$11)/3)*$AJ$29))),IF('Silo Levels'!$L$18="Pumping",(($D$18*$AJ$29)+((PI()*(($C$21/2)^2)*($G$20-$AI463))*$AJ$29))+((($D$18+$H$18)/3)*$BG$11)+(((PI()*($C$21/2)^2*(($C$21/2)*$AZ$11))/3)*$AJ$29),(($D$18*$AJ$29)+((PI()*(($C$21/2)^2)*($G$20-$AI463))*$AJ$29))+((($D$18+$H$18)/3)*$BG$11)-(((PI()*($C$21/2)^2*(($C$21/2)*$AZ$11))/3)*$AJ$29)))</f>
        <v>32863.223510644566</v>
      </c>
    </row>
    <row r="464" spans="2:36" x14ac:dyDescent="0.3">
      <c r="B464" s="73"/>
      <c r="C464" s="73"/>
      <c r="D464" s="73"/>
      <c r="E464" s="73"/>
      <c r="F464" s="73"/>
      <c r="G464" s="73"/>
      <c r="H464" s="73"/>
      <c r="I464" s="73">
        <v>43.3</v>
      </c>
      <c r="J464" s="101">
        <f t="shared" si="68"/>
        <v>44715.016737856335</v>
      </c>
      <c r="K464" s="66">
        <v>43.3</v>
      </c>
      <c r="L464" s="102">
        <f>IF($K464&gt;$G$13,IF('Silo Levels'!$L$12="Pumping",((PI()*((($C$12+$G$13)-$K464)*($O$13/($O$12/2)))^2*((($O$13+$G$13)-$K464))/3)*$L$29)+(((PI()*((($C$12+$G$13)-$K464)*($O$13/($O$12/2)))^2*(((($C$12+$G$13)-$K464)*($O$13/($O$12/2)))*$AZ$5))/3)*$L$29),(((PI()*((($C$12+$G$13)-$K464)*($O$13/($O$12/2)))^2*((($O$13+$G$13)-$K464)/3))*$L$29)-((PI()*((($C$12+$G$13)-$K464)*($O$13/($O$12/2)))^2*(((($C$12+$G$13)-$K464)*($O$13/($O$12/2)))*$AZ$5)/3)*$L$29))),IF('Silo Levels'!$L$12="Pumping",(($D$11*$L$29)+((PI()*(($C$14/2)^2)*($G$13-$K464))*$L$29))+((($D$11+$H$11)/3)*$BG$5)+(((PI()*($C$14/2)^2*(($C$14/2)*$AZ$5))/3)*$L$29),(($D$11*$L$29)+((PI()*(($C$14/2)^2)*($G$13-$K464))*$L$29))+((($D$11+$H$11)/3)*$BG$5)-(((PI()*($C$14/2)^2*(($C$14/2)*$AZ$5))/3)*$L$29)))</f>
        <v>30517.010058256892</v>
      </c>
      <c r="M464" s="73">
        <v>43.3</v>
      </c>
      <c r="N464" s="101">
        <f t="shared" si="62"/>
        <v>38954.894787798366</v>
      </c>
      <c r="O464" s="66">
        <v>43.3</v>
      </c>
      <c r="P464" s="102">
        <f>IF($O464&gt;$G$20,IF('Silo Levels'!$L$13="Pumping",((PI()*((($C$19+$G$20)-$O464)*($O$20/($O$19/2)))^2*((($O$20+$G$20)-$O464))/3)*$P$29)+(((PI()*((($C$19+$G$20)-$O464)*($O$20/($O$19/2)))^2*(((($C$19+$G$20)-$O464)*($O$20/($O$19/2)))*$AZ$6))/3)*$P$29),(((PI()*((($C$19+$G$20)-$O464)*($O$20/($O$19/2)))^2*((($O$20+$G$20)-$O464)/3))*$P$29)-((PI()*((($C$19+$G$20)-$O464)*($O$20/($O$19/2)))^2*(((($C$19+$G$20)-$O464)*($O$20/($O$19/2)))*$AZ$6)/3)*$P$29))),IF('Silo Levels'!$L$13="Pumping",(($D$18*$P$29)+((PI()*(($C$21/2)^2)*($G$20-$O464))*$P$29))+((($D$18+$H$18)/3)*$BG$6)+(((PI()*($C$21/2)^2*(($C$21/2)*$AZ$6))/3)*$P$29),(($D$18*$P$29)+((PI()*(($C$21/2)^2)*($G$20-$O464))*$P$29))+((($D$18+$H$18)/3)*$BG$6)-(((PI()*($C$21/2)^2*(($C$21/2)*$AZ$6))/3)*$P$29)))</f>
        <v>34869.693455773595</v>
      </c>
      <c r="Q464" s="73">
        <v>43.3</v>
      </c>
      <c r="R464" s="101">
        <f t="shared" si="65"/>
        <v>37895.108198091963</v>
      </c>
      <c r="S464" s="66">
        <v>43.3</v>
      </c>
      <c r="T464" s="102">
        <f>IF($S464&gt;$G$20,IF('Silo Levels'!$L$14="Pumping",((PI()*((($C$19+$G$20)-$S464)*($O$20/($O$19/2)))^2*((($O$20+$G$20)-$S464))/3)*$T$29)+(((PI()*((($C$19+$G$20)-$S464)*($O$20/($O$19/2)))^2*(((($C$19+$G$20)-$S464)*($O$20/($O$19/2)))*$AZ$7))/3)*$T$29),(((PI()*((($C$19+$G$20)-$S464)*($O$20/($O$19/2)))^2*((($O$20+$G$20)-$S464)/3))*$T$29)-((PI()*((($C$19+$G$20)-$S464)*($O$20/($O$19/2)))^2*(((($C$19+$G$20)-$S464)*($O$20/($O$19/2)))*$AZ$7)/3)*$T$29))),IF('Silo Levels'!$L$14="Pumping",(($D$18*$T$29)+((PI()*(($C$21/2)^2)*($G$20-$S464))*$T$29))+((($D$18+$H$18)/3)*$BG$7)+(((PI()*($C$21/2)^2*(($C$21/2)*$AZ$7))/3)*$T$29),(($D$18*$T$29)+((PI()*(($C$21/2)^2)*($G$20-$S464))*$T$29))+((($D$18+$H$18)/3)*$BG$7)-(((PI()*($C$21/2)^2*(($C$21/2)*$AZ$7))/3)*$T$29)))</f>
        <v>33921.046726963104</v>
      </c>
      <c r="U464" s="73">
        <v>43.3</v>
      </c>
      <c r="V464" s="101">
        <f t="shared" si="66"/>
        <v>36916.433170135497</v>
      </c>
      <c r="W464" s="66">
        <v>43.3</v>
      </c>
      <c r="X464" s="102">
        <f>IF($W464&gt;$G$20,IF('Silo Levels'!$L$15="Pumping",((PI()*((($C$19+$G$20)-$W464)*($O$20/($O$19/2)))^2*((($O$20+$G$20)-$W464))/3)*$X$29)+(((PI()*((($C$19+$G$20)-$W464)*($O$20/($O$19/2)))^2*(((($C$19+$G$20)-$W464)*($O$20/($O$19/2)))*$AZ$8))/3)*$X$29),(((PI()*((($C$19+$G$20)-$W464)*($O$20/($O$19/2)))^2*((($O$20+$G$20)-$W464)/3))*$X$29)-((PI()*((($C$19+$G$20)-$W464)*($O$20/($O$19/2)))^2*(((($C$19+$G$20)-$W464)*($O$20/($O$19/2)))*$AZ$8)/3)*$X$29))),IF('Silo Levels'!$L$15="Pumping",(($D$18*$X$29)+((PI()*(($C$21/2)^2)*($G$20-$W464))*$X$29))+((($D$18+$H$18)/3)*$BG$8)+(((PI()*($C$21/2)^2*(($C$21/2)*$AZ$8))/3)*$X$29),(($D$18*$X$29)+((PI()*(($C$21/2)^2)*($G$20-$W464))*$X$29))+((($D$18+$H$18)/3)*$BG$8)-(((PI()*($C$21/2)^2*(($C$21/2)*$AZ$8))/3)*$X$29)))</f>
        <v>33045.005387265999</v>
      </c>
      <c r="Y464" s="73">
        <v>43.3</v>
      </c>
      <c r="Z464" s="101">
        <f t="shared" si="63"/>
        <v>36332.643377014239</v>
      </c>
      <c r="AA464" s="66">
        <v>43.3</v>
      </c>
      <c r="AB464" s="102">
        <f>IF($AA464&gt;$G$20,IF('Silo Levels'!$L$16="Pumping",((PI()*((($C$19+$G$20)-$AA464)*($O$20/($O$19/2)))^2*((($O$20+$G$20)-$AA464))/3)*$AB$29)+(((PI()*((($C$19+$G$20)-$AA464)*($O$20/($O$19/2)))^2*(((($C$19+$G$20)-$AA464)*($O$20/($O$19/2)))*$AZ$9))/3)*$AB$29),(((PI()*((($C$19+$G$20)-$AA464)*($O$20/($O$19/2)))^2*((($O$20+$G$20)-$AA464)/3))*$AB$29)-((PI()*((($C$19+$G$20)-$AA464)*($O$20/($O$19/2)))^2*(((($C$19+$G$20)-$AA464)*($O$20/($O$19/2)))*$AZ$9)/3)*$AB$29))),IF('Silo Levels'!$L$16="Pumping",(($D$18*$AB$29)+((PI()*(($C$21/2)^2)*($G$20-$AA464))*$AB$29))+((($D$18+$H$18)/3)*$BG$9)+(((PI()*($C$21/2)^2*(($C$21/2)*$AZ$9))/3)*$AB$29),(($D$18*$AB$29)+((PI()*(($C$21/2)^2)*($G$20-$AA464))*$AB$29))+((($D$18+$H$18)/3)*$BG$9)-(((PI()*($C$21/2)^2*(($C$21/2)*$AZ$9))/3)*$AB$29)))</f>
        <v>32522.437652463028</v>
      </c>
      <c r="AC464" s="73">
        <v>43.3</v>
      </c>
      <c r="AD464" s="101">
        <f t="shared" si="67"/>
        <v>36122.180219420981</v>
      </c>
      <c r="AE464" s="66">
        <v>43.3</v>
      </c>
      <c r="AF464" s="102">
        <f>IF($AE464&gt;$G$20,IF('Silo Levels'!$L$17="Pumping",((PI()*((($C$19+$G$20)-$AE464)*($O$20/($O$19/2)))^2*((($O$20+$G$20)-$AE464))/3)*$AF$29)+(((PI()*((($C$19+$G$20)-$AE464)*($O$20/($O$19/2)))^2*(((($C$19+$G$20)-$AE464)*($O$20/($O$19/2)))*$AZ$10))/3)*$AF$29),(((PI()*((($C$19+$G$20)-$AE464)*($O$20/($O$19/2)))^2*((($O$20+$G$20)-$AE464)/3))*$AF$29)-((PI()*((($C$19+$G$20)-$AE464)*($O$20/($O$19/2)))^2*(((($C$19+$G$20)-$AE464)*($O$20/($O$19/2)))*$AZ$10)/3)*$AF$29))),IF('Silo Levels'!$L$17="Pumping",(($D$18*$AF$29)+((PI()*(($C$21/2)^2)*($G$20-$AE464))*$AF$29))+((($D$18+$H$18)/3)*$BG$10)+(((PI()*($C$21/2)^2*(($C$21/2)*$AZ$10))/3)*$AF$29),(($D$18*$AF$29)+((PI()*(($C$21/2)^2)*($G$20-$AE464))*$AF$29))+((($D$18+$H$18)/3)*$BG$10)-(((PI()*($C$21/2)^2*(($C$21/2)*$AZ$10))/3)*$AF$29)))</f>
        <v>32334.045774395123</v>
      </c>
      <c r="AG464" s="73">
        <v>43.3</v>
      </c>
      <c r="AH464" s="101">
        <f t="shared" si="64"/>
        <v>36286.751309182044</v>
      </c>
      <c r="AI464" s="66">
        <v>43.3</v>
      </c>
      <c r="AJ464" s="102">
        <f>IF($AI464&gt;$G$20,IF('Silo Levels'!$L$18="Pumping",((PI()*((($C$19+$G$20)-$AI464)*($O$20/($O$19/2)))^2*((($O$20+$G$20)-$AI464))/3)*$AJ$29)+(((PI()*((($C$19+$G$20)-$AI464)*($O$20/($O$19/2)))^2*(((($C$19+$G$20)-$AI464)*($O$20/($O$19/2)))*$AZ$11))/3)*$AJ$29),(((PI()*((($C$19+$G$20)-$AI464)*($O$20/($O$19/2)))^2*((($O$20+$G$20)-$AI464)/3))*$AJ$29)-((PI()*((($C$19+$G$20)-$AI464)*($O$20/($O$19/2)))^2*(((($C$19+$G$20)-$AI464)*($O$20/($O$19/2)))*$AZ$11)/3)*$AJ$29))),IF('Silo Levels'!$L$18="Pumping",(($D$18*$AJ$29)+((PI()*(($C$21/2)^2)*($G$20-$AI464))*$AJ$29))+((($D$18+$H$18)/3)*$BG$11)+(((PI()*($C$21/2)^2*(($C$21/2)*$AZ$11))/3)*$AJ$29),(($D$18*$AJ$29)+((PI()*(($C$21/2)^2)*($G$20-$AI464))*$AJ$29))+((($D$18+$H$18)/3)*$BG$11)-(((PI()*($C$21/2)^2*(($C$21/2)*$AZ$11))/3)*$AJ$29)))</f>
        <v>32481.358287569932</v>
      </c>
    </row>
    <row r="465" spans="2:36" x14ac:dyDescent="0.3">
      <c r="B465" s="73"/>
      <c r="C465" s="73"/>
      <c r="D465" s="73"/>
      <c r="E465" s="73"/>
      <c r="F465" s="73"/>
      <c r="G465" s="73"/>
      <c r="H465" s="73"/>
      <c r="I465" s="73">
        <v>43.4</v>
      </c>
      <c r="J465" s="101">
        <f t="shared" si="68"/>
        <v>43796.051904225293</v>
      </c>
      <c r="K465" s="66">
        <v>43.4</v>
      </c>
      <c r="L465" s="102">
        <f>IF($K465&gt;$G$13,IF('Silo Levels'!$L$12="Pumping",((PI()*((($C$12+$G$13)-$K465)*($O$13/($O$12/2)))^2*((($O$13+$G$13)-$K465))/3)*$L$29)+(((PI()*((($C$12+$G$13)-$K465)*($O$13/($O$12/2)))^2*(((($C$12+$G$13)-$K465)*($O$13/($O$12/2)))*$AZ$5))/3)*$L$29),(((PI()*((($C$12+$G$13)-$K465)*($O$13/($O$12/2)))^2*((($O$13+$G$13)-$K465)/3))*$L$29)-((PI()*((($C$12+$G$13)-$K465)*($O$13/($O$12/2)))^2*(((($C$12+$G$13)-$K465)*($O$13/($O$12/2)))*$AZ$5)/3)*$L$29))),IF('Silo Levels'!$L$12="Pumping",(($D$11*$L$29)+((PI()*(($C$14/2)^2)*($G$13-$K465))*$L$29))+((($D$11+$H$11)/3)*$BG$5)+(((PI()*($C$14/2)^2*(($C$14/2)*$AZ$5))/3)*$L$29),(($D$11*$L$29)+((PI()*(($C$14/2)^2)*($G$13-$K465))*$L$29))+((($D$11+$H$11)/3)*$BG$5)-(((PI()*($C$14/2)^2*(($C$14/2)*$AZ$5))/3)*$L$29)))</f>
        <v>29598.04522462585</v>
      </c>
      <c r="M465" s="73">
        <v>43.4</v>
      </c>
      <c r="N465" s="101">
        <f t="shared" si="62"/>
        <v>38544.951239497619</v>
      </c>
      <c r="O465" s="66">
        <v>43.4</v>
      </c>
      <c r="P465" s="102">
        <f>IF($O465&gt;$G$20,IF('Silo Levels'!$L$13="Pumping",((PI()*((($C$19+$G$20)-$O465)*($O$20/($O$19/2)))^2*((($O$20+$G$20)-$O465))/3)*$P$29)+(((PI()*((($C$19+$G$20)-$O465)*($O$20/($O$19/2)))^2*(((($C$19+$G$20)-$O465)*($O$20/($O$19/2)))*$AZ$6))/3)*$P$29),(((PI()*((($C$19+$G$20)-$O465)*($O$20/($O$19/2)))^2*((($O$20+$G$20)-$O465)/3))*$P$29)-((PI()*((($C$19+$G$20)-$O465)*($O$20/($O$19/2)))^2*(((($C$19+$G$20)-$O465)*($O$20/($O$19/2)))*$AZ$6)/3)*$P$29))),IF('Silo Levels'!$L$13="Pumping",(($D$18*$P$29)+((PI()*(($C$21/2)^2)*($G$20-$O465))*$P$29))+((($D$18+$H$18)/3)*$BG$6)+(((PI()*($C$21/2)^2*(($C$21/2)*$AZ$6))/3)*$P$29),(($D$18*$P$29)+((PI()*(($C$21/2)^2)*($G$20-$O465))*$P$29))+((($D$18+$H$18)/3)*$BG$6)-(((PI()*($C$21/2)^2*(($C$21/2)*$AZ$6))/3)*$P$29)))</f>
        <v>34459.749907472848</v>
      </c>
      <c r="Q465" s="73">
        <v>43.4</v>
      </c>
      <c r="R465" s="101">
        <f t="shared" si="65"/>
        <v>37496.317360571011</v>
      </c>
      <c r="S465" s="66">
        <v>43.4</v>
      </c>
      <c r="T465" s="102">
        <f>IF($S465&gt;$G$20,IF('Silo Levels'!$L$14="Pumping",((PI()*((($C$19+$G$20)-$S465)*($O$20/($O$19/2)))^2*((($O$20+$G$20)-$S465))/3)*$T$29)+(((PI()*((($C$19+$G$20)-$S465)*($O$20/($O$19/2)))^2*(((($C$19+$G$20)-$S465)*($O$20/($O$19/2)))*$AZ$7))/3)*$T$29),(((PI()*((($C$19+$G$20)-$S465)*($O$20/($O$19/2)))^2*((($O$20+$G$20)-$S465)/3))*$T$29)-((PI()*((($C$19+$G$20)-$S465)*($O$20/($O$19/2)))^2*(((($C$19+$G$20)-$S465)*($O$20/($O$19/2)))*$AZ$7)/3)*$T$29))),IF('Silo Levels'!$L$14="Pumping",(($D$18*$T$29)+((PI()*(($C$21/2)^2)*($G$20-$S465))*$T$29))+((($D$18+$H$18)/3)*$BG$7)+(((PI()*($C$21/2)^2*(($C$21/2)*$AZ$7))/3)*$T$29),(($D$18*$T$29)+((PI()*(($C$21/2)^2)*($G$20-$S465))*$T$29))+((($D$18+$H$18)/3)*$BG$7)-(((PI()*($C$21/2)^2*(($C$21/2)*$AZ$7))/3)*$T$29)))</f>
        <v>33522.255889442153</v>
      </c>
      <c r="U465" s="73">
        <v>43.4</v>
      </c>
      <c r="V465" s="101">
        <f t="shared" si="66"/>
        <v>36527.941462307477</v>
      </c>
      <c r="W465" s="66">
        <v>43.4</v>
      </c>
      <c r="X465" s="102">
        <f>IF($W465&gt;$G$20,IF('Silo Levels'!$L$15="Pumping",((PI()*((($C$19+$G$20)-$W465)*($O$20/($O$19/2)))^2*((($O$20+$G$20)-$W465))/3)*$X$29)+(((PI()*((($C$19+$G$20)-$W465)*($O$20/($O$19/2)))^2*(((($C$19+$G$20)-$W465)*($O$20/($O$19/2)))*$AZ$8))/3)*$X$29),(((PI()*((($C$19+$G$20)-$W465)*($O$20/($O$19/2)))^2*((($O$20+$G$20)-$W465)/3))*$X$29)-((PI()*((($C$19+$G$20)-$W465)*($O$20/($O$19/2)))^2*(((($C$19+$G$20)-$W465)*($O$20/($O$19/2)))*$AZ$8)/3)*$X$29))),IF('Silo Levels'!$L$15="Pumping",(($D$18*$X$29)+((PI()*(($C$21/2)^2)*($G$20-$W465))*$X$29))+((($D$18+$H$18)/3)*$BG$8)+(((PI()*($C$21/2)^2*(($C$21/2)*$AZ$8))/3)*$X$29),(($D$18*$X$29)+((PI()*(($C$21/2)^2)*($G$20-$W465))*$X$29))+((($D$18+$H$18)/3)*$BG$8)-(((PI()*($C$21/2)^2*(($C$21/2)*$AZ$8))/3)*$X$29)))</f>
        <v>32656.513679437976</v>
      </c>
      <c r="Y465" s="73">
        <v>43.4</v>
      </c>
      <c r="Z465" s="101">
        <f t="shared" si="63"/>
        <v>35950.295206745686</v>
      </c>
      <c r="AA465" s="66">
        <v>43.4</v>
      </c>
      <c r="AB465" s="102">
        <f>IF($AA465&gt;$G$20,IF('Silo Levels'!$L$16="Pumping",((PI()*((($C$19+$G$20)-$AA465)*($O$20/($O$19/2)))^2*((($O$20+$G$20)-$AA465))/3)*$AB$29)+(((PI()*((($C$19+$G$20)-$AA465)*($O$20/($O$19/2)))^2*(((($C$19+$G$20)-$AA465)*($O$20/($O$19/2)))*$AZ$9))/3)*$AB$29),(((PI()*((($C$19+$G$20)-$AA465)*($O$20/($O$19/2)))^2*((($O$20+$G$20)-$AA465)/3))*$AB$29)-((PI()*((($C$19+$G$20)-$AA465)*($O$20/($O$19/2)))^2*(((($C$19+$G$20)-$AA465)*($O$20/($O$19/2)))*$AZ$9)/3)*$AB$29))),IF('Silo Levels'!$L$16="Pumping",(($D$18*$AB$29)+((PI()*(($C$21/2)^2)*($G$20-$AA465))*$AB$29))+((($D$18+$H$18)/3)*$BG$9)+(((PI()*($C$21/2)^2*(($C$21/2)*$AZ$9))/3)*$AB$29),(($D$18*$AB$29)+((PI()*(($C$21/2)^2)*($G$20-$AA465))*$AB$29))+((($D$18+$H$18)/3)*$BG$9)-(((PI()*($C$21/2)^2*(($C$21/2)*$AZ$9))/3)*$AB$29)))</f>
        <v>32140.089482194475</v>
      </c>
      <c r="AC465" s="73">
        <v>43.4</v>
      </c>
      <c r="AD465" s="101">
        <f t="shared" si="67"/>
        <v>35742.046867446261</v>
      </c>
      <c r="AE465" s="66">
        <v>43.4</v>
      </c>
      <c r="AF465" s="102">
        <f>IF($AE465&gt;$G$20,IF('Silo Levels'!$L$17="Pumping",((PI()*((($C$19+$G$20)-$AE465)*($O$20/($O$19/2)))^2*((($O$20+$G$20)-$AE465))/3)*$AF$29)+(((PI()*((($C$19+$G$20)-$AE465)*($O$20/($O$19/2)))^2*(((($C$19+$G$20)-$AE465)*($O$20/($O$19/2)))*$AZ$10))/3)*$AF$29),(((PI()*((($C$19+$G$20)-$AE465)*($O$20/($O$19/2)))^2*((($O$20+$G$20)-$AE465)/3))*$AF$29)-((PI()*((($C$19+$G$20)-$AE465)*($O$20/($O$19/2)))^2*(((($C$19+$G$20)-$AE465)*($O$20/($O$19/2)))*$AZ$10)/3)*$AF$29))),IF('Silo Levels'!$L$17="Pumping",(($D$18*$AF$29)+((PI()*(($C$21/2)^2)*($G$20-$AE465))*$AF$29))+((($D$18+$H$18)/3)*$BG$10)+(((PI()*($C$21/2)^2*(($C$21/2)*$AZ$10))/3)*$AF$29),(($D$18*$AF$29)+((PI()*(($C$21/2)^2)*($G$20-$AE465))*$AF$29))+((($D$18+$H$18)/3)*$BG$10)-(((PI()*($C$21/2)^2*(($C$21/2)*$AZ$10))/3)*$AF$29)))</f>
        <v>31953.912422420402</v>
      </c>
      <c r="AG465" s="73">
        <v>43.4</v>
      </c>
      <c r="AH465" s="101">
        <f t="shared" si="64"/>
        <v>35904.886086107377</v>
      </c>
      <c r="AI465" s="66">
        <v>43.4</v>
      </c>
      <c r="AJ465" s="102">
        <f>IF($AI465&gt;$G$20,IF('Silo Levels'!$L$18="Pumping",((PI()*((($C$19+$G$20)-$AI465)*($O$20/($O$19/2)))^2*((($O$20+$G$20)-$AI465))/3)*$AJ$29)+(((PI()*((($C$19+$G$20)-$AI465)*($O$20/($O$19/2)))^2*(((($C$19+$G$20)-$AI465)*($O$20/($O$19/2)))*$AZ$11))/3)*$AJ$29),(((PI()*((($C$19+$G$20)-$AI465)*($O$20/($O$19/2)))^2*((($O$20+$G$20)-$AI465)/3))*$AJ$29)-((PI()*((($C$19+$G$20)-$AI465)*($O$20/($O$19/2)))^2*(((($C$19+$G$20)-$AI465)*($O$20/($O$19/2)))*$AZ$11)/3)*$AJ$29))),IF('Silo Levels'!$L$18="Pumping",(($D$18*$AJ$29)+((PI()*(($C$21/2)^2)*($G$20-$AI465))*$AJ$29))+((($D$18+$H$18)/3)*$BG$11)+(((PI()*($C$21/2)^2*(($C$21/2)*$AZ$11))/3)*$AJ$29),(($D$18*$AJ$29)+((PI()*(($C$21/2)^2)*($G$20-$AI465))*$AJ$29))+((($D$18+$H$18)/3)*$BG$11)-(((PI()*($C$21/2)^2*(($C$21/2)*$AZ$11))/3)*$AJ$29)))</f>
        <v>32099.493064495266</v>
      </c>
    </row>
    <row r="466" spans="2:36" x14ac:dyDescent="0.3">
      <c r="B466" s="73"/>
      <c r="C466" s="73"/>
      <c r="D466" s="73"/>
      <c r="E466" s="73"/>
      <c r="F466" s="73"/>
      <c r="G466" s="73"/>
      <c r="H466" s="73"/>
      <c r="I466" s="73">
        <v>43.5</v>
      </c>
      <c r="J466" s="101">
        <f t="shared" si="68"/>
        <v>42877.087070594251</v>
      </c>
      <c r="K466" s="66">
        <v>43.5</v>
      </c>
      <c r="L466" s="102">
        <f>IF($K466&gt;$G$13,IF('Silo Levels'!$L$12="Pumping",((PI()*((($C$12+$G$13)-$K466)*($O$13/($O$12/2)))^2*((($O$13+$G$13)-$K466))/3)*$L$29)+(((PI()*((($C$12+$G$13)-$K466)*($O$13/($O$12/2)))^2*(((($C$12+$G$13)-$K466)*($O$13/($O$12/2)))*$AZ$5))/3)*$L$29),(((PI()*((($C$12+$G$13)-$K466)*($O$13/($O$12/2)))^2*((($O$13+$G$13)-$K466)/3))*$L$29)-((PI()*((($C$12+$G$13)-$K466)*($O$13/($O$12/2)))^2*(((($C$12+$G$13)-$K466)*($O$13/($O$12/2)))*$AZ$5)/3)*$L$29))),IF('Silo Levels'!$L$12="Pumping",(($D$11*$L$29)+((PI()*(($C$14/2)^2)*($G$13-$K466))*$L$29))+((($D$11+$H$11)/3)*$BG$5)+(((PI()*($C$14/2)^2*(($C$14/2)*$AZ$5))/3)*$L$29),(($D$11*$L$29)+((PI()*(($C$14/2)^2)*($G$13-$K466))*$L$29))+((($D$11+$H$11)/3)*$BG$5)-(((PI()*($C$14/2)^2*(($C$14/2)*$AZ$5))/3)*$L$29)))</f>
        <v>28679.080390994808</v>
      </c>
      <c r="M466" s="73">
        <v>43.5</v>
      </c>
      <c r="N466" s="101">
        <f t="shared" si="62"/>
        <v>38135.007691196872</v>
      </c>
      <c r="O466" s="66">
        <v>43.5</v>
      </c>
      <c r="P466" s="102">
        <f>IF($O466&gt;$G$20,IF('Silo Levels'!$L$13="Pumping",((PI()*((($C$19+$G$20)-$O466)*($O$20/($O$19/2)))^2*((($O$20+$G$20)-$O466))/3)*$P$29)+(((PI()*((($C$19+$G$20)-$O466)*($O$20/($O$19/2)))^2*(((($C$19+$G$20)-$O466)*($O$20/($O$19/2)))*$AZ$6))/3)*$P$29),(((PI()*((($C$19+$G$20)-$O466)*($O$20/($O$19/2)))^2*((($O$20+$G$20)-$O466)/3))*$P$29)-((PI()*((($C$19+$G$20)-$O466)*($O$20/($O$19/2)))^2*(((($C$19+$G$20)-$O466)*($O$20/($O$19/2)))*$AZ$6)/3)*$P$29))),IF('Silo Levels'!$L$13="Pumping",(($D$18*$P$29)+((PI()*(($C$21/2)^2)*($G$20-$O466))*$P$29))+((($D$18+$H$18)/3)*$BG$6)+(((PI()*($C$21/2)^2*(($C$21/2)*$AZ$6))/3)*$P$29),(($D$18*$P$29)+((PI()*(($C$21/2)^2)*($G$20-$O466))*$P$29))+((($D$18+$H$18)/3)*$BG$6)-(((PI()*($C$21/2)^2*(($C$21/2)*$AZ$6))/3)*$P$29)))</f>
        <v>34049.8063591721</v>
      </c>
      <c r="Q466" s="73">
        <v>43.5</v>
      </c>
      <c r="R466" s="101">
        <f t="shared" si="65"/>
        <v>37097.526523050059</v>
      </c>
      <c r="S466" s="66">
        <v>43.5</v>
      </c>
      <c r="T466" s="102">
        <f>IF($S466&gt;$G$20,IF('Silo Levels'!$L$14="Pumping",((PI()*((($C$19+$G$20)-$S466)*($O$20/($O$19/2)))^2*((($O$20+$G$20)-$S466))/3)*$T$29)+(((PI()*((($C$19+$G$20)-$S466)*($O$20/($O$19/2)))^2*(((($C$19+$G$20)-$S466)*($O$20/($O$19/2)))*$AZ$7))/3)*$T$29),(((PI()*((($C$19+$G$20)-$S466)*($O$20/($O$19/2)))^2*((($O$20+$G$20)-$S466)/3))*$T$29)-((PI()*((($C$19+$G$20)-$S466)*($O$20/($O$19/2)))^2*(((($C$19+$G$20)-$S466)*($O$20/($O$19/2)))*$AZ$7)/3)*$T$29))),IF('Silo Levels'!$L$14="Pumping",(($D$18*$T$29)+((PI()*(($C$21/2)^2)*($G$20-$S466))*$T$29))+((($D$18+$H$18)/3)*$BG$7)+(((PI()*($C$21/2)^2*(($C$21/2)*$AZ$7))/3)*$T$29),(($D$18*$T$29)+((PI()*(($C$21/2)^2)*($G$20-$S466))*$T$29))+((($D$18+$H$18)/3)*$BG$7)-(((PI()*($C$21/2)^2*(($C$21/2)*$AZ$7))/3)*$T$29)))</f>
        <v>33123.465051921201</v>
      </c>
      <c r="U466" s="73">
        <v>43.5</v>
      </c>
      <c r="V466" s="101">
        <f t="shared" si="66"/>
        <v>36139.44975447945</v>
      </c>
      <c r="W466" s="66">
        <v>43.5</v>
      </c>
      <c r="X466" s="102">
        <f>IF($W466&gt;$G$20,IF('Silo Levels'!$L$15="Pumping",((PI()*((($C$19+$G$20)-$W466)*($O$20/($O$19/2)))^2*((($O$20+$G$20)-$W466))/3)*$X$29)+(((PI()*((($C$19+$G$20)-$W466)*($O$20/($O$19/2)))^2*(((($C$19+$G$20)-$W466)*($O$20/($O$19/2)))*$AZ$8))/3)*$X$29),(((PI()*((($C$19+$G$20)-$W466)*($O$20/($O$19/2)))^2*((($O$20+$G$20)-$W466)/3))*$X$29)-((PI()*((($C$19+$G$20)-$W466)*($O$20/($O$19/2)))^2*(((($C$19+$G$20)-$W466)*($O$20/($O$19/2)))*$AZ$8)/3)*$X$29))),IF('Silo Levels'!$L$15="Pumping",(($D$18*$X$29)+((PI()*(($C$21/2)^2)*($G$20-$W466))*$X$29))+((($D$18+$H$18)/3)*$BG$8)+(((PI()*($C$21/2)^2*(($C$21/2)*$AZ$8))/3)*$X$29),(($D$18*$X$29)+((PI()*(($C$21/2)^2)*($G$20-$W466))*$X$29))+((($D$18+$H$18)/3)*$BG$8)-(((PI()*($C$21/2)^2*(($C$21/2)*$AZ$8))/3)*$X$29)))</f>
        <v>32268.021971609949</v>
      </c>
      <c r="Y466" s="73">
        <v>43.5</v>
      </c>
      <c r="Z466" s="101">
        <f t="shared" si="63"/>
        <v>35567.947036477126</v>
      </c>
      <c r="AA466" s="66">
        <v>43.5</v>
      </c>
      <c r="AB466" s="102">
        <f>IF($AA466&gt;$G$20,IF('Silo Levels'!$L$16="Pumping",((PI()*((($C$19+$G$20)-$AA466)*($O$20/($O$19/2)))^2*((($O$20+$G$20)-$AA466))/3)*$AB$29)+(((PI()*((($C$19+$G$20)-$AA466)*($O$20/($O$19/2)))^2*(((($C$19+$G$20)-$AA466)*($O$20/($O$19/2)))*$AZ$9))/3)*$AB$29),(((PI()*((($C$19+$G$20)-$AA466)*($O$20/($O$19/2)))^2*((($O$20+$G$20)-$AA466)/3))*$AB$29)-((PI()*((($C$19+$G$20)-$AA466)*($O$20/($O$19/2)))^2*(((($C$19+$G$20)-$AA466)*($O$20/($O$19/2)))*$AZ$9)/3)*$AB$29))),IF('Silo Levels'!$L$16="Pumping",(($D$18*$AB$29)+((PI()*(($C$21/2)^2)*($G$20-$AA466))*$AB$29))+((($D$18+$H$18)/3)*$BG$9)+(((PI()*($C$21/2)^2*(($C$21/2)*$AZ$9))/3)*$AB$29),(($D$18*$AB$29)+((PI()*(($C$21/2)^2)*($G$20-$AA466))*$AB$29))+((($D$18+$H$18)/3)*$BG$9)-(((PI()*($C$21/2)^2*(($C$21/2)*$AZ$9))/3)*$AB$29)))</f>
        <v>31757.741311925914</v>
      </c>
      <c r="AC466" s="73">
        <v>43.5</v>
      </c>
      <c r="AD466" s="101">
        <f t="shared" si="67"/>
        <v>35361.913515471533</v>
      </c>
      <c r="AE466" s="66">
        <v>43.5</v>
      </c>
      <c r="AF466" s="102">
        <f>IF($AE466&gt;$G$20,IF('Silo Levels'!$L$17="Pumping",((PI()*((($C$19+$G$20)-$AE466)*($O$20/($O$19/2)))^2*((($O$20+$G$20)-$AE466))/3)*$AF$29)+(((PI()*((($C$19+$G$20)-$AE466)*($O$20/($O$19/2)))^2*(((($C$19+$G$20)-$AE466)*($O$20/($O$19/2)))*$AZ$10))/3)*$AF$29),(((PI()*((($C$19+$G$20)-$AE466)*($O$20/($O$19/2)))^2*((($O$20+$G$20)-$AE466)/3))*$AF$29)-((PI()*((($C$19+$G$20)-$AE466)*($O$20/($O$19/2)))^2*(((($C$19+$G$20)-$AE466)*($O$20/($O$19/2)))*$AZ$10)/3)*$AF$29))),IF('Silo Levels'!$L$17="Pumping",(($D$18*$AF$29)+((PI()*(($C$21/2)^2)*($G$20-$AE466))*$AF$29))+((($D$18+$H$18)/3)*$BG$10)+(((PI()*($C$21/2)^2*(($C$21/2)*$AZ$10))/3)*$AF$29),(($D$18*$AF$29)+((PI()*(($C$21/2)^2)*($G$20-$AE466))*$AF$29))+((($D$18+$H$18)/3)*$BG$10)-(((PI()*($C$21/2)^2*(($C$21/2)*$AZ$10))/3)*$AF$29)))</f>
        <v>31573.779070445675</v>
      </c>
      <c r="AG466" s="73">
        <v>43.5</v>
      </c>
      <c r="AH466" s="101">
        <f t="shared" si="64"/>
        <v>35523.020863032703</v>
      </c>
      <c r="AI466" s="66">
        <v>43.5</v>
      </c>
      <c r="AJ466" s="102">
        <f>IF($AI466&gt;$G$20,IF('Silo Levels'!$L$18="Pumping",((PI()*((($C$19+$G$20)-$AI466)*($O$20/($O$19/2)))^2*((($O$20+$G$20)-$AI466))/3)*$AJ$29)+(((PI()*((($C$19+$G$20)-$AI466)*($O$20/($O$19/2)))^2*(((($C$19+$G$20)-$AI466)*($O$20/($O$19/2)))*$AZ$11))/3)*$AJ$29),(((PI()*((($C$19+$G$20)-$AI466)*($O$20/($O$19/2)))^2*((($O$20+$G$20)-$AI466)/3))*$AJ$29)-((PI()*((($C$19+$G$20)-$AI466)*($O$20/($O$19/2)))^2*(((($C$19+$G$20)-$AI466)*($O$20/($O$19/2)))*$AZ$11)/3)*$AJ$29))),IF('Silo Levels'!$L$18="Pumping",(($D$18*$AJ$29)+((PI()*(($C$21/2)^2)*($G$20-$AI466))*$AJ$29))+((($D$18+$H$18)/3)*$BG$11)+(((PI()*($C$21/2)^2*(($C$21/2)*$AZ$11))/3)*$AJ$29),(($D$18*$AJ$29)+((PI()*(($C$21/2)^2)*($G$20-$AI466))*$AJ$29))+((($D$18+$H$18)/3)*$BG$11)-(((PI()*($C$21/2)^2*(($C$21/2)*$AZ$11))/3)*$AJ$29)))</f>
        <v>31717.627841420592</v>
      </c>
    </row>
    <row r="467" spans="2:36" x14ac:dyDescent="0.3">
      <c r="B467" s="73"/>
      <c r="C467" s="73"/>
      <c r="D467" s="73"/>
      <c r="E467" s="73"/>
      <c r="F467" s="73"/>
      <c r="G467" s="73"/>
      <c r="H467" s="73"/>
      <c r="I467" s="73">
        <v>43.6</v>
      </c>
      <c r="J467" s="101">
        <f t="shared" si="68"/>
        <v>41958.122236963201</v>
      </c>
      <c r="K467" s="66">
        <v>43.6</v>
      </c>
      <c r="L467" s="102">
        <f>IF($K467&gt;$G$13,IF('Silo Levels'!$L$12="Pumping",((PI()*((($C$12+$G$13)-$K467)*($O$13/($O$12/2)))^2*((($O$13+$G$13)-$K467))/3)*$L$29)+(((PI()*((($C$12+$G$13)-$K467)*($O$13/($O$12/2)))^2*(((($C$12+$G$13)-$K467)*($O$13/($O$12/2)))*$AZ$5))/3)*$L$29),(((PI()*((($C$12+$G$13)-$K467)*($O$13/($O$12/2)))^2*((($O$13+$G$13)-$K467)/3))*$L$29)-((PI()*((($C$12+$G$13)-$K467)*($O$13/($O$12/2)))^2*(((($C$12+$G$13)-$K467)*($O$13/($O$12/2)))*$AZ$5)/3)*$L$29))),IF('Silo Levels'!$L$12="Pumping",(($D$11*$L$29)+((PI()*(($C$14/2)^2)*($G$13-$K467))*$L$29))+((($D$11+$H$11)/3)*$BG$5)+(((PI()*($C$14/2)^2*(($C$14/2)*$AZ$5))/3)*$L$29),(($D$11*$L$29)+((PI()*(($C$14/2)^2)*($G$13-$K467))*$L$29))+((($D$11+$H$11)/3)*$BG$5)-(((PI()*($C$14/2)^2*(($C$14/2)*$AZ$5))/3)*$L$29)))</f>
        <v>27760.115557363759</v>
      </c>
      <c r="M467" s="73">
        <v>43.6</v>
      </c>
      <c r="N467" s="101">
        <f t="shared" si="62"/>
        <v>37725.064142896124</v>
      </c>
      <c r="O467" s="66">
        <v>43.6</v>
      </c>
      <c r="P467" s="102">
        <f>IF($O467&gt;$G$20,IF('Silo Levels'!$L$13="Pumping",((PI()*((($C$19+$G$20)-$O467)*($O$20/($O$19/2)))^2*((($O$20+$G$20)-$O467))/3)*$P$29)+(((PI()*((($C$19+$G$20)-$O467)*($O$20/($O$19/2)))^2*(((($C$19+$G$20)-$O467)*($O$20/($O$19/2)))*$AZ$6))/3)*$P$29),(((PI()*((($C$19+$G$20)-$O467)*($O$20/($O$19/2)))^2*((($O$20+$G$20)-$O467)/3))*$P$29)-((PI()*((($C$19+$G$20)-$O467)*($O$20/($O$19/2)))^2*(((($C$19+$G$20)-$O467)*($O$20/($O$19/2)))*$AZ$6)/3)*$P$29))),IF('Silo Levels'!$L$13="Pumping",(($D$18*$P$29)+((PI()*(($C$21/2)^2)*($G$20-$O467))*$P$29))+((($D$18+$H$18)/3)*$BG$6)+(((PI()*($C$21/2)^2*(($C$21/2)*$AZ$6))/3)*$P$29),(($D$18*$P$29)+((PI()*(($C$21/2)^2)*($G$20-$O467))*$P$29))+((($D$18+$H$18)/3)*$BG$6)-(((PI()*($C$21/2)^2*(($C$21/2)*$AZ$6))/3)*$P$29)))</f>
        <v>33639.862810871353</v>
      </c>
      <c r="Q467" s="73">
        <v>43.6</v>
      </c>
      <c r="R467" s="101">
        <f t="shared" si="65"/>
        <v>36698.735685529115</v>
      </c>
      <c r="S467" s="66">
        <v>43.6</v>
      </c>
      <c r="T467" s="102">
        <f>IF($S467&gt;$G$20,IF('Silo Levels'!$L$14="Pumping",((PI()*((($C$19+$G$20)-$S467)*($O$20/($O$19/2)))^2*((($O$20+$G$20)-$S467))/3)*$T$29)+(((PI()*((($C$19+$G$20)-$S467)*($O$20/($O$19/2)))^2*(((($C$19+$G$20)-$S467)*($O$20/($O$19/2)))*$AZ$7))/3)*$T$29),(((PI()*((($C$19+$G$20)-$S467)*($O$20/($O$19/2)))^2*((($O$20+$G$20)-$S467)/3))*$T$29)-((PI()*((($C$19+$G$20)-$S467)*($O$20/($O$19/2)))^2*(((($C$19+$G$20)-$S467)*($O$20/($O$19/2)))*$AZ$7)/3)*$T$29))),IF('Silo Levels'!$L$14="Pumping",(($D$18*$T$29)+((PI()*(($C$21/2)^2)*($G$20-$S467))*$T$29))+((($D$18+$H$18)/3)*$BG$7)+(((PI()*($C$21/2)^2*(($C$21/2)*$AZ$7))/3)*$T$29),(($D$18*$T$29)+((PI()*(($C$21/2)^2)*($G$20-$S467))*$T$29))+((($D$18+$H$18)/3)*$BG$7)-(((PI()*($C$21/2)^2*(($C$21/2)*$AZ$7))/3)*$T$29)))</f>
        <v>32724.674214400253</v>
      </c>
      <c r="U467" s="73">
        <v>43.6</v>
      </c>
      <c r="V467" s="101">
        <f t="shared" si="66"/>
        <v>35750.958046651424</v>
      </c>
      <c r="W467" s="66">
        <v>43.6</v>
      </c>
      <c r="X467" s="102">
        <f>IF($W467&gt;$G$20,IF('Silo Levels'!$L$15="Pumping",((PI()*((($C$19+$G$20)-$W467)*($O$20/($O$19/2)))^2*((($O$20+$G$20)-$W467))/3)*$X$29)+(((PI()*((($C$19+$G$20)-$W467)*($O$20/($O$19/2)))^2*(((($C$19+$G$20)-$W467)*($O$20/($O$19/2)))*$AZ$8))/3)*$X$29),(((PI()*((($C$19+$G$20)-$W467)*($O$20/($O$19/2)))^2*((($O$20+$G$20)-$W467)/3))*$X$29)-((PI()*((($C$19+$G$20)-$W467)*($O$20/($O$19/2)))^2*(((($C$19+$G$20)-$W467)*($O$20/($O$19/2)))*$AZ$8)/3)*$X$29))),IF('Silo Levels'!$L$15="Pumping",(($D$18*$X$29)+((PI()*(($C$21/2)^2)*($G$20-$W467))*$X$29))+((($D$18+$H$18)/3)*$BG$8)+(((PI()*($C$21/2)^2*(($C$21/2)*$AZ$8))/3)*$X$29),(($D$18*$X$29)+((PI()*(($C$21/2)^2)*($G$20-$W467))*$X$29))+((($D$18+$H$18)/3)*$BG$8)-(((PI()*($C$21/2)^2*(($C$21/2)*$AZ$8))/3)*$X$29)))</f>
        <v>31879.530263781922</v>
      </c>
      <c r="Y467" s="73">
        <v>43.6</v>
      </c>
      <c r="Z467" s="101">
        <f t="shared" si="63"/>
        <v>35185.598866208566</v>
      </c>
      <c r="AA467" s="66">
        <v>43.6</v>
      </c>
      <c r="AB467" s="102">
        <f>IF($AA467&gt;$G$20,IF('Silo Levels'!$L$16="Pumping",((PI()*((($C$19+$G$20)-$AA467)*($O$20/($O$19/2)))^2*((($O$20+$G$20)-$AA467))/3)*$AB$29)+(((PI()*((($C$19+$G$20)-$AA467)*($O$20/($O$19/2)))^2*(((($C$19+$G$20)-$AA467)*($O$20/($O$19/2)))*$AZ$9))/3)*$AB$29),(((PI()*((($C$19+$G$20)-$AA467)*($O$20/($O$19/2)))^2*((($O$20+$G$20)-$AA467)/3))*$AB$29)-((PI()*((($C$19+$G$20)-$AA467)*($O$20/($O$19/2)))^2*(((($C$19+$G$20)-$AA467)*($O$20/($O$19/2)))*$AZ$9)/3)*$AB$29))),IF('Silo Levels'!$L$16="Pumping",(($D$18*$AB$29)+((PI()*(($C$21/2)^2)*($G$20-$AA467))*$AB$29))+((($D$18+$H$18)/3)*$BG$9)+(((PI()*($C$21/2)^2*(($C$21/2)*$AZ$9))/3)*$AB$29),(($D$18*$AB$29)+((PI()*(($C$21/2)^2)*($G$20-$AA467))*$AB$29))+((($D$18+$H$18)/3)*$BG$9)-(((PI()*($C$21/2)^2*(($C$21/2)*$AZ$9))/3)*$AB$29)))</f>
        <v>31375.393141657354</v>
      </c>
      <c r="AC467" s="73">
        <v>43.6</v>
      </c>
      <c r="AD467" s="101">
        <f t="shared" si="67"/>
        <v>34981.780163496805</v>
      </c>
      <c r="AE467" s="66">
        <v>43.6</v>
      </c>
      <c r="AF467" s="102">
        <f>IF($AE467&gt;$G$20,IF('Silo Levels'!$L$17="Pumping",((PI()*((($C$19+$G$20)-$AE467)*($O$20/($O$19/2)))^2*((($O$20+$G$20)-$AE467))/3)*$AF$29)+(((PI()*((($C$19+$G$20)-$AE467)*($O$20/($O$19/2)))^2*(((($C$19+$G$20)-$AE467)*($O$20/($O$19/2)))*$AZ$10))/3)*$AF$29),(((PI()*((($C$19+$G$20)-$AE467)*($O$20/($O$19/2)))^2*((($O$20+$G$20)-$AE467)/3))*$AF$29)-((PI()*((($C$19+$G$20)-$AE467)*($O$20/($O$19/2)))^2*(((($C$19+$G$20)-$AE467)*($O$20/($O$19/2)))*$AZ$10)/3)*$AF$29))),IF('Silo Levels'!$L$17="Pumping",(($D$18*$AF$29)+((PI()*(($C$21/2)^2)*($G$20-$AE467))*$AF$29))+((($D$18+$H$18)/3)*$BG$10)+(((PI()*($C$21/2)^2*(($C$21/2)*$AZ$10))/3)*$AF$29),(($D$18*$AF$29)+((PI()*(($C$21/2)^2)*($G$20-$AE467))*$AF$29))+((($D$18+$H$18)/3)*$BG$10)-(((PI()*($C$21/2)^2*(($C$21/2)*$AZ$10))/3)*$AF$29)))</f>
        <v>31193.645718470947</v>
      </c>
      <c r="AG467" s="73">
        <v>43.6</v>
      </c>
      <c r="AH467" s="101">
        <f t="shared" si="64"/>
        <v>35141.155639958029</v>
      </c>
      <c r="AI467" s="66">
        <v>43.6</v>
      </c>
      <c r="AJ467" s="102">
        <f>IF($AI467&gt;$G$20,IF('Silo Levels'!$L$18="Pumping",((PI()*((($C$19+$G$20)-$AI467)*($O$20/($O$19/2)))^2*((($O$20+$G$20)-$AI467))/3)*$AJ$29)+(((PI()*((($C$19+$G$20)-$AI467)*($O$20/($O$19/2)))^2*(((($C$19+$G$20)-$AI467)*($O$20/($O$19/2)))*$AZ$11))/3)*$AJ$29),(((PI()*((($C$19+$G$20)-$AI467)*($O$20/($O$19/2)))^2*((($O$20+$G$20)-$AI467)/3))*$AJ$29)-((PI()*((($C$19+$G$20)-$AI467)*($O$20/($O$19/2)))^2*(((($C$19+$G$20)-$AI467)*($O$20/($O$19/2)))*$AZ$11)/3)*$AJ$29))),IF('Silo Levels'!$L$18="Pumping",(($D$18*$AJ$29)+((PI()*(($C$21/2)^2)*($G$20-$AI467))*$AJ$29))+((($D$18+$H$18)/3)*$BG$11)+(((PI()*($C$21/2)^2*(($C$21/2)*$AZ$11))/3)*$AJ$29),(($D$18*$AJ$29)+((PI()*(($C$21/2)^2)*($G$20-$AI467))*$AJ$29))+((($D$18+$H$18)/3)*$BG$11)-(((PI()*($C$21/2)^2*(($C$21/2)*$AZ$11))/3)*$AJ$29)))</f>
        <v>31335.762618345918</v>
      </c>
    </row>
    <row r="468" spans="2:36" x14ac:dyDescent="0.3">
      <c r="B468" s="73"/>
      <c r="C468" s="73"/>
      <c r="D468" s="73"/>
      <c r="E468" s="73"/>
      <c r="F468" s="73"/>
      <c r="G468" s="73"/>
      <c r="H468" s="73"/>
      <c r="I468" s="73">
        <v>43.7</v>
      </c>
      <c r="J468" s="101">
        <f t="shared" si="68"/>
        <v>41039.157403332159</v>
      </c>
      <c r="K468" s="66">
        <v>43.7</v>
      </c>
      <c r="L468" s="102">
        <f>IF($K468&gt;$G$13,IF('Silo Levels'!$L$12="Pumping",((PI()*((($C$12+$G$13)-$K468)*($O$13/($O$12/2)))^2*((($O$13+$G$13)-$K468))/3)*$L$29)+(((PI()*((($C$12+$G$13)-$K468)*($O$13/($O$12/2)))^2*(((($C$12+$G$13)-$K468)*($O$13/($O$12/2)))*$AZ$5))/3)*$L$29),(((PI()*((($C$12+$G$13)-$K468)*($O$13/($O$12/2)))^2*((($O$13+$G$13)-$K468)/3))*$L$29)-((PI()*((($C$12+$G$13)-$K468)*($O$13/($O$12/2)))^2*(((($C$12+$G$13)-$K468)*($O$13/($O$12/2)))*$AZ$5)/3)*$L$29))),IF('Silo Levels'!$L$12="Pumping",(($D$11*$L$29)+((PI()*(($C$14/2)^2)*($G$13-$K468))*$L$29))+((($D$11+$H$11)/3)*$BG$5)+(((PI()*($C$14/2)^2*(($C$14/2)*$AZ$5))/3)*$L$29),(($D$11*$L$29)+((PI()*(($C$14/2)^2)*($G$13-$K468))*$L$29))+((($D$11+$H$11)/3)*$BG$5)-(((PI()*($C$14/2)^2*(($C$14/2)*$AZ$5))/3)*$L$29)))</f>
        <v>26841.150723732717</v>
      </c>
      <c r="M468" s="73">
        <v>43.7</v>
      </c>
      <c r="N468" s="101">
        <f t="shared" si="62"/>
        <v>37315.12059459537</v>
      </c>
      <c r="O468" s="66">
        <v>43.7</v>
      </c>
      <c r="P468" s="102">
        <f>IF($O468&gt;$G$20,IF('Silo Levels'!$L$13="Pumping",((PI()*((($C$19+$G$20)-$O468)*($O$20/($O$19/2)))^2*((($O$20+$G$20)-$O468))/3)*$P$29)+(((PI()*((($C$19+$G$20)-$O468)*($O$20/($O$19/2)))^2*(((($C$19+$G$20)-$O468)*($O$20/($O$19/2)))*$AZ$6))/3)*$P$29),(((PI()*((($C$19+$G$20)-$O468)*($O$20/($O$19/2)))^2*((($O$20+$G$20)-$O468)/3))*$P$29)-((PI()*((($C$19+$G$20)-$O468)*($O$20/($O$19/2)))^2*(((($C$19+$G$20)-$O468)*($O$20/($O$19/2)))*$AZ$6)/3)*$P$29))),IF('Silo Levels'!$L$13="Pumping",(($D$18*$P$29)+((PI()*(($C$21/2)^2)*($G$20-$O468))*$P$29))+((($D$18+$H$18)/3)*$BG$6)+(((PI()*($C$21/2)^2*(($C$21/2)*$AZ$6))/3)*$P$29),(($D$18*$P$29)+((PI()*(($C$21/2)^2)*($G$20-$O468))*$P$29))+((($D$18+$H$18)/3)*$BG$6)-(((PI()*($C$21/2)^2*(($C$21/2)*$AZ$6))/3)*$P$29)))</f>
        <v>33229.919262570598</v>
      </c>
      <c r="Q468" s="73">
        <v>43.7</v>
      </c>
      <c r="R468" s="101">
        <f t="shared" si="65"/>
        <v>36299.944848008156</v>
      </c>
      <c r="S468" s="66">
        <v>43.7</v>
      </c>
      <c r="T468" s="102">
        <f>IF($S468&gt;$G$20,IF('Silo Levels'!$L$14="Pumping",((PI()*((($C$19+$G$20)-$S468)*($O$20/($O$19/2)))^2*((($O$20+$G$20)-$S468))/3)*$T$29)+(((PI()*((($C$19+$G$20)-$S468)*($O$20/($O$19/2)))^2*(((($C$19+$G$20)-$S468)*($O$20/($O$19/2)))*$AZ$7))/3)*$T$29),(((PI()*((($C$19+$G$20)-$S468)*($O$20/($O$19/2)))^2*((($O$20+$G$20)-$S468)/3))*$T$29)-((PI()*((($C$19+$G$20)-$S468)*($O$20/($O$19/2)))^2*(((($C$19+$G$20)-$S468)*($O$20/($O$19/2)))*$AZ$7)/3)*$T$29))),IF('Silo Levels'!$L$14="Pumping",(($D$18*$T$29)+((PI()*(($C$21/2)^2)*($G$20-$S468))*$T$29))+((($D$18+$H$18)/3)*$BG$7)+(((PI()*($C$21/2)^2*(($C$21/2)*$AZ$7))/3)*$T$29),(($D$18*$T$29)+((PI()*(($C$21/2)^2)*($G$20-$S468))*$T$29))+((($D$18+$H$18)/3)*$BG$7)-(((PI()*($C$21/2)^2*(($C$21/2)*$AZ$7))/3)*$T$29)))</f>
        <v>32325.883376879294</v>
      </c>
      <c r="U468" s="73">
        <v>43.7</v>
      </c>
      <c r="V468" s="101">
        <f t="shared" si="66"/>
        <v>35362.466338823397</v>
      </c>
      <c r="W468" s="66">
        <v>43.7</v>
      </c>
      <c r="X468" s="102">
        <f>IF($W468&gt;$G$20,IF('Silo Levels'!$L$15="Pumping",((PI()*((($C$19+$G$20)-$W468)*($O$20/($O$19/2)))^2*((($O$20+$G$20)-$W468))/3)*$X$29)+(((PI()*((($C$19+$G$20)-$W468)*($O$20/($O$19/2)))^2*(((($C$19+$G$20)-$W468)*($O$20/($O$19/2)))*$AZ$8))/3)*$X$29),(((PI()*((($C$19+$G$20)-$W468)*($O$20/($O$19/2)))^2*((($O$20+$G$20)-$W468)/3))*$X$29)-((PI()*((($C$19+$G$20)-$W468)*($O$20/($O$19/2)))^2*(((($C$19+$G$20)-$W468)*($O$20/($O$19/2)))*$AZ$8)/3)*$X$29))),IF('Silo Levels'!$L$15="Pumping",(($D$18*$X$29)+((PI()*(($C$21/2)^2)*($G$20-$W468))*$X$29))+((($D$18+$H$18)/3)*$BG$8)+(((PI()*($C$21/2)^2*(($C$21/2)*$AZ$8))/3)*$X$29),(($D$18*$X$29)+((PI()*(($C$21/2)^2)*($G$20-$W468))*$X$29))+((($D$18+$H$18)/3)*$BG$8)-(((PI()*($C$21/2)^2*(($C$21/2)*$AZ$8))/3)*$X$29)))</f>
        <v>31491.038555953895</v>
      </c>
      <c r="Y468" s="73">
        <v>43.7</v>
      </c>
      <c r="Z468" s="101">
        <f t="shared" si="63"/>
        <v>34803.250695940005</v>
      </c>
      <c r="AA468" s="66">
        <v>43.7</v>
      </c>
      <c r="AB468" s="102">
        <f>IF($AA468&gt;$G$20,IF('Silo Levels'!$L$16="Pumping",((PI()*((($C$19+$G$20)-$AA468)*($O$20/($O$19/2)))^2*((($O$20+$G$20)-$AA468))/3)*$AB$29)+(((PI()*((($C$19+$G$20)-$AA468)*($O$20/($O$19/2)))^2*(((($C$19+$G$20)-$AA468)*($O$20/($O$19/2)))*$AZ$9))/3)*$AB$29),(((PI()*((($C$19+$G$20)-$AA468)*($O$20/($O$19/2)))^2*((($O$20+$G$20)-$AA468)/3))*$AB$29)-((PI()*((($C$19+$G$20)-$AA468)*($O$20/($O$19/2)))^2*(((($C$19+$G$20)-$AA468)*($O$20/($O$19/2)))*$AZ$9)/3)*$AB$29))),IF('Silo Levels'!$L$16="Pumping",(($D$18*$AB$29)+((PI()*(($C$21/2)^2)*($G$20-$AA468))*$AB$29))+((($D$18+$H$18)/3)*$BG$9)+(((PI()*($C$21/2)^2*(($C$21/2)*$AZ$9))/3)*$AB$29),(($D$18*$AB$29)+((PI()*(($C$21/2)^2)*($G$20-$AA468))*$AB$29))+((($D$18+$H$18)/3)*$BG$9)-(((PI()*($C$21/2)^2*(($C$21/2)*$AZ$9))/3)*$AB$29)))</f>
        <v>30993.044971388794</v>
      </c>
      <c r="AC468" s="73">
        <v>43.7</v>
      </c>
      <c r="AD468" s="101">
        <f t="shared" si="67"/>
        <v>34601.646811522078</v>
      </c>
      <c r="AE468" s="66">
        <v>43.7</v>
      </c>
      <c r="AF468" s="102">
        <f>IF($AE468&gt;$G$20,IF('Silo Levels'!$L$17="Pumping",((PI()*((($C$19+$G$20)-$AE468)*($O$20/($O$19/2)))^2*((($O$20+$G$20)-$AE468))/3)*$AF$29)+(((PI()*((($C$19+$G$20)-$AE468)*($O$20/($O$19/2)))^2*(((($C$19+$G$20)-$AE468)*($O$20/($O$19/2)))*$AZ$10))/3)*$AF$29),(((PI()*((($C$19+$G$20)-$AE468)*($O$20/($O$19/2)))^2*((($O$20+$G$20)-$AE468)/3))*$AF$29)-((PI()*((($C$19+$G$20)-$AE468)*($O$20/($O$19/2)))^2*(((($C$19+$G$20)-$AE468)*($O$20/($O$19/2)))*$AZ$10)/3)*$AF$29))),IF('Silo Levels'!$L$17="Pumping",(($D$18*$AF$29)+((PI()*(($C$21/2)^2)*($G$20-$AE468))*$AF$29))+((($D$18+$H$18)/3)*$BG$10)+(((PI()*($C$21/2)^2*(($C$21/2)*$AZ$10))/3)*$AF$29),(($D$18*$AF$29)+((PI()*(($C$21/2)^2)*($G$20-$AE468))*$AF$29))+((($D$18+$H$18)/3)*$BG$10)-(((PI()*($C$21/2)^2*(($C$21/2)*$AZ$10))/3)*$AF$29)))</f>
        <v>30813.512366496219</v>
      </c>
      <c r="AG468" s="73">
        <v>43.7</v>
      </c>
      <c r="AH468" s="101">
        <f t="shared" si="64"/>
        <v>34759.290416883363</v>
      </c>
      <c r="AI468" s="66">
        <v>43.7</v>
      </c>
      <c r="AJ468" s="102">
        <f>IF($AI468&gt;$G$20,IF('Silo Levels'!$L$18="Pumping",((PI()*((($C$19+$G$20)-$AI468)*($O$20/($O$19/2)))^2*((($O$20+$G$20)-$AI468))/3)*$AJ$29)+(((PI()*((($C$19+$G$20)-$AI468)*($O$20/($O$19/2)))^2*(((($C$19+$G$20)-$AI468)*($O$20/($O$19/2)))*$AZ$11))/3)*$AJ$29),(((PI()*((($C$19+$G$20)-$AI468)*($O$20/($O$19/2)))^2*((($O$20+$G$20)-$AI468)/3))*$AJ$29)-((PI()*((($C$19+$G$20)-$AI468)*($O$20/($O$19/2)))^2*(((($C$19+$G$20)-$AI468)*($O$20/($O$19/2)))*$AZ$11)/3)*$AJ$29))),IF('Silo Levels'!$L$18="Pumping",(($D$18*$AJ$29)+((PI()*(($C$21/2)^2)*($G$20-$AI468))*$AJ$29))+((($D$18+$H$18)/3)*$BG$11)+(((PI()*($C$21/2)^2*(($C$21/2)*$AZ$11))/3)*$AJ$29),(($D$18*$AJ$29)+((PI()*(($C$21/2)^2)*($G$20-$AI468))*$AJ$29))+((($D$18+$H$18)/3)*$BG$11)-(((PI()*($C$21/2)^2*(($C$21/2)*$AZ$11))/3)*$AJ$29)))</f>
        <v>30953.897395271251</v>
      </c>
    </row>
    <row r="469" spans="2:36" x14ac:dyDescent="0.3">
      <c r="B469" s="73"/>
      <c r="C469" s="73"/>
      <c r="D469" s="73"/>
      <c r="E469" s="73"/>
      <c r="F469" s="73"/>
      <c r="G469" s="73"/>
      <c r="H469" s="73"/>
      <c r="I469" s="73">
        <v>43.8</v>
      </c>
      <c r="J469" s="101">
        <f t="shared" si="68"/>
        <v>40120.192569701176</v>
      </c>
      <c r="K469" s="66">
        <v>43.8</v>
      </c>
      <c r="L469" s="102">
        <f>IF($K469&gt;$G$13,IF('Silo Levels'!$L$12="Pumping",((PI()*((($C$12+$G$13)-$K469)*($O$13/($O$12/2)))^2*((($O$13+$G$13)-$K469))/3)*$L$29)+(((PI()*((($C$12+$G$13)-$K469)*($O$13/($O$12/2)))^2*(((($C$12+$G$13)-$K469)*($O$13/($O$12/2)))*$AZ$5))/3)*$L$29),(((PI()*((($C$12+$G$13)-$K469)*($O$13/($O$12/2)))^2*((($O$13+$G$13)-$K469)/3))*$L$29)-((PI()*((($C$12+$G$13)-$K469)*($O$13/($O$12/2)))^2*(((($C$12+$G$13)-$K469)*($O$13/($O$12/2)))*$AZ$5)/3)*$L$29))),IF('Silo Levels'!$L$12="Pumping",(($D$11*$L$29)+((PI()*(($C$14/2)^2)*($G$13-$K469))*$L$29))+((($D$11+$H$11)/3)*$BG$5)+(((PI()*($C$14/2)^2*(($C$14/2)*$AZ$5))/3)*$L$29),(($D$11*$L$29)+((PI()*(($C$14/2)^2)*($G$13-$K469))*$L$29))+((($D$11+$H$11)/3)*$BG$5)-(((PI()*($C$14/2)^2*(($C$14/2)*$AZ$5))/3)*$L$29)))</f>
        <v>25922.185890101733</v>
      </c>
      <c r="M469" s="73">
        <v>43.8</v>
      </c>
      <c r="N469" s="101">
        <f t="shared" si="62"/>
        <v>36905.177046294652</v>
      </c>
      <c r="O469" s="66">
        <v>43.8</v>
      </c>
      <c r="P469" s="102">
        <f>IF($O469&gt;$G$20,IF('Silo Levels'!$L$13="Pumping",((PI()*((($C$19+$G$20)-$O469)*($O$20/($O$19/2)))^2*((($O$20+$G$20)-$O469))/3)*$P$29)+(((PI()*((($C$19+$G$20)-$O469)*($O$20/($O$19/2)))^2*(((($C$19+$G$20)-$O469)*($O$20/($O$19/2)))*$AZ$6))/3)*$P$29),(((PI()*((($C$19+$G$20)-$O469)*($O$20/($O$19/2)))^2*((($O$20+$G$20)-$O469)/3))*$P$29)-((PI()*((($C$19+$G$20)-$O469)*($O$20/($O$19/2)))^2*(((($C$19+$G$20)-$O469)*($O$20/($O$19/2)))*$AZ$6)/3)*$P$29))),IF('Silo Levels'!$L$13="Pumping",(($D$18*$P$29)+((PI()*(($C$21/2)^2)*($G$20-$O469))*$P$29))+((($D$18+$H$18)/3)*$BG$6)+(((PI()*($C$21/2)^2*(($C$21/2)*$AZ$6))/3)*$P$29),(($D$18*$P$29)+((PI()*(($C$21/2)^2)*($G$20-$O469))*$P$29))+((($D$18+$H$18)/3)*$BG$6)-(((PI()*($C$21/2)^2*(($C$21/2)*$AZ$6))/3)*$P$29)))</f>
        <v>32819.97571426988</v>
      </c>
      <c r="Q469" s="73">
        <v>43.8</v>
      </c>
      <c r="R469" s="101">
        <f t="shared" si="65"/>
        <v>35901.154010487233</v>
      </c>
      <c r="S469" s="66">
        <v>43.8</v>
      </c>
      <c r="T469" s="102">
        <f>IF($S469&gt;$G$20,IF('Silo Levels'!$L$14="Pumping",((PI()*((($C$19+$G$20)-$S469)*($O$20/($O$19/2)))^2*((($O$20+$G$20)-$S469))/3)*$T$29)+(((PI()*((($C$19+$G$20)-$S469)*($O$20/($O$19/2)))^2*(((($C$19+$G$20)-$S469)*($O$20/($O$19/2)))*$AZ$7))/3)*$T$29),(((PI()*((($C$19+$G$20)-$S469)*($O$20/($O$19/2)))^2*((($O$20+$G$20)-$S469)/3))*$T$29)-((PI()*((($C$19+$G$20)-$S469)*($O$20/($O$19/2)))^2*(((($C$19+$G$20)-$S469)*($O$20/($O$19/2)))*$AZ$7)/3)*$T$29))),IF('Silo Levels'!$L$14="Pumping",(($D$18*$T$29)+((PI()*(($C$21/2)^2)*($G$20-$S469))*$T$29))+((($D$18+$H$18)/3)*$BG$7)+(((PI()*($C$21/2)^2*(($C$21/2)*$AZ$7))/3)*$T$29),(($D$18*$T$29)+((PI()*(($C$21/2)^2)*($G$20-$S469))*$T$29))+((($D$18+$H$18)/3)*$BG$7)-(((PI()*($C$21/2)^2*(($C$21/2)*$AZ$7))/3)*$T$29)))</f>
        <v>31927.092539358371</v>
      </c>
      <c r="U469" s="73">
        <v>43.8</v>
      </c>
      <c r="V469" s="101">
        <f t="shared" si="66"/>
        <v>34973.974630995399</v>
      </c>
      <c r="W469" s="66">
        <v>43.8</v>
      </c>
      <c r="X469" s="102">
        <f>IF($W469&gt;$G$20,IF('Silo Levels'!$L$15="Pumping",((PI()*((($C$19+$G$20)-$W469)*($O$20/($O$19/2)))^2*((($O$20+$G$20)-$W469))/3)*$X$29)+(((PI()*((($C$19+$G$20)-$W469)*($O$20/($O$19/2)))^2*(((($C$19+$G$20)-$W469)*($O$20/($O$19/2)))*$AZ$8))/3)*$X$29),(((PI()*((($C$19+$G$20)-$W469)*($O$20/($O$19/2)))^2*((($O$20+$G$20)-$W469)/3))*$X$29)-((PI()*((($C$19+$G$20)-$W469)*($O$20/($O$19/2)))^2*(((($C$19+$G$20)-$W469)*($O$20/($O$19/2)))*$AZ$8)/3)*$X$29))),IF('Silo Levels'!$L$15="Pumping",(($D$18*$X$29)+((PI()*(($C$21/2)^2)*($G$20-$W469))*$X$29))+((($D$18+$H$18)/3)*$BG$8)+(((PI()*($C$21/2)^2*(($C$21/2)*$AZ$8))/3)*$X$29),(($D$18*$X$29)+((PI()*(($C$21/2)^2)*($G$20-$W469))*$X$29))+((($D$18+$H$18)/3)*$BG$8)-(((PI()*($C$21/2)^2*(($C$21/2)*$AZ$8))/3)*$X$29)))</f>
        <v>31102.546848125898</v>
      </c>
      <c r="Y469" s="73">
        <v>43.8</v>
      </c>
      <c r="Z469" s="101">
        <f t="shared" si="63"/>
        <v>34420.902525671474</v>
      </c>
      <c r="AA469" s="66">
        <v>43.8</v>
      </c>
      <c r="AB469" s="102">
        <f>IF($AA469&gt;$G$20,IF('Silo Levels'!$L$16="Pumping",((PI()*((($C$19+$G$20)-$AA469)*($O$20/($O$19/2)))^2*((($O$20+$G$20)-$AA469))/3)*$AB$29)+(((PI()*((($C$19+$G$20)-$AA469)*($O$20/($O$19/2)))^2*(((($C$19+$G$20)-$AA469)*($O$20/($O$19/2)))*$AZ$9))/3)*$AB$29),(((PI()*((($C$19+$G$20)-$AA469)*($O$20/($O$19/2)))^2*((($O$20+$G$20)-$AA469)/3))*$AB$29)-((PI()*((($C$19+$G$20)-$AA469)*($O$20/($O$19/2)))^2*(((($C$19+$G$20)-$AA469)*($O$20/($O$19/2)))*$AZ$9)/3)*$AB$29))),IF('Silo Levels'!$L$16="Pumping",(($D$18*$AB$29)+((PI()*(($C$21/2)^2)*($G$20-$AA469))*$AB$29))+((($D$18+$H$18)/3)*$BG$9)+(((PI()*($C$21/2)^2*(($C$21/2)*$AZ$9))/3)*$AB$29),(($D$18*$AB$29)+((PI()*(($C$21/2)^2)*($G$20-$AA469))*$AB$29))+((($D$18+$H$18)/3)*$BG$9)-(((PI()*($C$21/2)^2*(($C$21/2)*$AZ$9))/3)*$AB$29)))</f>
        <v>30610.696801120263</v>
      </c>
      <c r="AC469" s="73">
        <v>43.8</v>
      </c>
      <c r="AD469" s="101">
        <f t="shared" si="67"/>
        <v>34221.513459547379</v>
      </c>
      <c r="AE469" s="66">
        <v>43.8</v>
      </c>
      <c r="AF469" s="102">
        <f>IF($AE469&gt;$G$20,IF('Silo Levels'!$L$17="Pumping",((PI()*((($C$19+$G$20)-$AE469)*($O$20/($O$19/2)))^2*((($O$20+$G$20)-$AE469))/3)*$AF$29)+(((PI()*((($C$19+$G$20)-$AE469)*($O$20/($O$19/2)))^2*(((($C$19+$G$20)-$AE469)*($O$20/($O$19/2)))*$AZ$10))/3)*$AF$29),(((PI()*((($C$19+$G$20)-$AE469)*($O$20/($O$19/2)))^2*((($O$20+$G$20)-$AE469)/3))*$AF$29)-((PI()*((($C$19+$G$20)-$AE469)*($O$20/($O$19/2)))^2*(((($C$19+$G$20)-$AE469)*($O$20/($O$19/2)))*$AZ$10)/3)*$AF$29))),IF('Silo Levels'!$L$17="Pumping",(($D$18*$AF$29)+((PI()*(($C$21/2)^2)*($G$20-$AE469))*$AF$29))+((($D$18+$H$18)/3)*$BG$10)+(((PI()*($C$21/2)^2*(($C$21/2)*$AZ$10))/3)*$AF$29),(($D$18*$AF$29)+((PI()*(($C$21/2)^2)*($G$20-$AE469))*$AF$29))+((($D$18+$H$18)/3)*$BG$10)-(((PI()*($C$21/2)^2*(($C$21/2)*$AZ$10))/3)*$AF$29)))</f>
        <v>30433.379014521521</v>
      </c>
      <c r="AG469" s="73">
        <v>43.8</v>
      </c>
      <c r="AH469" s="101">
        <f t="shared" si="64"/>
        <v>34377.425193808711</v>
      </c>
      <c r="AI469" s="66">
        <v>43.8</v>
      </c>
      <c r="AJ469" s="102">
        <f>IF($AI469&gt;$G$20,IF('Silo Levels'!$L$18="Pumping",((PI()*((($C$19+$G$20)-$AI469)*($O$20/($O$19/2)))^2*((($O$20+$G$20)-$AI469))/3)*$AJ$29)+(((PI()*((($C$19+$G$20)-$AI469)*($O$20/($O$19/2)))^2*(((($C$19+$G$20)-$AI469)*($O$20/($O$19/2)))*$AZ$11))/3)*$AJ$29),(((PI()*((($C$19+$G$20)-$AI469)*($O$20/($O$19/2)))^2*((($O$20+$G$20)-$AI469)/3))*$AJ$29)-((PI()*((($C$19+$G$20)-$AI469)*($O$20/($O$19/2)))^2*(((($C$19+$G$20)-$AI469)*($O$20/($O$19/2)))*$AZ$11)/3)*$AJ$29))),IF('Silo Levels'!$L$18="Pumping",(($D$18*$AJ$29)+((PI()*(($C$21/2)^2)*($G$20-$AI469))*$AJ$29))+((($D$18+$H$18)/3)*$BG$11)+(((PI()*($C$21/2)^2*(($C$21/2)*$AZ$11))/3)*$AJ$29),(($D$18*$AJ$29)+((PI()*(($C$21/2)^2)*($G$20-$AI469))*$AJ$29))+((($D$18+$H$18)/3)*$BG$11)-(((PI()*($C$21/2)^2*(($C$21/2)*$AZ$11))/3)*$AJ$29)))</f>
        <v>30572.032172196599</v>
      </c>
    </row>
    <row r="470" spans="2:36" x14ac:dyDescent="0.3">
      <c r="B470" s="73"/>
      <c r="C470" s="73"/>
      <c r="D470" s="73"/>
      <c r="E470" s="73"/>
      <c r="F470" s="73"/>
      <c r="G470" s="73"/>
      <c r="H470" s="73"/>
      <c r="I470" s="73">
        <v>43.9</v>
      </c>
      <c r="J470" s="101">
        <f t="shared" si="68"/>
        <v>39201.227736070134</v>
      </c>
      <c r="K470" s="66">
        <v>43.9</v>
      </c>
      <c r="L470" s="102">
        <f>IF($K470&gt;$G$13,IF('Silo Levels'!$L$12="Pumping",((PI()*((($C$12+$G$13)-$K470)*($O$13/($O$12/2)))^2*((($O$13+$G$13)-$K470))/3)*$L$29)+(((PI()*((($C$12+$G$13)-$K470)*($O$13/($O$12/2)))^2*(((($C$12+$G$13)-$K470)*($O$13/($O$12/2)))*$AZ$5))/3)*$L$29),(((PI()*((($C$12+$G$13)-$K470)*($O$13/($O$12/2)))^2*((($O$13+$G$13)-$K470)/3))*$L$29)-((PI()*((($C$12+$G$13)-$K470)*($O$13/($O$12/2)))^2*(((($C$12+$G$13)-$K470)*($O$13/($O$12/2)))*$AZ$5)/3)*$L$29))),IF('Silo Levels'!$L$12="Pumping",(($D$11*$L$29)+((PI()*(($C$14/2)^2)*($G$13-$K470))*$L$29))+((($D$11+$H$11)/3)*$BG$5)+(((PI()*($C$14/2)^2*(($C$14/2)*$AZ$5))/3)*$L$29),(($D$11*$L$29)+((PI()*(($C$14/2)^2)*($G$13-$K470))*$L$29))+((($D$11+$H$11)/3)*$BG$5)-(((PI()*($C$14/2)^2*(($C$14/2)*$AZ$5))/3)*$L$29)))</f>
        <v>25003.221056470691</v>
      </c>
      <c r="M470" s="73">
        <v>43.9</v>
      </c>
      <c r="N470" s="101">
        <f t="shared" si="62"/>
        <v>36495.233497993904</v>
      </c>
      <c r="O470" s="66">
        <v>43.9</v>
      </c>
      <c r="P470" s="102">
        <f>IF($O470&gt;$G$20,IF('Silo Levels'!$L$13="Pumping",((PI()*((($C$19+$G$20)-$O470)*($O$20/($O$19/2)))^2*((($O$20+$G$20)-$O470))/3)*$P$29)+(((PI()*((($C$19+$G$20)-$O470)*($O$20/($O$19/2)))^2*(((($C$19+$G$20)-$O470)*($O$20/($O$19/2)))*$AZ$6))/3)*$P$29),(((PI()*((($C$19+$G$20)-$O470)*($O$20/($O$19/2)))^2*((($O$20+$G$20)-$O470)/3))*$P$29)-((PI()*((($C$19+$G$20)-$O470)*($O$20/($O$19/2)))^2*(((($C$19+$G$20)-$O470)*($O$20/($O$19/2)))*$AZ$6)/3)*$P$29))),IF('Silo Levels'!$L$13="Pumping",(($D$18*$P$29)+((PI()*(($C$21/2)^2)*($G$20-$O470))*$P$29))+((($D$18+$H$18)/3)*$BG$6)+(((PI()*($C$21/2)^2*(($C$21/2)*$AZ$6))/3)*$P$29),(($D$18*$P$29)+((PI()*(($C$21/2)^2)*($G$20-$O470))*$P$29))+((($D$18+$H$18)/3)*$BG$6)-(((PI()*($C$21/2)^2*(($C$21/2)*$AZ$6))/3)*$P$29)))</f>
        <v>32410.032165969136</v>
      </c>
      <c r="Q470" s="73">
        <v>43.9</v>
      </c>
      <c r="R470" s="101">
        <f t="shared" si="65"/>
        <v>35502.363172966288</v>
      </c>
      <c r="S470" s="66">
        <v>43.9</v>
      </c>
      <c r="T470" s="102">
        <f>IF($S470&gt;$G$20,IF('Silo Levels'!$L$14="Pumping",((PI()*((($C$19+$G$20)-$S470)*($O$20/($O$19/2)))^2*((($O$20+$G$20)-$S470))/3)*$T$29)+(((PI()*((($C$19+$G$20)-$S470)*($O$20/($O$19/2)))^2*(((($C$19+$G$20)-$S470)*($O$20/($O$19/2)))*$AZ$7))/3)*$T$29),(((PI()*((($C$19+$G$20)-$S470)*($O$20/($O$19/2)))^2*((($O$20+$G$20)-$S470)/3))*$T$29)-((PI()*((($C$19+$G$20)-$S470)*($O$20/($O$19/2)))^2*(((($C$19+$G$20)-$S470)*($O$20/($O$19/2)))*$AZ$7)/3)*$T$29))),IF('Silo Levels'!$L$14="Pumping",(($D$18*$T$29)+((PI()*(($C$21/2)^2)*($G$20-$S470))*$T$29))+((($D$18+$H$18)/3)*$BG$7)+(((PI()*($C$21/2)^2*(($C$21/2)*$AZ$7))/3)*$T$29),(($D$18*$T$29)+((PI()*(($C$21/2)^2)*($G$20-$S470))*$T$29))+((($D$18+$H$18)/3)*$BG$7)-(((PI()*($C$21/2)^2*(($C$21/2)*$AZ$7))/3)*$T$29)))</f>
        <v>31528.301701837427</v>
      </c>
      <c r="U470" s="73">
        <v>43.9</v>
      </c>
      <c r="V470" s="101">
        <f t="shared" si="66"/>
        <v>34585.482923167372</v>
      </c>
      <c r="W470" s="66">
        <v>43.9</v>
      </c>
      <c r="X470" s="102">
        <f>IF($W470&gt;$G$20,IF('Silo Levels'!$L$15="Pumping",((PI()*((($C$19+$G$20)-$W470)*($O$20/($O$19/2)))^2*((($O$20+$G$20)-$W470))/3)*$X$29)+(((PI()*((($C$19+$G$20)-$W470)*($O$20/($O$19/2)))^2*(((($C$19+$G$20)-$W470)*($O$20/($O$19/2)))*$AZ$8))/3)*$X$29),(((PI()*((($C$19+$G$20)-$W470)*($O$20/($O$19/2)))^2*((($O$20+$G$20)-$W470)/3))*$X$29)-((PI()*((($C$19+$G$20)-$W470)*($O$20/($O$19/2)))^2*(((($C$19+$G$20)-$W470)*($O$20/($O$19/2)))*$AZ$8)/3)*$X$29))),IF('Silo Levels'!$L$15="Pumping",(($D$18*$X$29)+((PI()*(($C$21/2)^2)*($G$20-$W470))*$X$29))+((($D$18+$H$18)/3)*$BG$8)+(((PI()*($C$21/2)^2*(($C$21/2)*$AZ$8))/3)*$X$29),(($D$18*$X$29)+((PI()*(($C$21/2)^2)*($G$20-$W470))*$X$29))+((($D$18+$H$18)/3)*$BG$8)-(((PI()*($C$21/2)^2*(($C$21/2)*$AZ$8))/3)*$X$29)))</f>
        <v>30714.055140297871</v>
      </c>
      <c r="Y470" s="73">
        <v>43.9</v>
      </c>
      <c r="Z470" s="101">
        <f t="shared" si="63"/>
        <v>34038.554355402914</v>
      </c>
      <c r="AA470" s="66">
        <v>43.9</v>
      </c>
      <c r="AB470" s="102">
        <f>IF($AA470&gt;$G$20,IF('Silo Levels'!$L$16="Pumping",((PI()*((($C$19+$G$20)-$AA470)*($O$20/($O$19/2)))^2*((($O$20+$G$20)-$AA470))/3)*$AB$29)+(((PI()*((($C$19+$G$20)-$AA470)*($O$20/($O$19/2)))^2*(((($C$19+$G$20)-$AA470)*($O$20/($O$19/2)))*$AZ$9))/3)*$AB$29),(((PI()*((($C$19+$G$20)-$AA470)*($O$20/($O$19/2)))^2*((($O$20+$G$20)-$AA470)/3))*$AB$29)-((PI()*((($C$19+$G$20)-$AA470)*($O$20/($O$19/2)))^2*(((($C$19+$G$20)-$AA470)*($O$20/($O$19/2)))*$AZ$9)/3)*$AB$29))),IF('Silo Levels'!$L$16="Pumping",(($D$18*$AB$29)+((PI()*(($C$21/2)^2)*($G$20-$AA470))*$AB$29))+((($D$18+$H$18)/3)*$BG$9)+(((PI()*($C$21/2)^2*(($C$21/2)*$AZ$9))/3)*$AB$29),(($D$18*$AB$29)+((PI()*(($C$21/2)^2)*($G$20-$AA470))*$AB$29))+((($D$18+$H$18)/3)*$BG$9)-(((PI()*($C$21/2)^2*(($C$21/2)*$AZ$9))/3)*$AB$29)))</f>
        <v>30228.348630851702</v>
      </c>
      <c r="AC470" s="73">
        <v>43.9</v>
      </c>
      <c r="AD470" s="101">
        <f t="shared" si="67"/>
        <v>33841.380107572651</v>
      </c>
      <c r="AE470" s="66">
        <v>43.9</v>
      </c>
      <c r="AF470" s="102">
        <f>IF($AE470&gt;$G$20,IF('Silo Levels'!$L$17="Pumping",((PI()*((($C$19+$G$20)-$AE470)*($O$20/($O$19/2)))^2*((($O$20+$G$20)-$AE470))/3)*$AF$29)+(((PI()*((($C$19+$G$20)-$AE470)*($O$20/($O$19/2)))^2*(((($C$19+$G$20)-$AE470)*($O$20/($O$19/2)))*$AZ$10))/3)*$AF$29),(((PI()*((($C$19+$G$20)-$AE470)*($O$20/($O$19/2)))^2*((($O$20+$G$20)-$AE470)/3))*$AF$29)-((PI()*((($C$19+$G$20)-$AE470)*($O$20/($O$19/2)))^2*(((($C$19+$G$20)-$AE470)*($O$20/($O$19/2)))*$AZ$10)/3)*$AF$29))),IF('Silo Levels'!$L$17="Pumping",(($D$18*$AF$29)+((PI()*(($C$21/2)^2)*($G$20-$AE470))*$AF$29))+((($D$18+$H$18)/3)*$BG$10)+(((PI()*($C$21/2)^2*(($C$21/2)*$AZ$10))/3)*$AF$29),(($D$18*$AF$29)+((PI()*(($C$21/2)^2)*($G$20-$AE470))*$AF$29))+((($D$18+$H$18)/3)*$BG$10)-(((PI()*($C$21/2)^2*(($C$21/2)*$AZ$10))/3)*$AF$29)))</f>
        <v>30053.245662546793</v>
      </c>
      <c r="AG470" s="73">
        <v>43.9</v>
      </c>
      <c r="AH470" s="101">
        <f t="shared" si="64"/>
        <v>33995.559970734044</v>
      </c>
      <c r="AI470" s="66">
        <v>43.9</v>
      </c>
      <c r="AJ470" s="102">
        <f>IF($AI470&gt;$G$20,IF('Silo Levels'!$L$18="Pumping",((PI()*((($C$19+$G$20)-$AI470)*($O$20/($O$19/2)))^2*((($O$20+$G$20)-$AI470))/3)*$AJ$29)+(((PI()*((($C$19+$G$20)-$AI470)*($O$20/($O$19/2)))^2*(((($C$19+$G$20)-$AI470)*($O$20/($O$19/2)))*$AZ$11))/3)*$AJ$29),(((PI()*((($C$19+$G$20)-$AI470)*($O$20/($O$19/2)))^2*((($O$20+$G$20)-$AI470)/3))*$AJ$29)-((PI()*((($C$19+$G$20)-$AI470)*($O$20/($O$19/2)))^2*(((($C$19+$G$20)-$AI470)*($O$20/($O$19/2)))*$AZ$11)/3)*$AJ$29))),IF('Silo Levels'!$L$18="Pumping",(($D$18*$AJ$29)+((PI()*(($C$21/2)^2)*($G$20-$AI470))*$AJ$29))+((($D$18+$H$18)/3)*$BG$11)+(((PI()*($C$21/2)^2*(($C$21/2)*$AZ$11))/3)*$AJ$29),(($D$18*$AJ$29)+((PI()*(($C$21/2)^2)*($G$20-$AI470))*$AJ$29))+((($D$18+$H$18)/3)*$BG$11)-(((PI()*($C$21/2)^2*(($C$21/2)*$AZ$11))/3)*$AJ$29)))</f>
        <v>30190.166949121933</v>
      </c>
    </row>
    <row r="471" spans="2:36" x14ac:dyDescent="0.3">
      <c r="B471" s="73"/>
      <c r="C471" s="73"/>
      <c r="D471" s="73"/>
      <c r="E471" s="73"/>
      <c r="F471" s="73"/>
      <c r="G471" s="73"/>
      <c r="H471" s="73"/>
      <c r="I471" s="73">
        <v>44</v>
      </c>
      <c r="J471" s="101">
        <f t="shared" si="68"/>
        <v>38282.262902439092</v>
      </c>
      <c r="K471" s="66">
        <v>44</v>
      </c>
      <c r="L471" s="102">
        <f>IF($K471&gt;$G$13,IF('Silo Levels'!$L$12="Pumping",((PI()*((($C$12+$G$13)-$K471)*($O$13/($O$12/2)))^2*((($O$13+$G$13)-$K471))/3)*$L$29)+(((PI()*((($C$12+$G$13)-$K471)*($O$13/($O$12/2)))^2*(((($C$12+$G$13)-$K471)*($O$13/($O$12/2)))*$AZ$5))/3)*$L$29),(((PI()*((($C$12+$G$13)-$K471)*($O$13/($O$12/2)))^2*((($O$13+$G$13)-$K471)/3))*$L$29)-((PI()*((($C$12+$G$13)-$K471)*($O$13/($O$12/2)))^2*(((($C$12+$G$13)-$K471)*($O$13/($O$12/2)))*$AZ$5)/3)*$L$29))),IF('Silo Levels'!$L$12="Pumping",(($D$11*$L$29)+((PI()*(($C$14/2)^2)*($G$13-$K471))*$L$29))+((($D$11+$H$11)/3)*$BG$5)+(((PI()*($C$14/2)^2*(($C$14/2)*$AZ$5))/3)*$L$29),(($D$11*$L$29)+((PI()*(($C$14/2)^2)*($G$13-$K471))*$L$29))+((($D$11+$H$11)/3)*$BG$5)-(((PI()*($C$14/2)^2*(($C$14/2)*$AZ$5))/3)*$L$29)))</f>
        <v>24084.256222839649</v>
      </c>
      <c r="M471" s="73">
        <v>44</v>
      </c>
      <c r="N471" s="101">
        <f t="shared" si="62"/>
        <v>36085.289949693157</v>
      </c>
      <c r="O471" s="66">
        <v>44</v>
      </c>
      <c r="P471" s="102">
        <f>IF($O471&gt;$G$20,IF('Silo Levels'!$L$13="Pumping",((PI()*((($C$19+$G$20)-$O471)*($O$20/($O$19/2)))^2*((($O$20+$G$20)-$O471))/3)*$P$29)+(((PI()*((($C$19+$G$20)-$O471)*($O$20/($O$19/2)))^2*(((($C$19+$G$20)-$O471)*($O$20/($O$19/2)))*$AZ$6))/3)*$P$29),(((PI()*((($C$19+$G$20)-$O471)*($O$20/($O$19/2)))^2*((($O$20+$G$20)-$O471)/3))*$P$29)-((PI()*((($C$19+$G$20)-$O471)*($O$20/($O$19/2)))^2*(((($C$19+$G$20)-$O471)*($O$20/($O$19/2)))*$AZ$6)/3)*$P$29))),IF('Silo Levels'!$L$13="Pumping",(($D$18*$P$29)+((PI()*(($C$21/2)^2)*($G$20-$O471))*$P$29))+((($D$18+$H$18)/3)*$BG$6)+(((PI()*($C$21/2)^2*(($C$21/2)*$AZ$6))/3)*$P$29),(($D$18*$P$29)+((PI()*(($C$21/2)^2)*($G$20-$O471))*$P$29))+((($D$18+$H$18)/3)*$BG$6)-(((PI()*($C$21/2)^2*(($C$21/2)*$AZ$6))/3)*$P$29)))</f>
        <v>32000.088617668389</v>
      </c>
      <c r="Q471" s="73">
        <v>44</v>
      </c>
      <c r="R471" s="101">
        <f t="shared" si="65"/>
        <v>35103.572335445337</v>
      </c>
      <c r="S471" s="66">
        <v>44</v>
      </c>
      <c r="T471" s="102">
        <f>IF($S471&gt;$G$20,IF('Silo Levels'!$L$14="Pumping",((PI()*((($C$19+$G$20)-$S471)*($O$20/($O$19/2)))^2*((($O$20+$G$20)-$S471))/3)*$T$29)+(((PI()*((($C$19+$G$20)-$S471)*($O$20/($O$19/2)))^2*(((($C$19+$G$20)-$S471)*($O$20/($O$19/2)))*$AZ$7))/3)*$T$29),(((PI()*((($C$19+$G$20)-$S471)*($O$20/($O$19/2)))^2*((($O$20+$G$20)-$S471)/3))*$T$29)-((PI()*((($C$19+$G$20)-$S471)*($O$20/($O$19/2)))^2*(((($C$19+$G$20)-$S471)*($O$20/($O$19/2)))*$AZ$7)/3)*$T$29))),IF('Silo Levels'!$L$14="Pumping",(($D$18*$T$29)+((PI()*(($C$21/2)^2)*($G$20-$S471))*$T$29))+((($D$18+$H$18)/3)*$BG$7)+(((PI()*($C$21/2)^2*(($C$21/2)*$AZ$7))/3)*$T$29),(($D$18*$T$29)+((PI()*(($C$21/2)^2)*($G$20-$S471))*$T$29))+((($D$18+$H$18)/3)*$BG$7)-(((PI()*($C$21/2)^2*(($C$21/2)*$AZ$7))/3)*$T$29)))</f>
        <v>31129.510864316475</v>
      </c>
      <c r="U471" s="73">
        <v>44</v>
      </c>
      <c r="V471" s="101">
        <f t="shared" si="66"/>
        <v>34196.991215339352</v>
      </c>
      <c r="W471" s="66">
        <v>44</v>
      </c>
      <c r="X471" s="102">
        <f>IF($W471&gt;$G$20,IF('Silo Levels'!$L$15="Pumping",((PI()*((($C$19+$G$20)-$W471)*($O$20/($O$19/2)))^2*((($O$20+$G$20)-$W471))/3)*$X$29)+(((PI()*((($C$19+$G$20)-$W471)*($O$20/($O$19/2)))^2*(((($C$19+$G$20)-$W471)*($O$20/($O$19/2)))*$AZ$8))/3)*$X$29),(((PI()*((($C$19+$G$20)-$W471)*($O$20/($O$19/2)))^2*((($O$20+$G$20)-$W471)/3))*$X$29)-((PI()*((($C$19+$G$20)-$W471)*($O$20/($O$19/2)))^2*(((($C$19+$G$20)-$W471)*($O$20/($O$19/2)))*$AZ$8)/3)*$X$29))),IF('Silo Levels'!$L$15="Pumping",(($D$18*$X$29)+((PI()*(($C$21/2)^2)*($G$20-$W471))*$X$29))+((($D$18+$H$18)/3)*$BG$8)+(((PI()*($C$21/2)^2*(($C$21/2)*$AZ$8))/3)*$X$29),(($D$18*$X$29)+((PI()*(($C$21/2)^2)*($G$20-$W471))*$X$29))+((($D$18+$H$18)/3)*$BG$8)-(((PI()*($C$21/2)^2*(($C$21/2)*$AZ$8))/3)*$X$29)))</f>
        <v>30325.563432469851</v>
      </c>
      <c r="Y471" s="73">
        <v>44</v>
      </c>
      <c r="Z471" s="101">
        <f t="shared" si="63"/>
        <v>33656.206185134353</v>
      </c>
      <c r="AA471" s="66">
        <v>44</v>
      </c>
      <c r="AB471" s="102">
        <f>IF($AA471&gt;$G$20,IF('Silo Levels'!$L$16="Pumping",((PI()*((($C$19+$G$20)-$AA471)*($O$20/($O$19/2)))^2*((($O$20+$G$20)-$AA471))/3)*$AB$29)+(((PI()*((($C$19+$G$20)-$AA471)*($O$20/($O$19/2)))^2*(((($C$19+$G$20)-$AA471)*($O$20/($O$19/2)))*$AZ$9))/3)*$AB$29),(((PI()*((($C$19+$G$20)-$AA471)*($O$20/($O$19/2)))^2*((($O$20+$G$20)-$AA471)/3))*$AB$29)-((PI()*((($C$19+$G$20)-$AA471)*($O$20/($O$19/2)))^2*(((($C$19+$G$20)-$AA471)*($O$20/($O$19/2)))*$AZ$9)/3)*$AB$29))),IF('Silo Levels'!$L$16="Pumping",(($D$18*$AB$29)+((PI()*(($C$21/2)^2)*($G$20-$AA471))*$AB$29))+((($D$18+$H$18)/3)*$BG$9)+(((PI()*($C$21/2)^2*(($C$21/2)*$AZ$9))/3)*$AB$29),(($D$18*$AB$29)+((PI()*(($C$21/2)^2)*($G$20-$AA471))*$AB$29))+((($D$18+$H$18)/3)*$BG$9)-(((PI()*($C$21/2)^2*(($C$21/2)*$AZ$9))/3)*$AB$29)))</f>
        <v>29846.000460583142</v>
      </c>
      <c r="AC471" s="73">
        <v>44</v>
      </c>
      <c r="AD471" s="101">
        <f t="shared" si="67"/>
        <v>33461.246755597931</v>
      </c>
      <c r="AE471" s="66">
        <v>44</v>
      </c>
      <c r="AF471" s="102">
        <f>IF($AE471&gt;$G$20,IF('Silo Levels'!$L$17="Pumping",((PI()*((($C$19+$G$20)-$AE471)*($O$20/($O$19/2)))^2*((($O$20+$G$20)-$AE471))/3)*$AF$29)+(((PI()*((($C$19+$G$20)-$AE471)*($O$20/($O$19/2)))^2*(((($C$19+$G$20)-$AE471)*($O$20/($O$19/2)))*$AZ$10))/3)*$AF$29),(((PI()*((($C$19+$G$20)-$AE471)*($O$20/($O$19/2)))^2*((($O$20+$G$20)-$AE471)/3))*$AF$29)-((PI()*((($C$19+$G$20)-$AE471)*($O$20/($O$19/2)))^2*(((($C$19+$G$20)-$AE471)*($O$20/($O$19/2)))*$AZ$10)/3)*$AF$29))),IF('Silo Levels'!$L$17="Pumping",(($D$18*$AF$29)+((PI()*(($C$21/2)^2)*($G$20-$AE471))*$AF$29))+((($D$18+$H$18)/3)*$BG$10)+(((PI()*($C$21/2)^2*(($C$21/2)*$AZ$10))/3)*$AF$29),(($D$18*$AF$29)+((PI()*(($C$21/2)^2)*($G$20-$AE471))*$AF$29))+((($D$18+$H$18)/3)*$BG$10)-(((PI()*($C$21/2)^2*(($C$21/2)*$AZ$10))/3)*$AF$29)))</f>
        <v>29673.112310572073</v>
      </c>
      <c r="AG471" s="73">
        <v>44</v>
      </c>
      <c r="AH471" s="101">
        <f t="shared" si="64"/>
        <v>33613.694747659378</v>
      </c>
      <c r="AI471" s="66">
        <v>44</v>
      </c>
      <c r="AJ471" s="102">
        <f>IF($AI471&gt;$G$20,IF('Silo Levels'!$L$18="Pumping",((PI()*((($C$19+$G$20)-$AI471)*($O$20/($O$19/2)))^2*((($O$20+$G$20)-$AI471))/3)*$AJ$29)+(((PI()*((($C$19+$G$20)-$AI471)*($O$20/($O$19/2)))^2*(((($C$19+$G$20)-$AI471)*($O$20/($O$19/2)))*$AZ$11))/3)*$AJ$29),(((PI()*((($C$19+$G$20)-$AI471)*($O$20/($O$19/2)))^2*((($O$20+$G$20)-$AI471)/3))*$AJ$29)-((PI()*((($C$19+$G$20)-$AI471)*($O$20/($O$19/2)))^2*(((($C$19+$G$20)-$AI471)*($O$20/($O$19/2)))*$AZ$11)/3)*$AJ$29))),IF('Silo Levels'!$L$18="Pumping",(($D$18*$AJ$29)+((PI()*(($C$21/2)^2)*($G$20-$AI471))*$AJ$29))+((($D$18+$H$18)/3)*$BG$11)+(((PI()*($C$21/2)^2*(($C$21/2)*$AZ$11))/3)*$AJ$29),(($D$18*$AJ$29)+((PI()*(($C$21/2)^2)*($G$20-$AI471))*$AJ$29))+((($D$18+$H$18)/3)*$BG$11)-(((PI()*($C$21/2)^2*(($C$21/2)*$AZ$11))/3)*$AJ$29)))</f>
        <v>29808.301726047266</v>
      </c>
    </row>
    <row r="472" spans="2:36" x14ac:dyDescent="0.3">
      <c r="B472" s="73"/>
      <c r="C472" s="73"/>
      <c r="D472" s="73"/>
      <c r="E472" s="73"/>
      <c r="F472" s="73"/>
      <c r="G472" s="73"/>
      <c r="H472" s="73"/>
      <c r="I472" s="73">
        <v>44.1</v>
      </c>
      <c r="J472" s="101">
        <f t="shared" si="68"/>
        <v>37363.298068808042</v>
      </c>
      <c r="K472" s="66">
        <v>44.1</v>
      </c>
      <c r="L472" s="102">
        <f>IF($K472&gt;$G$13,IF('Silo Levels'!$L$12="Pumping",((PI()*((($C$12+$G$13)-$K472)*($O$13/($O$12/2)))^2*((($O$13+$G$13)-$K472))/3)*$L$29)+(((PI()*((($C$12+$G$13)-$K472)*($O$13/($O$12/2)))^2*(((($C$12+$G$13)-$K472)*($O$13/($O$12/2)))*$AZ$5))/3)*$L$29),(((PI()*((($C$12+$G$13)-$K472)*($O$13/($O$12/2)))^2*((($O$13+$G$13)-$K472)/3))*$L$29)-((PI()*((($C$12+$G$13)-$K472)*($O$13/($O$12/2)))^2*(((($C$12+$G$13)-$K472)*($O$13/($O$12/2)))*$AZ$5)/3)*$L$29))),IF('Silo Levels'!$L$12="Pumping",(($D$11*$L$29)+((PI()*(($C$14/2)^2)*($G$13-$K472))*$L$29))+((($D$11+$H$11)/3)*$BG$5)+(((PI()*($C$14/2)^2*(($C$14/2)*$AZ$5))/3)*$L$29),(($D$11*$L$29)+((PI()*(($C$14/2)^2)*($G$13-$K472))*$L$29))+((($D$11+$H$11)/3)*$BG$5)-(((PI()*($C$14/2)^2*(($C$14/2)*$AZ$5))/3)*$L$29)))</f>
        <v>23165.2913892086</v>
      </c>
      <c r="M472" s="73">
        <v>44.1</v>
      </c>
      <c r="N472" s="101">
        <f t="shared" si="62"/>
        <v>35675.346401392402</v>
      </c>
      <c r="O472" s="66">
        <v>44.1</v>
      </c>
      <c r="P472" s="102">
        <f>IF($O472&gt;$G$20,IF('Silo Levels'!$L$13="Pumping",((PI()*((($C$19+$G$20)-$O472)*($O$20/($O$19/2)))^2*((($O$20+$G$20)-$O472))/3)*$P$29)+(((PI()*((($C$19+$G$20)-$O472)*($O$20/($O$19/2)))^2*(((($C$19+$G$20)-$O472)*($O$20/($O$19/2)))*$AZ$6))/3)*$P$29),(((PI()*((($C$19+$G$20)-$O472)*($O$20/($O$19/2)))^2*((($O$20+$G$20)-$O472)/3))*$P$29)-((PI()*((($C$19+$G$20)-$O472)*($O$20/($O$19/2)))^2*(((($C$19+$G$20)-$O472)*($O$20/($O$19/2)))*$AZ$6)/3)*$P$29))),IF('Silo Levels'!$L$13="Pumping",(($D$18*$P$29)+((PI()*(($C$21/2)^2)*($G$20-$O472))*$P$29))+((($D$18+$H$18)/3)*$BG$6)+(((PI()*($C$21/2)^2*(($C$21/2)*$AZ$6))/3)*$P$29),(($D$18*$P$29)+((PI()*(($C$21/2)^2)*($G$20-$O472))*$P$29))+((($D$18+$H$18)/3)*$BG$6)-(((PI()*($C$21/2)^2*(($C$21/2)*$AZ$6))/3)*$P$29)))</f>
        <v>31590.145069367634</v>
      </c>
      <c r="Q472" s="73">
        <v>44.1</v>
      </c>
      <c r="R472" s="101">
        <f t="shared" si="65"/>
        <v>34704.781497924385</v>
      </c>
      <c r="S472" s="66">
        <v>44.1</v>
      </c>
      <c r="T472" s="102">
        <f>IF($S472&gt;$G$20,IF('Silo Levels'!$L$14="Pumping",((PI()*((($C$19+$G$20)-$S472)*($O$20/($O$19/2)))^2*((($O$20+$G$20)-$S472))/3)*$T$29)+(((PI()*((($C$19+$G$20)-$S472)*($O$20/($O$19/2)))^2*(((($C$19+$G$20)-$S472)*($O$20/($O$19/2)))*$AZ$7))/3)*$T$29),(((PI()*((($C$19+$G$20)-$S472)*($O$20/($O$19/2)))^2*((($O$20+$G$20)-$S472)/3))*$T$29)-((PI()*((($C$19+$G$20)-$S472)*($O$20/($O$19/2)))^2*(((($C$19+$G$20)-$S472)*($O$20/($O$19/2)))*$AZ$7)/3)*$T$29))),IF('Silo Levels'!$L$14="Pumping",(($D$18*$T$29)+((PI()*(($C$21/2)^2)*($G$20-$S472))*$T$29))+((($D$18+$H$18)/3)*$BG$7)+(((PI()*($C$21/2)^2*(($C$21/2)*$AZ$7))/3)*$T$29),(($D$18*$T$29)+((PI()*(($C$21/2)^2)*($G$20-$S472))*$T$29))+((($D$18+$H$18)/3)*$BG$7)-(((PI()*($C$21/2)^2*(($C$21/2)*$AZ$7))/3)*$T$29)))</f>
        <v>30730.720026795523</v>
      </c>
      <c r="U472" s="73">
        <v>44.1</v>
      </c>
      <c r="V472" s="101">
        <f t="shared" si="66"/>
        <v>33808.499507511326</v>
      </c>
      <c r="W472" s="66">
        <v>44.1</v>
      </c>
      <c r="X472" s="102">
        <f>IF($W472&gt;$G$20,IF('Silo Levels'!$L$15="Pumping",((PI()*((($C$19+$G$20)-$W472)*($O$20/($O$19/2)))^2*((($O$20+$G$20)-$W472))/3)*$X$29)+(((PI()*((($C$19+$G$20)-$W472)*($O$20/($O$19/2)))^2*(((($C$19+$G$20)-$W472)*($O$20/($O$19/2)))*$AZ$8))/3)*$X$29),(((PI()*((($C$19+$G$20)-$W472)*($O$20/($O$19/2)))^2*((($O$20+$G$20)-$W472)/3))*$X$29)-((PI()*((($C$19+$G$20)-$W472)*($O$20/($O$19/2)))^2*(((($C$19+$G$20)-$W472)*($O$20/($O$19/2)))*$AZ$8)/3)*$X$29))),IF('Silo Levels'!$L$15="Pumping",(($D$18*$X$29)+((PI()*(($C$21/2)^2)*($G$20-$W472))*$X$29))+((($D$18+$H$18)/3)*$BG$8)+(((PI()*($C$21/2)^2*(($C$21/2)*$AZ$8))/3)*$X$29),(($D$18*$X$29)+((PI()*(($C$21/2)^2)*($G$20-$W472))*$X$29))+((($D$18+$H$18)/3)*$BG$8)-(((PI()*($C$21/2)^2*(($C$21/2)*$AZ$8))/3)*$X$29)))</f>
        <v>29937.071724641824</v>
      </c>
      <c r="Y472" s="73">
        <v>44.1</v>
      </c>
      <c r="Z472" s="101">
        <f t="shared" si="63"/>
        <v>33273.8580148658</v>
      </c>
      <c r="AA472" s="66">
        <v>44.1</v>
      </c>
      <c r="AB472" s="102">
        <f>IF($AA472&gt;$G$20,IF('Silo Levels'!$L$16="Pumping",((PI()*((($C$19+$G$20)-$AA472)*($O$20/($O$19/2)))^2*((($O$20+$G$20)-$AA472))/3)*$AB$29)+(((PI()*((($C$19+$G$20)-$AA472)*($O$20/($O$19/2)))^2*(((($C$19+$G$20)-$AA472)*($O$20/($O$19/2)))*$AZ$9))/3)*$AB$29),(((PI()*((($C$19+$G$20)-$AA472)*($O$20/($O$19/2)))^2*((($O$20+$G$20)-$AA472)/3))*$AB$29)-((PI()*((($C$19+$G$20)-$AA472)*($O$20/($O$19/2)))^2*(((($C$19+$G$20)-$AA472)*($O$20/($O$19/2)))*$AZ$9)/3)*$AB$29))),IF('Silo Levels'!$L$16="Pumping",(($D$18*$AB$29)+((PI()*(($C$21/2)^2)*($G$20-$AA472))*$AB$29))+((($D$18+$H$18)/3)*$BG$9)+(((PI()*($C$21/2)^2*(($C$21/2)*$AZ$9))/3)*$AB$29),(($D$18*$AB$29)+((PI()*(($C$21/2)^2)*($G$20-$AA472))*$AB$29))+((($D$18+$H$18)/3)*$BG$9)-(((PI()*($C$21/2)^2*(($C$21/2)*$AZ$9))/3)*$AB$29)))</f>
        <v>29463.652290314589</v>
      </c>
      <c r="AC472" s="73">
        <v>44.1</v>
      </c>
      <c r="AD472" s="101">
        <f t="shared" si="67"/>
        <v>33081.113403623203</v>
      </c>
      <c r="AE472" s="66">
        <v>44.1</v>
      </c>
      <c r="AF472" s="102">
        <f>IF($AE472&gt;$G$20,IF('Silo Levels'!$L$17="Pumping",((PI()*((($C$19+$G$20)-$AE472)*($O$20/($O$19/2)))^2*((($O$20+$G$20)-$AE472))/3)*$AF$29)+(((PI()*((($C$19+$G$20)-$AE472)*($O$20/($O$19/2)))^2*(((($C$19+$G$20)-$AE472)*($O$20/($O$19/2)))*$AZ$10))/3)*$AF$29),(((PI()*((($C$19+$G$20)-$AE472)*($O$20/($O$19/2)))^2*((($O$20+$G$20)-$AE472)/3))*$AF$29)-((PI()*((($C$19+$G$20)-$AE472)*($O$20/($O$19/2)))^2*(((($C$19+$G$20)-$AE472)*($O$20/($O$19/2)))*$AZ$10)/3)*$AF$29))),IF('Silo Levels'!$L$17="Pumping",(($D$18*$AF$29)+((PI()*(($C$21/2)^2)*($G$20-$AE472))*$AF$29))+((($D$18+$H$18)/3)*$BG$10)+(((PI()*($C$21/2)^2*(($C$21/2)*$AZ$10))/3)*$AF$29),(($D$18*$AF$29)+((PI()*(($C$21/2)^2)*($G$20-$AE472))*$AF$29))+((($D$18+$H$18)/3)*$BG$10)-(((PI()*($C$21/2)^2*(($C$21/2)*$AZ$10))/3)*$AF$29)))</f>
        <v>29292.978958597345</v>
      </c>
      <c r="AG472" s="73">
        <v>44.1</v>
      </c>
      <c r="AH472" s="101">
        <f t="shared" si="64"/>
        <v>33231.829524584704</v>
      </c>
      <c r="AI472" s="66">
        <v>44.1</v>
      </c>
      <c r="AJ472" s="102">
        <f>IF($AI472&gt;$G$20,IF('Silo Levels'!$L$18="Pumping",((PI()*((($C$19+$G$20)-$AI472)*($O$20/($O$19/2)))^2*((($O$20+$G$20)-$AI472))/3)*$AJ$29)+(((PI()*((($C$19+$G$20)-$AI472)*($O$20/($O$19/2)))^2*(((($C$19+$G$20)-$AI472)*($O$20/($O$19/2)))*$AZ$11))/3)*$AJ$29),(((PI()*((($C$19+$G$20)-$AI472)*($O$20/($O$19/2)))^2*((($O$20+$G$20)-$AI472)/3))*$AJ$29)-((PI()*((($C$19+$G$20)-$AI472)*($O$20/($O$19/2)))^2*(((($C$19+$G$20)-$AI472)*($O$20/($O$19/2)))*$AZ$11)/3)*$AJ$29))),IF('Silo Levels'!$L$18="Pumping",(($D$18*$AJ$29)+((PI()*(($C$21/2)^2)*($G$20-$AI472))*$AJ$29))+((($D$18+$H$18)/3)*$BG$11)+(((PI()*($C$21/2)^2*(($C$21/2)*$AZ$11))/3)*$AJ$29),(($D$18*$AJ$29)+((PI()*(($C$21/2)^2)*($G$20-$AI472))*$AJ$29))+((($D$18+$H$18)/3)*$BG$11)-(((PI()*($C$21/2)^2*(($C$21/2)*$AZ$11))/3)*$AJ$29)))</f>
        <v>29426.436502972592</v>
      </c>
    </row>
    <row r="473" spans="2:36" x14ac:dyDescent="0.3">
      <c r="B473" s="73"/>
      <c r="C473" s="73"/>
      <c r="D473" s="73"/>
      <c r="E473" s="73"/>
      <c r="F473" s="73"/>
      <c r="G473" s="73"/>
      <c r="H473" s="73"/>
      <c r="I473" s="73">
        <v>44.2</v>
      </c>
      <c r="J473" s="101">
        <f t="shared" si="68"/>
        <v>36444.333235177</v>
      </c>
      <c r="K473" s="66">
        <v>44.2</v>
      </c>
      <c r="L473" s="102">
        <f>IF($K473&gt;$G$13,IF('Silo Levels'!$L$12="Pumping",((PI()*((($C$12+$G$13)-$K473)*($O$13/($O$12/2)))^2*((($O$13+$G$13)-$K473))/3)*$L$29)+(((PI()*((($C$12+$G$13)-$K473)*($O$13/($O$12/2)))^2*(((($C$12+$G$13)-$K473)*($O$13/($O$12/2)))*$AZ$5))/3)*$L$29),(((PI()*((($C$12+$G$13)-$K473)*($O$13/($O$12/2)))^2*((($O$13+$G$13)-$K473)/3))*$L$29)-((PI()*((($C$12+$G$13)-$K473)*($O$13/($O$12/2)))^2*(((($C$12+$G$13)-$K473)*($O$13/($O$12/2)))*$AZ$5)/3)*$L$29))),IF('Silo Levels'!$L$12="Pumping",(($D$11*$L$29)+((PI()*(($C$14/2)^2)*($G$13-$K473))*$L$29))+((($D$11+$H$11)/3)*$BG$5)+(((PI()*($C$14/2)^2*(($C$14/2)*$AZ$5))/3)*$L$29),(($D$11*$L$29)+((PI()*(($C$14/2)^2)*($G$13-$K473))*$L$29))+((($D$11+$H$11)/3)*$BG$5)-(((PI()*($C$14/2)^2*(($C$14/2)*$AZ$5))/3)*$L$29)))</f>
        <v>22246.326555577558</v>
      </c>
      <c r="M473" s="73">
        <v>44.2</v>
      </c>
      <c r="N473" s="101">
        <f t="shared" si="62"/>
        <v>35265.402853091655</v>
      </c>
      <c r="O473" s="66">
        <v>44.2</v>
      </c>
      <c r="P473" s="102">
        <f>IF($O473&gt;$G$20,IF('Silo Levels'!$L$13="Pumping",((PI()*((($C$19+$G$20)-$O473)*($O$20/($O$19/2)))^2*((($O$20+$G$20)-$O473))/3)*$P$29)+(((PI()*((($C$19+$G$20)-$O473)*($O$20/($O$19/2)))^2*(((($C$19+$G$20)-$O473)*($O$20/($O$19/2)))*$AZ$6))/3)*$P$29),(((PI()*((($C$19+$G$20)-$O473)*($O$20/($O$19/2)))^2*((($O$20+$G$20)-$O473)/3))*$P$29)-((PI()*((($C$19+$G$20)-$O473)*($O$20/($O$19/2)))^2*(((($C$19+$G$20)-$O473)*($O$20/($O$19/2)))*$AZ$6)/3)*$P$29))),IF('Silo Levels'!$L$13="Pumping",(($D$18*$P$29)+((PI()*(($C$21/2)^2)*($G$20-$O473))*$P$29))+((($D$18+$H$18)/3)*$BG$6)+(((PI()*($C$21/2)^2*(($C$21/2)*$AZ$6))/3)*$P$29),(($D$18*$P$29)+((PI()*(($C$21/2)^2)*($G$20-$O473))*$P$29))+((($D$18+$H$18)/3)*$BG$6)-(((PI()*($C$21/2)^2*(($C$21/2)*$AZ$6))/3)*$P$29)))</f>
        <v>31180.201521066887</v>
      </c>
      <c r="Q473" s="73">
        <v>44.2</v>
      </c>
      <c r="R473" s="101">
        <f t="shared" si="65"/>
        <v>34305.990660403433</v>
      </c>
      <c r="S473" s="66">
        <v>44.2</v>
      </c>
      <c r="T473" s="102">
        <f>IF($S473&gt;$G$20,IF('Silo Levels'!$L$14="Pumping",((PI()*((($C$19+$G$20)-$S473)*($O$20/($O$19/2)))^2*((($O$20+$G$20)-$S473))/3)*$T$29)+(((PI()*((($C$19+$G$20)-$S473)*($O$20/($O$19/2)))^2*(((($C$19+$G$20)-$S473)*($O$20/($O$19/2)))*$AZ$7))/3)*$T$29),(((PI()*((($C$19+$G$20)-$S473)*($O$20/($O$19/2)))^2*((($O$20+$G$20)-$S473)/3))*$T$29)-((PI()*((($C$19+$G$20)-$S473)*($O$20/($O$19/2)))^2*(((($C$19+$G$20)-$S473)*($O$20/($O$19/2)))*$AZ$7)/3)*$T$29))),IF('Silo Levels'!$L$14="Pumping",(($D$18*$T$29)+((PI()*(($C$21/2)^2)*($G$20-$S473))*$T$29))+((($D$18+$H$18)/3)*$BG$7)+(((PI()*($C$21/2)^2*(($C$21/2)*$AZ$7))/3)*$T$29),(($D$18*$T$29)+((PI()*(($C$21/2)^2)*($G$20-$S473))*$T$29))+((($D$18+$H$18)/3)*$BG$7)-(((PI()*($C$21/2)^2*(($C$21/2)*$AZ$7))/3)*$T$29)))</f>
        <v>30331.929189274571</v>
      </c>
      <c r="U473" s="73">
        <v>44.2</v>
      </c>
      <c r="V473" s="101">
        <f t="shared" si="66"/>
        <v>33420.007799683299</v>
      </c>
      <c r="W473" s="66">
        <v>44.2</v>
      </c>
      <c r="X473" s="102">
        <f>IF($W473&gt;$G$20,IF('Silo Levels'!$L$15="Pumping",((PI()*((($C$19+$G$20)-$W473)*($O$20/($O$19/2)))^2*((($O$20+$G$20)-$W473))/3)*$X$29)+(((PI()*((($C$19+$G$20)-$W473)*($O$20/($O$19/2)))^2*(((($C$19+$G$20)-$W473)*($O$20/($O$19/2)))*$AZ$8))/3)*$X$29),(((PI()*((($C$19+$G$20)-$W473)*($O$20/($O$19/2)))^2*((($O$20+$G$20)-$W473)/3))*$X$29)-((PI()*((($C$19+$G$20)-$W473)*($O$20/($O$19/2)))^2*(((($C$19+$G$20)-$W473)*($O$20/($O$19/2)))*$AZ$8)/3)*$X$29))),IF('Silo Levels'!$L$15="Pumping",(($D$18*$X$29)+((PI()*(($C$21/2)^2)*($G$20-$W473))*$X$29))+((($D$18+$H$18)/3)*$BG$8)+(((PI()*($C$21/2)^2*(($C$21/2)*$AZ$8))/3)*$X$29),(($D$18*$X$29)+((PI()*(($C$21/2)^2)*($G$20-$W473))*$X$29))+((($D$18+$H$18)/3)*$BG$8)-(((PI()*($C$21/2)^2*(($C$21/2)*$AZ$8))/3)*$X$29)))</f>
        <v>29548.580016813798</v>
      </c>
      <c r="Y473" s="73">
        <v>44.2</v>
      </c>
      <c r="Z473" s="101">
        <f t="shared" si="63"/>
        <v>32891.50984459724</v>
      </c>
      <c r="AA473" s="66">
        <v>44.2</v>
      </c>
      <c r="AB473" s="102">
        <f>IF($AA473&gt;$G$20,IF('Silo Levels'!$L$16="Pumping",((PI()*((($C$19+$G$20)-$AA473)*($O$20/($O$19/2)))^2*((($O$20+$G$20)-$AA473))/3)*$AB$29)+(((PI()*((($C$19+$G$20)-$AA473)*($O$20/($O$19/2)))^2*(((($C$19+$G$20)-$AA473)*($O$20/($O$19/2)))*$AZ$9))/3)*$AB$29),(((PI()*((($C$19+$G$20)-$AA473)*($O$20/($O$19/2)))^2*((($O$20+$G$20)-$AA473)/3))*$AB$29)-((PI()*((($C$19+$G$20)-$AA473)*($O$20/($O$19/2)))^2*(((($C$19+$G$20)-$AA473)*($O$20/($O$19/2)))*$AZ$9)/3)*$AB$29))),IF('Silo Levels'!$L$16="Pumping",(($D$18*$AB$29)+((PI()*(($C$21/2)^2)*($G$20-$AA473))*$AB$29))+((($D$18+$H$18)/3)*$BG$9)+(((PI()*($C$21/2)^2*(($C$21/2)*$AZ$9))/3)*$AB$29),(($D$18*$AB$29)+((PI()*(($C$21/2)^2)*($G$20-$AA473))*$AB$29))+((($D$18+$H$18)/3)*$BG$9)-(((PI()*($C$21/2)^2*(($C$21/2)*$AZ$9))/3)*$AB$29)))</f>
        <v>29081.304120046028</v>
      </c>
      <c r="AC473" s="73">
        <v>44.2</v>
      </c>
      <c r="AD473" s="101">
        <f t="shared" si="67"/>
        <v>32700.980051648476</v>
      </c>
      <c r="AE473" s="66">
        <v>44.2</v>
      </c>
      <c r="AF473" s="102">
        <f>IF($AE473&gt;$G$20,IF('Silo Levels'!$L$17="Pumping",((PI()*((($C$19+$G$20)-$AE473)*($O$20/($O$19/2)))^2*((($O$20+$G$20)-$AE473))/3)*$AF$29)+(((PI()*((($C$19+$G$20)-$AE473)*($O$20/($O$19/2)))^2*(((($C$19+$G$20)-$AE473)*($O$20/($O$19/2)))*$AZ$10))/3)*$AF$29),(((PI()*((($C$19+$G$20)-$AE473)*($O$20/($O$19/2)))^2*((($O$20+$G$20)-$AE473)/3))*$AF$29)-((PI()*((($C$19+$G$20)-$AE473)*($O$20/($O$19/2)))^2*(((($C$19+$G$20)-$AE473)*($O$20/($O$19/2)))*$AZ$10)/3)*$AF$29))),IF('Silo Levels'!$L$17="Pumping",(($D$18*$AF$29)+((PI()*(($C$21/2)^2)*($G$20-$AE473))*$AF$29))+((($D$18+$H$18)/3)*$BG$10)+(((PI()*($C$21/2)^2*(($C$21/2)*$AZ$10))/3)*$AF$29),(($D$18*$AF$29)+((PI()*(($C$21/2)^2)*($G$20-$AE473))*$AF$29))+((($D$18+$H$18)/3)*$BG$10)-(((PI()*($C$21/2)^2*(($C$21/2)*$AZ$10))/3)*$AF$29)))</f>
        <v>28912.845606622617</v>
      </c>
      <c r="AG473" s="73">
        <v>44.2</v>
      </c>
      <c r="AH473" s="101">
        <f t="shared" si="64"/>
        <v>32849.96430151003</v>
      </c>
      <c r="AI473" s="66">
        <v>44.2</v>
      </c>
      <c r="AJ473" s="102">
        <f>IF($AI473&gt;$G$20,IF('Silo Levels'!$L$18="Pumping",((PI()*((($C$19+$G$20)-$AI473)*($O$20/($O$19/2)))^2*((($O$20+$G$20)-$AI473))/3)*$AJ$29)+(((PI()*((($C$19+$G$20)-$AI473)*($O$20/($O$19/2)))^2*(((($C$19+$G$20)-$AI473)*($O$20/($O$19/2)))*$AZ$11))/3)*$AJ$29),(((PI()*((($C$19+$G$20)-$AI473)*($O$20/($O$19/2)))^2*((($O$20+$G$20)-$AI473)/3))*$AJ$29)-((PI()*((($C$19+$G$20)-$AI473)*($O$20/($O$19/2)))^2*(((($C$19+$G$20)-$AI473)*($O$20/($O$19/2)))*$AZ$11)/3)*$AJ$29))),IF('Silo Levels'!$L$18="Pumping",(($D$18*$AJ$29)+((PI()*(($C$21/2)^2)*($G$20-$AI473))*$AJ$29))+((($D$18+$H$18)/3)*$BG$11)+(((PI()*($C$21/2)^2*(($C$21/2)*$AZ$11))/3)*$AJ$29),(($D$18*$AJ$29)+((PI()*(($C$21/2)^2)*($G$20-$AI473))*$AJ$29))+((($D$18+$H$18)/3)*$BG$11)-(((PI()*($C$21/2)^2*(($C$21/2)*$AZ$11))/3)*$AJ$29)))</f>
        <v>29044.571279897918</v>
      </c>
    </row>
    <row r="474" spans="2:36" x14ac:dyDescent="0.3">
      <c r="B474" s="73"/>
      <c r="C474" s="73"/>
      <c r="D474" s="73"/>
      <c r="E474" s="73"/>
      <c r="F474" s="73"/>
      <c r="G474" s="73"/>
      <c r="H474" s="73"/>
      <c r="I474" s="73">
        <v>44.3</v>
      </c>
      <c r="J474" s="101">
        <f t="shared" si="68"/>
        <v>35525.368401546017</v>
      </c>
      <c r="K474" s="66">
        <v>44.3</v>
      </c>
      <c r="L474" s="102">
        <f>IF($K474&gt;$G$13,IF('Silo Levels'!$L$12="Pumping",((PI()*((($C$12+$G$13)-$K474)*($O$13/($O$12/2)))^2*((($O$13+$G$13)-$K474))/3)*$L$29)+(((PI()*((($C$12+$G$13)-$K474)*($O$13/($O$12/2)))^2*(((($C$12+$G$13)-$K474)*($O$13/($O$12/2)))*$AZ$5))/3)*$L$29),(((PI()*((($C$12+$G$13)-$K474)*($O$13/($O$12/2)))^2*((($O$13+$G$13)-$K474)/3))*$L$29)-((PI()*((($C$12+$G$13)-$K474)*($O$13/($O$12/2)))^2*(((($C$12+$G$13)-$K474)*($O$13/($O$12/2)))*$AZ$5)/3)*$L$29))),IF('Silo Levels'!$L$12="Pumping",(($D$11*$L$29)+((PI()*(($C$14/2)^2)*($G$13-$K474))*$L$29))+((($D$11+$H$11)/3)*$BG$5)+(((PI()*($C$14/2)^2*(($C$14/2)*$AZ$5))/3)*$L$29),(($D$11*$L$29)+((PI()*(($C$14/2)^2)*($G$13-$K474))*$L$29))+((($D$11+$H$11)/3)*$BG$5)-(((PI()*($C$14/2)^2*(($C$14/2)*$AZ$5))/3)*$L$29)))</f>
        <v>21327.361721946574</v>
      </c>
      <c r="M474" s="73">
        <v>44.3</v>
      </c>
      <c r="N474" s="101">
        <f t="shared" si="62"/>
        <v>34855.459304790937</v>
      </c>
      <c r="O474" s="66">
        <v>44.3</v>
      </c>
      <c r="P474" s="102">
        <f>IF($O474&gt;$G$20,IF('Silo Levels'!$L$13="Pumping",((PI()*((($C$19+$G$20)-$O474)*($O$20/($O$19/2)))^2*((($O$20+$G$20)-$O474))/3)*$P$29)+(((PI()*((($C$19+$G$20)-$O474)*($O$20/($O$19/2)))^2*(((($C$19+$G$20)-$O474)*($O$20/($O$19/2)))*$AZ$6))/3)*$P$29),(((PI()*((($C$19+$G$20)-$O474)*($O$20/($O$19/2)))^2*((($O$20+$G$20)-$O474)/3))*$P$29)-((PI()*((($C$19+$G$20)-$O474)*($O$20/($O$19/2)))^2*(((($C$19+$G$20)-$O474)*($O$20/($O$19/2)))*$AZ$6)/3)*$P$29))),IF('Silo Levels'!$L$13="Pumping",(($D$18*$P$29)+((PI()*(($C$21/2)^2)*($G$20-$O474))*$P$29))+((($D$18+$H$18)/3)*$BG$6)+(((PI()*($C$21/2)^2*(($C$21/2)*$AZ$6))/3)*$P$29),(($D$18*$P$29)+((PI()*(($C$21/2)^2)*($G$20-$O474))*$P$29))+((($D$18+$H$18)/3)*$BG$6)-(((PI()*($C$21/2)^2*(($C$21/2)*$AZ$6))/3)*$P$29)))</f>
        <v>30770.257972766169</v>
      </c>
      <c r="Q474" s="73">
        <v>44.3</v>
      </c>
      <c r="R474" s="101">
        <f t="shared" si="65"/>
        <v>33907.19982288251</v>
      </c>
      <c r="S474" s="66">
        <v>44.3</v>
      </c>
      <c r="T474" s="102">
        <f>IF($S474&gt;$G$20,IF('Silo Levels'!$L$14="Pumping",((PI()*((($C$19+$G$20)-$S474)*($O$20/($O$19/2)))^2*((($O$20+$G$20)-$S474))/3)*$T$29)+(((PI()*((($C$19+$G$20)-$S474)*($O$20/($O$19/2)))^2*(((($C$19+$G$20)-$S474)*($O$20/($O$19/2)))*$AZ$7))/3)*$T$29),(((PI()*((($C$19+$G$20)-$S474)*($O$20/($O$19/2)))^2*((($O$20+$G$20)-$S474)/3))*$T$29)-((PI()*((($C$19+$G$20)-$S474)*($O$20/($O$19/2)))^2*(((($C$19+$G$20)-$S474)*($O$20/($O$19/2)))*$AZ$7)/3)*$T$29))),IF('Silo Levels'!$L$14="Pumping",(($D$18*$T$29)+((PI()*(($C$21/2)^2)*($G$20-$S474))*$T$29))+((($D$18+$H$18)/3)*$BG$7)+(((PI()*($C$21/2)^2*(($C$21/2)*$AZ$7))/3)*$T$29),(($D$18*$T$29)+((PI()*(($C$21/2)^2)*($G$20-$S474))*$T$29))+((($D$18+$H$18)/3)*$BG$7)-(((PI()*($C$21/2)^2*(($C$21/2)*$AZ$7))/3)*$T$29)))</f>
        <v>29933.138351753649</v>
      </c>
      <c r="U474" s="73">
        <v>44.3</v>
      </c>
      <c r="V474" s="101">
        <f t="shared" si="66"/>
        <v>33031.516091855301</v>
      </c>
      <c r="W474" s="66">
        <v>44.3</v>
      </c>
      <c r="X474" s="102">
        <f>IF($W474&gt;$G$20,IF('Silo Levels'!$L$15="Pumping",((PI()*((($C$19+$G$20)-$W474)*($O$20/($O$19/2)))^2*((($O$20+$G$20)-$W474))/3)*$X$29)+(((PI()*((($C$19+$G$20)-$W474)*($O$20/($O$19/2)))^2*(((($C$19+$G$20)-$W474)*($O$20/($O$19/2)))*$AZ$8))/3)*$X$29),(((PI()*((($C$19+$G$20)-$W474)*($O$20/($O$19/2)))^2*((($O$20+$G$20)-$W474)/3))*$X$29)-((PI()*((($C$19+$G$20)-$W474)*($O$20/($O$19/2)))^2*(((($C$19+$G$20)-$W474)*($O$20/($O$19/2)))*$AZ$8)/3)*$X$29))),IF('Silo Levels'!$L$15="Pumping",(($D$18*$X$29)+((PI()*(($C$21/2)^2)*($G$20-$W474))*$X$29))+((($D$18+$H$18)/3)*$BG$8)+(((PI()*($C$21/2)^2*(($C$21/2)*$AZ$8))/3)*$X$29),(($D$18*$X$29)+((PI()*(($C$21/2)^2)*($G$20-$W474))*$X$29))+((($D$18+$H$18)/3)*$BG$8)-(((PI()*($C$21/2)^2*(($C$21/2)*$AZ$8))/3)*$X$29)))</f>
        <v>29160.0883089858</v>
      </c>
      <c r="Y474" s="73">
        <v>44.3</v>
      </c>
      <c r="Z474" s="101">
        <f t="shared" si="63"/>
        <v>32509.161674328709</v>
      </c>
      <c r="AA474" s="66">
        <v>44.3</v>
      </c>
      <c r="AB474" s="102">
        <f>IF($AA474&gt;$G$20,IF('Silo Levels'!$L$16="Pumping",((PI()*((($C$19+$G$20)-$AA474)*($O$20/($O$19/2)))^2*((($O$20+$G$20)-$AA474))/3)*$AB$29)+(((PI()*((($C$19+$G$20)-$AA474)*($O$20/($O$19/2)))^2*(((($C$19+$G$20)-$AA474)*($O$20/($O$19/2)))*$AZ$9))/3)*$AB$29),(((PI()*((($C$19+$G$20)-$AA474)*($O$20/($O$19/2)))^2*((($O$20+$G$20)-$AA474)/3))*$AB$29)-((PI()*((($C$19+$G$20)-$AA474)*($O$20/($O$19/2)))^2*(((($C$19+$G$20)-$AA474)*($O$20/($O$19/2)))*$AZ$9)/3)*$AB$29))),IF('Silo Levels'!$L$16="Pumping",(($D$18*$AB$29)+((PI()*(($C$21/2)^2)*($G$20-$AA474))*$AB$29))+((($D$18+$H$18)/3)*$BG$9)+(((PI()*($C$21/2)^2*(($C$21/2)*$AZ$9))/3)*$AB$29),(($D$18*$AB$29)+((PI()*(($C$21/2)^2)*($G$20-$AA474))*$AB$29))+((($D$18+$H$18)/3)*$BG$9)-(((PI()*($C$21/2)^2*(($C$21/2)*$AZ$9))/3)*$AB$29)))</f>
        <v>28698.955949777497</v>
      </c>
      <c r="AC474" s="73">
        <v>44.3</v>
      </c>
      <c r="AD474" s="101">
        <f t="shared" si="67"/>
        <v>32320.846699673777</v>
      </c>
      <c r="AE474" s="66">
        <v>44.3</v>
      </c>
      <c r="AF474" s="102">
        <f>IF($AE474&gt;$G$20,IF('Silo Levels'!$L$17="Pumping",((PI()*((($C$19+$G$20)-$AE474)*($O$20/($O$19/2)))^2*((($O$20+$G$20)-$AE474))/3)*$AF$29)+(((PI()*((($C$19+$G$20)-$AE474)*($O$20/($O$19/2)))^2*(((($C$19+$G$20)-$AE474)*($O$20/($O$19/2)))*$AZ$10))/3)*$AF$29),(((PI()*((($C$19+$G$20)-$AE474)*($O$20/($O$19/2)))^2*((($O$20+$G$20)-$AE474)/3))*$AF$29)-((PI()*((($C$19+$G$20)-$AE474)*($O$20/($O$19/2)))^2*(((($C$19+$G$20)-$AE474)*($O$20/($O$19/2)))*$AZ$10)/3)*$AF$29))),IF('Silo Levels'!$L$17="Pumping",(($D$18*$AF$29)+((PI()*(($C$21/2)^2)*($G$20-$AE474))*$AF$29))+((($D$18+$H$18)/3)*$BG$10)+(((PI()*($C$21/2)^2*(($C$21/2)*$AZ$10))/3)*$AF$29),(($D$18*$AF$29)+((PI()*(($C$21/2)^2)*($G$20-$AE474))*$AF$29))+((($D$18+$H$18)/3)*$BG$10)-(((PI()*($C$21/2)^2*(($C$21/2)*$AZ$10))/3)*$AF$29)))</f>
        <v>28532.712254647919</v>
      </c>
      <c r="AG474" s="73">
        <v>44.3</v>
      </c>
      <c r="AH474" s="101">
        <f t="shared" si="64"/>
        <v>32468.099078435393</v>
      </c>
      <c r="AI474" s="66">
        <v>44.3</v>
      </c>
      <c r="AJ474" s="102">
        <f>IF($AI474&gt;$G$20,IF('Silo Levels'!$L$18="Pumping",((PI()*((($C$19+$G$20)-$AI474)*($O$20/($O$19/2)))^2*((($O$20+$G$20)-$AI474))/3)*$AJ$29)+(((PI()*((($C$19+$G$20)-$AI474)*($O$20/($O$19/2)))^2*(((($C$19+$G$20)-$AI474)*($O$20/($O$19/2)))*$AZ$11))/3)*$AJ$29),(((PI()*((($C$19+$G$20)-$AI474)*($O$20/($O$19/2)))^2*((($O$20+$G$20)-$AI474)/3))*$AJ$29)-((PI()*((($C$19+$G$20)-$AI474)*($O$20/($O$19/2)))^2*(((($C$19+$G$20)-$AI474)*($O$20/($O$19/2)))*$AZ$11)/3)*$AJ$29))),IF('Silo Levels'!$L$18="Pumping",(($D$18*$AJ$29)+((PI()*(($C$21/2)^2)*($G$20-$AI474))*$AJ$29))+((($D$18+$H$18)/3)*$BG$11)+(((PI()*($C$21/2)^2*(($C$21/2)*$AZ$11))/3)*$AJ$29),(($D$18*$AJ$29)+((PI()*(($C$21/2)^2)*($G$20-$AI474))*$AJ$29))+((($D$18+$H$18)/3)*$BG$11)-(((PI()*($C$21/2)^2*(($C$21/2)*$AZ$11))/3)*$AJ$29)))</f>
        <v>28662.706056823281</v>
      </c>
    </row>
    <row r="475" spans="2:36" x14ac:dyDescent="0.3">
      <c r="B475" s="73"/>
      <c r="C475" s="73"/>
      <c r="D475" s="73"/>
      <c r="E475" s="73"/>
      <c r="F475" s="73"/>
      <c r="G475" s="73"/>
      <c r="H475" s="73"/>
      <c r="I475" s="73">
        <v>44.4</v>
      </c>
      <c r="J475" s="101">
        <f t="shared" si="68"/>
        <v>34606.403567914975</v>
      </c>
      <c r="K475" s="66">
        <v>44.4</v>
      </c>
      <c r="L475" s="102">
        <f>IF($K475&gt;$G$13,IF('Silo Levels'!$L$12="Pumping",((PI()*((($C$12+$G$13)-$K475)*($O$13/($O$12/2)))^2*((($O$13+$G$13)-$K475))/3)*$L$29)+(((PI()*((($C$12+$G$13)-$K475)*($O$13/($O$12/2)))^2*(((($C$12+$G$13)-$K475)*($O$13/($O$12/2)))*$AZ$5))/3)*$L$29),(((PI()*((($C$12+$G$13)-$K475)*($O$13/($O$12/2)))^2*((($O$13+$G$13)-$K475)/3))*$L$29)-((PI()*((($C$12+$G$13)-$K475)*($O$13/($O$12/2)))^2*(((($C$12+$G$13)-$K475)*($O$13/($O$12/2)))*$AZ$5)/3)*$L$29))),IF('Silo Levels'!$L$12="Pumping",(($D$11*$L$29)+((PI()*(($C$14/2)^2)*($G$13-$K475))*$L$29))+((($D$11+$H$11)/3)*$BG$5)+(((PI()*($C$14/2)^2*(($C$14/2)*$AZ$5))/3)*$L$29),(($D$11*$L$29)+((PI()*(($C$14/2)^2)*($G$13-$K475))*$L$29))+((($D$11+$H$11)/3)*$BG$5)-(((PI()*($C$14/2)^2*(($C$14/2)*$AZ$5))/3)*$L$29)))</f>
        <v>20408.396888315532</v>
      </c>
      <c r="M475" s="73">
        <v>44.4</v>
      </c>
      <c r="N475" s="101">
        <f t="shared" si="62"/>
        <v>34445.515756490189</v>
      </c>
      <c r="O475" s="66">
        <v>44.4</v>
      </c>
      <c r="P475" s="102">
        <f>IF($O475&gt;$G$20,IF('Silo Levels'!$L$13="Pumping",((PI()*((($C$19+$G$20)-$O475)*($O$20/($O$19/2)))^2*((($O$20+$G$20)-$O475))/3)*$P$29)+(((PI()*((($C$19+$G$20)-$O475)*($O$20/($O$19/2)))^2*(((($C$19+$G$20)-$O475)*($O$20/($O$19/2)))*$AZ$6))/3)*$P$29),(((PI()*((($C$19+$G$20)-$O475)*($O$20/($O$19/2)))^2*((($O$20+$G$20)-$O475)/3))*$P$29)-((PI()*((($C$19+$G$20)-$O475)*($O$20/($O$19/2)))^2*(((($C$19+$G$20)-$O475)*($O$20/($O$19/2)))*$AZ$6)/3)*$P$29))),IF('Silo Levels'!$L$13="Pumping",(($D$18*$P$29)+((PI()*(($C$21/2)^2)*($G$20-$O475))*$P$29))+((($D$18+$H$18)/3)*$BG$6)+(((PI()*($C$21/2)^2*(($C$21/2)*$AZ$6))/3)*$P$29),(($D$18*$P$29)+((PI()*(($C$21/2)^2)*($G$20-$O475))*$P$29))+((($D$18+$H$18)/3)*$BG$6)-(((PI()*($C$21/2)^2*(($C$21/2)*$AZ$6))/3)*$P$29)))</f>
        <v>30360.314424465421</v>
      </c>
      <c r="Q475" s="73">
        <v>44.4</v>
      </c>
      <c r="R475" s="101">
        <f t="shared" si="65"/>
        <v>33508.408985361566</v>
      </c>
      <c r="S475" s="66">
        <v>44.4</v>
      </c>
      <c r="T475" s="102">
        <f>IF($S475&gt;$G$20,IF('Silo Levels'!$L$14="Pumping",((PI()*((($C$19+$G$20)-$S475)*($O$20/($O$19/2)))^2*((($O$20+$G$20)-$S475))/3)*$T$29)+(((PI()*((($C$19+$G$20)-$S475)*($O$20/($O$19/2)))^2*(((($C$19+$G$20)-$S475)*($O$20/($O$19/2)))*$AZ$7))/3)*$T$29),(((PI()*((($C$19+$G$20)-$S475)*($O$20/($O$19/2)))^2*((($O$20+$G$20)-$S475)/3))*$T$29)-((PI()*((($C$19+$G$20)-$S475)*($O$20/($O$19/2)))^2*(((($C$19+$G$20)-$S475)*($O$20/($O$19/2)))*$AZ$7)/3)*$T$29))),IF('Silo Levels'!$L$14="Pumping",(($D$18*$T$29)+((PI()*(($C$21/2)^2)*($G$20-$S475))*$T$29))+((($D$18+$H$18)/3)*$BG$7)+(((PI()*($C$21/2)^2*(($C$21/2)*$AZ$7))/3)*$T$29),(($D$18*$T$29)+((PI()*(($C$21/2)^2)*($G$20-$S475))*$T$29))+((($D$18+$H$18)/3)*$BG$7)-(((PI()*($C$21/2)^2*(($C$21/2)*$AZ$7))/3)*$T$29)))</f>
        <v>29534.347514232704</v>
      </c>
      <c r="U475" s="73">
        <v>44.4</v>
      </c>
      <c r="V475" s="101">
        <f t="shared" si="66"/>
        <v>32643.024384027281</v>
      </c>
      <c r="W475" s="66">
        <v>44.4</v>
      </c>
      <c r="X475" s="102">
        <f>IF($W475&gt;$G$20,IF('Silo Levels'!$L$15="Pumping",((PI()*((($C$19+$G$20)-$W475)*($O$20/($O$19/2)))^2*((($O$20+$G$20)-$W475))/3)*$X$29)+(((PI()*((($C$19+$G$20)-$W475)*($O$20/($O$19/2)))^2*(((($C$19+$G$20)-$W475)*($O$20/($O$19/2)))*$AZ$8))/3)*$X$29),(((PI()*((($C$19+$G$20)-$W475)*($O$20/($O$19/2)))^2*((($O$20+$G$20)-$W475)/3))*$X$29)-((PI()*((($C$19+$G$20)-$W475)*($O$20/($O$19/2)))^2*(((($C$19+$G$20)-$W475)*($O$20/($O$19/2)))*$AZ$8)/3)*$X$29))),IF('Silo Levels'!$L$15="Pumping",(($D$18*$X$29)+((PI()*(($C$21/2)^2)*($G$20-$W475))*$X$29))+((($D$18+$H$18)/3)*$BG$8)+(((PI()*($C$21/2)^2*(($C$21/2)*$AZ$8))/3)*$X$29),(($D$18*$X$29)+((PI()*(($C$21/2)^2)*($G$20-$W475))*$X$29))+((($D$18+$H$18)/3)*$BG$8)-(((PI()*($C$21/2)^2*(($C$21/2)*$AZ$8))/3)*$X$29)))</f>
        <v>28771.59660115778</v>
      </c>
      <c r="Y475" s="73">
        <v>44.4</v>
      </c>
      <c r="Z475" s="101">
        <f t="shared" si="63"/>
        <v>32126.813504060148</v>
      </c>
      <c r="AA475" s="66">
        <v>44.4</v>
      </c>
      <c r="AB475" s="102">
        <f>IF($AA475&gt;$G$20,IF('Silo Levels'!$L$16="Pumping",((PI()*((($C$19+$G$20)-$AA475)*($O$20/($O$19/2)))^2*((($O$20+$G$20)-$AA475))/3)*$AB$29)+(((PI()*((($C$19+$G$20)-$AA475)*($O$20/($O$19/2)))^2*(((($C$19+$G$20)-$AA475)*($O$20/($O$19/2)))*$AZ$9))/3)*$AB$29),(((PI()*((($C$19+$G$20)-$AA475)*($O$20/($O$19/2)))^2*((($O$20+$G$20)-$AA475)/3))*$AB$29)-((PI()*((($C$19+$G$20)-$AA475)*($O$20/($O$19/2)))^2*(((($C$19+$G$20)-$AA475)*($O$20/($O$19/2)))*$AZ$9)/3)*$AB$29))),IF('Silo Levels'!$L$16="Pumping",(($D$18*$AB$29)+((PI()*(($C$21/2)^2)*($G$20-$AA475))*$AB$29))+((($D$18+$H$18)/3)*$BG$9)+(((PI()*($C$21/2)^2*(($C$21/2)*$AZ$9))/3)*$AB$29),(($D$18*$AB$29)+((PI()*(($C$21/2)^2)*($G$20-$AA475))*$AB$29))+((($D$18+$H$18)/3)*$BG$9)-(((PI()*($C$21/2)^2*(($C$21/2)*$AZ$9))/3)*$AB$29)))</f>
        <v>28316.607779508937</v>
      </c>
      <c r="AC475" s="73">
        <v>44.4</v>
      </c>
      <c r="AD475" s="101">
        <f t="shared" si="67"/>
        <v>31940.713347699053</v>
      </c>
      <c r="AE475" s="66">
        <v>44.4</v>
      </c>
      <c r="AF475" s="102">
        <f>IF($AE475&gt;$G$20,IF('Silo Levels'!$L$17="Pumping",((PI()*((($C$19+$G$20)-$AE475)*($O$20/($O$19/2)))^2*((($O$20+$G$20)-$AE475))/3)*$AF$29)+(((PI()*((($C$19+$G$20)-$AE475)*($O$20/($O$19/2)))^2*(((($C$19+$G$20)-$AE475)*($O$20/($O$19/2)))*$AZ$10))/3)*$AF$29),(((PI()*((($C$19+$G$20)-$AE475)*($O$20/($O$19/2)))^2*((($O$20+$G$20)-$AE475)/3))*$AF$29)-((PI()*((($C$19+$G$20)-$AE475)*($O$20/($O$19/2)))^2*(((($C$19+$G$20)-$AE475)*($O$20/($O$19/2)))*$AZ$10)/3)*$AF$29))),IF('Silo Levels'!$L$17="Pumping",(($D$18*$AF$29)+((PI()*(($C$21/2)^2)*($G$20-$AE475))*$AF$29))+((($D$18+$H$18)/3)*$BG$10)+(((PI()*($C$21/2)^2*(($C$21/2)*$AZ$10))/3)*$AF$29),(($D$18*$AF$29)+((PI()*(($C$21/2)^2)*($G$20-$AE475))*$AF$29))+((($D$18+$H$18)/3)*$BG$10)-(((PI()*($C$21/2)^2*(($C$21/2)*$AZ$10))/3)*$AF$29)))</f>
        <v>28152.578902673195</v>
      </c>
      <c r="AG475" s="73">
        <v>44.4</v>
      </c>
      <c r="AH475" s="101">
        <f t="shared" si="64"/>
        <v>32086.233855360722</v>
      </c>
      <c r="AI475" s="66">
        <v>44.4</v>
      </c>
      <c r="AJ475" s="102">
        <f>IF($AI475&gt;$G$20,IF('Silo Levels'!$L$18="Pumping",((PI()*((($C$19+$G$20)-$AI475)*($O$20/($O$19/2)))^2*((($O$20+$G$20)-$AI475))/3)*$AJ$29)+(((PI()*((($C$19+$G$20)-$AI475)*($O$20/($O$19/2)))^2*(((($C$19+$G$20)-$AI475)*($O$20/($O$19/2)))*$AZ$11))/3)*$AJ$29),(((PI()*((($C$19+$G$20)-$AI475)*($O$20/($O$19/2)))^2*((($O$20+$G$20)-$AI475)/3))*$AJ$29)-((PI()*((($C$19+$G$20)-$AI475)*($O$20/($O$19/2)))^2*(((($C$19+$G$20)-$AI475)*($O$20/($O$19/2)))*$AZ$11)/3)*$AJ$29))),IF('Silo Levels'!$L$18="Pumping",(($D$18*$AJ$29)+((PI()*(($C$21/2)^2)*($G$20-$AI475))*$AJ$29))+((($D$18+$H$18)/3)*$BG$11)+(((PI()*($C$21/2)^2*(($C$21/2)*$AZ$11))/3)*$AJ$29),(($D$18*$AJ$29)+((PI()*(($C$21/2)^2)*($G$20-$AI475))*$AJ$29))+((($D$18+$H$18)/3)*$BG$11)-(((PI()*($C$21/2)^2*(($C$21/2)*$AZ$11))/3)*$AJ$29)))</f>
        <v>28280.840833748611</v>
      </c>
    </row>
    <row r="476" spans="2:36" x14ac:dyDescent="0.3">
      <c r="B476" s="73"/>
      <c r="C476" s="73"/>
      <c r="D476" s="73"/>
      <c r="E476" s="73"/>
      <c r="F476" s="73"/>
      <c r="G476" s="73"/>
      <c r="H476" s="73"/>
      <c r="I476" s="73">
        <v>44.5</v>
      </c>
      <c r="J476" s="101">
        <f t="shared" si="68"/>
        <v>33687.438734283933</v>
      </c>
      <c r="K476" s="66">
        <v>44.5</v>
      </c>
      <c r="L476" s="102">
        <f>IF($K476&gt;$G$13,IF('Silo Levels'!$L$12="Pumping",((PI()*((($C$12+$G$13)-$K476)*($O$13/($O$12/2)))^2*((($O$13+$G$13)-$K476))/3)*$L$29)+(((PI()*((($C$12+$G$13)-$K476)*($O$13/($O$12/2)))^2*(((($C$12+$G$13)-$K476)*($O$13/($O$12/2)))*$AZ$5))/3)*$L$29),(((PI()*((($C$12+$G$13)-$K476)*($O$13/($O$12/2)))^2*((($O$13+$G$13)-$K476)/3))*$L$29)-((PI()*((($C$12+$G$13)-$K476)*($O$13/($O$12/2)))^2*(((($C$12+$G$13)-$K476)*($O$13/($O$12/2)))*$AZ$5)/3)*$L$29))),IF('Silo Levels'!$L$12="Pumping",(($D$11*$L$29)+((PI()*(($C$14/2)^2)*($G$13-$K476))*$L$29))+((($D$11+$H$11)/3)*$BG$5)+(((PI()*($C$14/2)^2*(($C$14/2)*$AZ$5))/3)*$L$29),(($D$11*$L$29)+((PI()*(($C$14/2)^2)*($G$13-$K476))*$L$29))+((($D$11+$H$11)/3)*$BG$5)-(((PI()*($C$14/2)^2*(($C$14/2)*$AZ$5))/3)*$L$29)))</f>
        <v>19489.43205468449</v>
      </c>
      <c r="M476" s="73">
        <v>44.5</v>
      </c>
      <c r="N476" s="101">
        <f t="shared" ref="N476:N539" si="69">IF($O476&gt;$G$20,(PI()*((($C$19+$G$20)-$O476)*($O$20/($O$19/2)))^2*((($O$20+$G$20)-$O476)/3))*$P$29,($D$18*$P$29)+((PI()*(($C$21/2)^2)*($G$20-$O476))*$P$29)+((($D$18+$H$18)/3)*$BG$6))</f>
        <v>34035.572208189442</v>
      </c>
      <c r="O476" s="66">
        <v>44.5</v>
      </c>
      <c r="P476" s="102">
        <f>IF($O476&gt;$G$20,IF('Silo Levels'!$L$13="Pumping",((PI()*((($C$19+$G$20)-$O476)*($O$20/($O$19/2)))^2*((($O$20+$G$20)-$O476))/3)*$P$29)+(((PI()*((($C$19+$G$20)-$O476)*($O$20/($O$19/2)))^2*(((($C$19+$G$20)-$O476)*($O$20/($O$19/2)))*$AZ$6))/3)*$P$29),(((PI()*((($C$19+$G$20)-$O476)*($O$20/($O$19/2)))^2*((($O$20+$G$20)-$O476)/3))*$P$29)-((PI()*((($C$19+$G$20)-$O476)*($O$20/($O$19/2)))^2*(((($C$19+$G$20)-$O476)*($O$20/($O$19/2)))*$AZ$6)/3)*$P$29))),IF('Silo Levels'!$L$13="Pumping",(($D$18*$P$29)+((PI()*(($C$21/2)^2)*($G$20-$O476))*$P$29))+((($D$18+$H$18)/3)*$BG$6)+(((PI()*($C$21/2)^2*(($C$21/2)*$AZ$6))/3)*$P$29),(($D$18*$P$29)+((PI()*(($C$21/2)^2)*($G$20-$O476))*$P$29))+((($D$18+$H$18)/3)*$BG$6)-(((PI()*($C$21/2)^2*(($C$21/2)*$AZ$6))/3)*$P$29)))</f>
        <v>29950.370876164674</v>
      </c>
      <c r="Q476" s="73">
        <v>44.5</v>
      </c>
      <c r="R476" s="101">
        <f t="shared" si="65"/>
        <v>33109.618147840614</v>
      </c>
      <c r="S476" s="66">
        <v>44.5</v>
      </c>
      <c r="T476" s="102">
        <f>IF($S476&gt;$G$20,IF('Silo Levels'!$L$14="Pumping",((PI()*((($C$19+$G$20)-$S476)*($O$20/($O$19/2)))^2*((($O$20+$G$20)-$S476))/3)*$T$29)+(((PI()*((($C$19+$G$20)-$S476)*($O$20/($O$19/2)))^2*(((($C$19+$G$20)-$S476)*($O$20/($O$19/2)))*$AZ$7))/3)*$T$29),(((PI()*((($C$19+$G$20)-$S476)*($O$20/($O$19/2)))^2*((($O$20+$G$20)-$S476)/3))*$T$29)-((PI()*((($C$19+$G$20)-$S476)*($O$20/($O$19/2)))^2*(((($C$19+$G$20)-$S476)*($O$20/($O$19/2)))*$AZ$7)/3)*$T$29))),IF('Silo Levels'!$L$14="Pumping",(($D$18*$T$29)+((PI()*(($C$21/2)^2)*($G$20-$S476))*$T$29))+((($D$18+$H$18)/3)*$BG$7)+(((PI()*($C$21/2)^2*(($C$21/2)*$AZ$7))/3)*$T$29),(($D$18*$T$29)+((PI()*(($C$21/2)^2)*($G$20-$S476))*$T$29))+((($D$18+$H$18)/3)*$BG$7)-(((PI()*($C$21/2)^2*(($C$21/2)*$AZ$7))/3)*$T$29)))</f>
        <v>29135.556676711753</v>
      </c>
      <c r="U476" s="73">
        <v>44.5</v>
      </c>
      <c r="V476" s="101">
        <f t="shared" si="66"/>
        <v>32254.532676199255</v>
      </c>
      <c r="W476" s="66">
        <v>44.5</v>
      </c>
      <c r="X476" s="102">
        <f>IF($W476&gt;$G$20,IF('Silo Levels'!$L$15="Pumping",((PI()*((($C$19+$G$20)-$W476)*($O$20/($O$19/2)))^2*((($O$20+$G$20)-$W476))/3)*$X$29)+(((PI()*((($C$19+$G$20)-$W476)*($O$20/($O$19/2)))^2*(((($C$19+$G$20)-$W476)*($O$20/($O$19/2)))*$AZ$8))/3)*$X$29),(((PI()*((($C$19+$G$20)-$W476)*($O$20/($O$19/2)))^2*((($O$20+$G$20)-$W476)/3))*$X$29)-((PI()*((($C$19+$G$20)-$W476)*($O$20/($O$19/2)))^2*(((($C$19+$G$20)-$W476)*($O$20/($O$19/2)))*$AZ$8)/3)*$X$29))),IF('Silo Levels'!$L$15="Pumping",(($D$18*$X$29)+((PI()*(($C$21/2)^2)*($G$20-$W476))*$X$29))+((($D$18+$H$18)/3)*$BG$8)+(((PI()*($C$21/2)^2*(($C$21/2)*$AZ$8))/3)*$X$29),(($D$18*$X$29)+((PI()*(($C$21/2)^2)*($G$20-$W476))*$X$29))+((($D$18+$H$18)/3)*$BG$8)-(((PI()*($C$21/2)^2*(($C$21/2)*$AZ$8))/3)*$X$29)))</f>
        <v>28383.104893329753</v>
      </c>
      <c r="Y476" s="73">
        <v>44.5</v>
      </c>
      <c r="Z476" s="101">
        <f t="shared" ref="Z476:Z539" si="70">IF($AA476&gt;$G$20,(PI()*((($C$19+$G$20)-$AA476)*($O$20/($O$19/2)))^2*((($O$20+$G$20)-$AA476)/3))*$AB$29,($D$18*$AB$29)+((PI()*(($C$21/2)^2)*($G$20-$AA476))*$AB$29)+((($D$18+$H$18)/3)*$BG$9))</f>
        <v>31744.465333791588</v>
      </c>
      <c r="AA476" s="66">
        <v>44.5</v>
      </c>
      <c r="AB476" s="102">
        <f>IF($AA476&gt;$G$20,IF('Silo Levels'!$L$16="Pumping",((PI()*((($C$19+$G$20)-$AA476)*($O$20/($O$19/2)))^2*((($O$20+$G$20)-$AA476))/3)*$AB$29)+(((PI()*((($C$19+$G$20)-$AA476)*($O$20/($O$19/2)))^2*(((($C$19+$G$20)-$AA476)*($O$20/($O$19/2)))*$AZ$9))/3)*$AB$29),(((PI()*((($C$19+$G$20)-$AA476)*($O$20/($O$19/2)))^2*((($O$20+$G$20)-$AA476)/3))*$AB$29)-((PI()*((($C$19+$G$20)-$AA476)*($O$20/($O$19/2)))^2*(((($C$19+$G$20)-$AA476)*($O$20/($O$19/2)))*$AZ$9)/3)*$AB$29))),IF('Silo Levels'!$L$16="Pumping",(($D$18*$AB$29)+((PI()*(($C$21/2)^2)*($G$20-$AA476))*$AB$29))+((($D$18+$H$18)/3)*$BG$9)+(((PI()*($C$21/2)^2*(($C$21/2)*$AZ$9))/3)*$AB$29),(($D$18*$AB$29)+((PI()*(($C$21/2)^2)*($G$20-$AA476))*$AB$29))+((($D$18+$H$18)/3)*$BG$9)-(((PI()*($C$21/2)^2*(($C$21/2)*$AZ$9))/3)*$AB$29)))</f>
        <v>27934.259609240376</v>
      </c>
      <c r="AC476" s="73">
        <v>44.5</v>
      </c>
      <c r="AD476" s="101">
        <f t="shared" si="67"/>
        <v>31560.579995724329</v>
      </c>
      <c r="AE476" s="66">
        <v>44.5</v>
      </c>
      <c r="AF476" s="102">
        <f>IF($AE476&gt;$G$20,IF('Silo Levels'!$L$17="Pumping",((PI()*((($C$19+$G$20)-$AE476)*($O$20/($O$19/2)))^2*((($O$20+$G$20)-$AE476))/3)*$AF$29)+(((PI()*((($C$19+$G$20)-$AE476)*($O$20/($O$19/2)))^2*(((($C$19+$G$20)-$AE476)*($O$20/($O$19/2)))*$AZ$10))/3)*$AF$29),(((PI()*((($C$19+$G$20)-$AE476)*($O$20/($O$19/2)))^2*((($O$20+$G$20)-$AE476)/3))*$AF$29)-((PI()*((($C$19+$G$20)-$AE476)*($O$20/($O$19/2)))^2*(((($C$19+$G$20)-$AE476)*($O$20/($O$19/2)))*$AZ$10)/3)*$AF$29))),IF('Silo Levels'!$L$17="Pumping",(($D$18*$AF$29)+((PI()*(($C$21/2)^2)*($G$20-$AE476))*$AF$29))+((($D$18+$H$18)/3)*$BG$10)+(((PI()*($C$21/2)^2*(($C$21/2)*$AZ$10))/3)*$AF$29),(($D$18*$AF$29)+((PI()*(($C$21/2)^2)*($G$20-$AE476))*$AF$29))+((($D$18+$H$18)/3)*$BG$10)-(((PI()*($C$21/2)^2*(($C$21/2)*$AZ$10))/3)*$AF$29)))</f>
        <v>27772.44555069847</v>
      </c>
      <c r="AG476" s="73">
        <v>44.5</v>
      </c>
      <c r="AH476" s="101">
        <f t="shared" ref="AH476:AH539" si="71">IF($AI476&gt;$G$20,(PI()*((($C$19+$G$20)-$AI476)*($O$20/($O$19/2)))^2*((($O$20+$G$20)-$AI476)/3))*$AJ$29,($D$18*$AJ$29)+((PI()*(($C$21/2)^2)*($G$20-$AI476))*$AJ$29)+((($D$18+$H$18)/3)*$BG$11))</f>
        <v>31704.368632286052</v>
      </c>
      <c r="AI476" s="66">
        <v>44.5</v>
      </c>
      <c r="AJ476" s="102">
        <f>IF($AI476&gt;$G$20,IF('Silo Levels'!$L$18="Pumping",((PI()*((($C$19+$G$20)-$AI476)*($O$20/($O$19/2)))^2*((($O$20+$G$20)-$AI476))/3)*$AJ$29)+(((PI()*((($C$19+$G$20)-$AI476)*($O$20/($O$19/2)))^2*(((($C$19+$G$20)-$AI476)*($O$20/($O$19/2)))*$AZ$11))/3)*$AJ$29),(((PI()*((($C$19+$G$20)-$AI476)*($O$20/($O$19/2)))^2*((($O$20+$G$20)-$AI476)/3))*$AJ$29)-((PI()*((($C$19+$G$20)-$AI476)*($O$20/($O$19/2)))^2*(((($C$19+$G$20)-$AI476)*($O$20/($O$19/2)))*$AZ$11)/3)*$AJ$29))),IF('Silo Levels'!$L$18="Pumping",(($D$18*$AJ$29)+((PI()*(($C$21/2)^2)*($G$20-$AI476))*$AJ$29))+((($D$18+$H$18)/3)*$BG$11)+(((PI()*($C$21/2)^2*(($C$21/2)*$AZ$11))/3)*$AJ$29),(($D$18*$AJ$29)+((PI()*(($C$21/2)^2)*($G$20-$AI476))*$AJ$29))+((($D$18+$H$18)/3)*$BG$11)-(((PI()*($C$21/2)^2*(($C$21/2)*$AZ$11))/3)*$AJ$29)))</f>
        <v>27898.975610673941</v>
      </c>
    </row>
    <row r="477" spans="2:36" x14ac:dyDescent="0.3">
      <c r="B477" s="73"/>
      <c r="C477" s="73"/>
      <c r="D477" s="73"/>
      <c r="E477" s="73"/>
      <c r="F477" s="73"/>
      <c r="G477" s="73"/>
      <c r="H477" s="73"/>
      <c r="I477" s="73">
        <v>44.6</v>
      </c>
      <c r="J477" s="101">
        <f t="shared" si="68"/>
        <v>32768.473900652883</v>
      </c>
      <c r="K477" s="66">
        <v>44.6</v>
      </c>
      <c r="L477" s="102">
        <f>IF($K477&gt;$G$13,IF('Silo Levels'!$L$12="Pumping",((PI()*((($C$12+$G$13)-$K477)*($O$13/($O$12/2)))^2*((($O$13+$G$13)-$K477))/3)*$L$29)+(((PI()*((($C$12+$G$13)-$K477)*($O$13/($O$12/2)))^2*(((($C$12+$G$13)-$K477)*($O$13/($O$12/2)))*$AZ$5))/3)*$L$29),(((PI()*((($C$12+$G$13)-$K477)*($O$13/($O$12/2)))^2*((($O$13+$G$13)-$K477)/3))*$L$29)-((PI()*((($C$12+$G$13)-$K477)*($O$13/($O$12/2)))^2*(((($C$12+$G$13)-$K477)*($O$13/($O$12/2)))*$AZ$5)/3)*$L$29))),IF('Silo Levels'!$L$12="Pumping",(($D$11*$L$29)+((PI()*(($C$14/2)^2)*($G$13-$K477))*$L$29))+((($D$11+$H$11)/3)*$BG$5)+(((PI()*($C$14/2)^2*(($C$14/2)*$AZ$5))/3)*$L$29),(($D$11*$L$29)+((PI()*(($C$14/2)^2)*($G$13-$K477))*$L$29))+((($D$11+$H$11)/3)*$BG$5)-(((PI()*($C$14/2)^2*(($C$14/2)*$AZ$5))/3)*$L$29)))</f>
        <v>18570.467221053441</v>
      </c>
      <c r="M477" s="73">
        <v>44.6</v>
      </c>
      <c r="N477" s="101">
        <f t="shared" si="69"/>
        <v>33625.628659888695</v>
      </c>
      <c r="O477" s="66">
        <v>44.6</v>
      </c>
      <c r="P477" s="102">
        <f>IF($O477&gt;$G$20,IF('Silo Levels'!$L$13="Pumping",((PI()*((($C$19+$G$20)-$O477)*($O$20/($O$19/2)))^2*((($O$20+$G$20)-$O477))/3)*$P$29)+(((PI()*((($C$19+$G$20)-$O477)*($O$20/($O$19/2)))^2*(((($C$19+$G$20)-$O477)*($O$20/($O$19/2)))*$AZ$6))/3)*$P$29),(((PI()*((($C$19+$G$20)-$O477)*($O$20/($O$19/2)))^2*((($O$20+$G$20)-$O477)/3))*$P$29)-((PI()*((($C$19+$G$20)-$O477)*($O$20/($O$19/2)))^2*(((($C$19+$G$20)-$O477)*($O$20/($O$19/2)))*$AZ$6)/3)*$P$29))),IF('Silo Levels'!$L$13="Pumping",(($D$18*$P$29)+((PI()*(($C$21/2)^2)*($G$20-$O477))*$P$29))+((($D$18+$H$18)/3)*$BG$6)+(((PI()*($C$21/2)^2*(($C$21/2)*$AZ$6))/3)*$P$29),(($D$18*$P$29)+((PI()*(($C$21/2)^2)*($G$20-$O477))*$P$29))+((($D$18+$H$18)/3)*$BG$6)-(((PI()*($C$21/2)^2*(($C$21/2)*$AZ$6))/3)*$P$29)))</f>
        <v>29540.427327863927</v>
      </c>
      <c r="Q477" s="73">
        <v>44.6</v>
      </c>
      <c r="R477" s="101">
        <f t="shared" ref="R477:R540" si="72">IF($S477&gt;$G$20,(PI()*((($C$19+$G$20)-$S477)*($O$20/($O$19/2)))^2*((($O$20+$G$20)-$S477)/3))*$T$29,($D$18*$T$29)+((PI()*(($C$21/2)^2)*($G$20-$S477))*$T$29)+((($D$18+$H$18)/3)*$BG$7))</f>
        <v>32710.827310319659</v>
      </c>
      <c r="S477" s="66">
        <v>44.6</v>
      </c>
      <c r="T477" s="102">
        <f>IF($S477&gt;$G$20,IF('Silo Levels'!$L$14="Pumping",((PI()*((($C$19+$G$20)-$S477)*($O$20/($O$19/2)))^2*((($O$20+$G$20)-$S477))/3)*$T$29)+(((PI()*((($C$19+$G$20)-$S477)*($O$20/($O$19/2)))^2*(((($C$19+$G$20)-$S477)*($O$20/($O$19/2)))*$AZ$7))/3)*$T$29),(((PI()*((($C$19+$G$20)-$S477)*($O$20/($O$19/2)))^2*((($O$20+$G$20)-$S477)/3))*$T$29)-((PI()*((($C$19+$G$20)-$S477)*($O$20/($O$19/2)))^2*(((($C$19+$G$20)-$S477)*($O$20/($O$19/2)))*$AZ$7)/3)*$T$29))),IF('Silo Levels'!$L$14="Pumping",(($D$18*$T$29)+((PI()*(($C$21/2)^2)*($G$20-$S477))*$T$29))+((($D$18+$H$18)/3)*$BG$7)+(((PI()*($C$21/2)^2*(($C$21/2)*$AZ$7))/3)*$T$29),(($D$18*$T$29)+((PI()*(($C$21/2)^2)*($G$20-$S477))*$T$29))+((($D$18+$H$18)/3)*$BG$7)-(((PI()*($C$21/2)^2*(($C$21/2)*$AZ$7))/3)*$T$29)))</f>
        <v>28736.765839190797</v>
      </c>
      <c r="U477" s="73">
        <v>44.6</v>
      </c>
      <c r="V477" s="101">
        <f t="shared" ref="V477:V540" si="73">IF($W477&gt;$G$20,(PI()*((($C$19+$G$20)-$W477)*($O$20/($O$19/2)))^2*((($O$20+$G$20)-$W477)/3))*$X$29,($D$18*$X$29)+((PI()*(($C$21/2)^2)*($G$20-$W477))*$X$29)+((($D$18+$H$18)/3)*$BG$8))</f>
        <v>31866.040968371228</v>
      </c>
      <c r="W477" s="66">
        <v>44.6</v>
      </c>
      <c r="X477" s="102">
        <f>IF($W477&gt;$G$20,IF('Silo Levels'!$L$15="Pumping",((PI()*((($C$19+$G$20)-$W477)*($O$20/($O$19/2)))^2*((($O$20+$G$20)-$W477))/3)*$X$29)+(((PI()*((($C$19+$G$20)-$W477)*($O$20/($O$19/2)))^2*(((($C$19+$G$20)-$W477)*($O$20/($O$19/2)))*$AZ$8))/3)*$X$29),(((PI()*((($C$19+$G$20)-$W477)*($O$20/($O$19/2)))^2*((($O$20+$G$20)-$W477)/3))*$X$29)-((PI()*((($C$19+$G$20)-$W477)*($O$20/($O$19/2)))^2*(((($C$19+$G$20)-$W477)*($O$20/($O$19/2)))*$AZ$8)/3)*$X$29))),IF('Silo Levels'!$L$15="Pumping",(($D$18*$X$29)+((PI()*(($C$21/2)^2)*($G$20-$W477))*$X$29))+((($D$18+$H$18)/3)*$BG$8)+(((PI()*($C$21/2)^2*(($C$21/2)*$AZ$8))/3)*$X$29),(($D$18*$X$29)+((PI()*(($C$21/2)^2)*($G$20-$W477))*$X$29))+((($D$18+$H$18)/3)*$BG$8)-(((PI()*($C$21/2)^2*(($C$21/2)*$AZ$8))/3)*$X$29)))</f>
        <v>27994.613185501727</v>
      </c>
      <c r="Y477" s="73">
        <v>44.6</v>
      </c>
      <c r="Z477" s="101">
        <f t="shared" si="70"/>
        <v>31362.117163523035</v>
      </c>
      <c r="AA477" s="66">
        <v>44.6</v>
      </c>
      <c r="AB477" s="102">
        <f>IF($AA477&gt;$G$20,IF('Silo Levels'!$L$16="Pumping",((PI()*((($C$19+$G$20)-$AA477)*($O$20/($O$19/2)))^2*((($O$20+$G$20)-$AA477))/3)*$AB$29)+(((PI()*((($C$19+$G$20)-$AA477)*($O$20/($O$19/2)))^2*(((($C$19+$G$20)-$AA477)*($O$20/($O$19/2)))*$AZ$9))/3)*$AB$29),(((PI()*((($C$19+$G$20)-$AA477)*($O$20/($O$19/2)))^2*((($O$20+$G$20)-$AA477)/3))*$AB$29)-((PI()*((($C$19+$G$20)-$AA477)*($O$20/($O$19/2)))^2*(((($C$19+$G$20)-$AA477)*($O$20/($O$19/2)))*$AZ$9)/3)*$AB$29))),IF('Silo Levels'!$L$16="Pumping",(($D$18*$AB$29)+((PI()*(($C$21/2)^2)*($G$20-$AA477))*$AB$29))+((($D$18+$H$18)/3)*$BG$9)+(((PI()*($C$21/2)^2*(($C$21/2)*$AZ$9))/3)*$AB$29),(($D$18*$AB$29)+((PI()*(($C$21/2)^2)*($G$20-$AA477))*$AB$29))+((($D$18+$H$18)/3)*$BG$9)-(((PI()*($C$21/2)^2*(($C$21/2)*$AZ$9))/3)*$AB$29)))</f>
        <v>27551.911438971823</v>
      </c>
      <c r="AC477" s="73">
        <v>44.6</v>
      </c>
      <c r="AD477" s="101">
        <f t="shared" ref="AD477:AD540" si="74">IF($AE477&gt;$G$20,(PI()*((($C$19+$G$20)-$AE477)*($O$20/($O$19/2)))^2*((($O$20+$G$20)-$AE477)/3))*$AF$29,($D$18*$AF$29)+((PI()*(($C$21/2)^2)*($G$20-$AE477))*$AF$29)+((($D$18+$H$18)/3)*$BG$10))</f>
        <v>31180.446643749601</v>
      </c>
      <c r="AE477" s="66">
        <v>44.6</v>
      </c>
      <c r="AF477" s="102">
        <f>IF($AE477&gt;$G$20,IF('Silo Levels'!$L$17="Pumping",((PI()*((($C$19+$G$20)-$AE477)*($O$20/($O$19/2)))^2*((($O$20+$G$20)-$AE477))/3)*$AF$29)+(((PI()*((($C$19+$G$20)-$AE477)*($O$20/($O$19/2)))^2*(((($C$19+$G$20)-$AE477)*($O$20/($O$19/2)))*$AZ$10))/3)*$AF$29),(((PI()*((($C$19+$G$20)-$AE477)*($O$20/($O$19/2)))^2*((($O$20+$G$20)-$AE477)/3))*$AF$29)-((PI()*((($C$19+$G$20)-$AE477)*($O$20/($O$19/2)))^2*(((($C$19+$G$20)-$AE477)*($O$20/($O$19/2)))*$AZ$10)/3)*$AF$29))),IF('Silo Levels'!$L$17="Pumping",(($D$18*$AF$29)+((PI()*(($C$21/2)^2)*($G$20-$AE477))*$AF$29))+((($D$18+$H$18)/3)*$BG$10)+(((PI()*($C$21/2)^2*(($C$21/2)*$AZ$10))/3)*$AF$29),(($D$18*$AF$29)+((PI()*(($C$21/2)^2)*($G$20-$AE477))*$AF$29))+((($D$18+$H$18)/3)*$BG$10)-(((PI()*($C$21/2)^2*(($C$21/2)*$AZ$10))/3)*$AF$29)))</f>
        <v>27392.312198723743</v>
      </c>
      <c r="AG477" s="73">
        <v>44.6</v>
      </c>
      <c r="AH477" s="101">
        <f t="shared" si="71"/>
        <v>31322.503409211382</v>
      </c>
      <c r="AI477" s="66">
        <v>44.6</v>
      </c>
      <c r="AJ477" s="102">
        <f>IF($AI477&gt;$G$20,IF('Silo Levels'!$L$18="Pumping",((PI()*((($C$19+$G$20)-$AI477)*($O$20/($O$19/2)))^2*((($O$20+$G$20)-$AI477))/3)*$AJ$29)+(((PI()*((($C$19+$G$20)-$AI477)*($O$20/($O$19/2)))^2*(((($C$19+$G$20)-$AI477)*($O$20/($O$19/2)))*$AZ$11))/3)*$AJ$29),(((PI()*((($C$19+$G$20)-$AI477)*($O$20/($O$19/2)))^2*((($O$20+$G$20)-$AI477)/3))*$AJ$29)-((PI()*((($C$19+$G$20)-$AI477)*($O$20/($O$19/2)))^2*(((($C$19+$G$20)-$AI477)*($O$20/($O$19/2)))*$AZ$11)/3)*$AJ$29))),IF('Silo Levels'!$L$18="Pumping",(($D$18*$AJ$29)+((PI()*(($C$21/2)^2)*($G$20-$AI477))*$AJ$29))+((($D$18+$H$18)/3)*$BG$11)+(((PI()*($C$21/2)^2*(($C$21/2)*$AZ$11))/3)*$AJ$29),(($D$18*$AJ$29)+((PI()*(($C$21/2)^2)*($G$20-$AI477))*$AJ$29))+((($D$18+$H$18)/3)*$BG$11)-(((PI()*($C$21/2)^2*(($C$21/2)*$AZ$11))/3)*$AJ$29)))</f>
        <v>27517.11038759927</v>
      </c>
    </row>
    <row r="478" spans="2:36" x14ac:dyDescent="0.3">
      <c r="B478" s="73"/>
      <c r="C478" s="73"/>
      <c r="D478" s="73"/>
      <c r="E478" s="73"/>
      <c r="F478" s="73"/>
      <c r="G478" s="73"/>
      <c r="H478" s="73"/>
      <c r="I478" s="73">
        <v>44.7</v>
      </c>
      <c r="J478" s="101">
        <f t="shared" si="68"/>
        <v>31849.509067021838</v>
      </c>
      <c r="K478" s="66">
        <v>44.7</v>
      </c>
      <c r="L478" s="102">
        <f>IF($K478&gt;$G$13,IF('Silo Levels'!$L$12="Pumping",((PI()*((($C$12+$G$13)-$K478)*($O$13/($O$12/2)))^2*((($O$13+$G$13)-$K478))/3)*$L$29)+(((PI()*((($C$12+$G$13)-$K478)*($O$13/($O$12/2)))^2*(((($C$12+$G$13)-$K478)*($O$13/($O$12/2)))*$AZ$5))/3)*$L$29),(((PI()*((($C$12+$G$13)-$K478)*($O$13/($O$12/2)))^2*((($O$13+$G$13)-$K478)/3))*$L$29)-((PI()*((($C$12+$G$13)-$K478)*($O$13/($O$12/2)))^2*(((($C$12+$G$13)-$K478)*($O$13/($O$12/2)))*$AZ$5)/3)*$L$29))),IF('Silo Levels'!$L$12="Pumping",(($D$11*$L$29)+((PI()*(($C$14/2)^2)*($G$13-$K478))*$L$29))+((($D$11+$H$11)/3)*$BG$5)+(((PI()*($C$14/2)^2*(($C$14/2)*$AZ$5))/3)*$L$29),(($D$11*$L$29)+((PI()*(($C$14/2)^2)*($G$13-$K478))*$L$29))+((($D$11+$H$11)/3)*$BG$5)-(((PI()*($C$14/2)^2*(($C$14/2)*$AZ$5))/3)*$L$29)))</f>
        <v>17651.502387422392</v>
      </c>
      <c r="M478" s="73">
        <v>44.7</v>
      </c>
      <c r="N478" s="101">
        <f t="shared" si="69"/>
        <v>33215.68511158794</v>
      </c>
      <c r="O478" s="66">
        <v>44.7</v>
      </c>
      <c r="P478" s="102">
        <f>IF($O478&gt;$G$20,IF('Silo Levels'!$L$13="Pumping",((PI()*((($C$19+$G$20)-$O478)*($O$20/($O$19/2)))^2*((($O$20+$G$20)-$O478))/3)*$P$29)+(((PI()*((($C$19+$G$20)-$O478)*($O$20/($O$19/2)))^2*(((($C$19+$G$20)-$O478)*($O$20/($O$19/2)))*$AZ$6))/3)*$P$29),(((PI()*((($C$19+$G$20)-$O478)*($O$20/($O$19/2)))^2*((($O$20+$G$20)-$O478)/3))*$P$29)-((PI()*((($C$19+$G$20)-$O478)*($O$20/($O$19/2)))^2*(((($C$19+$G$20)-$O478)*($O$20/($O$19/2)))*$AZ$6)/3)*$P$29))),IF('Silo Levels'!$L$13="Pumping",(($D$18*$P$29)+((PI()*(($C$21/2)^2)*($G$20-$O478))*$P$29))+((($D$18+$H$18)/3)*$BG$6)+(((PI()*($C$21/2)^2*(($C$21/2)*$AZ$6))/3)*$P$29),(($D$18*$P$29)+((PI()*(($C$21/2)^2)*($G$20-$O478))*$P$29))+((($D$18+$H$18)/3)*$BG$6)-(((PI()*($C$21/2)^2*(($C$21/2)*$AZ$6))/3)*$P$29)))</f>
        <v>29130.483779563172</v>
      </c>
      <c r="Q478" s="73">
        <v>44.7</v>
      </c>
      <c r="R478" s="101">
        <f t="shared" si="72"/>
        <v>32312.036472798707</v>
      </c>
      <c r="S478" s="66">
        <v>44.7</v>
      </c>
      <c r="T478" s="102">
        <f>IF($S478&gt;$G$20,IF('Silo Levels'!$L$14="Pumping",((PI()*((($C$19+$G$20)-$S478)*($O$20/($O$19/2)))^2*((($O$20+$G$20)-$S478))/3)*$T$29)+(((PI()*((($C$19+$G$20)-$S478)*($O$20/($O$19/2)))^2*(((($C$19+$G$20)-$S478)*($O$20/($O$19/2)))*$AZ$7))/3)*$T$29),(((PI()*((($C$19+$G$20)-$S478)*($O$20/($O$19/2)))^2*((($O$20+$G$20)-$S478)/3))*$T$29)-((PI()*((($C$19+$G$20)-$S478)*($O$20/($O$19/2)))^2*(((($C$19+$G$20)-$S478)*($O$20/($O$19/2)))*$AZ$7)/3)*$T$29))),IF('Silo Levels'!$L$14="Pumping",(($D$18*$T$29)+((PI()*(($C$21/2)^2)*($G$20-$S478))*$T$29))+((($D$18+$H$18)/3)*$BG$7)+(((PI()*($C$21/2)^2*(($C$21/2)*$AZ$7))/3)*$T$29),(($D$18*$T$29)+((PI()*(($C$21/2)^2)*($G$20-$S478))*$T$29))+((($D$18+$H$18)/3)*$BG$7)-(((PI()*($C$21/2)^2*(($C$21/2)*$AZ$7))/3)*$T$29)))</f>
        <v>28337.975001669845</v>
      </c>
      <c r="U478" s="73">
        <v>44.7</v>
      </c>
      <c r="V478" s="101">
        <f t="shared" si="73"/>
        <v>31477.549260543201</v>
      </c>
      <c r="W478" s="66">
        <v>44.7</v>
      </c>
      <c r="X478" s="102">
        <f>IF($W478&gt;$G$20,IF('Silo Levels'!$L$15="Pumping",((PI()*((($C$19+$G$20)-$W478)*($O$20/($O$19/2)))^2*((($O$20+$G$20)-$W478))/3)*$X$29)+(((PI()*((($C$19+$G$20)-$W478)*($O$20/($O$19/2)))^2*(((($C$19+$G$20)-$W478)*($O$20/($O$19/2)))*$AZ$8))/3)*$X$29),(((PI()*((($C$19+$G$20)-$W478)*($O$20/($O$19/2)))^2*((($O$20+$G$20)-$W478)/3))*$X$29)-((PI()*((($C$19+$G$20)-$W478)*($O$20/($O$19/2)))^2*(((($C$19+$G$20)-$W478)*($O$20/($O$19/2)))*$AZ$8)/3)*$X$29))),IF('Silo Levels'!$L$15="Pumping",(($D$18*$X$29)+((PI()*(($C$21/2)^2)*($G$20-$W478))*$X$29))+((($D$18+$H$18)/3)*$BG$8)+(((PI()*($C$21/2)^2*(($C$21/2)*$AZ$8))/3)*$X$29),(($D$18*$X$29)+((PI()*(($C$21/2)^2)*($G$20-$W478))*$X$29))+((($D$18+$H$18)/3)*$BG$8)-(((PI()*($C$21/2)^2*(($C$21/2)*$AZ$8))/3)*$X$29)))</f>
        <v>27606.1214776737</v>
      </c>
      <c r="Y478" s="73">
        <v>44.7</v>
      </c>
      <c r="Z478" s="101">
        <f t="shared" si="70"/>
        <v>30979.768993254467</v>
      </c>
      <c r="AA478" s="66">
        <v>44.7</v>
      </c>
      <c r="AB478" s="102">
        <f>IF($AA478&gt;$G$20,IF('Silo Levels'!$L$16="Pumping",((PI()*((($C$19+$G$20)-$AA478)*($O$20/($O$19/2)))^2*((($O$20+$G$20)-$AA478))/3)*$AB$29)+(((PI()*((($C$19+$G$20)-$AA478)*($O$20/($O$19/2)))^2*(((($C$19+$G$20)-$AA478)*($O$20/($O$19/2)))*$AZ$9))/3)*$AB$29),(((PI()*((($C$19+$G$20)-$AA478)*($O$20/($O$19/2)))^2*((($O$20+$G$20)-$AA478)/3))*$AB$29)-((PI()*((($C$19+$G$20)-$AA478)*($O$20/($O$19/2)))^2*(((($C$19+$G$20)-$AA478)*($O$20/($O$19/2)))*$AZ$9)/3)*$AB$29))),IF('Silo Levels'!$L$16="Pumping",(($D$18*$AB$29)+((PI()*(($C$21/2)^2)*($G$20-$AA478))*$AB$29))+((($D$18+$H$18)/3)*$BG$9)+(((PI()*($C$21/2)^2*(($C$21/2)*$AZ$9))/3)*$AB$29),(($D$18*$AB$29)+((PI()*(($C$21/2)^2)*($G$20-$AA478))*$AB$29))+((($D$18+$H$18)/3)*$BG$9)-(((PI()*($C$21/2)^2*(($C$21/2)*$AZ$9))/3)*$AB$29)))</f>
        <v>27169.563268703256</v>
      </c>
      <c r="AC478" s="73">
        <v>44.7</v>
      </c>
      <c r="AD478" s="101">
        <f t="shared" si="74"/>
        <v>30800.313291774874</v>
      </c>
      <c r="AE478" s="66">
        <v>44.7</v>
      </c>
      <c r="AF478" s="102">
        <f>IF($AE478&gt;$G$20,IF('Silo Levels'!$L$17="Pumping",((PI()*((($C$19+$G$20)-$AE478)*($O$20/($O$19/2)))^2*((($O$20+$G$20)-$AE478))/3)*$AF$29)+(((PI()*((($C$19+$G$20)-$AE478)*($O$20/($O$19/2)))^2*(((($C$19+$G$20)-$AE478)*($O$20/($O$19/2)))*$AZ$10))/3)*$AF$29),(((PI()*((($C$19+$G$20)-$AE478)*($O$20/($O$19/2)))^2*((($O$20+$G$20)-$AE478)/3))*$AF$29)-((PI()*((($C$19+$G$20)-$AE478)*($O$20/($O$19/2)))^2*(((($C$19+$G$20)-$AE478)*($O$20/($O$19/2)))*$AZ$10)/3)*$AF$29))),IF('Silo Levels'!$L$17="Pumping",(($D$18*$AF$29)+((PI()*(($C$21/2)^2)*($G$20-$AE478))*$AF$29))+((($D$18+$H$18)/3)*$BG$10)+(((PI()*($C$21/2)^2*(($C$21/2)*$AZ$10))/3)*$AF$29),(($D$18*$AF$29)+((PI()*(($C$21/2)^2)*($G$20-$AE478))*$AF$29))+((($D$18+$H$18)/3)*$BG$10)-(((PI()*($C$21/2)^2*(($C$21/2)*$AZ$10))/3)*$AF$29)))</f>
        <v>27012.178846749015</v>
      </c>
      <c r="AG478" s="73">
        <v>44.7</v>
      </c>
      <c r="AH478" s="101">
        <f t="shared" si="71"/>
        <v>30940.638186136708</v>
      </c>
      <c r="AI478" s="66">
        <v>44.7</v>
      </c>
      <c r="AJ478" s="102">
        <f>IF($AI478&gt;$G$20,IF('Silo Levels'!$L$18="Pumping",((PI()*((($C$19+$G$20)-$AI478)*($O$20/($O$19/2)))^2*((($O$20+$G$20)-$AI478))/3)*$AJ$29)+(((PI()*((($C$19+$G$20)-$AI478)*($O$20/($O$19/2)))^2*(((($C$19+$G$20)-$AI478)*($O$20/($O$19/2)))*$AZ$11))/3)*$AJ$29),(((PI()*((($C$19+$G$20)-$AI478)*($O$20/($O$19/2)))^2*((($O$20+$G$20)-$AI478)/3))*$AJ$29)-((PI()*((($C$19+$G$20)-$AI478)*($O$20/($O$19/2)))^2*(((($C$19+$G$20)-$AI478)*($O$20/($O$19/2)))*$AZ$11)/3)*$AJ$29))),IF('Silo Levels'!$L$18="Pumping",(($D$18*$AJ$29)+((PI()*(($C$21/2)^2)*($G$20-$AI478))*$AJ$29))+((($D$18+$H$18)/3)*$BG$11)+(((PI()*($C$21/2)^2*(($C$21/2)*$AZ$11))/3)*$AJ$29),(($D$18*$AJ$29)+((PI()*(($C$21/2)^2)*($G$20-$AI478))*$AJ$29))+((($D$18+$H$18)/3)*$BG$11)-(((PI()*($C$21/2)^2*(($C$21/2)*$AZ$11))/3)*$AJ$29)))</f>
        <v>27135.245164524596</v>
      </c>
    </row>
    <row r="479" spans="2:36" x14ac:dyDescent="0.3">
      <c r="B479" s="73"/>
      <c r="C479" s="73"/>
      <c r="D479" s="73"/>
      <c r="E479" s="73"/>
      <c r="F479" s="73"/>
      <c r="G479" s="73"/>
      <c r="H479" s="73"/>
      <c r="I479" s="73">
        <v>44.8</v>
      </c>
      <c r="J479" s="101">
        <f t="shared" si="68"/>
        <v>30930.544233390858</v>
      </c>
      <c r="K479" s="66">
        <v>44.8</v>
      </c>
      <c r="L479" s="102">
        <f>IF($K479&gt;$G$13,IF('Silo Levels'!$L$12="Pumping",((PI()*((($C$12+$G$13)-$K479)*($O$13/($O$12/2)))^2*((($O$13+$G$13)-$K479))/3)*$L$29)+(((PI()*((($C$12+$G$13)-$K479)*($O$13/($O$12/2)))^2*(((($C$12+$G$13)-$K479)*($O$13/($O$12/2)))*$AZ$5))/3)*$L$29),(((PI()*((($C$12+$G$13)-$K479)*($O$13/($O$12/2)))^2*((($O$13+$G$13)-$K479)/3))*$L$29)-((PI()*((($C$12+$G$13)-$K479)*($O$13/($O$12/2)))^2*(((($C$12+$G$13)-$K479)*($O$13/($O$12/2)))*$AZ$5)/3)*$L$29))),IF('Silo Levels'!$L$12="Pumping",(($D$11*$L$29)+((PI()*(($C$14/2)^2)*($G$13-$K479))*$L$29))+((($D$11+$H$11)/3)*$BG$5)+(((PI()*($C$14/2)^2*(($C$14/2)*$AZ$5))/3)*$L$29),(($D$11*$L$29)+((PI()*(($C$14/2)^2)*($G$13-$K479))*$L$29))+((($D$11+$H$11)/3)*$BG$5)-(((PI()*($C$14/2)^2*(($C$14/2)*$AZ$5))/3)*$L$29)))</f>
        <v>16732.537553791415</v>
      </c>
      <c r="M479" s="73">
        <v>44.8</v>
      </c>
      <c r="N479" s="101">
        <f t="shared" si="69"/>
        <v>32805.741563287222</v>
      </c>
      <c r="O479" s="66">
        <v>44.8</v>
      </c>
      <c r="P479" s="102">
        <f>IF($O479&gt;$G$20,IF('Silo Levels'!$L$13="Pumping",((PI()*((($C$19+$G$20)-$O479)*($O$20/($O$19/2)))^2*((($O$20+$G$20)-$O479))/3)*$P$29)+(((PI()*((($C$19+$G$20)-$O479)*($O$20/($O$19/2)))^2*(((($C$19+$G$20)-$O479)*($O$20/($O$19/2)))*$AZ$6))/3)*$P$29),(((PI()*((($C$19+$G$20)-$O479)*($O$20/($O$19/2)))^2*((($O$20+$G$20)-$O479)/3))*$P$29)-((PI()*((($C$19+$G$20)-$O479)*($O$20/($O$19/2)))^2*(((($C$19+$G$20)-$O479)*($O$20/($O$19/2)))*$AZ$6)/3)*$P$29))),IF('Silo Levels'!$L$13="Pumping",(($D$18*$P$29)+((PI()*(($C$21/2)^2)*($G$20-$O479))*$P$29))+((($D$18+$H$18)/3)*$BG$6)+(((PI()*($C$21/2)^2*(($C$21/2)*$AZ$6))/3)*$P$29),(($D$18*$P$29)+((PI()*(($C$21/2)^2)*($G$20-$O479))*$P$29))+((($D$18+$H$18)/3)*$BG$6)-(((PI()*($C$21/2)^2*(($C$21/2)*$AZ$6))/3)*$P$29)))</f>
        <v>28720.540231262454</v>
      </c>
      <c r="Q479" s="73">
        <v>44.8</v>
      </c>
      <c r="R479" s="101">
        <f t="shared" si="72"/>
        <v>31913.245635277784</v>
      </c>
      <c r="S479" s="66">
        <v>44.8</v>
      </c>
      <c r="T479" s="102">
        <f>IF($S479&gt;$G$20,IF('Silo Levels'!$L$14="Pumping",((PI()*((($C$19+$G$20)-$S479)*($O$20/($O$19/2)))^2*((($O$20+$G$20)-$S479))/3)*$T$29)+(((PI()*((($C$19+$G$20)-$S479)*($O$20/($O$19/2)))^2*(((($C$19+$G$20)-$S479)*($O$20/($O$19/2)))*$AZ$7))/3)*$T$29),(((PI()*((($C$19+$G$20)-$S479)*($O$20/($O$19/2)))^2*((($O$20+$G$20)-$S479)/3))*$T$29)-((PI()*((($C$19+$G$20)-$S479)*($O$20/($O$19/2)))^2*(((($C$19+$G$20)-$S479)*($O$20/($O$19/2)))*$AZ$7)/3)*$T$29))),IF('Silo Levels'!$L$14="Pumping",(($D$18*$T$29)+((PI()*(($C$21/2)^2)*($G$20-$S479))*$T$29))+((($D$18+$H$18)/3)*$BG$7)+(((PI()*($C$21/2)^2*(($C$21/2)*$AZ$7))/3)*$T$29),(($D$18*$T$29)+((PI()*(($C$21/2)^2)*($G$20-$S479))*$T$29))+((($D$18+$H$18)/3)*$BG$7)-(((PI()*($C$21/2)^2*(($C$21/2)*$AZ$7))/3)*$T$29)))</f>
        <v>27939.184164148923</v>
      </c>
      <c r="U479" s="73">
        <v>44.8</v>
      </c>
      <c r="V479" s="101">
        <f t="shared" si="73"/>
        <v>31089.057552715203</v>
      </c>
      <c r="W479" s="66">
        <v>44.8</v>
      </c>
      <c r="X479" s="102">
        <f>IF($W479&gt;$G$20,IF('Silo Levels'!$L$15="Pumping",((PI()*((($C$19+$G$20)-$W479)*($O$20/($O$19/2)))^2*((($O$20+$G$20)-$W479))/3)*$X$29)+(((PI()*((($C$19+$G$20)-$W479)*($O$20/($O$19/2)))^2*(((($C$19+$G$20)-$W479)*($O$20/($O$19/2)))*$AZ$8))/3)*$X$29),(((PI()*((($C$19+$G$20)-$W479)*($O$20/($O$19/2)))^2*((($O$20+$G$20)-$W479)/3))*$X$29)-((PI()*((($C$19+$G$20)-$W479)*($O$20/($O$19/2)))^2*(((($C$19+$G$20)-$W479)*($O$20/($O$19/2)))*$AZ$8)/3)*$X$29))),IF('Silo Levels'!$L$15="Pumping",(($D$18*$X$29)+((PI()*(($C$21/2)^2)*($G$20-$W479))*$X$29))+((($D$18+$H$18)/3)*$BG$8)+(((PI()*($C$21/2)^2*(($C$21/2)*$AZ$8))/3)*$X$29),(($D$18*$X$29)+((PI()*(($C$21/2)^2)*($G$20-$W479))*$X$29))+((($D$18+$H$18)/3)*$BG$8)-(((PI()*($C$21/2)^2*(($C$21/2)*$AZ$8))/3)*$X$29)))</f>
        <v>27217.629769845702</v>
      </c>
      <c r="Y479" s="73">
        <v>44.8</v>
      </c>
      <c r="Z479" s="101">
        <f t="shared" si="70"/>
        <v>30597.420822985936</v>
      </c>
      <c r="AA479" s="66">
        <v>44.8</v>
      </c>
      <c r="AB479" s="102">
        <f>IF($AA479&gt;$G$20,IF('Silo Levels'!$L$16="Pumping",((PI()*((($C$19+$G$20)-$AA479)*($O$20/($O$19/2)))^2*((($O$20+$G$20)-$AA479))/3)*$AB$29)+(((PI()*((($C$19+$G$20)-$AA479)*($O$20/($O$19/2)))^2*(((($C$19+$G$20)-$AA479)*($O$20/($O$19/2)))*$AZ$9))/3)*$AB$29),(((PI()*((($C$19+$G$20)-$AA479)*($O$20/($O$19/2)))^2*((($O$20+$G$20)-$AA479)/3))*$AB$29)-((PI()*((($C$19+$G$20)-$AA479)*($O$20/($O$19/2)))^2*(((($C$19+$G$20)-$AA479)*($O$20/($O$19/2)))*$AZ$9)/3)*$AB$29))),IF('Silo Levels'!$L$16="Pumping",(($D$18*$AB$29)+((PI()*(($C$21/2)^2)*($G$20-$AA479))*$AB$29))+((($D$18+$H$18)/3)*$BG$9)+(((PI()*($C$21/2)^2*(($C$21/2)*$AZ$9))/3)*$AB$29),(($D$18*$AB$29)+((PI()*(($C$21/2)^2)*($G$20-$AA479))*$AB$29))+((($D$18+$H$18)/3)*$BG$9)-(((PI()*($C$21/2)^2*(($C$21/2)*$AZ$9))/3)*$AB$29)))</f>
        <v>26787.215098434724</v>
      </c>
      <c r="AC479" s="73">
        <v>44.8</v>
      </c>
      <c r="AD479" s="101">
        <f t="shared" si="74"/>
        <v>30420.179939800175</v>
      </c>
      <c r="AE479" s="66">
        <v>44.8</v>
      </c>
      <c r="AF479" s="102">
        <f>IF($AE479&gt;$G$20,IF('Silo Levels'!$L$17="Pumping",((PI()*((($C$19+$G$20)-$AE479)*($O$20/($O$19/2)))^2*((($O$20+$G$20)-$AE479))/3)*$AF$29)+(((PI()*((($C$19+$G$20)-$AE479)*($O$20/($O$19/2)))^2*(((($C$19+$G$20)-$AE479)*($O$20/($O$19/2)))*$AZ$10))/3)*$AF$29),(((PI()*((($C$19+$G$20)-$AE479)*($O$20/($O$19/2)))^2*((($O$20+$G$20)-$AE479)/3))*$AF$29)-((PI()*((($C$19+$G$20)-$AE479)*($O$20/($O$19/2)))^2*(((($C$19+$G$20)-$AE479)*($O$20/($O$19/2)))*$AZ$10)/3)*$AF$29))),IF('Silo Levels'!$L$17="Pumping",(($D$18*$AF$29)+((PI()*(($C$21/2)^2)*($G$20-$AE479))*$AF$29))+((($D$18+$H$18)/3)*$BG$10)+(((PI()*($C$21/2)^2*(($C$21/2)*$AZ$10))/3)*$AF$29),(($D$18*$AF$29)+((PI()*(($C$21/2)^2)*($G$20-$AE479))*$AF$29))+((($D$18+$H$18)/3)*$BG$10)-(((PI()*($C$21/2)^2*(($C$21/2)*$AZ$10))/3)*$AF$29)))</f>
        <v>26632.045494774316</v>
      </c>
      <c r="AG479" s="73">
        <v>44.8</v>
      </c>
      <c r="AH479" s="101">
        <f t="shared" si="71"/>
        <v>30558.772963062067</v>
      </c>
      <c r="AI479" s="66">
        <v>44.8</v>
      </c>
      <c r="AJ479" s="102">
        <f>IF($AI479&gt;$G$20,IF('Silo Levels'!$L$18="Pumping",((PI()*((($C$19+$G$20)-$AI479)*($O$20/($O$19/2)))^2*((($O$20+$G$20)-$AI479))/3)*$AJ$29)+(((PI()*((($C$19+$G$20)-$AI479)*($O$20/($O$19/2)))^2*(((($C$19+$G$20)-$AI479)*($O$20/($O$19/2)))*$AZ$11))/3)*$AJ$29),(((PI()*((($C$19+$G$20)-$AI479)*($O$20/($O$19/2)))^2*((($O$20+$G$20)-$AI479)/3))*$AJ$29)-((PI()*((($C$19+$G$20)-$AI479)*($O$20/($O$19/2)))^2*(((($C$19+$G$20)-$AI479)*($O$20/($O$19/2)))*$AZ$11)/3)*$AJ$29))),IF('Silo Levels'!$L$18="Pumping",(($D$18*$AJ$29)+((PI()*(($C$21/2)^2)*($G$20-$AI479))*$AJ$29))+((($D$18+$H$18)/3)*$BG$11)+(((PI()*($C$21/2)^2*(($C$21/2)*$AZ$11))/3)*$AJ$29),(($D$18*$AJ$29)+((PI()*(($C$21/2)^2)*($G$20-$AI479))*$AJ$29))+((($D$18+$H$18)/3)*$BG$11)-(((PI()*($C$21/2)^2*(($C$21/2)*$AZ$11))/3)*$AJ$29)))</f>
        <v>26753.379941449955</v>
      </c>
    </row>
    <row r="480" spans="2:36" x14ac:dyDescent="0.3">
      <c r="B480" s="73"/>
      <c r="C480" s="73"/>
      <c r="D480" s="73"/>
      <c r="E480" s="73"/>
      <c r="F480" s="73"/>
      <c r="G480" s="73"/>
      <c r="H480" s="73"/>
      <c r="I480" s="73">
        <v>44.9</v>
      </c>
      <c r="J480" s="101">
        <f t="shared" si="68"/>
        <v>30011.579399759816</v>
      </c>
      <c r="K480" s="66">
        <v>44.9</v>
      </c>
      <c r="L480" s="102">
        <f>IF($K480&gt;$G$13,IF('Silo Levels'!$L$12="Pumping",((PI()*((($C$12+$G$13)-$K480)*($O$13/($O$12/2)))^2*((($O$13+$G$13)-$K480))/3)*$L$29)+(((PI()*((($C$12+$G$13)-$K480)*($O$13/($O$12/2)))^2*(((($C$12+$G$13)-$K480)*($O$13/($O$12/2)))*$AZ$5))/3)*$L$29),(((PI()*((($C$12+$G$13)-$K480)*($O$13/($O$12/2)))^2*((($O$13+$G$13)-$K480)/3))*$L$29)-((PI()*((($C$12+$G$13)-$K480)*($O$13/($O$12/2)))^2*(((($C$12+$G$13)-$K480)*($O$13/($O$12/2)))*$AZ$5)/3)*$L$29))),IF('Silo Levels'!$L$12="Pumping",(($D$11*$L$29)+((PI()*(($C$14/2)^2)*($G$13-$K480))*$L$29))+((($D$11+$H$11)/3)*$BG$5)+(((PI()*($C$14/2)^2*(($C$14/2)*$AZ$5))/3)*$L$29),(($D$11*$L$29)+((PI()*(($C$14/2)^2)*($G$13-$K480))*$L$29))+((($D$11+$H$11)/3)*$BG$5)-(((PI()*($C$14/2)^2*(($C$14/2)*$AZ$5))/3)*$L$29)))</f>
        <v>15813.572720160371</v>
      </c>
      <c r="M480" s="73">
        <v>44.9</v>
      </c>
      <c r="N480" s="101">
        <f t="shared" si="69"/>
        <v>32395.798014986467</v>
      </c>
      <c r="O480" s="66">
        <v>44.9</v>
      </c>
      <c r="P480" s="102">
        <f>IF($O480&gt;$G$20,IF('Silo Levels'!$L$13="Pumping",((PI()*((($C$19+$G$20)-$O480)*($O$20/($O$19/2)))^2*((($O$20+$G$20)-$O480))/3)*$P$29)+(((PI()*((($C$19+$G$20)-$O480)*($O$20/($O$19/2)))^2*(((($C$19+$G$20)-$O480)*($O$20/($O$19/2)))*$AZ$6))/3)*$P$29),(((PI()*((($C$19+$G$20)-$O480)*($O$20/($O$19/2)))^2*((($O$20+$G$20)-$O480)/3))*$P$29)-((PI()*((($C$19+$G$20)-$O480)*($O$20/($O$19/2)))^2*(((($C$19+$G$20)-$O480)*($O$20/($O$19/2)))*$AZ$6)/3)*$P$29))),IF('Silo Levels'!$L$13="Pumping",(($D$18*$P$29)+((PI()*(($C$21/2)^2)*($G$20-$O480))*$P$29))+((($D$18+$H$18)/3)*$BG$6)+(((PI()*($C$21/2)^2*(($C$21/2)*$AZ$6))/3)*$P$29),(($D$18*$P$29)+((PI()*(($C$21/2)^2)*($G$20-$O480))*$P$29))+((($D$18+$H$18)/3)*$BG$6)-(((PI()*($C$21/2)^2*(($C$21/2)*$AZ$6))/3)*$P$29)))</f>
        <v>28310.596682961699</v>
      </c>
      <c r="Q480" s="73">
        <v>44.9</v>
      </c>
      <c r="R480" s="101">
        <f t="shared" si="72"/>
        <v>31514.454797756833</v>
      </c>
      <c r="S480" s="66">
        <v>44.9</v>
      </c>
      <c r="T480" s="102">
        <f>IF($S480&gt;$G$20,IF('Silo Levels'!$L$14="Pumping",((PI()*((($C$19+$G$20)-$S480)*($O$20/($O$19/2)))^2*((($O$20+$G$20)-$S480))/3)*$T$29)+(((PI()*((($C$19+$G$20)-$S480)*($O$20/($O$19/2)))^2*(((($C$19+$G$20)-$S480)*($O$20/($O$19/2)))*$AZ$7))/3)*$T$29),(((PI()*((($C$19+$G$20)-$S480)*($O$20/($O$19/2)))^2*((($O$20+$G$20)-$S480)/3))*$T$29)-((PI()*((($C$19+$G$20)-$S480)*($O$20/($O$19/2)))^2*(((($C$19+$G$20)-$S480)*($O$20/($O$19/2)))*$AZ$7)/3)*$T$29))),IF('Silo Levels'!$L$14="Pumping",(($D$18*$T$29)+((PI()*(($C$21/2)^2)*($G$20-$S480))*$T$29))+((($D$18+$H$18)/3)*$BG$7)+(((PI()*($C$21/2)^2*(($C$21/2)*$AZ$7))/3)*$T$29),(($D$18*$T$29)+((PI()*(($C$21/2)^2)*($G$20-$S480))*$T$29))+((($D$18+$H$18)/3)*$BG$7)-(((PI()*($C$21/2)^2*(($C$21/2)*$AZ$7))/3)*$T$29)))</f>
        <v>27540.393326627971</v>
      </c>
      <c r="U480" s="73">
        <v>44.9</v>
      </c>
      <c r="V480" s="101">
        <f t="shared" si="73"/>
        <v>30700.565844887184</v>
      </c>
      <c r="W480" s="66">
        <v>44.9</v>
      </c>
      <c r="X480" s="102">
        <f>IF($W480&gt;$G$20,IF('Silo Levels'!$L$15="Pumping",((PI()*((($C$19+$G$20)-$W480)*($O$20/($O$19/2)))^2*((($O$20+$G$20)-$W480))/3)*$X$29)+(((PI()*((($C$19+$G$20)-$W480)*($O$20/($O$19/2)))^2*(((($C$19+$G$20)-$W480)*($O$20/($O$19/2)))*$AZ$8))/3)*$X$29),(((PI()*((($C$19+$G$20)-$W480)*($O$20/($O$19/2)))^2*((($O$20+$G$20)-$W480)/3))*$X$29)-((PI()*((($C$19+$G$20)-$W480)*($O$20/($O$19/2)))^2*(((($C$19+$G$20)-$W480)*($O$20/($O$19/2)))*$AZ$8)/3)*$X$29))),IF('Silo Levels'!$L$15="Pumping",(($D$18*$X$29)+((PI()*(($C$21/2)^2)*($G$20-$W480))*$X$29))+((($D$18+$H$18)/3)*$BG$8)+(((PI()*($C$21/2)^2*(($C$21/2)*$AZ$8))/3)*$X$29),(($D$18*$X$29)+((PI()*(($C$21/2)^2)*($G$20-$W480))*$X$29))+((($D$18+$H$18)/3)*$BG$8)-(((PI()*($C$21/2)^2*(($C$21/2)*$AZ$8))/3)*$X$29)))</f>
        <v>26829.138062017682</v>
      </c>
      <c r="Y480" s="73">
        <v>44.9</v>
      </c>
      <c r="Z480" s="101">
        <f t="shared" si="70"/>
        <v>30215.072652717383</v>
      </c>
      <c r="AA480" s="66">
        <v>44.9</v>
      </c>
      <c r="AB480" s="102">
        <f>IF($AA480&gt;$G$20,IF('Silo Levels'!$L$16="Pumping",((PI()*((($C$19+$G$20)-$AA480)*($O$20/($O$19/2)))^2*((($O$20+$G$20)-$AA480))/3)*$AB$29)+(((PI()*((($C$19+$G$20)-$AA480)*($O$20/($O$19/2)))^2*(((($C$19+$G$20)-$AA480)*($O$20/($O$19/2)))*$AZ$9))/3)*$AB$29),(((PI()*((($C$19+$G$20)-$AA480)*($O$20/($O$19/2)))^2*((($O$20+$G$20)-$AA480)/3))*$AB$29)-((PI()*((($C$19+$G$20)-$AA480)*($O$20/($O$19/2)))^2*(((($C$19+$G$20)-$AA480)*($O$20/($O$19/2)))*$AZ$9)/3)*$AB$29))),IF('Silo Levels'!$L$16="Pumping",(($D$18*$AB$29)+((PI()*(($C$21/2)^2)*($G$20-$AA480))*$AB$29))+((($D$18+$H$18)/3)*$BG$9)+(((PI()*($C$21/2)^2*(($C$21/2)*$AZ$9))/3)*$AB$29),(($D$18*$AB$29)+((PI()*(($C$21/2)^2)*($G$20-$AA480))*$AB$29))+((($D$18+$H$18)/3)*$BG$9)-(((PI()*($C$21/2)^2*(($C$21/2)*$AZ$9))/3)*$AB$29)))</f>
        <v>26404.866928166171</v>
      </c>
      <c r="AC480" s="73">
        <v>44.9</v>
      </c>
      <c r="AD480" s="101">
        <f t="shared" si="74"/>
        <v>30040.046587825447</v>
      </c>
      <c r="AE480" s="66">
        <v>44.9</v>
      </c>
      <c r="AF480" s="102">
        <f>IF($AE480&gt;$G$20,IF('Silo Levels'!$L$17="Pumping",((PI()*((($C$19+$G$20)-$AE480)*($O$20/($O$19/2)))^2*((($O$20+$G$20)-$AE480))/3)*$AF$29)+(((PI()*((($C$19+$G$20)-$AE480)*($O$20/($O$19/2)))^2*(((($C$19+$G$20)-$AE480)*($O$20/($O$19/2)))*$AZ$10))/3)*$AF$29),(((PI()*((($C$19+$G$20)-$AE480)*($O$20/($O$19/2)))^2*((($O$20+$G$20)-$AE480)/3))*$AF$29)-((PI()*((($C$19+$G$20)-$AE480)*($O$20/($O$19/2)))^2*(((($C$19+$G$20)-$AE480)*($O$20/($O$19/2)))*$AZ$10)/3)*$AF$29))),IF('Silo Levels'!$L$17="Pumping",(($D$18*$AF$29)+((PI()*(($C$21/2)^2)*($G$20-$AE480))*$AF$29))+((($D$18+$H$18)/3)*$BG$10)+(((PI()*($C$21/2)^2*(($C$21/2)*$AZ$10))/3)*$AF$29),(($D$18*$AF$29)+((PI()*(($C$21/2)^2)*($G$20-$AE480))*$AF$29))+((($D$18+$H$18)/3)*$BG$10)-(((PI()*($C$21/2)^2*(($C$21/2)*$AZ$10))/3)*$AF$29)))</f>
        <v>26251.912142799589</v>
      </c>
      <c r="AG480" s="73">
        <v>44.9</v>
      </c>
      <c r="AH480" s="101">
        <f t="shared" si="71"/>
        <v>30176.907739987397</v>
      </c>
      <c r="AI480" s="66">
        <v>44.9</v>
      </c>
      <c r="AJ480" s="102">
        <f>IF($AI480&gt;$G$20,IF('Silo Levels'!$L$18="Pumping",((PI()*((($C$19+$G$20)-$AI480)*($O$20/($O$19/2)))^2*((($O$20+$G$20)-$AI480))/3)*$AJ$29)+(((PI()*((($C$19+$G$20)-$AI480)*($O$20/($O$19/2)))^2*(((($C$19+$G$20)-$AI480)*($O$20/($O$19/2)))*$AZ$11))/3)*$AJ$29),(((PI()*((($C$19+$G$20)-$AI480)*($O$20/($O$19/2)))^2*((($O$20+$G$20)-$AI480)/3))*$AJ$29)-((PI()*((($C$19+$G$20)-$AI480)*($O$20/($O$19/2)))^2*(((($C$19+$G$20)-$AI480)*($O$20/($O$19/2)))*$AZ$11)/3)*$AJ$29))),IF('Silo Levels'!$L$18="Pumping",(($D$18*$AJ$29)+((PI()*(($C$21/2)^2)*($G$20-$AI480))*$AJ$29))+((($D$18+$H$18)/3)*$BG$11)+(((PI()*($C$21/2)^2*(($C$21/2)*$AZ$11))/3)*$AJ$29),(($D$18*$AJ$29)+((PI()*(($C$21/2)^2)*($G$20-$AI480))*$AJ$29))+((($D$18+$H$18)/3)*$BG$11)-(((PI()*($C$21/2)^2*(($C$21/2)*$AZ$11))/3)*$AJ$29)))</f>
        <v>26371.514718375285</v>
      </c>
    </row>
    <row r="481" spans="2:36" x14ac:dyDescent="0.3">
      <c r="B481" s="73"/>
      <c r="C481" s="73"/>
      <c r="D481" s="73"/>
      <c r="E481" s="73"/>
      <c r="F481" s="73"/>
      <c r="G481" s="73"/>
      <c r="H481" s="73"/>
      <c r="I481" s="73">
        <v>45</v>
      </c>
      <c r="J481" s="101">
        <f t="shared" si="68"/>
        <v>29092.61456612877</v>
      </c>
      <c r="K481" s="66">
        <v>45</v>
      </c>
      <c r="L481" s="102">
        <f>IF($K481&gt;$G$13,IF('Silo Levels'!$L$12="Pumping",((PI()*((($C$12+$G$13)-$K481)*($O$13/($O$12/2)))^2*((($O$13+$G$13)-$K481))/3)*$L$29)+(((PI()*((($C$12+$G$13)-$K481)*($O$13/($O$12/2)))^2*(((($C$12+$G$13)-$K481)*($O$13/($O$12/2)))*$AZ$5))/3)*$L$29),(((PI()*((($C$12+$G$13)-$K481)*($O$13/($O$12/2)))^2*((($O$13+$G$13)-$K481)/3))*$L$29)-((PI()*((($C$12+$G$13)-$K481)*($O$13/($O$12/2)))^2*(((($C$12+$G$13)-$K481)*($O$13/($O$12/2)))*$AZ$5)/3)*$L$29))),IF('Silo Levels'!$L$12="Pumping",(($D$11*$L$29)+((PI()*(($C$14/2)^2)*($G$13-$K481))*$L$29))+((($D$11+$H$11)/3)*$BG$5)+(((PI()*($C$14/2)^2*(($C$14/2)*$AZ$5))/3)*$L$29),(($D$11*$L$29)+((PI()*(($C$14/2)^2)*($G$13-$K481))*$L$29))+((($D$11+$H$11)/3)*$BG$5)-(((PI()*($C$14/2)^2*(($C$14/2)*$AZ$5))/3)*$L$29)))</f>
        <v>14894.607886529326</v>
      </c>
      <c r="M481" s="73">
        <v>45</v>
      </c>
      <c r="N481" s="101">
        <f t="shared" si="69"/>
        <v>31985.85446668572</v>
      </c>
      <c r="O481" s="66">
        <v>45</v>
      </c>
      <c r="P481" s="102">
        <f>IF($O481&gt;$G$20,IF('Silo Levels'!$L$13="Pumping",((PI()*((($C$19+$G$20)-$O481)*($O$20/($O$19/2)))^2*((($O$20+$G$20)-$O481))/3)*$P$29)+(((PI()*((($C$19+$G$20)-$O481)*($O$20/($O$19/2)))^2*(((($C$19+$G$20)-$O481)*($O$20/($O$19/2)))*$AZ$6))/3)*$P$29),(((PI()*((($C$19+$G$20)-$O481)*($O$20/($O$19/2)))^2*((($O$20+$G$20)-$O481)/3))*$P$29)-((PI()*((($C$19+$G$20)-$O481)*($O$20/($O$19/2)))^2*(((($C$19+$G$20)-$O481)*($O$20/($O$19/2)))*$AZ$6)/3)*$P$29))),IF('Silo Levels'!$L$13="Pumping",(($D$18*$P$29)+((PI()*(($C$21/2)^2)*($G$20-$O481))*$P$29))+((($D$18+$H$18)/3)*$BG$6)+(((PI()*($C$21/2)^2*(($C$21/2)*$AZ$6))/3)*$P$29),(($D$18*$P$29)+((PI()*(($C$21/2)^2)*($G$20-$O481))*$P$29))+((($D$18+$H$18)/3)*$BG$6)-(((PI()*($C$21/2)^2*(($C$21/2)*$AZ$6))/3)*$P$29)))</f>
        <v>27900.653134660952</v>
      </c>
      <c r="Q481" s="73">
        <v>45</v>
      </c>
      <c r="R481" s="101">
        <f t="shared" si="72"/>
        <v>31115.663960235885</v>
      </c>
      <c r="S481" s="66">
        <v>45</v>
      </c>
      <c r="T481" s="102">
        <f>IF($S481&gt;$G$20,IF('Silo Levels'!$L$14="Pumping",((PI()*((($C$19+$G$20)-$S481)*($O$20/($O$19/2)))^2*((($O$20+$G$20)-$S481))/3)*$T$29)+(((PI()*((($C$19+$G$20)-$S481)*($O$20/($O$19/2)))^2*(((($C$19+$G$20)-$S481)*($O$20/($O$19/2)))*$AZ$7))/3)*$T$29),(((PI()*((($C$19+$G$20)-$S481)*($O$20/($O$19/2)))^2*((($O$20+$G$20)-$S481)/3))*$T$29)-((PI()*((($C$19+$G$20)-$S481)*($O$20/($O$19/2)))^2*(((($C$19+$G$20)-$S481)*($O$20/($O$19/2)))*$AZ$7)/3)*$T$29))),IF('Silo Levels'!$L$14="Pumping",(($D$18*$T$29)+((PI()*(($C$21/2)^2)*($G$20-$S481))*$T$29))+((($D$18+$H$18)/3)*$BG$7)+(((PI()*($C$21/2)^2*(($C$21/2)*$AZ$7))/3)*$T$29),(($D$18*$T$29)+((PI()*(($C$21/2)^2)*($G$20-$S481))*$T$29))+((($D$18+$H$18)/3)*$BG$7)-(((PI()*($C$21/2)^2*(($C$21/2)*$AZ$7))/3)*$T$29)))</f>
        <v>27141.602489107023</v>
      </c>
      <c r="U481" s="73">
        <v>45</v>
      </c>
      <c r="V481" s="101">
        <f t="shared" si="73"/>
        <v>30312.074137059157</v>
      </c>
      <c r="W481" s="66">
        <v>45</v>
      </c>
      <c r="X481" s="102">
        <f>IF($W481&gt;$G$20,IF('Silo Levels'!$L$15="Pumping",((PI()*((($C$19+$G$20)-$W481)*($O$20/($O$19/2)))^2*((($O$20+$G$20)-$W481))/3)*$X$29)+(((PI()*((($C$19+$G$20)-$W481)*($O$20/($O$19/2)))^2*(((($C$19+$G$20)-$W481)*($O$20/($O$19/2)))*$AZ$8))/3)*$X$29),(((PI()*((($C$19+$G$20)-$W481)*($O$20/($O$19/2)))^2*((($O$20+$G$20)-$W481)/3))*$X$29)-((PI()*((($C$19+$G$20)-$W481)*($O$20/($O$19/2)))^2*(((($C$19+$G$20)-$W481)*($O$20/($O$19/2)))*$AZ$8)/3)*$X$29))),IF('Silo Levels'!$L$15="Pumping",(($D$18*$X$29)+((PI()*(($C$21/2)^2)*($G$20-$W481))*$X$29))+((($D$18+$H$18)/3)*$BG$8)+(((PI()*($C$21/2)^2*(($C$21/2)*$AZ$8))/3)*$X$29),(($D$18*$X$29)+((PI()*(($C$21/2)^2)*($G$20-$W481))*$X$29))+((($D$18+$H$18)/3)*$BG$8)-(((PI()*($C$21/2)^2*(($C$21/2)*$AZ$8))/3)*$X$29)))</f>
        <v>26440.646354189656</v>
      </c>
      <c r="Y481" s="73">
        <v>45</v>
      </c>
      <c r="Z481" s="101">
        <f t="shared" si="70"/>
        <v>29832.724482448823</v>
      </c>
      <c r="AA481" s="66">
        <v>45</v>
      </c>
      <c r="AB481" s="102">
        <f>IF($AA481&gt;$G$20,IF('Silo Levels'!$L$16="Pumping",((PI()*((($C$19+$G$20)-$AA481)*($O$20/($O$19/2)))^2*((($O$20+$G$20)-$AA481))/3)*$AB$29)+(((PI()*((($C$19+$G$20)-$AA481)*($O$20/($O$19/2)))^2*(((($C$19+$G$20)-$AA481)*($O$20/($O$19/2)))*$AZ$9))/3)*$AB$29),(((PI()*((($C$19+$G$20)-$AA481)*($O$20/($O$19/2)))^2*((($O$20+$G$20)-$AA481)/3))*$AB$29)-((PI()*((($C$19+$G$20)-$AA481)*($O$20/($O$19/2)))^2*(((($C$19+$G$20)-$AA481)*($O$20/($O$19/2)))*$AZ$9)/3)*$AB$29))),IF('Silo Levels'!$L$16="Pumping",(($D$18*$AB$29)+((PI()*(($C$21/2)^2)*($G$20-$AA481))*$AB$29))+((($D$18+$H$18)/3)*$BG$9)+(((PI()*($C$21/2)^2*(($C$21/2)*$AZ$9))/3)*$AB$29),(($D$18*$AB$29)+((PI()*(($C$21/2)^2)*($G$20-$AA481))*$AB$29))+((($D$18+$H$18)/3)*$BG$9)-(((PI()*($C$21/2)^2*(($C$21/2)*$AZ$9))/3)*$AB$29)))</f>
        <v>26022.518757897611</v>
      </c>
      <c r="AC481" s="73">
        <v>45</v>
      </c>
      <c r="AD481" s="101">
        <f t="shared" si="74"/>
        <v>29659.913235850723</v>
      </c>
      <c r="AE481" s="66">
        <v>45</v>
      </c>
      <c r="AF481" s="102">
        <f>IF($AE481&gt;$G$20,IF('Silo Levels'!$L$17="Pumping",((PI()*((($C$19+$G$20)-$AE481)*($O$20/($O$19/2)))^2*((($O$20+$G$20)-$AE481))/3)*$AF$29)+(((PI()*((($C$19+$G$20)-$AE481)*($O$20/($O$19/2)))^2*(((($C$19+$G$20)-$AE481)*($O$20/($O$19/2)))*$AZ$10))/3)*$AF$29),(((PI()*((($C$19+$G$20)-$AE481)*($O$20/($O$19/2)))^2*((($O$20+$G$20)-$AE481)/3))*$AF$29)-((PI()*((($C$19+$G$20)-$AE481)*($O$20/($O$19/2)))^2*(((($C$19+$G$20)-$AE481)*($O$20/($O$19/2)))*$AZ$10)/3)*$AF$29))),IF('Silo Levels'!$L$17="Pumping",(($D$18*$AF$29)+((PI()*(($C$21/2)^2)*($G$20-$AE481))*$AF$29))+((($D$18+$H$18)/3)*$BG$10)+(((PI()*($C$21/2)^2*(($C$21/2)*$AZ$10))/3)*$AF$29),(($D$18*$AF$29)+((PI()*(($C$21/2)^2)*($G$20-$AE481))*$AF$29))+((($D$18+$H$18)/3)*$BG$10)-(((PI()*($C$21/2)^2*(($C$21/2)*$AZ$10))/3)*$AF$29)))</f>
        <v>25871.778790824865</v>
      </c>
      <c r="AG481" s="73">
        <v>45</v>
      </c>
      <c r="AH481" s="101">
        <f t="shared" si="71"/>
        <v>29795.042516912727</v>
      </c>
      <c r="AI481" s="66">
        <v>45</v>
      </c>
      <c r="AJ481" s="102">
        <f>IF($AI481&gt;$G$20,IF('Silo Levels'!$L$18="Pumping",((PI()*((($C$19+$G$20)-$AI481)*($O$20/($O$19/2)))^2*((($O$20+$G$20)-$AI481))/3)*$AJ$29)+(((PI()*((($C$19+$G$20)-$AI481)*($O$20/($O$19/2)))^2*(((($C$19+$G$20)-$AI481)*($O$20/($O$19/2)))*$AZ$11))/3)*$AJ$29),(((PI()*((($C$19+$G$20)-$AI481)*($O$20/($O$19/2)))^2*((($O$20+$G$20)-$AI481)/3))*$AJ$29)-((PI()*((($C$19+$G$20)-$AI481)*($O$20/($O$19/2)))^2*(((($C$19+$G$20)-$AI481)*($O$20/($O$19/2)))*$AZ$11)/3)*$AJ$29))),IF('Silo Levels'!$L$18="Pumping",(($D$18*$AJ$29)+((PI()*(($C$21/2)^2)*($G$20-$AI481))*$AJ$29))+((($D$18+$H$18)/3)*$BG$11)+(((PI()*($C$21/2)^2*(($C$21/2)*$AZ$11))/3)*$AJ$29),(($D$18*$AJ$29)+((PI()*(($C$21/2)^2)*($G$20-$AI481))*$AJ$29))+((($D$18+$H$18)/3)*$BG$11)-(((PI()*($C$21/2)^2*(($C$21/2)*$AZ$11))/3)*$AJ$29)))</f>
        <v>25989.649495300615</v>
      </c>
    </row>
    <row r="482" spans="2:36" x14ac:dyDescent="0.3">
      <c r="B482" s="73"/>
      <c r="C482" s="73"/>
      <c r="D482" s="73"/>
      <c r="E482" s="73"/>
      <c r="F482" s="73"/>
      <c r="G482" s="73"/>
      <c r="H482" s="73"/>
      <c r="I482" s="73">
        <v>45.1</v>
      </c>
      <c r="J482" s="101">
        <f t="shared" si="68"/>
        <v>24986.190146440826</v>
      </c>
      <c r="K482" s="66">
        <v>45.1</v>
      </c>
      <c r="L482" s="102">
        <f>IF($K482&gt;$G$13,IF('Silo Levels'!$L$12="Pumping",((PI()*((($C$12+$G$13)-$K482)*($O$13/($O$12/2)))^2*((($O$13+$G$13)-$K482))/3)*$L$29)+(((PI()*((($C$12+$G$13)-$K482)*($O$13/($O$12/2)))^2*(((($C$12+$G$13)-$K482)*($O$13/($O$12/2)))*$AZ$5))/3)*$L$29),(((PI()*((($C$12+$G$13)-$K482)*($O$13/($O$12/2)))^2*((($O$13+$G$13)-$K482)/3))*$L$29)-((PI()*((($C$12+$G$13)-$K482)*($O$13/($O$12/2)))^2*(((($C$12+$G$13)-$K482)*($O$13/($O$12/2)))*$AZ$5)/3)*$L$29))),IF('Silo Levels'!$L$12="Pumping",(($D$11*$L$29)+((PI()*(($C$14/2)^2)*($G$13-$K482))*$L$29))+((($D$11+$H$11)/3)*$BG$5)+(((PI()*($C$14/2)^2*(($C$14/2)*$AZ$5))/3)*$L$29),(($D$11*$L$29)+((PI()*(($C$14/2)^2)*($G$13-$K482))*$L$29))+((($D$11+$H$11)/3)*$BG$5)-(((PI()*($C$14/2)^2*(($C$14/2)*$AZ$5))/3)*$L$29)))</f>
        <v>13195.108068969203</v>
      </c>
      <c r="M482" s="73">
        <v>45.1</v>
      </c>
      <c r="N482" s="101">
        <f t="shared" si="69"/>
        <v>31575.910918384972</v>
      </c>
      <c r="O482" s="66">
        <v>45.1</v>
      </c>
      <c r="P482" s="102">
        <f>IF($O482&gt;$G$20,IF('Silo Levels'!$L$13="Pumping",((PI()*((($C$19+$G$20)-$O482)*($O$20/($O$19/2)))^2*((($O$20+$G$20)-$O482))/3)*$P$29)+(((PI()*((($C$19+$G$20)-$O482)*($O$20/($O$19/2)))^2*(((($C$19+$G$20)-$O482)*($O$20/($O$19/2)))*$AZ$6))/3)*$P$29),(((PI()*((($C$19+$G$20)-$O482)*($O$20/($O$19/2)))^2*((($O$20+$G$20)-$O482)/3))*$P$29)-((PI()*((($C$19+$G$20)-$O482)*($O$20/($O$19/2)))^2*(((($C$19+$G$20)-$O482)*($O$20/($O$19/2)))*$AZ$6)/3)*$P$29))),IF('Silo Levels'!$L$13="Pumping",(($D$18*$P$29)+((PI()*(($C$21/2)^2)*($G$20-$O482))*$P$29))+((($D$18+$H$18)/3)*$BG$6)+(((PI()*($C$21/2)^2*(($C$21/2)*$AZ$6))/3)*$P$29),(($D$18*$P$29)+((PI()*(($C$21/2)^2)*($G$20-$O482))*$P$29))+((($D$18+$H$18)/3)*$BG$6)-(((PI()*($C$21/2)^2*(($C$21/2)*$AZ$6))/3)*$P$29)))</f>
        <v>27490.709586360204</v>
      </c>
      <c r="Q482" s="73">
        <v>45.1</v>
      </c>
      <c r="R482" s="101">
        <f t="shared" si="72"/>
        <v>30716.873122714933</v>
      </c>
      <c r="S482" s="66">
        <v>45.1</v>
      </c>
      <c r="T482" s="102">
        <f>IF($S482&gt;$G$20,IF('Silo Levels'!$L$14="Pumping",((PI()*((($C$19+$G$20)-$S482)*($O$20/($O$19/2)))^2*((($O$20+$G$20)-$S482))/3)*$T$29)+(((PI()*((($C$19+$G$20)-$S482)*($O$20/($O$19/2)))^2*(((($C$19+$G$20)-$S482)*($O$20/($O$19/2)))*$AZ$7))/3)*$T$29),(((PI()*((($C$19+$G$20)-$S482)*($O$20/($O$19/2)))^2*((($O$20+$G$20)-$S482)/3))*$T$29)-((PI()*((($C$19+$G$20)-$S482)*($O$20/($O$19/2)))^2*(((($C$19+$G$20)-$S482)*($O$20/($O$19/2)))*$AZ$7)/3)*$T$29))),IF('Silo Levels'!$L$14="Pumping",(($D$18*$T$29)+((PI()*(($C$21/2)^2)*($G$20-$S482))*$T$29))+((($D$18+$H$18)/3)*$BG$7)+(((PI()*($C$21/2)^2*(($C$21/2)*$AZ$7))/3)*$T$29),(($D$18*$T$29)+((PI()*(($C$21/2)^2)*($G$20-$S482))*$T$29))+((($D$18+$H$18)/3)*$BG$7)-(((PI()*($C$21/2)^2*(($C$21/2)*$AZ$7))/3)*$T$29)))</f>
        <v>26742.811651586071</v>
      </c>
      <c r="U482" s="73">
        <v>45.1</v>
      </c>
      <c r="V482" s="101">
        <f t="shared" si="73"/>
        <v>29923.58242923113</v>
      </c>
      <c r="W482" s="66">
        <v>45.1</v>
      </c>
      <c r="X482" s="102">
        <f>IF($W482&gt;$G$20,IF('Silo Levels'!$L$15="Pumping",((PI()*((($C$19+$G$20)-$W482)*($O$20/($O$19/2)))^2*((($O$20+$G$20)-$W482))/3)*$X$29)+(((PI()*((($C$19+$G$20)-$W482)*($O$20/($O$19/2)))^2*(((($C$19+$G$20)-$W482)*($O$20/($O$19/2)))*$AZ$8))/3)*$X$29),(((PI()*((($C$19+$G$20)-$W482)*($O$20/($O$19/2)))^2*((($O$20+$G$20)-$W482)/3))*$X$29)-((PI()*((($C$19+$G$20)-$W482)*($O$20/($O$19/2)))^2*(((($C$19+$G$20)-$W482)*($O$20/($O$19/2)))*$AZ$8)/3)*$X$29))),IF('Silo Levels'!$L$15="Pumping",(($D$18*$X$29)+((PI()*(($C$21/2)^2)*($G$20-$W482))*$X$29))+((($D$18+$H$18)/3)*$BG$8)+(((PI()*($C$21/2)^2*(($C$21/2)*$AZ$8))/3)*$X$29),(($D$18*$X$29)+((PI()*(($C$21/2)^2)*($G$20-$W482))*$X$29))+((($D$18+$H$18)/3)*$BG$8)-(((PI()*($C$21/2)^2*(($C$21/2)*$AZ$8))/3)*$X$29)))</f>
        <v>26052.154646361629</v>
      </c>
      <c r="Y482" s="73">
        <v>45.1</v>
      </c>
      <c r="Z482" s="101">
        <f t="shared" si="70"/>
        <v>29450.376312180262</v>
      </c>
      <c r="AA482" s="66">
        <v>45.1</v>
      </c>
      <c r="AB482" s="102">
        <f>IF($AA482&gt;$G$20,IF('Silo Levels'!$L$16="Pumping",((PI()*((($C$19+$G$20)-$AA482)*($O$20/($O$19/2)))^2*((($O$20+$G$20)-$AA482))/3)*$AB$29)+(((PI()*((($C$19+$G$20)-$AA482)*($O$20/($O$19/2)))^2*(((($C$19+$G$20)-$AA482)*($O$20/($O$19/2)))*$AZ$9))/3)*$AB$29),(((PI()*((($C$19+$G$20)-$AA482)*($O$20/($O$19/2)))^2*((($O$20+$G$20)-$AA482)/3))*$AB$29)-((PI()*((($C$19+$G$20)-$AA482)*($O$20/($O$19/2)))^2*(((($C$19+$G$20)-$AA482)*($O$20/($O$19/2)))*$AZ$9)/3)*$AB$29))),IF('Silo Levels'!$L$16="Pumping",(($D$18*$AB$29)+((PI()*(($C$21/2)^2)*($G$20-$AA482))*$AB$29))+((($D$18+$H$18)/3)*$BG$9)+(((PI()*($C$21/2)^2*(($C$21/2)*$AZ$9))/3)*$AB$29),(($D$18*$AB$29)+((PI()*(($C$21/2)^2)*($G$20-$AA482))*$AB$29))+((($D$18+$H$18)/3)*$BG$9)-(((PI()*($C$21/2)^2*(($C$21/2)*$AZ$9))/3)*$AB$29)))</f>
        <v>25640.170587629051</v>
      </c>
      <c r="AC482" s="73">
        <v>45.1</v>
      </c>
      <c r="AD482" s="101">
        <f t="shared" si="74"/>
        <v>29279.779883875999</v>
      </c>
      <c r="AE482" s="66">
        <v>45.1</v>
      </c>
      <c r="AF482" s="102">
        <f>IF($AE482&gt;$G$20,IF('Silo Levels'!$L$17="Pumping",((PI()*((($C$19+$G$20)-$AE482)*($O$20/($O$19/2)))^2*((($O$20+$G$20)-$AE482))/3)*$AF$29)+(((PI()*((($C$19+$G$20)-$AE482)*($O$20/($O$19/2)))^2*(((($C$19+$G$20)-$AE482)*($O$20/($O$19/2)))*$AZ$10))/3)*$AF$29),(((PI()*((($C$19+$G$20)-$AE482)*($O$20/($O$19/2)))^2*((($O$20+$G$20)-$AE482)/3))*$AF$29)-((PI()*((($C$19+$G$20)-$AE482)*($O$20/($O$19/2)))^2*(((($C$19+$G$20)-$AE482)*($O$20/($O$19/2)))*$AZ$10)/3)*$AF$29))),IF('Silo Levels'!$L$17="Pumping",(($D$18*$AF$29)+((PI()*(($C$21/2)^2)*($G$20-$AE482))*$AF$29))+((($D$18+$H$18)/3)*$BG$10)+(((PI()*($C$21/2)^2*(($C$21/2)*$AZ$10))/3)*$AF$29),(($D$18*$AF$29)+((PI()*(($C$21/2)^2)*($G$20-$AE482))*$AF$29))+((($D$18+$H$18)/3)*$BG$10)-(((PI()*($C$21/2)^2*(($C$21/2)*$AZ$10))/3)*$AF$29)))</f>
        <v>25491.645438850141</v>
      </c>
      <c r="AG482" s="73">
        <v>45.1</v>
      </c>
      <c r="AH482" s="101">
        <f t="shared" si="71"/>
        <v>29413.177293838056</v>
      </c>
      <c r="AI482" s="66">
        <v>45.1</v>
      </c>
      <c r="AJ482" s="102">
        <f>IF($AI482&gt;$G$20,IF('Silo Levels'!$L$18="Pumping",((PI()*((($C$19+$G$20)-$AI482)*($O$20/($O$19/2)))^2*((($O$20+$G$20)-$AI482))/3)*$AJ$29)+(((PI()*((($C$19+$G$20)-$AI482)*($O$20/($O$19/2)))^2*(((($C$19+$G$20)-$AI482)*($O$20/($O$19/2)))*$AZ$11))/3)*$AJ$29),(((PI()*((($C$19+$G$20)-$AI482)*($O$20/($O$19/2)))^2*((($O$20+$G$20)-$AI482)/3))*$AJ$29)-((PI()*((($C$19+$G$20)-$AI482)*($O$20/($O$19/2)))^2*(((($C$19+$G$20)-$AI482)*($O$20/($O$19/2)))*$AZ$11)/3)*$AJ$29))),IF('Silo Levels'!$L$18="Pumping",(($D$18*$AJ$29)+((PI()*(($C$21/2)^2)*($G$20-$AI482))*$AJ$29))+((($D$18+$H$18)/3)*$BG$11)+(((PI()*($C$21/2)^2*(($C$21/2)*$AZ$11))/3)*$AJ$29),(($D$18*$AJ$29)+((PI()*(($C$21/2)^2)*($G$20-$AI482))*$AJ$29))+((($D$18+$H$18)/3)*$BG$11)-(((PI()*($C$21/2)^2*(($C$21/2)*$AZ$11))/3)*$AJ$29)))</f>
        <v>25607.784272225945</v>
      </c>
    </row>
    <row r="483" spans="2:36" x14ac:dyDescent="0.3">
      <c r="B483" s="73"/>
      <c r="C483" s="73"/>
      <c r="D483" s="73"/>
      <c r="E483" s="73"/>
      <c r="F483" s="73"/>
      <c r="G483" s="73"/>
      <c r="H483" s="73"/>
      <c r="I483" s="73">
        <v>45.2</v>
      </c>
      <c r="J483" s="101">
        <f t="shared" si="68"/>
        <v>24152.783732880467</v>
      </c>
      <c r="K483" s="66">
        <v>45.2</v>
      </c>
      <c r="L483" s="102">
        <f>IF($K483&gt;$G$13,IF('Silo Levels'!$L$12="Pumping",((PI()*((($C$12+$G$13)-$K483)*($O$13/($O$12/2)))^2*((($O$13+$G$13)-$K483))/3)*$L$29)+(((PI()*((($C$12+$G$13)-$K483)*($O$13/($O$12/2)))^2*(((($C$12+$G$13)-$K483)*($O$13/($O$12/2)))*$AZ$5))/3)*$L$29),(((PI()*((($C$12+$G$13)-$K483)*($O$13/($O$12/2)))^2*((($O$13+$G$13)-$K483)/3))*$L$29)-((PI()*((($C$12+$G$13)-$K483)*($O$13/($O$12/2)))^2*(((($C$12+$G$13)-$K483)*($O$13/($O$12/2)))*$AZ$5)/3)*$L$29))),IF('Silo Levels'!$L$12="Pumping",(($D$11*$L$29)+((PI()*(($C$14/2)^2)*($G$13-$K483))*$L$29))+((($D$11+$H$11)/3)*$BG$5)+(((PI()*($C$14/2)^2*(($C$14/2)*$AZ$5))/3)*$L$29),(($D$11*$L$29)+((PI()*(($C$14/2)^2)*($G$13-$K483))*$L$29))+((($D$11+$H$11)/3)*$BG$5)-(((PI()*($C$14/2)^2*(($C$14/2)*$AZ$5))/3)*$L$29)))</f>
        <v>12762.118697453287</v>
      </c>
      <c r="M483" s="73">
        <v>45.2</v>
      </c>
      <c r="N483" s="101">
        <f t="shared" si="69"/>
        <v>31165.967370084221</v>
      </c>
      <c r="O483" s="66">
        <v>45.2</v>
      </c>
      <c r="P483" s="102">
        <f>IF($O483&gt;$G$20,IF('Silo Levels'!$L$13="Pumping",((PI()*((($C$19+$G$20)-$O483)*($O$20/($O$19/2)))^2*((($O$20+$G$20)-$O483))/3)*$P$29)+(((PI()*((($C$19+$G$20)-$O483)*($O$20/($O$19/2)))^2*(((($C$19+$G$20)-$O483)*($O$20/($O$19/2)))*$AZ$6))/3)*$P$29),(((PI()*((($C$19+$G$20)-$O483)*($O$20/($O$19/2)))^2*((($O$20+$G$20)-$O483)/3))*$P$29)-((PI()*((($C$19+$G$20)-$O483)*($O$20/($O$19/2)))^2*(((($C$19+$G$20)-$O483)*($O$20/($O$19/2)))*$AZ$6)/3)*$P$29))),IF('Silo Levels'!$L$13="Pumping",(($D$18*$P$29)+((PI()*(($C$21/2)^2)*($G$20-$O483))*$P$29))+((($D$18+$H$18)/3)*$BG$6)+(((PI()*($C$21/2)^2*(($C$21/2)*$AZ$6))/3)*$P$29),(($D$18*$P$29)+((PI()*(($C$21/2)^2)*($G$20-$O483))*$P$29))+((($D$18+$H$18)/3)*$BG$6)-(((PI()*($C$21/2)^2*(($C$21/2)*$AZ$6))/3)*$P$29)))</f>
        <v>27080.766038059453</v>
      </c>
      <c r="Q483" s="73">
        <v>45.2</v>
      </c>
      <c r="R483" s="101">
        <f t="shared" si="72"/>
        <v>30318.082285193985</v>
      </c>
      <c r="S483" s="66">
        <v>45.2</v>
      </c>
      <c r="T483" s="102">
        <f>IF($S483&gt;$G$20,IF('Silo Levels'!$L$14="Pumping",((PI()*((($C$19+$G$20)-$S483)*($O$20/($O$19/2)))^2*((($O$20+$G$20)-$S483))/3)*$T$29)+(((PI()*((($C$19+$G$20)-$S483)*($O$20/($O$19/2)))^2*(((($C$19+$G$20)-$S483)*($O$20/($O$19/2)))*$AZ$7))/3)*$T$29),(((PI()*((($C$19+$G$20)-$S483)*($O$20/($O$19/2)))^2*((($O$20+$G$20)-$S483)/3))*$T$29)-((PI()*((($C$19+$G$20)-$S483)*($O$20/($O$19/2)))^2*(((($C$19+$G$20)-$S483)*($O$20/($O$19/2)))*$AZ$7)/3)*$T$29))),IF('Silo Levels'!$L$14="Pumping",(($D$18*$T$29)+((PI()*(($C$21/2)^2)*($G$20-$S483))*$T$29))+((($D$18+$H$18)/3)*$BG$7)+(((PI()*($C$21/2)^2*(($C$21/2)*$AZ$7))/3)*$T$29),(($D$18*$T$29)+((PI()*(($C$21/2)^2)*($G$20-$S483))*$T$29))+((($D$18+$H$18)/3)*$BG$7)-(((PI()*($C$21/2)^2*(($C$21/2)*$AZ$7))/3)*$T$29)))</f>
        <v>26344.020814065123</v>
      </c>
      <c r="U483" s="73">
        <v>45.2</v>
      </c>
      <c r="V483" s="101">
        <f t="shared" si="73"/>
        <v>29535.090721403103</v>
      </c>
      <c r="W483" s="66">
        <v>45.2</v>
      </c>
      <c r="X483" s="102">
        <f>IF($W483&gt;$G$20,IF('Silo Levels'!$L$15="Pumping",((PI()*((($C$19+$G$20)-$W483)*($O$20/($O$19/2)))^2*((($O$20+$G$20)-$W483))/3)*$X$29)+(((PI()*((($C$19+$G$20)-$W483)*($O$20/($O$19/2)))^2*(((($C$19+$G$20)-$W483)*($O$20/($O$19/2)))*$AZ$8))/3)*$X$29),(((PI()*((($C$19+$G$20)-$W483)*($O$20/($O$19/2)))^2*((($O$20+$G$20)-$W483)/3))*$X$29)-((PI()*((($C$19+$G$20)-$W483)*($O$20/($O$19/2)))^2*(((($C$19+$G$20)-$W483)*($O$20/($O$19/2)))*$AZ$8)/3)*$X$29))),IF('Silo Levels'!$L$15="Pumping",(($D$18*$X$29)+((PI()*(($C$21/2)^2)*($G$20-$W483))*$X$29))+((($D$18+$H$18)/3)*$BG$8)+(((PI()*($C$21/2)^2*(($C$21/2)*$AZ$8))/3)*$X$29),(($D$18*$X$29)+((PI()*(($C$21/2)^2)*($G$20-$W483))*$X$29))+((($D$18+$H$18)/3)*$BG$8)-(((PI()*($C$21/2)^2*(($C$21/2)*$AZ$8))/3)*$X$29)))</f>
        <v>25663.662938533602</v>
      </c>
      <c r="Y483" s="73">
        <v>45.2</v>
      </c>
      <c r="Z483" s="101">
        <f t="shared" si="70"/>
        <v>29068.028141911702</v>
      </c>
      <c r="AA483" s="66">
        <v>45.2</v>
      </c>
      <c r="AB483" s="102">
        <f>IF($AA483&gt;$G$20,IF('Silo Levels'!$L$16="Pumping",((PI()*((($C$19+$G$20)-$AA483)*($O$20/($O$19/2)))^2*((($O$20+$G$20)-$AA483))/3)*$AB$29)+(((PI()*((($C$19+$G$20)-$AA483)*($O$20/($O$19/2)))^2*(((($C$19+$G$20)-$AA483)*($O$20/($O$19/2)))*$AZ$9))/3)*$AB$29),(((PI()*((($C$19+$G$20)-$AA483)*($O$20/($O$19/2)))^2*((($O$20+$G$20)-$AA483)/3))*$AB$29)-((PI()*((($C$19+$G$20)-$AA483)*($O$20/($O$19/2)))^2*(((($C$19+$G$20)-$AA483)*($O$20/($O$19/2)))*$AZ$9)/3)*$AB$29))),IF('Silo Levels'!$L$16="Pumping",(($D$18*$AB$29)+((PI()*(($C$21/2)^2)*($G$20-$AA483))*$AB$29))+((($D$18+$H$18)/3)*$BG$9)+(((PI()*($C$21/2)^2*(($C$21/2)*$AZ$9))/3)*$AB$29),(($D$18*$AB$29)+((PI()*(($C$21/2)^2)*($G$20-$AA483))*$AB$29))+((($D$18+$H$18)/3)*$BG$9)-(((PI()*($C$21/2)^2*(($C$21/2)*$AZ$9))/3)*$AB$29)))</f>
        <v>25257.82241736049</v>
      </c>
      <c r="AC483" s="73">
        <v>45.2</v>
      </c>
      <c r="AD483" s="101">
        <f t="shared" si="74"/>
        <v>28899.646531901271</v>
      </c>
      <c r="AE483" s="66">
        <v>45.2</v>
      </c>
      <c r="AF483" s="102">
        <f>IF($AE483&gt;$G$20,IF('Silo Levels'!$L$17="Pumping",((PI()*((($C$19+$G$20)-$AE483)*($O$20/($O$19/2)))^2*((($O$20+$G$20)-$AE483))/3)*$AF$29)+(((PI()*((($C$19+$G$20)-$AE483)*($O$20/($O$19/2)))^2*(((($C$19+$G$20)-$AE483)*($O$20/($O$19/2)))*$AZ$10))/3)*$AF$29),(((PI()*((($C$19+$G$20)-$AE483)*($O$20/($O$19/2)))^2*((($O$20+$G$20)-$AE483)/3))*$AF$29)-((PI()*((($C$19+$G$20)-$AE483)*($O$20/($O$19/2)))^2*(((($C$19+$G$20)-$AE483)*($O$20/($O$19/2)))*$AZ$10)/3)*$AF$29))),IF('Silo Levels'!$L$17="Pumping",(($D$18*$AF$29)+((PI()*(($C$21/2)^2)*($G$20-$AE483))*$AF$29))+((($D$18+$H$18)/3)*$BG$10)+(((PI()*($C$21/2)^2*(($C$21/2)*$AZ$10))/3)*$AF$29),(($D$18*$AF$29)+((PI()*(($C$21/2)^2)*($G$20-$AE483))*$AF$29))+((($D$18+$H$18)/3)*$BG$10)-(((PI()*($C$21/2)^2*(($C$21/2)*$AZ$10))/3)*$AF$29)))</f>
        <v>25111.512086875413</v>
      </c>
      <c r="AG483" s="73">
        <v>45.2</v>
      </c>
      <c r="AH483" s="101">
        <f t="shared" si="71"/>
        <v>29031.312070763386</v>
      </c>
      <c r="AI483" s="66">
        <v>45.2</v>
      </c>
      <c r="AJ483" s="102">
        <f>IF($AI483&gt;$G$20,IF('Silo Levels'!$L$18="Pumping",((PI()*((($C$19+$G$20)-$AI483)*($O$20/($O$19/2)))^2*((($O$20+$G$20)-$AI483))/3)*$AJ$29)+(((PI()*((($C$19+$G$20)-$AI483)*($O$20/($O$19/2)))^2*(((($C$19+$G$20)-$AI483)*($O$20/($O$19/2)))*$AZ$11))/3)*$AJ$29),(((PI()*((($C$19+$G$20)-$AI483)*($O$20/($O$19/2)))^2*((($O$20+$G$20)-$AI483)/3))*$AJ$29)-((PI()*((($C$19+$G$20)-$AI483)*($O$20/($O$19/2)))^2*(((($C$19+$G$20)-$AI483)*($O$20/($O$19/2)))*$AZ$11)/3)*$AJ$29))),IF('Silo Levels'!$L$18="Pumping",(($D$18*$AJ$29)+((PI()*(($C$21/2)^2)*($G$20-$AI483))*$AJ$29))+((($D$18+$H$18)/3)*$BG$11)+(((PI()*($C$21/2)^2*(($C$21/2)*$AZ$11))/3)*$AJ$29),(($D$18*$AJ$29)+((PI()*(($C$21/2)^2)*($G$20-$AI483))*$AJ$29))+((($D$18+$H$18)/3)*$BG$11)-(((PI()*($C$21/2)^2*(($C$21/2)*$AZ$11))/3)*$AJ$29)))</f>
        <v>25225.919049151275</v>
      </c>
    </row>
    <row r="484" spans="2:36" x14ac:dyDescent="0.3">
      <c r="B484" s="73"/>
      <c r="C484" s="73"/>
      <c r="D484" s="73"/>
      <c r="E484" s="73"/>
      <c r="F484" s="73"/>
      <c r="G484" s="73"/>
      <c r="H484" s="73"/>
      <c r="I484" s="73">
        <v>45.3</v>
      </c>
      <c r="J484" s="101">
        <f t="shared" si="68"/>
        <v>23338.112170735018</v>
      </c>
      <c r="K484" s="66">
        <v>45.3</v>
      </c>
      <c r="L484" s="102">
        <f>IF($K484&gt;$G$13,IF('Silo Levels'!$L$12="Pumping",((PI()*((($C$12+$G$13)-$K484)*($O$13/($O$12/2)))^2*((($O$13+$G$13)-$K484))/3)*$L$29)+(((PI()*((($C$12+$G$13)-$K484)*($O$13/($O$12/2)))^2*(((($C$12+$G$13)-$K484)*($O$13/($O$12/2)))*$AZ$5))/3)*$L$29),(((PI()*((($C$12+$G$13)-$K484)*($O$13/($O$12/2)))^2*((($O$13+$G$13)-$K484)/3))*$L$29)-((PI()*((($C$12+$G$13)-$K484)*($O$13/($O$12/2)))^2*(((($C$12+$G$13)-$K484)*($O$13/($O$12/2)))*$AZ$5)/3)*$L$29))),IF('Silo Levels'!$L$12="Pumping",(($D$11*$L$29)+((PI()*(($C$14/2)^2)*($G$13-$K484))*$L$29))+((($D$11+$H$11)/3)*$BG$5)+(((PI()*($C$14/2)^2*(($C$14/2)*$AZ$5))/3)*$L$29),(($D$11*$L$29)+((PI()*(($C$14/2)^2)*($G$13-$K484))*$L$29))+((($D$11+$H$11)/3)*$BG$5)-(((PI()*($C$14/2)^2*(($C$14/2)*$AZ$5))/3)*$L$29)))</f>
        <v>12338.694726808684</v>
      </c>
      <c r="M484" s="73">
        <v>45.3</v>
      </c>
      <c r="N484" s="101">
        <f t="shared" si="69"/>
        <v>30756.023821783503</v>
      </c>
      <c r="O484" s="66">
        <v>45.3</v>
      </c>
      <c r="P484" s="102">
        <f>IF($O484&gt;$G$20,IF('Silo Levels'!$L$13="Pumping",((PI()*((($C$19+$G$20)-$O484)*($O$20/($O$19/2)))^2*((($O$20+$G$20)-$O484))/3)*$P$29)+(((PI()*((($C$19+$G$20)-$O484)*($O$20/($O$19/2)))^2*(((($C$19+$G$20)-$O484)*($O$20/($O$19/2)))*$AZ$6))/3)*$P$29),(((PI()*((($C$19+$G$20)-$O484)*($O$20/($O$19/2)))^2*((($O$20+$G$20)-$O484)/3))*$P$29)-((PI()*((($C$19+$G$20)-$O484)*($O$20/($O$19/2)))^2*(((($C$19+$G$20)-$O484)*($O$20/($O$19/2)))*$AZ$6)/3)*$P$29))),IF('Silo Levels'!$L$13="Pumping",(($D$18*$P$29)+((PI()*(($C$21/2)^2)*($G$20-$O484))*$P$29))+((($D$18+$H$18)/3)*$BG$6)+(((PI()*($C$21/2)^2*(($C$21/2)*$AZ$6))/3)*$P$29),(($D$18*$P$29)+((PI()*(($C$21/2)^2)*($G$20-$O484))*$P$29))+((($D$18+$H$18)/3)*$BG$6)-(((PI()*($C$21/2)^2*(($C$21/2)*$AZ$6))/3)*$P$29)))</f>
        <v>26670.822489758735</v>
      </c>
      <c r="Q484" s="73">
        <v>45.3</v>
      </c>
      <c r="R484" s="101">
        <f t="shared" si="72"/>
        <v>29919.291447673062</v>
      </c>
      <c r="S484" s="66">
        <v>45.3</v>
      </c>
      <c r="T484" s="102">
        <f>IF($S484&gt;$G$20,IF('Silo Levels'!$L$14="Pumping",((PI()*((($C$19+$G$20)-$S484)*($O$20/($O$19/2)))^2*((($O$20+$G$20)-$S484))/3)*$T$29)+(((PI()*((($C$19+$G$20)-$S484)*($O$20/($O$19/2)))^2*(((($C$19+$G$20)-$S484)*($O$20/($O$19/2)))*$AZ$7))/3)*$T$29),(((PI()*((($C$19+$G$20)-$S484)*($O$20/($O$19/2)))^2*((($O$20+$G$20)-$S484)/3))*$T$29)-((PI()*((($C$19+$G$20)-$S484)*($O$20/($O$19/2)))^2*(((($C$19+$G$20)-$S484)*($O$20/($O$19/2)))*$AZ$7)/3)*$T$29))),IF('Silo Levels'!$L$14="Pumping",(($D$18*$T$29)+((PI()*(($C$21/2)^2)*($G$20-$S484))*$T$29))+((($D$18+$H$18)/3)*$BG$7)+(((PI()*($C$21/2)^2*(($C$21/2)*$AZ$7))/3)*$T$29),(($D$18*$T$29)+((PI()*(($C$21/2)^2)*($G$20-$S484))*$T$29))+((($D$18+$H$18)/3)*$BG$7)-(((PI()*($C$21/2)^2*(($C$21/2)*$AZ$7))/3)*$T$29)))</f>
        <v>25945.2299765442</v>
      </c>
      <c r="U484" s="73">
        <v>45.3</v>
      </c>
      <c r="V484" s="101">
        <f t="shared" si="73"/>
        <v>29146.599013575113</v>
      </c>
      <c r="W484" s="66">
        <v>45.3</v>
      </c>
      <c r="X484" s="102">
        <f>IF($W484&gt;$G$20,IF('Silo Levels'!$L$15="Pumping",((PI()*((($C$19+$G$20)-$W484)*($O$20/($O$19/2)))^2*((($O$20+$G$20)-$W484))/3)*$X$29)+(((PI()*((($C$19+$G$20)-$W484)*($O$20/($O$19/2)))^2*(((($C$19+$G$20)-$W484)*($O$20/($O$19/2)))*$AZ$8))/3)*$X$29),(((PI()*((($C$19+$G$20)-$W484)*($O$20/($O$19/2)))^2*((($O$20+$G$20)-$W484)/3))*$X$29)-((PI()*((($C$19+$G$20)-$W484)*($O$20/($O$19/2)))^2*(((($C$19+$G$20)-$W484)*($O$20/($O$19/2)))*$AZ$8)/3)*$X$29))),IF('Silo Levels'!$L$15="Pumping",(($D$18*$X$29)+((PI()*(($C$21/2)^2)*($G$20-$W484))*$X$29))+((($D$18+$H$18)/3)*$BG$8)+(((PI()*($C$21/2)^2*(($C$21/2)*$AZ$8))/3)*$X$29),(($D$18*$X$29)+((PI()*(($C$21/2)^2)*($G$20-$W484))*$X$29))+((($D$18+$H$18)/3)*$BG$8)-(((PI()*($C$21/2)^2*(($C$21/2)*$AZ$8))/3)*$X$29)))</f>
        <v>25275.171230705611</v>
      </c>
      <c r="Y484" s="73">
        <v>45.3</v>
      </c>
      <c r="Z484" s="101">
        <f t="shared" si="70"/>
        <v>28685.679971643171</v>
      </c>
      <c r="AA484" s="66">
        <v>45.3</v>
      </c>
      <c r="AB484" s="102">
        <f>IF($AA484&gt;$G$20,IF('Silo Levels'!$L$16="Pumping",((PI()*((($C$19+$G$20)-$AA484)*($O$20/($O$19/2)))^2*((($O$20+$G$20)-$AA484))/3)*$AB$29)+(((PI()*((($C$19+$G$20)-$AA484)*($O$20/($O$19/2)))^2*(((($C$19+$G$20)-$AA484)*($O$20/($O$19/2)))*$AZ$9))/3)*$AB$29),(((PI()*((($C$19+$G$20)-$AA484)*($O$20/($O$19/2)))^2*((($O$20+$G$20)-$AA484)/3))*$AB$29)-((PI()*((($C$19+$G$20)-$AA484)*($O$20/($O$19/2)))^2*(((($C$19+$G$20)-$AA484)*($O$20/($O$19/2)))*$AZ$9)/3)*$AB$29))),IF('Silo Levels'!$L$16="Pumping",(($D$18*$AB$29)+((PI()*(($C$21/2)^2)*($G$20-$AA484))*$AB$29))+((($D$18+$H$18)/3)*$BG$9)+(((PI()*($C$21/2)^2*(($C$21/2)*$AZ$9))/3)*$AB$29),(($D$18*$AB$29)+((PI()*(($C$21/2)^2)*($G$20-$AA484))*$AB$29))+((($D$18+$H$18)/3)*$BG$9)-(((PI()*($C$21/2)^2*(($C$21/2)*$AZ$9))/3)*$AB$29)))</f>
        <v>24875.474247091959</v>
      </c>
      <c r="AC484" s="73">
        <v>45.3</v>
      </c>
      <c r="AD484" s="101">
        <f t="shared" si="74"/>
        <v>28519.513179926573</v>
      </c>
      <c r="AE484" s="66">
        <v>45.3</v>
      </c>
      <c r="AF484" s="102">
        <f>IF($AE484&gt;$G$20,IF('Silo Levels'!$L$17="Pumping",((PI()*((($C$19+$G$20)-$AE484)*($O$20/($O$19/2)))^2*((($O$20+$G$20)-$AE484))/3)*$AF$29)+(((PI()*((($C$19+$G$20)-$AE484)*($O$20/($O$19/2)))^2*(((($C$19+$G$20)-$AE484)*($O$20/($O$19/2)))*$AZ$10))/3)*$AF$29),(((PI()*((($C$19+$G$20)-$AE484)*($O$20/($O$19/2)))^2*((($O$20+$G$20)-$AE484)/3))*$AF$29)-((PI()*((($C$19+$G$20)-$AE484)*($O$20/($O$19/2)))^2*(((($C$19+$G$20)-$AE484)*($O$20/($O$19/2)))*$AZ$10)/3)*$AF$29))),IF('Silo Levels'!$L$17="Pumping",(($D$18*$AF$29)+((PI()*(($C$21/2)^2)*($G$20-$AE484))*$AF$29))+((($D$18+$H$18)/3)*$BG$10)+(((PI()*($C$21/2)^2*(($C$21/2)*$AZ$10))/3)*$AF$29),(($D$18*$AF$29)+((PI()*(($C$21/2)^2)*($G$20-$AE484))*$AF$29))+((($D$18+$H$18)/3)*$BG$10)-(((PI()*($C$21/2)^2*(($C$21/2)*$AZ$10))/3)*$AF$29)))</f>
        <v>24731.378734900714</v>
      </c>
      <c r="AG484" s="73">
        <v>45.3</v>
      </c>
      <c r="AH484" s="101">
        <f t="shared" si="71"/>
        <v>28649.446847688741</v>
      </c>
      <c r="AI484" s="66">
        <v>45.3</v>
      </c>
      <c r="AJ484" s="102">
        <f>IF($AI484&gt;$G$20,IF('Silo Levels'!$L$18="Pumping",((PI()*((($C$19+$G$20)-$AI484)*($O$20/($O$19/2)))^2*((($O$20+$G$20)-$AI484))/3)*$AJ$29)+(((PI()*((($C$19+$G$20)-$AI484)*($O$20/($O$19/2)))^2*(((($C$19+$G$20)-$AI484)*($O$20/($O$19/2)))*$AZ$11))/3)*$AJ$29),(((PI()*((($C$19+$G$20)-$AI484)*($O$20/($O$19/2)))^2*((($O$20+$G$20)-$AI484)/3))*$AJ$29)-((PI()*((($C$19+$G$20)-$AI484)*($O$20/($O$19/2)))^2*(((($C$19+$G$20)-$AI484)*($O$20/($O$19/2)))*$AZ$11)/3)*$AJ$29))),IF('Silo Levels'!$L$18="Pumping",(($D$18*$AJ$29)+((PI()*(($C$21/2)^2)*($G$20-$AI484))*$AJ$29))+((($D$18+$H$18)/3)*$BG$11)+(((PI()*($C$21/2)^2*(($C$21/2)*$AZ$11))/3)*$AJ$29),(($D$18*$AJ$29)+((PI()*(($C$21/2)^2)*($G$20-$AI484))*$AJ$29))+((($D$18+$H$18)/3)*$BG$11)-(((PI()*($C$21/2)^2*(($C$21/2)*$AZ$11))/3)*$AJ$29)))</f>
        <v>24844.05382607663</v>
      </c>
    </row>
    <row r="485" spans="2:36" x14ac:dyDescent="0.3">
      <c r="B485" s="73"/>
      <c r="C485" s="73"/>
      <c r="D485" s="73"/>
      <c r="E485" s="73"/>
      <c r="F485" s="73"/>
      <c r="G485" s="73"/>
      <c r="H485" s="73"/>
      <c r="I485" s="73">
        <v>45.4</v>
      </c>
      <c r="J485" s="101">
        <f t="shared" si="68"/>
        <v>22541.962554769918</v>
      </c>
      <c r="K485" s="66">
        <v>45.4</v>
      </c>
      <c r="L485" s="102">
        <f>IF($K485&gt;$G$13,IF('Silo Levels'!$L$12="Pumping",((PI()*((($C$12+$G$13)-$K485)*($O$13/($O$12/2)))^2*((($O$13+$G$13)-$K485))/3)*$L$29)+(((PI()*((($C$12+$G$13)-$K485)*($O$13/($O$12/2)))^2*(((($C$12+$G$13)-$K485)*($O$13/($O$12/2)))*$AZ$5))/3)*$L$29),(((PI()*((($C$12+$G$13)-$K485)*($O$13/($O$12/2)))^2*((($O$13+$G$13)-$K485)/3))*$L$29)-((PI()*((($C$12+$G$13)-$K485)*($O$13/($O$12/2)))^2*(((($C$12+$G$13)-$K485)*($O$13/($O$12/2)))*$AZ$5)/3)*$L$29))),IF('Silo Levels'!$L$12="Pumping",(($D$11*$L$29)+((PI()*(($C$14/2)^2)*($G$13-$K485))*$L$29))+((($D$11+$H$11)/3)*$BG$5)+(((PI()*($C$14/2)^2*(($C$14/2)*$AZ$5))/3)*$L$29),(($D$11*$L$29)+((PI()*(($C$14/2)^2)*($G$13-$K485))*$L$29))+((($D$11+$H$11)/3)*$BG$5)-(((PI()*($C$14/2)^2*(($C$14/2)*$AZ$5))/3)*$L$29)))</f>
        <v>11924.729461652743</v>
      </c>
      <c r="M485" s="73">
        <v>45.4</v>
      </c>
      <c r="N485" s="101">
        <f t="shared" si="69"/>
        <v>30346.080273482752</v>
      </c>
      <c r="O485" s="66">
        <v>45.4</v>
      </c>
      <c r="P485" s="102">
        <f>IF($O485&gt;$G$20,IF('Silo Levels'!$L$13="Pumping",((PI()*((($C$19+$G$20)-$O485)*($O$20/($O$19/2)))^2*((($O$20+$G$20)-$O485))/3)*$P$29)+(((PI()*((($C$19+$G$20)-$O485)*($O$20/($O$19/2)))^2*(((($C$19+$G$20)-$O485)*($O$20/($O$19/2)))*$AZ$6))/3)*$P$29),(((PI()*((($C$19+$G$20)-$O485)*($O$20/($O$19/2)))^2*((($O$20+$G$20)-$O485)/3))*$P$29)-((PI()*((($C$19+$G$20)-$O485)*($O$20/($O$19/2)))^2*(((($C$19+$G$20)-$O485)*($O$20/($O$19/2)))*$AZ$6)/3)*$P$29))),IF('Silo Levels'!$L$13="Pumping",(($D$18*$P$29)+((PI()*(($C$21/2)^2)*($G$20-$O485))*$P$29))+((($D$18+$H$18)/3)*$BG$6)+(((PI()*($C$21/2)^2*(($C$21/2)*$AZ$6))/3)*$P$29),(($D$18*$P$29)+((PI()*(($C$21/2)^2)*($G$20-$O485))*$P$29))+((($D$18+$H$18)/3)*$BG$6)-(((PI()*($C$21/2)^2*(($C$21/2)*$AZ$6))/3)*$P$29)))</f>
        <v>26260.878941457984</v>
      </c>
      <c r="Q485" s="73">
        <v>45.4</v>
      </c>
      <c r="R485" s="101">
        <f t="shared" si="72"/>
        <v>29520.50061015211</v>
      </c>
      <c r="S485" s="66">
        <v>45.4</v>
      </c>
      <c r="T485" s="102">
        <f>IF($S485&gt;$G$20,IF('Silo Levels'!$L$14="Pumping",((PI()*((($C$19+$G$20)-$S485)*($O$20/($O$19/2)))^2*((($O$20+$G$20)-$S485))/3)*$T$29)+(((PI()*((($C$19+$G$20)-$S485)*($O$20/($O$19/2)))^2*(((($C$19+$G$20)-$S485)*($O$20/($O$19/2)))*$AZ$7))/3)*$T$29),(((PI()*((($C$19+$G$20)-$S485)*($O$20/($O$19/2)))^2*((($O$20+$G$20)-$S485)/3))*$T$29)-((PI()*((($C$19+$G$20)-$S485)*($O$20/($O$19/2)))^2*(((($C$19+$G$20)-$S485)*($O$20/($O$19/2)))*$AZ$7)/3)*$T$29))),IF('Silo Levels'!$L$14="Pumping",(($D$18*$T$29)+((PI()*(($C$21/2)^2)*($G$20-$S485))*$T$29))+((($D$18+$H$18)/3)*$BG$7)+(((PI()*($C$21/2)^2*(($C$21/2)*$AZ$7))/3)*$T$29),(($D$18*$T$29)+((PI()*(($C$21/2)^2)*($G$20-$S485))*$T$29))+((($D$18+$H$18)/3)*$BG$7)-(((PI()*($C$21/2)^2*(($C$21/2)*$AZ$7))/3)*$T$29)))</f>
        <v>25546.439139023249</v>
      </c>
      <c r="U485" s="73">
        <v>45.4</v>
      </c>
      <c r="V485" s="101">
        <f t="shared" si="73"/>
        <v>28758.107305747086</v>
      </c>
      <c r="W485" s="66">
        <v>45.4</v>
      </c>
      <c r="X485" s="102">
        <f>IF($W485&gt;$G$20,IF('Silo Levels'!$L$15="Pumping",((PI()*((($C$19+$G$20)-$W485)*($O$20/($O$19/2)))^2*((($O$20+$G$20)-$W485))/3)*$X$29)+(((PI()*((($C$19+$G$20)-$W485)*($O$20/($O$19/2)))^2*(((($C$19+$G$20)-$W485)*($O$20/($O$19/2)))*$AZ$8))/3)*$X$29),(((PI()*((($C$19+$G$20)-$W485)*($O$20/($O$19/2)))^2*((($O$20+$G$20)-$W485)/3))*$X$29)-((PI()*((($C$19+$G$20)-$W485)*($O$20/($O$19/2)))^2*(((($C$19+$G$20)-$W485)*($O$20/($O$19/2)))*$AZ$8)/3)*$X$29))),IF('Silo Levels'!$L$15="Pumping",(($D$18*$X$29)+((PI()*(($C$21/2)^2)*($G$20-$W485))*$X$29))+((($D$18+$H$18)/3)*$BG$8)+(((PI()*($C$21/2)^2*(($C$21/2)*$AZ$8))/3)*$X$29),(($D$18*$X$29)+((PI()*(($C$21/2)^2)*($G$20-$W485))*$X$29))+((($D$18+$H$18)/3)*$BG$8)-(((PI()*($C$21/2)^2*(($C$21/2)*$AZ$8))/3)*$X$29)))</f>
        <v>24886.679522877585</v>
      </c>
      <c r="Y485" s="73">
        <v>45.4</v>
      </c>
      <c r="Z485" s="101">
        <f t="shared" si="70"/>
        <v>28303.331801374617</v>
      </c>
      <c r="AA485" s="66">
        <v>45.4</v>
      </c>
      <c r="AB485" s="102">
        <f>IF($AA485&gt;$G$20,IF('Silo Levels'!$L$16="Pumping",((PI()*((($C$19+$G$20)-$AA485)*($O$20/($O$19/2)))^2*((($O$20+$G$20)-$AA485))/3)*$AB$29)+(((PI()*((($C$19+$G$20)-$AA485)*($O$20/($O$19/2)))^2*(((($C$19+$G$20)-$AA485)*($O$20/($O$19/2)))*$AZ$9))/3)*$AB$29),(((PI()*((($C$19+$G$20)-$AA485)*($O$20/($O$19/2)))^2*((($O$20+$G$20)-$AA485)/3))*$AB$29)-((PI()*((($C$19+$G$20)-$AA485)*($O$20/($O$19/2)))^2*(((($C$19+$G$20)-$AA485)*($O$20/($O$19/2)))*$AZ$9)/3)*$AB$29))),IF('Silo Levels'!$L$16="Pumping",(($D$18*$AB$29)+((PI()*(($C$21/2)^2)*($G$20-$AA485))*$AB$29))+((($D$18+$H$18)/3)*$BG$9)+(((PI()*($C$21/2)^2*(($C$21/2)*$AZ$9))/3)*$AB$29),(($D$18*$AB$29)+((PI()*(($C$21/2)^2)*($G$20-$AA485))*$AB$29))+((($D$18+$H$18)/3)*$BG$9)-(((PI()*($C$21/2)^2*(($C$21/2)*$AZ$9))/3)*$AB$29)))</f>
        <v>24493.126076823406</v>
      </c>
      <c r="AC485" s="73">
        <v>45.4</v>
      </c>
      <c r="AD485" s="101">
        <f t="shared" si="74"/>
        <v>28139.379827951849</v>
      </c>
      <c r="AE485" s="66">
        <v>45.4</v>
      </c>
      <c r="AF485" s="102">
        <f>IF($AE485&gt;$G$20,IF('Silo Levels'!$L$17="Pumping",((PI()*((($C$19+$G$20)-$AE485)*($O$20/($O$19/2)))^2*((($O$20+$G$20)-$AE485))/3)*$AF$29)+(((PI()*((($C$19+$G$20)-$AE485)*($O$20/($O$19/2)))^2*(((($C$19+$G$20)-$AE485)*($O$20/($O$19/2)))*$AZ$10))/3)*$AF$29),(((PI()*((($C$19+$G$20)-$AE485)*($O$20/($O$19/2)))^2*((($O$20+$G$20)-$AE485)/3))*$AF$29)-((PI()*((($C$19+$G$20)-$AE485)*($O$20/($O$19/2)))^2*(((($C$19+$G$20)-$AE485)*($O$20/($O$19/2)))*$AZ$10)/3)*$AF$29))),IF('Silo Levels'!$L$17="Pumping",(($D$18*$AF$29)+((PI()*(($C$21/2)^2)*($G$20-$AE485))*$AF$29))+((($D$18+$H$18)/3)*$BG$10)+(((PI()*($C$21/2)^2*(($C$21/2)*$AZ$10))/3)*$AF$29),(($D$18*$AF$29)+((PI()*(($C$21/2)^2)*($G$20-$AE485))*$AF$29))+((($D$18+$H$18)/3)*$BG$10)-(((PI()*($C$21/2)^2*(($C$21/2)*$AZ$10))/3)*$AF$29)))</f>
        <v>24351.24538292599</v>
      </c>
      <c r="AG485" s="73">
        <v>45.4</v>
      </c>
      <c r="AH485" s="101">
        <f t="shared" si="71"/>
        <v>28267.581624614071</v>
      </c>
      <c r="AI485" s="66">
        <v>45.4</v>
      </c>
      <c r="AJ485" s="102">
        <f>IF($AI485&gt;$G$20,IF('Silo Levels'!$L$18="Pumping",((PI()*((($C$19+$G$20)-$AI485)*($O$20/($O$19/2)))^2*((($O$20+$G$20)-$AI485))/3)*$AJ$29)+(((PI()*((($C$19+$G$20)-$AI485)*($O$20/($O$19/2)))^2*(((($C$19+$G$20)-$AI485)*($O$20/($O$19/2)))*$AZ$11))/3)*$AJ$29),(((PI()*((($C$19+$G$20)-$AI485)*($O$20/($O$19/2)))^2*((($O$20+$G$20)-$AI485)/3))*$AJ$29)-((PI()*((($C$19+$G$20)-$AI485)*($O$20/($O$19/2)))^2*(((($C$19+$G$20)-$AI485)*($O$20/($O$19/2)))*$AZ$11)/3)*$AJ$29))),IF('Silo Levels'!$L$18="Pumping",(($D$18*$AJ$29)+((PI()*(($C$21/2)^2)*($G$20-$AI485))*$AJ$29))+((($D$18+$H$18)/3)*$BG$11)+(((PI()*($C$21/2)^2*(($C$21/2)*$AZ$11))/3)*$AJ$29),(($D$18*$AJ$29)+((PI()*(($C$21/2)^2)*($G$20-$AI485))*$AJ$29))+((($D$18+$H$18)/3)*$BG$11)-(((PI()*($C$21/2)^2*(($C$21/2)*$AZ$11))/3)*$AJ$29)))</f>
        <v>24462.18860300196</v>
      </c>
    </row>
    <row r="486" spans="2:36" x14ac:dyDescent="0.3">
      <c r="B486" s="73"/>
      <c r="C486" s="73"/>
      <c r="D486" s="73"/>
      <c r="E486" s="73"/>
      <c r="F486" s="73"/>
      <c r="G486" s="73"/>
      <c r="H486" s="73"/>
      <c r="I486" s="73">
        <v>45.5</v>
      </c>
      <c r="J486" s="101">
        <f t="shared" si="68"/>
        <v>21764.121979750737</v>
      </c>
      <c r="K486" s="66">
        <v>45.5</v>
      </c>
      <c r="L486" s="102">
        <f>IF($K486&gt;$G$13,IF('Silo Levels'!$L$12="Pumping",((PI()*((($C$12+$G$13)-$K486)*($O$13/($O$12/2)))^2*((($O$13+$G$13)-$K486))/3)*$L$29)+(((PI()*((($C$12+$G$13)-$K486)*($O$13/($O$12/2)))^2*(((($C$12+$G$13)-$K486)*($O$13/($O$12/2)))*$AZ$5))/3)*$L$29),(((PI()*((($C$12+$G$13)-$K486)*($O$13/($O$12/2)))^2*((($O$13+$G$13)-$K486)/3))*$L$29)-((PI()*((($C$12+$G$13)-$K486)*($O$13/($O$12/2)))^2*(((($C$12+$G$13)-$K486)*($O$13/($O$12/2)))*$AZ$5)/3)*$L$29))),IF('Silo Levels'!$L$12="Pumping",(($D$11*$L$29)+((PI()*(($C$14/2)^2)*($G$13-$K486))*$L$29))+((($D$11+$H$11)/3)*$BG$5)+(((PI()*($C$14/2)^2*(($C$14/2)*$AZ$5))/3)*$L$29),(($D$11*$L$29)+((PI()*(($C$14/2)^2)*($G$13-$K486))*$L$29))+((($D$11+$H$11)/3)*$BG$5)-(((PI()*($C$14/2)^2*(($C$14/2)*$AZ$5))/3)*$L$29)))</f>
        <v>11520.116206602865</v>
      </c>
      <c r="M486" s="73">
        <v>45.5</v>
      </c>
      <c r="N486" s="101">
        <f t="shared" si="69"/>
        <v>29936.136725182005</v>
      </c>
      <c r="O486" s="66">
        <v>45.5</v>
      </c>
      <c r="P486" s="102">
        <f>IF($O486&gt;$G$20,IF('Silo Levels'!$L$13="Pumping",((PI()*((($C$19+$G$20)-$O486)*($O$20/($O$19/2)))^2*((($O$20+$G$20)-$O486))/3)*$P$29)+(((PI()*((($C$19+$G$20)-$O486)*($O$20/($O$19/2)))^2*(((($C$19+$G$20)-$O486)*($O$20/($O$19/2)))*$AZ$6))/3)*$P$29),(((PI()*((($C$19+$G$20)-$O486)*($O$20/($O$19/2)))^2*((($O$20+$G$20)-$O486)/3))*$P$29)-((PI()*((($C$19+$G$20)-$O486)*($O$20/($O$19/2)))^2*(((($C$19+$G$20)-$O486)*($O$20/($O$19/2)))*$AZ$6)/3)*$P$29))),IF('Silo Levels'!$L$13="Pumping",(($D$18*$P$29)+((PI()*(($C$21/2)^2)*($G$20-$O486))*$P$29))+((($D$18+$H$18)/3)*$BG$6)+(((PI()*($C$21/2)^2*(($C$21/2)*$AZ$6))/3)*$P$29),(($D$18*$P$29)+((PI()*(($C$21/2)^2)*($G$20-$O486))*$P$29))+((($D$18+$H$18)/3)*$BG$6)-(((PI()*($C$21/2)^2*(($C$21/2)*$AZ$6))/3)*$P$29)))</f>
        <v>25850.935393157237</v>
      </c>
      <c r="Q486" s="73">
        <v>45.5</v>
      </c>
      <c r="R486" s="101">
        <f t="shared" si="72"/>
        <v>29121.709772631162</v>
      </c>
      <c r="S486" s="66">
        <v>45.5</v>
      </c>
      <c r="T486" s="102">
        <f>IF($S486&gt;$G$20,IF('Silo Levels'!$L$14="Pumping",((PI()*((($C$19+$G$20)-$S486)*($O$20/($O$19/2)))^2*((($O$20+$G$20)-$S486))/3)*$T$29)+(((PI()*((($C$19+$G$20)-$S486)*($O$20/($O$19/2)))^2*(((($C$19+$G$20)-$S486)*($O$20/($O$19/2)))*$AZ$7))/3)*$T$29),(((PI()*((($C$19+$G$20)-$S486)*($O$20/($O$19/2)))^2*((($O$20+$G$20)-$S486)/3))*$T$29)-((PI()*((($C$19+$G$20)-$S486)*($O$20/($O$19/2)))^2*(((($C$19+$G$20)-$S486)*($O$20/($O$19/2)))*$AZ$7)/3)*$T$29))),IF('Silo Levels'!$L$14="Pumping",(($D$18*$T$29)+((PI()*(($C$21/2)^2)*($G$20-$S486))*$T$29))+((($D$18+$H$18)/3)*$BG$7)+(((PI()*($C$21/2)^2*(($C$21/2)*$AZ$7))/3)*$T$29),(($D$18*$T$29)+((PI()*(($C$21/2)^2)*($G$20-$S486))*$T$29))+((($D$18+$H$18)/3)*$BG$7)-(((PI()*($C$21/2)^2*(($C$21/2)*$AZ$7))/3)*$T$29)))</f>
        <v>25147.6483015023</v>
      </c>
      <c r="U486" s="73">
        <v>45.5</v>
      </c>
      <c r="V486" s="101">
        <f t="shared" si="73"/>
        <v>28369.615597919059</v>
      </c>
      <c r="W486" s="66">
        <v>45.5</v>
      </c>
      <c r="X486" s="102">
        <f>IF($W486&gt;$G$20,IF('Silo Levels'!$L$15="Pumping",((PI()*((($C$19+$G$20)-$W486)*($O$20/($O$19/2)))^2*((($O$20+$G$20)-$W486))/3)*$X$29)+(((PI()*((($C$19+$G$20)-$W486)*($O$20/($O$19/2)))^2*(((($C$19+$G$20)-$W486)*($O$20/($O$19/2)))*$AZ$8))/3)*$X$29),(((PI()*((($C$19+$G$20)-$W486)*($O$20/($O$19/2)))^2*((($O$20+$G$20)-$W486)/3))*$X$29)-((PI()*((($C$19+$G$20)-$W486)*($O$20/($O$19/2)))^2*(((($C$19+$G$20)-$W486)*($O$20/($O$19/2)))*$AZ$8)/3)*$X$29))),IF('Silo Levels'!$L$15="Pumping",(($D$18*$X$29)+((PI()*(($C$21/2)^2)*($G$20-$W486))*$X$29))+((($D$18+$H$18)/3)*$BG$8)+(((PI()*($C$21/2)^2*(($C$21/2)*$AZ$8))/3)*$X$29),(($D$18*$X$29)+((PI()*(($C$21/2)^2)*($G$20-$W486))*$X$29))+((($D$18+$H$18)/3)*$BG$8)-(((PI()*($C$21/2)^2*(($C$21/2)*$AZ$8))/3)*$X$29)))</f>
        <v>24498.187815049558</v>
      </c>
      <c r="Y486" s="73">
        <v>45.5</v>
      </c>
      <c r="Z486" s="101">
        <f t="shared" si="70"/>
        <v>27920.983631106057</v>
      </c>
      <c r="AA486" s="66">
        <v>45.5</v>
      </c>
      <c r="AB486" s="102">
        <f>IF($AA486&gt;$G$20,IF('Silo Levels'!$L$16="Pumping",((PI()*((($C$19+$G$20)-$AA486)*($O$20/($O$19/2)))^2*((($O$20+$G$20)-$AA486))/3)*$AB$29)+(((PI()*((($C$19+$G$20)-$AA486)*($O$20/($O$19/2)))^2*(((($C$19+$G$20)-$AA486)*($O$20/($O$19/2)))*$AZ$9))/3)*$AB$29),(((PI()*((($C$19+$G$20)-$AA486)*($O$20/($O$19/2)))^2*((($O$20+$G$20)-$AA486)/3))*$AB$29)-((PI()*((($C$19+$G$20)-$AA486)*($O$20/($O$19/2)))^2*(((($C$19+$G$20)-$AA486)*($O$20/($O$19/2)))*$AZ$9)/3)*$AB$29))),IF('Silo Levels'!$L$16="Pumping",(($D$18*$AB$29)+((PI()*(($C$21/2)^2)*($G$20-$AA486))*$AB$29))+((($D$18+$H$18)/3)*$BG$9)+(((PI()*($C$21/2)^2*(($C$21/2)*$AZ$9))/3)*$AB$29),(($D$18*$AB$29)+((PI()*(($C$21/2)^2)*($G$20-$AA486))*$AB$29))+((($D$18+$H$18)/3)*$BG$9)-(((PI()*($C$21/2)^2*(($C$21/2)*$AZ$9))/3)*$AB$29)))</f>
        <v>24110.777906554846</v>
      </c>
      <c r="AC486" s="73">
        <v>45.5</v>
      </c>
      <c r="AD486" s="101">
        <f t="shared" si="74"/>
        <v>27759.246475977125</v>
      </c>
      <c r="AE486" s="66">
        <v>45.5</v>
      </c>
      <c r="AF486" s="102">
        <f>IF($AE486&gt;$G$20,IF('Silo Levels'!$L$17="Pumping",((PI()*((($C$19+$G$20)-$AE486)*($O$20/($O$19/2)))^2*((($O$20+$G$20)-$AE486))/3)*$AF$29)+(((PI()*((($C$19+$G$20)-$AE486)*($O$20/($O$19/2)))^2*(((($C$19+$G$20)-$AE486)*($O$20/($O$19/2)))*$AZ$10))/3)*$AF$29),(((PI()*((($C$19+$G$20)-$AE486)*($O$20/($O$19/2)))^2*((($O$20+$G$20)-$AE486)/3))*$AF$29)-((PI()*((($C$19+$G$20)-$AE486)*($O$20/($O$19/2)))^2*(((($C$19+$G$20)-$AE486)*($O$20/($O$19/2)))*$AZ$10)/3)*$AF$29))),IF('Silo Levels'!$L$17="Pumping",(($D$18*$AF$29)+((PI()*(($C$21/2)^2)*($G$20-$AE486))*$AF$29))+((($D$18+$H$18)/3)*$BG$10)+(((PI()*($C$21/2)^2*(($C$21/2)*$AZ$10))/3)*$AF$29),(($D$18*$AF$29)+((PI()*(($C$21/2)^2)*($G$20-$AE486))*$AF$29))+((($D$18+$H$18)/3)*$BG$10)-(((PI()*($C$21/2)^2*(($C$21/2)*$AZ$10))/3)*$AF$29)))</f>
        <v>23971.112030951266</v>
      </c>
      <c r="AG486" s="73">
        <v>45.5</v>
      </c>
      <c r="AH486" s="101">
        <f t="shared" si="71"/>
        <v>27885.716401539401</v>
      </c>
      <c r="AI486" s="66">
        <v>45.5</v>
      </c>
      <c r="AJ486" s="102">
        <f>IF($AI486&gt;$G$20,IF('Silo Levels'!$L$18="Pumping",((PI()*((($C$19+$G$20)-$AI486)*($O$20/($O$19/2)))^2*((($O$20+$G$20)-$AI486))/3)*$AJ$29)+(((PI()*((($C$19+$G$20)-$AI486)*($O$20/($O$19/2)))^2*(((($C$19+$G$20)-$AI486)*($O$20/($O$19/2)))*$AZ$11))/3)*$AJ$29),(((PI()*((($C$19+$G$20)-$AI486)*($O$20/($O$19/2)))^2*((($O$20+$G$20)-$AI486)/3))*$AJ$29)-((PI()*((($C$19+$G$20)-$AI486)*($O$20/($O$19/2)))^2*(((($C$19+$G$20)-$AI486)*($O$20/($O$19/2)))*$AZ$11)/3)*$AJ$29))),IF('Silo Levels'!$L$18="Pumping",(($D$18*$AJ$29)+((PI()*(($C$21/2)^2)*($G$20-$AI486))*$AJ$29))+((($D$18+$H$18)/3)*$BG$11)+(((PI()*($C$21/2)^2*(($C$21/2)*$AZ$11))/3)*$AJ$29),(($D$18*$AJ$29)+((PI()*(($C$21/2)^2)*($G$20-$AI486))*$AJ$29))+((($D$18+$H$18)/3)*$BG$11)-(((PI()*($C$21/2)^2*(($C$21/2)*$AZ$11))/3)*$AJ$29)))</f>
        <v>24080.323379927289</v>
      </c>
    </row>
    <row r="487" spans="2:36" x14ac:dyDescent="0.3">
      <c r="B487" s="73"/>
      <c r="C487" s="73"/>
      <c r="D487" s="73"/>
      <c r="E487" s="73"/>
      <c r="F487" s="73"/>
      <c r="G487" s="73"/>
      <c r="H487" s="73"/>
      <c r="I487" s="73">
        <v>45.6</v>
      </c>
      <c r="J487" s="101">
        <f t="shared" si="68"/>
        <v>21004.377540443016</v>
      </c>
      <c r="K487" s="66">
        <v>45.6</v>
      </c>
      <c r="L487" s="102">
        <f>IF($K487&gt;$G$13,IF('Silo Levels'!$L$12="Pumping",((PI()*((($C$12+$G$13)-$K487)*($O$13/($O$12/2)))^2*((($O$13+$G$13)-$K487))/3)*$L$29)+(((PI()*((($C$12+$G$13)-$K487)*($O$13/($O$12/2)))^2*(((($C$12+$G$13)-$K487)*($O$13/($O$12/2)))*$AZ$5))/3)*$L$29),(((PI()*((($C$12+$G$13)-$K487)*($O$13/($O$12/2)))^2*((($O$13+$G$13)-$K487)/3))*$L$29)-((PI()*((($C$12+$G$13)-$K487)*($O$13/($O$12/2)))^2*(((($C$12+$G$13)-$K487)*($O$13/($O$12/2)))*$AZ$5)/3)*$L$29))),IF('Silo Levels'!$L$12="Pumping",(($D$11*$L$29)+((PI()*(($C$14/2)^2)*($G$13-$K487))*$L$29))+((($D$11+$H$11)/3)*$BG$5)+(((PI()*($C$14/2)^2*(($C$14/2)*$AZ$5))/3)*$L$29),(($D$11*$L$29)+((PI()*(($C$14/2)^2)*($G$13-$K487))*$L$29))+((($D$11+$H$11)/3)*$BG$5)-(((PI()*($C$14/2)^2*(($C$14/2)*$AZ$5))/3)*$L$29)))</f>
        <v>11124.748266276452</v>
      </c>
      <c r="M487" s="73">
        <v>45.6</v>
      </c>
      <c r="N487" s="101">
        <f t="shared" si="69"/>
        <v>29526.193176881257</v>
      </c>
      <c r="O487" s="66">
        <v>45.6</v>
      </c>
      <c r="P487" s="102">
        <f>IF($O487&gt;$G$20,IF('Silo Levels'!$L$13="Pumping",((PI()*((($C$19+$G$20)-$O487)*($O$20/($O$19/2)))^2*((($O$20+$G$20)-$O487))/3)*$P$29)+(((PI()*((($C$19+$G$20)-$O487)*($O$20/($O$19/2)))^2*(((($C$19+$G$20)-$O487)*($O$20/($O$19/2)))*$AZ$6))/3)*$P$29),(((PI()*((($C$19+$G$20)-$O487)*($O$20/($O$19/2)))^2*((($O$20+$G$20)-$O487)/3))*$P$29)-((PI()*((($C$19+$G$20)-$O487)*($O$20/($O$19/2)))^2*(((($C$19+$G$20)-$O487)*($O$20/($O$19/2)))*$AZ$6)/3)*$P$29))),IF('Silo Levels'!$L$13="Pumping",(($D$18*$P$29)+((PI()*(($C$21/2)^2)*($G$20-$O487))*$P$29))+((($D$18+$H$18)/3)*$BG$6)+(((PI()*($C$21/2)^2*(($C$21/2)*$AZ$6))/3)*$P$29),(($D$18*$P$29)+((PI()*(($C$21/2)^2)*($G$20-$O487))*$P$29))+((($D$18+$H$18)/3)*$BG$6)-(((PI()*($C$21/2)^2*(($C$21/2)*$AZ$6))/3)*$P$29)))</f>
        <v>25440.991844856489</v>
      </c>
      <c r="Q487" s="73">
        <v>45.6</v>
      </c>
      <c r="R487" s="101">
        <f t="shared" si="72"/>
        <v>28722.91893511021</v>
      </c>
      <c r="S487" s="66">
        <v>45.6</v>
      </c>
      <c r="T487" s="102">
        <f>IF($S487&gt;$G$20,IF('Silo Levels'!$L$14="Pumping",((PI()*((($C$19+$G$20)-$S487)*($O$20/($O$19/2)))^2*((($O$20+$G$20)-$S487))/3)*$T$29)+(((PI()*((($C$19+$G$20)-$S487)*($O$20/($O$19/2)))^2*(((($C$19+$G$20)-$S487)*($O$20/($O$19/2)))*$AZ$7))/3)*$T$29),(((PI()*((($C$19+$G$20)-$S487)*($O$20/($O$19/2)))^2*((($O$20+$G$20)-$S487)/3))*$T$29)-((PI()*((($C$19+$G$20)-$S487)*($O$20/($O$19/2)))^2*(((($C$19+$G$20)-$S487)*($O$20/($O$19/2)))*$AZ$7)/3)*$T$29))),IF('Silo Levels'!$L$14="Pumping",(($D$18*$T$29)+((PI()*(($C$21/2)^2)*($G$20-$S487))*$T$29))+((($D$18+$H$18)/3)*$BG$7)+(((PI()*($C$21/2)^2*(($C$21/2)*$AZ$7))/3)*$T$29),(($D$18*$T$29)+((PI()*(($C$21/2)^2)*($G$20-$S487))*$T$29))+((($D$18+$H$18)/3)*$BG$7)-(((PI()*($C$21/2)^2*(($C$21/2)*$AZ$7))/3)*$T$29)))</f>
        <v>24748.857463981349</v>
      </c>
      <c r="U487" s="73">
        <v>45.6</v>
      </c>
      <c r="V487" s="101">
        <f t="shared" si="73"/>
        <v>27981.123890091032</v>
      </c>
      <c r="W487" s="66">
        <v>45.6</v>
      </c>
      <c r="X487" s="102">
        <f>IF($W487&gt;$G$20,IF('Silo Levels'!$L$15="Pumping",((PI()*((($C$19+$G$20)-$W487)*($O$20/($O$19/2)))^2*((($O$20+$G$20)-$W487))/3)*$X$29)+(((PI()*((($C$19+$G$20)-$W487)*($O$20/($O$19/2)))^2*(((($C$19+$G$20)-$W487)*($O$20/($O$19/2)))*$AZ$8))/3)*$X$29),(((PI()*((($C$19+$G$20)-$W487)*($O$20/($O$19/2)))^2*((($O$20+$G$20)-$W487)/3))*$X$29)-((PI()*((($C$19+$G$20)-$W487)*($O$20/($O$19/2)))^2*(((($C$19+$G$20)-$W487)*($O$20/($O$19/2)))*$AZ$8)/3)*$X$29))),IF('Silo Levels'!$L$15="Pumping",(($D$18*$X$29)+((PI()*(($C$21/2)^2)*($G$20-$W487))*$X$29))+((($D$18+$H$18)/3)*$BG$8)+(((PI()*($C$21/2)^2*(($C$21/2)*$AZ$8))/3)*$X$29),(($D$18*$X$29)+((PI()*(($C$21/2)^2)*($G$20-$W487))*$X$29))+((($D$18+$H$18)/3)*$BG$8)-(((PI()*($C$21/2)^2*(($C$21/2)*$AZ$8))/3)*$X$29)))</f>
        <v>24109.696107221531</v>
      </c>
      <c r="Y487" s="73">
        <v>45.6</v>
      </c>
      <c r="Z487" s="101">
        <f t="shared" si="70"/>
        <v>27538.635460837497</v>
      </c>
      <c r="AA487" s="66">
        <v>45.6</v>
      </c>
      <c r="AB487" s="102">
        <f>IF($AA487&gt;$G$20,IF('Silo Levels'!$L$16="Pumping",((PI()*((($C$19+$G$20)-$AA487)*($O$20/($O$19/2)))^2*((($O$20+$G$20)-$AA487))/3)*$AB$29)+(((PI()*((($C$19+$G$20)-$AA487)*($O$20/($O$19/2)))^2*(((($C$19+$G$20)-$AA487)*($O$20/($O$19/2)))*$AZ$9))/3)*$AB$29),(((PI()*((($C$19+$G$20)-$AA487)*($O$20/($O$19/2)))^2*((($O$20+$G$20)-$AA487)/3))*$AB$29)-((PI()*((($C$19+$G$20)-$AA487)*($O$20/($O$19/2)))^2*(((($C$19+$G$20)-$AA487)*($O$20/($O$19/2)))*$AZ$9)/3)*$AB$29))),IF('Silo Levels'!$L$16="Pumping",(($D$18*$AB$29)+((PI()*(($C$21/2)^2)*($G$20-$AA487))*$AB$29))+((($D$18+$H$18)/3)*$BG$9)+(((PI()*($C$21/2)^2*(($C$21/2)*$AZ$9))/3)*$AB$29),(($D$18*$AB$29)+((PI()*(($C$21/2)^2)*($G$20-$AA487))*$AB$29))+((($D$18+$H$18)/3)*$BG$9)-(((PI()*($C$21/2)^2*(($C$21/2)*$AZ$9))/3)*$AB$29)))</f>
        <v>23728.429736286285</v>
      </c>
      <c r="AC487" s="73">
        <v>45.6</v>
      </c>
      <c r="AD487" s="101">
        <f t="shared" si="74"/>
        <v>27379.113124002397</v>
      </c>
      <c r="AE487" s="66">
        <v>45.6</v>
      </c>
      <c r="AF487" s="102">
        <f>IF($AE487&gt;$G$20,IF('Silo Levels'!$L$17="Pumping",((PI()*((($C$19+$G$20)-$AE487)*($O$20/($O$19/2)))^2*((($O$20+$G$20)-$AE487))/3)*$AF$29)+(((PI()*((($C$19+$G$20)-$AE487)*($O$20/($O$19/2)))^2*(((($C$19+$G$20)-$AE487)*($O$20/($O$19/2)))*$AZ$10))/3)*$AF$29),(((PI()*((($C$19+$G$20)-$AE487)*($O$20/($O$19/2)))^2*((($O$20+$G$20)-$AE487)/3))*$AF$29)-((PI()*((($C$19+$G$20)-$AE487)*($O$20/($O$19/2)))^2*(((($C$19+$G$20)-$AE487)*($O$20/($O$19/2)))*$AZ$10)/3)*$AF$29))),IF('Silo Levels'!$L$17="Pumping",(($D$18*$AF$29)+((PI()*(($C$21/2)^2)*($G$20-$AE487))*$AF$29))+((($D$18+$H$18)/3)*$BG$10)+(((PI()*($C$21/2)^2*(($C$21/2)*$AZ$10))/3)*$AF$29),(($D$18*$AF$29)+((PI()*(($C$21/2)^2)*($G$20-$AE487))*$AF$29))+((($D$18+$H$18)/3)*$BG$10)-(((PI()*($C$21/2)^2*(($C$21/2)*$AZ$10))/3)*$AF$29)))</f>
        <v>23590.978678976539</v>
      </c>
      <c r="AG487" s="73">
        <v>45.6</v>
      </c>
      <c r="AH487" s="101">
        <f t="shared" si="71"/>
        <v>27503.851178464734</v>
      </c>
      <c r="AI487" s="66">
        <v>45.6</v>
      </c>
      <c r="AJ487" s="102">
        <f>IF($AI487&gt;$G$20,IF('Silo Levels'!$L$18="Pumping",((PI()*((($C$19+$G$20)-$AI487)*($O$20/($O$19/2)))^2*((($O$20+$G$20)-$AI487))/3)*$AJ$29)+(((PI()*((($C$19+$G$20)-$AI487)*($O$20/($O$19/2)))^2*(((($C$19+$G$20)-$AI487)*($O$20/($O$19/2)))*$AZ$11))/3)*$AJ$29),(((PI()*((($C$19+$G$20)-$AI487)*($O$20/($O$19/2)))^2*((($O$20+$G$20)-$AI487)/3))*$AJ$29)-((PI()*((($C$19+$G$20)-$AI487)*($O$20/($O$19/2)))^2*(((($C$19+$G$20)-$AI487)*($O$20/($O$19/2)))*$AZ$11)/3)*$AJ$29))),IF('Silo Levels'!$L$18="Pumping",(($D$18*$AJ$29)+((PI()*(($C$21/2)^2)*($G$20-$AI487))*$AJ$29))+((($D$18+$H$18)/3)*$BG$11)+(((PI()*($C$21/2)^2*(($C$21/2)*$AZ$11))/3)*$AJ$29),(($D$18*$AJ$29)+((PI()*(($C$21/2)^2)*($G$20-$AI487))*$AJ$29))+((($D$18+$H$18)/3)*$BG$11)-(((PI()*($C$21/2)^2*(($C$21/2)*$AZ$11))/3)*$AJ$29)))</f>
        <v>23698.458156852623</v>
      </c>
    </row>
    <row r="488" spans="2:36" x14ac:dyDescent="0.3">
      <c r="B488" s="73"/>
      <c r="C488" s="73"/>
      <c r="D488" s="73"/>
      <c r="E488" s="73"/>
      <c r="F488" s="73"/>
      <c r="G488" s="73"/>
      <c r="H488" s="73"/>
      <c r="I488" s="73">
        <v>45.7</v>
      </c>
      <c r="J488" s="101">
        <f t="shared" si="68"/>
        <v>20262.516331612307</v>
      </c>
      <c r="K488" s="66">
        <v>45.7</v>
      </c>
      <c r="L488" s="102">
        <f>IF($K488&gt;$G$13,IF('Silo Levels'!$L$12="Pumping",((PI()*((($C$12+$G$13)-$K488)*($O$13/($O$12/2)))^2*((($O$13+$G$13)-$K488))/3)*$L$29)+(((PI()*((($C$12+$G$13)-$K488)*($O$13/($O$12/2)))^2*(((($C$12+$G$13)-$K488)*($O$13/($O$12/2)))*$AZ$5))/3)*$L$29),(((PI()*((($C$12+$G$13)-$K488)*($O$13/($O$12/2)))^2*((($O$13+$G$13)-$K488)/3))*$L$29)-((PI()*((($C$12+$G$13)-$K488)*($O$13/($O$12/2)))^2*(((($C$12+$G$13)-$K488)*($O$13/($O$12/2)))*$AZ$5)/3)*$L$29))),IF('Silo Levels'!$L$12="Pumping",(($D$11*$L$29)+((PI()*(($C$14/2)^2)*($G$13-$K488))*$L$29))+((($D$11+$H$11)/3)*$BG$5)+(((PI()*($C$14/2)^2*(($C$14/2)*$AZ$5))/3)*$L$29),(($D$11*$L$29)+((PI()*(($C$14/2)^2)*($G$13-$K488))*$L$29))+((($D$11+$H$11)/3)*$BG$5)-(((PI()*($C$14/2)^2*(($C$14/2)*$AZ$5))/3)*$L$29)))</f>
        <v>10738.5189452909</v>
      </c>
      <c r="M488" s="73">
        <v>45.7</v>
      </c>
      <c r="N488" s="101">
        <f t="shared" si="69"/>
        <v>29116.249628580503</v>
      </c>
      <c r="O488" s="66">
        <v>45.7</v>
      </c>
      <c r="P488" s="102">
        <f>IF($O488&gt;$G$20,IF('Silo Levels'!$L$13="Pumping",((PI()*((($C$19+$G$20)-$O488)*($O$20/($O$19/2)))^2*((($O$20+$G$20)-$O488))/3)*$P$29)+(((PI()*((($C$19+$G$20)-$O488)*($O$20/($O$19/2)))^2*(((($C$19+$G$20)-$O488)*($O$20/($O$19/2)))*$AZ$6))/3)*$P$29),(((PI()*((($C$19+$G$20)-$O488)*($O$20/($O$19/2)))^2*((($O$20+$G$20)-$O488)/3))*$P$29)-((PI()*((($C$19+$G$20)-$O488)*($O$20/($O$19/2)))^2*(((($C$19+$G$20)-$O488)*($O$20/($O$19/2)))*$AZ$6)/3)*$P$29))),IF('Silo Levels'!$L$13="Pumping",(($D$18*$P$29)+((PI()*(($C$21/2)^2)*($G$20-$O488))*$P$29))+((($D$18+$H$18)/3)*$BG$6)+(((PI()*($C$21/2)^2*(($C$21/2)*$AZ$6))/3)*$P$29),(($D$18*$P$29)+((PI()*(($C$21/2)^2)*($G$20-$O488))*$P$29))+((($D$18+$H$18)/3)*$BG$6)-(((PI()*($C$21/2)^2*(($C$21/2)*$AZ$6))/3)*$P$29)))</f>
        <v>25031.048296555735</v>
      </c>
      <c r="Q488" s="73">
        <v>45.7</v>
      </c>
      <c r="R488" s="101">
        <f t="shared" si="72"/>
        <v>28324.128097589255</v>
      </c>
      <c r="S488" s="66">
        <v>45.7</v>
      </c>
      <c r="T488" s="102">
        <f>IF($S488&gt;$G$20,IF('Silo Levels'!$L$14="Pumping",((PI()*((($C$19+$G$20)-$S488)*($O$20/($O$19/2)))^2*((($O$20+$G$20)-$S488))/3)*$T$29)+(((PI()*((($C$19+$G$20)-$S488)*($O$20/($O$19/2)))^2*(((($C$19+$G$20)-$S488)*($O$20/($O$19/2)))*$AZ$7))/3)*$T$29),(((PI()*((($C$19+$G$20)-$S488)*($O$20/($O$19/2)))^2*((($O$20+$G$20)-$S488)/3))*$T$29)-((PI()*((($C$19+$G$20)-$S488)*($O$20/($O$19/2)))^2*(((($C$19+$G$20)-$S488)*($O$20/($O$19/2)))*$AZ$7)/3)*$T$29))),IF('Silo Levels'!$L$14="Pumping",(($D$18*$T$29)+((PI()*(($C$21/2)^2)*($G$20-$S488))*$T$29))+((($D$18+$H$18)/3)*$BG$7)+(((PI()*($C$21/2)^2*(($C$21/2)*$AZ$7))/3)*$T$29),(($D$18*$T$29)+((PI()*(($C$21/2)^2)*($G$20-$S488))*$T$29))+((($D$18+$H$18)/3)*$BG$7)-(((PI()*($C$21/2)^2*(($C$21/2)*$AZ$7))/3)*$T$29)))</f>
        <v>24350.066626460393</v>
      </c>
      <c r="U488" s="73">
        <v>45.7</v>
      </c>
      <c r="V488" s="101">
        <f t="shared" si="73"/>
        <v>27592.632182263005</v>
      </c>
      <c r="W488" s="66">
        <v>45.7</v>
      </c>
      <c r="X488" s="102">
        <f>IF($W488&gt;$G$20,IF('Silo Levels'!$L$15="Pumping",((PI()*((($C$19+$G$20)-$W488)*($O$20/($O$19/2)))^2*((($O$20+$G$20)-$W488))/3)*$X$29)+(((PI()*((($C$19+$G$20)-$W488)*($O$20/($O$19/2)))^2*(((($C$19+$G$20)-$W488)*($O$20/($O$19/2)))*$AZ$8))/3)*$X$29),(((PI()*((($C$19+$G$20)-$W488)*($O$20/($O$19/2)))^2*((($O$20+$G$20)-$W488)/3))*$X$29)-((PI()*((($C$19+$G$20)-$W488)*($O$20/($O$19/2)))^2*(((($C$19+$G$20)-$W488)*($O$20/($O$19/2)))*$AZ$8)/3)*$X$29))),IF('Silo Levels'!$L$15="Pumping",(($D$18*$X$29)+((PI()*(($C$21/2)^2)*($G$20-$W488))*$X$29))+((($D$18+$H$18)/3)*$BG$8)+(((PI()*($C$21/2)^2*(($C$21/2)*$AZ$8))/3)*$X$29),(($D$18*$X$29)+((PI()*(($C$21/2)^2)*($G$20-$W488))*$X$29))+((($D$18+$H$18)/3)*$BG$8)-(((PI()*($C$21/2)^2*(($C$21/2)*$AZ$8))/3)*$X$29)))</f>
        <v>23721.204399393504</v>
      </c>
      <c r="Y488" s="73">
        <v>45.7</v>
      </c>
      <c r="Z488" s="101">
        <f t="shared" si="70"/>
        <v>27156.287290568936</v>
      </c>
      <c r="AA488" s="66">
        <v>45.7</v>
      </c>
      <c r="AB488" s="102">
        <f>IF($AA488&gt;$G$20,IF('Silo Levels'!$L$16="Pumping",((PI()*((($C$19+$G$20)-$AA488)*($O$20/($O$19/2)))^2*((($O$20+$G$20)-$AA488))/3)*$AB$29)+(((PI()*((($C$19+$G$20)-$AA488)*($O$20/($O$19/2)))^2*(((($C$19+$G$20)-$AA488)*($O$20/($O$19/2)))*$AZ$9))/3)*$AB$29),(((PI()*((($C$19+$G$20)-$AA488)*($O$20/($O$19/2)))^2*((($O$20+$G$20)-$AA488)/3))*$AB$29)-((PI()*((($C$19+$G$20)-$AA488)*($O$20/($O$19/2)))^2*(((($C$19+$G$20)-$AA488)*($O$20/($O$19/2)))*$AZ$9)/3)*$AB$29))),IF('Silo Levels'!$L$16="Pumping",(($D$18*$AB$29)+((PI()*(($C$21/2)^2)*($G$20-$AA488))*$AB$29))+((($D$18+$H$18)/3)*$BG$9)+(((PI()*($C$21/2)^2*(($C$21/2)*$AZ$9))/3)*$AB$29),(($D$18*$AB$29)+((PI()*(($C$21/2)^2)*($G$20-$AA488))*$AB$29))+((($D$18+$H$18)/3)*$BG$9)-(((PI()*($C$21/2)^2*(($C$21/2)*$AZ$9))/3)*$AB$29)))</f>
        <v>23346.081566017725</v>
      </c>
      <c r="AC488" s="73">
        <v>45.7</v>
      </c>
      <c r="AD488" s="101">
        <f t="shared" si="74"/>
        <v>26998.979772027669</v>
      </c>
      <c r="AE488" s="66">
        <v>45.7</v>
      </c>
      <c r="AF488" s="102">
        <f>IF($AE488&gt;$G$20,IF('Silo Levels'!$L$17="Pumping",((PI()*((($C$19+$G$20)-$AE488)*($O$20/($O$19/2)))^2*((($O$20+$G$20)-$AE488))/3)*$AF$29)+(((PI()*((($C$19+$G$20)-$AE488)*($O$20/($O$19/2)))^2*(((($C$19+$G$20)-$AE488)*($O$20/($O$19/2)))*$AZ$10))/3)*$AF$29),(((PI()*((($C$19+$G$20)-$AE488)*($O$20/($O$19/2)))^2*((($O$20+$G$20)-$AE488)/3))*$AF$29)-((PI()*((($C$19+$G$20)-$AE488)*($O$20/($O$19/2)))^2*(((($C$19+$G$20)-$AE488)*($O$20/($O$19/2)))*$AZ$10)/3)*$AF$29))),IF('Silo Levels'!$L$17="Pumping",(($D$18*$AF$29)+((PI()*(($C$21/2)^2)*($G$20-$AE488))*$AF$29))+((($D$18+$H$18)/3)*$BG$10)+(((PI()*($C$21/2)^2*(($C$21/2)*$AZ$10))/3)*$AF$29),(($D$18*$AF$29)+((PI()*(($C$21/2)^2)*($G$20-$AE488))*$AF$29))+((($D$18+$H$18)/3)*$BG$10)-(((PI()*($C$21/2)^2*(($C$21/2)*$AZ$10))/3)*$AF$29)))</f>
        <v>23210.845327001811</v>
      </c>
      <c r="AG488" s="73">
        <v>45.7</v>
      </c>
      <c r="AH488" s="101">
        <f t="shared" si="71"/>
        <v>27121.985955390061</v>
      </c>
      <c r="AI488" s="66">
        <v>45.7</v>
      </c>
      <c r="AJ488" s="102">
        <f>IF($AI488&gt;$G$20,IF('Silo Levels'!$L$18="Pumping",((PI()*((($C$19+$G$20)-$AI488)*($O$20/($O$19/2)))^2*((($O$20+$G$20)-$AI488))/3)*$AJ$29)+(((PI()*((($C$19+$G$20)-$AI488)*($O$20/($O$19/2)))^2*(((($C$19+$G$20)-$AI488)*($O$20/($O$19/2)))*$AZ$11))/3)*$AJ$29),(((PI()*((($C$19+$G$20)-$AI488)*($O$20/($O$19/2)))^2*((($O$20+$G$20)-$AI488)/3))*$AJ$29)-((PI()*((($C$19+$G$20)-$AI488)*($O$20/($O$19/2)))^2*(((($C$19+$G$20)-$AI488)*($O$20/($O$19/2)))*$AZ$11)/3)*$AJ$29))),IF('Silo Levels'!$L$18="Pumping",(($D$18*$AJ$29)+((PI()*(($C$21/2)^2)*($G$20-$AI488))*$AJ$29))+((($D$18+$H$18)/3)*$BG$11)+(((PI()*($C$21/2)^2*(($C$21/2)*$AZ$11))/3)*$AJ$29),(($D$18*$AJ$29)+((PI()*(($C$21/2)^2)*($G$20-$AI488))*$AJ$29))+((($D$18+$H$18)/3)*$BG$11)-(((PI()*($C$21/2)^2*(($C$21/2)*$AZ$11))/3)*$AJ$29)))</f>
        <v>23316.592933777949</v>
      </c>
    </row>
    <row r="489" spans="2:36" x14ac:dyDescent="0.3">
      <c r="B489" s="73"/>
      <c r="C489" s="73"/>
      <c r="D489" s="73"/>
      <c r="E489" s="73"/>
      <c r="F489" s="73"/>
      <c r="G489" s="73"/>
      <c r="H489" s="73"/>
      <c r="I489" s="73">
        <v>45.8</v>
      </c>
      <c r="J489" s="101">
        <f t="shared" si="68"/>
        <v>19538.325448024181</v>
      </c>
      <c r="K489" s="66">
        <v>45.8</v>
      </c>
      <c r="L489" s="102">
        <f>IF($K489&gt;$G$13,IF('Silo Levels'!$L$12="Pumping",((PI()*((($C$12+$G$13)-$K489)*($O$13/($O$12/2)))^2*((($O$13+$G$13)-$K489))/3)*$L$29)+(((PI()*((($C$12+$G$13)-$K489)*($O$13/($O$12/2)))^2*(((($C$12+$G$13)-$K489)*($O$13/($O$12/2)))*$AZ$5))/3)*$L$29),(((PI()*((($C$12+$G$13)-$K489)*($O$13/($O$12/2)))^2*((($O$13+$G$13)-$K489)/3))*$L$29)-((PI()*((($C$12+$G$13)-$K489)*($O$13/($O$12/2)))^2*(((($C$12+$G$13)-$K489)*($O$13/($O$12/2)))*$AZ$5)/3)*$L$29))),IF('Silo Levels'!$L$12="Pumping",(($D$11*$L$29)+((PI()*(($C$14/2)^2)*($G$13-$K489))*$L$29))+((($D$11+$H$11)/3)*$BG$5)+(((PI()*($C$14/2)^2*(($C$14/2)*$AZ$5))/3)*$L$29),(($D$11*$L$29)+((PI()*(($C$14/2)^2)*($G$13-$K489))*$L$29))+((($D$11+$H$11)/3)*$BG$5)-(((PI()*($C$14/2)^2*(($C$14/2)*$AZ$5))/3)*$L$29)))</f>
        <v>10361.321548263624</v>
      </c>
      <c r="M489" s="73">
        <v>45.8</v>
      </c>
      <c r="N489" s="101">
        <f t="shared" si="69"/>
        <v>28706.306080279785</v>
      </c>
      <c r="O489" s="66">
        <v>45.8</v>
      </c>
      <c r="P489" s="102">
        <f>IF($O489&gt;$G$20,IF('Silo Levels'!$L$13="Pumping",((PI()*((($C$19+$G$20)-$O489)*($O$20/($O$19/2)))^2*((($O$20+$G$20)-$O489))/3)*$P$29)+(((PI()*((($C$19+$G$20)-$O489)*($O$20/($O$19/2)))^2*(((($C$19+$G$20)-$O489)*($O$20/($O$19/2)))*$AZ$6))/3)*$P$29),(((PI()*((($C$19+$G$20)-$O489)*($O$20/($O$19/2)))^2*((($O$20+$G$20)-$O489)/3))*$P$29)-((PI()*((($C$19+$G$20)-$O489)*($O$20/($O$19/2)))^2*(((($C$19+$G$20)-$O489)*($O$20/($O$19/2)))*$AZ$6)/3)*$P$29))),IF('Silo Levels'!$L$13="Pumping",(($D$18*$P$29)+((PI()*(($C$21/2)^2)*($G$20-$O489))*$P$29))+((($D$18+$H$18)/3)*$BG$6)+(((PI()*($C$21/2)^2*(($C$21/2)*$AZ$6))/3)*$P$29),(($D$18*$P$29)+((PI()*(($C$21/2)^2)*($G$20-$O489))*$P$29))+((($D$18+$H$18)/3)*$BG$6)-(((PI()*($C$21/2)^2*(($C$21/2)*$AZ$6))/3)*$P$29)))</f>
        <v>24621.104748255017</v>
      </c>
      <c r="Q489" s="73">
        <v>45.8</v>
      </c>
      <c r="R489" s="101">
        <f t="shared" si="72"/>
        <v>27925.337260068336</v>
      </c>
      <c r="S489" s="66">
        <v>45.8</v>
      </c>
      <c r="T489" s="102">
        <f>IF($S489&gt;$G$20,IF('Silo Levels'!$L$14="Pumping",((PI()*((($C$19+$G$20)-$S489)*($O$20/($O$19/2)))^2*((($O$20+$G$20)-$S489))/3)*$T$29)+(((PI()*((($C$19+$G$20)-$S489)*($O$20/($O$19/2)))^2*(((($C$19+$G$20)-$S489)*($O$20/($O$19/2)))*$AZ$7))/3)*$T$29),(((PI()*((($C$19+$G$20)-$S489)*($O$20/($O$19/2)))^2*((($O$20+$G$20)-$S489)/3))*$T$29)-((PI()*((($C$19+$G$20)-$S489)*($O$20/($O$19/2)))^2*(((($C$19+$G$20)-$S489)*($O$20/($O$19/2)))*$AZ$7)/3)*$T$29))),IF('Silo Levels'!$L$14="Pumping",(($D$18*$T$29)+((PI()*(($C$21/2)^2)*($G$20-$S489))*$T$29))+((($D$18+$H$18)/3)*$BG$7)+(((PI()*($C$21/2)^2*(($C$21/2)*$AZ$7))/3)*$T$29),(($D$18*$T$29)+((PI()*(($C$21/2)^2)*($G$20-$S489))*$T$29))+((($D$18+$H$18)/3)*$BG$7)-(((PI()*($C$21/2)^2*(($C$21/2)*$AZ$7))/3)*$T$29)))</f>
        <v>23951.275788939474</v>
      </c>
      <c r="U489" s="73">
        <v>45.8</v>
      </c>
      <c r="V489" s="101">
        <f t="shared" si="73"/>
        <v>27204.140474435007</v>
      </c>
      <c r="W489" s="66">
        <v>45.8</v>
      </c>
      <c r="X489" s="102">
        <f>IF($W489&gt;$G$20,IF('Silo Levels'!$L$15="Pumping",((PI()*((($C$19+$G$20)-$W489)*($O$20/($O$19/2)))^2*((($O$20+$G$20)-$W489))/3)*$X$29)+(((PI()*((($C$19+$G$20)-$W489)*($O$20/($O$19/2)))^2*(((($C$19+$G$20)-$W489)*($O$20/($O$19/2)))*$AZ$8))/3)*$X$29),(((PI()*((($C$19+$G$20)-$W489)*($O$20/($O$19/2)))^2*((($O$20+$G$20)-$W489)/3))*$X$29)-((PI()*((($C$19+$G$20)-$W489)*($O$20/($O$19/2)))^2*(((($C$19+$G$20)-$W489)*($O$20/($O$19/2)))*$AZ$8)/3)*$X$29))),IF('Silo Levels'!$L$15="Pumping",(($D$18*$X$29)+((PI()*(($C$21/2)^2)*($G$20-$W489))*$X$29))+((($D$18+$H$18)/3)*$BG$8)+(((PI()*($C$21/2)^2*(($C$21/2)*$AZ$8))/3)*$X$29),(($D$18*$X$29)+((PI()*(($C$21/2)^2)*($G$20-$W489))*$X$29))+((($D$18+$H$18)/3)*$BG$8)-(((PI()*($C$21/2)^2*(($C$21/2)*$AZ$8))/3)*$X$29)))</f>
        <v>23332.712691565506</v>
      </c>
      <c r="Y489" s="73">
        <v>45.8</v>
      </c>
      <c r="Z489" s="101">
        <f t="shared" si="70"/>
        <v>26773.939120300405</v>
      </c>
      <c r="AA489" s="66">
        <v>45.8</v>
      </c>
      <c r="AB489" s="102">
        <f>IF($AA489&gt;$G$20,IF('Silo Levels'!$L$16="Pumping",((PI()*((($C$19+$G$20)-$AA489)*($O$20/($O$19/2)))^2*((($O$20+$G$20)-$AA489))/3)*$AB$29)+(((PI()*((($C$19+$G$20)-$AA489)*($O$20/($O$19/2)))^2*(((($C$19+$G$20)-$AA489)*($O$20/($O$19/2)))*$AZ$9))/3)*$AB$29),(((PI()*((($C$19+$G$20)-$AA489)*($O$20/($O$19/2)))^2*((($O$20+$G$20)-$AA489)/3))*$AB$29)-((PI()*((($C$19+$G$20)-$AA489)*($O$20/($O$19/2)))^2*(((($C$19+$G$20)-$AA489)*($O$20/($O$19/2)))*$AZ$9)/3)*$AB$29))),IF('Silo Levels'!$L$16="Pumping",(($D$18*$AB$29)+((PI()*(($C$21/2)^2)*($G$20-$AA489))*$AB$29))+((($D$18+$H$18)/3)*$BG$9)+(((PI()*($C$21/2)^2*(($C$21/2)*$AZ$9))/3)*$AB$29),(($D$18*$AB$29)+((PI()*(($C$21/2)^2)*($G$20-$AA489))*$AB$29))+((($D$18+$H$18)/3)*$BG$9)-(((PI()*($C$21/2)^2*(($C$21/2)*$AZ$9))/3)*$AB$29)))</f>
        <v>22963.733395749194</v>
      </c>
      <c r="AC489" s="73">
        <v>45.8</v>
      </c>
      <c r="AD489" s="101">
        <f t="shared" si="74"/>
        <v>26618.846420052971</v>
      </c>
      <c r="AE489" s="66">
        <v>45.8</v>
      </c>
      <c r="AF489" s="102">
        <f>IF($AE489&gt;$G$20,IF('Silo Levels'!$L$17="Pumping",((PI()*((($C$19+$G$20)-$AE489)*($O$20/($O$19/2)))^2*((($O$20+$G$20)-$AE489))/3)*$AF$29)+(((PI()*((($C$19+$G$20)-$AE489)*($O$20/($O$19/2)))^2*(((($C$19+$G$20)-$AE489)*($O$20/($O$19/2)))*$AZ$10))/3)*$AF$29),(((PI()*((($C$19+$G$20)-$AE489)*($O$20/($O$19/2)))^2*((($O$20+$G$20)-$AE489)/3))*$AF$29)-((PI()*((($C$19+$G$20)-$AE489)*($O$20/($O$19/2)))^2*(((($C$19+$G$20)-$AE489)*($O$20/($O$19/2)))*$AZ$10)/3)*$AF$29))),IF('Silo Levels'!$L$17="Pumping",(($D$18*$AF$29)+((PI()*(($C$21/2)^2)*($G$20-$AE489))*$AF$29))+((($D$18+$H$18)/3)*$BG$10)+(((PI()*($C$21/2)^2*(($C$21/2)*$AZ$10))/3)*$AF$29),(($D$18*$AF$29)+((PI()*(($C$21/2)^2)*($G$20-$AE489))*$AF$29))+((($D$18+$H$18)/3)*$BG$10)-(((PI()*($C$21/2)^2*(($C$21/2)*$AZ$10))/3)*$AF$29)))</f>
        <v>22830.711975027112</v>
      </c>
      <c r="AG489" s="73">
        <v>45.8</v>
      </c>
      <c r="AH489" s="101">
        <f t="shared" si="71"/>
        <v>26740.120732315416</v>
      </c>
      <c r="AI489" s="66">
        <v>45.8</v>
      </c>
      <c r="AJ489" s="102">
        <f>IF($AI489&gt;$G$20,IF('Silo Levels'!$L$18="Pumping",((PI()*((($C$19+$G$20)-$AI489)*($O$20/($O$19/2)))^2*((($O$20+$G$20)-$AI489))/3)*$AJ$29)+(((PI()*((($C$19+$G$20)-$AI489)*($O$20/($O$19/2)))^2*(((($C$19+$G$20)-$AI489)*($O$20/($O$19/2)))*$AZ$11))/3)*$AJ$29),(((PI()*((($C$19+$G$20)-$AI489)*($O$20/($O$19/2)))^2*((($O$20+$G$20)-$AI489)/3))*$AJ$29)-((PI()*((($C$19+$G$20)-$AI489)*($O$20/($O$19/2)))^2*(((($C$19+$G$20)-$AI489)*($O$20/($O$19/2)))*$AZ$11)/3)*$AJ$29))),IF('Silo Levels'!$L$18="Pumping",(($D$18*$AJ$29)+((PI()*(($C$21/2)^2)*($G$20-$AI489))*$AJ$29))+((($D$18+$H$18)/3)*$BG$11)+(((PI()*($C$21/2)^2*(($C$21/2)*$AZ$11))/3)*$AJ$29),(($D$18*$AJ$29)+((PI()*(($C$21/2)^2)*($G$20-$AI489))*$AJ$29))+((($D$18+$H$18)/3)*$BG$11)-(((PI()*($C$21/2)^2*(($C$21/2)*$AZ$11))/3)*$AJ$29)))</f>
        <v>22934.727710703304</v>
      </c>
    </row>
    <row r="490" spans="2:36" x14ac:dyDescent="0.3">
      <c r="B490" s="73"/>
      <c r="C490" s="73"/>
      <c r="D490" s="73"/>
      <c r="E490" s="73"/>
      <c r="F490" s="73"/>
      <c r="G490" s="73"/>
      <c r="H490" s="73"/>
      <c r="I490" s="73">
        <v>45.9</v>
      </c>
      <c r="J490" s="101">
        <f t="shared" si="68"/>
        <v>18831.59198444408</v>
      </c>
      <c r="K490" s="66">
        <v>45.9</v>
      </c>
      <c r="L490" s="102">
        <f>IF($K490&gt;$G$13,IF('Silo Levels'!$L$12="Pumping",((PI()*((($C$12+$G$13)-$K490)*($O$13/($O$12/2)))^2*((($O$13+$G$13)-$K490))/3)*$L$29)+(((PI()*((($C$12+$G$13)-$K490)*($O$13/($O$12/2)))^2*(((($C$12+$G$13)-$K490)*($O$13/($O$12/2)))*$AZ$5))/3)*$L$29),(((PI()*((($C$12+$G$13)-$K490)*($O$13/($O$12/2)))^2*((($O$13+$G$13)-$K490)/3))*$L$29)-((PI()*((($C$12+$G$13)-$K490)*($O$13/($O$12/2)))^2*(((($C$12+$G$13)-$K490)*($O$13/($O$12/2)))*$AZ$5)/3)*$L$29))),IF('Silo Levels'!$L$12="Pumping",(($D$11*$L$29)+((PI()*(($C$14/2)^2)*($G$13-$K490))*$L$29))+((($D$11+$H$11)/3)*$BG$5)+(((PI()*($C$14/2)^2*(($C$14/2)*$AZ$5))/3)*$L$29),(($D$11*$L$29)+((PI()*(($C$14/2)^2)*($G$13-$K490))*$L$29))+((($D$11+$H$11)/3)*$BG$5)-(((PI()*($C$14/2)^2*(($C$14/2)*$AZ$5))/3)*$L$29)))</f>
        <v>9993.0493798119624</v>
      </c>
      <c r="M490" s="73">
        <v>45.9</v>
      </c>
      <c r="N490" s="101">
        <f t="shared" si="69"/>
        <v>28296.362531979037</v>
      </c>
      <c r="O490" s="66">
        <v>45.9</v>
      </c>
      <c r="P490" s="102">
        <f>IF($O490&gt;$G$20,IF('Silo Levels'!$L$13="Pumping",((PI()*((($C$19+$G$20)-$O490)*($O$20/($O$19/2)))^2*((($O$20+$G$20)-$O490))/3)*$P$29)+(((PI()*((($C$19+$G$20)-$O490)*($O$20/($O$19/2)))^2*(((($C$19+$G$20)-$O490)*($O$20/($O$19/2)))*$AZ$6))/3)*$P$29),(((PI()*((($C$19+$G$20)-$O490)*($O$20/($O$19/2)))^2*((($O$20+$G$20)-$O490)/3))*$P$29)-((PI()*((($C$19+$G$20)-$O490)*($O$20/($O$19/2)))^2*(((($C$19+$G$20)-$O490)*($O$20/($O$19/2)))*$AZ$6)/3)*$P$29))),IF('Silo Levels'!$L$13="Pumping",(($D$18*$P$29)+((PI()*(($C$21/2)^2)*($G$20-$O490))*$P$29))+((($D$18+$H$18)/3)*$BG$6)+(((PI()*($C$21/2)^2*(($C$21/2)*$AZ$6))/3)*$P$29),(($D$18*$P$29)+((PI()*(($C$21/2)^2)*($G$20-$O490))*$P$29))+((($D$18+$H$18)/3)*$BG$6)-(((PI()*($C$21/2)^2*(($C$21/2)*$AZ$6))/3)*$P$29)))</f>
        <v>24211.161199954269</v>
      </c>
      <c r="Q490" s="73">
        <v>45.9</v>
      </c>
      <c r="R490" s="101">
        <f t="shared" si="72"/>
        <v>27526.546422547384</v>
      </c>
      <c r="S490" s="66">
        <v>45.9</v>
      </c>
      <c r="T490" s="102">
        <f>IF($S490&gt;$G$20,IF('Silo Levels'!$L$14="Pumping",((PI()*((($C$19+$G$20)-$S490)*($O$20/($O$19/2)))^2*((($O$20+$G$20)-$S490))/3)*$T$29)+(((PI()*((($C$19+$G$20)-$S490)*($O$20/($O$19/2)))^2*(((($C$19+$G$20)-$S490)*($O$20/($O$19/2)))*$AZ$7))/3)*$T$29),(((PI()*((($C$19+$G$20)-$S490)*($O$20/($O$19/2)))^2*((($O$20+$G$20)-$S490)/3))*$T$29)-((PI()*((($C$19+$G$20)-$S490)*($O$20/($O$19/2)))^2*(((($C$19+$G$20)-$S490)*($O$20/($O$19/2)))*$AZ$7)/3)*$T$29))),IF('Silo Levels'!$L$14="Pumping",(($D$18*$T$29)+((PI()*(($C$21/2)^2)*($G$20-$S490))*$T$29))+((($D$18+$H$18)/3)*$BG$7)+(((PI()*($C$21/2)^2*(($C$21/2)*$AZ$7))/3)*$T$29),(($D$18*$T$29)+((PI()*(($C$21/2)^2)*($G$20-$S490))*$T$29))+((($D$18+$H$18)/3)*$BG$7)-(((PI()*($C$21/2)^2*(($C$21/2)*$AZ$7))/3)*$T$29)))</f>
        <v>23552.484951418523</v>
      </c>
      <c r="U490" s="73">
        <v>45.9</v>
      </c>
      <c r="V490" s="101">
        <f t="shared" si="73"/>
        <v>26815.648766606988</v>
      </c>
      <c r="W490" s="66">
        <v>45.9</v>
      </c>
      <c r="X490" s="102">
        <f>IF($W490&gt;$G$20,IF('Silo Levels'!$L$15="Pumping",((PI()*((($C$19+$G$20)-$W490)*($O$20/($O$19/2)))^2*((($O$20+$G$20)-$W490))/3)*$X$29)+(((PI()*((($C$19+$G$20)-$W490)*($O$20/($O$19/2)))^2*(((($C$19+$G$20)-$W490)*($O$20/($O$19/2)))*$AZ$8))/3)*$X$29),(((PI()*((($C$19+$G$20)-$W490)*($O$20/($O$19/2)))^2*((($O$20+$G$20)-$W490)/3))*$X$29)-((PI()*((($C$19+$G$20)-$W490)*($O$20/($O$19/2)))^2*(((($C$19+$G$20)-$W490)*($O$20/($O$19/2)))*$AZ$8)/3)*$X$29))),IF('Silo Levels'!$L$15="Pumping",(($D$18*$X$29)+((PI()*(($C$21/2)^2)*($G$20-$W490))*$X$29))+((($D$18+$H$18)/3)*$BG$8)+(((PI()*($C$21/2)^2*(($C$21/2)*$AZ$8))/3)*$X$29),(($D$18*$X$29)+((PI()*(($C$21/2)^2)*($G$20-$W490))*$X$29))+((($D$18+$H$18)/3)*$BG$8)-(((PI()*($C$21/2)^2*(($C$21/2)*$AZ$8))/3)*$X$29)))</f>
        <v>22944.220983737487</v>
      </c>
      <c r="Y490" s="73">
        <v>45.9</v>
      </c>
      <c r="Z490" s="101">
        <f t="shared" si="70"/>
        <v>26391.590950031845</v>
      </c>
      <c r="AA490" s="66">
        <v>45.9</v>
      </c>
      <c r="AB490" s="102">
        <f>IF($AA490&gt;$G$20,IF('Silo Levels'!$L$16="Pumping",((PI()*((($C$19+$G$20)-$AA490)*($O$20/($O$19/2)))^2*((($O$20+$G$20)-$AA490))/3)*$AB$29)+(((PI()*((($C$19+$G$20)-$AA490)*($O$20/($O$19/2)))^2*(((($C$19+$G$20)-$AA490)*($O$20/($O$19/2)))*$AZ$9))/3)*$AB$29),(((PI()*((($C$19+$G$20)-$AA490)*($O$20/($O$19/2)))^2*((($O$20+$G$20)-$AA490)/3))*$AB$29)-((PI()*((($C$19+$G$20)-$AA490)*($O$20/($O$19/2)))^2*(((($C$19+$G$20)-$AA490)*($O$20/($O$19/2)))*$AZ$9)/3)*$AB$29))),IF('Silo Levels'!$L$16="Pumping",(($D$18*$AB$29)+((PI()*(($C$21/2)^2)*($G$20-$AA490))*$AB$29))+((($D$18+$H$18)/3)*$BG$9)+(((PI()*($C$21/2)^2*(($C$21/2)*$AZ$9))/3)*$AB$29),(($D$18*$AB$29)+((PI()*(($C$21/2)^2)*($G$20-$AA490))*$AB$29))+((($D$18+$H$18)/3)*$BG$9)-(((PI()*($C$21/2)^2*(($C$21/2)*$AZ$9))/3)*$AB$29)))</f>
        <v>22581.385225480633</v>
      </c>
      <c r="AC490" s="73">
        <v>45.9</v>
      </c>
      <c r="AD490" s="101">
        <f t="shared" si="74"/>
        <v>26238.713068078247</v>
      </c>
      <c r="AE490" s="66">
        <v>45.9</v>
      </c>
      <c r="AF490" s="102">
        <f>IF($AE490&gt;$G$20,IF('Silo Levels'!$L$17="Pumping",((PI()*((($C$19+$G$20)-$AE490)*($O$20/($O$19/2)))^2*((($O$20+$G$20)-$AE490))/3)*$AF$29)+(((PI()*((($C$19+$G$20)-$AE490)*($O$20/($O$19/2)))^2*(((($C$19+$G$20)-$AE490)*($O$20/($O$19/2)))*$AZ$10))/3)*$AF$29),(((PI()*((($C$19+$G$20)-$AE490)*($O$20/($O$19/2)))^2*((($O$20+$G$20)-$AE490)/3))*$AF$29)-((PI()*((($C$19+$G$20)-$AE490)*($O$20/($O$19/2)))^2*(((($C$19+$G$20)-$AE490)*($O$20/($O$19/2)))*$AZ$10)/3)*$AF$29))),IF('Silo Levels'!$L$17="Pumping",(($D$18*$AF$29)+((PI()*(($C$21/2)^2)*($G$20-$AE490))*$AF$29))+((($D$18+$H$18)/3)*$BG$10)+(((PI()*($C$21/2)^2*(($C$21/2)*$AZ$10))/3)*$AF$29),(($D$18*$AF$29)+((PI()*(($C$21/2)^2)*($G$20-$AE490))*$AF$29))+((($D$18+$H$18)/3)*$BG$10)-(((PI()*($C$21/2)^2*(($C$21/2)*$AZ$10))/3)*$AF$29)))</f>
        <v>22450.578623052388</v>
      </c>
      <c r="AG490" s="73">
        <v>45.9</v>
      </c>
      <c r="AH490" s="101">
        <f t="shared" si="71"/>
        <v>26358.255509240746</v>
      </c>
      <c r="AI490" s="66">
        <v>45.9</v>
      </c>
      <c r="AJ490" s="102">
        <f>IF($AI490&gt;$G$20,IF('Silo Levels'!$L$18="Pumping",((PI()*((($C$19+$G$20)-$AI490)*($O$20/($O$19/2)))^2*((($O$20+$G$20)-$AI490))/3)*$AJ$29)+(((PI()*((($C$19+$G$20)-$AI490)*($O$20/($O$19/2)))^2*(((($C$19+$G$20)-$AI490)*($O$20/($O$19/2)))*$AZ$11))/3)*$AJ$29),(((PI()*((($C$19+$G$20)-$AI490)*($O$20/($O$19/2)))^2*((($O$20+$G$20)-$AI490)/3))*$AJ$29)-((PI()*((($C$19+$G$20)-$AI490)*($O$20/($O$19/2)))^2*(((($C$19+$G$20)-$AI490)*($O$20/($O$19/2)))*$AZ$11)/3)*$AJ$29))),IF('Silo Levels'!$L$18="Pumping",(($D$18*$AJ$29)+((PI()*(($C$21/2)^2)*($G$20-$AI490))*$AJ$29))+((($D$18+$H$18)/3)*$BG$11)+(((PI()*($C$21/2)^2*(($C$21/2)*$AZ$11))/3)*$AJ$29),(($D$18*$AJ$29)+((PI()*(($C$21/2)^2)*($G$20-$AI490))*$AJ$29))+((($D$18+$H$18)/3)*$BG$11)-(((PI()*($C$21/2)^2*(($C$21/2)*$AZ$11))/3)*$AJ$29)))</f>
        <v>22552.862487628634</v>
      </c>
    </row>
    <row r="491" spans="2:36" x14ac:dyDescent="0.3">
      <c r="B491" s="73"/>
      <c r="C491" s="73"/>
      <c r="D491" s="73"/>
      <c r="E491" s="73"/>
      <c r="F491" s="73"/>
      <c r="G491" s="73"/>
      <c r="H491" s="73"/>
      <c r="I491" s="73">
        <v>46</v>
      </c>
      <c r="J491" s="101">
        <f t="shared" si="68"/>
        <v>18142.103035637596</v>
      </c>
      <c r="K491" s="66">
        <v>46</v>
      </c>
      <c r="L491" s="102">
        <f>IF($K491&gt;$G$13,IF('Silo Levels'!$L$12="Pumping",((PI()*((($C$12+$G$13)-$K491)*($O$13/($O$12/2)))^2*((($O$13+$G$13)-$K491))/3)*$L$29)+(((PI()*((($C$12+$G$13)-$K491)*($O$13/($O$12/2)))^2*(((($C$12+$G$13)-$K491)*($O$13/($O$12/2)))*$AZ$5))/3)*$L$29),(((PI()*((($C$12+$G$13)-$K491)*($O$13/($O$12/2)))^2*((($O$13+$G$13)-$K491)/3))*$L$29)-((PI()*((($C$12+$G$13)-$K491)*($O$13/($O$12/2)))^2*(((($C$12+$G$13)-$K491)*($O$13/($O$12/2)))*$AZ$5)/3)*$L$29))),IF('Silo Levels'!$L$12="Pumping",(($D$11*$L$29)+((PI()*(($C$14/2)^2)*($G$13-$K491))*$L$29))+((($D$11+$H$11)/3)*$BG$5)+(((PI()*($C$14/2)^2*(($C$14/2)*$AZ$5))/3)*$L$29),(($D$11*$L$29)+((PI()*(($C$14/2)^2)*($G$13-$K491))*$L$29))+((($D$11+$H$11)/3)*$BG$5)-(((PI()*($C$14/2)^2*(($C$14/2)*$AZ$5))/3)*$L$29)))</f>
        <v>9633.5957445533422</v>
      </c>
      <c r="M491" s="73">
        <v>46</v>
      </c>
      <c r="N491" s="101">
        <f t="shared" si="69"/>
        <v>27886.418983678286</v>
      </c>
      <c r="O491" s="66">
        <v>46</v>
      </c>
      <c r="P491" s="102">
        <f>IF($O491&gt;$G$20,IF('Silo Levels'!$L$13="Pumping",((PI()*((($C$19+$G$20)-$O491)*($O$20/($O$19/2)))^2*((($O$20+$G$20)-$O491))/3)*$P$29)+(((PI()*((($C$19+$G$20)-$O491)*($O$20/($O$19/2)))^2*(((($C$19+$G$20)-$O491)*($O$20/($O$19/2)))*$AZ$6))/3)*$P$29),(((PI()*((($C$19+$G$20)-$O491)*($O$20/($O$19/2)))^2*((($O$20+$G$20)-$O491)/3))*$P$29)-((PI()*((($C$19+$G$20)-$O491)*($O$20/($O$19/2)))^2*(((($C$19+$G$20)-$O491)*($O$20/($O$19/2)))*$AZ$6)/3)*$P$29))),IF('Silo Levels'!$L$13="Pumping",(($D$18*$P$29)+((PI()*(($C$21/2)^2)*($G$20-$O491))*$P$29))+((($D$18+$H$18)/3)*$BG$6)+(((PI()*($C$21/2)^2*(($C$21/2)*$AZ$6))/3)*$P$29),(($D$18*$P$29)+((PI()*(($C$21/2)^2)*($G$20-$O491))*$P$29))+((($D$18+$H$18)/3)*$BG$6)-(((PI()*($C$21/2)^2*(($C$21/2)*$AZ$6))/3)*$P$29)))</f>
        <v>23801.217651653518</v>
      </c>
      <c r="Q491" s="73">
        <v>46</v>
      </c>
      <c r="R491" s="101">
        <f t="shared" si="72"/>
        <v>27127.755585026436</v>
      </c>
      <c r="S491" s="66">
        <v>46</v>
      </c>
      <c r="T491" s="102">
        <f>IF($S491&gt;$G$20,IF('Silo Levels'!$L$14="Pumping",((PI()*((($C$19+$G$20)-$S491)*($O$20/($O$19/2)))^2*((($O$20+$G$20)-$S491))/3)*$T$29)+(((PI()*((($C$19+$G$20)-$S491)*($O$20/($O$19/2)))^2*(((($C$19+$G$20)-$S491)*($O$20/($O$19/2)))*$AZ$7))/3)*$T$29),(((PI()*((($C$19+$G$20)-$S491)*($O$20/($O$19/2)))^2*((($O$20+$G$20)-$S491)/3))*$T$29)-((PI()*((($C$19+$G$20)-$S491)*($O$20/($O$19/2)))^2*(((($C$19+$G$20)-$S491)*($O$20/($O$19/2)))*$AZ$7)/3)*$T$29))),IF('Silo Levels'!$L$14="Pumping",(($D$18*$T$29)+((PI()*(($C$21/2)^2)*($G$20-$S491))*$T$29))+((($D$18+$H$18)/3)*$BG$7)+(((PI()*($C$21/2)^2*(($C$21/2)*$AZ$7))/3)*$T$29),(($D$18*$T$29)+((PI()*(($C$21/2)^2)*($G$20-$S491))*$T$29))+((($D$18+$H$18)/3)*$BG$7)-(((PI()*($C$21/2)^2*(($C$21/2)*$AZ$7))/3)*$T$29)))</f>
        <v>23153.694113897574</v>
      </c>
      <c r="U491" s="73">
        <v>46</v>
      </c>
      <c r="V491" s="101">
        <f t="shared" si="73"/>
        <v>26427.157058778961</v>
      </c>
      <c r="W491" s="66">
        <v>46</v>
      </c>
      <c r="X491" s="102">
        <f>IF($W491&gt;$G$20,IF('Silo Levels'!$L$15="Pumping",((PI()*((($C$19+$G$20)-$W491)*($O$20/($O$19/2)))^2*((($O$20+$G$20)-$W491))/3)*$X$29)+(((PI()*((($C$19+$G$20)-$W491)*($O$20/($O$19/2)))^2*(((($C$19+$G$20)-$W491)*($O$20/($O$19/2)))*$AZ$8))/3)*$X$29),(((PI()*((($C$19+$G$20)-$W491)*($O$20/($O$19/2)))^2*((($O$20+$G$20)-$W491)/3))*$X$29)-((PI()*((($C$19+$G$20)-$W491)*($O$20/($O$19/2)))^2*(((($C$19+$G$20)-$W491)*($O$20/($O$19/2)))*$AZ$8)/3)*$X$29))),IF('Silo Levels'!$L$15="Pumping",(($D$18*$X$29)+((PI()*(($C$21/2)^2)*($G$20-$W491))*$X$29))+((($D$18+$H$18)/3)*$BG$8)+(((PI()*($C$21/2)^2*(($C$21/2)*$AZ$8))/3)*$X$29),(($D$18*$X$29)+((PI()*(($C$21/2)^2)*($G$20-$W491))*$X$29))+((($D$18+$H$18)/3)*$BG$8)-(((PI()*($C$21/2)^2*(($C$21/2)*$AZ$8))/3)*$X$29)))</f>
        <v>22555.72927590946</v>
      </c>
      <c r="Y491" s="73">
        <v>46</v>
      </c>
      <c r="Z491" s="101">
        <f t="shared" si="70"/>
        <v>26009.242779763284</v>
      </c>
      <c r="AA491" s="66">
        <v>46</v>
      </c>
      <c r="AB491" s="102">
        <f>IF($AA491&gt;$G$20,IF('Silo Levels'!$L$16="Pumping",((PI()*((($C$19+$G$20)-$AA491)*($O$20/($O$19/2)))^2*((($O$20+$G$20)-$AA491))/3)*$AB$29)+(((PI()*((($C$19+$G$20)-$AA491)*($O$20/($O$19/2)))^2*(((($C$19+$G$20)-$AA491)*($O$20/($O$19/2)))*$AZ$9))/3)*$AB$29),(((PI()*((($C$19+$G$20)-$AA491)*($O$20/($O$19/2)))^2*((($O$20+$G$20)-$AA491)/3))*$AB$29)-((PI()*((($C$19+$G$20)-$AA491)*($O$20/($O$19/2)))^2*(((($C$19+$G$20)-$AA491)*($O$20/($O$19/2)))*$AZ$9)/3)*$AB$29))),IF('Silo Levels'!$L$16="Pumping",(($D$18*$AB$29)+((PI()*(($C$21/2)^2)*($G$20-$AA491))*$AB$29))+((($D$18+$H$18)/3)*$BG$9)+(((PI()*($C$21/2)^2*(($C$21/2)*$AZ$9))/3)*$AB$29),(($D$18*$AB$29)+((PI()*(($C$21/2)^2)*($G$20-$AA491))*$AB$29))+((($D$18+$H$18)/3)*$BG$9)-(((PI()*($C$21/2)^2*(($C$21/2)*$AZ$9))/3)*$AB$29)))</f>
        <v>22199.037055212073</v>
      </c>
      <c r="AC491" s="73">
        <v>46</v>
      </c>
      <c r="AD491" s="101">
        <f t="shared" si="74"/>
        <v>25858.579716103519</v>
      </c>
      <c r="AE491" s="66">
        <v>46</v>
      </c>
      <c r="AF491" s="102">
        <f>IF($AE491&gt;$G$20,IF('Silo Levels'!$L$17="Pumping",((PI()*((($C$19+$G$20)-$AE491)*($O$20/($O$19/2)))^2*((($O$20+$G$20)-$AE491))/3)*$AF$29)+(((PI()*((($C$19+$G$20)-$AE491)*($O$20/($O$19/2)))^2*(((($C$19+$G$20)-$AE491)*($O$20/($O$19/2)))*$AZ$10))/3)*$AF$29),(((PI()*((($C$19+$G$20)-$AE491)*($O$20/($O$19/2)))^2*((($O$20+$G$20)-$AE491)/3))*$AF$29)-((PI()*((($C$19+$G$20)-$AE491)*($O$20/($O$19/2)))^2*(((($C$19+$G$20)-$AE491)*($O$20/($O$19/2)))*$AZ$10)/3)*$AF$29))),IF('Silo Levels'!$L$17="Pumping",(($D$18*$AF$29)+((PI()*(($C$21/2)^2)*($G$20-$AE491))*$AF$29))+((($D$18+$H$18)/3)*$BG$10)+(((PI()*($C$21/2)^2*(($C$21/2)*$AZ$10))/3)*$AF$29),(($D$18*$AF$29)+((PI()*(($C$21/2)^2)*($G$20-$AE491))*$AF$29))+((($D$18+$H$18)/3)*$BG$10)-(((PI()*($C$21/2)^2*(($C$21/2)*$AZ$10))/3)*$AF$29)))</f>
        <v>22070.44527107766</v>
      </c>
      <c r="AG491" s="73">
        <v>46</v>
      </c>
      <c r="AH491" s="101">
        <f t="shared" si="71"/>
        <v>25976.390286166075</v>
      </c>
      <c r="AI491" s="66">
        <v>46</v>
      </c>
      <c r="AJ491" s="102">
        <f>IF($AI491&gt;$G$20,IF('Silo Levels'!$L$18="Pumping",((PI()*((($C$19+$G$20)-$AI491)*($O$20/($O$19/2)))^2*((($O$20+$G$20)-$AI491))/3)*$AJ$29)+(((PI()*((($C$19+$G$20)-$AI491)*($O$20/($O$19/2)))^2*(((($C$19+$G$20)-$AI491)*($O$20/($O$19/2)))*$AZ$11))/3)*$AJ$29),(((PI()*((($C$19+$G$20)-$AI491)*($O$20/($O$19/2)))^2*((($O$20+$G$20)-$AI491)/3))*$AJ$29)-((PI()*((($C$19+$G$20)-$AI491)*($O$20/($O$19/2)))^2*(((($C$19+$G$20)-$AI491)*($O$20/($O$19/2)))*$AZ$11)/3)*$AJ$29))),IF('Silo Levels'!$L$18="Pumping",(($D$18*$AJ$29)+((PI()*(($C$21/2)^2)*($G$20-$AI491))*$AJ$29))+((($D$18+$H$18)/3)*$BG$11)+(((PI()*($C$21/2)^2*(($C$21/2)*$AZ$11))/3)*$AJ$29),(($D$18*$AJ$29)+((PI()*(($C$21/2)^2)*($G$20-$AI491))*$AJ$29))+((($D$18+$H$18)/3)*$BG$11)-(((PI()*($C$21/2)^2*(($C$21/2)*$AZ$11))/3)*$AJ$29)))</f>
        <v>22170.997264553964</v>
      </c>
    </row>
    <row r="492" spans="2:36" x14ac:dyDescent="0.3">
      <c r="B492" s="73"/>
      <c r="C492" s="73"/>
      <c r="D492" s="73"/>
      <c r="E492" s="73"/>
      <c r="F492" s="73"/>
      <c r="G492" s="73"/>
      <c r="H492" s="73"/>
      <c r="I492" s="73">
        <v>46.1</v>
      </c>
      <c r="J492" s="101">
        <f t="shared" si="68"/>
        <v>17469.645696370248</v>
      </c>
      <c r="K492" s="66">
        <v>46.1</v>
      </c>
      <c r="L492" s="102">
        <f>IF($K492&gt;$G$13,IF('Silo Levels'!$L$12="Pumping",((PI()*((($C$12+$G$13)-$K492)*($O$13/($O$12/2)))^2*((($O$13+$G$13)-$K492))/3)*$L$29)+(((PI()*((($C$12+$G$13)-$K492)*($O$13/($O$12/2)))^2*(((($C$12+$G$13)-$K492)*($O$13/($O$12/2)))*$AZ$5))/3)*$L$29),(((PI()*((($C$12+$G$13)-$K492)*($O$13/($O$12/2)))^2*((($O$13+$G$13)-$K492)/3))*$L$29)-((PI()*((($C$12+$G$13)-$K492)*($O$13/($O$12/2)))^2*(((($C$12+$G$13)-$K492)*($O$13/($O$12/2)))*$AZ$5)/3)*$L$29))),IF('Silo Levels'!$L$12="Pumping",(($D$11*$L$29)+((PI()*(($C$14/2)^2)*($G$13-$K492))*$L$29))+((($D$11+$H$11)/3)*$BG$5)+(((PI()*($C$14/2)^2*(($C$14/2)*$AZ$5))/3)*$L$29),(($D$11*$L$29)+((PI()*(($C$14/2)^2)*($G$13-$K492))*$L$29))+((($D$11+$H$11)/3)*$BG$5)-(((PI()*($C$14/2)^2*(($C$14/2)*$AZ$5))/3)*$L$29)))</f>
        <v>9282.8539471051427</v>
      </c>
      <c r="M492" s="73">
        <v>46.1</v>
      </c>
      <c r="N492" s="101">
        <f t="shared" si="69"/>
        <v>27476.475435377539</v>
      </c>
      <c r="O492" s="66">
        <v>46.1</v>
      </c>
      <c r="P492" s="102">
        <f>IF($O492&gt;$G$20,IF('Silo Levels'!$L$13="Pumping",((PI()*((($C$19+$G$20)-$O492)*($O$20/($O$19/2)))^2*((($O$20+$G$20)-$O492))/3)*$P$29)+(((PI()*((($C$19+$G$20)-$O492)*($O$20/($O$19/2)))^2*(((($C$19+$G$20)-$O492)*($O$20/($O$19/2)))*$AZ$6))/3)*$P$29),(((PI()*((($C$19+$G$20)-$O492)*($O$20/($O$19/2)))^2*((($O$20+$G$20)-$O492)/3))*$P$29)-((PI()*((($C$19+$G$20)-$O492)*($O$20/($O$19/2)))^2*(((($C$19+$G$20)-$O492)*($O$20/($O$19/2)))*$AZ$6)/3)*$P$29))),IF('Silo Levels'!$L$13="Pumping",(($D$18*$P$29)+((PI()*(($C$21/2)^2)*($G$20-$O492))*$P$29))+((($D$18+$H$18)/3)*$BG$6)+(((PI()*($C$21/2)^2*(($C$21/2)*$AZ$6))/3)*$P$29),(($D$18*$P$29)+((PI()*(($C$21/2)^2)*($G$20-$O492))*$P$29))+((($D$18+$H$18)/3)*$BG$6)-(((PI()*($C$21/2)^2*(($C$21/2)*$AZ$6))/3)*$P$29)))</f>
        <v>23391.274103352771</v>
      </c>
      <c r="Q492" s="73">
        <v>46.1</v>
      </c>
      <c r="R492" s="101">
        <f t="shared" si="72"/>
        <v>26728.964747505484</v>
      </c>
      <c r="S492" s="66">
        <v>46.1</v>
      </c>
      <c r="T492" s="102">
        <f>IF($S492&gt;$G$20,IF('Silo Levels'!$L$14="Pumping",((PI()*((($C$19+$G$20)-$S492)*($O$20/($O$19/2)))^2*((($O$20+$G$20)-$S492))/3)*$T$29)+(((PI()*((($C$19+$G$20)-$S492)*($O$20/($O$19/2)))^2*(((($C$19+$G$20)-$S492)*($O$20/($O$19/2)))*$AZ$7))/3)*$T$29),(((PI()*((($C$19+$G$20)-$S492)*($O$20/($O$19/2)))^2*((($O$20+$G$20)-$S492)/3))*$T$29)-((PI()*((($C$19+$G$20)-$S492)*($O$20/($O$19/2)))^2*(((($C$19+$G$20)-$S492)*($O$20/($O$19/2)))*$AZ$7)/3)*$T$29))),IF('Silo Levels'!$L$14="Pumping",(($D$18*$T$29)+((PI()*(($C$21/2)^2)*($G$20-$S492))*$T$29))+((($D$18+$H$18)/3)*$BG$7)+(((PI()*($C$21/2)^2*(($C$21/2)*$AZ$7))/3)*$T$29),(($D$18*$T$29)+((PI()*(($C$21/2)^2)*($G$20-$S492))*$T$29))+((($D$18+$H$18)/3)*$BG$7)-(((PI()*($C$21/2)^2*(($C$21/2)*$AZ$7))/3)*$T$29)))</f>
        <v>22754.903276376623</v>
      </c>
      <c r="U492" s="73">
        <v>46.1</v>
      </c>
      <c r="V492" s="101">
        <f t="shared" si="73"/>
        <v>26038.665350950934</v>
      </c>
      <c r="W492" s="66">
        <v>46.1</v>
      </c>
      <c r="X492" s="102">
        <f>IF($W492&gt;$G$20,IF('Silo Levels'!$L$15="Pumping",((PI()*((($C$19+$G$20)-$W492)*($O$20/($O$19/2)))^2*((($O$20+$G$20)-$W492))/3)*$X$29)+(((PI()*((($C$19+$G$20)-$W492)*($O$20/($O$19/2)))^2*(((($C$19+$G$20)-$W492)*($O$20/($O$19/2)))*$AZ$8))/3)*$X$29),(((PI()*((($C$19+$G$20)-$W492)*($O$20/($O$19/2)))^2*((($O$20+$G$20)-$W492)/3))*$X$29)-((PI()*((($C$19+$G$20)-$W492)*($O$20/($O$19/2)))^2*(((($C$19+$G$20)-$W492)*($O$20/($O$19/2)))*$AZ$8)/3)*$X$29))),IF('Silo Levels'!$L$15="Pumping",(($D$18*$X$29)+((PI()*(($C$21/2)^2)*($G$20-$W492))*$X$29))+((($D$18+$H$18)/3)*$BG$8)+(((PI()*($C$21/2)^2*(($C$21/2)*$AZ$8))/3)*$X$29),(($D$18*$X$29)+((PI()*(($C$21/2)^2)*($G$20-$W492))*$X$29))+((($D$18+$H$18)/3)*$BG$8)-(((PI()*($C$21/2)^2*(($C$21/2)*$AZ$8))/3)*$X$29)))</f>
        <v>22167.237568081433</v>
      </c>
      <c r="Y492" s="73">
        <v>46.1</v>
      </c>
      <c r="Z492" s="101">
        <f t="shared" si="70"/>
        <v>25626.894609494724</v>
      </c>
      <c r="AA492" s="66">
        <v>46.1</v>
      </c>
      <c r="AB492" s="102">
        <f>IF($AA492&gt;$G$20,IF('Silo Levels'!$L$16="Pumping",((PI()*((($C$19+$G$20)-$AA492)*($O$20/($O$19/2)))^2*((($O$20+$G$20)-$AA492))/3)*$AB$29)+(((PI()*((($C$19+$G$20)-$AA492)*($O$20/($O$19/2)))^2*(((($C$19+$G$20)-$AA492)*($O$20/($O$19/2)))*$AZ$9))/3)*$AB$29),(((PI()*((($C$19+$G$20)-$AA492)*($O$20/($O$19/2)))^2*((($O$20+$G$20)-$AA492)/3))*$AB$29)-((PI()*((($C$19+$G$20)-$AA492)*($O$20/($O$19/2)))^2*(((($C$19+$G$20)-$AA492)*($O$20/($O$19/2)))*$AZ$9)/3)*$AB$29))),IF('Silo Levels'!$L$16="Pumping",(($D$18*$AB$29)+((PI()*(($C$21/2)^2)*($G$20-$AA492))*$AB$29))+((($D$18+$H$18)/3)*$BG$9)+(((PI()*($C$21/2)^2*(($C$21/2)*$AZ$9))/3)*$AB$29),(($D$18*$AB$29)+((PI()*(($C$21/2)^2)*($G$20-$AA492))*$AB$29))+((($D$18+$H$18)/3)*$BG$9)-(((PI()*($C$21/2)^2*(($C$21/2)*$AZ$9))/3)*$AB$29)))</f>
        <v>21816.688884943513</v>
      </c>
      <c r="AC492" s="73">
        <v>46.1</v>
      </c>
      <c r="AD492" s="101">
        <f t="shared" si="74"/>
        <v>25478.446364128795</v>
      </c>
      <c r="AE492" s="66">
        <v>46.1</v>
      </c>
      <c r="AF492" s="102">
        <f>IF($AE492&gt;$G$20,IF('Silo Levels'!$L$17="Pumping",((PI()*((($C$19+$G$20)-$AE492)*($O$20/($O$19/2)))^2*((($O$20+$G$20)-$AE492))/3)*$AF$29)+(((PI()*((($C$19+$G$20)-$AE492)*($O$20/($O$19/2)))^2*(((($C$19+$G$20)-$AE492)*($O$20/($O$19/2)))*$AZ$10))/3)*$AF$29),(((PI()*((($C$19+$G$20)-$AE492)*($O$20/($O$19/2)))^2*((($O$20+$G$20)-$AE492)/3))*$AF$29)-((PI()*((($C$19+$G$20)-$AE492)*($O$20/($O$19/2)))^2*(((($C$19+$G$20)-$AE492)*($O$20/($O$19/2)))*$AZ$10)/3)*$AF$29))),IF('Silo Levels'!$L$17="Pumping",(($D$18*$AF$29)+((PI()*(($C$21/2)^2)*($G$20-$AE492))*$AF$29))+((($D$18+$H$18)/3)*$BG$10)+(((PI()*($C$21/2)^2*(($C$21/2)*$AZ$10))/3)*$AF$29),(($D$18*$AF$29)+((PI()*(($C$21/2)^2)*($G$20-$AE492))*$AF$29))+((($D$18+$H$18)/3)*$BG$10)-(((PI()*($C$21/2)^2*(($C$21/2)*$AZ$10))/3)*$AF$29)))</f>
        <v>21690.311919102936</v>
      </c>
      <c r="AG492" s="73">
        <v>46.1</v>
      </c>
      <c r="AH492" s="101">
        <f t="shared" si="71"/>
        <v>25594.525063091405</v>
      </c>
      <c r="AI492" s="66">
        <v>46.1</v>
      </c>
      <c r="AJ492" s="102">
        <f>IF($AI492&gt;$G$20,IF('Silo Levels'!$L$18="Pumping",((PI()*((($C$19+$G$20)-$AI492)*($O$20/($O$19/2)))^2*((($O$20+$G$20)-$AI492))/3)*$AJ$29)+(((PI()*((($C$19+$G$20)-$AI492)*($O$20/($O$19/2)))^2*(((($C$19+$G$20)-$AI492)*($O$20/($O$19/2)))*$AZ$11))/3)*$AJ$29),(((PI()*((($C$19+$G$20)-$AI492)*($O$20/($O$19/2)))^2*((($O$20+$G$20)-$AI492)/3))*$AJ$29)-((PI()*((($C$19+$G$20)-$AI492)*($O$20/($O$19/2)))^2*(((($C$19+$G$20)-$AI492)*($O$20/($O$19/2)))*$AZ$11)/3)*$AJ$29))),IF('Silo Levels'!$L$18="Pumping",(($D$18*$AJ$29)+((PI()*(($C$21/2)^2)*($G$20-$AI492))*$AJ$29))+((($D$18+$H$18)/3)*$BG$11)+(((PI()*($C$21/2)^2*(($C$21/2)*$AZ$11))/3)*$AJ$29),(($D$18*$AJ$29)+((PI()*(($C$21/2)^2)*($G$20-$AI492))*$AJ$29))+((($D$18+$H$18)/3)*$BG$11)-(((PI()*($C$21/2)^2*(($C$21/2)*$AZ$11))/3)*$AJ$29)))</f>
        <v>21789.132041479294</v>
      </c>
    </row>
    <row r="493" spans="2:36" x14ac:dyDescent="0.3">
      <c r="B493" s="73"/>
      <c r="C493" s="73"/>
      <c r="D493" s="73"/>
      <c r="E493" s="73"/>
      <c r="F493" s="73"/>
      <c r="G493" s="73"/>
      <c r="H493" s="73"/>
      <c r="I493" s="73">
        <v>46.2</v>
      </c>
      <c r="J493" s="101">
        <f t="shared" si="68"/>
        <v>16814.007061407592</v>
      </c>
      <c r="K493" s="66">
        <v>46.2</v>
      </c>
      <c r="L493" s="102">
        <f>IF($K493&gt;$G$13,IF('Silo Levels'!$L$12="Pumping",((PI()*((($C$12+$G$13)-$K493)*($O$13/($O$12/2)))^2*((($O$13+$G$13)-$K493))/3)*$L$29)+(((PI()*((($C$12+$G$13)-$K493)*($O$13/($O$12/2)))^2*(((($C$12+$G$13)-$K493)*($O$13/($O$12/2)))*$AZ$5))/3)*$L$29),(((PI()*((($C$12+$G$13)-$K493)*($O$13/($O$12/2)))^2*((($O$13+$G$13)-$K493)/3))*$L$29)-((PI()*((($C$12+$G$13)-$K493)*($O$13/($O$12/2)))^2*(((($C$12+$G$13)-$K493)*($O$13/($O$12/2)))*$AZ$5)/3)*$L$29))),IF('Silo Levels'!$L$12="Pumping",(($D$11*$L$29)+((PI()*(($C$14/2)^2)*($G$13-$K493))*$L$29))+((($D$11+$H$11)/3)*$BG$5)+(((PI()*($C$14/2)^2*(($C$14/2)*$AZ$5))/3)*$L$29),(($D$11*$L$29)+((PI()*(($C$14/2)^2)*($G$13-$K493))*$L$29))+((($D$11+$H$11)/3)*$BG$5)-(((PI()*($C$14/2)^2*(($C$14/2)*$AZ$5))/3)*$L$29)))</f>
        <v>8940.7172920847679</v>
      </c>
      <c r="M493" s="73">
        <v>46.2</v>
      </c>
      <c r="N493" s="101">
        <f t="shared" si="69"/>
        <v>27066.531887076788</v>
      </c>
      <c r="O493" s="66">
        <v>46.2</v>
      </c>
      <c r="P493" s="102">
        <f>IF($O493&gt;$G$20,IF('Silo Levels'!$L$13="Pumping",((PI()*((($C$19+$G$20)-$O493)*($O$20/($O$19/2)))^2*((($O$20+$G$20)-$O493))/3)*$P$29)+(((PI()*((($C$19+$G$20)-$O493)*($O$20/($O$19/2)))^2*(((($C$19+$G$20)-$O493)*($O$20/($O$19/2)))*$AZ$6))/3)*$P$29),(((PI()*((($C$19+$G$20)-$O493)*($O$20/($O$19/2)))^2*((($O$20+$G$20)-$O493)/3))*$P$29)-((PI()*((($C$19+$G$20)-$O493)*($O$20/($O$19/2)))^2*(((($C$19+$G$20)-$O493)*($O$20/($O$19/2)))*$AZ$6)/3)*$P$29))),IF('Silo Levels'!$L$13="Pumping",(($D$18*$P$29)+((PI()*(($C$21/2)^2)*($G$20-$O493))*$P$29))+((($D$18+$H$18)/3)*$BG$6)+(((PI()*($C$21/2)^2*(($C$21/2)*$AZ$6))/3)*$P$29),(($D$18*$P$29)+((PI()*(($C$21/2)^2)*($G$20-$O493))*$P$29))+((($D$18+$H$18)/3)*$BG$6)-(((PI()*($C$21/2)^2*(($C$21/2)*$AZ$6))/3)*$P$29)))</f>
        <v>22981.33055505202</v>
      </c>
      <c r="Q493" s="73">
        <v>46.2</v>
      </c>
      <c r="R493" s="101">
        <f t="shared" si="72"/>
        <v>26330.173909984533</v>
      </c>
      <c r="S493" s="66">
        <v>46.2</v>
      </c>
      <c r="T493" s="102">
        <f>IF($S493&gt;$G$20,IF('Silo Levels'!$L$14="Pumping",((PI()*((($C$19+$G$20)-$S493)*($O$20/($O$19/2)))^2*((($O$20+$G$20)-$S493))/3)*$T$29)+(((PI()*((($C$19+$G$20)-$S493)*($O$20/($O$19/2)))^2*(((($C$19+$G$20)-$S493)*($O$20/($O$19/2)))*$AZ$7))/3)*$T$29),(((PI()*((($C$19+$G$20)-$S493)*($O$20/($O$19/2)))^2*((($O$20+$G$20)-$S493)/3))*$T$29)-((PI()*((($C$19+$G$20)-$S493)*($O$20/($O$19/2)))^2*(((($C$19+$G$20)-$S493)*($O$20/($O$19/2)))*$AZ$7)/3)*$T$29))),IF('Silo Levels'!$L$14="Pumping",(($D$18*$T$29)+((PI()*(($C$21/2)^2)*($G$20-$S493))*$T$29))+((($D$18+$H$18)/3)*$BG$7)+(((PI()*($C$21/2)^2*(($C$21/2)*$AZ$7))/3)*$T$29),(($D$18*$T$29)+((PI()*(($C$21/2)^2)*($G$20-$S493))*$T$29))+((($D$18+$H$18)/3)*$BG$7)-(((PI()*($C$21/2)^2*(($C$21/2)*$AZ$7))/3)*$T$29)))</f>
        <v>22356.112438855671</v>
      </c>
      <c r="U493" s="73">
        <v>46.2</v>
      </c>
      <c r="V493" s="101">
        <f t="shared" si="73"/>
        <v>25650.173643122915</v>
      </c>
      <c r="W493" s="66">
        <v>46.2</v>
      </c>
      <c r="X493" s="102">
        <f>IF($W493&gt;$G$20,IF('Silo Levels'!$L$15="Pumping",((PI()*((($C$19+$G$20)-$W493)*($O$20/($O$19/2)))^2*((($O$20+$G$20)-$W493))/3)*$X$29)+(((PI()*((($C$19+$G$20)-$W493)*($O$20/($O$19/2)))^2*(((($C$19+$G$20)-$W493)*($O$20/($O$19/2)))*$AZ$8))/3)*$X$29),(((PI()*((($C$19+$G$20)-$W493)*($O$20/($O$19/2)))^2*((($O$20+$G$20)-$W493)/3))*$X$29)-((PI()*((($C$19+$G$20)-$W493)*($O$20/($O$19/2)))^2*(((($C$19+$G$20)-$W493)*($O$20/($O$19/2)))*$AZ$8)/3)*$X$29))),IF('Silo Levels'!$L$15="Pumping",(($D$18*$X$29)+((PI()*(($C$21/2)^2)*($G$20-$W493))*$X$29))+((($D$18+$H$18)/3)*$BG$8)+(((PI()*($C$21/2)^2*(($C$21/2)*$AZ$8))/3)*$X$29),(($D$18*$X$29)+((PI()*(($C$21/2)^2)*($G$20-$W493))*$X$29))+((($D$18+$H$18)/3)*$BG$8)-(((PI()*($C$21/2)^2*(($C$21/2)*$AZ$8))/3)*$X$29)))</f>
        <v>21778.745860253413</v>
      </c>
      <c r="Y493" s="73">
        <v>46.2</v>
      </c>
      <c r="Z493" s="101">
        <f t="shared" si="70"/>
        <v>25244.546439226171</v>
      </c>
      <c r="AA493" s="66">
        <v>46.2</v>
      </c>
      <c r="AB493" s="102">
        <f>IF($AA493&gt;$G$20,IF('Silo Levels'!$L$16="Pumping",((PI()*((($C$19+$G$20)-$AA493)*($O$20/($O$19/2)))^2*((($O$20+$G$20)-$AA493))/3)*$AB$29)+(((PI()*((($C$19+$G$20)-$AA493)*($O$20/($O$19/2)))^2*(((($C$19+$G$20)-$AA493)*($O$20/($O$19/2)))*$AZ$9))/3)*$AB$29),(((PI()*((($C$19+$G$20)-$AA493)*($O$20/($O$19/2)))^2*((($O$20+$G$20)-$AA493)/3))*$AB$29)-((PI()*((($C$19+$G$20)-$AA493)*($O$20/($O$19/2)))^2*(((($C$19+$G$20)-$AA493)*($O$20/($O$19/2)))*$AZ$9)/3)*$AB$29))),IF('Silo Levels'!$L$16="Pumping",(($D$18*$AB$29)+((PI()*(($C$21/2)^2)*($G$20-$AA493))*$AB$29))+((($D$18+$H$18)/3)*$BG$9)+(((PI()*($C$21/2)^2*(($C$21/2)*$AZ$9))/3)*$AB$29),(($D$18*$AB$29)+((PI()*(($C$21/2)^2)*($G$20-$AA493))*$AB$29))+((($D$18+$H$18)/3)*$BG$9)-(((PI()*($C$21/2)^2*(($C$21/2)*$AZ$9))/3)*$AB$29)))</f>
        <v>21434.34071467496</v>
      </c>
      <c r="AC493" s="73">
        <v>46.2</v>
      </c>
      <c r="AD493" s="101">
        <f t="shared" si="74"/>
        <v>25098.313012154067</v>
      </c>
      <c r="AE493" s="66">
        <v>46.2</v>
      </c>
      <c r="AF493" s="102">
        <f>IF($AE493&gt;$G$20,IF('Silo Levels'!$L$17="Pumping",((PI()*((($C$19+$G$20)-$AE493)*($O$20/($O$19/2)))^2*((($O$20+$G$20)-$AE493))/3)*$AF$29)+(((PI()*((($C$19+$G$20)-$AE493)*($O$20/($O$19/2)))^2*(((($C$19+$G$20)-$AE493)*($O$20/($O$19/2)))*$AZ$10))/3)*$AF$29),(((PI()*((($C$19+$G$20)-$AE493)*($O$20/($O$19/2)))^2*((($O$20+$G$20)-$AE493)/3))*$AF$29)-((PI()*((($C$19+$G$20)-$AE493)*($O$20/($O$19/2)))^2*(((($C$19+$G$20)-$AE493)*($O$20/($O$19/2)))*$AZ$10)/3)*$AF$29))),IF('Silo Levels'!$L$17="Pumping",(($D$18*$AF$29)+((PI()*(($C$21/2)^2)*($G$20-$AE493))*$AF$29))+((($D$18+$H$18)/3)*$BG$10)+(((PI()*($C$21/2)^2*(($C$21/2)*$AZ$10))/3)*$AF$29),(($D$18*$AF$29)+((PI()*(($C$21/2)^2)*($G$20-$AE493))*$AF$29))+((($D$18+$H$18)/3)*$BG$10)-(((PI()*($C$21/2)^2*(($C$21/2)*$AZ$10))/3)*$AF$29)))</f>
        <v>21310.178567128209</v>
      </c>
      <c r="AG493" s="73">
        <v>46.2</v>
      </c>
      <c r="AH493" s="101">
        <f t="shared" si="71"/>
        <v>25212.659840016735</v>
      </c>
      <c r="AI493" s="66">
        <v>46.2</v>
      </c>
      <c r="AJ493" s="102">
        <f>IF($AI493&gt;$G$20,IF('Silo Levels'!$L$18="Pumping",((PI()*((($C$19+$G$20)-$AI493)*($O$20/($O$19/2)))^2*((($O$20+$G$20)-$AI493))/3)*$AJ$29)+(((PI()*((($C$19+$G$20)-$AI493)*($O$20/($O$19/2)))^2*(((($C$19+$G$20)-$AI493)*($O$20/($O$19/2)))*$AZ$11))/3)*$AJ$29),(((PI()*((($C$19+$G$20)-$AI493)*($O$20/($O$19/2)))^2*((($O$20+$G$20)-$AI493)/3))*$AJ$29)-((PI()*((($C$19+$G$20)-$AI493)*($O$20/($O$19/2)))^2*(((($C$19+$G$20)-$AI493)*($O$20/($O$19/2)))*$AZ$11)/3)*$AJ$29))),IF('Silo Levels'!$L$18="Pumping",(($D$18*$AJ$29)+((PI()*(($C$21/2)^2)*($G$20-$AI493))*$AJ$29))+((($D$18+$H$18)/3)*$BG$11)+(((PI()*($C$21/2)^2*(($C$21/2)*$AZ$11))/3)*$AJ$29),(($D$18*$AJ$29)+((PI()*(($C$21/2)^2)*($G$20-$AI493))*$AJ$29))+((($D$18+$H$18)/3)*$BG$11)-(((PI()*($C$21/2)^2*(($C$21/2)*$AZ$11))/3)*$AJ$29)))</f>
        <v>21407.266818404623</v>
      </c>
    </row>
    <row r="494" spans="2:36" x14ac:dyDescent="0.3">
      <c r="B494" s="73"/>
      <c r="C494" s="73"/>
      <c r="D494" s="73"/>
      <c r="E494" s="73"/>
      <c r="F494" s="73"/>
      <c r="G494" s="73"/>
      <c r="H494" s="73"/>
      <c r="I494" s="73">
        <v>46.3</v>
      </c>
      <c r="J494" s="101">
        <f t="shared" si="68"/>
        <v>16174.974225515205</v>
      </c>
      <c r="K494" s="66">
        <v>46.3</v>
      </c>
      <c r="L494" s="102">
        <f>IF($K494&gt;$G$13,IF('Silo Levels'!$L$12="Pumping",((PI()*((($C$12+$G$13)-$K494)*($O$13/($O$12/2)))^2*((($O$13+$G$13)-$K494))/3)*$L$29)+(((PI()*((($C$12+$G$13)-$K494)*($O$13/($O$12/2)))^2*(((($C$12+$G$13)-$K494)*($O$13/($O$12/2)))*$AZ$5))/3)*$L$29),(((PI()*((($C$12+$G$13)-$K494)*($O$13/($O$12/2)))^2*((($O$13+$G$13)-$K494)/3))*$L$29)-((PI()*((($C$12+$G$13)-$K494)*($O$13/($O$12/2)))^2*(((($C$12+$G$13)-$K494)*($O$13/($O$12/2)))*$AZ$5)/3)*$L$29))),IF('Silo Levels'!$L$12="Pumping",(($D$11*$L$29)+((PI()*(($C$14/2)^2)*($G$13-$K494))*$L$29))+((($D$11+$H$11)/3)*$BG$5)+(((PI()*($C$14/2)^2*(($C$14/2)*$AZ$5))/3)*$L$29),(($D$11*$L$29)+((PI()*(($C$14/2)^2)*($G$13-$K494))*$L$29))+((($D$11+$H$11)/3)*$BG$5)-(((PI()*($C$14/2)^2*(($C$14/2)*$AZ$5))/3)*$L$29)))</f>
        <v>8607.0790841096314</v>
      </c>
      <c r="M494" s="73">
        <v>46.3</v>
      </c>
      <c r="N494" s="101">
        <f t="shared" si="69"/>
        <v>26656.58833877607</v>
      </c>
      <c r="O494" s="66">
        <v>46.3</v>
      </c>
      <c r="P494" s="102">
        <f>IF($O494&gt;$G$20,IF('Silo Levels'!$L$13="Pumping",((PI()*((($C$19+$G$20)-$O494)*($O$20/($O$19/2)))^2*((($O$20+$G$20)-$O494))/3)*$P$29)+(((PI()*((($C$19+$G$20)-$O494)*($O$20/($O$19/2)))^2*(((($C$19+$G$20)-$O494)*($O$20/($O$19/2)))*$AZ$6))/3)*$P$29),(((PI()*((($C$19+$G$20)-$O494)*($O$20/($O$19/2)))^2*((($O$20+$G$20)-$O494)/3))*$P$29)-((PI()*((($C$19+$G$20)-$O494)*($O$20/($O$19/2)))^2*(((($C$19+$G$20)-$O494)*($O$20/($O$19/2)))*$AZ$6)/3)*$P$29))),IF('Silo Levels'!$L$13="Pumping",(($D$18*$P$29)+((PI()*(($C$21/2)^2)*($G$20-$O494))*$P$29))+((($D$18+$H$18)/3)*$BG$6)+(((PI()*($C$21/2)^2*(($C$21/2)*$AZ$6))/3)*$P$29),(($D$18*$P$29)+((PI()*(($C$21/2)^2)*($G$20-$O494))*$P$29))+((($D$18+$H$18)/3)*$BG$6)-(((PI()*($C$21/2)^2*(($C$21/2)*$AZ$6))/3)*$P$29)))</f>
        <v>22571.387006751302</v>
      </c>
      <c r="Q494" s="73">
        <v>46.3</v>
      </c>
      <c r="R494" s="101">
        <f t="shared" si="72"/>
        <v>25931.383072463614</v>
      </c>
      <c r="S494" s="66">
        <v>46.3</v>
      </c>
      <c r="T494" s="102">
        <f>IF($S494&gt;$G$20,IF('Silo Levels'!$L$14="Pumping",((PI()*((($C$19+$G$20)-$S494)*($O$20/($O$19/2)))^2*((($O$20+$G$20)-$S494))/3)*$T$29)+(((PI()*((($C$19+$G$20)-$S494)*($O$20/($O$19/2)))^2*(((($C$19+$G$20)-$S494)*($O$20/($O$19/2)))*$AZ$7))/3)*$T$29),(((PI()*((($C$19+$G$20)-$S494)*($O$20/($O$19/2)))^2*((($O$20+$G$20)-$S494)/3))*$T$29)-((PI()*((($C$19+$G$20)-$S494)*($O$20/($O$19/2)))^2*(((($C$19+$G$20)-$S494)*($O$20/($O$19/2)))*$AZ$7)/3)*$T$29))),IF('Silo Levels'!$L$14="Pumping",(($D$18*$T$29)+((PI()*(($C$21/2)^2)*($G$20-$S494))*$T$29))+((($D$18+$H$18)/3)*$BG$7)+(((PI()*($C$21/2)^2*(($C$21/2)*$AZ$7))/3)*$T$29),(($D$18*$T$29)+((PI()*(($C$21/2)^2)*($G$20-$S494))*$T$29))+((($D$18+$H$18)/3)*$BG$7)-(((PI()*($C$21/2)^2*(($C$21/2)*$AZ$7))/3)*$T$29)))</f>
        <v>21957.321601334752</v>
      </c>
      <c r="U494" s="73">
        <v>46.3</v>
      </c>
      <c r="V494" s="101">
        <f t="shared" si="73"/>
        <v>25261.681935294917</v>
      </c>
      <c r="W494" s="66">
        <v>46.3</v>
      </c>
      <c r="X494" s="102">
        <f>IF($W494&gt;$G$20,IF('Silo Levels'!$L$15="Pumping",((PI()*((($C$19+$G$20)-$W494)*($O$20/($O$19/2)))^2*((($O$20+$G$20)-$W494))/3)*$X$29)+(((PI()*((($C$19+$G$20)-$W494)*($O$20/($O$19/2)))^2*(((($C$19+$G$20)-$W494)*($O$20/($O$19/2)))*$AZ$8))/3)*$X$29),(((PI()*((($C$19+$G$20)-$W494)*($O$20/($O$19/2)))^2*((($O$20+$G$20)-$W494)/3))*$X$29)-((PI()*((($C$19+$G$20)-$W494)*($O$20/($O$19/2)))^2*(((($C$19+$G$20)-$W494)*($O$20/($O$19/2)))*$AZ$8)/3)*$X$29))),IF('Silo Levels'!$L$15="Pumping",(($D$18*$X$29)+((PI()*(($C$21/2)^2)*($G$20-$W494))*$X$29))+((($D$18+$H$18)/3)*$BG$8)+(((PI()*($C$21/2)^2*(($C$21/2)*$AZ$8))/3)*$X$29),(($D$18*$X$29)+((PI()*(($C$21/2)^2)*($G$20-$W494))*$X$29))+((($D$18+$H$18)/3)*$BG$8)-(((PI()*($C$21/2)^2*(($C$21/2)*$AZ$8))/3)*$X$29)))</f>
        <v>21390.254152425416</v>
      </c>
      <c r="Y494" s="73">
        <v>46.3</v>
      </c>
      <c r="Z494" s="101">
        <f t="shared" si="70"/>
        <v>24862.19826895764</v>
      </c>
      <c r="AA494" s="66">
        <v>46.3</v>
      </c>
      <c r="AB494" s="102">
        <f>IF($AA494&gt;$G$20,IF('Silo Levels'!$L$16="Pumping",((PI()*((($C$19+$G$20)-$AA494)*($O$20/($O$19/2)))^2*((($O$20+$G$20)-$AA494))/3)*$AB$29)+(((PI()*((($C$19+$G$20)-$AA494)*($O$20/($O$19/2)))^2*(((($C$19+$G$20)-$AA494)*($O$20/($O$19/2)))*$AZ$9))/3)*$AB$29),(((PI()*((($C$19+$G$20)-$AA494)*($O$20/($O$19/2)))^2*((($O$20+$G$20)-$AA494)/3))*$AB$29)-((PI()*((($C$19+$G$20)-$AA494)*($O$20/($O$19/2)))^2*(((($C$19+$G$20)-$AA494)*($O$20/($O$19/2)))*$AZ$9)/3)*$AB$29))),IF('Silo Levels'!$L$16="Pumping",(($D$18*$AB$29)+((PI()*(($C$21/2)^2)*($G$20-$AA494))*$AB$29))+((($D$18+$H$18)/3)*$BG$9)+(((PI()*($C$21/2)^2*(($C$21/2)*$AZ$9))/3)*$AB$29),(($D$18*$AB$29)+((PI()*(($C$21/2)^2)*($G$20-$AA494))*$AB$29))+((($D$18+$H$18)/3)*$BG$9)-(((PI()*($C$21/2)^2*(($C$21/2)*$AZ$9))/3)*$AB$29)))</f>
        <v>21051.992544406428</v>
      </c>
      <c r="AC494" s="73">
        <v>46.3</v>
      </c>
      <c r="AD494" s="101">
        <f t="shared" si="74"/>
        <v>24718.179660179369</v>
      </c>
      <c r="AE494" s="66">
        <v>46.3</v>
      </c>
      <c r="AF494" s="102">
        <f>IF($AE494&gt;$G$20,IF('Silo Levels'!$L$17="Pumping",((PI()*((($C$19+$G$20)-$AE494)*($O$20/($O$19/2)))^2*((($O$20+$G$20)-$AE494))/3)*$AF$29)+(((PI()*((($C$19+$G$20)-$AE494)*($O$20/($O$19/2)))^2*(((($C$19+$G$20)-$AE494)*($O$20/($O$19/2)))*$AZ$10))/3)*$AF$29),(((PI()*((($C$19+$G$20)-$AE494)*($O$20/($O$19/2)))^2*((($O$20+$G$20)-$AE494)/3))*$AF$29)-((PI()*((($C$19+$G$20)-$AE494)*($O$20/($O$19/2)))^2*(((($C$19+$G$20)-$AE494)*($O$20/($O$19/2)))*$AZ$10)/3)*$AF$29))),IF('Silo Levels'!$L$17="Pumping",(($D$18*$AF$29)+((PI()*(($C$21/2)^2)*($G$20-$AE494))*$AF$29))+((($D$18+$H$18)/3)*$BG$10)+(((PI()*($C$21/2)^2*(($C$21/2)*$AZ$10))/3)*$AF$29),(($D$18*$AF$29)+((PI()*(($C$21/2)^2)*($G$20-$AE494))*$AF$29))+((($D$18+$H$18)/3)*$BG$10)-(((PI()*($C$21/2)^2*(($C$21/2)*$AZ$10))/3)*$AF$29)))</f>
        <v>20930.04521515351</v>
      </c>
      <c r="AG494" s="73">
        <v>46.3</v>
      </c>
      <c r="AH494" s="101">
        <f t="shared" si="71"/>
        <v>24830.794616942094</v>
      </c>
      <c r="AI494" s="66">
        <v>46.3</v>
      </c>
      <c r="AJ494" s="102">
        <f>IF($AI494&gt;$G$20,IF('Silo Levels'!$L$18="Pumping",((PI()*((($C$19+$G$20)-$AI494)*($O$20/($O$19/2)))^2*((($O$20+$G$20)-$AI494))/3)*$AJ$29)+(((PI()*((($C$19+$G$20)-$AI494)*($O$20/($O$19/2)))^2*(((($C$19+$G$20)-$AI494)*($O$20/($O$19/2)))*$AZ$11))/3)*$AJ$29),(((PI()*((($C$19+$G$20)-$AI494)*($O$20/($O$19/2)))^2*((($O$20+$G$20)-$AI494)/3))*$AJ$29)-((PI()*((($C$19+$G$20)-$AI494)*($O$20/($O$19/2)))^2*(((($C$19+$G$20)-$AI494)*($O$20/($O$19/2)))*$AZ$11)/3)*$AJ$29))),IF('Silo Levels'!$L$18="Pumping",(($D$18*$AJ$29)+((PI()*(($C$21/2)^2)*($G$20-$AI494))*$AJ$29))+((($D$18+$H$18)/3)*$BG$11)+(((PI()*($C$21/2)^2*(($C$21/2)*$AZ$11))/3)*$AJ$29),(($D$18*$AJ$29)+((PI()*(($C$21/2)^2)*($G$20-$AI494))*$AJ$29))+((($D$18+$H$18)/3)*$BG$11)-(((PI()*($C$21/2)^2*(($C$21/2)*$AZ$11))/3)*$AJ$29)))</f>
        <v>21025.401595329982</v>
      </c>
    </row>
    <row r="495" spans="2:36" x14ac:dyDescent="0.3">
      <c r="B495" s="73"/>
      <c r="C495" s="73"/>
      <c r="D495" s="73"/>
      <c r="E495" s="73"/>
      <c r="F495" s="73"/>
      <c r="G495" s="73"/>
      <c r="H495" s="73"/>
      <c r="I495" s="73">
        <v>46.4</v>
      </c>
      <c r="J495" s="101">
        <f t="shared" si="68"/>
        <v>15552.334283458527</v>
      </c>
      <c r="K495" s="66">
        <v>46.4</v>
      </c>
      <c r="L495" s="102">
        <f>IF($K495&gt;$G$13,IF('Silo Levels'!$L$12="Pumping",((PI()*((($C$12+$G$13)-$K495)*($O$13/($O$12/2)))^2*((($O$13+$G$13)-$K495))/3)*$L$29)+(((PI()*((($C$12+$G$13)-$K495)*($O$13/($O$12/2)))^2*(((($C$12+$G$13)-$K495)*($O$13/($O$12/2)))*$AZ$5))/3)*$L$29),(((PI()*((($C$12+$G$13)-$K495)*($O$13/($O$12/2)))^2*((($O$13+$G$13)-$K495)/3))*$L$29)-((PI()*((($C$12+$G$13)-$K495)*($O$13/($O$12/2)))^2*(((($C$12+$G$13)-$K495)*($O$13/($O$12/2)))*$AZ$5)/3)*$L$29))),IF('Silo Levels'!$L$12="Pumping",(($D$11*$L$29)+((PI()*(($C$14/2)^2)*($G$13-$K495))*$L$29))+((($D$11+$H$11)/3)*$BG$5)+(((PI()*($C$14/2)^2*(($C$14/2)*$AZ$5))/3)*$L$29),(($D$11*$L$29)+((PI()*(($C$14/2)^2)*($G$13-$K495))*$L$29))+((($D$11+$H$11)/3)*$BG$5)-(((PI()*($C$14/2)^2*(($C$14/2)*$AZ$5))/3)*$L$29)))</f>
        <v>8281.8326277970773</v>
      </c>
      <c r="M495" s="73">
        <v>46.4</v>
      </c>
      <c r="N495" s="101">
        <f t="shared" si="69"/>
        <v>26246.644790475322</v>
      </c>
      <c r="O495" s="66">
        <v>46.4</v>
      </c>
      <c r="P495" s="102">
        <f>IF($O495&gt;$G$20,IF('Silo Levels'!$L$13="Pumping",((PI()*((($C$19+$G$20)-$O495)*($O$20/($O$19/2)))^2*((($O$20+$G$20)-$O495))/3)*$P$29)+(((PI()*((($C$19+$G$20)-$O495)*($O$20/($O$19/2)))^2*(((($C$19+$G$20)-$O495)*($O$20/($O$19/2)))*$AZ$6))/3)*$P$29),(((PI()*((($C$19+$G$20)-$O495)*($O$20/($O$19/2)))^2*((($O$20+$G$20)-$O495)/3))*$P$29)-((PI()*((($C$19+$G$20)-$O495)*($O$20/($O$19/2)))^2*(((($C$19+$G$20)-$O495)*($O$20/($O$19/2)))*$AZ$6)/3)*$P$29))),IF('Silo Levels'!$L$13="Pumping",(($D$18*$P$29)+((PI()*(($C$21/2)^2)*($G$20-$O495))*$P$29))+((($D$18+$H$18)/3)*$BG$6)+(((PI()*($C$21/2)^2*(($C$21/2)*$AZ$6))/3)*$P$29),(($D$18*$P$29)+((PI()*(($C$21/2)^2)*($G$20-$O495))*$P$29))+((($D$18+$H$18)/3)*$BG$6)-(((PI()*($C$21/2)^2*(($C$21/2)*$AZ$6))/3)*$P$29)))</f>
        <v>22161.443458450554</v>
      </c>
      <c r="Q495" s="73">
        <v>46.4</v>
      </c>
      <c r="R495" s="101">
        <f t="shared" si="72"/>
        <v>25532.592234942662</v>
      </c>
      <c r="S495" s="66">
        <v>46.4</v>
      </c>
      <c r="T495" s="102">
        <f>IF($S495&gt;$G$20,IF('Silo Levels'!$L$14="Pumping",((PI()*((($C$19+$G$20)-$S495)*($O$20/($O$19/2)))^2*((($O$20+$G$20)-$S495))/3)*$T$29)+(((PI()*((($C$19+$G$20)-$S495)*($O$20/($O$19/2)))^2*(((($C$19+$G$20)-$S495)*($O$20/($O$19/2)))*$AZ$7))/3)*$T$29),(((PI()*((($C$19+$G$20)-$S495)*($O$20/($O$19/2)))^2*((($O$20+$G$20)-$S495)/3))*$T$29)-((PI()*((($C$19+$G$20)-$S495)*($O$20/($O$19/2)))^2*(((($C$19+$G$20)-$S495)*($O$20/($O$19/2)))*$AZ$7)/3)*$T$29))),IF('Silo Levels'!$L$14="Pumping",(($D$18*$T$29)+((PI()*(($C$21/2)^2)*($G$20-$S495))*$T$29))+((($D$18+$H$18)/3)*$BG$7)+(((PI()*($C$21/2)^2*(($C$21/2)*$AZ$7))/3)*$T$29),(($D$18*$T$29)+((PI()*(($C$21/2)^2)*($G$20-$S495))*$T$29))+((($D$18+$H$18)/3)*$BG$7)-(((PI()*($C$21/2)^2*(($C$21/2)*$AZ$7))/3)*$T$29)))</f>
        <v>21558.5307638138</v>
      </c>
      <c r="U495" s="73">
        <v>46.4</v>
      </c>
      <c r="V495" s="101">
        <f t="shared" si="73"/>
        <v>24873.19022746689</v>
      </c>
      <c r="W495" s="66">
        <v>46.4</v>
      </c>
      <c r="X495" s="102">
        <f>IF($W495&gt;$G$20,IF('Silo Levels'!$L$15="Pumping",((PI()*((($C$19+$G$20)-$W495)*($O$20/($O$19/2)))^2*((($O$20+$G$20)-$W495))/3)*$X$29)+(((PI()*((($C$19+$G$20)-$W495)*($O$20/($O$19/2)))^2*(((($C$19+$G$20)-$W495)*($O$20/($O$19/2)))*$AZ$8))/3)*$X$29),(((PI()*((($C$19+$G$20)-$W495)*($O$20/($O$19/2)))^2*((($O$20+$G$20)-$W495)/3))*$X$29)-((PI()*((($C$19+$G$20)-$W495)*($O$20/($O$19/2)))^2*(((($C$19+$G$20)-$W495)*($O$20/($O$19/2)))*$AZ$8)/3)*$X$29))),IF('Silo Levels'!$L$15="Pumping",(($D$18*$X$29)+((PI()*(($C$21/2)^2)*($G$20-$W495))*$X$29))+((($D$18+$H$18)/3)*$BG$8)+(((PI()*($C$21/2)^2*(($C$21/2)*$AZ$8))/3)*$X$29),(($D$18*$X$29)+((PI()*(($C$21/2)^2)*($G$20-$W495))*$X$29))+((($D$18+$H$18)/3)*$BG$8)-(((PI()*($C$21/2)^2*(($C$21/2)*$AZ$8))/3)*$X$29)))</f>
        <v>21001.762444597389</v>
      </c>
      <c r="Y495" s="73">
        <v>46.4</v>
      </c>
      <c r="Z495" s="101">
        <f t="shared" si="70"/>
        <v>24479.850098689079</v>
      </c>
      <c r="AA495" s="66">
        <v>46.4</v>
      </c>
      <c r="AB495" s="102">
        <f>IF($AA495&gt;$G$20,IF('Silo Levels'!$L$16="Pumping",((PI()*((($C$19+$G$20)-$AA495)*($O$20/($O$19/2)))^2*((($O$20+$G$20)-$AA495))/3)*$AB$29)+(((PI()*((($C$19+$G$20)-$AA495)*($O$20/($O$19/2)))^2*(((($C$19+$G$20)-$AA495)*($O$20/($O$19/2)))*$AZ$9))/3)*$AB$29),(((PI()*((($C$19+$G$20)-$AA495)*($O$20/($O$19/2)))^2*((($O$20+$G$20)-$AA495)/3))*$AB$29)-((PI()*((($C$19+$G$20)-$AA495)*($O$20/($O$19/2)))^2*(((($C$19+$G$20)-$AA495)*($O$20/($O$19/2)))*$AZ$9)/3)*$AB$29))),IF('Silo Levels'!$L$16="Pumping",(($D$18*$AB$29)+((PI()*(($C$21/2)^2)*($G$20-$AA495))*$AB$29))+((($D$18+$H$18)/3)*$BG$9)+(((PI()*($C$21/2)^2*(($C$21/2)*$AZ$9))/3)*$AB$29),(($D$18*$AB$29)+((PI()*(($C$21/2)^2)*($G$20-$AA495))*$AB$29))+((($D$18+$H$18)/3)*$BG$9)-(((PI()*($C$21/2)^2*(($C$21/2)*$AZ$9))/3)*$AB$29)))</f>
        <v>20669.644374137868</v>
      </c>
      <c r="AC495" s="73">
        <v>46.4</v>
      </c>
      <c r="AD495" s="101">
        <f t="shared" si="74"/>
        <v>24338.046308204644</v>
      </c>
      <c r="AE495" s="66">
        <v>46.4</v>
      </c>
      <c r="AF495" s="102">
        <f>IF($AE495&gt;$G$20,IF('Silo Levels'!$L$17="Pumping",((PI()*((($C$19+$G$20)-$AE495)*($O$20/($O$19/2)))^2*((($O$20+$G$20)-$AE495))/3)*$AF$29)+(((PI()*((($C$19+$G$20)-$AE495)*($O$20/($O$19/2)))^2*(((($C$19+$G$20)-$AE495)*($O$20/($O$19/2)))*$AZ$10))/3)*$AF$29),(((PI()*((($C$19+$G$20)-$AE495)*($O$20/($O$19/2)))^2*((($O$20+$G$20)-$AE495)/3))*$AF$29)-((PI()*((($C$19+$G$20)-$AE495)*($O$20/($O$19/2)))^2*(((($C$19+$G$20)-$AE495)*($O$20/($O$19/2)))*$AZ$10)/3)*$AF$29))),IF('Silo Levels'!$L$17="Pumping",(($D$18*$AF$29)+((PI()*(($C$21/2)^2)*($G$20-$AE495))*$AF$29))+((($D$18+$H$18)/3)*$BG$10)+(((PI()*($C$21/2)^2*(($C$21/2)*$AZ$10))/3)*$AF$29),(($D$18*$AF$29)+((PI()*(($C$21/2)^2)*($G$20-$AE495))*$AF$29))+((($D$18+$H$18)/3)*$BG$10)-(((PI()*($C$21/2)^2*(($C$21/2)*$AZ$10))/3)*$AF$29)))</f>
        <v>20549.911863178786</v>
      </c>
      <c r="AG495" s="73">
        <v>46.4</v>
      </c>
      <c r="AH495" s="101">
        <f t="shared" si="71"/>
        <v>24448.929393867424</v>
      </c>
      <c r="AI495" s="66">
        <v>46.4</v>
      </c>
      <c r="AJ495" s="102">
        <f>IF($AI495&gt;$G$20,IF('Silo Levels'!$L$18="Pumping",((PI()*((($C$19+$G$20)-$AI495)*($O$20/($O$19/2)))^2*((($O$20+$G$20)-$AI495))/3)*$AJ$29)+(((PI()*((($C$19+$G$20)-$AI495)*($O$20/($O$19/2)))^2*(((($C$19+$G$20)-$AI495)*($O$20/($O$19/2)))*$AZ$11))/3)*$AJ$29),(((PI()*((($C$19+$G$20)-$AI495)*($O$20/($O$19/2)))^2*((($O$20+$G$20)-$AI495)/3))*$AJ$29)-((PI()*((($C$19+$G$20)-$AI495)*($O$20/($O$19/2)))^2*(((($C$19+$G$20)-$AI495)*($O$20/($O$19/2)))*$AZ$11)/3)*$AJ$29))),IF('Silo Levels'!$L$18="Pumping",(($D$18*$AJ$29)+((PI()*(($C$21/2)^2)*($G$20-$AI495))*$AJ$29))+((($D$18+$H$18)/3)*$BG$11)+(((PI()*($C$21/2)^2*(($C$21/2)*$AZ$11))/3)*$AJ$29),(($D$18*$AJ$29)+((PI()*(($C$21/2)^2)*($G$20-$AI495))*$AJ$29))+((($D$18+$H$18)/3)*$BG$11)-(((PI()*($C$21/2)^2*(($C$21/2)*$AZ$11))/3)*$AJ$29)))</f>
        <v>20643.536372255312</v>
      </c>
    </row>
    <row r="496" spans="2:36" x14ac:dyDescent="0.3">
      <c r="B496" s="73"/>
      <c r="C496" s="73"/>
      <c r="D496" s="73"/>
      <c r="E496" s="73"/>
      <c r="F496" s="73"/>
      <c r="G496" s="73"/>
      <c r="H496" s="73"/>
      <c r="I496" s="73">
        <v>46.5</v>
      </c>
      <c r="J496" s="101">
        <f t="shared" si="68"/>
        <v>14945.874330003146</v>
      </c>
      <c r="K496" s="66">
        <v>46.5</v>
      </c>
      <c r="L496" s="102">
        <f>IF($K496&gt;$G$13,IF('Silo Levels'!$L$12="Pumping",((PI()*((($C$12+$G$13)-$K496)*($O$13/($O$12/2)))^2*((($O$13+$G$13)-$K496))/3)*$L$29)+(((PI()*((($C$12+$G$13)-$K496)*($O$13/($O$12/2)))^2*(((($C$12+$G$13)-$K496)*($O$13/($O$12/2)))*$AZ$5))/3)*$L$29),(((PI()*((($C$12+$G$13)-$K496)*($O$13/($O$12/2)))^2*((($O$13+$G$13)-$K496)/3))*$L$29)-((PI()*((($C$12+$G$13)-$K496)*($O$13/($O$12/2)))^2*(((($C$12+$G$13)-$K496)*($O$13/($O$12/2)))*$AZ$5)/3)*$L$29))),IF('Silo Levels'!$L$12="Pumping",(($D$11*$L$29)+((PI()*(($C$14/2)^2)*($G$13-$K496))*$L$29))+((($D$11+$H$11)/3)*$BG$5)+(((PI()*($C$14/2)^2*(($C$14/2)*$AZ$5))/3)*$L$29),(($D$11*$L$29)+((PI()*(($C$14/2)^2)*($G$13-$K496))*$L$29))+((($D$11+$H$11)/3)*$BG$5)-(((PI()*($C$14/2)^2*(($C$14/2)*$AZ$5))/3)*$L$29)))</f>
        <v>7964.8712277645191</v>
      </c>
      <c r="M496" s="73">
        <v>46.5</v>
      </c>
      <c r="N496" s="101">
        <f t="shared" si="69"/>
        <v>25836.701242174571</v>
      </c>
      <c r="O496" s="66">
        <v>46.5</v>
      </c>
      <c r="P496" s="102">
        <f>IF($O496&gt;$G$20,IF('Silo Levels'!$L$13="Pumping",((PI()*((($C$19+$G$20)-$O496)*($O$20/($O$19/2)))^2*((($O$20+$G$20)-$O496))/3)*$P$29)+(((PI()*((($C$19+$G$20)-$O496)*($O$20/($O$19/2)))^2*(((($C$19+$G$20)-$O496)*($O$20/($O$19/2)))*$AZ$6))/3)*$P$29),(((PI()*((($C$19+$G$20)-$O496)*($O$20/($O$19/2)))^2*((($O$20+$G$20)-$O496)/3))*$P$29)-((PI()*((($C$19+$G$20)-$O496)*($O$20/($O$19/2)))^2*(((($C$19+$G$20)-$O496)*($O$20/($O$19/2)))*$AZ$6)/3)*$P$29))),IF('Silo Levels'!$L$13="Pumping",(($D$18*$P$29)+((PI()*(($C$21/2)^2)*($G$20-$O496))*$P$29))+((($D$18+$H$18)/3)*$BG$6)+(((PI()*($C$21/2)^2*(($C$21/2)*$AZ$6))/3)*$P$29),(($D$18*$P$29)+((PI()*(($C$21/2)^2)*($G$20-$O496))*$P$29))+((($D$18+$H$18)/3)*$BG$6)-(((PI()*($C$21/2)^2*(($C$21/2)*$AZ$6))/3)*$P$29)))</f>
        <v>21751.499910149803</v>
      </c>
      <c r="Q496" s="73">
        <v>46.5</v>
      </c>
      <c r="R496" s="101">
        <f t="shared" si="72"/>
        <v>25133.80139742171</v>
      </c>
      <c r="S496" s="66">
        <v>46.5</v>
      </c>
      <c r="T496" s="102">
        <f>IF($S496&gt;$G$20,IF('Silo Levels'!$L$14="Pumping",((PI()*((($C$19+$G$20)-$S496)*($O$20/($O$19/2)))^2*((($O$20+$G$20)-$S496))/3)*$T$29)+(((PI()*((($C$19+$G$20)-$S496)*($O$20/($O$19/2)))^2*(((($C$19+$G$20)-$S496)*($O$20/($O$19/2)))*$AZ$7))/3)*$T$29),(((PI()*((($C$19+$G$20)-$S496)*($O$20/($O$19/2)))^2*((($O$20+$G$20)-$S496)/3))*$T$29)-((PI()*((($C$19+$G$20)-$S496)*($O$20/($O$19/2)))^2*(((($C$19+$G$20)-$S496)*($O$20/($O$19/2)))*$AZ$7)/3)*$T$29))),IF('Silo Levels'!$L$14="Pumping",(($D$18*$T$29)+((PI()*(($C$21/2)^2)*($G$20-$S496))*$T$29))+((($D$18+$H$18)/3)*$BG$7)+(((PI()*($C$21/2)^2*(($C$21/2)*$AZ$7))/3)*$T$29),(($D$18*$T$29)+((PI()*(($C$21/2)^2)*($G$20-$S496))*$T$29))+((($D$18+$H$18)/3)*$BG$7)-(((PI()*($C$21/2)^2*(($C$21/2)*$AZ$7))/3)*$T$29)))</f>
        <v>21159.739926292848</v>
      </c>
      <c r="U496" s="73">
        <v>46.5</v>
      </c>
      <c r="V496" s="101">
        <f t="shared" si="73"/>
        <v>24484.698519638863</v>
      </c>
      <c r="W496" s="66">
        <v>46.5</v>
      </c>
      <c r="X496" s="102">
        <f>IF($W496&gt;$G$20,IF('Silo Levels'!$L$15="Pumping",((PI()*((($C$19+$G$20)-$W496)*($O$20/($O$19/2)))^2*((($O$20+$G$20)-$W496))/3)*$X$29)+(((PI()*((($C$19+$G$20)-$W496)*($O$20/($O$19/2)))^2*(((($C$19+$G$20)-$W496)*($O$20/($O$19/2)))*$AZ$8))/3)*$X$29),(((PI()*((($C$19+$G$20)-$W496)*($O$20/($O$19/2)))^2*((($O$20+$G$20)-$W496)/3))*$X$29)-((PI()*((($C$19+$G$20)-$W496)*($O$20/($O$19/2)))^2*(((($C$19+$G$20)-$W496)*($O$20/($O$19/2)))*$AZ$8)/3)*$X$29))),IF('Silo Levels'!$L$15="Pumping",(($D$18*$X$29)+((PI()*(($C$21/2)^2)*($G$20-$W496))*$X$29))+((($D$18+$H$18)/3)*$BG$8)+(((PI()*($C$21/2)^2*(($C$21/2)*$AZ$8))/3)*$X$29),(($D$18*$X$29)+((PI()*(($C$21/2)^2)*($G$20-$W496))*$X$29))+((($D$18+$H$18)/3)*$BG$8)-(((PI()*($C$21/2)^2*(($C$21/2)*$AZ$8))/3)*$X$29)))</f>
        <v>20613.270736769362</v>
      </c>
      <c r="Y496" s="73">
        <v>46.5</v>
      </c>
      <c r="Z496" s="101">
        <f t="shared" si="70"/>
        <v>24097.501928420519</v>
      </c>
      <c r="AA496" s="66">
        <v>46.5</v>
      </c>
      <c r="AB496" s="102">
        <f>IF($AA496&gt;$G$20,IF('Silo Levels'!$L$16="Pumping",((PI()*((($C$19+$G$20)-$AA496)*($O$20/($O$19/2)))^2*((($O$20+$G$20)-$AA496))/3)*$AB$29)+(((PI()*((($C$19+$G$20)-$AA496)*($O$20/($O$19/2)))^2*(((($C$19+$G$20)-$AA496)*($O$20/($O$19/2)))*$AZ$9))/3)*$AB$29),(((PI()*((($C$19+$G$20)-$AA496)*($O$20/($O$19/2)))^2*((($O$20+$G$20)-$AA496)/3))*$AB$29)-((PI()*((($C$19+$G$20)-$AA496)*($O$20/($O$19/2)))^2*(((($C$19+$G$20)-$AA496)*($O$20/($O$19/2)))*$AZ$9)/3)*$AB$29))),IF('Silo Levels'!$L$16="Pumping",(($D$18*$AB$29)+((PI()*(($C$21/2)^2)*($G$20-$AA496))*$AB$29))+((($D$18+$H$18)/3)*$BG$9)+(((PI()*($C$21/2)^2*(($C$21/2)*$AZ$9))/3)*$AB$29),(($D$18*$AB$29)+((PI()*(($C$21/2)^2)*($G$20-$AA496))*$AB$29))+((($D$18+$H$18)/3)*$BG$9)-(((PI()*($C$21/2)^2*(($C$21/2)*$AZ$9))/3)*$AB$29)))</f>
        <v>20287.296203869308</v>
      </c>
      <c r="AC496" s="73">
        <v>46.5</v>
      </c>
      <c r="AD496" s="101">
        <f t="shared" si="74"/>
        <v>23957.912956229917</v>
      </c>
      <c r="AE496" s="66">
        <v>46.5</v>
      </c>
      <c r="AF496" s="102">
        <f>IF($AE496&gt;$G$20,IF('Silo Levels'!$L$17="Pumping",((PI()*((($C$19+$G$20)-$AE496)*($O$20/($O$19/2)))^2*((($O$20+$G$20)-$AE496))/3)*$AF$29)+(((PI()*((($C$19+$G$20)-$AE496)*($O$20/($O$19/2)))^2*(((($C$19+$G$20)-$AE496)*($O$20/($O$19/2)))*$AZ$10))/3)*$AF$29),(((PI()*((($C$19+$G$20)-$AE496)*($O$20/($O$19/2)))^2*((($O$20+$G$20)-$AE496)/3))*$AF$29)-((PI()*((($C$19+$G$20)-$AE496)*($O$20/($O$19/2)))^2*(((($C$19+$G$20)-$AE496)*($O$20/($O$19/2)))*$AZ$10)/3)*$AF$29))),IF('Silo Levels'!$L$17="Pumping",(($D$18*$AF$29)+((PI()*(($C$21/2)^2)*($G$20-$AE496))*$AF$29))+((($D$18+$H$18)/3)*$BG$10)+(((PI()*($C$21/2)^2*(($C$21/2)*$AZ$10))/3)*$AF$29),(($D$18*$AF$29)+((PI()*(($C$21/2)^2)*($G$20-$AE496))*$AF$29))+((($D$18+$H$18)/3)*$BG$10)-(((PI()*($C$21/2)^2*(($C$21/2)*$AZ$10))/3)*$AF$29)))</f>
        <v>20169.778511204058</v>
      </c>
      <c r="AG496" s="73">
        <v>46.5</v>
      </c>
      <c r="AH496" s="101">
        <f t="shared" si="71"/>
        <v>24067.06417079275</v>
      </c>
      <c r="AI496" s="66">
        <v>46.5</v>
      </c>
      <c r="AJ496" s="102">
        <f>IF($AI496&gt;$G$20,IF('Silo Levels'!$L$18="Pumping",((PI()*((($C$19+$G$20)-$AI496)*($O$20/($O$19/2)))^2*((($O$20+$G$20)-$AI496))/3)*$AJ$29)+(((PI()*((($C$19+$G$20)-$AI496)*($O$20/($O$19/2)))^2*(((($C$19+$G$20)-$AI496)*($O$20/($O$19/2)))*$AZ$11))/3)*$AJ$29),(((PI()*((($C$19+$G$20)-$AI496)*($O$20/($O$19/2)))^2*((($O$20+$G$20)-$AI496)/3))*$AJ$29)-((PI()*((($C$19+$G$20)-$AI496)*($O$20/($O$19/2)))^2*(((($C$19+$G$20)-$AI496)*($O$20/($O$19/2)))*$AZ$11)/3)*$AJ$29))),IF('Silo Levels'!$L$18="Pumping",(($D$18*$AJ$29)+((PI()*(($C$21/2)^2)*($G$20-$AI496))*$AJ$29))+((($D$18+$H$18)/3)*$BG$11)+(((PI()*($C$21/2)^2*(($C$21/2)*$AZ$11))/3)*$AJ$29),(($D$18*$AJ$29)+((PI()*(($C$21/2)^2)*($G$20-$AI496))*$AJ$29))+((($D$18+$H$18)/3)*$BG$11)-(((PI()*($C$21/2)^2*(($C$21/2)*$AZ$11))/3)*$AJ$29)))</f>
        <v>20261.671149180638</v>
      </c>
    </row>
    <row r="497" spans="2:36" x14ac:dyDescent="0.3">
      <c r="B497" s="73"/>
      <c r="C497" s="73"/>
      <c r="D497" s="73"/>
      <c r="E497" s="73"/>
      <c r="F497" s="73"/>
      <c r="G497" s="73"/>
      <c r="H497" s="73"/>
      <c r="I497" s="73">
        <v>46.6</v>
      </c>
      <c r="J497" s="101">
        <f t="shared" si="68"/>
        <v>14355.381459914594</v>
      </c>
      <c r="K497" s="66">
        <v>46.6</v>
      </c>
      <c r="L497" s="102">
        <f>IF($K497&gt;$G$13,IF('Silo Levels'!$L$12="Pumping",((PI()*((($C$12+$G$13)-$K497)*($O$13/($O$12/2)))^2*((($O$13+$G$13)-$K497))/3)*$L$29)+(((PI()*((($C$12+$G$13)-$K497)*($O$13/($O$12/2)))^2*(((($C$12+$G$13)-$K497)*($O$13/($O$12/2)))*$AZ$5))/3)*$L$29),(((PI()*((($C$12+$G$13)-$K497)*($O$13/($O$12/2)))^2*((($O$13+$G$13)-$K497)/3))*$L$29)-((PI()*((($C$12+$G$13)-$K497)*($O$13/($O$12/2)))^2*(((($C$12+$G$13)-$K497)*($O$13/($O$12/2)))*$AZ$5)/3)*$L$29))),IF('Silo Levels'!$L$12="Pumping",(($D$11*$L$29)+((PI()*(($C$14/2)^2)*($G$13-$K497))*$L$29))+((($D$11+$H$11)/3)*$BG$5)+(((PI()*($C$14/2)^2*(($C$14/2)*$AZ$5))/3)*$L$29),(($D$11*$L$29)+((PI()*(($C$14/2)^2)*($G$13-$K497))*$L$29))+((($D$11+$H$11)/3)*$BG$5)-(((PI()*($C$14/2)^2*(($C$14/2)*$AZ$5))/3)*$L$29)))</f>
        <v>7656.0881886293528</v>
      </c>
      <c r="M497" s="73">
        <v>46.6</v>
      </c>
      <c r="N497" s="101">
        <f t="shared" si="69"/>
        <v>25426.75769387382</v>
      </c>
      <c r="O497" s="66">
        <v>46.6</v>
      </c>
      <c r="P497" s="102">
        <f>IF($O497&gt;$G$20,IF('Silo Levels'!$L$13="Pumping",((PI()*((($C$19+$G$20)-$O497)*($O$20/($O$19/2)))^2*((($O$20+$G$20)-$O497))/3)*$P$29)+(((PI()*((($C$19+$G$20)-$O497)*($O$20/($O$19/2)))^2*(((($C$19+$G$20)-$O497)*($O$20/($O$19/2)))*$AZ$6))/3)*$P$29),(((PI()*((($C$19+$G$20)-$O497)*($O$20/($O$19/2)))^2*((($O$20+$G$20)-$O497)/3))*$P$29)-((PI()*((($C$19+$G$20)-$O497)*($O$20/($O$19/2)))^2*(((($C$19+$G$20)-$O497)*($O$20/($O$19/2)))*$AZ$6)/3)*$P$29))),IF('Silo Levels'!$L$13="Pumping",(($D$18*$P$29)+((PI()*(($C$21/2)^2)*($G$20-$O497))*$P$29))+((($D$18+$H$18)/3)*$BG$6)+(((PI()*($C$21/2)^2*(($C$21/2)*$AZ$6))/3)*$P$29),(($D$18*$P$29)+((PI()*(($C$21/2)^2)*($G$20-$O497))*$P$29))+((($D$18+$H$18)/3)*$BG$6)-(((PI()*($C$21/2)^2*(($C$21/2)*$AZ$6))/3)*$P$29)))</f>
        <v>21341.556361849052</v>
      </c>
      <c r="Q497" s="73">
        <v>46.6</v>
      </c>
      <c r="R497" s="101">
        <f t="shared" si="72"/>
        <v>24735.010559900758</v>
      </c>
      <c r="S497" s="66">
        <v>46.6</v>
      </c>
      <c r="T497" s="102">
        <f>IF($S497&gt;$G$20,IF('Silo Levels'!$L$14="Pumping",((PI()*((($C$19+$G$20)-$S497)*($O$20/($O$19/2)))^2*((($O$20+$G$20)-$S497))/3)*$T$29)+(((PI()*((($C$19+$G$20)-$S497)*($O$20/($O$19/2)))^2*(((($C$19+$G$20)-$S497)*($O$20/($O$19/2)))*$AZ$7))/3)*$T$29),(((PI()*((($C$19+$G$20)-$S497)*($O$20/($O$19/2)))^2*((($O$20+$G$20)-$S497)/3))*$T$29)-((PI()*((($C$19+$G$20)-$S497)*($O$20/($O$19/2)))^2*(((($C$19+$G$20)-$S497)*($O$20/($O$19/2)))*$AZ$7)/3)*$T$29))),IF('Silo Levels'!$L$14="Pumping",(($D$18*$T$29)+((PI()*(($C$21/2)^2)*($G$20-$S497))*$T$29))+((($D$18+$H$18)/3)*$BG$7)+(((PI()*($C$21/2)^2*(($C$21/2)*$AZ$7))/3)*$T$29),(($D$18*$T$29)+((PI()*(($C$21/2)^2)*($G$20-$S497))*$T$29))+((($D$18+$H$18)/3)*$BG$7)-(((PI()*($C$21/2)^2*(($C$21/2)*$AZ$7))/3)*$T$29)))</f>
        <v>20760.949088771897</v>
      </c>
      <c r="U497" s="73">
        <v>46.6</v>
      </c>
      <c r="V497" s="101">
        <f t="shared" si="73"/>
        <v>24096.206811810836</v>
      </c>
      <c r="W497" s="66">
        <v>46.6</v>
      </c>
      <c r="X497" s="102">
        <f>IF($W497&gt;$G$20,IF('Silo Levels'!$L$15="Pumping",((PI()*((($C$19+$G$20)-$W497)*($O$20/($O$19/2)))^2*((($O$20+$G$20)-$W497))/3)*$X$29)+(((PI()*((($C$19+$G$20)-$W497)*($O$20/($O$19/2)))^2*(((($C$19+$G$20)-$W497)*($O$20/($O$19/2)))*$AZ$8))/3)*$X$29),(((PI()*((($C$19+$G$20)-$W497)*($O$20/($O$19/2)))^2*((($O$20+$G$20)-$W497)/3))*$X$29)-((PI()*((($C$19+$G$20)-$W497)*($O$20/($O$19/2)))^2*(((($C$19+$G$20)-$W497)*($O$20/($O$19/2)))*$AZ$8)/3)*$X$29))),IF('Silo Levels'!$L$15="Pumping",(($D$18*$X$29)+((PI()*(($C$21/2)^2)*($G$20-$W497))*$X$29))+((($D$18+$H$18)/3)*$BG$8)+(((PI()*($C$21/2)^2*(($C$21/2)*$AZ$8))/3)*$X$29),(($D$18*$X$29)+((PI()*(($C$21/2)^2)*($G$20-$W497))*$X$29))+((($D$18+$H$18)/3)*$BG$8)-(((PI()*($C$21/2)^2*(($C$21/2)*$AZ$8))/3)*$X$29)))</f>
        <v>20224.779028941335</v>
      </c>
      <c r="Y497" s="73">
        <v>46.6</v>
      </c>
      <c r="Z497" s="101">
        <f t="shared" si="70"/>
        <v>23715.153758151959</v>
      </c>
      <c r="AA497" s="66">
        <v>46.6</v>
      </c>
      <c r="AB497" s="102">
        <f>IF($AA497&gt;$G$20,IF('Silo Levels'!$L$16="Pumping",((PI()*((($C$19+$G$20)-$AA497)*($O$20/($O$19/2)))^2*((($O$20+$G$20)-$AA497))/3)*$AB$29)+(((PI()*((($C$19+$G$20)-$AA497)*($O$20/($O$19/2)))^2*(((($C$19+$G$20)-$AA497)*($O$20/($O$19/2)))*$AZ$9))/3)*$AB$29),(((PI()*((($C$19+$G$20)-$AA497)*($O$20/($O$19/2)))^2*((($O$20+$G$20)-$AA497)/3))*$AB$29)-((PI()*((($C$19+$G$20)-$AA497)*($O$20/($O$19/2)))^2*(((($C$19+$G$20)-$AA497)*($O$20/($O$19/2)))*$AZ$9)/3)*$AB$29))),IF('Silo Levels'!$L$16="Pumping",(($D$18*$AB$29)+((PI()*(($C$21/2)^2)*($G$20-$AA497))*$AB$29))+((($D$18+$H$18)/3)*$BG$9)+(((PI()*($C$21/2)^2*(($C$21/2)*$AZ$9))/3)*$AB$29),(($D$18*$AB$29)+((PI()*(($C$21/2)^2)*($G$20-$AA497))*$AB$29))+((($D$18+$H$18)/3)*$BG$9)-(((PI()*($C$21/2)^2*(($C$21/2)*$AZ$9))/3)*$AB$29)))</f>
        <v>19904.948033600747</v>
      </c>
      <c r="AC497" s="73">
        <v>46.6</v>
      </c>
      <c r="AD497" s="101">
        <f t="shared" si="74"/>
        <v>23577.779604255193</v>
      </c>
      <c r="AE497" s="66">
        <v>46.6</v>
      </c>
      <c r="AF497" s="102">
        <f>IF($AE497&gt;$G$20,IF('Silo Levels'!$L$17="Pumping",((PI()*((($C$19+$G$20)-$AE497)*($O$20/($O$19/2)))^2*((($O$20+$G$20)-$AE497))/3)*$AF$29)+(((PI()*((($C$19+$G$20)-$AE497)*($O$20/($O$19/2)))^2*(((($C$19+$G$20)-$AE497)*($O$20/($O$19/2)))*$AZ$10))/3)*$AF$29),(((PI()*((($C$19+$G$20)-$AE497)*($O$20/($O$19/2)))^2*((($O$20+$G$20)-$AE497)/3))*$AF$29)-((PI()*((($C$19+$G$20)-$AE497)*($O$20/($O$19/2)))^2*(((($C$19+$G$20)-$AE497)*($O$20/($O$19/2)))*$AZ$10)/3)*$AF$29))),IF('Silo Levels'!$L$17="Pumping",(($D$18*$AF$29)+((PI()*(($C$21/2)^2)*($G$20-$AE497))*$AF$29))+((($D$18+$H$18)/3)*$BG$10)+(((PI()*($C$21/2)^2*(($C$21/2)*$AZ$10))/3)*$AF$29),(($D$18*$AF$29)+((PI()*(($C$21/2)^2)*($G$20-$AE497))*$AF$29))+((($D$18+$H$18)/3)*$BG$10)-(((PI()*($C$21/2)^2*(($C$21/2)*$AZ$10))/3)*$AF$29)))</f>
        <v>19789.645159229334</v>
      </c>
      <c r="AG497" s="73">
        <v>46.6</v>
      </c>
      <c r="AH497" s="101">
        <f t="shared" si="71"/>
        <v>23685.198947718083</v>
      </c>
      <c r="AI497" s="66">
        <v>46.6</v>
      </c>
      <c r="AJ497" s="102">
        <f>IF($AI497&gt;$G$20,IF('Silo Levels'!$L$18="Pumping",((PI()*((($C$19+$G$20)-$AI497)*($O$20/($O$19/2)))^2*((($O$20+$G$20)-$AI497))/3)*$AJ$29)+(((PI()*((($C$19+$G$20)-$AI497)*($O$20/($O$19/2)))^2*(((($C$19+$G$20)-$AI497)*($O$20/($O$19/2)))*$AZ$11))/3)*$AJ$29),(((PI()*((($C$19+$G$20)-$AI497)*($O$20/($O$19/2)))^2*((($O$20+$G$20)-$AI497)/3))*$AJ$29)-((PI()*((($C$19+$G$20)-$AI497)*($O$20/($O$19/2)))^2*(((($C$19+$G$20)-$AI497)*($O$20/($O$19/2)))*$AZ$11)/3)*$AJ$29))),IF('Silo Levels'!$L$18="Pumping",(($D$18*$AJ$29)+((PI()*(($C$21/2)^2)*($G$20-$AI497))*$AJ$29))+((($D$18+$H$18)/3)*$BG$11)+(((PI()*($C$21/2)^2*(($C$21/2)*$AZ$11))/3)*$AJ$29),(($D$18*$AJ$29)+((PI()*(($C$21/2)^2)*($G$20-$AI497))*$AJ$29))+((($D$18+$H$18)/3)*$BG$11)-(((PI()*($C$21/2)^2*(($C$21/2)*$AZ$11))/3)*$AJ$29)))</f>
        <v>19879.805926105972</v>
      </c>
    </row>
    <row r="498" spans="2:36" x14ac:dyDescent="0.3">
      <c r="B498" s="73"/>
      <c r="C498" s="73"/>
      <c r="D498" s="73"/>
      <c r="E498" s="73"/>
      <c r="F498" s="73"/>
      <c r="G498" s="73"/>
      <c r="H498" s="73"/>
      <c r="I498" s="73">
        <v>46.7</v>
      </c>
      <c r="J498" s="101">
        <f t="shared" si="68"/>
        <v>13780.642767958414</v>
      </c>
      <c r="K498" s="66">
        <v>46.7</v>
      </c>
      <c r="L498" s="102">
        <f>IF($K498&gt;$G$13,IF('Silo Levels'!$L$12="Pumping",((PI()*((($C$12+$G$13)-$K498)*($O$13/($O$12/2)))^2*((($O$13+$G$13)-$K498))/3)*$L$29)+(((PI()*((($C$12+$G$13)-$K498)*($O$13/($O$12/2)))^2*(((($C$12+$G$13)-$K498)*($O$13/($O$12/2)))*$AZ$5))/3)*$L$29),(((PI()*((($C$12+$G$13)-$K498)*($O$13/($O$12/2)))^2*((($O$13+$G$13)-$K498)/3))*$L$29)-((PI()*((($C$12+$G$13)-$K498)*($O$13/($O$12/2)))^2*(((($C$12+$G$13)-$K498)*($O$13/($O$12/2)))*$AZ$5)/3)*$L$29))),IF('Silo Levels'!$L$12="Pumping",(($D$11*$L$29)+((PI()*(($C$14/2)^2)*($G$13-$K498))*$L$29))+((($D$11+$H$11)/3)*$BG$5)+(((PI()*($C$14/2)^2*(($C$14/2)*$AZ$5))/3)*$L$29),(($D$11*$L$29)+((PI()*(($C$14/2)^2)*($G$13-$K498))*$L$29))+((($D$11+$H$11)/3)*$BG$5)-(((PI()*($C$14/2)^2*(($C$14/2)*$AZ$5))/3)*$L$29)))</f>
        <v>7355.3768150089736</v>
      </c>
      <c r="M498" s="73">
        <v>46.7</v>
      </c>
      <c r="N498" s="101">
        <f t="shared" si="69"/>
        <v>25016.814145573073</v>
      </c>
      <c r="O498" s="66">
        <v>46.7</v>
      </c>
      <c r="P498" s="102">
        <f>IF($O498&gt;$G$20,IF('Silo Levels'!$L$13="Pumping",((PI()*((($C$19+$G$20)-$O498)*($O$20/($O$19/2)))^2*((($O$20+$G$20)-$O498))/3)*$P$29)+(((PI()*((($C$19+$G$20)-$O498)*($O$20/($O$19/2)))^2*(((($C$19+$G$20)-$O498)*($O$20/($O$19/2)))*$AZ$6))/3)*$P$29),(((PI()*((($C$19+$G$20)-$O498)*($O$20/($O$19/2)))^2*((($O$20+$G$20)-$O498)/3))*$P$29)-((PI()*((($C$19+$G$20)-$O498)*($O$20/($O$19/2)))^2*(((($C$19+$G$20)-$O498)*($O$20/($O$19/2)))*$AZ$6)/3)*$P$29))),IF('Silo Levels'!$L$13="Pumping",(($D$18*$P$29)+((PI()*(($C$21/2)^2)*($G$20-$O498))*$P$29))+((($D$18+$H$18)/3)*$BG$6)+(((PI()*($C$21/2)^2*(($C$21/2)*$AZ$6))/3)*$P$29),(($D$18*$P$29)+((PI()*(($C$21/2)^2)*($G$20-$O498))*$P$29))+((($D$18+$H$18)/3)*$BG$6)-(((PI()*($C$21/2)^2*(($C$21/2)*$AZ$6))/3)*$P$29)))</f>
        <v>20931.612813548305</v>
      </c>
      <c r="Q498" s="73">
        <v>46.7</v>
      </c>
      <c r="R498" s="101">
        <f t="shared" si="72"/>
        <v>24336.21972237981</v>
      </c>
      <c r="S498" s="66">
        <v>46.7</v>
      </c>
      <c r="T498" s="102">
        <f>IF($S498&gt;$G$20,IF('Silo Levels'!$L$14="Pumping",((PI()*((($C$19+$G$20)-$S498)*($O$20/($O$19/2)))^2*((($O$20+$G$20)-$S498))/3)*$T$29)+(((PI()*((($C$19+$G$20)-$S498)*($O$20/($O$19/2)))^2*(((($C$19+$G$20)-$S498)*($O$20/($O$19/2)))*$AZ$7))/3)*$T$29),(((PI()*((($C$19+$G$20)-$S498)*($O$20/($O$19/2)))^2*((($O$20+$G$20)-$S498)/3))*$T$29)-((PI()*((($C$19+$G$20)-$S498)*($O$20/($O$19/2)))^2*(((($C$19+$G$20)-$S498)*($O$20/($O$19/2)))*$AZ$7)/3)*$T$29))),IF('Silo Levels'!$L$14="Pumping",(($D$18*$T$29)+((PI()*(($C$21/2)^2)*($G$20-$S498))*$T$29))+((($D$18+$H$18)/3)*$BG$7)+(((PI()*($C$21/2)^2*(($C$21/2)*$AZ$7))/3)*$T$29),(($D$18*$T$29)+((PI()*(($C$21/2)^2)*($G$20-$S498))*$T$29))+((($D$18+$H$18)/3)*$BG$7)-(((PI()*($C$21/2)^2*(($C$21/2)*$AZ$7))/3)*$T$29)))</f>
        <v>20362.158251250949</v>
      </c>
      <c r="U498" s="73">
        <v>46.7</v>
      </c>
      <c r="V498" s="101">
        <f t="shared" si="73"/>
        <v>23707.715103982817</v>
      </c>
      <c r="W498" s="66">
        <v>46.7</v>
      </c>
      <c r="X498" s="102">
        <f>IF($W498&gt;$G$20,IF('Silo Levels'!$L$15="Pumping",((PI()*((($C$19+$G$20)-$W498)*($O$20/($O$19/2)))^2*((($O$20+$G$20)-$W498))/3)*$X$29)+(((PI()*((($C$19+$G$20)-$W498)*($O$20/($O$19/2)))^2*(((($C$19+$G$20)-$W498)*($O$20/($O$19/2)))*$AZ$8))/3)*$X$29),(((PI()*((($C$19+$G$20)-$W498)*($O$20/($O$19/2)))^2*((($O$20+$G$20)-$W498)/3))*$X$29)-((PI()*((($C$19+$G$20)-$W498)*($O$20/($O$19/2)))^2*(((($C$19+$G$20)-$W498)*($O$20/($O$19/2)))*$AZ$8)/3)*$X$29))),IF('Silo Levels'!$L$15="Pumping",(($D$18*$X$29)+((PI()*(($C$21/2)^2)*($G$20-$W498))*$X$29))+((($D$18+$H$18)/3)*$BG$8)+(((PI()*($C$21/2)^2*(($C$21/2)*$AZ$8))/3)*$X$29),(($D$18*$X$29)+((PI()*(($C$21/2)^2)*($G$20-$W498))*$X$29))+((($D$18+$H$18)/3)*$BG$8)-(((PI()*($C$21/2)^2*(($C$21/2)*$AZ$8))/3)*$X$29)))</f>
        <v>19836.287321113316</v>
      </c>
      <c r="Y498" s="73">
        <v>46.7</v>
      </c>
      <c r="Z498" s="101">
        <f t="shared" si="70"/>
        <v>23332.805587883402</v>
      </c>
      <c r="AA498" s="66">
        <v>46.7</v>
      </c>
      <c r="AB498" s="102">
        <f>IF($AA498&gt;$G$20,IF('Silo Levels'!$L$16="Pumping",((PI()*((($C$19+$G$20)-$AA498)*($O$20/($O$19/2)))^2*((($O$20+$G$20)-$AA498))/3)*$AB$29)+(((PI()*((($C$19+$G$20)-$AA498)*($O$20/($O$19/2)))^2*(((($C$19+$G$20)-$AA498)*($O$20/($O$19/2)))*$AZ$9))/3)*$AB$29),(((PI()*((($C$19+$G$20)-$AA498)*($O$20/($O$19/2)))^2*((($O$20+$G$20)-$AA498)/3))*$AB$29)-((PI()*((($C$19+$G$20)-$AA498)*($O$20/($O$19/2)))^2*(((($C$19+$G$20)-$AA498)*($O$20/($O$19/2)))*$AZ$9)/3)*$AB$29))),IF('Silo Levels'!$L$16="Pumping",(($D$18*$AB$29)+((PI()*(($C$21/2)^2)*($G$20-$AA498))*$AB$29))+((($D$18+$H$18)/3)*$BG$9)+(((PI()*($C$21/2)^2*(($C$21/2)*$AZ$9))/3)*$AB$29),(($D$18*$AB$29)+((PI()*(($C$21/2)^2)*($G$20-$AA498))*$AB$29))+((($D$18+$H$18)/3)*$BG$9)-(((PI()*($C$21/2)^2*(($C$21/2)*$AZ$9))/3)*$AB$29)))</f>
        <v>19522.599863332191</v>
      </c>
      <c r="AC498" s="73">
        <v>46.7</v>
      </c>
      <c r="AD498" s="101">
        <f t="shared" si="74"/>
        <v>23197.646252280469</v>
      </c>
      <c r="AE498" s="66">
        <v>46.7</v>
      </c>
      <c r="AF498" s="102">
        <f>IF($AE498&gt;$G$20,IF('Silo Levels'!$L$17="Pumping",((PI()*((($C$19+$G$20)-$AE498)*($O$20/($O$19/2)))^2*((($O$20+$G$20)-$AE498))/3)*$AF$29)+(((PI()*((($C$19+$G$20)-$AE498)*($O$20/($O$19/2)))^2*(((($C$19+$G$20)-$AE498)*($O$20/($O$19/2)))*$AZ$10))/3)*$AF$29),(((PI()*((($C$19+$G$20)-$AE498)*($O$20/($O$19/2)))^2*((($O$20+$G$20)-$AE498)/3))*$AF$29)-((PI()*((($C$19+$G$20)-$AE498)*($O$20/($O$19/2)))^2*(((($C$19+$G$20)-$AE498)*($O$20/($O$19/2)))*$AZ$10)/3)*$AF$29))),IF('Silo Levels'!$L$17="Pumping",(($D$18*$AF$29)+((PI()*(($C$21/2)^2)*($G$20-$AE498))*$AF$29))+((($D$18+$H$18)/3)*$BG$10)+(((PI()*($C$21/2)^2*(($C$21/2)*$AZ$10))/3)*$AF$29),(($D$18*$AF$29)+((PI()*(($C$21/2)^2)*($G$20-$AE498))*$AF$29))+((($D$18+$H$18)/3)*$BG$10)-(((PI()*($C$21/2)^2*(($C$21/2)*$AZ$10))/3)*$AF$29)))</f>
        <v>19409.51180725461</v>
      </c>
      <c r="AG498" s="73">
        <v>46.7</v>
      </c>
      <c r="AH498" s="101">
        <f t="shared" si="71"/>
        <v>23303.333724643409</v>
      </c>
      <c r="AI498" s="66">
        <v>46.7</v>
      </c>
      <c r="AJ498" s="102">
        <f>IF($AI498&gt;$G$20,IF('Silo Levels'!$L$18="Pumping",((PI()*((($C$19+$G$20)-$AI498)*($O$20/($O$19/2)))^2*((($O$20+$G$20)-$AI498))/3)*$AJ$29)+(((PI()*((($C$19+$G$20)-$AI498)*($O$20/($O$19/2)))^2*(((($C$19+$G$20)-$AI498)*($O$20/($O$19/2)))*$AZ$11))/3)*$AJ$29),(((PI()*((($C$19+$G$20)-$AI498)*($O$20/($O$19/2)))^2*((($O$20+$G$20)-$AI498)/3))*$AJ$29)-((PI()*((($C$19+$G$20)-$AI498)*($O$20/($O$19/2)))^2*(((($C$19+$G$20)-$AI498)*($O$20/($O$19/2)))*$AZ$11)/3)*$AJ$29))),IF('Silo Levels'!$L$18="Pumping",(($D$18*$AJ$29)+((PI()*(($C$21/2)^2)*($G$20-$AI498))*$AJ$29))+((($D$18+$H$18)/3)*$BG$11)+(((PI()*($C$21/2)^2*(($C$21/2)*$AZ$11))/3)*$AJ$29),(($D$18*$AJ$29)+((PI()*(($C$21/2)^2)*($G$20-$AI498))*$AJ$29))+((($D$18+$H$18)/3)*$BG$11)-(((PI()*($C$21/2)^2*(($C$21/2)*$AZ$11))/3)*$AJ$29)))</f>
        <v>19497.940703031298</v>
      </c>
    </row>
    <row r="499" spans="2:36" x14ac:dyDescent="0.3">
      <c r="B499" s="73"/>
      <c r="C499" s="73"/>
      <c r="D499" s="73"/>
      <c r="E499" s="73"/>
      <c r="F499" s="73"/>
      <c r="G499" s="73"/>
      <c r="H499" s="73"/>
      <c r="I499" s="73">
        <v>46.8</v>
      </c>
      <c r="J499" s="101">
        <f t="shared" si="68"/>
        <v>13221.445348900177</v>
      </c>
      <c r="K499" s="66">
        <v>46.8</v>
      </c>
      <c r="L499" s="102">
        <f>IF($K499&gt;$G$13,IF('Silo Levels'!$L$12="Pumping",((PI()*((($C$12+$G$13)-$K499)*($O$13/($O$12/2)))^2*((($O$13+$G$13)-$K499))/3)*$L$29)+(((PI()*((($C$12+$G$13)-$K499)*($O$13/($O$12/2)))^2*(((($C$12+$G$13)-$K499)*($O$13/($O$12/2)))*$AZ$5))/3)*$L$29),(((PI()*((($C$12+$G$13)-$K499)*($O$13/($O$12/2)))^2*((($O$13+$G$13)-$K499)/3))*$L$29)-((PI()*((($C$12+$G$13)-$K499)*($O$13/($O$12/2)))^2*(((($C$12+$G$13)-$K499)*($O$13/($O$12/2)))*$AZ$5)/3)*$L$29))),IF('Silo Levels'!$L$12="Pumping",(($D$11*$L$29)+((PI()*(($C$14/2)^2)*($G$13-$K499))*$L$29))+((($D$11+$H$11)/3)*$BG$5)+(((PI()*($C$14/2)^2*(($C$14/2)*$AZ$5))/3)*$L$29),(($D$11*$L$29)+((PI()*(($C$14/2)^2)*($G$13-$K499))*$L$29))+((($D$11+$H$11)/3)*$BG$5)-(((PI()*($C$14/2)^2*(($C$14/2)*$AZ$5))/3)*$L$29)))</f>
        <v>7062.6304115207931</v>
      </c>
      <c r="M499" s="73">
        <v>46.8</v>
      </c>
      <c r="N499" s="101">
        <f t="shared" si="69"/>
        <v>24606.870597272355</v>
      </c>
      <c r="O499" s="66">
        <v>46.8</v>
      </c>
      <c r="P499" s="102">
        <f>IF($O499&gt;$G$20,IF('Silo Levels'!$L$13="Pumping",((PI()*((($C$19+$G$20)-$O499)*($O$20/($O$19/2)))^2*((($O$20+$G$20)-$O499))/3)*$P$29)+(((PI()*((($C$19+$G$20)-$O499)*($O$20/($O$19/2)))^2*(((($C$19+$G$20)-$O499)*($O$20/($O$19/2)))*$AZ$6))/3)*$P$29),(((PI()*((($C$19+$G$20)-$O499)*($O$20/($O$19/2)))^2*((($O$20+$G$20)-$O499)/3))*$P$29)-((PI()*((($C$19+$G$20)-$O499)*($O$20/($O$19/2)))^2*(((($C$19+$G$20)-$O499)*($O$20/($O$19/2)))*$AZ$6)/3)*$P$29))),IF('Silo Levels'!$L$13="Pumping",(($D$18*$P$29)+((PI()*(($C$21/2)^2)*($G$20-$O499))*$P$29))+((($D$18+$H$18)/3)*$BG$6)+(((PI()*($C$21/2)^2*(($C$21/2)*$AZ$6))/3)*$P$29),(($D$18*$P$29)+((PI()*(($C$21/2)^2)*($G$20-$O499))*$P$29))+((($D$18+$H$18)/3)*$BG$6)-(((PI()*($C$21/2)^2*(($C$21/2)*$AZ$6))/3)*$P$29)))</f>
        <v>20521.669265247587</v>
      </c>
      <c r="Q499" s="73">
        <v>46.8</v>
      </c>
      <c r="R499" s="101">
        <f t="shared" si="72"/>
        <v>23937.428884858888</v>
      </c>
      <c r="S499" s="66">
        <v>46.8</v>
      </c>
      <c r="T499" s="102">
        <f>IF($S499&gt;$G$20,IF('Silo Levels'!$L$14="Pumping",((PI()*((($C$19+$G$20)-$S499)*($O$20/($O$19/2)))^2*((($O$20+$G$20)-$S499))/3)*$T$29)+(((PI()*((($C$19+$G$20)-$S499)*($O$20/($O$19/2)))^2*(((($C$19+$G$20)-$S499)*($O$20/($O$19/2)))*$AZ$7))/3)*$T$29),(((PI()*((($C$19+$G$20)-$S499)*($O$20/($O$19/2)))^2*((($O$20+$G$20)-$S499)/3))*$T$29)-((PI()*((($C$19+$G$20)-$S499)*($O$20/($O$19/2)))^2*(((($C$19+$G$20)-$S499)*($O$20/($O$19/2)))*$AZ$7)/3)*$T$29))),IF('Silo Levels'!$L$14="Pumping",(($D$18*$T$29)+((PI()*(($C$21/2)^2)*($G$20-$S499))*$T$29))+((($D$18+$H$18)/3)*$BG$7)+(((PI()*($C$21/2)^2*(($C$21/2)*$AZ$7))/3)*$T$29),(($D$18*$T$29)+((PI()*(($C$21/2)^2)*($G$20-$S499))*$T$29))+((($D$18+$H$18)/3)*$BG$7)-(((PI()*($C$21/2)^2*(($C$21/2)*$AZ$7))/3)*$T$29)))</f>
        <v>19963.367413730026</v>
      </c>
      <c r="U499" s="73">
        <v>46.8</v>
      </c>
      <c r="V499" s="101">
        <f t="shared" si="73"/>
        <v>23319.223396154819</v>
      </c>
      <c r="W499" s="66">
        <v>46.8</v>
      </c>
      <c r="X499" s="102">
        <f>IF($W499&gt;$G$20,IF('Silo Levels'!$L$15="Pumping",((PI()*((($C$19+$G$20)-$W499)*($O$20/($O$19/2)))^2*((($O$20+$G$20)-$W499))/3)*$X$29)+(((PI()*((($C$19+$G$20)-$W499)*($O$20/($O$19/2)))^2*(((($C$19+$G$20)-$W499)*($O$20/($O$19/2)))*$AZ$8))/3)*$X$29),(((PI()*((($C$19+$G$20)-$W499)*($O$20/($O$19/2)))^2*((($O$20+$G$20)-$W499)/3))*$X$29)-((PI()*((($C$19+$G$20)-$W499)*($O$20/($O$19/2)))^2*(((($C$19+$G$20)-$W499)*($O$20/($O$19/2)))*$AZ$8)/3)*$X$29))),IF('Silo Levels'!$L$15="Pumping",(($D$18*$X$29)+((PI()*(($C$21/2)^2)*($G$20-$W499))*$X$29))+((($D$18+$H$18)/3)*$BG$8)+(((PI()*($C$21/2)^2*(($C$21/2)*$AZ$8))/3)*$X$29),(($D$18*$X$29)+((PI()*(($C$21/2)^2)*($G$20-$W499))*$X$29))+((($D$18+$H$18)/3)*$BG$8)-(((PI()*($C$21/2)^2*(($C$21/2)*$AZ$8))/3)*$X$29)))</f>
        <v>19447.795613285318</v>
      </c>
      <c r="Y499" s="73">
        <v>46.8</v>
      </c>
      <c r="Z499" s="101">
        <f t="shared" si="70"/>
        <v>22950.457417614871</v>
      </c>
      <c r="AA499" s="66">
        <v>46.8</v>
      </c>
      <c r="AB499" s="102">
        <f>IF($AA499&gt;$G$20,IF('Silo Levels'!$L$16="Pumping",((PI()*((($C$19+$G$20)-$AA499)*($O$20/($O$19/2)))^2*((($O$20+$G$20)-$AA499))/3)*$AB$29)+(((PI()*((($C$19+$G$20)-$AA499)*($O$20/($O$19/2)))^2*(((($C$19+$G$20)-$AA499)*($O$20/($O$19/2)))*$AZ$9))/3)*$AB$29),(((PI()*((($C$19+$G$20)-$AA499)*($O$20/($O$19/2)))^2*((($O$20+$G$20)-$AA499)/3))*$AB$29)-((PI()*((($C$19+$G$20)-$AA499)*($O$20/($O$19/2)))^2*(((($C$19+$G$20)-$AA499)*($O$20/($O$19/2)))*$AZ$9)/3)*$AB$29))),IF('Silo Levels'!$L$16="Pumping",(($D$18*$AB$29)+((PI()*(($C$21/2)^2)*($G$20-$AA499))*$AB$29))+((($D$18+$H$18)/3)*$BG$9)+(((PI()*($C$21/2)^2*(($C$21/2)*$AZ$9))/3)*$AB$29),(($D$18*$AB$29)+((PI()*(($C$21/2)^2)*($G$20-$AA499))*$AB$29))+((($D$18+$H$18)/3)*$BG$9)-(((PI()*($C$21/2)^2*(($C$21/2)*$AZ$9))/3)*$AB$29)))</f>
        <v>19140.251693063659</v>
      </c>
      <c r="AC499" s="73">
        <v>46.8</v>
      </c>
      <c r="AD499" s="101">
        <f t="shared" si="74"/>
        <v>22817.51290030577</v>
      </c>
      <c r="AE499" s="66">
        <v>46.8</v>
      </c>
      <c r="AF499" s="102">
        <f>IF($AE499&gt;$G$20,IF('Silo Levels'!$L$17="Pumping",((PI()*((($C$19+$G$20)-$AE499)*($O$20/($O$19/2)))^2*((($O$20+$G$20)-$AE499))/3)*$AF$29)+(((PI()*((($C$19+$G$20)-$AE499)*($O$20/($O$19/2)))^2*(((($C$19+$G$20)-$AE499)*($O$20/($O$19/2)))*$AZ$10))/3)*$AF$29),(((PI()*((($C$19+$G$20)-$AE499)*($O$20/($O$19/2)))^2*((($O$20+$G$20)-$AE499)/3))*$AF$29)-((PI()*((($C$19+$G$20)-$AE499)*($O$20/($O$19/2)))^2*(((($C$19+$G$20)-$AE499)*($O$20/($O$19/2)))*$AZ$10)/3)*$AF$29))),IF('Silo Levels'!$L$17="Pumping",(($D$18*$AF$29)+((PI()*(($C$21/2)^2)*($G$20-$AE499))*$AF$29))+((($D$18+$H$18)/3)*$BG$10)+(((PI()*($C$21/2)^2*(($C$21/2)*$AZ$10))/3)*$AF$29),(($D$18*$AF$29)+((PI()*(($C$21/2)^2)*($G$20-$AE499))*$AF$29))+((($D$18+$H$18)/3)*$BG$10)-(((PI()*($C$21/2)^2*(($C$21/2)*$AZ$10))/3)*$AF$29)))</f>
        <v>19029.378455279912</v>
      </c>
      <c r="AG499" s="73">
        <v>46.8</v>
      </c>
      <c r="AH499" s="101">
        <f t="shared" si="71"/>
        <v>22921.468501568768</v>
      </c>
      <c r="AI499" s="66">
        <v>46.8</v>
      </c>
      <c r="AJ499" s="102">
        <f>IF($AI499&gt;$G$20,IF('Silo Levels'!$L$18="Pumping",((PI()*((($C$19+$G$20)-$AI499)*($O$20/($O$19/2)))^2*((($O$20+$G$20)-$AI499))/3)*$AJ$29)+(((PI()*((($C$19+$G$20)-$AI499)*($O$20/($O$19/2)))^2*(((($C$19+$G$20)-$AI499)*($O$20/($O$19/2)))*$AZ$11))/3)*$AJ$29),(((PI()*((($C$19+$G$20)-$AI499)*($O$20/($O$19/2)))^2*((($O$20+$G$20)-$AI499)/3))*$AJ$29)-((PI()*((($C$19+$G$20)-$AI499)*($O$20/($O$19/2)))^2*(((($C$19+$G$20)-$AI499)*($O$20/($O$19/2)))*$AZ$11)/3)*$AJ$29))),IF('Silo Levels'!$L$18="Pumping",(($D$18*$AJ$29)+((PI()*(($C$21/2)^2)*($G$20-$AI499))*$AJ$29))+((($D$18+$H$18)/3)*$BG$11)+(((PI()*($C$21/2)^2*(($C$21/2)*$AZ$11))/3)*$AJ$29),(($D$18*$AJ$29)+((PI()*(($C$21/2)^2)*($G$20-$AI499))*$AJ$29))+((($D$18+$H$18)/3)*$BG$11)-(((PI()*($C$21/2)^2*(($C$21/2)*$AZ$11))/3)*$AJ$29)))</f>
        <v>19116.075479956657</v>
      </c>
    </row>
    <row r="500" spans="2:36" x14ac:dyDescent="0.3">
      <c r="B500" s="73"/>
      <c r="C500" s="73"/>
      <c r="D500" s="73"/>
      <c r="E500" s="73"/>
      <c r="F500" s="73"/>
      <c r="G500" s="73"/>
      <c r="H500" s="73"/>
      <c r="I500" s="73">
        <v>46.9</v>
      </c>
      <c r="J500" s="101">
        <f t="shared" si="68"/>
        <v>12677.57629750534</v>
      </c>
      <c r="K500" s="66">
        <v>46.9</v>
      </c>
      <c r="L500" s="102">
        <f>IF($K500&gt;$G$13,IF('Silo Levels'!$L$12="Pumping",((PI()*((($C$12+$G$13)-$K500)*($O$13/($O$12/2)))^2*((($O$13+$G$13)-$K500))/3)*$L$29)+(((PI()*((($C$12+$G$13)-$K500)*($O$13/($O$12/2)))^2*(((($C$12+$G$13)-$K500)*($O$13/($O$12/2)))*$AZ$5))/3)*$L$29),(((PI()*((($C$12+$G$13)-$K500)*($O$13/($O$12/2)))^2*((($O$13+$G$13)-$K500)/3))*$L$29)-((PI()*((($C$12+$G$13)-$K500)*($O$13/($O$12/2)))^2*(((($C$12+$G$13)-$K500)*($O$13/($O$12/2)))*$AZ$5)/3)*$L$29))),IF('Silo Levels'!$L$12="Pumping",(($D$11*$L$29)+((PI()*(($C$14/2)^2)*($G$13-$K500))*$L$29))+((($D$11+$H$11)/3)*$BG$5)+(((PI()*($C$14/2)^2*(($C$14/2)*$AZ$5))/3)*$L$29),(($D$11*$L$29)+((PI()*(($C$14/2)^2)*($G$13-$K500))*$L$29))+((($D$11+$H$11)/3)*$BG$5)-(((PI()*($C$14/2)^2*(($C$14/2)*$AZ$5))/3)*$L$29)))</f>
        <v>6777.7422827821583</v>
      </c>
      <c r="M500" s="73">
        <v>46.9</v>
      </c>
      <c r="N500" s="101">
        <f t="shared" si="69"/>
        <v>24196.927048971607</v>
      </c>
      <c r="O500" s="66">
        <v>46.9</v>
      </c>
      <c r="P500" s="102">
        <f>IF($O500&gt;$G$20,IF('Silo Levels'!$L$13="Pumping",((PI()*((($C$19+$G$20)-$O500)*($O$20/($O$19/2)))^2*((($O$20+$G$20)-$O500))/3)*$P$29)+(((PI()*((($C$19+$G$20)-$O500)*($O$20/($O$19/2)))^2*(((($C$19+$G$20)-$O500)*($O$20/($O$19/2)))*$AZ$6))/3)*$P$29),(((PI()*((($C$19+$G$20)-$O500)*($O$20/($O$19/2)))^2*((($O$20+$G$20)-$O500)/3))*$P$29)-((PI()*((($C$19+$G$20)-$O500)*($O$20/($O$19/2)))^2*(((($C$19+$G$20)-$O500)*($O$20/($O$19/2)))*$AZ$6)/3)*$P$29))),IF('Silo Levels'!$L$13="Pumping",(($D$18*$P$29)+((PI()*(($C$21/2)^2)*($G$20-$O500))*$P$29))+((($D$18+$H$18)/3)*$BG$6)+(((PI()*($C$21/2)^2*(($C$21/2)*$AZ$6))/3)*$P$29),(($D$18*$P$29)+((PI()*(($C$21/2)^2)*($G$20-$O500))*$P$29))+((($D$18+$H$18)/3)*$BG$6)-(((PI()*($C$21/2)^2*(($C$21/2)*$AZ$6))/3)*$P$29)))</f>
        <v>20111.725716946839</v>
      </c>
      <c r="Q500" s="73">
        <v>46.9</v>
      </c>
      <c r="R500" s="101">
        <f t="shared" si="72"/>
        <v>23538.638047337939</v>
      </c>
      <c r="S500" s="66">
        <v>46.9</v>
      </c>
      <c r="T500" s="102">
        <f>IF($S500&gt;$G$20,IF('Silo Levels'!$L$14="Pumping",((PI()*((($C$19+$G$20)-$S500)*($O$20/($O$19/2)))^2*((($O$20+$G$20)-$S500))/3)*$T$29)+(((PI()*((($C$19+$G$20)-$S500)*($O$20/($O$19/2)))^2*(((($C$19+$G$20)-$S500)*($O$20/($O$19/2)))*$AZ$7))/3)*$T$29),(((PI()*((($C$19+$G$20)-$S500)*($O$20/($O$19/2)))^2*((($O$20+$G$20)-$S500)/3))*$T$29)-((PI()*((($C$19+$G$20)-$S500)*($O$20/($O$19/2)))^2*(((($C$19+$G$20)-$S500)*($O$20/($O$19/2)))*$AZ$7)/3)*$T$29))),IF('Silo Levels'!$L$14="Pumping",(($D$18*$T$29)+((PI()*(($C$21/2)^2)*($G$20-$S500))*$T$29))+((($D$18+$H$18)/3)*$BG$7)+(((PI()*($C$21/2)^2*(($C$21/2)*$AZ$7))/3)*$T$29),(($D$18*$T$29)+((PI()*(($C$21/2)^2)*($G$20-$S500))*$T$29))+((($D$18+$H$18)/3)*$BG$7)-(((PI()*($C$21/2)^2*(($C$21/2)*$AZ$7))/3)*$T$29)))</f>
        <v>19564.576576209078</v>
      </c>
      <c r="U500" s="73">
        <v>46.9</v>
      </c>
      <c r="V500" s="101">
        <f t="shared" si="73"/>
        <v>22930.731688326792</v>
      </c>
      <c r="W500" s="66">
        <v>46.9</v>
      </c>
      <c r="X500" s="102">
        <f>IF($W500&gt;$G$20,IF('Silo Levels'!$L$15="Pumping",((PI()*((($C$19+$G$20)-$W500)*($O$20/($O$19/2)))^2*((($O$20+$G$20)-$W500))/3)*$X$29)+(((PI()*((($C$19+$G$20)-$W500)*($O$20/($O$19/2)))^2*(((($C$19+$G$20)-$W500)*($O$20/($O$19/2)))*$AZ$8))/3)*$X$29),(((PI()*((($C$19+$G$20)-$W500)*($O$20/($O$19/2)))^2*((($O$20+$G$20)-$W500)/3))*$X$29)-((PI()*((($C$19+$G$20)-$W500)*($O$20/($O$19/2)))^2*(((($C$19+$G$20)-$W500)*($O$20/($O$19/2)))*$AZ$8)/3)*$X$29))),IF('Silo Levels'!$L$15="Pumping",(($D$18*$X$29)+((PI()*(($C$21/2)^2)*($G$20-$W500))*$X$29))+((($D$18+$H$18)/3)*$BG$8)+(((PI()*($C$21/2)^2*(($C$21/2)*$AZ$8))/3)*$X$29),(($D$18*$X$29)+((PI()*(($C$21/2)^2)*($G$20-$W500))*$X$29))+((($D$18+$H$18)/3)*$BG$8)-(((PI()*($C$21/2)^2*(($C$21/2)*$AZ$8))/3)*$X$29)))</f>
        <v>19059.303905457291</v>
      </c>
      <c r="Y500" s="73">
        <v>46.9</v>
      </c>
      <c r="Z500" s="101">
        <f t="shared" si="70"/>
        <v>22568.109247346314</v>
      </c>
      <c r="AA500" s="66">
        <v>46.9</v>
      </c>
      <c r="AB500" s="102">
        <f>IF($AA500&gt;$G$20,IF('Silo Levels'!$L$16="Pumping",((PI()*((($C$19+$G$20)-$AA500)*($O$20/($O$19/2)))^2*((($O$20+$G$20)-$AA500))/3)*$AB$29)+(((PI()*((($C$19+$G$20)-$AA500)*($O$20/($O$19/2)))^2*(((($C$19+$G$20)-$AA500)*($O$20/($O$19/2)))*$AZ$9))/3)*$AB$29),(((PI()*((($C$19+$G$20)-$AA500)*($O$20/($O$19/2)))^2*((($O$20+$G$20)-$AA500)/3))*$AB$29)-((PI()*((($C$19+$G$20)-$AA500)*($O$20/($O$19/2)))^2*(((($C$19+$G$20)-$AA500)*($O$20/($O$19/2)))*$AZ$9)/3)*$AB$29))),IF('Silo Levels'!$L$16="Pumping",(($D$18*$AB$29)+((PI()*(($C$21/2)^2)*($G$20-$AA500))*$AB$29))+((($D$18+$H$18)/3)*$BG$9)+(((PI()*($C$21/2)^2*(($C$21/2)*$AZ$9))/3)*$AB$29),(($D$18*$AB$29)+((PI()*(($C$21/2)^2)*($G$20-$AA500))*$AB$29))+((($D$18+$H$18)/3)*$BG$9)-(((PI()*($C$21/2)^2*(($C$21/2)*$AZ$9))/3)*$AB$29)))</f>
        <v>18757.903522795103</v>
      </c>
      <c r="AC500" s="73">
        <v>46.9</v>
      </c>
      <c r="AD500" s="101">
        <f t="shared" si="74"/>
        <v>22437.379548331042</v>
      </c>
      <c r="AE500" s="66">
        <v>46.9</v>
      </c>
      <c r="AF500" s="102">
        <f>IF($AE500&gt;$G$20,IF('Silo Levels'!$L$17="Pumping",((PI()*((($C$19+$G$20)-$AE500)*($O$20/($O$19/2)))^2*((($O$20+$G$20)-$AE500))/3)*$AF$29)+(((PI()*((($C$19+$G$20)-$AE500)*($O$20/($O$19/2)))^2*(((($C$19+$G$20)-$AE500)*($O$20/($O$19/2)))*$AZ$10))/3)*$AF$29),(((PI()*((($C$19+$G$20)-$AE500)*($O$20/($O$19/2)))^2*((($O$20+$G$20)-$AE500)/3))*$AF$29)-((PI()*((($C$19+$G$20)-$AE500)*($O$20/($O$19/2)))^2*(((($C$19+$G$20)-$AE500)*($O$20/($O$19/2)))*$AZ$10)/3)*$AF$29))),IF('Silo Levels'!$L$17="Pumping",(($D$18*$AF$29)+((PI()*(($C$21/2)^2)*($G$20-$AE500))*$AF$29))+((($D$18+$H$18)/3)*$BG$10)+(((PI()*($C$21/2)^2*(($C$21/2)*$AZ$10))/3)*$AF$29),(($D$18*$AF$29)+((PI()*(($C$21/2)^2)*($G$20-$AE500))*$AF$29))+((($D$18+$H$18)/3)*$BG$10)-(((PI()*($C$21/2)^2*(($C$21/2)*$AZ$10))/3)*$AF$29)))</f>
        <v>18649.245103305184</v>
      </c>
      <c r="AG500" s="73">
        <v>46.9</v>
      </c>
      <c r="AH500" s="101">
        <f t="shared" si="71"/>
        <v>22539.603278494098</v>
      </c>
      <c r="AI500" s="66">
        <v>46.9</v>
      </c>
      <c r="AJ500" s="102">
        <f>IF($AI500&gt;$G$20,IF('Silo Levels'!$L$18="Pumping",((PI()*((($C$19+$G$20)-$AI500)*($O$20/($O$19/2)))^2*((($O$20+$G$20)-$AI500))/3)*$AJ$29)+(((PI()*((($C$19+$G$20)-$AI500)*($O$20/($O$19/2)))^2*(((($C$19+$G$20)-$AI500)*($O$20/($O$19/2)))*$AZ$11))/3)*$AJ$29),(((PI()*((($C$19+$G$20)-$AI500)*($O$20/($O$19/2)))^2*((($O$20+$G$20)-$AI500)/3))*$AJ$29)-((PI()*((($C$19+$G$20)-$AI500)*($O$20/($O$19/2)))^2*(((($C$19+$G$20)-$AI500)*($O$20/($O$19/2)))*$AZ$11)/3)*$AJ$29))),IF('Silo Levels'!$L$18="Pumping",(($D$18*$AJ$29)+((PI()*(($C$21/2)^2)*($G$20-$AI500))*$AJ$29))+((($D$18+$H$18)/3)*$BG$11)+(((PI()*($C$21/2)^2*(($C$21/2)*$AZ$11))/3)*$AJ$29),(($D$18*$AJ$29)+((PI()*(($C$21/2)^2)*($G$20-$AI500))*$AJ$29))+((($D$18+$H$18)/3)*$BG$11)-(((PI()*($C$21/2)^2*(($C$21/2)*$AZ$11))/3)*$AJ$29)))</f>
        <v>18734.210256881986</v>
      </c>
    </row>
    <row r="501" spans="2:36" x14ac:dyDescent="0.3">
      <c r="B501" s="73"/>
      <c r="C501" s="73"/>
      <c r="D501" s="73"/>
      <c r="E501" s="73"/>
      <c r="F501" s="73"/>
      <c r="G501" s="73"/>
      <c r="H501" s="73"/>
      <c r="I501" s="73">
        <v>47</v>
      </c>
      <c r="J501" s="101">
        <f t="shared" si="68"/>
        <v>12148.822708539483</v>
      </c>
      <c r="K501" s="66">
        <v>47</v>
      </c>
      <c r="L501" s="102">
        <f>IF($K501&gt;$G$13,IF('Silo Levels'!$L$12="Pumping",((PI()*((($C$12+$G$13)-$K501)*($O$13/($O$12/2)))^2*((($O$13+$G$13)-$K501))/3)*$L$29)+(((PI()*((($C$12+$G$13)-$K501)*($O$13/($O$12/2)))^2*(((($C$12+$G$13)-$K501)*($O$13/($O$12/2)))*$AZ$5))/3)*$L$29),(((PI()*((($C$12+$G$13)-$K501)*($O$13/($O$12/2)))^2*((($O$13+$G$13)-$K501)/3))*$L$29)-((PI()*((($C$12+$G$13)-$K501)*($O$13/($O$12/2)))^2*(((($C$12+$G$13)-$K501)*($O$13/($O$12/2)))*$AZ$5)/3)*$L$29))),IF('Silo Levels'!$L$12="Pumping",(($D$11*$L$29)+((PI()*(($C$14/2)^2)*($G$13-$K501))*$L$29))+((($D$11+$H$11)/3)*$BG$5)+(((PI()*($C$14/2)^2*(($C$14/2)*$AZ$5))/3)*$L$29),(($D$11*$L$29)+((PI()*(($C$14/2)^2)*($G$13-$K501))*$L$29))+((($D$11+$H$11)/3)*$BG$5)-(((PI()*($C$14/2)^2*(($C$14/2)*$AZ$5))/3)*$L$29)))</f>
        <v>6500.6057334104862</v>
      </c>
      <c r="M501" s="73">
        <v>47</v>
      </c>
      <c r="N501" s="101">
        <f t="shared" si="69"/>
        <v>23786.983500670856</v>
      </c>
      <c r="O501" s="66">
        <v>47</v>
      </c>
      <c r="P501" s="102">
        <f>IF($O501&gt;$G$20,IF('Silo Levels'!$L$13="Pumping",((PI()*((($C$19+$G$20)-$O501)*($O$20/($O$19/2)))^2*((($O$20+$G$20)-$O501))/3)*$P$29)+(((PI()*((($C$19+$G$20)-$O501)*($O$20/($O$19/2)))^2*(((($C$19+$G$20)-$O501)*($O$20/($O$19/2)))*$AZ$6))/3)*$P$29),(((PI()*((($C$19+$G$20)-$O501)*($O$20/($O$19/2)))^2*((($O$20+$G$20)-$O501)/3))*$P$29)-((PI()*((($C$19+$G$20)-$O501)*($O$20/($O$19/2)))^2*(((($C$19+$G$20)-$O501)*($O$20/($O$19/2)))*$AZ$6)/3)*$P$29))),IF('Silo Levels'!$L$13="Pumping",(($D$18*$P$29)+((PI()*(($C$21/2)^2)*($G$20-$O501))*$P$29))+((($D$18+$H$18)/3)*$BG$6)+(((PI()*($C$21/2)^2*(($C$21/2)*$AZ$6))/3)*$P$29),(($D$18*$P$29)+((PI()*(($C$21/2)^2)*($G$20-$O501))*$P$29))+((($D$18+$H$18)/3)*$BG$6)-(((PI()*($C$21/2)^2*(($C$21/2)*$AZ$6))/3)*$P$29)))</f>
        <v>19701.782168646088</v>
      </c>
      <c r="Q501" s="73">
        <v>47</v>
      </c>
      <c r="R501" s="101">
        <f t="shared" si="72"/>
        <v>23139.847209816988</v>
      </c>
      <c r="S501" s="66">
        <v>47</v>
      </c>
      <c r="T501" s="102">
        <f>IF($S501&gt;$G$20,IF('Silo Levels'!$L$14="Pumping",((PI()*((($C$19+$G$20)-$S501)*($O$20/($O$19/2)))^2*((($O$20+$G$20)-$S501))/3)*$T$29)+(((PI()*((($C$19+$G$20)-$S501)*($O$20/($O$19/2)))^2*(((($C$19+$G$20)-$S501)*($O$20/($O$19/2)))*$AZ$7))/3)*$T$29),(((PI()*((($C$19+$G$20)-$S501)*($O$20/($O$19/2)))^2*((($O$20+$G$20)-$S501)/3))*$T$29)-((PI()*((($C$19+$G$20)-$S501)*($O$20/($O$19/2)))^2*(((($C$19+$G$20)-$S501)*($O$20/($O$19/2)))*$AZ$7)/3)*$T$29))),IF('Silo Levels'!$L$14="Pumping",(($D$18*$T$29)+((PI()*(($C$21/2)^2)*($G$20-$S501))*$T$29))+((($D$18+$H$18)/3)*$BG$7)+(((PI()*($C$21/2)^2*(($C$21/2)*$AZ$7))/3)*$T$29),(($D$18*$T$29)+((PI()*(($C$21/2)^2)*($G$20-$S501))*$T$29))+((($D$18+$H$18)/3)*$BG$7)-(((PI()*($C$21/2)^2*(($C$21/2)*$AZ$7))/3)*$T$29)))</f>
        <v>19165.785738688126</v>
      </c>
      <c r="U501" s="73">
        <v>47</v>
      </c>
      <c r="V501" s="101">
        <f t="shared" si="73"/>
        <v>22542.239980498765</v>
      </c>
      <c r="W501" s="66">
        <v>47</v>
      </c>
      <c r="X501" s="102">
        <f>IF($W501&gt;$G$20,IF('Silo Levels'!$L$15="Pumping",((PI()*((($C$19+$G$20)-$W501)*($O$20/($O$19/2)))^2*((($O$20+$G$20)-$W501))/3)*$X$29)+(((PI()*((($C$19+$G$20)-$W501)*($O$20/($O$19/2)))^2*(((($C$19+$G$20)-$W501)*($O$20/($O$19/2)))*$AZ$8))/3)*$X$29),(((PI()*((($C$19+$G$20)-$W501)*($O$20/($O$19/2)))^2*((($O$20+$G$20)-$W501)/3))*$X$29)-((PI()*((($C$19+$G$20)-$W501)*($O$20/($O$19/2)))^2*(((($C$19+$G$20)-$W501)*($O$20/($O$19/2)))*$AZ$8)/3)*$X$29))),IF('Silo Levels'!$L$15="Pumping",(($D$18*$X$29)+((PI()*(($C$21/2)^2)*($G$20-$W501))*$X$29))+((($D$18+$H$18)/3)*$BG$8)+(((PI()*($C$21/2)^2*(($C$21/2)*$AZ$8))/3)*$X$29),(($D$18*$X$29)+((PI()*(($C$21/2)^2)*($G$20-$W501))*$X$29))+((($D$18+$H$18)/3)*$BG$8)-(((PI()*($C$21/2)^2*(($C$21/2)*$AZ$8))/3)*$X$29)))</f>
        <v>18670.812197629264</v>
      </c>
      <c r="Y501" s="73">
        <v>47</v>
      </c>
      <c r="Z501" s="101">
        <f t="shared" si="70"/>
        <v>22185.76107707775</v>
      </c>
      <c r="AA501" s="66">
        <v>47</v>
      </c>
      <c r="AB501" s="102">
        <f>IF($AA501&gt;$G$20,IF('Silo Levels'!$L$16="Pumping",((PI()*((($C$19+$G$20)-$AA501)*($O$20/($O$19/2)))^2*((($O$20+$G$20)-$AA501))/3)*$AB$29)+(((PI()*((($C$19+$G$20)-$AA501)*($O$20/($O$19/2)))^2*(((($C$19+$G$20)-$AA501)*($O$20/($O$19/2)))*$AZ$9))/3)*$AB$29),(((PI()*((($C$19+$G$20)-$AA501)*($O$20/($O$19/2)))^2*((($O$20+$G$20)-$AA501)/3))*$AB$29)-((PI()*((($C$19+$G$20)-$AA501)*($O$20/($O$19/2)))^2*(((($C$19+$G$20)-$AA501)*($O$20/($O$19/2)))*$AZ$9)/3)*$AB$29))),IF('Silo Levels'!$L$16="Pumping",(($D$18*$AB$29)+((PI()*(($C$21/2)^2)*($G$20-$AA501))*$AB$29))+((($D$18+$H$18)/3)*$BG$9)+(((PI()*($C$21/2)^2*(($C$21/2)*$AZ$9))/3)*$AB$29),(($D$18*$AB$29)+((PI()*(($C$21/2)^2)*($G$20-$AA501))*$AB$29))+((($D$18+$H$18)/3)*$BG$9)-(((PI()*($C$21/2)^2*(($C$21/2)*$AZ$9))/3)*$AB$29)))</f>
        <v>18375.555352526539</v>
      </c>
      <c r="AC501" s="73">
        <v>47</v>
      </c>
      <c r="AD501" s="101">
        <f t="shared" si="74"/>
        <v>22057.246196356315</v>
      </c>
      <c r="AE501" s="66">
        <v>47</v>
      </c>
      <c r="AF501" s="102">
        <f>IF($AE501&gt;$G$20,IF('Silo Levels'!$L$17="Pumping",((PI()*((($C$19+$G$20)-$AE501)*($O$20/($O$19/2)))^2*((($O$20+$G$20)-$AE501))/3)*$AF$29)+(((PI()*((($C$19+$G$20)-$AE501)*($O$20/($O$19/2)))^2*(((($C$19+$G$20)-$AE501)*($O$20/($O$19/2)))*$AZ$10))/3)*$AF$29),(((PI()*((($C$19+$G$20)-$AE501)*($O$20/($O$19/2)))^2*((($O$20+$G$20)-$AE501)/3))*$AF$29)-((PI()*((($C$19+$G$20)-$AE501)*($O$20/($O$19/2)))^2*(((($C$19+$G$20)-$AE501)*($O$20/($O$19/2)))*$AZ$10)/3)*$AF$29))),IF('Silo Levels'!$L$17="Pumping",(($D$18*$AF$29)+((PI()*(($C$21/2)^2)*($G$20-$AE501))*$AF$29))+((($D$18+$H$18)/3)*$BG$10)+(((PI()*($C$21/2)^2*(($C$21/2)*$AZ$10))/3)*$AF$29),(($D$18*$AF$29)+((PI()*(($C$21/2)^2)*($G$20-$AE501))*$AF$29))+((($D$18+$H$18)/3)*$BG$10)-(((PI()*($C$21/2)^2*(($C$21/2)*$AZ$10))/3)*$AF$29)))</f>
        <v>18269.111751330456</v>
      </c>
      <c r="AG501" s="73">
        <v>47</v>
      </c>
      <c r="AH501" s="101">
        <f t="shared" si="71"/>
        <v>22157.738055419424</v>
      </c>
      <c r="AI501" s="66">
        <v>47</v>
      </c>
      <c r="AJ501" s="102">
        <f>IF($AI501&gt;$G$20,IF('Silo Levels'!$L$18="Pumping",((PI()*((($C$19+$G$20)-$AI501)*($O$20/($O$19/2)))^2*((($O$20+$G$20)-$AI501))/3)*$AJ$29)+(((PI()*((($C$19+$G$20)-$AI501)*($O$20/($O$19/2)))^2*(((($C$19+$G$20)-$AI501)*($O$20/($O$19/2)))*$AZ$11))/3)*$AJ$29),(((PI()*((($C$19+$G$20)-$AI501)*($O$20/($O$19/2)))^2*((($O$20+$G$20)-$AI501)/3))*$AJ$29)-((PI()*((($C$19+$G$20)-$AI501)*($O$20/($O$19/2)))^2*(((($C$19+$G$20)-$AI501)*($O$20/($O$19/2)))*$AZ$11)/3)*$AJ$29))),IF('Silo Levels'!$L$18="Pumping",(($D$18*$AJ$29)+((PI()*(($C$21/2)^2)*($G$20-$AI501))*$AJ$29))+((($D$18+$H$18)/3)*$BG$11)+(((PI()*($C$21/2)^2*(($C$21/2)*$AZ$11))/3)*$AJ$29),(($D$18*$AJ$29)+((PI()*(($C$21/2)^2)*($G$20-$AI501))*$AJ$29))+((($D$18+$H$18)/3)*$BG$11)-(((PI()*($C$21/2)^2*(($C$21/2)*$AZ$11))/3)*$AJ$29)))</f>
        <v>18352.345033807313</v>
      </c>
    </row>
    <row r="502" spans="2:36" x14ac:dyDescent="0.3">
      <c r="B502" s="73"/>
      <c r="C502" s="73"/>
      <c r="D502" s="73"/>
      <c r="E502" s="73"/>
      <c r="F502" s="73"/>
      <c r="G502" s="73"/>
      <c r="H502" s="73"/>
      <c r="I502" s="73">
        <v>47.1</v>
      </c>
      <c r="J502" s="101">
        <f t="shared" si="68"/>
        <v>11634.97167676814</v>
      </c>
      <c r="K502" s="66">
        <v>47.1</v>
      </c>
      <c r="L502" s="102">
        <f>IF($K502&gt;$G$13,IF('Silo Levels'!$L$12="Pumping",((PI()*((($C$12+$G$13)-$K502)*($O$13/($O$12/2)))^2*((($O$13+$G$13)-$K502))/3)*$L$29)+(((PI()*((($C$12+$G$13)-$K502)*($O$13/($O$12/2)))^2*(((($C$12+$G$13)-$K502)*($O$13/($O$12/2)))*$AZ$5))/3)*$L$29),(((PI()*((($C$12+$G$13)-$K502)*($O$13/($O$12/2)))^2*((($O$13+$G$13)-$K502)/3))*$L$29)-((PI()*((($C$12+$G$13)-$K502)*($O$13/($O$12/2)))^2*(((($C$12+$G$13)-$K502)*($O$13/($O$12/2)))*$AZ$5)/3)*$L$29))),IF('Silo Levels'!$L$12="Pumping",(($D$11*$L$29)+((PI()*(($C$14/2)^2)*($G$13-$K502))*$L$29))+((($D$11+$H$11)/3)*$BG$5)+(((PI()*($C$14/2)^2*(($C$14/2)*$AZ$5))/3)*$L$29),(($D$11*$L$29)+((PI()*(($C$14/2)^2)*($G$13-$K502))*$L$29))+((($D$11+$H$11)/3)*$BG$5)-(((PI()*($C$14/2)^2*(($C$14/2)*$AZ$5))/3)*$L$29)))</f>
        <v>6231.1140680231711</v>
      </c>
      <c r="M502" s="73">
        <v>47.1</v>
      </c>
      <c r="N502" s="101">
        <f t="shared" si="69"/>
        <v>23377.039952370105</v>
      </c>
      <c r="O502" s="66">
        <v>47.1</v>
      </c>
      <c r="P502" s="102">
        <f>IF($O502&gt;$G$20,IF('Silo Levels'!$L$13="Pumping",((PI()*((($C$19+$G$20)-$O502)*($O$20/($O$19/2)))^2*((($O$20+$G$20)-$O502))/3)*$P$29)+(((PI()*((($C$19+$G$20)-$O502)*($O$20/($O$19/2)))^2*(((($C$19+$G$20)-$O502)*($O$20/($O$19/2)))*$AZ$6))/3)*$P$29),(((PI()*((($C$19+$G$20)-$O502)*($O$20/($O$19/2)))^2*((($O$20+$G$20)-$O502)/3))*$P$29)-((PI()*((($C$19+$G$20)-$O502)*($O$20/($O$19/2)))^2*(((($C$19+$G$20)-$O502)*($O$20/($O$19/2)))*$AZ$6)/3)*$P$29))),IF('Silo Levels'!$L$13="Pumping",(($D$18*$P$29)+((PI()*(($C$21/2)^2)*($G$20-$O502))*$P$29))+((($D$18+$H$18)/3)*$BG$6)+(((PI()*($C$21/2)^2*(($C$21/2)*$AZ$6))/3)*$P$29),(($D$18*$P$29)+((PI()*(($C$21/2)^2)*($G$20-$O502))*$P$29))+((($D$18+$H$18)/3)*$BG$6)-(((PI()*($C$21/2)^2*(($C$21/2)*$AZ$6))/3)*$P$29)))</f>
        <v>19291.838620345337</v>
      </c>
      <c r="Q502" s="73">
        <v>47.1</v>
      </c>
      <c r="R502" s="101">
        <f t="shared" si="72"/>
        <v>22741.056372296036</v>
      </c>
      <c r="S502" s="66">
        <v>47.1</v>
      </c>
      <c r="T502" s="102">
        <f>IF($S502&gt;$G$20,IF('Silo Levels'!$L$14="Pumping",((PI()*((($C$19+$G$20)-$S502)*($O$20/($O$19/2)))^2*((($O$20+$G$20)-$S502))/3)*$T$29)+(((PI()*((($C$19+$G$20)-$S502)*($O$20/($O$19/2)))^2*(((($C$19+$G$20)-$S502)*($O$20/($O$19/2)))*$AZ$7))/3)*$T$29),(((PI()*((($C$19+$G$20)-$S502)*($O$20/($O$19/2)))^2*((($O$20+$G$20)-$S502)/3))*$T$29)-((PI()*((($C$19+$G$20)-$S502)*($O$20/($O$19/2)))^2*(((($C$19+$G$20)-$S502)*($O$20/($O$19/2)))*$AZ$7)/3)*$T$29))),IF('Silo Levels'!$L$14="Pumping",(($D$18*$T$29)+((PI()*(($C$21/2)^2)*($G$20-$S502))*$T$29))+((($D$18+$H$18)/3)*$BG$7)+(((PI()*($C$21/2)^2*(($C$21/2)*$AZ$7))/3)*$T$29),(($D$18*$T$29)+((PI()*(($C$21/2)^2)*($G$20-$S502))*$T$29))+((($D$18+$H$18)/3)*$BG$7)-(((PI()*($C$21/2)^2*(($C$21/2)*$AZ$7))/3)*$T$29)))</f>
        <v>18766.994901167174</v>
      </c>
      <c r="U502" s="73">
        <v>47.1</v>
      </c>
      <c r="V502" s="101">
        <f t="shared" si="73"/>
        <v>22153.748272670742</v>
      </c>
      <c r="W502" s="66">
        <v>47.1</v>
      </c>
      <c r="X502" s="102">
        <f>IF($W502&gt;$G$20,IF('Silo Levels'!$L$15="Pumping",((PI()*((($C$19+$G$20)-$W502)*($O$20/($O$19/2)))^2*((($O$20+$G$20)-$W502))/3)*$X$29)+(((PI()*((($C$19+$G$20)-$W502)*($O$20/($O$19/2)))^2*(((($C$19+$G$20)-$W502)*($O$20/($O$19/2)))*$AZ$8))/3)*$X$29),(((PI()*((($C$19+$G$20)-$W502)*($O$20/($O$19/2)))^2*((($O$20+$G$20)-$W502)/3))*$X$29)-((PI()*((($C$19+$G$20)-$W502)*($O$20/($O$19/2)))^2*(((($C$19+$G$20)-$W502)*($O$20/($O$19/2)))*$AZ$8)/3)*$X$29))),IF('Silo Levels'!$L$15="Pumping",(($D$18*$X$29)+((PI()*(($C$21/2)^2)*($G$20-$W502))*$X$29))+((($D$18+$H$18)/3)*$BG$8)+(((PI()*($C$21/2)^2*(($C$21/2)*$AZ$8))/3)*$X$29),(($D$18*$X$29)+((PI()*(($C$21/2)^2)*($G$20-$W502))*$X$29))+((($D$18+$H$18)/3)*$BG$8)-(((PI()*($C$21/2)^2*(($C$21/2)*$AZ$8))/3)*$X$29)))</f>
        <v>18282.320489801241</v>
      </c>
      <c r="Y502" s="73">
        <v>47.1</v>
      </c>
      <c r="Z502" s="101">
        <f t="shared" si="70"/>
        <v>21803.412906809193</v>
      </c>
      <c r="AA502" s="66">
        <v>47.1</v>
      </c>
      <c r="AB502" s="102">
        <f>IF($AA502&gt;$G$20,IF('Silo Levels'!$L$16="Pumping",((PI()*((($C$19+$G$20)-$AA502)*($O$20/($O$19/2)))^2*((($O$20+$G$20)-$AA502))/3)*$AB$29)+(((PI()*((($C$19+$G$20)-$AA502)*($O$20/($O$19/2)))^2*(((($C$19+$G$20)-$AA502)*($O$20/($O$19/2)))*$AZ$9))/3)*$AB$29),(((PI()*((($C$19+$G$20)-$AA502)*($O$20/($O$19/2)))^2*((($O$20+$G$20)-$AA502)/3))*$AB$29)-((PI()*((($C$19+$G$20)-$AA502)*($O$20/($O$19/2)))^2*(((($C$19+$G$20)-$AA502)*($O$20/($O$19/2)))*$AZ$9)/3)*$AB$29))),IF('Silo Levels'!$L$16="Pumping",(($D$18*$AB$29)+((PI()*(($C$21/2)^2)*($G$20-$AA502))*$AB$29))+((($D$18+$H$18)/3)*$BG$9)+(((PI()*($C$21/2)^2*(($C$21/2)*$AZ$9))/3)*$AB$29),(($D$18*$AB$29)+((PI()*(($C$21/2)^2)*($G$20-$AA502))*$AB$29))+((($D$18+$H$18)/3)*$BG$9)-(((PI()*($C$21/2)^2*(($C$21/2)*$AZ$9))/3)*$AB$29)))</f>
        <v>17993.207182257982</v>
      </c>
      <c r="AC502" s="73">
        <v>47.1</v>
      </c>
      <c r="AD502" s="101">
        <f t="shared" si="74"/>
        <v>21677.112844381591</v>
      </c>
      <c r="AE502" s="66">
        <v>47.1</v>
      </c>
      <c r="AF502" s="102">
        <f>IF($AE502&gt;$G$20,IF('Silo Levels'!$L$17="Pumping",((PI()*((($C$19+$G$20)-$AE502)*($O$20/($O$19/2)))^2*((($O$20+$G$20)-$AE502))/3)*$AF$29)+(((PI()*((($C$19+$G$20)-$AE502)*($O$20/($O$19/2)))^2*(((($C$19+$G$20)-$AE502)*($O$20/($O$19/2)))*$AZ$10))/3)*$AF$29),(((PI()*((($C$19+$G$20)-$AE502)*($O$20/($O$19/2)))^2*((($O$20+$G$20)-$AE502)/3))*$AF$29)-((PI()*((($C$19+$G$20)-$AE502)*($O$20/($O$19/2)))^2*(((($C$19+$G$20)-$AE502)*($O$20/($O$19/2)))*$AZ$10)/3)*$AF$29))),IF('Silo Levels'!$L$17="Pumping",(($D$18*$AF$29)+((PI()*(($C$21/2)^2)*($G$20-$AE502))*$AF$29))+((($D$18+$H$18)/3)*$BG$10)+(((PI()*($C$21/2)^2*(($C$21/2)*$AZ$10))/3)*$AF$29),(($D$18*$AF$29)+((PI()*(($C$21/2)^2)*($G$20-$AE502))*$AF$29))+((($D$18+$H$18)/3)*$BG$10)-(((PI()*($C$21/2)^2*(($C$21/2)*$AZ$10))/3)*$AF$29)))</f>
        <v>17888.978399355732</v>
      </c>
      <c r="AG502" s="73">
        <v>47.1</v>
      </c>
      <c r="AH502" s="101">
        <f t="shared" si="71"/>
        <v>21775.872832344758</v>
      </c>
      <c r="AI502" s="66">
        <v>47.1</v>
      </c>
      <c r="AJ502" s="102">
        <f>IF($AI502&gt;$G$20,IF('Silo Levels'!$L$18="Pumping",((PI()*((($C$19+$G$20)-$AI502)*($O$20/($O$19/2)))^2*((($O$20+$G$20)-$AI502))/3)*$AJ$29)+(((PI()*((($C$19+$G$20)-$AI502)*($O$20/($O$19/2)))^2*(((($C$19+$G$20)-$AI502)*($O$20/($O$19/2)))*$AZ$11))/3)*$AJ$29),(((PI()*((($C$19+$G$20)-$AI502)*($O$20/($O$19/2)))^2*((($O$20+$G$20)-$AI502)/3))*$AJ$29)-((PI()*((($C$19+$G$20)-$AI502)*($O$20/($O$19/2)))^2*(((($C$19+$G$20)-$AI502)*($O$20/($O$19/2)))*$AZ$11)/3)*$AJ$29))),IF('Silo Levels'!$L$18="Pumping",(($D$18*$AJ$29)+((PI()*(($C$21/2)^2)*($G$20-$AI502))*$AJ$29))+((($D$18+$H$18)/3)*$BG$11)+(((PI()*($C$21/2)^2*(($C$21/2)*$AZ$11))/3)*$AJ$29),(($D$18*$AJ$29)+((PI()*(($C$21/2)^2)*($G$20-$AI502))*$AJ$29))+((($D$18+$H$18)/3)*$BG$11)-(((PI()*($C$21/2)^2*(($C$21/2)*$AZ$11))/3)*$AJ$29)))</f>
        <v>17970.479810732646</v>
      </c>
    </row>
    <row r="503" spans="2:36" x14ac:dyDescent="0.3">
      <c r="B503" s="73"/>
      <c r="C503" s="73"/>
      <c r="D503" s="73"/>
      <c r="E503" s="73"/>
      <c r="F503" s="73"/>
      <c r="G503" s="73"/>
      <c r="H503" s="73"/>
      <c r="I503" s="73">
        <v>47.2</v>
      </c>
      <c r="J503" s="101">
        <f t="shared" si="68"/>
        <v>11135.810296956848</v>
      </c>
      <c r="K503" s="66">
        <v>47.2</v>
      </c>
      <c r="L503" s="102">
        <f>IF($K503&gt;$G$13,IF('Silo Levels'!$L$12="Pumping",((PI()*((($C$12+$G$13)-$K503)*($O$13/($O$12/2)))^2*((($O$13+$G$13)-$K503))/3)*$L$29)+(((PI()*((($C$12+$G$13)-$K503)*($O$13/($O$12/2)))^2*(((($C$12+$G$13)-$K503)*($O$13/($O$12/2)))*$AZ$5))/3)*$L$29),(((PI()*((($C$12+$G$13)-$K503)*($O$13/($O$12/2)))^2*((($O$13+$G$13)-$K503)/3))*$L$29)-((PI()*((($C$12+$G$13)-$K503)*($O$13/($O$12/2)))^2*(((($C$12+$G$13)-$K503)*($O$13/($O$12/2)))*$AZ$5)/3)*$L$29))),IF('Silo Levels'!$L$12="Pumping",(($D$11*$L$29)+((PI()*(($C$14/2)^2)*($G$13-$K503))*$L$29))+((($D$11+$H$11)/3)*$BG$5)+(((PI()*($C$14/2)^2*(($C$14/2)*$AZ$5))/3)*$L$29),(($D$11*$L$29)+((PI()*(($C$14/2)^2)*($G$13-$K503))*$L$29))+((($D$11+$H$11)/3)*$BG$5)-(((PI()*($C$14/2)^2*(($C$14/2)*$AZ$5))/3)*$L$29)))</f>
        <v>5969.1605912376008</v>
      </c>
      <c r="M503" s="73">
        <v>47.2</v>
      </c>
      <c r="N503" s="101">
        <f t="shared" si="69"/>
        <v>22967.096404069358</v>
      </c>
      <c r="O503" s="66">
        <v>47.2</v>
      </c>
      <c r="P503" s="102">
        <f>IF($O503&gt;$G$20,IF('Silo Levels'!$L$13="Pumping",((PI()*((($C$19+$G$20)-$O503)*($O$20/($O$19/2)))^2*((($O$20+$G$20)-$O503))/3)*$P$29)+(((PI()*((($C$19+$G$20)-$O503)*($O$20/($O$19/2)))^2*(((($C$19+$G$20)-$O503)*($O$20/($O$19/2)))*$AZ$6))/3)*$P$29),(((PI()*((($C$19+$G$20)-$O503)*($O$20/($O$19/2)))^2*((($O$20+$G$20)-$O503)/3))*$P$29)-((PI()*((($C$19+$G$20)-$O503)*($O$20/($O$19/2)))^2*(((($C$19+$G$20)-$O503)*($O$20/($O$19/2)))*$AZ$6)/3)*$P$29))),IF('Silo Levels'!$L$13="Pumping",(($D$18*$P$29)+((PI()*(($C$21/2)^2)*($G$20-$O503))*$P$29))+((($D$18+$H$18)/3)*$BG$6)+(((PI()*($C$21/2)^2*(($C$21/2)*$AZ$6))/3)*$P$29),(($D$18*$P$29)+((PI()*(($C$21/2)^2)*($G$20-$O503))*$P$29))+((($D$18+$H$18)/3)*$BG$6)-(((PI()*($C$21/2)^2*(($C$21/2)*$AZ$6))/3)*$P$29)))</f>
        <v>18881.89507204459</v>
      </c>
      <c r="Q503" s="73">
        <v>47.2</v>
      </c>
      <c r="R503" s="101">
        <f t="shared" si="72"/>
        <v>22342.265534775084</v>
      </c>
      <c r="S503" s="66">
        <v>47.2</v>
      </c>
      <c r="T503" s="102">
        <f>IF($S503&gt;$G$20,IF('Silo Levels'!$L$14="Pumping",((PI()*((($C$19+$G$20)-$S503)*($O$20/($O$19/2)))^2*((($O$20+$G$20)-$S503))/3)*$T$29)+(((PI()*((($C$19+$G$20)-$S503)*($O$20/($O$19/2)))^2*(((($C$19+$G$20)-$S503)*($O$20/($O$19/2)))*$AZ$7))/3)*$T$29),(((PI()*((($C$19+$G$20)-$S503)*($O$20/($O$19/2)))^2*((($O$20+$G$20)-$S503)/3))*$T$29)-((PI()*((($C$19+$G$20)-$S503)*($O$20/($O$19/2)))^2*(((($C$19+$G$20)-$S503)*($O$20/($O$19/2)))*$AZ$7)/3)*$T$29))),IF('Silo Levels'!$L$14="Pumping",(($D$18*$T$29)+((PI()*(($C$21/2)^2)*($G$20-$S503))*$T$29))+((($D$18+$H$18)/3)*$BG$7)+(((PI()*($C$21/2)^2*(($C$21/2)*$AZ$7))/3)*$T$29),(($D$18*$T$29)+((PI()*(($C$21/2)^2)*($G$20-$S503))*$T$29))+((($D$18+$H$18)/3)*$BG$7)-(((PI()*($C$21/2)^2*(($C$21/2)*$AZ$7))/3)*$T$29)))</f>
        <v>18368.204063646222</v>
      </c>
      <c r="U503" s="73">
        <v>47.2</v>
      </c>
      <c r="V503" s="101">
        <f t="shared" si="73"/>
        <v>21765.256564842719</v>
      </c>
      <c r="W503" s="66">
        <v>47.2</v>
      </c>
      <c r="X503" s="102">
        <f>IF($W503&gt;$G$20,IF('Silo Levels'!$L$15="Pumping",((PI()*((($C$19+$G$20)-$W503)*($O$20/($O$19/2)))^2*((($O$20+$G$20)-$W503))/3)*$X$29)+(((PI()*((($C$19+$G$20)-$W503)*($O$20/($O$19/2)))^2*(((($C$19+$G$20)-$W503)*($O$20/($O$19/2)))*$AZ$8))/3)*$X$29),(((PI()*((($C$19+$G$20)-$W503)*($O$20/($O$19/2)))^2*((($O$20+$G$20)-$W503)/3))*$X$29)-((PI()*((($C$19+$G$20)-$W503)*($O$20/($O$19/2)))^2*(((($C$19+$G$20)-$W503)*($O$20/($O$19/2)))*$AZ$8)/3)*$X$29))),IF('Silo Levels'!$L$15="Pumping",(($D$18*$X$29)+((PI()*(($C$21/2)^2)*($G$20-$W503))*$X$29))+((($D$18+$H$18)/3)*$BG$8)+(((PI()*($C$21/2)^2*(($C$21/2)*$AZ$8))/3)*$X$29),(($D$18*$X$29)+((PI()*(($C$21/2)^2)*($G$20-$W503))*$X$29))+((($D$18+$H$18)/3)*$BG$8)-(((PI()*($C$21/2)^2*(($C$21/2)*$AZ$8))/3)*$X$29)))</f>
        <v>17893.828781973218</v>
      </c>
      <c r="Y503" s="73">
        <v>47.2</v>
      </c>
      <c r="Z503" s="101">
        <f t="shared" si="70"/>
        <v>21421.064736540633</v>
      </c>
      <c r="AA503" s="66">
        <v>47.2</v>
      </c>
      <c r="AB503" s="102">
        <f>IF($AA503&gt;$G$20,IF('Silo Levels'!$L$16="Pumping",((PI()*((($C$19+$G$20)-$AA503)*($O$20/($O$19/2)))^2*((($O$20+$G$20)-$AA503))/3)*$AB$29)+(((PI()*((($C$19+$G$20)-$AA503)*($O$20/($O$19/2)))^2*(((($C$19+$G$20)-$AA503)*($O$20/($O$19/2)))*$AZ$9))/3)*$AB$29),(((PI()*((($C$19+$G$20)-$AA503)*($O$20/($O$19/2)))^2*((($O$20+$G$20)-$AA503)/3))*$AB$29)-((PI()*((($C$19+$G$20)-$AA503)*($O$20/($O$19/2)))^2*(((($C$19+$G$20)-$AA503)*($O$20/($O$19/2)))*$AZ$9)/3)*$AB$29))),IF('Silo Levels'!$L$16="Pumping",(($D$18*$AB$29)+((PI()*(($C$21/2)^2)*($G$20-$AA503))*$AB$29))+((($D$18+$H$18)/3)*$BG$9)+(((PI()*($C$21/2)^2*(($C$21/2)*$AZ$9))/3)*$AB$29),(($D$18*$AB$29)+((PI()*(($C$21/2)^2)*($G$20-$AA503))*$AB$29))+((($D$18+$H$18)/3)*$BG$9)-(((PI()*($C$21/2)^2*(($C$21/2)*$AZ$9))/3)*$AB$29)))</f>
        <v>17610.859011989422</v>
      </c>
      <c r="AC503" s="73">
        <v>47.2</v>
      </c>
      <c r="AD503" s="101">
        <f t="shared" si="74"/>
        <v>21296.979492406866</v>
      </c>
      <c r="AE503" s="66">
        <v>47.2</v>
      </c>
      <c r="AF503" s="102">
        <f>IF($AE503&gt;$G$20,IF('Silo Levels'!$L$17="Pumping",((PI()*((($C$19+$G$20)-$AE503)*($O$20/($O$19/2)))^2*((($O$20+$G$20)-$AE503))/3)*$AF$29)+(((PI()*((($C$19+$G$20)-$AE503)*($O$20/($O$19/2)))^2*(((($C$19+$G$20)-$AE503)*($O$20/($O$19/2)))*$AZ$10))/3)*$AF$29),(((PI()*((($C$19+$G$20)-$AE503)*($O$20/($O$19/2)))^2*((($O$20+$G$20)-$AE503)/3))*$AF$29)-((PI()*((($C$19+$G$20)-$AE503)*($O$20/($O$19/2)))^2*(((($C$19+$G$20)-$AE503)*($O$20/($O$19/2)))*$AZ$10)/3)*$AF$29))),IF('Silo Levels'!$L$17="Pumping",(($D$18*$AF$29)+((PI()*(($C$21/2)^2)*($G$20-$AE503))*$AF$29))+((($D$18+$H$18)/3)*$BG$10)+(((PI()*($C$21/2)^2*(($C$21/2)*$AZ$10))/3)*$AF$29),(($D$18*$AF$29)+((PI()*(($C$21/2)^2)*($G$20-$AE503))*$AF$29))+((($D$18+$H$18)/3)*$BG$10)-(((PI()*($C$21/2)^2*(($C$21/2)*$AZ$10))/3)*$AF$29)))</f>
        <v>17508.845047381008</v>
      </c>
      <c r="AG503" s="73">
        <v>47.2</v>
      </c>
      <c r="AH503" s="101">
        <f t="shared" si="71"/>
        <v>21394.007609270087</v>
      </c>
      <c r="AI503" s="66">
        <v>47.2</v>
      </c>
      <c r="AJ503" s="102">
        <f>IF($AI503&gt;$G$20,IF('Silo Levels'!$L$18="Pumping",((PI()*((($C$19+$G$20)-$AI503)*($O$20/($O$19/2)))^2*((($O$20+$G$20)-$AI503))/3)*$AJ$29)+(((PI()*((($C$19+$G$20)-$AI503)*($O$20/($O$19/2)))^2*(((($C$19+$G$20)-$AI503)*($O$20/($O$19/2)))*$AZ$11))/3)*$AJ$29),(((PI()*((($C$19+$G$20)-$AI503)*($O$20/($O$19/2)))^2*((($O$20+$G$20)-$AI503)/3))*$AJ$29)-((PI()*((($C$19+$G$20)-$AI503)*($O$20/($O$19/2)))^2*(((($C$19+$G$20)-$AI503)*($O$20/($O$19/2)))*$AZ$11)/3)*$AJ$29))),IF('Silo Levels'!$L$18="Pumping",(($D$18*$AJ$29)+((PI()*(($C$21/2)^2)*($G$20-$AI503))*$AJ$29))+((($D$18+$H$18)/3)*$BG$11)+(((PI()*($C$21/2)^2*(($C$21/2)*$AZ$11))/3)*$AJ$29),(($D$18*$AJ$29)+((PI()*(($C$21/2)^2)*($G$20-$AI503))*$AJ$29))+((($D$18+$H$18)/3)*$BG$11)-(((PI()*($C$21/2)^2*(($C$21/2)*$AZ$11))/3)*$AJ$29)))</f>
        <v>17588.614587657976</v>
      </c>
    </row>
    <row r="504" spans="2:36" x14ac:dyDescent="0.3">
      <c r="B504" s="73"/>
      <c r="C504" s="73"/>
      <c r="D504" s="73"/>
      <c r="E504" s="73"/>
      <c r="F504" s="73"/>
      <c r="G504" s="73"/>
      <c r="H504" s="73"/>
      <c r="I504" s="73">
        <v>47.3</v>
      </c>
      <c r="J504" s="101">
        <f t="shared" si="68"/>
        <v>10651.12566387118</v>
      </c>
      <c r="K504" s="66">
        <v>47.3</v>
      </c>
      <c r="L504" s="102">
        <f>IF($K504&gt;$G$13,IF('Silo Levels'!$L$12="Pumping",((PI()*((($C$12+$G$13)-$K504)*($O$13/($O$12/2)))^2*((($O$13+$G$13)-$K504))/3)*$L$29)+(((PI()*((($C$12+$G$13)-$K504)*($O$13/($O$12/2)))^2*(((($C$12+$G$13)-$K504)*($O$13/($O$12/2)))*$AZ$5))/3)*$L$29),(((PI()*((($C$12+$G$13)-$K504)*($O$13/($O$12/2)))^2*((($O$13+$G$13)-$K504)/3))*$L$29)-((PI()*((($C$12+$G$13)-$K504)*($O$13/($O$12/2)))^2*(((($C$12+$G$13)-$K504)*($O$13/($O$12/2)))*$AZ$5)/3)*$L$29))),IF('Silo Levels'!$L$12="Pumping",(($D$11*$L$29)+((PI()*(($C$14/2)^2)*($G$13-$K504))*$L$29))+((($D$11+$H$11)/3)*$BG$5)+(((PI()*($C$14/2)^2*(($C$14/2)*$AZ$5))/3)*$L$29),(($D$11*$L$29)+((PI()*(($C$14/2)^2)*($G$13-$K504))*$L$29))+((($D$11+$H$11)/3)*$BG$5)-(((PI()*($C$14/2)^2*(($C$14/2)*$AZ$5))/3)*$L$29)))</f>
        <v>5714.6386076711906</v>
      </c>
      <c r="M504" s="73">
        <v>47.3</v>
      </c>
      <c r="N504" s="101">
        <f t="shared" si="69"/>
        <v>22557.15285576864</v>
      </c>
      <c r="O504" s="66">
        <v>47.3</v>
      </c>
      <c r="P504" s="102">
        <f>IF($O504&gt;$G$20,IF('Silo Levels'!$L$13="Pumping",((PI()*((($C$19+$G$20)-$O504)*($O$20/($O$19/2)))^2*((($O$20+$G$20)-$O504))/3)*$P$29)+(((PI()*((($C$19+$G$20)-$O504)*($O$20/($O$19/2)))^2*(((($C$19+$G$20)-$O504)*($O$20/($O$19/2)))*$AZ$6))/3)*$P$29),(((PI()*((($C$19+$G$20)-$O504)*($O$20/($O$19/2)))^2*((($O$20+$G$20)-$O504)/3))*$P$29)-((PI()*((($C$19+$G$20)-$O504)*($O$20/($O$19/2)))^2*(((($C$19+$G$20)-$O504)*($O$20/($O$19/2)))*$AZ$6)/3)*$P$29))),IF('Silo Levels'!$L$13="Pumping",(($D$18*$P$29)+((PI()*(($C$21/2)^2)*($G$20-$O504))*$P$29))+((($D$18+$H$18)/3)*$BG$6)+(((PI()*($C$21/2)^2*(($C$21/2)*$AZ$6))/3)*$P$29),(($D$18*$P$29)+((PI()*(($C$21/2)^2)*($G$20-$O504))*$P$29))+((($D$18+$H$18)/3)*$BG$6)-(((PI()*($C$21/2)^2*(($C$21/2)*$AZ$6))/3)*$P$29)))</f>
        <v>18471.951523743872</v>
      </c>
      <c r="Q504" s="73">
        <v>47.3</v>
      </c>
      <c r="R504" s="101">
        <f t="shared" si="72"/>
        <v>21943.474697254165</v>
      </c>
      <c r="S504" s="66">
        <v>47.3</v>
      </c>
      <c r="T504" s="102">
        <f>IF($S504&gt;$G$20,IF('Silo Levels'!$L$14="Pumping",((PI()*((($C$19+$G$20)-$S504)*($O$20/($O$19/2)))^2*((($O$20+$G$20)-$S504))/3)*$T$29)+(((PI()*((($C$19+$G$20)-$S504)*($O$20/($O$19/2)))^2*(((($C$19+$G$20)-$S504)*($O$20/($O$19/2)))*$AZ$7))/3)*$T$29),(((PI()*((($C$19+$G$20)-$S504)*($O$20/($O$19/2)))^2*((($O$20+$G$20)-$S504)/3))*$T$29)-((PI()*((($C$19+$G$20)-$S504)*($O$20/($O$19/2)))^2*(((($C$19+$G$20)-$S504)*($O$20/($O$19/2)))*$AZ$7)/3)*$T$29))),IF('Silo Levels'!$L$14="Pumping",(($D$18*$T$29)+((PI()*(($C$21/2)^2)*($G$20-$S504))*$T$29))+((($D$18+$H$18)/3)*$BG$7)+(((PI()*($C$21/2)^2*(($C$21/2)*$AZ$7))/3)*$T$29),(($D$18*$T$29)+((PI()*(($C$21/2)^2)*($G$20-$S504))*$T$29))+((($D$18+$H$18)/3)*$BG$7)-(((PI()*($C$21/2)^2*(($C$21/2)*$AZ$7))/3)*$T$29)))</f>
        <v>17969.413226125303</v>
      </c>
      <c r="U504" s="73">
        <v>47.3</v>
      </c>
      <c r="V504" s="101">
        <f t="shared" si="73"/>
        <v>21376.764857014721</v>
      </c>
      <c r="W504" s="66">
        <v>47.3</v>
      </c>
      <c r="X504" s="102">
        <f>IF($W504&gt;$G$20,IF('Silo Levels'!$L$15="Pumping",((PI()*((($C$19+$G$20)-$W504)*($O$20/($O$19/2)))^2*((($O$20+$G$20)-$W504))/3)*$X$29)+(((PI()*((($C$19+$G$20)-$W504)*($O$20/($O$19/2)))^2*(((($C$19+$G$20)-$W504)*($O$20/($O$19/2)))*$AZ$8))/3)*$X$29),(((PI()*((($C$19+$G$20)-$W504)*($O$20/($O$19/2)))^2*((($O$20+$G$20)-$W504)/3))*$X$29)-((PI()*((($C$19+$G$20)-$W504)*($O$20/($O$19/2)))^2*(((($C$19+$G$20)-$W504)*($O$20/($O$19/2)))*$AZ$8)/3)*$X$29))),IF('Silo Levels'!$L$15="Pumping",(($D$18*$X$29)+((PI()*(($C$21/2)^2)*($G$20-$W504))*$X$29))+((($D$18+$H$18)/3)*$BG$8)+(((PI()*($C$21/2)^2*(($C$21/2)*$AZ$8))/3)*$X$29),(($D$18*$X$29)+((PI()*(($C$21/2)^2)*($G$20-$W504))*$X$29))+((($D$18+$H$18)/3)*$BG$8)-(((PI()*($C$21/2)^2*(($C$21/2)*$AZ$8))/3)*$X$29)))</f>
        <v>17505.33707414522</v>
      </c>
      <c r="Y504" s="73">
        <v>47.3</v>
      </c>
      <c r="Z504" s="101">
        <f t="shared" si="70"/>
        <v>21038.716566272102</v>
      </c>
      <c r="AA504" s="66">
        <v>47.3</v>
      </c>
      <c r="AB504" s="102">
        <f>IF($AA504&gt;$G$20,IF('Silo Levels'!$L$16="Pumping",((PI()*((($C$19+$G$20)-$AA504)*($O$20/($O$19/2)))^2*((($O$20+$G$20)-$AA504))/3)*$AB$29)+(((PI()*((($C$19+$G$20)-$AA504)*($O$20/($O$19/2)))^2*(((($C$19+$G$20)-$AA504)*($O$20/($O$19/2)))*$AZ$9))/3)*$AB$29),(((PI()*((($C$19+$G$20)-$AA504)*($O$20/($O$19/2)))^2*((($O$20+$G$20)-$AA504)/3))*$AB$29)-((PI()*((($C$19+$G$20)-$AA504)*($O$20/($O$19/2)))^2*(((($C$19+$G$20)-$AA504)*($O$20/($O$19/2)))*$AZ$9)/3)*$AB$29))),IF('Silo Levels'!$L$16="Pumping",(($D$18*$AB$29)+((PI()*(($C$21/2)^2)*($G$20-$AA504))*$AB$29))+((($D$18+$H$18)/3)*$BG$9)+(((PI()*($C$21/2)^2*(($C$21/2)*$AZ$9))/3)*$AB$29),(($D$18*$AB$29)+((PI()*(($C$21/2)^2)*($G$20-$AA504))*$AB$29))+((($D$18+$H$18)/3)*$BG$9)-(((PI()*($C$21/2)^2*(($C$21/2)*$AZ$9))/3)*$AB$29)))</f>
        <v>17228.51084172089</v>
      </c>
      <c r="AC504" s="73">
        <v>47.3</v>
      </c>
      <c r="AD504" s="101">
        <f t="shared" si="74"/>
        <v>20916.846140432168</v>
      </c>
      <c r="AE504" s="66">
        <v>47.3</v>
      </c>
      <c r="AF504" s="102">
        <f>IF($AE504&gt;$G$20,IF('Silo Levels'!$L$17="Pumping",((PI()*((($C$19+$G$20)-$AE504)*($O$20/($O$19/2)))^2*((($O$20+$G$20)-$AE504))/3)*$AF$29)+(((PI()*((($C$19+$G$20)-$AE504)*($O$20/($O$19/2)))^2*(((($C$19+$G$20)-$AE504)*($O$20/($O$19/2)))*$AZ$10))/3)*$AF$29),(((PI()*((($C$19+$G$20)-$AE504)*($O$20/($O$19/2)))^2*((($O$20+$G$20)-$AE504)/3))*$AF$29)-((PI()*((($C$19+$G$20)-$AE504)*($O$20/($O$19/2)))^2*(((($C$19+$G$20)-$AE504)*($O$20/($O$19/2)))*$AZ$10)/3)*$AF$29))),IF('Silo Levels'!$L$17="Pumping",(($D$18*$AF$29)+((PI()*(($C$21/2)^2)*($G$20-$AE504))*$AF$29))+((($D$18+$H$18)/3)*$BG$10)+(((PI()*($C$21/2)^2*(($C$21/2)*$AZ$10))/3)*$AF$29),(($D$18*$AF$29)+((PI()*(($C$21/2)^2)*($G$20-$AE504))*$AF$29))+((($D$18+$H$18)/3)*$BG$10)-(((PI()*($C$21/2)^2*(($C$21/2)*$AZ$10))/3)*$AF$29)))</f>
        <v>17128.711695406309</v>
      </c>
      <c r="AG504" s="73">
        <v>47.3</v>
      </c>
      <c r="AH504" s="101">
        <f t="shared" si="71"/>
        <v>21012.142386195443</v>
      </c>
      <c r="AI504" s="66">
        <v>47.3</v>
      </c>
      <c r="AJ504" s="102">
        <f>IF($AI504&gt;$G$20,IF('Silo Levels'!$L$18="Pumping",((PI()*((($C$19+$G$20)-$AI504)*($O$20/($O$19/2)))^2*((($O$20+$G$20)-$AI504))/3)*$AJ$29)+(((PI()*((($C$19+$G$20)-$AI504)*($O$20/($O$19/2)))^2*(((($C$19+$G$20)-$AI504)*($O$20/($O$19/2)))*$AZ$11))/3)*$AJ$29),(((PI()*((($C$19+$G$20)-$AI504)*($O$20/($O$19/2)))^2*((($O$20+$G$20)-$AI504)/3))*$AJ$29)-((PI()*((($C$19+$G$20)-$AI504)*($O$20/($O$19/2)))^2*(((($C$19+$G$20)-$AI504)*($O$20/($O$19/2)))*$AZ$11)/3)*$AJ$29))),IF('Silo Levels'!$L$18="Pumping",(($D$18*$AJ$29)+((PI()*(($C$21/2)^2)*($G$20-$AI504))*$AJ$29))+((($D$18+$H$18)/3)*$BG$11)+(((PI()*($C$21/2)^2*(($C$21/2)*$AZ$11))/3)*$AJ$29),(($D$18*$AJ$29)+((PI()*(($C$21/2)^2)*($G$20-$AI504))*$AJ$29))+((($D$18+$H$18)/3)*$BG$11)-(((PI()*($C$21/2)^2*(($C$21/2)*$AZ$11))/3)*$AJ$29)))</f>
        <v>17206.749364583331</v>
      </c>
    </row>
    <row r="505" spans="2:36" x14ac:dyDescent="0.3">
      <c r="B505" s="73"/>
      <c r="C505" s="73"/>
      <c r="D505" s="73"/>
      <c r="E505" s="73"/>
      <c r="F505" s="73"/>
      <c r="G505" s="73"/>
      <c r="H505" s="73"/>
      <c r="I505" s="73">
        <v>47.4</v>
      </c>
      <c r="J505" s="101">
        <f t="shared" si="68"/>
        <v>10180.704872276599</v>
      </c>
      <c r="K505" s="66">
        <v>47.4</v>
      </c>
      <c r="L505" s="102">
        <f>IF($K505&gt;$G$13,IF('Silo Levels'!$L$12="Pumping",((PI()*((($C$12+$G$13)-$K505)*($O$13/($O$12/2)))^2*((($O$13+$G$13)-$K505))/3)*$L$29)+(((PI()*((($C$12+$G$13)-$K505)*($O$13/($O$12/2)))^2*(((($C$12+$G$13)-$K505)*($O$13/($O$12/2)))*$AZ$5))/3)*$L$29),(((PI()*((($C$12+$G$13)-$K505)*($O$13/($O$12/2)))^2*((($O$13+$G$13)-$K505)/3))*$L$29)-((PI()*((($C$12+$G$13)-$K505)*($O$13/($O$12/2)))^2*(((($C$12+$G$13)-$K505)*($O$13/($O$12/2)))*$AZ$5)/3)*$L$29))),IF('Silo Levels'!$L$12="Pumping",(($D$11*$L$29)+((PI()*(($C$14/2)^2)*($G$13-$K505))*$L$29))+((($D$11+$H$11)/3)*$BG$5)+(((PI()*($C$14/2)^2*(($C$14/2)*$AZ$5))/3)*$L$29),(($D$11*$L$29)+((PI()*(($C$14/2)^2)*($G$13-$K505))*$L$29))+((($D$11+$H$11)/3)*$BG$5)-(((PI()*($C$14/2)^2*(($C$14/2)*$AZ$5))/3)*$L$29)))</f>
        <v>5467.4414219412929</v>
      </c>
      <c r="M505" s="73">
        <v>47.4</v>
      </c>
      <c r="N505" s="101">
        <f t="shared" si="69"/>
        <v>22147.209307467889</v>
      </c>
      <c r="O505" s="66">
        <v>47.4</v>
      </c>
      <c r="P505" s="102">
        <f>IF($O505&gt;$G$20,IF('Silo Levels'!$L$13="Pumping",((PI()*((($C$19+$G$20)-$O505)*($O$20/($O$19/2)))^2*((($O$20+$G$20)-$O505))/3)*$P$29)+(((PI()*((($C$19+$G$20)-$O505)*($O$20/($O$19/2)))^2*(((($C$19+$G$20)-$O505)*($O$20/($O$19/2)))*$AZ$6))/3)*$P$29),(((PI()*((($C$19+$G$20)-$O505)*($O$20/($O$19/2)))^2*((($O$20+$G$20)-$O505)/3))*$P$29)-((PI()*((($C$19+$G$20)-$O505)*($O$20/($O$19/2)))^2*(((($C$19+$G$20)-$O505)*($O$20/($O$19/2)))*$AZ$6)/3)*$P$29))),IF('Silo Levels'!$L$13="Pumping",(($D$18*$P$29)+((PI()*(($C$21/2)^2)*($G$20-$O505))*$P$29))+((($D$18+$H$18)/3)*$BG$6)+(((PI()*($C$21/2)^2*(($C$21/2)*$AZ$6))/3)*$P$29),(($D$18*$P$29)+((PI()*(($C$21/2)^2)*($G$20-$O505))*$P$29))+((($D$18+$H$18)/3)*$BG$6)-(((PI()*($C$21/2)^2*(($C$21/2)*$AZ$6))/3)*$P$29)))</f>
        <v>18062.007975443121</v>
      </c>
      <c r="Q505" s="73">
        <v>47.4</v>
      </c>
      <c r="R505" s="101">
        <f t="shared" si="72"/>
        <v>21544.683859733213</v>
      </c>
      <c r="S505" s="66">
        <v>47.4</v>
      </c>
      <c r="T505" s="102">
        <f>IF($S505&gt;$G$20,IF('Silo Levels'!$L$14="Pumping",((PI()*((($C$19+$G$20)-$S505)*($O$20/($O$19/2)))^2*((($O$20+$G$20)-$S505))/3)*$T$29)+(((PI()*((($C$19+$G$20)-$S505)*($O$20/($O$19/2)))^2*(((($C$19+$G$20)-$S505)*($O$20/($O$19/2)))*$AZ$7))/3)*$T$29),(((PI()*((($C$19+$G$20)-$S505)*($O$20/($O$19/2)))^2*((($O$20+$G$20)-$S505)/3))*$T$29)-((PI()*((($C$19+$G$20)-$S505)*($O$20/($O$19/2)))^2*(((($C$19+$G$20)-$S505)*($O$20/($O$19/2)))*$AZ$7)/3)*$T$29))),IF('Silo Levels'!$L$14="Pumping",(($D$18*$T$29)+((PI()*(($C$21/2)^2)*($G$20-$S505))*$T$29))+((($D$18+$H$18)/3)*$BG$7)+(((PI()*($C$21/2)^2*(($C$21/2)*$AZ$7))/3)*$T$29),(($D$18*$T$29)+((PI()*(($C$21/2)^2)*($G$20-$S505))*$T$29))+((($D$18+$H$18)/3)*$BG$7)-(((PI()*($C$21/2)^2*(($C$21/2)*$AZ$7))/3)*$T$29)))</f>
        <v>17570.622388604352</v>
      </c>
      <c r="U505" s="73">
        <v>47.4</v>
      </c>
      <c r="V505" s="101">
        <f t="shared" si="73"/>
        <v>20988.273149186694</v>
      </c>
      <c r="W505" s="66">
        <v>47.4</v>
      </c>
      <c r="X505" s="102">
        <f>IF($W505&gt;$G$20,IF('Silo Levels'!$L$15="Pumping",((PI()*((($C$19+$G$20)-$W505)*($O$20/($O$19/2)))^2*((($O$20+$G$20)-$W505))/3)*$X$29)+(((PI()*((($C$19+$G$20)-$W505)*($O$20/($O$19/2)))^2*(((($C$19+$G$20)-$W505)*($O$20/($O$19/2)))*$AZ$8))/3)*$X$29),(((PI()*((($C$19+$G$20)-$W505)*($O$20/($O$19/2)))^2*((($O$20+$G$20)-$W505)/3))*$X$29)-((PI()*((($C$19+$G$20)-$W505)*($O$20/($O$19/2)))^2*(((($C$19+$G$20)-$W505)*($O$20/($O$19/2)))*$AZ$8)/3)*$X$29))),IF('Silo Levels'!$L$15="Pumping",(($D$18*$X$29)+((PI()*(($C$21/2)^2)*($G$20-$W505))*$X$29))+((($D$18+$H$18)/3)*$BG$8)+(((PI()*($C$21/2)^2*(($C$21/2)*$AZ$8))/3)*$X$29),(($D$18*$X$29)+((PI()*(($C$21/2)^2)*($G$20-$W505))*$X$29))+((($D$18+$H$18)/3)*$BG$8)-(((PI()*($C$21/2)^2*(($C$21/2)*$AZ$8))/3)*$X$29)))</f>
        <v>17116.845366317193</v>
      </c>
      <c r="Y505" s="73">
        <v>47.4</v>
      </c>
      <c r="Z505" s="101">
        <f t="shared" si="70"/>
        <v>20656.368396003541</v>
      </c>
      <c r="AA505" s="66">
        <v>47.4</v>
      </c>
      <c r="AB505" s="102">
        <f>IF($AA505&gt;$G$20,IF('Silo Levels'!$L$16="Pumping",((PI()*((($C$19+$G$20)-$AA505)*($O$20/($O$19/2)))^2*((($O$20+$G$20)-$AA505))/3)*$AB$29)+(((PI()*((($C$19+$G$20)-$AA505)*($O$20/($O$19/2)))^2*(((($C$19+$G$20)-$AA505)*($O$20/($O$19/2)))*$AZ$9))/3)*$AB$29),(((PI()*((($C$19+$G$20)-$AA505)*($O$20/($O$19/2)))^2*((($O$20+$G$20)-$AA505)/3))*$AB$29)-((PI()*((($C$19+$G$20)-$AA505)*($O$20/($O$19/2)))^2*(((($C$19+$G$20)-$AA505)*($O$20/($O$19/2)))*$AZ$9)/3)*$AB$29))),IF('Silo Levels'!$L$16="Pumping",(($D$18*$AB$29)+((PI()*(($C$21/2)^2)*($G$20-$AA505))*$AB$29))+((($D$18+$H$18)/3)*$BG$9)+(((PI()*($C$21/2)^2*(($C$21/2)*$AZ$9))/3)*$AB$29),(($D$18*$AB$29)+((PI()*(($C$21/2)^2)*($G$20-$AA505))*$AB$29))+((($D$18+$H$18)/3)*$BG$9)-(((PI()*($C$21/2)^2*(($C$21/2)*$AZ$9))/3)*$AB$29)))</f>
        <v>16846.16267145233</v>
      </c>
      <c r="AC505" s="73">
        <v>47.4</v>
      </c>
      <c r="AD505" s="101">
        <f t="shared" si="74"/>
        <v>20536.71278845744</v>
      </c>
      <c r="AE505" s="66">
        <v>47.4</v>
      </c>
      <c r="AF505" s="102">
        <f>IF($AE505&gt;$G$20,IF('Silo Levels'!$L$17="Pumping",((PI()*((($C$19+$G$20)-$AE505)*($O$20/($O$19/2)))^2*((($O$20+$G$20)-$AE505))/3)*$AF$29)+(((PI()*((($C$19+$G$20)-$AE505)*($O$20/($O$19/2)))^2*(((($C$19+$G$20)-$AE505)*($O$20/($O$19/2)))*$AZ$10))/3)*$AF$29),(((PI()*((($C$19+$G$20)-$AE505)*($O$20/($O$19/2)))^2*((($O$20+$G$20)-$AE505)/3))*$AF$29)-((PI()*((($C$19+$G$20)-$AE505)*($O$20/($O$19/2)))^2*(((($C$19+$G$20)-$AE505)*($O$20/($O$19/2)))*$AZ$10)/3)*$AF$29))),IF('Silo Levels'!$L$17="Pumping",(($D$18*$AF$29)+((PI()*(($C$21/2)^2)*($G$20-$AE505))*$AF$29))+((($D$18+$H$18)/3)*$BG$10)+(((PI()*($C$21/2)^2*(($C$21/2)*$AZ$10))/3)*$AF$29),(($D$18*$AF$29)+((PI()*(($C$21/2)^2)*($G$20-$AE505))*$AF$29))+((($D$18+$H$18)/3)*$BG$10)-(((PI()*($C$21/2)^2*(($C$21/2)*$AZ$10))/3)*$AF$29)))</f>
        <v>16748.578343431582</v>
      </c>
      <c r="AG505" s="73">
        <v>47.4</v>
      </c>
      <c r="AH505" s="101">
        <f t="shared" si="71"/>
        <v>20630.277163120772</v>
      </c>
      <c r="AI505" s="66">
        <v>47.4</v>
      </c>
      <c r="AJ505" s="102">
        <f>IF($AI505&gt;$G$20,IF('Silo Levels'!$L$18="Pumping",((PI()*((($C$19+$G$20)-$AI505)*($O$20/($O$19/2)))^2*((($O$20+$G$20)-$AI505))/3)*$AJ$29)+(((PI()*((($C$19+$G$20)-$AI505)*($O$20/($O$19/2)))^2*(((($C$19+$G$20)-$AI505)*($O$20/($O$19/2)))*$AZ$11))/3)*$AJ$29),(((PI()*((($C$19+$G$20)-$AI505)*($O$20/($O$19/2)))^2*((($O$20+$G$20)-$AI505)/3))*$AJ$29)-((PI()*((($C$19+$G$20)-$AI505)*($O$20/($O$19/2)))^2*(((($C$19+$G$20)-$AI505)*($O$20/($O$19/2)))*$AZ$11)/3)*$AJ$29))),IF('Silo Levels'!$L$18="Pumping",(($D$18*$AJ$29)+((PI()*(($C$21/2)^2)*($G$20-$AI505))*$AJ$29))+((($D$18+$H$18)/3)*$BG$11)+(((PI()*($C$21/2)^2*(($C$21/2)*$AZ$11))/3)*$AJ$29),(($D$18*$AJ$29)+((PI()*(($C$21/2)^2)*($G$20-$AI505))*$AJ$29))+((($D$18+$H$18)/3)*$BG$11)-(((PI()*($C$21/2)^2*(($C$21/2)*$AZ$11))/3)*$AJ$29)))</f>
        <v>16824.884141508661</v>
      </c>
    </row>
    <row r="506" spans="2:36" x14ac:dyDescent="0.3">
      <c r="B506" s="73"/>
      <c r="C506" s="73"/>
      <c r="D506" s="73"/>
      <c r="E506" s="73"/>
      <c r="F506" s="73"/>
      <c r="G506" s="73"/>
      <c r="H506" s="73"/>
      <c r="I506" s="73">
        <v>47.5</v>
      </c>
      <c r="J506" s="101">
        <f t="shared" si="68"/>
        <v>9724.3350169386849</v>
      </c>
      <c r="K506" s="66">
        <v>47.5</v>
      </c>
      <c r="L506" s="102">
        <f>IF($K506&gt;$G$13,IF('Silo Levels'!$L$12="Pumping",((PI()*((($C$12+$G$13)-$K506)*($O$13/($O$12/2)))^2*((($O$13+$G$13)-$K506))/3)*$L$29)+(((PI()*((($C$12+$G$13)-$K506)*($O$13/($O$12/2)))^2*(((($C$12+$G$13)-$K506)*($O$13/($O$12/2)))*$AZ$5))/3)*$L$29),(((PI()*((($C$12+$G$13)-$K506)*($O$13/($O$12/2)))^2*((($O$13+$G$13)-$K506)/3))*$L$29)-((PI()*((($C$12+$G$13)-$K506)*($O$13/($O$12/2)))^2*(((($C$12+$G$13)-$K506)*($O$13/($O$12/2)))*$AZ$5)/3)*$L$29))),IF('Silo Levels'!$L$12="Pumping",(($D$11*$L$29)+((PI()*(($C$14/2)^2)*($G$13-$K506))*$L$29))+((($D$11+$H$11)/3)*$BG$5)+(((PI()*($C$14/2)^2*(($C$14/2)*$AZ$5))/3)*$L$29),(($D$11*$L$29)+((PI()*(($C$14/2)^2)*($G$13-$K506))*$L$29))+((($D$11+$H$11)/3)*$BG$5)-(((PI()*($C$14/2)^2*(($C$14/2)*$AZ$5))/3)*$L$29)))</f>
        <v>5227.4623386653238</v>
      </c>
      <c r="M506" s="73">
        <v>47.5</v>
      </c>
      <c r="N506" s="101">
        <f t="shared" si="69"/>
        <v>21737.265759167138</v>
      </c>
      <c r="O506" s="66">
        <v>47.5</v>
      </c>
      <c r="P506" s="102">
        <f>IF($O506&gt;$G$20,IF('Silo Levels'!$L$13="Pumping",((PI()*((($C$19+$G$20)-$O506)*($O$20/($O$19/2)))^2*((($O$20+$G$20)-$O506))/3)*$P$29)+(((PI()*((($C$19+$G$20)-$O506)*($O$20/($O$19/2)))^2*(((($C$19+$G$20)-$O506)*($O$20/($O$19/2)))*$AZ$6))/3)*$P$29),(((PI()*((($C$19+$G$20)-$O506)*($O$20/($O$19/2)))^2*((($O$20+$G$20)-$O506)/3))*$P$29)-((PI()*((($C$19+$G$20)-$O506)*($O$20/($O$19/2)))^2*(((($C$19+$G$20)-$O506)*($O$20/($O$19/2)))*$AZ$6)/3)*$P$29))),IF('Silo Levels'!$L$13="Pumping",(($D$18*$P$29)+((PI()*(($C$21/2)^2)*($G$20-$O506))*$P$29))+((($D$18+$H$18)/3)*$BG$6)+(((PI()*($C$21/2)^2*(($C$21/2)*$AZ$6))/3)*$P$29),(($D$18*$P$29)+((PI()*(($C$21/2)^2)*($G$20-$O506))*$P$29))+((($D$18+$H$18)/3)*$BG$6)-(((PI()*($C$21/2)^2*(($C$21/2)*$AZ$6))/3)*$P$29)))</f>
        <v>17652.06442714237</v>
      </c>
      <c r="Q506" s="73">
        <v>47.5</v>
      </c>
      <c r="R506" s="101">
        <f t="shared" si="72"/>
        <v>21145.893022212262</v>
      </c>
      <c r="S506" s="66">
        <v>47.5</v>
      </c>
      <c r="T506" s="102">
        <f>IF($S506&gt;$G$20,IF('Silo Levels'!$L$14="Pumping",((PI()*((($C$19+$G$20)-$S506)*($O$20/($O$19/2)))^2*((($O$20+$G$20)-$S506))/3)*$T$29)+(((PI()*((($C$19+$G$20)-$S506)*($O$20/($O$19/2)))^2*(((($C$19+$G$20)-$S506)*($O$20/($O$19/2)))*$AZ$7))/3)*$T$29),(((PI()*((($C$19+$G$20)-$S506)*($O$20/($O$19/2)))^2*((($O$20+$G$20)-$S506)/3))*$T$29)-((PI()*((($C$19+$G$20)-$S506)*($O$20/($O$19/2)))^2*(((($C$19+$G$20)-$S506)*($O$20/($O$19/2)))*$AZ$7)/3)*$T$29))),IF('Silo Levels'!$L$14="Pumping",(($D$18*$T$29)+((PI()*(($C$21/2)^2)*($G$20-$S506))*$T$29))+((($D$18+$H$18)/3)*$BG$7)+(((PI()*($C$21/2)^2*(($C$21/2)*$AZ$7))/3)*$T$29),(($D$18*$T$29)+((PI()*(($C$21/2)^2)*($G$20-$S506))*$T$29))+((($D$18+$H$18)/3)*$BG$7)-(((PI()*($C$21/2)^2*(($C$21/2)*$AZ$7))/3)*$T$29)))</f>
        <v>17171.8315510834</v>
      </c>
      <c r="U506" s="73">
        <v>47.5</v>
      </c>
      <c r="V506" s="101">
        <f t="shared" si="73"/>
        <v>20599.781441358668</v>
      </c>
      <c r="W506" s="66">
        <v>47.5</v>
      </c>
      <c r="X506" s="102">
        <f>IF($W506&gt;$G$20,IF('Silo Levels'!$L$15="Pumping",((PI()*((($C$19+$G$20)-$W506)*($O$20/($O$19/2)))^2*((($O$20+$G$20)-$W506))/3)*$X$29)+(((PI()*((($C$19+$G$20)-$W506)*($O$20/($O$19/2)))^2*(((($C$19+$G$20)-$W506)*($O$20/($O$19/2)))*$AZ$8))/3)*$X$29),(((PI()*((($C$19+$G$20)-$W506)*($O$20/($O$19/2)))^2*((($O$20+$G$20)-$W506)/3))*$X$29)-((PI()*((($C$19+$G$20)-$W506)*($O$20/($O$19/2)))^2*(((($C$19+$G$20)-$W506)*($O$20/($O$19/2)))*$AZ$8)/3)*$X$29))),IF('Silo Levels'!$L$15="Pumping",(($D$18*$X$29)+((PI()*(($C$21/2)^2)*($G$20-$W506))*$X$29))+((($D$18+$H$18)/3)*$BG$8)+(((PI()*($C$21/2)^2*(($C$21/2)*$AZ$8))/3)*$X$29),(($D$18*$X$29)+((PI()*(($C$21/2)^2)*($G$20-$W506))*$X$29))+((($D$18+$H$18)/3)*$BG$8)-(((PI()*($C$21/2)^2*(($C$21/2)*$AZ$8))/3)*$X$29)))</f>
        <v>16728.353658489166</v>
      </c>
      <c r="Y506" s="73">
        <v>47.5</v>
      </c>
      <c r="Z506" s="101">
        <f t="shared" si="70"/>
        <v>20274.020225734981</v>
      </c>
      <c r="AA506" s="66">
        <v>47.5</v>
      </c>
      <c r="AB506" s="102">
        <f>IF($AA506&gt;$G$20,IF('Silo Levels'!$L$16="Pumping",((PI()*((($C$19+$G$20)-$AA506)*($O$20/($O$19/2)))^2*((($O$20+$G$20)-$AA506))/3)*$AB$29)+(((PI()*((($C$19+$G$20)-$AA506)*($O$20/($O$19/2)))^2*(((($C$19+$G$20)-$AA506)*($O$20/($O$19/2)))*$AZ$9))/3)*$AB$29),(((PI()*((($C$19+$G$20)-$AA506)*($O$20/($O$19/2)))^2*((($O$20+$G$20)-$AA506)/3))*$AB$29)-((PI()*((($C$19+$G$20)-$AA506)*($O$20/($O$19/2)))^2*(((($C$19+$G$20)-$AA506)*($O$20/($O$19/2)))*$AZ$9)/3)*$AB$29))),IF('Silo Levels'!$L$16="Pumping",(($D$18*$AB$29)+((PI()*(($C$21/2)^2)*($G$20-$AA506))*$AB$29))+((($D$18+$H$18)/3)*$BG$9)+(((PI()*($C$21/2)^2*(($C$21/2)*$AZ$9))/3)*$AB$29),(($D$18*$AB$29)+((PI()*(($C$21/2)^2)*($G$20-$AA506))*$AB$29))+((($D$18+$H$18)/3)*$BG$9)-(((PI()*($C$21/2)^2*(($C$21/2)*$AZ$9))/3)*$AB$29)))</f>
        <v>16463.81450118377</v>
      </c>
      <c r="AC506" s="73">
        <v>47.5</v>
      </c>
      <c r="AD506" s="101">
        <f t="shared" si="74"/>
        <v>20156.579436482712</v>
      </c>
      <c r="AE506" s="66">
        <v>47.5</v>
      </c>
      <c r="AF506" s="102">
        <f>IF($AE506&gt;$G$20,IF('Silo Levels'!$L$17="Pumping",((PI()*((($C$19+$G$20)-$AE506)*($O$20/($O$19/2)))^2*((($O$20+$G$20)-$AE506))/3)*$AF$29)+(((PI()*((($C$19+$G$20)-$AE506)*($O$20/($O$19/2)))^2*(((($C$19+$G$20)-$AE506)*($O$20/($O$19/2)))*$AZ$10))/3)*$AF$29),(((PI()*((($C$19+$G$20)-$AE506)*($O$20/($O$19/2)))^2*((($O$20+$G$20)-$AE506)/3))*$AF$29)-((PI()*((($C$19+$G$20)-$AE506)*($O$20/($O$19/2)))^2*(((($C$19+$G$20)-$AE506)*($O$20/($O$19/2)))*$AZ$10)/3)*$AF$29))),IF('Silo Levels'!$L$17="Pumping",(($D$18*$AF$29)+((PI()*(($C$21/2)^2)*($G$20-$AE506))*$AF$29))+((($D$18+$H$18)/3)*$BG$10)+(((PI()*($C$21/2)^2*(($C$21/2)*$AZ$10))/3)*$AF$29),(($D$18*$AF$29)+((PI()*(($C$21/2)^2)*($G$20-$AE506))*$AF$29))+((($D$18+$H$18)/3)*$BG$10)-(((PI()*($C$21/2)^2*(($C$21/2)*$AZ$10))/3)*$AF$29)))</f>
        <v>16368.444991456852</v>
      </c>
      <c r="AG506" s="73">
        <v>47.5</v>
      </c>
      <c r="AH506" s="101">
        <f t="shared" si="71"/>
        <v>20248.411940046102</v>
      </c>
      <c r="AI506" s="66">
        <v>47.5</v>
      </c>
      <c r="AJ506" s="102">
        <f>IF($AI506&gt;$G$20,IF('Silo Levels'!$L$18="Pumping",((PI()*((($C$19+$G$20)-$AI506)*($O$20/($O$19/2)))^2*((($O$20+$G$20)-$AI506))/3)*$AJ$29)+(((PI()*((($C$19+$G$20)-$AI506)*($O$20/($O$19/2)))^2*(((($C$19+$G$20)-$AI506)*($O$20/($O$19/2)))*$AZ$11))/3)*$AJ$29),(((PI()*((($C$19+$G$20)-$AI506)*($O$20/($O$19/2)))^2*((($O$20+$G$20)-$AI506)/3))*$AJ$29)-((PI()*((($C$19+$G$20)-$AI506)*($O$20/($O$19/2)))^2*(((($C$19+$G$20)-$AI506)*($O$20/($O$19/2)))*$AZ$11)/3)*$AJ$29))),IF('Silo Levels'!$L$18="Pumping",(($D$18*$AJ$29)+((PI()*(($C$21/2)^2)*($G$20-$AI506))*$AJ$29))+((($D$18+$H$18)/3)*$BG$11)+(((PI()*($C$21/2)^2*(($C$21/2)*$AZ$11))/3)*$AJ$29),(($D$18*$AJ$29)+((PI()*(($C$21/2)^2)*($G$20-$AI506))*$AJ$29))+((($D$18+$H$18)/3)*$BG$11)-(((PI()*($C$21/2)^2*(($C$21/2)*$AZ$11))/3)*$AJ$29)))</f>
        <v>16443.018918433991</v>
      </c>
    </row>
    <row r="507" spans="2:36" x14ac:dyDescent="0.3">
      <c r="B507" s="73"/>
      <c r="C507" s="73"/>
      <c r="D507" s="73"/>
      <c r="E507" s="73"/>
      <c r="F507" s="73"/>
      <c r="G507" s="73"/>
      <c r="H507" s="73"/>
      <c r="I507" s="73">
        <v>47.6</v>
      </c>
      <c r="J507" s="101">
        <f t="shared" si="68"/>
        <v>9281.8031926229669</v>
      </c>
      <c r="K507" s="66">
        <v>47.6</v>
      </c>
      <c r="L507" s="102">
        <f>IF($K507&gt;$G$13,IF('Silo Levels'!$L$12="Pumping",((PI()*((($C$12+$G$13)-$K507)*($O$13/($O$12/2)))^2*((($O$13+$G$13)-$K507))/3)*$L$29)+(((PI()*((($C$12+$G$13)-$K507)*($O$13/($O$12/2)))^2*(((($C$12+$G$13)-$K507)*($O$13/($O$12/2)))*$AZ$5))/3)*$L$29),(((PI()*((($C$12+$G$13)-$K507)*($O$13/($O$12/2)))^2*((($O$13+$G$13)-$K507)/3))*$L$29)-((PI()*((($C$12+$G$13)-$K507)*($O$13/($O$12/2)))^2*(((($C$12+$G$13)-$K507)*($O$13/($O$12/2)))*$AZ$5)/3)*$L$29))),IF('Silo Levels'!$L$12="Pumping",(($D$11*$L$29)+((PI()*(($C$14/2)^2)*($G$13-$K507))*$L$29))+((($D$11+$H$11)/3)*$BG$5)+(((PI()*($C$14/2)^2*(($C$14/2)*$AZ$5))/3)*$L$29),(($D$11*$L$29)+((PI()*(($C$14/2)^2)*($G$13-$K507))*$L$29))+((($D$11+$H$11)/3)*$BG$5)-(((PI()*($C$14/2)^2*(($C$14/2)*$AZ$5))/3)*$L$29)))</f>
        <v>4994.5946624606722</v>
      </c>
      <c r="M507" s="73">
        <v>47.6</v>
      </c>
      <c r="N507" s="101">
        <f t="shared" si="69"/>
        <v>21327.32221086639</v>
      </c>
      <c r="O507" s="66">
        <v>47.6</v>
      </c>
      <c r="P507" s="102">
        <f>IF($O507&gt;$G$20,IF('Silo Levels'!$L$13="Pumping",((PI()*((($C$19+$G$20)-$O507)*($O$20/($O$19/2)))^2*((($O$20+$G$20)-$O507))/3)*$P$29)+(((PI()*((($C$19+$G$20)-$O507)*($O$20/($O$19/2)))^2*(((($C$19+$G$20)-$O507)*($O$20/($O$19/2)))*$AZ$6))/3)*$P$29),(((PI()*((($C$19+$G$20)-$O507)*($O$20/($O$19/2)))^2*((($O$20+$G$20)-$O507)/3))*$P$29)-((PI()*((($C$19+$G$20)-$O507)*($O$20/($O$19/2)))^2*(((($C$19+$G$20)-$O507)*($O$20/($O$19/2)))*$AZ$6)/3)*$P$29))),IF('Silo Levels'!$L$13="Pumping",(($D$18*$P$29)+((PI()*(($C$21/2)^2)*($G$20-$O507))*$P$29))+((($D$18+$H$18)/3)*$BG$6)+(((PI()*($C$21/2)^2*(($C$21/2)*$AZ$6))/3)*$P$29),(($D$18*$P$29)+((PI()*(($C$21/2)^2)*($G$20-$O507))*$P$29))+((($D$18+$H$18)/3)*$BG$6)-(((PI()*($C$21/2)^2*(($C$21/2)*$AZ$6))/3)*$P$29)))</f>
        <v>17242.120878841622</v>
      </c>
      <c r="Q507" s="73">
        <v>47.6</v>
      </c>
      <c r="R507" s="101">
        <f t="shared" si="72"/>
        <v>20747.10218469131</v>
      </c>
      <c r="S507" s="66">
        <v>47.6</v>
      </c>
      <c r="T507" s="102">
        <f>IF($S507&gt;$G$20,IF('Silo Levels'!$L$14="Pumping",((PI()*((($C$19+$G$20)-$S507)*($O$20/($O$19/2)))^2*((($O$20+$G$20)-$S507))/3)*$T$29)+(((PI()*((($C$19+$G$20)-$S507)*($O$20/($O$19/2)))^2*(((($C$19+$G$20)-$S507)*($O$20/($O$19/2)))*$AZ$7))/3)*$T$29),(((PI()*((($C$19+$G$20)-$S507)*($O$20/($O$19/2)))^2*((($O$20+$G$20)-$S507)/3))*$T$29)-((PI()*((($C$19+$G$20)-$S507)*($O$20/($O$19/2)))^2*(((($C$19+$G$20)-$S507)*($O$20/($O$19/2)))*$AZ$7)/3)*$T$29))),IF('Silo Levels'!$L$14="Pumping",(($D$18*$T$29)+((PI()*(($C$21/2)^2)*($G$20-$S507))*$T$29))+((($D$18+$H$18)/3)*$BG$7)+(((PI()*($C$21/2)^2*(($C$21/2)*$AZ$7))/3)*$T$29),(($D$18*$T$29)+((PI()*(($C$21/2)^2)*($G$20-$S507))*$T$29))+((($D$18+$H$18)/3)*$BG$7)-(((PI()*($C$21/2)^2*(($C$21/2)*$AZ$7))/3)*$T$29)))</f>
        <v>16773.040713562448</v>
      </c>
      <c r="U507" s="73">
        <v>47.6</v>
      </c>
      <c r="V507" s="101">
        <f t="shared" si="73"/>
        <v>20211.289733530644</v>
      </c>
      <c r="W507" s="66">
        <v>47.6</v>
      </c>
      <c r="X507" s="102">
        <f>IF($W507&gt;$G$20,IF('Silo Levels'!$L$15="Pumping",((PI()*((($C$19+$G$20)-$W507)*($O$20/($O$19/2)))^2*((($O$20+$G$20)-$W507))/3)*$X$29)+(((PI()*((($C$19+$G$20)-$W507)*($O$20/($O$19/2)))^2*(((($C$19+$G$20)-$W507)*($O$20/($O$19/2)))*$AZ$8))/3)*$X$29),(((PI()*((($C$19+$G$20)-$W507)*($O$20/($O$19/2)))^2*((($O$20+$G$20)-$W507)/3))*$X$29)-((PI()*((($C$19+$G$20)-$W507)*($O$20/($O$19/2)))^2*(((($C$19+$G$20)-$W507)*($O$20/($O$19/2)))*$AZ$8)/3)*$X$29))),IF('Silo Levels'!$L$15="Pumping",(($D$18*$X$29)+((PI()*(($C$21/2)^2)*($G$20-$W507))*$X$29))+((($D$18+$H$18)/3)*$BG$8)+(((PI()*($C$21/2)^2*(($C$21/2)*$AZ$8))/3)*$X$29),(($D$18*$X$29)+((PI()*(($C$21/2)^2)*($G$20-$W507))*$X$29))+((($D$18+$H$18)/3)*$BG$8)-(((PI()*($C$21/2)^2*(($C$21/2)*$AZ$8))/3)*$X$29)))</f>
        <v>16339.861950661145</v>
      </c>
      <c r="Y507" s="73">
        <v>47.6</v>
      </c>
      <c r="Z507" s="101">
        <f t="shared" si="70"/>
        <v>19891.672055466424</v>
      </c>
      <c r="AA507" s="66">
        <v>47.6</v>
      </c>
      <c r="AB507" s="102">
        <f>IF($AA507&gt;$G$20,IF('Silo Levels'!$L$16="Pumping",((PI()*((($C$19+$G$20)-$AA507)*($O$20/($O$19/2)))^2*((($O$20+$G$20)-$AA507))/3)*$AB$29)+(((PI()*((($C$19+$G$20)-$AA507)*($O$20/($O$19/2)))^2*(((($C$19+$G$20)-$AA507)*($O$20/($O$19/2)))*$AZ$9))/3)*$AB$29),(((PI()*((($C$19+$G$20)-$AA507)*($O$20/($O$19/2)))^2*((($O$20+$G$20)-$AA507)/3))*$AB$29)-((PI()*((($C$19+$G$20)-$AA507)*($O$20/($O$19/2)))^2*(((($C$19+$G$20)-$AA507)*($O$20/($O$19/2)))*$AZ$9)/3)*$AB$29))),IF('Silo Levels'!$L$16="Pumping",(($D$18*$AB$29)+((PI()*(($C$21/2)^2)*($G$20-$AA507))*$AB$29))+((($D$18+$H$18)/3)*$BG$9)+(((PI()*($C$21/2)^2*(($C$21/2)*$AZ$9))/3)*$AB$29),(($D$18*$AB$29)+((PI()*(($C$21/2)^2)*($G$20-$AA507))*$AB$29))+((($D$18+$H$18)/3)*$BG$9)-(((PI()*($C$21/2)^2*(($C$21/2)*$AZ$9))/3)*$AB$29)))</f>
        <v>16081.466330915213</v>
      </c>
      <c r="AC507" s="73">
        <v>47.6</v>
      </c>
      <c r="AD507" s="101">
        <f t="shared" si="74"/>
        <v>19776.446084507988</v>
      </c>
      <c r="AE507" s="66">
        <v>47.6</v>
      </c>
      <c r="AF507" s="102">
        <f>IF($AE507&gt;$G$20,IF('Silo Levels'!$L$17="Pumping",((PI()*((($C$19+$G$20)-$AE507)*($O$20/($O$19/2)))^2*((($O$20+$G$20)-$AE507))/3)*$AF$29)+(((PI()*((($C$19+$G$20)-$AE507)*($O$20/($O$19/2)))^2*(((($C$19+$G$20)-$AE507)*($O$20/($O$19/2)))*$AZ$10))/3)*$AF$29),(((PI()*((($C$19+$G$20)-$AE507)*($O$20/($O$19/2)))^2*((($O$20+$G$20)-$AE507)/3))*$AF$29)-((PI()*((($C$19+$G$20)-$AE507)*($O$20/($O$19/2)))^2*(((($C$19+$G$20)-$AE507)*($O$20/($O$19/2)))*$AZ$10)/3)*$AF$29))),IF('Silo Levels'!$L$17="Pumping",(($D$18*$AF$29)+((PI()*(($C$21/2)^2)*($G$20-$AE507))*$AF$29))+((($D$18+$H$18)/3)*$BG$10)+(((PI()*($C$21/2)^2*(($C$21/2)*$AZ$10))/3)*$AF$29),(($D$18*$AF$29)+((PI()*(($C$21/2)^2)*($G$20-$AE507))*$AF$29))+((($D$18+$H$18)/3)*$BG$10)-(((PI()*($C$21/2)^2*(($C$21/2)*$AZ$10))/3)*$AF$29)))</f>
        <v>15988.311639482128</v>
      </c>
      <c r="AG507" s="73">
        <v>47.6</v>
      </c>
      <c r="AH507" s="101">
        <f t="shared" si="71"/>
        <v>19866.546716971432</v>
      </c>
      <c r="AI507" s="66">
        <v>47.6</v>
      </c>
      <c r="AJ507" s="102">
        <f>IF($AI507&gt;$G$20,IF('Silo Levels'!$L$18="Pumping",((PI()*((($C$19+$G$20)-$AI507)*($O$20/($O$19/2)))^2*((($O$20+$G$20)-$AI507))/3)*$AJ$29)+(((PI()*((($C$19+$G$20)-$AI507)*($O$20/($O$19/2)))^2*(((($C$19+$G$20)-$AI507)*($O$20/($O$19/2)))*$AZ$11))/3)*$AJ$29),(((PI()*((($C$19+$G$20)-$AI507)*($O$20/($O$19/2)))^2*((($O$20+$G$20)-$AI507)/3))*$AJ$29)-((PI()*((($C$19+$G$20)-$AI507)*($O$20/($O$19/2)))^2*(((($C$19+$G$20)-$AI507)*($O$20/($O$19/2)))*$AZ$11)/3)*$AJ$29))),IF('Silo Levels'!$L$18="Pumping",(($D$18*$AJ$29)+((PI()*(($C$21/2)^2)*($G$20-$AI507))*$AJ$29))+((($D$18+$H$18)/3)*$BG$11)+(((PI()*($C$21/2)^2*(($C$21/2)*$AZ$11))/3)*$AJ$29),(($D$18*$AJ$29)+((PI()*(($C$21/2)^2)*($G$20-$AI507))*$AJ$29))+((($D$18+$H$18)/3)*$BG$11)-(((PI()*($C$21/2)^2*(($C$21/2)*$AZ$11))/3)*$AJ$29)))</f>
        <v>16061.153695359319</v>
      </c>
    </row>
    <row r="508" spans="2:36" x14ac:dyDescent="0.3">
      <c r="B508" s="73"/>
      <c r="C508" s="73"/>
      <c r="D508" s="73"/>
      <c r="E508" s="73"/>
      <c r="F508" s="73"/>
      <c r="G508" s="73"/>
      <c r="H508" s="73"/>
      <c r="I508" s="73">
        <v>47.7</v>
      </c>
      <c r="J508" s="101">
        <f t="shared" si="68"/>
        <v>8852.8964940949827</v>
      </c>
      <c r="K508" s="66">
        <v>47.7</v>
      </c>
      <c r="L508" s="102">
        <f>IF($K508&gt;$G$13,IF('Silo Levels'!$L$12="Pumping",((PI()*((($C$12+$G$13)-$K508)*($O$13/($O$12/2)))^2*((($O$13+$G$13)-$K508))/3)*$L$29)+(((PI()*((($C$12+$G$13)-$K508)*($O$13/($O$12/2)))^2*(((($C$12+$G$13)-$K508)*($O$13/($O$12/2)))*$AZ$5))/3)*$L$29),(((PI()*((($C$12+$G$13)-$K508)*($O$13/($O$12/2)))^2*((($O$13+$G$13)-$K508)/3))*$L$29)-((PI()*((($C$12+$G$13)-$K508)*($O$13/($O$12/2)))^2*(((($C$12+$G$13)-$K508)*($O$13/($O$12/2)))*$AZ$5)/3)*$L$29))),IF('Silo Levels'!$L$12="Pumping",(($D$11*$L$29)+((PI()*(($C$14/2)^2)*($G$13-$K508))*$L$29))+((($D$11+$H$11)/3)*$BG$5)+(((PI()*($C$14/2)^2*(($C$14/2)*$AZ$5))/3)*$L$29),(($D$11*$L$29)+((PI()*(($C$14/2)^2)*($G$13-$K508))*$L$29))+((($D$11+$H$11)/3)*$BG$5)-(((PI()*($C$14/2)^2*(($C$14/2)*$AZ$5))/3)*$L$29)))</f>
        <v>4768.7316979447296</v>
      </c>
      <c r="M508" s="73">
        <v>47.7</v>
      </c>
      <c r="N508" s="101">
        <f t="shared" si="69"/>
        <v>20917.378662565643</v>
      </c>
      <c r="O508" s="66">
        <v>47.7</v>
      </c>
      <c r="P508" s="102">
        <f>IF($O508&gt;$G$20,IF('Silo Levels'!$L$13="Pumping",((PI()*((($C$19+$G$20)-$O508)*($O$20/($O$19/2)))^2*((($O$20+$G$20)-$O508))/3)*$P$29)+(((PI()*((($C$19+$G$20)-$O508)*($O$20/($O$19/2)))^2*(((($C$19+$G$20)-$O508)*($O$20/($O$19/2)))*$AZ$6))/3)*$P$29),(((PI()*((($C$19+$G$20)-$O508)*($O$20/($O$19/2)))^2*((($O$20+$G$20)-$O508)/3))*$P$29)-((PI()*((($C$19+$G$20)-$O508)*($O$20/($O$19/2)))^2*(((($C$19+$G$20)-$O508)*($O$20/($O$19/2)))*$AZ$6)/3)*$P$29))),IF('Silo Levels'!$L$13="Pumping",(($D$18*$P$29)+((PI()*(($C$21/2)^2)*($G$20-$O508))*$P$29))+((($D$18+$H$18)/3)*$BG$6)+(((PI()*($C$21/2)^2*(($C$21/2)*$AZ$6))/3)*$P$29),(($D$18*$P$29)+((PI()*(($C$21/2)^2)*($G$20-$O508))*$P$29))+((($D$18+$H$18)/3)*$BG$6)-(((PI()*($C$21/2)^2*(($C$21/2)*$AZ$6))/3)*$P$29)))</f>
        <v>16832.177330540875</v>
      </c>
      <c r="Q508" s="73">
        <v>47.7</v>
      </c>
      <c r="R508" s="101">
        <f t="shared" si="72"/>
        <v>20348.311347170362</v>
      </c>
      <c r="S508" s="66">
        <v>47.7</v>
      </c>
      <c r="T508" s="102">
        <f>IF($S508&gt;$G$20,IF('Silo Levels'!$L$14="Pumping",((PI()*((($C$19+$G$20)-$S508)*($O$20/($O$19/2)))^2*((($O$20+$G$20)-$S508))/3)*$T$29)+(((PI()*((($C$19+$G$20)-$S508)*($O$20/($O$19/2)))^2*(((($C$19+$G$20)-$S508)*($O$20/($O$19/2)))*$AZ$7))/3)*$T$29),(((PI()*((($C$19+$G$20)-$S508)*($O$20/($O$19/2)))^2*((($O$20+$G$20)-$S508)/3))*$T$29)-((PI()*((($C$19+$G$20)-$S508)*($O$20/($O$19/2)))^2*(((($C$19+$G$20)-$S508)*($O$20/($O$19/2)))*$AZ$7)/3)*$T$29))),IF('Silo Levels'!$L$14="Pumping",(($D$18*$T$29)+((PI()*(($C$21/2)^2)*($G$20-$S508))*$T$29))+((($D$18+$H$18)/3)*$BG$7)+(((PI()*($C$21/2)^2*(($C$21/2)*$AZ$7))/3)*$T$29),(($D$18*$T$29)+((PI()*(($C$21/2)^2)*($G$20-$S508))*$T$29))+((($D$18+$H$18)/3)*$BG$7)-(((PI()*($C$21/2)^2*(($C$21/2)*$AZ$7))/3)*$T$29)))</f>
        <v>16374.2498760415</v>
      </c>
      <c r="U508" s="73">
        <v>47.7</v>
      </c>
      <c r="V508" s="101">
        <f t="shared" si="73"/>
        <v>19822.798025702621</v>
      </c>
      <c r="W508" s="66">
        <v>47.7</v>
      </c>
      <c r="X508" s="102">
        <f>IF($W508&gt;$G$20,IF('Silo Levels'!$L$15="Pumping",((PI()*((($C$19+$G$20)-$W508)*($O$20/($O$19/2)))^2*((($O$20+$G$20)-$W508))/3)*$X$29)+(((PI()*((($C$19+$G$20)-$W508)*($O$20/($O$19/2)))^2*(((($C$19+$G$20)-$W508)*($O$20/($O$19/2)))*$AZ$8))/3)*$X$29),(((PI()*((($C$19+$G$20)-$W508)*($O$20/($O$19/2)))^2*((($O$20+$G$20)-$W508)/3))*$X$29)-((PI()*((($C$19+$G$20)-$W508)*($O$20/($O$19/2)))^2*(((($C$19+$G$20)-$W508)*($O$20/($O$19/2)))*$AZ$8)/3)*$X$29))),IF('Silo Levels'!$L$15="Pumping",(($D$18*$X$29)+((PI()*(($C$21/2)^2)*($G$20-$W508))*$X$29))+((($D$18+$H$18)/3)*$BG$8)+(((PI()*($C$21/2)^2*(($C$21/2)*$AZ$8))/3)*$X$29),(($D$18*$X$29)+((PI()*(($C$21/2)^2)*($G$20-$W508))*$X$29))+((($D$18+$H$18)/3)*$BG$8)-(((PI()*($C$21/2)^2*(($C$21/2)*$AZ$8))/3)*$X$29)))</f>
        <v>15951.370242833122</v>
      </c>
      <c r="Y508" s="73">
        <v>47.7</v>
      </c>
      <c r="Z508" s="101">
        <f t="shared" si="70"/>
        <v>19509.323885197868</v>
      </c>
      <c r="AA508" s="66">
        <v>47.7</v>
      </c>
      <c r="AB508" s="102">
        <f>IF($AA508&gt;$G$20,IF('Silo Levels'!$L$16="Pumping",((PI()*((($C$19+$G$20)-$AA508)*($O$20/($O$19/2)))^2*((($O$20+$G$20)-$AA508))/3)*$AB$29)+(((PI()*((($C$19+$G$20)-$AA508)*($O$20/($O$19/2)))^2*(((($C$19+$G$20)-$AA508)*($O$20/($O$19/2)))*$AZ$9))/3)*$AB$29),(((PI()*((($C$19+$G$20)-$AA508)*($O$20/($O$19/2)))^2*((($O$20+$G$20)-$AA508)/3))*$AB$29)-((PI()*((($C$19+$G$20)-$AA508)*($O$20/($O$19/2)))^2*(((($C$19+$G$20)-$AA508)*($O$20/($O$19/2)))*$AZ$9)/3)*$AB$29))),IF('Silo Levels'!$L$16="Pumping",(($D$18*$AB$29)+((PI()*(($C$21/2)^2)*($G$20-$AA508))*$AB$29))+((($D$18+$H$18)/3)*$BG$9)+(((PI()*($C$21/2)^2*(($C$21/2)*$AZ$9))/3)*$AB$29),(($D$18*$AB$29)+((PI()*(($C$21/2)^2)*($G$20-$AA508))*$AB$29))+((($D$18+$H$18)/3)*$BG$9)-(((PI()*($C$21/2)^2*(($C$21/2)*$AZ$9))/3)*$AB$29)))</f>
        <v>15699.118160646656</v>
      </c>
      <c r="AC508" s="73">
        <v>47.7</v>
      </c>
      <c r="AD508" s="101">
        <f t="shared" si="74"/>
        <v>19396.312732533264</v>
      </c>
      <c r="AE508" s="66">
        <v>47.7</v>
      </c>
      <c r="AF508" s="102">
        <f>IF($AE508&gt;$G$20,IF('Silo Levels'!$L$17="Pumping",((PI()*((($C$19+$G$20)-$AE508)*($O$20/($O$19/2)))^2*((($O$20+$G$20)-$AE508))/3)*$AF$29)+(((PI()*((($C$19+$G$20)-$AE508)*($O$20/($O$19/2)))^2*(((($C$19+$G$20)-$AE508)*($O$20/($O$19/2)))*$AZ$10))/3)*$AF$29),(((PI()*((($C$19+$G$20)-$AE508)*($O$20/($O$19/2)))^2*((($O$20+$G$20)-$AE508)/3))*$AF$29)-((PI()*((($C$19+$G$20)-$AE508)*($O$20/($O$19/2)))^2*(((($C$19+$G$20)-$AE508)*($O$20/($O$19/2)))*$AZ$10)/3)*$AF$29))),IF('Silo Levels'!$L$17="Pumping",(($D$18*$AF$29)+((PI()*(($C$21/2)^2)*($G$20-$AE508))*$AF$29))+((($D$18+$H$18)/3)*$BG$10)+(((PI()*($C$21/2)^2*(($C$21/2)*$AZ$10))/3)*$AF$29),(($D$18*$AF$29)+((PI()*(($C$21/2)^2)*($G$20-$AE508))*$AF$29))+((($D$18+$H$18)/3)*$BG$10)-(((PI()*($C$21/2)^2*(($C$21/2)*$AZ$10))/3)*$AF$29)))</f>
        <v>15608.178287507404</v>
      </c>
      <c r="AG508" s="73">
        <v>47.7</v>
      </c>
      <c r="AH508" s="101">
        <f t="shared" si="71"/>
        <v>19484.681493896762</v>
      </c>
      <c r="AI508" s="66">
        <v>47.7</v>
      </c>
      <c r="AJ508" s="102">
        <f>IF($AI508&gt;$G$20,IF('Silo Levels'!$L$18="Pumping",((PI()*((($C$19+$G$20)-$AI508)*($O$20/($O$19/2)))^2*((($O$20+$G$20)-$AI508))/3)*$AJ$29)+(((PI()*((($C$19+$G$20)-$AI508)*($O$20/($O$19/2)))^2*(((($C$19+$G$20)-$AI508)*($O$20/($O$19/2)))*$AZ$11))/3)*$AJ$29),(((PI()*((($C$19+$G$20)-$AI508)*($O$20/($O$19/2)))^2*((($O$20+$G$20)-$AI508)/3))*$AJ$29)-((PI()*((($C$19+$G$20)-$AI508)*($O$20/($O$19/2)))^2*(((($C$19+$G$20)-$AI508)*($O$20/($O$19/2)))*$AZ$11)/3)*$AJ$29))),IF('Silo Levels'!$L$18="Pumping",(($D$18*$AJ$29)+((PI()*(($C$21/2)^2)*($G$20-$AI508))*$AJ$29))+((($D$18+$H$18)/3)*$BG$11)+(((PI()*($C$21/2)^2*(($C$21/2)*$AZ$11))/3)*$AJ$29),(($D$18*$AJ$29)+((PI()*(($C$21/2)^2)*($G$20-$AI508))*$AJ$29))+((($D$18+$H$18)/3)*$BG$11)-(((PI()*($C$21/2)^2*(($C$21/2)*$AZ$11))/3)*$AJ$29)))</f>
        <v>15679.288472284648</v>
      </c>
    </row>
    <row r="509" spans="2:36" x14ac:dyDescent="0.3">
      <c r="B509" s="73"/>
      <c r="C509" s="73"/>
      <c r="D509" s="73"/>
      <c r="E509" s="73"/>
      <c r="F509" s="73"/>
      <c r="G509" s="73"/>
      <c r="H509" s="73"/>
      <c r="I509" s="73">
        <v>47.8</v>
      </c>
      <c r="J509" s="101">
        <f t="shared" si="68"/>
        <v>8437.402016120297</v>
      </c>
      <c r="K509" s="66">
        <v>47.8</v>
      </c>
      <c r="L509" s="102">
        <f>IF($K509&gt;$G$13,IF('Silo Levels'!$L$12="Pumping",((PI()*((($C$12+$G$13)-$K509)*($O$13/($O$12/2)))^2*((($O$13+$G$13)-$K509))/3)*$L$29)+(((PI()*((($C$12+$G$13)-$K509)*($O$13/($O$12/2)))^2*(((($C$12+$G$13)-$K509)*($O$13/($O$12/2)))*$AZ$5))/3)*$L$29),(((PI()*((($C$12+$G$13)-$K509)*($O$13/($O$12/2)))^2*((($O$13+$G$13)-$K509)/3))*$L$29)-((PI()*((($C$12+$G$13)-$K509)*($O$13/($O$12/2)))^2*(((($C$12+$G$13)-$K509)*($O$13/($O$12/2)))*$AZ$5)/3)*$L$29))),IF('Silo Levels'!$L$12="Pumping",(($D$11*$L$29)+((PI()*(($C$14/2)^2)*($G$13-$K509))*$L$29))+((($D$11+$H$11)/3)*$BG$5)+(((PI()*($C$14/2)^2*(($C$14/2)*$AZ$5))/3)*$L$29),(($D$11*$L$29)+((PI()*(($C$14/2)^2)*($G$13-$K509))*$L$29))+((($D$11+$H$11)/3)*$BG$5)-(((PI()*($C$14/2)^2*(($C$14/2)*$AZ$5))/3)*$L$29)))</f>
        <v>4549.7667497349066</v>
      </c>
      <c r="M509" s="73">
        <v>47.8</v>
      </c>
      <c r="N509" s="101">
        <f t="shared" si="69"/>
        <v>20507.435114264921</v>
      </c>
      <c r="O509" s="66">
        <v>47.8</v>
      </c>
      <c r="P509" s="102">
        <f>IF($O509&gt;$G$20,IF('Silo Levels'!$L$13="Pumping",((PI()*((($C$19+$G$20)-$O509)*($O$20/($O$19/2)))^2*((($O$20+$G$20)-$O509))/3)*$P$29)+(((PI()*((($C$19+$G$20)-$O509)*($O$20/($O$19/2)))^2*(((($C$19+$G$20)-$O509)*($O$20/($O$19/2)))*$AZ$6))/3)*$P$29),(((PI()*((($C$19+$G$20)-$O509)*($O$20/($O$19/2)))^2*((($O$20+$G$20)-$O509)/3))*$P$29)-((PI()*((($C$19+$G$20)-$O509)*($O$20/($O$19/2)))^2*(((($C$19+$G$20)-$O509)*($O$20/($O$19/2)))*$AZ$6)/3)*$P$29))),IF('Silo Levels'!$L$13="Pumping",(($D$18*$P$29)+((PI()*(($C$21/2)^2)*($G$20-$O509))*$P$29))+((($D$18+$H$18)/3)*$BG$6)+(((PI()*($C$21/2)^2*(($C$21/2)*$AZ$6))/3)*$P$29),(($D$18*$P$29)+((PI()*(($C$21/2)^2)*($G$20-$O509))*$P$29))+((($D$18+$H$18)/3)*$BG$6)-(((PI()*($C$21/2)^2*(($C$21/2)*$AZ$6))/3)*$P$29)))</f>
        <v>16422.233782240153</v>
      </c>
      <c r="Q509" s="73">
        <v>47.8</v>
      </c>
      <c r="R509" s="101">
        <f t="shared" si="72"/>
        <v>19949.520509649439</v>
      </c>
      <c r="S509" s="66">
        <v>47.8</v>
      </c>
      <c r="T509" s="102">
        <f>IF($S509&gt;$G$20,IF('Silo Levels'!$L$14="Pumping",((PI()*((($C$19+$G$20)-$S509)*($O$20/($O$19/2)))^2*((($O$20+$G$20)-$S509))/3)*$T$29)+(((PI()*((($C$19+$G$20)-$S509)*($O$20/($O$19/2)))^2*(((($C$19+$G$20)-$S509)*($O$20/($O$19/2)))*$AZ$7))/3)*$T$29),(((PI()*((($C$19+$G$20)-$S509)*($O$20/($O$19/2)))^2*((($O$20+$G$20)-$S509)/3))*$T$29)-((PI()*((($C$19+$G$20)-$S509)*($O$20/($O$19/2)))^2*(((($C$19+$G$20)-$S509)*($O$20/($O$19/2)))*$AZ$7)/3)*$T$29))),IF('Silo Levels'!$L$14="Pumping",(($D$18*$T$29)+((PI()*(($C$21/2)^2)*($G$20-$S509))*$T$29))+((($D$18+$H$18)/3)*$BG$7)+(((PI()*($C$21/2)^2*(($C$21/2)*$AZ$7))/3)*$T$29),(($D$18*$T$29)+((PI()*(($C$21/2)^2)*($G$20-$S509))*$T$29))+((($D$18+$H$18)/3)*$BG$7)-(((PI()*($C$21/2)^2*(($C$21/2)*$AZ$7))/3)*$T$29)))</f>
        <v>15975.459038520577</v>
      </c>
      <c r="U509" s="73">
        <v>47.8</v>
      </c>
      <c r="V509" s="101">
        <f t="shared" si="73"/>
        <v>19434.306317874623</v>
      </c>
      <c r="W509" s="66">
        <v>47.8</v>
      </c>
      <c r="X509" s="102">
        <f>IF($W509&gt;$G$20,IF('Silo Levels'!$L$15="Pumping",((PI()*((($C$19+$G$20)-$W509)*($O$20/($O$19/2)))^2*((($O$20+$G$20)-$W509))/3)*$X$29)+(((PI()*((($C$19+$G$20)-$W509)*($O$20/($O$19/2)))^2*(((($C$19+$G$20)-$W509)*($O$20/($O$19/2)))*$AZ$8))/3)*$X$29),(((PI()*((($C$19+$G$20)-$W509)*($O$20/($O$19/2)))^2*((($O$20+$G$20)-$W509)/3))*$X$29)-((PI()*((($C$19+$G$20)-$W509)*($O$20/($O$19/2)))^2*(((($C$19+$G$20)-$W509)*($O$20/($O$19/2)))*$AZ$8)/3)*$X$29))),IF('Silo Levels'!$L$15="Pumping",(($D$18*$X$29)+((PI()*(($C$21/2)^2)*($G$20-$W509))*$X$29))+((($D$18+$H$18)/3)*$BG$8)+(((PI()*($C$21/2)^2*(($C$21/2)*$AZ$8))/3)*$X$29),(($D$18*$X$29)+((PI()*(($C$21/2)^2)*($G$20-$W509))*$X$29))+((($D$18+$H$18)/3)*$BG$8)-(((PI()*($C$21/2)^2*(($C$21/2)*$AZ$8))/3)*$X$29)))</f>
        <v>15562.878535005124</v>
      </c>
      <c r="Y509" s="73">
        <v>47.8</v>
      </c>
      <c r="Z509" s="101">
        <f t="shared" si="70"/>
        <v>19126.975714929336</v>
      </c>
      <c r="AA509" s="66">
        <v>47.8</v>
      </c>
      <c r="AB509" s="102">
        <f>IF($AA509&gt;$G$20,IF('Silo Levels'!$L$16="Pumping",((PI()*((($C$19+$G$20)-$AA509)*($O$20/($O$19/2)))^2*((($O$20+$G$20)-$AA509))/3)*$AB$29)+(((PI()*((($C$19+$G$20)-$AA509)*($O$20/($O$19/2)))^2*(((($C$19+$G$20)-$AA509)*($O$20/($O$19/2)))*$AZ$9))/3)*$AB$29),(((PI()*((($C$19+$G$20)-$AA509)*($O$20/($O$19/2)))^2*((($O$20+$G$20)-$AA509)/3))*$AB$29)-((PI()*((($C$19+$G$20)-$AA509)*($O$20/($O$19/2)))^2*(((($C$19+$G$20)-$AA509)*($O$20/($O$19/2)))*$AZ$9)/3)*$AB$29))),IF('Silo Levels'!$L$16="Pumping",(($D$18*$AB$29)+((PI()*(($C$21/2)^2)*($G$20-$AA509))*$AB$29))+((($D$18+$H$18)/3)*$BG$9)+(((PI()*($C$21/2)^2*(($C$21/2)*$AZ$9))/3)*$AB$29),(($D$18*$AB$29)+((PI()*(($C$21/2)^2)*($G$20-$AA509))*$AB$29))+((($D$18+$H$18)/3)*$BG$9)-(((PI()*($C$21/2)^2*(($C$21/2)*$AZ$9))/3)*$AB$29)))</f>
        <v>15316.769990378125</v>
      </c>
      <c r="AC509" s="73">
        <v>47.8</v>
      </c>
      <c r="AD509" s="101">
        <f t="shared" si="74"/>
        <v>19016.179380558566</v>
      </c>
      <c r="AE509" s="66">
        <v>47.8</v>
      </c>
      <c r="AF509" s="102">
        <f>IF($AE509&gt;$G$20,IF('Silo Levels'!$L$17="Pumping",((PI()*((($C$19+$G$20)-$AE509)*($O$20/($O$19/2)))^2*((($O$20+$G$20)-$AE509))/3)*$AF$29)+(((PI()*((($C$19+$G$20)-$AE509)*($O$20/($O$19/2)))^2*(((($C$19+$G$20)-$AE509)*($O$20/($O$19/2)))*$AZ$10))/3)*$AF$29),(((PI()*((($C$19+$G$20)-$AE509)*($O$20/($O$19/2)))^2*((($O$20+$G$20)-$AE509)/3))*$AF$29)-((PI()*((($C$19+$G$20)-$AE509)*($O$20/($O$19/2)))^2*(((($C$19+$G$20)-$AE509)*($O$20/($O$19/2)))*$AZ$10)/3)*$AF$29))),IF('Silo Levels'!$L$17="Pumping",(($D$18*$AF$29)+((PI()*(($C$21/2)^2)*($G$20-$AE509))*$AF$29))+((($D$18+$H$18)/3)*$BG$10)+(((PI()*($C$21/2)^2*(($C$21/2)*$AZ$10))/3)*$AF$29),(($D$18*$AF$29)+((PI()*(($C$21/2)^2)*($G$20-$AE509))*$AF$29))+((($D$18+$H$18)/3)*$BG$10)-(((PI()*($C$21/2)^2*(($C$21/2)*$AZ$10))/3)*$AF$29)))</f>
        <v>15228.044935532705</v>
      </c>
      <c r="AG509" s="73">
        <v>47.8</v>
      </c>
      <c r="AH509" s="101">
        <f t="shared" si="71"/>
        <v>19102.816270822121</v>
      </c>
      <c r="AI509" s="66">
        <v>47.8</v>
      </c>
      <c r="AJ509" s="102">
        <f>IF($AI509&gt;$G$20,IF('Silo Levels'!$L$18="Pumping",((PI()*((($C$19+$G$20)-$AI509)*($O$20/($O$19/2)))^2*((($O$20+$G$20)-$AI509))/3)*$AJ$29)+(((PI()*((($C$19+$G$20)-$AI509)*($O$20/($O$19/2)))^2*(((($C$19+$G$20)-$AI509)*($O$20/($O$19/2)))*$AZ$11))/3)*$AJ$29),(((PI()*((($C$19+$G$20)-$AI509)*($O$20/($O$19/2)))^2*((($O$20+$G$20)-$AI509)/3))*$AJ$29)-((PI()*((($C$19+$G$20)-$AI509)*($O$20/($O$19/2)))^2*(((($C$19+$G$20)-$AI509)*($O$20/($O$19/2)))*$AZ$11)/3)*$AJ$29))),IF('Silo Levels'!$L$18="Pumping",(($D$18*$AJ$29)+((PI()*(($C$21/2)^2)*($G$20-$AI509))*$AJ$29))+((($D$18+$H$18)/3)*$BG$11)+(((PI()*($C$21/2)^2*(($C$21/2)*$AZ$11))/3)*$AJ$29),(($D$18*$AJ$29)+((PI()*(($C$21/2)^2)*($G$20-$AI509))*$AJ$29))+((($D$18+$H$18)/3)*$BG$11)-(((PI()*($C$21/2)^2*(($C$21/2)*$AZ$11))/3)*$AJ$29)))</f>
        <v>15297.423249210007</v>
      </c>
    </row>
    <row r="510" spans="2:36" x14ac:dyDescent="0.3">
      <c r="B510" s="73"/>
      <c r="C510" s="73"/>
      <c r="D510" s="73"/>
      <c r="E510" s="73"/>
      <c r="F510" s="73"/>
      <c r="G510" s="73"/>
      <c r="H510" s="73"/>
      <c r="I510" s="73">
        <v>47.9</v>
      </c>
      <c r="J510" s="101">
        <f t="shared" si="68"/>
        <v>8035.1068534643937</v>
      </c>
      <c r="K510" s="66">
        <v>47.9</v>
      </c>
      <c r="L510" s="102">
        <f>IF($K510&gt;$G$13,IF('Silo Levels'!$L$12="Pumping",((PI()*((($C$12+$G$13)-$K510)*($O$13/($O$12/2)))^2*((($O$13+$G$13)-$K510))/3)*$L$29)+(((PI()*((($C$12+$G$13)-$K510)*($O$13/($O$12/2)))^2*(((($C$12+$G$13)-$K510)*($O$13/($O$12/2)))*$AZ$5))/3)*$L$29),(((PI()*((($C$12+$G$13)-$K510)*($O$13/($O$12/2)))^2*((($O$13+$G$13)-$K510)/3))*$L$29)-((PI()*((($C$12+$G$13)-$K510)*($O$13/($O$12/2)))^2*(((($C$12+$G$13)-$K510)*($O$13/($O$12/2)))*$AZ$5)/3)*$L$29))),IF('Silo Levels'!$L$12="Pumping",(($D$11*$L$29)+((PI()*(($C$14/2)^2)*($G$13-$K510))*$L$29))+((($D$11+$H$11)/3)*$BG$5)+(((PI()*($C$14/2)^2*(($C$14/2)*$AZ$5))/3)*$L$29),(($D$11*$L$29)+((PI()*(($C$14/2)^2)*($G$13-$K510))*$L$29))+((($D$11+$H$11)/3)*$BG$5)-(((PI()*($C$14/2)^2*(($C$14/2)*$AZ$5))/3)*$L$29)))</f>
        <v>4337.5931224485666</v>
      </c>
      <c r="M510" s="73">
        <v>47.9</v>
      </c>
      <c r="N510" s="101">
        <f t="shared" si="69"/>
        <v>20097.491565964174</v>
      </c>
      <c r="O510" s="66">
        <v>47.9</v>
      </c>
      <c r="P510" s="102">
        <f>IF($O510&gt;$G$20,IF('Silo Levels'!$L$13="Pumping",((PI()*((($C$19+$G$20)-$O510)*($O$20/($O$19/2)))^2*((($O$20+$G$20)-$O510))/3)*$P$29)+(((PI()*((($C$19+$G$20)-$O510)*($O$20/($O$19/2)))^2*(((($C$19+$G$20)-$O510)*($O$20/($O$19/2)))*$AZ$6))/3)*$P$29),(((PI()*((($C$19+$G$20)-$O510)*($O$20/($O$19/2)))^2*((($O$20+$G$20)-$O510)/3))*$P$29)-((PI()*((($C$19+$G$20)-$O510)*($O$20/($O$19/2)))^2*(((($C$19+$G$20)-$O510)*($O$20/($O$19/2)))*$AZ$6)/3)*$P$29))),IF('Silo Levels'!$L$13="Pumping",(($D$18*$P$29)+((PI()*(($C$21/2)^2)*($G$20-$O510))*$P$29))+((($D$18+$H$18)/3)*$BG$6)+(((PI()*($C$21/2)^2*(($C$21/2)*$AZ$6))/3)*$P$29),(($D$18*$P$29)+((PI()*(($C$21/2)^2)*($G$20-$O510))*$P$29))+((($D$18+$H$18)/3)*$BG$6)-(((PI()*($C$21/2)^2*(($C$21/2)*$AZ$6))/3)*$P$29)))</f>
        <v>16012.290233939406</v>
      </c>
      <c r="Q510" s="73">
        <v>47.9</v>
      </c>
      <c r="R510" s="101">
        <f t="shared" si="72"/>
        <v>19550.729672128487</v>
      </c>
      <c r="S510" s="66">
        <v>47.9</v>
      </c>
      <c r="T510" s="102">
        <f>IF($S510&gt;$G$20,IF('Silo Levels'!$L$14="Pumping",((PI()*((($C$19+$G$20)-$S510)*($O$20/($O$19/2)))^2*((($O$20+$G$20)-$S510))/3)*$T$29)+(((PI()*((($C$19+$G$20)-$S510)*($O$20/($O$19/2)))^2*(((($C$19+$G$20)-$S510)*($O$20/($O$19/2)))*$AZ$7))/3)*$T$29),(((PI()*((($C$19+$G$20)-$S510)*($O$20/($O$19/2)))^2*((($O$20+$G$20)-$S510)/3))*$T$29)-((PI()*((($C$19+$G$20)-$S510)*($O$20/($O$19/2)))^2*(((($C$19+$G$20)-$S510)*($O$20/($O$19/2)))*$AZ$7)/3)*$T$29))),IF('Silo Levels'!$L$14="Pumping",(($D$18*$T$29)+((PI()*(($C$21/2)^2)*($G$20-$S510))*$T$29))+((($D$18+$H$18)/3)*$BG$7)+(((PI()*($C$21/2)^2*(($C$21/2)*$AZ$7))/3)*$T$29),(($D$18*$T$29)+((PI()*(($C$21/2)^2)*($G$20-$S510))*$T$29))+((($D$18+$H$18)/3)*$BG$7)-(((PI()*($C$21/2)^2*(($C$21/2)*$AZ$7))/3)*$T$29)))</f>
        <v>15576.668200999626</v>
      </c>
      <c r="U510" s="73">
        <v>47.9</v>
      </c>
      <c r="V510" s="101">
        <f t="shared" si="73"/>
        <v>19045.814610046596</v>
      </c>
      <c r="W510" s="66">
        <v>47.9</v>
      </c>
      <c r="X510" s="102">
        <f>IF($W510&gt;$G$20,IF('Silo Levels'!$L$15="Pumping",((PI()*((($C$19+$G$20)-$W510)*($O$20/($O$19/2)))^2*((($O$20+$G$20)-$W510))/3)*$X$29)+(((PI()*((($C$19+$G$20)-$W510)*($O$20/($O$19/2)))^2*(((($C$19+$G$20)-$W510)*($O$20/($O$19/2)))*$AZ$8))/3)*$X$29),(((PI()*((($C$19+$G$20)-$W510)*($O$20/($O$19/2)))^2*((($O$20+$G$20)-$W510)/3))*$X$29)-((PI()*((($C$19+$G$20)-$W510)*($O$20/($O$19/2)))^2*(((($C$19+$G$20)-$W510)*($O$20/($O$19/2)))*$AZ$8)/3)*$X$29))),IF('Silo Levels'!$L$15="Pumping",(($D$18*$X$29)+((PI()*(($C$21/2)^2)*($G$20-$W510))*$X$29))+((($D$18+$H$18)/3)*$BG$8)+(((PI()*($C$21/2)^2*(($C$21/2)*$AZ$8))/3)*$X$29),(($D$18*$X$29)+((PI()*(($C$21/2)^2)*($G$20-$W510))*$X$29))+((($D$18+$H$18)/3)*$BG$8)-(((PI()*($C$21/2)^2*(($C$21/2)*$AZ$8))/3)*$X$29)))</f>
        <v>15174.386827177097</v>
      </c>
      <c r="Y510" s="73">
        <v>47.9</v>
      </c>
      <c r="Z510" s="101">
        <f t="shared" si="70"/>
        <v>18744.627544660776</v>
      </c>
      <c r="AA510" s="66">
        <v>47.9</v>
      </c>
      <c r="AB510" s="102">
        <f>IF($AA510&gt;$G$20,IF('Silo Levels'!$L$16="Pumping",((PI()*((($C$19+$G$20)-$AA510)*($O$20/($O$19/2)))^2*((($O$20+$G$20)-$AA510))/3)*$AB$29)+(((PI()*((($C$19+$G$20)-$AA510)*($O$20/($O$19/2)))^2*(((($C$19+$G$20)-$AA510)*($O$20/($O$19/2)))*$AZ$9))/3)*$AB$29),(((PI()*((($C$19+$G$20)-$AA510)*($O$20/($O$19/2)))^2*((($O$20+$G$20)-$AA510)/3))*$AB$29)-((PI()*((($C$19+$G$20)-$AA510)*($O$20/($O$19/2)))^2*(((($C$19+$G$20)-$AA510)*($O$20/($O$19/2)))*$AZ$9)/3)*$AB$29))),IF('Silo Levels'!$L$16="Pumping",(($D$18*$AB$29)+((PI()*(($C$21/2)^2)*($G$20-$AA510))*$AB$29))+((($D$18+$H$18)/3)*$BG$9)+(((PI()*($C$21/2)^2*(($C$21/2)*$AZ$9))/3)*$AB$29),(($D$18*$AB$29)+((PI()*(($C$21/2)^2)*($G$20-$AA510))*$AB$29))+((($D$18+$H$18)/3)*$BG$9)-(((PI()*($C$21/2)^2*(($C$21/2)*$AZ$9))/3)*$AB$29)))</f>
        <v>14934.421820109565</v>
      </c>
      <c r="AC510" s="73">
        <v>47.9</v>
      </c>
      <c r="AD510" s="101">
        <f t="shared" si="74"/>
        <v>18636.046028583838</v>
      </c>
      <c r="AE510" s="66">
        <v>47.9</v>
      </c>
      <c r="AF510" s="102">
        <f>IF($AE510&gt;$G$20,IF('Silo Levels'!$L$17="Pumping",((PI()*((($C$19+$G$20)-$AE510)*($O$20/($O$19/2)))^2*((($O$20+$G$20)-$AE510))/3)*$AF$29)+(((PI()*((($C$19+$G$20)-$AE510)*($O$20/($O$19/2)))^2*(((($C$19+$G$20)-$AE510)*($O$20/($O$19/2)))*$AZ$10))/3)*$AF$29),(((PI()*((($C$19+$G$20)-$AE510)*($O$20/($O$19/2)))^2*((($O$20+$G$20)-$AE510)/3))*$AF$29)-((PI()*((($C$19+$G$20)-$AE510)*($O$20/($O$19/2)))^2*(((($C$19+$G$20)-$AE510)*($O$20/($O$19/2)))*$AZ$10)/3)*$AF$29))),IF('Silo Levels'!$L$17="Pumping",(($D$18*$AF$29)+((PI()*(($C$21/2)^2)*($G$20-$AE510))*$AF$29))+((($D$18+$H$18)/3)*$BG$10)+(((PI()*($C$21/2)^2*(($C$21/2)*$AZ$10))/3)*$AF$29),(($D$18*$AF$29)+((PI()*(($C$21/2)^2)*($G$20-$AE510))*$AF$29))+((($D$18+$H$18)/3)*$BG$10)-(((PI()*($C$21/2)^2*(($C$21/2)*$AZ$10))/3)*$AF$29)))</f>
        <v>14847.911583557978</v>
      </c>
      <c r="AG510" s="73">
        <v>47.9</v>
      </c>
      <c r="AH510" s="101">
        <f t="shared" si="71"/>
        <v>18720.951047747447</v>
      </c>
      <c r="AI510" s="66">
        <v>47.9</v>
      </c>
      <c r="AJ510" s="102">
        <f>IF($AI510&gt;$G$20,IF('Silo Levels'!$L$18="Pumping",((PI()*((($C$19+$G$20)-$AI510)*($O$20/($O$19/2)))^2*((($O$20+$G$20)-$AI510))/3)*$AJ$29)+(((PI()*((($C$19+$G$20)-$AI510)*($O$20/($O$19/2)))^2*(((($C$19+$G$20)-$AI510)*($O$20/($O$19/2)))*$AZ$11))/3)*$AJ$29),(((PI()*((($C$19+$G$20)-$AI510)*($O$20/($O$19/2)))^2*((($O$20+$G$20)-$AI510)/3))*$AJ$29)-((PI()*((($C$19+$G$20)-$AI510)*($O$20/($O$19/2)))^2*(((($C$19+$G$20)-$AI510)*($O$20/($O$19/2)))*$AZ$11)/3)*$AJ$29))),IF('Silo Levels'!$L$18="Pumping",(($D$18*$AJ$29)+((PI()*(($C$21/2)^2)*($G$20-$AI510))*$AJ$29))+((($D$18+$H$18)/3)*$BG$11)+(((PI()*($C$21/2)^2*(($C$21/2)*$AZ$11))/3)*$AJ$29),(($D$18*$AJ$29)+((PI()*(($C$21/2)^2)*($G$20-$AI510))*$AJ$29))+((($D$18+$H$18)/3)*$BG$11)-(((PI()*($C$21/2)^2*(($C$21/2)*$AZ$11))/3)*$AJ$29)))</f>
        <v>14915.558026135333</v>
      </c>
    </row>
    <row r="511" spans="2:36" x14ac:dyDescent="0.3">
      <c r="B511" s="73"/>
      <c r="C511" s="73"/>
      <c r="D511" s="73"/>
      <c r="E511" s="73"/>
      <c r="F511" s="73"/>
      <c r="G511" s="73"/>
      <c r="H511" s="73"/>
      <c r="I511" s="73">
        <v>48</v>
      </c>
      <c r="J511" s="101">
        <f t="shared" si="68"/>
        <v>7645.7981008928355</v>
      </c>
      <c r="K511" s="66">
        <v>48</v>
      </c>
      <c r="L511" s="102">
        <f>IF($K511&gt;$G$13,IF('Silo Levels'!$L$12="Pumping",((PI()*((($C$12+$G$13)-$K511)*($O$13/($O$12/2)))^2*((($O$13+$G$13)-$K511))/3)*$L$29)+(((PI()*((($C$12+$G$13)-$K511)*($O$13/($O$12/2)))^2*(((($C$12+$G$13)-$K511)*($O$13/($O$12/2)))*$AZ$5))/3)*$L$29),(((PI()*((($C$12+$G$13)-$K511)*($O$13/($O$12/2)))^2*((($O$13+$G$13)-$K511)/3))*$L$29)-((PI()*((($C$12+$G$13)-$K511)*($O$13/($O$12/2)))^2*(((($C$12+$G$13)-$K511)*($O$13/($O$12/2)))*$AZ$5)/3)*$L$29))),IF('Silo Levels'!$L$12="Pumping",(($D$11*$L$29)+((PI()*(($C$14/2)^2)*($G$13-$K511))*$L$29))+((($D$11+$H$11)/3)*$BG$5)+(((PI()*($C$14/2)^2*(($C$14/2)*$AZ$5))/3)*$L$29),(($D$11*$L$29)+((PI()*(($C$14/2)^2)*($G$13-$K511))*$L$29))+((($D$11+$H$11)/3)*$BG$5)-(((PI()*($C$14/2)^2*(($C$14/2)*$AZ$5))/3)*$L$29)))</f>
        <v>4132.1041207031139</v>
      </c>
      <c r="M511" s="73">
        <v>48</v>
      </c>
      <c r="N511" s="101">
        <f t="shared" si="69"/>
        <v>19687.548017663423</v>
      </c>
      <c r="O511" s="66">
        <v>48</v>
      </c>
      <c r="P511" s="102">
        <f>IF($O511&gt;$G$20,IF('Silo Levels'!$L$13="Pumping",((PI()*((($C$19+$G$20)-$O511)*($O$20/($O$19/2)))^2*((($O$20+$G$20)-$O511))/3)*$P$29)+(((PI()*((($C$19+$G$20)-$O511)*($O$20/($O$19/2)))^2*(((($C$19+$G$20)-$O511)*($O$20/($O$19/2)))*$AZ$6))/3)*$P$29),(((PI()*((($C$19+$G$20)-$O511)*($O$20/($O$19/2)))^2*((($O$20+$G$20)-$O511)/3))*$P$29)-((PI()*((($C$19+$G$20)-$O511)*($O$20/($O$19/2)))^2*(((($C$19+$G$20)-$O511)*($O$20/($O$19/2)))*$AZ$6)/3)*$P$29))),IF('Silo Levels'!$L$13="Pumping",(($D$18*$P$29)+((PI()*(($C$21/2)^2)*($G$20-$O511))*$P$29))+((($D$18+$H$18)/3)*$BG$6)+(((PI()*($C$21/2)^2*(($C$21/2)*$AZ$6))/3)*$P$29),(($D$18*$P$29)+((PI()*(($C$21/2)^2)*($G$20-$O511))*$P$29))+((($D$18+$H$18)/3)*$BG$6)-(((PI()*($C$21/2)^2*(($C$21/2)*$AZ$6))/3)*$P$29)))</f>
        <v>15602.346685638655</v>
      </c>
      <c r="Q511" s="73">
        <v>48</v>
      </c>
      <c r="R511" s="101">
        <f t="shared" si="72"/>
        <v>19151.938834607536</v>
      </c>
      <c r="S511" s="66">
        <v>48</v>
      </c>
      <c r="T511" s="102">
        <f>IF($S511&gt;$G$20,IF('Silo Levels'!$L$14="Pumping",((PI()*((($C$19+$G$20)-$S511)*($O$20/($O$19/2)))^2*((($O$20+$G$20)-$S511))/3)*$T$29)+(((PI()*((($C$19+$G$20)-$S511)*($O$20/($O$19/2)))^2*(((($C$19+$G$20)-$S511)*($O$20/($O$19/2)))*$AZ$7))/3)*$T$29),(((PI()*((($C$19+$G$20)-$S511)*($O$20/($O$19/2)))^2*((($O$20+$G$20)-$S511)/3))*$T$29)-((PI()*((($C$19+$G$20)-$S511)*($O$20/($O$19/2)))^2*(((($C$19+$G$20)-$S511)*($O$20/($O$19/2)))*$AZ$7)/3)*$T$29))),IF('Silo Levels'!$L$14="Pumping",(($D$18*$T$29)+((PI()*(($C$21/2)^2)*($G$20-$S511))*$T$29))+((($D$18+$H$18)/3)*$BG$7)+(((PI()*($C$21/2)^2*(($C$21/2)*$AZ$7))/3)*$T$29),(($D$18*$T$29)+((PI()*(($C$21/2)^2)*($G$20-$S511))*$T$29))+((($D$18+$H$18)/3)*$BG$7)-(((PI()*($C$21/2)^2*(($C$21/2)*$AZ$7))/3)*$T$29)))</f>
        <v>15177.877363478674</v>
      </c>
      <c r="U511" s="73">
        <v>48</v>
      </c>
      <c r="V511" s="101">
        <f t="shared" si="73"/>
        <v>18657.32290221857</v>
      </c>
      <c r="W511" s="66">
        <v>48</v>
      </c>
      <c r="X511" s="102">
        <f>IF($W511&gt;$G$20,IF('Silo Levels'!$L$15="Pumping",((PI()*((($C$19+$G$20)-$W511)*($O$20/($O$19/2)))^2*((($O$20+$G$20)-$W511))/3)*$X$29)+(((PI()*((($C$19+$G$20)-$W511)*($O$20/($O$19/2)))^2*(((($C$19+$G$20)-$W511)*($O$20/($O$19/2)))*$AZ$8))/3)*$X$29),(((PI()*((($C$19+$G$20)-$W511)*($O$20/($O$19/2)))^2*((($O$20+$G$20)-$W511)/3))*$X$29)-((PI()*((($C$19+$G$20)-$W511)*($O$20/($O$19/2)))^2*(((($C$19+$G$20)-$W511)*($O$20/($O$19/2)))*$AZ$8)/3)*$X$29))),IF('Silo Levels'!$L$15="Pumping",(($D$18*$X$29)+((PI()*(($C$21/2)^2)*($G$20-$W511))*$X$29))+((($D$18+$H$18)/3)*$BG$8)+(((PI()*($C$21/2)^2*(($C$21/2)*$AZ$8))/3)*$X$29),(($D$18*$X$29)+((PI()*(($C$21/2)^2)*($G$20-$W511))*$X$29))+((($D$18+$H$18)/3)*$BG$8)-(((PI()*($C$21/2)^2*(($C$21/2)*$AZ$8))/3)*$X$29)))</f>
        <v>14785.89511934907</v>
      </c>
      <c r="Y511" s="73">
        <v>48</v>
      </c>
      <c r="Z511" s="101">
        <f t="shared" si="70"/>
        <v>18362.279374392216</v>
      </c>
      <c r="AA511" s="66">
        <v>48</v>
      </c>
      <c r="AB511" s="102">
        <f>IF($AA511&gt;$G$20,IF('Silo Levels'!$L$16="Pumping",((PI()*((($C$19+$G$20)-$AA511)*($O$20/($O$19/2)))^2*((($O$20+$G$20)-$AA511))/3)*$AB$29)+(((PI()*((($C$19+$G$20)-$AA511)*($O$20/($O$19/2)))^2*(((($C$19+$G$20)-$AA511)*($O$20/($O$19/2)))*$AZ$9))/3)*$AB$29),(((PI()*((($C$19+$G$20)-$AA511)*($O$20/($O$19/2)))^2*((($O$20+$G$20)-$AA511)/3))*$AB$29)-((PI()*((($C$19+$G$20)-$AA511)*($O$20/($O$19/2)))^2*(((($C$19+$G$20)-$AA511)*($O$20/($O$19/2)))*$AZ$9)/3)*$AB$29))),IF('Silo Levels'!$L$16="Pumping",(($D$18*$AB$29)+((PI()*(($C$21/2)^2)*($G$20-$AA511))*$AB$29))+((($D$18+$H$18)/3)*$BG$9)+(((PI()*($C$21/2)^2*(($C$21/2)*$AZ$9))/3)*$AB$29),(($D$18*$AB$29)+((PI()*(($C$21/2)^2)*($G$20-$AA511))*$AB$29))+((($D$18+$H$18)/3)*$BG$9)-(((PI()*($C$21/2)^2*(($C$21/2)*$AZ$9))/3)*$AB$29)))</f>
        <v>14552.073649841004</v>
      </c>
      <c r="AC511" s="73">
        <v>48</v>
      </c>
      <c r="AD511" s="101">
        <f t="shared" si="74"/>
        <v>18255.91267660911</v>
      </c>
      <c r="AE511" s="66">
        <v>48</v>
      </c>
      <c r="AF511" s="102">
        <f>IF($AE511&gt;$G$20,IF('Silo Levels'!$L$17="Pumping",((PI()*((($C$19+$G$20)-$AE511)*($O$20/($O$19/2)))^2*((($O$20+$G$20)-$AE511))/3)*$AF$29)+(((PI()*((($C$19+$G$20)-$AE511)*($O$20/($O$19/2)))^2*(((($C$19+$G$20)-$AE511)*($O$20/($O$19/2)))*$AZ$10))/3)*$AF$29),(((PI()*((($C$19+$G$20)-$AE511)*($O$20/($O$19/2)))^2*((($O$20+$G$20)-$AE511)/3))*$AF$29)-((PI()*((($C$19+$G$20)-$AE511)*($O$20/($O$19/2)))^2*(((($C$19+$G$20)-$AE511)*($O$20/($O$19/2)))*$AZ$10)/3)*$AF$29))),IF('Silo Levels'!$L$17="Pumping",(($D$18*$AF$29)+((PI()*(($C$21/2)^2)*($G$20-$AE511))*$AF$29))+((($D$18+$H$18)/3)*$BG$10)+(((PI()*($C$21/2)^2*(($C$21/2)*$AZ$10))/3)*$AF$29),(($D$18*$AF$29)+((PI()*(($C$21/2)^2)*($G$20-$AE511))*$AF$29))+((($D$18+$H$18)/3)*$BG$10)-(((PI()*($C$21/2)^2*(($C$21/2)*$AZ$10))/3)*$AF$29)))</f>
        <v>14467.77823158325</v>
      </c>
      <c r="AG511" s="73">
        <v>48</v>
      </c>
      <c r="AH511" s="101">
        <f t="shared" si="71"/>
        <v>18339.085824672777</v>
      </c>
      <c r="AI511" s="66">
        <v>48</v>
      </c>
      <c r="AJ511" s="102">
        <f>IF($AI511&gt;$G$20,IF('Silo Levels'!$L$18="Pumping",((PI()*((($C$19+$G$20)-$AI511)*($O$20/($O$19/2)))^2*((($O$20+$G$20)-$AI511))/3)*$AJ$29)+(((PI()*((($C$19+$G$20)-$AI511)*($O$20/($O$19/2)))^2*(((($C$19+$G$20)-$AI511)*($O$20/($O$19/2)))*$AZ$11))/3)*$AJ$29),(((PI()*((($C$19+$G$20)-$AI511)*($O$20/($O$19/2)))^2*((($O$20+$G$20)-$AI511)/3))*$AJ$29)-((PI()*((($C$19+$G$20)-$AI511)*($O$20/($O$19/2)))^2*(((($C$19+$G$20)-$AI511)*($O$20/($O$19/2)))*$AZ$11)/3)*$AJ$29))),IF('Silo Levels'!$L$18="Pumping",(($D$18*$AJ$29)+((PI()*(($C$21/2)^2)*($G$20-$AI511))*$AJ$29))+((($D$18+$H$18)/3)*$BG$11)+(((PI()*($C$21/2)^2*(($C$21/2)*$AZ$11))/3)*$AJ$29),(($D$18*$AJ$29)+((PI()*(($C$21/2)^2)*($G$20-$AI511))*$AJ$29))+((($D$18+$H$18)/3)*$BG$11)-(((PI()*($C$21/2)^2*(($C$21/2)*$AZ$11))/3)*$AJ$29)))</f>
        <v>14533.692803060663</v>
      </c>
    </row>
    <row r="512" spans="2:36" x14ac:dyDescent="0.3">
      <c r="B512" s="73"/>
      <c r="C512" s="73"/>
      <c r="D512" s="73"/>
      <c r="E512" s="73"/>
      <c r="F512" s="73"/>
      <c r="G512" s="73"/>
      <c r="H512" s="73"/>
      <c r="I512" s="73">
        <v>48.1</v>
      </c>
      <c r="J512" s="101">
        <f t="shared" si="68"/>
        <v>7269.2628531711543</v>
      </c>
      <c r="K512" s="66">
        <v>48.1</v>
      </c>
      <c r="L512" s="102">
        <f>IF($K512&gt;$G$13,IF('Silo Levels'!$L$12="Pumping",((PI()*((($C$12+$G$13)-$K512)*($O$13/($O$12/2)))^2*((($O$13+$G$13)-$K512))/3)*$L$29)+(((PI()*((($C$12+$G$13)-$K512)*($O$13/($O$12/2)))^2*(((($C$12+$G$13)-$K512)*($O$13/($O$12/2)))*$AZ$5))/3)*$L$29),(((PI()*((($C$12+$G$13)-$K512)*($O$13/($O$12/2)))^2*((($O$13+$G$13)-$K512)/3))*$L$29)-((PI()*((($C$12+$G$13)-$K512)*($O$13/($O$12/2)))^2*(((($C$12+$G$13)-$K512)*($O$13/($O$12/2)))*$AZ$5)/3)*$L$29))),IF('Silo Levels'!$L$12="Pumping",(($D$11*$L$29)+((PI()*(($C$14/2)^2)*($G$13-$K512))*$L$29))+((($D$11+$H$11)/3)*$BG$5)+(((PI()*($C$14/2)^2*(($C$14/2)*$AZ$5))/3)*$L$29),(($D$11*$L$29)+((PI()*(($C$14/2)^2)*($G$13-$K512))*$L$29))+((($D$11+$H$11)/3)*$BG$5)-(((PI()*($C$14/2)^2*(($C$14/2)*$AZ$5))/3)*$L$29)))</f>
        <v>3933.1930491159414</v>
      </c>
      <c r="M512" s="73">
        <v>48.1</v>
      </c>
      <c r="N512" s="101">
        <f t="shared" si="69"/>
        <v>19277.604469362675</v>
      </c>
      <c r="O512" s="66">
        <v>48.1</v>
      </c>
      <c r="P512" s="102">
        <f>IF($O512&gt;$G$20,IF('Silo Levels'!$L$13="Pumping",((PI()*((($C$19+$G$20)-$O512)*($O$20/($O$19/2)))^2*((($O$20+$G$20)-$O512))/3)*$P$29)+(((PI()*((($C$19+$G$20)-$O512)*($O$20/($O$19/2)))^2*(((($C$19+$G$20)-$O512)*($O$20/($O$19/2)))*$AZ$6))/3)*$P$29),(((PI()*((($C$19+$G$20)-$O512)*($O$20/($O$19/2)))^2*((($O$20+$G$20)-$O512)/3))*$P$29)-((PI()*((($C$19+$G$20)-$O512)*($O$20/($O$19/2)))^2*(((($C$19+$G$20)-$O512)*($O$20/($O$19/2)))*$AZ$6)/3)*$P$29))),IF('Silo Levels'!$L$13="Pumping",(($D$18*$P$29)+((PI()*(($C$21/2)^2)*($G$20-$O512))*$P$29))+((($D$18+$H$18)/3)*$BG$6)+(((PI()*($C$21/2)^2*(($C$21/2)*$AZ$6))/3)*$P$29),(($D$18*$P$29)+((PI()*(($C$21/2)^2)*($G$20-$O512))*$P$29))+((($D$18+$H$18)/3)*$BG$6)-(((PI()*($C$21/2)^2*(($C$21/2)*$AZ$6))/3)*$P$29)))</f>
        <v>15192.403137337908</v>
      </c>
      <c r="Q512" s="73">
        <v>48.1</v>
      </c>
      <c r="R512" s="101">
        <f t="shared" si="72"/>
        <v>18753.147997086588</v>
      </c>
      <c r="S512" s="66">
        <v>48.1</v>
      </c>
      <c r="T512" s="102">
        <f>IF($S512&gt;$G$20,IF('Silo Levels'!$L$14="Pumping",((PI()*((($C$19+$G$20)-$S512)*($O$20/($O$19/2)))^2*((($O$20+$G$20)-$S512))/3)*$T$29)+(((PI()*((($C$19+$G$20)-$S512)*($O$20/($O$19/2)))^2*(((($C$19+$G$20)-$S512)*($O$20/($O$19/2)))*$AZ$7))/3)*$T$29),(((PI()*((($C$19+$G$20)-$S512)*($O$20/($O$19/2)))^2*((($O$20+$G$20)-$S512)/3))*$T$29)-((PI()*((($C$19+$G$20)-$S512)*($O$20/($O$19/2)))^2*(((($C$19+$G$20)-$S512)*($O$20/($O$19/2)))*$AZ$7)/3)*$T$29))),IF('Silo Levels'!$L$14="Pumping",(($D$18*$T$29)+((PI()*(($C$21/2)^2)*($G$20-$S512))*$T$29))+((($D$18+$H$18)/3)*$BG$7)+(((PI()*($C$21/2)^2*(($C$21/2)*$AZ$7))/3)*$T$29),(($D$18*$T$29)+((PI()*(($C$21/2)^2)*($G$20-$S512))*$T$29))+((($D$18+$H$18)/3)*$BG$7)-(((PI()*($C$21/2)^2*(($C$21/2)*$AZ$7))/3)*$T$29)))</f>
        <v>14779.086525957726</v>
      </c>
      <c r="U512" s="73">
        <v>48.1</v>
      </c>
      <c r="V512" s="101">
        <f t="shared" si="73"/>
        <v>18268.831194390546</v>
      </c>
      <c r="W512" s="66">
        <v>48.1</v>
      </c>
      <c r="X512" s="102">
        <f>IF($W512&gt;$G$20,IF('Silo Levels'!$L$15="Pumping",((PI()*((($C$19+$G$20)-$W512)*($O$20/($O$19/2)))^2*((($O$20+$G$20)-$W512))/3)*$X$29)+(((PI()*((($C$19+$G$20)-$W512)*($O$20/($O$19/2)))^2*(((($C$19+$G$20)-$W512)*($O$20/($O$19/2)))*$AZ$8))/3)*$X$29),(((PI()*((($C$19+$G$20)-$W512)*($O$20/($O$19/2)))^2*((($O$20+$G$20)-$W512)/3))*$X$29)-((PI()*((($C$19+$G$20)-$W512)*($O$20/($O$19/2)))^2*(((($C$19+$G$20)-$W512)*($O$20/($O$19/2)))*$AZ$8)/3)*$X$29))),IF('Silo Levels'!$L$15="Pumping",(($D$18*$X$29)+((PI()*(($C$21/2)^2)*($G$20-$W512))*$X$29))+((($D$18+$H$18)/3)*$BG$8)+(((PI()*($C$21/2)^2*(($C$21/2)*$AZ$8))/3)*$X$29),(($D$18*$X$29)+((PI()*(($C$21/2)^2)*($G$20-$W512))*$X$29))+((($D$18+$H$18)/3)*$BG$8)-(((PI()*($C$21/2)^2*(($C$21/2)*$AZ$8))/3)*$X$29)))</f>
        <v>14397.403411521047</v>
      </c>
      <c r="Y512" s="73">
        <v>48.1</v>
      </c>
      <c r="Z512" s="101">
        <f t="shared" si="70"/>
        <v>17979.931204123655</v>
      </c>
      <c r="AA512" s="66">
        <v>48.1</v>
      </c>
      <c r="AB512" s="102">
        <f>IF($AA512&gt;$G$20,IF('Silo Levels'!$L$16="Pumping",((PI()*((($C$19+$G$20)-$AA512)*($O$20/($O$19/2)))^2*((($O$20+$G$20)-$AA512))/3)*$AB$29)+(((PI()*((($C$19+$G$20)-$AA512)*($O$20/($O$19/2)))^2*(((($C$19+$G$20)-$AA512)*($O$20/($O$19/2)))*$AZ$9))/3)*$AB$29),(((PI()*((($C$19+$G$20)-$AA512)*($O$20/($O$19/2)))^2*((($O$20+$G$20)-$AA512)/3))*$AB$29)-((PI()*((($C$19+$G$20)-$AA512)*($O$20/($O$19/2)))^2*(((($C$19+$G$20)-$AA512)*($O$20/($O$19/2)))*$AZ$9)/3)*$AB$29))),IF('Silo Levels'!$L$16="Pumping",(($D$18*$AB$29)+((PI()*(($C$21/2)^2)*($G$20-$AA512))*$AB$29))+((($D$18+$H$18)/3)*$BG$9)+(((PI()*($C$21/2)^2*(($C$21/2)*$AZ$9))/3)*$AB$29),(($D$18*$AB$29)+((PI()*(($C$21/2)^2)*($G$20-$AA512))*$AB$29))+((($D$18+$H$18)/3)*$BG$9)-(((PI()*($C$21/2)^2*(($C$21/2)*$AZ$9))/3)*$AB$29)))</f>
        <v>14169.725479572444</v>
      </c>
      <c r="AC512" s="73">
        <v>48.1</v>
      </c>
      <c r="AD512" s="101">
        <f t="shared" si="74"/>
        <v>17875.779324634386</v>
      </c>
      <c r="AE512" s="66">
        <v>48.1</v>
      </c>
      <c r="AF512" s="102">
        <f>IF($AE512&gt;$G$20,IF('Silo Levels'!$L$17="Pumping",((PI()*((($C$19+$G$20)-$AE512)*($O$20/($O$19/2)))^2*((($O$20+$G$20)-$AE512))/3)*$AF$29)+(((PI()*((($C$19+$G$20)-$AE512)*($O$20/($O$19/2)))^2*(((($C$19+$G$20)-$AE512)*($O$20/($O$19/2)))*$AZ$10))/3)*$AF$29),(((PI()*((($C$19+$G$20)-$AE512)*($O$20/($O$19/2)))^2*((($O$20+$G$20)-$AE512)/3))*$AF$29)-((PI()*((($C$19+$G$20)-$AE512)*($O$20/($O$19/2)))^2*(((($C$19+$G$20)-$AE512)*($O$20/($O$19/2)))*$AZ$10)/3)*$AF$29))),IF('Silo Levels'!$L$17="Pumping",(($D$18*$AF$29)+((PI()*(($C$21/2)^2)*($G$20-$AE512))*$AF$29))+((($D$18+$H$18)/3)*$BG$10)+(((PI()*($C$21/2)^2*(($C$21/2)*$AZ$10))/3)*$AF$29),(($D$18*$AF$29)+((PI()*(($C$21/2)^2)*($G$20-$AE512))*$AF$29))+((($D$18+$H$18)/3)*$BG$10)-(((PI()*($C$21/2)^2*(($C$21/2)*$AZ$10))/3)*$AF$29)))</f>
        <v>14087.644879608526</v>
      </c>
      <c r="AG512" s="73">
        <v>48.1</v>
      </c>
      <c r="AH512" s="101">
        <f t="shared" si="71"/>
        <v>17957.220601598106</v>
      </c>
      <c r="AI512" s="66">
        <v>48.1</v>
      </c>
      <c r="AJ512" s="102">
        <f>IF($AI512&gt;$G$20,IF('Silo Levels'!$L$18="Pumping",((PI()*((($C$19+$G$20)-$AI512)*($O$20/($O$19/2)))^2*((($O$20+$G$20)-$AI512))/3)*$AJ$29)+(((PI()*((($C$19+$G$20)-$AI512)*($O$20/($O$19/2)))^2*(((($C$19+$G$20)-$AI512)*($O$20/($O$19/2)))*$AZ$11))/3)*$AJ$29),(((PI()*((($C$19+$G$20)-$AI512)*($O$20/($O$19/2)))^2*((($O$20+$G$20)-$AI512)/3))*$AJ$29)-((PI()*((($C$19+$G$20)-$AI512)*($O$20/($O$19/2)))^2*(((($C$19+$G$20)-$AI512)*($O$20/($O$19/2)))*$AZ$11)/3)*$AJ$29))),IF('Silo Levels'!$L$18="Pumping",(($D$18*$AJ$29)+((PI()*(($C$21/2)^2)*($G$20-$AI512))*$AJ$29))+((($D$18+$H$18)/3)*$BG$11)+(((PI()*($C$21/2)^2*(($C$21/2)*$AZ$11))/3)*$AJ$29),(($D$18*$AJ$29)+((PI()*(($C$21/2)^2)*($G$20-$AI512))*$AJ$29))+((($D$18+$H$18)/3)*$BG$11)-(((PI()*($C$21/2)^2*(($C$21/2)*$AZ$11))/3)*$AJ$29)))</f>
        <v>14151.827579985993</v>
      </c>
    </row>
    <row r="513" spans="2:36" x14ac:dyDescent="0.3">
      <c r="B513" s="73"/>
      <c r="C513" s="73"/>
      <c r="D513" s="73"/>
      <c r="E513" s="73"/>
      <c r="F513" s="73"/>
      <c r="G513" s="73"/>
      <c r="H513" s="73"/>
      <c r="I513" s="73">
        <v>48.2</v>
      </c>
      <c r="J513" s="101">
        <f t="shared" si="68"/>
        <v>6905.288205064895</v>
      </c>
      <c r="K513" s="66">
        <v>48.2</v>
      </c>
      <c r="L513" s="102">
        <f>IF($K513&gt;$G$13,IF('Silo Levels'!$L$12="Pumping",((PI()*((($C$12+$G$13)-$K513)*($O$13/($O$12/2)))^2*((($O$13+$G$13)-$K513))/3)*$L$29)+(((PI()*((($C$12+$G$13)-$K513)*($O$13/($O$12/2)))^2*(((($C$12+$G$13)-$K513)*($O$13/($O$12/2)))*$AZ$5))/3)*$L$29),(((PI()*((($C$12+$G$13)-$K513)*($O$13/($O$12/2)))^2*((($O$13+$G$13)-$K513)/3))*$L$29)-((PI()*((($C$12+$G$13)-$K513)*($O$13/($O$12/2)))^2*(((($C$12+$G$13)-$K513)*($O$13/($O$12/2)))*$AZ$5)/3)*$L$29))),IF('Silo Levels'!$L$12="Pumping",(($D$11*$L$29)+((PI()*(($C$14/2)^2)*($G$13-$K513))*$L$29))+((($D$11+$H$11)/3)*$BG$5)+(((PI()*($C$14/2)^2*(($C$14/2)*$AZ$5))/3)*$L$29),(($D$11*$L$29)+((PI()*(($C$14/2)^2)*($G$13-$K513))*$L$29))+((($D$11+$H$11)/3)*$BG$5)-(((PI()*($C$14/2)^2*(($C$14/2)*$AZ$5))/3)*$L$29)))</f>
        <v>3740.7532123044448</v>
      </c>
      <c r="M513" s="73">
        <v>48.2</v>
      </c>
      <c r="N513" s="101">
        <f t="shared" si="69"/>
        <v>18867.660921061924</v>
      </c>
      <c r="O513" s="66">
        <v>48.2</v>
      </c>
      <c r="P513" s="102">
        <f>IF($O513&gt;$G$20,IF('Silo Levels'!$L$13="Pumping",((PI()*((($C$19+$G$20)-$O513)*($O$20/($O$19/2)))^2*((($O$20+$G$20)-$O513))/3)*$P$29)+(((PI()*((($C$19+$G$20)-$O513)*($O$20/($O$19/2)))^2*(((($C$19+$G$20)-$O513)*($O$20/($O$19/2)))*$AZ$6))/3)*$P$29),(((PI()*((($C$19+$G$20)-$O513)*($O$20/($O$19/2)))^2*((($O$20+$G$20)-$O513)/3))*$P$29)-((PI()*((($C$19+$G$20)-$O513)*($O$20/($O$19/2)))^2*(((($C$19+$G$20)-$O513)*($O$20/($O$19/2)))*$AZ$6)/3)*$P$29))),IF('Silo Levels'!$L$13="Pumping",(($D$18*$P$29)+((PI()*(($C$21/2)^2)*($G$20-$O513))*$P$29))+((($D$18+$H$18)/3)*$BG$6)+(((PI()*($C$21/2)^2*(($C$21/2)*$AZ$6))/3)*$P$29),(($D$18*$P$29)+((PI()*(($C$21/2)^2)*($G$20-$O513))*$P$29))+((($D$18+$H$18)/3)*$BG$6)-(((PI()*($C$21/2)^2*(($C$21/2)*$AZ$6))/3)*$P$29)))</f>
        <v>14782.459589037157</v>
      </c>
      <c r="Q513" s="73">
        <v>48.2</v>
      </c>
      <c r="R513" s="101">
        <f t="shared" si="72"/>
        <v>18354.357159565636</v>
      </c>
      <c r="S513" s="66">
        <v>48.2</v>
      </c>
      <c r="T513" s="102">
        <f>IF($S513&gt;$G$20,IF('Silo Levels'!$L$14="Pumping",((PI()*((($C$19+$G$20)-$S513)*($O$20/($O$19/2)))^2*((($O$20+$G$20)-$S513))/3)*$T$29)+(((PI()*((($C$19+$G$20)-$S513)*($O$20/($O$19/2)))^2*(((($C$19+$G$20)-$S513)*($O$20/($O$19/2)))*$AZ$7))/3)*$T$29),(((PI()*((($C$19+$G$20)-$S513)*($O$20/($O$19/2)))^2*((($O$20+$G$20)-$S513)/3))*$T$29)-((PI()*((($C$19+$G$20)-$S513)*($O$20/($O$19/2)))^2*(((($C$19+$G$20)-$S513)*($O$20/($O$19/2)))*$AZ$7)/3)*$T$29))),IF('Silo Levels'!$L$14="Pumping",(($D$18*$T$29)+((PI()*(($C$21/2)^2)*($G$20-$S513))*$T$29))+((($D$18+$H$18)/3)*$BG$7)+(((PI()*($C$21/2)^2*(($C$21/2)*$AZ$7))/3)*$T$29),(($D$18*$T$29)+((PI()*(($C$21/2)^2)*($G$20-$S513))*$T$29))+((($D$18+$H$18)/3)*$BG$7)-(((PI()*($C$21/2)^2*(($C$21/2)*$AZ$7))/3)*$T$29)))</f>
        <v>14380.295688436774</v>
      </c>
      <c r="U513" s="73">
        <v>48.2</v>
      </c>
      <c r="V513" s="101">
        <f t="shared" si="73"/>
        <v>17880.339486562523</v>
      </c>
      <c r="W513" s="66">
        <v>48.2</v>
      </c>
      <c r="X513" s="102">
        <f>IF($W513&gt;$G$20,IF('Silo Levels'!$L$15="Pumping",((PI()*((($C$19+$G$20)-$W513)*($O$20/($O$19/2)))^2*((($O$20+$G$20)-$W513))/3)*$X$29)+(((PI()*((($C$19+$G$20)-$W513)*($O$20/($O$19/2)))^2*(((($C$19+$G$20)-$W513)*($O$20/($O$19/2)))*$AZ$8))/3)*$X$29),(((PI()*((($C$19+$G$20)-$W513)*($O$20/($O$19/2)))^2*((($O$20+$G$20)-$W513)/3))*$X$29)-((PI()*((($C$19+$G$20)-$W513)*($O$20/($O$19/2)))^2*(((($C$19+$G$20)-$W513)*($O$20/($O$19/2)))*$AZ$8)/3)*$X$29))),IF('Silo Levels'!$L$15="Pumping",(($D$18*$X$29)+((PI()*(($C$21/2)^2)*($G$20-$W513))*$X$29))+((($D$18+$H$18)/3)*$BG$8)+(((PI()*($C$21/2)^2*(($C$21/2)*$AZ$8))/3)*$X$29),(($D$18*$X$29)+((PI()*(($C$21/2)^2)*($G$20-$W513))*$X$29))+((($D$18+$H$18)/3)*$BG$8)-(((PI()*($C$21/2)^2*(($C$21/2)*$AZ$8))/3)*$X$29)))</f>
        <v>14008.911703693024</v>
      </c>
      <c r="Y513" s="73">
        <v>48.2</v>
      </c>
      <c r="Z513" s="101">
        <f t="shared" si="70"/>
        <v>17597.583033855099</v>
      </c>
      <c r="AA513" s="66">
        <v>48.2</v>
      </c>
      <c r="AB513" s="102">
        <f>IF($AA513&gt;$G$20,IF('Silo Levels'!$L$16="Pumping",((PI()*((($C$19+$G$20)-$AA513)*($O$20/($O$19/2)))^2*((($O$20+$G$20)-$AA513))/3)*$AB$29)+(((PI()*((($C$19+$G$20)-$AA513)*($O$20/($O$19/2)))^2*(((($C$19+$G$20)-$AA513)*($O$20/($O$19/2)))*$AZ$9))/3)*$AB$29),(((PI()*((($C$19+$G$20)-$AA513)*($O$20/($O$19/2)))^2*((($O$20+$G$20)-$AA513)/3))*$AB$29)-((PI()*((($C$19+$G$20)-$AA513)*($O$20/($O$19/2)))^2*(((($C$19+$G$20)-$AA513)*($O$20/($O$19/2)))*$AZ$9)/3)*$AB$29))),IF('Silo Levels'!$L$16="Pumping",(($D$18*$AB$29)+((PI()*(($C$21/2)^2)*($G$20-$AA513))*$AB$29))+((($D$18+$H$18)/3)*$BG$9)+(((PI()*($C$21/2)^2*(($C$21/2)*$AZ$9))/3)*$AB$29),(($D$18*$AB$29)+((PI()*(($C$21/2)^2)*($G$20-$AA513))*$AB$29))+((($D$18+$H$18)/3)*$BG$9)-(((PI()*($C$21/2)^2*(($C$21/2)*$AZ$9))/3)*$AB$29)))</f>
        <v>13787.377309303887</v>
      </c>
      <c r="AC513" s="73">
        <v>48.2</v>
      </c>
      <c r="AD513" s="101">
        <f t="shared" si="74"/>
        <v>17495.645972659662</v>
      </c>
      <c r="AE513" s="66">
        <v>48.2</v>
      </c>
      <c r="AF513" s="102">
        <f>IF($AE513&gt;$G$20,IF('Silo Levels'!$L$17="Pumping",((PI()*((($C$19+$G$20)-$AE513)*($O$20/($O$19/2)))^2*((($O$20+$G$20)-$AE513))/3)*$AF$29)+(((PI()*((($C$19+$G$20)-$AE513)*($O$20/($O$19/2)))^2*(((($C$19+$G$20)-$AE513)*($O$20/($O$19/2)))*$AZ$10))/3)*$AF$29),(((PI()*((($C$19+$G$20)-$AE513)*($O$20/($O$19/2)))^2*((($O$20+$G$20)-$AE513)/3))*$AF$29)-((PI()*((($C$19+$G$20)-$AE513)*($O$20/($O$19/2)))^2*(((($C$19+$G$20)-$AE513)*($O$20/($O$19/2)))*$AZ$10)/3)*$AF$29))),IF('Silo Levels'!$L$17="Pumping",(($D$18*$AF$29)+((PI()*(($C$21/2)^2)*($G$20-$AE513))*$AF$29))+((($D$18+$H$18)/3)*$BG$10)+(((PI()*($C$21/2)^2*(($C$21/2)*$AZ$10))/3)*$AF$29),(($D$18*$AF$29)+((PI()*(($C$21/2)^2)*($G$20-$AE513))*$AF$29))+((($D$18+$H$18)/3)*$BG$10)-(((PI()*($C$21/2)^2*(($C$21/2)*$AZ$10))/3)*$AF$29)))</f>
        <v>13707.511527633802</v>
      </c>
      <c r="AG513" s="73">
        <v>48.2</v>
      </c>
      <c r="AH513" s="101">
        <f t="shared" si="71"/>
        <v>17575.355378523436</v>
      </c>
      <c r="AI513" s="66">
        <v>48.2</v>
      </c>
      <c r="AJ513" s="102">
        <f>IF($AI513&gt;$G$20,IF('Silo Levels'!$L$18="Pumping",((PI()*((($C$19+$G$20)-$AI513)*($O$20/($O$19/2)))^2*((($O$20+$G$20)-$AI513))/3)*$AJ$29)+(((PI()*((($C$19+$G$20)-$AI513)*($O$20/($O$19/2)))^2*(((($C$19+$G$20)-$AI513)*($O$20/($O$19/2)))*$AZ$11))/3)*$AJ$29),(((PI()*((($C$19+$G$20)-$AI513)*($O$20/($O$19/2)))^2*((($O$20+$G$20)-$AI513)/3))*$AJ$29)-((PI()*((($C$19+$G$20)-$AI513)*($O$20/($O$19/2)))^2*(((($C$19+$G$20)-$AI513)*($O$20/($O$19/2)))*$AZ$11)/3)*$AJ$29))),IF('Silo Levels'!$L$18="Pumping",(($D$18*$AJ$29)+((PI()*(($C$21/2)^2)*($G$20-$AI513))*$AJ$29))+((($D$18+$H$18)/3)*$BG$11)+(((PI()*($C$21/2)^2*(($C$21/2)*$AZ$11))/3)*$AJ$29),(($D$18*$AJ$29)+((PI()*(($C$21/2)^2)*($G$20-$AI513))*$AJ$29))+((($D$18+$H$18)/3)*$BG$11)-(((PI()*($C$21/2)^2*(($C$21/2)*$AZ$11))/3)*$AJ$29)))</f>
        <v>13769.962356911323</v>
      </c>
    </row>
    <row r="514" spans="2:36" x14ac:dyDescent="0.3">
      <c r="B514" s="73"/>
      <c r="C514" s="73"/>
      <c r="D514" s="73"/>
      <c r="E514" s="73"/>
      <c r="F514" s="73"/>
      <c r="G514" s="73"/>
      <c r="H514" s="73"/>
      <c r="I514" s="73">
        <v>48.3</v>
      </c>
      <c r="J514" s="101">
        <f t="shared" si="68"/>
        <v>6553.6612513396158</v>
      </c>
      <c r="K514" s="66">
        <v>48.3</v>
      </c>
      <c r="L514" s="102">
        <f>IF($K514&gt;$G$13,IF('Silo Levels'!$L$12="Pumping",((PI()*((($C$12+$G$13)-$K514)*($O$13/($O$12/2)))^2*((($O$13+$G$13)-$K514))/3)*$L$29)+(((PI()*((($C$12+$G$13)-$K514)*($O$13/($O$12/2)))^2*(((($C$12+$G$13)-$K514)*($O$13/($O$12/2)))*$AZ$5))/3)*$L$29),(((PI()*((($C$12+$G$13)-$K514)*($O$13/($O$12/2)))^2*((($O$13+$G$13)-$K514)/3))*$L$29)-((PI()*((($C$12+$G$13)-$K514)*($O$13/($O$12/2)))^2*(((($C$12+$G$13)-$K514)*($O$13/($O$12/2)))*$AZ$5)/3)*$L$29))),IF('Silo Levels'!$L$12="Pumping",(($D$11*$L$29)+((PI()*(($C$14/2)^2)*($G$13-$K514))*$L$29))+((($D$11+$H$11)/3)*$BG$5)+(((PI()*($C$14/2)^2*(($C$14/2)*$AZ$5))/3)*$L$29),(($D$11*$L$29)+((PI()*(($C$14/2)^2)*($G$13-$K514))*$L$29))+((($D$11+$H$11)/3)*$BG$5)-(((PI()*($C$14/2)^2*(($C$14/2)*$AZ$5))/3)*$L$29)))</f>
        <v>3554.6779148860282</v>
      </c>
      <c r="M514" s="73">
        <v>48.3</v>
      </c>
      <c r="N514" s="101">
        <f t="shared" si="69"/>
        <v>18457.717372761206</v>
      </c>
      <c r="O514" s="66">
        <v>48.3</v>
      </c>
      <c r="P514" s="102">
        <f>IF($O514&gt;$G$20,IF('Silo Levels'!$L$13="Pumping",((PI()*((($C$19+$G$20)-$O514)*($O$20/($O$19/2)))^2*((($O$20+$G$20)-$O514))/3)*$P$29)+(((PI()*((($C$19+$G$20)-$O514)*($O$20/($O$19/2)))^2*(((($C$19+$G$20)-$O514)*($O$20/($O$19/2)))*$AZ$6))/3)*$P$29),(((PI()*((($C$19+$G$20)-$O514)*($O$20/($O$19/2)))^2*((($O$20+$G$20)-$O514)/3))*$P$29)-((PI()*((($C$19+$G$20)-$O514)*($O$20/($O$19/2)))^2*(((($C$19+$G$20)-$O514)*($O$20/($O$19/2)))*$AZ$6)/3)*$P$29))),IF('Silo Levels'!$L$13="Pumping",(($D$18*$P$29)+((PI()*(($C$21/2)^2)*($G$20-$O514))*$P$29))+((($D$18+$H$18)/3)*$BG$6)+(((PI()*($C$21/2)^2*(($C$21/2)*$AZ$6))/3)*$P$29),(($D$18*$P$29)+((PI()*(($C$21/2)^2)*($G$20-$O514))*$P$29))+((($D$18+$H$18)/3)*$BG$6)-(((PI()*($C$21/2)^2*(($C$21/2)*$AZ$6))/3)*$P$29)))</f>
        <v>14372.516040736438</v>
      </c>
      <c r="Q514" s="73">
        <v>48.3</v>
      </c>
      <c r="R514" s="101">
        <f t="shared" si="72"/>
        <v>17955.566322044713</v>
      </c>
      <c r="S514" s="66">
        <v>48.3</v>
      </c>
      <c r="T514" s="102">
        <f>IF($S514&gt;$G$20,IF('Silo Levels'!$L$14="Pumping",((PI()*((($C$19+$G$20)-$S514)*($O$20/($O$19/2)))^2*((($O$20+$G$20)-$S514))/3)*$T$29)+(((PI()*((($C$19+$G$20)-$S514)*($O$20/($O$19/2)))^2*(((($C$19+$G$20)-$S514)*($O$20/($O$19/2)))*$AZ$7))/3)*$T$29),(((PI()*((($C$19+$G$20)-$S514)*($O$20/($O$19/2)))^2*((($O$20+$G$20)-$S514)/3))*$T$29)-((PI()*((($C$19+$G$20)-$S514)*($O$20/($O$19/2)))^2*(((($C$19+$G$20)-$S514)*($O$20/($O$19/2)))*$AZ$7)/3)*$T$29))),IF('Silo Levels'!$L$14="Pumping",(($D$18*$T$29)+((PI()*(($C$21/2)^2)*($G$20-$S514))*$T$29))+((($D$18+$H$18)/3)*$BG$7)+(((PI()*($C$21/2)^2*(($C$21/2)*$AZ$7))/3)*$T$29),(($D$18*$T$29)+((PI()*(($C$21/2)^2)*($G$20-$S514))*$T$29))+((($D$18+$H$18)/3)*$BG$7)-(((PI()*($C$21/2)^2*(($C$21/2)*$AZ$7))/3)*$T$29)))</f>
        <v>13981.504850915851</v>
      </c>
      <c r="U514" s="73">
        <v>48.3</v>
      </c>
      <c r="V514" s="101">
        <f t="shared" si="73"/>
        <v>17491.847778734525</v>
      </c>
      <c r="W514" s="66">
        <v>48.3</v>
      </c>
      <c r="X514" s="102">
        <f>IF($W514&gt;$G$20,IF('Silo Levels'!$L$15="Pumping",((PI()*((($C$19+$G$20)-$W514)*($O$20/($O$19/2)))^2*((($O$20+$G$20)-$W514))/3)*$X$29)+(((PI()*((($C$19+$G$20)-$W514)*($O$20/($O$19/2)))^2*(((($C$19+$G$20)-$W514)*($O$20/($O$19/2)))*$AZ$8))/3)*$X$29),(((PI()*((($C$19+$G$20)-$W514)*($O$20/($O$19/2)))^2*((($O$20+$G$20)-$W514)/3))*$X$29)-((PI()*((($C$19+$G$20)-$W514)*($O$20/($O$19/2)))^2*(((($C$19+$G$20)-$W514)*($O$20/($O$19/2)))*$AZ$8)/3)*$X$29))),IF('Silo Levels'!$L$15="Pumping",(($D$18*$X$29)+((PI()*(($C$21/2)^2)*($G$20-$W514))*$X$29))+((($D$18+$H$18)/3)*$BG$8)+(((PI()*($C$21/2)^2*(($C$21/2)*$AZ$8))/3)*$X$29),(($D$18*$X$29)+((PI()*(($C$21/2)^2)*($G$20-$W514))*$X$29))+((($D$18+$H$18)/3)*$BG$8)-(((PI()*($C$21/2)^2*(($C$21/2)*$AZ$8))/3)*$X$29)))</f>
        <v>13620.419995865026</v>
      </c>
      <c r="Y514" s="73">
        <v>48.3</v>
      </c>
      <c r="Z514" s="101">
        <f t="shared" si="70"/>
        <v>17215.234863586567</v>
      </c>
      <c r="AA514" s="66">
        <v>48.3</v>
      </c>
      <c r="AB514" s="102">
        <f>IF($AA514&gt;$G$20,IF('Silo Levels'!$L$16="Pumping",((PI()*((($C$19+$G$20)-$AA514)*($O$20/($O$19/2)))^2*((($O$20+$G$20)-$AA514))/3)*$AB$29)+(((PI()*((($C$19+$G$20)-$AA514)*($O$20/($O$19/2)))^2*(((($C$19+$G$20)-$AA514)*($O$20/($O$19/2)))*$AZ$9))/3)*$AB$29),(((PI()*((($C$19+$G$20)-$AA514)*($O$20/($O$19/2)))^2*((($O$20+$G$20)-$AA514)/3))*$AB$29)-((PI()*((($C$19+$G$20)-$AA514)*($O$20/($O$19/2)))^2*(((($C$19+$G$20)-$AA514)*($O$20/($O$19/2)))*$AZ$9)/3)*$AB$29))),IF('Silo Levels'!$L$16="Pumping",(($D$18*$AB$29)+((PI()*(($C$21/2)^2)*($G$20-$AA514))*$AB$29))+((($D$18+$H$18)/3)*$BG$9)+(((PI()*($C$21/2)^2*(($C$21/2)*$AZ$9))/3)*$AB$29),(($D$18*$AB$29)+((PI()*(($C$21/2)^2)*($G$20-$AA514))*$AB$29))+((($D$18+$H$18)/3)*$BG$9)-(((PI()*($C$21/2)^2*(($C$21/2)*$AZ$9))/3)*$AB$29)))</f>
        <v>13405.029139035356</v>
      </c>
      <c r="AC514" s="73">
        <v>48.3</v>
      </c>
      <c r="AD514" s="101">
        <f t="shared" si="74"/>
        <v>17115.512620684964</v>
      </c>
      <c r="AE514" s="66">
        <v>48.3</v>
      </c>
      <c r="AF514" s="102">
        <f>IF($AE514&gt;$G$20,IF('Silo Levels'!$L$17="Pumping",((PI()*((($C$19+$G$20)-$AE514)*($O$20/($O$19/2)))^2*((($O$20+$G$20)-$AE514))/3)*$AF$29)+(((PI()*((($C$19+$G$20)-$AE514)*($O$20/($O$19/2)))^2*(((($C$19+$G$20)-$AE514)*($O$20/($O$19/2)))*$AZ$10))/3)*$AF$29),(((PI()*((($C$19+$G$20)-$AE514)*($O$20/($O$19/2)))^2*((($O$20+$G$20)-$AE514)/3))*$AF$29)-((PI()*((($C$19+$G$20)-$AE514)*($O$20/($O$19/2)))^2*(((($C$19+$G$20)-$AE514)*($O$20/($O$19/2)))*$AZ$10)/3)*$AF$29))),IF('Silo Levels'!$L$17="Pumping",(($D$18*$AF$29)+((PI()*(($C$21/2)^2)*($G$20-$AE514))*$AF$29))+((($D$18+$H$18)/3)*$BG$10)+(((PI()*($C$21/2)^2*(($C$21/2)*$AZ$10))/3)*$AF$29),(($D$18*$AF$29)+((PI()*(($C$21/2)^2)*($G$20-$AE514))*$AF$29))+((($D$18+$H$18)/3)*$BG$10)-(((PI()*($C$21/2)^2*(($C$21/2)*$AZ$10))/3)*$AF$29)))</f>
        <v>13327.378175659103</v>
      </c>
      <c r="AG514" s="73">
        <v>48.3</v>
      </c>
      <c r="AH514" s="101">
        <f t="shared" si="71"/>
        <v>17193.490155448795</v>
      </c>
      <c r="AI514" s="66">
        <v>48.3</v>
      </c>
      <c r="AJ514" s="102">
        <f>IF($AI514&gt;$G$20,IF('Silo Levels'!$L$18="Pumping",((PI()*((($C$19+$G$20)-$AI514)*($O$20/($O$19/2)))^2*((($O$20+$G$20)-$AI514))/3)*$AJ$29)+(((PI()*((($C$19+$G$20)-$AI514)*($O$20/($O$19/2)))^2*(((($C$19+$G$20)-$AI514)*($O$20/($O$19/2)))*$AZ$11))/3)*$AJ$29),(((PI()*((($C$19+$G$20)-$AI514)*($O$20/($O$19/2)))^2*((($O$20+$G$20)-$AI514)/3))*$AJ$29)-((PI()*((($C$19+$G$20)-$AI514)*($O$20/($O$19/2)))^2*(((($C$19+$G$20)-$AI514)*($O$20/($O$19/2)))*$AZ$11)/3)*$AJ$29))),IF('Silo Levels'!$L$18="Pumping",(($D$18*$AJ$29)+((PI()*(($C$21/2)^2)*($G$20-$AI514))*$AJ$29))+((($D$18+$H$18)/3)*$BG$11)+(((PI()*($C$21/2)^2*(($C$21/2)*$AZ$11))/3)*$AJ$29),(($D$18*$AJ$29)+((PI()*(($C$21/2)^2)*($G$20-$AI514))*$AJ$29))+((($D$18+$H$18)/3)*$BG$11)-(((PI()*($C$21/2)^2*(($C$21/2)*$AZ$11))/3)*$AJ$29)))</f>
        <v>13388.097133836682</v>
      </c>
    </row>
    <row r="515" spans="2:36" x14ac:dyDescent="0.3">
      <c r="B515" s="73"/>
      <c r="C515" s="73"/>
      <c r="D515" s="73"/>
      <c r="E515" s="73"/>
      <c r="F515" s="73"/>
      <c r="G515" s="73"/>
      <c r="H515" s="73"/>
      <c r="I515" s="73">
        <v>48.4</v>
      </c>
      <c r="J515" s="101">
        <f t="shared" si="68"/>
        <v>6214.1690867608013</v>
      </c>
      <c r="K515" s="66">
        <v>48.4</v>
      </c>
      <c r="L515" s="102">
        <f>IF($K515&gt;$G$13,IF('Silo Levels'!$L$12="Pumping",((PI()*((($C$12+$G$13)-$K515)*($O$13/($O$12/2)))^2*((($O$13+$G$13)-$K515))/3)*$L$29)+(((PI()*((($C$12+$G$13)-$K515)*($O$13/($O$12/2)))^2*(((($C$12+$G$13)-$K515)*($O$13/($O$12/2)))*$AZ$5))/3)*$L$29),(((PI()*((($C$12+$G$13)-$K515)*($O$13/($O$12/2)))^2*((($O$13+$G$13)-$K515)/3))*$L$29)-((PI()*((($C$12+$G$13)-$K515)*($O$13/($O$12/2)))^2*(((($C$12+$G$13)-$K515)*($O$13/($O$12/2)))*$AZ$5)/3)*$L$29))),IF('Silo Levels'!$L$12="Pumping",(($D$11*$L$29)+((PI()*(($C$14/2)^2)*($G$13-$K515))*$L$29))+((($D$11+$H$11)/3)*$BG$5)+(((PI()*($C$14/2)^2*(($C$14/2)*$AZ$5))/3)*$L$29),(($D$11*$L$29)+((PI()*(($C$14/2)^2)*($G$13-$K515))*$L$29))+((($D$11+$H$11)/3)*$BG$5)-(((PI()*($C$14/2)^2*(($C$14/2)*$AZ$5))/3)*$L$29)))</f>
        <v>3374.860461478057</v>
      </c>
      <c r="M515" s="73">
        <v>48.4</v>
      </c>
      <c r="N515" s="101">
        <f t="shared" si="69"/>
        <v>18047.773824460455</v>
      </c>
      <c r="O515" s="66">
        <v>48.4</v>
      </c>
      <c r="P515" s="102">
        <f>IF($O515&gt;$G$20,IF('Silo Levels'!$L$13="Pumping",((PI()*((($C$19+$G$20)-$O515)*($O$20/($O$19/2)))^2*((($O$20+$G$20)-$O515))/3)*$P$29)+(((PI()*((($C$19+$G$20)-$O515)*($O$20/($O$19/2)))^2*(((($C$19+$G$20)-$O515)*($O$20/($O$19/2)))*$AZ$6))/3)*$P$29),(((PI()*((($C$19+$G$20)-$O515)*($O$20/($O$19/2)))^2*((($O$20+$G$20)-$O515)/3))*$P$29)-((PI()*((($C$19+$G$20)-$O515)*($O$20/($O$19/2)))^2*(((($C$19+$G$20)-$O515)*($O$20/($O$19/2)))*$AZ$6)/3)*$P$29))),IF('Silo Levels'!$L$13="Pumping",(($D$18*$P$29)+((PI()*(($C$21/2)^2)*($G$20-$O515))*$P$29))+((($D$18+$H$18)/3)*$BG$6)+(((PI()*($C$21/2)^2*(($C$21/2)*$AZ$6))/3)*$P$29),(($D$18*$P$29)+((PI()*(($C$21/2)^2)*($G$20-$O515))*$P$29))+((($D$18+$H$18)/3)*$BG$6)-(((PI()*($C$21/2)^2*(($C$21/2)*$AZ$6))/3)*$P$29)))</f>
        <v>13962.572492435687</v>
      </c>
      <c r="Q515" s="73">
        <v>48.4</v>
      </c>
      <c r="R515" s="101">
        <f t="shared" si="72"/>
        <v>17556.775484523765</v>
      </c>
      <c r="S515" s="66">
        <v>48.4</v>
      </c>
      <c r="T515" s="102">
        <f>IF($S515&gt;$G$20,IF('Silo Levels'!$L$14="Pumping",((PI()*((($C$19+$G$20)-$S515)*($O$20/($O$19/2)))^2*((($O$20+$G$20)-$S515))/3)*$T$29)+(((PI()*((($C$19+$G$20)-$S515)*($O$20/($O$19/2)))^2*(((($C$19+$G$20)-$S515)*($O$20/($O$19/2)))*$AZ$7))/3)*$T$29),(((PI()*((($C$19+$G$20)-$S515)*($O$20/($O$19/2)))^2*((($O$20+$G$20)-$S515)/3))*$T$29)-((PI()*((($C$19+$G$20)-$S515)*($O$20/($O$19/2)))^2*(((($C$19+$G$20)-$S515)*($O$20/($O$19/2)))*$AZ$7)/3)*$T$29))),IF('Silo Levels'!$L$14="Pumping",(($D$18*$T$29)+((PI()*(($C$21/2)^2)*($G$20-$S515))*$T$29))+((($D$18+$H$18)/3)*$BG$7)+(((PI()*($C$21/2)^2*(($C$21/2)*$AZ$7))/3)*$T$29),(($D$18*$T$29)+((PI()*(($C$21/2)^2)*($G$20-$S515))*$T$29))+((($D$18+$H$18)/3)*$BG$7)-(((PI()*($C$21/2)^2*(($C$21/2)*$AZ$7))/3)*$T$29)))</f>
        <v>13582.714013394903</v>
      </c>
      <c r="U515" s="73">
        <v>48.4</v>
      </c>
      <c r="V515" s="101">
        <f t="shared" si="73"/>
        <v>17103.356070906499</v>
      </c>
      <c r="W515" s="66">
        <v>48.4</v>
      </c>
      <c r="X515" s="102">
        <f>IF($W515&gt;$G$20,IF('Silo Levels'!$L$15="Pumping",((PI()*((($C$19+$G$20)-$W515)*($O$20/($O$19/2)))^2*((($O$20+$G$20)-$W515))/3)*$X$29)+(((PI()*((($C$19+$G$20)-$W515)*($O$20/($O$19/2)))^2*(((($C$19+$G$20)-$W515)*($O$20/($O$19/2)))*$AZ$8))/3)*$X$29),(((PI()*((($C$19+$G$20)-$W515)*($O$20/($O$19/2)))^2*((($O$20+$G$20)-$W515)/3))*$X$29)-((PI()*((($C$19+$G$20)-$W515)*($O$20/($O$19/2)))^2*(((($C$19+$G$20)-$W515)*($O$20/($O$19/2)))*$AZ$8)/3)*$X$29))),IF('Silo Levels'!$L$15="Pumping",(($D$18*$X$29)+((PI()*(($C$21/2)^2)*($G$20-$W515))*$X$29))+((($D$18+$H$18)/3)*$BG$8)+(((PI()*($C$21/2)^2*(($C$21/2)*$AZ$8))/3)*$X$29),(($D$18*$X$29)+((PI()*(($C$21/2)^2)*($G$20-$W515))*$X$29))+((($D$18+$H$18)/3)*$BG$8)-(((PI()*($C$21/2)^2*(($C$21/2)*$AZ$8))/3)*$X$29)))</f>
        <v>13231.928288036999</v>
      </c>
      <c r="Y515" s="73">
        <v>48.4</v>
      </c>
      <c r="Z515" s="101">
        <f t="shared" si="70"/>
        <v>16832.886693318011</v>
      </c>
      <c r="AA515" s="66">
        <v>48.4</v>
      </c>
      <c r="AB515" s="102">
        <f>IF($AA515&gt;$G$20,IF('Silo Levels'!$L$16="Pumping",((PI()*((($C$19+$G$20)-$AA515)*($O$20/($O$19/2)))^2*((($O$20+$G$20)-$AA515))/3)*$AB$29)+(((PI()*((($C$19+$G$20)-$AA515)*($O$20/($O$19/2)))^2*(((($C$19+$G$20)-$AA515)*($O$20/($O$19/2)))*$AZ$9))/3)*$AB$29),(((PI()*((($C$19+$G$20)-$AA515)*($O$20/($O$19/2)))^2*((($O$20+$G$20)-$AA515)/3))*$AB$29)-((PI()*((($C$19+$G$20)-$AA515)*($O$20/($O$19/2)))^2*(((($C$19+$G$20)-$AA515)*($O$20/($O$19/2)))*$AZ$9)/3)*$AB$29))),IF('Silo Levels'!$L$16="Pumping",(($D$18*$AB$29)+((PI()*(($C$21/2)^2)*($G$20-$AA515))*$AB$29))+((($D$18+$H$18)/3)*$BG$9)+(((PI()*($C$21/2)^2*(($C$21/2)*$AZ$9))/3)*$AB$29),(($D$18*$AB$29)+((PI()*(($C$21/2)^2)*($G$20-$AA515))*$AB$29))+((($D$18+$H$18)/3)*$BG$9)-(((PI()*($C$21/2)^2*(($C$21/2)*$AZ$9))/3)*$AB$29)))</f>
        <v>13022.680968766799</v>
      </c>
      <c r="AC515" s="73">
        <v>48.4</v>
      </c>
      <c r="AD515" s="101">
        <f t="shared" si="74"/>
        <v>16735.379268710236</v>
      </c>
      <c r="AE515" s="66">
        <v>48.4</v>
      </c>
      <c r="AF515" s="102">
        <f>IF($AE515&gt;$G$20,IF('Silo Levels'!$L$17="Pumping",((PI()*((($C$19+$G$20)-$AE515)*($O$20/($O$19/2)))^2*((($O$20+$G$20)-$AE515))/3)*$AF$29)+(((PI()*((($C$19+$G$20)-$AE515)*($O$20/($O$19/2)))^2*(((($C$19+$G$20)-$AE515)*($O$20/($O$19/2)))*$AZ$10))/3)*$AF$29),(((PI()*((($C$19+$G$20)-$AE515)*($O$20/($O$19/2)))^2*((($O$20+$G$20)-$AE515)/3))*$AF$29)-((PI()*((($C$19+$G$20)-$AE515)*($O$20/($O$19/2)))^2*(((($C$19+$G$20)-$AE515)*($O$20/($O$19/2)))*$AZ$10)/3)*$AF$29))),IF('Silo Levels'!$L$17="Pumping",(($D$18*$AF$29)+((PI()*(($C$21/2)^2)*($G$20-$AE515))*$AF$29))+((($D$18+$H$18)/3)*$BG$10)+(((PI()*($C$21/2)^2*(($C$21/2)*$AZ$10))/3)*$AF$29),(($D$18*$AF$29)+((PI()*(($C$21/2)^2)*($G$20-$AE515))*$AF$29))+((($D$18+$H$18)/3)*$BG$10)-(((PI()*($C$21/2)^2*(($C$21/2)*$AZ$10))/3)*$AF$29)))</f>
        <v>12947.244823684376</v>
      </c>
      <c r="AG515" s="73">
        <v>48.4</v>
      </c>
      <c r="AH515" s="101">
        <f t="shared" si="71"/>
        <v>16811.624932374125</v>
      </c>
      <c r="AI515" s="66">
        <v>48.4</v>
      </c>
      <c r="AJ515" s="102">
        <f>IF($AI515&gt;$G$20,IF('Silo Levels'!$L$18="Pumping",((PI()*((($C$19+$G$20)-$AI515)*($O$20/($O$19/2)))^2*((($O$20+$G$20)-$AI515))/3)*$AJ$29)+(((PI()*((($C$19+$G$20)-$AI515)*($O$20/($O$19/2)))^2*(((($C$19+$G$20)-$AI515)*($O$20/($O$19/2)))*$AZ$11))/3)*$AJ$29),(((PI()*((($C$19+$G$20)-$AI515)*($O$20/($O$19/2)))^2*((($O$20+$G$20)-$AI515)/3))*$AJ$29)-((PI()*((($C$19+$G$20)-$AI515)*($O$20/($O$19/2)))^2*(((($C$19+$G$20)-$AI515)*($O$20/($O$19/2)))*$AZ$11)/3)*$AJ$29))),IF('Silo Levels'!$L$18="Pumping",(($D$18*$AJ$29)+((PI()*(($C$21/2)^2)*($G$20-$AI515))*$AJ$29))+((($D$18+$H$18)/3)*$BG$11)+(((PI()*($C$21/2)^2*(($C$21/2)*$AZ$11))/3)*$AJ$29),(($D$18*$AJ$29)+((PI()*(($C$21/2)^2)*($G$20-$AI515))*$AJ$29))+((($D$18+$H$18)/3)*$BG$11)-(((PI()*($C$21/2)^2*(($C$21/2)*$AZ$11))/3)*$AJ$29)))</f>
        <v>13006.231910762011</v>
      </c>
    </row>
    <row r="516" spans="2:36" x14ac:dyDescent="0.3">
      <c r="B516" s="73"/>
      <c r="C516" s="73"/>
      <c r="D516" s="73"/>
      <c r="E516" s="73"/>
      <c r="F516" s="73"/>
      <c r="G516" s="73"/>
      <c r="H516" s="73"/>
      <c r="I516" s="73">
        <v>48.5</v>
      </c>
      <c r="J516" s="101">
        <f t="shared" si="68"/>
        <v>5886.5988060940135</v>
      </c>
      <c r="K516" s="66">
        <v>48.5</v>
      </c>
      <c r="L516" s="102">
        <f>IF($K516&gt;$G$13,IF('Silo Levels'!$L$12="Pumping",((PI()*((($C$12+$G$13)-$K516)*($O$13/($O$12/2)))^2*((($O$13+$G$13)-$K516))/3)*$L$29)+(((PI()*((($C$12+$G$13)-$K516)*($O$13/($O$12/2)))^2*(((($C$12+$G$13)-$K516)*($O$13/($O$12/2)))*$AZ$5))/3)*$L$29),(((PI()*((($C$12+$G$13)-$K516)*($O$13/($O$12/2)))^2*((($O$13+$G$13)-$K516)/3))*$L$29)-((PI()*((($C$12+$G$13)-$K516)*($O$13/($O$12/2)))^2*(((($C$12+$G$13)-$K516)*($O$13/($O$12/2)))*$AZ$5)/3)*$L$29))),IF('Silo Levels'!$L$12="Pumping",(($D$11*$L$29)+((PI()*(($C$14/2)^2)*($G$13-$K516))*$L$29))+((($D$11+$H$11)/3)*$BG$5)+(((PI()*($C$14/2)^2*(($C$14/2)*$AZ$5))/3)*$L$29),(($D$11*$L$29)+((PI()*(($C$14/2)^2)*($G$13-$K516))*$L$29))+((($D$11+$H$11)/3)*$BG$5)-(((PI()*($C$14/2)^2*(($C$14/2)*$AZ$5))/3)*$L$29)))</f>
        <v>3201.1941566979376</v>
      </c>
      <c r="M516" s="73">
        <v>48.5</v>
      </c>
      <c r="N516" s="101">
        <f t="shared" si="69"/>
        <v>17637.830276159708</v>
      </c>
      <c r="O516" s="66">
        <v>48.5</v>
      </c>
      <c r="P516" s="102">
        <f>IF($O516&gt;$G$20,IF('Silo Levels'!$L$13="Pumping",((PI()*((($C$19+$G$20)-$O516)*($O$20/($O$19/2)))^2*((($O$20+$G$20)-$O516))/3)*$P$29)+(((PI()*((($C$19+$G$20)-$O516)*($O$20/($O$19/2)))^2*(((($C$19+$G$20)-$O516)*($O$20/($O$19/2)))*$AZ$6))/3)*$P$29),(((PI()*((($C$19+$G$20)-$O516)*($O$20/($O$19/2)))^2*((($O$20+$G$20)-$O516)/3))*$P$29)-((PI()*((($C$19+$G$20)-$O516)*($O$20/($O$19/2)))^2*(((($C$19+$G$20)-$O516)*($O$20/($O$19/2)))*$AZ$6)/3)*$P$29))),IF('Silo Levels'!$L$13="Pumping",(($D$18*$P$29)+((PI()*(($C$21/2)^2)*($G$20-$O516))*$P$29))+((($D$18+$H$18)/3)*$BG$6)+(((PI()*($C$21/2)^2*(($C$21/2)*$AZ$6))/3)*$P$29),(($D$18*$P$29)+((PI()*(($C$21/2)^2)*($G$20-$O516))*$P$29))+((($D$18+$H$18)/3)*$BG$6)-(((PI()*($C$21/2)^2*(($C$21/2)*$AZ$6))/3)*$P$29)))</f>
        <v>13552.62894413494</v>
      </c>
      <c r="Q516" s="73">
        <v>48.5</v>
      </c>
      <c r="R516" s="101">
        <f t="shared" si="72"/>
        <v>17157.984647002813</v>
      </c>
      <c r="S516" s="66">
        <v>48.5</v>
      </c>
      <c r="T516" s="102">
        <f>IF($S516&gt;$G$20,IF('Silo Levels'!$L$14="Pumping",((PI()*((($C$19+$G$20)-$S516)*($O$20/($O$19/2)))^2*((($O$20+$G$20)-$S516))/3)*$T$29)+(((PI()*((($C$19+$G$20)-$S516)*($O$20/($O$19/2)))^2*(((($C$19+$G$20)-$S516)*($O$20/($O$19/2)))*$AZ$7))/3)*$T$29),(((PI()*((($C$19+$G$20)-$S516)*($O$20/($O$19/2)))^2*((($O$20+$G$20)-$S516)/3))*$T$29)-((PI()*((($C$19+$G$20)-$S516)*($O$20/($O$19/2)))^2*(((($C$19+$G$20)-$S516)*($O$20/($O$19/2)))*$AZ$7)/3)*$T$29))),IF('Silo Levels'!$L$14="Pumping",(($D$18*$T$29)+((PI()*(($C$21/2)^2)*($G$20-$S516))*$T$29))+((($D$18+$H$18)/3)*$BG$7)+(((PI()*($C$21/2)^2*(($C$21/2)*$AZ$7))/3)*$T$29),(($D$18*$T$29)+((PI()*(($C$21/2)^2)*($G$20-$S516))*$T$29))+((($D$18+$H$18)/3)*$BG$7)-(((PI()*($C$21/2)^2*(($C$21/2)*$AZ$7))/3)*$T$29)))</f>
        <v>13183.923175873952</v>
      </c>
      <c r="U516" s="73">
        <v>48.5</v>
      </c>
      <c r="V516" s="101">
        <f t="shared" si="73"/>
        <v>16714.864363078472</v>
      </c>
      <c r="W516" s="66">
        <v>48.5</v>
      </c>
      <c r="X516" s="102">
        <f>IF($W516&gt;$G$20,IF('Silo Levels'!$L$15="Pumping",((PI()*((($C$19+$G$20)-$W516)*($O$20/($O$19/2)))^2*((($O$20+$G$20)-$W516))/3)*$X$29)+(((PI()*((($C$19+$G$20)-$W516)*($O$20/($O$19/2)))^2*(((($C$19+$G$20)-$W516)*($O$20/($O$19/2)))*$AZ$8))/3)*$X$29),(((PI()*((($C$19+$G$20)-$W516)*($O$20/($O$19/2)))^2*((($O$20+$G$20)-$W516)/3))*$X$29)-((PI()*((($C$19+$G$20)-$W516)*($O$20/($O$19/2)))^2*(((($C$19+$G$20)-$W516)*($O$20/($O$19/2)))*$AZ$8)/3)*$X$29))),IF('Silo Levels'!$L$15="Pumping",(($D$18*$X$29)+((PI()*(($C$21/2)^2)*($G$20-$W516))*$X$29))+((($D$18+$H$18)/3)*$BG$8)+(((PI()*($C$21/2)^2*(($C$21/2)*$AZ$8))/3)*$X$29),(($D$18*$X$29)+((PI()*(($C$21/2)^2)*($G$20-$W516))*$X$29))+((($D$18+$H$18)/3)*$BG$8)-(((PI()*($C$21/2)^2*(($C$21/2)*$AZ$8))/3)*$X$29)))</f>
        <v>12843.436580208972</v>
      </c>
      <c r="Y516" s="73">
        <v>48.5</v>
      </c>
      <c r="Z516" s="101">
        <f t="shared" si="70"/>
        <v>16450.53852304945</v>
      </c>
      <c r="AA516" s="66">
        <v>48.5</v>
      </c>
      <c r="AB516" s="102">
        <f>IF($AA516&gt;$G$20,IF('Silo Levels'!$L$16="Pumping",((PI()*((($C$19+$G$20)-$AA516)*($O$20/($O$19/2)))^2*((($O$20+$G$20)-$AA516))/3)*$AB$29)+(((PI()*((($C$19+$G$20)-$AA516)*($O$20/($O$19/2)))^2*(((($C$19+$G$20)-$AA516)*($O$20/($O$19/2)))*$AZ$9))/3)*$AB$29),(((PI()*((($C$19+$G$20)-$AA516)*($O$20/($O$19/2)))^2*((($O$20+$G$20)-$AA516)/3))*$AB$29)-((PI()*((($C$19+$G$20)-$AA516)*($O$20/($O$19/2)))^2*(((($C$19+$G$20)-$AA516)*($O$20/($O$19/2)))*$AZ$9)/3)*$AB$29))),IF('Silo Levels'!$L$16="Pumping",(($D$18*$AB$29)+((PI()*(($C$21/2)^2)*($G$20-$AA516))*$AB$29))+((($D$18+$H$18)/3)*$BG$9)+(((PI()*($C$21/2)^2*(($C$21/2)*$AZ$9))/3)*$AB$29),(($D$18*$AB$29)+((PI()*(($C$21/2)^2)*($G$20-$AA516))*$AB$29))+((($D$18+$H$18)/3)*$BG$9)-(((PI()*($C$21/2)^2*(($C$21/2)*$AZ$9))/3)*$AB$29)))</f>
        <v>12640.332798498239</v>
      </c>
      <c r="AC516" s="73">
        <v>48.5</v>
      </c>
      <c r="AD516" s="101">
        <f t="shared" si="74"/>
        <v>16355.245916735508</v>
      </c>
      <c r="AE516" s="66">
        <v>48.5</v>
      </c>
      <c r="AF516" s="102">
        <f>IF($AE516&gt;$G$20,IF('Silo Levels'!$L$17="Pumping",((PI()*((($C$19+$G$20)-$AE516)*($O$20/($O$19/2)))^2*((($O$20+$G$20)-$AE516))/3)*$AF$29)+(((PI()*((($C$19+$G$20)-$AE516)*($O$20/($O$19/2)))^2*(((($C$19+$G$20)-$AE516)*($O$20/($O$19/2)))*$AZ$10))/3)*$AF$29),(((PI()*((($C$19+$G$20)-$AE516)*($O$20/($O$19/2)))^2*((($O$20+$G$20)-$AE516)/3))*$AF$29)-((PI()*((($C$19+$G$20)-$AE516)*($O$20/($O$19/2)))^2*(((($C$19+$G$20)-$AE516)*($O$20/($O$19/2)))*$AZ$10)/3)*$AF$29))),IF('Silo Levels'!$L$17="Pumping",(($D$18*$AF$29)+((PI()*(($C$21/2)^2)*($G$20-$AE516))*$AF$29))+((($D$18+$H$18)/3)*$BG$10)+(((PI()*($C$21/2)^2*(($C$21/2)*$AZ$10))/3)*$AF$29),(($D$18*$AF$29)+((PI()*(($C$21/2)^2)*($G$20-$AE516))*$AF$29))+((($D$18+$H$18)/3)*$BG$10)-(((PI()*($C$21/2)^2*(($C$21/2)*$AZ$10))/3)*$AF$29)))</f>
        <v>12567.111471709648</v>
      </c>
      <c r="AG516" s="73">
        <v>48.5</v>
      </c>
      <c r="AH516" s="101">
        <f t="shared" si="71"/>
        <v>16429.759709299455</v>
      </c>
      <c r="AI516" s="66">
        <v>48.5</v>
      </c>
      <c r="AJ516" s="102">
        <f>IF($AI516&gt;$G$20,IF('Silo Levels'!$L$18="Pumping",((PI()*((($C$19+$G$20)-$AI516)*($O$20/($O$19/2)))^2*((($O$20+$G$20)-$AI516))/3)*$AJ$29)+(((PI()*((($C$19+$G$20)-$AI516)*($O$20/($O$19/2)))^2*(((($C$19+$G$20)-$AI516)*($O$20/($O$19/2)))*$AZ$11))/3)*$AJ$29),(((PI()*((($C$19+$G$20)-$AI516)*($O$20/($O$19/2)))^2*((($O$20+$G$20)-$AI516)/3))*$AJ$29)-((PI()*((($C$19+$G$20)-$AI516)*($O$20/($O$19/2)))^2*(((($C$19+$G$20)-$AI516)*($O$20/($O$19/2)))*$AZ$11)/3)*$AJ$29))),IF('Silo Levels'!$L$18="Pumping",(($D$18*$AJ$29)+((PI()*(($C$21/2)^2)*($G$20-$AI516))*$AJ$29))+((($D$18+$H$18)/3)*$BG$11)+(((PI()*($C$21/2)^2*(($C$21/2)*$AZ$11))/3)*$AJ$29),(($D$18*$AJ$29)+((PI()*(($C$21/2)^2)*($G$20-$AI516))*$AJ$29))+((($D$18+$H$18)/3)*$BG$11)-(((PI()*($C$21/2)^2*(($C$21/2)*$AZ$11))/3)*$AJ$29)))</f>
        <v>12624.366687687341</v>
      </c>
    </row>
    <row r="517" spans="2:36" x14ac:dyDescent="0.3">
      <c r="B517" s="73"/>
      <c r="C517" s="73"/>
      <c r="D517" s="73"/>
      <c r="E517" s="73"/>
      <c r="F517" s="73"/>
      <c r="G517" s="73"/>
      <c r="H517" s="73"/>
      <c r="I517" s="73">
        <v>48.6</v>
      </c>
      <c r="J517" s="101">
        <f t="shared" si="68"/>
        <v>5570.7375041047935</v>
      </c>
      <c r="K517" s="66">
        <v>48.6</v>
      </c>
      <c r="L517" s="102">
        <f>IF($K517&gt;$G$13,IF('Silo Levels'!$L$12="Pumping",((PI()*((($C$12+$G$13)-$K517)*($O$13/($O$12/2)))^2*((($O$13+$G$13)-$K517))/3)*$L$29)+(((PI()*((($C$12+$G$13)-$K517)*($O$13/($O$12/2)))^2*(((($C$12+$G$13)-$K517)*($O$13/($O$12/2)))*$AZ$5))/3)*$L$29),(((PI()*((($C$12+$G$13)-$K517)*($O$13/($O$12/2)))^2*((($O$13+$G$13)-$K517)/3))*$L$29)-((PI()*((($C$12+$G$13)-$K517)*($O$13/($O$12/2)))^2*(((($C$12+$G$13)-$K517)*($O$13/($O$12/2)))*$AZ$5)/3)*$L$29))),IF('Silo Levels'!$L$12="Pumping",(($D$11*$L$29)+((PI()*(($C$14/2)^2)*($G$13-$K517))*$L$29))+((($D$11+$H$11)/3)*$BG$5)+(((PI()*($C$14/2)^2*(($C$14/2)*$AZ$5))/3)*$L$29),(($D$11*$L$29)+((PI()*(($C$14/2)^2)*($G$13-$K517))*$L$29))+((($D$11+$H$11)/3)*$BG$5)-(((PI()*($C$14/2)^2*(($C$14/2)*$AZ$5))/3)*$L$29)))</f>
        <v>3033.5723051630644</v>
      </c>
      <c r="M517" s="73">
        <v>48.6</v>
      </c>
      <c r="N517" s="101">
        <f t="shared" si="69"/>
        <v>17227.886727858957</v>
      </c>
      <c r="O517" s="66">
        <v>48.6</v>
      </c>
      <c r="P517" s="102">
        <f>IF($O517&gt;$G$20,IF('Silo Levels'!$L$13="Pumping",((PI()*((($C$19+$G$20)-$O517)*($O$20/($O$19/2)))^2*((($O$20+$G$20)-$O517))/3)*$P$29)+(((PI()*((($C$19+$G$20)-$O517)*($O$20/($O$19/2)))^2*(((($C$19+$G$20)-$O517)*($O$20/($O$19/2)))*$AZ$6))/3)*$P$29),(((PI()*((($C$19+$G$20)-$O517)*($O$20/($O$19/2)))^2*((($O$20+$G$20)-$O517)/3))*$P$29)-((PI()*((($C$19+$G$20)-$O517)*($O$20/($O$19/2)))^2*(((($C$19+$G$20)-$O517)*($O$20/($O$19/2)))*$AZ$6)/3)*$P$29))),IF('Silo Levels'!$L$13="Pumping",(($D$18*$P$29)+((PI()*(($C$21/2)^2)*($G$20-$O517))*$P$29))+((($D$18+$H$18)/3)*$BG$6)+(((PI()*($C$21/2)^2*(($C$21/2)*$AZ$6))/3)*$P$29),(($D$18*$P$29)+((PI()*(($C$21/2)^2)*($G$20-$O517))*$P$29))+((($D$18+$H$18)/3)*$BG$6)-(((PI()*($C$21/2)^2*(($C$21/2)*$AZ$6))/3)*$P$29)))</f>
        <v>13142.685395834189</v>
      </c>
      <c r="Q517" s="73">
        <v>48.6</v>
      </c>
      <c r="R517" s="101">
        <f t="shared" si="72"/>
        <v>16759.193809481862</v>
      </c>
      <c r="S517" s="66">
        <v>48.6</v>
      </c>
      <c r="T517" s="102">
        <f>IF($S517&gt;$G$20,IF('Silo Levels'!$L$14="Pumping",((PI()*((($C$19+$G$20)-$S517)*($O$20/($O$19/2)))^2*((($O$20+$G$20)-$S517))/3)*$T$29)+(((PI()*((($C$19+$G$20)-$S517)*($O$20/($O$19/2)))^2*(((($C$19+$G$20)-$S517)*($O$20/($O$19/2)))*$AZ$7))/3)*$T$29),(((PI()*((($C$19+$G$20)-$S517)*($O$20/($O$19/2)))^2*((($O$20+$G$20)-$S517)/3))*$T$29)-((PI()*((($C$19+$G$20)-$S517)*($O$20/($O$19/2)))^2*(((($C$19+$G$20)-$S517)*($O$20/($O$19/2)))*$AZ$7)/3)*$T$29))),IF('Silo Levels'!$L$14="Pumping",(($D$18*$T$29)+((PI()*(($C$21/2)^2)*($G$20-$S517))*$T$29))+((($D$18+$H$18)/3)*$BG$7)+(((PI()*($C$21/2)^2*(($C$21/2)*$AZ$7))/3)*$T$29),(($D$18*$T$29)+((PI()*(($C$21/2)^2)*($G$20-$S517))*$T$29))+((($D$18+$H$18)/3)*$BG$7)-(((PI()*($C$21/2)^2*(($C$21/2)*$AZ$7))/3)*$T$29)))</f>
        <v>12785.132338353</v>
      </c>
      <c r="U517" s="73">
        <v>48.6</v>
      </c>
      <c r="V517" s="101">
        <f t="shared" si="73"/>
        <v>16326.372655250449</v>
      </c>
      <c r="W517" s="66">
        <v>48.6</v>
      </c>
      <c r="X517" s="102">
        <f>IF($W517&gt;$G$20,IF('Silo Levels'!$L$15="Pumping",((PI()*((($C$19+$G$20)-$W517)*($O$20/($O$19/2)))^2*((($O$20+$G$20)-$W517))/3)*$X$29)+(((PI()*((($C$19+$G$20)-$W517)*($O$20/($O$19/2)))^2*(((($C$19+$G$20)-$W517)*($O$20/($O$19/2)))*$AZ$8))/3)*$X$29),(((PI()*((($C$19+$G$20)-$W517)*($O$20/($O$19/2)))^2*((($O$20+$G$20)-$W517)/3))*$X$29)-((PI()*((($C$19+$G$20)-$W517)*($O$20/($O$19/2)))^2*(((($C$19+$G$20)-$W517)*($O$20/($O$19/2)))*$AZ$8)/3)*$X$29))),IF('Silo Levels'!$L$15="Pumping",(($D$18*$X$29)+((PI()*(($C$21/2)^2)*($G$20-$W517))*$X$29))+((($D$18+$H$18)/3)*$BG$8)+(((PI()*($C$21/2)^2*(($C$21/2)*$AZ$8))/3)*$X$29),(($D$18*$X$29)+((PI()*(($C$21/2)^2)*($G$20-$W517))*$X$29))+((($D$18+$H$18)/3)*$BG$8)-(((PI()*($C$21/2)^2*(($C$21/2)*$AZ$8))/3)*$X$29)))</f>
        <v>12454.944872380949</v>
      </c>
      <c r="Y517" s="73">
        <v>48.6</v>
      </c>
      <c r="Z517" s="101">
        <f t="shared" si="70"/>
        <v>16068.19035278089</v>
      </c>
      <c r="AA517" s="66">
        <v>48.6</v>
      </c>
      <c r="AB517" s="102">
        <f>IF($AA517&gt;$G$20,IF('Silo Levels'!$L$16="Pumping",((PI()*((($C$19+$G$20)-$AA517)*($O$20/($O$19/2)))^2*((($O$20+$G$20)-$AA517))/3)*$AB$29)+(((PI()*((($C$19+$G$20)-$AA517)*($O$20/($O$19/2)))^2*(((($C$19+$G$20)-$AA517)*($O$20/($O$19/2)))*$AZ$9))/3)*$AB$29),(((PI()*((($C$19+$G$20)-$AA517)*($O$20/($O$19/2)))^2*((($O$20+$G$20)-$AA517)/3))*$AB$29)-((PI()*((($C$19+$G$20)-$AA517)*($O$20/($O$19/2)))^2*(((($C$19+$G$20)-$AA517)*($O$20/($O$19/2)))*$AZ$9)/3)*$AB$29))),IF('Silo Levels'!$L$16="Pumping",(($D$18*$AB$29)+((PI()*(($C$21/2)^2)*($G$20-$AA517))*$AB$29))+((($D$18+$H$18)/3)*$BG$9)+(((PI()*($C$21/2)^2*(($C$21/2)*$AZ$9))/3)*$AB$29),(($D$18*$AB$29)+((PI()*(($C$21/2)^2)*($G$20-$AA517))*$AB$29))+((($D$18+$H$18)/3)*$BG$9)-(((PI()*($C$21/2)^2*(($C$21/2)*$AZ$9))/3)*$AB$29)))</f>
        <v>12257.984628229678</v>
      </c>
      <c r="AC517" s="73">
        <v>48.6</v>
      </c>
      <c r="AD517" s="101">
        <f t="shared" si="74"/>
        <v>15975.112564760784</v>
      </c>
      <c r="AE517" s="66">
        <v>48.6</v>
      </c>
      <c r="AF517" s="102">
        <f>IF($AE517&gt;$G$20,IF('Silo Levels'!$L$17="Pumping",((PI()*((($C$19+$G$20)-$AE517)*($O$20/($O$19/2)))^2*((($O$20+$G$20)-$AE517))/3)*$AF$29)+(((PI()*((($C$19+$G$20)-$AE517)*($O$20/($O$19/2)))^2*(((($C$19+$G$20)-$AE517)*($O$20/($O$19/2)))*$AZ$10))/3)*$AF$29),(((PI()*((($C$19+$G$20)-$AE517)*($O$20/($O$19/2)))^2*((($O$20+$G$20)-$AE517)/3))*$AF$29)-((PI()*((($C$19+$G$20)-$AE517)*($O$20/($O$19/2)))^2*(((($C$19+$G$20)-$AE517)*($O$20/($O$19/2)))*$AZ$10)/3)*$AF$29))),IF('Silo Levels'!$L$17="Pumping",(($D$18*$AF$29)+((PI()*(($C$21/2)^2)*($G$20-$AE517))*$AF$29))+((($D$18+$H$18)/3)*$BG$10)+(((PI()*($C$21/2)^2*(($C$21/2)*$AZ$10))/3)*$AF$29),(($D$18*$AF$29)+((PI()*(($C$21/2)^2)*($G$20-$AE517))*$AF$29))+((($D$18+$H$18)/3)*$BG$10)-(((PI()*($C$21/2)^2*(($C$21/2)*$AZ$10))/3)*$AF$29)))</f>
        <v>12186.978119734924</v>
      </c>
      <c r="AG517" s="73">
        <v>48.6</v>
      </c>
      <c r="AH517" s="101">
        <f t="shared" si="71"/>
        <v>16047.894486224783</v>
      </c>
      <c r="AI517" s="66">
        <v>48.6</v>
      </c>
      <c r="AJ517" s="102">
        <f>IF($AI517&gt;$G$20,IF('Silo Levels'!$L$18="Pumping",((PI()*((($C$19+$G$20)-$AI517)*($O$20/($O$19/2)))^2*((($O$20+$G$20)-$AI517))/3)*$AJ$29)+(((PI()*((($C$19+$G$20)-$AI517)*($O$20/($O$19/2)))^2*(((($C$19+$G$20)-$AI517)*($O$20/($O$19/2)))*$AZ$11))/3)*$AJ$29),(((PI()*((($C$19+$G$20)-$AI517)*($O$20/($O$19/2)))^2*((($O$20+$G$20)-$AI517)/3))*$AJ$29)-((PI()*((($C$19+$G$20)-$AI517)*($O$20/($O$19/2)))^2*(((($C$19+$G$20)-$AI517)*($O$20/($O$19/2)))*$AZ$11)/3)*$AJ$29))),IF('Silo Levels'!$L$18="Pumping",(($D$18*$AJ$29)+((PI()*(($C$21/2)^2)*($G$20-$AI517))*$AJ$29))+((($D$18+$H$18)/3)*$BG$11)+(((PI()*($C$21/2)^2*(($C$21/2)*$AZ$11))/3)*$AJ$29),(($D$18*$AJ$29)+((PI()*(($C$21/2)^2)*($G$20-$AI517))*$AJ$29))+((($D$18+$H$18)/3)*$BG$11)-(((PI()*($C$21/2)^2*(($C$21/2)*$AZ$11))/3)*$AJ$29)))</f>
        <v>12242.501464612669</v>
      </c>
    </row>
    <row r="518" spans="2:36" x14ac:dyDescent="0.3">
      <c r="B518" s="73"/>
      <c r="C518" s="73"/>
      <c r="D518" s="73"/>
      <c r="E518" s="73"/>
      <c r="F518" s="73"/>
      <c r="G518" s="73"/>
      <c r="H518" s="73"/>
      <c r="I518" s="73">
        <v>48.7</v>
      </c>
      <c r="J518" s="101">
        <f t="shared" si="68"/>
        <v>5266.372275558675</v>
      </c>
      <c r="K518" s="66">
        <v>48.7</v>
      </c>
      <c r="L518" s="102">
        <f>IF($K518&gt;$G$13,IF('Silo Levels'!$L$12="Pumping",((PI()*((($C$12+$G$13)-$K518)*($O$13/($O$12/2)))^2*((($O$13+$G$13)-$K518))/3)*$L$29)+(((PI()*((($C$12+$G$13)-$K518)*($O$13/($O$12/2)))^2*(((($C$12+$G$13)-$K518)*($O$13/($O$12/2)))*$AZ$5))/3)*$L$29),(((PI()*((($C$12+$G$13)-$K518)*($O$13/($O$12/2)))^2*((($O$13+$G$13)-$K518)/3))*$L$29)-((PI()*((($C$12+$G$13)-$K518)*($O$13/($O$12/2)))^2*(((($C$12+$G$13)-$K518)*($O$13/($O$12/2)))*$AZ$5)/3)*$L$29))),IF('Silo Levels'!$L$12="Pumping",(($D$11*$L$29)+((PI()*(($C$14/2)^2)*($G$13-$K518))*$L$29))+((($D$11+$H$11)/3)*$BG$5)+(((PI()*($C$14/2)^2*(($C$14/2)*$AZ$5))/3)*$L$29),(($D$11*$L$29)+((PI()*(($C$14/2)^2)*($G$13-$K518))*$L$29))+((($D$11+$H$11)/3)*$BG$5)-(((PI()*($C$14/2)^2*(($C$14/2)*$AZ$5))/3)*$L$29)))</f>
        <v>2871.8882114908292</v>
      </c>
      <c r="M518" s="73">
        <v>48.7</v>
      </c>
      <c r="N518" s="101">
        <f t="shared" si="69"/>
        <v>16817.94317955821</v>
      </c>
      <c r="O518" s="66">
        <v>48.7</v>
      </c>
      <c r="P518" s="102">
        <f>IF($O518&gt;$G$20,IF('Silo Levels'!$L$13="Pumping",((PI()*((($C$19+$G$20)-$O518)*($O$20/($O$19/2)))^2*((($O$20+$G$20)-$O518))/3)*$P$29)+(((PI()*((($C$19+$G$20)-$O518)*($O$20/($O$19/2)))^2*(((($C$19+$G$20)-$O518)*($O$20/($O$19/2)))*$AZ$6))/3)*$P$29),(((PI()*((($C$19+$G$20)-$O518)*($O$20/($O$19/2)))^2*((($O$20+$G$20)-$O518)/3))*$P$29)-((PI()*((($C$19+$G$20)-$O518)*($O$20/($O$19/2)))^2*(((($C$19+$G$20)-$O518)*($O$20/($O$19/2)))*$AZ$6)/3)*$P$29))),IF('Silo Levels'!$L$13="Pumping",(($D$18*$P$29)+((PI()*(($C$21/2)^2)*($G$20-$O518))*$P$29))+((($D$18+$H$18)/3)*$BG$6)+(((PI()*($C$21/2)^2*(($C$21/2)*$AZ$6))/3)*$P$29),(($D$18*$P$29)+((PI()*(($C$21/2)^2)*($G$20-$O518))*$P$29))+((($D$18+$H$18)/3)*$BG$6)-(((PI()*($C$21/2)^2*(($C$21/2)*$AZ$6))/3)*$P$29)))</f>
        <v>12732.741847533442</v>
      </c>
      <c r="Q518" s="73">
        <v>48.7</v>
      </c>
      <c r="R518" s="101">
        <f t="shared" si="72"/>
        <v>16360.40297196091</v>
      </c>
      <c r="S518" s="66">
        <v>48.7</v>
      </c>
      <c r="T518" s="102">
        <f>IF($S518&gt;$G$20,IF('Silo Levels'!$L$14="Pumping",((PI()*((($C$19+$G$20)-$S518)*($O$20/($O$19/2)))^2*((($O$20+$G$20)-$S518))/3)*$T$29)+(((PI()*((($C$19+$G$20)-$S518)*($O$20/($O$19/2)))^2*(((($C$19+$G$20)-$S518)*($O$20/($O$19/2)))*$AZ$7))/3)*$T$29),(((PI()*((($C$19+$G$20)-$S518)*($O$20/($O$19/2)))^2*((($O$20+$G$20)-$S518)/3))*$T$29)-((PI()*((($C$19+$G$20)-$S518)*($O$20/($O$19/2)))^2*(((($C$19+$G$20)-$S518)*($O$20/($O$19/2)))*$AZ$7)/3)*$T$29))),IF('Silo Levels'!$L$14="Pumping",(($D$18*$T$29)+((PI()*(($C$21/2)^2)*($G$20-$S518))*$T$29))+((($D$18+$H$18)/3)*$BG$7)+(((PI()*($C$21/2)^2*(($C$21/2)*$AZ$7))/3)*$T$29),(($D$18*$T$29)+((PI()*(($C$21/2)^2)*($G$20-$S518))*$T$29))+((($D$18+$H$18)/3)*$BG$7)-(((PI()*($C$21/2)^2*(($C$21/2)*$AZ$7))/3)*$T$29)))</f>
        <v>12386.341500832048</v>
      </c>
      <c r="U518" s="73">
        <v>48.7</v>
      </c>
      <c r="V518" s="101">
        <f t="shared" si="73"/>
        <v>15937.880947422425</v>
      </c>
      <c r="W518" s="66">
        <v>48.7</v>
      </c>
      <c r="X518" s="102">
        <f>IF($W518&gt;$G$20,IF('Silo Levels'!$L$15="Pumping",((PI()*((($C$19+$G$20)-$W518)*($O$20/($O$19/2)))^2*((($O$20+$G$20)-$W518))/3)*$X$29)+(((PI()*((($C$19+$G$20)-$W518)*($O$20/($O$19/2)))^2*(((($C$19+$G$20)-$W518)*($O$20/($O$19/2)))*$AZ$8))/3)*$X$29),(((PI()*((($C$19+$G$20)-$W518)*($O$20/($O$19/2)))^2*((($O$20+$G$20)-$W518)/3))*$X$29)-((PI()*((($C$19+$G$20)-$W518)*($O$20/($O$19/2)))^2*(((($C$19+$G$20)-$W518)*($O$20/($O$19/2)))*$AZ$8)/3)*$X$29))),IF('Silo Levels'!$L$15="Pumping",(($D$18*$X$29)+((PI()*(($C$21/2)^2)*($G$20-$W518))*$X$29))+((($D$18+$H$18)/3)*$BG$8)+(((PI()*($C$21/2)^2*(($C$21/2)*$AZ$8))/3)*$X$29),(($D$18*$X$29)+((PI()*(($C$21/2)^2)*($G$20-$W518))*$X$29))+((($D$18+$H$18)/3)*$BG$8)-(((PI()*($C$21/2)^2*(($C$21/2)*$AZ$8))/3)*$X$29)))</f>
        <v>12066.453164552926</v>
      </c>
      <c r="Y518" s="73">
        <v>48.7</v>
      </c>
      <c r="Z518" s="101">
        <f t="shared" si="70"/>
        <v>15685.842182512331</v>
      </c>
      <c r="AA518" s="66">
        <v>48.7</v>
      </c>
      <c r="AB518" s="102">
        <f>IF($AA518&gt;$G$20,IF('Silo Levels'!$L$16="Pumping",((PI()*((($C$19+$G$20)-$AA518)*($O$20/($O$19/2)))^2*((($O$20+$G$20)-$AA518))/3)*$AB$29)+(((PI()*((($C$19+$G$20)-$AA518)*($O$20/($O$19/2)))^2*(((($C$19+$G$20)-$AA518)*($O$20/($O$19/2)))*$AZ$9))/3)*$AB$29),(((PI()*((($C$19+$G$20)-$AA518)*($O$20/($O$19/2)))^2*((($O$20+$G$20)-$AA518)/3))*$AB$29)-((PI()*((($C$19+$G$20)-$AA518)*($O$20/($O$19/2)))^2*(((($C$19+$G$20)-$AA518)*($O$20/($O$19/2)))*$AZ$9)/3)*$AB$29))),IF('Silo Levels'!$L$16="Pumping",(($D$18*$AB$29)+((PI()*(($C$21/2)^2)*($G$20-$AA518))*$AB$29))+((($D$18+$H$18)/3)*$BG$9)+(((PI()*($C$21/2)^2*(($C$21/2)*$AZ$9))/3)*$AB$29),(($D$18*$AB$29)+((PI()*(($C$21/2)^2)*($G$20-$AA518))*$AB$29))+((($D$18+$H$18)/3)*$BG$9)-(((PI()*($C$21/2)^2*(($C$21/2)*$AZ$9))/3)*$AB$29)))</f>
        <v>11875.636457961122</v>
      </c>
      <c r="AC518" s="73">
        <v>48.7</v>
      </c>
      <c r="AD518" s="101">
        <f t="shared" si="74"/>
        <v>15594.97921278606</v>
      </c>
      <c r="AE518" s="66">
        <v>48.7</v>
      </c>
      <c r="AF518" s="102">
        <f>IF($AE518&gt;$G$20,IF('Silo Levels'!$L$17="Pumping",((PI()*((($C$19+$G$20)-$AE518)*($O$20/($O$19/2)))^2*((($O$20+$G$20)-$AE518))/3)*$AF$29)+(((PI()*((($C$19+$G$20)-$AE518)*($O$20/($O$19/2)))^2*(((($C$19+$G$20)-$AE518)*($O$20/($O$19/2)))*$AZ$10))/3)*$AF$29),(((PI()*((($C$19+$G$20)-$AE518)*($O$20/($O$19/2)))^2*((($O$20+$G$20)-$AE518)/3))*$AF$29)-((PI()*((($C$19+$G$20)-$AE518)*($O$20/($O$19/2)))^2*(((($C$19+$G$20)-$AE518)*($O$20/($O$19/2)))*$AZ$10)/3)*$AF$29))),IF('Silo Levels'!$L$17="Pumping",(($D$18*$AF$29)+((PI()*(($C$21/2)^2)*($G$20-$AE518))*$AF$29))+((($D$18+$H$18)/3)*$BG$10)+(((PI()*($C$21/2)^2*(($C$21/2)*$AZ$10))/3)*$AF$29),(($D$18*$AF$29)+((PI()*(($C$21/2)^2)*($G$20-$AE518))*$AF$29))+((($D$18+$H$18)/3)*$BG$10)-(((PI()*($C$21/2)^2*(($C$21/2)*$AZ$10))/3)*$AF$29)))</f>
        <v>11806.8447677602</v>
      </c>
      <c r="AG518" s="73">
        <v>48.7</v>
      </c>
      <c r="AH518" s="101">
        <f t="shared" si="71"/>
        <v>15666.029263150112</v>
      </c>
      <c r="AI518" s="66">
        <v>48.7</v>
      </c>
      <c r="AJ518" s="102">
        <f>IF($AI518&gt;$G$20,IF('Silo Levels'!$L$18="Pumping",((PI()*((($C$19+$G$20)-$AI518)*($O$20/($O$19/2)))^2*((($O$20+$G$20)-$AI518))/3)*$AJ$29)+(((PI()*((($C$19+$G$20)-$AI518)*($O$20/($O$19/2)))^2*(((($C$19+$G$20)-$AI518)*($O$20/($O$19/2)))*$AZ$11))/3)*$AJ$29),(((PI()*((($C$19+$G$20)-$AI518)*($O$20/($O$19/2)))^2*((($O$20+$G$20)-$AI518)/3))*$AJ$29)-((PI()*((($C$19+$G$20)-$AI518)*($O$20/($O$19/2)))^2*(((($C$19+$G$20)-$AI518)*($O$20/($O$19/2)))*$AZ$11)/3)*$AJ$29))),IF('Silo Levels'!$L$18="Pumping",(($D$18*$AJ$29)+((PI()*(($C$21/2)^2)*($G$20-$AI518))*$AJ$29))+((($D$18+$H$18)/3)*$BG$11)+(((PI()*($C$21/2)^2*(($C$21/2)*$AZ$11))/3)*$AJ$29),(($D$18*$AJ$29)+((PI()*(($C$21/2)^2)*($G$20-$AI518))*$AJ$29))+((($D$18+$H$18)/3)*$BG$11)-(((PI()*($C$21/2)^2*(($C$21/2)*$AZ$11))/3)*$AJ$29)))</f>
        <v>11860.636241537999</v>
      </c>
    </row>
    <row r="519" spans="2:36" x14ac:dyDescent="0.3">
      <c r="B519" s="73"/>
      <c r="C519" s="73"/>
      <c r="D519" s="73"/>
      <c r="E519" s="73"/>
      <c r="F519" s="73"/>
      <c r="G519" s="73"/>
      <c r="H519" s="73"/>
      <c r="I519" s="73">
        <v>48.8</v>
      </c>
      <c r="J519" s="101">
        <f t="shared" si="68"/>
        <v>4973.2902152212127</v>
      </c>
      <c r="K519" s="66">
        <v>48.8</v>
      </c>
      <c r="L519" s="102">
        <f>IF($K519&gt;$G$13,IF('Silo Levels'!$L$12="Pumping",((PI()*((($C$12+$G$13)-$K519)*($O$13/($O$12/2)))^2*((($O$13+$G$13)-$K519))/3)*$L$29)+(((PI()*((($C$12+$G$13)-$K519)*($O$13/($O$12/2)))^2*(((($C$12+$G$13)-$K519)*($O$13/($O$12/2)))*$AZ$5))/3)*$L$29),(((PI()*((($C$12+$G$13)-$K519)*($O$13/($O$12/2)))^2*((($O$13+$G$13)-$K519)/3))*$L$29)-((PI()*((($C$12+$G$13)-$K519)*($O$13/($O$12/2)))^2*(((($C$12+$G$13)-$K519)*($O$13/($O$12/2)))*$AZ$5)/3)*$L$29))),IF('Silo Levels'!$L$12="Pumping",(($D$11*$L$29)+((PI()*(($C$14/2)^2)*($G$13-$K519))*$L$29))+((($D$11+$H$11)/3)*$BG$5)+(((PI()*($C$14/2)^2*(($C$14/2)*$AZ$5))/3)*$L$29),(($D$11*$L$29)+((PI()*(($C$14/2)^2)*($G$13-$K519))*$L$29))+((($D$11+$H$11)/3)*$BG$5)-(((PI()*($C$14/2)^2*(($C$14/2)*$AZ$5))/3)*$L$29)))</f>
        <v>2716.0351802986333</v>
      </c>
      <c r="M519" s="73">
        <v>48.8</v>
      </c>
      <c r="N519" s="101">
        <f t="shared" si="69"/>
        <v>16407.999631257488</v>
      </c>
      <c r="O519" s="66">
        <v>48.8</v>
      </c>
      <c r="P519" s="102">
        <f>IF($O519&gt;$G$20,IF('Silo Levels'!$L$13="Pumping",((PI()*((($C$19+$G$20)-$O519)*($O$20/($O$19/2)))^2*((($O$20+$G$20)-$O519))/3)*$P$29)+(((PI()*((($C$19+$G$20)-$O519)*($O$20/($O$19/2)))^2*(((($C$19+$G$20)-$O519)*($O$20/($O$19/2)))*$AZ$6))/3)*$P$29),(((PI()*((($C$19+$G$20)-$O519)*($O$20/($O$19/2)))^2*((($O$20+$G$20)-$O519)/3))*$P$29)-((PI()*((($C$19+$G$20)-$O519)*($O$20/($O$19/2)))^2*(((($C$19+$G$20)-$O519)*($O$20/($O$19/2)))*$AZ$6)/3)*$P$29))),IF('Silo Levels'!$L$13="Pumping",(($D$18*$P$29)+((PI()*(($C$21/2)^2)*($G$20-$O519))*$P$29))+((($D$18+$H$18)/3)*$BG$6)+(((PI()*($C$21/2)^2*(($C$21/2)*$AZ$6))/3)*$P$29),(($D$18*$P$29)+((PI()*(($C$21/2)^2)*($G$20-$O519))*$P$29))+((($D$18+$H$18)/3)*$BG$6)-(((PI()*($C$21/2)^2*(($C$21/2)*$AZ$6))/3)*$P$29)))</f>
        <v>12322.79829923272</v>
      </c>
      <c r="Q519" s="73">
        <v>48.8</v>
      </c>
      <c r="R519" s="101">
        <f t="shared" si="72"/>
        <v>15961.612134439991</v>
      </c>
      <c r="S519" s="66">
        <v>48.8</v>
      </c>
      <c r="T519" s="102">
        <f>IF($S519&gt;$G$20,IF('Silo Levels'!$L$14="Pumping",((PI()*((($C$19+$G$20)-$S519)*($O$20/($O$19/2)))^2*((($O$20+$G$20)-$S519))/3)*$T$29)+(((PI()*((($C$19+$G$20)-$S519)*($O$20/($O$19/2)))^2*(((($C$19+$G$20)-$S519)*($O$20/($O$19/2)))*$AZ$7))/3)*$T$29),(((PI()*((($C$19+$G$20)-$S519)*($O$20/($O$19/2)))^2*((($O$20+$G$20)-$S519)/3))*$T$29)-((PI()*((($C$19+$G$20)-$S519)*($O$20/($O$19/2)))^2*(((($C$19+$G$20)-$S519)*($O$20/($O$19/2)))*$AZ$7)/3)*$T$29))),IF('Silo Levels'!$L$14="Pumping",(($D$18*$T$29)+((PI()*(($C$21/2)^2)*($G$20-$S519))*$T$29))+((($D$18+$H$18)/3)*$BG$7)+(((PI()*($C$21/2)^2*(($C$21/2)*$AZ$7))/3)*$T$29),(($D$18*$T$29)+((PI()*(($C$21/2)^2)*($G$20-$S519))*$T$29))+((($D$18+$H$18)/3)*$BG$7)-(((PI()*($C$21/2)^2*(($C$21/2)*$AZ$7))/3)*$T$29)))</f>
        <v>11987.550663311129</v>
      </c>
      <c r="U519" s="73">
        <v>48.8</v>
      </c>
      <c r="V519" s="101">
        <f t="shared" si="73"/>
        <v>15549.389239594428</v>
      </c>
      <c r="W519" s="66">
        <v>48.8</v>
      </c>
      <c r="X519" s="102">
        <f>IF($W519&gt;$G$20,IF('Silo Levels'!$L$15="Pumping",((PI()*((($C$19+$G$20)-$W519)*($O$20/($O$19/2)))^2*((($O$20+$G$20)-$W519))/3)*$X$29)+(((PI()*((($C$19+$G$20)-$W519)*($O$20/($O$19/2)))^2*(((($C$19+$G$20)-$W519)*($O$20/($O$19/2)))*$AZ$8))/3)*$X$29),(((PI()*((($C$19+$G$20)-$W519)*($O$20/($O$19/2)))^2*((($O$20+$G$20)-$W519)/3))*$X$29)-((PI()*((($C$19+$G$20)-$W519)*($O$20/($O$19/2)))^2*(((($C$19+$G$20)-$W519)*($O$20/($O$19/2)))*$AZ$8)/3)*$X$29))),IF('Silo Levels'!$L$15="Pumping",(($D$18*$X$29)+((PI()*(($C$21/2)^2)*($G$20-$W519))*$X$29))+((($D$18+$H$18)/3)*$BG$8)+(((PI()*($C$21/2)^2*(($C$21/2)*$AZ$8))/3)*$X$29),(($D$18*$X$29)+((PI()*(($C$21/2)^2)*($G$20-$W519))*$X$29))+((($D$18+$H$18)/3)*$BG$8)-(((PI()*($C$21/2)^2*(($C$21/2)*$AZ$8))/3)*$X$29)))</f>
        <v>11677.961456724928</v>
      </c>
      <c r="Y519" s="73">
        <v>48.8</v>
      </c>
      <c r="Z519" s="101">
        <f t="shared" si="70"/>
        <v>15303.4940122438</v>
      </c>
      <c r="AA519" s="66">
        <v>48.8</v>
      </c>
      <c r="AB519" s="102">
        <f>IF($AA519&gt;$G$20,IF('Silo Levels'!$L$16="Pumping",((PI()*((($C$19+$G$20)-$AA519)*($O$20/($O$19/2)))^2*((($O$20+$G$20)-$AA519))/3)*$AB$29)+(((PI()*((($C$19+$G$20)-$AA519)*($O$20/($O$19/2)))^2*(((($C$19+$G$20)-$AA519)*($O$20/($O$19/2)))*$AZ$9))/3)*$AB$29),(((PI()*((($C$19+$G$20)-$AA519)*($O$20/($O$19/2)))^2*((($O$20+$G$20)-$AA519)/3))*$AB$29)-((PI()*((($C$19+$G$20)-$AA519)*($O$20/($O$19/2)))^2*(((($C$19+$G$20)-$AA519)*($O$20/($O$19/2)))*$AZ$9)/3)*$AB$29))),IF('Silo Levels'!$L$16="Pumping",(($D$18*$AB$29)+((PI()*(($C$21/2)^2)*($G$20-$AA519))*$AB$29))+((($D$18+$H$18)/3)*$BG$9)+(((PI()*($C$21/2)^2*(($C$21/2)*$AZ$9))/3)*$AB$29),(($D$18*$AB$29)+((PI()*(($C$21/2)^2)*($G$20-$AA519))*$AB$29))+((($D$18+$H$18)/3)*$BG$9)-(((PI()*($C$21/2)^2*(($C$21/2)*$AZ$9))/3)*$AB$29)))</f>
        <v>11493.288287692591</v>
      </c>
      <c r="AC519" s="73">
        <v>48.8</v>
      </c>
      <c r="AD519" s="101">
        <f t="shared" si="74"/>
        <v>15214.845860811361</v>
      </c>
      <c r="AE519" s="66">
        <v>48.8</v>
      </c>
      <c r="AF519" s="102">
        <f>IF($AE519&gt;$G$20,IF('Silo Levels'!$L$17="Pumping",((PI()*((($C$19+$G$20)-$AE519)*($O$20/($O$19/2)))^2*((($O$20+$G$20)-$AE519))/3)*$AF$29)+(((PI()*((($C$19+$G$20)-$AE519)*($O$20/($O$19/2)))^2*(((($C$19+$G$20)-$AE519)*($O$20/($O$19/2)))*$AZ$10))/3)*$AF$29),(((PI()*((($C$19+$G$20)-$AE519)*($O$20/($O$19/2)))^2*((($O$20+$G$20)-$AE519)/3))*$AF$29)-((PI()*((($C$19+$G$20)-$AE519)*($O$20/($O$19/2)))^2*(((($C$19+$G$20)-$AE519)*($O$20/($O$19/2)))*$AZ$10)/3)*$AF$29))),IF('Silo Levels'!$L$17="Pumping",(($D$18*$AF$29)+((PI()*(($C$21/2)^2)*($G$20-$AE519))*$AF$29))+((($D$18+$H$18)/3)*$BG$10)+(((PI()*($C$21/2)^2*(($C$21/2)*$AZ$10))/3)*$AF$29),(($D$18*$AF$29)+((PI()*(($C$21/2)^2)*($G$20-$AE519))*$AF$29))+((($D$18+$H$18)/3)*$BG$10)-(((PI()*($C$21/2)^2*(($C$21/2)*$AZ$10))/3)*$AF$29)))</f>
        <v>11426.711415785501</v>
      </c>
      <c r="AG519" s="73">
        <v>48.8</v>
      </c>
      <c r="AH519" s="101">
        <f t="shared" si="71"/>
        <v>15284.16404007547</v>
      </c>
      <c r="AI519" s="66">
        <v>48.8</v>
      </c>
      <c r="AJ519" s="102">
        <f>IF($AI519&gt;$G$20,IF('Silo Levels'!$L$18="Pumping",((PI()*((($C$19+$G$20)-$AI519)*($O$20/($O$19/2)))^2*((($O$20+$G$20)-$AI519))/3)*$AJ$29)+(((PI()*((($C$19+$G$20)-$AI519)*($O$20/($O$19/2)))^2*(((($C$19+$G$20)-$AI519)*($O$20/($O$19/2)))*$AZ$11))/3)*$AJ$29),(((PI()*((($C$19+$G$20)-$AI519)*($O$20/($O$19/2)))^2*((($O$20+$G$20)-$AI519)/3))*$AJ$29)-((PI()*((($C$19+$G$20)-$AI519)*($O$20/($O$19/2)))^2*(((($C$19+$G$20)-$AI519)*($O$20/($O$19/2)))*$AZ$11)/3)*$AJ$29))),IF('Silo Levels'!$L$18="Pumping",(($D$18*$AJ$29)+((PI()*(($C$21/2)^2)*($G$20-$AI519))*$AJ$29))+((($D$18+$H$18)/3)*$BG$11)+(((PI()*($C$21/2)^2*(($C$21/2)*$AZ$11))/3)*$AJ$29),(($D$18*$AJ$29)+((PI()*(($C$21/2)^2)*($G$20-$AI519))*$AJ$29))+((($D$18+$H$18)/3)*$BG$11)-(((PI()*($C$21/2)^2*(($C$21/2)*$AZ$11))/3)*$AJ$29)))</f>
        <v>11478.771018463356</v>
      </c>
    </row>
    <row r="520" spans="2:36" x14ac:dyDescent="0.3">
      <c r="B520" s="73"/>
      <c r="C520" s="73"/>
      <c r="D520" s="73"/>
      <c r="E520" s="73"/>
      <c r="F520" s="73"/>
      <c r="G520" s="73"/>
      <c r="H520" s="73"/>
      <c r="I520" s="73">
        <v>48.9</v>
      </c>
      <c r="J520" s="101">
        <f t="shared" si="68"/>
        <v>4691.2784178579059</v>
      </c>
      <c r="K520" s="66">
        <v>48.9</v>
      </c>
      <c r="L520" s="102">
        <f>IF($K520&gt;$G$13,IF('Silo Levels'!$L$12="Pumping",((PI()*((($C$12+$G$13)-$K520)*($O$13/($O$12/2)))^2*((($O$13+$G$13)-$K520))/3)*$L$29)+(((PI()*((($C$12+$G$13)-$K520)*($O$13/($O$12/2)))^2*(((($C$12+$G$13)-$K520)*($O$13/($O$12/2)))*$AZ$5))/3)*$L$29),(((PI()*((($C$12+$G$13)-$K520)*($O$13/($O$12/2)))^2*((($O$13+$G$13)-$K520)/3))*$L$29)-((PI()*((($C$12+$G$13)-$K520)*($O$13/($O$12/2)))^2*(((($C$12+$G$13)-$K520)*($O$13/($O$12/2)))*$AZ$5)/3)*$L$29))),IF('Silo Levels'!$L$12="Pumping",(($D$11*$L$29)+((PI()*(($C$14/2)^2)*($G$13-$K520))*$L$29))+((($D$11+$H$11)/3)*$BG$5)+(((PI()*($C$14/2)^2*(($C$14/2)*$AZ$5))/3)*$L$29),(($D$11*$L$29)+((PI()*(($C$14/2)^2)*($G$13-$K520))*$L$29))+((($D$11+$H$11)/3)*$BG$5)-(((PI()*($C$14/2)^2*(($C$14/2)*$AZ$5))/3)*$L$29)))</f>
        <v>2565.9065162038501</v>
      </c>
      <c r="M520" s="73">
        <v>48.9</v>
      </c>
      <c r="N520" s="101">
        <f t="shared" si="69"/>
        <v>15998.05608295674</v>
      </c>
      <c r="O520" s="66">
        <v>48.9</v>
      </c>
      <c r="P520" s="102">
        <f>IF($O520&gt;$G$20,IF('Silo Levels'!$L$13="Pumping",((PI()*((($C$19+$G$20)-$O520)*($O$20/($O$19/2)))^2*((($O$20+$G$20)-$O520))/3)*$P$29)+(((PI()*((($C$19+$G$20)-$O520)*($O$20/($O$19/2)))^2*(((($C$19+$G$20)-$O520)*($O$20/($O$19/2)))*$AZ$6))/3)*$P$29),(((PI()*((($C$19+$G$20)-$O520)*($O$20/($O$19/2)))^2*((($O$20+$G$20)-$O520)/3))*$P$29)-((PI()*((($C$19+$G$20)-$O520)*($O$20/($O$19/2)))^2*(((($C$19+$G$20)-$O520)*($O$20/($O$19/2)))*$AZ$6)/3)*$P$29))),IF('Silo Levels'!$L$13="Pumping",(($D$18*$P$29)+((PI()*(($C$21/2)^2)*($G$20-$O520))*$P$29))+((($D$18+$H$18)/3)*$BG$6)+(((PI()*($C$21/2)^2*(($C$21/2)*$AZ$6))/3)*$P$29),(($D$18*$P$29)+((PI()*(($C$21/2)^2)*($G$20-$O520))*$P$29))+((($D$18+$H$18)/3)*$BG$6)-(((PI()*($C$21/2)^2*(($C$21/2)*$AZ$6))/3)*$P$29)))</f>
        <v>11912.854750931972</v>
      </c>
      <c r="Q520" s="73">
        <v>48.9</v>
      </c>
      <c r="R520" s="101">
        <f t="shared" si="72"/>
        <v>15562.821296919039</v>
      </c>
      <c r="S520" s="66">
        <v>48.9</v>
      </c>
      <c r="T520" s="102">
        <f>IF($S520&gt;$G$20,IF('Silo Levels'!$L$14="Pumping",((PI()*((($C$19+$G$20)-$S520)*($O$20/($O$19/2)))^2*((($O$20+$G$20)-$S520))/3)*$T$29)+(((PI()*((($C$19+$G$20)-$S520)*($O$20/($O$19/2)))^2*(((($C$19+$G$20)-$S520)*($O$20/($O$19/2)))*$AZ$7))/3)*$T$29),(((PI()*((($C$19+$G$20)-$S520)*($O$20/($O$19/2)))^2*((($O$20+$G$20)-$S520)/3))*$T$29)-((PI()*((($C$19+$G$20)-$S520)*($O$20/($O$19/2)))^2*(((($C$19+$G$20)-$S520)*($O$20/($O$19/2)))*$AZ$7)/3)*$T$29))),IF('Silo Levels'!$L$14="Pumping",(($D$18*$T$29)+((PI()*(($C$21/2)^2)*($G$20-$S520))*$T$29))+((($D$18+$H$18)/3)*$BG$7)+(((PI()*($C$21/2)^2*(($C$21/2)*$AZ$7))/3)*$T$29),(($D$18*$T$29)+((PI()*(($C$21/2)^2)*($G$20-$S520))*$T$29))+((($D$18+$H$18)/3)*$BG$7)-(((PI()*($C$21/2)^2*(($C$21/2)*$AZ$7))/3)*$T$29)))</f>
        <v>11588.759825790177</v>
      </c>
      <c r="U520" s="73">
        <v>48.9</v>
      </c>
      <c r="V520" s="101">
        <f t="shared" si="73"/>
        <v>15160.897531766401</v>
      </c>
      <c r="W520" s="66">
        <v>48.9</v>
      </c>
      <c r="X520" s="102">
        <f>IF($W520&gt;$G$20,IF('Silo Levels'!$L$15="Pumping",((PI()*((($C$19+$G$20)-$W520)*($O$20/($O$19/2)))^2*((($O$20+$G$20)-$W520))/3)*$X$29)+(((PI()*((($C$19+$G$20)-$W520)*($O$20/($O$19/2)))^2*(((($C$19+$G$20)-$W520)*($O$20/($O$19/2)))*$AZ$8))/3)*$X$29),(((PI()*((($C$19+$G$20)-$W520)*($O$20/($O$19/2)))^2*((($O$20+$G$20)-$W520)/3))*$X$29)-((PI()*((($C$19+$G$20)-$W520)*($O$20/($O$19/2)))^2*(((($C$19+$G$20)-$W520)*($O$20/($O$19/2)))*$AZ$8)/3)*$X$29))),IF('Silo Levels'!$L$15="Pumping",(($D$18*$X$29)+((PI()*(($C$21/2)^2)*($G$20-$W520))*$X$29))+((($D$18+$H$18)/3)*$BG$8)+(((PI()*($C$21/2)^2*(($C$21/2)*$AZ$8))/3)*$X$29),(($D$18*$X$29)+((PI()*(($C$21/2)^2)*($G$20-$W520))*$X$29))+((($D$18+$H$18)/3)*$BG$8)-(((PI()*($C$21/2)^2*(($C$21/2)*$AZ$8))/3)*$X$29)))</f>
        <v>11289.469748896901</v>
      </c>
      <c r="Y520" s="73">
        <v>48.9</v>
      </c>
      <c r="Z520" s="101">
        <f t="shared" si="70"/>
        <v>14921.145841975242</v>
      </c>
      <c r="AA520" s="66">
        <v>48.9</v>
      </c>
      <c r="AB520" s="102">
        <f>IF($AA520&gt;$G$20,IF('Silo Levels'!$L$16="Pumping",((PI()*((($C$19+$G$20)-$AA520)*($O$20/($O$19/2)))^2*((($O$20+$G$20)-$AA520))/3)*$AB$29)+(((PI()*((($C$19+$G$20)-$AA520)*($O$20/($O$19/2)))^2*(((($C$19+$G$20)-$AA520)*($O$20/($O$19/2)))*$AZ$9))/3)*$AB$29),(((PI()*((($C$19+$G$20)-$AA520)*($O$20/($O$19/2)))^2*((($O$20+$G$20)-$AA520)/3))*$AB$29)-((PI()*((($C$19+$G$20)-$AA520)*($O$20/($O$19/2)))^2*(((($C$19+$G$20)-$AA520)*($O$20/($O$19/2)))*$AZ$9)/3)*$AB$29))),IF('Silo Levels'!$L$16="Pumping",(($D$18*$AB$29)+((PI()*(($C$21/2)^2)*($G$20-$AA520))*$AB$29))+((($D$18+$H$18)/3)*$BG$9)+(((PI()*($C$21/2)^2*(($C$21/2)*$AZ$9))/3)*$AB$29),(($D$18*$AB$29)+((PI()*(($C$21/2)^2)*($G$20-$AA520))*$AB$29))+((($D$18+$H$18)/3)*$BG$9)-(((PI()*($C$21/2)^2*(($C$21/2)*$AZ$9))/3)*$AB$29)))</f>
        <v>11110.94011742403</v>
      </c>
      <c r="AC520" s="73">
        <v>48.9</v>
      </c>
      <c r="AD520" s="101">
        <f t="shared" si="74"/>
        <v>14834.712508836634</v>
      </c>
      <c r="AE520" s="66">
        <v>48.9</v>
      </c>
      <c r="AF520" s="102">
        <f>IF($AE520&gt;$G$20,IF('Silo Levels'!$L$17="Pumping",((PI()*((($C$19+$G$20)-$AE520)*($O$20/($O$19/2)))^2*((($O$20+$G$20)-$AE520))/3)*$AF$29)+(((PI()*((($C$19+$G$20)-$AE520)*($O$20/($O$19/2)))^2*(((($C$19+$G$20)-$AE520)*($O$20/($O$19/2)))*$AZ$10))/3)*$AF$29),(((PI()*((($C$19+$G$20)-$AE520)*($O$20/($O$19/2)))^2*((($O$20+$G$20)-$AE520)/3))*$AF$29)-((PI()*((($C$19+$G$20)-$AE520)*($O$20/($O$19/2)))^2*(((($C$19+$G$20)-$AE520)*($O$20/($O$19/2)))*$AZ$10)/3)*$AF$29))),IF('Silo Levels'!$L$17="Pumping",(($D$18*$AF$29)+((PI()*(($C$21/2)^2)*($G$20-$AE520))*$AF$29))+((($D$18+$H$18)/3)*$BG$10)+(((PI()*($C$21/2)^2*(($C$21/2)*$AZ$10))/3)*$AF$29),(($D$18*$AF$29)+((PI()*(($C$21/2)^2)*($G$20-$AE520))*$AF$29))+((($D$18+$H$18)/3)*$BG$10)-(((PI()*($C$21/2)^2*(($C$21/2)*$AZ$10))/3)*$AF$29)))</f>
        <v>11046.578063810774</v>
      </c>
      <c r="AG520" s="73">
        <v>48.9</v>
      </c>
      <c r="AH520" s="101">
        <f t="shared" si="71"/>
        <v>14902.298817000799</v>
      </c>
      <c r="AI520" s="66">
        <v>48.9</v>
      </c>
      <c r="AJ520" s="102">
        <f>IF($AI520&gt;$G$20,IF('Silo Levels'!$L$18="Pumping",((PI()*((($C$19+$G$20)-$AI520)*($O$20/($O$19/2)))^2*((($O$20+$G$20)-$AI520))/3)*$AJ$29)+(((PI()*((($C$19+$G$20)-$AI520)*($O$20/($O$19/2)))^2*(((($C$19+$G$20)-$AI520)*($O$20/($O$19/2)))*$AZ$11))/3)*$AJ$29),(((PI()*((($C$19+$G$20)-$AI520)*($O$20/($O$19/2)))^2*((($O$20+$G$20)-$AI520)/3))*$AJ$29)-((PI()*((($C$19+$G$20)-$AI520)*($O$20/($O$19/2)))^2*(((($C$19+$G$20)-$AI520)*($O$20/($O$19/2)))*$AZ$11)/3)*$AJ$29))),IF('Silo Levels'!$L$18="Pumping",(($D$18*$AJ$29)+((PI()*(($C$21/2)^2)*($G$20-$AI520))*$AJ$29))+((($D$18+$H$18)/3)*$BG$11)+(((PI()*($C$21/2)^2*(($C$21/2)*$AZ$11))/3)*$AJ$29),(($D$18*$AJ$29)+((PI()*(($C$21/2)^2)*($G$20-$AI520))*$AJ$29))+((($D$18+$H$18)/3)*$BG$11)-(((PI()*($C$21/2)^2*(($C$21/2)*$AZ$11))/3)*$AJ$29)))</f>
        <v>11096.905795388686</v>
      </c>
    </row>
    <row r="521" spans="2:36" x14ac:dyDescent="0.3">
      <c r="B521" s="73"/>
      <c r="C521" s="73"/>
      <c r="D521" s="73"/>
      <c r="E521" s="73"/>
      <c r="F521" s="73"/>
      <c r="G521" s="73"/>
      <c r="H521" s="73"/>
      <c r="I521" s="73">
        <v>49</v>
      </c>
      <c r="J521" s="101">
        <f t="shared" si="68"/>
        <v>4420.1239782343109</v>
      </c>
      <c r="K521" s="66">
        <v>49</v>
      </c>
      <c r="L521" s="102">
        <f>IF($K521&gt;$G$13,IF('Silo Levels'!$L$12="Pumping",((PI()*((($C$12+$G$13)-$K521)*($O$13/($O$12/2)))^2*((($O$13+$G$13)-$K521))/3)*$L$29)+(((PI()*((($C$12+$G$13)-$K521)*($O$13/($O$12/2)))^2*(((($C$12+$G$13)-$K521)*($O$13/($O$12/2)))*$AZ$5))/3)*$L$29),(((PI()*((($C$12+$G$13)-$K521)*($O$13/($O$12/2)))^2*((($O$13+$G$13)-$K521)/3))*$L$29)-((PI()*((($C$12+$G$13)-$K521)*($O$13/($O$12/2)))^2*(((($C$12+$G$13)-$K521)*($O$13/($O$12/2)))*$AZ$5)/3)*$L$29))),IF('Silo Levels'!$L$12="Pumping",(($D$11*$L$29)+((PI()*(($C$14/2)^2)*($G$13-$K521))*$L$29))+((($D$11+$H$11)/3)*$BG$5)+(((PI()*($C$14/2)^2*(($C$14/2)*$AZ$5))/3)*$L$29),(($D$11*$L$29)+((PI()*(($C$14/2)^2)*($G$13-$K521))*$L$29))+((($D$11+$H$11)/3)*$BG$5)-(((PI()*($C$14/2)^2*(($C$14/2)*$AZ$5))/3)*$L$29)))</f>
        <v>2421.3955238238823</v>
      </c>
      <c r="M521" s="73">
        <v>49</v>
      </c>
      <c r="N521" s="101">
        <f t="shared" si="69"/>
        <v>15588.112534655991</v>
      </c>
      <c r="O521" s="66">
        <v>49</v>
      </c>
      <c r="P521" s="102">
        <f>IF($O521&gt;$G$20,IF('Silo Levels'!$L$13="Pumping",((PI()*((($C$19+$G$20)-$O521)*($O$20/($O$19/2)))^2*((($O$20+$G$20)-$O521))/3)*$P$29)+(((PI()*((($C$19+$G$20)-$O521)*($O$20/($O$19/2)))^2*(((($C$19+$G$20)-$O521)*($O$20/($O$19/2)))*$AZ$6))/3)*$P$29),(((PI()*((($C$19+$G$20)-$O521)*($O$20/($O$19/2)))^2*((($O$20+$G$20)-$O521)/3))*$P$29)-((PI()*((($C$19+$G$20)-$O521)*($O$20/($O$19/2)))^2*(((($C$19+$G$20)-$O521)*($O$20/($O$19/2)))*$AZ$6)/3)*$P$29))),IF('Silo Levels'!$L$13="Pumping",(($D$18*$P$29)+((PI()*(($C$21/2)^2)*($G$20-$O521))*$P$29))+((($D$18+$H$18)/3)*$BG$6)+(((PI()*($C$21/2)^2*(($C$21/2)*$AZ$6))/3)*$P$29),(($D$18*$P$29)+((PI()*(($C$21/2)^2)*($G$20-$O521))*$P$29))+((($D$18+$H$18)/3)*$BG$6)-(((PI()*($C$21/2)^2*(($C$21/2)*$AZ$6))/3)*$P$29)))</f>
        <v>11502.911202631223</v>
      </c>
      <c r="Q521" s="73">
        <v>49</v>
      </c>
      <c r="R521" s="101">
        <f t="shared" si="72"/>
        <v>15164.030459398087</v>
      </c>
      <c r="S521" s="66">
        <v>49</v>
      </c>
      <c r="T521" s="102">
        <f>IF($S521&gt;$G$20,IF('Silo Levels'!$L$14="Pumping",((PI()*((($C$19+$G$20)-$S521)*($O$20/($O$19/2)))^2*((($O$20+$G$20)-$S521))/3)*$T$29)+(((PI()*((($C$19+$G$20)-$S521)*($O$20/($O$19/2)))^2*(((($C$19+$G$20)-$S521)*($O$20/($O$19/2)))*$AZ$7))/3)*$T$29),(((PI()*((($C$19+$G$20)-$S521)*($O$20/($O$19/2)))^2*((($O$20+$G$20)-$S521)/3))*$T$29)-((PI()*((($C$19+$G$20)-$S521)*($O$20/($O$19/2)))^2*(((($C$19+$G$20)-$S521)*($O$20/($O$19/2)))*$AZ$7)/3)*$T$29))),IF('Silo Levels'!$L$14="Pumping",(($D$18*$T$29)+((PI()*(($C$21/2)^2)*($G$20-$S521))*$T$29))+((($D$18+$H$18)/3)*$BG$7)+(((PI()*($C$21/2)^2*(($C$21/2)*$AZ$7))/3)*$T$29),(($D$18*$T$29)+((PI()*(($C$21/2)^2)*($G$20-$S521))*$T$29))+((($D$18+$H$18)/3)*$BG$7)-(((PI()*($C$21/2)^2*(($C$21/2)*$AZ$7))/3)*$T$29)))</f>
        <v>11189.968988269226</v>
      </c>
      <c r="U521" s="73">
        <v>49</v>
      </c>
      <c r="V521" s="101">
        <f t="shared" si="73"/>
        <v>14772.405823938378</v>
      </c>
      <c r="W521" s="66">
        <v>49</v>
      </c>
      <c r="X521" s="102">
        <f>IF($W521&gt;$G$20,IF('Silo Levels'!$L$15="Pumping",((PI()*((($C$19+$G$20)-$W521)*($O$20/($O$19/2)))^2*((($O$20+$G$20)-$W521))/3)*$X$29)+(((PI()*((($C$19+$G$20)-$W521)*($O$20/($O$19/2)))^2*(((($C$19+$G$20)-$W521)*($O$20/($O$19/2)))*$AZ$8))/3)*$X$29),(((PI()*((($C$19+$G$20)-$W521)*($O$20/($O$19/2)))^2*((($O$20+$G$20)-$W521)/3))*$X$29)-((PI()*((($C$19+$G$20)-$W521)*($O$20/($O$19/2)))^2*(((($C$19+$G$20)-$W521)*($O$20/($O$19/2)))*$AZ$8)/3)*$X$29))),IF('Silo Levels'!$L$15="Pumping",(($D$18*$X$29)+((PI()*(($C$21/2)^2)*($G$20-$W521))*$X$29))+((($D$18+$H$18)/3)*$BG$8)+(((PI()*($C$21/2)^2*(($C$21/2)*$AZ$8))/3)*$X$29),(($D$18*$X$29)+((PI()*(($C$21/2)^2)*($G$20-$W521))*$X$29))+((($D$18+$H$18)/3)*$BG$8)-(((PI()*($C$21/2)^2*(($C$21/2)*$AZ$8))/3)*$X$29)))</f>
        <v>10900.978041068878</v>
      </c>
      <c r="Y521" s="73">
        <v>49</v>
      </c>
      <c r="Z521" s="101">
        <f t="shared" si="70"/>
        <v>14538.797671706681</v>
      </c>
      <c r="AA521" s="66">
        <v>49</v>
      </c>
      <c r="AB521" s="102">
        <f>IF($AA521&gt;$G$20,IF('Silo Levels'!$L$16="Pumping",((PI()*((($C$19+$G$20)-$AA521)*($O$20/($O$19/2)))^2*((($O$20+$G$20)-$AA521))/3)*$AB$29)+(((PI()*((($C$19+$G$20)-$AA521)*($O$20/($O$19/2)))^2*(((($C$19+$G$20)-$AA521)*($O$20/($O$19/2)))*$AZ$9))/3)*$AB$29),(((PI()*((($C$19+$G$20)-$AA521)*($O$20/($O$19/2)))^2*((($O$20+$G$20)-$AA521)/3))*$AB$29)-((PI()*((($C$19+$G$20)-$AA521)*($O$20/($O$19/2)))^2*(((($C$19+$G$20)-$AA521)*($O$20/($O$19/2)))*$AZ$9)/3)*$AB$29))),IF('Silo Levels'!$L$16="Pumping",(($D$18*$AB$29)+((PI()*(($C$21/2)^2)*($G$20-$AA521))*$AB$29))+((($D$18+$H$18)/3)*$BG$9)+(((PI()*($C$21/2)^2*(($C$21/2)*$AZ$9))/3)*$AB$29),(($D$18*$AB$29)+((PI()*(($C$21/2)^2)*($G$20-$AA521))*$AB$29))+((($D$18+$H$18)/3)*$BG$9)-(((PI()*($C$21/2)^2*(($C$21/2)*$AZ$9))/3)*$AB$29)))</f>
        <v>10728.59194715547</v>
      </c>
      <c r="AC521" s="73">
        <v>49</v>
      </c>
      <c r="AD521" s="101">
        <f t="shared" si="74"/>
        <v>14454.57915686191</v>
      </c>
      <c r="AE521" s="66">
        <v>49</v>
      </c>
      <c r="AF521" s="102">
        <f>IF($AE521&gt;$G$20,IF('Silo Levels'!$L$17="Pumping",((PI()*((($C$19+$G$20)-$AE521)*($O$20/($O$19/2)))^2*((($O$20+$G$20)-$AE521))/3)*$AF$29)+(((PI()*((($C$19+$G$20)-$AE521)*($O$20/($O$19/2)))^2*(((($C$19+$G$20)-$AE521)*($O$20/($O$19/2)))*$AZ$10))/3)*$AF$29),(((PI()*((($C$19+$G$20)-$AE521)*($O$20/($O$19/2)))^2*((($O$20+$G$20)-$AE521)/3))*$AF$29)-((PI()*((($C$19+$G$20)-$AE521)*($O$20/($O$19/2)))^2*(((($C$19+$G$20)-$AE521)*($O$20/($O$19/2)))*$AZ$10)/3)*$AF$29))),IF('Silo Levels'!$L$17="Pumping",(($D$18*$AF$29)+((PI()*(($C$21/2)^2)*($G$20-$AE521))*$AF$29))+((($D$18+$H$18)/3)*$BG$10)+(((PI()*($C$21/2)^2*(($C$21/2)*$AZ$10))/3)*$AF$29),(($D$18*$AF$29)+((PI()*(($C$21/2)^2)*($G$20-$AE521))*$AF$29))+((($D$18+$H$18)/3)*$BG$10)-(((PI()*($C$21/2)^2*(($C$21/2)*$AZ$10))/3)*$AF$29)))</f>
        <v>10666.444711836049</v>
      </c>
      <c r="AG521" s="73">
        <v>49</v>
      </c>
      <c r="AH521" s="101">
        <f t="shared" si="71"/>
        <v>14520.433593926129</v>
      </c>
      <c r="AI521" s="66">
        <v>49</v>
      </c>
      <c r="AJ521" s="102">
        <f>IF($AI521&gt;$G$20,IF('Silo Levels'!$L$18="Pumping",((PI()*((($C$19+$G$20)-$AI521)*($O$20/($O$19/2)))^2*((($O$20+$G$20)-$AI521))/3)*$AJ$29)+(((PI()*((($C$19+$G$20)-$AI521)*($O$20/($O$19/2)))^2*(((($C$19+$G$20)-$AI521)*($O$20/($O$19/2)))*$AZ$11))/3)*$AJ$29),(((PI()*((($C$19+$G$20)-$AI521)*($O$20/($O$19/2)))^2*((($O$20+$G$20)-$AI521)/3))*$AJ$29)-((PI()*((($C$19+$G$20)-$AI521)*($O$20/($O$19/2)))^2*(((($C$19+$G$20)-$AI521)*($O$20/($O$19/2)))*$AZ$11)/3)*$AJ$29))),IF('Silo Levels'!$L$18="Pumping",(($D$18*$AJ$29)+((PI()*(($C$21/2)^2)*($G$20-$AI521))*$AJ$29))+((($D$18+$H$18)/3)*$BG$11)+(((PI()*($C$21/2)^2*(($C$21/2)*$AZ$11))/3)*$AJ$29),(($D$18*$AJ$29)+((PI()*(($C$21/2)^2)*($G$20-$AI521))*$AJ$29))+((($D$18+$H$18)/3)*$BG$11)-(((PI()*($C$21/2)^2*(($C$21/2)*$AZ$11))/3)*$AJ$29)))</f>
        <v>10715.040572314016</v>
      </c>
    </row>
    <row r="522" spans="2:36" x14ac:dyDescent="0.3">
      <c r="B522" s="73"/>
      <c r="C522" s="73"/>
      <c r="D522" s="73"/>
      <c r="E522" s="73"/>
      <c r="F522" s="73"/>
      <c r="G522" s="73"/>
      <c r="H522" s="73"/>
      <c r="I522" s="73">
        <v>49.1</v>
      </c>
      <c r="J522" s="101">
        <f t="shared" si="68"/>
        <v>4159.6139911159635</v>
      </c>
      <c r="K522" s="66">
        <v>49.1</v>
      </c>
      <c r="L522" s="102">
        <f>IF($K522&gt;$G$13,IF('Silo Levels'!$L$12="Pumping",((PI()*((($C$12+$G$13)-$K522)*($O$13/($O$12/2)))^2*((($O$13+$G$13)-$K522))/3)*$L$29)+(((PI()*((($C$12+$G$13)-$K522)*($O$13/($O$12/2)))^2*(((($C$12+$G$13)-$K522)*($O$13/($O$12/2)))*$AZ$5))/3)*$L$29),(((PI()*((($C$12+$G$13)-$K522)*($O$13/($O$12/2)))^2*((($O$13+$G$13)-$K522)/3))*$L$29)-((PI()*((($C$12+$G$13)-$K522)*($O$13/($O$12/2)))^2*(((($C$12+$G$13)-$K522)*($O$13/($O$12/2)))*$AZ$5)/3)*$L$29))),IF('Silo Levels'!$L$12="Pumping",(($D$11*$L$29)+((PI()*(($C$14/2)^2)*($G$13-$K522))*$L$29))+((($D$11+$H$11)/3)*$BG$5)+(((PI()*($C$14/2)^2*(($C$14/2)*$AZ$5))/3)*$L$29),(($D$11*$L$29)+((PI()*(($C$14/2)^2)*($G$13-$K522))*$L$29))+((($D$11+$H$11)/3)*$BG$5)-(((PI()*($C$14/2)^2*(($C$14/2)*$AZ$5))/3)*$L$29)))</f>
        <v>2282.395507776122</v>
      </c>
      <c r="M522" s="73">
        <v>49.1</v>
      </c>
      <c r="N522" s="101">
        <f t="shared" si="69"/>
        <v>15178.168986355242</v>
      </c>
      <c r="O522" s="66">
        <v>49.1</v>
      </c>
      <c r="P522" s="102">
        <f>IF($O522&gt;$G$20,IF('Silo Levels'!$L$13="Pumping",((PI()*((($C$19+$G$20)-$O522)*($O$20/($O$19/2)))^2*((($O$20+$G$20)-$O522))/3)*$P$29)+(((PI()*((($C$19+$G$20)-$O522)*($O$20/($O$19/2)))^2*(((($C$19+$G$20)-$O522)*($O$20/($O$19/2)))*$AZ$6))/3)*$P$29),(((PI()*((($C$19+$G$20)-$O522)*($O$20/($O$19/2)))^2*((($O$20+$G$20)-$O522)/3))*$P$29)-((PI()*((($C$19+$G$20)-$O522)*($O$20/($O$19/2)))^2*(((($C$19+$G$20)-$O522)*($O$20/($O$19/2)))*$AZ$6)/3)*$P$29))),IF('Silo Levels'!$L$13="Pumping",(($D$18*$P$29)+((PI()*(($C$21/2)^2)*($G$20-$O522))*$P$29))+((($D$18+$H$18)/3)*$BG$6)+(((PI()*($C$21/2)^2*(($C$21/2)*$AZ$6))/3)*$P$29),(($D$18*$P$29)+((PI()*(($C$21/2)^2)*($G$20-$O522))*$P$29))+((($D$18+$H$18)/3)*$BG$6)-(((PI()*($C$21/2)^2*(($C$21/2)*$AZ$6))/3)*$P$29)))</f>
        <v>11092.967654330474</v>
      </c>
      <c r="Q522" s="73">
        <v>49.1</v>
      </c>
      <c r="R522" s="101">
        <f t="shared" si="72"/>
        <v>14765.239621877137</v>
      </c>
      <c r="S522" s="66">
        <v>49.1</v>
      </c>
      <c r="T522" s="102">
        <f>IF($S522&gt;$G$20,IF('Silo Levels'!$L$14="Pumping",((PI()*((($C$19+$G$20)-$S522)*($O$20/($O$19/2)))^2*((($O$20+$G$20)-$S522))/3)*$T$29)+(((PI()*((($C$19+$G$20)-$S522)*($O$20/($O$19/2)))^2*(((($C$19+$G$20)-$S522)*($O$20/($O$19/2)))*$AZ$7))/3)*$T$29),(((PI()*((($C$19+$G$20)-$S522)*($O$20/($O$19/2)))^2*((($O$20+$G$20)-$S522)/3))*$T$29)-((PI()*((($C$19+$G$20)-$S522)*($O$20/($O$19/2)))^2*(((($C$19+$G$20)-$S522)*($O$20/($O$19/2)))*$AZ$7)/3)*$T$29))),IF('Silo Levels'!$L$14="Pumping",(($D$18*$T$29)+((PI()*(($C$21/2)^2)*($G$20-$S522))*$T$29))+((($D$18+$H$18)/3)*$BG$7)+(((PI()*($C$21/2)^2*(($C$21/2)*$AZ$7))/3)*$T$29),(($D$18*$T$29)+((PI()*(($C$21/2)^2)*($G$20-$S522))*$T$29))+((($D$18+$H$18)/3)*$BG$7)-(((PI()*($C$21/2)^2*(($C$21/2)*$AZ$7))/3)*$T$29)))</f>
        <v>10791.178150748276</v>
      </c>
      <c r="U522" s="73">
        <v>49.1</v>
      </c>
      <c r="V522" s="101">
        <f t="shared" si="73"/>
        <v>14383.914116110351</v>
      </c>
      <c r="W522" s="66">
        <v>49.1</v>
      </c>
      <c r="X522" s="102">
        <f>IF($W522&gt;$G$20,IF('Silo Levels'!$L$15="Pumping",((PI()*((($C$19+$G$20)-$W522)*($O$20/($O$19/2)))^2*((($O$20+$G$20)-$W522))/3)*$X$29)+(((PI()*((($C$19+$G$20)-$W522)*($O$20/($O$19/2)))^2*(((($C$19+$G$20)-$W522)*($O$20/($O$19/2)))*$AZ$8))/3)*$X$29),(((PI()*((($C$19+$G$20)-$W522)*($O$20/($O$19/2)))^2*((($O$20+$G$20)-$W522)/3))*$X$29)-((PI()*((($C$19+$G$20)-$W522)*($O$20/($O$19/2)))^2*(((($C$19+$G$20)-$W522)*($O$20/($O$19/2)))*$AZ$8)/3)*$X$29))),IF('Silo Levels'!$L$15="Pumping",(($D$18*$X$29)+((PI()*(($C$21/2)^2)*($G$20-$W522))*$X$29))+((($D$18+$H$18)/3)*$BG$8)+(((PI()*($C$21/2)^2*(($C$21/2)*$AZ$8))/3)*$X$29),(($D$18*$X$29)+((PI()*(($C$21/2)^2)*($G$20-$W522))*$X$29))+((($D$18+$H$18)/3)*$BG$8)-(((PI()*($C$21/2)^2*(($C$21/2)*$AZ$8))/3)*$X$29)))</f>
        <v>10512.486333240851</v>
      </c>
      <c r="Y522" s="73">
        <v>49.1</v>
      </c>
      <c r="Z522" s="101">
        <f t="shared" si="70"/>
        <v>14156.449501438123</v>
      </c>
      <c r="AA522" s="66">
        <v>49.1</v>
      </c>
      <c r="AB522" s="102">
        <f>IF($AA522&gt;$G$20,IF('Silo Levels'!$L$16="Pumping",((PI()*((($C$19+$G$20)-$AA522)*($O$20/($O$19/2)))^2*((($O$20+$G$20)-$AA522))/3)*$AB$29)+(((PI()*((($C$19+$G$20)-$AA522)*($O$20/($O$19/2)))^2*(((($C$19+$G$20)-$AA522)*($O$20/($O$19/2)))*$AZ$9))/3)*$AB$29),(((PI()*((($C$19+$G$20)-$AA522)*($O$20/($O$19/2)))^2*((($O$20+$G$20)-$AA522)/3))*$AB$29)-((PI()*((($C$19+$G$20)-$AA522)*($O$20/($O$19/2)))^2*(((($C$19+$G$20)-$AA522)*($O$20/($O$19/2)))*$AZ$9)/3)*$AB$29))),IF('Silo Levels'!$L$16="Pumping",(($D$18*$AB$29)+((PI()*(($C$21/2)^2)*($G$20-$AA522))*$AB$29))+((($D$18+$H$18)/3)*$BG$9)+(((PI()*($C$21/2)^2*(($C$21/2)*$AZ$9))/3)*$AB$29),(($D$18*$AB$29)+((PI()*(($C$21/2)^2)*($G$20-$AA522))*$AB$29))+((($D$18+$H$18)/3)*$BG$9)-(((PI()*($C$21/2)^2*(($C$21/2)*$AZ$9))/3)*$AB$29)))</f>
        <v>10346.243776886913</v>
      </c>
      <c r="AC522" s="73">
        <v>49.1</v>
      </c>
      <c r="AD522" s="101">
        <f t="shared" si="74"/>
        <v>14074.445804887182</v>
      </c>
      <c r="AE522" s="66">
        <v>49.1</v>
      </c>
      <c r="AF522" s="102">
        <f>IF($AE522&gt;$G$20,IF('Silo Levels'!$L$17="Pumping",((PI()*((($C$19+$G$20)-$AE522)*($O$20/($O$19/2)))^2*((($O$20+$G$20)-$AE522))/3)*$AF$29)+(((PI()*((($C$19+$G$20)-$AE522)*($O$20/($O$19/2)))^2*(((($C$19+$G$20)-$AE522)*($O$20/($O$19/2)))*$AZ$10))/3)*$AF$29),(((PI()*((($C$19+$G$20)-$AE522)*($O$20/($O$19/2)))^2*((($O$20+$G$20)-$AE522)/3))*$AF$29)-((PI()*((($C$19+$G$20)-$AE522)*($O$20/($O$19/2)))^2*(((($C$19+$G$20)-$AE522)*($O$20/($O$19/2)))*$AZ$10)/3)*$AF$29))),IF('Silo Levels'!$L$17="Pumping",(($D$18*$AF$29)+((PI()*(($C$21/2)^2)*($G$20-$AE522))*$AF$29))+((($D$18+$H$18)/3)*$BG$10)+(((PI()*($C$21/2)^2*(($C$21/2)*$AZ$10))/3)*$AF$29),(($D$18*$AF$29)+((PI()*(($C$21/2)^2)*($G$20-$AE522))*$AF$29))+((($D$18+$H$18)/3)*$BG$10)-(((PI()*($C$21/2)^2*(($C$21/2)*$AZ$10))/3)*$AF$29)))</f>
        <v>10286.311359861322</v>
      </c>
      <c r="AG522" s="73">
        <v>49.1</v>
      </c>
      <c r="AH522" s="101">
        <f t="shared" si="71"/>
        <v>14138.568370851457</v>
      </c>
      <c r="AI522" s="66">
        <v>49.1</v>
      </c>
      <c r="AJ522" s="102">
        <f>IF($AI522&gt;$G$20,IF('Silo Levels'!$L$18="Pumping",((PI()*((($C$19+$G$20)-$AI522)*($O$20/($O$19/2)))^2*((($O$20+$G$20)-$AI522))/3)*$AJ$29)+(((PI()*((($C$19+$G$20)-$AI522)*($O$20/($O$19/2)))^2*(((($C$19+$G$20)-$AI522)*($O$20/($O$19/2)))*$AZ$11))/3)*$AJ$29),(((PI()*((($C$19+$G$20)-$AI522)*($O$20/($O$19/2)))^2*((($O$20+$G$20)-$AI522)/3))*$AJ$29)-((PI()*((($C$19+$G$20)-$AI522)*($O$20/($O$19/2)))^2*(((($C$19+$G$20)-$AI522)*($O$20/($O$19/2)))*$AZ$11)/3)*$AJ$29))),IF('Silo Levels'!$L$18="Pumping",(($D$18*$AJ$29)+((PI()*(($C$21/2)^2)*($G$20-$AI522))*$AJ$29))+((($D$18+$H$18)/3)*$BG$11)+(((PI()*($C$21/2)^2*(($C$21/2)*$AZ$11))/3)*$AJ$29),(($D$18*$AJ$29)+((PI()*(($C$21/2)^2)*($G$20-$AI522))*$AJ$29))+((($D$18+$H$18)/3)*$BG$11)-(((PI()*($C$21/2)^2*(($C$21/2)*$AZ$11))/3)*$AJ$29)))</f>
        <v>10333.175349239344</v>
      </c>
    </row>
    <row r="523" spans="2:36" x14ac:dyDescent="0.3">
      <c r="B523" s="73"/>
      <c r="C523" s="73"/>
      <c r="D523" s="73"/>
      <c r="E523" s="73"/>
      <c r="F523" s="73"/>
      <c r="G523" s="73"/>
      <c r="H523" s="73"/>
      <c r="I523" s="73">
        <v>49.2</v>
      </c>
      <c r="J523" s="101">
        <f t="shared" ref="J523:J574" si="75">IF($K523&gt;$G$13,(PI()*((($C$12+$G$13)-$K523)*($O$13/($O$12/2)))^2*((($O$13+$G$13)-$K523)/3))*$L$29,($D$11*$L$29)+((PI()*(($C$14/2)^2)*($G$13-$K523))*$L$29)+((($D$11+$H$11)/3)*$BG$5))</f>
        <v>3909.5355512684</v>
      </c>
      <c r="K523" s="66">
        <v>49.2</v>
      </c>
      <c r="L523" s="102">
        <f>IF($K523&gt;$G$13,IF('Silo Levels'!$L$12="Pumping",((PI()*((($C$12+$G$13)-$K523)*($O$13/($O$12/2)))^2*((($O$13+$G$13)-$K523))/3)*$L$29)+(((PI()*((($C$12+$G$13)-$K523)*($O$13/($O$12/2)))^2*(((($C$12+$G$13)-$K523)*($O$13/($O$12/2)))*$AZ$5))/3)*$L$29),(((PI()*((($C$12+$G$13)-$K523)*($O$13/($O$12/2)))^2*((($O$13+$G$13)-$K523)/3))*$L$29)-((PI()*((($C$12+$G$13)-$K523)*($O$13/($O$12/2)))^2*(((($C$12+$G$13)-$K523)*($O$13/($O$12/2)))*$AZ$5)/3)*$L$29))),IF('Silo Levels'!$L$12="Pumping",(($D$11*$L$29)+((PI()*(($C$14/2)^2)*($G$13-$K523))*$L$29))+((($D$11+$H$11)/3)*$BG$5)+(((PI()*($C$14/2)^2*(($C$14/2)*$AZ$5))/3)*$L$29),(($D$11*$L$29)+((PI()*(($C$14/2)^2)*($G$13-$K523))*$L$29))+((($D$11+$H$11)/3)*$BG$5)-(((PI()*($C$14/2)^2*(($C$14/2)*$AZ$5))/3)*$L$29)))</f>
        <v>2148.7997726779631</v>
      </c>
      <c r="M523" s="73">
        <v>49.2</v>
      </c>
      <c r="N523" s="101">
        <f t="shared" si="69"/>
        <v>14768.225438054493</v>
      </c>
      <c r="O523" s="66">
        <v>49.2</v>
      </c>
      <c r="P523" s="102">
        <f>IF($O523&gt;$G$20,IF('Silo Levels'!$L$13="Pumping",((PI()*((($C$19+$G$20)-$O523)*($O$20/($O$19/2)))^2*((($O$20+$G$20)-$O523))/3)*$P$29)+(((PI()*((($C$19+$G$20)-$O523)*($O$20/($O$19/2)))^2*(((($C$19+$G$20)-$O523)*($O$20/($O$19/2)))*$AZ$6))/3)*$P$29),(((PI()*((($C$19+$G$20)-$O523)*($O$20/($O$19/2)))^2*((($O$20+$G$20)-$O523)/3))*$P$29)-((PI()*((($C$19+$G$20)-$O523)*($O$20/($O$19/2)))^2*(((($C$19+$G$20)-$O523)*($O$20/($O$19/2)))*$AZ$6)/3)*$P$29))),IF('Silo Levels'!$L$13="Pumping",(($D$18*$P$29)+((PI()*(($C$21/2)^2)*($G$20-$O523))*$P$29))+((($D$18+$H$18)/3)*$BG$6)+(((PI()*($C$21/2)^2*(($C$21/2)*$AZ$6))/3)*$P$29),(($D$18*$P$29)+((PI()*(($C$21/2)^2)*($G$20-$O523))*$P$29))+((($D$18+$H$18)/3)*$BG$6)-(((PI()*($C$21/2)^2*(($C$21/2)*$AZ$6))/3)*$P$29)))</f>
        <v>10683.024106029725</v>
      </c>
      <c r="Q523" s="73">
        <v>49.2</v>
      </c>
      <c r="R523" s="101">
        <f t="shared" si="72"/>
        <v>14366.448784356187</v>
      </c>
      <c r="S523" s="66">
        <v>49.2</v>
      </c>
      <c r="T523" s="102">
        <f>IF($S523&gt;$G$20,IF('Silo Levels'!$L$14="Pumping",((PI()*((($C$19+$G$20)-$S523)*($O$20/($O$19/2)))^2*((($O$20+$G$20)-$S523))/3)*$T$29)+(((PI()*((($C$19+$G$20)-$S523)*($O$20/($O$19/2)))^2*(((($C$19+$G$20)-$S523)*($O$20/($O$19/2)))*$AZ$7))/3)*$T$29),(((PI()*((($C$19+$G$20)-$S523)*($O$20/($O$19/2)))^2*((($O$20+$G$20)-$S523)/3))*$T$29)-((PI()*((($C$19+$G$20)-$S523)*($O$20/($O$19/2)))^2*(((($C$19+$G$20)-$S523)*($O$20/($O$19/2)))*$AZ$7)/3)*$T$29))),IF('Silo Levels'!$L$14="Pumping",(($D$18*$T$29)+((PI()*(($C$21/2)^2)*($G$20-$S523))*$T$29))+((($D$18+$H$18)/3)*$BG$7)+(((PI()*($C$21/2)^2*(($C$21/2)*$AZ$7))/3)*$T$29),(($D$18*$T$29)+((PI()*(($C$21/2)^2)*($G$20-$S523))*$T$29))+((($D$18+$H$18)/3)*$BG$7)-(((PI()*($C$21/2)^2*(($C$21/2)*$AZ$7))/3)*$T$29)))</f>
        <v>10392.387313227326</v>
      </c>
      <c r="U523" s="73">
        <v>49.2</v>
      </c>
      <c r="V523" s="101">
        <f t="shared" si="73"/>
        <v>13995.422408282328</v>
      </c>
      <c r="W523" s="66">
        <v>49.2</v>
      </c>
      <c r="X523" s="102">
        <f>IF($W523&gt;$G$20,IF('Silo Levels'!$L$15="Pumping",((PI()*((($C$19+$G$20)-$W523)*($O$20/($O$19/2)))^2*((($O$20+$G$20)-$W523))/3)*$X$29)+(((PI()*((($C$19+$G$20)-$W523)*($O$20/($O$19/2)))^2*(((($C$19+$G$20)-$W523)*($O$20/($O$19/2)))*$AZ$8))/3)*$X$29),(((PI()*((($C$19+$G$20)-$W523)*($O$20/($O$19/2)))^2*((($O$20+$G$20)-$W523)/3))*$X$29)-((PI()*((($C$19+$G$20)-$W523)*($O$20/($O$19/2)))^2*(((($C$19+$G$20)-$W523)*($O$20/($O$19/2)))*$AZ$8)/3)*$X$29))),IF('Silo Levels'!$L$15="Pumping",(($D$18*$X$29)+((PI()*(($C$21/2)^2)*($G$20-$W523))*$X$29))+((($D$18+$H$18)/3)*$BG$8)+(((PI()*($C$21/2)^2*(($C$21/2)*$AZ$8))/3)*$X$29),(($D$18*$X$29)+((PI()*(($C$21/2)^2)*($G$20-$W523))*$X$29))+((($D$18+$H$18)/3)*$BG$8)-(((PI()*($C$21/2)^2*(($C$21/2)*$AZ$8))/3)*$X$29)))</f>
        <v>10123.994625412828</v>
      </c>
      <c r="Y523" s="73">
        <v>49.2</v>
      </c>
      <c r="Z523" s="101">
        <f t="shared" si="70"/>
        <v>13774.101331169564</v>
      </c>
      <c r="AA523" s="66">
        <v>49.2</v>
      </c>
      <c r="AB523" s="102">
        <f>IF($AA523&gt;$G$20,IF('Silo Levels'!$L$16="Pumping",((PI()*((($C$19+$G$20)-$AA523)*($O$20/($O$19/2)))^2*((($O$20+$G$20)-$AA523))/3)*$AB$29)+(((PI()*((($C$19+$G$20)-$AA523)*($O$20/($O$19/2)))^2*(((($C$19+$G$20)-$AA523)*($O$20/($O$19/2)))*$AZ$9))/3)*$AB$29),(((PI()*((($C$19+$G$20)-$AA523)*($O$20/($O$19/2)))^2*((($O$20+$G$20)-$AA523)/3))*$AB$29)-((PI()*((($C$19+$G$20)-$AA523)*($O$20/($O$19/2)))^2*(((($C$19+$G$20)-$AA523)*($O$20/($O$19/2)))*$AZ$9)/3)*$AB$29))),IF('Silo Levels'!$L$16="Pumping",(($D$18*$AB$29)+((PI()*(($C$21/2)^2)*($G$20-$AA523))*$AB$29))+((($D$18+$H$18)/3)*$BG$9)+(((PI()*($C$21/2)^2*(($C$21/2)*$AZ$9))/3)*$AB$29),(($D$18*$AB$29)+((PI()*(($C$21/2)^2)*($G$20-$AA523))*$AB$29))+((($D$18+$H$18)/3)*$BG$9)-(((PI()*($C$21/2)^2*(($C$21/2)*$AZ$9))/3)*$AB$29)))</f>
        <v>9963.8956066183528</v>
      </c>
      <c r="AC523" s="73">
        <v>49.2</v>
      </c>
      <c r="AD523" s="101">
        <f t="shared" si="74"/>
        <v>13694.312452912458</v>
      </c>
      <c r="AE523" s="66">
        <v>49.2</v>
      </c>
      <c r="AF523" s="102">
        <f>IF($AE523&gt;$G$20,IF('Silo Levels'!$L$17="Pumping",((PI()*((($C$19+$G$20)-$AE523)*($O$20/($O$19/2)))^2*((($O$20+$G$20)-$AE523))/3)*$AF$29)+(((PI()*((($C$19+$G$20)-$AE523)*($O$20/($O$19/2)))^2*(((($C$19+$G$20)-$AE523)*($O$20/($O$19/2)))*$AZ$10))/3)*$AF$29),(((PI()*((($C$19+$G$20)-$AE523)*($O$20/($O$19/2)))^2*((($O$20+$G$20)-$AE523)/3))*$AF$29)-((PI()*((($C$19+$G$20)-$AE523)*($O$20/($O$19/2)))^2*(((($C$19+$G$20)-$AE523)*($O$20/($O$19/2)))*$AZ$10)/3)*$AF$29))),IF('Silo Levels'!$L$17="Pumping",(($D$18*$AF$29)+((PI()*(($C$21/2)^2)*($G$20-$AE523))*$AF$29))+((($D$18+$H$18)/3)*$BG$10)+(((PI()*($C$21/2)^2*(($C$21/2)*$AZ$10))/3)*$AF$29),(($D$18*$AF$29)+((PI()*(($C$21/2)^2)*($G$20-$AE523))*$AF$29))+((($D$18+$H$18)/3)*$BG$10)-(((PI()*($C$21/2)^2*(($C$21/2)*$AZ$10))/3)*$AF$29)))</f>
        <v>9906.1780078865977</v>
      </c>
      <c r="AG523" s="73">
        <v>49.2</v>
      </c>
      <c r="AH523" s="101">
        <f t="shared" si="71"/>
        <v>13756.703147776787</v>
      </c>
      <c r="AI523" s="66">
        <v>49.2</v>
      </c>
      <c r="AJ523" s="102">
        <f>IF($AI523&gt;$G$20,IF('Silo Levels'!$L$18="Pumping",((PI()*((($C$19+$G$20)-$AI523)*($O$20/($O$19/2)))^2*((($O$20+$G$20)-$AI523))/3)*$AJ$29)+(((PI()*((($C$19+$G$20)-$AI523)*($O$20/($O$19/2)))^2*(((($C$19+$G$20)-$AI523)*($O$20/($O$19/2)))*$AZ$11))/3)*$AJ$29),(((PI()*((($C$19+$G$20)-$AI523)*($O$20/($O$19/2)))^2*((($O$20+$G$20)-$AI523)/3))*$AJ$29)-((PI()*((($C$19+$G$20)-$AI523)*($O$20/($O$19/2)))^2*(((($C$19+$G$20)-$AI523)*($O$20/($O$19/2)))*$AZ$11)/3)*$AJ$29))),IF('Silo Levels'!$L$18="Pumping",(($D$18*$AJ$29)+((PI()*(($C$21/2)^2)*($G$20-$AI523))*$AJ$29))+((($D$18+$H$18)/3)*$BG$11)+(((PI()*($C$21/2)^2*(($C$21/2)*$AZ$11))/3)*$AJ$29),(($D$18*$AJ$29)+((PI()*(($C$21/2)^2)*($G$20-$AI523))*$AJ$29))+((($D$18+$H$18)/3)*$BG$11)-(((PI()*($C$21/2)^2*(($C$21/2)*$AZ$11))/3)*$AJ$29)))</f>
        <v>9951.3101261646734</v>
      </c>
    </row>
    <row r="524" spans="2:36" x14ac:dyDescent="0.3">
      <c r="B524" s="73"/>
      <c r="C524" s="73"/>
      <c r="D524" s="73"/>
      <c r="E524" s="73"/>
      <c r="F524" s="73"/>
      <c r="G524" s="73"/>
      <c r="H524" s="73"/>
      <c r="I524" s="73">
        <v>49.3</v>
      </c>
      <c r="J524" s="101">
        <f t="shared" si="75"/>
        <v>3669.6757534571757</v>
      </c>
      <c r="K524" s="66">
        <v>49.3</v>
      </c>
      <c r="L524" s="102">
        <f>IF($K524&gt;$G$13,IF('Silo Levels'!$L$12="Pumping",((PI()*((($C$12+$G$13)-$K524)*($O$13/($O$12/2)))^2*((($O$13+$G$13)-$K524))/3)*$L$29)+(((PI()*((($C$12+$G$13)-$K524)*($O$13/($O$12/2)))^2*(((($C$12+$G$13)-$K524)*($O$13/($O$12/2)))*$AZ$5))/3)*$L$29),(((PI()*((($C$12+$G$13)-$K524)*($O$13/($O$12/2)))^2*((($O$13+$G$13)-$K524)/3))*$L$29)-((PI()*((($C$12+$G$13)-$K524)*($O$13/($O$12/2)))^2*(((($C$12+$G$13)-$K524)*($O$13/($O$12/2)))*$AZ$5)/3)*$L$29))),IF('Silo Levels'!$L$12="Pumping",(($D$11*$L$29)+((PI()*(($C$14/2)^2)*($G$13-$K524))*$L$29))+((($D$11+$H$11)/3)*$BG$5)+(((PI()*($C$14/2)^2*(($C$14/2)*$AZ$5))/3)*$L$29),(($D$11*$L$29)+((PI()*(($C$14/2)^2)*($G$13-$K524))*$L$29))+((($D$11+$H$11)/3)*$BG$5)-(((PI()*($C$14/2)^2*(($C$14/2)*$AZ$5))/3)*$L$29)))</f>
        <v>2020.5016231468067</v>
      </c>
      <c r="M524" s="73">
        <v>49.3</v>
      </c>
      <c r="N524" s="101">
        <f t="shared" si="69"/>
        <v>14358.281889753773</v>
      </c>
      <c r="O524" s="66">
        <v>49.3</v>
      </c>
      <c r="P524" s="102">
        <f>IF($O524&gt;$G$20,IF('Silo Levels'!$L$13="Pumping",((PI()*((($C$19+$G$20)-$O524)*($O$20/($O$19/2)))^2*((($O$20+$G$20)-$O524))/3)*$P$29)+(((PI()*((($C$19+$G$20)-$O524)*($O$20/($O$19/2)))^2*(((($C$19+$G$20)-$O524)*($O$20/($O$19/2)))*$AZ$6))/3)*$P$29),(((PI()*((($C$19+$G$20)-$O524)*($O$20/($O$19/2)))^2*((($O$20+$G$20)-$O524)/3))*$P$29)-((PI()*((($C$19+$G$20)-$O524)*($O$20/($O$19/2)))^2*(((($C$19+$G$20)-$O524)*($O$20/($O$19/2)))*$AZ$6)/3)*$P$29))),IF('Silo Levels'!$L$13="Pumping",(($D$18*$P$29)+((PI()*(($C$21/2)^2)*($G$20-$O524))*$P$29))+((($D$18+$H$18)/3)*$BG$6)+(((PI()*($C$21/2)^2*(($C$21/2)*$AZ$6))/3)*$P$29),(($D$18*$P$29)+((PI()*(($C$21/2)^2)*($G$20-$O524))*$P$29))+((($D$18+$H$18)/3)*$BG$6)-(((PI()*($C$21/2)^2*(($C$21/2)*$AZ$6))/3)*$P$29)))</f>
        <v>10273.080557729005</v>
      </c>
      <c r="Q524" s="73">
        <v>49.3</v>
      </c>
      <c r="R524" s="101">
        <f t="shared" si="72"/>
        <v>13967.657946835265</v>
      </c>
      <c r="S524" s="66">
        <v>49.3</v>
      </c>
      <c r="T524" s="102">
        <f>IF($S524&gt;$G$20,IF('Silo Levels'!$L$14="Pumping",((PI()*((($C$19+$G$20)-$S524)*($O$20/($O$19/2)))^2*((($O$20+$G$20)-$S524))/3)*$T$29)+(((PI()*((($C$19+$G$20)-$S524)*($O$20/($O$19/2)))^2*(((($C$19+$G$20)-$S524)*($O$20/($O$19/2)))*$AZ$7))/3)*$T$29),(((PI()*((($C$19+$G$20)-$S524)*($O$20/($O$19/2)))^2*((($O$20+$G$20)-$S524)/3))*$T$29)-((PI()*((($C$19+$G$20)-$S524)*($O$20/($O$19/2)))^2*(((($C$19+$G$20)-$S524)*($O$20/($O$19/2)))*$AZ$7)/3)*$T$29))),IF('Silo Levels'!$L$14="Pumping",(($D$18*$T$29)+((PI()*(($C$21/2)^2)*($G$20-$S524))*$T$29))+((($D$18+$H$18)/3)*$BG$7)+(((PI()*($C$21/2)^2*(($C$21/2)*$AZ$7))/3)*$T$29),(($D$18*$T$29)+((PI()*(($C$21/2)^2)*($G$20-$S524))*$T$29))+((($D$18+$H$18)/3)*$BG$7)-(((PI()*($C$21/2)^2*(($C$21/2)*$AZ$7))/3)*$T$29)))</f>
        <v>9993.596475706403</v>
      </c>
      <c r="U524" s="73">
        <v>49.3</v>
      </c>
      <c r="V524" s="101">
        <f t="shared" si="73"/>
        <v>13606.93070045433</v>
      </c>
      <c r="W524" s="66">
        <v>49.3</v>
      </c>
      <c r="X524" s="102">
        <f>IF($W524&gt;$G$20,IF('Silo Levels'!$L$15="Pumping",((PI()*((($C$19+$G$20)-$W524)*($O$20/($O$19/2)))^2*((($O$20+$G$20)-$W524))/3)*$X$29)+(((PI()*((($C$19+$G$20)-$W524)*($O$20/($O$19/2)))^2*(((($C$19+$G$20)-$W524)*($O$20/($O$19/2)))*$AZ$8))/3)*$X$29),(((PI()*((($C$19+$G$20)-$W524)*($O$20/($O$19/2)))^2*((($O$20+$G$20)-$W524)/3))*$X$29)-((PI()*((($C$19+$G$20)-$W524)*($O$20/($O$19/2)))^2*(((($C$19+$G$20)-$W524)*($O$20/($O$19/2)))*$AZ$8)/3)*$X$29))),IF('Silo Levels'!$L$15="Pumping",(($D$18*$X$29)+((PI()*(($C$21/2)^2)*($G$20-$W524))*$X$29))+((($D$18+$H$18)/3)*$BG$8)+(((PI()*($C$21/2)^2*(($C$21/2)*$AZ$8))/3)*$X$29),(($D$18*$X$29)+((PI()*(($C$21/2)^2)*($G$20-$W524))*$X$29))+((($D$18+$H$18)/3)*$BG$8)-(((PI()*($C$21/2)^2*(($C$21/2)*$AZ$8))/3)*$X$29)))</f>
        <v>9735.5029175848304</v>
      </c>
      <c r="Y524" s="73">
        <v>49.3</v>
      </c>
      <c r="Z524" s="101">
        <f t="shared" si="70"/>
        <v>13391.753160901033</v>
      </c>
      <c r="AA524" s="66">
        <v>49.3</v>
      </c>
      <c r="AB524" s="102">
        <f>IF($AA524&gt;$G$20,IF('Silo Levels'!$L$16="Pumping",((PI()*((($C$19+$G$20)-$AA524)*($O$20/($O$19/2)))^2*((($O$20+$G$20)-$AA524))/3)*$AB$29)+(((PI()*((($C$19+$G$20)-$AA524)*($O$20/($O$19/2)))^2*(((($C$19+$G$20)-$AA524)*($O$20/($O$19/2)))*$AZ$9))/3)*$AB$29),(((PI()*((($C$19+$G$20)-$AA524)*($O$20/($O$19/2)))^2*((($O$20+$G$20)-$AA524)/3))*$AB$29)-((PI()*((($C$19+$G$20)-$AA524)*($O$20/($O$19/2)))^2*(((($C$19+$G$20)-$AA524)*($O$20/($O$19/2)))*$AZ$9)/3)*$AB$29))),IF('Silo Levels'!$L$16="Pumping",(($D$18*$AB$29)+((PI()*(($C$21/2)^2)*($G$20-$AA524))*$AB$29))+((($D$18+$H$18)/3)*$BG$9)+(((PI()*($C$21/2)^2*(($C$21/2)*$AZ$9))/3)*$AB$29),(($D$18*$AB$29)+((PI()*(($C$21/2)^2)*($G$20-$AA524))*$AB$29))+((($D$18+$H$18)/3)*$BG$9)-(((PI()*($C$21/2)^2*(($C$21/2)*$AZ$9))/3)*$AB$29)))</f>
        <v>9581.5474363498215</v>
      </c>
      <c r="AC524" s="73">
        <v>49.3</v>
      </c>
      <c r="AD524" s="101">
        <f t="shared" si="74"/>
        <v>13314.179100937759</v>
      </c>
      <c r="AE524" s="66">
        <v>49.3</v>
      </c>
      <c r="AF524" s="102">
        <f>IF($AE524&gt;$G$20,IF('Silo Levels'!$L$17="Pumping",((PI()*((($C$19+$G$20)-$AE524)*($O$20/($O$19/2)))^2*((($O$20+$G$20)-$AE524))/3)*$AF$29)+(((PI()*((($C$19+$G$20)-$AE524)*($O$20/($O$19/2)))^2*(((($C$19+$G$20)-$AE524)*($O$20/($O$19/2)))*$AZ$10))/3)*$AF$29),(((PI()*((($C$19+$G$20)-$AE524)*($O$20/($O$19/2)))^2*((($O$20+$G$20)-$AE524)/3))*$AF$29)-((PI()*((($C$19+$G$20)-$AE524)*($O$20/($O$19/2)))^2*(((($C$19+$G$20)-$AE524)*($O$20/($O$19/2)))*$AZ$10)/3)*$AF$29))),IF('Silo Levels'!$L$17="Pumping",(($D$18*$AF$29)+((PI()*(($C$21/2)^2)*($G$20-$AE524))*$AF$29))+((($D$18+$H$18)/3)*$BG$10)+(((PI()*($C$21/2)^2*(($C$21/2)*$AZ$10))/3)*$AF$29),(($D$18*$AF$29)+((PI()*(($C$21/2)^2)*($G$20-$AE524))*$AF$29))+((($D$18+$H$18)/3)*$BG$10)-(((PI()*($C$21/2)^2*(($C$21/2)*$AZ$10))/3)*$AF$29)))</f>
        <v>9526.0446559118991</v>
      </c>
      <c r="AG524" s="73">
        <v>49.3</v>
      </c>
      <c r="AH524" s="101">
        <f t="shared" si="71"/>
        <v>13374.837924702144</v>
      </c>
      <c r="AI524" s="66">
        <v>49.3</v>
      </c>
      <c r="AJ524" s="102">
        <f>IF($AI524&gt;$G$20,IF('Silo Levels'!$L$18="Pumping",((PI()*((($C$19+$G$20)-$AI524)*($O$20/($O$19/2)))^2*((($O$20+$G$20)-$AI524))/3)*$AJ$29)+(((PI()*((($C$19+$G$20)-$AI524)*($O$20/($O$19/2)))^2*(((($C$19+$G$20)-$AI524)*($O$20/($O$19/2)))*$AZ$11))/3)*$AJ$29),(((PI()*((($C$19+$G$20)-$AI524)*($O$20/($O$19/2)))^2*((($O$20+$G$20)-$AI524)/3))*$AJ$29)-((PI()*((($C$19+$G$20)-$AI524)*($O$20/($O$19/2)))^2*(((($C$19+$G$20)-$AI524)*($O$20/($O$19/2)))*$AZ$11)/3)*$AJ$29))),IF('Silo Levels'!$L$18="Pumping",(($D$18*$AJ$29)+((PI()*(($C$21/2)^2)*($G$20-$AI524))*$AJ$29))+((($D$18+$H$18)/3)*$BG$11)+(((PI()*($C$21/2)^2*(($C$21/2)*$AZ$11))/3)*$AJ$29),(($D$18*$AJ$29)+((PI()*(($C$21/2)^2)*($G$20-$AI524))*$AJ$29))+((($D$18+$H$18)/3)*$BG$11)-(((PI()*($C$21/2)^2*(($C$21/2)*$AZ$11))/3)*$AJ$29)))</f>
        <v>9569.4449030900305</v>
      </c>
    </row>
    <row r="525" spans="2:36" x14ac:dyDescent="0.3">
      <c r="B525" s="73"/>
      <c r="C525" s="73"/>
      <c r="D525" s="73"/>
      <c r="E525" s="73"/>
      <c r="F525" s="73"/>
      <c r="G525" s="73"/>
      <c r="H525" s="73"/>
      <c r="I525" s="73">
        <v>49.4</v>
      </c>
      <c r="J525" s="101">
        <f t="shared" si="75"/>
        <v>3439.8216924477924</v>
      </c>
      <c r="K525" s="66">
        <v>49.4</v>
      </c>
      <c r="L525" s="102">
        <f>IF($K525&gt;$G$13,IF('Silo Levels'!$L$12="Pumping",((PI()*((($C$12+$G$13)-$K525)*($O$13/($O$12/2)))^2*((($O$13+$G$13)-$K525))/3)*$L$29)+(((PI()*((($C$12+$G$13)-$K525)*($O$13/($O$12/2)))^2*(((($C$12+$G$13)-$K525)*($O$13/($O$12/2)))*$AZ$5))/3)*$L$29),(((PI()*((($C$12+$G$13)-$K525)*($O$13/($O$12/2)))^2*((($O$13+$G$13)-$K525)/3))*$L$29)-((PI()*((($C$12+$G$13)-$K525)*($O$13/($O$12/2)))^2*(((($C$12+$G$13)-$K525)*($O$13/($O$12/2)))*$AZ$5)/3)*$L$29))),IF('Silo Levels'!$L$12="Pumping",(($D$11*$L$29)+((PI()*(($C$14/2)^2)*($G$13-$K525))*$L$29))+((($D$11+$H$11)/3)*$BG$5)+(((PI()*($C$14/2)^2*(($C$14/2)*$AZ$5))/3)*$L$29),(($D$11*$L$29)+((PI()*(($C$14/2)^2)*($G$13-$K525))*$L$29))+((($D$11+$H$11)/3)*$BG$5)-(((PI()*($C$14/2)^2*(($C$14/2)*$AZ$5))/3)*$L$29)))</f>
        <v>1897.3943638000269</v>
      </c>
      <c r="M525" s="73">
        <v>49.4</v>
      </c>
      <c r="N525" s="101">
        <f t="shared" si="69"/>
        <v>13948.338341453024</v>
      </c>
      <c r="O525" s="66">
        <v>49.4</v>
      </c>
      <c r="P525" s="102">
        <f>IF($O525&gt;$G$20,IF('Silo Levels'!$L$13="Pumping",((PI()*((($C$19+$G$20)-$O525)*($O$20/($O$19/2)))^2*((($O$20+$G$20)-$O525))/3)*$P$29)+(((PI()*((($C$19+$G$20)-$O525)*($O$20/($O$19/2)))^2*(((($C$19+$G$20)-$O525)*($O$20/($O$19/2)))*$AZ$6))/3)*$P$29),(((PI()*((($C$19+$G$20)-$O525)*($O$20/($O$19/2)))^2*((($O$20+$G$20)-$O525)/3))*$P$29)-((PI()*((($C$19+$G$20)-$O525)*($O$20/($O$19/2)))^2*(((($C$19+$G$20)-$O525)*($O$20/($O$19/2)))*$AZ$6)/3)*$P$29))),IF('Silo Levels'!$L$13="Pumping",(($D$18*$P$29)+((PI()*(($C$21/2)^2)*($G$20-$O525))*$P$29))+((($D$18+$H$18)/3)*$BG$6)+(((PI()*($C$21/2)^2*(($C$21/2)*$AZ$6))/3)*$P$29),(($D$18*$P$29)+((PI()*(($C$21/2)^2)*($G$20-$O525))*$P$29))+((($D$18+$H$18)/3)*$BG$6)-(((PI()*($C$21/2)^2*(($C$21/2)*$AZ$6))/3)*$P$29)))</f>
        <v>9863.1370094282556</v>
      </c>
      <c r="Q525" s="73">
        <v>49.4</v>
      </c>
      <c r="R525" s="101">
        <f t="shared" si="72"/>
        <v>13568.867109314313</v>
      </c>
      <c r="S525" s="66">
        <v>49.4</v>
      </c>
      <c r="T525" s="102">
        <f>IF($S525&gt;$G$20,IF('Silo Levels'!$L$14="Pumping",((PI()*((($C$19+$G$20)-$S525)*($O$20/($O$19/2)))^2*((($O$20+$G$20)-$S525))/3)*$T$29)+(((PI()*((($C$19+$G$20)-$S525)*($O$20/($O$19/2)))^2*(((($C$19+$G$20)-$S525)*($O$20/($O$19/2)))*$AZ$7))/3)*$T$29),(((PI()*((($C$19+$G$20)-$S525)*($O$20/($O$19/2)))^2*((($O$20+$G$20)-$S525)/3))*$T$29)-((PI()*((($C$19+$G$20)-$S525)*($O$20/($O$19/2)))^2*(((($C$19+$G$20)-$S525)*($O$20/($O$19/2)))*$AZ$7)/3)*$T$29))),IF('Silo Levels'!$L$14="Pumping",(($D$18*$T$29)+((PI()*(($C$21/2)^2)*($G$20-$S525))*$T$29))+((($D$18+$H$18)/3)*$BG$7)+(((PI()*($C$21/2)^2*(($C$21/2)*$AZ$7))/3)*$T$29),(($D$18*$T$29)+((PI()*(($C$21/2)^2)*($G$20-$S525))*$T$29))+((($D$18+$H$18)/3)*$BG$7)-(((PI()*($C$21/2)^2*(($C$21/2)*$AZ$7))/3)*$T$29)))</f>
        <v>9594.8056381854512</v>
      </c>
      <c r="U525" s="73">
        <v>49.4</v>
      </c>
      <c r="V525" s="101">
        <f t="shared" si="73"/>
        <v>13218.438992626305</v>
      </c>
      <c r="W525" s="66">
        <v>49.4</v>
      </c>
      <c r="X525" s="102">
        <f>IF($W525&gt;$G$20,IF('Silo Levels'!$L$15="Pumping",((PI()*((($C$19+$G$20)-$W525)*($O$20/($O$19/2)))^2*((($O$20+$G$20)-$W525))/3)*$X$29)+(((PI()*((($C$19+$G$20)-$W525)*($O$20/($O$19/2)))^2*(((($C$19+$G$20)-$W525)*($O$20/($O$19/2)))*$AZ$8))/3)*$X$29),(((PI()*((($C$19+$G$20)-$W525)*($O$20/($O$19/2)))^2*((($O$20+$G$20)-$W525)/3))*$X$29)-((PI()*((($C$19+$G$20)-$W525)*($O$20/($O$19/2)))^2*(((($C$19+$G$20)-$W525)*($O$20/($O$19/2)))*$AZ$8)/3)*$X$29))),IF('Silo Levels'!$L$15="Pumping",(($D$18*$X$29)+((PI()*(($C$21/2)^2)*($G$20-$W525))*$X$29))+((($D$18+$H$18)/3)*$BG$8)+(((PI()*($C$21/2)^2*(($C$21/2)*$AZ$8))/3)*$X$29),(($D$18*$X$29)+((PI()*(($C$21/2)^2)*($G$20-$W525))*$X$29))+((($D$18+$H$18)/3)*$BG$8)-(((PI()*($C$21/2)^2*(($C$21/2)*$AZ$8))/3)*$X$29)))</f>
        <v>9347.0112097568053</v>
      </c>
      <c r="Y525" s="73">
        <v>49.4</v>
      </c>
      <c r="Z525" s="101">
        <f t="shared" si="70"/>
        <v>13009.404990632473</v>
      </c>
      <c r="AA525" s="66">
        <v>49.4</v>
      </c>
      <c r="AB525" s="102">
        <f>IF($AA525&gt;$G$20,IF('Silo Levels'!$L$16="Pumping",((PI()*((($C$19+$G$20)-$AA525)*($O$20/($O$19/2)))^2*((($O$20+$G$20)-$AA525))/3)*$AB$29)+(((PI()*((($C$19+$G$20)-$AA525)*($O$20/($O$19/2)))^2*(((($C$19+$G$20)-$AA525)*($O$20/($O$19/2)))*$AZ$9))/3)*$AB$29),(((PI()*((($C$19+$G$20)-$AA525)*($O$20/($O$19/2)))^2*((($O$20+$G$20)-$AA525)/3))*$AB$29)-((PI()*((($C$19+$G$20)-$AA525)*($O$20/($O$19/2)))^2*(((($C$19+$G$20)-$AA525)*($O$20/($O$19/2)))*$AZ$9)/3)*$AB$29))),IF('Silo Levels'!$L$16="Pumping",(($D$18*$AB$29)+((PI()*(($C$21/2)^2)*($G$20-$AA525))*$AB$29))+((($D$18+$H$18)/3)*$BG$9)+(((PI()*($C$21/2)^2*(($C$21/2)*$AZ$9))/3)*$AB$29),(($D$18*$AB$29)+((PI()*(($C$21/2)^2)*($G$20-$AA525))*$AB$29))+((($D$18+$H$18)/3)*$BG$9)-(((PI()*($C$21/2)^2*(($C$21/2)*$AZ$9))/3)*$AB$29)))</f>
        <v>9199.1992660812612</v>
      </c>
      <c r="AC525" s="73">
        <v>49.4</v>
      </c>
      <c r="AD525" s="101">
        <f t="shared" si="74"/>
        <v>12934.045748963032</v>
      </c>
      <c r="AE525" s="66">
        <v>49.4</v>
      </c>
      <c r="AF525" s="102">
        <f>IF($AE525&gt;$G$20,IF('Silo Levels'!$L$17="Pumping",((PI()*((($C$19+$G$20)-$AE525)*($O$20/($O$19/2)))^2*((($O$20+$G$20)-$AE525))/3)*$AF$29)+(((PI()*((($C$19+$G$20)-$AE525)*($O$20/($O$19/2)))^2*(((($C$19+$G$20)-$AE525)*($O$20/($O$19/2)))*$AZ$10))/3)*$AF$29),(((PI()*((($C$19+$G$20)-$AE525)*($O$20/($O$19/2)))^2*((($O$20+$G$20)-$AE525)/3))*$AF$29)-((PI()*((($C$19+$G$20)-$AE525)*($O$20/($O$19/2)))^2*(((($C$19+$G$20)-$AE525)*($O$20/($O$19/2)))*$AZ$10)/3)*$AF$29))),IF('Silo Levels'!$L$17="Pumping",(($D$18*$AF$29)+((PI()*(($C$21/2)^2)*($G$20-$AE525))*$AF$29))+((($D$18+$H$18)/3)*$BG$10)+(((PI()*($C$21/2)^2*(($C$21/2)*$AZ$10))/3)*$AF$29),(($D$18*$AF$29)+((PI()*(($C$21/2)^2)*($G$20-$AE525))*$AF$29))+((($D$18+$H$18)/3)*$BG$10)-(((PI()*($C$21/2)^2*(($C$21/2)*$AZ$10))/3)*$AF$29)))</f>
        <v>9145.9113039371714</v>
      </c>
      <c r="AG525" s="73">
        <v>49.4</v>
      </c>
      <c r="AH525" s="101">
        <f t="shared" si="71"/>
        <v>12992.972701627474</v>
      </c>
      <c r="AI525" s="66">
        <v>49.4</v>
      </c>
      <c r="AJ525" s="102">
        <f>IF($AI525&gt;$G$20,IF('Silo Levels'!$L$18="Pumping",((PI()*((($C$19+$G$20)-$AI525)*($O$20/($O$19/2)))^2*((($O$20+$G$20)-$AI525))/3)*$AJ$29)+(((PI()*((($C$19+$G$20)-$AI525)*($O$20/($O$19/2)))^2*(((($C$19+$G$20)-$AI525)*($O$20/($O$19/2)))*$AZ$11))/3)*$AJ$29),(((PI()*((($C$19+$G$20)-$AI525)*($O$20/($O$19/2)))^2*((($O$20+$G$20)-$AI525)/3))*$AJ$29)-((PI()*((($C$19+$G$20)-$AI525)*($O$20/($O$19/2)))^2*(((($C$19+$G$20)-$AI525)*($O$20/($O$19/2)))*$AZ$11)/3)*$AJ$29))),IF('Silo Levels'!$L$18="Pumping",(($D$18*$AJ$29)+((PI()*(($C$21/2)^2)*($G$20-$AI525))*$AJ$29))+((($D$18+$H$18)/3)*$BG$11)+(((PI()*($C$21/2)^2*(($C$21/2)*$AZ$11))/3)*$AJ$29),(($D$18*$AJ$29)+((PI()*(($C$21/2)^2)*($G$20-$AI525))*$AJ$29))+((($D$18+$H$18)/3)*$BG$11)-(((PI()*($C$21/2)^2*(($C$21/2)*$AZ$11))/3)*$AJ$29)))</f>
        <v>9187.5796800153603</v>
      </c>
    </row>
    <row r="526" spans="2:36" x14ac:dyDescent="0.3">
      <c r="B526" s="73"/>
      <c r="C526" s="73"/>
      <c r="D526" s="73"/>
      <c r="E526" s="73"/>
      <c r="F526" s="73"/>
      <c r="G526" s="73"/>
      <c r="H526" s="73"/>
      <c r="I526" s="73">
        <v>49.5</v>
      </c>
      <c r="J526" s="101">
        <f t="shared" si="75"/>
        <v>3219.7604630058022</v>
      </c>
      <c r="K526" s="66">
        <v>49.5</v>
      </c>
      <c r="L526" s="102">
        <f>IF($K526&gt;$G$13,IF('Silo Levels'!$L$12="Pumping",((PI()*((($C$12+$G$13)-$K526)*($O$13/($O$12/2)))^2*((($O$13+$G$13)-$K526))/3)*$L$29)+(((PI()*((($C$12+$G$13)-$K526)*($O$13/($O$12/2)))^2*(((($C$12+$G$13)-$K526)*($O$13/($O$12/2)))*$AZ$5))/3)*$L$29),(((PI()*((($C$12+$G$13)-$K526)*($O$13/($O$12/2)))^2*((($O$13+$G$13)-$K526)/3))*$L$29)-((PI()*((($C$12+$G$13)-$K526)*($O$13/($O$12/2)))^2*(((($C$12+$G$13)-$K526)*($O$13/($O$12/2)))*$AZ$5)/3)*$L$29))),IF('Silo Levels'!$L$12="Pumping",(($D$11*$L$29)+((PI()*(($C$14/2)^2)*($G$13-$K526))*$L$29))+((($D$11+$H$11)/3)*$BG$5)+(((PI()*($C$14/2)^2*(($C$14/2)*$AZ$5))/3)*$L$29),(($D$11*$L$29)+((PI()*(($C$14/2)^2)*($G$13-$K526))*$L$29))+((($D$11+$H$11)/3)*$BG$5)-(((PI()*($C$14/2)^2*(($C$14/2)*$AZ$5))/3)*$L$29)))</f>
        <v>1779.3712992550259</v>
      </c>
      <c r="M526" s="73">
        <v>49.5</v>
      </c>
      <c r="N526" s="101">
        <f t="shared" si="69"/>
        <v>13538.394793152274</v>
      </c>
      <c r="O526" s="66">
        <v>49.5</v>
      </c>
      <c r="P526" s="102">
        <f>IF($O526&gt;$G$20,IF('Silo Levels'!$L$13="Pumping",((PI()*((($C$19+$G$20)-$O526)*($O$20/($O$19/2)))^2*((($O$20+$G$20)-$O526))/3)*$P$29)+(((PI()*((($C$19+$G$20)-$O526)*($O$20/($O$19/2)))^2*(((($C$19+$G$20)-$O526)*($O$20/($O$19/2)))*$AZ$6))/3)*$P$29),(((PI()*((($C$19+$G$20)-$O526)*($O$20/($O$19/2)))^2*((($O$20+$G$20)-$O526)/3))*$P$29)-((PI()*((($C$19+$G$20)-$O526)*($O$20/($O$19/2)))^2*(((($C$19+$G$20)-$O526)*($O$20/($O$19/2)))*$AZ$6)/3)*$P$29))),IF('Silo Levels'!$L$13="Pumping",(($D$18*$P$29)+((PI()*(($C$21/2)^2)*($G$20-$O526))*$P$29))+((($D$18+$H$18)/3)*$BG$6)+(((PI()*($C$21/2)^2*(($C$21/2)*$AZ$6))/3)*$P$29),(($D$18*$P$29)+((PI()*(($C$21/2)^2)*($G$20-$O526))*$P$29))+((($D$18+$H$18)/3)*$BG$6)-(((PI()*($C$21/2)^2*(($C$21/2)*$AZ$6))/3)*$P$29)))</f>
        <v>9453.1934611275065</v>
      </c>
      <c r="Q526" s="73">
        <v>49.5</v>
      </c>
      <c r="R526" s="101">
        <f t="shared" si="72"/>
        <v>13170.076271793363</v>
      </c>
      <c r="S526" s="66">
        <v>49.5</v>
      </c>
      <c r="T526" s="102">
        <f>IF($S526&gt;$G$20,IF('Silo Levels'!$L$14="Pumping",((PI()*((($C$19+$G$20)-$S526)*($O$20/($O$19/2)))^2*((($O$20+$G$20)-$S526))/3)*$T$29)+(((PI()*((($C$19+$G$20)-$S526)*($O$20/($O$19/2)))^2*(((($C$19+$G$20)-$S526)*($O$20/($O$19/2)))*$AZ$7))/3)*$T$29),(((PI()*((($C$19+$G$20)-$S526)*($O$20/($O$19/2)))^2*((($O$20+$G$20)-$S526)/3))*$T$29)-((PI()*((($C$19+$G$20)-$S526)*($O$20/($O$19/2)))^2*(((($C$19+$G$20)-$S526)*($O$20/($O$19/2)))*$AZ$7)/3)*$T$29))),IF('Silo Levels'!$L$14="Pumping",(($D$18*$T$29)+((PI()*(($C$21/2)^2)*($G$20-$S526))*$T$29))+((($D$18+$H$18)/3)*$BG$7)+(((PI()*($C$21/2)^2*(($C$21/2)*$AZ$7))/3)*$T$29),(($D$18*$T$29)+((PI()*(($C$21/2)^2)*($G$20-$S526))*$T$29))+((($D$18+$H$18)/3)*$BG$7)-(((PI()*($C$21/2)^2*(($C$21/2)*$AZ$7))/3)*$T$29)))</f>
        <v>9196.0148006645013</v>
      </c>
      <c r="U526" s="73">
        <v>49.5</v>
      </c>
      <c r="V526" s="101">
        <f t="shared" si="73"/>
        <v>12829.94728479828</v>
      </c>
      <c r="W526" s="66">
        <v>49.5</v>
      </c>
      <c r="X526" s="102">
        <f>IF($W526&gt;$G$20,IF('Silo Levels'!$L$15="Pumping",((PI()*((($C$19+$G$20)-$W526)*($O$20/($O$19/2)))^2*((($O$20+$G$20)-$W526))/3)*$X$29)+(((PI()*((($C$19+$G$20)-$W526)*($O$20/($O$19/2)))^2*(((($C$19+$G$20)-$W526)*($O$20/($O$19/2)))*$AZ$8))/3)*$X$29),(((PI()*((($C$19+$G$20)-$W526)*($O$20/($O$19/2)))^2*((($O$20+$G$20)-$W526)/3))*$X$29)-((PI()*((($C$19+$G$20)-$W526)*($O$20/($O$19/2)))^2*(((($C$19+$G$20)-$W526)*($O$20/($O$19/2)))*$AZ$8)/3)*$X$29))),IF('Silo Levels'!$L$15="Pumping",(($D$18*$X$29)+((PI()*(($C$21/2)^2)*($G$20-$W526))*$X$29))+((($D$18+$H$18)/3)*$BG$8)+(((PI()*($C$21/2)^2*(($C$21/2)*$AZ$8))/3)*$X$29),(($D$18*$X$29)+((PI()*(($C$21/2)^2)*($G$20-$W526))*$X$29))+((($D$18+$H$18)/3)*$BG$8)-(((PI()*($C$21/2)^2*(($C$21/2)*$AZ$8))/3)*$X$29)))</f>
        <v>8958.5195019287803</v>
      </c>
      <c r="Y526" s="73">
        <v>49.5</v>
      </c>
      <c r="Z526" s="101">
        <f t="shared" si="70"/>
        <v>12627.056820363914</v>
      </c>
      <c r="AA526" s="66">
        <v>49.5</v>
      </c>
      <c r="AB526" s="102">
        <f>IF($AA526&gt;$G$20,IF('Silo Levels'!$L$16="Pumping",((PI()*((($C$19+$G$20)-$AA526)*($O$20/($O$19/2)))^2*((($O$20+$G$20)-$AA526))/3)*$AB$29)+(((PI()*((($C$19+$G$20)-$AA526)*($O$20/($O$19/2)))^2*(((($C$19+$G$20)-$AA526)*($O$20/($O$19/2)))*$AZ$9))/3)*$AB$29),(((PI()*((($C$19+$G$20)-$AA526)*($O$20/($O$19/2)))^2*((($O$20+$G$20)-$AA526)/3))*$AB$29)-((PI()*((($C$19+$G$20)-$AA526)*($O$20/($O$19/2)))^2*(((($C$19+$G$20)-$AA526)*($O$20/($O$19/2)))*$AZ$9)/3)*$AB$29))),IF('Silo Levels'!$L$16="Pumping",(($D$18*$AB$29)+((PI()*(($C$21/2)^2)*($G$20-$AA526))*$AB$29))+((($D$18+$H$18)/3)*$BG$9)+(((PI()*($C$21/2)^2*(($C$21/2)*$AZ$9))/3)*$AB$29),(($D$18*$AB$29)+((PI()*(($C$21/2)^2)*($G$20-$AA526))*$AB$29))+((($D$18+$H$18)/3)*$BG$9)-(((PI()*($C$21/2)^2*(($C$21/2)*$AZ$9))/3)*$AB$29)))</f>
        <v>8816.8510958127044</v>
      </c>
      <c r="AC526" s="73">
        <v>49.5</v>
      </c>
      <c r="AD526" s="101">
        <f t="shared" si="74"/>
        <v>12553.912396988308</v>
      </c>
      <c r="AE526" s="66">
        <v>49.5</v>
      </c>
      <c r="AF526" s="102">
        <f>IF($AE526&gt;$G$20,IF('Silo Levels'!$L$17="Pumping",((PI()*((($C$19+$G$20)-$AE526)*($O$20/($O$19/2)))^2*((($O$20+$G$20)-$AE526))/3)*$AF$29)+(((PI()*((($C$19+$G$20)-$AE526)*($O$20/($O$19/2)))^2*(((($C$19+$G$20)-$AE526)*($O$20/($O$19/2)))*$AZ$10))/3)*$AF$29),(((PI()*((($C$19+$G$20)-$AE526)*($O$20/($O$19/2)))^2*((($O$20+$G$20)-$AE526)/3))*$AF$29)-((PI()*((($C$19+$G$20)-$AE526)*($O$20/($O$19/2)))^2*(((($C$19+$G$20)-$AE526)*($O$20/($O$19/2)))*$AZ$10)/3)*$AF$29))),IF('Silo Levels'!$L$17="Pumping",(($D$18*$AF$29)+((PI()*(($C$21/2)^2)*($G$20-$AE526))*$AF$29))+((($D$18+$H$18)/3)*$BG$10)+(((PI()*($C$21/2)^2*(($C$21/2)*$AZ$10))/3)*$AF$29),(($D$18*$AF$29)+((PI()*(($C$21/2)^2)*($G$20-$AE526))*$AF$29))+((($D$18+$H$18)/3)*$BG$10)-(((PI()*($C$21/2)^2*(($C$21/2)*$AZ$10))/3)*$AF$29)))</f>
        <v>8765.7779519624473</v>
      </c>
      <c r="AG526" s="73">
        <v>49.5</v>
      </c>
      <c r="AH526" s="101">
        <f t="shared" si="71"/>
        <v>12611.107478552804</v>
      </c>
      <c r="AI526" s="66">
        <v>49.5</v>
      </c>
      <c r="AJ526" s="102">
        <f>IF($AI526&gt;$G$20,IF('Silo Levels'!$L$18="Pumping",((PI()*((($C$19+$G$20)-$AI526)*($O$20/($O$19/2)))^2*((($O$20+$G$20)-$AI526))/3)*$AJ$29)+(((PI()*((($C$19+$G$20)-$AI526)*($O$20/($O$19/2)))^2*(((($C$19+$G$20)-$AI526)*($O$20/($O$19/2)))*$AZ$11))/3)*$AJ$29),(((PI()*((($C$19+$G$20)-$AI526)*($O$20/($O$19/2)))^2*((($O$20+$G$20)-$AI526)/3))*$AJ$29)-((PI()*((($C$19+$G$20)-$AI526)*($O$20/($O$19/2)))^2*(((($C$19+$G$20)-$AI526)*($O$20/($O$19/2)))*$AZ$11)/3)*$AJ$29))),IF('Silo Levels'!$L$18="Pumping",(($D$18*$AJ$29)+((PI()*(($C$21/2)^2)*($G$20-$AI526))*$AJ$29))+((($D$18+$H$18)/3)*$BG$11)+(((PI()*($C$21/2)^2*(($C$21/2)*$AZ$11))/3)*$AJ$29),(($D$18*$AJ$29)+((PI()*(($C$21/2)^2)*($G$20-$AI526))*$AJ$29))+((($D$18+$H$18)/3)*$BG$11)-(((PI()*($C$21/2)^2*(($C$21/2)*$AZ$11))/3)*$AJ$29)))</f>
        <v>8805.7144569406901</v>
      </c>
    </row>
    <row r="527" spans="2:36" x14ac:dyDescent="0.3">
      <c r="B527" s="73"/>
      <c r="C527" s="73"/>
      <c r="D527" s="73"/>
      <c r="E527" s="73"/>
      <c r="F527" s="73"/>
      <c r="G527" s="73"/>
      <c r="H527" s="73"/>
      <c r="I527" s="73">
        <v>49.6</v>
      </c>
      <c r="J527" s="101">
        <f t="shared" si="75"/>
        <v>3009.2791598967456</v>
      </c>
      <c r="K527" s="66">
        <v>49.6</v>
      </c>
      <c r="L527" s="102">
        <f>IF($K527&gt;$G$13,IF('Silo Levels'!$L$12="Pumping",((PI()*((($C$12+$G$13)-$K527)*($O$13/($O$12/2)))^2*((($O$13+$G$13)-$K527))/3)*$L$29)+(((PI()*((($C$12+$G$13)-$K527)*($O$13/($O$12/2)))^2*(((($C$12+$G$13)-$K527)*($O$13/($O$12/2)))*$AZ$5))/3)*$L$29),(((PI()*((($C$12+$G$13)-$K527)*($O$13/($O$12/2)))^2*((($O$13+$G$13)-$K527)/3))*$L$29)-((PI()*((($C$12+$G$13)-$K527)*($O$13/($O$12/2)))^2*(((($C$12+$G$13)-$K527)*($O$13/($O$12/2)))*$AZ$5)/3)*$L$29))),IF('Silo Levels'!$L$12="Pumping",(($D$11*$L$29)+((PI()*(($C$14/2)^2)*($G$13-$K527))*$L$29))+((($D$11+$H$11)/3)*$BG$5)+(((PI()*($C$14/2)^2*(($C$14/2)*$AZ$5))/3)*$L$29),(($D$11*$L$29)+((PI()*(($C$14/2)^2)*($G$13-$K527))*$L$29))+((($D$11+$H$11)/3)*$BG$5)-(((PI()*($C$14/2)^2*(($C$14/2)*$AZ$5))/3)*$L$29)))</f>
        <v>1666.3257341291969</v>
      </c>
      <c r="M527" s="73">
        <v>49.6</v>
      </c>
      <c r="N527" s="101">
        <f t="shared" si="69"/>
        <v>13128.451244851525</v>
      </c>
      <c r="O527" s="66">
        <v>49.6</v>
      </c>
      <c r="P527" s="102">
        <f>IF($O527&gt;$G$20,IF('Silo Levels'!$L$13="Pumping",((PI()*((($C$19+$G$20)-$O527)*($O$20/($O$19/2)))^2*((($O$20+$G$20)-$O527))/3)*$P$29)+(((PI()*((($C$19+$G$20)-$O527)*($O$20/($O$19/2)))^2*(((($C$19+$G$20)-$O527)*($O$20/($O$19/2)))*$AZ$6))/3)*$P$29),(((PI()*((($C$19+$G$20)-$O527)*($O$20/($O$19/2)))^2*((($O$20+$G$20)-$O527)/3))*$P$29)-((PI()*((($C$19+$G$20)-$O527)*($O$20/($O$19/2)))^2*(((($C$19+$G$20)-$O527)*($O$20/($O$19/2)))*$AZ$6)/3)*$P$29))),IF('Silo Levels'!$L$13="Pumping",(($D$18*$P$29)+((PI()*(($C$21/2)^2)*($G$20-$O527))*$P$29))+((($D$18+$H$18)/3)*$BG$6)+(((PI()*($C$21/2)^2*(($C$21/2)*$AZ$6))/3)*$P$29),(($D$18*$P$29)+((PI()*(($C$21/2)^2)*($G$20-$O527))*$P$29))+((($D$18+$H$18)/3)*$BG$6)-(((PI()*($C$21/2)^2*(($C$21/2)*$AZ$6))/3)*$P$29)))</f>
        <v>9043.2499128267573</v>
      </c>
      <c r="Q527" s="73">
        <v>49.6</v>
      </c>
      <c r="R527" s="101">
        <f t="shared" si="72"/>
        <v>12771.285434272413</v>
      </c>
      <c r="S527" s="66">
        <v>49.6</v>
      </c>
      <c r="T527" s="102">
        <f>IF($S527&gt;$G$20,IF('Silo Levels'!$L$14="Pumping",((PI()*((($C$19+$G$20)-$S527)*($O$20/($O$19/2)))^2*((($O$20+$G$20)-$S527))/3)*$T$29)+(((PI()*((($C$19+$G$20)-$S527)*($O$20/($O$19/2)))^2*(((($C$19+$G$20)-$S527)*($O$20/($O$19/2)))*$AZ$7))/3)*$T$29),(((PI()*((($C$19+$G$20)-$S527)*($O$20/($O$19/2)))^2*((($O$20+$G$20)-$S527)/3))*$T$29)-((PI()*((($C$19+$G$20)-$S527)*($O$20/($O$19/2)))^2*(((($C$19+$G$20)-$S527)*($O$20/($O$19/2)))*$AZ$7)/3)*$T$29))),IF('Silo Levels'!$L$14="Pumping",(($D$18*$T$29)+((PI()*(($C$21/2)^2)*($G$20-$S527))*$T$29))+((($D$18+$H$18)/3)*$BG$7)+(((PI()*($C$21/2)^2*(($C$21/2)*$AZ$7))/3)*$T$29),(($D$18*$T$29)+((PI()*(($C$21/2)^2)*($G$20-$S527))*$T$29))+((($D$18+$H$18)/3)*$BG$7)-(((PI()*($C$21/2)^2*(($C$21/2)*$AZ$7))/3)*$T$29)))</f>
        <v>8797.2239631435514</v>
      </c>
      <c r="U527" s="73">
        <v>49.6</v>
      </c>
      <c r="V527" s="101">
        <f t="shared" si="73"/>
        <v>12441.455576970255</v>
      </c>
      <c r="W527" s="66">
        <v>49.6</v>
      </c>
      <c r="X527" s="102">
        <f>IF($W527&gt;$G$20,IF('Silo Levels'!$L$15="Pumping",((PI()*((($C$19+$G$20)-$W527)*($O$20/($O$19/2)))^2*((($O$20+$G$20)-$W527))/3)*$X$29)+(((PI()*((($C$19+$G$20)-$W527)*($O$20/($O$19/2)))^2*(((($C$19+$G$20)-$W527)*($O$20/($O$19/2)))*$AZ$8))/3)*$X$29),(((PI()*((($C$19+$G$20)-$W527)*($O$20/($O$19/2)))^2*((($O$20+$G$20)-$W527)/3))*$X$29)-((PI()*((($C$19+$G$20)-$W527)*($O$20/($O$19/2)))^2*(((($C$19+$G$20)-$W527)*($O$20/($O$19/2)))*$AZ$8)/3)*$X$29))),IF('Silo Levels'!$L$15="Pumping",(($D$18*$X$29)+((PI()*(($C$21/2)^2)*($G$20-$W527))*$X$29))+((($D$18+$H$18)/3)*$BG$8)+(((PI()*($C$21/2)^2*(($C$21/2)*$AZ$8))/3)*$X$29),(($D$18*$X$29)+((PI()*(($C$21/2)^2)*($G$20-$W527))*$X$29))+((($D$18+$H$18)/3)*$BG$8)-(((PI()*($C$21/2)^2*(($C$21/2)*$AZ$8))/3)*$X$29)))</f>
        <v>8570.0277941007553</v>
      </c>
      <c r="Y527" s="73">
        <v>49.6</v>
      </c>
      <c r="Z527" s="101">
        <f t="shared" si="70"/>
        <v>12244.708650095356</v>
      </c>
      <c r="AA527" s="66">
        <v>49.6</v>
      </c>
      <c r="AB527" s="102">
        <f>IF($AA527&gt;$G$20,IF('Silo Levels'!$L$16="Pumping",((PI()*((($C$19+$G$20)-$AA527)*($O$20/($O$19/2)))^2*((($O$20+$G$20)-$AA527))/3)*$AB$29)+(((PI()*((($C$19+$G$20)-$AA527)*($O$20/($O$19/2)))^2*(((($C$19+$G$20)-$AA527)*($O$20/($O$19/2)))*$AZ$9))/3)*$AB$29),(((PI()*((($C$19+$G$20)-$AA527)*($O$20/($O$19/2)))^2*((($O$20+$G$20)-$AA527)/3))*$AB$29)-((PI()*((($C$19+$G$20)-$AA527)*($O$20/($O$19/2)))^2*(((($C$19+$G$20)-$AA527)*($O$20/($O$19/2)))*$AZ$9)/3)*$AB$29))),IF('Silo Levels'!$L$16="Pumping",(($D$18*$AB$29)+((PI()*(($C$21/2)^2)*($G$20-$AA527))*$AB$29))+((($D$18+$H$18)/3)*$BG$9)+(((PI()*($C$21/2)^2*(($C$21/2)*$AZ$9))/3)*$AB$29),(($D$18*$AB$29)+((PI()*(($C$21/2)^2)*($G$20-$AA527))*$AB$29))+((($D$18+$H$18)/3)*$BG$9)-(((PI()*($C$21/2)^2*(($C$21/2)*$AZ$9))/3)*$AB$29)))</f>
        <v>8434.5029255441441</v>
      </c>
      <c r="AC527" s="73">
        <v>49.6</v>
      </c>
      <c r="AD527" s="101">
        <f t="shared" si="74"/>
        <v>12173.77904501358</v>
      </c>
      <c r="AE527" s="66">
        <v>49.6</v>
      </c>
      <c r="AF527" s="102">
        <f>IF($AE527&gt;$G$20,IF('Silo Levels'!$L$17="Pumping",((PI()*((($C$19+$G$20)-$AE527)*($O$20/($O$19/2)))^2*((($O$20+$G$20)-$AE527))/3)*$AF$29)+(((PI()*((($C$19+$G$20)-$AE527)*($O$20/($O$19/2)))^2*(((($C$19+$G$20)-$AE527)*($O$20/($O$19/2)))*$AZ$10))/3)*$AF$29),(((PI()*((($C$19+$G$20)-$AE527)*($O$20/($O$19/2)))^2*((($O$20+$G$20)-$AE527)/3))*$AF$29)-((PI()*((($C$19+$G$20)-$AE527)*($O$20/($O$19/2)))^2*(((($C$19+$G$20)-$AE527)*($O$20/($O$19/2)))*$AZ$10)/3)*$AF$29))),IF('Silo Levels'!$L$17="Pumping",(($D$18*$AF$29)+((PI()*(($C$21/2)^2)*($G$20-$AE527))*$AF$29))+((($D$18+$H$18)/3)*$BG$10)+(((PI()*($C$21/2)^2*(($C$21/2)*$AZ$10))/3)*$AF$29),(($D$18*$AF$29)+((PI()*(($C$21/2)^2)*($G$20-$AE527))*$AF$29))+((($D$18+$H$18)/3)*$BG$10)-(((PI()*($C$21/2)^2*(($C$21/2)*$AZ$10))/3)*$AF$29)))</f>
        <v>8385.6445999877196</v>
      </c>
      <c r="AG527" s="73">
        <v>49.6</v>
      </c>
      <c r="AH527" s="101">
        <f t="shared" si="71"/>
        <v>12229.242255478133</v>
      </c>
      <c r="AI527" s="66">
        <v>49.6</v>
      </c>
      <c r="AJ527" s="102">
        <f>IF($AI527&gt;$G$20,IF('Silo Levels'!$L$18="Pumping",((PI()*((($C$19+$G$20)-$AI527)*($O$20/($O$19/2)))^2*((($O$20+$G$20)-$AI527))/3)*$AJ$29)+(((PI()*((($C$19+$G$20)-$AI527)*($O$20/($O$19/2)))^2*(((($C$19+$G$20)-$AI527)*($O$20/($O$19/2)))*$AZ$11))/3)*$AJ$29),(((PI()*((($C$19+$G$20)-$AI527)*($O$20/($O$19/2)))^2*((($O$20+$G$20)-$AI527)/3))*$AJ$29)-((PI()*((($C$19+$G$20)-$AI527)*($O$20/($O$19/2)))^2*(((($C$19+$G$20)-$AI527)*($O$20/($O$19/2)))*$AZ$11)/3)*$AJ$29))),IF('Silo Levels'!$L$18="Pumping",(($D$18*$AJ$29)+((PI()*(($C$21/2)^2)*($G$20-$AI527))*$AJ$29))+((($D$18+$H$18)/3)*$BG$11)+(((PI()*($C$21/2)^2*(($C$21/2)*$AZ$11))/3)*$AJ$29),(($D$18*$AJ$29)+((PI()*(($C$21/2)^2)*($G$20-$AI527))*$AJ$29))+((($D$18+$H$18)/3)*$BG$11)-(((PI()*($C$21/2)^2*(($C$21/2)*$AZ$11))/3)*$AJ$29)))</f>
        <v>8423.8492338660199</v>
      </c>
    </row>
    <row r="528" spans="2:36" x14ac:dyDescent="0.3">
      <c r="B528" s="73"/>
      <c r="C528" s="73"/>
      <c r="D528" s="73"/>
      <c r="E528" s="73"/>
      <c r="F528" s="73"/>
      <c r="G528" s="73"/>
      <c r="H528" s="73"/>
      <c r="I528" s="73">
        <v>49.7</v>
      </c>
      <c r="J528" s="101">
        <f t="shared" si="75"/>
        <v>2808.1648778861568</v>
      </c>
      <c r="K528" s="66">
        <v>49.7</v>
      </c>
      <c r="L528" s="102">
        <f>IF($K528&gt;$G$13,IF('Silo Levels'!$L$12="Pumping",((PI()*((($C$12+$G$13)-$K528)*($O$13/($O$12/2)))^2*((($O$13+$G$13)-$K528))/3)*$L$29)+(((PI()*((($C$12+$G$13)-$K528)*($O$13/($O$12/2)))^2*(((($C$12+$G$13)-$K528)*($O$13/($O$12/2)))*$AZ$5))/3)*$L$29),(((PI()*((($C$12+$G$13)-$K528)*($O$13/($O$12/2)))^2*((($O$13+$G$13)-$K528)/3))*$L$29)-((PI()*((($C$12+$G$13)-$K528)*($O$13/($O$12/2)))^2*(((($C$12+$G$13)-$K528)*($O$13/($O$12/2)))*$AZ$5)/3)*$L$29))),IF('Silo Levels'!$L$12="Pumping",(($D$11*$L$29)+((PI()*(($C$14/2)^2)*($G$13-$K528))*$L$29))+((($D$11+$H$11)/3)*$BG$5)+(((PI()*($C$14/2)^2*(($C$14/2)*$AZ$5))/3)*$L$29),(($D$11*$L$29)+((PI()*(($C$14/2)^2)*($G$13-$K528))*$L$29))+((($D$11+$H$11)/3)*$BG$5)-(((PI()*($C$14/2)^2*(($C$14/2)*$AZ$5))/3)*$L$29)))</f>
        <v>1558.1509730399318</v>
      </c>
      <c r="M528" s="73">
        <v>49.7</v>
      </c>
      <c r="N528" s="101">
        <f t="shared" si="69"/>
        <v>12718.507696550776</v>
      </c>
      <c r="O528" s="66">
        <v>49.7</v>
      </c>
      <c r="P528" s="102">
        <f>IF($O528&gt;$G$20,IF('Silo Levels'!$L$13="Pumping",((PI()*((($C$19+$G$20)-$O528)*($O$20/($O$19/2)))^2*((($O$20+$G$20)-$O528))/3)*$P$29)+(((PI()*((($C$19+$G$20)-$O528)*($O$20/($O$19/2)))^2*(((($C$19+$G$20)-$O528)*($O$20/($O$19/2)))*$AZ$6))/3)*$P$29),(((PI()*((($C$19+$G$20)-$O528)*($O$20/($O$19/2)))^2*((($O$20+$G$20)-$O528)/3))*$P$29)-((PI()*((($C$19+$G$20)-$O528)*($O$20/($O$19/2)))^2*(((($C$19+$G$20)-$O528)*($O$20/($O$19/2)))*$AZ$6)/3)*$P$29))),IF('Silo Levels'!$L$13="Pumping",(($D$18*$P$29)+((PI()*(($C$21/2)^2)*($G$20-$O528))*$P$29))+((($D$18+$H$18)/3)*$BG$6)+(((PI()*($C$21/2)^2*(($C$21/2)*$AZ$6))/3)*$P$29),(($D$18*$P$29)+((PI()*(($C$21/2)^2)*($G$20-$O528))*$P$29))+((($D$18+$H$18)/3)*$BG$6)-(((PI()*($C$21/2)^2*(($C$21/2)*$AZ$6))/3)*$P$29)))</f>
        <v>8633.3063645260081</v>
      </c>
      <c r="Q528" s="73">
        <v>49.7</v>
      </c>
      <c r="R528" s="101">
        <f t="shared" si="72"/>
        <v>12372.494596751461</v>
      </c>
      <c r="S528" s="66">
        <v>49.7</v>
      </c>
      <c r="T528" s="102">
        <f>IF($S528&gt;$G$20,IF('Silo Levels'!$L$14="Pumping",((PI()*((($C$19+$G$20)-$S528)*($O$20/($O$19/2)))^2*((($O$20+$G$20)-$S528))/3)*$T$29)+(((PI()*((($C$19+$G$20)-$S528)*($O$20/($O$19/2)))^2*(((($C$19+$G$20)-$S528)*($O$20/($O$19/2)))*$AZ$7))/3)*$T$29),(((PI()*((($C$19+$G$20)-$S528)*($O$20/($O$19/2)))^2*((($O$20+$G$20)-$S528)/3))*$T$29)-((PI()*((($C$19+$G$20)-$S528)*($O$20/($O$19/2)))^2*(((($C$19+$G$20)-$S528)*($O$20/($O$19/2)))*$AZ$7)/3)*$T$29))),IF('Silo Levels'!$L$14="Pumping",(($D$18*$T$29)+((PI()*(($C$21/2)^2)*($G$20-$S528))*$T$29))+((($D$18+$H$18)/3)*$BG$7)+(((PI()*($C$21/2)^2*(($C$21/2)*$AZ$7))/3)*$T$29),(($D$18*$T$29)+((PI()*(($C$21/2)^2)*($G$20-$S528))*$T$29))+((($D$18+$H$18)/3)*$BG$7)-(((PI()*($C$21/2)^2*(($C$21/2)*$AZ$7))/3)*$T$29)))</f>
        <v>8398.4331256225996</v>
      </c>
      <c r="U528" s="73">
        <v>49.7</v>
      </c>
      <c r="V528" s="101">
        <f t="shared" si="73"/>
        <v>12052.96386914223</v>
      </c>
      <c r="W528" s="66">
        <v>49.7</v>
      </c>
      <c r="X528" s="102">
        <f>IF($W528&gt;$G$20,IF('Silo Levels'!$L$15="Pumping",((PI()*((($C$19+$G$20)-$W528)*($O$20/($O$19/2)))^2*((($O$20+$G$20)-$W528))/3)*$X$29)+(((PI()*((($C$19+$G$20)-$W528)*($O$20/($O$19/2)))^2*(((($C$19+$G$20)-$W528)*($O$20/($O$19/2)))*$AZ$8))/3)*$X$29),(((PI()*((($C$19+$G$20)-$W528)*($O$20/($O$19/2)))^2*((($O$20+$G$20)-$W528)/3))*$X$29)-((PI()*((($C$19+$G$20)-$W528)*($O$20/($O$19/2)))^2*(((($C$19+$G$20)-$W528)*($O$20/($O$19/2)))*$AZ$8)/3)*$X$29))),IF('Silo Levels'!$L$15="Pumping",(($D$18*$X$29)+((PI()*(($C$21/2)^2)*($G$20-$W528))*$X$29))+((($D$18+$H$18)/3)*$BG$8)+(((PI()*($C$21/2)^2*(($C$21/2)*$AZ$8))/3)*$X$29),(($D$18*$X$29)+((PI()*(($C$21/2)^2)*($G$20-$W528))*$X$29))+((($D$18+$H$18)/3)*$BG$8)-(((PI()*($C$21/2)^2*(($C$21/2)*$AZ$8))/3)*$X$29)))</f>
        <v>8181.5360862727302</v>
      </c>
      <c r="Y528" s="73">
        <v>49.7</v>
      </c>
      <c r="Z528" s="101">
        <f t="shared" si="70"/>
        <v>11862.360479826795</v>
      </c>
      <c r="AA528" s="66">
        <v>49.7</v>
      </c>
      <c r="AB528" s="102">
        <f>IF($AA528&gt;$G$20,IF('Silo Levels'!$L$16="Pumping",((PI()*((($C$19+$G$20)-$AA528)*($O$20/($O$19/2)))^2*((($O$20+$G$20)-$AA528))/3)*$AB$29)+(((PI()*((($C$19+$G$20)-$AA528)*($O$20/($O$19/2)))^2*(((($C$19+$G$20)-$AA528)*($O$20/($O$19/2)))*$AZ$9))/3)*$AB$29),(((PI()*((($C$19+$G$20)-$AA528)*($O$20/($O$19/2)))^2*((($O$20+$G$20)-$AA528)/3))*$AB$29)-((PI()*((($C$19+$G$20)-$AA528)*($O$20/($O$19/2)))^2*(((($C$19+$G$20)-$AA528)*($O$20/($O$19/2)))*$AZ$9)/3)*$AB$29))),IF('Silo Levels'!$L$16="Pumping",(($D$18*$AB$29)+((PI()*(($C$21/2)^2)*($G$20-$AA528))*$AB$29))+((($D$18+$H$18)/3)*$BG$9)+(((PI()*($C$21/2)^2*(($C$21/2)*$AZ$9))/3)*$AB$29),(($D$18*$AB$29)+((PI()*(($C$21/2)^2)*($G$20-$AA528))*$AB$29))+((($D$18+$H$18)/3)*$BG$9)-(((PI()*($C$21/2)^2*(($C$21/2)*$AZ$9))/3)*$AB$29)))</f>
        <v>8052.1547552755846</v>
      </c>
      <c r="AC528" s="73">
        <v>49.7</v>
      </c>
      <c r="AD528" s="101">
        <f t="shared" si="74"/>
        <v>11793.645693038856</v>
      </c>
      <c r="AE528" s="66">
        <v>49.7</v>
      </c>
      <c r="AF528" s="102">
        <f>IF($AE528&gt;$G$20,IF('Silo Levels'!$L$17="Pumping",((PI()*((($C$19+$G$20)-$AE528)*($O$20/($O$19/2)))^2*((($O$20+$G$20)-$AE528))/3)*$AF$29)+(((PI()*((($C$19+$G$20)-$AE528)*($O$20/($O$19/2)))^2*(((($C$19+$G$20)-$AE528)*($O$20/($O$19/2)))*$AZ$10))/3)*$AF$29),(((PI()*((($C$19+$G$20)-$AE528)*($O$20/($O$19/2)))^2*((($O$20+$G$20)-$AE528)/3))*$AF$29)-((PI()*((($C$19+$G$20)-$AE528)*($O$20/($O$19/2)))^2*(((($C$19+$G$20)-$AE528)*($O$20/($O$19/2)))*$AZ$10)/3)*$AF$29))),IF('Silo Levels'!$L$17="Pumping",(($D$18*$AF$29)+((PI()*(($C$21/2)^2)*($G$20-$AE528))*$AF$29))+((($D$18+$H$18)/3)*$BG$10)+(((PI()*($C$21/2)^2*(($C$21/2)*$AZ$10))/3)*$AF$29),(($D$18*$AF$29)+((PI()*(($C$21/2)^2)*($G$20-$AE528))*$AF$29))+((($D$18+$H$18)/3)*$BG$10)-(((PI()*($C$21/2)^2*(($C$21/2)*$AZ$10))/3)*$AF$29)))</f>
        <v>8005.5112480129956</v>
      </c>
      <c r="AG528" s="73">
        <v>49.7</v>
      </c>
      <c r="AH528" s="101">
        <f t="shared" si="71"/>
        <v>11847.377032403463</v>
      </c>
      <c r="AI528" s="66">
        <v>49.7</v>
      </c>
      <c r="AJ528" s="102">
        <f>IF($AI528&gt;$G$20,IF('Silo Levels'!$L$18="Pumping",((PI()*((($C$19+$G$20)-$AI528)*($O$20/($O$19/2)))^2*((($O$20+$G$20)-$AI528))/3)*$AJ$29)+(((PI()*((($C$19+$G$20)-$AI528)*($O$20/($O$19/2)))^2*(((($C$19+$G$20)-$AI528)*($O$20/($O$19/2)))*$AZ$11))/3)*$AJ$29),(((PI()*((($C$19+$G$20)-$AI528)*($O$20/($O$19/2)))^2*((($O$20+$G$20)-$AI528)/3))*$AJ$29)-((PI()*((($C$19+$G$20)-$AI528)*($O$20/($O$19/2)))^2*(((($C$19+$G$20)-$AI528)*($O$20/($O$19/2)))*$AZ$11)/3)*$AJ$29))),IF('Silo Levels'!$L$18="Pumping",(($D$18*$AJ$29)+((PI()*(($C$21/2)^2)*($G$20-$AI528))*$AJ$29))+((($D$18+$H$18)/3)*$BG$11)+(((PI()*($C$21/2)^2*(($C$21/2)*$AZ$11))/3)*$AJ$29),(($D$18*$AJ$29)+((PI()*(($C$21/2)^2)*($G$20-$AI528))*$AJ$29))+((($D$18+$H$18)/3)*$BG$11)-(((PI()*($C$21/2)^2*(($C$21/2)*$AZ$11))/3)*$AJ$29)))</f>
        <v>8041.9840107913496</v>
      </c>
    </row>
    <row r="529" spans="2:36" x14ac:dyDescent="0.3">
      <c r="B529" s="73"/>
      <c r="C529" s="73"/>
      <c r="D529" s="73"/>
      <c r="E529" s="73"/>
      <c r="F529" s="73"/>
      <c r="G529" s="73"/>
      <c r="H529" s="73"/>
      <c r="I529" s="73">
        <v>49.8</v>
      </c>
      <c r="J529" s="101">
        <f t="shared" si="75"/>
        <v>2616.2047117395859</v>
      </c>
      <c r="K529" s="66">
        <v>49.8</v>
      </c>
      <c r="L529" s="102">
        <f>IF($K529&gt;$G$13,IF('Silo Levels'!$L$12="Pumping",((PI()*((($C$12+$G$13)-$K529)*($O$13/($O$12/2)))^2*((($O$13+$G$13)-$K529))/3)*$L$29)+(((PI()*((($C$12+$G$13)-$K529)*($O$13/($O$12/2)))^2*(((($C$12+$G$13)-$K529)*($O$13/($O$12/2)))*$AZ$5))/3)*$L$29),(((PI()*((($C$12+$G$13)-$K529)*($O$13/($O$12/2)))^2*((($O$13+$G$13)-$K529)/3))*$L$29)-((PI()*((($C$12+$G$13)-$K529)*($O$13/($O$12/2)))^2*(((($C$12+$G$13)-$K529)*($O$13/($O$12/2)))*$AZ$5)/3)*$L$29))),IF('Silo Levels'!$L$12="Pumping",(($D$11*$L$29)+((PI()*(($C$14/2)^2)*($G$13-$K529))*$L$29))+((($D$11+$H$11)/3)*$BG$5)+(((PI()*($C$14/2)^2*(($C$14/2)*$AZ$5))/3)*$L$29),(($D$11*$L$29)+((PI()*(($C$14/2)^2)*($G$13-$K529))*$L$29))+((($D$11+$H$11)/3)*$BG$5)-(((PI()*($C$14/2)^2*(($C$14/2)*$AZ$5))/3)*$L$29)))</f>
        <v>1454.7403206046308</v>
      </c>
      <c r="M529" s="73">
        <v>49.8</v>
      </c>
      <c r="N529" s="101">
        <f t="shared" si="69"/>
        <v>12308.564148250056</v>
      </c>
      <c r="O529" s="66">
        <v>49.8</v>
      </c>
      <c r="P529" s="102">
        <f>IF($O529&gt;$G$20,IF('Silo Levels'!$L$13="Pumping",((PI()*((($C$19+$G$20)-$O529)*($O$20/($O$19/2)))^2*((($O$20+$G$20)-$O529))/3)*$P$29)+(((PI()*((($C$19+$G$20)-$O529)*($O$20/($O$19/2)))^2*(((($C$19+$G$20)-$O529)*($O$20/($O$19/2)))*$AZ$6))/3)*$P$29),(((PI()*((($C$19+$G$20)-$O529)*($O$20/($O$19/2)))^2*((($O$20+$G$20)-$O529)/3))*$P$29)-((PI()*((($C$19+$G$20)-$O529)*($O$20/($O$19/2)))^2*(((($C$19+$G$20)-$O529)*($O$20/($O$19/2)))*$AZ$6)/3)*$P$29))),IF('Silo Levels'!$L$13="Pumping",(($D$18*$P$29)+((PI()*(($C$21/2)^2)*($G$20-$O529))*$P$29))+((($D$18+$H$18)/3)*$BG$6)+(((PI()*($C$21/2)^2*(($C$21/2)*$AZ$6))/3)*$P$29),(($D$18*$P$29)+((PI()*(($C$21/2)^2)*($G$20-$O529))*$P$29))+((($D$18+$H$18)/3)*$BG$6)-(((PI()*($C$21/2)^2*(($C$21/2)*$AZ$6))/3)*$P$29)))</f>
        <v>8223.362816225288</v>
      </c>
      <c r="Q529" s="73">
        <v>49.8</v>
      </c>
      <c r="R529" s="101">
        <f t="shared" si="72"/>
        <v>11973.703759230539</v>
      </c>
      <c r="S529" s="66">
        <v>49.8</v>
      </c>
      <c r="T529" s="102">
        <f>IF($S529&gt;$G$20,IF('Silo Levels'!$L$14="Pumping",((PI()*((($C$19+$G$20)-$S529)*($O$20/($O$19/2)))^2*((($O$20+$G$20)-$S529))/3)*$T$29)+(((PI()*((($C$19+$G$20)-$S529)*($O$20/($O$19/2)))^2*(((($C$19+$G$20)-$S529)*($O$20/($O$19/2)))*$AZ$7))/3)*$T$29),(((PI()*((($C$19+$G$20)-$S529)*($O$20/($O$19/2)))^2*((($O$20+$G$20)-$S529)/3))*$T$29)-((PI()*((($C$19+$G$20)-$S529)*($O$20/($O$19/2)))^2*(((($C$19+$G$20)-$S529)*($O$20/($O$19/2)))*$AZ$7)/3)*$T$29))),IF('Silo Levels'!$L$14="Pumping",(($D$18*$T$29)+((PI()*(($C$21/2)^2)*($G$20-$S529))*$T$29))+((($D$18+$H$18)/3)*$BG$7)+(((PI()*($C$21/2)^2*(($C$21/2)*$AZ$7))/3)*$T$29),(($D$18*$T$29)+((PI()*(($C$21/2)^2)*($G$20-$S529))*$T$29))+((($D$18+$H$18)/3)*$BG$7)-(((PI()*($C$21/2)^2*(($C$21/2)*$AZ$7))/3)*$T$29)))</f>
        <v>7999.642288101677</v>
      </c>
      <c r="U529" s="73">
        <v>49.8</v>
      </c>
      <c r="V529" s="101">
        <f t="shared" si="73"/>
        <v>11664.472161314232</v>
      </c>
      <c r="W529" s="66">
        <v>49.8</v>
      </c>
      <c r="X529" s="102">
        <f>IF($W529&gt;$G$20,IF('Silo Levels'!$L$15="Pumping",((PI()*((($C$19+$G$20)-$W529)*($O$20/($O$19/2)))^2*((($O$20+$G$20)-$W529))/3)*$X$29)+(((PI()*((($C$19+$G$20)-$W529)*($O$20/($O$19/2)))^2*(((($C$19+$G$20)-$W529)*($O$20/($O$19/2)))*$AZ$8))/3)*$X$29),(((PI()*((($C$19+$G$20)-$W529)*($O$20/($O$19/2)))^2*((($O$20+$G$20)-$W529)/3))*$X$29)-((PI()*((($C$19+$G$20)-$W529)*($O$20/($O$19/2)))^2*(((($C$19+$G$20)-$W529)*($O$20/($O$19/2)))*$AZ$8)/3)*$X$29))),IF('Silo Levels'!$L$15="Pumping",(($D$18*$X$29)+((PI()*(($C$21/2)^2)*($G$20-$W529))*$X$29))+((($D$18+$H$18)/3)*$BG$8)+(((PI()*($C$21/2)^2*(($C$21/2)*$AZ$8))/3)*$X$29),(($D$18*$X$29)+((PI()*(($C$21/2)^2)*($G$20-$W529))*$X$29))+((($D$18+$H$18)/3)*$BG$8)-(((PI()*($C$21/2)^2*(($C$21/2)*$AZ$8))/3)*$X$29)))</f>
        <v>7793.0443784447325</v>
      </c>
      <c r="Y529" s="73">
        <v>49.8</v>
      </c>
      <c r="Z529" s="101">
        <f t="shared" si="70"/>
        <v>11480.012309558264</v>
      </c>
      <c r="AA529" s="66">
        <v>49.8</v>
      </c>
      <c r="AB529" s="102">
        <f>IF($AA529&gt;$G$20,IF('Silo Levels'!$L$16="Pumping",((PI()*((($C$19+$G$20)-$AA529)*($O$20/($O$19/2)))^2*((($O$20+$G$20)-$AA529))/3)*$AB$29)+(((PI()*((($C$19+$G$20)-$AA529)*($O$20/($O$19/2)))^2*(((($C$19+$G$20)-$AA529)*($O$20/($O$19/2)))*$AZ$9))/3)*$AB$29),(((PI()*((($C$19+$G$20)-$AA529)*($O$20/($O$19/2)))^2*((($O$20+$G$20)-$AA529)/3))*$AB$29)-((PI()*((($C$19+$G$20)-$AA529)*($O$20/($O$19/2)))^2*(((($C$19+$G$20)-$AA529)*($O$20/($O$19/2)))*$AZ$9)/3)*$AB$29))),IF('Silo Levels'!$L$16="Pumping",(($D$18*$AB$29)+((PI()*(($C$21/2)^2)*($G$20-$AA529))*$AB$29))+((($D$18+$H$18)/3)*$BG$9)+(((PI()*($C$21/2)^2*(($C$21/2)*$AZ$9))/3)*$AB$29),(($D$18*$AB$29)+((PI()*(($C$21/2)^2)*($G$20-$AA529))*$AB$29))+((($D$18+$H$18)/3)*$BG$9)-(((PI()*($C$21/2)^2*(($C$21/2)*$AZ$9))/3)*$AB$29)))</f>
        <v>7669.8065850070534</v>
      </c>
      <c r="AC529" s="73">
        <v>49.8</v>
      </c>
      <c r="AD529" s="101">
        <f t="shared" si="74"/>
        <v>11413.512341064155</v>
      </c>
      <c r="AE529" s="66">
        <v>49.8</v>
      </c>
      <c r="AF529" s="102">
        <f>IF($AE529&gt;$G$20,IF('Silo Levels'!$L$17="Pumping",((PI()*((($C$19+$G$20)-$AE529)*($O$20/($O$19/2)))^2*((($O$20+$G$20)-$AE529))/3)*$AF$29)+(((PI()*((($C$19+$G$20)-$AE529)*($O$20/($O$19/2)))^2*(((($C$19+$G$20)-$AE529)*($O$20/($O$19/2)))*$AZ$10))/3)*$AF$29),(((PI()*((($C$19+$G$20)-$AE529)*($O$20/($O$19/2)))^2*((($O$20+$G$20)-$AE529)/3))*$AF$29)-((PI()*((($C$19+$G$20)-$AE529)*($O$20/($O$19/2)))^2*(((($C$19+$G$20)-$AE529)*($O$20/($O$19/2)))*$AZ$10)/3)*$AF$29))),IF('Silo Levels'!$L$17="Pumping",(($D$18*$AF$29)+((PI()*(($C$21/2)^2)*($G$20-$AE529))*$AF$29))+((($D$18+$H$18)/3)*$BG$10)+(((PI()*($C$21/2)^2*(($C$21/2)*$AZ$10))/3)*$AF$29),(($D$18*$AF$29)+((PI()*(($C$21/2)^2)*($G$20-$AE529))*$AF$29))+((($D$18+$H$18)/3)*$BG$10)-(((PI()*($C$21/2)^2*(($C$21/2)*$AZ$10))/3)*$AF$29)))</f>
        <v>7625.3778960382951</v>
      </c>
      <c r="AG529" s="73">
        <v>49.8</v>
      </c>
      <c r="AH529" s="101">
        <f t="shared" si="71"/>
        <v>11465.511809328818</v>
      </c>
      <c r="AI529" s="66">
        <v>49.8</v>
      </c>
      <c r="AJ529" s="102">
        <f>IF($AI529&gt;$G$20,IF('Silo Levels'!$L$18="Pumping",((PI()*((($C$19+$G$20)-$AI529)*($O$20/($O$19/2)))^2*((($O$20+$G$20)-$AI529))/3)*$AJ$29)+(((PI()*((($C$19+$G$20)-$AI529)*($O$20/($O$19/2)))^2*(((($C$19+$G$20)-$AI529)*($O$20/($O$19/2)))*$AZ$11))/3)*$AJ$29),(((PI()*((($C$19+$G$20)-$AI529)*($O$20/($O$19/2)))^2*((($O$20+$G$20)-$AI529)/3))*$AJ$29)-((PI()*((($C$19+$G$20)-$AI529)*($O$20/($O$19/2)))^2*(((($C$19+$G$20)-$AI529)*($O$20/($O$19/2)))*$AZ$11)/3)*$AJ$29))),IF('Silo Levels'!$L$18="Pumping",(($D$18*$AJ$29)+((PI()*(($C$21/2)^2)*($G$20-$AI529))*$AJ$29))+((($D$18+$H$18)/3)*$BG$11)+(((PI()*($C$21/2)^2*(($C$21/2)*$AZ$11))/3)*$AJ$29),(($D$18*$AJ$29)+((PI()*(($C$21/2)^2)*($G$20-$AI529))*$AJ$29))+((($D$18+$H$18)/3)*$BG$11)-(((PI()*($C$21/2)^2*(($C$21/2)*$AZ$11))/3)*$AJ$29)))</f>
        <v>7660.1187877167049</v>
      </c>
    </row>
    <row r="530" spans="2:36" x14ac:dyDescent="0.3">
      <c r="B530" s="73"/>
      <c r="C530" s="73"/>
      <c r="D530" s="73"/>
      <c r="E530" s="73"/>
      <c r="F530" s="73"/>
      <c r="G530" s="73"/>
      <c r="H530" s="73"/>
      <c r="I530" s="73">
        <v>49.9</v>
      </c>
      <c r="J530" s="101">
        <f t="shared" si="75"/>
        <v>2433.1857562225418</v>
      </c>
      <c r="K530" s="66">
        <v>49.9</v>
      </c>
      <c r="L530" s="102">
        <f>IF($K530&gt;$G$13,IF('Silo Levels'!$L$12="Pumping",((PI()*((($C$12+$G$13)-$K530)*($O$13/($O$12/2)))^2*((($O$13+$G$13)-$K530))/3)*$L$29)+(((PI()*((($C$12+$G$13)-$K530)*($O$13/($O$12/2)))^2*(((($C$12+$G$13)-$K530)*($O$13/($O$12/2)))*$AZ$5))/3)*$L$29),(((PI()*((($C$12+$G$13)-$K530)*($O$13/($O$12/2)))^2*((($O$13+$G$13)-$K530)/3))*$L$29)-((PI()*((($C$12+$G$13)-$K530)*($O$13/($O$12/2)))^2*(((($C$12+$G$13)-$K530)*($O$13/($O$12/2)))*$AZ$5)/3)*$L$29))),IF('Silo Levels'!$L$12="Pumping",(($D$11*$L$29)+((PI()*(($C$14/2)^2)*($G$13-$K530))*$L$29))+((($D$11+$H$11)/3)*$BG$5)+(((PI()*($C$14/2)^2*(($C$14/2)*$AZ$5))/3)*$L$29),(($D$11*$L$29)+((PI()*(($C$14/2)^2)*($G$13-$K530))*$L$29))+((($D$11+$H$11)/3)*$BG$5)-(((PI()*($C$14/2)^2*(($C$14/2)*$AZ$5))/3)*$L$29)))</f>
        <v>1355.9870814406713</v>
      </c>
      <c r="M530" s="73">
        <v>49.9</v>
      </c>
      <c r="N530" s="101">
        <f t="shared" si="69"/>
        <v>11898.620599949307</v>
      </c>
      <c r="O530" s="66">
        <v>49.9</v>
      </c>
      <c r="P530" s="102">
        <f>IF($O530&gt;$G$20,IF('Silo Levels'!$L$13="Pumping",((PI()*((($C$19+$G$20)-$O530)*($O$20/($O$19/2)))^2*((($O$20+$G$20)-$O530))/3)*$P$29)+(((PI()*((($C$19+$G$20)-$O530)*($O$20/($O$19/2)))^2*(((($C$19+$G$20)-$O530)*($O$20/($O$19/2)))*$AZ$6))/3)*$P$29),(((PI()*((($C$19+$G$20)-$O530)*($O$20/($O$19/2)))^2*((($O$20+$G$20)-$O530)/3))*$P$29)-((PI()*((($C$19+$G$20)-$O530)*($O$20/($O$19/2)))^2*(((($C$19+$G$20)-$O530)*($O$20/($O$19/2)))*$AZ$6)/3)*$P$29))),IF('Silo Levels'!$L$13="Pumping",(($D$18*$P$29)+((PI()*(($C$21/2)^2)*($G$20-$O530))*$P$29))+((($D$18+$H$18)/3)*$BG$6)+(((PI()*($C$21/2)^2*(($C$21/2)*$AZ$6))/3)*$P$29),(($D$18*$P$29)+((PI()*(($C$21/2)^2)*($G$20-$O530))*$P$29))+((($D$18+$H$18)/3)*$BG$6)-(((PI()*($C$21/2)^2*(($C$21/2)*$AZ$6))/3)*$P$29)))</f>
        <v>7813.4192679245389</v>
      </c>
      <c r="Q530" s="73">
        <v>49.9</v>
      </c>
      <c r="R530" s="101">
        <f t="shared" si="72"/>
        <v>11574.912921709589</v>
      </c>
      <c r="S530" s="66">
        <v>49.9</v>
      </c>
      <c r="T530" s="102">
        <f>IF($S530&gt;$G$20,IF('Silo Levels'!$L$14="Pumping",((PI()*((($C$19+$G$20)-$S530)*($O$20/($O$19/2)))^2*((($O$20+$G$20)-$S530))/3)*$T$29)+(((PI()*((($C$19+$G$20)-$S530)*($O$20/($O$19/2)))^2*(((($C$19+$G$20)-$S530)*($O$20/($O$19/2)))*$AZ$7))/3)*$T$29),(((PI()*((($C$19+$G$20)-$S530)*($O$20/($O$19/2)))^2*((($O$20+$G$20)-$S530)/3))*$T$29)-((PI()*((($C$19+$G$20)-$S530)*($O$20/($O$19/2)))^2*(((($C$19+$G$20)-$S530)*($O$20/($O$19/2)))*$AZ$7)/3)*$T$29))),IF('Silo Levels'!$L$14="Pumping",(($D$18*$T$29)+((PI()*(($C$21/2)^2)*($G$20-$S530))*$T$29))+((($D$18+$H$18)/3)*$BG$7)+(((PI()*($C$21/2)^2*(($C$21/2)*$AZ$7))/3)*$T$29),(($D$18*$T$29)+((PI()*(($C$21/2)^2)*($G$20-$S530))*$T$29))+((($D$18+$H$18)/3)*$BG$7)-(((PI()*($C$21/2)^2*(($C$21/2)*$AZ$7))/3)*$T$29)))</f>
        <v>7600.851450580727</v>
      </c>
      <c r="U530" s="73">
        <v>49.9</v>
      </c>
      <c r="V530" s="101">
        <f t="shared" si="73"/>
        <v>11275.980453486207</v>
      </c>
      <c r="W530" s="66">
        <v>49.9</v>
      </c>
      <c r="X530" s="102">
        <f>IF($W530&gt;$G$20,IF('Silo Levels'!$L$15="Pumping",((PI()*((($C$19+$G$20)-$W530)*($O$20/($O$19/2)))^2*((($O$20+$G$20)-$W530))/3)*$X$29)+(((PI()*((($C$19+$G$20)-$W530)*($O$20/($O$19/2)))^2*(((($C$19+$G$20)-$W530)*($O$20/($O$19/2)))*$AZ$8))/3)*$X$29),(((PI()*((($C$19+$G$20)-$W530)*($O$20/($O$19/2)))^2*((($O$20+$G$20)-$W530)/3))*$X$29)-((PI()*((($C$19+$G$20)-$W530)*($O$20/($O$19/2)))^2*(((($C$19+$G$20)-$W530)*($O$20/($O$19/2)))*$AZ$8)/3)*$X$29))),IF('Silo Levels'!$L$15="Pumping",(($D$18*$X$29)+((PI()*(($C$21/2)^2)*($G$20-$W530))*$X$29))+((($D$18+$H$18)/3)*$BG$8)+(((PI()*($C$21/2)^2*(($C$21/2)*$AZ$8))/3)*$X$29),(($D$18*$X$29)+((PI()*(($C$21/2)^2)*($G$20-$W530))*$X$29))+((($D$18+$H$18)/3)*$BG$8)-(((PI()*($C$21/2)^2*(($C$21/2)*$AZ$8))/3)*$X$29)))</f>
        <v>7404.5526706167075</v>
      </c>
      <c r="Y530" s="73">
        <v>49.9</v>
      </c>
      <c r="Z530" s="101">
        <f t="shared" si="70"/>
        <v>11097.664139289705</v>
      </c>
      <c r="AA530" s="66">
        <v>49.9</v>
      </c>
      <c r="AB530" s="102">
        <f>IF($AA530&gt;$G$20,IF('Silo Levels'!$L$16="Pumping",((PI()*((($C$19+$G$20)-$AA530)*($O$20/($O$19/2)))^2*((($O$20+$G$20)-$AA530))/3)*$AB$29)+(((PI()*((($C$19+$G$20)-$AA530)*($O$20/($O$19/2)))^2*(((($C$19+$G$20)-$AA530)*($O$20/($O$19/2)))*$AZ$9))/3)*$AB$29),(((PI()*((($C$19+$G$20)-$AA530)*($O$20/($O$19/2)))^2*((($O$20+$G$20)-$AA530)/3))*$AB$29)-((PI()*((($C$19+$G$20)-$AA530)*($O$20/($O$19/2)))^2*(((($C$19+$G$20)-$AA530)*($O$20/($O$19/2)))*$AZ$9)/3)*$AB$29))),IF('Silo Levels'!$L$16="Pumping",(($D$18*$AB$29)+((PI()*(($C$21/2)^2)*($G$20-$AA530))*$AB$29))+((($D$18+$H$18)/3)*$BG$9)+(((PI()*($C$21/2)^2*(($C$21/2)*$AZ$9))/3)*$AB$29),(($D$18*$AB$29)+((PI()*(($C$21/2)^2)*($G$20-$AA530))*$AB$29))+((($D$18+$H$18)/3)*$BG$9)-(((PI()*($C$21/2)^2*(($C$21/2)*$AZ$9))/3)*$AB$29)))</f>
        <v>7287.4584147384949</v>
      </c>
      <c r="AC530" s="73">
        <v>49.9</v>
      </c>
      <c r="AD530" s="101">
        <f t="shared" si="74"/>
        <v>11033.37898908943</v>
      </c>
      <c r="AE530" s="66">
        <v>49.9</v>
      </c>
      <c r="AF530" s="102">
        <f>IF($AE530&gt;$G$20,IF('Silo Levels'!$L$17="Pumping",((PI()*((($C$19+$G$20)-$AE530)*($O$20/($O$19/2)))^2*((($O$20+$G$20)-$AE530))/3)*$AF$29)+(((PI()*((($C$19+$G$20)-$AE530)*($O$20/($O$19/2)))^2*(((($C$19+$G$20)-$AE530)*($O$20/($O$19/2)))*$AZ$10))/3)*$AF$29),(((PI()*((($C$19+$G$20)-$AE530)*($O$20/($O$19/2)))^2*((($O$20+$G$20)-$AE530)/3))*$AF$29)-((PI()*((($C$19+$G$20)-$AE530)*($O$20/($O$19/2)))^2*(((($C$19+$G$20)-$AE530)*($O$20/($O$19/2)))*$AZ$10)/3)*$AF$29))),IF('Silo Levels'!$L$17="Pumping",(($D$18*$AF$29)+((PI()*(($C$21/2)^2)*($G$20-$AE530))*$AF$29))+((($D$18+$H$18)/3)*$BG$10)+(((PI()*($C$21/2)^2*(($C$21/2)*$AZ$10))/3)*$AF$29),(($D$18*$AF$29)+((PI()*(($C$21/2)^2)*($G$20-$AE530))*$AF$29))+((($D$18+$H$18)/3)*$BG$10)-(((PI()*($C$21/2)^2*(($C$21/2)*$AZ$10))/3)*$AF$29)))</f>
        <v>7245.2445440635693</v>
      </c>
      <c r="AG530" s="73">
        <v>49.9</v>
      </c>
      <c r="AH530" s="101">
        <f t="shared" si="71"/>
        <v>11083.646586254148</v>
      </c>
      <c r="AI530" s="66">
        <v>49.9</v>
      </c>
      <c r="AJ530" s="102">
        <f>IF($AI530&gt;$G$20,IF('Silo Levels'!$L$18="Pumping",((PI()*((($C$19+$G$20)-$AI530)*($O$20/($O$19/2)))^2*((($O$20+$G$20)-$AI530))/3)*$AJ$29)+(((PI()*((($C$19+$G$20)-$AI530)*($O$20/($O$19/2)))^2*(((($C$19+$G$20)-$AI530)*($O$20/($O$19/2)))*$AZ$11))/3)*$AJ$29),(((PI()*((($C$19+$G$20)-$AI530)*($O$20/($O$19/2)))^2*((($O$20+$G$20)-$AI530)/3))*$AJ$29)-((PI()*((($C$19+$G$20)-$AI530)*($O$20/($O$19/2)))^2*(((($C$19+$G$20)-$AI530)*($O$20/($O$19/2)))*$AZ$11)/3)*$AJ$29))),IF('Silo Levels'!$L$18="Pumping",(($D$18*$AJ$29)+((PI()*(($C$21/2)^2)*($G$20-$AI530))*$AJ$29))+((($D$18+$H$18)/3)*$BG$11)+(((PI()*($C$21/2)^2*(($C$21/2)*$AZ$11))/3)*$AJ$29),(($D$18*$AJ$29)+((PI()*(($C$21/2)^2)*($G$20-$AI530))*$AJ$29))+((($D$18+$H$18)/3)*$BG$11)-(((PI()*($C$21/2)^2*(($C$21/2)*$AZ$11))/3)*$AJ$29)))</f>
        <v>7278.2535646420347</v>
      </c>
    </row>
    <row r="531" spans="2:36" x14ac:dyDescent="0.3">
      <c r="B531" s="73"/>
      <c r="C531" s="73"/>
      <c r="D531" s="73"/>
      <c r="E531" s="73"/>
      <c r="F531" s="73"/>
      <c r="G531" s="73"/>
      <c r="H531" s="73"/>
      <c r="I531" s="73">
        <v>50</v>
      </c>
      <c r="J531" s="101">
        <f t="shared" si="75"/>
        <v>2258.8951061005764</v>
      </c>
      <c r="K531" s="66">
        <v>50</v>
      </c>
      <c r="L531" s="102">
        <f>IF($K531&gt;$G$13,IF('Silo Levels'!$L$12="Pumping",((PI()*((($C$12+$G$13)-$K531)*($O$13/($O$12/2)))^2*((($O$13+$G$13)-$K531))/3)*$L$29)+(((PI()*((($C$12+$G$13)-$K531)*($O$13/($O$12/2)))^2*(((($C$12+$G$13)-$K531)*($O$13/($O$12/2)))*$AZ$5))/3)*$L$29),(((PI()*((($C$12+$G$13)-$K531)*($O$13/($O$12/2)))^2*((($O$13+$G$13)-$K531)/3))*$L$29)-((PI()*((($C$12+$G$13)-$K531)*($O$13/($O$12/2)))^2*(((($C$12+$G$13)-$K531)*($O$13/($O$12/2)))*$AZ$5)/3)*$L$29))),IF('Silo Levels'!$L$12="Pumping",(($D$11*$L$29)+((PI()*(($C$14/2)^2)*($G$13-$K531))*$L$29))+((($D$11+$H$11)/3)*$BG$5)+(((PI()*($C$14/2)^2*(($C$14/2)*$AZ$5))/3)*$L$29),(($D$11*$L$29)+((PI()*(($C$14/2)^2)*($G$13-$K531))*$L$29))+((($D$11+$H$11)/3)*$BG$5)-(((PI()*($C$14/2)^2*(($C$14/2)*$AZ$5))/3)*$L$29)))</f>
        <v>1261.7845601654544</v>
      </c>
      <c r="M531" s="73">
        <v>50</v>
      </c>
      <c r="N531" s="101">
        <f t="shared" si="69"/>
        <v>11488.677051648558</v>
      </c>
      <c r="O531" s="66">
        <v>50</v>
      </c>
      <c r="P531" s="102">
        <f>IF($O531&gt;$G$20,IF('Silo Levels'!$L$13="Pumping",((PI()*((($C$19+$G$20)-$O531)*($O$20/($O$19/2)))^2*((($O$20+$G$20)-$O531))/3)*$P$29)+(((PI()*((($C$19+$G$20)-$O531)*($O$20/($O$19/2)))^2*(((($C$19+$G$20)-$O531)*($O$20/($O$19/2)))*$AZ$6))/3)*$P$29),(((PI()*((($C$19+$G$20)-$O531)*($O$20/($O$19/2)))^2*((($O$20+$G$20)-$O531)/3))*$P$29)-((PI()*((($C$19+$G$20)-$O531)*($O$20/($O$19/2)))^2*(((($C$19+$G$20)-$O531)*($O$20/($O$19/2)))*$AZ$6)/3)*$P$29))),IF('Silo Levels'!$L$13="Pumping",(($D$18*$P$29)+((PI()*(($C$21/2)^2)*($G$20-$O531))*$P$29))+((($D$18+$H$18)/3)*$BG$6)+(((PI()*($C$21/2)^2*(($C$21/2)*$AZ$6))/3)*$P$29),(($D$18*$P$29)+((PI()*(($C$21/2)^2)*($G$20-$O531))*$P$29))+((($D$18+$H$18)/3)*$BG$6)-(((PI()*($C$21/2)^2*(($C$21/2)*$AZ$6))/3)*$P$29)))</f>
        <v>7403.4757196237897</v>
      </c>
      <c r="Q531" s="73">
        <v>50</v>
      </c>
      <c r="R531" s="101">
        <f t="shared" si="72"/>
        <v>11176.122084188639</v>
      </c>
      <c r="S531" s="66">
        <v>50</v>
      </c>
      <c r="T531" s="102">
        <f>IF($S531&gt;$G$20,IF('Silo Levels'!$L$14="Pumping",((PI()*((($C$19+$G$20)-$S531)*($O$20/($O$19/2)))^2*((($O$20+$G$20)-$S531))/3)*$T$29)+(((PI()*((($C$19+$G$20)-$S531)*($O$20/($O$19/2)))^2*(((($C$19+$G$20)-$S531)*($O$20/($O$19/2)))*$AZ$7))/3)*$T$29),(((PI()*((($C$19+$G$20)-$S531)*($O$20/($O$19/2)))^2*((($O$20+$G$20)-$S531)/3))*$T$29)-((PI()*((($C$19+$G$20)-$S531)*($O$20/($O$19/2)))^2*(((($C$19+$G$20)-$S531)*($O$20/($O$19/2)))*$AZ$7)/3)*$T$29))),IF('Silo Levels'!$L$14="Pumping",(($D$18*$T$29)+((PI()*(($C$21/2)^2)*($G$20-$S531))*$T$29))+((($D$18+$H$18)/3)*$BG$7)+(((PI()*($C$21/2)^2*(($C$21/2)*$AZ$7))/3)*$T$29),(($D$18*$T$29)+((PI()*(($C$21/2)^2)*($G$20-$S531))*$T$29))+((($D$18+$H$18)/3)*$BG$7)-(((PI()*($C$21/2)^2*(($C$21/2)*$AZ$7))/3)*$T$29)))</f>
        <v>7202.0606130597771</v>
      </c>
      <c r="U531" s="73">
        <v>50</v>
      </c>
      <c r="V531" s="101">
        <f t="shared" si="73"/>
        <v>10887.488745658182</v>
      </c>
      <c r="W531" s="66">
        <v>50</v>
      </c>
      <c r="X531" s="102">
        <f>IF($W531&gt;$G$20,IF('Silo Levels'!$L$15="Pumping",((PI()*((($C$19+$G$20)-$W531)*($O$20/($O$19/2)))^2*((($O$20+$G$20)-$W531))/3)*$X$29)+(((PI()*((($C$19+$G$20)-$W531)*($O$20/($O$19/2)))^2*(((($C$19+$G$20)-$W531)*($O$20/($O$19/2)))*$AZ$8))/3)*$X$29),(((PI()*((($C$19+$G$20)-$W531)*($O$20/($O$19/2)))^2*((($O$20+$G$20)-$W531)/3))*$X$29)-((PI()*((($C$19+$G$20)-$W531)*($O$20/($O$19/2)))^2*(((($C$19+$G$20)-$W531)*($O$20/($O$19/2)))*$AZ$8)/3)*$X$29))),IF('Silo Levels'!$L$15="Pumping",(($D$18*$X$29)+((PI()*(($C$21/2)^2)*($G$20-$W531))*$X$29))+((($D$18+$H$18)/3)*$BG$8)+(((PI()*($C$21/2)^2*(($C$21/2)*$AZ$8))/3)*$X$29),(($D$18*$X$29)+((PI()*(($C$21/2)^2)*($G$20-$W531))*$X$29))+((($D$18+$H$18)/3)*$BG$8)-(((PI()*($C$21/2)^2*(($C$21/2)*$AZ$8))/3)*$X$29)))</f>
        <v>7016.0609627886824</v>
      </c>
      <c r="Y531" s="73">
        <v>50</v>
      </c>
      <c r="Z531" s="101">
        <f t="shared" si="70"/>
        <v>10715.315969021147</v>
      </c>
      <c r="AA531" s="66">
        <v>50</v>
      </c>
      <c r="AB531" s="102">
        <f>IF($AA531&gt;$G$20,IF('Silo Levels'!$L$16="Pumping",((PI()*((($C$19+$G$20)-$AA531)*($O$20/($O$19/2)))^2*((($O$20+$G$20)-$AA531))/3)*$AB$29)+(((PI()*((($C$19+$G$20)-$AA531)*($O$20/($O$19/2)))^2*(((($C$19+$G$20)-$AA531)*($O$20/($O$19/2)))*$AZ$9))/3)*$AB$29),(((PI()*((($C$19+$G$20)-$AA531)*($O$20/($O$19/2)))^2*((($O$20+$G$20)-$AA531)/3))*$AB$29)-((PI()*((($C$19+$G$20)-$AA531)*($O$20/($O$19/2)))^2*(((($C$19+$G$20)-$AA531)*($O$20/($O$19/2)))*$AZ$9)/3)*$AB$29))),IF('Silo Levels'!$L$16="Pumping",(($D$18*$AB$29)+((PI()*(($C$21/2)^2)*($G$20-$AA531))*$AB$29))+((($D$18+$H$18)/3)*$BG$9)+(((PI()*($C$21/2)^2*(($C$21/2)*$AZ$9))/3)*$AB$29),(($D$18*$AB$29)+((PI()*(($C$21/2)^2)*($G$20-$AA531))*$AB$29))+((($D$18+$H$18)/3)*$BG$9)-(((PI()*($C$21/2)^2*(($C$21/2)*$AZ$9))/3)*$AB$29)))</f>
        <v>6905.1102444699363</v>
      </c>
      <c r="AC531" s="73">
        <v>50</v>
      </c>
      <c r="AD531" s="101">
        <f t="shared" si="74"/>
        <v>10653.245637114704</v>
      </c>
      <c r="AE531" s="66">
        <v>50</v>
      </c>
      <c r="AF531" s="102">
        <f>IF($AE531&gt;$G$20,IF('Silo Levels'!$L$17="Pumping",((PI()*((($C$19+$G$20)-$AE531)*($O$20/($O$19/2)))^2*((($O$20+$G$20)-$AE531))/3)*$AF$29)+(((PI()*((($C$19+$G$20)-$AE531)*($O$20/($O$19/2)))^2*(((($C$19+$G$20)-$AE531)*($O$20/($O$19/2)))*$AZ$10))/3)*$AF$29),(((PI()*((($C$19+$G$20)-$AE531)*($O$20/($O$19/2)))^2*((($O$20+$G$20)-$AE531)/3))*$AF$29)-((PI()*((($C$19+$G$20)-$AE531)*($O$20/($O$19/2)))^2*(((($C$19+$G$20)-$AE531)*($O$20/($O$19/2)))*$AZ$10)/3)*$AF$29))),IF('Silo Levels'!$L$17="Pumping",(($D$18*$AF$29)+((PI()*(($C$21/2)^2)*($G$20-$AE531))*$AF$29))+((($D$18+$H$18)/3)*$BG$10)+(((PI()*($C$21/2)^2*(($C$21/2)*$AZ$10))/3)*$AF$29),(($D$18*$AF$29)+((PI()*(($C$21/2)^2)*($G$20-$AE531))*$AF$29))+((($D$18+$H$18)/3)*$BG$10)-(((PI()*($C$21/2)^2*(($C$21/2)*$AZ$10))/3)*$AF$29)))</f>
        <v>6865.1111920888434</v>
      </c>
      <c r="AG531" s="73">
        <v>50</v>
      </c>
      <c r="AH531" s="101">
        <f t="shared" si="71"/>
        <v>10701.781363179478</v>
      </c>
      <c r="AI531" s="66">
        <v>50</v>
      </c>
      <c r="AJ531" s="102">
        <f>IF($AI531&gt;$G$20,IF('Silo Levels'!$L$18="Pumping",((PI()*((($C$19+$G$20)-$AI531)*($O$20/($O$19/2)))^2*((($O$20+$G$20)-$AI531))/3)*$AJ$29)+(((PI()*((($C$19+$G$20)-$AI531)*($O$20/($O$19/2)))^2*(((($C$19+$G$20)-$AI531)*($O$20/($O$19/2)))*$AZ$11))/3)*$AJ$29),(((PI()*((($C$19+$G$20)-$AI531)*($O$20/($O$19/2)))^2*((($O$20+$G$20)-$AI531)/3))*$AJ$29)-((PI()*((($C$19+$G$20)-$AI531)*($O$20/($O$19/2)))^2*(((($C$19+$G$20)-$AI531)*($O$20/($O$19/2)))*$AZ$11)/3)*$AJ$29))),IF('Silo Levels'!$L$18="Pumping",(($D$18*$AJ$29)+((PI()*(($C$21/2)^2)*($G$20-$AI531))*$AJ$29))+((($D$18+$H$18)/3)*$BG$11)+(((PI()*($C$21/2)^2*(($C$21/2)*$AZ$11))/3)*$AJ$29),(($D$18*$AJ$29)+((PI()*(($C$21/2)^2)*($G$20-$AI531))*$AJ$29))+((($D$18+$H$18)/3)*$BG$11)-(((PI()*($C$21/2)^2*(($C$21/2)*$AZ$11))/3)*$AJ$29)))</f>
        <v>6896.3883415673645</v>
      </c>
    </row>
    <row r="532" spans="2:36" x14ac:dyDescent="0.3">
      <c r="B532" s="73"/>
      <c r="C532" s="73"/>
      <c r="D532" s="73"/>
      <c r="E532" s="73"/>
      <c r="F532" s="73"/>
      <c r="G532" s="73"/>
      <c r="H532" s="73"/>
      <c r="I532" s="73">
        <v>50.1</v>
      </c>
      <c r="J532" s="101">
        <f t="shared" si="75"/>
        <v>2093.1198561392252</v>
      </c>
      <c r="K532" s="66">
        <v>50.1</v>
      </c>
      <c r="L532" s="102">
        <f>IF($K532&gt;$G$13,IF('Silo Levels'!$L$12="Pumping",((PI()*((($C$12+$G$13)-$K532)*($O$13/($O$12/2)))^2*((($O$13+$G$13)-$K532))/3)*$L$29)+(((PI()*((($C$12+$G$13)-$K532)*($O$13/($O$12/2)))^2*(((($C$12+$G$13)-$K532)*($O$13/($O$12/2)))*$AZ$5))/3)*$L$29),(((PI()*((($C$12+$G$13)-$K532)*($O$13/($O$12/2)))^2*((($O$13+$G$13)-$K532)/3))*$L$29)-((PI()*((($C$12+$G$13)-$K532)*($O$13/($O$12/2)))^2*(((($C$12+$G$13)-$K532)*($O$13/($O$12/2)))*$AZ$5)/3)*$L$29))),IF('Silo Levels'!$L$12="Pumping",(($D$11*$L$29)+((PI()*(($C$14/2)^2)*($G$13-$K532))*$L$29))+((($D$11+$H$11)/3)*$BG$5)+(((PI()*($C$14/2)^2*(($C$14/2)*$AZ$5))/3)*$L$29),(($D$11*$L$29)+((PI()*(($C$14/2)^2)*($G$13-$K532))*$L$29))+((($D$11+$H$11)/3)*$BG$5)-(((PI()*($C$14/2)^2*(($C$14/2)*$AZ$5))/3)*$L$29)))</f>
        <v>1172.0260613963719</v>
      </c>
      <c r="M532" s="73">
        <v>50.1</v>
      </c>
      <c r="N532" s="101">
        <f t="shared" si="69"/>
        <v>11078.733503347808</v>
      </c>
      <c r="O532" s="66">
        <v>50.1</v>
      </c>
      <c r="P532" s="102">
        <f>IF($O532&gt;$G$20,IF('Silo Levels'!$L$13="Pumping",((PI()*((($C$19+$G$20)-$O532)*($O$20/($O$19/2)))^2*((($O$20+$G$20)-$O532))/3)*$P$29)+(((PI()*((($C$19+$G$20)-$O532)*($O$20/($O$19/2)))^2*(((($C$19+$G$20)-$O532)*($O$20/($O$19/2)))*$AZ$6))/3)*$P$29),(((PI()*((($C$19+$G$20)-$O532)*($O$20/($O$19/2)))^2*((($O$20+$G$20)-$O532)/3))*$P$29)-((PI()*((($C$19+$G$20)-$O532)*($O$20/($O$19/2)))^2*(((($C$19+$G$20)-$O532)*($O$20/($O$19/2)))*$AZ$6)/3)*$P$29))),IF('Silo Levels'!$L$13="Pumping",(($D$18*$P$29)+((PI()*(($C$21/2)^2)*($G$20-$O532))*$P$29))+((($D$18+$H$18)/3)*$BG$6)+(((PI()*($C$21/2)^2*(($C$21/2)*$AZ$6))/3)*$P$29),(($D$18*$P$29)+((PI()*(($C$21/2)^2)*($G$20-$O532))*$P$29))+((($D$18+$H$18)/3)*$BG$6)-(((PI()*($C$21/2)^2*(($C$21/2)*$AZ$6))/3)*$P$29)))</f>
        <v>6993.5321713230405</v>
      </c>
      <c r="Q532" s="73">
        <v>50.1</v>
      </c>
      <c r="R532" s="101">
        <f t="shared" si="72"/>
        <v>10777.331246667687</v>
      </c>
      <c r="S532" s="66">
        <v>50.1</v>
      </c>
      <c r="T532" s="102">
        <f>IF($S532&gt;$G$20,IF('Silo Levels'!$L$14="Pumping",((PI()*((($C$19+$G$20)-$S532)*($O$20/($O$19/2)))^2*((($O$20+$G$20)-$S532))/3)*$T$29)+(((PI()*((($C$19+$G$20)-$S532)*($O$20/($O$19/2)))^2*(((($C$19+$G$20)-$S532)*($O$20/($O$19/2)))*$AZ$7))/3)*$T$29),(((PI()*((($C$19+$G$20)-$S532)*($O$20/($O$19/2)))^2*((($O$20+$G$20)-$S532)/3))*$T$29)-((PI()*((($C$19+$G$20)-$S532)*($O$20/($O$19/2)))^2*(((($C$19+$G$20)-$S532)*($O$20/($O$19/2)))*$AZ$7)/3)*$T$29))),IF('Silo Levels'!$L$14="Pumping",(($D$18*$T$29)+((PI()*(($C$21/2)^2)*($G$20-$S532))*$T$29))+((($D$18+$H$18)/3)*$BG$7)+(((PI()*($C$21/2)^2*(($C$21/2)*$AZ$7))/3)*$T$29),(($D$18*$T$29)+((PI()*(($C$21/2)^2)*($G$20-$S532))*$T$29))+((($D$18+$H$18)/3)*$BG$7)-(((PI()*($C$21/2)^2*(($C$21/2)*$AZ$7))/3)*$T$29)))</f>
        <v>6803.2697755388253</v>
      </c>
      <c r="U532" s="73">
        <v>50.1</v>
      </c>
      <c r="V532" s="101">
        <f t="shared" si="73"/>
        <v>10498.997037830159</v>
      </c>
      <c r="W532" s="66">
        <v>50.1</v>
      </c>
      <c r="X532" s="102">
        <f>IF($W532&gt;$G$20,IF('Silo Levels'!$L$15="Pumping",((PI()*((($C$19+$G$20)-$W532)*($O$20/($O$19/2)))^2*((($O$20+$G$20)-$W532))/3)*$X$29)+(((PI()*((($C$19+$G$20)-$W532)*($O$20/($O$19/2)))^2*(((($C$19+$G$20)-$W532)*($O$20/($O$19/2)))*$AZ$8))/3)*$X$29),(((PI()*((($C$19+$G$20)-$W532)*($O$20/($O$19/2)))^2*((($O$20+$G$20)-$W532)/3))*$X$29)-((PI()*((($C$19+$G$20)-$W532)*($O$20/($O$19/2)))^2*(((($C$19+$G$20)-$W532)*($O$20/($O$19/2)))*$AZ$8)/3)*$X$29))),IF('Silo Levels'!$L$15="Pumping",(($D$18*$X$29)+((PI()*(($C$21/2)^2)*($G$20-$W532))*$X$29))+((($D$18+$H$18)/3)*$BG$8)+(((PI()*($C$21/2)^2*(($C$21/2)*$AZ$8))/3)*$X$29),(($D$18*$X$29)+((PI()*(($C$21/2)^2)*($G$20-$W532))*$X$29))+((($D$18+$H$18)/3)*$BG$8)-(((PI()*($C$21/2)^2*(($C$21/2)*$AZ$8))/3)*$X$29)))</f>
        <v>6627.5692549606592</v>
      </c>
      <c r="Y532" s="73">
        <v>50.1</v>
      </c>
      <c r="Z532" s="101">
        <f t="shared" si="70"/>
        <v>10332.967798752588</v>
      </c>
      <c r="AA532" s="66">
        <v>50.1</v>
      </c>
      <c r="AB532" s="102">
        <f>IF($AA532&gt;$G$20,IF('Silo Levels'!$L$16="Pumping",((PI()*((($C$19+$G$20)-$AA532)*($O$20/($O$19/2)))^2*((($O$20+$G$20)-$AA532))/3)*$AB$29)+(((PI()*((($C$19+$G$20)-$AA532)*($O$20/($O$19/2)))^2*(((($C$19+$G$20)-$AA532)*($O$20/($O$19/2)))*$AZ$9))/3)*$AB$29),(((PI()*((($C$19+$G$20)-$AA532)*($O$20/($O$19/2)))^2*((($O$20+$G$20)-$AA532)/3))*$AB$29)-((PI()*((($C$19+$G$20)-$AA532)*($O$20/($O$19/2)))^2*(((($C$19+$G$20)-$AA532)*($O$20/($O$19/2)))*$AZ$9)/3)*$AB$29))),IF('Silo Levels'!$L$16="Pumping",(($D$18*$AB$29)+((PI()*(($C$21/2)^2)*($G$20-$AA532))*$AB$29))+((($D$18+$H$18)/3)*$BG$9)+(((PI()*($C$21/2)^2*(($C$21/2)*$AZ$9))/3)*$AB$29),(($D$18*$AB$29)+((PI()*(($C$21/2)^2)*($G$20-$AA532))*$AB$29))+((($D$18+$H$18)/3)*$BG$9)-(((PI()*($C$21/2)^2*(($C$21/2)*$AZ$9))/3)*$AB$29)))</f>
        <v>6522.7620742013778</v>
      </c>
      <c r="AC532" s="73">
        <v>50.1</v>
      </c>
      <c r="AD532" s="101">
        <f t="shared" si="74"/>
        <v>10273.112285139978</v>
      </c>
      <c r="AE532" s="66">
        <v>50.1</v>
      </c>
      <c r="AF532" s="102">
        <f>IF($AE532&gt;$G$20,IF('Silo Levels'!$L$17="Pumping",((PI()*((($C$19+$G$20)-$AE532)*($O$20/($O$19/2)))^2*((($O$20+$G$20)-$AE532))/3)*$AF$29)+(((PI()*((($C$19+$G$20)-$AE532)*($O$20/($O$19/2)))^2*(((($C$19+$G$20)-$AE532)*($O$20/($O$19/2)))*$AZ$10))/3)*$AF$29),(((PI()*((($C$19+$G$20)-$AE532)*($O$20/($O$19/2)))^2*((($O$20+$G$20)-$AE532)/3))*$AF$29)-((PI()*((($C$19+$G$20)-$AE532)*($O$20/($O$19/2)))^2*(((($C$19+$G$20)-$AE532)*($O$20/($O$19/2)))*$AZ$10)/3)*$AF$29))),IF('Silo Levels'!$L$17="Pumping",(($D$18*$AF$29)+((PI()*(($C$21/2)^2)*($G$20-$AE532))*$AF$29))+((($D$18+$H$18)/3)*$BG$10)+(((PI()*($C$21/2)^2*(($C$21/2)*$AZ$10))/3)*$AF$29),(($D$18*$AF$29)+((PI()*(($C$21/2)^2)*($G$20-$AE532))*$AF$29))+((($D$18+$H$18)/3)*$BG$10)-(((PI()*($C$21/2)^2*(($C$21/2)*$AZ$10))/3)*$AF$29)))</f>
        <v>6484.9778401141175</v>
      </c>
      <c r="AG532" s="73">
        <v>50.1</v>
      </c>
      <c r="AH532" s="101">
        <f t="shared" si="71"/>
        <v>10319.916140104808</v>
      </c>
      <c r="AI532" s="66">
        <v>50.1</v>
      </c>
      <c r="AJ532" s="102">
        <f>IF($AI532&gt;$G$20,IF('Silo Levels'!$L$18="Pumping",((PI()*((($C$19+$G$20)-$AI532)*($O$20/($O$19/2)))^2*((($O$20+$G$20)-$AI532))/3)*$AJ$29)+(((PI()*((($C$19+$G$20)-$AI532)*($O$20/($O$19/2)))^2*(((($C$19+$G$20)-$AI532)*($O$20/($O$19/2)))*$AZ$11))/3)*$AJ$29),(((PI()*((($C$19+$G$20)-$AI532)*($O$20/($O$19/2)))^2*((($O$20+$G$20)-$AI532)/3))*$AJ$29)-((PI()*((($C$19+$G$20)-$AI532)*($O$20/($O$19/2)))^2*(((($C$19+$G$20)-$AI532)*($O$20/($O$19/2)))*$AZ$11)/3)*$AJ$29))),IF('Silo Levels'!$L$18="Pumping",(($D$18*$AJ$29)+((PI()*(($C$21/2)^2)*($G$20-$AI532))*$AJ$29))+((($D$18+$H$18)/3)*$BG$11)+(((PI()*($C$21/2)^2*(($C$21/2)*$AZ$11))/3)*$AJ$29),(($D$18*$AJ$29)+((PI()*(($C$21/2)^2)*($G$20-$AI532))*$AJ$29))+((($D$18+$H$18)/3)*$BG$11)-(((PI()*($C$21/2)^2*(($C$21/2)*$AZ$11))/3)*$AJ$29)))</f>
        <v>6514.5231184926943</v>
      </c>
    </row>
    <row r="533" spans="2:36" x14ac:dyDescent="0.3">
      <c r="B533" s="73"/>
      <c r="C533" s="73"/>
      <c r="D533" s="73"/>
      <c r="E533" s="73"/>
      <c r="F533" s="73"/>
      <c r="G533" s="73"/>
      <c r="H533" s="73"/>
      <c r="I533" s="73">
        <v>50.2</v>
      </c>
      <c r="J533" s="101">
        <f t="shared" si="75"/>
        <v>1935.647101104026</v>
      </c>
      <c r="K533" s="66">
        <v>50.2</v>
      </c>
      <c r="L533" s="102">
        <f>IF($K533&gt;$G$13,IF('Silo Levels'!$L$12="Pumping",((PI()*((($C$12+$G$13)-$K533)*($O$13/($O$12/2)))^2*((($O$13+$G$13)-$K533))/3)*$L$29)+(((PI()*((($C$12+$G$13)-$K533)*($O$13/($O$12/2)))^2*(((($C$12+$G$13)-$K533)*($O$13/($O$12/2)))*$AZ$5))/3)*$L$29),(((PI()*((($C$12+$G$13)-$K533)*($O$13/($O$12/2)))^2*((($O$13+$G$13)-$K533)/3))*$L$29)-((PI()*((($C$12+$G$13)-$K533)*($O$13/($O$12/2)))^2*(((($C$12+$G$13)-$K533)*($O$13/($O$12/2)))*$AZ$5)/3)*$L$29))),IF('Silo Levels'!$L$12="Pumping",(($D$11*$L$29)+((PI()*(($C$14/2)^2)*($G$13-$K533))*$L$29))+((($D$11+$H$11)/3)*$BG$5)+(((PI()*($C$14/2)^2*(($C$14/2)*$AZ$5))/3)*$L$29),(($D$11*$L$29)+((PI()*(($C$14/2)^2)*($G$13-$K533))*$L$29))+((($D$11+$H$11)/3)*$BG$5)-(((PI()*($C$14/2)^2*(($C$14/2)*$AZ$5))/3)*$L$29)))</f>
        <v>1086.6048897508167</v>
      </c>
      <c r="M533" s="73">
        <v>50.2</v>
      </c>
      <c r="N533" s="101">
        <f t="shared" si="69"/>
        <v>10668.789955047059</v>
      </c>
      <c r="O533" s="66">
        <v>50.2</v>
      </c>
      <c r="P533" s="102">
        <f>IF($O533&gt;$G$20,IF('Silo Levels'!$L$13="Pumping",((PI()*((($C$19+$G$20)-$O533)*($O$20/($O$19/2)))^2*((($O$20+$G$20)-$O533))/3)*$P$29)+(((PI()*((($C$19+$G$20)-$O533)*($O$20/($O$19/2)))^2*(((($C$19+$G$20)-$O533)*($O$20/($O$19/2)))*$AZ$6))/3)*$P$29),(((PI()*((($C$19+$G$20)-$O533)*($O$20/($O$19/2)))^2*((($O$20+$G$20)-$O533)/3))*$P$29)-((PI()*((($C$19+$G$20)-$O533)*($O$20/($O$19/2)))^2*(((($C$19+$G$20)-$O533)*($O$20/($O$19/2)))*$AZ$6)/3)*$P$29))),IF('Silo Levels'!$L$13="Pumping",(($D$18*$P$29)+((PI()*(($C$21/2)^2)*($G$20-$O533))*$P$29))+((($D$18+$H$18)/3)*$BG$6)+(((PI()*($C$21/2)^2*(($C$21/2)*$AZ$6))/3)*$P$29),(($D$18*$P$29)+((PI()*(($C$21/2)^2)*($G$20-$O533))*$P$29))+((($D$18+$H$18)/3)*$BG$6)-(((PI()*($C$21/2)^2*(($C$21/2)*$AZ$6))/3)*$P$29)))</f>
        <v>6583.5886230222914</v>
      </c>
      <c r="Q533" s="73">
        <v>50.2</v>
      </c>
      <c r="R533" s="101">
        <f t="shared" si="72"/>
        <v>10378.540409146737</v>
      </c>
      <c r="S533" s="66">
        <v>50.2</v>
      </c>
      <c r="T533" s="102">
        <f>IF($S533&gt;$G$20,IF('Silo Levels'!$L$14="Pumping",((PI()*((($C$19+$G$20)-$S533)*($O$20/($O$19/2)))^2*((($O$20+$G$20)-$S533))/3)*$T$29)+(((PI()*((($C$19+$G$20)-$S533)*($O$20/($O$19/2)))^2*(((($C$19+$G$20)-$S533)*($O$20/($O$19/2)))*$AZ$7))/3)*$T$29),(((PI()*((($C$19+$G$20)-$S533)*($O$20/($O$19/2)))^2*((($O$20+$G$20)-$S533)/3))*$T$29)-((PI()*((($C$19+$G$20)-$S533)*($O$20/($O$19/2)))^2*(((($C$19+$G$20)-$S533)*($O$20/($O$19/2)))*$AZ$7)/3)*$T$29))),IF('Silo Levels'!$L$14="Pumping",(($D$18*$T$29)+((PI()*(($C$21/2)^2)*($G$20-$S533))*$T$29))+((($D$18+$H$18)/3)*$BG$7)+(((PI()*($C$21/2)^2*(($C$21/2)*$AZ$7))/3)*$T$29),(($D$18*$T$29)+((PI()*(($C$21/2)^2)*($G$20-$S533))*$T$29))+((($D$18+$H$18)/3)*$BG$7)-(((PI()*($C$21/2)^2*(($C$21/2)*$AZ$7))/3)*$T$29)))</f>
        <v>6404.4789380178754</v>
      </c>
      <c r="U533" s="73">
        <v>50.2</v>
      </c>
      <c r="V533" s="101">
        <f t="shared" si="73"/>
        <v>10110.505330002132</v>
      </c>
      <c r="W533" s="66">
        <v>50.2</v>
      </c>
      <c r="X533" s="102">
        <f>IF($W533&gt;$G$20,IF('Silo Levels'!$L$15="Pumping",((PI()*((($C$19+$G$20)-$W533)*($O$20/($O$19/2)))^2*((($O$20+$G$20)-$W533))/3)*$X$29)+(((PI()*((($C$19+$G$20)-$W533)*($O$20/($O$19/2)))^2*(((($C$19+$G$20)-$W533)*($O$20/($O$19/2)))*$AZ$8))/3)*$X$29),(((PI()*((($C$19+$G$20)-$W533)*($O$20/($O$19/2)))^2*((($O$20+$G$20)-$W533)/3))*$X$29)-((PI()*((($C$19+$G$20)-$W533)*($O$20/($O$19/2)))^2*(((($C$19+$G$20)-$W533)*($O$20/($O$19/2)))*$AZ$8)/3)*$X$29))),IF('Silo Levels'!$L$15="Pumping",(($D$18*$X$29)+((PI()*(($C$21/2)^2)*($G$20-$W533))*$X$29))+((($D$18+$H$18)/3)*$BG$8)+(((PI()*($C$21/2)^2*(($C$21/2)*$AZ$8))/3)*$X$29),(($D$18*$X$29)+((PI()*(($C$21/2)^2)*($G$20-$W533))*$X$29))+((($D$18+$H$18)/3)*$BG$8)-(((PI()*($C$21/2)^2*(($C$21/2)*$AZ$8))/3)*$X$29)))</f>
        <v>6239.0775471326324</v>
      </c>
      <c r="Y533" s="73">
        <v>50.2</v>
      </c>
      <c r="Z533" s="101">
        <f t="shared" si="70"/>
        <v>9950.6196284840298</v>
      </c>
      <c r="AA533" s="66">
        <v>50.2</v>
      </c>
      <c r="AB533" s="102">
        <f>IF($AA533&gt;$G$20,IF('Silo Levels'!$L$16="Pumping",((PI()*((($C$19+$G$20)-$AA533)*($O$20/($O$19/2)))^2*((($O$20+$G$20)-$AA533))/3)*$AB$29)+(((PI()*((($C$19+$G$20)-$AA533)*($O$20/($O$19/2)))^2*(((($C$19+$G$20)-$AA533)*($O$20/($O$19/2)))*$AZ$9))/3)*$AB$29),(((PI()*((($C$19+$G$20)-$AA533)*($O$20/($O$19/2)))^2*((($O$20+$G$20)-$AA533)/3))*$AB$29)-((PI()*((($C$19+$G$20)-$AA533)*($O$20/($O$19/2)))^2*(((($C$19+$G$20)-$AA533)*($O$20/($O$19/2)))*$AZ$9)/3)*$AB$29))),IF('Silo Levels'!$L$16="Pumping",(($D$18*$AB$29)+((PI()*(($C$21/2)^2)*($G$20-$AA533))*$AB$29))+((($D$18+$H$18)/3)*$BG$9)+(((PI()*($C$21/2)^2*(($C$21/2)*$AZ$9))/3)*$AB$29),(($D$18*$AB$29)+((PI()*(($C$21/2)^2)*($G$20-$AA533))*$AB$29))+((($D$18+$H$18)/3)*$BG$9)-(((PI()*($C$21/2)^2*(($C$21/2)*$AZ$9))/3)*$AB$29)))</f>
        <v>6140.4139039328193</v>
      </c>
      <c r="AC533" s="73">
        <v>50.2</v>
      </c>
      <c r="AD533" s="101">
        <f t="shared" si="74"/>
        <v>9892.9789331652537</v>
      </c>
      <c r="AE533" s="66">
        <v>50.2</v>
      </c>
      <c r="AF533" s="102">
        <f>IF($AE533&gt;$G$20,IF('Silo Levels'!$L$17="Pumping",((PI()*((($C$19+$G$20)-$AE533)*($O$20/($O$19/2)))^2*((($O$20+$G$20)-$AE533))/3)*$AF$29)+(((PI()*((($C$19+$G$20)-$AE533)*($O$20/($O$19/2)))^2*(((($C$19+$G$20)-$AE533)*($O$20/($O$19/2)))*$AZ$10))/3)*$AF$29),(((PI()*((($C$19+$G$20)-$AE533)*($O$20/($O$19/2)))^2*((($O$20+$G$20)-$AE533)/3))*$AF$29)-((PI()*((($C$19+$G$20)-$AE533)*($O$20/($O$19/2)))^2*(((($C$19+$G$20)-$AE533)*($O$20/($O$19/2)))*$AZ$10)/3)*$AF$29))),IF('Silo Levels'!$L$17="Pumping",(($D$18*$AF$29)+((PI()*(($C$21/2)^2)*($G$20-$AE533))*$AF$29))+((($D$18+$H$18)/3)*$BG$10)+(((PI()*($C$21/2)^2*(($C$21/2)*$AZ$10))/3)*$AF$29),(($D$18*$AF$29)+((PI()*(($C$21/2)^2)*($G$20-$AE533))*$AF$29))+((($D$18+$H$18)/3)*$BG$10)-(((PI()*($C$21/2)^2*(($C$21/2)*$AZ$10))/3)*$AF$29)))</f>
        <v>6104.8444881393934</v>
      </c>
      <c r="AG533" s="73">
        <v>50.2</v>
      </c>
      <c r="AH533" s="101">
        <f t="shared" si="71"/>
        <v>9938.0509170301375</v>
      </c>
      <c r="AI533" s="66">
        <v>50.2</v>
      </c>
      <c r="AJ533" s="102">
        <f>IF($AI533&gt;$G$20,IF('Silo Levels'!$L$18="Pumping",((PI()*((($C$19+$G$20)-$AI533)*($O$20/($O$19/2)))^2*((($O$20+$G$20)-$AI533))/3)*$AJ$29)+(((PI()*((($C$19+$G$20)-$AI533)*($O$20/($O$19/2)))^2*(((($C$19+$G$20)-$AI533)*($O$20/($O$19/2)))*$AZ$11))/3)*$AJ$29),(((PI()*((($C$19+$G$20)-$AI533)*($O$20/($O$19/2)))^2*((($O$20+$G$20)-$AI533)/3))*$AJ$29)-((PI()*((($C$19+$G$20)-$AI533)*($O$20/($O$19/2)))^2*(((($C$19+$G$20)-$AI533)*($O$20/($O$19/2)))*$AZ$11)/3)*$AJ$29))),IF('Silo Levels'!$L$18="Pumping",(($D$18*$AJ$29)+((PI()*(($C$21/2)^2)*($G$20-$AI533))*$AJ$29))+((($D$18+$H$18)/3)*$BG$11)+(((PI()*($C$21/2)^2*(($C$21/2)*$AZ$11))/3)*$AJ$29),(($D$18*$AJ$29)+((PI()*(($C$21/2)^2)*($G$20-$AI533))*$AJ$29))+((($D$18+$H$18)/3)*$BG$11)-(((PI()*($C$21/2)^2*(($C$21/2)*$AZ$11))/3)*$AJ$29)))</f>
        <v>6132.6578954180241</v>
      </c>
    </row>
    <row r="534" spans="2:36" x14ac:dyDescent="0.3">
      <c r="B534" s="73"/>
      <c r="C534" s="73"/>
      <c r="D534" s="73"/>
      <c r="E534" s="73"/>
      <c r="F534" s="73"/>
      <c r="G534" s="73"/>
      <c r="H534" s="73"/>
      <c r="I534" s="73">
        <v>50.3</v>
      </c>
      <c r="J534" s="101">
        <f t="shared" si="75"/>
        <v>1786.2639357605251</v>
      </c>
      <c r="K534" s="66">
        <v>50.3</v>
      </c>
      <c r="L534" s="102">
        <f>IF($K534&gt;$G$13,IF('Silo Levels'!$L$12="Pumping",((PI()*((($C$12+$G$13)-$K534)*($O$13/($O$12/2)))^2*((($O$13+$G$13)-$K534))/3)*$L$29)+(((PI()*((($C$12+$G$13)-$K534)*($O$13/($O$12/2)))^2*(((($C$12+$G$13)-$K534)*($O$13/($O$12/2)))*$AZ$5))/3)*$L$29),(((PI()*((($C$12+$G$13)-$K534)*($O$13/($O$12/2)))^2*((($O$13+$G$13)-$K534)/3))*$L$29)-((PI()*((($C$12+$G$13)-$K534)*($O$13/($O$12/2)))^2*(((($C$12+$G$13)-$K534)*($O$13/($O$12/2)))*$AZ$5)/3)*$L$29))),IF('Silo Levels'!$L$12="Pumping",(($D$11*$L$29)+((PI()*(($C$14/2)^2)*($G$13-$K534))*$L$29))+((($D$11+$H$11)/3)*$BG$5)+(((PI()*($C$14/2)^2*(($C$14/2)*$AZ$5))/3)*$L$29),(($D$11*$L$29)+((PI()*(($C$14/2)^2)*($G$13-$K534))*$L$29))+((($D$11+$H$11)/3)*$BG$5)-(((PI()*($C$14/2)^2*(($C$14/2)*$AZ$5))/3)*$L$29)))</f>
        <v>1005.4143498461874</v>
      </c>
      <c r="M534" s="73">
        <v>50.3</v>
      </c>
      <c r="N534" s="101">
        <f t="shared" si="69"/>
        <v>10258.846406746339</v>
      </c>
      <c r="O534" s="66">
        <v>50.3</v>
      </c>
      <c r="P534" s="102">
        <f>IF($O534&gt;$G$20,IF('Silo Levels'!$L$13="Pumping",((PI()*((($C$19+$G$20)-$O534)*($O$20/($O$19/2)))^2*((($O$20+$G$20)-$O534))/3)*$P$29)+(((PI()*((($C$19+$G$20)-$O534)*($O$20/($O$19/2)))^2*(((($C$19+$G$20)-$O534)*($O$20/($O$19/2)))*$AZ$6))/3)*$P$29),(((PI()*((($C$19+$G$20)-$O534)*($O$20/($O$19/2)))^2*((($O$20+$G$20)-$O534)/3))*$P$29)-((PI()*((($C$19+$G$20)-$O534)*($O$20/($O$19/2)))^2*(((($C$19+$G$20)-$O534)*($O$20/($O$19/2)))*$AZ$6)/3)*$P$29))),IF('Silo Levels'!$L$13="Pumping",(($D$18*$P$29)+((PI()*(($C$21/2)^2)*($G$20-$O534))*$P$29))+((($D$18+$H$18)/3)*$BG$6)+(((PI()*($C$21/2)^2*(($C$21/2)*$AZ$6))/3)*$P$29),(($D$18*$P$29)+((PI()*(($C$21/2)^2)*($G$20-$O534))*$P$29))+((($D$18+$H$18)/3)*$BG$6)-(((PI()*($C$21/2)^2*(($C$21/2)*$AZ$6))/3)*$P$29)))</f>
        <v>6173.6450747215713</v>
      </c>
      <c r="Q534" s="73">
        <v>50.3</v>
      </c>
      <c r="R534" s="101">
        <f t="shared" si="72"/>
        <v>9979.7495716258145</v>
      </c>
      <c r="S534" s="66">
        <v>50.3</v>
      </c>
      <c r="T534" s="102">
        <f>IF($S534&gt;$G$20,IF('Silo Levels'!$L$14="Pumping",((PI()*((($C$19+$G$20)-$S534)*($O$20/($O$19/2)))^2*((($O$20+$G$20)-$S534))/3)*$T$29)+(((PI()*((($C$19+$G$20)-$S534)*($O$20/($O$19/2)))^2*(((($C$19+$G$20)-$S534)*($O$20/($O$19/2)))*$AZ$7))/3)*$T$29),(((PI()*((($C$19+$G$20)-$S534)*($O$20/($O$19/2)))^2*((($O$20+$G$20)-$S534)/3))*$T$29)-((PI()*((($C$19+$G$20)-$S534)*($O$20/($O$19/2)))^2*(((($C$19+$G$20)-$S534)*($O$20/($O$19/2)))*$AZ$7)/3)*$T$29))),IF('Silo Levels'!$L$14="Pumping",(($D$18*$T$29)+((PI()*(($C$21/2)^2)*($G$20-$S534))*$T$29))+((($D$18+$H$18)/3)*$BG$7)+(((PI()*($C$21/2)^2*(($C$21/2)*$AZ$7))/3)*$T$29),(($D$18*$T$29)+((PI()*(($C$21/2)^2)*($G$20-$S534))*$T$29))+((($D$18+$H$18)/3)*$BG$7)-(((PI()*($C$21/2)^2*(($C$21/2)*$AZ$7))/3)*$T$29)))</f>
        <v>6005.6881004969528</v>
      </c>
      <c r="U534" s="73">
        <v>50.3</v>
      </c>
      <c r="V534" s="101">
        <f t="shared" si="73"/>
        <v>9722.0136221741341</v>
      </c>
      <c r="W534" s="66">
        <v>50.3</v>
      </c>
      <c r="X534" s="102">
        <f>IF($W534&gt;$G$20,IF('Silo Levels'!$L$15="Pumping",((PI()*((($C$19+$G$20)-$W534)*($O$20/($O$19/2)))^2*((($O$20+$G$20)-$W534))/3)*$X$29)+(((PI()*((($C$19+$G$20)-$W534)*($O$20/($O$19/2)))^2*(((($C$19+$G$20)-$W534)*($O$20/($O$19/2)))*$AZ$8))/3)*$X$29),(((PI()*((($C$19+$G$20)-$W534)*($O$20/($O$19/2)))^2*((($O$20+$G$20)-$W534)/3))*$X$29)-((PI()*((($C$19+$G$20)-$W534)*($O$20/($O$19/2)))^2*(((($C$19+$G$20)-$W534)*($O$20/($O$19/2)))*$AZ$8)/3)*$X$29))),IF('Silo Levels'!$L$15="Pumping",(($D$18*$X$29)+((PI()*(($C$21/2)^2)*($G$20-$W534))*$X$29))+((($D$18+$H$18)/3)*$BG$8)+(((PI()*($C$21/2)^2*(($C$21/2)*$AZ$8))/3)*$X$29),(($D$18*$X$29)+((PI()*(($C$21/2)^2)*($G$20-$W534))*$X$29))+((($D$18+$H$18)/3)*$BG$8)-(((PI()*($C$21/2)^2*(($C$21/2)*$AZ$8))/3)*$X$29)))</f>
        <v>5850.5858393046346</v>
      </c>
      <c r="Y534" s="73">
        <v>50.3</v>
      </c>
      <c r="Z534" s="101">
        <f t="shared" si="70"/>
        <v>9568.2714582154968</v>
      </c>
      <c r="AA534" s="66">
        <v>50.3</v>
      </c>
      <c r="AB534" s="102">
        <f>IF($AA534&gt;$G$20,IF('Silo Levels'!$L$16="Pumping",((PI()*((($C$19+$G$20)-$AA534)*($O$20/($O$19/2)))^2*((($O$20+$G$20)-$AA534))/3)*$AB$29)+(((PI()*((($C$19+$G$20)-$AA534)*($O$20/($O$19/2)))^2*(((($C$19+$G$20)-$AA534)*($O$20/($O$19/2)))*$AZ$9))/3)*$AB$29),(((PI()*((($C$19+$G$20)-$AA534)*($O$20/($O$19/2)))^2*((($O$20+$G$20)-$AA534)/3))*$AB$29)-((PI()*((($C$19+$G$20)-$AA534)*($O$20/($O$19/2)))^2*(((($C$19+$G$20)-$AA534)*($O$20/($O$19/2)))*$AZ$9)/3)*$AB$29))),IF('Silo Levels'!$L$16="Pumping",(($D$18*$AB$29)+((PI()*(($C$21/2)^2)*($G$20-$AA534))*$AB$29))+((($D$18+$H$18)/3)*$BG$9)+(((PI()*($C$21/2)^2*(($C$21/2)*$AZ$9))/3)*$AB$29),(($D$18*$AB$29)+((PI()*(($C$21/2)^2)*($G$20-$AA534))*$AB$29))+((($D$18+$H$18)/3)*$BG$9)-(((PI()*($C$21/2)^2*(($C$21/2)*$AZ$9))/3)*$AB$29)))</f>
        <v>5758.0657336642862</v>
      </c>
      <c r="AC534" s="73">
        <v>50.3</v>
      </c>
      <c r="AD534" s="101">
        <f t="shared" si="74"/>
        <v>9512.8455811905533</v>
      </c>
      <c r="AE534" s="66">
        <v>50.3</v>
      </c>
      <c r="AF534" s="102">
        <f>IF($AE534&gt;$G$20,IF('Silo Levels'!$L$17="Pumping",((PI()*((($C$19+$G$20)-$AE534)*($O$20/($O$19/2)))^2*((($O$20+$G$20)-$AE534))/3)*$AF$29)+(((PI()*((($C$19+$G$20)-$AE534)*($O$20/($O$19/2)))^2*(((($C$19+$G$20)-$AE534)*($O$20/($O$19/2)))*$AZ$10))/3)*$AF$29),(((PI()*((($C$19+$G$20)-$AE534)*($O$20/($O$19/2)))^2*((($O$20+$G$20)-$AE534)/3))*$AF$29)-((PI()*((($C$19+$G$20)-$AE534)*($O$20/($O$19/2)))^2*(((($C$19+$G$20)-$AE534)*($O$20/($O$19/2)))*$AZ$10)/3)*$AF$29))),IF('Silo Levels'!$L$17="Pumping",(($D$18*$AF$29)+((PI()*(($C$21/2)^2)*($G$20-$AE534))*$AF$29))+((($D$18+$H$18)/3)*$BG$10)+(((PI()*($C$21/2)^2*(($C$21/2)*$AZ$10))/3)*$AF$29),(($D$18*$AF$29)+((PI()*(($C$21/2)^2)*($G$20-$AE534))*$AF$29))+((($D$18+$H$18)/3)*$BG$10)-(((PI()*($C$21/2)^2*(($C$21/2)*$AZ$10))/3)*$AF$29)))</f>
        <v>5724.711136164693</v>
      </c>
      <c r="AG534" s="73">
        <v>50.3</v>
      </c>
      <c r="AH534" s="101">
        <f t="shared" si="71"/>
        <v>9556.1856939554946</v>
      </c>
      <c r="AI534" s="66">
        <v>50.3</v>
      </c>
      <c r="AJ534" s="102">
        <f>IF($AI534&gt;$G$20,IF('Silo Levels'!$L$18="Pumping",((PI()*((($C$19+$G$20)-$AI534)*($O$20/($O$19/2)))^2*((($O$20+$G$20)-$AI534))/3)*$AJ$29)+(((PI()*((($C$19+$G$20)-$AI534)*($O$20/($O$19/2)))^2*(((($C$19+$G$20)-$AI534)*($O$20/($O$19/2)))*$AZ$11))/3)*$AJ$29),(((PI()*((($C$19+$G$20)-$AI534)*($O$20/($O$19/2)))^2*((($O$20+$G$20)-$AI534)/3))*$AJ$29)-((PI()*((($C$19+$G$20)-$AI534)*($O$20/($O$19/2)))^2*(((($C$19+$G$20)-$AI534)*($O$20/($O$19/2)))*$AZ$11)/3)*$AJ$29))),IF('Silo Levels'!$L$18="Pumping",(($D$18*$AJ$29)+((PI()*(($C$21/2)^2)*($G$20-$AI534))*$AJ$29))+((($D$18+$H$18)/3)*$BG$11)+(((PI()*($C$21/2)^2*(($C$21/2)*$AZ$11))/3)*$AJ$29),(($D$18*$AJ$29)+((PI()*(($C$21/2)^2)*($G$20-$AI534))*$AJ$29))+((($D$18+$H$18)/3)*$BG$11)-(((PI()*($C$21/2)^2*(($C$21/2)*$AZ$11))/3)*$AJ$29)))</f>
        <v>5750.7926723433811</v>
      </c>
    </row>
    <row r="535" spans="2:36" x14ac:dyDescent="0.3">
      <c r="B535" s="73"/>
      <c r="C535" s="73"/>
      <c r="D535" s="73"/>
      <c r="E535" s="73"/>
      <c r="F535" s="73"/>
      <c r="G535" s="73"/>
      <c r="H535" s="73"/>
      <c r="I535" s="73">
        <v>50.4</v>
      </c>
      <c r="J535" s="101">
        <f t="shared" si="75"/>
        <v>1644.7574548742382</v>
      </c>
      <c r="K535" s="66">
        <v>50.4</v>
      </c>
      <c r="L535" s="102">
        <f>IF($K535&gt;$G$13,IF('Silo Levels'!$L$12="Pumping",((PI()*((($C$12+$G$13)-$K535)*($O$13/($O$12/2)))^2*((($O$13+$G$13)-$K535))/3)*$L$29)+(((PI()*((($C$12+$G$13)-$K535)*($O$13/($O$12/2)))^2*(((($C$12+$G$13)-$K535)*($O$13/($O$12/2)))*$AZ$5))/3)*$L$29),(((PI()*((($C$12+$G$13)-$K535)*($O$13/($O$12/2)))^2*((($O$13+$G$13)-$K535)/3))*$L$29)-((PI()*((($C$12+$G$13)-$K535)*($O$13/($O$12/2)))^2*(((($C$12+$G$13)-$K535)*($O$13/($O$12/2)))*$AZ$5)/3)*$L$29))),IF('Silo Levels'!$L$12="Pumping",(($D$11*$L$29)+((PI()*(($C$14/2)^2)*($G$13-$K535))*$L$29))+((($D$11+$H$11)/3)*$BG$5)+(((PI()*($C$14/2)^2*(($C$14/2)*$AZ$5))/3)*$L$29),(($D$11*$L$29)+((PI()*(($C$14/2)^2)*($G$13-$K535))*$L$29))+((($D$11+$H$11)/3)*$BG$5)-(((PI()*($C$14/2)^2*(($C$14/2)*$AZ$5))/3)*$L$29)))</f>
        <v>928.34774629986498</v>
      </c>
      <c r="M535" s="73">
        <v>50.4</v>
      </c>
      <c r="N535" s="101">
        <f t="shared" si="69"/>
        <v>9848.90285844559</v>
      </c>
      <c r="O535" s="66">
        <v>50.4</v>
      </c>
      <c r="P535" s="102">
        <f>IF($O535&gt;$G$20,IF('Silo Levels'!$L$13="Pumping",((PI()*((($C$19+$G$20)-$O535)*($O$20/($O$19/2)))^2*((($O$20+$G$20)-$O535))/3)*$P$29)+(((PI()*((($C$19+$G$20)-$O535)*($O$20/($O$19/2)))^2*(((($C$19+$G$20)-$O535)*($O$20/($O$19/2)))*$AZ$6))/3)*$P$29),(((PI()*((($C$19+$G$20)-$O535)*($O$20/($O$19/2)))^2*((($O$20+$G$20)-$O535)/3))*$P$29)-((PI()*((($C$19+$G$20)-$O535)*($O$20/($O$19/2)))^2*(((($C$19+$G$20)-$O535)*($O$20/($O$19/2)))*$AZ$6)/3)*$P$29))),IF('Silo Levels'!$L$13="Pumping",(($D$18*$P$29)+((PI()*(($C$21/2)^2)*($G$20-$O535))*$P$29))+((($D$18+$H$18)/3)*$BG$6)+(((PI()*($C$21/2)^2*(($C$21/2)*$AZ$6))/3)*$P$29),(($D$18*$P$29)+((PI()*(($C$21/2)^2)*($G$20-$O535))*$P$29))+((($D$18+$H$18)/3)*$BG$6)-(((PI()*($C$21/2)^2*(($C$21/2)*$AZ$6))/3)*$P$29)))</f>
        <v>5763.7015264208221</v>
      </c>
      <c r="Q535" s="73">
        <v>50.4</v>
      </c>
      <c r="R535" s="101">
        <f t="shared" si="72"/>
        <v>9580.9587341048646</v>
      </c>
      <c r="S535" s="66">
        <v>50.4</v>
      </c>
      <c r="T535" s="102">
        <f>IF($S535&gt;$G$20,IF('Silo Levels'!$L$14="Pumping",((PI()*((($C$19+$G$20)-$S535)*($O$20/($O$19/2)))^2*((($O$20+$G$20)-$S535))/3)*$T$29)+(((PI()*((($C$19+$G$20)-$S535)*($O$20/($O$19/2)))^2*(((($C$19+$G$20)-$S535)*($O$20/($O$19/2)))*$AZ$7))/3)*$T$29),(((PI()*((($C$19+$G$20)-$S535)*($O$20/($O$19/2)))^2*((($O$20+$G$20)-$S535)/3))*$T$29)-((PI()*((($C$19+$G$20)-$S535)*($O$20/($O$19/2)))^2*(((($C$19+$G$20)-$S535)*($O$20/($O$19/2)))*$AZ$7)/3)*$T$29))),IF('Silo Levels'!$L$14="Pumping",(($D$18*$T$29)+((PI()*(($C$21/2)^2)*($G$20-$S535))*$T$29))+((($D$18+$H$18)/3)*$BG$7)+(((PI()*($C$21/2)^2*(($C$21/2)*$AZ$7))/3)*$T$29),(($D$18*$T$29)+((PI()*(($C$21/2)^2)*($G$20-$S535))*$T$29))+((($D$18+$H$18)/3)*$BG$7)-(((PI()*($C$21/2)^2*(($C$21/2)*$AZ$7))/3)*$T$29)))</f>
        <v>5606.8972629760028</v>
      </c>
      <c r="U535" s="73">
        <v>50.4</v>
      </c>
      <c r="V535" s="101">
        <f t="shared" si="73"/>
        <v>9333.5219143461109</v>
      </c>
      <c r="W535" s="66">
        <v>50.4</v>
      </c>
      <c r="X535" s="102">
        <f>IF($W535&gt;$G$20,IF('Silo Levels'!$L$15="Pumping",((PI()*((($C$19+$G$20)-$W535)*($O$20/($O$19/2)))^2*((($O$20+$G$20)-$W535))/3)*$X$29)+(((PI()*((($C$19+$G$20)-$W535)*($O$20/($O$19/2)))^2*(((($C$19+$G$20)-$W535)*($O$20/($O$19/2)))*$AZ$8))/3)*$X$29),(((PI()*((($C$19+$G$20)-$W535)*($O$20/($O$19/2)))^2*((($O$20+$G$20)-$W535)/3))*$X$29)-((PI()*((($C$19+$G$20)-$W535)*($O$20/($O$19/2)))^2*(((($C$19+$G$20)-$W535)*($O$20/($O$19/2)))*$AZ$8)/3)*$X$29))),IF('Silo Levels'!$L$15="Pumping",(($D$18*$X$29)+((PI()*(($C$21/2)^2)*($G$20-$W535))*$X$29))+((($D$18+$H$18)/3)*$BG$8)+(((PI()*($C$21/2)^2*(($C$21/2)*$AZ$8))/3)*$X$29),(($D$18*$X$29)+((PI()*(($C$21/2)^2)*($G$20-$W535))*$X$29))+((($D$18+$H$18)/3)*$BG$8)-(((PI()*($C$21/2)^2*(($C$21/2)*$AZ$8))/3)*$X$29)))</f>
        <v>5462.0941314766114</v>
      </c>
      <c r="Y535" s="73">
        <v>50.4</v>
      </c>
      <c r="Z535" s="101">
        <f t="shared" si="70"/>
        <v>9185.9232879469382</v>
      </c>
      <c r="AA535" s="66">
        <v>50.4</v>
      </c>
      <c r="AB535" s="102">
        <f>IF($AA535&gt;$G$20,IF('Silo Levels'!$L$16="Pumping",((PI()*((($C$19+$G$20)-$AA535)*($O$20/($O$19/2)))^2*((($O$20+$G$20)-$AA535))/3)*$AB$29)+(((PI()*((($C$19+$G$20)-$AA535)*($O$20/($O$19/2)))^2*(((($C$19+$G$20)-$AA535)*($O$20/($O$19/2)))*$AZ$9))/3)*$AB$29),(((PI()*((($C$19+$G$20)-$AA535)*($O$20/($O$19/2)))^2*((($O$20+$G$20)-$AA535)/3))*$AB$29)-((PI()*((($C$19+$G$20)-$AA535)*($O$20/($O$19/2)))^2*(((($C$19+$G$20)-$AA535)*($O$20/($O$19/2)))*$AZ$9)/3)*$AB$29))),IF('Silo Levels'!$L$16="Pumping",(($D$18*$AB$29)+((PI()*(($C$21/2)^2)*($G$20-$AA535))*$AB$29))+((($D$18+$H$18)/3)*$BG$9)+(((PI()*($C$21/2)^2*(($C$21/2)*$AZ$9))/3)*$AB$29),(($D$18*$AB$29)+((PI()*(($C$21/2)^2)*($G$20-$AA535))*$AB$29))+((($D$18+$H$18)/3)*$BG$9)-(((PI()*($C$21/2)^2*(($C$21/2)*$AZ$9))/3)*$AB$29)))</f>
        <v>5375.7175633957277</v>
      </c>
      <c r="AC535" s="73">
        <v>50.4</v>
      </c>
      <c r="AD535" s="101">
        <f t="shared" si="74"/>
        <v>9132.7122292158274</v>
      </c>
      <c r="AE535" s="66">
        <v>50.4</v>
      </c>
      <c r="AF535" s="102">
        <f>IF($AE535&gt;$G$20,IF('Silo Levels'!$L$17="Pumping",((PI()*((($C$19+$G$20)-$AE535)*($O$20/($O$19/2)))^2*((($O$20+$G$20)-$AE535))/3)*$AF$29)+(((PI()*((($C$19+$G$20)-$AE535)*($O$20/($O$19/2)))^2*(((($C$19+$G$20)-$AE535)*($O$20/($O$19/2)))*$AZ$10))/3)*$AF$29),(((PI()*((($C$19+$G$20)-$AE535)*($O$20/($O$19/2)))^2*((($O$20+$G$20)-$AE535)/3))*$AF$29)-((PI()*((($C$19+$G$20)-$AE535)*($O$20/($O$19/2)))^2*(((($C$19+$G$20)-$AE535)*($O$20/($O$19/2)))*$AZ$10)/3)*$AF$29))),IF('Silo Levels'!$L$17="Pumping",(($D$18*$AF$29)+((PI()*(($C$21/2)^2)*($G$20-$AE535))*$AF$29))+((($D$18+$H$18)/3)*$BG$10)+(((PI()*($C$21/2)^2*(($C$21/2)*$AZ$10))/3)*$AF$29),(($D$18*$AF$29)+((PI()*(($C$21/2)^2)*($G$20-$AE535))*$AF$29))+((($D$18+$H$18)/3)*$BG$10)-(((PI()*($C$21/2)^2*(($C$21/2)*$AZ$10))/3)*$AF$29)))</f>
        <v>5344.5777841899671</v>
      </c>
      <c r="AG535" s="73">
        <v>50.4</v>
      </c>
      <c r="AH535" s="101">
        <f t="shared" si="71"/>
        <v>9174.3204708808244</v>
      </c>
      <c r="AI535" s="66">
        <v>50.4</v>
      </c>
      <c r="AJ535" s="102">
        <f>IF($AI535&gt;$G$20,IF('Silo Levels'!$L$18="Pumping",((PI()*((($C$19+$G$20)-$AI535)*($O$20/($O$19/2)))^2*((($O$20+$G$20)-$AI535))/3)*$AJ$29)+(((PI()*((($C$19+$G$20)-$AI535)*($O$20/($O$19/2)))^2*(((($C$19+$G$20)-$AI535)*($O$20/($O$19/2)))*$AZ$11))/3)*$AJ$29),(((PI()*((($C$19+$G$20)-$AI535)*($O$20/($O$19/2)))^2*((($O$20+$G$20)-$AI535)/3))*$AJ$29)-((PI()*((($C$19+$G$20)-$AI535)*($O$20/($O$19/2)))^2*(((($C$19+$G$20)-$AI535)*($O$20/($O$19/2)))*$AZ$11)/3)*$AJ$29))),IF('Silo Levels'!$L$18="Pumping",(($D$18*$AJ$29)+((PI()*(($C$21/2)^2)*($G$20-$AI535))*$AJ$29))+((($D$18+$H$18)/3)*$BG$11)+(((PI()*($C$21/2)^2*(($C$21/2)*$AZ$11))/3)*$AJ$29),(($D$18*$AJ$29)+((PI()*(($C$21/2)^2)*($G$20-$AI535))*$AJ$29))+((($D$18+$H$18)/3)*$BG$11)-(((PI()*($C$21/2)^2*(($C$21/2)*$AZ$11))/3)*$AJ$29)))</f>
        <v>5368.9274492687109</v>
      </c>
    </row>
    <row r="536" spans="2:36" x14ac:dyDescent="0.3">
      <c r="B536" s="73"/>
      <c r="C536" s="73"/>
      <c r="D536" s="73"/>
      <c r="E536" s="73"/>
      <c r="F536" s="73"/>
      <c r="G536" s="73"/>
      <c r="H536" s="73"/>
      <c r="I536" s="73">
        <v>50.5</v>
      </c>
      <c r="J536" s="101">
        <f t="shared" si="75"/>
        <v>1510.9147532107127</v>
      </c>
      <c r="K536" s="66">
        <v>50.5</v>
      </c>
      <c r="L536" s="102">
        <f>IF($K536&gt;$G$13,IF('Silo Levels'!$L$12="Pumping",((PI()*((($C$12+$G$13)-$K536)*($O$13/($O$12/2)))^2*((($O$13+$G$13)-$K536))/3)*$L$29)+(((PI()*((($C$12+$G$13)-$K536)*($O$13/($O$12/2)))^2*(((($C$12+$G$13)-$K536)*($O$13/($O$12/2)))*$AZ$5))/3)*$L$29),(((PI()*((($C$12+$G$13)-$K536)*($O$13/($O$12/2)))^2*((($O$13+$G$13)-$K536)/3))*$L$29)-((PI()*((($C$12+$G$13)-$K536)*($O$13/($O$12/2)))^2*(((($C$12+$G$13)-$K536)*($O$13/($O$12/2)))*$AZ$5)/3)*$L$29))),IF('Silo Levels'!$L$12="Pumping",(($D$11*$L$29)+((PI()*(($C$14/2)^2)*($G$13-$K536))*$L$29))+((($D$11+$H$11)/3)*$BG$5)+(((PI()*($C$14/2)^2*(($C$14/2)*$AZ$5))/3)*$L$29),(($D$11*$L$29)+((PI()*(($C$14/2)^2)*($G$13-$K536))*$L$29))+((($D$11+$H$11)/3)*$BG$5)-(((PI()*($C$14/2)^2*(($C$14/2)*$AZ$5))/3)*$L$29)))</f>
        <v>855.29838372924814</v>
      </c>
      <c r="M536" s="73">
        <v>50.5</v>
      </c>
      <c r="N536" s="101">
        <f t="shared" si="69"/>
        <v>9438.9593101448409</v>
      </c>
      <c r="O536" s="66">
        <v>50.5</v>
      </c>
      <c r="P536" s="102">
        <f>IF($O536&gt;$G$20,IF('Silo Levels'!$L$13="Pumping",((PI()*((($C$19+$G$20)-$O536)*($O$20/($O$19/2)))^2*((($O$20+$G$20)-$O536))/3)*$P$29)+(((PI()*((($C$19+$G$20)-$O536)*($O$20/($O$19/2)))^2*(((($C$19+$G$20)-$O536)*($O$20/($O$19/2)))*$AZ$6))/3)*$P$29),(((PI()*((($C$19+$G$20)-$O536)*($O$20/($O$19/2)))^2*((($O$20+$G$20)-$O536)/3))*$P$29)-((PI()*((($C$19+$G$20)-$O536)*($O$20/($O$19/2)))^2*(((($C$19+$G$20)-$O536)*($O$20/($O$19/2)))*$AZ$6)/3)*$P$29))),IF('Silo Levels'!$L$13="Pumping",(($D$18*$P$29)+((PI()*(($C$21/2)^2)*($G$20-$O536))*$P$29))+((($D$18+$H$18)/3)*$BG$6)+(((PI()*($C$21/2)^2*(($C$21/2)*$AZ$6))/3)*$P$29),(($D$18*$P$29)+((PI()*(($C$21/2)^2)*($G$20-$O536))*$P$29))+((($D$18+$H$18)/3)*$BG$6)-(((PI()*($C$21/2)^2*(($C$21/2)*$AZ$6))/3)*$P$29)))</f>
        <v>5353.7579781200729</v>
      </c>
      <c r="Q536" s="73">
        <v>50.5</v>
      </c>
      <c r="R536" s="101">
        <f t="shared" si="72"/>
        <v>9182.1678965839146</v>
      </c>
      <c r="S536" s="66">
        <v>50.5</v>
      </c>
      <c r="T536" s="102">
        <f>IF($S536&gt;$G$20,IF('Silo Levels'!$L$14="Pumping",((PI()*((($C$19+$G$20)-$S536)*($O$20/($O$19/2)))^2*((($O$20+$G$20)-$S536))/3)*$T$29)+(((PI()*((($C$19+$G$20)-$S536)*($O$20/($O$19/2)))^2*(((($C$19+$G$20)-$S536)*($O$20/($O$19/2)))*$AZ$7))/3)*$T$29),(((PI()*((($C$19+$G$20)-$S536)*($O$20/($O$19/2)))^2*((($O$20+$G$20)-$S536)/3))*$T$29)-((PI()*((($C$19+$G$20)-$S536)*($O$20/($O$19/2)))^2*(((($C$19+$G$20)-$S536)*($O$20/($O$19/2)))*$AZ$7)/3)*$T$29))),IF('Silo Levels'!$L$14="Pumping",(($D$18*$T$29)+((PI()*(($C$21/2)^2)*($G$20-$S536))*$T$29))+((($D$18+$H$18)/3)*$BG$7)+(((PI()*($C$21/2)^2*(($C$21/2)*$AZ$7))/3)*$T$29),(($D$18*$T$29)+((PI()*(($C$21/2)^2)*($G$20-$S536))*$T$29))+((($D$18+$H$18)/3)*$BG$7)-(((PI()*($C$21/2)^2*(($C$21/2)*$AZ$7))/3)*$T$29)))</f>
        <v>5208.1064254550529</v>
      </c>
      <c r="U536" s="73">
        <v>50.5</v>
      </c>
      <c r="V536" s="101">
        <f t="shared" si="73"/>
        <v>8945.0302065180858</v>
      </c>
      <c r="W536" s="66">
        <v>50.5</v>
      </c>
      <c r="X536" s="102">
        <f>IF($W536&gt;$G$20,IF('Silo Levels'!$L$15="Pumping",((PI()*((($C$19+$G$20)-$W536)*($O$20/($O$19/2)))^2*((($O$20+$G$20)-$W536))/3)*$X$29)+(((PI()*((($C$19+$G$20)-$W536)*($O$20/($O$19/2)))^2*(((($C$19+$G$20)-$W536)*($O$20/($O$19/2)))*$AZ$8))/3)*$X$29),(((PI()*((($C$19+$G$20)-$W536)*($O$20/($O$19/2)))^2*((($O$20+$G$20)-$W536)/3))*$X$29)-((PI()*((($C$19+$G$20)-$W536)*($O$20/($O$19/2)))^2*(((($C$19+$G$20)-$W536)*($O$20/($O$19/2)))*$AZ$8)/3)*$X$29))),IF('Silo Levels'!$L$15="Pumping",(($D$18*$X$29)+((PI()*(($C$21/2)^2)*($G$20-$W536))*$X$29))+((($D$18+$H$18)/3)*$BG$8)+(((PI()*($C$21/2)^2*(($C$21/2)*$AZ$8))/3)*$X$29),(($D$18*$X$29)+((PI()*(($C$21/2)^2)*($G$20-$W536))*$X$29))+((($D$18+$H$18)/3)*$BG$8)-(((PI()*($C$21/2)^2*(($C$21/2)*$AZ$8))/3)*$X$29)))</f>
        <v>5073.6024236485864</v>
      </c>
      <c r="Y536" s="73">
        <v>50.5</v>
      </c>
      <c r="Z536" s="101">
        <f t="shared" si="70"/>
        <v>8803.5751176783797</v>
      </c>
      <c r="AA536" s="66">
        <v>50.5</v>
      </c>
      <c r="AB536" s="102">
        <f>IF($AA536&gt;$G$20,IF('Silo Levels'!$L$16="Pumping",((PI()*((($C$19+$G$20)-$AA536)*($O$20/($O$19/2)))^2*((($O$20+$G$20)-$AA536))/3)*$AB$29)+(((PI()*((($C$19+$G$20)-$AA536)*($O$20/($O$19/2)))^2*(((($C$19+$G$20)-$AA536)*($O$20/($O$19/2)))*$AZ$9))/3)*$AB$29),(((PI()*((($C$19+$G$20)-$AA536)*($O$20/($O$19/2)))^2*((($O$20+$G$20)-$AA536)/3))*$AB$29)-((PI()*((($C$19+$G$20)-$AA536)*($O$20/($O$19/2)))^2*(((($C$19+$G$20)-$AA536)*($O$20/($O$19/2)))*$AZ$9)/3)*$AB$29))),IF('Silo Levels'!$L$16="Pumping",(($D$18*$AB$29)+((PI()*(($C$21/2)^2)*($G$20-$AA536))*$AB$29))+((($D$18+$H$18)/3)*$BG$9)+(((PI()*($C$21/2)^2*(($C$21/2)*$AZ$9))/3)*$AB$29),(($D$18*$AB$29)+((PI()*(($C$21/2)^2)*($G$20-$AA536))*$AB$29))+((($D$18+$H$18)/3)*$BG$9)-(((PI()*($C$21/2)^2*(($C$21/2)*$AZ$9))/3)*$AB$29)))</f>
        <v>4993.3693931271691</v>
      </c>
      <c r="AC536" s="73">
        <v>50.5</v>
      </c>
      <c r="AD536" s="101">
        <f t="shared" si="74"/>
        <v>8752.5788772411033</v>
      </c>
      <c r="AE536" s="66">
        <v>50.5</v>
      </c>
      <c r="AF536" s="102">
        <f>IF($AE536&gt;$G$20,IF('Silo Levels'!$L$17="Pumping",((PI()*((($C$19+$G$20)-$AE536)*($O$20/($O$19/2)))^2*((($O$20+$G$20)-$AE536))/3)*$AF$29)+(((PI()*((($C$19+$G$20)-$AE536)*($O$20/($O$19/2)))^2*(((($C$19+$G$20)-$AE536)*($O$20/($O$19/2)))*$AZ$10))/3)*$AF$29),(((PI()*((($C$19+$G$20)-$AE536)*($O$20/($O$19/2)))^2*((($O$20+$G$20)-$AE536)/3))*$AF$29)-((PI()*((($C$19+$G$20)-$AE536)*($O$20/($O$19/2)))^2*(((($C$19+$G$20)-$AE536)*($O$20/($O$19/2)))*$AZ$10)/3)*$AF$29))),IF('Silo Levels'!$L$17="Pumping",(($D$18*$AF$29)+((PI()*(($C$21/2)^2)*($G$20-$AE536))*$AF$29))+((($D$18+$H$18)/3)*$BG$10)+(((PI()*($C$21/2)^2*(($C$21/2)*$AZ$10))/3)*$AF$29),(($D$18*$AF$29)+((PI()*(($C$21/2)^2)*($G$20-$AE536))*$AF$29))+((($D$18+$H$18)/3)*$BG$10)-(((PI()*($C$21/2)^2*(($C$21/2)*$AZ$10))/3)*$AF$29)))</f>
        <v>4964.4444322152431</v>
      </c>
      <c r="AG536" s="73">
        <v>50.5</v>
      </c>
      <c r="AH536" s="101">
        <f t="shared" si="71"/>
        <v>8792.4552478061541</v>
      </c>
      <c r="AI536" s="66">
        <v>50.5</v>
      </c>
      <c r="AJ536" s="102">
        <f>IF($AI536&gt;$G$20,IF('Silo Levels'!$L$18="Pumping",((PI()*((($C$19+$G$20)-$AI536)*($O$20/($O$19/2)))^2*((($O$20+$G$20)-$AI536))/3)*$AJ$29)+(((PI()*((($C$19+$G$20)-$AI536)*($O$20/($O$19/2)))^2*(((($C$19+$G$20)-$AI536)*($O$20/($O$19/2)))*$AZ$11))/3)*$AJ$29),(((PI()*((($C$19+$G$20)-$AI536)*($O$20/($O$19/2)))^2*((($O$20+$G$20)-$AI536)/3))*$AJ$29)-((PI()*((($C$19+$G$20)-$AI536)*($O$20/($O$19/2)))^2*(((($C$19+$G$20)-$AI536)*($O$20/($O$19/2)))*$AZ$11)/3)*$AJ$29))),IF('Silo Levels'!$L$18="Pumping",(($D$18*$AJ$29)+((PI()*(($C$21/2)^2)*($G$20-$AI536))*$AJ$29))+((($D$18+$H$18)/3)*$BG$11)+(((PI()*($C$21/2)^2*(($C$21/2)*$AZ$11))/3)*$AJ$29),(($D$18*$AJ$29)+((PI()*(($C$21/2)^2)*($G$20-$AI536))*$AJ$29))+((($D$18+$H$18)/3)*$BG$11)-(((PI()*($C$21/2)^2*(($C$21/2)*$AZ$11))/3)*$AJ$29)))</f>
        <v>4987.0622261940407</v>
      </c>
    </row>
    <row r="537" spans="2:36" x14ac:dyDescent="0.3">
      <c r="B537" s="73"/>
      <c r="C537" s="73"/>
      <c r="D537" s="73"/>
      <c r="E537" s="73"/>
      <c r="F537" s="73"/>
      <c r="G537" s="73"/>
      <c r="H537" s="73"/>
      <c r="I537" s="73">
        <v>50.6</v>
      </c>
      <c r="J537" s="101">
        <f t="shared" si="75"/>
        <v>1384.5229255354852</v>
      </c>
      <c r="K537" s="66">
        <v>50.6</v>
      </c>
      <c r="L537" s="102">
        <f>IF($K537&gt;$G$13,IF('Silo Levels'!$L$12="Pumping",((PI()*((($C$12+$G$13)-$K537)*($O$13/($O$12/2)))^2*((($O$13+$G$13)-$K537))/3)*$L$29)+(((PI()*((($C$12+$G$13)-$K537)*($O$13/($O$12/2)))^2*(((($C$12+$G$13)-$K537)*($O$13/($O$12/2)))*$AZ$5))/3)*$L$29),(((PI()*((($C$12+$G$13)-$K537)*($O$13/($O$12/2)))^2*((($O$13+$G$13)-$K537)/3))*$L$29)-((PI()*((($C$12+$G$13)-$K537)*($O$13/($O$12/2)))^2*(((($C$12+$G$13)-$K537)*($O$13/($O$12/2)))*$AZ$5)/3)*$L$29))),IF('Silo Levels'!$L$12="Pumping",(($D$11*$L$29)+((PI()*(($C$14/2)^2)*($G$13-$K537))*$L$29))+((($D$11+$H$11)/3)*$BG$5)+(((PI()*($C$14/2)^2*(($C$14/2)*$AZ$5))/3)*$L$29),(($D$11*$L$29)+((PI()*(($C$14/2)^2)*($G$13-$K537))*$L$29))+((($D$11+$H$11)/3)*$BG$5)-(((PI()*($C$14/2)^2*(($C$14/2)*$AZ$5))/3)*$L$29)))</f>
        <v>786.15956675172913</v>
      </c>
      <c r="M537" s="73">
        <v>50.6</v>
      </c>
      <c r="N537" s="101">
        <f t="shared" si="69"/>
        <v>9029.0157618440917</v>
      </c>
      <c r="O537" s="66">
        <v>50.6</v>
      </c>
      <c r="P537" s="102">
        <f>IF($O537&gt;$G$20,IF('Silo Levels'!$L$13="Pumping",((PI()*((($C$19+$G$20)-$O537)*($O$20/($O$19/2)))^2*((($O$20+$G$20)-$O537))/3)*$P$29)+(((PI()*((($C$19+$G$20)-$O537)*($O$20/($O$19/2)))^2*(((($C$19+$G$20)-$O537)*($O$20/($O$19/2)))*$AZ$6))/3)*$P$29),(((PI()*((($C$19+$G$20)-$O537)*($O$20/($O$19/2)))^2*((($O$20+$G$20)-$O537)/3))*$P$29)-((PI()*((($C$19+$G$20)-$O537)*($O$20/($O$19/2)))^2*(((($C$19+$G$20)-$O537)*($O$20/($O$19/2)))*$AZ$6)/3)*$P$29))),IF('Silo Levels'!$L$13="Pumping",(($D$18*$P$29)+((PI()*(($C$21/2)^2)*($G$20-$O537))*$P$29))+((($D$18+$H$18)/3)*$BG$6)+(((PI()*($C$21/2)^2*(($C$21/2)*$AZ$6))/3)*$P$29),(($D$18*$P$29)+((PI()*(($C$21/2)^2)*($G$20-$O537))*$P$29))+((($D$18+$H$18)/3)*$BG$6)-(((PI()*($C$21/2)^2*(($C$21/2)*$AZ$6))/3)*$P$29)))</f>
        <v>4943.8144298193238</v>
      </c>
      <c r="Q537" s="73">
        <v>50.6</v>
      </c>
      <c r="R537" s="101">
        <f t="shared" si="72"/>
        <v>8783.3770590629629</v>
      </c>
      <c r="S537" s="66">
        <v>50.6</v>
      </c>
      <c r="T537" s="102">
        <f>IF($S537&gt;$G$20,IF('Silo Levels'!$L$14="Pumping",((PI()*((($C$19+$G$20)-$S537)*($O$20/($O$19/2)))^2*((($O$20+$G$20)-$S537))/3)*$T$29)+(((PI()*((($C$19+$G$20)-$S537)*($O$20/($O$19/2)))^2*(((($C$19+$G$20)-$S537)*($O$20/($O$19/2)))*$AZ$7))/3)*$T$29),(((PI()*((($C$19+$G$20)-$S537)*($O$20/($O$19/2)))^2*((($O$20+$G$20)-$S537)/3))*$T$29)-((PI()*((($C$19+$G$20)-$S537)*($O$20/($O$19/2)))^2*(((($C$19+$G$20)-$S537)*($O$20/($O$19/2)))*$AZ$7)/3)*$T$29))),IF('Silo Levels'!$L$14="Pumping",(($D$18*$T$29)+((PI()*(($C$21/2)^2)*($G$20-$S537))*$T$29))+((($D$18+$H$18)/3)*$BG$7)+(((PI()*($C$21/2)^2*(($C$21/2)*$AZ$7))/3)*$T$29),(($D$18*$T$29)+((PI()*(($C$21/2)^2)*($G$20-$S537))*$T$29))+((($D$18+$H$18)/3)*$BG$7)-(((PI()*($C$21/2)^2*(($C$21/2)*$AZ$7))/3)*$T$29)))</f>
        <v>4809.3155879341011</v>
      </c>
      <c r="U537" s="73">
        <v>50.6</v>
      </c>
      <c r="V537" s="101">
        <f t="shared" si="73"/>
        <v>8556.5384986900608</v>
      </c>
      <c r="W537" s="66">
        <v>50.6</v>
      </c>
      <c r="X537" s="102">
        <f>IF($W537&gt;$G$20,IF('Silo Levels'!$L$15="Pumping",((PI()*((($C$19+$G$20)-$W537)*($O$20/($O$19/2)))^2*((($O$20+$G$20)-$W537))/3)*$X$29)+(((PI()*((($C$19+$G$20)-$W537)*($O$20/($O$19/2)))^2*(((($C$19+$G$20)-$W537)*($O$20/($O$19/2)))*$AZ$8))/3)*$X$29),(((PI()*((($C$19+$G$20)-$W537)*($O$20/($O$19/2)))^2*((($O$20+$G$20)-$W537)/3))*$X$29)-((PI()*((($C$19+$G$20)-$W537)*($O$20/($O$19/2)))^2*(((($C$19+$G$20)-$W537)*($O$20/($O$19/2)))*$AZ$8)/3)*$X$29))),IF('Silo Levels'!$L$15="Pumping",(($D$18*$X$29)+((PI()*(($C$21/2)^2)*($G$20-$W537))*$X$29))+((($D$18+$H$18)/3)*$BG$8)+(((PI()*($C$21/2)^2*(($C$21/2)*$AZ$8))/3)*$X$29),(($D$18*$X$29)+((PI()*(($C$21/2)^2)*($G$20-$W537))*$X$29))+((($D$18+$H$18)/3)*$BG$8)-(((PI()*($C$21/2)^2*(($C$21/2)*$AZ$8))/3)*$X$29)))</f>
        <v>4685.1107158205614</v>
      </c>
      <c r="Y537" s="73">
        <v>50.6</v>
      </c>
      <c r="Z537" s="101">
        <f t="shared" si="70"/>
        <v>8421.2269474098212</v>
      </c>
      <c r="AA537" s="66">
        <v>50.6</v>
      </c>
      <c r="AB537" s="102">
        <f>IF($AA537&gt;$G$20,IF('Silo Levels'!$L$16="Pumping",((PI()*((($C$19+$G$20)-$AA537)*($O$20/($O$19/2)))^2*((($O$20+$G$20)-$AA537))/3)*$AB$29)+(((PI()*((($C$19+$G$20)-$AA537)*($O$20/($O$19/2)))^2*(((($C$19+$G$20)-$AA537)*($O$20/($O$19/2)))*$AZ$9))/3)*$AB$29),(((PI()*((($C$19+$G$20)-$AA537)*($O$20/($O$19/2)))^2*((($O$20+$G$20)-$AA537)/3))*$AB$29)-((PI()*((($C$19+$G$20)-$AA537)*($O$20/($O$19/2)))^2*(((($C$19+$G$20)-$AA537)*($O$20/($O$19/2)))*$AZ$9)/3)*$AB$29))),IF('Silo Levels'!$L$16="Pumping",(($D$18*$AB$29)+((PI()*(($C$21/2)^2)*($G$20-$AA537))*$AB$29))+((($D$18+$H$18)/3)*$BG$9)+(((PI()*($C$21/2)^2*(($C$21/2)*$AZ$9))/3)*$AB$29),(($D$18*$AB$29)+((PI()*(($C$21/2)^2)*($G$20-$AA537))*$AB$29))+((($D$18+$H$18)/3)*$BG$9)-(((PI()*($C$21/2)^2*(($C$21/2)*$AZ$9))/3)*$AB$29)))</f>
        <v>4611.0212228586106</v>
      </c>
      <c r="AC537" s="73">
        <v>50.6</v>
      </c>
      <c r="AD537" s="101">
        <f t="shared" si="74"/>
        <v>8372.4455252663756</v>
      </c>
      <c r="AE537" s="66">
        <v>50.6</v>
      </c>
      <c r="AF537" s="102">
        <f>IF($AE537&gt;$G$20,IF('Silo Levels'!$L$17="Pumping",((PI()*((($C$19+$G$20)-$AE537)*($O$20/($O$19/2)))^2*((($O$20+$G$20)-$AE537))/3)*$AF$29)+(((PI()*((($C$19+$G$20)-$AE537)*($O$20/($O$19/2)))^2*(((($C$19+$G$20)-$AE537)*($O$20/($O$19/2)))*$AZ$10))/3)*$AF$29),(((PI()*((($C$19+$G$20)-$AE537)*($O$20/($O$19/2)))^2*((($O$20+$G$20)-$AE537)/3))*$AF$29)-((PI()*((($C$19+$G$20)-$AE537)*($O$20/($O$19/2)))^2*(((($C$19+$G$20)-$AE537)*($O$20/($O$19/2)))*$AZ$10)/3)*$AF$29))),IF('Silo Levels'!$L$17="Pumping",(($D$18*$AF$29)+((PI()*(($C$21/2)^2)*($G$20-$AE537))*$AF$29))+((($D$18+$H$18)/3)*$BG$10)+(((PI()*($C$21/2)^2*(($C$21/2)*$AZ$10))/3)*$AF$29),(($D$18*$AF$29)+((PI()*(($C$21/2)^2)*($G$20-$AE537))*$AF$29))+((($D$18+$H$18)/3)*$BG$10)-(((PI()*($C$21/2)^2*(($C$21/2)*$AZ$10))/3)*$AF$29)))</f>
        <v>4584.3110802405154</v>
      </c>
      <c r="AG537" s="73">
        <v>50.6</v>
      </c>
      <c r="AH537" s="101">
        <f t="shared" si="71"/>
        <v>8410.5900247314839</v>
      </c>
      <c r="AI537" s="66">
        <v>50.6</v>
      </c>
      <c r="AJ537" s="102">
        <f>IF($AI537&gt;$G$20,IF('Silo Levels'!$L$18="Pumping",((PI()*((($C$19+$G$20)-$AI537)*($O$20/($O$19/2)))^2*((($O$20+$G$20)-$AI537))/3)*$AJ$29)+(((PI()*((($C$19+$G$20)-$AI537)*($O$20/($O$19/2)))^2*(((($C$19+$G$20)-$AI537)*($O$20/($O$19/2)))*$AZ$11))/3)*$AJ$29),(((PI()*((($C$19+$G$20)-$AI537)*($O$20/($O$19/2)))^2*((($O$20+$G$20)-$AI537)/3))*$AJ$29)-((PI()*((($C$19+$G$20)-$AI537)*($O$20/($O$19/2)))^2*(((($C$19+$G$20)-$AI537)*($O$20/($O$19/2)))*$AZ$11)/3)*$AJ$29))),IF('Silo Levels'!$L$18="Pumping",(($D$18*$AJ$29)+((PI()*(($C$21/2)^2)*($G$20-$AI537))*$AJ$29))+((($D$18+$H$18)/3)*$BG$11)+(((PI()*($C$21/2)^2*(($C$21/2)*$AZ$11))/3)*$AJ$29),(($D$18*$AJ$29)+((PI()*(($C$21/2)^2)*($G$20-$AI537))*$AJ$29))+((($D$18+$H$18)/3)*$BG$11)-(((PI()*($C$21/2)^2*(($C$21/2)*$AZ$11))/3)*$AJ$29)))</f>
        <v>4605.1970031193705</v>
      </c>
    </row>
    <row r="538" spans="2:36" x14ac:dyDescent="0.3">
      <c r="B538" s="73"/>
      <c r="C538" s="73"/>
      <c r="D538" s="73"/>
      <c r="E538" s="73"/>
      <c r="F538" s="73"/>
      <c r="G538" s="73"/>
      <c r="H538" s="73"/>
      <c r="I538" s="73">
        <v>50.7</v>
      </c>
      <c r="J538" s="101">
        <f t="shared" si="75"/>
        <v>1265.3690666140926</v>
      </c>
      <c r="K538" s="66">
        <v>50.7</v>
      </c>
      <c r="L538" s="102">
        <f>IF($K538&gt;$G$13,IF('Silo Levels'!$L$12="Pumping",((PI()*((($C$12+$G$13)-$K538)*($O$13/($O$12/2)))^2*((($O$13+$G$13)-$K538))/3)*$L$29)+(((PI()*((($C$12+$G$13)-$K538)*($O$13/($O$12/2)))^2*(((($C$12+$G$13)-$K538)*($O$13/($O$12/2)))*$AZ$5))/3)*$L$29),(((PI()*((($C$12+$G$13)-$K538)*($O$13/($O$12/2)))^2*((($O$13+$G$13)-$K538)/3))*$L$29)-((PI()*((($C$12+$G$13)-$K538)*($O$13/($O$12/2)))^2*(((($C$12+$G$13)-$K538)*($O$13/($O$12/2)))*$AZ$5)/3)*$L$29))),IF('Silo Levels'!$L$12="Pumping",(($D$11*$L$29)+((PI()*(($C$14/2)^2)*($G$13-$K538))*$L$29))+((($D$11+$H$11)/3)*$BG$5)+(((PI()*($C$14/2)^2*(($C$14/2)*$AZ$5))/3)*$L$29),(($D$11*$L$29)+((PI()*(($C$14/2)^2)*($G$13-$K538))*$L$29))+((($D$11+$H$11)/3)*$BG$5)-(((PI()*($C$14/2)^2*(($C$14/2)*$AZ$5))/3)*$L$29)))</f>
        <v>720.82459998470131</v>
      </c>
      <c r="M538" s="73">
        <v>50.7</v>
      </c>
      <c r="N538" s="101">
        <f t="shared" si="69"/>
        <v>8619.0722135433425</v>
      </c>
      <c r="O538" s="66">
        <v>50.7</v>
      </c>
      <c r="P538" s="102">
        <f>IF($O538&gt;$G$20,IF('Silo Levels'!$L$13="Pumping",((PI()*((($C$19+$G$20)-$O538)*($O$20/($O$19/2)))^2*((($O$20+$G$20)-$O538))/3)*$P$29)+(((PI()*((($C$19+$G$20)-$O538)*($O$20/($O$19/2)))^2*(((($C$19+$G$20)-$O538)*($O$20/($O$19/2)))*$AZ$6))/3)*$P$29),(((PI()*((($C$19+$G$20)-$O538)*($O$20/($O$19/2)))^2*((($O$20+$G$20)-$O538)/3))*$P$29)-((PI()*((($C$19+$G$20)-$O538)*($O$20/($O$19/2)))^2*(((($C$19+$G$20)-$O538)*($O$20/($O$19/2)))*$AZ$6)/3)*$P$29))),IF('Silo Levels'!$L$13="Pumping",(($D$18*$P$29)+((PI()*(($C$21/2)^2)*($G$20-$O538))*$P$29))+((($D$18+$H$18)/3)*$BG$6)+(((PI()*($C$21/2)^2*(($C$21/2)*$AZ$6))/3)*$P$29),(($D$18*$P$29)+((PI()*(($C$21/2)^2)*($G$20-$O538))*$P$29))+((($D$18+$H$18)/3)*$BG$6)-(((PI()*($C$21/2)^2*(($C$21/2)*$AZ$6))/3)*$P$29)))</f>
        <v>4533.8708815185746</v>
      </c>
      <c r="Q538" s="73">
        <v>50.7</v>
      </c>
      <c r="R538" s="101">
        <f t="shared" si="72"/>
        <v>8384.5862215420129</v>
      </c>
      <c r="S538" s="66">
        <v>50.7</v>
      </c>
      <c r="T538" s="102">
        <f>IF($S538&gt;$G$20,IF('Silo Levels'!$L$14="Pumping",((PI()*((($C$19+$G$20)-$S538)*($O$20/($O$19/2)))^2*((($O$20+$G$20)-$S538))/3)*$T$29)+(((PI()*((($C$19+$G$20)-$S538)*($O$20/($O$19/2)))^2*(((($C$19+$G$20)-$S538)*($O$20/($O$19/2)))*$AZ$7))/3)*$T$29),(((PI()*((($C$19+$G$20)-$S538)*($O$20/($O$19/2)))^2*((($O$20+$G$20)-$S538)/3))*$T$29)-((PI()*((($C$19+$G$20)-$S538)*($O$20/($O$19/2)))^2*(((($C$19+$G$20)-$S538)*($O$20/($O$19/2)))*$AZ$7)/3)*$T$29))),IF('Silo Levels'!$L$14="Pumping",(($D$18*$T$29)+((PI()*(($C$21/2)^2)*($G$20-$S538))*$T$29))+((($D$18+$H$18)/3)*$BG$7)+(((PI()*($C$21/2)^2*(($C$21/2)*$AZ$7))/3)*$T$29),(($D$18*$T$29)+((PI()*(($C$21/2)^2)*($G$20-$S538))*$T$29))+((($D$18+$H$18)/3)*$BG$7)-(((PI()*($C$21/2)^2*(($C$21/2)*$AZ$7))/3)*$T$29)))</f>
        <v>4410.5247504131512</v>
      </c>
      <c r="U538" s="73">
        <v>50.7</v>
      </c>
      <c r="V538" s="101">
        <f t="shared" si="73"/>
        <v>8168.0467908620349</v>
      </c>
      <c r="W538" s="66">
        <v>50.7</v>
      </c>
      <c r="X538" s="102">
        <f>IF($W538&gt;$G$20,IF('Silo Levels'!$L$15="Pumping",((PI()*((($C$19+$G$20)-$W538)*($O$20/($O$19/2)))^2*((($O$20+$G$20)-$W538))/3)*$X$29)+(((PI()*((($C$19+$G$20)-$W538)*($O$20/($O$19/2)))^2*(((($C$19+$G$20)-$W538)*($O$20/($O$19/2)))*$AZ$8))/3)*$X$29),(((PI()*((($C$19+$G$20)-$W538)*($O$20/($O$19/2)))^2*((($O$20+$G$20)-$W538)/3))*$X$29)-((PI()*((($C$19+$G$20)-$W538)*($O$20/($O$19/2)))^2*(((($C$19+$G$20)-$W538)*($O$20/($O$19/2)))*$AZ$8)/3)*$X$29))),IF('Silo Levels'!$L$15="Pumping",(($D$18*$X$29)+((PI()*(($C$21/2)^2)*($G$20-$W538))*$X$29))+((($D$18+$H$18)/3)*$BG$8)+(((PI()*($C$21/2)^2*(($C$21/2)*$AZ$8))/3)*$X$29),(($D$18*$X$29)+((PI()*(($C$21/2)^2)*($G$20-$W538))*$X$29))+((($D$18+$H$18)/3)*$BG$8)-(((PI()*($C$21/2)^2*(($C$21/2)*$AZ$8))/3)*$X$29)))</f>
        <v>4296.6190079925345</v>
      </c>
      <c r="Y538" s="73">
        <v>50.7</v>
      </c>
      <c r="Z538" s="101">
        <f t="shared" si="70"/>
        <v>8038.8787771412617</v>
      </c>
      <c r="AA538" s="66">
        <v>50.7</v>
      </c>
      <c r="AB538" s="102">
        <f>IF($AA538&gt;$G$20,IF('Silo Levels'!$L$16="Pumping",((PI()*((($C$19+$G$20)-$AA538)*($O$20/($O$19/2)))^2*((($O$20+$G$20)-$AA538))/3)*$AB$29)+(((PI()*((($C$19+$G$20)-$AA538)*($O$20/($O$19/2)))^2*(((($C$19+$G$20)-$AA538)*($O$20/($O$19/2)))*$AZ$9))/3)*$AB$29),(((PI()*((($C$19+$G$20)-$AA538)*($O$20/($O$19/2)))^2*((($O$20+$G$20)-$AA538)/3))*$AB$29)-((PI()*((($C$19+$G$20)-$AA538)*($O$20/($O$19/2)))^2*(((($C$19+$G$20)-$AA538)*($O$20/($O$19/2)))*$AZ$9)/3)*$AB$29))),IF('Silo Levels'!$L$16="Pumping",(($D$18*$AB$29)+((PI()*(($C$21/2)^2)*($G$20-$AA538))*$AB$29))+((($D$18+$H$18)/3)*$BG$9)+(((PI()*($C$21/2)^2*(($C$21/2)*$AZ$9))/3)*$AB$29),(($D$18*$AB$29)+((PI()*(($C$21/2)^2)*($G$20-$AA538))*$AB$29))+((($D$18+$H$18)/3)*$BG$9)-(((PI()*($C$21/2)^2*(($C$21/2)*$AZ$9))/3)*$AB$29)))</f>
        <v>4228.6730525900512</v>
      </c>
      <c r="AC538" s="73">
        <v>50.7</v>
      </c>
      <c r="AD538" s="101">
        <f t="shared" si="74"/>
        <v>7992.3121732916507</v>
      </c>
      <c r="AE538" s="66">
        <v>50.7</v>
      </c>
      <c r="AF538" s="102">
        <f>IF($AE538&gt;$G$20,IF('Silo Levels'!$L$17="Pumping",((PI()*((($C$19+$G$20)-$AE538)*($O$20/($O$19/2)))^2*((($O$20+$G$20)-$AE538))/3)*$AF$29)+(((PI()*((($C$19+$G$20)-$AE538)*($O$20/($O$19/2)))^2*(((($C$19+$G$20)-$AE538)*($O$20/($O$19/2)))*$AZ$10))/3)*$AF$29),(((PI()*((($C$19+$G$20)-$AE538)*($O$20/($O$19/2)))^2*((($O$20+$G$20)-$AE538)/3))*$AF$29)-((PI()*((($C$19+$G$20)-$AE538)*($O$20/($O$19/2)))^2*(((($C$19+$G$20)-$AE538)*($O$20/($O$19/2)))*$AZ$10)/3)*$AF$29))),IF('Silo Levels'!$L$17="Pumping",(($D$18*$AF$29)+((PI()*(($C$21/2)^2)*($G$20-$AE538))*$AF$29))+((($D$18+$H$18)/3)*$BG$10)+(((PI()*($C$21/2)^2*(($C$21/2)*$AZ$10))/3)*$AF$29),(($D$18*$AF$29)+((PI()*(($C$21/2)^2)*($G$20-$AE538))*$AF$29))+((($D$18+$H$18)/3)*$BG$10)-(((PI()*($C$21/2)^2*(($C$21/2)*$AZ$10))/3)*$AF$29)))</f>
        <v>4204.1777282657913</v>
      </c>
      <c r="AG538" s="73">
        <v>50.7</v>
      </c>
      <c r="AH538" s="101">
        <f t="shared" si="71"/>
        <v>8028.7248016568128</v>
      </c>
      <c r="AI538" s="66">
        <v>50.7</v>
      </c>
      <c r="AJ538" s="102">
        <f>IF($AI538&gt;$G$20,IF('Silo Levels'!$L$18="Pumping",((PI()*((($C$19+$G$20)-$AI538)*($O$20/($O$19/2)))^2*((($O$20+$G$20)-$AI538))/3)*$AJ$29)+(((PI()*((($C$19+$G$20)-$AI538)*($O$20/($O$19/2)))^2*(((($C$19+$G$20)-$AI538)*($O$20/($O$19/2)))*$AZ$11))/3)*$AJ$29),(((PI()*((($C$19+$G$20)-$AI538)*($O$20/($O$19/2)))^2*((($O$20+$G$20)-$AI538)/3))*$AJ$29)-((PI()*((($C$19+$G$20)-$AI538)*($O$20/($O$19/2)))^2*(((($C$19+$G$20)-$AI538)*($O$20/($O$19/2)))*$AZ$11)/3)*$AJ$29))),IF('Silo Levels'!$L$18="Pumping",(($D$18*$AJ$29)+((PI()*(($C$21/2)^2)*($G$20-$AI538))*$AJ$29))+((($D$18+$H$18)/3)*$BG$11)+(((PI()*($C$21/2)^2*(($C$21/2)*$AZ$11))/3)*$AJ$29),(($D$18*$AJ$29)+((PI()*(($C$21/2)^2)*($G$20-$AI538))*$AJ$29))+((($D$18+$H$18)/3)*$BG$11)-(((PI()*($C$21/2)^2*(($C$21/2)*$AZ$11))/3)*$AJ$29)))</f>
        <v>4223.3317800447003</v>
      </c>
    </row>
    <row r="539" spans="2:36" x14ac:dyDescent="0.3">
      <c r="B539" s="73"/>
      <c r="C539" s="73"/>
      <c r="D539" s="73"/>
      <c r="E539" s="73"/>
      <c r="F539" s="73"/>
      <c r="G539" s="73"/>
      <c r="H539" s="73"/>
      <c r="I539" s="73">
        <v>50.8</v>
      </c>
      <c r="J539" s="101">
        <f t="shared" si="75"/>
        <v>1153.2402712120784</v>
      </c>
      <c r="K539" s="66">
        <v>50.8</v>
      </c>
      <c r="L539" s="102">
        <f>IF($K539&gt;$G$13,IF('Silo Levels'!$L$12="Pumping",((PI()*((($C$12+$G$13)-$K539)*($O$13/($O$12/2)))^2*((($O$13+$G$13)-$K539))/3)*$L$29)+(((PI()*((($C$12+$G$13)-$K539)*($O$13/($O$12/2)))^2*(((($C$12+$G$13)-$K539)*($O$13/($O$12/2)))*$AZ$5))/3)*$L$29),(((PI()*((($C$12+$G$13)-$K539)*($O$13/($O$12/2)))^2*((($O$13+$G$13)-$K539)/3))*$L$29)-((PI()*((($C$12+$G$13)-$K539)*($O$13/($O$12/2)))^2*(((($C$12+$G$13)-$K539)*($O$13/($O$12/2)))*$AZ$5)/3)*$L$29))),IF('Silo Levels'!$L$12="Pumping",(($D$11*$L$29)+((PI()*(($C$14/2)^2)*($G$13-$K539))*$L$29))+((($D$11+$H$11)/3)*$BG$5)+(((PI()*($C$14/2)^2*(($C$14/2)*$AZ$5))/3)*$L$29),(($D$11*$L$29)+((PI()*(($C$14/2)^2)*($G$13-$K539))*$L$29))+((($D$11+$H$11)/3)*$BG$5)-(((PI()*($C$14/2)^2*(($C$14/2)*$AZ$5))/3)*$L$29)))</f>
        <v>659.18678804556032</v>
      </c>
      <c r="M539" s="73">
        <v>50.8</v>
      </c>
      <c r="N539" s="101">
        <f t="shared" si="69"/>
        <v>8209.1286652426243</v>
      </c>
      <c r="O539" s="66">
        <v>50.8</v>
      </c>
      <c r="P539" s="102">
        <f>IF($O539&gt;$G$20,IF('Silo Levels'!$L$13="Pumping",((PI()*((($C$19+$G$20)-$O539)*($O$20/($O$19/2)))^2*((($O$20+$G$20)-$O539))/3)*$P$29)+(((PI()*((($C$19+$G$20)-$O539)*($O$20/($O$19/2)))^2*(((($C$19+$G$20)-$O539)*($O$20/($O$19/2)))*$AZ$6))/3)*$P$29),(((PI()*((($C$19+$G$20)-$O539)*($O$20/($O$19/2)))^2*((($O$20+$G$20)-$O539)/3))*$P$29)-((PI()*((($C$19+$G$20)-$O539)*($O$20/($O$19/2)))^2*(((($C$19+$G$20)-$O539)*($O$20/($O$19/2)))*$AZ$6)/3)*$P$29))),IF('Silo Levels'!$L$13="Pumping",(($D$18*$P$29)+((PI()*(($C$21/2)^2)*($G$20-$O539))*$P$29))+((($D$18+$H$18)/3)*$BG$6)+(((PI()*($C$21/2)^2*(($C$21/2)*$AZ$6))/3)*$P$29),(($D$18*$P$29)+((PI()*(($C$21/2)^2)*($G$20-$O539))*$P$29))+((($D$18+$H$18)/3)*$BG$6)-(((PI()*($C$21/2)^2*(($C$21/2)*$AZ$6))/3)*$P$29)))</f>
        <v>4123.9273332178564</v>
      </c>
      <c r="Q539" s="73">
        <v>50.8</v>
      </c>
      <c r="R539" s="101">
        <f t="shared" si="72"/>
        <v>7985.7953840210903</v>
      </c>
      <c r="S539" s="66">
        <v>50.8</v>
      </c>
      <c r="T539" s="102">
        <f>IF($S539&gt;$G$20,IF('Silo Levels'!$L$14="Pumping",((PI()*((($C$19+$G$20)-$S539)*($O$20/($O$19/2)))^2*((($O$20+$G$20)-$S539))/3)*$T$29)+(((PI()*((($C$19+$G$20)-$S539)*($O$20/($O$19/2)))^2*(((($C$19+$G$20)-$S539)*($O$20/($O$19/2)))*$AZ$7))/3)*$T$29),(((PI()*((($C$19+$G$20)-$S539)*($O$20/($O$19/2)))^2*((($O$20+$G$20)-$S539)/3))*$T$29)-((PI()*((($C$19+$G$20)-$S539)*($O$20/($O$19/2)))^2*(((($C$19+$G$20)-$S539)*($O$20/($O$19/2)))*$AZ$7)/3)*$T$29))),IF('Silo Levels'!$L$14="Pumping",(($D$18*$T$29)+((PI()*(($C$21/2)^2)*($G$20-$S539))*$T$29))+((($D$18+$H$18)/3)*$BG$7)+(((PI()*($C$21/2)^2*(($C$21/2)*$AZ$7))/3)*$T$29),(($D$18*$T$29)+((PI()*(($C$21/2)^2)*($G$20-$S539))*$T$29))+((($D$18+$H$18)/3)*$BG$7)-(((PI()*($C$21/2)^2*(($C$21/2)*$AZ$7))/3)*$T$29)))</f>
        <v>4011.733912892229</v>
      </c>
      <c r="U539" s="73">
        <v>50.8</v>
      </c>
      <c r="V539" s="101">
        <f t="shared" si="73"/>
        <v>7779.555083034038</v>
      </c>
      <c r="W539" s="66">
        <v>50.8</v>
      </c>
      <c r="X539" s="102">
        <f>IF($W539&gt;$G$20,IF('Silo Levels'!$L$15="Pumping",((PI()*((($C$19+$G$20)-$W539)*($O$20/($O$19/2)))^2*((($O$20+$G$20)-$W539))/3)*$X$29)+(((PI()*((($C$19+$G$20)-$W539)*($O$20/($O$19/2)))^2*(((($C$19+$G$20)-$W539)*($O$20/($O$19/2)))*$AZ$8))/3)*$X$29),(((PI()*((($C$19+$G$20)-$W539)*($O$20/($O$19/2)))^2*((($O$20+$G$20)-$W539)/3))*$X$29)-((PI()*((($C$19+$G$20)-$W539)*($O$20/($O$19/2)))^2*(((($C$19+$G$20)-$W539)*($O$20/($O$19/2)))*$AZ$8)/3)*$X$29))),IF('Silo Levels'!$L$15="Pumping",(($D$18*$X$29)+((PI()*(($C$21/2)^2)*($G$20-$W539))*$X$29))+((($D$18+$H$18)/3)*$BG$8)+(((PI()*($C$21/2)^2*(($C$21/2)*$AZ$8))/3)*$X$29),(($D$18*$X$29)+((PI()*(($C$21/2)^2)*($G$20-$W539))*$X$29))+((($D$18+$H$18)/3)*$BG$8)-(((PI()*($C$21/2)^2*(($C$21/2)*$AZ$8))/3)*$X$29)))</f>
        <v>3908.1273001645382</v>
      </c>
      <c r="Y539" s="73">
        <v>50.8</v>
      </c>
      <c r="Z539" s="101">
        <f t="shared" si="70"/>
        <v>7656.5306068727295</v>
      </c>
      <c r="AA539" s="66">
        <v>50.8</v>
      </c>
      <c r="AB539" s="102">
        <f>IF($AA539&gt;$G$20,IF('Silo Levels'!$L$16="Pumping",((PI()*((($C$19+$G$20)-$AA539)*($O$20/($O$19/2)))^2*((($O$20+$G$20)-$AA539))/3)*$AB$29)+(((PI()*((($C$19+$G$20)-$AA539)*($O$20/($O$19/2)))^2*(((($C$19+$G$20)-$AA539)*($O$20/($O$19/2)))*$AZ$9))/3)*$AB$29),(((PI()*((($C$19+$G$20)-$AA539)*($O$20/($O$19/2)))^2*((($O$20+$G$20)-$AA539)/3))*$AB$29)-((PI()*((($C$19+$G$20)-$AA539)*($O$20/($O$19/2)))^2*(((($C$19+$G$20)-$AA539)*($O$20/($O$19/2)))*$AZ$9)/3)*$AB$29))),IF('Silo Levels'!$L$16="Pumping",(($D$18*$AB$29)+((PI()*(($C$21/2)^2)*($G$20-$AA539))*$AB$29))+((($D$18+$H$18)/3)*$BG$9)+(((PI()*($C$21/2)^2*(($C$21/2)*$AZ$9))/3)*$AB$29),(($D$18*$AB$29)+((PI()*(($C$21/2)^2)*($G$20-$AA539))*$AB$29))+((($D$18+$H$18)/3)*$BG$9)-(((PI()*($C$21/2)^2*(($C$21/2)*$AZ$9))/3)*$AB$29)))</f>
        <v>3846.324882321519</v>
      </c>
      <c r="AC539" s="73">
        <v>50.8</v>
      </c>
      <c r="AD539" s="101">
        <f t="shared" si="74"/>
        <v>7612.1788213169521</v>
      </c>
      <c r="AE539" s="66">
        <v>50.8</v>
      </c>
      <c r="AF539" s="102">
        <f>IF($AE539&gt;$G$20,IF('Silo Levels'!$L$17="Pumping",((PI()*((($C$19+$G$20)-$AE539)*($O$20/($O$19/2)))^2*((($O$20+$G$20)-$AE539))/3)*$AF$29)+(((PI()*((($C$19+$G$20)-$AE539)*($O$20/($O$19/2)))^2*(((($C$19+$G$20)-$AE539)*($O$20/($O$19/2)))*$AZ$10))/3)*$AF$29),(((PI()*((($C$19+$G$20)-$AE539)*($O$20/($O$19/2)))^2*((($O$20+$G$20)-$AE539)/3))*$AF$29)-((PI()*((($C$19+$G$20)-$AE539)*($O$20/($O$19/2)))^2*(((($C$19+$G$20)-$AE539)*($O$20/($O$19/2)))*$AZ$10)/3)*$AF$29))),IF('Silo Levels'!$L$17="Pumping",(($D$18*$AF$29)+((PI()*(($C$21/2)^2)*($G$20-$AE539))*$AF$29))+((($D$18+$H$18)/3)*$BG$10)+(((PI()*($C$21/2)^2*(($C$21/2)*$AZ$10))/3)*$AF$29),(($D$18*$AF$29)+((PI()*(($C$21/2)^2)*($G$20-$AE539))*$AF$29))+((($D$18+$H$18)/3)*$BG$10)-(((PI()*($C$21/2)^2*(($C$21/2)*$AZ$10))/3)*$AF$29)))</f>
        <v>3824.0443762910922</v>
      </c>
      <c r="AG539" s="73">
        <v>50.8</v>
      </c>
      <c r="AH539" s="101">
        <f t="shared" si="71"/>
        <v>7646.8595785821699</v>
      </c>
      <c r="AI539" s="66">
        <v>50.8</v>
      </c>
      <c r="AJ539" s="102">
        <f>IF($AI539&gt;$G$20,IF('Silo Levels'!$L$18="Pumping",((PI()*((($C$19+$G$20)-$AI539)*($O$20/($O$19/2)))^2*((($O$20+$G$20)-$AI539))/3)*$AJ$29)+(((PI()*((($C$19+$G$20)-$AI539)*($O$20/($O$19/2)))^2*(((($C$19+$G$20)-$AI539)*($O$20/($O$19/2)))*$AZ$11))/3)*$AJ$29),(((PI()*((($C$19+$G$20)-$AI539)*($O$20/($O$19/2)))^2*((($O$20+$G$20)-$AI539)/3))*$AJ$29)-((PI()*((($C$19+$G$20)-$AI539)*($O$20/($O$19/2)))^2*(((($C$19+$G$20)-$AI539)*($O$20/($O$19/2)))*$AZ$11)/3)*$AJ$29))),IF('Silo Levels'!$L$18="Pumping",(($D$18*$AJ$29)+((PI()*(($C$21/2)^2)*($G$20-$AI539))*$AJ$29))+((($D$18+$H$18)/3)*$BG$11)+(((PI()*($C$21/2)^2*(($C$21/2)*$AZ$11))/3)*$AJ$29),(($D$18*$AJ$29)+((PI()*(($C$21/2)^2)*($G$20-$AI539))*$AJ$29))+((($D$18+$H$18)/3)*$BG$11)-(((PI()*($C$21/2)^2*(($C$21/2)*$AZ$11))/3)*$AJ$29)))</f>
        <v>3841.4665569700569</v>
      </c>
    </row>
    <row r="540" spans="2:36" x14ac:dyDescent="0.3">
      <c r="B540" s="73"/>
      <c r="C540" s="73"/>
      <c r="D540" s="73"/>
      <c r="E540" s="73"/>
      <c r="F540" s="73"/>
      <c r="G540" s="73"/>
      <c r="H540" s="73"/>
      <c r="I540" s="73">
        <v>50.9</v>
      </c>
      <c r="J540" s="101">
        <f t="shared" si="75"/>
        <v>1047.9236340949644</v>
      </c>
      <c r="K540" s="66">
        <v>50.9</v>
      </c>
      <c r="L540" s="102">
        <f>IF($K540&gt;$G$13,IF('Silo Levels'!$L$12="Pumping",((PI()*((($C$12+$G$13)-$K540)*($O$13/($O$12/2)))^2*((($O$13+$G$13)-$K540))/3)*$L$29)+(((PI()*((($C$12+$G$13)-$K540)*($O$13/($O$12/2)))^2*(((($C$12+$G$13)-$K540)*($O$13/($O$12/2)))*$AZ$5))/3)*$L$29),(((PI()*((($C$12+$G$13)-$K540)*($O$13/($O$12/2)))^2*((($O$13+$G$13)-$K540)/3))*$L$29)-((PI()*((($C$12+$G$13)-$K540)*($O$13/($O$12/2)))^2*(((($C$12+$G$13)-$K540)*($O$13/($O$12/2)))*$AZ$5)/3)*$L$29))),IF('Silo Levels'!$L$12="Pumping",(($D$11*$L$29)+((PI()*(($C$14/2)^2)*($G$13-$K540))*$L$29))+((($D$11+$H$11)/3)*$BG$5)+(((PI()*($C$14/2)^2*(($C$14/2)*$AZ$5))/3)*$L$29),(($D$11*$L$29)+((PI()*(($C$14/2)^2)*($G$13-$K540))*$L$29))+((($D$11+$H$11)/3)*$BG$5)-(((PI()*($C$14/2)^2*(($C$14/2)*$AZ$5))/3)*$L$29)))</f>
        <v>601.13943555169101</v>
      </c>
      <c r="M540" s="73">
        <v>50.9</v>
      </c>
      <c r="N540" s="101">
        <f t="shared" ref="N540:N599" si="76">IF($O540&gt;$G$20,(PI()*((($C$19+$G$20)-$O540)*($O$20/($O$19/2)))^2*((($O$20+$G$20)-$O540)/3))*$P$29,($D$18*$P$29)+((PI()*(($C$21/2)^2)*($G$20-$O540))*$P$29)+((($D$18+$H$18)/3)*$BG$6))</f>
        <v>6248.7980922483903</v>
      </c>
      <c r="O540" s="66">
        <v>50.9</v>
      </c>
      <c r="P540" s="102">
        <f>IF($O540&gt;$G$20,IF('Silo Levels'!$L$13="Pumping",((PI()*((($C$19+$G$20)-$O540)*($O$20/($O$19/2)))^2*((($O$20+$G$20)-$O540))/3)*$P$29)+(((PI()*((($C$19+$G$20)-$O540)*($O$20/($O$19/2)))^2*(((($C$19+$G$20)-$O540)*($O$20/($O$19/2)))*$AZ$6))/3)*$P$29),(((PI()*((($C$19+$G$20)-$O540)*($O$20/($O$19/2)))^2*((($O$20+$G$20)-$O540)/3))*$P$29)-((PI()*((($C$19+$G$20)-$O540)*($O$20/($O$19/2)))^2*(((($C$19+$G$20)-$O540)*($O$20/($O$19/2)))*$AZ$6)/3)*$P$29))),IF('Silo Levels'!$L$13="Pumping",(($D$18*$P$29)+((PI()*(($C$21/2)^2)*($G$20-$O540))*$P$29))+((($D$18+$H$18)/3)*$BG$6)+(((PI()*($C$21/2)^2*(($C$21/2)*$AZ$6))/3)*$P$29),(($D$18*$P$29)+((PI()*(($C$21/2)^2)*($G$20-$O540))*$P$29))+((($D$18+$H$18)/3)*$BG$6)-(((PI()*($C$21/2)^2*(($C$21/2)*$AZ$6))/3)*$P$29)))</f>
        <v>3421.2784454192347</v>
      </c>
      <c r="Q540" s="73">
        <v>50.9</v>
      </c>
      <c r="R540" s="101">
        <f t="shared" si="72"/>
        <v>6078.7965441496872</v>
      </c>
      <c r="S540" s="66">
        <v>50.9</v>
      </c>
      <c r="T540" s="102">
        <f>IF($S540&gt;$G$20,IF('Silo Levels'!$L$14="Pumping",((PI()*((($C$19+$G$20)-$S540)*($O$20/($O$19/2)))^2*((($O$20+$G$20)-$S540))/3)*$T$29)+(((PI()*((($C$19+$G$20)-$S540)*($O$20/($O$19/2)))^2*(((($C$19+$G$20)-$S540)*($O$20/($O$19/2)))*$AZ$7))/3)*$T$29),(((PI()*((($C$19+$G$20)-$S540)*($O$20/($O$19/2)))^2*((($O$20+$G$20)-$S540)/3))*$T$29)-((PI()*((($C$19+$G$20)-$S540)*($O$20/($O$19/2)))^2*(((($C$19+$G$20)-$S540)*($O$20/($O$19/2)))*$AZ$7)/3)*$T$29))),IF('Silo Levels'!$L$14="Pumping",(($D$18*$T$29)+((PI()*(($C$21/2)^2)*($G$20-$S540))*$T$29))+((($D$18+$H$18)/3)*$BG$7)+(((PI()*($C$21/2)^2*(($C$21/2)*$AZ$7))/3)*$T$29),(($D$18*$T$29)+((PI()*(($C$21/2)^2)*($G$20-$S540))*$T$29))+((($D$18+$H$18)/3)*$BG$7)-(((PI()*($C$21/2)^2*(($C$21/2)*$AZ$7))/3)*$T$29)))</f>
        <v>3328.2009249726234</v>
      </c>
      <c r="U540" s="73">
        <v>50.9</v>
      </c>
      <c r="V540" s="101">
        <f t="shared" si="73"/>
        <v>5921.8061920786804</v>
      </c>
      <c r="W540" s="66">
        <v>50.9</v>
      </c>
      <c r="X540" s="102">
        <f>IF($W540&gt;$G$20,IF('Silo Levels'!$L$15="Pumping",((PI()*((($C$19+$G$20)-$W540)*($O$20/($O$19/2)))^2*((($O$20+$G$20)-$W540))/3)*$X$29)+(((PI()*((($C$19+$G$20)-$W540)*($O$20/($O$19/2)))^2*(((($C$19+$G$20)-$W540)*($O$20/($O$19/2)))*$AZ$8))/3)*$X$29),(((PI()*((($C$19+$G$20)-$W540)*($O$20/($O$19/2)))^2*((($O$20+$G$20)-$W540)/3))*$X$29)-((PI()*((($C$19+$G$20)-$W540)*($O$20/($O$19/2)))^2*(((($C$19+$G$20)-$W540)*($O$20/($O$19/2)))*$AZ$8)/3)*$X$29))),IF('Silo Levels'!$L$15="Pumping",(($D$18*$X$29)+((PI()*(($C$21/2)^2)*($G$20-$W540))*$X$29))+((($D$18+$H$18)/3)*$BG$8)+(((PI()*($C$21/2)^2*(($C$21/2)*$AZ$8))/3)*$X$29),(($D$18*$X$29)+((PI()*(($C$21/2)^2)*($G$20-$W540))*$X$29))+((($D$18+$H$18)/3)*$BG$8)-(((PI()*($C$21/2)^2*(($C$21/2)*$AZ$8))/3)*$X$29)))</f>
        <v>3242.2471623849679</v>
      </c>
      <c r="Y540" s="73">
        <v>50.9</v>
      </c>
      <c r="Z540" s="101">
        <f t="shared" ref="Z540:Z599" si="77">IF($AA540&gt;$G$20,(PI()*((($C$19+$G$20)-$AA540)*($O$20/($O$19/2)))^2*((($O$20+$G$20)-$AA540)/3))*$AB$29,($D$18*$AB$29)+((PI()*(($C$21/2)^2)*($G$20-$AA540))*$AB$29)+((($D$18+$H$18)/3)*$BG$9))</f>
        <v>5828.1598206688204</v>
      </c>
      <c r="AA540" s="66">
        <v>50.9</v>
      </c>
      <c r="AB540" s="102">
        <f>IF($AA540&gt;$G$20,IF('Silo Levels'!$L$16="Pumping",((PI()*((($C$19+$G$20)-$AA540)*($O$20/($O$19/2)))^2*((($O$20+$G$20)-$AA540))/3)*$AB$29)+(((PI()*((($C$19+$G$20)-$AA540)*($O$20/($O$19/2)))^2*(((($C$19+$G$20)-$AA540)*($O$20/($O$19/2)))*$AZ$9))/3)*$AB$29),(((PI()*((($C$19+$G$20)-$AA540)*($O$20/($O$19/2)))^2*((($O$20+$G$20)-$AA540)/3))*$AB$29)-((PI()*((($C$19+$G$20)-$AA540)*($O$20/($O$19/2)))^2*(((($C$19+$G$20)-$AA540)*($O$20/($O$19/2)))*$AZ$9)/3)*$AB$29))),IF('Silo Levels'!$L$16="Pumping",(($D$18*$AB$29)+((PI()*(($C$21/2)^2)*($G$20-$AA540))*$AB$29))+((($D$18+$H$18)/3)*$BG$9)+(((PI()*($C$21/2)^2*(($C$21/2)*$AZ$9))/3)*$AB$29),(($D$18*$AB$29)+((PI()*(($C$21/2)^2)*($G$20-$AA540))*$AB$29))+((($D$18+$H$18)/3)*$BG$9)-(((PI()*($C$21/2)^2*(($C$21/2)*$AZ$9))/3)*$AB$29)))</f>
        <v>3190.9748525316986</v>
      </c>
      <c r="AC540" s="73">
        <v>50.9</v>
      </c>
      <c r="AD540" s="101">
        <f t="shared" si="74"/>
        <v>5794.3991909759052</v>
      </c>
      <c r="AE540" s="66">
        <v>50.9</v>
      </c>
      <c r="AF540" s="102">
        <f>IF($AE540&gt;$G$20,IF('Silo Levels'!$L$17="Pumping",((PI()*((($C$19+$G$20)-$AE540)*($O$20/($O$19/2)))^2*((($O$20+$G$20)-$AE540))/3)*$AF$29)+(((PI()*((($C$19+$G$20)-$AE540)*($O$20/($O$19/2)))^2*(((($C$19+$G$20)-$AE540)*($O$20/($O$19/2)))*$AZ$10))/3)*$AF$29),(((PI()*((($C$19+$G$20)-$AE540)*($O$20/($O$19/2)))^2*((($O$20+$G$20)-$AE540)/3))*$AF$29)-((PI()*((($C$19+$G$20)-$AE540)*($O$20/($O$19/2)))^2*(((($C$19+$G$20)-$AE540)*($O$20/($O$19/2)))*$AZ$10)/3)*$AF$29))),IF('Silo Levels'!$L$17="Pumping",(($D$18*$AF$29)+((PI()*(($C$21/2)^2)*($G$20-$AE540))*$AF$29))+((($D$18+$H$18)/3)*$BG$10)+(((PI()*($C$21/2)^2*(($C$21/2)*$AZ$10))/3)*$AF$29),(($D$18*$AF$29)+((PI()*(($C$21/2)^2)*($G$20-$AE540))*$AF$29))+((($D$18+$H$18)/3)*$BG$10)-(((PI()*($C$21/2)^2*(($C$21/2)*$AZ$10))/3)*$AF$29)))</f>
        <v>3172.4905755608302</v>
      </c>
      <c r="AG540" s="73">
        <v>50.9</v>
      </c>
      <c r="AH540" s="101">
        <f t="shared" ref="AH540:AH599" si="78">IF($AI540&gt;$G$20,(PI()*((($C$19+$G$20)-$AI540)*($O$20/($O$19/2)))^2*((($O$20+$G$20)-$AI540)/3))*$AJ$29,($D$18*$AJ$29)+((PI()*(($C$21/2)^2)*($G$20-$AI540))*$AJ$29)+((($D$18+$H$18)/3)*$BG$11))</f>
        <v>5820.798222916309</v>
      </c>
      <c r="AI540" s="66">
        <v>50.9</v>
      </c>
      <c r="AJ540" s="102">
        <f>IF($AI540&gt;$G$20,IF('Silo Levels'!$L$18="Pumping",((PI()*((($C$19+$G$20)-$AI540)*($O$20/($O$19/2)))^2*((($O$20+$G$20)-$AI540))/3)*$AJ$29)+(((PI()*((($C$19+$G$20)-$AI540)*($O$20/($O$19/2)))^2*(((($C$19+$G$20)-$AI540)*($O$20/($O$19/2)))*$AZ$11))/3)*$AJ$29),(((PI()*((($C$19+$G$20)-$AI540)*($O$20/($O$19/2)))^2*((($O$20+$G$20)-$AI540)/3))*$AJ$29)-((PI()*((($C$19+$G$20)-$AI540)*($O$20/($O$19/2)))^2*(((($C$19+$G$20)-$AI540)*($O$20/($O$19/2)))*$AZ$11)/3)*$AJ$29))),IF('Silo Levels'!$L$18="Pumping",(($D$18*$AJ$29)+((PI()*(($C$21/2)^2)*($G$20-$AI540))*$AJ$29))+((($D$18+$H$18)/3)*$BG$11)+(((PI()*($C$21/2)^2*(($C$21/2)*$AZ$11))/3)*$AJ$29),(($D$18*$AJ$29)+((PI()*(($C$21/2)^2)*($G$20-$AI540))*$AJ$29))+((($D$18+$H$18)/3)*$BG$11)-(((PI()*($C$21/2)^2*(($C$21/2)*$AZ$11))/3)*$AJ$29)))</f>
        <v>3186.944305322027</v>
      </c>
    </row>
    <row r="541" spans="2:36" x14ac:dyDescent="0.3">
      <c r="B541" s="73"/>
      <c r="C541" s="73"/>
      <c r="D541" s="73"/>
      <c r="E541" s="73"/>
      <c r="F541" s="73"/>
      <c r="G541" s="73"/>
      <c r="H541" s="73"/>
      <c r="I541" s="73">
        <v>51</v>
      </c>
      <c r="J541" s="101">
        <f t="shared" si="75"/>
        <v>949.20625002829524</v>
      </c>
      <c r="K541" s="66">
        <v>51</v>
      </c>
      <c r="L541" s="102">
        <f>IF($K541&gt;$G$13,IF('Silo Levels'!$L$12="Pumping",((PI()*((($C$12+$G$13)-$K541)*($O$13/($O$12/2)))^2*((($O$13+$G$13)-$K541))/3)*$L$29)+(((PI()*((($C$12+$G$13)-$K541)*($O$13/($O$12/2)))^2*(((($C$12+$G$13)-$K541)*($O$13/($O$12/2)))*$AZ$5))/3)*$L$29),(((PI()*((($C$12+$G$13)-$K541)*($O$13/($O$12/2)))^2*((($O$13+$G$13)-$K541)/3))*$L$29)-((PI()*((($C$12+$G$13)-$K541)*($O$13/($O$12/2)))^2*(((($C$12+$G$13)-$K541)*($O$13/($O$12/2)))*$AZ$5)/3)*$L$29))),IF('Silo Levels'!$L$12="Pumping",(($D$11*$L$29)+((PI()*(($C$14/2)^2)*($G$13-$K541))*$L$29))+((($D$11+$H$11)/3)*$BG$5)+(((PI()*($C$14/2)^2*(($C$14/2)*$AZ$5))/3)*$L$29),(($D$11*$L$29)+((PI()*(($C$14/2)^2)*($G$13-$K541))*$L$29))+((($D$11+$H$11)/3)*$BG$5)-(((PI()*($C$14/2)^2*(($C$14/2)*$AZ$5))/3)*$L$29)))</f>
        <v>546.57584712049072</v>
      </c>
      <c r="M541" s="73">
        <v>51</v>
      </c>
      <c r="N541" s="101">
        <f t="shared" si="76"/>
        <v>5914.4197391852667</v>
      </c>
      <c r="O541" s="66">
        <v>51</v>
      </c>
      <c r="P541" s="102">
        <f>IF($O541&gt;$G$20,IF('Silo Levels'!$L$13="Pumping",((PI()*((($C$19+$G$20)-$O541)*($O$20/($O$19/2)))^2*((($O$20+$G$20)-$O541))/3)*$P$29)+(((PI()*((($C$19+$G$20)-$O541)*($O$20/($O$19/2)))^2*(((($C$19+$G$20)-$O541)*($O$20/($O$19/2)))*$AZ$6))/3)*$P$29),(((PI()*((($C$19+$G$20)-$O541)*($O$20/($O$19/2)))^2*((($O$20+$G$20)-$O541)/3))*$P$29)-((PI()*((($C$19+$G$20)-$O541)*($O$20/($O$19/2)))^2*(((($C$19+$G$20)-$O541)*($O$20/($O$19/2)))*$AZ$6)/3)*$P$29))),IF('Silo Levels'!$L$13="Pumping",(($D$18*$P$29)+((PI()*(($C$21/2)^2)*($G$20-$O541))*$P$29))+((($D$18+$H$18)/3)*$BG$6)+(((PI()*($C$21/2)^2*(($C$21/2)*$AZ$6))/3)*$P$29),(($D$18*$P$29)+((PI()*(($C$21/2)^2)*($G$20-$O541))*$P$29))+((($D$18+$H$18)/3)*$BG$6)-(((PI()*($C$21/2)^2*(($C$21/2)*$AZ$6))/3)*$P$29)))</f>
        <v>3242.5074625055095</v>
      </c>
      <c r="Q541" s="73">
        <v>51</v>
      </c>
      <c r="R541" s="101">
        <f t="shared" ref="R541:R599" si="79">IF($S541&gt;$G$20,(PI()*((($C$19+$G$20)-$S541)*($O$20/($O$19/2)))^2*((($O$20+$G$20)-$S541)/3))*$T$29,($D$18*$T$29)+((PI()*(($C$21/2)^2)*($G$20-$S541))*$T$29)+((($D$18+$H$18)/3)*$BG$7))</f>
        <v>5753.5151145000345</v>
      </c>
      <c r="S541" s="66">
        <v>51</v>
      </c>
      <c r="T541" s="102">
        <f>IF($S541&gt;$G$20,IF('Silo Levels'!$L$14="Pumping",((PI()*((($C$19+$G$20)-$S541)*($O$20/($O$19/2)))^2*((($O$20+$G$20)-$S541))/3)*$T$29)+(((PI()*((($C$19+$G$20)-$S541)*($O$20/($O$19/2)))^2*(((($C$19+$G$20)-$S541)*($O$20/($O$19/2)))*$AZ$7))/3)*$T$29),(((PI()*((($C$19+$G$20)-$S541)*($O$20/($O$19/2)))^2*((($O$20+$G$20)-$S541)/3))*$T$29)-((PI()*((($C$19+$G$20)-$S541)*($O$20/($O$19/2)))^2*(((($C$19+$G$20)-$S541)*($O$20/($O$19/2)))*$AZ$7)/3)*$T$29))),IF('Silo Levels'!$L$14="Pumping",(($D$18*$T$29)+((PI()*(($C$21/2)^2)*($G$20-$S541))*$T$29))+((($D$18+$H$18)/3)*$BG$7)+(((PI()*($C$21/2)^2*(($C$21/2)*$AZ$7))/3)*$T$29),(($D$18*$T$29)+((PI()*(($C$21/2)^2)*($G$20-$S541))*$T$29))+((($D$18+$H$18)/3)*$BG$7)-(((PI()*($C$21/2)^2*(($C$21/2)*$AZ$7))/3)*$T$29)))</f>
        <v>3154.2934923611815</v>
      </c>
      <c r="U541" s="73">
        <v>51</v>
      </c>
      <c r="V541" s="101">
        <f t="shared" ref="V541:V599" si="80">IF($W541&gt;$G$20,(PI()*((($C$19+$G$20)-$W541)*($O$20/($O$19/2)))^2*((($O$20+$G$20)-$W541)/3))*$X$29,($D$18*$X$29)+((PI()*(($C$21/2)^2)*($G$20-$W541))*$X$29)+((($D$18+$H$18)/3)*$BG$8))</f>
        <v>5604.9254459840658</v>
      </c>
      <c r="W541" s="66">
        <v>51</v>
      </c>
      <c r="X541" s="102">
        <f>IF($W541&gt;$G$20,IF('Silo Levels'!$L$15="Pumping",((PI()*((($C$19+$G$20)-$W541)*($O$20/($O$19/2)))^2*((($O$20+$G$20)-$W541))/3)*$X$29)+(((PI()*((($C$19+$G$20)-$W541)*($O$20/($O$19/2)))^2*(((($C$19+$G$20)-$W541)*($O$20/($O$19/2)))*$AZ$8))/3)*$X$29),(((PI()*((($C$19+$G$20)-$W541)*($O$20/($O$19/2)))^2*((($O$20+$G$20)-$W541)/3))*$X$29)-((PI()*((($C$19+$G$20)-$W541)*($O$20/($O$19/2)))^2*(((($C$19+$G$20)-$W541)*($O$20/($O$19/2)))*$AZ$8)/3)*$X$29))),IF('Silo Levels'!$L$15="Pumping",(($D$18*$X$29)+((PI()*(($C$21/2)^2)*($G$20-$W541))*$X$29))+((($D$18+$H$18)/3)*$BG$8)+(((PI()*($C$21/2)^2*(($C$21/2)*$AZ$8))/3)*$X$29),(($D$18*$X$29)+((PI()*(($C$21/2)^2)*($G$20-$W541))*$X$29))+((($D$18+$H$18)/3)*$BG$8)-(((PI()*($C$21/2)^2*(($C$21/2)*$AZ$8))/3)*$X$29)))</f>
        <v>3072.8310446045371</v>
      </c>
      <c r="Y541" s="73">
        <v>51</v>
      </c>
      <c r="Z541" s="101">
        <f t="shared" si="77"/>
        <v>5516.2901693447675</v>
      </c>
      <c r="AA541" s="66">
        <v>51</v>
      </c>
      <c r="AB541" s="102">
        <f>IF($AA541&gt;$G$20,IF('Silo Levels'!$L$16="Pumping",((PI()*((($C$19+$G$20)-$AA541)*($O$20/($O$19/2)))^2*((($O$20+$G$20)-$AA541))/3)*$AB$29)+(((PI()*((($C$19+$G$20)-$AA541)*($O$20/($O$19/2)))^2*(((($C$19+$G$20)-$AA541)*($O$20/($O$19/2)))*$AZ$9))/3)*$AB$29),(((PI()*((($C$19+$G$20)-$AA541)*($O$20/($O$19/2)))^2*((($O$20+$G$20)-$AA541)/3))*$AB$29)-((PI()*((($C$19+$G$20)-$AA541)*($O$20/($O$19/2)))^2*(((($C$19+$G$20)-$AA541)*($O$20/($O$19/2)))*$AZ$9)/3)*$AB$29))),IF('Silo Levels'!$L$16="Pumping",(($D$18*$AB$29)+((PI()*(($C$21/2)^2)*($G$20-$AA541))*$AB$29))+((($D$18+$H$18)/3)*$BG$9)+(((PI()*($C$21/2)^2*(($C$21/2)*$AZ$9))/3)*$AB$29),(($D$18*$AB$29)+((PI()*(($C$21/2)^2)*($G$20-$AA541))*$AB$29))+((($D$18+$H$18)/3)*$BG$9)-(((PI()*($C$21/2)^2*(($C$21/2)*$AZ$9))/3)*$AB$29)))</f>
        <v>3024.2378505773986</v>
      </c>
      <c r="AC541" s="73">
        <v>51</v>
      </c>
      <c r="AD541" s="101">
        <f t="shared" ref="AD541:AD599" si="81">IF($AE541&gt;$G$20,(PI()*((($C$19+$G$20)-$AE541)*($O$20/($O$19/2)))^2*((($O$20+$G$20)-$AE541)/3))*$AF$29,($D$18*$AF$29)+((PI()*(($C$21/2)^2)*($G$20-$AE541))*$AF$29)+((($D$18+$H$18)/3)*$BG$10))</f>
        <v>5484.3360988634704</v>
      </c>
      <c r="AE541" s="66">
        <v>51</v>
      </c>
      <c r="AF541" s="102">
        <f>IF($AE541&gt;$G$20,IF('Silo Levels'!$L$17="Pumping",((PI()*((($C$19+$G$20)-$AE541)*($O$20/($O$19/2)))^2*((($O$20+$G$20)-$AE541))/3)*$AF$29)+(((PI()*((($C$19+$G$20)-$AE541)*($O$20/($O$19/2)))^2*(((($C$19+$G$20)-$AE541)*($O$20/($O$19/2)))*$AZ$10))/3)*$AF$29),(((PI()*((($C$19+$G$20)-$AE541)*($O$20/($O$19/2)))^2*((($O$20+$G$20)-$AE541)/3))*$AF$29)-((PI()*((($C$19+$G$20)-$AE541)*($O$20/($O$19/2)))^2*(((($C$19+$G$20)-$AE541)*($O$20/($O$19/2)))*$AZ$10)/3)*$AF$29))),IF('Silo Levels'!$L$17="Pumping",(($D$18*$AF$29)+((PI()*(($C$21/2)^2)*($G$20-$AE541))*$AF$29))+((($D$18+$H$18)/3)*$BG$10)+(((PI()*($C$21/2)^2*(($C$21/2)*$AZ$10))/3)*$AF$29),(($D$18*$AF$29)+((PI()*(($C$21/2)^2)*($G$20-$AE541))*$AF$29))+((($D$18+$H$18)/3)*$BG$10)-(((PI()*($C$21/2)^2*(($C$21/2)*$AZ$10))/3)*$AF$29)))</f>
        <v>3006.7194266977795</v>
      </c>
      <c r="AG541" s="73">
        <v>51</v>
      </c>
      <c r="AH541" s="101">
        <f t="shared" si="78"/>
        <v>5509.3224967753167</v>
      </c>
      <c r="AI541" s="66">
        <v>51</v>
      </c>
      <c r="AJ541" s="102">
        <f>IF($AI541&gt;$G$20,IF('Silo Levels'!$L$18="Pumping",((PI()*((($C$19+$G$20)-$AI541)*($O$20/($O$19/2)))^2*((($O$20+$G$20)-$AI541))/3)*$AJ$29)+(((PI()*((($C$19+$G$20)-$AI541)*($O$20/($O$19/2)))^2*(((($C$19+$G$20)-$AI541)*($O$20/($O$19/2)))*$AZ$11))/3)*$AJ$29),(((PI()*((($C$19+$G$20)-$AI541)*($O$20/($O$19/2)))^2*((($O$20+$G$20)-$AI541)/3))*$AJ$29)-((PI()*((($C$19+$G$20)-$AI541)*($O$20/($O$19/2)))^2*(((($C$19+$G$20)-$AI541)*($O$20/($O$19/2)))*$AZ$11)/3)*$AJ$29))),IF('Silo Levels'!$L$18="Pumping",(($D$18*$AJ$29)+((PI()*(($C$21/2)^2)*($G$20-$AI541))*$AJ$29))+((($D$18+$H$18)/3)*$BG$11)+(((PI()*($C$21/2)^2*(($C$21/2)*$AZ$11))/3)*$AJ$29),(($D$18*$AJ$29)+((PI()*(($C$21/2)^2)*($G$20-$AI541))*$AJ$29))+((($D$18+$H$18)/3)*$BG$11)-(((PI()*($C$21/2)^2*(($C$21/2)*$AZ$11))/3)*$AJ$29)))</f>
        <v>3020.4179102791045</v>
      </c>
    </row>
    <row r="542" spans="2:36" x14ac:dyDescent="0.3">
      <c r="B542" s="73"/>
      <c r="C542" s="73"/>
      <c r="D542" s="73"/>
      <c r="E542" s="73"/>
      <c r="F542" s="73"/>
      <c r="G542" s="73"/>
      <c r="H542" s="73"/>
      <c r="I542" s="73">
        <v>51.1</v>
      </c>
      <c r="J542" s="101">
        <f t="shared" si="75"/>
        <v>856.87521377760766</v>
      </c>
      <c r="K542" s="66">
        <v>51.1</v>
      </c>
      <c r="L542" s="102">
        <f>IF($K542&gt;$G$13,IF('Silo Levels'!$L$12="Pumping",((PI()*((($C$12+$G$13)-$K542)*($O$13/($O$12/2)))^2*((($O$13+$G$13)-$K542))/3)*$L$29)+(((PI()*((($C$12+$G$13)-$K542)*($O$13/($O$12/2)))^2*(((($C$12+$G$13)-$K542)*($O$13/($O$12/2)))*$AZ$5))/3)*$L$29),(((PI()*((($C$12+$G$13)-$K542)*($O$13/($O$12/2)))^2*((($O$13+$G$13)-$K542)/3))*$L$29)-((PI()*((($C$12+$G$13)-$K542)*($O$13/($O$12/2)))^2*(((($C$12+$G$13)-$K542)*($O$13/($O$12/2)))*$AZ$5)/3)*$L$29))),IF('Silo Levels'!$L$12="Pumping",(($D$11*$L$29)+((PI()*(($C$14/2)^2)*($G$13-$K542))*$L$29))+((($D$11+$H$11)/3)*$BG$5)+(((PI()*($C$14/2)^2*(($C$14/2)*$AZ$5))/3)*$L$29),(($D$11*$L$29)+((PI()*(($C$14/2)^2)*($G$13-$K542))*$L$29))+((($D$11+$H$11)/3)*$BG$5)-(((PI()*($C$14/2)^2*(($C$14/2)*$AZ$5))/3)*$L$29)))</f>
        <v>495.38932736935186</v>
      </c>
      <c r="M542" s="73">
        <v>51.1</v>
      </c>
      <c r="N542" s="101">
        <f t="shared" si="76"/>
        <v>5592.1777219944752</v>
      </c>
      <c r="O542" s="66">
        <v>51.1</v>
      </c>
      <c r="P542" s="102">
        <f>IF($O542&gt;$G$20,IF('Silo Levels'!$L$13="Pumping",((PI()*((($C$19+$G$20)-$O542)*($O$20/($O$19/2)))^2*((($O$20+$G$20)-$O542))/3)*$P$29)+(((PI()*((($C$19+$G$20)-$O542)*($O$20/($O$19/2)))^2*(((($C$19+$G$20)-$O542)*($O$20/($O$19/2)))*$AZ$6))/3)*$P$29),(((PI()*((($C$19+$G$20)-$O542)*($O$20/($O$19/2)))^2*((($O$20+$G$20)-$O542)/3))*$P$29)-((PI()*((($C$19+$G$20)-$O542)*($O$20/($O$19/2)))^2*(((($C$19+$G$20)-$O542)*($O$20/($O$19/2)))*$AZ$6)/3)*$P$29))),IF('Silo Levels'!$L$13="Pumping",(($D$18*$P$29)+((PI()*(($C$21/2)^2)*($G$20-$O542))*$P$29))+((($D$18+$H$18)/3)*$BG$6)+(((PI()*($C$21/2)^2*(($C$21/2)*$AZ$6))/3)*$P$29),(($D$18*$P$29)+((PI()*(($C$21/2)^2)*($G$20-$O542))*$P$29))+((($D$18+$H$18)/3)*$BG$6)-(((PI()*($C$21/2)^2*(($C$21/2)*$AZ$6))/3)*$P$29)))</f>
        <v>3070.0564077869903</v>
      </c>
      <c r="Q542" s="73">
        <v>51.1</v>
      </c>
      <c r="R542" s="101">
        <f t="shared" si="79"/>
        <v>5440.0398458865156</v>
      </c>
      <c r="S542" s="66">
        <v>51.1</v>
      </c>
      <c r="T542" s="102">
        <f>IF($S542&gt;$G$20,IF('Silo Levels'!$L$14="Pumping",((PI()*((($C$19+$G$20)-$S542)*($O$20/($O$19/2)))^2*((($O$20+$G$20)-$S542))/3)*$T$29)+(((PI()*((($C$19+$G$20)-$S542)*($O$20/($O$19/2)))^2*(((($C$19+$G$20)-$S542)*($O$20/($O$19/2)))*$AZ$7))/3)*$T$29),(((PI()*((($C$19+$G$20)-$S542)*($O$20/($O$19/2)))^2*((($O$20+$G$20)-$S542)/3))*$T$29)-((PI()*((($C$19+$G$20)-$S542)*($O$20/($O$19/2)))^2*(((($C$19+$G$20)-$S542)*($O$20/($O$19/2)))*$AZ$7)/3)*$T$29))),IF('Silo Levels'!$L$14="Pumping",(($D$18*$T$29)+((PI()*(($C$21/2)^2)*($G$20-$S542))*$T$29))+((($D$18+$H$18)/3)*$BG$7)+(((PI()*($C$21/2)^2*(($C$21/2)*$AZ$7))/3)*$T$29),(($D$18*$T$29)+((PI()*(($C$21/2)^2)*($G$20-$S542))*$T$29))+((($D$18+$H$18)/3)*$BG$7)-(((PI()*($C$21/2)^2*(($C$21/2)*$AZ$7))/3)*$T$29)))</f>
        <v>2986.5340512682924</v>
      </c>
      <c r="U542" s="73">
        <v>51.1</v>
      </c>
      <c r="V542" s="101">
        <f t="shared" si="80"/>
        <v>5299.5459562681899</v>
      </c>
      <c r="W542" s="66">
        <v>51.1</v>
      </c>
      <c r="X542" s="102">
        <f>IF($W542&gt;$G$20,IF('Silo Levels'!$L$15="Pumping",((PI()*((($C$19+$G$20)-$W542)*($O$20/($O$19/2)))^2*((($O$20+$G$20)-$W542))/3)*$X$29)+(((PI()*((($C$19+$G$20)-$W542)*($O$20/($O$19/2)))^2*(((($C$19+$G$20)-$W542)*($O$20/($O$19/2)))*$AZ$8))/3)*$X$29),(((PI()*((($C$19+$G$20)-$W542)*($O$20/($O$19/2)))^2*((($O$20+$G$20)-$W542)/3))*$X$29)-((PI()*((($C$19+$G$20)-$W542)*($O$20/($O$19/2)))^2*(((($C$19+$G$20)-$W542)*($O$20/($O$19/2)))*$AZ$8)/3)*$X$29))),IF('Silo Levels'!$L$15="Pumping",(($D$18*$X$29)+((PI()*(($C$21/2)^2)*($G$20-$W542))*$X$29))+((($D$18+$H$18)/3)*$BG$8)+(((PI()*($C$21/2)^2*(($C$21/2)*$AZ$8))/3)*$X$29),(($D$18*$X$29)+((PI()*(($C$21/2)^2)*($G$20-$W542))*$X$29))+((($D$18+$H$18)/3)*$BG$8)-(((PI()*($C$21/2)^2*(($C$21/2)*$AZ$8))/3)*$X$29)))</f>
        <v>2909.4041409685487</v>
      </c>
      <c r="Y542" s="73">
        <v>51.1</v>
      </c>
      <c r="Z542" s="101">
        <f t="shared" si="77"/>
        <v>5215.7398956125453</v>
      </c>
      <c r="AA542" s="66">
        <v>51.1</v>
      </c>
      <c r="AB542" s="102">
        <f>IF($AA542&gt;$G$20,IF('Silo Levels'!$L$16="Pumping",((PI()*((($C$19+$G$20)-$AA542)*($O$20/($O$19/2)))^2*((($O$20+$G$20)-$AA542))/3)*$AB$29)+(((PI()*((($C$19+$G$20)-$AA542)*($O$20/($O$19/2)))^2*(((($C$19+$G$20)-$AA542)*($O$20/($O$19/2)))*$AZ$9))/3)*$AB$29),(((PI()*((($C$19+$G$20)-$AA542)*($O$20/($O$19/2)))^2*((($O$20+$G$20)-$AA542)/3))*$AB$29)-((PI()*((($C$19+$G$20)-$AA542)*($O$20/($O$19/2)))^2*(((($C$19+$G$20)-$AA542)*($O$20/($O$19/2)))*$AZ$9)/3)*$AB$29))),IF('Silo Levels'!$L$16="Pumping",(($D$18*$AB$29)+((PI()*(($C$21/2)^2)*($G$20-$AA542))*$AB$29))+((($D$18+$H$18)/3)*$BG$9)+(((PI()*($C$21/2)^2*(($C$21/2)*$AZ$9))/3)*$AB$29),(($D$18*$AB$29)+((PI()*(($C$21/2)^2)*($G$20-$AA542))*$AB$29))+((($D$18+$H$18)/3)*$BG$9)-(((PI()*($C$21/2)^2*(($C$21/2)*$AZ$9))/3)*$AB$29)))</f>
        <v>2863.3953504189726</v>
      </c>
      <c r="AC542" s="73">
        <v>51.1</v>
      </c>
      <c r="AD542" s="101">
        <f t="shared" si="81"/>
        <v>5185.52681487892</v>
      </c>
      <c r="AE542" s="66">
        <v>51.1</v>
      </c>
      <c r="AF542" s="102">
        <f>IF($AE542&gt;$G$20,IF('Silo Levels'!$L$17="Pumping",((PI()*((($C$19+$G$20)-$AE542)*($O$20/($O$19/2)))^2*((($O$20+$G$20)-$AE542))/3)*$AF$29)+(((PI()*((($C$19+$G$20)-$AE542)*($O$20/($O$19/2)))^2*(((($C$19+$G$20)-$AE542)*($O$20/($O$19/2)))*$AZ$10))/3)*$AF$29),(((PI()*((($C$19+$G$20)-$AE542)*($O$20/($O$19/2)))^2*((($O$20+$G$20)-$AE542)/3))*$AF$29)-((PI()*((($C$19+$G$20)-$AE542)*($O$20/($O$19/2)))^2*(((($C$19+$G$20)-$AE542)*($O$20/($O$19/2)))*$AZ$10)/3)*$AF$29))),IF('Silo Levels'!$L$17="Pumping",(($D$18*$AF$29)+((PI()*(($C$21/2)^2)*($G$20-$AE542))*$AF$29))+((($D$18+$H$18)/3)*$BG$10)+(((PI()*($C$21/2)^2*(($C$21/2)*$AZ$10))/3)*$AF$29),(($D$18*$AF$29)+((PI()*(($C$21/2)^2)*($G$20-$AE542))*$AF$29))+((($D$18+$H$18)/3)*$BG$10)-(((PI()*($C$21/2)^2*(($C$21/2)*$AZ$10))/3)*$AF$29)))</f>
        <v>2846.8086347034769</v>
      </c>
      <c r="AG542" s="73">
        <v>51.1</v>
      </c>
      <c r="AH542" s="101">
        <f t="shared" si="78"/>
        <v>5209.1518506249904</v>
      </c>
      <c r="AI542" s="66">
        <v>51.1</v>
      </c>
      <c r="AJ542" s="102">
        <f>IF($AI542&gt;$G$20,IF('Silo Levels'!$L$18="Pumping",((PI()*((($C$19+$G$20)-$AI542)*($O$20/($O$19/2)))^2*((($O$20+$G$20)-$AI542))/3)*$AJ$29)+(((PI()*((($C$19+$G$20)-$AI542)*($O$20/($O$19/2)))^2*(((($C$19+$G$20)-$AI542)*($O$20/($O$19/2)))*$AZ$11))/3)*$AJ$29),(((PI()*((($C$19+$G$20)-$AI542)*($O$20/($O$19/2)))^2*((($O$20+$G$20)-$AI542)/3))*$AJ$29)-((PI()*((($C$19+$G$20)-$AI542)*($O$20/($O$19/2)))^2*(((($C$19+$G$20)-$AI542)*($O$20/($O$19/2)))*$AZ$11)/3)*$AJ$29))),IF('Silo Levels'!$L$18="Pumping",(($D$18*$AJ$29)+((PI()*(($C$21/2)^2)*($G$20-$AI542))*$AJ$29))+((($D$18+$H$18)/3)*$BG$11)+(((PI()*($C$21/2)^2*(($C$21/2)*$AZ$11))/3)*$AJ$29),(($D$18*$AJ$29)+((PI()*(($C$21/2)^2)*($G$20-$AI542))*$AJ$29))+((($D$18+$H$18)/3)*$BG$11)-(((PI()*($C$21/2)^2*(($C$21/2)*$AZ$11))/3)*$AJ$29)))</f>
        <v>2859.7785716371964</v>
      </c>
    </row>
    <row r="543" spans="2:36" x14ac:dyDescent="0.3">
      <c r="B543" s="73"/>
      <c r="C543" s="73"/>
      <c r="D543" s="73"/>
      <c r="E543" s="73"/>
      <c r="F543" s="73"/>
      <c r="G543" s="73"/>
      <c r="H543" s="73"/>
      <c r="I543" s="73">
        <v>51.2</v>
      </c>
      <c r="J543" s="101">
        <f t="shared" si="75"/>
        <v>770.71762010843781</v>
      </c>
      <c r="K543" s="66">
        <v>51.2</v>
      </c>
      <c r="L543" s="102">
        <f>IF($K543&gt;$G$13,IF('Silo Levels'!$L$12="Pumping",((PI()*((($C$12+$G$13)-$K543)*($O$13/($O$12/2)))^2*((($O$13+$G$13)-$K543))/3)*$L$29)+(((PI()*((($C$12+$G$13)-$K543)*($O$13/($O$12/2)))^2*(((($C$12+$G$13)-$K543)*($O$13/($O$12/2)))*$AZ$5))/3)*$L$29),(((PI()*((($C$12+$G$13)-$K543)*($O$13/($O$12/2)))^2*((($O$13+$G$13)-$K543)/3))*$L$29)-((PI()*((($C$12+$G$13)-$K543)*($O$13/($O$12/2)))^2*(((($C$12+$G$13)-$K543)*($O$13/($O$12/2)))*$AZ$5)/3)*$L$29))),IF('Silo Levels'!$L$12="Pumping",(($D$11*$L$29)+((PI()*(($C$14/2)^2)*($G$13-$K543))*$L$29))+((($D$11+$H$11)/3)*$BG$5)+(((PI()*($C$14/2)^2*(($C$14/2)*$AZ$5))/3)*$L$29),(($D$11*$L$29)+((PI()*(($C$14/2)^2)*($G$13-$K543))*$L$29))+((($D$11+$H$11)/3)*$BG$5)-(((PI()*($C$14/2)^2*(($C$14/2)*$AZ$5))/3)*$L$29)))</f>
        <v>447.47318091566689</v>
      </c>
      <c r="M543" s="73">
        <v>51.2</v>
      </c>
      <c r="N543" s="101">
        <f t="shared" si="76"/>
        <v>5281.8479065779802</v>
      </c>
      <c r="O543" s="66">
        <v>51.2</v>
      </c>
      <c r="P543" s="102">
        <f>IF($O543&gt;$G$20,IF('Silo Levels'!$L$13="Pumping",((PI()*((($C$19+$G$20)-$O543)*($O$20/($O$19/2)))^2*((($O$20+$G$20)-$O543))/3)*$P$29)+(((PI()*((($C$19+$G$20)-$O543)*($O$20/($O$19/2)))^2*(((($C$19+$G$20)-$O543)*($O$20/($O$19/2)))*$AZ$6))/3)*$P$29),(((PI()*((($C$19+$G$20)-$O543)*($O$20/($O$19/2)))^2*((($O$20+$G$20)-$O543)/3))*$P$29)-((PI()*((($C$19+$G$20)-$O543)*($O$20/($O$19/2)))^2*(((($C$19+$G$20)-$O543)*($O$20/($O$19/2)))*$AZ$6)/3)*$P$29))),IF('Silo Levels'!$L$13="Pumping",(($D$18*$P$29)+((PI()*(($C$21/2)^2)*($G$20-$O543))*$P$29))+((($D$18+$H$18)/3)*$BG$6)+(((PI()*($C$21/2)^2*(($C$21/2)*$AZ$6))/3)*$P$29),(($D$18*$P$29)+((PI()*(($C$21/2)^2)*($G$20-$O543))*$P$29))+((($D$18+$H$18)/3)*$BG$6)-(((PI()*($C$21/2)^2*(($C$21/2)*$AZ$6))/3)*$P$29)))</f>
        <v>2903.8119358833037</v>
      </c>
      <c r="Q543" s="73">
        <v>51.2</v>
      </c>
      <c r="R543" s="101">
        <f t="shared" si="79"/>
        <v>5138.1527018866946</v>
      </c>
      <c r="S543" s="66">
        <v>51.2</v>
      </c>
      <c r="T543" s="102">
        <f>IF($S543&gt;$G$20,IF('Silo Levels'!$L$14="Pumping",((PI()*((($C$19+$G$20)-$S543)*($O$20/($O$19/2)))^2*((($O$20+$G$20)-$S543))/3)*$T$29)+(((PI()*((($C$19+$G$20)-$S543)*($O$20/($O$19/2)))^2*(((($C$19+$G$20)-$S543)*($O$20/($O$19/2)))*$AZ$7))/3)*$T$29),(((PI()*((($C$19+$G$20)-$S543)*($O$20/($O$19/2)))^2*((($O$20+$G$20)-$S543)/3))*$T$29)-((PI()*((($C$19+$G$20)-$S543)*($O$20/($O$19/2)))^2*(((($C$19+$G$20)-$S543)*($O$20/($O$19/2)))*$AZ$7)/3)*$T$29))),IF('Silo Levels'!$L$14="Pumping",(($D$18*$T$29)+((PI()*(($C$21/2)^2)*($G$20-$S543))*$T$29))+((($D$18+$H$18)/3)*$BG$7)+(((PI()*($C$21/2)^2*(($C$21/2)*$AZ$7))/3)*$T$29),(($D$18*$T$29)+((PI()*(($C$21/2)^2)*($G$20-$S543))*$T$29))+((($D$18+$H$18)/3)*$BG$7)-(((PI()*($C$21/2)^2*(($C$21/2)*$AZ$7))/3)*$T$29)))</f>
        <v>2824.8123399289993</v>
      </c>
      <c r="U543" s="73">
        <v>51.2</v>
      </c>
      <c r="V543" s="101">
        <f t="shared" si="80"/>
        <v>5005.4553174940374</v>
      </c>
      <c r="W543" s="66">
        <v>51.2</v>
      </c>
      <c r="X543" s="102">
        <f>IF($W543&gt;$G$20,IF('Silo Levels'!$L$15="Pumping",((PI()*((($C$19+$G$20)-$W543)*($O$20/($O$19/2)))^2*((($O$20+$G$20)-$W543))/3)*$X$29)+(((PI()*((($C$19+$G$20)-$W543)*($O$20/($O$19/2)))^2*(((($C$19+$G$20)-$W543)*($O$20/($O$19/2)))*$AZ$8))/3)*$X$29),(((PI()*((($C$19+$G$20)-$W543)*($O$20/($O$19/2)))^2*((($O$20+$G$20)-$W543)/3))*$X$29)-((PI()*((($C$19+$G$20)-$W543)*($O$20/($O$19/2)))^2*(((($C$19+$G$20)-$W543)*($O$20/($O$19/2)))*$AZ$8)/3)*$X$29))),IF('Silo Levels'!$L$15="Pumping",(($D$18*$X$29)+((PI()*(($C$21/2)^2)*($G$20-$W543))*$X$29))+((($D$18+$H$18)/3)*$BG$8)+(((PI()*($C$21/2)^2*(($C$21/2)*$AZ$8))/3)*$X$29),(($D$18*$X$29)+((PI()*(($C$21/2)^2)*($G$20-$W543))*$X$29))+((($D$18+$H$18)/3)*$BG$8)-(((PI()*($C$21/2)^2*(($C$21/2)*$AZ$8))/3)*$X$29)))</f>
        <v>2751.8590373206434</v>
      </c>
      <c r="Y543" s="73">
        <v>51.2</v>
      </c>
      <c r="Z543" s="101">
        <f t="shared" si="77"/>
        <v>4926.2999529762792</v>
      </c>
      <c r="AA543" s="66">
        <v>51.2</v>
      </c>
      <c r="AB543" s="102">
        <f>IF($AA543&gt;$G$20,IF('Silo Levels'!$L$16="Pumping",((PI()*((($C$19+$G$20)-$AA543)*($O$20/($O$19/2)))^2*((($O$20+$G$20)-$AA543))/3)*$AB$29)+(((PI()*((($C$19+$G$20)-$AA543)*($O$20/($O$19/2)))^2*(((($C$19+$G$20)-$AA543)*($O$20/($O$19/2)))*$AZ$9))/3)*$AB$29),(((PI()*((($C$19+$G$20)-$AA543)*($O$20/($O$19/2)))^2*((($O$20+$G$20)-$AA543)/3))*$AB$29)-((PI()*((($C$19+$G$20)-$AA543)*($O$20/($O$19/2)))^2*(((($C$19+$G$20)-$AA543)*($O$20/($O$19/2)))*$AZ$9)/3)*$AB$29))),IF('Silo Levels'!$L$16="Pumping",(($D$18*$AB$29)+((PI()*(($C$21/2)^2)*($G$20-$AA543))*$AB$29))+((($D$18+$H$18)/3)*$BG$9)+(((PI()*($C$21/2)^2*(($C$21/2)*$AZ$9))/3)*$AB$29),(($D$18*$AB$29)+((PI()*(($C$21/2)^2)*($G$20-$AA543))*$AB$29))+((($D$18+$H$18)/3)*$BG$9)-(((PI()*($C$21/2)^2*(($C$21/2)*$AZ$9))/3)*$AB$29)))</f>
        <v>2708.3416365280909</v>
      </c>
      <c r="AC543" s="73">
        <v>51.2</v>
      </c>
      <c r="AD543" s="101">
        <f t="shared" si="81"/>
        <v>4897.7635034645755</v>
      </c>
      <c r="AE543" s="66">
        <v>51.2</v>
      </c>
      <c r="AF543" s="102">
        <f>IF($AE543&gt;$G$20,IF('Silo Levels'!$L$17="Pumping",((PI()*((($C$19+$G$20)-$AE543)*($O$20/($O$19/2)))^2*((($O$20+$G$20)-$AE543))/3)*$AF$29)+(((PI()*((($C$19+$G$20)-$AE543)*($O$20/($O$19/2)))^2*(((($C$19+$G$20)-$AE543)*($O$20/($O$19/2)))*$AZ$10))/3)*$AF$29),(((PI()*((($C$19+$G$20)-$AE543)*($O$20/($O$19/2)))^2*((($O$20+$G$20)-$AE543)/3))*$AF$29)-((PI()*((($C$19+$G$20)-$AE543)*($O$20/($O$19/2)))^2*(((($C$19+$G$20)-$AE543)*($O$20/($O$19/2)))*$AZ$10)/3)*$AF$29))),IF('Silo Levels'!$L$17="Pumping",(($D$18*$AF$29)+((PI()*(($C$21/2)^2)*($G$20-$AE543))*$AF$29))+((($D$18+$H$18)/3)*$BG$10)+(((PI()*($C$21/2)^2*(($C$21/2)*$AZ$10))/3)*$AF$29),(($D$18*$AF$29)+((PI()*(($C$21/2)^2)*($G$20-$AE543))*$AF$29))+((($D$18+$H$18)/3)*$BG$10)-(((PI()*($C$21/2)^2*(($C$21/2)*$AZ$10))/3)*$AF$29)))</f>
        <v>2692.6530964251815</v>
      </c>
      <c r="AG543" s="73">
        <v>51.2</v>
      </c>
      <c r="AH543" s="101">
        <f t="shared" si="78"/>
        <v>4920.0775020178444</v>
      </c>
      <c r="AI543" s="66">
        <v>51.2</v>
      </c>
      <c r="AJ543" s="102">
        <f>IF($AI543&gt;$G$20,IF('Silo Levels'!$L$18="Pumping",((PI()*((($C$19+$G$20)-$AI543)*($O$20/($O$19/2)))^2*((($O$20+$G$20)-$AI543))/3)*$AJ$29)+(((PI()*((($C$19+$G$20)-$AI543)*($O$20/($O$19/2)))^2*(((($C$19+$G$20)-$AI543)*($O$20/($O$19/2)))*$AZ$11))/3)*$AJ$29),(((PI()*((($C$19+$G$20)-$AI543)*($O$20/($O$19/2)))^2*((($O$20+$G$20)-$AI543)/3))*$AJ$29)-((PI()*((($C$19+$G$20)-$AI543)*($O$20/($O$19/2)))^2*(((($C$19+$G$20)-$AI543)*($O$20/($O$19/2)))*$AZ$11)/3)*$AJ$29))),IF('Silo Levels'!$L$18="Pumping",(($D$18*$AJ$29)+((PI()*(($C$21/2)^2)*($G$20-$AI543))*$AJ$29))+((($D$18+$H$18)/3)*$BG$11)+(((PI()*($C$21/2)^2*(($C$21/2)*$AZ$11))/3)*$AJ$29),(($D$18*$AJ$29)+((PI()*(($C$21/2)^2)*($G$20-$AI543))*$AJ$29))+((($D$18+$H$18)/3)*$BG$11)-(((PI()*($C$21/2)^2*(($C$21/2)*$AZ$11))/3)*$AJ$29)))</f>
        <v>2704.9207073981456</v>
      </c>
    </row>
    <row r="544" spans="2:36" x14ac:dyDescent="0.3">
      <c r="B544" s="73"/>
      <c r="C544" s="73"/>
      <c r="D544" s="73"/>
      <c r="E544" s="73"/>
      <c r="F544" s="73"/>
      <c r="G544" s="73"/>
      <c r="H544" s="73"/>
      <c r="I544" s="73">
        <v>51.3</v>
      </c>
      <c r="J544" s="101">
        <f t="shared" si="75"/>
        <v>690.52056378632813</v>
      </c>
      <c r="K544" s="66">
        <v>51.3</v>
      </c>
      <c r="L544" s="102">
        <f>IF($K544&gt;$G$13,IF('Silo Levels'!$L$12="Pumping",((PI()*((($C$12+$G$13)-$K544)*($O$13/($O$12/2)))^2*((($O$13+$G$13)-$K544))/3)*$L$29)+(((PI()*((($C$12+$G$13)-$K544)*($O$13/($O$12/2)))^2*(((($C$12+$G$13)-$K544)*($O$13/($O$12/2)))*$AZ$5))/3)*$L$29),(((PI()*((($C$12+$G$13)-$K544)*($O$13/($O$12/2)))^2*((($O$13+$G$13)-$K544)/3))*$L$29)-((PI()*((($C$12+$G$13)-$K544)*($O$13/($O$12/2)))^2*(((($C$12+$G$13)-$K544)*($O$13/($O$12/2)))*$AZ$5)/3)*$L$29))),IF('Silo Levels'!$L$12="Pumping",(($D$11*$L$29)+((PI()*(($C$14/2)^2)*($G$13-$K544))*$L$29))+((($D$11+$H$11)/3)*$BG$5)+(((PI()*($C$14/2)^2*(($C$14/2)*$AZ$5))/3)*$L$29),(($D$11*$L$29)+((PI()*(($C$14/2)^2)*($G$13-$K544))*$L$29))+((($D$11+$H$11)/3)*$BG$5)-(((PI()*($C$14/2)^2*(($C$14/2)*$AZ$5))/3)*$L$29)))</f>
        <v>402.72071237683156</v>
      </c>
      <c r="M544" s="73">
        <v>51.3</v>
      </c>
      <c r="N544" s="101">
        <f t="shared" si="76"/>
        <v>4983.2061588377746</v>
      </c>
      <c r="O544" s="66">
        <v>51.3</v>
      </c>
      <c r="P544" s="102">
        <f>IF($O544&gt;$G$20,IF('Silo Levels'!$L$13="Pumping",((PI()*((($C$19+$G$20)-$O544)*($O$20/($O$19/2)))^2*((($O$20+$G$20)-$O544))/3)*$P$29)+(((PI()*((($C$19+$G$20)-$O544)*($O$20/($O$19/2)))^2*(((($C$19+$G$20)-$O544)*($O$20/($O$19/2)))*$AZ$6))/3)*$P$29),(((PI()*((($C$19+$G$20)-$O544)*($O$20/($O$19/2)))^2*((($O$20+$G$20)-$O544)/3))*$P$29)-((PI()*((($C$19+$G$20)-$O544)*($O$20/($O$19/2)))^2*(((($C$19+$G$20)-$O544)*($O$20/($O$19/2)))*$AZ$6)/3)*$P$29))),IF('Silo Levels'!$L$13="Pumping",(($D$18*$P$29)+((PI()*(($C$21/2)^2)*($G$20-$O544))*$P$29))+((($D$18+$H$18)/3)*$BG$6)+(((PI()*($C$21/2)^2*(($C$21/2)*$AZ$6))/3)*$P$29),(($D$18*$P$29)+((PI()*(($C$21/2)^2)*($G$20-$O544))*$P$29))+((($D$18+$H$18)/3)*$BG$6)-(((PI()*($C$21/2)^2*(($C$21/2)*$AZ$6))/3)*$P$29)))</f>
        <v>2743.6607014140868</v>
      </c>
      <c r="Q544" s="73">
        <v>51.3</v>
      </c>
      <c r="R544" s="101">
        <f t="shared" si="79"/>
        <v>4847.6356460781608</v>
      </c>
      <c r="S544" s="66">
        <v>51.3</v>
      </c>
      <c r="T544" s="102">
        <f>IF($S544&gt;$G$20,IF('Silo Levels'!$L$14="Pumping",((PI()*((($C$19+$G$20)-$S544)*($O$20/($O$19/2)))^2*((($O$20+$G$20)-$S544))/3)*$T$29)+(((PI()*((($C$19+$G$20)-$S544)*($O$20/($O$19/2)))^2*(((($C$19+$G$20)-$S544)*($O$20/($O$19/2)))*$AZ$7))/3)*$T$29),(((PI()*((($C$19+$G$20)-$S544)*($O$20/($O$19/2)))^2*((($O$20+$G$20)-$S544)/3))*$T$29)-((PI()*((($C$19+$G$20)-$S544)*($O$20/($O$19/2)))^2*(((($C$19+$G$20)-$S544)*($O$20/($O$19/2)))*$AZ$7)/3)*$T$29))),IF('Silo Levels'!$L$14="Pumping",(($D$18*$T$29)+((PI()*(($C$21/2)^2)*($G$20-$S544))*$T$29))+((($D$18+$H$18)/3)*$BG$7)+(((PI()*($C$21/2)^2*(($C$21/2)*$AZ$7))/3)*$T$29),(($D$18*$T$29)+((PI()*(($C$21/2)^2)*($G$20-$S544))*$T$29))+((($D$18+$H$18)/3)*$BG$7)-(((PI()*($C$21/2)^2*(($C$21/2)*$AZ$7))/3)*$T$29)))</f>
        <v>2669.0180965783561</v>
      </c>
      <c r="U544" s="73">
        <v>51.3</v>
      </c>
      <c r="V544" s="101">
        <f t="shared" si="80"/>
        <v>4722.4411242246206</v>
      </c>
      <c r="W544" s="66">
        <v>51.3</v>
      </c>
      <c r="X544" s="102">
        <f>IF($W544&gt;$G$20,IF('Silo Levels'!$L$15="Pumping",((PI()*((($C$19+$G$20)-$W544)*($O$20/($O$19/2)))^2*((($O$20+$G$20)-$W544))/3)*$X$29)+(((PI()*((($C$19+$G$20)-$W544)*($O$20/($O$19/2)))^2*(((($C$19+$G$20)-$W544)*($O$20/($O$19/2)))*$AZ$8))/3)*$X$29),(((PI()*((($C$19+$G$20)-$W544)*($O$20/($O$19/2)))^2*((($O$20+$G$20)-$W544)/3))*$X$29)-((PI()*((($C$19+$G$20)-$W544)*($O$20/($O$19/2)))^2*(((($C$19+$G$20)-$W544)*($O$20/($O$19/2)))*$AZ$8)/3)*$X$29))),IF('Silo Levels'!$L$15="Pumping",(($D$18*$X$29)+((PI()*(($C$21/2)^2)*($G$20-$W544))*$X$29))+((($D$18+$H$18)/3)*$BG$8)+(((PI()*($C$21/2)^2*(($C$21/2)*$AZ$8))/3)*$X$29),(($D$18*$X$29)+((PI()*(($C$21/2)^2)*($G$20-$W544))*$X$29))+((($D$18+$H$18)/3)*$BG$8)-(((PI()*($C$21/2)^2*(($C$21/2)*$AZ$8))/3)*$X$29)))</f>
        <v>2600.0883195044735</v>
      </c>
      <c r="Y544" s="73">
        <v>51.3</v>
      </c>
      <c r="Z544" s="101">
        <f t="shared" si="77"/>
        <v>4647.7612949401191</v>
      </c>
      <c r="AA544" s="66">
        <v>51.3</v>
      </c>
      <c r="AB544" s="102">
        <f>IF($AA544&gt;$G$20,IF('Silo Levels'!$L$16="Pumping",((PI()*((($C$19+$G$20)-$AA544)*($O$20/($O$19/2)))^2*((($O$20+$G$20)-$AA544))/3)*$AB$29)+(((PI()*((($C$19+$G$20)-$AA544)*($O$20/($O$19/2)))^2*(((($C$19+$G$20)-$AA544)*($O$20/($O$19/2)))*$AZ$9))/3)*$AB$29),(((PI()*((($C$19+$G$20)-$AA544)*($O$20/($O$19/2)))^2*((($O$20+$G$20)-$AA544)/3))*$AB$29)-((PI()*((($C$19+$G$20)-$AA544)*($O$20/($O$19/2)))^2*(((($C$19+$G$20)-$AA544)*($O$20/($O$19/2)))*$AZ$9)/3)*$AB$29))),IF('Silo Levels'!$L$16="Pumping",(($D$18*$AB$29)+((PI()*(($C$21/2)^2)*($G$20-$AA544))*$AB$29))+((($D$18+$H$18)/3)*$BG$9)+(((PI()*($C$21/2)^2*(($C$21/2)*$AZ$9))/3)*$AB$29),(($D$18*$AB$29)+((PI()*(($C$21/2)^2)*($G$20-$AA544))*$AB$29))+((($D$18+$H$18)/3)*$BG$9)-(((PI()*($C$21/2)^2*(($C$21/2)*$AZ$9))/3)*$AB$29)))</f>
        <v>2558.9709933764316</v>
      </c>
      <c r="AC544" s="73">
        <v>51.3</v>
      </c>
      <c r="AD544" s="101">
        <f t="shared" si="81"/>
        <v>4620.8383290627817</v>
      </c>
      <c r="AE544" s="66">
        <v>51.3</v>
      </c>
      <c r="AF544" s="102">
        <f>IF($AE544&gt;$G$20,IF('Silo Levels'!$L$17="Pumping",((PI()*((($C$19+$G$20)-$AE544)*($O$20/($O$19/2)))^2*((($O$20+$G$20)-$AE544))/3)*$AF$29)+(((PI()*((($C$19+$G$20)-$AE544)*($O$20/($O$19/2)))^2*(((($C$19+$G$20)-$AE544)*($O$20/($O$19/2)))*$AZ$10))/3)*$AF$29),(((PI()*((($C$19+$G$20)-$AE544)*($O$20/($O$19/2)))^2*((($O$20+$G$20)-$AE544)/3))*$AF$29)-((PI()*((($C$19+$G$20)-$AE544)*($O$20/($O$19/2)))^2*(((($C$19+$G$20)-$AE544)*($O$20/($O$19/2)))*$AZ$10)/3)*$AF$29))),IF('Silo Levels'!$L$17="Pumping",(($D$18*$AF$29)+((PI()*(($C$21/2)^2)*($G$20-$AE544))*$AF$29))+((($D$18+$H$18)/3)*$BG$10)+(((PI()*($C$21/2)^2*(($C$21/2)*$AZ$10))/3)*$AF$29),(($D$18*$AF$29)+((PI()*(($C$21/2)^2)*($G$20-$AE544))*$AF$29))+((($D$18+$H$18)/3)*$BG$10)-(((PI()*($C$21/2)^2*(($C$21/2)*$AZ$10))/3)*$AF$29)))</f>
        <v>2544.1477087101612</v>
      </c>
      <c r="AG544" s="73">
        <v>51.3</v>
      </c>
      <c r="AH544" s="101">
        <f t="shared" si="78"/>
        <v>4641.8906685064203</v>
      </c>
      <c r="AI544" s="66">
        <v>51.3</v>
      </c>
      <c r="AJ544" s="102">
        <f>IF($AI544&gt;$G$20,IF('Silo Levels'!$L$18="Pumping",((PI()*((($C$19+$G$20)-$AI544)*($O$20/($O$19/2)))^2*((($O$20+$G$20)-$AI544))/3)*$AJ$29)+(((PI()*((($C$19+$G$20)-$AI544)*($O$20/($O$19/2)))^2*(((($C$19+$G$20)-$AI544)*($O$20/($O$19/2)))*$AZ$11))/3)*$AJ$29),(((PI()*((($C$19+$G$20)-$AI544)*($O$20/($O$19/2)))^2*((($O$20+$G$20)-$AI544)/3))*$AJ$29)-((PI()*((($C$19+$G$20)-$AI544)*($O$20/($O$19/2)))^2*(((($C$19+$G$20)-$AI544)*($O$20/($O$19/2)))*$AZ$11)/3)*$AJ$29))),IF('Silo Levels'!$L$18="Pumping",(($D$18*$AJ$29)+((PI()*(($C$21/2)^2)*($G$20-$AI544))*$AJ$29))+((($D$18+$H$18)/3)*$BG$11)+(((PI()*($C$21/2)^2*(($C$21/2)*$AZ$11))/3)*$AJ$29),(($D$18*$AJ$29)+((PI()*(($C$21/2)^2)*($G$20-$AI544))*$AJ$29))+((($D$18+$H$18)/3)*$BG$11)-(((PI()*($C$21/2)^2*(($C$21/2)*$AZ$11))/3)*$AJ$29)))</f>
        <v>2555.738735563807</v>
      </c>
    </row>
    <row r="545" spans="2:36" x14ac:dyDescent="0.3">
      <c r="B545" s="73"/>
      <c r="C545" s="73"/>
      <c r="D545" s="73"/>
      <c r="E545" s="73"/>
      <c r="F545" s="73"/>
      <c r="G545" s="73"/>
      <c r="H545" s="73"/>
      <c r="I545" s="73">
        <v>51.4</v>
      </c>
      <c r="J545" s="101">
        <f t="shared" si="75"/>
        <v>616.07113957680383</v>
      </c>
      <c r="K545" s="66">
        <v>51.4</v>
      </c>
      <c r="L545" s="102">
        <f>IF($K545&gt;$G$13,IF('Silo Levels'!$L$12="Pumping",((PI()*((($C$12+$G$13)-$K545)*($O$13/($O$12/2)))^2*((($O$13+$G$13)-$K545))/3)*$L$29)+(((PI()*((($C$12+$G$13)-$K545)*($O$13/($O$12/2)))^2*(((($C$12+$G$13)-$K545)*($O$13/($O$12/2)))*$AZ$5))/3)*$L$29),(((PI()*((($C$12+$G$13)-$K545)*($O$13/($O$12/2)))^2*((($O$13+$G$13)-$K545)/3))*$L$29)-((PI()*((($C$12+$G$13)-$K545)*($O$13/($O$12/2)))^2*(((($C$12+$G$13)-$K545)*($O$13/($O$12/2)))*$AZ$5)/3)*$L$29))),IF('Silo Levels'!$L$12="Pumping",(($D$11*$L$29)+((PI()*(($C$14/2)^2)*($G$13-$K545))*$L$29))+((($D$11+$H$11)/3)*$BG$5)+(((PI()*($C$14/2)^2*(($C$14/2)*$AZ$5))/3)*$L$29),(($D$11*$L$29)+((PI()*(($C$14/2)^2)*($G$13-$K545))*$L$29))+((($D$11+$H$11)/3)*$BG$5)-(((PI()*($C$14/2)^2*(($C$14/2)*$AZ$5))/3)*$L$29)))</f>
        <v>361.0252263702323</v>
      </c>
      <c r="M545" s="73">
        <v>51.4</v>
      </c>
      <c r="N545" s="101">
        <f t="shared" si="76"/>
        <v>4696.0283446757749</v>
      </c>
      <c r="O545" s="66">
        <v>51.4</v>
      </c>
      <c r="P545" s="102">
        <f>IF($O545&gt;$G$20,IF('Silo Levels'!$L$13="Pumping",((PI()*((($C$19+$G$20)-$O545)*($O$20/($O$19/2)))^2*((($O$20+$G$20)-$O545))/3)*$P$29)+(((PI()*((($C$19+$G$20)-$O545)*($O$20/($O$19/2)))^2*(((($C$19+$G$20)-$O545)*($O$20/($O$19/2)))*$AZ$6))/3)*$P$29),(((PI()*((($C$19+$G$20)-$O545)*($O$20/($O$19/2)))^2*((($O$20+$G$20)-$O545)/3))*$P$29)-((PI()*((($C$19+$G$20)-$O545)*($O$20/($O$19/2)))^2*(((($C$19+$G$20)-$O545)*($O$20/($O$19/2)))*$AZ$6)/3)*$P$29))),IF('Silo Levels'!$L$13="Pumping",(($D$18*$P$29)+((PI()*(($C$21/2)^2)*($G$20-$O545))*$P$29))+((($D$18+$H$18)/3)*$BG$6)+(((PI()*($C$21/2)^2*(($C$21/2)*$AZ$6))/3)*$P$29),(($D$18*$P$29)+((PI()*(($C$21/2)^2)*($G$20-$O545))*$P$29))+((($D$18+$H$18)/3)*$BG$6)-(((PI()*($C$21/2)^2*(($C$21/2)*$AZ$6))/3)*$P$29)))</f>
        <v>2589.4893589989406</v>
      </c>
      <c r="Q545" s="73">
        <v>51.4</v>
      </c>
      <c r="R545" s="101">
        <f t="shared" si="79"/>
        <v>4568.2706420384302</v>
      </c>
      <c r="S545" s="66">
        <v>51.4</v>
      </c>
      <c r="T545" s="102">
        <f>IF($S545&gt;$G$20,IF('Silo Levels'!$L$14="Pumping",((PI()*((($C$19+$G$20)-$S545)*($O$20/($O$19/2)))^2*((($O$20+$G$20)-$S545))/3)*$T$29)+(((PI()*((($C$19+$G$20)-$S545)*($O$20/($O$19/2)))^2*(((($C$19+$G$20)-$S545)*($O$20/($O$19/2)))*$AZ$7))/3)*$T$29),(((PI()*((($C$19+$G$20)-$S545)*($O$20/($O$19/2)))^2*((($O$20+$G$20)-$S545)/3))*$T$29)-((PI()*((($C$19+$G$20)-$S545)*($O$20/($O$19/2)))^2*(((($C$19+$G$20)-$S545)*($O$20/($O$19/2)))*$AZ$7)/3)*$T$29))),IF('Silo Levels'!$L$14="Pumping",(($D$18*$T$29)+((PI()*(($C$21/2)^2)*($G$20-$S545))*$T$29))+((($D$18+$H$18)/3)*$BG$7)+(((PI()*($C$21/2)^2*(($C$21/2)*$AZ$7))/3)*$T$29),(($D$18*$T$29)+((PI()*(($C$21/2)^2)*($G$20-$S545))*$T$29))+((($D$18+$H$18)/3)*$BG$7)-(((PI()*($C$21/2)^2*(($C$21/2)*$AZ$7))/3)*$T$29)))</f>
        <v>2519.0410594513792</v>
      </c>
      <c r="U545" s="73">
        <v>51.4</v>
      </c>
      <c r="V545" s="101">
        <f t="shared" si="80"/>
        <v>4450.2909710228778</v>
      </c>
      <c r="W545" s="66">
        <v>51.4</v>
      </c>
      <c r="X545" s="102">
        <f>IF($W545&gt;$G$20,IF('Silo Levels'!$L$15="Pumping",((PI()*((($C$19+$G$20)-$W545)*($O$20/($O$19/2)))^2*((($O$20+$G$20)-$W545))/3)*$X$29)+(((PI()*((($C$19+$G$20)-$W545)*($O$20/($O$19/2)))^2*(((($C$19+$G$20)-$W545)*($O$20/($O$19/2)))*$AZ$8))/3)*$X$29),(((PI()*((($C$19+$G$20)-$W545)*($O$20/($O$19/2)))^2*((($O$20+$G$20)-$W545)/3))*$X$29)-((PI()*((($C$19+$G$20)-$W545)*($O$20/($O$19/2)))^2*(((($C$19+$G$20)-$W545)*($O$20/($O$19/2)))*$AZ$8)/3)*$X$29))),IF('Silo Levels'!$L$15="Pumping",(($D$18*$X$29)+((PI()*(($C$21/2)^2)*($G$20-$W545))*$X$29))+((($D$18+$H$18)/3)*$BG$8)+(((PI()*($C$21/2)^2*(($C$21/2)*$AZ$8))/3)*$X$29),(($D$18*$X$29)+((PI()*(($C$21/2)^2)*($G$20-$W545))*$X$29))+((($D$18+$H$18)/3)*$BG$8)-(((PI()*($C$21/2)^2*(($C$21/2)*$AZ$8))/3)*$X$29)))</f>
        <v>2453.984573363653</v>
      </c>
      <c r="Y545" s="73">
        <v>51.4</v>
      </c>
      <c r="Z545" s="101">
        <f t="shared" si="77"/>
        <v>4379.9148750081476</v>
      </c>
      <c r="AA545" s="66">
        <v>51.4</v>
      </c>
      <c r="AB545" s="102">
        <f>IF($AA545&gt;$G$20,IF('Silo Levels'!$L$16="Pumping",((PI()*((($C$19+$G$20)-$AA545)*($O$20/($O$19/2)))^2*((($O$20+$G$20)-$AA545))/3)*$AB$29)+(((PI()*((($C$19+$G$20)-$AA545)*($O$20/($O$19/2)))^2*(((($C$19+$G$20)-$AA545)*($O$20/($O$19/2)))*$AZ$9))/3)*$AB$29),(((PI()*((($C$19+$G$20)-$AA545)*($O$20/($O$19/2)))^2*((($O$20+$G$20)-$AA545)/3))*$AB$29)-((PI()*((($C$19+$G$20)-$AA545)*($O$20/($O$19/2)))^2*(((($C$19+$G$20)-$AA545)*($O$20/($O$19/2)))*$AZ$9)/3)*$AB$29))),IF('Silo Levels'!$L$16="Pumping",(($D$18*$AB$29)+((PI()*(($C$21/2)^2)*($G$20-$AA545))*$AB$29))+((($D$18+$H$18)/3)*$BG$9)+(((PI()*($C$21/2)^2*(($C$21/2)*$AZ$9))/3)*$AB$29),(($D$18*$AB$29)+((PI()*(($C$21/2)^2)*($G$20-$AA545))*$AB$29))+((($D$18+$H$18)/3)*$BG$9)-(((PI()*($C$21/2)^2*(($C$21/2)*$AZ$9))/3)*$AB$29)))</f>
        <v>2415.1777054356417</v>
      </c>
      <c r="AC545" s="73">
        <v>51.4</v>
      </c>
      <c r="AD545" s="101">
        <f t="shared" si="81"/>
        <v>4354.5434561158172</v>
      </c>
      <c r="AE545" s="66">
        <v>51.4</v>
      </c>
      <c r="AF545" s="102">
        <f>IF($AE545&gt;$G$20,IF('Silo Levels'!$L$17="Pumping",((PI()*((($C$19+$G$20)-$AE545)*($O$20/($O$19/2)))^2*((($O$20+$G$20)-$AE545))/3)*$AF$29)+(((PI()*((($C$19+$G$20)-$AE545)*($O$20/($O$19/2)))^2*(((($C$19+$G$20)-$AE545)*($O$20/($O$19/2)))*$AZ$10))/3)*$AF$29),(((PI()*((($C$19+$G$20)-$AE545)*($O$20/($O$19/2)))^2*((($O$20+$G$20)-$AE545)/3))*$AF$29)-((PI()*((($C$19+$G$20)-$AE545)*($O$20/($O$19/2)))^2*(((($C$19+$G$20)-$AE545)*($O$20/($O$19/2)))*$AZ$10)/3)*$AF$29))),IF('Silo Levels'!$L$17="Pumping",(($D$18*$AF$29)+((PI()*(($C$21/2)^2)*($G$20-$AE545))*$AF$29))+((($D$18+$H$18)/3)*$BG$10)+(((PI()*($C$21/2)^2*(($C$21/2)*$AZ$10))/3)*$AF$29),(($D$18*$AF$29)+((PI()*(($C$21/2)^2)*($G$20-$AE545))*$AF$29))+((($D$18+$H$18)/3)*$BG$10)-(((PI()*($C$21/2)^2*(($C$21/2)*$AZ$10))/3)*$AF$29)))</f>
        <v>2401.1873684056527</v>
      </c>
      <c r="AG545" s="73">
        <v>51.4</v>
      </c>
      <c r="AH545" s="101">
        <f t="shared" si="78"/>
        <v>4374.382567643187</v>
      </c>
      <c r="AI545" s="66">
        <v>51.4</v>
      </c>
      <c r="AJ545" s="102">
        <f>IF($AI545&gt;$G$20,IF('Silo Levels'!$L$18="Pumping",((PI()*((($C$19+$G$20)-$AI545)*($O$20/($O$19/2)))^2*((($O$20+$G$20)-$AI545))/3)*$AJ$29)+(((PI()*((($C$19+$G$20)-$AI545)*($O$20/($O$19/2)))^2*(((($C$19+$G$20)-$AI545)*($O$20/($O$19/2)))*$AZ$11))/3)*$AJ$29),(((PI()*((($C$19+$G$20)-$AI545)*($O$20/($O$19/2)))^2*((($O$20+$G$20)-$AI545)/3))*$AJ$29)-((PI()*((($C$19+$G$20)-$AI545)*($O$20/($O$19/2)))^2*(((($C$19+$G$20)-$AI545)*($O$20/($O$19/2)))*$AZ$11)/3)*$AJ$29))),IF('Silo Levels'!$L$18="Pumping",(($D$18*$AJ$29)+((PI()*(($C$21/2)^2)*($G$20-$AI545))*$AJ$29))+((($D$18+$H$18)/3)*$BG$11)+(((PI()*($C$21/2)^2*(($C$21/2)*$AZ$11))/3)*$AJ$29),(($D$18*$AJ$29)+((PI()*(($C$21/2)^2)*($G$20-$AI545))*$AJ$29))+((($D$18+$H$18)/3)*$BG$11)-(((PI()*($C$21/2)^2*(($C$21/2)*$AZ$11))/3)*$AJ$29)))</f>
        <v>2412.1270741359986</v>
      </c>
    </row>
    <row r="546" spans="2:36" x14ac:dyDescent="0.3">
      <c r="B546" s="73"/>
      <c r="C546" s="73"/>
      <c r="D546" s="73"/>
      <c r="E546" s="73"/>
      <c r="F546" s="73"/>
      <c r="G546" s="73"/>
      <c r="H546" s="73"/>
      <c r="I546" s="73">
        <v>51.5</v>
      </c>
      <c r="J546" s="101">
        <f t="shared" si="75"/>
        <v>547.15644224540745</v>
      </c>
      <c r="K546" s="66">
        <v>51.5</v>
      </c>
      <c r="L546" s="102">
        <f>IF($K546&gt;$G$13,IF('Silo Levels'!$L$12="Pumping",((PI()*((($C$12+$G$13)-$K546)*($O$13/($O$12/2)))^2*((($O$13+$G$13)-$K546))/3)*$L$29)+(((PI()*((($C$12+$G$13)-$K546)*($O$13/($O$12/2)))^2*(((($C$12+$G$13)-$K546)*($O$13/($O$12/2)))*$AZ$5))/3)*$L$29),(((PI()*((($C$12+$G$13)-$K546)*($O$13/($O$12/2)))^2*((($O$13+$G$13)-$K546)/3))*$L$29)-((PI()*((($C$12+$G$13)-$K546)*($O$13/($O$12/2)))^2*(((($C$12+$G$13)-$K546)*($O$13/($O$12/2)))*$AZ$5)/3)*$L$29))),IF('Silo Levels'!$L$12="Pumping",(($D$11*$L$29)+((PI()*(($C$14/2)^2)*($G$13-$K546))*$L$29))+((($D$11+$H$11)/3)*$BG$5)+(((PI()*($C$14/2)^2*(($C$14/2)*$AZ$5))/3)*$L$29),(($D$11*$L$29)+((PI()*(($C$14/2)^2)*($G$13-$K546))*$L$29))+((($D$11+$H$11)/3)*$BG$5)-(((PI()*($C$14/2)^2*(($C$14/2)*$AZ$5))/3)*$L$29)))</f>
        <v>322.280027513265</v>
      </c>
      <c r="M546" s="73">
        <v>51.5</v>
      </c>
      <c r="N546" s="101">
        <f t="shared" si="76"/>
        <v>4420.0903299939719</v>
      </c>
      <c r="O546" s="66">
        <v>51.5</v>
      </c>
      <c r="P546" s="102">
        <f>IF($O546&gt;$G$20,IF('Silo Levels'!$L$13="Pumping",((PI()*((($C$19+$G$20)-$O546)*($O$20/($O$19/2)))^2*((($O$20+$G$20)-$O546))/3)*$P$29)+(((PI()*((($C$19+$G$20)-$O546)*($O$20/($O$19/2)))^2*(((($C$19+$G$20)-$O546)*($O$20/($O$19/2)))*$AZ$6))/3)*$P$29),(((PI()*((($C$19+$G$20)-$O546)*($O$20/($O$19/2)))^2*((($O$20+$G$20)-$O546)/3))*$P$29)-((PI()*((($C$19+$G$20)-$O546)*($O$20/($O$19/2)))^2*(((($C$19+$G$20)-$O546)*($O$20/($O$19/2)))*$AZ$6)/3)*$P$29))),IF('Silo Levels'!$L$13="Pumping",(($D$18*$P$29)+((PI()*(($C$21/2)^2)*($G$20-$O546))*$P$29))+((($D$18+$H$18)/3)*$BG$6)+(((PI()*($C$21/2)^2*(($C$21/2)*$AZ$6))/3)*$P$29),(($D$18*$P$29)+((PI()*(($C$21/2)^2)*($G$20-$O546))*$P$29))+((($D$18+$H$18)/3)*$BG$6)-(((PI()*($C$21/2)^2*(($C$21/2)*$AZ$6))/3)*$P$29)))</f>
        <v>2441.1845632575014</v>
      </c>
      <c r="Q546" s="73">
        <v>51.5</v>
      </c>
      <c r="R546" s="101">
        <f t="shared" si="79"/>
        <v>4299.839653345095</v>
      </c>
      <c r="S546" s="66">
        <v>51.5</v>
      </c>
      <c r="T546" s="102">
        <f>IF($S546&gt;$G$20,IF('Silo Levels'!$L$14="Pumping",((PI()*((($C$19+$G$20)-$S546)*($O$20/($O$19/2)))^2*((($O$20+$G$20)-$S546))/3)*$T$29)+(((PI()*((($C$19+$G$20)-$S546)*($O$20/($O$19/2)))^2*(((($C$19+$G$20)-$S546)*($O$20/($O$19/2)))*$AZ$7))/3)*$T$29),(((PI()*((($C$19+$G$20)-$S546)*($O$20/($O$19/2)))^2*((($O$20+$G$20)-$S546)/3))*$T$29)-((PI()*((($C$19+$G$20)-$S546)*($O$20/($O$19/2)))^2*(((($C$19+$G$20)-$S546)*($O$20/($O$19/2)))*$AZ$7)/3)*$T$29))),IF('Silo Levels'!$L$14="Pumping",(($D$18*$T$29)+((PI()*(($C$21/2)^2)*($G$20-$S546))*$T$29))+((($D$18+$H$18)/3)*$BG$7)+(((PI()*($C$21/2)^2*(($C$21/2)*$AZ$7))/3)*$T$29),(($D$18*$T$29)+((PI()*(($C$21/2)^2)*($G$20-$S546))*$T$29))+((($D$18+$H$18)/3)*$BG$7)-(((PI()*($C$21/2)^2*(($C$21/2)*$AZ$7))/3)*$T$29)))</f>
        <v>2374.7709667831264</v>
      </c>
      <c r="U546" s="73">
        <v>51.5</v>
      </c>
      <c r="V546" s="101">
        <f t="shared" si="80"/>
        <v>4188.7924524518221</v>
      </c>
      <c r="W546" s="66">
        <v>51.5</v>
      </c>
      <c r="X546" s="102">
        <f>IF($W546&gt;$G$20,IF('Silo Levels'!$L$15="Pumping",((PI()*((($C$19+$G$20)-$W546)*($O$20/($O$19/2)))^2*((($O$20+$G$20)-$W546))/3)*$X$29)+(((PI()*((($C$19+$G$20)-$W546)*($O$20/($O$19/2)))^2*(((($C$19+$G$20)-$W546)*($O$20/($O$19/2)))*$AZ$8))/3)*$X$29),(((PI()*((($C$19+$G$20)-$W546)*($O$20/($O$19/2)))^2*((($O$20+$G$20)-$W546)/3))*$X$29)-((PI()*((($C$19+$G$20)-$W546)*($O$20/($O$19/2)))^2*(((($C$19+$G$20)-$W546)*($O$20/($O$19/2)))*$AZ$8)/3)*$X$29))),IF('Silo Levels'!$L$15="Pumping",(($D$18*$X$29)+((PI()*(($C$21/2)^2)*($G$20-$W546))*$X$29))+((($D$18+$H$18)/3)*$BG$8)+(((PI()*($C$21/2)^2*(($C$21/2)*$AZ$8))/3)*$X$29),(($D$18*$X$29)+((PI()*(($C$21/2)^2)*($G$20-$W546))*$X$29))+((($D$18+$H$18)/3)*$BG$8)-(((PI()*($C$21/2)^2*(($C$21/2)*$AZ$8))/3)*$X$29)))</f>
        <v>2313.4403847418353</v>
      </c>
      <c r="Y546" s="73">
        <v>51.5</v>
      </c>
      <c r="Z546" s="101">
        <f t="shared" si="77"/>
        <v>4122.5516466845147</v>
      </c>
      <c r="AA546" s="66">
        <v>51.5</v>
      </c>
      <c r="AB546" s="102">
        <f>IF($AA546&gt;$G$20,IF('Silo Levels'!$L$16="Pumping",((PI()*((($C$19+$G$20)-$AA546)*($O$20/($O$19/2)))^2*((($O$20+$G$20)-$AA546))/3)*$AB$29)+(((PI()*((($C$19+$G$20)-$AA546)*($O$20/($O$19/2)))^2*(((($C$19+$G$20)-$AA546)*($O$20/($O$19/2)))*$AZ$9))/3)*$AB$29),(((PI()*((($C$19+$G$20)-$AA546)*($O$20/($O$19/2)))^2*((($O$20+$G$20)-$AA546)/3))*$AB$29)-((PI()*((($C$19+$G$20)-$AA546)*($O$20/($O$19/2)))^2*(((($C$19+$G$20)-$AA546)*($O$20/($O$19/2)))*$AZ$9)/3)*$AB$29))),IF('Silo Levels'!$L$16="Pumping",(($D$18*$AB$29)+((PI()*(($C$21/2)^2)*($G$20-$AA546))*$AB$29))+((($D$18+$H$18)/3)*$BG$9)+(((PI()*($C$21/2)^2*(($C$21/2)*$AZ$9))/3)*$AB$29),(($D$18*$AB$29)+((PI()*(($C$21/2)^2)*($G$20-$AA546))*$AB$29))+((($D$18+$H$18)/3)*$BG$9)-(((PI()*($C$21/2)^2*(($C$21/2)*$AZ$9))/3)*$AB$29)))</f>
        <v>2276.8560571774005</v>
      </c>
      <c r="AC546" s="73">
        <v>51.5</v>
      </c>
      <c r="AD546" s="101">
        <f t="shared" si="81"/>
        <v>4098.6710490660271</v>
      </c>
      <c r="AE546" s="66">
        <v>51.5</v>
      </c>
      <c r="AF546" s="102">
        <f>IF($AE546&gt;$G$20,IF('Silo Levels'!$L$17="Pumping",((PI()*((($C$19+$G$20)-$AE546)*($O$20/($O$19/2)))^2*((($O$20+$G$20)-$AE546))/3)*$AF$29)+(((PI()*((($C$19+$G$20)-$AE546)*($O$20/($O$19/2)))^2*(((($C$19+$G$20)-$AE546)*($O$20/($O$19/2)))*$AZ$10))/3)*$AF$29),(((PI()*((($C$19+$G$20)-$AE546)*($O$20/($O$19/2)))^2*((($O$20+$G$20)-$AE546)/3))*$AF$29)-((PI()*((($C$19+$G$20)-$AE546)*($O$20/($O$19/2)))^2*(((($C$19+$G$20)-$AE546)*($O$20/($O$19/2)))*$AZ$10)/3)*$AF$29))),IF('Silo Levels'!$L$17="Pumping",(($D$18*$AF$29)+((PI()*(($C$21/2)^2)*($G$20-$AE546))*$AF$29))+((($D$18+$H$18)/3)*$BG$10)+(((PI()*($C$21/2)^2*(($C$21/2)*$AZ$10))/3)*$AF$29),(($D$18*$AF$29)+((PI()*(($C$21/2)^2)*($G$20-$AE546))*$AF$29))+((($D$18+$H$18)/3)*$BG$10)-(((PI()*($C$21/2)^2*(($C$21/2)*$AZ$10))/3)*$AF$29)))</f>
        <v>2263.6669723589248</v>
      </c>
      <c r="AG546" s="73">
        <v>51.5</v>
      </c>
      <c r="AH546" s="101">
        <f t="shared" si="78"/>
        <v>4117.3444169806862</v>
      </c>
      <c r="AI546" s="66">
        <v>51.5</v>
      </c>
      <c r="AJ546" s="102">
        <f>IF($AI546&gt;$G$20,IF('Silo Levels'!$L$18="Pumping",((PI()*((($C$19+$G$20)-$AI546)*($O$20/($O$19/2)))^2*((($O$20+$G$20)-$AI546))/3)*$AJ$29)+(((PI()*((($C$19+$G$20)-$AI546)*($O$20/($O$19/2)))^2*(((($C$19+$G$20)-$AI546)*($O$20/($O$19/2)))*$AZ$11))/3)*$AJ$29),(((PI()*((($C$19+$G$20)-$AI546)*($O$20/($O$19/2)))^2*((($O$20+$G$20)-$AI546)/3))*$AJ$29)-((PI()*((($C$19+$G$20)-$AI546)*($O$20/($O$19/2)))^2*(((($C$19+$G$20)-$AI546)*($O$20/($O$19/2)))*$AZ$11)/3)*$AJ$29))),IF('Silo Levels'!$L$18="Pumping",(($D$18*$AJ$29)+((PI()*(($C$21/2)^2)*($G$20-$AI546))*$AJ$29))+((($D$18+$H$18)/3)*$BG$11)+(((PI()*($C$21/2)^2*(($C$21/2)*$AZ$11))/3)*$AJ$29),(($D$18*$AJ$29)+((PI()*(($C$21/2)^2)*($G$20-$AI546))*$AJ$29))+((($D$18+$H$18)/3)*$BG$11)-(((PI()*($C$21/2)^2*(($C$21/2)*$AZ$11))/3)*$AJ$29)))</f>
        <v>2273.9801411165763</v>
      </c>
    </row>
    <row r="547" spans="2:36" x14ac:dyDescent="0.3">
      <c r="B547" s="73"/>
      <c r="C547" s="73"/>
      <c r="D547" s="73"/>
      <c r="E547" s="73"/>
      <c r="F547" s="73"/>
      <c r="G547" s="73"/>
      <c r="H547" s="73"/>
      <c r="I547" s="73">
        <v>51.6</v>
      </c>
      <c r="J547" s="101">
        <f t="shared" si="75"/>
        <v>483.56356655767598</v>
      </c>
      <c r="K547" s="66">
        <v>51.6</v>
      </c>
      <c r="L547" s="102">
        <f>IF($K547&gt;$G$13,IF('Silo Levels'!$L$12="Pumping",((PI()*((($C$12+$G$13)-$K547)*($O$13/($O$12/2)))^2*((($O$13+$G$13)-$K547))/3)*$L$29)+(((PI()*((($C$12+$G$13)-$K547)*($O$13/($O$12/2)))^2*(((($C$12+$G$13)-$K547)*($O$13/($O$12/2)))*$AZ$5))/3)*$L$29),(((PI()*((($C$12+$G$13)-$K547)*($O$13/($O$12/2)))^2*((($O$13+$G$13)-$K547)/3))*$L$29)-((PI()*((($C$12+$G$13)-$K547)*($O$13/($O$12/2)))^2*(((($C$12+$G$13)-$K547)*($O$13/($O$12/2)))*$AZ$5)/3)*$L$29))),IF('Silo Levels'!$L$12="Pumping",(($D$11*$L$29)+((PI()*(($C$14/2)^2)*($G$13-$K547))*$L$29))+((($D$11+$H$11)/3)*$BG$5)+(((PI()*($C$14/2)^2*(($C$14/2)*$AZ$5))/3)*$L$29),(($D$11*$L$29)+((PI()*(($C$14/2)^2)*($G$13-$K547))*$L$29))+((($D$11+$H$11)/3)*$BG$5)-(((PI()*($C$14/2)^2*(($C$14/2)*$AZ$5))/3)*$L$29)))</f>
        <v>286.37842042332238</v>
      </c>
      <c r="M547" s="73">
        <v>51.6</v>
      </c>
      <c r="N547" s="101">
        <f t="shared" si="76"/>
        <v>4155.1679806943312</v>
      </c>
      <c r="O547" s="66">
        <v>51.6</v>
      </c>
      <c r="P547" s="102">
        <f>IF($O547&gt;$G$20,IF('Silo Levels'!$L$13="Pumping",((PI()*((($C$19+$G$20)-$O547)*($O$20/($O$19/2)))^2*((($O$20+$G$20)-$O547))/3)*$P$29)+(((PI()*((($C$19+$G$20)-$O547)*($O$20/($O$19/2)))^2*(((($C$19+$G$20)-$O547)*($O$20/($O$19/2)))*$AZ$6))/3)*$P$29),(((PI()*((($C$19+$G$20)-$O547)*($O$20/($O$19/2)))^2*((($O$20+$G$20)-$O547)/3))*$P$29)-((PI()*((($C$19+$G$20)-$O547)*($O$20/($O$19/2)))^2*(((($C$19+$G$20)-$O547)*($O$20/($O$19/2)))*$AZ$6)/3)*$P$29))),IF('Silo Levels'!$L$13="Pumping",(($D$18*$P$29)+((PI()*(($C$21/2)^2)*($G$20-$O547))*$P$29))+((($D$18+$H$18)/3)*$BG$6)+(((PI()*($C$21/2)^2*(($C$21/2)*$AZ$6))/3)*$P$29),(($D$18*$P$29)+((PI()*(($C$21/2)^2)*($G$20-$O547))*$P$29))+((($D$18+$H$18)/3)*$BG$6)-(((PI()*($C$21/2)^2*(($C$21/2)*$AZ$6))/3)*$P$29)))</f>
        <v>2298.6329688093965</v>
      </c>
      <c r="Q547" s="73">
        <v>51.6</v>
      </c>
      <c r="R547" s="101">
        <f t="shared" si="79"/>
        <v>4042.1246435757157</v>
      </c>
      <c r="S547" s="66">
        <v>51.6</v>
      </c>
      <c r="T547" s="102">
        <f>IF($S547&gt;$G$20,IF('Silo Levels'!$L$14="Pumping",((PI()*((($C$19+$G$20)-$S547)*($O$20/($O$19/2)))^2*((($O$20+$G$20)-$S547))/3)*$T$29)+(((PI()*((($C$19+$G$20)-$S547)*($O$20/($O$19/2)))^2*(((($C$19+$G$20)-$S547)*($O$20/($O$19/2)))*$AZ$7))/3)*$T$29),(((PI()*((($C$19+$G$20)-$S547)*($O$20/($O$19/2)))^2*((($O$20+$G$20)-$S547)/3))*$T$29)-((PI()*((($C$19+$G$20)-$S547)*($O$20/($O$19/2)))^2*(((($C$19+$G$20)-$S547)*($O$20/($O$19/2)))*$AZ$7)/3)*$T$29))),IF('Silo Levels'!$L$14="Pumping",(($D$18*$T$29)+((PI()*(($C$21/2)^2)*($G$20-$S547))*$T$29))+((($D$18+$H$18)/3)*$BG$7)+(((PI()*($C$21/2)^2*(($C$21/2)*$AZ$7))/3)*$T$29),(($D$18*$T$29)+((PI()*(($C$21/2)^2)*($G$20-$S547))*$T$29))+((($D$18+$H$18)/3)*$BG$7)-(((PI()*($C$21/2)^2*(($C$21/2)*$AZ$7))/3)*$T$29)))</f>
        <v>2236.0975568086369</v>
      </c>
      <c r="U547" s="73">
        <v>51.6</v>
      </c>
      <c r="V547" s="101">
        <f t="shared" si="80"/>
        <v>3937.7331630744366</v>
      </c>
      <c r="W547" s="66">
        <v>51.6</v>
      </c>
      <c r="X547" s="102">
        <f>IF($W547&gt;$G$20,IF('Silo Levels'!$L$15="Pumping",((PI()*((($C$19+$G$20)-$W547)*($O$20/($O$19/2)))^2*((($O$20+$G$20)-$W547))/3)*$X$29)+(((PI()*((($C$19+$G$20)-$W547)*($O$20/($O$19/2)))^2*(((($C$19+$G$20)-$W547)*($O$20/($O$19/2)))*$AZ$8))/3)*$X$29),(((PI()*((($C$19+$G$20)-$W547)*($O$20/($O$19/2)))^2*((($O$20+$G$20)-$W547)/3))*$X$29)-((PI()*((($C$19+$G$20)-$W547)*($O$20/($O$19/2)))^2*(((($C$19+$G$20)-$W547)*($O$20/($O$19/2)))*$AZ$8)/3)*$X$29))),IF('Silo Levels'!$L$15="Pumping",(($D$18*$X$29)+((PI()*(($C$21/2)^2)*($G$20-$W547))*$X$29))+((($D$18+$H$18)/3)*$BG$8)+(((PI()*($C$21/2)^2*(($C$21/2)*$AZ$8))/3)*$X$29),(($D$18*$X$29)+((PI()*(($C$21/2)^2)*($G$20-$W547))*$X$29))+((($D$18+$H$18)/3)*$BG$8)-(((PI()*($C$21/2)^2*(($C$21/2)*$AZ$8))/3)*$X$29)))</f>
        <v>2178.3483394826585</v>
      </c>
      <c r="Y547" s="73">
        <v>51.6</v>
      </c>
      <c r="Z547" s="101">
        <f t="shared" si="77"/>
        <v>3875.4625634733457</v>
      </c>
      <c r="AA547" s="66">
        <v>51.6</v>
      </c>
      <c r="AB547" s="102">
        <f>IF($AA547&gt;$G$20,IF('Silo Levels'!$L$16="Pumping",((PI()*((($C$19+$G$20)-$AA547)*($O$20/($O$19/2)))^2*((($O$20+$G$20)-$AA547))/3)*$AB$29)+(((PI()*((($C$19+$G$20)-$AA547)*($O$20/($O$19/2)))^2*(((($C$19+$G$20)-$AA547)*($O$20/($O$19/2)))*$AZ$9))/3)*$AB$29),(((PI()*((($C$19+$G$20)-$AA547)*($O$20/($O$19/2)))^2*((($O$20+$G$20)-$AA547)/3))*$AB$29)-((PI()*((($C$19+$G$20)-$AA547)*($O$20/($O$19/2)))^2*(((($C$19+$G$20)-$AA547)*($O$20/($O$19/2)))*$AZ$9)/3)*$AB$29))),IF('Silo Levels'!$L$16="Pumping",(($D$18*$AB$29)+((PI()*(($C$21/2)^2)*($G$20-$AA547))*$AB$29))+((($D$18+$H$18)/3)*$BG$9)+(((PI()*($C$21/2)^2*(($C$21/2)*$AZ$9))/3)*$AB$29),(($D$18*$AB$29)+((PI()*(($C$21/2)^2)*($G$20-$AA547))*$AB$29))+((($D$18+$H$18)/3)*$BG$9)-(((PI()*($C$21/2)^2*(($C$21/2)*$AZ$9))/3)*$AB$29)))</f>
        <v>2143.9003330733776</v>
      </c>
      <c r="AC547" s="73">
        <v>51.6</v>
      </c>
      <c r="AD547" s="101">
        <f t="shared" si="81"/>
        <v>3853.0132723557313</v>
      </c>
      <c r="AE547" s="66">
        <v>51.6</v>
      </c>
      <c r="AF547" s="102">
        <f>IF($AE547&gt;$G$20,IF('Silo Levels'!$L$17="Pumping",((PI()*((($C$19+$G$20)-$AE547)*($O$20/($O$19/2)))^2*((($O$20+$G$20)-$AE547))/3)*$AF$29)+(((PI()*((($C$19+$G$20)-$AE547)*($O$20/($O$19/2)))^2*(((($C$19+$G$20)-$AE547)*($O$20/($O$19/2)))*$AZ$10))/3)*$AF$29),(((PI()*((($C$19+$G$20)-$AE547)*($O$20/($O$19/2)))^2*((($O$20+$G$20)-$AE547)/3))*$AF$29)-((PI()*((($C$19+$G$20)-$AE547)*($O$20/($O$19/2)))^2*(((($C$19+$G$20)-$AE547)*($O$20/($O$19/2)))*$AZ$10)/3)*$AF$29))),IF('Silo Levels'!$L$17="Pumping",(($D$18*$AF$29)+((PI()*(($C$21/2)^2)*($G$20-$AE547))*$AF$29))+((($D$18+$H$18)/3)*$BG$10)+(((PI()*($C$21/2)^2*(($C$21/2)*$AZ$10))/3)*$AF$29),(($D$18*$AF$29)+((PI()*(($C$21/2)^2)*($G$20-$AE547))*$AF$29))+((($D$18+$H$18)/3)*$BG$10)-(((PI()*($C$21/2)^2*(($C$21/2)*$AZ$10))/3)*$AF$29)))</f>
        <v>2131.4814174172348</v>
      </c>
      <c r="AG547" s="73">
        <v>51.6</v>
      </c>
      <c r="AH547" s="101">
        <f t="shared" si="78"/>
        <v>3870.5674340714322</v>
      </c>
      <c r="AI547" s="66">
        <v>51.6</v>
      </c>
      <c r="AJ547" s="102">
        <f>IF($AI547&gt;$G$20,IF('Silo Levels'!$L$18="Pumping",((PI()*((($C$19+$G$20)-$AI547)*($O$20/($O$19/2)))^2*((($O$20+$G$20)-$AI547))/3)*$AJ$29)+(((PI()*((($C$19+$G$20)-$AI547)*($O$20/($O$19/2)))^2*(((($C$19+$G$20)-$AI547)*($O$20/($O$19/2)))*$AZ$11))/3)*$AJ$29),(((PI()*((($C$19+$G$20)-$AI547)*($O$20/($O$19/2)))^2*((($O$20+$G$20)-$AI547)/3))*$AJ$29)-((PI()*((($C$19+$G$20)-$AI547)*($O$20/($O$19/2)))^2*(((($C$19+$G$20)-$AI547)*($O$20/($O$19/2)))*$AZ$11)/3)*$AJ$29))),IF('Silo Levels'!$L$18="Pumping",(($D$18*$AJ$29)+((PI()*(($C$21/2)^2)*($G$20-$AI547))*$AJ$29))+((($D$18+$H$18)/3)*$BG$11)+(((PI()*($C$21/2)^2*(($C$21/2)*$AZ$11))/3)*$AJ$29),(($D$18*$AJ$29)+((PI()*(($C$21/2)^2)*($G$20-$AI547))*$AJ$29))+((($D$18+$H$18)/3)*$BG$11)-(((PI()*($C$21/2)^2*(($C$21/2)*$AZ$11))/3)*$AJ$29)))</f>
        <v>2141.1923545073832</v>
      </c>
    </row>
    <row r="548" spans="2:36" x14ac:dyDescent="0.3">
      <c r="B548" s="73"/>
      <c r="C548" s="73"/>
      <c r="D548" s="73"/>
      <c r="E548" s="73"/>
      <c r="F548" s="73"/>
      <c r="G548" s="73"/>
      <c r="H548" s="73"/>
      <c r="I548" s="73">
        <v>51.7</v>
      </c>
      <c r="J548" s="101">
        <f t="shared" si="75"/>
        <v>425.07960727914565</v>
      </c>
      <c r="K548" s="66">
        <v>51.7</v>
      </c>
      <c r="L548" s="102">
        <f>IF($K548&gt;$G$13,IF('Silo Levels'!$L$12="Pumping",((PI()*((($C$12+$G$13)-$K548)*($O$13/($O$12/2)))^2*((($O$13+$G$13)-$K548))/3)*$L$29)+(((PI()*((($C$12+$G$13)-$K548)*($O$13/($O$12/2)))^2*(((($C$12+$G$13)-$K548)*($O$13/($O$12/2)))*$AZ$5))/3)*$L$29),(((PI()*((($C$12+$G$13)-$K548)*($O$13/($O$12/2)))^2*((($O$13+$G$13)-$K548)/3))*$L$29)-((PI()*((($C$12+$G$13)-$K548)*($O$13/($O$12/2)))^2*(((($C$12+$G$13)-$K548)*($O$13/($O$12/2)))*$AZ$5)/3)*$L$29))),IF('Silo Levels'!$L$12="Pumping",(($D$11*$L$29)+((PI()*(($C$14/2)^2)*($G$13-$K548))*$L$29))+((($D$11+$H$11)/3)*$BG$5)+(((PI()*($C$14/2)^2*(($C$14/2)*$AZ$5))/3)*$L$29),(($D$11*$L$29)+((PI()*(($C$14/2)^2)*($G$13-$K548))*$L$29))+((($D$11+$H$11)/3)*$BG$5)-(((PI()*($C$14/2)^2*(($C$14/2)*$AZ$5))/3)*$L$29)))</f>
        <v>253.21370971779712</v>
      </c>
      <c r="M548" s="73">
        <v>51.7</v>
      </c>
      <c r="N548" s="101">
        <f t="shared" si="76"/>
        <v>3901.0371626788174</v>
      </c>
      <c r="O548" s="66">
        <v>51.7</v>
      </c>
      <c r="P548" s="102">
        <f>IF($O548&gt;$G$20,IF('Silo Levels'!$L$13="Pumping",((PI()*((($C$19+$G$20)-$O548)*($O$20/($O$19/2)))^2*((($O$20+$G$20)-$O548))/3)*$P$29)+(((PI()*((($C$19+$G$20)-$O548)*($O$20/($O$19/2)))^2*(((($C$19+$G$20)-$O548)*($O$20/($O$19/2)))*$AZ$6))/3)*$P$29),(((PI()*((($C$19+$G$20)-$O548)*($O$20/($O$19/2)))^2*((($O$20+$G$20)-$O548)/3))*$P$29)-((PI()*((($C$19+$G$20)-$O548)*($O$20/($O$19/2)))^2*(((($C$19+$G$20)-$O548)*($O$20/($O$19/2)))*$AZ$6)/3)*$P$29))),IF('Silo Levels'!$L$13="Pumping",(($D$18*$P$29)+((PI()*(($C$21/2)^2)*($G$20-$O548))*$P$29))+((($D$18+$H$18)/3)*$BG$6)+(((PI()*($C$21/2)^2*(($C$21/2)*$AZ$6))/3)*$P$29),(($D$18*$P$29)+((PI()*(($C$21/2)^2)*($G$20-$O548))*$P$29))+((($D$18+$H$18)/3)*$BG$6)-(((PI()*($C$21/2)^2*(($C$21/2)*$AZ$6))/3)*$P$29)))</f>
        <v>2161.72123027425</v>
      </c>
      <c r="Q548" s="73">
        <v>51.7</v>
      </c>
      <c r="R548" s="101">
        <f t="shared" si="79"/>
        <v>3794.9075763078563</v>
      </c>
      <c r="S548" s="66">
        <v>51.7</v>
      </c>
      <c r="T548" s="102">
        <f>IF($S548&gt;$G$20,IF('Silo Levels'!$L$14="Pumping",((PI()*((($C$19+$G$20)-$S548)*($O$20/($O$19/2)))^2*((($O$20+$G$20)-$S548))/3)*$T$29)+(((PI()*((($C$19+$G$20)-$S548)*($O$20/($O$19/2)))^2*(((($C$19+$G$20)-$S548)*($O$20/($O$19/2)))*$AZ$7))/3)*$T$29),(((PI()*((($C$19+$G$20)-$S548)*($O$20/($O$19/2)))^2*((($O$20+$G$20)-$S548)/3))*$T$29)-((PI()*((($C$19+$G$20)-$S548)*($O$20/($O$19/2)))^2*(((($C$19+$G$20)-$S548)*($O$20/($O$19/2)))*$AZ$7)/3)*$T$29))),IF('Silo Levels'!$L$14="Pumping",(($D$18*$T$29)+((PI()*(($C$21/2)^2)*($G$20-$S548))*$T$29))+((($D$18+$H$18)/3)*$BG$7)+(((PI()*($C$21/2)^2*(($C$21/2)*$AZ$7))/3)*$T$29),(($D$18*$T$29)+((PI()*(($C$21/2)^2)*($G$20-$S548))*$T$29))+((($D$18+$H$18)/3)*$BG$7)-(((PI()*($C$21/2)^2*(($C$21/2)*$AZ$7))/3)*$T$29)))</f>
        <v>2102.9105677629532</v>
      </c>
      <c r="U548" s="73">
        <v>51.7</v>
      </c>
      <c r="V548" s="101">
        <f t="shared" si="80"/>
        <v>3696.9006974537069</v>
      </c>
      <c r="W548" s="66">
        <v>51.7</v>
      </c>
      <c r="X548" s="102">
        <f>IF($W548&gt;$G$20,IF('Silo Levels'!$L$15="Pumping",((PI()*((($C$19+$G$20)-$W548)*($O$20/($O$19/2)))^2*((($O$20+$G$20)-$W548))/3)*$X$29)+(((PI()*((($C$19+$G$20)-$W548)*($O$20/($O$19/2)))^2*(((($C$19+$G$20)-$W548)*($O$20/($O$19/2)))*$AZ$8))/3)*$X$29),(((PI()*((($C$19+$G$20)-$W548)*($O$20/($O$19/2)))^2*((($O$20+$G$20)-$W548)/3))*$X$29)-((PI()*((($C$19+$G$20)-$W548)*($O$20/($O$19/2)))^2*(((($C$19+$G$20)-$W548)*($O$20/($O$19/2)))*$AZ$8)/3)*$X$29))),IF('Silo Levels'!$L$15="Pumping",(($D$18*$X$29)+((PI()*(($C$21/2)^2)*($G$20-$W548))*$X$29))+((($D$18+$H$18)/3)*$BG$8)+(((PI()*($C$21/2)^2*(($C$21/2)*$AZ$8))/3)*$X$29),(($D$18*$X$29)+((PI()*(($C$21/2)^2)*($G$20-$W548))*$X$29))+((($D$18+$H$18)/3)*$BG$8)-(((PI()*($C$21/2)^2*(($C$21/2)*$AZ$8))/3)*$X$29)))</f>
        <v>2048.6010234297619</v>
      </c>
      <c r="Y548" s="73">
        <v>51.7</v>
      </c>
      <c r="Z548" s="101">
        <f t="shared" si="77"/>
        <v>3638.4385788787663</v>
      </c>
      <c r="AA548" s="66">
        <v>51.7</v>
      </c>
      <c r="AB548" s="102">
        <f>IF($AA548&gt;$G$20,IF('Silo Levels'!$L$16="Pumping",((PI()*((($C$19+$G$20)-$AA548)*($O$20/($O$19/2)))^2*((($O$20+$G$20)-$AA548))/3)*$AB$29)+(((PI()*((($C$19+$G$20)-$AA548)*($O$20/($O$19/2)))^2*(((($C$19+$G$20)-$AA548)*($O$20/($O$19/2)))*$AZ$9))/3)*$AB$29),(((PI()*((($C$19+$G$20)-$AA548)*($O$20/($O$19/2)))^2*((($O$20+$G$20)-$AA548)/3))*$AB$29)-((PI()*((($C$19+$G$20)-$AA548)*($O$20/($O$19/2)))^2*(((($C$19+$G$20)-$AA548)*($O$20/($O$19/2)))*$AZ$9)/3)*$AB$29))),IF('Silo Levels'!$L$16="Pumping",(($D$18*$AB$29)+((PI()*(($C$21/2)^2)*($G$20-$AA548))*$AB$29))+((($D$18+$H$18)/3)*$BG$9)+(((PI()*($C$21/2)^2*(($C$21/2)*$AZ$9))/3)*$AB$29),(($D$18*$AB$29)+((PI()*(($C$21/2)^2)*($G$20-$AA548))*$AB$29))+((($D$18+$H$18)/3)*$BG$9)-(((PI()*($C$21/2)^2*(($C$21/2)*$AZ$9))/3)*$AB$29)))</f>
        <v>2016.2048175952407</v>
      </c>
      <c r="AC548" s="73">
        <v>51.7</v>
      </c>
      <c r="AD548" s="101">
        <f t="shared" si="81"/>
        <v>3617.3622904272524</v>
      </c>
      <c r="AE548" s="66">
        <v>51.7</v>
      </c>
      <c r="AF548" s="102">
        <f>IF($AE548&gt;$G$20,IF('Silo Levels'!$L$17="Pumping",((PI()*((($C$19+$G$20)-$AE548)*($O$20/($O$19/2)))^2*((($O$20+$G$20)-$AE548))/3)*$AF$29)+(((PI()*((($C$19+$G$20)-$AE548)*($O$20/($O$19/2)))^2*(((($C$19+$G$20)-$AE548)*($O$20/($O$19/2)))*$AZ$10))/3)*$AF$29),(((PI()*((($C$19+$G$20)-$AE548)*($O$20/($O$19/2)))^2*((($O$20+$G$20)-$AE548)/3))*$AF$29)-((PI()*((($C$19+$G$20)-$AE548)*($O$20/($O$19/2)))^2*(((($C$19+$G$20)-$AE548)*($O$20/($O$19/2)))*$AZ$10)/3)*$AF$29))),IF('Silo Levels'!$L$17="Pumping",(($D$18*$AF$29)+((PI()*(($C$21/2)^2)*($G$20-$AE548))*$AF$29))+((($D$18+$H$18)/3)*$BG$10)+(((PI()*($C$21/2)^2*(($C$21/2)*$AZ$10))/3)*$AF$29),(($D$18*$AF$29)+((PI()*(($C$21/2)^2)*($G$20-$AE548))*$AF$29))+((($D$18+$H$18)/3)*$BG$10)-(((PI()*($C$21/2)^2*(($C$21/2)*$AZ$10))/3)*$AF$29)))</f>
        <v>2004.5256004278415</v>
      </c>
      <c r="AG548" s="73">
        <v>51.7</v>
      </c>
      <c r="AH548" s="101">
        <f t="shared" si="78"/>
        <v>3633.8428364679394</v>
      </c>
      <c r="AI548" s="66">
        <v>51.7</v>
      </c>
      <c r="AJ548" s="102">
        <f>IF($AI548&gt;$G$20,IF('Silo Levels'!$L$18="Pumping",((PI()*((($C$19+$G$20)-$AI548)*($O$20/($O$19/2)))^2*((($O$20+$G$20)-$AI548))/3)*$AJ$29)+(((PI()*((($C$19+$G$20)-$AI548)*($O$20/($O$19/2)))^2*(((($C$19+$G$20)-$AI548)*($O$20/($O$19/2)))*$AZ$11))/3)*$AJ$29),(((PI()*((($C$19+$G$20)-$AI548)*($O$20/($O$19/2)))^2*((($O$20+$G$20)-$AI548)/3))*$AJ$29)-((PI()*((($C$19+$G$20)-$AI548)*($O$20/($O$19/2)))^2*(((($C$19+$G$20)-$AI548)*($O$20/($O$19/2)))*$AZ$11)/3)*$AJ$29))),IF('Silo Levels'!$L$18="Pumping",(($D$18*$AJ$29)+((PI()*(($C$21/2)^2)*($G$20-$AI548))*$AJ$29))+((($D$18+$H$18)/3)*$BG$11)+(((PI()*($C$21/2)^2*(($C$21/2)*$AZ$11))/3)*$AJ$29),(($D$18*$AJ$29)+((PI()*(($C$21/2)^2)*($G$20-$AI548))*$AJ$29))+((($D$18+$H$18)/3)*$BG$11)-(((PI()*($C$21/2)^2*(($C$21/2)*$AZ$11))/3)*$AJ$29)))</f>
        <v>2013.65813231026</v>
      </c>
    </row>
    <row r="549" spans="2:36" x14ac:dyDescent="0.3">
      <c r="B549" s="73"/>
      <c r="C549" s="73"/>
      <c r="D549" s="73"/>
      <c r="E549" s="73"/>
      <c r="F549" s="73"/>
      <c r="G549" s="73"/>
      <c r="H549" s="73"/>
      <c r="I549" s="73">
        <v>51.8</v>
      </c>
      <c r="J549" s="101">
        <f t="shared" si="75"/>
        <v>371.49165917535703</v>
      </c>
      <c r="K549" s="66">
        <v>51.8</v>
      </c>
      <c r="L549" s="102">
        <f>IF($K549&gt;$G$13,IF('Silo Levels'!$L$12="Pumping",((PI()*((($C$12+$G$13)-$K549)*($O$13/($O$12/2)))^2*((($O$13+$G$13)-$K549))/3)*$L$29)+(((PI()*((($C$12+$G$13)-$K549)*($O$13/($O$12/2)))^2*(((($C$12+$G$13)-$K549)*($O$13/($O$12/2)))*$AZ$5))/3)*$L$29),(((PI()*((($C$12+$G$13)-$K549)*($O$13/($O$12/2)))^2*((($O$13+$G$13)-$K549)/3))*$L$29)-((PI()*((($C$12+$G$13)-$K549)*($O$13/($O$12/2)))^2*(((($C$12+$G$13)-$K549)*($O$13/($O$12/2)))*$AZ$5)/3)*$L$29))),IF('Silo Levels'!$L$12="Pumping",(($D$11*$L$29)+((PI()*(($C$14/2)^2)*($G$13-$K549))*$L$29))+((($D$11+$H$11)/3)*$BG$5)+(((PI()*($C$14/2)^2*(($C$14/2)*$AZ$5))/3)*$L$29),(($D$11*$L$29)+((PI()*(($C$14/2)^2)*($G$13-$K549))*$L$29))+((($D$11+$H$11)/3)*$BG$5)-(((PI()*($C$14/2)^2*(($C$14/2)*$AZ$5))/3)*$L$29)))</f>
        <v>222.67920001408388</v>
      </c>
      <c r="M549" s="73">
        <v>51.8</v>
      </c>
      <c r="N549" s="101">
        <f t="shared" si="76"/>
        <v>3657.4737418494142</v>
      </c>
      <c r="O549" s="66">
        <v>51.8</v>
      </c>
      <c r="P549" s="102">
        <f>IF($O549&gt;$G$20,IF('Silo Levels'!$L$13="Pumping",((PI()*((($C$19+$G$20)-$O549)*($O$20/($O$19/2)))^2*((($O$20+$G$20)-$O549))/3)*$P$29)+(((PI()*((($C$19+$G$20)-$O549)*($O$20/($O$19/2)))^2*(((($C$19+$G$20)-$O549)*($O$20/($O$19/2)))*$AZ$6))/3)*$P$29),(((PI()*((($C$19+$G$20)-$O549)*($O$20/($O$19/2)))^2*((($O$20+$G$20)-$O549)/3))*$P$29)-((PI()*((($C$19+$G$20)-$O549)*($O$20/($O$19/2)))^2*(((($C$19+$G$20)-$O549)*($O$20/($O$19/2)))*$AZ$6)/3)*$P$29))),IF('Silo Levels'!$L$13="Pumping",(($D$18*$P$29)+((PI()*(($C$21/2)^2)*($G$20-$O549))*$P$29))+((($D$18+$H$18)/3)*$BG$6)+(((PI()*($C$21/2)^2*(($C$21/2)*$AZ$6))/3)*$P$29),(($D$18*$P$29)+((PI()*(($C$21/2)^2)*($G$20-$O549))*$P$29))+((($D$18+$H$18)/3)*$BG$6)-(((PI()*($C$21/2)^2*(($C$21/2)*$AZ$6))/3)*$P$29)))</f>
        <v>2030.3360022716963</v>
      </c>
      <c r="Q549" s="73">
        <v>51.8</v>
      </c>
      <c r="R549" s="101">
        <f t="shared" si="79"/>
        <v>3557.9704151190999</v>
      </c>
      <c r="S549" s="66">
        <v>51.8</v>
      </c>
      <c r="T549" s="102">
        <f>IF($S549&gt;$G$20,IF('Silo Levels'!$L$14="Pumping",((PI()*((($C$19+$G$20)-$S549)*($O$20/($O$19/2)))^2*((($O$20+$G$20)-$S549))/3)*$T$29)+(((PI()*((($C$19+$G$20)-$S549)*($O$20/($O$19/2)))^2*(((($C$19+$G$20)-$S549)*($O$20/($O$19/2)))*$AZ$7))/3)*$T$29),(((PI()*((($C$19+$G$20)-$S549)*($O$20/($O$19/2)))^2*((($O$20+$G$20)-$S549)/3))*$T$29)-((PI()*((($C$19+$G$20)-$S549)*($O$20/($O$19/2)))^2*(((($C$19+$G$20)-$S549)*($O$20/($O$19/2)))*$AZ$7)/3)*$T$29))),IF('Silo Levels'!$L$14="Pumping",(($D$18*$T$29)+((PI()*(($C$21/2)^2)*($G$20-$S549))*$T$29))+((($D$18+$H$18)/3)*$BG$7)+(((PI()*($C$21/2)^2*(($C$21/2)*$AZ$7))/3)*$T$29),(($D$18*$T$29)+((PI()*(($C$21/2)^2)*($G$20-$S549))*$T$29))+((($D$18+$H$18)/3)*$BG$7)-(((PI()*($C$21/2)^2*(($C$21/2)*$AZ$7))/3)*$T$29)))</f>
        <v>1975.0997378811267</v>
      </c>
      <c r="U549" s="73">
        <v>51.8</v>
      </c>
      <c r="V549" s="101">
        <f t="shared" si="80"/>
        <v>3466.0826501526371</v>
      </c>
      <c r="W549" s="66">
        <v>51.8</v>
      </c>
      <c r="X549" s="102">
        <f>IF($W549&gt;$G$20,IF('Silo Levels'!$L$15="Pumping",((PI()*((($C$19+$G$20)-$W549)*($O$20/($O$19/2)))^2*((($O$20+$G$20)-$W549))/3)*$X$29)+(((PI()*((($C$19+$G$20)-$W549)*($O$20/($O$19/2)))^2*(((($C$19+$G$20)-$W549)*($O$20/($O$19/2)))*$AZ$8))/3)*$X$29),(((PI()*((($C$19+$G$20)-$W549)*($O$20/($O$19/2)))^2*((($O$20+$G$20)-$W549)/3))*$X$29)-((PI()*((($C$19+$G$20)-$W549)*($O$20/($O$19/2)))^2*(((($C$19+$G$20)-$W549)*($O$20/($O$19/2)))*$AZ$8)/3)*$X$29))),IF('Silo Levels'!$L$15="Pumping",(($D$18*$X$29)+((PI()*(($C$21/2)^2)*($G$20-$W549))*$X$29))+((($D$18+$H$18)/3)*$BG$8)+(((PI()*($C$21/2)^2*(($C$21/2)*$AZ$8))/3)*$X$29),(($D$18*$X$29)+((PI()*(($C$21/2)^2)*($G$20-$W549))*$X$29))+((($D$18+$H$18)/3)*$BG$8)-(((PI()*($C$21/2)^2*(($C$21/2)*$AZ$8))/3)*$X$29)))</f>
        <v>1924.0910224267943</v>
      </c>
      <c r="Y549" s="73">
        <v>51.8</v>
      </c>
      <c r="Z549" s="101">
        <f t="shared" si="77"/>
        <v>3411.2706464049206</v>
      </c>
      <c r="AA549" s="66">
        <v>51.8</v>
      </c>
      <c r="AB549" s="102">
        <f>IF($AA549&gt;$G$20,IF('Silo Levels'!$L$16="Pumping",((PI()*((($C$19+$G$20)-$AA549)*($O$20/($O$19/2)))^2*((($O$20+$G$20)-$AA549))/3)*$AB$29)+(((PI()*((($C$19+$G$20)-$AA549)*($O$20/($O$19/2)))^2*(((($C$19+$G$20)-$AA549)*($O$20/($O$19/2)))*$AZ$9))/3)*$AB$29),(((PI()*((($C$19+$G$20)-$AA549)*($O$20/($O$19/2)))^2*((($O$20+$G$20)-$AA549)/3))*$AB$29)-((PI()*((($C$19+$G$20)-$AA549)*($O$20/($O$19/2)))^2*(((($C$19+$G$20)-$AA549)*($O$20/($O$19/2)))*$AZ$9)/3)*$AB$29))),IF('Silo Levels'!$L$16="Pumping",(($D$18*$AB$29)+((PI()*(($C$21/2)^2)*($G$20-$AA549))*$AB$29))+((($D$18+$H$18)/3)*$BG$9)+(((PI()*($C$21/2)^2*(($C$21/2)*$AZ$9))/3)*$AB$29),(($D$18*$AB$29)+((PI()*(($C$21/2)^2)*($G$20-$AA549))*$AB$29))+((($D$18+$H$18)/3)*$BG$9)-(((PI()*($C$21/2)^2*(($C$21/2)*$AZ$9))/3)*$AB$29)))</f>
        <v>1893.6637952146673</v>
      </c>
      <c r="AC549" s="73">
        <v>51.8</v>
      </c>
      <c r="AD549" s="101">
        <f t="shared" si="81"/>
        <v>3391.5102677229283</v>
      </c>
      <c r="AE549" s="66">
        <v>51.8</v>
      </c>
      <c r="AF549" s="102">
        <f>IF($AE549&gt;$G$20,IF('Silo Levels'!$L$17="Pumping",((PI()*((($C$19+$G$20)-$AE549)*($O$20/($O$19/2)))^2*((($O$20+$G$20)-$AE549))/3)*$AF$29)+(((PI()*((($C$19+$G$20)-$AE549)*($O$20/($O$19/2)))^2*(((($C$19+$G$20)-$AE549)*($O$20/($O$19/2)))*$AZ$10))/3)*$AF$29),(((PI()*((($C$19+$G$20)-$AE549)*($O$20/($O$19/2)))^2*((($O$20+$G$20)-$AE549)/3))*$AF$29)-((PI()*((($C$19+$G$20)-$AE549)*($O$20/($O$19/2)))^2*(((($C$19+$G$20)-$AE549)*($O$20/($O$19/2)))*$AZ$10)/3)*$AF$29))),IF('Silo Levels'!$L$17="Pumping",(($D$18*$AF$29)+((PI()*(($C$21/2)^2)*($G$20-$AE549))*$AF$29))+((($D$18+$H$18)/3)*$BG$10)+(((PI()*($C$21/2)^2*(($C$21/2)*$AZ$10))/3)*$AF$29),(($D$18*$AF$29)+((PI()*(($C$21/2)^2)*($G$20-$AE549))*$AF$29))+((($D$18+$H$18)/3)*$BG$10)-(((PI()*($C$21/2)^2*(($C$21/2)*$AZ$10))/3)*$AF$29)))</f>
        <v>1882.69441823801</v>
      </c>
      <c r="AG549" s="73">
        <v>51.8</v>
      </c>
      <c r="AH549" s="101">
        <f t="shared" si="78"/>
        <v>3406.9618417227421</v>
      </c>
      <c r="AI549" s="66">
        <v>51.8</v>
      </c>
      <c r="AJ549" s="102">
        <f>IF($AI549&gt;$G$20,IF('Silo Levels'!$L$18="Pumping",((PI()*((($C$19+$G$20)-$AI549)*($O$20/($O$19/2)))^2*((($O$20+$G$20)-$AI549))/3)*$AJ$29)+(((PI()*((($C$19+$G$20)-$AI549)*($O$20/($O$19/2)))^2*(((($C$19+$G$20)-$AI549)*($O$20/($O$19/2)))*$AZ$11))/3)*$AJ$29),(((PI()*((($C$19+$G$20)-$AI549)*($O$20/($O$19/2)))^2*((($O$20+$G$20)-$AI549)/3))*$AJ$29)-((PI()*((($C$19+$G$20)-$AI549)*($O$20/($O$19/2)))^2*(((($C$19+$G$20)-$AI549)*($O$20/($O$19/2)))*$AZ$11)/3)*$AJ$29))),IF('Silo Levels'!$L$18="Pumping",(($D$18*$AJ$29)+((PI()*(($C$21/2)^2)*($G$20-$AI549))*$AJ$29))+((($D$18+$H$18)/3)*$BG$11)+(((PI()*($C$21/2)^2*(($C$21/2)*$AZ$11))/3)*$AJ$29),(($D$18*$AJ$29)+((PI()*(($C$21/2)^2)*($G$20-$AI549))*$AJ$29))+((($D$18+$H$18)/3)*$BG$11)-(((PI()*($C$21/2)^2*(($C$21/2)*$AZ$11))/3)*$AJ$29)))</f>
        <v>1891.2718925270597</v>
      </c>
    </row>
    <row r="550" spans="2:36" x14ac:dyDescent="0.3">
      <c r="B550" s="73"/>
      <c r="C550" s="73"/>
      <c r="D550" s="73"/>
      <c r="E550" s="73"/>
      <c r="F550" s="73"/>
      <c r="G550" s="73"/>
      <c r="H550" s="73"/>
      <c r="I550" s="73">
        <v>51.9</v>
      </c>
      <c r="J550" s="101">
        <f t="shared" si="75"/>
        <v>322.58681701183889</v>
      </c>
      <c r="K550" s="66">
        <v>51.9</v>
      </c>
      <c r="L550" s="102">
        <f>IF($K550&gt;$G$13,IF('Silo Levels'!$L$12="Pumping",((PI()*((($C$12+$G$13)-$K550)*($O$13/($O$12/2)))^2*((($O$13+$G$13)-$K550))/3)*$L$29)+(((PI()*((($C$12+$G$13)-$K550)*($O$13/($O$12/2)))^2*(((($C$12+$G$13)-$K550)*($O$13/($O$12/2)))*$AZ$5))/3)*$L$29),(((PI()*((($C$12+$G$13)-$K550)*($O$13/($O$12/2)))^2*((($O$13+$G$13)-$K550)/3))*$L$29)-((PI()*((($C$12+$G$13)-$K550)*($O$13/($O$12/2)))^2*(((($C$12+$G$13)-$K550)*($O$13/($O$12/2)))*$AZ$5)/3)*$L$29))),IF('Silo Levels'!$L$12="Pumping",(($D$11*$L$29)+((PI()*(($C$14/2)^2)*($G$13-$K550))*$L$29))+((($D$11+$H$11)/3)*$BG$5)+(((PI()*($C$14/2)^2*(($C$14/2)*$AZ$5))/3)*$L$29),(($D$11*$L$29)+((PI()*(($C$14/2)^2)*($G$13-$K550))*$L$29))+((($D$11+$H$11)/3)*$BG$5)-(((PI()*($C$14/2)^2*(($C$14/2)*$AZ$5))/3)*$L$29)))</f>
        <v>194.66819592957091</v>
      </c>
      <c r="M550" s="73">
        <v>51.9</v>
      </c>
      <c r="N550" s="101">
        <f t="shared" si="76"/>
        <v>3424.2535841080498</v>
      </c>
      <c r="O550" s="66">
        <v>51.9</v>
      </c>
      <c r="P550" s="102">
        <f>IF($O550&gt;$G$20,IF('Silo Levels'!$L$13="Pumping",((PI()*((($C$19+$G$20)-$O550)*($O$20/($O$19/2)))^2*((($O$20+$G$20)-$O550))/3)*$P$29)+(((PI()*((($C$19+$G$20)-$O550)*($O$20/($O$19/2)))^2*(((($C$19+$G$20)-$O550)*($O$20/($O$19/2)))*$AZ$6))/3)*$P$29),(((PI()*((($C$19+$G$20)-$O550)*($O$20/($O$19/2)))^2*((($O$20+$G$20)-$O550)/3))*$P$29)-((PI()*((($C$19+$G$20)-$O550)*($O$20/($O$19/2)))^2*(((($C$19+$G$20)-$O550)*($O$20/($O$19/2)))*$AZ$6)/3)*$P$29))),IF('Silo Levels'!$L$13="Pumping",(($D$18*$P$29)+((PI()*(($C$21/2)^2)*($G$20-$O550))*$P$29))+((($D$18+$H$18)/3)*$BG$6)+(((PI()*($C$21/2)^2*(($C$21/2)*$AZ$6))/3)*$P$29),(($D$18*$P$29)+((PI()*(($C$21/2)^2)*($G$20-$O550))*$P$29))+((($D$18+$H$18)/3)*$BG$6)-(((PI()*($C$21/2)^2*(($C$21/2)*$AZ$6))/3)*$P$29)))</f>
        <v>1904.363939421341</v>
      </c>
      <c r="Q550" s="73">
        <v>51.9</v>
      </c>
      <c r="R550" s="101">
        <f t="shared" si="79"/>
        <v>3331.0951235869729</v>
      </c>
      <c r="S550" s="66">
        <v>51.9</v>
      </c>
      <c r="T550" s="102">
        <f>IF($S550&gt;$G$20,IF('Silo Levels'!$L$14="Pumping",((PI()*((($C$19+$G$20)-$S550)*($O$20/($O$19/2)))^2*((($O$20+$G$20)-$S550))/3)*$T$29)+(((PI()*((($C$19+$G$20)-$S550)*($O$20/($O$19/2)))^2*(((($C$19+$G$20)-$S550)*($O$20/($O$19/2)))*$AZ$7))/3)*$T$29),(((PI()*((($C$19+$G$20)-$S550)*($O$20/($O$19/2)))^2*((($O$20+$G$20)-$S550)/3))*$T$29)-((PI()*((($C$19+$G$20)-$S550)*($O$20/($O$19/2)))^2*(((($C$19+$G$20)-$S550)*($O$20/($O$19/2)))*$AZ$7)/3)*$T$29))),IF('Silo Levels'!$L$14="Pumping",(($D$18*$T$29)+((PI()*(($C$21/2)^2)*($G$20-$S550))*$T$29))+((($D$18+$H$18)/3)*$BG$7)+(((PI()*($C$21/2)^2*(($C$21/2)*$AZ$7))/3)*$T$29),(($D$18*$T$29)+((PI()*(($C$21/2)^2)*($G$20-$S550))*$T$29))+((($D$18+$H$18)/3)*$BG$7)-(((PI()*($C$21/2)^2*(($C$21/2)*$AZ$7))/3)*$T$29)))</f>
        <v>1852.5548053981793</v>
      </c>
      <c r="U550" s="73">
        <v>51.9</v>
      </c>
      <c r="V550" s="101">
        <f t="shared" si="80"/>
        <v>3245.066615734177</v>
      </c>
      <c r="W550" s="66">
        <v>51.9</v>
      </c>
      <c r="X550" s="102">
        <f>IF($W550&gt;$G$20,IF('Silo Levels'!$L$15="Pumping",((PI()*((($C$19+$G$20)-$W550)*($O$20/($O$19/2)))^2*((($O$20+$G$20)-$W550))/3)*$X$29)+(((PI()*((($C$19+$G$20)-$W550)*($O$20/($O$19/2)))^2*(((($C$19+$G$20)-$W550)*($O$20/($O$19/2)))*$AZ$8))/3)*$X$29),(((PI()*((($C$19+$G$20)-$W550)*($O$20/($O$19/2)))^2*((($O$20+$G$20)-$W550)/3))*$X$29)-((PI()*((($C$19+$G$20)-$W550)*($O$20/($O$19/2)))^2*(((($C$19+$G$20)-$W550)*($O$20/($O$19/2)))*$AZ$8)/3)*$X$29))),IF('Silo Levels'!$L$15="Pumping",(($D$18*$X$29)+((PI()*(($C$21/2)^2)*($G$20-$W550))*$X$29))+((($D$18+$H$18)/3)*$BG$8)+(((PI()*($C$21/2)^2*(($C$21/2)*$AZ$8))/3)*$X$29),(($D$18*$X$29)+((PI()*(($C$21/2)^2)*($G$20-$W550))*$X$29))+((($D$18+$H$18)/3)*$BG$8)-(((PI()*($C$21/2)^2*(($C$21/2)*$AZ$8))/3)*$X$29)))</f>
        <v>1804.7109223173752</v>
      </c>
      <c r="Y550" s="73">
        <v>51.9</v>
      </c>
      <c r="Z550" s="101">
        <f t="shared" si="77"/>
        <v>3193.7497195558994</v>
      </c>
      <c r="AA550" s="66">
        <v>51.9</v>
      </c>
      <c r="AB550" s="102">
        <f>IF($AA550&gt;$G$20,IF('Silo Levels'!$L$16="Pumping",((PI()*((($C$19+$G$20)-$AA550)*($O$20/($O$19/2)))^2*((($O$20+$G$20)-$AA550))/3)*$AB$29)+(((PI()*((($C$19+$G$20)-$AA550)*($O$20/($O$19/2)))^2*(((($C$19+$G$20)-$AA550)*($O$20/($O$19/2)))*$AZ$9))/3)*$AB$29),(((PI()*((($C$19+$G$20)-$AA550)*($O$20/($O$19/2)))^2*((($O$20+$G$20)-$AA550)/3))*$AB$29)-((PI()*((($C$19+$G$20)-$AA550)*($O$20/($O$19/2)))^2*(((($C$19+$G$20)-$AA550)*($O$20/($O$19/2)))*$AZ$9)/3)*$AB$29))),IF('Silo Levels'!$L$16="Pumping",(($D$18*$AB$29)+((PI()*(($C$21/2)^2)*($G$20-$AA550))*$AB$29))+((($D$18+$H$18)/3)*$BG$9)+(((PI()*($C$21/2)^2*(($C$21/2)*$AZ$9))/3)*$AB$29),(($D$18*$AB$29)+((PI()*(($C$21/2)^2)*($G$20-$AA550))*$AB$29))+((($D$18+$H$18)/3)*$BG$9)-(((PI()*($C$21/2)^2*(($C$21/2)*$AZ$9))/3)*$AB$29)))</f>
        <v>1776.1715504033068</v>
      </c>
      <c r="AC550" s="73">
        <v>51.9</v>
      </c>
      <c r="AD550" s="101">
        <f t="shared" si="81"/>
        <v>3175.2493686850471</v>
      </c>
      <c r="AE550" s="66">
        <v>51.9</v>
      </c>
      <c r="AF550" s="102">
        <f>IF($AE550&gt;$G$20,IF('Silo Levels'!$L$17="Pumping",((PI()*((($C$19+$G$20)-$AE550)*($O$20/($O$19/2)))^2*((($O$20+$G$20)-$AE550))/3)*$AF$29)+(((PI()*((($C$19+$G$20)-$AE550)*($O$20/($O$19/2)))^2*(((($C$19+$G$20)-$AE550)*($O$20/($O$19/2)))*$AZ$10))/3)*$AF$29),(((PI()*((($C$19+$G$20)-$AE550)*($O$20/($O$19/2)))^2*((($O$20+$G$20)-$AE550)/3))*$AF$29)-((PI()*((($C$19+$G$20)-$AE550)*($O$20/($O$19/2)))^2*(((($C$19+$G$20)-$AE550)*($O$20/($O$19/2)))*$AZ$10)/3)*$AF$29))),IF('Silo Levels'!$L$17="Pumping",(($D$18*$AF$29)+((PI()*(($C$21/2)^2)*($G$20-$AE550))*$AF$29))+((($D$18+$H$18)/3)*$BG$10)+(((PI()*($C$21/2)^2*(($C$21/2)*$AZ$10))/3)*$AF$29),(($D$18*$AF$29)+((PI()*(($C$21/2)^2)*($G$20-$AE550))*$AF$29))+((($D$18+$H$18)/3)*$BG$10)-(((PI()*($C$21/2)^2*(($C$21/2)*$AZ$10))/3)*$AF$29)))</f>
        <v>1765.8827676949811</v>
      </c>
      <c r="AG550" s="73">
        <v>51.9</v>
      </c>
      <c r="AH550" s="101">
        <f t="shared" si="78"/>
        <v>3189.7156673883205</v>
      </c>
      <c r="AI550" s="66">
        <v>51.9</v>
      </c>
      <c r="AJ550" s="102">
        <f>IF($AI550&gt;$G$20,IF('Silo Levels'!$L$18="Pumping",((PI()*((($C$19+$G$20)-$AI550)*($O$20/($O$19/2)))^2*((($O$20+$G$20)-$AI550))/3)*$AJ$29)+(((PI()*((($C$19+$G$20)-$AI550)*($O$20/($O$19/2)))^2*(((($C$19+$G$20)-$AI550)*($O$20/($O$19/2)))*$AZ$11))/3)*$AJ$29),(((PI()*((($C$19+$G$20)-$AI550)*($O$20/($O$19/2)))^2*((($O$20+$G$20)-$AI550)/3))*$AJ$29)-((PI()*((($C$19+$G$20)-$AI550)*($O$20/($O$19/2)))^2*(((($C$19+$G$20)-$AI550)*($O$20/($O$19/2)))*$AZ$11)/3)*$AJ$29))),IF('Silo Levels'!$L$18="Pumping",(($D$18*$AJ$29)+((PI()*(($C$21/2)^2)*($G$20-$AI550))*$AJ$29))+((($D$18+$H$18)/3)*$BG$11)+(((PI()*($C$21/2)^2*(($C$21/2)*$AZ$11))/3)*$AJ$29),(($D$18*$AJ$29)+((PI()*(($C$21/2)^2)*($G$20-$AI550))*$AJ$29))+((($D$18+$H$18)/3)*$BG$11)-(((PI()*($C$21/2)^2*(($C$21/2)*$AZ$11))/3)*$AJ$29)))</f>
        <v>1773.9280531596055</v>
      </c>
    </row>
    <row r="551" spans="2:36" x14ac:dyDescent="0.3">
      <c r="B551" s="73"/>
      <c r="C551" s="73"/>
      <c r="D551" s="73"/>
      <c r="E551" s="73"/>
      <c r="F551" s="73"/>
      <c r="G551" s="73"/>
      <c r="H551" s="73"/>
      <c r="I551" s="73">
        <v>52</v>
      </c>
      <c r="J551" s="101">
        <f t="shared" si="75"/>
        <v>278.1521755541321</v>
      </c>
      <c r="K551" s="66">
        <v>52</v>
      </c>
      <c r="L551" s="102">
        <f>IF($K551&gt;$G$13,IF('Silo Levels'!$L$12="Pumping",((PI()*((($C$12+$G$13)-$K551)*($O$13/($O$12/2)))^2*((($O$13+$G$13)-$K551))/3)*$L$29)+(((PI()*((($C$12+$G$13)-$K551)*($O$13/($O$12/2)))^2*(((($C$12+$G$13)-$K551)*($O$13/($O$12/2)))*$AZ$5))/3)*$L$29),(((PI()*((($C$12+$G$13)-$K551)*($O$13/($O$12/2)))^2*((($O$13+$G$13)-$K551)/3))*$L$29)-((PI()*((($C$12+$G$13)-$K551)*($O$13/($O$12/2)))^2*(((($C$12+$G$13)-$K551)*($O$13/($O$12/2)))*$AZ$5)/3)*$L$29))),IF('Silo Levels'!$L$12="Pumping",(($D$11*$L$29)+((PI()*(($C$14/2)^2)*($G$13-$K551))*$L$29))+((($D$11+$H$11)/3)*$BG$5)+(((PI()*($C$14/2)^2*(($C$14/2)*$AZ$5))/3)*$L$29),(($D$11*$L$29)+((PI()*(($C$14/2)^2)*($G$13-$K551))*$L$29))+((($D$11+$H$11)/3)*$BG$5)-(((PI()*($C$14/2)^2*(($C$14/2)*$AZ$5))/3)*$L$29)))</f>
        <v>169.07400208165325</v>
      </c>
      <c r="M551" s="73">
        <v>52</v>
      </c>
      <c r="N551" s="101">
        <f t="shared" si="76"/>
        <v>3201.1525553567117</v>
      </c>
      <c r="O551" s="66">
        <v>52</v>
      </c>
      <c r="P551" s="102">
        <f>IF($O551&gt;$G$20,IF('Silo Levels'!$L$13="Pumping",((PI()*((($C$19+$G$20)-$O551)*($O$20/($O$19/2)))^2*((($O$20+$G$20)-$O551))/3)*$P$29)+(((PI()*((($C$19+$G$20)-$O551)*($O$20/($O$19/2)))^2*(((($C$19+$G$20)-$O551)*($O$20/($O$19/2)))*$AZ$6))/3)*$P$29),(((PI()*((($C$19+$G$20)-$O551)*($O$20/($O$19/2)))^2*((($O$20+$G$20)-$O551)/3))*$P$29)-((PI()*((($C$19+$G$20)-$O551)*($O$20/($O$19/2)))^2*(((($C$19+$G$20)-$O551)*($O$20/($O$19/2)))*$AZ$6)/3)*$P$29))),IF('Silo Levels'!$L$13="Pumping",(($D$18*$P$29)+((PI()*(($C$21/2)^2)*($G$20-$O551))*$P$29))+((($D$18+$H$18)/3)*$BG$6)+(((PI()*($C$21/2)^2*(($C$21/2)*$AZ$6))/3)*$P$29),(($D$18*$P$29)+((PI()*(($C$21/2)^2)*($G$20-$O551))*$P$29))+((($D$18+$H$18)/3)*$BG$6)-(((PI()*($C$21/2)^2*(($C$21/2)*$AZ$6))/3)*$P$29)))</f>
        <v>1783.6916963428207</v>
      </c>
      <c r="Q551" s="73">
        <v>52</v>
      </c>
      <c r="R551" s="101">
        <f t="shared" si="79"/>
        <v>3114.0636652890616</v>
      </c>
      <c r="S551" s="66">
        <v>52</v>
      </c>
      <c r="T551" s="102">
        <f>IF($S551&gt;$G$20,IF('Silo Levels'!$L$14="Pumping",((PI()*((($C$19+$G$20)-$S551)*($O$20/($O$19/2)))^2*((($O$20+$G$20)-$S551))/3)*$T$29)+(((PI()*((($C$19+$G$20)-$S551)*($O$20/($O$19/2)))^2*(((($C$19+$G$20)-$S551)*($O$20/($O$19/2)))*$AZ$7))/3)*$T$29),(((PI()*((($C$19+$G$20)-$S551)*($O$20/($O$19/2)))^2*((($O$20+$G$20)-$S551)/3))*$T$29)-((PI()*((($C$19+$G$20)-$S551)*($O$20/($O$19/2)))^2*(((($C$19+$G$20)-$S551)*($O$20/($O$19/2)))*$AZ$7)/3)*$T$29))),IF('Silo Levels'!$L$14="Pumping",(($D$18*$T$29)+((PI()*(($C$21/2)^2)*($G$20-$S551))*$T$29))+((($D$18+$H$18)/3)*$BG$7)+(((PI()*($C$21/2)^2*(($C$21/2)*$AZ$7))/3)*$T$29),(($D$18*$T$29)+((PI()*(($C$21/2)^2)*($G$20-$S551))*$T$29))+((($D$18+$H$18)/3)*$BG$7)-(((PI()*($C$21/2)^2*(($C$21/2)*$AZ$7))/3)*$T$29)))</f>
        <v>1735.165508549165</v>
      </c>
      <c r="U551" s="73">
        <v>52</v>
      </c>
      <c r="V551" s="101">
        <f t="shared" si="80"/>
        <v>3033.6401887613333</v>
      </c>
      <c r="W551" s="66">
        <v>52</v>
      </c>
      <c r="X551" s="102">
        <f>IF($W551&gt;$G$20,IF('Silo Levels'!$L$15="Pumping",((PI()*((($C$19+$G$20)-$W551)*($O$20/($O$19/2)))^2*((($O$20+$G$20)-$W551))/3)*$X$29)+(((PI()*((($C$19+$G$20)-$W551)*($O$20/($O$19/2)))^2*(((($C$19+$G$20)-$W551)*($O$20/($O$19/2)))*$AZ$8))/3)*$X$29),(((PI()*((($C$19+$G$20)-$W551)*($O$20/($O$19/2)))^2*((($O$20+$G$20)-$W551)/3))*$X$29)-((PI()*((($C$19+$G$20)-$W551)*($O$20/($O$19/2)))^2*(((($C$19+$G$20)-$W551)*($O$20/($O$19/2)))*$AZ$8)/3)*$X$29))),IF('Silo Levels'!$L$15="Pumping",(($D$18*$X$29)+((PI()*(($C$21/2)^2)*($G$20-$W551))*$X$29))+((($D$18+$H$18)/3)*$BG$8)+(((PI()*($C$21/2)^2*(($C$21/2)*$AZ$8))/3)*$X$29),(($D$18*$X$29)+((PI()*(($C$21/2)^2)*($G$20-$W551))*$X$29))+((($D$18+$H$18)/3)*$BG$8)-(((PI()*($C$21/2)^2*(($C$21/2)*$AZ$8))/3)*$X$29)))</f>
        <v>1690.3533089451553</v>
      </c>
      <c r="Y551" s="73">
        <v>52</v>
      </c>
      <c r="Z551" s="101">
        <f t="shared" si="77"/>
        <v>2985.6667518358499</v>
      </c>
      <c r="AA551" s="66">
        <v>52</v>
      </c>
      <c r="AB551" s="102">
        <f>IF($AA551&gt;$G$20,IF('Silo Levels'!$L$16="Pumping",((PI()*((($C$19+$G$20)-$AA551)*($O$20/($O$19/2)))^2*((($O$20+$G$20)-$AA551))/3)*$AB$29)+(((PI()*((($C$19+$G$20)-$AA551)*($O$20/($O$19/2)))^2*(((($C$19+$G$20)-$AA551)*($O$20/($O$19/2)))*$AZ$9))/3)*$AB$29),(((PI()*((($C$19+$G$20)-$AA551)*($O$20/($O$19/2)))^2*((($O$20+$G$20)-$AA551)/3))*$AB$29)-((PI()*((($C$19+$G$20)-$AA551)*($O$20/($O$19/2)))^2*(((($C$19+$G$20)-$AA551)*($O$20/($O$19/2)))*$AZ$9)/3)*$AB$29))),IF('Silo Levels'!$L$16="Pumping",(($D$18*$AB$29)+((PI()*(($C$21/2)^2)*($G$20-$AA551))*$AB$29))+((($D$18+$H$18)/3)*$BG$9)+(((PI()*($C$21/2)^2*(($C$21/2)*$AZ$9))/3)*$AB$29),(($D$18*$AB$29)+((PI()*(($C$21/2)^2)*($G$20-$AA551))*$AB$29))+((($D$18+$H$18)/3)*$BG$9)-(((PI()*($C$21/2)^2*(($C$21/2)*$AZ$9))/3)*$AB$29)))</f>
        <v>1663.6223676328393</v>
      </c>
      <c r="AC551" s="73">
        <v>52</v>
      </c>
      <c r="AD551" s="101">
        <f t="shared" si="81"/>
        <v>2968.3717577559501</v>
      </c>
      <c r="AE551" s="66">
        <v>52</v>
      </c>
      <c r="AF551" s="102">
        <f>IF($AE551&gt;$G$20,IF('Silo Levels'!$L$17="Pumping",((PI()*((($C$19+$G$20)-$AE551)*($O$20/($O$19/2)))^2*((($O$20+$G$20)-$AE551))/3)*$AF$29)+(((PI()*((($C$19+$G$20)-$AE551)*($O$20/($O$19/2)))^2*(((($C$19+$G$20)-$AE551)*($O$20/($O$19/2)))*$AZ$10))/3)*$AF$29),(((PI()*((($C$19+$G$20)-$AE551)*($O$20/($O$19/2)))^2*((($O$20+$G$20)-$AE551)/3))*$AF$29)-((PI()*((($C$19+$G$20)-$AE551)*($O$20/($O$19/2)))^2*(((($C$19+$G$20)-$AE551)*($O$20/($O$19/2)))*$AZ$10)/3)*$AF$29))),IF('Silo Levels'!$L$17="Pumping",(($D$18*$AF$29)+((PI()*(($C$21/2)^2)*($G$20-$AE551))*$AF$29))+((($D$18+$H$18)/3)*$BG$10)+(((PI()*($C$21/2)^2*(($C$21/2)*$AZ$10))/3)*$AF$29),(($D$18*$AF$29)+((PI()*(($C$21/2)^2)*($G$20-$AE551))*$AF$29))+((($D$18+$H$18)/3)*$BG$10)-(((PI()*($C$21/2)^2*(($C$21/2)*$AZ$10))/3)*$AF$29)))</f>
        <v>1653.9855456460227</v>
      </c>
      <c r="AG551" s="73">
        <v>52</v>
      </c>
      <c r="AH551" s="101">
        <f t="shared" si="78"/>
        <v>2981.8955310172105</v>
      </c>
      <c r="AI551" s="66">
        <v>52</v>
      </c>
      <c r="AJ551" s="102">
        <f>IF($AI551&gt;$G$20,IF('Silo Levels'!$L$18="Pumping",((PI()*((($C$19+$G$20)-$AI551)*($O$20/($O$19/2)))^2*((($O$20+$G$20)-$AI551))/3)*$AJ$29)+(((PI()*((($C$19+$G$20)-$AI551)*($O$20/($O$19/2)))^2*(((($C$19+$G$20)-$AI551)*($O$20/($O$19/2)))*$AZ$11))/3)*$AJ$29),(((PI()*((($C$19+$G$20)-$AI551)*($O$20/($O$19/2)))^2*((($O$20+$G$20)-$AI551)/3))*$AJ$29)-((PI()*((($C$19+$G$20)-$AI551)*($O$20/($O$19/2)))^2*(((($C$19+$G$20)-$AI551)*($O$20/($O$19/2)))*$AZ$11)/3)*$AJ$29))),IF('Silo Levels'!$L$18="Pumping",(($D$18*$AJ$29)+((PI()*(($C$21/2)^2)*($G$20-$AI551))*$AJ$29))+((($D$18+$H$18)/3)*$BG$11)+(((PI()*($C$21/2)^2*(($C$21/2)*$AZ$11))/3)*$AJ$29),(($D$18*$AJ$29)+((PI()*(($C$21/2)^2)*($G$20-$AI551))*$AJ$29))+((($D$18+$H$18)/3)*$BG$11)-(((PI()*($C$21/2)^2*(($C$21/2)*$AZ$11))/3)*$AJ$29)))</f>
        <v>1661.5210322097503</v>
      </c>
    </row>
    <row r="552" spans="2:36" x14ac:dyDescent="0.3">
      <c r="B552" s="73"/>
      <c r="C552" s="73"/>
      <c r="D552" s="73"/>
      <c r="E552" s="73"/>
      <c r="F552" s="73"/>
      <c r="G552" s="73"/>
      <c r="H552" s="73"/>
      <c r="I552" s="73">
        <v>52.1</v>
      </c>
      <c r="J552" s="101">
        <f t="shared" si="75"/>
        <v>237.9748295677733</v>
      </c>
      <c r="K552" s="66">
        <v>52.1</v>
      </c>
      <c r="L552" s="102">
        <f>IF($K552&gt;$G$13,IF('Silo Levels'!$L$12="Pumping",((PI()*((($C$12+$G$13)-$K552)*($O$13/($O$12/2)))^2*((($O$13+$G$13)-$K552))/3)*$L$29)+(((PI()*((($C$12+$G$13)-$K552)*($O$13/($O$12/2)))^2*(((($C$12+$G$13)-$K552)*($O$13/($O$12/2)))*$AZ$5))/3)*$L$29),(((PI()*((($C$12+$G$13)-$K552)*($O$13/($O$12/2)))^2*((($O$13+$G$13)-$K552)/3))*$L$29)-((PI()*((($C$12+$G$13)-$K552)*($O$13/($O$12/2)))^2*(((($C$12+$G$13)-$K552)*($O$13/($O$12/2)))*$AZ$5)/3)*$L$29))),IF('Silo Levels'!$L$12="Pumping",(($D$11*$L$29)+((PI()*(($C$14/2)^2)*($G$13-$K552))*$L$29))+((($D$11+$H$11)/3)*$BG$5)+(((PI()*($C$14/2)^2*(($C$14/2)*$AZ$5))/3)*$L$29),(($D$11*$L$29)+((PI()*(($C$14/2)^2)*($G$13-$K552))*$L$29))+((($D$11+$H$11)/3)*$BG$5)-(((PI()*($C$14/2)^2*(($C$14/2)*$AZ$5))/3)*$L$29)))</f>
        <v>145.78992308772359</v>
      </c>
      <c r="M552" s="73">
        <v>52.1</v>
      </c>
      <c r="N552" s="101">
        <f t="shared" si="76"/>
        <v>2987.9465214973648</v>
      </c>
      <c r="O552" s="66">
        <v>52.1</v>
      </c>
      <c r="P552" s="102">
        <f>IF($O552&gt;$G$20,IF('Silo Levels'!$L$13="Pumping",((PI()*((($C$19+$G$20)-$O552)*($O$20/($O$19/2)))^2*((($O$20+$G$20)-$O552))/3)*$P$29)+(((PI()*((($C$19+$G$20)-$O552)*($O$20/($O$19/2)))^2*(((($C$19+$G$20)-$O552)*($O$20/($O$19/2)))*$AZ$6))/3)*$P$29),(((PI()*((($C$19+$G$20)-$O552)*($O$20/($O$19/2)))^2*((($O$20+$G$20)-$O552)/3))*$P$29)-((PI()*((($C$19+$G$20)-$O552)*($O$20/($O$19/2)))^2*(((($C$19+$G$20)-$O552)*($O$20/($O$19/2)))*$AZ$6)/3)*$P$29))),IF('Silo Levels'!$L$13="Pumping",(($D$18*$P$29)+((PI()*(($C$21/2)^2)*($G$20-$O552))*$P$29))+((($D$18+$H$18)/3)*$BG$6)+(((PI()*($C$21/2)^2*(($C$21/2)*$AZ$6))/3)*$P$29),(($D$18*$P$29)+((PI()*(($C$21/2)^2)*($G$20-$O552))*$P$29))+((($D$18+$H$18)/3)*$BG$6)-(((PI()*($C$21/2)^2*(($C$21/2)*$AZ$6))/3)*$P$29)))</f>
        <v>1668.2059276557604</v>
      </c>
      <c r="Q552" s="73">
        <v>52.1</v>
      </c>
      <c r="R552" s="101">
        <f t="shared" si="79"/>
        <v>2906.6580038029292</v>
      </c>
      <c r="S552" s="66">
        <v>52.1</v>
      </c>
      <c r="T552" s="102">
        <f>IF($S552&gt;$G$20,IF('Silo Levels'!$L$14="Pumping",((PI()*((($C$19+$G$20)-$S552)*($O$20/($O$19/2)))^2*((($O$20+$G$20)-$S552))/3)*$T$29)+(((PI()*((($C$19+$G$20)-$S552)*($O$20/($O$19/2)))^2*(((($C$19+$G$20)-$S552)*($O$20/($O$19/2)))*$AZ$7))/3)*$T$29),(((PI()*((($C$19+$G$20)-$S552)*($O$20/($O$19/2)))^2*((($O$20+$G$20)-$S552)/3))*$T$29)-((PI()*((($C$19+$G$20)-$S552)*($O$20/($O$19/2)))^2*(((($C$19+$G$20)-$S552)*($O$20/($O$19/2)))*$AZ$7)/3)*$T$29))),IF('Silo Levels'!$L$14="Pumping",(($D$18*$T$29)+((PI()*(($C$21/2)^2)*($G$20-$S552))*$T$29))+((($D$18+$H$18)/3)*$BG$7)+(((PI()*($C$21/2)^2*(($C$21/2)*$AZ$7))/3)*$T$29),(($D$18*$T$29)+((PI()*(($C$21/2)^2)*($G$20-$S552))*$T$29))+((($D$18+$H$18)/3)*$BG$7)-(((PI()*($C$21/2)^2*(($C$21/2)*$AZ$7))/3)*$T$29)))</f>
        <v>1622.8215855691253</v>
      </c>
      <c r="U552" s="73">
        <v>52.1</v>
      </c>
      <c r="V552" s="101">
        <f t="shared" si="80"/>
        <v>2831.5909637970917</v>
      </c>
      <c r="W552" s="66">
        <v>52.1</v>
      </c>
      <c r="X552" s="102">
        <f>IF($W552&gt;$G$20,IF('Silo Levels'!$L$15="Pumping",((PI()*((($C$19+$G$20)-$W552)*($O$20/($O$19/2)))^2*((($O$20+$G$20)-$W552))/3)*$X$29)+(((PI()*((($C$19+$G$20)-$W552)*($O$20/($O$19/2)))^2*(((($C$19+$G$20)-$W552)*($O$20/($O$19/2)))*$AZ$8))/3)*$X$29),(((PI()*((($C$19+$G$20)-$W552)*($O$20/($O$19/2)))^2*((($O$20+$G$20)-$W552)/3))*$X$29)-((PI()*((($C$19+$G$20)-$W552)*($O$20/($O$19/2)))^2*(((($C$19+$G$20)-$W552)*($O$20/($O$19/2)))*$AZ$8)/3)*$X$29))),IF('Silo Levels'!$L$15="Pumping",(($D$18*$X$29)+((PI()*(($C$21/2)^2)*($G$20-$W552))*$X$29))+((($D$18+$H$18)/3)*$BG$8)+(((PI()*($C$21/2)^2*(($C$21/2)*$AZ$8))/3)*$X$29),(($D$18*$X$29)+((PI()*(($C$21/2)^2)*($G$20-$W552))*$X$29))+((($D$18+$H$18)/3)*$BG$8)-(((PI()*($C$21/2)^2*(($C$21/2)*$AZ$8))/3)*$X$29)))</f>
        <v>1580.9107681537739</v>
      </c>
      <c r="Y552" s="73">
        <v>52.1</v>
      </c>
      <c r="Z552" s="101">
        <f t="shared" si="77"/>
        <v>2786.8126967488984</v>
      </c>
      <c r="AA552" s="66">
        <v>52.1</v>
      </c>
      <c r="AB552" s="102">
        <f>IF($AA552&gt;$G$20,IF('Silo Levels'!$L$16="Pumping",((PI()*((($C$19+$G$20)-$AA552)*($O$20/($O$19/2)))^2*((($O$20+$G$20)-$AA552))/3)*$AB$29)+(((PI()*((($C$19+$G$20)-$AA552)*($O$20/($O$19/2)))^2*(((($C$19+$G$20)-$AA552)*($O$20/($O$19/2)))*$AZ$9))/3)*$AB$29),(((PI()*((($C$19+$G$20)-$AA552)*($O$20/($O$19/2)))^2*((($O$20+$G$20)-$AA552)/3))*$AB$29)-((PI()*((($C$19+$G$20)-$AA552)*($O$20/($O$19/2)))^2*(((($C$19+$G$20)-$AA552)*($O$20/($O$19/2)))*$AZ$9)/3)*$AB$29))),IF('Silo Levels'!$L$16="Pumping",(($D$18*$AB$29)+((PI()*(($C$21/2)^2)*($G$20-$AA552))*$AB$29))+((($D$18+$H$18)/3)*$BG$9)+(((PI()*($C$21/2)^2*(($C$21/2)*$AZ$9))/3)*$AB$29),(($D$18*$AB$29)+((PI()*(($C$21/2)^2)*($G$20-$AA552))*$AB$29))+((($D$18+$H$18)/3)*$BG$9)-(((PI()*($C$21/2)^2*(($C$21/2)*$AZ$9))/3)*$AB$29)))</f>
        <v>1555.910531374933</v>
      </c>
      <c r="AC552" s="73">
        <v>52.1</v>
      </c>
      <c r="AD552" s="101">
        <f t="shared" si="81"/>
        <v>2770.669599377959</v>
      </c>
      <c r="AE552" s="66">
        <v>52.1</v>
      </c>
      <c r="AF552" s="102">
        <f>IF($AE552&gt;$G$20,IF('Silo Levels'!$L$17="Pumping",((PI()*((($C$19+$G$20)-$AE552)*($O$20/($O$19/2)))^2*((($O$20+$G$20)-$AE552))/3)*$AF$29)+(((PI()*((($C$19+$G$20)-$AE552)*($O$20/($O$19/2)))^2*(((($C$19+$G$20)-$AE552)*($O$20/($O$19/2)))*$AZ$10))/3)*$AF$29),(((PI()*((($C$19+$G$20)-$AE552)*($O$20/($O$19/2)))^2*((($O$20+$G$20)-$AE552)/3))*$AF$29)-((PI()*((($C$19+$G$20)-$AE552)*($O$20/($O$19/2)))^2*(((($C$19+$G$20)-$AE552)*($O$20/($O$19/2)))*$AZ$10)/3)*$AF$29))),IF('Silo Levels'!$L$17="Pumping",(($D$18*$AF$29)+((PI()*(($C$21/2)^2)*($G$20-$AE552))*$AF$29))+((($D$18+$H$18)/3)*$BG$10)+(((PI()*($C$21/2)^2*(($C$21/2)*$AZ$10))/3)*$AF$29),(($D$18*$AF$29)+((PI()*(($C$21/2)^2)*($G$20-$AE552))*$AF$29))+((($D$18+$H$18)/3)*$BG$10)-(((PI()*($C$21/2)^2*(($C$21/2)*$AZ$10))/3)*$AF$29)))</f>
        <v>1546.8976489383929</v>
      </c>
      <c r="AG552" s="73">
        <v>52.1</v>
      </c>
      <c r="AH552" s="101">
        <f t="shared" si="78"/>
        <v>2783.2926501619286</v>
      </c>
      <c r="AI552" s="66">
        <v>52.1</v>
      </c>
      <c r="AJ552" s="102">
        <f>IF($AI552&gt;$G$20,IF('Silo Levels'!$L$18="Pumping",((PI()*((($C$19+$G$20)-$AI552)*($O$20/($O$19/2)))^2*((($O$20+$G$20)-$AI552))/3)*$AJ$29)+(((PI()*((($C$19+$G$20)-$AI552)*($O$20/($O$19/2)))^2*(((($C$19+$G$20)-$AI552)*($O$20/($O$19/2)))*$AZ$11))/3)*$AJ$29),(((PI()*((($C$19+$G$20)-$AI552)*($O$20/($O$19/2)))^2*((($O$20+$G$20)-$AI552)/3))*$AJ$29)-((PI()*((($C$19+$G$20)-$AI552)*($O$20/($O$19/2)))^2*(((($C$19+$G$20)-$AI552)*($O$20/($O$19/2)))*$AZ$11)/3)*$AJ$29))),IF('Silo Levels'!$L$18="Pumping",(($D$18*$AJ$29)+((PI()*(($C$21/2)^2)*($G$20-$AI552))*$AJ$29))+((($D$18+$H$18)/3)*$BG$11)+(((PI()*($C$21/2)^2*(($C$21/2)*$AZ$11))/3)*$AJ$29),(($D$18*$AJ$29)+((PI()*(($C$21/2)^2)*($G$20-$AI552))*$AJ$29))+((($D$18+$H$18)/3)*$BG$11)-(((PI()*($C$21/2)^2*(($C$21/2)*$AZ$11))/3)*$AJ$29)))</f>
        <v>1553.9452476793383</v>
      </c>
    </row>
    <row r="553" spans="2:36" x14ac:dyDescent="0.3">
      <c r="B553" s="73"/>
      <c r="C553" s="73"/>
      <c r="D553" s="73"/>
      <c r="E553" s="73"/>
      <c r="F553" s="73"/>
      <c r="G553" s="73"/>
      <c r="H553" s="73"/>
      <c r="I553" s="73">
        <v>52.2</v>
      </c>
      <c r="J553" s="101">
        <f t="shared" si="75"/>
        <v>201.84187381829904</v>
      </c>
      <c r="K553" s="66">
        <v>52.2</v>
      </c>
      <c r="L553" s="102">
        <f>IF($K553&gt;$G$13,IF('Silo Levels'!$L$12="Pumping",((PI()*((($C$12+$G$13)-$K553)*($O$13/($O$12/2)))^2*((($O$13+$G$13)-$K553))/3)*$L$29)+(((PI()*((($C$12+$G$13)-$K553)*($O$13/($O$12/2)))^2*(((($C$12+$G$13)-$K553)*($O$13/($O$12/2)))*$AZ$5))/3)*$L$29),(((PI()*((($C$12+$G$13)-$K553)*($O$13/($O$12/2)))^2*((($O$13+$G$13)-$K553)/3))*$L$29)-((PI()*((($C$12+$G$13)-$K553)*($O$13/($O$12/2)))^2*(((($C$12+$G$13)-$K553)*($O$13/($O$12/2)))*$AZ$5)/3)*$L$29))),IF('Silo Levels'!$L$12="Pumping",(($D$11*$L$29)+((PI()*(($C$14/2)^2)*($G$13-$K553))*$L$29))+((($D$11+$H$11)/3)*$BG$5)+(((PI()*($C$14/2)^2*(($C$14/2)*$AZ$5))/3)*$L$29),(($D$11*$L$29)+((PI()*(($C$14/2)^2)*($G$13-$K553))*$L$29))+((($D$11+$H$11)/3)*$BG$5)-(((PI()*($C$14/2)^2*(($C$14/2)*$AZ$5))/3)*$L$29)))</f>
        <v>124.70926356517444</v>
      </c>
      <c r="M553" s="73">
        <v>52.2</v>
      </c>
      <c r="N553" s="101">
        <f t="shared" si="76"/>
        <v>2784.4113484319705</v>
      </c>
      <c r="O553" s="66">
        <v>52.2</v>
      </c>
      <c r="P553" s="102">
        <f>IF($O553&gt;$G$20,IF('Silo Levels'!$L$13="Pumping",((PI()*((($C$19+$G$20)-$O553)*($O$20/($O$19/2)))^2*((($O$20+$G$20)-$O553))/3)*$P$29)+(((PI()*((($C$19+$G$20)-$O553)*($O$20/($O$19/2)))^2*(((($C$19+$G$20)-$O553)*($O$20/($O$19/2)))*$AZ$6))/3)*$P$29),(((PI()*((($C$19+$G$20)-$O553)*($O$20/($O$19/2)))^2*((($O$20+$G$20)-$O553)/3))*$P$29)-((PI()*((($C$19+$G$20)-$O553)*($O$20/($O$19/2)))^2*(((($C$19+$G$20)-$O553)*($O$20/($O$19/2)))*$AZ$6)/3)*$P$29))),IF('Silo Levels'!$L$13="Pumping",(($D$18*$P$29)+((PI()*(($C$21/2)^2)*($G$20-$O553))*$P$29))+((($D$18+$H$18)/3)*$BG$6)+(((PI()*($C$21/2)^2*(($C$21/2)*$AZ$6))/3)*$P$29),(($D$18*$P$29)+((PI()*(($C$21/2)^2)*($G$20-$O553))*$P$29))+((($D$18+$H$18)/3)*$BG$6)-(((PI()*($C$21/2)^2*(($C$21/2)*$AZ$6))/3)*$P$29)))</f>
        <v>1557.7932879797831</v>
      </c>
      <c r="Q553" s="73">
        <v>52.2</v>
      </c>
      <c r="R553" s="101">
        <f t="shared" si="79"/>
        <v>2708.6601027061361</v>
      </c>
      <c r="S553" s="66">
        <v>52.2</v>
      </c>
      <c r="T553" s="102">
        <f>IF($S553&gt;$G$20,IF('Silo Levels'!$L$14="Pumping",((PI()*((($C$19+$G$20)-$S553)*($O$20/($O$19/2)))^2*((($O$20+$G$20)-$S553))/3)*$T$29)+(((PI()*((($C$19+$G$20)-$S553)*($O$20/($O$19/2)))^2*(((($C$19+$G$20)-$S553)*($O$20/($O$19/2)))*$AZ$7))/3)*$T$29),(((PI()*((($C$19+$G$20)-$S553)*($O$20/($O$19/2)))^2*((($O$20+$G$20)-$S553)/3))*$T$29)-((PI()*((($C$19+$G$20)-$S553)*($O$20/($O$19/2)))^2*(((($C$19+$G$20)-$S553)*($O$20/($O$19/2)))*$AZ$7)/3)*$T$29))),IF('Silo Levels'!$L$14="Pumping",(($D$18*$T$29)+((PI()*(($C$21/2)^2)*($G$20-$S553))*$T$29))+((($D$18+$H$18)/3)*$BG$7)+(((PI()*($C$21/2)^2*(($C$21/2)*$AZ$7))/3)*$T$29),(($D$18*$T$29)+((PI()*(($C$21/2)^2)*($G$20-$S553))*$T$29))+((($D$18+$H$18)/3)*$BG$7)-(((PI()*($C$21/2)^2*(($C$21/2)*$AZ$7))/3)*$T$29)))</f>
        <v>1515.4127746930999</v>
      </c>
      <c r="U553" s="73">
        <v>52.2</v>
      </c>
      <c r="V553" s="101">
        <f t="shared" si="80"/>
        <v>2638.7065354044348</v>
      </c>
      <c r="W553" s="66">
        <v>52.2</v>
      </c>
      <c r="X553" s="102">
        <f>IF($W553&gt;$G$20,IF('Silo Levels'!$L$15="Pumping",((PI()*((($C$19+$G$20)-$W553)*($O$20/($O$19/2)))^2*((($O$20+$G$20)-$W553))/3)*$X$29)+(((PI()*((($C$19+$G$20)-$W553)*($O$20/($O$19/2)))^2*(((($C$19+$G$20)-$W553)*($O$20/($O$19/2)))*$AZ$8))/3)*$X$29),(((PI()*((($C$19+$G$20)-$W553)*($O$20/($O$19/2)))^2*((($O$20+$G$20)-$W553)/3))*$X$29)-((PI()*((($C$19+$G$20)-$W553)*($O$20/($O$19/2)))^2*(((($C$19+$G$20)-$W553)*($O$20/($O$19/2)))*$AZ$8)/3)*$X$29))),IF('Silo Levels'!$L$15="Pumping",(($D$18*$X$29)+((PI()*(($C$21/2)^2)*($G$20-$W553))*$X$29))+((($D$18+$H$18)/3)*$BG$8)+(((PI()*($C$21/2)^2*(($C$21/2)*$AZ$8))/3)*$X$29),(($D$18*$X$29)+((PI()*(($C$21/2)^2)*($G$20-$W553))*$X$29))+((($D$18+$H$18)/3)*$BG$8)-(((PI()*($C$21/2)^2*(($C$21/2)*$AZ$8))/3)*$X$29)))</f>
        <v>1476.2758857868687</v>
      </c>
      <c r="Y553" s="73">
        <v>52.2</v>
      </c>
      <c r="Z553" s="101">
        <f t="shared" si="77"/>
        <v>2596.9785077991664</v>
      </c>
      <c r="AA553" s="66">
        <v>52.2</v>
      </c>
      <c r="AB553" s="102">
        <f>IF($AA553&gt;$G$20,IF('Silo Levels'!$L$16="Pumping",((PI()*((($C$19+$G$20)-$AA553)*($O$20/($O$19/2)))^2*((($O$20+$G$20)-$AA553))/3)*$AB$29)+(((PI()*((($C$19+$G$20)-$AA553)*($O$20/($O$19/2)))^2*(((($C$19+$G$20)-$AA553)*($O$20/($O$19/2)))*$AZ$9))/3)*$AB$29),(((PI()*((($C$19+$G$20)-$AA553)*($O$20/($O$19/2)))^2*((($O$20+$G$20)-$AA553)/3))*$AB$29)-((PI()*((($C$19+$G$20)-$AA553)*($O$20/($O$19/2)))^2*(((($C$19+$G$20)-$AA553)*($O$20/($O$19/2)))*$AZ$9)/3)*$AB$29))),IF('Silo Levels'!$L$16="Pumping",(($D$18*$AB$29)+((PI()*(($C$21/2)^2)*($G$20-$AA553))*$AB$29))+((($D$18+$H$18)/3)*$BG$9)+(((PI()*($C$21/2)^2*(($C$21/2)*$AZ$9))/3)*$AB$29),(($D$18*$AB$29)+((PI()*(($C$21/2)^2)*($G$20-$AA553))*$AB$29))+((($D$18+$H$18)/3)*$BG$9)-(((PI()*($C$21/2)^2*(($C$21/2)*$AZ$9))/3)*$AB$29)))</f>
        <v>1452.9303261012537</v>
      </c>
      <c r="AC553" s="73">
        <v>52.2</v>
      </c>
      <c r="AD553" s="101">
        <f t="shared" si="81"/>
        <v>2581.9350579933912</v>
      </c>
      <c r="AE553" s="66">
        <v>52.2</v>
      </c>
      <c r="AF553" s="102">
        <f>IF($AE553&gt;$G$20,IF('Silo Levels'!$L$17="Pumping",((PI()*((($C$19+$G$20)-$AE553)*($O$20/($O$19/2)))^2*((($O$20+$G$20)-$AE553))/3)*$AF$29)+(((PI()*((($C$19+$G$20)-$AE553)*($O$20/($O$19/2)))^2*(((($C$19+$G$20)-$AE553)*($O$20/($O$19/2)))*$AZ$10))/3)*$AF$29),(((PI()*((($C$19+$G$20)-$AE553)*($O$20/($O$19/2)))^2*((($O$20+$G$20)-$AE553)/3))*$AF$29)-((PI()*((($C$19+$G$20)-$AE553)*($O$20/($O$19/2)))^2*(((($C$19+$G$20)-$AE553)*($O$20/($O$19/2)))*$AZ$10)/3)*$AF$29))),IF('Silo Levels'!$L$17="Pumping",(($D$18*$AF$29)+((PI()*(($C$21/2)^2)*($G$20-$AE553))*$AF$29))+((($D$18+$H$18)/3)*$BG$10)+(((PI()*($C$21/2)^2*(($C$21/2)*$AZ$10))/3)*$AF$29),(($D$18*$AF$29)+((PI()*(($C$21/2)^2)*($G$20-$AE553))*$AF$29))+((($D$18+$H$18)/3)*$BG$10)-(((PI()*($C$21/2)^2*(($C$21/2)*$AZ$10))/3)*$AF$29)))</f>
        <v>1444.5139744193461</v>
      </c>
      <c r="AG553" s="73">
        <v>52.2</v>
      </c>
      <c r="AH553" s="101">
        <f t="shared" si="78"/>
        <v>2593.6982423749864</v>
      </c>
      <c r="AI553" s="66">
        <v>52.2</v>
      </c>
      <c r="AJ553" s="102">
        <f>IF($AI553&gt;$G$20,IF('Silo Levels'!$L$18="Pumping",((PI()*((($C$19+$G$20)-$AI553)*($O$20/($O$19/2)))^2*((($O$20+$G$20)-$AI553))/3)*$AJ$29)+(((PI()*((($C$19+$G$20)-$AI553)*($O$20/($O$19/2)))^2*(((($C$19+$G$20)-$AI553)*($O$20/($O$19/2)))*$AZ$11))/3)*$AJ$29),(((PI()*((($C$19+$G$20)-$AI553)*($O$20/($O$19/2)))^2*((($O$20+$G$20)-$AI553)/3))*$AJ$29)-((PI()*((($C$19+$G$20)-$AI553)*($O$20/($O$19/2)))^2*(((($C$19+$G$20)-$AI553)*($O$20/($O$19/2)))*$AZ$11)/3)*$AJ$29))),IF('Silo Levels'!$L$18="Pumping",(($D$18*$AJ$29)+((PI()*(($C$21/2)^2)*($G$20-$AI553))*$AJ$29))+((($D$18+$H$18)/3)*$BG$11)+(((PI()*($C$21/2)^2*(($C$21/2)*$AZ$11))/3)*$AJ$29),(($D$18*$AJ$29)+((PI()*(($C$21/2)^2)*($G$20-$AI553))*$AJ$29))+((($D$18+$H$18)/3)*$BG$11)-(((PI()*($C$21/2)^2*(($C$21/2)*$AZ$11))/3)*$AJ$29)))</f>
        <v>1451.0951175702091</v>
      </c>
    </row>
    <row r="554" spans="2:36" x14ac:dyDescent="0.3">
      <c r="B554" s="73"/>
      <c r="C554" s="73"/>
      <c r="D554" s="73"/>
      <c r="E554" s="73"/>
      <c r="F554" s="73"/>
      <c r="G554" s="73"/>
      <c r="H554" s="73"/>
      <c r="I554" s="73">
        <v>52.3</v>
      </c>
      <c r="J554" s="101">
        <f t="shared" si="75"/>
        <v>169.54040307124828</v>
      </c>
      <c r="K554" s="66">
        <v>52.3</v>
      </c>
      <c r="L554" s="102">
        <f>IF($K554&gt;$G$13,IF('Silo Levels'!$L$12="Pumping",((PI()*((($C$12+$G$13)-$K554)*($O$13/($O$12/2)))^2*((($O$13+$G$13)-$K554))/3)*$L$29)+(((PI()*((($C$12+$G$13)-$K554)*($O$13/($O$12/2)))^2*(((($C$12+$G$13)-$K554)*($O$13/($O$12/2)))*$AZ$5))/3)*$L$29),(((PI()*((($C$12+$G$13)-$K554)*($O$13/($O$12/2)))^2*((($O$13+$G$13)-$K554)/3))*$L$29)-((PI()*((($C$12+$G$13)-$K554)*($O$13/($O$12/2)))^2*(((($C$12+$G$13)-$K554)*($O$13/($O$12/2)))*$AZ$5)/3)*$L$29))),IF('Silo Levels'!$L$12="Pumping",(($D$11*$L$29)+((PI()*(($C$14/2)^2)*($G$13-$K554))*$L$29))+((($D$11+$H$11)/3)*$BG$5)+(((PI()*($C$14/2)^2*(($C$14/2)*$AZ$5))/3)*$L$29),(($D$11*$L$29)+((PI()*(($C$14/2)^2)*($G$13-$K554))*$L$29))+((($D$11+$H$11)/3)*$BG$5)-(((PI()*($C$14/2)^2*(($C$14/2)*$AZ$5))/3)*$L$29)))</f>
        <v>105.72532813139992</v>
      </c>
      <c r="M554" s="73">
        <v>52.3</v>
      </c>
      <c r="N554" s="101">
        <f t="shared" si="76"/>
        <v>2590.322902062514</v>
      </c>
      <c r="O554" s="66">
        <v>52.3</v>
      </c>
      <c r="P554" s="102">
        <f>IF($O554&gt;$G$20,IF('Silo Levels'!$L$13="Pumping",((PI()*((($C$19+$G$20)-$O554)*($O$20/($O$19/2)))^2*((($O$20+$G$20)-$O554))/3)*$P$29)+(((PI()*((($C$19+$G$20)-$O554)*($O$20/($O$19/2)))^2*(((($C$19+$G$20)-$O554)*($O$20/($O$19/2)))*$AZ$6))/3)*$P$29),(((PI()*((($C$19+$G$20)-$O554)*($O$20/($O$19/2)))^2*((($O$20+$G$20)-$O554)/3))*$P$29)-((PI()*((($C$19+$G$20)-$O554)*($O$20/($O$19/2)))^2*(((($C$19+$G$20)-$O554)*($O$20/($O$19/2)))*$AZ$6)/3)*$P$29))),IF('Silo Levels'!$L$13="Pumping",(($D$18*$P$29)+((PI()*(($C$21/2)^2)*($G$20-$O554))*$P$29))+((($D$18+$H$18)/3)*$BG$6)+(((PI()*($C$21/2)^2*(($C$21/2)*$AZ$6))/3)*$P$29),(($D$18*$P$29)+((PI()*(($C$21/2)^2)*($G$20-$O554))*$P$29))+((($D$18+$H$18)/3)*$BG$6)-(((PI()*($C$21/2)^2*(($C$21/2)*$AZ$6))/3)*$P$29)))</f>
        <v>1452.3404319345245</v>
      </c>
      <c r="Q554" s="73">
        <v>52.3</v>
      </c>
      <c r="R554" s="101">
        <f t="shared" si="79"/>
        <v>2519.8519255762649</v>
      </c>
      <c r="S554" s="66">
        <v>52.3</v>
      </c>
      <c r="T554" s="102">
        <f>IF($S554&gt;$G$20,IF('Silo Levels'!$L$14="Pumping",((PI()*((($C$19+$G$20)-$S554)*($O$20/($O$19/2)))^2*((($O$20+$G$20)-$S554))/3)*$T$29)+(((PI()*((($C$19+$G$20)-$S554)*($O$20/($O$19/2)))^2*(((($C$19+$G$20)-$S554)*($O$20/($O$19/2)))*$AZ$7))/3)*$T$29),(((PI()*((($C$19+$G$20)-$S554)*($O$20/($O$19/2)))^2*((($O$20+$G$20)-$S554)/3))*$T$29)-((PI()*((($C$19+$G$20)-$S554)*($O$20/($O$19/2)))^2*(((($C$19+$G$20)-$S554)*($O$20/($O$19/2)))*$AZ$7)/3)*$T$29))),IF('Silo Levels'!$L$14="Pumping",(($D$18*$T$29)+((PI()*(($C$21/2)^2)*($G$20-$S554))*$T$29))+((($D$18+$H$18)/3)*$BG$7)+(((PI()*($C$21/2)^2*(($C$21/2)*$AZ$7))/3)*$T$29),(($D$18*$T$29)+((PI()*(($C$21/2)^2)*($G$20-$S554))*$T$29))+((($D$18+$H$18)/3)*$BG$7)-(((PI()*($C$21/2)^2*(($C$21/2)*$AZ$7))/3)*$T$29)))</f>
        <v>1412.8288141561411</v>
      </c>
      <c r="U554" s="73">
        <v>52.3</v>
      </c>
      <c r="V554" s="101">
        <f t="shared" si="80"/>
        <v>2454.7744981463661</v>
      </c>
      <c r="W554" s="66">
        <v>52.3</v>
      </c>
      <c r="X554" s="102">
        <f>IF($W554&gt;$G$20,IF('Silo Levels'!$L$15="Pumping",((PI()*((($C$19+$G$20)-$W554)*($O$20/($O$19/2)))^2*((($O$20+$G$20)-$W554))/3)*$X$29)+(((PI()*((($C$19+$G$20)-$W554)*($O$20/($O$19/2)))^2*(((($C$19+$G$20)-$W554)*($O$20/($O$19/2)))*$AZ$8))/3)*$X$29),(((PI()*((($C$19+$G$20)-$W554)*($O$20/($O$19/2)))^2*((($O$20+$G$20)-$W554)/3))*$X$29)-((PI()*((($C$19+$G$20)-$W554)*($O$20/($O$19/2)))^2*(((($C$19+$G$20)-$W554)*($O$20/($O$19/2)))*$AZ$8)/3)*$X$29))),IF('Silo Levels'!$L$15="Pumping",(($D$18*$X$29)+((PI()*(($C$21/2)^2)*($G$20-$W554))*$X$29))+((($D$18+$H$18)/3)*$BG$8)+(((PI()*($C$21/2)^2*(($C$21/2)*$AZ$8))/3)*$X$29),(($D$18*$X$29)+((PI()*(($C$21/2)^2)*($G$20-$W554))*$X$29))+((($D$18+$H$18)/3)*$BG$8)-(((PI()*($C$21/2)^2*(($C$21/2)*$AZ$8))/3)*$X$29)))</f>
        <v>1376.3412476880878</v>
      </c>
      <c r="Y554" s="73">
        <v>52.3</v>
      </c>
      <c r="Z554" s="101">
        <f t="shared" si="77"/>
        <v>2415.9551384907986</v>
      </c>
      <c r="AA554" s="66">
        <v>52.3</v>
      </c>
      <c r="AB554" s="102">
        <f>IF($AA554&gt;$G$20,IF('Silo Levels'!$L$16="Pumping",((PI()*((($C$19+$G$20)-$AA554)*($O$20/($O$19/2)))^2*((($O$20+$G$20)-$AA554))/3)*$AB$29)+(((PI()*((($C$19+$G$20)-$AA554)*($O$20/($O$19/2)))^2*(((($C$19+$G$20)-$AA554)*($O$20/($O$19/2)))*$AZ$9))/3)*$AB$29),(((PI()*((($C$19+$G$20)-$AA554)*($O$20/($O$19/2)))^2*((($O$20+$G$20)-$AA554)/3))*$AB$29)-((PI()*((($C$19+$G$20)-$AA554)*($O$20/($O$19/2)))^2*(((($C$19+$G$20)-$AA554)*($O$20/($O$19/2)))*$AZ$9)/3)*$AB$29))),IF('Silo Levels'!$L$16="Pumping",(($D$18*$AB$29)+((PI()*(($C$21/2)^2)*($G$20-$AA554))*$AB$29))+((($D$18+$H$18)/3)*$BG$9)+(((PI()*($C$21/2)^2*(($C$21/2)*$AZ$9))/3)*$AB$29),(($D$18*$AB$29)+((PI()*(($C$21/2)^2)*($G$20-$AA554))*$AB$29))+((($D$18+$H$18)/3)*$BG$9)-(((PI()*($C$21/2)^2*(($C$21/2)*$AZ$9))/3)*$AB$29)))</f>
        <v>1354.5760362834797</v>
      </c>
      <c r="AC554" s="73">
        <v>52.3</v>
      </c>
      <c r="AD554" s="101">
        <f t="shared" si="81"/>
        <v>2401.960298044587</v>
      </c>
      <c r="AE554" s="66">
        <v>52.3</v>
      </c>
      <c r="AF554" s="102">
        <f>IF($AE554&gt;$G$20,IF('Silo Levels'!$L$17="Pumping",((PI()*((($C$19+$G$20)-$AE554)*($O$20/($O$19/2)))^2*((($O$20+$G$20)-$AE554))/3)*$AF$29)+(((PI()*((($C$19+$G$20)-$AE554)*($O$20/($O$19/2)))^2*(((($C$19+$G$20)-$AE554)*($O$20/($O$19/2)))*$AZ$10))/3)*$AF$29),(((PI()*((($C$19+$G$20)-$AE554)*($O$20/($O$19/2)))^2*((($O$20+$G$20)-$AE554)/3))*$AF$29)-((PI()*((($C$19+$G$20)-$AE554)*($O$20/($O$19/2)))^2*(((($C$19+$G$20)-$AE554)*($O$20/($O$19/2)))*$AZ$10)/3)*$AF$29))),IF('Silo Levels'!$L$17="Pumping",(($D$18*$AF$29)+((PI()*(($C$21/2)^2)*($G$20-$AE554))*$AF$29))+((($D$18+$H$18)/3)*$BG$10)+(((PI()*($C$21/2)^2*(($C$21/2)*$AZ$10))/3)*$AF$29),(($D$18*$AF$29)+((PI()*(($C$21/2)^2)*($G$20-$AE554))*$AF$29))+((($D$18+$H$18)/3)*$BG$10)-(((PI()*($C$21/2)^2*(($C$21/2)*$AZ$10))/3)*$AF$29)))</f>
        <v>1346.7294189361514</v>
      </c>
      <c r="AG554" s="73">
        <v>52.3</v>
      </c>
      <c r="AH554" s="101">
        <f t="shared" si="78"/>
        <v>2412.903525208917</v>
      </c>
      <c r="AI554" s="66">
        <v>52.3</v>
      </c>
      <c r="AJ554" s="102">
        <f>IF($AI554&gt;$G$20,IF('Silo Levels'!$L$18="Pumping",((PI()*((($C$19+$G$20)-$AI554)*($O$20/($O$19/2)))^2*((($O$20+$G$20)-$AI554))/3)*$AJ$29)+(((PI()*((($C$19+$G$20)-$AI554)*($O$20/($O$19/2)))^2*(((($C$19+$G$20)-$AI554)*($O$20/($O$19/2)))*$AZ$11))/3)*$AJ$29),(((PI()*((($C$19+$G$20)-$AI554)*($O$20/($O$19/2)))^2*((($O$20+$G$20)-$AI554)/3))*$AJ$29)-((PI()*((($C$19+$G$20)-$AI554)*($O$20/($O$19/2)))^2*(((($C$19+$G$20)-$AI554)*($O$20/($O$19/2)))*$AZ$11)/3)*$AJ$29))),IF('Silo Levels'!$L$18="Pumping",(($D$18*$AJ$29)+((PI()*(($C$21/2)^2)*($G$20-$AI554))*$AJ$29))+((($D$18+$H$18)/3)*$BG$11)+(((PI()*($C$21/2)^2*(($C$21/2)*$AZ$11))/3)*$AJ$29),(($D$18*$AJ$29)+((PI()*(($C$21/2)^2)*($G$20-$AI554))*$AJ$29))+((($D$18+$H$18)/3)*$BG$11)-(((PI()*($C$21/2)^2*(($C$21/2)*$AZ$11))/3)*$AJ$29)))</f>
        <v>1352.8650598842146</v>
      </c>
    </row>
    <row r="555" spans="2:36" x14ac:dyDescent="0.3">
      <c r="B555" s="73"/>
      <c r="C555" s="73"/>
      <c r="D555" s="73"/>
      <c r="E555" s="73"/>
      <c r="F555" s="73"/>
      <c r="G555" s="73"/>
      <c r="H555" s="73"/>
      <c r="I555" s="73">
        <v>52.4</v>
      </c>
      <c r="J555" s="101">
        <f t="shared" si="75"/>
        <v>140.85751209215292</v>
      </c>
      <c r="K555" s="66">
        <v>52.4</v>
      </c>
      <c r="L555" s="102">
        <f>IF($K555&gt;$G$13,IF('Silo Levels'!$L$12="Pumping",((PI()*((($C$12+$G$13)-$K555)*($O$13/($O$12/2)))^2*((($O$13+$G$13)-$K555))/3)*$L$29)+(((PI()*((($C$12+$G$13)-$K555)*($O$13/($O$12/2)))^2*(((($C$12+$G$13)-$K555)*($O$13/($O$12/2)))*$AZ$5))/3)*$L$29),(((PI()*((($C$12+$G$13)-$K555)*($O$13/($O$12/2)))^2*((($O$13+$G$13)-$K555)/3))*$L$29)-((PI()*((($C$12+$G$13)-$K555)*($O$13/($O$12/2)))^2*(((($C$12+$G$13)-$K555)*($O$13/($O$12/2)))*$AZ$5)/3)*$L$29))),IF('Silo Levels'!$L$12="Pumping",(($D$11*$L$29)+((PI()*(($C$14/2)^2)*($G$13-$K555))*$L$29))+((($D$11+$H$11)/3)*$BG$5)+(((PI()*($C$14/2)^2*(($C$14/2)*$AZ$5))/3)*$L$29),(($D$11*$L$29)+((PI()*(($C$14/2)^2)*($G$13-$K555))*$L$29))+((($D$11+$H$11)/3)*$BG$5)-(((PI()*($C$14/2)^2*(($C$14/2)*$AZ$5))/3)*$L$29)))</f>
        <v>88.731421403789824</v>
      </c>
      <c r="M555" s="73">
        <v>52.4</v>
      </c>
      <c r="N555" s="101">
        <f t="shared" si="76"/>
        <v>2405.4570482909294</v>
      </c>
      <c r="O555" s="66">
        <v>52.4</v>
      </c>
      <c r="P555" s="102">
        <f>IF($O555&gt;$G$20,IF('Silo Levels'!$L$13="Pumping",((PI()*((($C$19+$G$20)-$O555)*($O$20/($O$19/2)))^2*((($O$20+$G$20)-$O555))/3)*$P$29)+(((PI()*((($C$19+$G$20)-$O555)*($O$20/($O$19/2)))^2*(((($C$19+$G$20)-$O555)*($O$20/($O$19/2)))*$AZ$6))/3)*$P$29),(((PI()*((($C$19+$G$20)-$O555)*($O$20/($O$19/2)))^2*((($O$20+$G$20)-$O555)/3))*$P$29)-((PI()*((($C$19+$G$20)-$O555)*($O$20/($O$19/2)))^2*(((($C$19+$G$20)-$O555)*($O$20/($O$19/2)))*$AZ$6)/3)*$P$29))),IF('Silo Levels'!$L$13="Pumping",(($D$18*$P$29)+((PI()*(($C$21/2)^2)*($G$20-$O555))*$P$29))+((($D$18+$H$18)/3)*$BG$6)+(((PI()*($C$21/2)^2*(($C$21/2)*$AZ$6))/3)*$P$29),(($D$18*$P$29)+((PI()*(($C$21/2)^2)*($G$20-$O555))*$P$29))+((($D$18+$H$18)/3)*$BG$6)-(((PI()*($C$21/2)^2*(($C$21/2)*$AZ$6))/3)*$P$29)))</f>
        <v>1351.7340141395928</v>
      </c>
      <c r="Q555" s="73">
        <v>52.4</v>
      </c>
      <c r="R555" s="101">
        <f t="shared" si="79"/>
        <v>2340.0154359908497</v>
      </c>
      <c r="S555" s="66">
        <v>52.4</v>
      </c>
      <c r="T555" s="102">
        <f>IF($S555&gt;$G$20,IF('Silo Levels'!$L$14="Pumping",((PI()*((($C$19+$G$20)-$S555)*($O$20/($O$19/2)))^2*((($O$20+$G$20)-$S555))/3)*$T$29)+(((PI()*((($C$19+$G$20)-$S555)*($O$20/($O$19/2)))^2*(((($C$19+$G$20)-$S555)*($O$20/($O$19/2)))*$AZ$7))/3)*$T$29),(((PI()*((($C$19+$G$20)-$S555)*($O$20/($O$19/2)))^2*((($O$20+$G$20)-$S555)/3))*$T$29)-((PI()*((($C$19+$G$20)-$S555)*($O$20/($O$19/2)))^2*(((($C$19+$G$20)-$S555)*($O$20/($O$19/2)))*$AZ$7)/3)*$T$29))),IF('Silo Levels'!$L$14="Pumping",(($D$18*$T$29)+((PI()*(($C$21/2)^2)*($G$20-$S555))*$T$29))+((($D$18+$H$18)/3)*$BG$7)+(((PI()*($C$21/2)^2*(($C$21/2)*$AZ$7))/3)*$T$29),(($D$18*$T$29)+((PI()*(($C$21/2)^2)*($G$20-$S555))*$T$29))+((($D$18+$H$18)/3)*$BG$7)-(((PI()*($C$21/2)^2*(($C$21/2)*$AZ$7))/3)*$T$29)))</f>
        <v>1314.9594421932741</v>
      </c>
      <c r="U555" s="73">
        <v>52.4</v>
      </c>
      <c r="V555" s="101">
        <f t="shared" si="80"/>
        <v>2279.5824465858423</v>
      </c>
      <c r="W555" s="66">
        <v>52.4</v>
      </c>
      <c r="X555" s="102">
        <f>IF($W555&gt;$G$20,IF('Silo Levels'!$L$15="Pumping",((PI()*((($C$19+$G$20)-$W555)*($O$20/($O$19/2)))^2*((($O$20+$G$20)-$W555))/3)*$X$29)+(((PI()*((($C$19+$G$20)-$W555)*($O$20/($O$19/2)))^2*(((($C$19+$G$20)-$W555)*($O$20/($O$19/2)))*$AZ$8))/3)*$X$29),(((PI()*((($C$19+$G$20)-$W555)*($O$20/($O$19/2)))^2*((($O$20+$G$20)-$W555)/3))*$X$29)-((PI()*((($C$19+$G$20)-$W555)*($O$20/($O$19/2)))^2*(((($C$19+$G$20)-$W555)*($O$20/($O$19/2)))*$AZ$8)/3)*$X$29))),IF('Silo Levels'!$L$15="Pumping",(($D$18*$X$29)+((PI()*(($C$21/2)^2)*($G$20-$W555))*$X$29))+((($D$18+$H$18)/3)*$BG$8)+(((PI()*($C$21/2)^2*(($C$21/2)*$AZ$8))/3)*$X$29),(($D$18*$X$29)+((PI()*(($C$21/2)^2)*($G$20-$W555))*$X$29))+((($D$18+$H$18)/3)*$BG$8)-(((PI()*($C$21/2)^2*(($C$21/2)*$AZ$8))/3)*$X$29)))</f>
        <v>1280.9994397010551</v>
      </c>
      <c r="Y555" s="73">
        <v>52.4</v>
      </c>
      <c r="Z555" s="101">
        <f t="shared" si="77"/>
        <v>2243.533542327893</v>
      </c>
      <c r="AA555" s="66">
        <v>52.4</v>
      </c>
      <c r="AB555" s="102">
        <f>IF($AA555&gt;$G$20,IF('Silo Levels'!$L$16="Pumping",((PI()*((($C$19+$G$20)-$AA555)*($O$20/($O$19/2)))^2*((($O$20+$G$20)-$AA555))/3)*$AB$29)+(((PI()*((($C$19+$G$20)-$AA555)*($O$20/($O$19/2)))^2*(((($C$19+$G$20)-$AA555)*($O$20/($O$19/2)))*$AZ$9))/3)*$AB$29),(((PI()*((($C$19+$G$20)-$AA555)*($O$20/($O$19/2)))^2*((($O$20+$G$20)-$AA555)/3))*$AB$29)-((PI()*((($C$19+$G$20)-$AA555)*($O$20/($O$19/2)))^2*(((($C$19+$G$20)-$AA555)*($O$20/($O$19/2)))*$AZ$9)/3)*$AB$29))),IF('Silo Levels'!$L$16="Pumping",(($D$18*$AB$29)+((PI()*(($C$21/2)^2)*($G$20-$AA555))*$AB$29))+((($D$18+$H$18)/3)*$BG$9)+(((PI()*($C$21/2)^2*(($C$21/2)*$AZ$9))/3)*$AB$29),(($D$18*$AB$29)+((PI()*(($C$21/2)^2)*($G$20-$AA555))*$AB$29))+((($D$18+$H$18)/3)*$BG$9)-(((PI()*($C$21/2)^2*(($C$21/2)*$AZ$9))/3)*$AB$29)))</f>
        <v>1260.7419463932642</v>
      </c>
      <c r="AC555" s="73">
        <v>52.4</v>
      </c>
      <c r="AD555" s="101">
        <f t="shared" si="81"/>
        <v>2230.5374839738388</v>
      </c>
      <c r="AE555" s="66">
        <v>52.4</v>
      </c>
      <c r="AF555" s="102">
        <f>IF($AE555&gt;$G$20,IF('Silo Levels'!$L$17="Pumping",((PI()*((($C$19+$G$20)-$AE555)*($O$20/($O$19/2)))^2*((($O$20+$G$20)-$AE555))/3)*$AF$29)+(((PI()*((($C$19+$G$20)-$AE555)*($O$20/($O$19/2)))^2*(((($C$19+$G$20)-$AE555)*($O$20/($O$19/2)))*$AZ$10))/3)*$AF$29),(((PI()*((($C$19+$G$20)-$AE555)*($O$20/($O$19/2)))^2*((($O$20+$G$20)-$AE555)/3))*$AF$29)-((PI()*((($C$19+$G$20)-$AE555)*($O$20/($O$19/2)))^2*(((($C$19+$G$20)-$AE555)*($O$20/($O$19/2)))*$AZ$10)/3)*$AF$29))),IF('Silo Levels'!$L$17="Pumping",(($D$18*$AF$29)+((PI()*(($C$21/2)^2)*($G$20-$AE555))*$AF$29))+((($D$18+$H$18)/3)*$BG$10)+(((PI()*($C$21/2)^2*(($C$21/2)*$AZ$10))/3)*$AF$29),(($D$18*$AF$29)+((PI()*(($C$21/2)^2)*($G$20-$AE555))*$AF$29))+((($D$18+$H$18)/3)*$BG$10)-(((PI()*($C$21/2)^2*(($C$21/2)*$AZ$10))/3)*$AF$29)))</f>
        <v>1253.4388793360495</v>
      </c>
      <c r="AG555" s="73">
        <v>52.4</v>
      </c>
      <c r="AH555" s="101">
        <f t="shared" si="78"/>
        <v>2240.6997162162079</v>
      </c>
      <c r="AI555" s="66">
        <v>52.4</v>
      </c>
      <c r="AJ555" s="102">
        <f>IF($AI555&gt;$G$20,IF('Silo Levels'!$L$18="Pumping",((PI()*((($C$19+$G$20)-$AI555)*($O$20/($O$19/2)))^2*((($O$20+$G$20)-$AI555))/3)*$AJ$29)+(((PI()*((($C$19+$G$20)-$AI555)*($O$20/($O$19/2)))^2*(((($C$19+$G$20)-$AI555)*($O$20/($O$19/2)))*$AZ$11))/3)*$AJ$29),(((PI()*((($C$19+$G$20)-$AI555)*($O$20/($O$19/2)))^2*((($O$20+$G$20)-$AI555)/3))*$AJ$29)-((PI()*((($C$19+$G$20)-$AI555)*($O$20/($O$19/2)))^2*(((($C$19+$G$20)-$AI555)*($O$20/($O$19/2)))*$AZ$11)/3)*$AJ$29))),IF('Silo Levels'!$L$18="Pumping",(($D$18*$AJ$29)+((PI()*(($C$21/2)^2)*($G$20-$AI555))*$AJ$29))+((($D$18+$H$18)/3)*$BG$11)+(((PI()*($C$21/2)^2*(($C$21/2)*$AZ$11))/3)*$AJ$29),(($D$18*$AJ$29)+((PI()*(($C$21/2)^2)*($G$20-$AI555))*$AJ$29))+((($D$18+$H$18)/3)*$BG$11)-(((PI()*($C$21/2)^2*(($C$21/2)*$AZ$11))/3)*$AJ$29)))</f>
        <v>1259.1494926231819</v>
      </c>
    </row>
    <row r="556" spans="2:36" x14ac:dyDescent="0.3">
      <c r="B556" s="73"/>
      <c r="C556" s="73"/>
      <c r="D556" s="73"/>
      <c r="E556" s="73"/>
      <c r="F556" s="73"/>
      <c r="G556" s="73"/>
      <c r="H556" s="73"/>
      <c r="I556" s="73">
        <v>52.5</v>
      </c>
      <c r="J556" s="101">
        <f t="shared" si="75"/>
        <v>115.58029564655217</v>
      </c>
      <c r="K556" s="66">
        <v>52.5</v>
      </c>
      <c r="L556" s="102">
        <f>IF($K556&gt;$G$13,IF('Silo Levels'!$L$12="Pumping",((PI()*((($C$12+$G$13)-$K556)*($O$13/($O$12/2)))^2*((($O$13+$G$13)-$K556))/3)*$L$29)+(((PI()*((($C$12+$G$13)-$K556)*($O$13/($O$12/2)))^2*(((($C$12+$G$13)-$K556)*($O$13/($O$12/2)))*$AZ$5))/3)*$L$29),(((PI()*((($C$12+$G$13)-$K556)*($O$13/($O$12/2)))^2*((($O$13+$G$13)-$K556)/3))*$L$29)-((PI()*((($C$12+$G$13)-$K556)*($O$13/($O$12/2)))^2*(((($C$12+$G$13)-$K556)*($O$13/($O$12/2)))*$AZ$5)/3)*$L$29))),IF('Silo Levels'!$L$12="Pumping",(($D$11*$L$29)+((PI()*(($C$14/2)^2)*($G$13-$K556))*$L$29))+((($D$11+$H$11)/3)*$BG$5)+(((PI()*($C$14/2)^2*(($C$14/2)*$AZ$5))/3)*$L$29),(($D$11*$L$29)+((PI()*(($C$14/2)^2)*($G$13-$K556))*$L$29))+((($D$11+$H$11)/3)*$BG$5)-(((PI()*($C$14/2)^2*(($C$14/2)*$AZ$5))/3)*$L$29)))</f>
        <v>73.620847999738317</v>
      </c>
      <c r="M556" s="73">
        <v>52.5</v>
      </c>
      <c r="N556" s="101">
        <f t="shared" si="76"/>
        <v>2229.5896530191972</v>
      </c>
      <c r="O556" s="66">
        <v>52.5</v>
      </c>
      <c r="P556" s="102">
        <f>IF($O556&gt;$G$20,IF('Silo Levels'!$L$13="Pumping",((PI()*((($C$19+$G$20)-$O556)*($O$20/($O$19/2)))^2*((($O$20+$G$20)-$O556))/3)*$P$29)+(((PI()*((($C$19+$G$20)-$O556)*($O$20/($O$19/2)))^2*(((($C$19+$G$20)-$O556)*($O$20/($O$19/2)))*$AZ$6))/3)*$P$29),(((PI()*((($C$19+$G$20)-$O556)*($O$20/($O$19/2)))^2*((($O$20+$G$20)-$O556)/3))*$P$29)-((PI()*((($C$19+$G$20)-$O556)*($O$20/($O$19/2)))^2*(((($C$19+$G$20)-$O556)*($O$20/($O$19/2)))*$AZ$6)/3)*$P$29))),IF('Silo Levels'!$L$13="Pumping",(($D$18*$P$29)+((PI()*(($C$21/2)^2)*($G$20-$O556))*$P$29))+((($D$18+$H$18)/3)*$BG$6)+(((PI()*($C$21/2)^2*(($C$21/2)*$AZ$6))/3)*$P$29),(($D$18*$P$29)+((PI()*(($C$21/2)^2)*($G$20-$O556))*$P$29))+((($D$18+$H$18)/3)*$BG$6)-(((PI()*($C$21/2)^2*(($C$21/2)*$AZ$6))/3)*$P$29)))</f>
        <v>1255.8606892146208</v>
      </c>
      <c r="Q556" s="73">
        <v>52.5</v>
      </c>
      <c r="R556" s="101">
        <f t="shared" si="79"/>
        <v>2168.9325975274692</v>
      </c>
      <c r="S556" s="66">
        <v>52.5</v>
      </c>
      <c r="T556" s="102">
        <f>IF($S556&gt;$G$20,IF('Silo Levels'!$L$14="Pumping",((PI()*((($C$19+$G$20)-$S556)*($O$20/($O$19/2)))^2*((($O$20+$G$20)-$S556))/3)*$T$29)+(((PI()*((($C$19+$G$20)-$S556)*($O$20/($O$19/2)))^2*(((($C$19+$G$20)-$S556)*($O$20/($O$19/2)))*$AZ$7))/3)*$T$29),(((PI()*((($C$19+$G$20)-$S556)*($O$20/($O$19/2)))^2*((($O$20+$G$20)-$S556)/3))*$T$29)-((PI()*((($C$19+$G$20)-$S556)*($O$20/($O$19/2)))^2*(((($C$19+$G$20)-$S556)*($O$20/($O$19/2)))*$AZ$7)/3)*$T$29))),IF('Silo Levels'!$L$14="Pumping",(($D$18*$T$29)+((PI()*(($C$21/2)^2)*($G$20-$S556))*$T$29))+((($D$18+$H$18)/3)*$BG$7)+(((PI()*($C$21/2)^2*(($C$21/2)*$AZ$7))/3)*$T$29),(($D$18*$T$29)+((PI()*(($C$21/2)^2)*($G$20-$S556))*$T$29))+((($D$18+$H$18)/3)*$BG$7)-(((PI()*($C$21/2)^2*(($C$21/2)*$AZ$7))/3)*$T$29)))</f>
        <v>1221.6943970395491</v>
      </c>
      <c r="U556" s="73">
        <v>52.5</v>
      </c>
      <c r="V556" s="101">
        <f t="shared" si="80"/>
        <v>2112.917975285864</v>
      </c>
      <c r="W556" s="66">
        <v>52.5</v>
      </c>
      <c r="X556" s="102">
        <f>IF($W556&gt;$G$20,IF('Silo Levels'!$L$15="Pumping",((PI()*((($C$19+$G$20)-$W556)*($O$20/($O$19/2)))^2*((($O$20+$G$20)-$W556))/3)*$X$29)+(((PI()*((($C$19+$G$20)-$W556)*($O$20/($O$19/2)))^2*(((($C$19+$G$20)-$W556)*($O$20/($O$19/2)))*$AZ$8))/3)*$X$29),(((PI()*((($C$19+$G$20)-$W556)*($O$20/($O$19/2)))^2*((($O$20+$G$20)-$W556)/3))*$X$29)-((PI()*((($C$19+$G$20)-$W556)*($O$20/($O$19/2)))^2*(((($C$19+$G$20)-$W556)*($O$20/($O$19/2)))*$AZ$8)/3)*$X$29))),IF('Silo Levels'!$L$15="Pumping",(($D$18*$X$29)+((PI()*(($C$21/2)^2)*($G$20-$W556))*$X$29))+((($D$18+$H$18)/3)*$BG$8)+(((PI()*($C$21/2)^2*(($C$21/2)*$AZ$8))/3)*$X$29),(($D$18*$X$29)+((PI()*(($C$21/2)^2)*($G$20-$W556))*$X$29))+((($D$18+$H$18)/3)*$BG$8)-(((PI()*($C$21/2)^2*(($C$21/2)*$AZ$8))/3)*$X$29)))</f>
        <v>1190.1430476694177</v>
      </c>
      <c r="Y556" s="73">
        <v>52.5</v>
      </c>
      <c r="Z556" s="101">
        <f t="shared" si="77"/>
        <v>2079.5046728145899</v>
      </c>
      <c r="AA556" s="66">
        <v>52.5</v>
      </c>
      <c r="AB556" s="102">
        <f>IF($AA556&gt;$G$20,IF('Silo Levels'!$L$16="Pumping",((PI()*((($C$19+$G$20)-$AA556)*($O$20/($O$19/2)))^2*((($O$20+$G$20)-$AA556))/3)*$AB$29)+(((PI()*((($C$19+$G$20)-$AA556)*($O$20/($O$19/2)))^2*(((($C$19+$G$20)-$AA556)*($O$20/($O$19/2)))*$AZ$9))/3)*$AB$29),(((PI()*((($C$19+$G$20)-$AA556)*($O$20/($O$19/2)))^2*((($O$20+$G$20)-$AA556)/3))*$AB$29)-((PI()*((($C$19+$G$20)-$AA556)*($O$20/($O$19/2)))^2*(((($C$19+$G$20)-$AA556)*($O$20/($O$19/2)))*$AZ$9)/3)*$AB$29))),IF('Silo Levels'!$L$16="Pumping",(($D$18*$AB$29)+((PI()*(($C$21/2)^2)*($G$20-$AA556))*$AB$29))+((($D$18+$H$18)/3)*$BG$9)+(((PI()*($C$21/2)^2*(($C$21/2)*$AZ$9))/3)*$AB$29),(($D$18*$AB$29)+((PI()*(($C$21/2)^2)*($G$20-$AA556))*$AB$29))+((($D$18+$H$18)/3)*$BG$9)-(((PI()*($C$21/2)^2*(($C$21/2)*$AZ$9))/3)*$AB$29)))</f>
        <v>1171.3223409022835</v>
      </c>
      <c r="AC556" s="73">
        <v>52.5</v>
      </c>
      <c r="AD556" s="101">
        <f t="shared" si="81"/>
        <v>2067.4587802234832</v>
      </c>
      <c r="AE556" s="66">
        <v>52.5</v>
      </c>
      <c r="AF556" s="102">
        <f>IF($AE556&gt;$G$20,IF('Silo Levels'!$L$17="Pumping",((PI()*((($C$19+$G$20)-$AE556)*($O$20/($O$19/2)))^2*((($O$20+$G$20)-$AE556))/3)*$AF$29)+(((PI()*((($C$19+$G$20)-$AE556)*($O$20/($O$19/2)))^2*(((($C$19+$G$20)-$AE556)*($O$20/($O$19/2)))*$AZ$10))/3)*$AF$29),(((PI()*((($C$19+$G$20)-$AE556)*($O$20/($O$19/2)))^2*((($O$20+$G$20)-$AE556)/3))*$AF$29)-((PI()*((($C$19+$G$20)-$AE556)*($O$20/($O$19/2)))^2*(((($C$19+$G$20)-$AE556)*($O$20/($O$19/2)))*$AZ$10)/3)*$AF$29))),IF('Silo Levels'!$L$17="Pumping",(($D$18*$AF$29)+((PI()*(($C$21/2)^2)*($G$20-$AE556))*$AF$29))+((($D$18+$H$18)/3)*$BG$10)+(((PI()*($C$21/2)^2*(($C$21/2)*$AZ$10))/3)*$AF$29),(($D$18*$AF$29)+((PI()*(($C$21/2)^2)*($G$20-$AE556))*$AF$29))+((($D$18+$H$18)/3)*$BG$10)-(((PI()*($C$21/2)^2*(($C$21/2)*$AZ$10))/3)*$AF$29)))</f>
        <v>1164.5372524663073</v>
      </c>
      <c r="AG556" s="73">
        <v>52.5</v>
      </c>
      <c r="AH556" s="101">
        <f t="shared" si="78"/>
        <v>2076.8780329493893</v>
      </c>
      <c r="AI556" s="66">
        <v>52.5</v>
      </c>
      <c r="AJ556" s="102">
        <f>IF($AI556&gt;$G$20,IF('Silo Levels'!$L$18="Pumping",((PI()*((($C$19+$G$20)-$AI556)*($O$20/($O$19/2)))^2*((($O$20+$G$20)-$AI556))/3)*$AJ$29)+(((PI()*((($C$19+$G$20)-$AI556)*($O$20/($O$19/2)))^2*(((($C$19+$G$20)-$AI556)*($O$20/($O$19/2)))*$AZ$11))/3)*$AJ$29),(((PI()*((($C$19+$G$20)-$AI556)*($O$20/($O$19/2)))^2*((($O$20+$G$20)-$AI556)/3))*$AJ$29)-((PI()*((($C$19+$G$20)-$AI556)*($O$20/($O$19/2)))^2*(((($C$19+$G$20)-$AI556)*($O$20/($O$19/2)))*$AZ$11)/3)*$AJ$29))),IF('Silo Levels'!$L$18="Pumping",(($D$18*$AJ$29)+((PI()*(($C$21/2)^2)*($G$20-$AI556))*$AJ$29))+((($D$18+$H$18)/3)*$BG$11)+(((PI()*($C$21/2)^2*(($C$21/2)*$AZ$11))/3)*$AJ$29),(($D$18*$AJ$29)+((PI()*(($C$21/2)^2)*($G$20-$AI556))*$AJ$29))+((($D$18+$H$18)/3)*$BG$11)-(((PI()*($C$21/2)^2*(($C$21/2)*$AZ$11))/3)*$AJ$29)))</f>
        <v>1169.8428337889623</v>
      </c>
    </row>
    <row r="557" spans="2:36" x14ac:dyDescent="0.3">
      <c r="B557" s="73"/>
      <c r="C557" s="73"/>
      <c r="D557" s="73"/>
      <c r="E557" s="73"/>
      <c r="F557" s="73"/>
      <c r="G557" s="73"/>
      <c r="H557" s="73"/>
      <c r="I557" s="73">
        <v>52.6</v>
      </c>
      <c r="J557" s="101">
        <f t="shared" si="75"/>
        <v>93.495848499982642</v>
      </c>
      <c r="K557" s="66">
        <v>52.6</v>
      </c>
      <c r="L557" s="102">
        <f>IF($K557&gt;$G$13,IF('Silo Levels'!$L$12="Pumping",((PI()*((($C$12+$G$13)-$K557)*($O$13/($O$12/2)))^2*((($O$13+$G$13)-$K557))/3)*$L$29)+(((PI()*((($C$12+$G$13)-$K557)*($O$13/($O$12/2)))^2*(((($C$12+$G$13)-$K557)*($O$13/($O$12/2)))*$AZ$5))/3)*$L$29),(((PI()*((($C$12+$G$13)-$K557)*($O$13/($O$12/2)))^2*((($O$13+$G$13)-$K557)/3))*$L$29)-((PI()*((($C$12+$G$13)-$K557)*($O$13/($O$12/2)))^2*(((($C$12+$G$13)-$K557)*($O$13/($O$12/2)))*$AZ$5)/3)*$L$29))),IF('Silo Levels'!$L$12="Pumping",(($D$11*$L$29)+((PI()*(($C$14/2)^2)*($G$13-$K557))*$L$29))+((($D$11+$H$11)/3)*$BG$5)+(((PI()*($C$14/2)^2*(($C$14/2)*$AZ$5))/3)*$L$29),(($D$11*$L$29)+((PI()*(($C$14/2)^2)*($G$13-$K557))*$L$29))+((($D$11+$H$11)/3)*$BG$5)-(((PI()*($C$14/2)^2*(($C$14/2)*$AZ$5))/3)*$L$29)))</f>
        <v>60.28691253663802</v>
      </c>
      <c r="M557" s="73">
        <v>52.6</v>
      </c>
      <c r="N557" s="101">
        <f t="shared" si="76"/>
        <v>2062.4965821492838</v>
      </c>
      <c r="O557" s="66">
        <v>52.6</v>
      </c>
      <c r="P557" s="102">
        <f>IF($O557&gt;$G$20,IF('Silo Levels'!$L$13="Pumping",((PI()*((($C$19+$G$20)-$O557)*($O$20/($O$19/2)))^2*((($O$20+$G$20)-$O557))/3)*$P$29)+(((PI()*((($C$19+$G$20)-$O557)*($O$20/($O$19/2)))^2*(((($C$19+$G$20)-$O557)*($O$20/($O$19/2)))*$AZ$6))/3)*$P$29),(((PI()*((($C$19+$G$20)-$O557)*($O$20/($O$19/2)))^2*((($O$20+$G$20)-$O557)/3))*$P$29)-((PI()*((($C$19+$G$20)-$O557)*($O$20/($O$19/2)))^2*(((($C$19+$G$20)-$O557)*($O$20/($O$19/2)))*$AZ$6)/3)*$P$29))),IF('Silo Levels'!$L$13="Pumping",(($D$18*$P$29)+((PI()*(($C$21/2)^2)*($G$20-$O557))*$P$29))+((($D$18+$H$18)/3)*$BG$6)+(((PI()*($C$21/2)^2*(($C$21/2)*$AZ$6))/3)*$P$29),(($D$18*$P$29)+((PI()*(($C$21/2)^2)*($G$20-$O557))*$P$29))+((($D$18+$H$18)/3)*$BG$6)-(((PI()*($C$21/2)^2*(($C$21/2)*$AZ$6))/3)*$P$29)))</f>
        <v>1164.6071117792349</v>
      </c>
      <c r="Q557" s="73">
        <v>52.6</v>
      </c>
      <c r="R557" s="101">
        <f t="shared" si="79"/>
        <v>2006.385373763688</v>
      </c>
      <c r="S557" s="66">
        <v>52.6</v>
      </c>
      <c r="T557" s="102">
        <f>IF($S557&gt;$G$20,IF('Silo Levels'!$L$14="Pumping",((PI()*((($C$19+$G$20)-$S557)*($O$20/($O$19/2)))^2*((($O$20+$G$20)-$S557))/3)*$T$29)+(((PI()*((($C$19+$G$20)-$S557)*($O$20/($O$19/2)))^2*(((($C$19+$G$20)-$S557)*($O$20/($O$19/2)))*$AZ$7))/3)*$T$29),(((PI()*((($C$19+$G$20)-$S557)*($O$20/($O$19/2)))^2*((($O$20+$G$20)-$S557)/3))*$T$29)-((PI()*((($C$19+$G$20)-$S557)*($O$20/($O$19/2)))^2*(((($C$19+$G$20)-$S557)*($O$20/($O$19/2)))*$AZ$7)/3)*$T$29))),IF('Silo Levels'!$L$14="Pumping",(($D$18*$T$29)+((PI()*(($C$21/2)^2)*($G$20-$S557))*$T$29))+((($D$18+$H$18)/3)*$BG$7)+(((PI()*($C$21/2)^2*(($C$21/2)*$AZ$7))/3)*$T$29),(($D$18*$T$29)+((PI()*(($C$21/2)^2)*($G$20-$S557))*$T$29))+((($D$18+$H$18)/3)*$BG$7)-(((PI()*($C$21/2)^2*(($C$21/2)*$AZ$7))/3)*$T$29)))</f>
        <v>1132.923416930008</v>
      </c>
      <c r="U557" s="73">
        <v>52.6</v>
      </c>
      <c r="V557" s="101">
        <f t="shared" si="80"/>
        <v>1954.5686788094174</v>
      </c>
      <c r="W557" s="66">
        <v>52.6</v>
      </c>
      <c r="X557" s="102">
        <f>IF($W557&gt;$G$20,IF('Silo Levels'!$L$15="Pumping",((PI()*((($C$19+$G$20)-$W557)*($O$20/($O$19/2)))^2*((($O$20+$G$20)-$W557))/3)*$X$29)+(((PI()*((($C$19+$G$20)-$W557)*($O$20/($O$19/2)))^2*(((($C$19+$G$20)-$W557)*($O$20/($O$19/2)))*$AZ$8))/3)*$X$29),(((PI()*((($C$19+$G$20)-$W557)*($O$20/($O$19/2)))^2*((($O$20+$G$20)-$W557)/3))*$X$29)-((PI()*((($C$19+$G$20)-$W557)*($O$20/($O$19/2)))^2*(((($C$19+$G$20)-$W557)*($O$20/($O$19/2)))*$AZ$8)/3)*$X$29))),IF('Silo Levels'!$L$15="Pumping",(($D$18*$X$29)+((PI()*(($C$21/2)^2)*($G$20-$W557))*$X$29))+((($D$18+$H$18)/3)*$BG$8)+(((PI()*($C$21/2)^2*(($C$21/2)*$AZ$8))/3)*$X$29),(($D$18*$X$29)+((PI()*(($C$21/2)^2)*($G$20-$W557))*$X$29))+((($D$18+$H$18)/3)*$BG$8)-(((PI()*($C$21/2)^2*(($C$21/2)*$AZ$8))/3)*$X$29)))</f>
        <v>1103.6646574368149</v>
      </c>
      <c r="Y557" s="73">
        <v>52.6</v>
      </c>
      <c r="Z557" s="101">
        <f t="shared" si="77"/>
        <v>1923.6594834550156</v>
      </c>
      <c r="AA557" s="66">
        <v>52.6</v>
      </c>
      <c r="AB557" s="102">
        <f>IF($AA557&gt;$G$20,IF('Silo Levels'!$L$16="Pumping",((PI()*((($C$19+$G$20)-$AA557)*($O$20/($O$19/2)))^2*((($O$20+$G$20)-$AA557))/3)*$AB$29)+(((PI()*((($C$19+$G$20)-$AA557)*($O$20/($O$19/2)))^2*(((($C$19+$G$20)-$AA557)*($O$20/($O$19/2)))*$AZ$9))/3)*$AB$29),(((PI()*((($C$19+$G$20)-$AA557)*($O$20/($O$19/2)))^2*((($O$20+$G$20)-$AA557)/3))*$AB$29)-((PI()*((($C$19+$G$20)-$AA557)*($O$20/($O$19/2)))^2*(((($C$19+$G$20)-$AA557)*($O$20/($O$19/2)))*$AZ$9)/3)*$AB$29))),IF('Silo Levels'!$L$16="Pumping",(($D$18*$AB$29)+((PI()*(($C$21/2)^2)*($G$20-$AA557))*$AB$29))+((($D$18+$H$18)/3)*$BG$9)+(((PI()*($C$21/2)^2*(($C$21/2)*$AZ$9))/3)*$AB$29),(($D$18*$AB$29)+((PI()*(($C$21/2)^2)*($G$20-$AA557))*$AB$29))+((($D$18+$H$18)/3)*$BG$9)-(((PI()*($C$21/2)^2*(($C$21/2)*$AZ$9))/3)*$AB$29)))</f>
        <v>1086.2115042822054</v>
      </c>
      <c r="AC557" s="73">
        <v>52.6</v>
      </c>
      <c r="AD557" s="101">
        <f t="shared" si="81"/>
        <v>1912.5163512358417</v>
      </c>
      <c r="AE557" s="66">
        <v>52.6</v>
      </c>
      <c r="AF557" s="102">
        <f>IF($AE557&gt;$G$20,IF('Silo Levels'!$L$17="Pumping",((PI()*((($C$19+$G$20)-$AE557)*($O$20/($O$19/2)))^2*((($O$20+$G$20)-$AE557))/3)*$AF$29)+(((PI()*((($C$19+$G$20)-$AE557)*($O$20/($O$19/2)))^2*(((($C$19+$G$20)-$AE557)*($O$20/($O$19/2)))*$AZ$10))/3)*$AF$29),(((PI()*((($C$19+$G$20)-$AE557)*($O$20/($O$19/2)))^2*((($O$20+$G$20)-$AE557)/3))*$AF$29)-((PI()*((($C$19+$G$20)-$AE557)*($O$20/($O$19/2)))^2*(((($C$19+$G$20)-$AE557)*($O$20/($O$19/2)))*$AZ$10)/3)*$AF$29))),IF('Silo Levels'!$L$17="Pumping",(($D$18*$AF$29)+((PI()*(($C$21/2)^2)*($G$20-$AE557))*$AF$29))+((($D$18+$H$18)/3)*$BG$10)+(((PI()*($C$21/2)^2*(($C$21/2)*$AZ$10))/3)*$AF$29),(($D$18*$AF$29)+((PI()*(($C$21/2)^2)*($G$20-$AE557))*$AF$29))+((($D$18+$H$18)/3)*$BG$10)-(((PI()*($C$21/2)^2*(($C$21/2)*$AZ$10))/3)*$AF$29)))</f>
        <v>1079.9194351741817</v>
      </c>
      <c r="AG557" s="73">
        <v>52.6</v>
      </c>
      <c r="AH557" s="101">
        <f t="shared" si="78"/>
        <v>1921.2296929609768</v>
      </c>
      <c r="AI557" s="66">
        <v>52.6</v>
      </c>
      <c r="AJ557" s="102">
        <f>IF($AI557&gt;$G$20,IF('Silo Levels'!$L$18="Pumping",((PI()*((($C$19+$G$20)-$AI557)*($O$20/($O$19/2)))^2*((($O$20+$G$20)-$AI557))/3)*$AJ$29)+(((PI()*((($C$19+$G$20)-$AI557)*($O$20/($O$19/2)))^2*(((($C$19+$G$20)-$AI557)*($O$20/($O$19/2)))*$AZ$11))/3)*$AJ$29),(((PI()*((($C$19+$G$20)-$AI557)*($O$20/($O$19/2)))^2*((($O$20+$G$20)-$AI557)/3))*$AJ$29)-((PI()*((($C$19+$G$20)-$AI557)*($O$20/($O$19/2)))^2*(((($C$19+$G$20)-$AI557)*($O$20/($O$19/2)))*$AZ$11)/3)*$AJ$29))),IF('Silo Levels'!$L$18="Pumping",(($D$18*$AJ$29)+((PI()*(($C$21/2)^2)*($G$20-$AI557))*$AJ$29))+((($D$18+$H$18)/3)*$BG$11)+(((PI()*($C$21/2)^2*(($C$21/2)*$AZ$11))/3)*$AJ$29),(($D$18*$AJ$29)+((PI()*(($C$21/2)^2)*($G$20-$AI557))*$AJ$29))+((($D$18+$H$18)/3)*$BG$11)-(((PI()*($C$21/2)^2*(($C$21/2)*$AZ$11))/3)*$AJ$29)))</f>
        <v>1084.839501383397</v>
      </c>
    </row>
    <row r="558" spans="2:36" x14ac:dyDescent="0.3">
      <c r="B558" s="73"/>
      <c r="C558" s="73"/>
      <c r="D558" s="73"/>
      <c r="E558" s="73"/>
      <c r="F558" s="73"/>
      <c r="G558" s="73"/>
      <c r="H558" s="73"/>
      <c r="I558" s="73">
        <v>52.7</v>
      </c>
      <c r="J558" s="101">
        <f t="shared" si="75"/>
        <v>74.391265417981003</v>
      </c>
      <c r="K558" s="66">
        <v>52.7</v>
      </c>
      <c r="L558" s="102">
        <f>IF($K558&gt;$G$13,IF('Silo Levels'!$L$12="Pumping",((PI()*((($C$12+$G$13)-$K558)*($O$13/($O$12/2)))^2*((($O$13+$G$13)-$K558))/3)*$L$29)+(((PI()*((($C$12+$G$13)-$K558)*($O$13/($O$12/2)))^2*(((($C$12+$G$13)-$K558)*($O$13/($O$12/2)))*$AZ$5))/3)*$L$29),(((PI()*((($C$12+$G$13)-$K558)*($O$13/($O$12/2)))^2*((($O$13+$G$13)-$K558)/3))*$L$29)-((PI()*((($C$12+$G$13)-$K558)*($O$13/($O$12/2)))^2*(((($C$12+$G$13)-$K558)*($O$13/($O$12/2)))*$AZ$5)/3)*$L$29))),IF('Silo Levels'!$L$12="Pumping",(($D$11*$L$29)+((PI()*(($C$14/2)^2)*($G$13-$K558))*$L$29))+((($D$11+$H$11)/3)*$BG$5)+(((PI()*($C$14/2)^2*(($C$14/2)*$AZ$5))/3)*$L$29),(($D$11*$L$29)+((PI()*(($C$14/2)^2)*($G$13-$K558))*$L$29))+((($D$11+$H$11)/3)*$BG$5)-(((PI()*($C$14/2)^2*(($C$14/2)*$AZ$5))/3)*$L$29)))</f>
        <v>48.622919631881608</v>
      </c>
      <c r="M558" s="73">
        <v>52.7</v>
      </c>
      <c r="N558" s="101">
        <f t="shared" si="76"/>
        <v>1903.9537015831545</v>
      </c>
      <c r="O558" s="66">
        <v>52.7</v>
      </c>
      <c r="P558" s="102">
        <f>IF($O558&gt;$G$20,IF('Silo Levels'!$L$13="Pumping",((PI()*((($C$19+$G$20)-$O558)*($O$20/($O$19/2)))^2*((($O$20+$G$20)-$O558))/3)*$P$29)+(((PI()*((($C$19+$G$20)-$O558)*($O$20/($O$19/2)))^2*(((($C$19+$G$20)-$O558)*($O$20/($O$19/2)))*$AZ$6))/3)*$P$29),(((PI()*((($C$19+$G$20)-$O558)*($O$20/($O$19/2)))^2*((($O$20+$G$20)-$O558)/3))*$P$29)-((PI()*((($C$19+$G$20)-$O558)*($O$20/($O$19/2)))^2*(((($C$19+$G$20)-$O558)*($O$20/($O$19/2)))*$AZ$6)/3)*$P$29))),IF('Silo Levels'!$L$13="Pumping",(($D$18*$P$29)+((PI()*(($C$21/2)^2)*($G$20-$O558))*$P$29))+((($D$18+$H$18)/3)*$BG$6)+(((PI()*($C$21/2)^2*(($C$21/2)*$AZ$6))/3)*$P$29),(($D$18*$P$29)+((PI()*(($C$21/2)^2)*($G$20-$O558))*$P$29))+((($D$18+$H$18)/3)*$BG$6)-(((PI()*($C$21/2)^2*(($C$21/2)*$AZ$6))/3)*$P$29)))</f>
        <v>1077.8599364530596</v>
      </c>
      <c r="Q558" s="73">
        <v>52.7</v>
      </c>
      <c r="R558" s="101">
        <f t="shared" si="79"/>
        <v>1852.1557282770702</v>
      </c>
      <c r="S558" s="66">
        <v>52.7</v>
      </c>
      <c r="T558" s="102">
        <f>IF($S558&gt;$G$20,IF('Silo Levels'!$L$14="Pumping",((PI()*((($C$19+$G$20)-$S558)*($O$20/($O$19/2)))^2*((($O$20+$G$20)-$S558))/3)*$T$29)+(((PI()*((($C$19+$G$20)-$S558)*($O$20/($O$19/2)))^2*(((($C$19+$G$20)-$S558)*($O$20/($O$19/2)))*$AZ$7))/3)*$T$29),(((PI()*((($C$19+$G$20)-$S558)*($O$20/($O$19/2)))^2*((($O$20+$G$20)-$S558)/3))*$T$29)-((PI()*((($C$19+$G$20)-$S558)*($O$20/($O$19/2)))^2*(((($C$19+$G$20)-$S558)*($O$20/($O$19/2)))*$AZ$7)/3)*$T$29))),IF('Silo Levels'!$L$14="Pumping",(($D$18*$T$29)+((PI()*(($C$21/2)^2)*($G$20-$S558))*$T$29))+((($D$18+$H$18)/3)*$BG$7)+(((PI()*($C$21/2)^2*(($C$21/2)*$AZ$7))/3)*$T$29),(($D$18*$T$29)+((PI()*(($C$21/2)^2)*($G$20-$S558))*$T$29))+((($D$18+$H$18)/3)*$BG$7)-(((PI()*($C$21/2)^2*(($C$21/2)*$AZ$7))/3)*$T$29)))</f>
        <v>1048.5362400996928</v>
      </c>
      <c r="U558" s="73">
        <v>52.7</v>
      </c>
      <c r="V558" s="101">
        <f t="shared" si="80"/>
        <v>1804.3221517194884</v>
      </c>
      <c r="W558" s="66">
        <v>52.7</v>
      </c>
      <c r="X558" s="102">
        <f>IF($W558&gt;$G$20,IF('Silo Levels'!$L$15="Pumping",((PI()*((($C$19+$G$20)-$W558)*($O$20/($O$19/2)))^2*((($O$20+$G$20)-$W558))/3)*$X$29)+(((PI()*((($C$19+$G$20)-$W558)*($O$20/($O$19/2)))^2*(((($C$19+$G$20)-$W558)*($O$20/($O$19/2)))*$AZ$8))/3)*$X$29),(((PI()*((($C$19+$G$20)-$W558)*($O$20/($O$19/2)))^2*((($O$20+$G$20)-$W558)/3))*$X$29)-((PI()*((($C$19+$G$20)-$W558)*($O$20/($O$19/2)))^2*(((($C$19+$G$20)-$W558)*($O$20/($O$19/2)))*$AZ$8)/3)*$X$29))),IF('Silo Levels'!$L$15="Pumping",(($D$18*$X$29)+((PI()*(($C$21/2)^2)*($G$20-$W558))*$X$29))+((($D$18+$H$18)/3)*$BG$8)+(((PI()*($C$21/2)^2*(($C$21/2)*$AZ$8))/3)*$X$29),(($D$18*$X$29)+((PI()*(($C$21/2)^2)*($G$20-$W558))*$X$29))+((($D$18+$H$18)/3)*$BG$8)-(((PI()*($C$21/2)^2*(($C$21/2)*$AZ$8))/3)*$X$29)))</f>
        <v>1021.4568548468861</v>
      </c>
      <c r="Y558" s="73">
        <v>52.7</v>
      </c>
      <c r="Z558" s="101">
        <f t="shared" si="77"/>
        <v>1775.7889277532968</v>
      </c>
      <c r="AA558" s="66">
        <v>52.7</v>
      </c>
      <c r="AB558" s="102">
        <f>IF($AA558&gt;$G$20,IF('Silo Levels'!$L$16="Pumping",((PI()*((($C$19+$G$20)-$AA558)*($O$20/($O$19/2)))^2*((($O$20+$G$20)-$AA558))/3)*$AB$29)+(((PI()*((($C$19+$G$20)-$AA558)*($O$20/($O$19/2)))^2*(((($C$19+$G$20)-$AA558)*($O$20/($O$19/2)))*$AZ$9))/3)*$AB$29),(((PI()*((($C$19+$G$20)-$AA558)*($O$20/($O$19/2)))^2*((($O$20+$G$20)-$AA558)/3))*$AB$29)-((PI()*((($C$19+$G$20)-$AA558)*($O$20/($O$19/2)))^2*(((($C$19+$G$20)-$AA558)*($O$20/($O$19/2)))*$AZ$9)/3)*$AB$29))),IF('Silo Levels'!$L$16="Pumping",(($D$18*$AB$29)+((PI()*(($C$21/2)^2)*($G$20-$AA558))*$AB$29))+((($D$18+$H$18)/3)*$BG$9)+(((PI()*($C$21/2)^2*(($C$21/2)*$AZ$9))/3)*$AB$29),(($D$18*$AB$29)+((PI()*(($C$21/2)^2)*($G$20-$AA558))*$AB$29))+((($D$18+$H$18)/3)*$BG$9)-(((PI()*($C$21/2)^2*(($C$21/2)*$AZ$9))/3)*$AB$29)))</f>
        <v>1005.3037210046991</v>
      </c>
      <c r="AC558" s="73">
        <v>52.7</v>
      </c>
      <c r="AD558" s="101">
        <f t="shared" si="81"/>
        <v>1765.5023614532363</v>
      </c>
      <c r="AE558" s="66">
        <v>52.7</v>
      </c>
      <c r="AF558" s="102">
        <f>IF($AE558&gt;$G$20,IF('Silo Levels'!$L$17="Pumping",((PI()*((($C$19+$G$20)-$AE558)*($O$20/($O$19/2)))^2*((($O$20+$G$20)-$AE558))/3)*$AF$29)+(((PI()*((($C$19+$G$20)-$AE558)*($O$20/($O$19/2)))^2*(((($C$19+$G$20)-$AE558)*($O$20/($O$19/2)))*$AZ$10))/3)*$AF$29),(((PI()*((($C$19+$G$20)-$AE558)*($O$20/($O$19/2)))^2*((($O$20+$G$20)-$AE558)/3))*$AF$29)-((PI()*((($C$19+$G$20)-$AE558)*($O$20/($O$19/2)))^2*(((($C$19+$G$20)-$AE558)*($O$20/($O$19/2)))*$AZ$10)/3)*$AF$29))),IF('Silo Levels'!$L$17="Pumping",(($D$18*$AF$29)+((PI()*(($C$21/2)^2)*($G$20-$AE558))*$AF$29))+((($D$18+$H$18)/3)*$BG$10)+(((PI()*($C$21/2)^2*(($C$21/2)*$AZ$10))/3)*$AF$29),(($D$18*$AF$29)+((PI()*(($C$21/2)^2)*($G$20-$AE558))*$AF$29))+((($D$18+$H$18)/3)*$BG$10)-(((PI()*($C$21/2)^2*(($C$21/2)*$AZ$10))/3)*$AF$29)))</f>
        <v>999.48032430693058</v>
      </c>
      <c r="AG558" s="73">
        <v>52.7</v>
      </c>
      <c r="AH558" s="101">
        <f t="shared" si="78"/>
        <v>1773.5459138034864</v>
      </c>
      <c r="AI558" s="66">
        <v>52.7</v>
      </c>
      <c r="AJ558" s="102">
        <f>IF($AI558&gt;$G$20,IF('Silo Levels'!$L$18="Pumping",((PI()*((($C$19+$G$20)-$AI558)*($O$20/($O$19/2)))^2*((($O$20+$G$20)-$AI558))/3)*$AJ$29)+(((PI()*((($C$19+$G$20)-$AI558)*($O$20/($O$19/2)))^2*(((($C$19+$G$20)-$AI558)*($O$20/($O$19/2)))*$AZ$11))/3)*$AJ$29),(((PI()*((($C$19+$G$20)-$AI558)*($O$20/($O$19/2)))^2*((($O$20+$G$20)-$AI558)/3))*$AJ$29)-((PI()*((($C$19+$G$20)-$AI558)*($O$20/($O$19/2)))^2*(((($C$19+$G$20)-$AI558)*($O$20/($O$19/2)))*$AZ$11)/3)*$AJ$29))),IF('Silo Levels'!$L$18="Pumping",(($D$18*$AJ$29)+((PI()*(($C$21/2)^2)*($G$20-$AI558))*$AJ$29))+((($D$18+$H$18)/3)*$BG$11)+(((PI()*($C$21/2)^2*(($C$21/2)*$AZ$11))/3)*$AJ$29),(($D$18*$AJ$29)+((PI()*(($C$21/2)^2)*($G$20-$AI558))*$AJ$29))+((($D$18+$H$18)/3)*$BG$11)-(((PI()*($C$21/2)^2*(($C$21/2)*$AZ$11))/3)*$AJ$29)))</f>
        <v>1004.0339134083297</v>
      </c>
    </row>
    <row r="559" spans="2:36" x14ac:dyDescent="0.3">
      <c r="B559" s="73"/>
      <c r="C559" s="73"/>
      <c r="D559" s="73"/>
      <c r="E559" s="73"/>
      <c r="F559" s="73"/>
      <c r="G559" s="73"/>
      <c r="H559" s="73"/>
      <c r="I559" s="73">
        <v>52.8</v>
      </c>
      <c r="J559" s="101">
        <f t="shared" si="75"/>
        <v>58.053641166084972</v>
      </c>
      <c r="K559" s="66">
        <v>52.8</v>
      </c>
      <c r="L559" s="102">
        <f>IF($K559&gt;$G$13,IF('Silo Levels'!$L$12="Pumping",((PI()*((($C$12+$G$13)-$K559)*($O$13/($O$12/2)))^2*((($O$13+$G$13)-$K559))/3)*$L$29)+(((PI()*((($C$12+$G$13)-$K559)*($O$13/($O$12/2)))^2*(((($C$12+$G$13)-$K559)*($O$13/($O$12/2)))*$AZ$5))/3)*$L$29),(((PI()*((($C$12+$G$13)-$K559)*($O$13/($O$12/2)))^2*((($O$13+$G$13)-$K559)/3))*$L$29)-((PI()*((($C$12+$G$13)-$K559)*($O$13/($O$12/2)))^2*(((($C$12+$G$13)-$K559)*($O$13/($O$12/2)))*$AZ$5)/3)*$L$29))),IF('Silo Levels'!$L$12="Pumping",(($D$11*$L$29)+((PI()*(($C$14/2)^2)*($G$13-$K559))*$L$29))+((($D$11+$H$11)/3)*$BG$5)+(((PI()*($C$14/2)^2*(($C$14/2)*$AZ$5))/3)*$L$29),(($D$11*$L$29)+((PI()*(($C$14/2)^2)*($G$13-$K559))*$L$29))+((($D$11+$H$11)/3)*$BG$5)-(((PI()*($C$14/2)^2*(($C$14/2)*$AZ$5))/3)*$L$29)))</f>
        <v>38.522173902862406</v>
      </c>
      <c r="M559" s="73">
        <v>52.8</v>
      </c>
      <c r="N559" s="101">
        <f t="shared" si="76"/>
        <v>1753.7368772227865</v>
      </c>
      <c r="O559" s="66">
        <v>52.8</v>
      </c>
      <c r="P559" s="102">
        <f>IF($O559&gt;$G$20,IF('Silo Levels'!$L$13="Pumping",((PI()*((($C$19+$G$20)-$O559)*($O$20/($O$19/2)))^2*((($O$20+$G$20)-$O559))/3)*$P$29)+(((PI()*((($C$19+$G$20)-$O559)*($O$20/($O$19/2)))^2*(((($C$19+$G$20)-$O559)*($O$20/($O$19/2)))*$AZ$6))/3)*$P$29),(((PI()*((($C$19+$G$20)-$O559)*($O$20/($O$19/2)))^2*((($O$20+$G$20)-$O559)/3))*$P$29)-((PI()*((($C$19+$G$20)-$O559)*($O$20/($O$19/2)))^2*(((($C$19+$G$20)-$O559)*($O$20/($O$19/2)))*$AZ$6)/3)*$P$29))),IF('Silo Levels'!$L$13="Pumping",(($D$18*$P$29)+((PI()*(($C$21/2)^2)*($G$20-$O559))*$P$29))+((($D$18+$H$18)/3)*$BG$6)+(((PI()*($C$21/2)^2*(($C$21/2)*$AZ$6))/3)*$P$29),(($D$18*$P$29)+((PI()*(($C$21/2)^2)*($G$20-$O559))*$P$29))+((($D$18+$H$18)/3)*$BG$6)-(((PI()*($C$21/2)^2*(($C$21/2)*$AZ$6))/3)*$P$29)))</f>
        <v>995.5058178557266</v>
      </c>
      <c r="Q559" s="73">
        <v>52.8</v>
      </c>
      <c r="R559" s="101">
        <f t="shared" si="79"/>
        <v>1706.0256246451911</v>
      </c>
      <c r="S559" s="66">
        <v>52.8</v>
      </c>
      <c r="T559" s="102">
        <f>IF($S559&gt;$G$20,IF('Silo Levels'!$L$14="Pumping",((PI()*((($C$19+$G$20)-$S559)*($O$20/($O$19/2)))^2*((($O$20+$G$20)-$S559))/3)*$T$29)+(((PI()*((($C$19+$G$20)-$S559)*($O$20/($O$19/2)))^2*(((($C$19+$G$20)-$S559)*($O$20/($O$19/2)))*$AZ$7))/3)*$T$29),(((PI()*((($C$19+$G$20)-$S559)*($O$20/($O$19/2)))^2*((($O$20+$G$20)-$S559)/3))*$T$29)-((PI()*((($C$19+$G$20)-$S559)*($O$20/($O$19/2)))^2*(((($C$19+$G$20)-$S559)*($O$20/($O$19/2)))*$AZ$7)/3)*$T$29))),IF('Silo Levels'!$L$14="Pumping",(($D$18*$T$29)+((PI()*(($C$21/2)^2)*($G$20-$S559))*$T$29))+((($D$18+$H$18)/3)*$BG$7)+(((PI()*($C$21/2)^2*(($C$21/2)*$AZ$7))/3)*$T$29),(($D$18*$T$29)+((PI()*(($C$21/2)^2)*($G$20-$S559))*$T$29))+((($D$18+$H$18)/3)*$BG$7)-(((PI()*($C$21/2)^2*(($C$21/2)*$AZ$7))/3)*$T$29)))</f>
        <v>968.42260478365154</v>
      </c>
      <c r="U559" s="73">
        <v>52.8</v>
      </c>
      <c r="V559" s="101">
        <f t="shared" si="80"/>
        <v>1661.9659885790736</v>
      </c>
      <c r="W559" s="66">
        <v>52.8</v>
      </c>
      <c r="X559" s="102">
        <f>IF($W559&gt;$G$20,IF('Silo Levels'!$L$15="Pumping",((PI()*((($C$19+$G$20)-$W559)*($O$20/($O$19/2)))^2*((($O$20+$G$20)-$W559))/3)*$X$29)+(((PI()*((($C$19+$G$20)-$W559)*($O$20/($O$19/2)))^2*(((($C$19+$G$20)-$W559)*($O$20/($O$19/2)))*$AZ$8))/3)*$X$29),(((PI()*((($C$19+$G$20)-$W559)*($O$20/($O$19/2)))^2*((($O$20+$G$20)-$W559)/3))*$X$29)-((PI()*((($C$19+$G$20)-$W559)*($O$20/($O$19/2)))^2*(((($C$19+$G$20)-$W559)*($O$20/($O$19/2)))*$AZ$8)/3)*$X$29))),IF('Silo Levels'!$L$15="Pumping",(($D$18*$X$29)+((PI()*(($C$21/2)^2)*($G$20-$W559))*$X$29))+((($D$18+$H$18)/3)*$BG$8)+(((PI()*($C$21/2)^2*(($C$21/2)*$AZ$8))/3)*$X$29),(($D$18*$X$29)+((PI()*(($C$21/2)^2)*($G$20-$W559))*$X$29))+((($D$18+$H$18)/3)*$BG$8)-(((PI()*($C$21/2)^2*(($C$21/2)*$AZ$8))/3)*$X$29)))</f>
        <v>943.41222574327628</v>
      </c>
      <c r="Y559" s="73">
        <v>52.8</v>
      </c>
      <c r="Z559" s="101">
        <f t="shared" si="77"/>
        <v>1635.6839592135702</v>
      </c>
      <c r="AA559" s="66">
        <v>52.8</v>
      </c>
      <c r="AB559" s="102">
        <f>IF($AA559&gt;$G$20,IF('Silo Levels'!$L$16="Pumping",((PI()*((($C$19+$G$20)-$AA559)*($O$20/($O$19/2)))^2*((($O$20+$G$20)-$AA559))/3)*$AB$29)+(((PI()*((($C$19+$G$20)-$AA559)*($O$20/($O$19/2)))^2*(((($C$19+$G$20)-$AA559)*($O$20/($O$19/2)))*$AZ$9))/3)*$AB$29),(((PI()*((($C$19+$G$20)-$AA559)*($O$20/($O$19/2)))^2*((($O$20+$G$20)-$AA559)/3))*$AB$29)-((PI()*((($C$19+$G$20)-$AA559)*($O$20/($O$19/2)))^2*(((($C$19+$G$20)-$AA559)*($O$20/($O$19/2)))*$AZ$9)/3)*$AB$29))),IF('Silo Levels'!$L$16="Pumping",(($D$18*$AB$29)+((PI()*(($C$21/2)^2)*($G$20-$AA559))*$AB$29))+((($D$18+$H$18)/3)*$BG$9)+(((PI()*($C$21/2)^2*(($C$21/2)*$AZ$9))/3)*$AB$29),(($D$18*$AB$29)+((PI()*(($C$21/2)^2)*($G$20-$AA559))*$AB$29))+((($D$18+$H$18)/3)*$BG$9)-(((PI()*($C$21/2)^2*(($C$21/2)*$AZ$9))/3)*$AB$29)))</f>
        <v>928.49327554143827</v>
      </c>
      <c r="AC559" s="73">
        <v>52.8</v>
      </c>
      <c r="AD559" s="101">
        <f t="shared" si="81"/>
        <v>1626.2089753179994</v>
      </c>
      <c r="AE559" s="66">
        <v>52.8</v>
      </c>
      <c r="AF559" s="102">
        <f>IF($AE559&gt;$G$20,IF('Silo Levels'!$L$17="Pumping",((PI()*((($C$19+$G$20)-$AE559)*($O$20/($O$19/2)))^2*((($O$20+$G$20)-$AE559))/3)*$AF$29)+(((PI()*((($C$19+$G$20)-$AE559)*($O$20/($O$19/2)))^2*(((($C$19+$G$20)-$AE559)*($O$20/($O$19/2)))*$AZ$10))/3)*$AF$29),(((PI()*((($C$19+$G$20)-$AE559)*($O$20/($O$19/2)))^2*((($O$20+$G$20)-$AE559)/3))*$AF$29)-((PI()*((($C$19+$G$20)-$AE559)*($O$20/($O$19/2)))^2*(((($C$19+$G$20)-$AE559)*($O$20/($O$19/2)))*$AZ$10)/3)*$AF$29))),IF('Silo Levels'!$L$17="Pumping",(($D$18*$AF$29)+((PI()*(($C$21/2)^2)*($G$20-$AE559))*$AF$29))+((($D$18+$H$18)/3)*$BG$10)+(((PI()*($C$21/2)^2*(($C$21/2)*$AZ$10))/3)*$AF$29),(($D$18*$AF$29)+((PI()*(($C$21/2)^2)*($G$20-$AE559))*$AF$29))+((($D$18+$H$18)/3)*$BG$10)-(((PI()*($C$21/2)^2*(($C$21/2)*$AZ$10))/3)*$AF$29)))</f>
        <v>923.11481671181764</v>
      </c>
      <c r="AG559" s="73">
        <v>52.8</v>
      </c>
      <c r="AH559" s="101">
        <f t="shared" si="78"/>
        <v>1633.6179130294449</v>
      </c>
      <c r="AI559" s="66">
        <v>52.8</v>
      </c>
      <c r="AJ559" s="102">
        <f>IF($AI559&gt;$G$20,IF('Silo Levels'!$L$18="Pumping",((PI()*((($C$19+$G$20)-$AI559)*($O$20/($O$19/2)))^2*((($O$20+$G$20)-$AI559))/3)*$AJ$29)+(((PI()*((($C$19+$G$20)-$AI559)*($O$20/($O$19/2)))^2*(((($C$19+$G$20)-$AI559)*($O$20/($O$19/2)))*$AZ$11))/3)*$AJ$29),(((PI()*((($C$19+$G$20)-$AI559)*($O$20/($O$19/2)))^2*((($O$20+$G$20)-$AI559)/3))*$AJ$29)-((PI()*((($C$19+$G$20)-$AI559)*($O$20/($O$19/2)))^2*(((($C$19+$G$20)-$AI559)*($O$20/($O$19/2)))*$AZ$11)/3)*$AJ$29))),IF('Silo Levels'!$L$18="Pumping",(($D$18*$AJ$29)+((PI()*(($C$21/2)^2)*($G$20-$AI559))*$AJ$29))+((($D$18+$H$18)/3)*$BG$11)+(((PI()*($C$21/2)^2*(($C$21/2)*$AZ$11))/3)*$AJ$29),(($D$18*$AJ$29)+((PI()*(($C$21/2)^2)*($G$20-$AI559))*$AJ$29))+((($D$18+$H$18)/3)*$BG$11)-(((PI()*($C$21/2)^2*(($C$21/2)*$AZ$11))/3)*$AJ$29)))</f>
        <v>927.32048786560836</v>
      </c>
    </row>
    <row r="560" spans="2:36" x14ac:dyDescent="0.3">
      <c r="B560" s="73"/>
      <c r="C560" s="73"/>
      <c r="D560" s="73"/>
      <c r="E560" s="73"/>
      <c r="F560" s="73"/>
      <c r="G560" s="73"/>
      <c r="H560" s="73"/>
      <c r="I560" s="73">
        <v>52.9</v>
      </c>
      <c r="J560" s="101">
        <f t="shared" si="75"/>
        <v>44.270070509828891</v>
      </c>
      <c r="K560" s="66">
        <v>52.9</v>
      </c>
      <c r="L560" s="102">
        <f>IF($K560&gt;$G$13,IF('Silo Levels'!$L$12="Pumping",((PI()*((($C$12+$G$13)-$K560)*($O$13/($O$12/2)))^2*((($O$13+$G$13)-$K560))/3)*$L$29)+(((PI()*((($C$12+$G$13)-$K560)*($O$13/($O$12/2)))^2*(((($C$12+$G$13)-$K560)*($O$13/($O$12/2)))*$AZ$5))/3)*$L$29),(((PI()*((($C$12+$G$13)-$K560)*($O$13/($O$12/2)))^2*((($O$13+$G$13)-$K560)/3))*$L$29)-((PI()*((($C$12+$G$13)-$K560)*($O$13/($O$12/2)))^2*(((($C$12+$G$13)-$K560)*($O$13/($O$12/2)))*$AZ$5)/3)*$L$29))),IF('Silo Levels'!$L$12="Pumping",(($D$11*$L$29)+((PI()*(($C$14/2)^2)*($G$13-$K560))*$L$29))+((($D$11+$H$11)/3)*$BG$5)+(((PI()*($C$14/2)^2*(($C$14/2)*$AZ$5))/3)*$L$29),(($D$11*$L$29)+((PI()*(($C$14/2)^2)*($G$13-$K560))*$L$29))+((($D$11+$H$11)/3)*$BG$5)-(((PI()*($C$14/2)^2*(($C$14/2)*$AZ$5))/3)*$L$29)))</f>
        <v>29.877979966971637</v>
      </c>
      <c r="M560" s="73">
        <v>52.9</v>
      </c>
      <c r="N560" s="101">
        <f t="shared" si="76"/>
        <v>1611.6219749701224</v>
      </c>
      <c r="O560" s="66">
        <v>52.9</v>
      </c>
      <c r="P560" s="102">
        <f>IF($O560&gt;$G$20,IF('Silo Levels'!$L$13="Pumping",((PI()*((($C$19+$G$20)-$O560)*($O$20/($O$19/2)))^2*((($O$20+$G$20)-$O560))/3)*$P$29)+(((PI()*((($C$19+$G$20)-$O560)*($O$20/($O$19/2)))^2*(((($C$19+$G$20)-$O560)*($O$20/($O$19/2)))*$AZ$6))/3)*$P$29),(((PI()*((($C$19+$G$20)-$O560)*($O$20/($O$19/2)))^2*((($O$20+$G$20)-$O560)/3))*$P$29)-((PI()*((($C$19+$G$20)-$O560)*($O$20/($O$19/2)))^2*(((($C$19+$G$20)-$O560)*($O$20/($O$19/2)))*$AZ$6)/3)*$P$29))),IF('Silo Levels'!$L$13="Pumping",(($D$18*$P$29)+((PI()*(($C$21/2)^2)*($G$20-$O560))*$P$29))+((($D$18+$H$18)/3)*$BG$6)+(((PI()*($C$21/2)^2*(($C$21/2)*$AZ$6))/3)*$P$29),(($D$18*$P$29)+((PI()*(($C$21/2)^2)*($G$20-$O560))*$P$29))+((($D$18+$H$18)/3)*$BG$6)-(((PI()*($C$21/2)^2*(($C$21/2)*$AZ$6))/3)*$P$29)))</f>
        <v>917.43141060684854</v>
      </c>
      <c r="Q560" s="73">
        <v>52.9</v>
      </c>
      <c r="R560" s="101">
        <f t="shared" si="79"/>
        <v>1567.7770264455928</v>
      </c>
      <c r="S560" s="66">
        <v>52.9</v>
      </c>
      <c r="T560" s="102">
        <f>IF($S560&gt;$G$20,IF('Silo Levels'!$L$14="Pumping",((PI()*((($C$19+$G$20)-$S560)*($O$20/($O$19/2)))^2*((($O$20+$G$20)-$S560))/3)*$T$29)+(((PI()*((($C$19+$G$20)-$S560)*($O$20/($O$19/2)))^2*(((($C$19+$G$20)-$S560)*($O$20/($O$19/2)))*$AZ$7))/3)*$T$29),(((PI()*((($C$19+$G$20)-$S560)*($O$20/($O$19/2)))^2*((($O$20+$G$20)-$S560)/3))*$T$29)-((PI()*((($C$19+$G$20)-$S560)*($O$20/($O$19/2)))^2*(((($C$19+$G$20)-$S560)*($O$20/($O$19/2)))*$AZ$7)/3)*$T$29))),IF('Silo Levels'!$L$14="Pumping",(($D$18*$T$29)+((PI()*(($C$21/2)^2)*($G$20-$S560))*$T$29))+((($D$18+$H$18)/3)*$BG$7)+(((PI()*($C$21/2)^2*(($C$21/2)*$AZ$7))/3)*$T$29),(($D$18*$T$29)+((PI()*(($C$21/2)^2)*($G$20-$S560))*$T$29))+((($D$18+$H$18)/3)*$BG$7)-(((PI()*($C$21/2)^2*(($C$21/2)*$AZ$7))/3)*$T$29)))</f>
        <v>892.47224921691429</v>
      </c>
      <c r="U560" s="73">
        <v>52.9</v>
      </c>
      <c r="V560" s="101">
        <f t="shared" si="80"/>
        <v>1527.2877839511382</v>
      </c>
      <c r="W560" s="66">
        <v>52.9</v>
      </c>
      <c r="X560" s="102">
        <f>IF($W560&gt;$G$20,IF('Silo Levels'!$L$15="Pumping",((PI()*((($C$19+$G$20)-$W560)*($O$20/($O$19/2)))^2*((($O$20+$G$20)-$W560))/3)*$X$29)+(((PI()*((($C$19+$G$20)-$W560)*($O$20/($O$19/2)))^2*(((($C$19+$G$20)-$W560)*($O$20/($O$19/2)))*$AZ$8))/3)*$X$29),(((PI()*((($C$19+$G$20)-$W560)*($O$20/($O$19/2)))^2*((($O$20+$G$20)-$W560)/3))*$X$29)-((PI()*((($C$19+$G$20)-$W560)*($O$20/($O$19/2)))^2*(((($C$19+$G$20)-$W560)*($O$20/($O$19/2)))*$AZ$8)/3)*$X$29))),IF('Silo Levels'!$L$15="Pumping",(($D$18*$X$29)+((PI()*(($C$21/2)^2)*($G$20-$W560))*$X$29))+((($D$18+$H$18)/3)*$BG$8)+(((PI()*($C$21/2)^2*(($C$21/2)*$AZ$8))/3)*$X$29),(($D$18*$X$29)+((PI()*(($C$21/2)^2)*($G$20-$W560))*$X$29))+((($D$18+$H$18)/3)*$BG$8)-(((PI()*($C$21/2)^2*(($C$21/2)*$AZ$8))/3)*$X$29)))</f>
        <v>869.42335596961368</v>
      </c>
      <c r="Y560" s="73">
        <v>52.9</v>
      </c>
      <c r="Z560" s="101">
        <f t="shared" si="77"/>
        <v>1503.135531339942</v>
      </c>
      <c r="AA560" s="66">
        <v>52.9</v>
      </c>
      <c r="AB560" s="102">
        <f>IF($AA560&gt;$G$20,IF('Silo Levels'!$L$16="Pumping",((PI()*((($C$19+$G$20)-$AA560)*($O$20/($O$19/2)))^2*((($O$20+$G$20)-$AA560))/3)*$AB$29)+(((PI()*((($C$19+$G$20)-$AA560)*($O$20/($O$19/2)))^2*(((($C$19+$G$20)-$AA560)*($O$20/($O$19/2)))*$AZ$9))/3)*$AB$29),(((PI()*((($C$19+$G$20)-$AA560)*($O$20/($O$19/2)))^2*((($O$20+$G$20)-$AA560)/3))*$AB$29)-((PI()*((($C$19+$G$20)-$AA560)*($O$20/($O$19/2)))^2*(((($C$19+$G$20)-$AA560)*($O$20/($O$19/2)))*$AZ$9)/3)*$AB$29))),IF('Silo Levels'!$L$16="Pumping",(($D$18*$AB$29)+((PI()*(($C$21/2)^2)*($G$20-$AA560))*$AB$29))+((($D$18+$H$18)/3)*$BG$9)+(((PI()*($C$21/2)^2*(($C$21/2)*$AZ$9))/3)*$AB$29),(($D$18*$AB$29)+((PI()*(($C$21/2)^2)*($G$20-$AA560))*$AB$29))+((($D$18+$H$18)/3)*$BG$9)-(((PI()*($C$21/2)^2*(($C$21/2)*$AZ$9))/3)*$AB$29)))</f>
        <v>855.67445236408082</v>
      </c>
      <c r="AC560" s="73">
        <v>52.9</v>
      </c>
      <c r="AD560" s="101">
        <f t="shared" si="81"/>
        <v>1494.4283572724319</v>
      </c>
      <c r="AE560" s="66">
        <v>52.9</v>
      </c>
      <c r="AF560" s="102">
        <f>IF($AE560&gt;$G$20,IF('Silo Levels'!$L$17="Pumping",((PI()*((($C$19+$G$20)-$AE560)*($O$20/($O$19/2)))^2*((($O$20+$G$20)-$AE560))/3)*$AF$29)+(((PI()*((($C$19+$G$20)-$AE560)*($O$20/($O$19/2)))^2*(((($C$19+$G$20)-$AE560)*($O$20/($O$19/2)))*$AZ$10))/3)*$AF$29),(((PI()*((($C$19+$G$20)-$AE560)*($O$20/($O$19/2)))^2*((($O$20+$G$20)-$AE560)/3))*$AF$29)-((PI()*((($C$19+$G$20)-$AE560)*($O$20/($O$19/2)))^2*(((($C$19+$G$20)-$AE560)*($O$20/($O$19/2)))*$AZ$10)/3)*$AF$29))),IF('Silo Levels'!$L$17="Pumping",(($D$18*$AF$29)+((PI()*(($C$21/2)^2)*($G$20-$AE560))*$AF$29))+((($D$18+$H$18)/3)*$BG$10)+(((PI()*($C$21/2)^2*(($C$21/2)*$AZ$10))/3)*$AF$29),(($D$18*$AF$29)+((PI()*(($C$21/2)^2)*($G$20-$AE560))*$AF$29))+((($D$18+$H$18)/3)*$BG$10)-(((PI()*($C$21/2)^2*(($C$21/2)*$AZ$10))/3)*$AF$29)))</f>
        <v>850.71780923608958</v>
      </c>
      <c r="AG560" s="73">
        <v>52.9</v>
      </c>
      <c r="AH560" s="101">
        <f t="shared" si="78"/>
        <v>1501.2369081913471</v>
      </c>
      <c r="AI560" s="66">
        <v>52.9</v>
      </c>
      <c r="AJ560" s="102">
        <f>IF($AI560&gt;$G$20,IF('Silo Levels'!$L$18="Pumping",((PI()*((($C$19+$G$20)-$AI560)*($O$20/($O$19/2)))^2*((($O$20+$G$20)-$AI560))/3)*$AJ$29)+(((PI()*((($C$19+$G$20)-$AI560)*($O$20/($O$19/2)))^2*(((($C$19+$G$20)-$AI560)*($O$20/($O$19/2)))*$AZ$11))/3)*$AJ$29),(((PI()*((($C$19+$G$20)-$AI560)*($O$20/($O$19/2)))^2*((($O$20+$G$20)-$AI560)/3))*$AJ$29)-((PI()*((($C$19+$G$20)-$AI560)*($O$20/($O$19/2)))^2*(((($C$19+$G$20)-$AI560)*($O$20/($O$19/2)))*$AZ$11)/3)*$AJ$29))),IF('Silo Levels'!$L$18="Pumping",(($D$18*$AJ$29)+((PI()*(($C$21/2)^2)*($G$20-$AI560))*$AJ$29))+((($D$18+$H$18)/3)*$BG$11)+(((PI()*($C$21/2)^2*(($C$21/2)*$AZ$11))/3)*$AJ$29),(($D$18*$AJ$29)+((PI()*(($C$21/2)^2)*($G$20-$AI560))*$AJ$29))+((($D$18+$H$18)/3)*$BG$11)-(((PI()*($C$21/2)^2*(($C$21/2)*$AZ$11))/3)*$AJ$29)))</f>
        <v>854.59364275706457</v>
      </c>
    </row>
    <row r="561" spans="2:36" x14ac:dyDescent="0.3">
      <c r="B561" s="73"/>
      <c r="C561" s="73"/>
      <c r="D561" s="73"/>
      <c r="E561" s="73"/>
      <c r="F561" s="73"/>
      <c r="G561" s="73"/>
      <c r="H561" s="73"/>
      <c r="I561" s="73">
        <v>53</v>
      </c>
      <c r="J561" s="101">
        <f t="shared" si="75"/>
        <v>32.827648214750688</v>
      </c>
      <c r="K561" s="66">
        <v>53</v>
      </c>
      <c r="L561" s="102">
        <f>IF($K561&gt;$G$13,IF('Silo Levels'!$L$12="Pumping",((PI()*((($C$12+$G$13)-$K561)*($O$13/($O$12/2)))^2*((($O$13+$G$13)-$K561))/3)*$L$29)+(((PI()*((($C$12+$G$13)-$K561)*($O$13/($O$12/2)))^2*(((($C$12+$G$13)-$K561)*($O$13/($O$12/2)))*$AZ$5))/3)*$L$29),(((PI()*((($C$12+$G$13)-$K561)*($O$13/($O$12/2)))^2*((($O$13+$G$13)-$K561)/3))*$L$29)-((PI()*((($C$12+$G$13)-$K561)*($O$13/($O$12/2)))^2*(((($C$12+$G$13)-$K561)*($O$13/($O$12/2)))*$AZ$5)/3)*$L$29))),IF('Silo Levels'!$L$12="Pumping",(($D$11*$L$29)+((PI()*(($C$14/2)^2)*($G$13-$K561))*$L$29))+((($D$11+$H$11)/3)*$BG$5)+(((PI()*($C$14/2)^2*(($C$14/2)*$AZ$5))/3)*$L$29),(($D$11*$L$29)+((PI()*(($C$14/2)^2)*($G$13-$K561))*$L$29))+((($D$11+$H$11)/3)*$BG$5)-(((PI()*($C$14/2)^2*(($C$14/2)*$AZ$5))/3)*$L$29)))</f>
        <v>22.583642441602741</v>
      </c>
      <c r="M561" s="73">
        <v>53</v>
      </c>
      <c r="N561" s="101">
        <f t="shared" si="76"/>
        <v>1477.3848607271395</v>
      </c>
      <c r="O561" s="66">
        <v>53</v>
      </c>
      <c r="P561" s="102">
        <f>IF($O561&gt;$G$20,IF('Silo Levels'!$L$13="Pumping",((PI()*((($C$19+$G$20)-$O561)*($O$20/($O$19/2)))^2*((($O$20+$G$20)-$O561))/3)*$P$29)+(((PI()*((($C$19+$G$20)-$O561)*($O$20/($O$19/2)))^2*(((($C$19+$G$20)-$O561)*($O$20/($O$19/2)))*$AZ$6))/3)*$P$29),(((PI()*((($C$19+$G$20)-$O561)*($O$20/($O$19/2)))^2*((($O$20+$G$20)-$O561)/3))*$P$29)-((PI()*((($C$19+$G$20)-$O561)*($O$20/($O$19/2)))^2*(((($C$19+$G$20)-$O561)*($O$20/($O$19/2)))*$AZ$6)/3)*$P$29))),IF('Silo Levels'!$L$13="Pumping",(($D$18*$P$29)+((PI()*(($C$21/2)^2)*($G$20-$O561))*$P$29))+((($D$18+$H$18)/3)*$BG$6)+(((PI()*($C$21/2)^2*(($C$21/2)*$AZ$6))/3)*$P$29),(($D$18*$P$29)+((PI()*(($C$21/2)^2)*($G$20-$O561))*$P$29))+((($D$18+$H$18)/3)*$BG$6)-(((PI()*($C$21/2)^2*(($C$21/2)*$AZ$6))/3)*$P$29)))</f>
        <v>843.52336932605692</v>
      </c>
      <c r="Q561" s="73">
        <v>53</v>
      </c>
      <c r="R561" s="101">
        <f t="shared" si="79"/>
        <v>1437.1918972558503</v>
      </c>
      <c r="S561" s="66">
        <v>53</v>
      </c>
      <c r="T561" s="102">
        <f>IF($S561&gt;$G$20,IF('Silo Levels'!$L$14="Pumping",((PI()*((($C$19+$G$20)-$S561)*($O$20/($O$19/2)))^2*((($O$20+$G$20)-$S561))/3)*$T$29)+(((PI()*((($C$19+$G$20)-$S561)*($O$20/($O$19/2)))^2*(((($C$19+$G$20)-$S561)*($O$20/($O$19/2)))*$AZ$7))/3)*$T$29),(((PI()*((($C$19+$G$20)-$S561)*($O$20/($O$19/2)))^2*((($O$20+$G$20)-$S561)/3))*$T$29)-((PI()*((($C$19+$G$20)-$S561)*($O$20/($O$19/2)))^2*(((($C$19+$G$20)-$S561)*($O$20/($O$19/2)))*$AZ$7)/3)*$T$29))),IF('Silo Levels'!$L$14="Pumping",(($D$18*$T$29)+((PI()*(($C$21/2)^2)*($G$20-$S561))*$T$29))+((($D$18+$H$18)/3)*$BG$7)+(((PI()*($C$21/2)^2*(($C$21/2)*$AZ$7))/3)*$T$29),(($D$18*$T$29)+((PI()*(($C$21/2)^2)*($G$20-$S561))*$T$29))+((($D$18+$H$18)/3)*$BG$7)-(((PI()*($C$21/2)^2*(($C$21/2)*$AZ$7))/3)*$T$29)))</f>
        <v>820.57491163452869</v>
      </c>
      <c r="U561" s="73">
        <v>53</v>
      </c>
      <c r="V561" s="101">
        <f t="shared" si="80"/>
        <v>1400.0751323986783</v>
      </c>
      <c r="W561" s="66">
        <v>53</v>
      </c>
      <c r="X561" s="102">
        <f>IF($W561&gt;$G$20,IF('Silo Levels'!$L$15="Pumping",((PI()*((($C$19+$G$20)-$W561)*($O$20/($O$19/2)))^2*((($O$20+$G$20)-$W561))/3)*$X$29)+(((PI()*((($C$19+$G$20)-$W561)*($O$20/($O$19/2)))^2*(((($C$19+$G$20)-$W561)*($O$20/($O$19/2)))*$AZ$8))/3)*$X$29),(((PI()*((($C$19+$G$20)-$W561)*($O$20/($O$19/2)))^2*((($O$20+$G$20)-$W561)/3))*$X$29)-((PI()*((($C$19+$G$20)-$W561)*($O$20/($O$19/2)))^2*(((($C$19+$G$20)-$W561)*($O$20/($O$19/2)))*$AZ$8)/3)*$X$29))),IF('Silo Levels'!$L$15="Pumping",(($D$18*$X$29)+((PI()*(($C$21/2)^2)*($G$20-$W561))*$X$29))+((($D$18+$H$18)/3)*$BG$8)+(((PI()*($C$21/2)^2*(($C$21/2)*$AZ$8))/3)*$X$29),(($D$18*$X$29)+((PI()*(($C$21/2)^2)*($G$20-$W561))*$X$29))+((($D$18+$H$18)/3)*$BG$8)-(((PI()*($C$21/2)^2*(($C$21/2)*$AZ$8))/3)*$X$29)))</f>
        <v>799.38283136954271</v>
      </c>
      <c r="Y561" s="73">
        <v>53</v>
      </c>
      <c r="Z561" s="101">
        <f t="shared" si="77"/>
        <v>1377.9345976365482</v>
      </c>
      <c r="AA561" s="66">
        <v>53</v>
      </c>
      <c r="AB561" s="102">
        <f>IF($AA561&gt;$G$20,IF('Silo Levels'!$L$16="Pumping",((PI()*((($C$19+$G$20)-$AA561)*($O$20/($O$19/2)))^2*((($O$20+$G$20)-$AA561))/3)*$AB$29)+(((PI()*((($C$19+$G$20)-$AA561)*($O$20/($O$19/2)))^2*(((($C$19+$G$20)-$AA561)*($O$20/($O$19/2)))*$AZ$9))/3)*$AB$29),(((PI()*((($C$19+$G$20)-$AA561)*($O$20/($O$19/2)))^2*((($O$20+$G$20)-$AA561)/3))*$AB$29)-((PI()*((($C$19+$G$20)-$AA561)*($O$20/($O$19/2)))^2*(((($C$19+$G$20)-$AA561)*($O$20/($O$19/2)))*$AZ$9)/3)*$AB$29))),IF('Silo Levels'!$L$16="Pumping",(($D$18*$AB$29)+((PI()*(($C$21/2)^2)*($G$20-$AA561))*$AB$29))+((($D$18+$H$18)/3)*$BG$9)+(((PI()*($C$21/2)^2*(($C$21/2)*$AZ$9))/3)*$AB$29),(($D$18*$AB$29)+((PI()*(($C$21/2)^2)*($G$20-$AA561))*$AB$29))+((($D$18+$H$18)/3)*$BG$9)-(((PI()*($C$21/2)^2*(($C$21/2)*$AZ$9))/3)*$AB$29)))</f>
        <v>786.74153594430015</v>
      </c>
      <c r="AC561" s="73">
        <v>53</v>
      </c>
      <c r="AD561" s="101">
        <f t="shared" si="81"/>
        <v>1369.952671758866</v>
      </c>
      <c r="AE561" s="66">
        <v>53</v>
      </c>
      <c r="AF561" s="102">
        <f>IF($AE561&gt;$G$20,IF('Silo Levels'!$L$17="Pumping",((PI()*((($C$19+$G$20)-$AE561)*($O$20/($O$19/2)))^2*((($O$20+$G$20)-$AE561))/3)*$AF$29)+(((PI()*((($C$19+$G$20)-$AE561)*($O$20/($O$19/2)))^2*(((($C$19+$G$20)-$AE561)*($O$20/($O$19/2)))*$AZ$10))/3)*$AF$29),(((PI()*((($C$19+$G$20)-$AE561)*($O$20/($O$19/2)))^2*((($O$20+$G$20)-$AE561)/3))*$AF$29)-((PI()*((($C$19+$G$20)-$AE561)*($O$20/($O$19/2)))^2*(((($C$19+$G$20)-$AE561)*($O$20/($O$19/2)))*$AZ$10)/3)*$AF$29))),IF('Silo Levels'!$L$17="Pumping",(($D$18*$AF$29)+((PI()*(($C$21/2)^2)*($G$20-$AE561))*$AF$29))+((($D$18+$H$18)/3)*$BG$10)+(((PI()*($C$21/2)^2*(($C$21/2)*$AZ$10))/3)*$AF$29),(($D$18*$AF$29)+((PI()*(($C$21/2)^2)*($G$20-$AE561))*$AF$29))+((($D$18+$H$18)/3)*$BG$10)-(((PI()*($C$21/2)^2*(($C$21/2)*$AZ$10))/3)*$AF$29)))</f>
        <v>782.18419872700963</v>
      </c>
      <c r="AG561" s="73">
        <v>53</v>
      </c>
      <c r="AH561" s="101">
        <f t="shared" si="78"/>
        <v>1376.1941168417191</v>
      </c>
      <c r="AI561" s="66">
        <v>53</v>
      </c>
      <c r="AJ561" s="102">
        <f>IF($AI561&gt;$G$20,IF('Silo Levels'!$L$18="Pumping",((PI()*((($C$19+$G$20)-$AI561)*($O$20/($O$19/2)))^2*((($O$20+$G$20)-$AI561))/3)*$AJ$29)+(((PI()*((($C$19+$G$20)-$AI561)*($O$20/($O$19/2)))^2*(((($C$19+$G$20)-$AI561)*($O$20/($O$19/2)))*$AZ$11))/3)*$AJ$29),(((PI()*((($C$19+$G$20)-$AI561)*($O$20/($O$19/2)))^2*((($O$20+$G$20)-$AI561)/3))*$AJ$29)-((PI()*((($C$19+$G$20)-$AI561)*($O$20/($O$19/2)))^2*(((($C$19+$G$20)-$AI561)*($O$20/($O$19/2)))*$AZ$11)/3)*$AJ$29))),IF('Silo Levels'!$L$18="Pumping",(($D$18*$AJ$29)+((PI()*(($C$21/2)^2)*($G$20-$AI561))*$AJ$29))+((($D$18+$H$18)/3)*$BG$11)+(((PI()*($C$21/2)^2*(($C$21/2)*$AZ$11))/3)*$AJ$29),(($D$18*$AJ$29)+((PI()*(($C$21/2)^2)*($G$20-$AI561))*$AJ$29))+((($D$18+$H$18)/3)*$BG$11)-(((PI()*($C$21/2)^2*(($C$21/2)*$AZ$11))/3)*$AJ$29)))</f>
        <v>785.74779608454628</v>
      </c>
    </row>
    <row r="562" spans="2:36" x14ac:dyDescent="0.3">
      <c r="B562" s="73"/>
      <c r="C562" s="73"/>
      <c r="D562" s="73"/>
      <c r="E562" s="73"/>
      <c r="F562" s="73"/>
      <c r="G562" s="73"/>
      <c r="H562" s="73"/>
      <c r="I562" s="73">
        <v>53.1</v>
      </c>
      <c r="J562" s="101">
        <f t="shared" si="75"/>
        <v>23.513469046386991</v>
      </c>
      <c r="K562" s="66">
        <v>53.1</v>
      </c>
      <c r="L562" s="102">
        <f>IF($K562&gt;$G$13,IF('Silo Levels'!$L$12="Pumping",((PI()*((($C$12+$G$13)-$K562)*($O$13/($O$12/2)))^2*((($O$13+$G$13)-$K562))/3)*$L$29)+(((PI()*((($C$12+$G$13)-$K562)*($O$13/($O$12/2)))^2*(((($C$12+$G$13)-$K562)*($O$13/($O$12/2)))*$AZ$5))/3)*$L$29),(((PI()*((($C$12+$G$13)-$K562)*($O$13/($O$12/2)))^2*((($O$13+$G$13)-$K562)/3))*$L$29)-((PI()*((($C$12+$G$13)-$K562)*($O$13/($O$12/2)))^2*(((($C$12+$G$13)-$K562)*($O$13/($O$12/2)))*$AZ$5)/3)*$L$29))),IF('Silo Levels'!$L$12="Pumping",(($D$11*$L$29)+((PI()*(($C$14/2)^2)*($G$13-$K562))*$L$29))+((($D$11+$H$11)/3)*$BG$5)+(((PI()*($C$14/2)^2*(($C$14/2)*$AZ$5))/3)*$L$29),(($D$11*$L$29)+((PI()*(($C$14/2)^2)*($G$13-$K562))*$L$29))+((($D$11+$H$11)/3)*$BG$5)-(((PI()*($C$14/2)^2*(($C$14/2)*$AZ$5))/3)*$L$29)))</f>
        <v>16.532465944148342</v>
      </c>
      <c r="M562" s="73">
        <v>53.1</v>
      </c>
      <c r="N562" s="101">
        <f t="shared" si="76"/>
        <v>1350.8014003958035</v>
      </c>
      <c r="O562" s="66">
        <v>53.1</v>
      </c>
      <c r="P562" s="102">
        <f>IF($O562&gt;$G$20,IF('Silo Levels'!$L$13="Pumping",((PI()*((($C$19+$G$20)-$O562)*($O$20/($O$19/2)))^2*((($O$20+$G$20)-$O562))/3)*$P$29)+(((PI()*((($C$19+$G$20)-$O562)*($O$20/($O$19/2)))^2*(((($C$19+$G$20)-$O562)*($O$20/($O$19/2)))*$AZ$6))/3)*$P$29),(((PI()*((($C$19+$G$20)-$O562)*($O$20/($O$19/2)))^2*((($O$20+$G$20)-$O562)/3))*$P$29)-((PI()*((($C$19+$G$20)-$O562)*($O$20/($O$19/2)))^2*(((($C$19+$G$20)-$O562)*($O$20/($O$19/2)))*$AZ$6)/3)*$P$29))),IF('Silo Levels'!$L$13="Pumping",(($D$18*$P$29)+((PI()*(($C$21/2)^2)*($G$20-$O562))*$P$29))+((($D$18+$H$18)/3)*$BG$6)+(((PI()*($C$21/2)^2*(($C$21/2)*$AZ$6))/3)*$P$29),(($D$18*$P$29)+((PI()*(($C$21/2)^2)*($G$20-$O562))*$P$29))+((($D$18+$H$18)/3)*$BG$6)-(((PI()*($C$21/2)^2*(($C$21/2)*$AZ$6))/3)*$P$29)))</f>
        <v>773.66834863297674</v>
      </c>
      <c r="Q562" s="73">
        <v>53.1</v>
      </c>
      <c r="R562" s="101">
        <f t="shared" si="79"/>
        <v>1314.0522006535286</v>
      </c>
      <c r="S562" s="66">
        <v>53.1</v>
      </c>
      <c r="T562" s="102">
        <f>IF($S562&gt;$G$20,IF('Silo Levels'!$L$14="Pumping",((PI()*((($C$19+$G$20)-$S562)*($O$20/($O$19/2)))^2*((($O$20+$G$20)-$S562))/3)*$T$29)+(((PI()*((($C$19+$G$20)-$S562)*($O$20/($O$19/2)))^2*(((($C$19+$G$20)-$S562)*($O$20/($O$19/2)))*$AZ$7))/3)*$T$29),(((PI()*((($C$19+$G$20)-$S562)*($O$20/($O$19/2)))^2*((($O$20+$G$20)-$S562)/3))*$T$29)-((PI()*((($C$19+$G$20)-$S562)*($O$20/($O$19/2)))^2*(((($C$19+$G$20)-$S562)*($O$20/($O$19/2)))*$AZ$7)/3)*$T$29))),IF('Silo Levels'!$L$14="Pumping",(($D$18*$T$29)+((PI()*(($C$21/2)^2)*($G$20-$S562))*$T$29))+((($D$18+$H$18)/3)*$BG$7)+(((PI()*($C$21/2)^2*(($C$21/2)*$AZ$7))/3)*$T$29),(($D$18*$T$29)+((PI()*(($C$21/2)^2)*($G$20-$S562))*$T$29))+((($D$18+$H$18)/3)*$BG$7)-(((PI()*($C$21/2)^2*(($C$21/2)*$AZ$7))/3)*$T$29)))</f>
        <v>752.62033027153711</v>
      </c>
      <c r="U562" s="73">
        <v>53.1</v>
      </c>
      <c r="V562" s="101">
        <f t="shared" si="80"/>
        <v>1280.1156284846809</v>
      </c>
      <c r="W562" s="66">
        <v>53.1</v>
      </c>
      <c r="X562" s="102">
        <f>IF($W562&gt;$G$20,IF('Silo Levels'!$L$15="Pumping",((PI()*((($C$19+$G$20)-$W562)*($O$20/($O$19/2)))^2*((($O$20+$G$20)-$W562))/3)*$X$29)+(((PI()*((($C$19+$G$20)-$W562)*($O$20/($O$19/2)))^2*(((($C$19+$G$20)-$W562)*($O$20/($O$19/2)))*$AZ$8))/3)*$X$29),(((PI()*((($C$19+$G$20)-$W562)*($O$20/($O$19/2)))^2*((($O$20+$G$20)-$W562)/3))*$X$29)-((PI()*((($C$19+$G$20)-$W562)*($O$20/($O$19/2)))^2*(((($C$19+$G$20)-$W562)*($O$20/($O$19/2)))*$AZ$8)/3)*$X$29))),IF('Silo Levels'!$L$15="Pumping",(($D$18*$X$29)+((PI()*(($C$21/2)^2)*($G$20-$W562))*$X$29))+((($D$18+$H$18)/3)*$BG$8)+(((PI()*($C$21/2)^2*(($C$21/2)*$AZ$8))/3)*$X$29),(($D$18*$X$29)+((PI()*(($C$21/2)^2)*($G$20-$W562))*$X$29))+((($D$18+$H$18)/3)*$BG$8)-(((PI()*($C$21/2)^2*(($C$21/2)*$AZ$8))/3)*$X$29)))</f>
        <v>733.18323778670333</v>
      </c>
      <c r="Y562" s="73">
        <v>53.1</v>
      </c>
      <c r="Z562" s="101">
        <f t="shared" si="77"/>
        <v>1259.8721116075162</v>
      </c>
      <c r="AA562" s="66">
        <v>53.1</v>
      </c>
      <c r="AB562" s="102">
        <f>IF($AA562&gt;$G$20,IF('Silo Levels'!$L$16="Pumping",((PI()*((($C$19+$G$20)-$AA562)*($O$20/($O$19/2)))^2*((($O$20+$G$20)-$AA562))/3)*$AB$29)+(((PI()*((($C$19+$G$20)-$AA562)*($O$20/($O$19/2)))^2*(((($C$19+$G$20)-$AA562)*($O$20/($O$19/2)))*$AZ$9))/3)*$AB$29),(((PI()*((($C$19+$G$20)-$AA562)*($O$20/($O$19/2)))^2*((($O$20+$G$20)-$AA562)/3))*$AB$29)-((PI()*((($C$19+$G$20)-$AA562)*($O$20/($O$19/2)))^2*(((($C$19+$G$20)-$AA562)*($O$20/($O$19/2)))*$AZ$9)/3)*$AB$29))),IF('Silo Levels'!$L$16="Pumping",(($D$18*$AB$29)+((PI()*(($C$21/2)^2)*($G$20-$AA562))*$AB$29))+((($D$18+$H$18)/3)*$BG$9)+(((PI()*($C$21/2)^2*(($C$21/2)*$AZ$9))/3)*$AB$29),(($D$18*$AB$29)+((PI()*(($C$21/2)^2)*($G$20-$AA562))*$AB$29))+((($D$18+$H$18)/3)*$BG$9)-(((PI()*($C$21/2)^2*(($C$21/2)*$AZ$9))/3)*$AB$29)))</f>
        <v>721.58881075376519</v>
      </c>
      <c r="AC562" s="73">
        <v>53.1</v>
      </c>
      <c r="AD562" s="101">
        <f t="shared" si="81"/>
        <v>1252.5740832196243</v>
      </c>
      <c r="AE562" s="66">
        <v>53.1</v>
      </c>
      <c r="AF562" s="102">
        <f>IF($AE562&gt;$G$20,IF('Silo Levels'!$L$17="Pumping",((PI()*((($C$19+$G$20)-$AE562)*($O$20/($O$19/2)))^2*((($O$20+$G$20)-$AE562))/3)*$AF$29)+(((PI()*((($C$19+$G$20)-$AE562)*($O$20/($O$19/2)))^2*(((($C$19+$G$20)-$AE562)*($O$20/($O$19/2)))*$AZ$10))/3)*$AF$29),(((PI()*((($C$19+$G$20)-$AE562)*($O$20/($O$19/2)))^2*((($O$20+$G$20)-$AE562)/3))*$AF$29)-((PI()*((($C$19+$G$20)-$AE562)*($O$20/($O$19/2)))^2*(((($C$19+$G$20)-$AE562)*($O$20/($O$19/2)))*$AZ$10)/3)*$AF$29))),IF('Silo Levels'!$L$17="Pumping",(($D$18*$AF$29)+((PI()*(($C$21/2)^2)*($G$20-$AE562))*$AF$29))+((($D$18+$H$18)/3)*$BG$10)+(((PI()*($C$21/2)^2*(($C$21/2)*$AZ$10))/3)*$AF$29),(($D$18*$AF$29)+((PI()*(($C$21/2)^2)*($G$20-$AE562))*$AF$29))+((($D$18+$H$18)/3)*$BG$10)-(((PI()*($C$21/2)^2*(($C$21/2)*$AZ$10))/3)*$AF$29)))</f>
        <v>717.40888203183579</v>
      </c>
      <c r="AG562" s="73">
        <v>53.1</v>
      </c>
      <c r="AH562" s="101">
        <f t="shared" si="78"/>
        <v>1258.2807565330772</v>
      </c>
      <c r="AI562" s="66">
        <v>53.1</v>
      </c>
      <c r="AJ562" s="102">
        <f>IF($AI562&gt;$G$20,IF('Silo Levels'!$L$18="Pumping",((PI()*((($C$19+$G$20)-$AI562)*($O$20/($O$19/2)))^2*((($O$20+$G$20)-$AI562))/3)*$AJ$29)+(((PI()*((($C$19+$G$20)-$AI562)*($O$20/($O$19/2)))^2*(((($C$19+$G$20)-$AI562)*($O$20/($O$19/2)))*$AZ$11))/3)*$AJ$29),(((PI()*((($C$19+$G$20)-$AI562)*($O$20/($O$19/2)))^2*((($O$20+$G$20)-$AI562)/3))*$AJ$29)-((PI()*((($C$19+$G$20)-$AI562)*($O$20/($O$19/2)))^2*(((($C$19+$G$20)-$AI562)*($O$20/($O$19/2)))*$AZ$11)/3)*$AJ$29))),IF('Silo Levels'!$L$18="Pumping",(($D$18*$AJ$29)+((PI()*(($C$21/2)^2)*($G$20-$AI562))*$AJ$29))+((($D$18+$H$18)/3)*$BG$11)+(((PI()*($C$21/2)^2*(($C$21/2)*$AZ$11))/3)*$AJ$29),(($D$18*$AJ$29)+((PI()*(($C$21/2)^2)*($G$20-$AI562))*$AJ$29))+((($D$18+$H$18)/3)*$BG$11)-(((PI()*($C$21/2)^2*(($C$21/2)*$AZ$11))/3)*$AJ$29)))</f>
        <v>720.67736584989609</v>
      </c>
    </row>
    <row r="563" spans="2:36" x14ac:dyDescent="0.3">
      <c r="B563" s="73"/>
      <c r="C563" s="73"/>
      <c r="D563" s="73"/>
      <c r="E563" s="73"/>
      <c r="F563" s="73"/>
      <c r="G563" s="73"/>
      <c r="H563" s="73"/>
      <c r="I563" s="73">
        <v>53.2</v>
      </c>
      <c r="J563" s="101">
        <f t="shared" si="75"/>
        <v>16.114627770274485</v>
      </c>
      <c r="K563" s="66">
        <v>53.2</v>
      </c>
      <c r="L563" s="102">
        <f>IF($K563&gt;$G$13,IF('Silo Levels'!$L$12="Pumping",((PI()*((($C$12+$G$13)-$K563)*($O$13/($O$12/2)))^2*((($O$13+$G$13)-$K563))/3)*$L$29)+(((PI()*((($C$12+$G$13)-$K563)*($O$13/($O$12/2)))^2*(((($C$12+$G$13)-$K563)*($O$13/($O$12/2)))*$AZ$5))/3)*$L$29),(((PI()*((($C$12+$G$13)-$K563)*($O$13/($O$12/2)))^2*((($O$13+$G$13)-$K563)/3))*$L$29)-((PI()*((($C$12+$G$13)-$K563)*($O$13/($O$12/2)))^2*(((($C$12+$G$13)-$K563)*($O$13/($O$12/2)))*$AZ$5)/3)*$L$29))),IF('Silo Levels'!$L$12="Pumping",(($D$11*$L$29)+((PI()*(($C$14/2)^2)*($G$13-$K563))*$L$29))+((($D$11+$H$11)/3)*$BG$5)+(((PI()*($C$14/2)^2*(($C$14/2)*$AZ$5))/3)*$L$29),(($D$11*$L$29)+((PI()*(($C$14/2)^2)*($G$13-$K563))*$L$29))+((($D$11+$H$11)/3)*$BG$5)-(((PI()*($C$14/2)^2*(($C$14/2)*$AZ$5))/3)*$L$29)))</f>
        <v>11.617755092001138</v>
      </c>
      <c r="M563" s="73">
        <v>53.2</v>
      </c>
      <c r="N563" s="101">
        <f t="shared" si="76"/>
        <v>1231.6474598780806</v>
      </c>
      <c r="O563" s="66">
        <v>53.2</v>
      </c>
      <c r="P563" s="102">
        <f>IF($O563&gt;$G$20,IF('Silo Levels'!$L$13="Pumping",((PI()*((($C$19+$G$20)-$O563)*($O$20/($O$19/2)))^2*((($O$20+$G$20)-$O563))/3)*$P$29)+(((PI()*((($C$19+$G$20)-$O563)*($O$20/($O$19/2)))^2*(((($C$19+$G$20)-$O563)*($O$20/($O$19/2)))*$AZ$6))/3)*$P$29),(((PI()*((($C$19+$G$20)-$O563)*($O$20/($O$19/2)))^2*((($O$20+$G$20)-$O563)/3))*$P$29)-((PI()*((($C$19+$G$20)-$O563)*($O$20/($O$19/2)))^2*(((($C$19+$G$20)-$O563)*($O$20/($O$19/2)))*$AZ$6)/3)*$P$29))),IF('Silo Levels'!$L$13="Pumping",(($D$18*$P$29)+((PI()*(($C$21/2)^2)*($G$20-$O563))*$P$29))+((($D$18+$H$18)/3)*$BG$6)+(((PI()*($C$21/2)^2*(($C$21/2)*$AZ$6))/3)*$P$29),(($D$18*$P$29)+((PI()*(($C$21/2)^2)*($G$20-$O563))*$P$29))+((($D$18+$H$18)/3)*$BG$6)-(((PI()*($C$21/2)^2*(($C$21/2)*$AZ$6))/3)*$P$29)))</f>
        <v>707.75300314723404</v>
      </c>
      <c r="Q563" s="73">
        <v>53.2</v>
      </c>
      <c r="R563" s="101">
        <f t="shared" si="79"/>
        <v>1198.139900216192</v>
      </c>
      <c r="S563" s="66">
        <v>53.2</v>
      </c>
      <c r="T563" s="102">
        <f>IF($S563&gt;$G$20,IF('Silo Levels'!$L$14="Pumping",((PI()*((($C$19+$G$20)-$S563)*($O$20/($O$19/2)))^2*((($O$20+$G$20)-$S563))/3)*$T$29)+(((PI()*((($C$19+$G$20)-$S563)*($O$20/($O$19/2)))^2*(((($C$19+$G$20)-$S563)*($O$20/($O$19/2)))*$AZ$7))/3)*$T$29),(((PI()*((($C$19+$G$20)-$S563)*($O$20/($O$19/2)))^2*((($O$20+$G$20)-$S563)/3))*$T$29)-((PI()*((($C$19+$G$20)-$S563)*($O$20/($O$19/2)))^2*(((($C$19+$G$20)-$S563)*($O$20/($O$19/2)))*$AZ$7)/3)*$T$29))),IF('Silo Levels'!$L$14="Pumping",(($D$18*$T$29)+((PI()*(($C$21/2)^2)*($G$20-$S563))*$T$29))+((($D$18+$H$18)/3)*$BG$7)+(((PI()*($C$21/2)^2*(($C$21/2)*$AZ$7))/3)*$T$29),(($D$18*$T$29)+((PI()*(($C$21/2)^2)*($G$20-$S563))*$T$29))+((($D$18+$H$18)/3)*$BG$7)-(((PI()*($C$21/2)^2*(($C$21/2)*$AZ$7))/3)*$T$29)))</f>
        <v>688.49824336298207</v>
      </c>
      <c r="U563" s="73">
        <v>53.2</v>
      </c>
      <c r="V563" s="101">
        <f t="shared" si="80"/>
        <v>1167.1968667721319</v>
      </c>
      <c r="W563" s="66">
        <v>53.2</v>
      </c>
      <c r="X563" s="102">
        <f>IF($W563&gt;$G$20,IF('Silo Levels'!$L$15="Pumping",((PI()*((($C$19+$G$20)-$W563)*($O$20/($O$19/2)))^2*((($O$20+$G$20)-$W563))/3)*$X$29)+(((PI()*((($C$19+$G$20)-$W563)*($O$20/($O$19/2)))^2*(((($C$19+$G$20)-$W563)*($O$20/($O$19/2)))*$AZ$8))/3)*$X$29),(((PI()*((($C$19+$G$20)-$W563)*($O$20/($O$19/2)))^2*((($O$20+$G$20)-$W563)/3))*$X$29)-((PI()*((($C$19+$G$20)-$W563)*($O$20/($O$19/2)))^2*(((($C$19+$G$20)-$W563)*($O$20/($O$19/2)))*$AZ$8)/3)*$X$29))),IF('Silo Levels'!$L$15="Pumping",(($D$18*$X$29)+((PI()*(($C$21/2)^2)*($G$20-$W563))*$X$29))+((($D$18+$H$18)/3)*$BG$8)+(((PI()*($C$21/2)^2*(($C$21/2)*$AZ$8))/3)*$X$29),(($D$18*$X$29)+((PI()*(($C$21/2)^2)*($G$20-$W563))*$X$29))+((($D$18+$H$18)/3)*$BG$8)-(((PI()*($C$21/2)^2*(($C$21/2)*$AZ$8))/3)*$X$29)))</f>
        <v>670.71716106473514</v>
      </c>
      <c r="Y563" s="73">
        <v>53.2</v>
      </c>
      <c r="Z563" s="101">
        <f t="shared" si="77"/>
        <v>1148.7390267569724</v>
      </c>
      <c r="AA563" s="66">
        <v>53.2</v>
      </c>
      <c r="AB563" s="102">
        <f>IF($AA563&gt;$G$20,IF('Silo Levels'!$L$16="Pumping",((PI()*((($C$19+$G$20)-$AA563)*($O$20/($O$19/2)))^2*((($O$20+$G$20)-$AA563))/3)*$AB$29)+(((PI()*((($C$19+$G$20)-$AA563)*($O$20/($O$19/2)))^2*(((($C$19+$G$20)-$AA563)*($O$20/($O$19/2)))*$AZ$9))/3)*$AB$29),(((PI()*((($C$19+$G$20)-$AA563)*($O$20/($O$19/2)))^2*((($O$20+$G$20)-$AA563)/3))*$AB$29)-((PI()*((($C$19+$G$20)-$AA563)*($O$20/($O$19/2)))^2*(((($C$19+$G$20)-$AA563)*($O$20/($O$19/2)))*$AZ$9)/3)*$AB$29))),IF('Silo Levels'!$L$16="Pumping",(($D$18*$AB$29)+((PI()*(($C$21/2)^2)*($G$20-$AA563))*$AB$29))+((($D$18+$H$18)/3)*$BG$9)+(((PI()*($C$21/2)^2*(($C$21/2)*$AZ$9))/3)*$AB$29),(($D$18*$AB$29)+((PI()*(($C$21/2)^2)*($G$20-$AA563))*$AB$29))+((($D$18+$H$18)/3)*$BG$9)-(((PI()*($C$21/2)^2*(($C$21/2)*$AZ$9))/3)*$AB$29)))</f>
        <v>660.11056126414474</v>
      </c>
      <c r="AC563" s="73">
        <v>53.2</v>
      </c>
      <c r="AD563" s="101">
        <f t="shared" si="81"/>
        <v>1142.0847560970285</v>
      </c>
      <c r="AE563" s="66">
        <v>53.2</v>
      </c>
      <c r="AF563" s="102">
        <f>IF($AE563&gt;$G$20,IF('Silo Levels'!$L$17="Pumping",((PI()*((($C$19+$G$20)-$AE563)*($O$20/($O$19/2)))^2*((($O$20+$G$20)-$AE563))/3)*$AF$29)+(((PI()*((($C$19+$G$20)-$AE563)*($O$20/($O$19/2)))^2*(((($C$19+$G$20)-$AE563)*($O$20/($O$19/2)))*$AZ$10))/3)*$AF$29),(((PI()*((($C$19+$G$20)-$AE563)*($O$20/($O$19/2)))^2*((($O$20+$G$20)-$AE563)/3))*$AF$29)-((PI()*((($C$19+$G$20)-$AE563)*($O$20/($O$19/2)))^2*(((($C$19+$G$20)-$AE563)*($O$20/($O$19/2)))*$AZ$10)/3)*$AF$29))),IF('Silo Levels'!$L$17="Pumping",(($D$18*$AF$29)+((PI()*(($C$21/2)^2)*($G$20-$AE563))*$AF$29))+((($D$18+$H$18)/3)*$BG$10)+(((PI()*($C$21/2)^2*(($C$21/2)*$AZ$10))/3)*$AF$29),(($D$18*$AF$29)+((PI()*(($C$21/2)^2)*($G$20-$AE563))*$AF$29))+((($D$18+$H$18)/3)*$BG$10)-(((PI()*($C$21/2)^2*(($C$21/2)*$AZ$10))/3)*$AF$29)))</f>
        <v>656.28675599782628</v>
      </c>
      <c r="AG563" s="73">
        <v>53.2</v>
      </c>
      <c r="AH563" s="101">
        <f t="shared" si="78"/>
        <v>1147.288044817938</v>
      </c>
      <c r="AI563" s="66">
        <v>53.2</v>
      </c>
      <c r="AJ563" s="102">
        <f>IF($AI563&gt;$G$20,IF('Silo Levels'!$L$18="Pumping",((PI()*((($C$19+$G$20)-$AI563)*($O$20/($O$19/2)))^2*((($O$20+$G$20)-$AI563))/3)*$AJ$29)+(((PI()*((($C$19+$G$20)-$AI563)*($O$20/($O$19/2)))^2*(((($C$19+$G$20)-$AI563)*($O$20/($O$19/2)))*$AZ$11))/3)*$AJ$29),(((PI()*((($C$19+$G$20)-$AI563)*($O$20/($O$19/2)))^2*((($O$20+$G$20)-$AI563)/3))*$AJ$29)-((PI()*((($C$19+$G$20)-$AI563)*($O$20/($O$19/2)))^2*(((($C$19+$G$20)-$AI563)*($O$20/($O$19/2)))*$AZ$11)/3)*$AJ$29))),IF('Silo Levels'!$L$18="Pumping",(($D$18*$AJ$29)+((PI()*(($C$21/2)^2)*($G$20-$AI563))*$AJ$29))+((($D$18+$H$18)/3)*$BG$11)+(((PI()*($C$21/2)^2*(($C$21/2)*$AZ$11))/3)*$AJ$29),(($D$18*$AJ$29)+((PI()*(($C$21/2)^2)*($G$20-$AI563))*$AJ$29))+((($D$18+$H$18)/3)*$BG$11)-(((PI()*($C$21/2)^2*(($C$21/2)*$AZ$11))/3)*$AJ$29)))</f>
        <v>659.27677005495775</v>
      </c>
    </row>
    <row r="564" spans="2:36" x14ac:dyDescent="0.3">
      <c r="B564" s="73"/>
      <c r="C564" s="73"/>
      <c r="D564" s="73"/>
      <c r="E564" s="73"/>
      <c r="F564" s="73"/>
      <c r="G564" s="73"/>
      <c r="H564" s="73"/>
      <c r="I564" s="73">
        <v>53.3</v>
      </c>
      <c r="J564" s="101">
        <f t="shared" si="75"/>
        <v>10.418219151950147</v>
      </c>
      <c r="K564" s="66">
        <v>53.3</v>
      </c>
      <c r="L564" s="102">
        <f>IF($K564&gt;$G$13,IF('Silo Levels'!$L$12="Pumping",((PI()*((($C$12+$G$13)-$K564)*($O$13/($O$12/2)))^2*((($O$13+$G$13)-$K564))/3)*$L$29)+(((PI()*((($C$12+$G$13)-$K564)*($O$13/($O$12/2)))^2*(((($C$12+$G$13)-$K564)*($O$13/($O$12/2)))*$AZ$5))/3)*$L$29),(((PI()*((($C$12+$G$13)-$K564)*($O$13/($O$12/2)))^2*((($O$13+$G$13)-$K564)/3))*$L$29)-((PI()*((($C$12+$G$13)-$K564)*($O$13/($O$12/2)))^2*(((($C$12+$G$13)-$K564)*($O$13/($O$12/2)))*$AZ$5)/3)*$L$29))),IF('Silo Levels'!$L$12="Pumping",(($D$11*$L$29)+((PI()*(($C$14/2)^2)*($G$13-$K564))*$L$29))+((($D$11+$H$11)/3)*$BG$5)+(((PI()*($C$14/2)^2*(($C$14/2)*$AZ$5))/3)*$L$29),(($D$11*$L$29)+((PI()*(($C$14/2)^2)*($G$13-$K564))*$L$29))+((($D$11+$H$11)/3)*$BG$5)-(((PI()*($C$14/2)^2*(($C$14/2)*$AZ$5))/3)*$L$29)))</f>
        <v>7.732814502553996</v>
      </c>
      <c r="M564" s="73">
        <v>53.3</v>
      </c>
      <c r="N564" s="101">
        <f t="shared" si="76"/>
        <v>1119.6989050759435</v>
      </c>
      <c r="O564" s="66">
        <v>53.3</v>
      </c>
      <c r="P564" s="102">
        <f>IF($O564&gt;$G$20,IF('Silo Levels'!$L$13="Pumping",((PI()*((($C$19+$G$20)-$O564)*($O$20/($O$19/2)))^2*((($O$20+$G$20)-$O564))/3)*$P$29)+(((PI()*((($C$19+$G$20)-$O564)*($O$20/($O$19/2)))^2*(((($C$19+$G$20)-$O564)*($O$20/($O$19/2)))*$AZ$6))/3)*$P$29),(((PI()*((($C$19+$G$20)-$O564)*($O$20/($O$19/2)))^2*((($O$20+$G$20)-$O564)/3))*$P$29)-((PI()*((($C$19+$G$20)-$O564)*($O$20/($O$19/2)))^2*(((($C$19+$G$20)-$O564)*($O$20/($O$19/2)))*$AZ$6)/3)*$P$29))),IF('Silo Levels'!$L$13="Pumping",(($D$18*$P$29)+((PI()*(($C$21/2)^2)*($G$20-$O564))*$P$29))+((($D$18+$H$18)/3)*$BG$6)+(((PI()*($C$21/2)^2*(($C$21/2)*$AZ$6))/3)*$P$29),(($D$18*$P$29)+((PI()*(($C$21/2)^2)*($G$20-$O564))*$P$29))+((($D$18+$H$18)/3)*$BG$6)-(((PI()*($C$21/2)^2*(($C$21/2)*$AZ$6))/3)*$P$29)))</f>
        <v>645.66398748845745</v>
      </c>
      <c r="Q564" s="73">
        <v>53.3</v>
      </c>
      <c r="R564" s="101">
        <f t="shared" si="79"/>
        <v>1089.2369595214116</v>
      </c>
      <c r="S564" s="66">
        <v>53.3</v>
      </c>
      <c r="T564" s="102">
        <f>IF($S564&gt;$G$20,IF('Silo Levels'!$L$14="Pumping",((PI()*((($C$19+$G$20)-$S564)*($O$20/($O$19/2)))^2*((($O$20+$G$20)-$S564))/3)*$T$29)+(((PI()*((($C$19+$G$20)-$S564)*($O$20/($O$19/2)))^2*(((($C$19+$G$20)-$S564)*($O$20/($O$19/2)))*$AZ$7))/3)*$T$29),(((PI()*((($C$19+$G$20)-$S564)*($O$20/($O$19/2)))^2*((($O$20+$G$20)-$S564)/3))*$T$29)-((PI()*((($C$19+$G$20)-$S564)*($O$20/($O$19/2)))^2*(((($C$19+$G$20)-$S564)*($O$20/($O$19/2)))*$AZ$7)/3)*$T$29))),IF('Silo Levels'!$L$14="Pumping",(($D$18*$T$29)+((PI()*(($C$21/2)^2)*($G$20-$S564))*$T$29))+((($D$18+$H$18)/3)*$BG$7)+(((PI()*($C$21/2)^2*(($C$21/2)*$AZ$7))/3)*$T$29),(($D$18*$T$29)+((PI()*(($C$21/2)^2)*($G$20-$S564))*$T$29))+((($D$18+$H$18)/3)*$BG$7)-(((PI()*($C$21/2)^2*(($C$21/2)*$AZ$7))/3)*$T$29)))</f>
        <v>628.09838914390843</v>
      </c>
      <c r="U564" s="73">
        <v>53.3</v>
      </c>
      <c r="V564" s="101">
        <f t="shared" si="80"/>
        <v>1061.1064418240244</v>
      </c>
      <c r="W564" s="66">
        <v>53.3</v>
      </c>
      <c r="X564" s="102">
        <f>IF($W564&gt;$G$20,IF('Silo Levels'!$L$15="Pumping",((PI()*((($C$19+$G$20)-$W564)*($O$20/($O$19/2)))^2*((($O$20+$G$20)-$W564))/3)*$X$29)+(((PI()*((($C$19+$G$20)-$W564)*($O$20/($O$19/2)))^2*(((($C$19+$G$20)-$W564)*($O$20/($O$19/2)))*$AZ$8))/3)*$X$29),(((PI()*((($C$19+$G$20)-$W564)*($O$20/($O$19/2)))^2*((($O$20+$G$20)-$W564)/3))*$X$29)-((PI()*((($C$19+$G$20)-$W564)*($O$20/($O$19/2)))^2*(((($C$19+$G$20)-$W564)*($O$20/($O$19/2)))*$AZ$8)/3)*$X$29))),IF('Silo Levels'!$L$15="Pumping",(($D$18*$X$29)+((PI()*(($C$21/2)^2)*($G$20-$W564))*$X$29))+((($D$18+$H$18)/3)*$BG$8)+(((PI()*($C$21/2)^2*(($C$21/2)*$AZ$8))/3)*$X$29),(($D$18*$X$29)+((PI()*(($C$21/2)^2)*($G$20-$W564))*$X$29))+((($D$18+$H$18)/3)*$BG$8)-(((PI()*($C$21/2)^2*(($C$21/2)*$AZ$8))/3)*$X$29)))</f>
        <v>611.87718704728081</v>
      </c>
      <c r="Y564" s="73">
        <v>53.3</v>
      </c>
      <c r="Z564" s="101">
        <f t="shared" si="77"/>
        <v>1044.3262965890506</v>
      </c>
      <c r="AA564" s="66">
        <v>53.3</v>
      </c>
      <c r="AB564" s="102">
        <f>IF($AA564&gt;$G$20,IF('Silo Levels'!$L$16="Pumping",((PI()*((($C$19+$G$20)-$AA564)*($O$20/($O$19/2)))^2*((($O$20+$G$20)-$AA564))/3)*$AB$29)+(((PI()*((($C$19+$G$20)-$AA564)*($O$20/($O$19/2)))^2*(((($C$19+$G$20)-$AA564)*($O$20/($O$19/2)))*$AZ$9))/3)*$AB$29),(((PI()*((($C$19+$G$20)-$AA564)*($O$20/($O$19/2)))^2*((($O$20+$G$20)-$AA564)/3))*$AB$29)-((PI()*((($C$19+$G$20)-$AA564)*($O$20/($O$19/2)))^2*(((($C$19+$G$20)-$AA564)*($O$20/($O$19/2)))*$AZ$9)/3)*$AB$29))),IF('Silo Levels'!$L$16="Pumping",(($D$18*$AB$29)+((PI()*(($C$21/2)^2)*($G$20-$AA564))*$AB$29))+((($D$18+$H$18)/3)*$BG$9)+(((PI()*($C$21/2)^2*(($C$21/2)*$AZ$9))/3)*$AB$29),(($D$18*$AB$29)+((PI()*(($C$21/2)^2)*($G$20-$AA564))*$AB$29))+((($D$18+$H$18)/3)*$BG$9)-(((PI()*($C$21/2)^2*(($C$21/2)*$AZ$9))/3)*$AB$29)))</f>
        <v>602.20107194711113</v>
      </c>
      <c r="AC564" s="73">
        <v>53.3</v>
      </c>
      <c r="AD564" s="101">
        <f t="shared" si="81"/>
        <v>1038.2768548334072</v>
      </c>
      <c r="AE564" s="66">
        <v>53.3</v>
      </c>
      <c r="AF564" s="102">
        <f>IF($AE564&gt;$G$20,IF('Silo Levels'!$L$17="Pumping",((PI()*((($C$19+$G$20)-$AE564)*($O$20/($O$19/2)))^2*((($O$20+$G$20)-$AE564))/3)*$AF$29)+(((PI()*((($C$19+$G$20)-$AE564)*($O$20/($O$19/2)))^2*(((($C$19+$G$20)-$AE564)*($O$20/($O$19/2)))*$AZ$10))/3)*$AF$29),(((PI()*((($C$19+$G$20)-$AE564)*($O$20/($O$19/2)))^2*((($O$20+$G$20)-$AE564)/3))*$AF$29)-((PI()*((($C$19+$G$20)-$AE564)*($O$20/($O$19/2)))^2*(((($C$19+$G$20)-$AE564)*($O$20/($O$19/2)))*$AZ$10)/3)*$AF$29))),IF('Silo Levels'!$L$17="Pumping",(($D$18*$AF$29)+((PI()*(($C$21/2)^2)*($G$20-$AE564))*$AF$29))+((($D$18+$H$18)/3)*$BG$10)+(((PI()*($C$21/2)^2*(($C$21/2)*$AZ$10))/3)*$AF$29),(($D$18*$AF$29)+((PI()*(($C$21/2)^2)*($G$20-$AE564))*$AF$29))+((($D$18+$H$18)/3)*$BG$10)-(((PI()*($C$21/2)^2*(($C$21/2)*$AZ$10))/3)*$AF$29)))</f>
        <v>598.71271747224193</v>
      </c>
      <c r="AG564" s="73">
        <v>53.3</v>
      </c>
      <c r="AH564" s="101">
        <f t="shared" si="78"/>
        <v>1043.0071992488242</v>
      </c>
      <c r="AI564" s="66">
        <v>53.3</v>
      </c>
      <c r="AJ564" s="102">
        <f>IF($AI564&gt;$G$20,IF('Silo Levels'!$L$18="Pumping",((PI()*((($C$19+$G$20)-$AI564)*($O$20/($O$19/2)))^2*((($O$20+$G$20)-$AI564))/3)*$AJ$29)+(((PI()*((($C$19+$G$20)-$AI564)*($O$20/($O$19/2)))^2*(((($C$19+$G$20)-$AI564)*($O$20/($O$19/2)))*$AZ$11))/3)*$AJ$29),(((PI()*((($C$19+$G$20)-$AI564)*($O$20/($O$19/2)))^2*((($O$20+$G$20)-$AI564)/3))*$AJ$29)-((PI()*((($C$19+$G$20)-$AI564)*($O$20/($O$19/2)))^2*(((($C$19+$G$20)-$AI564)*($O$20/($O$19/2)))*$AZ$11)/3)*$AJ$29))),IF('Silo Levels'!$L$18="Pumping",(($D$18*$AJ$29)+((PI()*(($C$21/2)^2)*($G$20-$AI564))*$AJ$29))+((($D$18+$H$18)/3)*$BG$11)+(((PI()*($C$21/2)^2*(($C$21/2)*$AZ$11))/3)*$AJ$29),(($D$18*$AJ$29)+((PI()*(($C$21/2)^2)*($G$20-$AI564))*$AJ$29))+((($D$18+$H$18)/3)*$BG$11)-(((PI()*($C$21/2)^2*(($C$21/2)*$AZ$11))/3)*$AJ$29)))</f>
        <v>601.44042670157705</v>
      </c>
    </row>
    <row r="565" spans="2:36" x14ac:dyDescent="0.3">
      <c r="B565" s="73"/>
      <c r="C565" s="73"/>
      <c r="D565" s="73"/>
      <c r="E565" s="73"/>
      <c r="F565" s="73"/>
      <c r="G565" s="73"/>
      <c r="H565" s="73"/>
      <c r="I565" s="73">
        <v>53.4</v>
      </c>
      <c r="J565" s="101">
        <f t="shared" si="75"/>
        <v>6.2113379569498575</v>
      </c>
      <c r="K565" s="66">
        <v>53.4</v>
      </c>
      <c r="L565" s="102">
        <f>IF($K565&gt;$G$13,IF('Silo Levels'!$L$12="Pumping",((PI()*((($C$12+$G$13)-$K565)*($O$13/($O$12/2)))^2*((($O$13+$G$13)-$K565))/3)*$L$29)+(((PI()*((($C$12+$G$13)-$K565)*($O$13/($O$12/2)))^2*(((($C$12+$G$13)-$K565)*($O$13/($O$12/2)))*$AZ$5))/3)*$L$29),(((PI()*((($C$12+$G$13)-$K565)*($O$13/($O$12/2)))^2*((($O$13+$G$13)-$K565)/3))*$L$29)-((PI()*((($C$12+$G$13)-$K565)*($O$13/($O$12/2)))^2*(((($C$12+$G$13)-$K565)*($O$13/($O$12/2)))*$AZ$5)/3)*$L$29))),IF('Silo Levels'!$L$12="Pumping",(($D$11*$L$29)+((PI()*(($C$14/2)^2)*($G$13-$K565))*$L$29))+((($D$11+$H$11)/3)*$BG$5)+(((PI()*($C$14/2)^2*(($C$14/2)*$AZ$5))/3)*$L$29),(($D$11*$L$29)+((PI()*(($C$14/2)^2)*($G$13-$K565))*$L$29))+((($D$11+$H$11)/3)*$BG$5)-(((PI()*($C$14/2)^2*(($C$14/2)*$AZ$5))/3)*$L$29)))</f>
        <v>4.7709487931990449</v>
      </c>
      <c r="M565" s="73">
        <v>53.4</v>
      </c>
      <c r="N565" s="101">
        <f t="shared" si="76"/>
        <v>1014.7316018913422</v>
      </c>
      <c r="O565" s="66">
        <v>53.4</v>
      </c>
      <c r="P565" s="102">
        <f>IF($O565&gt;$G$20,IF('Silo Levels'!$L$13="Pumping",((PI()*((($C$19+$G$20)-$O565)*($O$20/($O$19/2)))^2*((($O$20+$G$20)-$O565))/3)*$P$29)+(((PI()*((($C$19+$G$20)-$O565)*($O$20/($O$19/2)))^2*(((($C$19+$G$20)-$O565)*($O$20/($O$19/2)))*$AZ$6))/3)*$P$29),(((PI()*((($C$19+$G$20)-$O565)*($O$20/($O$19/2)))^2*((($O$20+$G$20)-$O565)/3))*$P$29)-((PI()*((($C$19+$G$20)-$O565)*($O$20/($O$19/2)))^2*(((($C$19+$G$20)-$O565)*($O$20/($O$19/2)))*$AZ$6)/3)*$P$29))),IF('Silo Levels'!$L$13="Pumping",(($D$18*$P$29)+((PI()*(($C$21/2)^2)*($G$20-$O565))*$P$29))+((($D$18+$H$18)/3)*$BG$6)+(((PI()*($C$21/2)^2*(($C$21/2)*$AZ$6))/3)*$P$29),(($D$18*$P$29)+((PI()*(($C$21/2)^2)*($G$20-$O565))*$P$29))+((($D$18+$H$18)/3)*$BG$6)-(((PI()*($C$21/2)^2*(($C$21/2)*$AZ$6))/3)*$P$29)))</f>
        <v>587.28795627626391</v>
      </c>
      <c r="Q565" s="73">
        <v>53.4</v>
      </c>
      <c r="R565" s="101">
        <f t="shared" si="79"/>
        <v>987.12534214673656</v>
      </c>
      <c r="S565" s="66">
        <v>53.4</v>
      </c>
      <c r="T565" s="102">
        <f>IF($S565&gt;$G$20,IF('Silo Levels'!$L$14="Pumping",((PI()*((($C$19+$G$20)-$S565)*($O$20/($O$19/2)))^2*((($O$20+$G$20)-$S565))/3)*$T$29)+(((PI()*((($C$19+$G$20)-$S565)*($O$20/($O$19/2)))^2*(((($C$19+$G$20)-$S565)*($O$20/($O$19/2)))*$AZ$7))/3)*$T$29),(((PI()*((($C$19+$G$20)-$S565)*($O$20/($O$19/2)))^2*((($O$20+$G$20)-$S565)/3))*$T$29)-((PI()*((($C$19+$G$20)-$S565)*($O$20/($O$19/2)))^2*(((($C$19+$G$20)-$S565)*($O$20/($O$19/2)))*$AZ$7)/3)*$T$29))),IF('Silo Levels'!$L$14="Pumping",(($D$18*$T$29)+((PI()*(($C$21/2)^2)*($G$20-$S565))*$T$29))+((($D$18+$H$18)/3)*$BG$7)+(((PI()*($C$21/2)^2*(($C$21/2)*$AZ$7))/3)*$T$29),(($D$18*$T$29)+((PI()*(($C$21/2)^2)*($G$20-$S565))*$T$29))+((($D$18+$H$18)/3)*$BG$7)-(((PI()*($C$21/2)^2*(($C$21/2)*$AZ$7))/3)*$T$29)))</f>
        <v>571.31050584935065</v>
      </c>
      <c r="U565" s="73">
        <v>53.4</v>
      </c>
      <c r="V565" s="101">
        <f t="shared" si="80"/>
        <v>961.63194820332956</v>
      </c>
      <c r="W565" s="66">
        <v>53.4</v>
      </c>
      <c r="X565" s="102">
        <f>IF($W565&gt;$G$20,IF('Silo Levels'!$L$15="Pumping",((PI()*((($C$19+$G$20)-$W565)*($O$20/($O$19/2)))^2*((($O$20+$G$20)-$W565))/3)*$X$29)+(((PI()*((($C$19+$G$20)-$W565)*($O$20/($O$19/2)))^2*(((($C$19+$G$20)-$W565)*($O$20/($O$19/2)))*$AZ$8))/3)*$X$29),(((PI()*((($C$19+$G$20)-$W565)*($O$20/($O$19/2)))^2*((($O$20+$G$20)-$W565)/3))*$X$29)-((PI()*((($C$19+$G$20)-$W565)*($O$20/($O$19/2)))^2*(((($C$19+$G$20)-$W565)*($O$20/($O$19/2)))*$AZ$8)/3)*$X$29))),IF('Silo Levels'!$L$15="Pumping",(($D$18*$X$29)+((PI()*(($C$21/2)^2)*($G$20-$W565))*$X$29))+((($D$18+$H$18)/3)*$BG$8)+(((PI()*($C$21/2)^2*(($C$21/2)*$AZ$8))/3)*$X$29),(($D$18*$X$29)+((PI()*(($C$21/2)^2)*($G$20-$W565))*$X$29))+((($D$18+$H$18)/3)*$BG$8)-(((PI()*($C$21/2)^2*(($C$21/2)*$AZ$8))/3)*$X$29)))</f>
        <v>556.55590157797178</v>
      </c>
      <c r="Y565" s="73">
        <v>53.4</v>
      </c>
      <c r="Z565" s="101">
        <f t="shared" si="77"/>
        <v>946.42487460786185</v>
      </c>
      <c r="AA565" s="66">
        <v>53.4</v>
      </c>
      <c r="AB565" s="102">
        <f>IF($AA565&gt;$G$20,IF('Silo Levels'!$L$16="Pumping",((PI()*((($C$19+$G$20)-$AA565)*($O$20/($O$19/2)))^2*((($O$20+$G$20)-$AA565))/3)*$AB$29)+(((PI()*((($C$19+$G$20)-$AA565)*($O$20/($O$19/2)))^2*(((($C$19+$G$20)-$AA565)*($O$20/($O$19/2)))*$AZ$9))/3)*$AB$29),(((PI()*((($C$19+$G$20)-$AA565)*($O$20/($O$19/2)))^2*((($O$20+$G$20)-$AA565)/3))*$AB$29)-((PI()*((($C$19+$G$20)-$AA565)*($O$20/($O$19/2)))^2*(((($C$19+$G$20)-$AA565)*($O$20/($O$19/2)))*$AZ$9)/3)*$AB$29))),IF('Silo Levels'!$L$16="Pumping",(($D$18*$AB$29)+((PI()*(($C$21/2)^2)*($G$20-$AA565))*$AB$29))+((($D$18+$H$18)/3)*$BG$9)+(((PI()*($C$21/2)^2*(($C$21/2)*$AZ$9))/3)*$AB$29),(($D$18*$AB$29)+((PI()*(($C$21/2)^2)*($G$20-$AA565))*$AB$29))+((($D$18+$H$18)/3)*$BG$9)-(((PI()*($C$21/2)^2*(($C$21/2)*$AZ$9))/3)*$AB$29)))</f>
        <v>547.75462727432455</v>
      </c>
      <c r="AC565" s="73">
        <v>53.4</v>
      </c>
      <c r="AD565" s="101">
        <f t="shared" si="81"/>
        <v>940.9425438710681</v>
      </c>
      <c r="AE565" s="66">
        <v>53.4</v>
      </c>
      <c r="AF565" s="102">
        <f>IF($AE565&gt;$G$20,IF('Silo Levels'!$L$17="Pumping",((PI()*((($C$19+$G$20)-$AE565)*($O$20/($O$19/2)))^2*((($O$20+$G$20)-$AE565))/3)*$AF$29)+(((PI()*((($C$19+$G$20)-$AE565)*($O$20/($O$19/2)))^2*(((($C$19+$G$20)-$AE565)*($O$20/($O$19/2)))*$AZ$10))/3)*$AF$29),(((PI()*((($C$19+$G$20)-$AE565)*($O$20/($O$19/2)))^2*((($O$20+$G$20)-$AE565)/3))*$AF$29)-((PI()*((($C$19+$G$20)-$AE565)*($O$20/($O$19/2)))^2*(((($C$19+$G$20)-$AE565)*($O$20/($O$19/2)))*$AZ$10)/3)*$AF$29))),IF('Silo Levels'!$L$17="Pumping",(($D$18*$AF$29)+((PI()*(($C$21/2)^2)*($G$20-$AE565))*$AF$29))+((($D$18+$H$18)/3)*$BG$10)+(((PI()*($C$21/2)^2*(($C$21/2)*$AZ$10))/3)*$AF$29),(($D$18*$AF$29)+((PI()*(($C$21/2)^2)*($G$20-$AE565))*$AF$29))+((($D$18+$H$18)/3)*$BG$10)-(((PI()*($C$21/2)^2*(($C$21/2)*$AZ$10))/3)*$AF$29)))</f>
        <v>544.58166330233348</v>
      </c>
      <c r="AG565" s="73">
        <v>53.4</v>
      </c>
      <c r="AH565" s="101">
        <f t="shared" si="78"/>
        <v>945.22943737823653</v>
      </c>
      <c r="AI565" s="66">
        <v>53.4</v>
      </c>
      <c r="AJ565" s="102">
        <f>IF($AI565&gt;$G$20,IF('Silo Levels'!$L$18="Pumping",((PI()*((($C$19+$G$20)-$AI565)*($O$20/($O$19/2)))^2*((($O$20+$G$20)-$AI565))/3)*$AJ$29)+(((PI()*((($C$19+$G$20)-$AI565)*($O$20/($O$19/2)))^2*(((($C$19+$G$20)-$AI565)*($O$20/($O$19/2)))*$AZ$11))/3)*$AJ$29),(((PI()*((($C$19+$G$20)-$AI565)*($O$20/($O$19/2)))^2*((($O$20+$G$20)-$AI565)/3))*$AJ$29)-((PI()*((($C$19+$G$20)-$AI565)*($O$20/($O$19/2)))^2*(((($C$19+$G$20)-$AI565)*($O$20/($O$19/2)))*$AZ$11)/3)*$AJ$29))),IF('Silo Levels'!$L$18="Pumping",(($D$18*$AJ$29)+((PI()*(($C$21/2)^2)*($G$20-$AI565))*$AJ$29))+((($D$18+$H$18)/3)*$BG$11)+(((PI()*($C$21/2)^2*(($C$21/2)*$AZ$11))/3)*$AJ$29),(($D$18*$AJ$29)+((PI()*(($C$21/2)^2)*($G$20-$AI565))*$AJ$29))+((($D$18+$H$18)/3)*$BG$11)-(((PI()*($C$21/2)^2*(($C$21/2)*$AZ$11))/3)*$AJ$29)))</f>
        <v>547.06275379158819</v>
      </c>
    </row>
    <row r="566" spans="2:36" x14ac:dyDescent="0.3">
      <c r="B566" s="73"/>
      <c r="C566" s="73"/>
      <c r="D566" s="73"/>
      <c r="E566" s="73"/>
      <c r="F566" s="73"/>
      <c r="G566" s="73"/>
      <c r="H566" s="73"/>
      <c r="I566" s="73">
        <v>53.5</v>
      </c>
      <c r="J566" s="101">
        <f t="shared" si="75"/>
        <v>3.2810789508107208</v>
      </c>
      <c r="K566" s="66">
        <v>53.5</v>
      </c>
      <c r="L566" s="102">
        <f>IF($K566&gt;$G$13,IF('Silo Levels'!$L$12="Pumping",((PI()*((($C$12+$G$13)-$K566)*($O$13/($O$12/2)))^2*((($O$13+$G$13)-$K566))/3)*$L$29)+(((PI()*((($C$12+$G$13)-$K566)*($O$13/($O$12/2)))^2*(((($C$12+$G$13)-$K566)*($O$13/($O$12/2)))*$AZ$5))/3)*$L$29),(((PI()*((($C$12+$G$13)-$K566)*($O$13/($O$12/2)))^2*((($O$13+$G$13)-$K566)/3))*$L$29)-((PI()*((($C$12+$G$13)-$K566)*($O$13/($O$12/2)))^2*(((($C$12+$G$13)-$K566)*($O$13/($O$12/2)))*$AZ$5)/3)*$L$29))),IF('Silo Levels'!$L$12="Pumping",(($D$11*$L$29)+((PI()*(($C$14/2)^2)*($G$13-$K566))*$L$29))+((($D$11+$H$11)/3)*$BG$5)+(((PI()*($C$14/2)^2*(($C$14/2)*$AZ$5))/3)*$L$29),(($D$11*$L$29)+((PI()*(($C$14/2)^2)*($G$13-$K566))*$L$29))+((($D$11+$H$11)/3)*$BG$5)-(((PI()*($C$14/2)^2*(($C$14/2)*$AZ$5))/3)*$L$29)))</f>
        <v>2.6254625813292436</v>
      </c>
      <c r="M566" s="73">
        <v>53.5</v>
      </c>
      <c r="N566" s="101">
        <f t="shared" si="76"/>
        <v>916.52141622625049</v>
      </c>
      <c r="O566" s="66">
        <v>53.5</v>
      </c>
      <c r="P566" s="102">
        <f>IF($O566&gt;$G$20,IF('Silo Levels'!$L$13="Pumping",((PI()*((($C$19+$G$20)-$O566)*($O$20/($O$19/2)))^2*((($O$20+$G$20)-$O566))/3)*$P$29)+(((PI()*((($C$19+$G$20)-$O566)*($O$20/($O$19/2)))^2*(((($C$19+$G$20)-$O566)*($O$20/($O$19/2)))*$AZ$6))/3)*$P$29),(((PI()*((($C$19+$G$20)-$O566)*($O$20/($O$19/2)))^2*((($O$20+$G$20)-$O566)/3))*$P$29)-((PI()*((($C$19+$G$20)-$O566)*($O$20/($O$19/2)))^2*(((($C$19+$G$20)-$O566)*($O$20/($O$19/2)))*$AZ$6)/3)*$P$29))),IF('Silo Levels'!$L$13="Pumping",(($D$18*$P$29)+((PI()*(($C$21/2)^2)*($G$20-$O566))*$P$29))+((($D$18+$H$18)/3)*$BG$6)+(((PI()*($C$21/2)^2*(($C$21/2)*$AZ$6))/3)*$P$29),(($D$18*$P$29)+((PI()*(($C$21/2)^2)*($G$20-$O566))*$P$29))+((($D$18+$H$18)/3)*$BG$6)-(((PI()*($C$21/2)^2*(($C$21/2)*$AZ$6))/3)*$P$29)))</f>
        <v>532.51156413028275</v>
      </c>
      <c r="Q566" s="73">
        <v>53.5</v>
      </c>
      <c r="R566" s="101">
        <f t="shared" si="79"/>
        <v>891.58701166973901</v>
      </c>
      <c r="S566" s="66">
        <v>53.5</v>
      </c>
      <c r="T566" s="102">
        <f>IF($S566&gt;$G$20,IF('Silo Levels'!$L$14="Pumping",((PI()*((($C$19+$G$20)-$S566)*($O$20/($O$19/2)))^2*((($O$20+$G$20)-$S566))/3)*$T$29)+(((PI()*((($C$19+$G$20)-$S566)*($O$20/($O$19/2)))^2*(((($C$19+$G$20)-$S566)*($O$20/($O$19/2)))*$AZ$7))/3)*$T$29),(((PI()*((($C$19+$G$20)-$S566)*($O$20/($O$19/2)))^2*((($O$20+$G$20)-$S566)/3))*$T$29)-((PI()*((($C$19+$G$20)-$S566)*($O$20/($O$19/2)))^2*(((($C$19+$G$20)-$S566)*($O$20/($O$19/2)))*$AZ$7)/3)*$T$29))),IF('Silo Levels'!$L$14="Pumping",(($D$18*$T$29)+((PI()*(($C$21/2)^2)*($G$20-$S566))*$T$29))+((($D$18+$H$18)/3)*$BG$7)+(((PI()*($C$21/2)^2*(($C$21/2)*$AZ$7))/3)*$T$29),(($D$18*$T$29)+((PI()*(($C$21/2)^2)*($G$20-$S566))*$T$29))+((($D$18+$H$18)/3)*$BG$7)-(((PI()*($C$21/2)^2*(($C$21/2)*$AZ$7))/3)*$T$29)))</f>
        <v>518.02433171435473</v>
      </c>
      <c r="U566" s="73">
        <v>53.5</v>
      </c>
      <c r="V566" s="101">
        <f t="shared" si="80"/>
        <v>868.56098047304135</v>
      </c>
      <c r="W566" s="66">
        <v>53.5</v>
      </c>
      <c r="X566" s="102">
        <f>IF($W566&gt;$G$20,IF('Silo Levels'!$L$15="Pumping",((PI()*((($C$19+$G$20)-$W566)*($O$20/($O$19/2)))^2*((($O$20+$G$20)-$W566))/3)*$X$29)+(((PI()*((($C$19+$G$20)-$W566)*($O$20/($O$19/2)))^2*(((($C$19+$G$20)-$W566)*($O$20/($O$19/2)))*$AZ$8))/3)*$X$29),(((PI()*((($C$19+$G$20)-$W566)*($O$20/($O$19/2)))^2*((($O$20+$G$20)-$W566)/3))*$X$29)-((PI()*((($C$19+$G$20)-$W566)*($O$20/($O$19/2)))^2*(((($C$19+$G$20)-$W566)*($O$20/($O$19/2)))*$AZ$8)/3)*$X$29))),IF('Silo Levels'!$L$15="Pumping",(($D$18*$X$29)+((PI()*(($C$21/2)^2)*($G$20-$W566))*$X$29))+((($D$18+$H$18)/3)*$BG$8)+(((PI()*($C$21/2)^2*(($C$21/2)*$AZ$8))/3)*$X$29),(($D$18*$X$29)+((PI()*(($C$21/2)^2)*($G$20-$W566))*$X$29))+((($D$18+$H$18)/3)*$BG$8)-(((PI()*($C$21/2)^2*(($C$21/2)*$AZ$8))/3)*$X$29)))</f>
        <v>504.64589050045169</v>
      </c>
      <c r="Y566" s="73">
        <v>53.5</v>
      </c>
      <c r="Z566" s="101">
        <f t="shared" si="77"/>
        <v>854.82571431754104</v>
      </c>
      <c r="AA566" s="66">
        <v>53.5</v>
      </c>
      <c r="AB566" s="102">
        <f>IF($AA566&gt;$G$20,IF('Silo Levels'!$L$16="Pumping",((PI()*((($C$19+$G$20)-$AA566)*($O$20/($O$19/2)))^2*((($O$20+$G$20)-$AA566))/3)*$AB$29)+(((PI()*((($C$19+$G$20)-$AA566)*($O$20/($O$19/2)))^2*(((($C$19+$G$20)-$AA566)*($O$20/($O$19/2)))*$AZ$9))/3)*$AB$29),(((PI()*((($C$19+$G$20)-$AA566)*($O$20/($O$19/2)))^2*((($O$20+$G$20)-$AA566)/3))*$AB$29)-((PI()*((($C$19+$G$20)-$AA566)*($O$20/($O$19/2)))^2*(((($C$19+$G$20)-$AA566)*($O$20/($O$19/2)))*$AZ$9)/3)*$AB$29))),IF('Silo Levels'!$L$16="Pumping",(($D$18*$AB$29)+((PI()*(($C$21/2)^2)*($G$20-$AA566))*$AB$29))+((($D$18+$H$18)/3)*$BG$9)+(((PI()*($C$21/2)^2*(($C$21/2)*$AZ$9))/3)*$AB$29),(($D$18*$AB$29)+((PI()*(($C$21/2)^2)*($G$20-$AA566))*$AB$29))+((($D$18+$H$18)/3)*$BG$9)-(((PI()*($C$21/2)^2*(($C$21/2)*$AZ$9))/3)*$AB$29)))</f>
        <v>496.66551171745812</v>
      </c>
      <c r="AC566" s="73">
        <v>53.5</v>
      </c>
      <c r="AD566" s="101">
        <f t="shared" si="81"/>
        <v>849.87398765234047</v>
      </c>
      <c r="AE566" s="66">
        <v>53.5</v>
      </c>
      <c r="AF566" s="102">
        <f>IF($AE566&gt;$G$20,IF('Silo Levels'!$L$17="Pumping",((PI()*((($C$19+$G$20)-$AE566)*($O$20/($O$19/2)))^2*((($O$20+$G$20)-$AE566))/3)*$AF$29)+(((PI()*((($C$19+$G$20)-$AE566)*($O$20/($O$19/2)))^2*(((($C$19+$G$20)-$AE566)*($O$20/($O$19/2)))*$AZ$10))/3)*$AF$29),(((PI()*((($C$19+$G$20)-$AE566)*($O$20/($O$19/2)))^2*((($O$20+$G$20)-$AE566)/3))*$AF$29)-((PI()*((($C$19+$G$20)-$AE566)*($O$20/($O$19/2)))^2*(((($C$19+$G$20)-$AE566)*($O$20/($O$19/2)))*$AZ$10)/3)*$AF$29))),IF('Silo Levels'!$L$17="Pumping",(($D$18*$AF$29)+((PI()*(($C$21/2)^2)*($G$20-$AE566))*$AF$29))+((($D$18+$H$18)/3)*$BG$10)+(((PI()*($C$21/2)^2*(($C$21/2)*$AZ$10))/3)*$AF$29),(($D$18*$AF$29)+((PI()*(($C$21/2)^2)*($G$20-$AE566))*$AF$29))+((($D$18+$H$18)/3)*$BG$10)-(((PI()*($C$21/2)^2*(($C$21/2)*$AZ$10))/3)*$AF$29)))</f>
        <v>493.78849033536233</v>
      </c>
      <c r="AG566" s="73">
        <v>53.5</v>
      </c>
      <c r="AH566" s="101">
        <f t="shared" si="78"/>
        <v>853.74597675869916</v>
      </c>
      <c r="AI566" s="66">
        <v>53.5</v>
      </c>
      <c r="AJ566" s="102">
        <f>IF($AI566&gt;$G$20,IF('Silo Levels'!$L$18="Pumping",((PI()*((($C$19+$G$20)-$AI566)*($O$20/($O$19/2)))^2*((($O$20+$G$20)-$AI566))/3)*$AJ$29)+(((PI()*((($C$19+$G$20)-$AI566)*($O$20/($O$19/2)))^2*(((($C$19+$G$20)-$AI566)*($O$20/($O$19/2)))*$AZ$11))/3)*$AJ$29),(((PI()*((($C$19+$G$20)-$AI566)*($O$20/($O$19/2)))^2*((($O$20+$G$20)-$AI566)/3))*$AJ$29)-((PI()*((($C$19+$G$20)-$AI566)*($O$20/($O$19/2)))^2*(((($C$19+$G$20)-$AI566)*($O$20/($O$19/2)))*$AZ$11)/3)*$AJ$29))),IF('Silo Levels'!$L$18="Pumping",(($D$18*$AJ$29)+((PI()*(($C$21/2)^2)*($G$20-$AI566))*$AJ$29))+((($D$18+$H$18)/3)*$BG$11)+(((PI()*($C$21/2)^2*(($C$21/2)*$AZ$11))/3)*$AJ$29),(($D$18*$AJ$29)+((PI()*(($C$21/2)^2)*($G$20-$AI566))*$AJ$29))+((($D$18+$H$18)/3)*$BG$11)-(((PI()*($C$21/2)^2*(($C$21/2)*$AZ$11))/3)*$AJ$29)))</f>
        <v>496.03816932683884</v>
      </c>
    </row>
    <row r="567" spans="2:36" x14ac:dyDescent="0.3">
      <c r="B567" s="73"/>
      <c r="C567" s="73"/>
      <c r="D567" s="73"/>
      <c r="E567" s="73"/>
      <c r="F567" s="73"/>
      <c r="G567" s="73"/>
      <c r="H567" s="73"/>
      <c r="I567" s="73">
        <v>53.6</v>
      </c>
      <c r="J567" s="101">
        <f t="shared" si="75"/>
        <v>1.4145368990693974</v>
      </c>
      <c r="K567" s="66">
        <v>53.6</v>
      </c>
      <c r="L567" s="102">
        <f>IF($K567&gt;$G$13,IF('Silo Levels'!$L$12="Pumping",((PI()*((($C$12+$G$13)-$K567)*($O$13/($O$12/2)))^2*((($O$13+$G$13)-$K567))/3)*$L$29)+(((PI()*((($C$12+$G$13)-$K567)*($O$13/($O$12/2)))^2*(((($C$12+$G$13)-$K567)*($O$13/($O$12/2)))*$AZ$5))/3)*$L$29),(((PI()*((($C$12+$G$13)-$K567)*($O$13/($O$12/2)))^2*((($O$13+$G$13)-$K567)/3))*$L$29)-((PI()*((($C$12+$G$13)-$K567)*($O$13/($O$12/2)))^2*(((($C$12+$G$13)-$K567)*($O$13/($O$12/2)))*$AZ$5)/3)*$L$29))),IF('Silo Levels'!$L$12="Pumping",(($D$11*$L$29)+((PI()*(($C$14/2)^2)*($G$13-$K567))*$L$29))+((($D$11+$H$11)/3)*$BG$5)+(((PI()*($C$14/2)^2*(($C$14/2)*$AZ$5))/3)*$L$29),(($D$11*$L$29)+((PI()*(($C$14/2)^2)*($G$13-$K567))*$L$29))+((($D$11+$H$11)/3)*$BG$5)-(((PI()*($C$14/2)^2*(($C$14/2)*$AZ$5))/3)*$L$29)))</f>
        <v>1.1896604843372529</v>
      </c>
      <c r="M567" s="73">
        <v>53.6</v>
      </c>
      <c r="N567" s="101">
        <f t="shared" si="76"/>
        <v>824.84421398263441</v>
      </c>
      <c r="O567" s="66">
        <v>53.6</v>
      </c>
      <c r="P567" s="102">
        <f>IF($O567&gt;$G$20,IF('Silo Levels'!$L$13="Pumping",((PI()*((($C$19+$G$20)-$O567)*($O$20/($O$19/2)))^2*((($O$20+$G$20)-$O567))/3)*$P$29)+(((PI()*((($C$19+$G$20)-$O567)*($O$20/($O$19/2)))^2*(((($C$19+$G$20)-$O567)*($O$20/($O$19/2)))*$AZ$6))/3)*$P$29),(((PI()*((($C$19+$G$20)-$O567)*($O$20/($O$19/2)))^2*((($O$20+$G$20)-$O567)/3))*$P$29)-((PI()*((($C$19+$G$20)-$O567)*($O$20/($O$19/2)))^2*(((($C$19+$G$20)-$O567)*($O$20/($O$19/2)))*$AZ$6)/3)*$P$29))),IF('Silo Levels'!$L$13="Pumping",(($D$18*$P$29)+((PI()*(($C$21/2)^2)*($G$20-$O567))*$P$29))+((($D$18+$H$18)/3)*$BG$6)+(((PI()*($C$21/2)^2*(($C$21/2)*$AZ$6))/3)*$P$29),(($D$18*$P$29)+((PI()*(($C$21/2)^2)*($G$20-$O567))*$P$29))+((($D$18+$H$18)/3)*$BG$6)-(((PI()*($C$21/2)^2*(($C$21/2)*$AZ$6))/3)*$P$29)))</f>
        <v>481.22146567013988</v>
      </c>
      <c r="Q567" s="73">
        <v>53.6</v>
      </c>
      <c r="R567" s="101">
        <f t="shared" si="79"/>
        <v>802.40393166798356</v>
      </c>
      <c r="S567" s="66">
        <v>53.6</v>
      </c>
      <c r="T567" s="102">
        <f>IF($S567&gt;$G$20,IF('Silo Levels'!$L$14="Pumping",((PI()*((($C$19+$G$20)-$S567)*($O$20/($O$19/2)))^2*((($O$20+$G$20)-$S567))/3)*$T$29)+(((PI()*((($C$19+$G$20)-$S567)*($O$20/($O$19/2)))^2*(((($C$19+$G$20)-$S567)*($O$20/($O$19/2)))*$AZ$7))/3)*$T$29),(((PI()*((($C$19+$G$20)-$S567)*($O$20/($O$19/2)))^2*((($O$20+$G$20)-$S567)/3))*$T$29)-((PI()*((($C$19+$G$20)-$S567)*($O$20/($O$19/2)))^2*(((($C$19+$G$20)-$S567)*($O$20/($O$19/2)))*$AZ$7)/3)*$T$29))),IF('Silo Levels'!$L$14="Pumping",(($D$18*$T$29)+((PI()*(($C$21/2)^2)*($G$20-$S567))*$T$29))+((($D$18+$H$18)/3)*$BG$7)+(((PI()*($C$21/2)^2*(($C$21/2)*$AZ$7))/3)*$T$29),(($D$18*$T$29)+((PI()*(($C$21/2)^2)*($G$20-$S567))*$T$29))+((($D$18+$H$18)/3)*$BG$7)-(((PI()*($C$21/2)^2*(($C$21/2)*$AZ$7))/3)*$T$29)))</f>
        <v>468.12960497396318</v>
      </c>
      <c r="U567" s="73">
        <v>53.6</v>
      </c>
      <c r="V567" s="101">
        <f t="shared" si="80"/>
        <v>781.68113319614599</v>
      </c>
      <c r="W567" s="66">
        <v>53.6</v>
      </c>
      <c r="X567" s="102">
        <f>IF($W567&gt;$G$20,IF('Silo Levels'!$L$15="Pumping",((PI()*((($C$19+$G$20)-$W567)*($O$20/($O$19/2)))^2*((($O$20+$G$20)-$W567))/3)*$X$29)+(((PI()*((($C$19+$G$20)-$W567)*($O$20/($O$19/2)))^2*(((($C$19+$G$20)-$W567)*($O$20/($O$19/2)))*$AZ$8))/3)*$X$29),(((PI()*((($C$19+$G$20)-$W567)*($O$20/($O$19/2)))^2*((($O$20+$G$20)-$W567)/3))*$X$29)-((PI()*((($C$19+$G$20)-$W567)*($O$20/($O$19/2)))^2*(((($C$19+$G$20)-$W567)*($O$20/($O$19/2)))*$AZ$8)/3)*$X$29))),IF('Silo Levels'!$L$15="Pumping",(($D$18*$X$29)+((PI()*(($C$21/2)^2)*($G$20-$W567))*$X$29))+((($D$18+$H$18)/3)*$BG$8)+(((PI()*($C$21/2)^2*(($C$21/2)*$AZ$8))/3)*$X$29),(($D$18*$X$29)+((PI()*(($C$21/2)^2)*($G$20-$W567))*$X$29))+((($D$18+$H$18)/3)*$BG$8)-(((PI()*($C$21/2)^2*(($C$21/2)*$AZ$8))/3)*$X$29)))</f>
        <v>456.03973965836002</v>
      </c>
      <c r="Y567" s="73">
        <v>53.6</v>
      </c>
      <c r="Z567" s="101">
        <f t="shared" si="77"/>
        <v>769.3197692222144</v>
      </c>
      <c r="AA567" s="66">
        <v>53.6</v>
      </c>
      <c r="AB567" s="102">
        <f>IF($AA567&gt;$G$20,IF('Silo Levels'!$L$16="Pumping",((PI()*((($C$19+$G$20)-$AA567)*($O$20/($O$19/2)))^2*((($O$20+$G$20)-$AA567))/3)*$AB$29)+(((PI()*((($C$19+$G$20)-$AA567)*($O$20/($O$19/2)))^2*(((($C$19+$G$20)-$AA567)*($O$20/($O$19/2)))*$AZ$9))/3)*$AB$29),(((PI()*((($C$19+$G$20)-$AA567)*($O$20/($O$19/2)))^2*((($O$20+$G$20)-$AA567)/3))*$AB$29)-((PI()*((($C$19+$G$20)-$AA567)*($O$20/($O$19/2)))^2*(((($C$19+$G$20)-$AA567)*($O$20/($O$19/2)))*$AZ$9)/3)*$AB$29))),IF('Silo Levels'!$L$16="Pumping",(($D$18*$AB$29)+((PI()*(($C$21/2)^2)*($G$20-$AA567))*$AB$29))+((($D$18+$H$18)/3)*$BG$9)+(((PI()*($C$21/2)^2*(($C$21/2)*$AZ$9))/3)*$AB$29),(($D$18*$AB$29)+((PI()*(($C$21/2)^2)*($G$20-$AA567))*$AB$29))+((($D$18+$H$18)/3)*$BG$9)-(((PI()*($C$21/2)^2*(($C$21/2)*$AZ$9))/3)*$AB$29)))</f>
        <v>448.82800974818008</v>
      </c>
      <c r="AC567" s="73">
        <v>53.6</v>
      </c>
      <c r="AD567" s="101">
        <f t="shared" si="81"/>
        <v>764.86335061954651</v>
      </c>
      <c r="AE567" s="66">
        <v>53.6</v>
      </c>
      <c r="AF567" s="102">
        <f>IF($AE567&gt;$G$20,IF('Silo Levels'!$L$17="Pumping",((PI()*((($C$19+$G$20)-$AE567)*($O$20/($O$19/2)))^2*((($O$20+$G$20)-$AE567))/3)*$AF$29)+(((PI()*((($C$19+$G$20)-$AE567)*($O$20/($O$19/2)))^2*(((($C$19+$G$20)-$AE567)*($O$20/($O$19/2)))*$AZ$10))/3)*$AF$29),(((PI()*((($C$19+$G$20)-$AE567)*($O$20/($O$19/2)))^2*((($O$20+$G$20)-$AE567)/3))*$AF$29)-((PI()*((($C$19+$G$20)-$AE567)*($O$20/($O$19/2)))^2*(((($C$19+$G$20)-$AE567)*($O$20/($O$19/2)))*$AZ$10)/3)*$AF$29))),IF('Silo Levels'!$L$17="Pumping",(($D$18*$AF$29)+((PI()*(($C$21/2)^2)*($G$20-$AE567))*$AF$29))+((($D$18+$H$18)/3)*$BG$10)+(((PI()*($C$21/2)^2*(($C$21/2)*$AZ$10))/3)*$AF$29),(($D$18*$AF$29)+((PI()*(($C$21/2)^2)*($G$20-$AE567))*$AF$29))+((($D$18+$H$18)/3)*$BG$10)-(((PI()*($C$21/2)^2*(($C$21/2)*$AZ$10))/3)*$AF$29)))</f>
        <v>446.22809541858686</v>
      </c>
      <c r="AG567" s="73">
        <v>53.6</v>
      </c>
      <c r="AH567" s="101">
        <f t="shared" si="78"/>
        <v>768.34803494272796</v>
      </c>
      <c r="AI567" s="66">
        <v>53.6</v>
      </c>
      <c r="AJ567" s="102">
        <f>IF($AI567&gt;$G$20,IF('Silo Levels'!$L$18="Pumping",((PI()*((($C$19+$G$20)-$AI567)*($O$20/($O$19/2)))^2*((($O$20+$G$20)-$AI567))/3)*$AJ$29)+(((PI()*((($C$19+$G$20)-$AI567)*($O$20/($O$19/2)))^2*(((($C$19+$G$20)-$AI567)*($O$20/($O$19/2)))*$AZ$11))/3)*$AJ$29),(((PI()*((($C$19+$G$20)-$AI567)*($O$20/($O$19/2)))^2*((($O$20+$G$20)-$AI567)/3))*$AJ$29)-((PI()*((($C$19+$G$20)-$AI567)*($O$20/($O$19/2)))^2*(((($C$19+$G$20)-$AI567)*($O$20/($O$19/2)))*$AZ$11)/3)*$AJ$29))),IF('Silo Levels'!$L$18="Pumping",(($D$18*$AJ$29)+((PI()*(($C$21/2)^2)*($G$20-$AI567))*$AJ$29))+((($D$18+$H$18)/3)*$BG$11)+(((PI()*($C$21/2)^2*(($C$21/2)*$AZ$11))/3)*$AJ$29),(($D$18*$AJ$29)+((PI()*(($C$21/2)^2)*($G$20-$AI567))*$AJ$29))+((($D$18+$H$18)/3)*$BG$11)-(((PI()*($C$21/2)^2*(($C$21/2)*$AZ$11))/3)*$AJ$29)))</f>
        <v>448.26109130917138</v>
      </c>
    </row>
    <row r="568" spans="2:36" x14ac:dyDescent="0.3">
      <c r="B568" s="73"/>
      <c r="C568" s="73"/>
      <c r="D568" s="73"/>
      <c r="E568" s="73"/>
      <c r="F568" s="73"/>
      <c r="G568" s="73"/>
      <c r="H568" s="73"/>
      <c r="I568" s="73">
        <v>53.7</v>
      </c>
      <c r="J568" s="101">
        <f t="shared" si="75"/>
        <v>0.39880656726254132</v>
      </c>
      <c r="K568" s="66">
        <v>53.7</v>
      </c>
      <c r="L568" s="102">
        <f>IF($K568&gt;$G$13,IF('Silo Levels'!$L$12="Pumping",((PI()*((($C$12+$G$13)-$K568)*($O$13/($O$12/2)))^2*((($O$13+$G$13)-$K568))/3)*$L$29)+(((PI()*((($C$12+$G$13)-$K568)*($O$13/($O$12/2)))^2*(((($C$12+$G$13)-$K568)*($O$13/($O$12/2)))*$AZ$5))/3)*$L$29),(((PI()*((($C$12+$G$13)-$K568)*($O$13/($O$12/2)))^2*((($O$13+$G$13)-$K568)/3))*$L$29)-((PI()*((($C$12+$G$13)-$K568)*($O$13/($O$12/2)))^2*(((($C$12+$G$13)-$K568)*($O$13/($O$12/2)))*$AZ$5)/3)*$L$29))),IF('Silo Levels'!$L$12="Pumping",(($D$11*$L$29)+((PI()*(($C$14/2)^2)*($G$13-$K568))*$L$29))+((($D$11+$H$11)/3)*$BG$5)+(((PI()*($C$14/2)^2*(($C$14/2)*$AZ$5))/3)*$L$29),(($D$11*$L$29)+((PI()*(($C$14/2)^2)*($G$13-$K568))*$L$29))+((($D$11+$H$11)/3)*$BG$5)-(((PI()*($C$14/2)^2*(($C$14/2)*$AZ$5))/3)*$L$29)))</f>
        <v>0.35684711961572813</v>
      </c>
      <c r="M568" s="73">
        <v>53.7</v>
      </c>
      <c r="N568" s="101">
        <f t="shared" si="76"/>
        <v>739.47586106245944</v>
      </c>
      <c r="O568" s="66">
        <v>53.7</v>
      </c>
      <c r="P568" s="102">
        <f>IF($O568&gt;$G$20,IF('Silo Levels'!$L$13="Pumping",((PI()*((($C$19+$G$20)-$O568)*($O$20/($O$19/2)))^2*((($O$20+$G$20)-$O568))/3)*$P$29)+(((PI()*((($C$19+$G$20)-$O568)*($O$20/($O$19/2)))^2*(((($C$19+$G$20)-$O568)*($O$20/($O$19/2)))*$AZ$6))/3)*$P$29),(((PI()*((($C$19+$G$20)-$O568)*($O$20/($O$19/2)))^2*((($O$20+$G$20)-$O568)/3))*$P$29)-((PI()*((($C$19+$G$20)-$O568)*($O$20/($O$19/2)))^2*(((($C$19+$G$20)-$O568)*($O$20/($O$19/2)))*$AZ$6)/3)*$P$29))),IF('Silo Levels'!$L$13="Pumping",(($D$18*$P$29)+((PI()*(($C$21/2)^2)*($G$20-$O568))*$P$29))+((($D$18+$H$18)/3)*$BG$6)+(((PI()*($C$21/2)^2*(($C$21/2)*$AZ$6))/3)*$P$29),(($D$18*$P$29)+((PI()*(($C$21/2)^2)*($G$20-$O568))*$P$29))+((($D$18+$H$18)/3)*$BG$6)-(((PI()*($C$21/2)^2*(($C$21/2)*$AZ$6))/3)*$P$29)))</f>
        <v>433.30431551546002</v>
      </c>
      <c r="Q568" s="73">
        <v>53.7</v>
      </c>
      <c r="R568" s="101">
        <f t="shared" si="79"/>
        <v>719.35806571903413</v>
      </c>
      <c r="S568" s="66">
        <v>53.7</v>
      </c>
      <c r="T568" s="102">
        <f>IF($S568&gt;$G$20,IF('Silo Levels'!$L$14="Pumping",((PI()*((($C$19+$G$20)-$S568)*($O$20/($O$19/2)))^2*((($O$20+$G$20)-$S568))/3)*$T$29)+(((PI()*((($C$19+$G$20)-$S568)*($O$20/($O$19/2)))^2*(((($C$19+$G$20)-$S568)*($O$20/($O$19/2)))*$AZ$7))/3)*$T$29),(((PI()*((($C$19+$G$20)-$S568)*($O$20/($O$19/2)))^2*((($O$20+$G$20)-$S568)/3))*$T$29)-((PI()*((($C$19+$G$20)-$S568)*($O$20/($O$19/2)))^2*(((($C$19+$G$20)-$S568)*($O$20/($O$19/2)))*$AZ$7)/3)*$T$29))),IF('Silo Levels'!$L$14="Pumping",(($D$18*$T$29)+((PI()*(($C$21/2)^2)*($G$20-$S568))*$T$29))+((($D$18+$H$18)/3)*$BG$7)+(((PI()*($C$21/2)^2*(($C$21/2)*$AZ$7))/3)*$T$29),(($D$18*$T$29)+((PI()*(($C$21/2)^2)*($G$20-$S568))*$T$29))+((($D$18+$H$18)/3)*$BG$7)-(((PI()*($C$21/2)^2*(($C$21/2)*$AZ$7))/3)*$T$29)))</f>
        <v>421.51606386321748</v>
      </c>
      <c r="U568" s="73">
        <v>53.7</v>
      </c>
      <c r="V568" s="101">
        <f t="shared" si="80"/>
        <v>700.78000093562946</v>
      </c>
      <c r="W568" s="66">
        <v>53.7</v>
      </c>
      <c r="X568" s="102">
        <f>IF($W568&gt;$G$20,IF('Silo Levels'!$L$15="Pumping",((PI()*((($C$19+$G$20)-$W568)*($O$20/($O$19/2)))^2*((($O$20+$G$20)-$W568))/3)*$X$29)+(((PI()*((($C$19+$G$20)-$W568)*($O$20/($O$19/2)))^2*(((($C$19+$G$20)-$W568)*($O$20/($O$19/2)))*$AZ$8))/3)*$X$29),(((PI()*((($C$19+$G$20)-$W568)*($O$20/($O$19/2)))^2*((($O$20+$G$20)-$W568)/3))*$X$29)-((PI()*((($C$19+$G$20)-$W568)*($O$20/($O$19/2)))^2*(((($C$19+$G$20)-$W568)*($O$20/($O$19/2)))*$AZ$8)/3)*$X$29))),IF('Silo Levels'!$L$15="Pumping",(($D$18*$X$29)+((PI()*(($C$21/2)^2)*($G$20-$W568))*$X$29))+((($D$18+$H$18)/3)*$BG$8)+(((PI()*($C$21/2)^2*(($C$21/2)*$AZ$8))/3)*$X$29),(($D$18*$X$29)+((PI()*(($C$21/2)^2)*($G$20-$W568))*$X$29))+((($D$18+$H$18)/3)*$BG$8)-(((PI()*($C$21/2)^2*(($C$21/2)*$AZ$8))/3)*$X$29)))</f>
        <v>410.630034895336</v>
      </c>
      <c r="Y568" s="73">
        <v>53.7</v>
      </c>
      <c r="Z568" s="101">
        <f t="shared" si="77"/>
        <v>689.69799282600832</v>
      </c>
      <c r="AA568" s="66">
        <v>53.7</v>
      </c>
      <c r="AB568" s="102">
        <f>IF($AA568&gt;$G$20,IF('Silo Levels'!$L$16="Pumping",((PI()*((($C$19+$G$20)-$AA568)*($O$20/($O$19/2)))^2*((($O$20+$G$20)-$AA568))/3)*$AB$29)+(((PI()*((($C$19+$G$20)-$AA568)*($O$20/($O$19/2)))^2*(((($C$19+$G$20)-$AA568)*($O$20/($O$19/2)))*$AZ$9))/3)*$AB$29),(((PI()*((($C$19+$G$20)-$AA568)*($O$20/($O$19/2)))^2*((($O$20+$G$20)-$AA568)/3))*$AB$29)-((PI()*((($C$19+$G$20)-$AA568)*($O$20/($O$19/2)))^2*(((($C$19+$G$20)-$AA568)*($O$20/($O$19/2)))*$AZ$9)/3)*$AB$29))),IF('Silo Levels'!$L$16="Pumping",(($D$18*$AB$29)+((PI()*(($C$21/2)^2)*($G$20-$AA568))*$AB$29))+((($D$18+$H$18)/3)*$BG$9)+(((PI()*($C$21/2)^2*(($C$21/2)*$AZ$9))/3)*$AB$29),(($D$18*$AB$29)+((PI()*(($C$21/2)^2)*($G$20-$AA568))*$AB$29))+((($D$18+$H$18)/3)*$BG$9)-(((PI()*($C$21/2)^2*(($C$21/2)*$AZ$9))/3)*$AB$29)))</f>
        <v>404.13640583815896</v>
      </c>
      <c r="AC568" s="73">
        <v>53.7</v>
      </c>
      <c r="AD568" s="101">
        <f t="shared" si="81"/>
        <v>685.70279721500788</v>
      </c>
      <c r="AE568" s="66">
        <v>53.7</v>
      </c>
      <c r="AF568" s="102">
        <f>IF($AE568&gt;$G$20,IF('Silo Levels'!$L$17="Pumping",((PI()*((($C$19+$G$20)-$AE568)*($O$20/($O$19/2)))^2*((($O$20+$G$20)-$AE568))/3)*$AF$29)+(((PI()*((($C$19+$G$20)-$AE568)*($O$20/($O$19/2)))^2*(((($C$19+$G$20)-$AE568)*($O$20/($O$19/2)))*$AZ$10))/3)*$AF$29),(((PI()*((($C$19+$G$20)-$AE568)*($O$20/($O$19/2)))^2*((($O$20+$G$20)-$AE568)/3))*$AF$29)-((PI()*((($C$19+$G$20)-$AE568)*($O$20/($O$19/2)))^2*(((($C$19+$G$20)-$AE568)*($O$20/($O$19/2)))*$AZ$10)/3)*$AF$29))),IF('Silo Levels'!$L$17="Pumping",(($D$18*$AF$29)+((PI()*(($C$21/2)^2)*($G$20-$AE568))*$AF$29))+((($D$18+$H$18)/3)*$BG$10)+(((PI()*($C$21/2)^2*(($C$21/2)*$AZ$10))/3)*$AF$29),(($D$18*$AF$29)+((PI()*(($C$21/2)^2)*($G$20-$AE568))*$AF$29))+((($D$18+$H$18)/3)*$BG$10)-(((PI()*($C$21/2)^2*(($C$21/2)*$AZ$10))/3)*$AF$29)))</f>
        <v>401.79537539926451</v>
      </c>
      <c r="AG568" s="73">
        <v>53.7</v>
      </c>
      <c r="AH568" s="101">
        <f t="shared" si="78"/>
        <v>688.82682948283889</v>
      </c>
      <c r="AI568" s="66">
        <v>53.7</v>
      </c>
      <c r="AJ568" s="102">
        <f>IF($AI568&gt;$G$20,IF('Silo Levels'!$L$18="Pumping",((PI()*((($C$19+$G$20)-$AI568)*($O$20/($O$19/2)))^2*((($O$20+$G$20)-$AI568))/3)*$AJ$29)+(((PI()*((($C$19+$G$20)-$AI568)*($O$20/($O$19/2)))^2*(((($C$19+$G$20)-$AI568)*($O$20/($O$19/2)))*$AZ$11))/3)*$AJ$29),(((PI()*((($C$19+$G$20)-$AI568)*($O$20/($O$19/2)))^2*((($O$20+$G$20)-$AI568)/3))*$AJ$29)-((PI()*((($C$19+$G$20)-$AI568)*($O$20/($O$19/2)))^2*(((($C$19+$G$20)-$AI568)*($O$20/($O$19/2)))*$AZ$11)/3)*$AJ$29))),IF('Silo Levels'!$L$18="Pumping",(($D$18*$AJ$29)+((PI()*(($C$21/2)^2)*($G$20-$AI568))*$AJ$29))+((($D$18+$H$18)/3)*$BG$11)+(((PI()*($C$21/2)^2*(($C$21/2)*$AZ$11))/3)*$AJ$29),(($D$18*$AJ$29)+((PI()*(($C$21/2)^2)*($G$20-$AI568))*$AJ$29))+((($D$18+$H$18)/3)*$BG$11)-(((PI()*($C$21/2)^2*(($C$21/2)*$AZ$11))/3)*$AJ$29)))</f>
        <v>403.62593774042847</v>
      </c>
    </row>
    <row r="569" spans="2:36" x14ac:dyDescent="0.3">
      <c r="B569" s="73"/>
      <c r="C569" s="73"/>
      <c r="D569" s="73"/>
      <c r="E569" s="73"/>
      <c r="F569" s="73"/>
      <c r="G569" s="73"/>
      <c r="H569" s="73"/>
      <c r="I569" s="73">
        <v>53.8</v>
      </c>
      <c r="J569" s="101">
        <f t="shared" si="75"/>
        <v>2.0982720926816984E-2</v>
      </c>
      <c r="K569" s="66">
        <v>53.8</v>
      </c>
      <c r="L569" s="102">
        <f>IF($K569&gt;$G$13,IF('Silo Levels'!$L$12="Pumping",((PI()*((($C$12+$G$13)-$K569)*($O$13/($O$12/2)))^2*((($O$13+$G$13)-$K569))/3)*$L$29)+(((PI()*((($C$12+$G$13)-$K569)*($O$13/($O$12/2)))^2*(((($C$12+$G$13)-$K569)*($O$13/($O$12/2)))*$AZ$5))/3)*$L$29),(((PI()*((($C$12+$G$13)-$K569)*($O$13/($O$12/2)))^2*((($O$13+$G$13)-$K569)/3))*$L$29)-((PI()*((($C$12+$G$13)-$K569)*($O$13/($O$12/2)))^2*(((($C$12+$G$13)-$K569)*($O$13/($O$12/2)))*$AZ$5)/3)*$L$29))),IF('Silo Levels'!$L$12="Pumping",(($D$11*$L$29)+((PI()*(($C$14/2)^2)*($G$13-$K569))*$L$29))+((($D$11+$H$11)/3)*$BG$5)+(((PI()*($C$14/2)^2*(($C$14/2)*$AZ$5))/3)*$L$29),(($D$11*$L$29)+((PI()*(($C$14/2)^2)*($G$13-$K569))*$L$29))+((($D$11+$H$11)/3)*$BG$5)-(((PI()*($C$14/2)^2*(($C$14/2)*$AZ$5))/3)*$L$29)))</f>
        <v>2.0327104557335215E-2</v>
      </c>
      <c r="M569" s="73">
        <v>53.8</v>
      </c>
      <c r="N569" s="101">
        <f t="shared" si="76"/>
        <v>660.19222336769678</v>
      </c>
      <c r="O569" s="66">
        <v>53.8</v>
      </c>
      <c r="P569" s="102">
        <f>IF($O569&gt;$G$20,IF('Silo Levels'!$L$13="Pumping",((PI()*((($C$19+$G$20)-$O569)*($O$20/($O$19/2)))^2*((($O$20+$G$20)-$O569))/3)*$P$29)+(((PI()*((($C$19+$G$20)-$O569)*($O$20/($O$19/2)))^2*(((($C$19+$G$20)-$O569)*($O$20/($O$19/2)))*$AZ$6))/3)*$P$29),(((PI()*((($C$19+$G$20)-$O569)*($O$20/($O$19/2)))^2*((($O$20+$G$20)-$O569)/3))*$P$29)-((PI()*((($C$19+$G$20)-$O569)*($O$20/($O$19/2)))^2*(((($C$19+$G$20)-$O569)*($O$20/($O$19/2)))*$AZ$6)/3)*$P$29))),IF('Silo Levels'!$L$13="Pumping",(($D$18*$P$29)+((PI()*(($C$21/2)^2)*($G$20-$O569))*$P$29))+((($D$18+$H$18)/3)*$BG$6)+(((PI()*($C$21/2)^2*(($C$21/2)*$AZ$6))/3)*$P$29),(($D$18*$P$29)+((PI()*(($C$21/2)^2)*($G$20-$O569))*$P$29))+((($D$18+$H$18)/3)*$BG$6)-(((PI()*($C$21/2)^2*(($C$21/2)*$AZ$6))/3)*$P$29)))</f>
        <v>388.64676828587159</v>
      </c>
      <c r="Q569" s="73">
        <v>53.8</v>
      </c>
      <c r="R569" s="101">
        <f t="shared" si="79"/>
        <v>642.23137740046047</v>
      </c>
      <c r="S569" s="66">
        <v>53.8</v>
      </c>
      <c r="T569" s="102">
        <f>IF($S569&gt;$G$20,IF('Silo Levels'!$L$14="Pumping",((PI()*((($C$19+$G$20)-$S569)*($O$20/($O$19/2)))^2*((($O$20+$G$20)-$S569))/3)*$T$29)+(((PI()*((($C$19+$G$20)-$S569)*($O$20/($O$19/2)))^2*(((($C$19+$G$20)-$S569)*($O$20/($O$19/2)))*$AZ$7))/3)*$T$29),(((PI()*((($C$19+$G$20)-$S569)*($O$20/($O$19/2)))^2*((($O$20+$G$20)-$S569)/3))*$T$29)-((PI()*((($C$19+$G$20)-$S569)*($O$20/($O$19/2)))^2*(((($C$19+$G$20)-$S569)*($O$20/($O$19/2)))*$AZ$7)/3)*$T$29))),IF('Silo Levels'!$L$14="Pumping",(($D$18*$T$29)+((PI()*(($C$21/2)^2)*($G$20-$S569))*$T$29))+((($D$18+$H$18)/3)*$BG$7)+(((PI()*($C$21/2)^2*(($C$21/2)*$AZ$7))/3)*$T$29),(($D$18*$T$29)+((PI()*(($C$21/2)^2)*($G$20-$S569))*$T$29))+((($D$18+$H$18)/3)*$BG$7)-(((PI()*($C$21/2)^2*(($C$21/2)*$AZ$7))/3)*$T$29)))</f>
        <v>378.07344661716274</v>
      </c>
      <c r="U569" s="73">
        <v>53.8</v>
      </c>
      <c r="V569" s="101">
        <f t="shared" si="80"/>
        <v>625.64517825448308</v>
      </c>
      <c r="W569" s="66">
        <v>53.8</v>
      </c>
      <c r="X569" s="102">
        <f>IF($W569&gt;$G$20,IF('Silo Levels'!$L$15="Pumping",((PI()*((($C$19+$G$20)-$W569)*($O$20/($O$19/2)))^2*((($O$20+$G$20)-$W569))/3)*$X$29)+(((PI()*((($C$19+$G$20)-$W569)*($O$20/($O$19/2)))^2*(((($C$19+$G$20)-$W569)*($O$20/($O$19/2)))*$AZ$8))/3)*$X$29),(((PI()*((($C$19+$G$20)-$W569)*($O$20/($O$19/2)))^2*((($O$20+$G$20)-$W569)/3))*$X$29)-((PI()*((($C$19+$G$20)-$W569)*($O$20/($O$19/2)))^2*(((($C$19+$G$20)-$W569)*($O$20/($O$19/2)))*$AZ$8)/3)*$X$29))),IF('Silo Levels'!$L$15="Pumping",(($D$18*$X$29)+((PI()*(($C$21/2)^2)*($G$20-$W569))*$X$29))+((($D$18+$H$18)/3)*$BG$8)+(((PI()*($C$21/2)^2*(($C$21/2)*$AZ$8))/3)*$X$29),(($D$18*$X$29)+((PI()*(($C$21/2)^2)*($G$20-$W569))*$X$29))+((($D$18+$H$18)/3)*$BG$8)-(((PI()*($C$21/2)^2*(($C$21/2)*$AZ$8))/3)*$X$29)))</f>
        <v>368.30936205502184</v>
      </c>
      <c r="Y569" s="73">
        <v>53.8</v>
      </c>
      <c r="Z569" s="101">
        <f t="shared" si="77"/>
        <v>615.75133863305484</v>
      </c>
      <c r="AA569" s="66">
        <v>53.8</v>
      </c>
      <c r="AB569" s="102">
        <f>IF($AA569&gt;$G$20,IF('Silo Levels'!$L$16="Pumping",((PI()*((($C$19+$G$20)-$AA569)*($O$20/($O$19/2)))^2*((($O$20+$G$20)-$AA569))/3)*$AB$29)+(((PI()*((($C$19+$G$20)-$AA569)*($O$20/($O$19/2)))^2*(((($C$19+$G$20)-$AA569)*($O$20/($O$19/2)))*$AZ$9))/3)*$AB$29),(((PI()*((($C$19+$G$20)-$AA569)*($O$20/($O$19/2)))^2*((($O$20+$G$20)-$AA569)/3))*$AB$29)-((PI()*((($C$19+$G$20)-$AA569)*($O$20/($O$19/2)))^2*(((($C$19+$G$20)-$AA569)*($O$20/($O$19/2)))*$AZ$9)/3)*$AB$29))),IF('Silo Levels'!$L$16="Pumping",(($D$18*$AB$29)+((PI()*(($C$21/2)^2)*($G$20-$AA569))*$AB$29))+((($D$18+$H$18)/3)*$BG$9)+(((PI()*($C$21/2)^2*(($C$21/2)*$AZ$9))/3)*$AB$29),(($D$18*$AB$29)+((PI()*(($C$21/2)^2)*($G$20-$AA569))*$AB$29))+((($D$18+$H$18)/3)*$BG$9)-(((PI()*($C$21/2)^2*(($C$21/2)*$AZ$9))/3)*$AB$29)))</f>
        <v>362.48498445906648</v>
      </c>
      <c r="AC569" s="73">
        <v>53.8</v>
      </c>
      <c r="AD569" s="101">
        <f t="shared" si="81"/>
        <v>612.18449188105171</v>
      </c>
      <c r="AE569" s="66">
        <v>53.8</v>
      </c>
      <c r="AF569" s="102">
        <f>IF($AE569&gt;$G$20,IF('Silo Levels'!$L$17="Pumping",((PI()*((($C$19+$G$20)-$AE569)*($O$20/($O$19/2)))^2*((($O$20+$G$20)-$AE569))/3)*$AF$29)+(((PI()*((($C$19+$G$20)-$AE569)*($O$20/($O$19/2)))^2*(((($C$19+$G$20)-$AE569)*($O$20/($O$19/2)))*$AZ$10))/3)*$AF$29),(((PI()*((($C$19+$G$20)-$AE569)*($O$20/($O$19/2)))^2*((($O$20+$G$20)-$AE569)/3))*$AF$29)-((PI()*((($C$19+$G$20)-$AE569)*($O$20/($O$19/2)))^2*(((($C$19+$G$20)-$AE569)*($O$20/($O$19/2)))*$AZ$10)/3)*$AF$29))),IF('Silo Levels'!$L$17="Pumping",(($D$18*$AF$29)+((PI()*(($C$21/2)^2)*($G$20-$AE569))*$AF$29))+((($D$18+$H$18)/3)*$BG$10)+(((PI()*($C$21/2)^2*(($C$21/2)*$AZ$10))/3)*$AF$29),(($D$18*$AF$29)+((PI()*(($C$21/2)^2)*($G$20-$AE569))*$AF$29))+((($D$18+$H$18)/3)*$BG$10)-(((PI()*($C$21/2)^2*(($C$21/2)*$AZ$10))/3)*$AF$29)))</f>
        <v>360.38522712465613</v>
      </c>
      <c r="AG569" s="73">
        <v>53.8</v>
      </c>
      <c r="AH569" s="101">
        <f t="shared" si="78"/>
        <v>614.97357793155311</v>
      </c>
      <c r="AI569" s="66">
        <v>53.8</v>
      </c>
      <c r="AJ569" s="102">
        <f>IF($AI569&gt;$G$20,IF('Silo Levels'!$L$18="Pumping",((PI()*((($C$19+$G$20)-$AI569)*($O$20/($O$19/2)))^2*((($O$20+$G$20)-$AI569))/3)*$AJ$29)+(((PI()*((($C$19+$G$20)-$AI569)*($O$20/($O$19/2)))^2*(((($C$19+$G$20)-$AI569)*($O$20/($O$19/2)))*$AZ$11))/3)*$AJ$29),(((PI()*((($C$19+$G$20)-$AI569)*($O$20/($O$19/2)))^2*((($O$20+$G$20)-$AI569)/3))*$AJ$29)-((PI()*((($C$19+$G$20)-$AI569)*($O$20/($O$19/2)))^2*(((($C$19+$G$20)-$AI569)*($O$20/($O$19/2)))*$AZ$11)/3)*$AJ$29))),IF('Silo Levels'!$L$18="Pumping",(($D$18*$AJ$29)+((PI()*(($C$21/2)^2)*($G$20-$AI569))*$AJ$29))+((($D$18+$H$18)/3)*$BG$11)+(((PI()*($C$21/2)^2*(($C$21/2)*$AZ$11))/3)*$AJ$29),(($D$18*$AJ$29)+((PI()*(($C$21/2)^2)*($G$20-$AI569))*$AJ$29))+((($D$18+$H$18)/3)*$BG$11)-(((PI()*($C$21/2)^2*(($C$21/2)*$AZ$11))/3)*$AJ$29)))</f>
        <v>362.02712662245563</v>
      </c>
    </row>
    <row r="570" spans="2:36" x14ac:dyDescent="0.3">
      <c r="B570" s="73"/>
      <c r="C570" s="73"/>
      <c r="D570" s="73"/>
      <c r="E570" s="73"/>
      <c r="F570" s="73"/>
      <c r="G570" s="73"/>
      <c r="H570" s="73"/>
      <c r="I570" s="73">
        <v>53.9</v>
      </c>
      <c r="J570" s="101">
        <f t="shared" si="75"/>
        <v>6.8160125598838481E-2</v>
      </c>
      <c r="K570" s="66">
        <v>53.9</v>
      </c>
      <c r="L570" s="102">
        <f>IF($K570&gt;$G$13,IF('Silo Levels'!$L$12="Pumping",((PI()*((($C$12+$G$13)-$K570)*($O$13/($O$12/2)))^2*((($O$13+$G$13)-$K570))/3)*$L$29)+(((PI()*((($C$12+$G$13)-$K570)*($O$13/($O$12/2)))^2*(((($C$12+$G$13)-$K570)*($O$13/($O$12/2)))*$AZ$5))/3)*$L$29),(((PI()*((($C$12+$G$13)-$K570)*($O$13/($O$12/2)))^2*((($O$13+$G$13)-$K570)/3))*$L$29)-((PI()*((($C$12+$G$13)-$K570)*($O$13/($O$12/2)))^2*(((($C$12+$G$13)-$K570)*($O$13/($O$12/2)))*$AZ$5)/3)*$L$29))),IF('Silo Levels'!$L$12="Pumping",(($D$11*$L$29)+((PI()*(($C$14/2)^2)*($G$13-$K570))*$L$29))+((($D$11+$H$11)/3)*$BG$5)+(((PI()*($C$14/2)^2*(($C$14/2)*$AZ$5))/3)*$L$29),(($D$11*$L$29)+((PI()*(($C$14/2)^2)*($G$13-$K570))*$L$29))+((($D$11+$H$11)/3)*$BG$5)-(((PI()*($C$14/2)^2*(($C$14/2)*$AZ$5))/3)*$L$29)))</f>
        <v>7.3405056554689291E-2</v>
      </c>
      <c r="M570" s="73">
        <v>53.9</v>
      </c>
      <c r="N570" s="101">
        <f t="shared" si="76"/>
        <v>586.76916680030058</v>
      </c>
      <c r="O570" s="66">
        <v>53.9</v>
      </c>
      <c r="P570" s="102">
        <f>IF($O570&gt;$G$20,IF('Silo Levels'!$L$13="Pumping",((PI()*((($C$19+$G$20)-$O570)*($O$20/($O$19/2)))^2*((($O$20+$G$20)-$O570))/3)*$P$29)+(((PI()*((($C$19+$G$20)-$O570)*($O$20/($O$19/2)))^2*(((($C$19+$G$20)-$O570)*($O$20/($O$19/2)))*$AZ$6))/3)*$P$29),(((PI()*((($C$19+$G$20)-$O570)*($O$20/($O$19/2)))^2*((($O$20+$G$20)-$O570)/3))*$P$29)-((PI()*((($C$19+$G$20)-$O570)*($O$20/($O$19/2)))^2*(((($C$19+$G$20)-$O570)*($O$20/($O$19/2)))*$AZ$6)/3)*$P$29))),IF('Silo Levels'!$L$13="Pumping",(($D$18*$P$29)+((PI()*(($C$21/2)^2)*($G$20-$O570))*$P$29))+((($D$18+$H$18)/3)*$BG$6)+(((PI()*($C$21/2)^2*(($C$21/2)*$AZ$6))/3)*$P$29),(($D$18*$P$29)+((PI()*(($C$21/2)^2)*($G$20-$O570))*$P$29))+((($D$18+$H$18)/3)*$BG$6)-(((PI()*($C$21/2)^2*(($C$21/2)*$AZ$6))/3)*$P$29)))</f>
        <v>347.13547860099339</v>
      </c>
      <c r="Q570" s="73">
        <v>53.9</v>
      </c>
      <c r="R570" s="101">
        <f t="shared" si="79"/>
        <v>570.80583028981562</v>
      </c>
      <c r="S570" s="66">
        <v>53.9</v>
      </c>
      <c r="T570" s="102">
        <f>IF($S570&gt;$G$20,IF('Silo Levels'!$L$14="Pumping",((PI()*((($C$19+$G$20)-$S570)*($O$20/($O$19/2)))^2*((($O$20+$G$20)-$S570))/3)*$T$29)+(((PI()*((($C$19+$G$20)-$S570)*($O$20/($O$19/2)))^2*(((($C$19+$G$20)-$S570)*($O$20/($O$19/2)))*$AZ$7))/3)*$T$29),(((PI()*((($C$19+$G$20)-$S570)*($O$20/($O$19/2)))^2*((($O$20+$G$20)-$S570)/3))*$T$29)-((PI()*((($C$19+$G$20)-$S570)*($O$20/($O$19/2)))^2*(((($C$19+$G$20)-$S570)*($O$20/($O$19/2)))*$AZ$7)/3)*$T$29))),IF('Silo Levels'!$L$14="Pumping",(($D$18*$T$29)+((PI()*(($C$21/2)^2)*($G$20-$S570))*$T$29))+((($D$18+$H$18)/3)*$BG$7)+(((PI()*($C$21/2)^2*(($C$21/2)*$AZ$7))/3)*$T$29),(($D$18*$T$29)+((PI()*(($C$21/2)^2)*($G$20-$S570))*$T$29))+((($D$18+$H$18)/3)*$BG$7)-(((PI()*($C$21/2)^2*(($C$21/2)*$AZ$7))/3)*$T$29)))</f>
        <v>337.69149147083476</v>
      </c>
      <c r="U570" s="73">
        <v>53.9</v>
      </c>
      <c r="V570" s="101">
        <f t="shared" si="80"/>
        <v>556.06425971568217</v>
      </c>
      <c r="W570" s="66">
        <v>53.9</v>
      </c>
      <c r="X570" s="102">
        <f>IF($W570&gt;$G$20,IF('Silo Levels'!$L$15="Pumping",((PI()*((($C$19+$G$20)-$W570)*($O$20/($O$19/2)))^2*((($O$20+$G$20)-$W570))/3)*$X$29)+(((PI()*((($C$19+$G$20)-$W570)*($O$20/($O$19/2)))^2*(((($C$19+$G$20)-$W570)*($O$20/($O$19/2)))*$AZ$8))/3)*$X$29),(((PI()*((($C$19+$G$20)-$W570)*($O$20/($O$19/2)))^2*((($O$20+$G$20)-$W570)/3))*$X$29)-((PI()*((($C$19+$G$20)-$W570)*($O$20/($O$19/2)))^2*(((($C$19+$G$20)-$W570)*($O$20/($O$19/2)))*$AZ$8)/3)*$X$29))),IF('Silo Levels'!$L$15="Pumping",(($D$18*$X$29)+((PI()*(($C$21/2)^2)*($G$20-$W570))*$X$29))+((($D$18+$H$18)/3)*$BG$8)+(((PI()*($C$21/2)^2*(($C$21/2)*$AZ$8))/3)*$X$29),(($D$18*$X$29)+((PI()*(($C$21/2)^2)*($G$20-$W570))*$X$29))+((($D$18+$H$18)/3)*$BG$8)-(((PI()*($C$21/2)^2*(($C$21/2)*$AZ$8))/3)*$X$29)))</f>
        <v>328.97030698105107</v>
      </c>
      <c r="Y570" s="73">
        <v>53.9</v>
      </c>
      <c r="Z570" s="101">
        <f t="shared" si="77"/>
        <v>547.27076014746933</v>
      </c>
      <c r="AA570" s="66">
        <v>53.9</v>
      </c>
      <c r="AB570" s="102">
        <f>IF($AA570&gt;$G$20,IF('Silo Levels'!$L$16="Pumping",((PI()*((($C$19+$G$20)-$AA570)*($O$20/($O$19/2)))^2*((($O$20+$G$20)-$AA570))/3)*$AB$29)+(((PI()*((($C$19+$G$20)-$AA570)*($O$20/($O$19/2)))^2*(((($C$19+$G$20)-$AA570)*($O$20/($O$19/2)))*$AZ$9))/3)*$AB$29),(((PI()*((($C$19+$G$20)-$AA570)*($O$20/($O$19/2)))^2*((($O$20+$G$20)-$AA570)/3))*$AB$29)-((PI()*((($C$19+$G$20)-$AA570)*($O$20/($O$19/2)))^2*(((($C$19+$G$20)-$AA570)*($O$20/($O$19/2)))*$AZ$9)/3)*$AB$29))),IF('Silo Levels'!$L$16="Pumping",(($D$18*$AB$29)+((PI()*(($C$21/2)^2)*($G$20-$AA570))*$AB$29))+((($D$18+$H$18)/3)*$BG$9)+(((PI()*($C$21/2)^2*(($C$21/2)*$AZ$9))/3)*$AB$29),(($D$18*$AB$29)+((PI()*(($C$21/2)^2)*($G$20-$AA570))*$AB$29))+((($D$18+$H$18)/3)*$BG$9)-(((PI()*($C$21/2)^2*(($C$21/2)*$AZ$9))/3)*$AB$29)))</f>
        <v>323.76803008256479</v>
      </c>
      <c r="AC570" s="73">
        <v>53.9</v>
      </c>
      <c r="AD570" s="101">
        <f t="shared" si="81"/>
        <v>544.10059905998935</v>
      </c>
      <c r="AE570" s="66">
        <v>53.9</v>
      </c>
      <c r="AF570" s="102">
        <f>IF($AE570&gt;$G$20,IF('Silo Levels'!$L$17="Pumping",((PI()*((($C$19+$G$20)-$AE570)*($O$20/($O$19/2)))^2*((($O$20+$G$20)-$AE570))/3)*$AF$29)+(((PI()*((($C$19+$G$20)-$AE570)*($O$20/($O$19/2)))^2*(((($C$19+$G$20)-$AE570)*($O$20/($O$19/2)))*$AZ$10))/3)*$AF$29),(((PI()*((($C$19+$G$20)-$AE570)*($O$20/($O$19/2)))^2*((($O$20+$G$20)-$AE570)/3))*$AF$29)-((PI()*((($C$19+$G$20)-$AE570)*($O$20/($O$19/2)))^2*(((($C$19+$G$20)-$AE570)*($O$20/($O$19/2)))*$AZ$10)/3)*$AF$29))),IF('Silo Levels'!$L$17="Pumping",(($D$18*$AF$29)+((PI()*(($C$21/2)^2)*($G$20-$AE570))*$AF$29))+((($D$18+$H$18)/3)*$BG$10)+(((PI()*($C$21/2)^2*(($C$21/2)*$AZ$10))/3)*$AF$29),(($D$18*$AF$29)+((PI()*(($C$21/2)^2)*($G$20-$AE570))*$AF$29))+((($D$18+$H$18)/3)*$BG$10)-(((PI()*($C$21/2)^2*(($C$21/2)*$AZ$10))/3)*$AF$29)))</f>
        <v>321.89254744201372</v>
      </c>
      <c r="AG570" s="73">
        <v>53.9</v>
      </c>
      <c r="AH570" s="101">
        <f t="shared" si="78"/>
        <v>546.57949784137588</v>
      </c>
      <c r="AI570" s="66">
        <v>53.9</v>
      </c>
      <c r="AJ570" s="102">
        <f>IF($AI570&gt;$G$20,IF('Silo Levels'!$L$18="Pumping",((PI()*((($C$19+$G$20)-$AI570)*($O$20/($O$19/2)))^2*((($O$20+$G$20)-$AI570))/3)*$AJ$29)+(((PI()*((($C$19+$G$20)-$AI570)*($O$20/($O$19/2)))^2*(((($C$19+$G$20)-$AI570)*($O$20/($O$19/2)))*$AZ$11))/3)*$AJ$29),(((PI()*((($C$19+$G$20)-$AI570)*($O$20/($O$19/2)))^2*((($O$20+$G$20)-$AI570)/3))*$AJ$29)-((PI()*((($C$19+$G$20)-$AI570)*($O$20/($O$19/2)))^2*(((($C$19+$G$20)-$AI570)*($O$20/($O$19/2)))*$AZ$11)/3)*$AJ$29))),IF('Silo Levels'!$L$18="Pumping",(($D$18*$AJ$29)+((PI()*(($C$21/2)^2)*($G$20-$AI570))*$AJ$29))+((($D$18+$H$18)/3)*$BG$11)+(((PI()*($C$21/2)^2*(($C$21/2)*$AZ$11))/3)*$AJ$29),(($D$18*$AJ$29)+((PI()*(($C$21/2)^2)*($G$20-$AI570))*$AJ$29))+((($D$18+$H$18)/3)*$BG$11)-(((PI()*($C$21/2)^2*(($C$21/2)*$AZ$11))/3)*$AJ$29)))</f>
        <v>323.35907595708977</v>
      </c>
    </row>
    <row r="571" spans="2:36" x14ac:dyDescent="0.3">
      <c r="B571" s="73"/>
      <c r="C571" s="73"/>
      <c r="D571" s="73"/>
      <c r="E571" s="73"/>
      <c r="F571" s="73"/>
      <c r="G571" s="73"/>
      <c r="H571" s="73"/>
      <c r="I571" s="73">
        <v>54</v>
      </c>
      <c r="J571" s="101">
        <f t="shared" si="75"/>
        <v>0.32743354681530801</v>
      </c>
      <c r="K571" s="66">
        <v>54</v>
      </c>
      <c r="L571" s="102">
        <f>IF($K571&gt;$G$13,IF('Silo Levels'!$L$12="Pumping",((PI()*((($C$12+$G$13)-$K571)*($O$13/($O$12/2)))^2*((($O$13+$G$13)-$K571))/3)*$L$29)+(((PI()*((($C$12+$G$13)-$K571)*($O$13/($O$12/2)))^2*(((($C$12+$G$13)-$K571)*($O$13/($O$12/2)))*$AZ$5))/3)*$L$29),(((PI()*((($C$12+$G$13)-$K571)*($O$13/($O$12/2)))^2*((($O$13+$G$13)-$K571)/3))*$L$29)-((PI()*((($C$12+$G$13)-$K571)*($O$13/($O$12/2)))^2*(((($C$12+$G$13)-$K571)*($O$13/($O$12/2)))*$AZ$5)/3)*$L$29))),IF('Silo Levels'!$L$12="Pumping",(($D$11*$L$29)+((PI()*(($C$14/2)^2)*($G$13-$K571))*$L$29))+((($D$11+$H$11)/3)*$BG$5)+(((PI()*($C$14/2)^2*(($C$14/2)*$AZ$5))/3)*$L$29),(($D$11*$L$29)+((PI()*(($C$14/2)^2)*($G$13-$K571))*$L$29))+((($D$11+$H$11)/3)*$BG$5)-(((PI()*($C$14/2)^2*(($C$14/2)*$AZ$5))/3)*$L$29)))</f>
        <v>0.40938559300048744</v>
      </c>
      <c r="M571" s="73">
        <v>54</v>
      </c>
      <c r="N571" s="101">
        <f t="shared" si="76"/>
        <v>518.98255726224249</v>
      </c>
      <c r="O571" s="66">
        <v>54</v>
      </c>
      <c r="P571" s="102">
        <f>IF($O571&gt;$G$20,IF('Silo Levels'!$L$13="Pumping",((PI()*((($C$19+$G$20)-$O571)*($O$20/($O$19/2)))^2*((($O$20+$G$20)-$O571))/3)*$P$29)+(((PI()*((($C$19+$G$20)-$O571)*($O$20/($O$19/2)))^2*(((($C$19+$G$20)-$O571)*($O$20/($O$19/2)))*$AZ$6))/3)*$P$29),(((PI()*((($C$19+$G$20)-$O571)*($O$20/($O$19/2)))^2*((($O$20+$G$20)-$O571)/3))*$P$29)-((PI()*((($C$19+$G$20)-$O571)*($O$20/($O$19/2)))^2*(((($C$19+$G$20)-$O571)*($O$20/($O$19/2)))*$AZ$6)/3)*$P$29))),IF('Silo Levels'!$L$13="Pumping",(($D$18*$P$29)+((PI()*(($C$21/2)^2)*($G$20-$O571))*$P$29))+((($D$18+$H$18)/3)*$BG$6)+(((PI()*($C$21/2)^2*(($C$21/2)*$AZ$6))/3)*$P$29),(($D$18*$P$29)+((PI()*(($C$21/2)^2)*($G$20-$O571))*$P$29))+((($D$18+$H$18)/3)*$BG$6)-(((PI()*($C$21/2)^2*(($C$21/2)*$AZ$6))/3)*$P$29)))</f>
        <v>308.65710108045403</v>
      </c>
      <c r="Q571" s="73">
        <v>54</v>
      </c>
      <c r="R571" s="101">
        <f t="shared" si="79"/>
        <v>504.86338796466964</v>
      </c>
      <c r="S571" s="66">
        <v>54</v>
      </c>
      <c r="T571" s="102">
        <f>IF($S571&gt;$G$20,IF('Silo Levels'!$L$14="Pumping",((PI()*((($C$19+$G$20)-$S571)*($O$20/($O$19/2)))^2*((($O$20+$G$20)-$S571))/3)*$T$29)+(((PI()*((($C$19+$G$20)-$S571)*($O$20/($O$19/2)))^2*(((($C$19+$G$20)-$S571)*($O$20/($O$19/2)))*$AZ$7))/3)*$T$29),(((PI()*((($C$19+$G$20)-$S571)*($O$20/($O$19/2)))^2*((($O$20+$G$20)-$S571)/3))*$T$29)-((PI()*((($C$19+$G$20)-$S571)*($O$20/($O$19/2)))^2*(((($C$19+$G$20)-$S571)*($O$20/($O$19/2)))*$AZ$7)/3)*$T$29))),IF('Silo Levels'!$L$14="Pumping",(($D$18*$T$29)+((PI()*(($C$21/2)^2)*($G$20-$S571))*$T$29))+((($D$18+$H$18)/3)*$BG$7)+(((PI()*($C$21/2)^2*(($C$21/2)*$AZ$7))/3)*$T$29),(($D$18*$T$29)+((PI()*(($C$21/2)^2)*($G$20-$S571))*$T$29))+((($D$18+$H$18)/3)*$BG$7)-(((PI()*($C$21/2)^2*(($C$21/2)*$AZ$7))/3)*$T$29)))</f>
        <v>300.25993665927888</v>
      </c>
      <c r="U571" s="73">
        <v>54</v>
      </c>
      <c r="V571" s="101">
        <f t="shared" si="80"/>
        <v>491.82483988221827</v>
      </c>
      <c r="W571" s="66">
        <v>54</v>
      </c>
      <c r="X571" s="102">
        <f>IF($W571&gt;$G$20,IF('Silo Levels'!$L$15="Pumping",((PI()*((($C$19+$G$20)-$W571)*($O$20/($O$19/2)))^2*((($O$20+$G$20)-$W571))/3)*$X$29)+(((PI()*((($C$19+$G$20)-$W571)*($O$20/($O$19/2)))^2*(((($C$19+$G$20)-$W571)*($O$20/($O$19/2)))*$AZ$8))/3)*$X$29),(((PI()*((($C$19+$G$20)-$W571)*($O$20/($O$19/2)))^2*((($O$20+$G$20)-$W571)/3))*$X$29)-((PI()*((($C$19+$G$20)-$W571)*($O$20/($O$19/2)))^2*(((($C$19+$G$20)-$W571)*($O$20/($O$19/2)))*$AZ$8)/3)*$X$29))),IF('Silo Levels'!$L$15="Pumping",(($D$18*$X$29)+((PI()*(($C$21/2)^2)*($G$20-$W571))*$X$29))+((($D$18+$H$18)/3)*$BG$8)+(((PI()*($C$21/2)^2*(($C$21/2)*$AZ$8))/3)*$X$29),(($D$18*$X$29)+((PI()*(($C$21/2)^2)*($G$20-$W571))*$X$29))+((($D$18+$H$18)/3)*$BG$8)-(((PI()*($C$21/2)^2*(($C$21/2)*$AZ$8))/3)*$X$29)))</f>
        <v>292.50545551706585</v>
      </c>
      <c r="Y571" s="73">
        <v>54</v>
      </c>
      <c r="Z571" s="101">
        <f t="shared" si="77"/>
        <v>484.04721087338407</v>
      </c>
      <c r="AA571" s="66">
        <v>54</v>
      </c>
      <c r="AB571" s="102">
        <f>IF($AA571&gt;$G$20,IF('Silo Levels'!$L$16="Pumping",((PI()*((($C$19+$G$20)-$AA571)*($O$20/($O$19/2)))^2*((($O$20+$G$20)-$AA571))/3)*$AB$29)+(((PI()*((($C$19+$G$20)-$AA571)*($O$20/($O$19/2)))^2*(((($C$19+$G$20)-$AA571)*($O$20/($O$19/2)))*$AZ$9))/3)*$AB$29),(((PI()*((($C$19+$G$20)-$AA571)*($O$20/($O$19/2)))^2*((($O$20+$G$20)-$AA571)/3))*$AB$29)-((PI()*((($C$19+$G$20)-$AA571)*($O$20/($O$19/2)))^2*(((($C$19+$G$20)-$AA571)*($O$20/($O$19/2)))*$AZ$9)/3)*$AB$29))),IF('Silo Levels'!$L$16="Pumping",(($D$18*$AB$29)+((PI()*(($C$21/2)^2)*($G$20-$AA571))*$AB$29))+((($D$18+$H$18)/3)*$BG$9)+(((PI()*($C$21/2)^2*(($C$21/2)*$AZ$9))/3)*$AB$29),(($D$18*$AB$29)+((PI()*(($C$21/2)^2)*($G$20-$AA571))*$AB$29))+((($D$18+$H$18)/3)*$BG$9)-(((PI()*($C$21/2)^2*(($C$21/2)*$AZ$9))/3)*$AB$29)))</f>
        <v>287.87982718032589</v>
      </c>
      <c r="AC571" s="73">
        <v>54</v>
      </c>
      <c r="AD571" s="101">
        <f t="shared" si="81"/>
        <v>481.24328319414803</v>
      </c>
      <c r="AE571" s="66">
        <v>54</v>
      </c>
      <c r="AF571" s="102">
        <f>IF($AE571&gt;$G$20,IF('Silo Levels'!$L$17="Pumping",((PI()*((($C$19+$G$20)-$AE571)*($O$20/($O$19/2)))^2*((($O$20+$G$20)-$AE571))/3)*$AF$29)+(((PI()*((($C$19+$G$20)-$AE571)*($O$20/($O$19/2)))^2*(((($C$19+$G$20)-$AE571)*($O$20/($O$19/2)))*$AZ$10))/3)*$AF$29),(((PI()*((($C$19+$G$20)-$AE571)*($O$20/($O$19/2)))^2*((($O$20+$G$20)-$AE571)/3))*$AF$29)-((PI()*((($C$19+$G$20)-$AE571)*($O$20/($O$19/2)))^2*(((($C$19+$G$20)-$AE571)*($O$20/($O$19/2)))*$AZ$10)/3)*$AF$29))),IF('Silo Levels'!$L$17="Pumping",(($D$18*$AF$29)+((PI()*(($C$21/2)^2)*($G$20-$AE571))*$AF$29))+((($D$18+$H$18)/3)*$BG$10)+(((PI()*($C$21/2)^2*(($C$21/2)*$AZ$10))/3)*$AF$29),(($D$18*$AF$29)+((PI()*(($C$21/2)^2)*($G$20-$AE571))*$AF$29))+((($D$18+$H$18)/3)*$BG$10)-(((PI()*($C$21/2)^2*(($C$21/2)*$AZ$10))/3)*$AF$29)))</f>
        <v>286.21223319859803</v>
      </c>
      <c r="AG571" s="73">
        <v>54</v>
      </c>
      <c r="AH571" s="101">
        <f t="shared" si="78"/>
        <v>483.43580676482856</v>
      </c>
      <c r="AI571" s="66">
        <v>54</v>
      </c>
      <c r="AJ571" s="102">
        <f>IF($AI571&gt;$G$20,IF('Silo Levels'!$L$18="Pumping",((PI()*((($C$19+$G$20)-$AI571)*($O$20/($O$19/2)))^2*((($O$20+$G$20)-$AI571))/3)*$AJ$29)+(((PI()*((($C$19+$G$20)-$AI571)*($O$20/($O$19/2)))^2*(((($C$19+$G$20)-$AI571)*($O$20/($O$19/2)))*$AZ$11))/3)*$AJ$29),(((PI()*((($C$19+$G$20)-$AI571)*($O$20/($O$19/2)))^2*((($O$20+$G$20)-$AI571)/3))*$AJ$29)-((PI()*((($C$19+$G$20)-$AI571)*($O$20/($O$19/2)))^2*(((($C$19+$G$20)-$AI571)*($O$20/($O$19/2)))*$AZ$11)/3)*$AJ$29))),IF('Silo Levels'!$L$18="Pumping",(($D$18*$AJ$29)+((PI()*(($C$21/2)^2)*($G$20-$AI571))*$AJ$29))+((($D$18+$H$18)/3)*$BG$11)+(((PI()*($C$21/2)^2*(($C$21/2)*$AZ$11))/3)*$AJ$29),(($D$18*$AJ$29)+((PI()*(($C$21/2)^2)*($G$20-$AI571))*$AJ$29))+((($D$18+$H$18)/3)*$BG$11)-(((PI()*($C$21/2)^2*(($C$21/2)*$AZ$11))/3)*$AJ$29)))</f>
        <v>287.5162037461763</v>
      </c>
    </row>
    <row r="572" spans="2:36" x14ac:dyDescent="0.3">
      <c r="B572" s="73"/>
      <c r="C572" s="73"/>
      <c r="D572" s="73"/>
      <c r="E572" s="73"/>
      <c r="F572" s="73"/>
      <c r="G572" s="73"/>
      <c r="H572" s="73"/>
      <c r="I572" s="73">
        <v>54.1</v>
      </c>
      <c r="J572" s="101">
        <f t="shared" si="75"/>
        <v>0.5858977501128807</v>
      </c>
      <c r="K572" s="66">
        <v>54.1</v>
      </c>
      <c r="L572" s="102">
        <f>IF($K572&gt;$G$13,IF('Silo Levels'!$L$12="Pumping",((PI()*((($C$12+$G$13)-$K572)*($O$13/($O$12/2)))^2*((($O$13+$G$13)-$K572))/3)*$L$29)+(((PI()*((($C$12+$G$13)-$K572)*($O$13/($O$12/2)))^2*(((($C$12+$G$13)-$K572)*($O$13/($O$12/2)))*$AZ$5))/3)*$L$29),(((PI()*((($C$12+$G$13)-$K572)*($O$13/($O$12/2)))^2*((($O$13+$G$13)-$K572)/3))*$L$29)-((PI()*((($C$12+$G$13)-$K572)*($O$13/($O$12/2)))^2*(((($C$12+$G$13)-$K572)*($O$13/($O$12/2)))*$AZ$5)/3)*$L$29))),IF('Silo Levels'!$L$12="Pumping",(($D$11*$L$29)+((PI()*(($C$14/2)^2)*($G$13-$K572))*$L$29))+((($D$11+$H$11)/3)*$BG$5)+(((PI()*($C$14/2)^2*(($C$14/2)*$AZ$5))/3)*$L$29),(($D$11*$L$29)+((PI()*(($C$14/2)^2)*($G$13-$K572))*$L$29))+((($D$11+$H$11)/3)*$BG$5)-(((PI()*($C$14/2)^2*(($C$14/2)*$AZ$5))/3)*$L$29)))</f>
        <v>0.92157333128738617</v>
      </c>
      <c r="M572" s="73">
        <v>54.1</v>
      </c>
      <c r="N572" s="101">
        <f t="shared" si="76"/>
        <v>456.60826065548815</v>
      </c>
      <c r="O572" s="66">
        <v>54.1</v>
      </c>
      <c r="P572" s="102">
        <f>IF($O572&gt;$G$20,IF('Silo Levels'!$L$13="Pumping",((PI()*((($C$19+$G$20)-$O572)*($O$20/($O$19/2)))^2*((($O$20+$G$20)-$O572))/3)*$P$29)+(((PI()*((($C$19+$G$20)-$O572)*($O$20/($O$19/2)))^2*(((($C$19+$G$20)-$O572)*($O$20/($O$19/2)))*$AZ$6))/3)*$P$29),(((PI()*((($C$19+$G$20)-$O572)*($O$20/($O$19/2)))^2*((($O$20+$G$20)-$O572)/3))*$P$29)-((PI()*((($C$19+$G$20)-$O572)*($O$20/($O$19/2)))^2*(((($C$19+$G$20)-$O572)*($O$20/($O$19/2)))*$AZ$6)/3)*$P$29))),IF('Silo Levels'!$L$13="Pumping",(($D$18*$P$29)+((PI()*(($C$21/2)^2)*($G$20-$O572))*$P$29))+((($D$18+$H$18)/3)*$BG$6)+(((PI()*($C$21/2)^2*(($C$21/2)*$AZ$6))/3)*$P$29),(($D$18*$P$29)+((PI()*(($C$21/2)^2)*($G$20-$O572))*$P$29))+((($D$18+$H$18)/3)*$BG$6)-(((PI()*($C$21/2)^2*(($C$21/2)*$AZ$6))/3)*$P$29)))</f>
        <v>273.0982903438786</v>
      </c>
      <c r="Q572" s="73">
        <v>54.1</v>
      </c>
      <c r="R572" s="101">
        <f t="shared" si="79"/>
        <v>444.18601400258677</v>
      </c>
      <c r="S572" s="66">
        <v>54.1</v>
      </c>
      <c r="T572" s="102">
        <f>IF($S572&gt;$G$20,IF('Silo Levels'!$L$14="Pumping",((PI()*((($C$19+$G$20)-$S572)*($O$20/($O$19/2)))^2*((($O$20+$G$20)-$S572))/3)*$T$29)+(((PI()*((($C$19+$G$20)-$S572)*($O$20/($O$19/2)))^2*(((($C$19+$G$20)-$S572)*($O$20/($O$19/2)))*$AZ$7))/3)*$T$29),(((PI()*((($C$19+$G$20)-$S572)*($O$20/($O$19/2)))^2*((($O$20+$G$20)-$S572)/3))*$T$29)-((PI()*((($C$19+$G$20)-$S572)*($O$20/($O$19/2)))^2*(((($C$19+$G$20)-$S572)*($O$20/($O$19/2)))*$AZ$7)/3)*$T$29))),IF('Silo Levels'!$L$14="Pumping",(($D$18*$T$29)+((PI()*(($C$21/2)^2)*($G$20-$S572))*$T$29))+((($D$18+$H$18)/3)*$BG$7)+(((PI()*($C$21/2)^2*(($C$21/2)*$AZ$7))/3)*$T$29),(($D$18*$T$29)+((PI()*(($C$21/2)^2)*($G$20-$S572))*$T$29))+((($D$18+$H$18)/3)*$BG$7)-(((PI()*($C$21/2)^2*(($C$21/2)*$AZ$7))/3)*$T$29)))</f>
        <v>265.66852041753691</v>
      </c>
      <c r="U572" s="73">
        <v>54.1</v>
      </c>
      <c r="V572" s="101">
        <f t="shared" si="80"/>
        <v>432.71451331707772</v>
      </c>
      <c r="W572" s="66">
        <v>54.1</v>
      </c>
      <c r="X572" s="102">
        <f>IF($W572&gt;$G$20,IF('Silo Levels'!$L$15="Pumping",((PI()*((($C$19+$G$20)-$W572)*($O$20/($O$19/2)))^2*((($O$20+$G$20)-$W572))/3)*$X$29)+(((PI()*((($C$19+$G$20)-$W572)*($O$20/($O$19/2)))^2*(((($C$19+$G$20)-$W572)*($O$20/($O$19/2)))*$AZ$8))/3)*$X$29),(((PI()*((($C$19+$G$20)-$W572)*($O$20/($O$19/2)))^2*((($O$20+$G$20)-$W572)/3))*$X$29)-((PI()*((($C$19+$G$20)-$W572)*($O$20/($O$19/2)))^2*(((($C$19+$G$20)-$W572)*($O$20/($O$19/2)))*$AZ$8)/3)*$X$29))),IF('Silo Levels'!$L$15="Pumping",(($D$18*$X$29)+((PI()*(($C$21/2)^2)*($G$20-$W572))*$X$29))+((($D$18+$H$18)/3)*$BG$8)+(((PI()*($C$21/2)^2*(($C$21/2)*$AZ$8))/3)*$X$29),(($D$18*$X$29)+((PI()*(($C$21/2)^2)*($G$20-$W572))*$X$29))+((($D$18+$H$18)/3)*$BG$8)-(((PI()*($C$21/2)^2*(($C$21/2)*$AZ$8))/3)*$X$29)))</f>
        <v>258.80739350670581</v>
      </c>
      <c r="Y572" s="73">
        <v>54.1</v>
      </c>
      <c r="Z572" s="101">
        <f t="shared" si="77"/>
        <v>425.87164431492556</v>
      </c>
      <c r="AA572" s="66">
        <v>54.1</v>
      </c>
      <c r="AB572" s="102">
        <f>IF($AA572&gt;$G$20,IF('Silo Levels'!$L$16="Pumping",((PI()*((($C$19+$G$20)-$AA572)*($O$20/($O$19/2)))^2*((($O$20+$G$20)-$AA572))/3)*$AB$29)+(((PI()*((($C$19+$G$20)-$AA572)*($O$20/($O$19/2)))^2*(((($C$19+$G$20)-$AA572)*($O$20/($O$19/2)))*$AZ$9))/3)*$AB$29),(((PI()*((($C$19+$G$20)-$AA572)*($O$20/($O$19/2)))^2*((($O$20+$G$20)-$AA572)/3))*$AB$29)-((PI()*((($C$19+$G$20)-$AA572)*($O$20/($O$19/2)))^2*(((($C$19+$G$20)-$AA572)*($O$20/($O$19/2)))*$AZ$9)/3)*$AB$29))),IF('Silo Levels'!$L$16="Pumping",(($D$18*$AB$29)+((PI()*(($C$21/2)^2)*($G$20-$AA572))*$AB$29))+((($D$18+$H$18)/3)*$BG$9)+(((PI()*($C$21/2)^2*(($C$21/2)*$AZ$9))/3)*$AB$29),(($D$18*$AB$29)+((PI()*(($C$21/2)^2)*($G$20-$AA572))*$AB$29))+((($D$18+$H$18)/3)*$BG$9)-(((PI()*($C$21/2)^2*(($C$21/2)*$AZ$9))/3)*$AB$29)))</f>
        <v>254.71466022401808</v>
      </c>
      <c r="AC572" s="73">
        <v>54.1</v>
      </c>
      <c r="AD572" s="101">
        <f t="shared" si="81"/>
        <v>423.4047087258499</v>
      </c>
      <c r="AE572" s="66">
        <v>54.1</v>
      </c>
      <c r="AF572" s="102">
        <f>IF($AE572&gt;$G$20,IF('Silo Levels'!$L$17="Pumping",((PI()*((($C$19+$G$20)-$AE572)*($O$20/($O$19/2)))^2*((($O$20+$G$20)-$AE572))/3)*$AF$29)+(((PI()*((($C$19+$G$20)-$AE572)*($O$20/($O$19/2)))^2*(((($C$19+$G$20)-$AE572)*($O$20/($O$19/2)))*$AZ$10))/3)*$AF$29),(((PI()*((($C$19+$G$20)-$AE572)*($O$20/($O$19/2)))^2*((($O$20+$G$20)-$AE572)/3))*$AF$29)-((PI()*((($C$19+$G$20)-$AE572)*($O$20/($O$19/2)))^2*(((($C$19+$G$20)-$AE572)*($O$20/($O$19/2)))*$AZ$10)/3)*$AF$29))),IF('Silo Levels'!$L$17="Pumping",(($D$18*$AF$29)+((PI()*(($C$21/2)^2)*($G$20-$AE572))*$AF$29))+((($D$18+$H$18)/3)*$BG$10)+(((PI()*($C$21/2)^2*(($C$21/2)*$AZ$10))/3)*$AF$29),(($D$18*$AF$29)+((PI()*(($C$21/2)^2)*($G$20-$AE572))*$AF$29))+((($D$18+$H$18)/3)*$BG$10)-(((PI()*($C$21/2)^2*(($C$21/2)*$AZ$10))/3)*$AF$29)))</f>
        <v>253.23918124166707</v>
      </c>
      <c r="AG572" s="73">
        <v>54.1</v>
      </c>
      <c r="AH572" s="101">
        <f t="shared" si="78"/>
        <v>425.33372225442736</v>
      </c>
      <c r="AI572" s="66">
        <v>54.1</v>
      </c>
      <c r="AJ572" s="102">
        <f>IF($AI572&gt;$G$20,IF('Silo Levels'!$L$18="Pumping",((PI()*((($C$19+$G$20)-$AI572)*($O$20/($O$19/2)))^2*((($O$20+$G$20)-$AI572))/3)*$AJ$29)+(((PI()*((($C$19+$G$20)-$AI572)*($O$20/($O$19/2)))^2*(((($C$19+$G$20)-$AI572)*($O$20/($O$19/2)))*$AZ$11))/3)*$AJ$29),(((PI()*((($C$19+$G$20)-$AI572)*($O$20/($O$19/2)))^2*((($O$20+$G$20)-$AI572)/3))*$AJ$29)-((PI()*((($C$19+$G$20)-$AI572)*($O$20/($O$19/2)))^2*(((($C$19+$G$20)-$AI572)*($O$20/($O$19/2)))*$AZ$11)/3)*$AJ$29))),IF('Silo Levels'!$L$18="Pumping",(($D$18*$AJ$29)+((PI()*(($C$21/2)^2)*($G$20-$AI572))*$AJ$29))+((($D$18+$H$18)/3)*$BG$11)+(((PI()*($C$21/2)^2*(($C$21/2)*$AZ$11))/3)*$AJ$29),(($D$18*$AJ$29)+((PI()*(($C$21/2)^2)*($G$20-$AI572))*$AJ$29))+((($D$18+$H$18)/3)*$BG$11)-(((PI()*($C$21/2)^2*(($C$21/2)*$AZ$11))/3)*$AJ$29)))</f>
        <v>254.39292799155822</v>
      </c>
    </row>
    <row r="573" spans="2:36" x14ac:dyDescent="0.3">
      <c r="B573" s="73"/>
      <c r="C573" s="73"/>
      <c r="D573" s="73"/>
      <c r="E573" s="73"/>
      <c r="F573" s="73"/>
      <c r="G573" s="73"/>
      <c r="H573" s="73"/>
      <c r="I573" s="73">
        <v>54.2</v>
      </c>
      <c r="J573" s="101">
        <f t="shared" si="75"/>
        <v>0.63064750102821154</v>
      </c>
      <c r="K573" s="66">
        <v>54.2</v>
      </c>
      <c r="L573" s="102">
        <f>IF($K573&gt;$G$13,IF('Silo Levels'!$L$12="Pumping",((PI()*((($C$12+$G$13)-$K573)*($O$13/($O$12/2)))^2*((($O$13+$G$13)-$K573))/3)*$L$29)+(((PI()*((($C$12+$G$13)-$K573)*($O$13/($O$12/2)))^2*(((($C$12+$G$13)-$K573)*($O$13/($O$12/2)))*$AZ$5))/3)*$L$29),(((PI()*((($C$12+$G$13)-$K573)*($O$13/($O$12/2)))^2*((($O$13+$G$13)-$K573)/3))*$L$29)-((PI()*((($C$12+$G$13)-$K573)*($O$13/($O$12/2)))^2*(((($C$12+$G$13)-$K573)*($O$13/($O$12/2)))*$AZ$5)/3)*$L$29))),IF('Silo Levels'!$L$12="Pumping",(($D$11*$L$29)+((PI()*(($C$14/2)^2)*($G$13-$K573))*$L$29))+((($D$11+$H$11)/3)*$BG$5)+(((PI()*($C$14/2)^2*(($C$14/2)*$AZ$5))/3)*$L$29),(($D$11*$L$29)+((PI()*(($C$14/2)^2)*($G$13-$K573))*$L$29))+((($D$11+$H$11)/3)*$BG$5)-(((PI()*($C$14/2)^2*(($C$14/2)*$AZ$5))/3)*$L$29)))</f>
        <v>1.5032728888080424</v>
      </c>
      <c r="M573" s="73">
        <v>54.2</v>
      </c>
      <c r="N573" s="101">
        <f t="shared" si="76"/>
        <v>399.42214288200358</v>
      </c>
      <c r="O573" s="66">
        <v>54.2</v>
      </c>
      <c r="P573" s="102">
        <f>IF($O573&gt;$G$20,IF('Silo Levels'!$L$13="Pumping",((PI()*((($C$19+$G$20)-$O573)*($O$20/($O$19/2)))^2*((($O$20+$G$20)-$O573))/3)*$P$29)+(((PI()*((($C$19+$G$20)-$O573)*($O$20/($O$19/2)))^2*(((($C$19+$G$20)-$O573)*($O$20/($O$19/2)))*$AZ$6))/3)*$P$29),(((PI()*((($C$19+$G$20)-$O573)*($O$20/($O$19/2)))^2*((($O$20+$G$20)-$O573)/3))*$P$29)-((PI()*((($C$19+$G$20)-$O573)*($O$20/($O$19/2)))^2*(((($C$19+$G$20)-$O573)*($O$20/($O$19/2)))*$AZ$6)/3)*$P$29))),IF('Silo Levels'!$L$13="Pumping",(($D$18*$P$29)+((PI()*(($C$21/2)^2)*($G$20-$O573))*$P$29))+((($D$18+$H$18)/3)*$BG$6)+(((PI()*($C$21/2)^2*(($C$21/2)*$AZ$6))/3)*$P$29),(($D$18*$P$29)+((PI()*(($C$21/2)^2)*($G$20-$O573))*$P$29))+((($D$18+$H$18)/3)*$BG$6)-(((PI()*($C$21/2)^2*(($C$21/2)*$AZ$6))/3)*$P$29)))</f>
        <v>240.3457010108927</v>
      </c>
      <c r="Q573" s="73">
        <v>54.2</v>
      </c>
      <c r="R573" s="101">
        <f t="shared" si="79"/>
        <v>388.55567198113152</v>
      </c>
      <c r="S573" s="66">
        <v>54.2</v>
      </c>
      <c r="T573" s="102">
        <f>IF($S573&gt;$G$20,IF('Silo Levels'!$L$14="Pumping",((PI()*((($C$19+$G$20)-$S573)*($O$20/($O$19/2)))^2*((($O$20+$G$20)-$S573))/3)*$T$29)+(((PI()*((($C$19+$G$20)-$S573)*($O$20/($O$19/2)))^2*(((($C$19+$G$20)-$S573)*($O$20/($O$19/2)))*$AZ$7))/3)*$T$29),(((PI()*((($C$19+$G$20)-$S573)*($O$20/($O$19/2)))^2*((($O$20+$G$20)-$S573)/3))*$T$29)-((PI()*((($C$19+$G$20)-$S573)*($O$20/($O$19/2)))^2*(((($C$19+$G$20)-$S573)*($O$20/($O$19/2)))*$AZ$7)/3)*$T$29))),IF('Silo Levels'!$L$14="Pumping",(($D$18*$T$29)+((PI()*(($C$21/2)^2)*($G$20-$S573))*$T$29))+((($D$18+$H$18)/3)*$BG$7)+(((PI()*($C$21/2)^2*(($C$21/2)*$AZ$7))/3)*$T$29),(($D$18*$T$29)+((PI()*(($C$21/2)^2)*($G$20-$S573))*$T$29))+((($D$18+$H$18)/3)*$BG$7)-(((PI()*($C$21/2)^2*(($C$21/2)*$AZ$7))/3)*$T$29)))</f>
        <v>233.80698098065116</v>
      </c>
      <c r="U573" s="73">
        <v>54.2</v>
      </c>
      <c r="V573" s="101">
        <f t="shared" si="80"/>
        <v>378.52087458324672</v>
      </c>
      <c r="W573" s="66">
        <v>54.2</v>
      </c>
      <c r="X573" s="102">
        <f>IF($W573&gt;$G$20,IF('Silo Levels'!$L$15="Pumping",((PI()*((($C$19+$G$20)-$W573)*($O$20/($O$19/2)))^2*((($O$20+$G$20)-$W573))/3)*$X$29)+(((PI()*((($C$19+$G$20)-$W573)*($O$20/($O$19/2)))^2*(((($C$19+$G$20)-$W573)*($O$20/($O$19/2)))*$AZ$8))/3)*$X$29),(((PI()*((($C$19+$G$20)-$W573)*($O$20/($O$19/2)))^2*((($O$20+$G$20)-$W573)/3))*$X$29)-((PI()*((($C$19+$G$20)-$W573)*($O$20/($O$19/2)))^2*(((($C$19+$G$20)-$W573)*($O$20/($O$19/2)))*$AZ$8)/3)*$X$29))),IF('Silo Levels'!$L$15="Pumping",(($D$18*$X$29)+((PI()*(($C$21/2)^2)*($G$20-$W573))*$X$29))+((($D$18+$H$18)/3)*$BG$8)+(((PI()*($C$21/2)^2*(($C$21/2)*$AZ$8))/3)*$X$29),(($D$18*$X$29)+((PI()*(($C$21/2)^2)*($G$20-$W573))*$X$29))+((($D$18+$H$18)/3)*$BG$8)-(((PI()*($C$21/2)^2*(($C$21/2)*$AZ$8))/3)*$X$29)))</f>
        <v>227.76870679361039</v>
      </c>
      <c r="Y573" s="73">
        <v>54.2</v>
      </c>
      <c r="Z573" s="101">
        <f t="shared" si="77"/>
        <v>372.53501397622051</v>
      </c>
      <c r="AA573" s="66">
        <v>54.2</v>
      </c>
      <c r="AB573" s="102">
        <f>IF($AA573&gt;$G$20,IF('Silo Levels'!$L$16="Pumping",((PI()*((($C$19+$G$20)-$AA573)*($O$20/($O$19/2)))^2*((($O$20+$G$20)-$AA573))/3)*$AB$29)+(((PI()*((($C$19+$G$20)-$AA573)*($O$20/($O$19/2)))^2*(((($C$19+$G$20)-$AA573)*($O$20/($O$19/2)))*$AZ$9))/3)*$AB$29),(((PI()*((($C$19+$G$20)-$AA573)*($O$20/($O$19/2)))^2*((($O$20+$G$20)-$AA573)/3))*$AB$29)-((PI()*((($C$19+$G$20)-$AA573)*($O$20/($O$19/2)))^2*(((($C$19+$G$20)-$AA573)*($O$20/($O$19/2)))*$AZ$9)/3)*$AB$29))),IF('Silo Levels'!$L$16="Pumping",(($D$18*$AB$29)+((PI()*(($C$21/2)^2)*($G$20-$AA573))*$AB$29))+((($D$18+$H$18)/3)*$BG$9)+(((PI()*($C$21/2)^2*(($C$21/2)*$AZ$9))/3)*$AB$29),(($D$18*$AB$29)+((PI()*(($C$21/2)^2)*($G$20-$AA573))*$AB$29))+((($D$18+$H$18)/3)*$BG$9)-(((PI()*($C$21/2)^2*(($C$21/2)*$AZ$9))/3)*$AB$29)))</f>
        <v>224.16681368531016</v>
      </c>
      <c r="AC573" s="73">
        <v>54.2</v>
      </c>
      <c r="AD573" s="101">
        <f t="shared" si="81"/>
        <v>370.37704009741685</v>
      </c>
      <c r="AE573" s="66">
        <v>54.2</v>
      </c>
      <c r="AF573" s="102">
        <f>IF($AE573&gt;$G$20,IF('Silo Levels'!$L$17="Pumping",((PI()*((($C$19+$G$20)-$AE573)*($O$20/($O$19/2)))^2*((($O$20+$G$20)-$AE573))/3)*$AF$29)+(((PI()*((($C$19+$G$20)-$AE573)*($O$20/($O$19/2)))^2*(((($C$19+$G$20)-$AE573)*($O$20/($O$19/2)))*$AZ$10))/3)*$AF$29),(((PI()*((($C$19+$G$20)-$AE573)*($O$20/($O$19/2)))^2*((($O$20+$G$20)-$AE573)/3))*$AF$29)-((PI()*((($C$19+$G$20)-$AE573)*($O$20/($O$19/2)))^2*(((($C$19+$G$20)-$AE573)*($O$20/($O$19/2)))*$AZ$10)/3)*$AF$29))),IF('Silo Levels'!$L$17="Pumping",(($D$18*$AF$29)+((PI()*(($C$21/2)^2)*($G$20-$AE573))*$AF$29))+((($D$18+$H$18)/3)*$BG$10)+(((PI()*($C$21/2)^2*(($C$21/2)*$AZ$10))/3)*$AF$29),(($D$18*$AF$29)+((PI()*(($C$21/2)^2)*($G$20-$AE573))*$AF$29))+((($D$18+$H$18)/3)*$BG$10)-(((PI()*($C$21/2)^2*(($C$21/2)*$AZ$10))/3)*$AF$29)))</f>
        <v>222.86828841847864</v>
      </c>
      <c r="AG573" s="73">
        <v>54.2</v>
      </c>
      <c r="AH573" s="101">
        <f t="shared" si="78"/>
        <v>372.06446186268829</v>
      </c>
      <c r="AI573" s="66">
        <v>54.2</v>
      </c>
      <c r="AJ573" s="102">
        <f>IF($AI573&gt;$G$20,IF('Silo Levels'!$L$18="Pumping",((PI()*((($C$19+$G$20)-$AI573)*($O$20/($O$19/2)))^2*((($O$20+$G$20)-$AI573))/3)*$AJ$29)+(((PI()*((($C$19+$G$20)-$AI573)*($O$20/($O$19/2)))^2*(((($C$19+$G$20)-$AI573)*($O$20/($O$19/2)))*$AZ$11))/3)*$AJ$29),(((PI()*((($C$19+$G$20)-$AI573)*($O$20/($O$19/2)))^2*((($O$20+$G$20)-$AI573)/3))*$AJ$29)-((PI()*((($C$19+$G$20)-$AI573)*($O$20/($O$19/2)))^2*(((($C$19+$G$20)-$AI573)*($O$20/($O$19/2)))*$AZ$11)/3)*$AJ$29))),IF('Silo Levels'!$L$18="Pumping",(($D$18*$AJ$29)+((PI()*(($C$21/2)^2)*($G$20-$AI573))*$AJ$29))+((($D$18+$H$18)/3)*$BG$11)+(((PI()*($C$21/2)^2*(($C$21/2)*$AZ$11))/3)*$AJ$29),(($D$18*$AJ$29)+((PI()*(($C$21/2)^2)*($G$20-$AI573))*$AJ$29))+((($D$18+$H$18)/3)*$BG$11)-(((PI()*($C$21/2)^2*(($C$21/2)*$AZ$11))/3)*$AJ$29)))</f>
        <v>223.88366669507815</v>
      </c>
    </row>
    <row r="574" spans="2:36" ht="15" thickBot="1" x14ac:dyDescent="0.35">
      <c r="B574" s="73"/>
      <c r="C574" s="73"/>
      <c r="D574" s="73"/>
      <c r="E574" s="73"/>
      <c r="F574" s="73"/>
      <c r="G574" s="73"/>
      <c r="H574" s="73"/>
      <c r="I574" s="73">
        <v>54.3</v>
      </c>
      <c r="J574" s="106">
        <f t="shared" si="75"/>
        <v>0.24877756509800342</v>
      </c>
      <c r="K574" s="69">
        <v>54.3</v>
      </c>
      <c r="L574" s="107">
        <f>IF($K574&gt;$G$13,IF('Silo Levels'!$L$12="Pumping",((PI()*((($C$12+$G$13)-$K574)*($O$13/($O$12/2)))^2*((($O$13+$G$13)-$K574))/3)*$L$29)+(((PI()*((($C$12+$G$13)-$K574)*($O$13/($O$12/2)))^2*(((($C$12+$G$13)-$K574)*($O$13/($O$12/2)))*$AZ$5))/3)*$L$29),(((PI()*((($C$12+$G$13)-$K574)*($O$13/($O$12/2)))^2*((($O$13+$G$13)-$K574)/3))*$L$29)-((PI()*((($C$12+$G$13)-$K574)*($O$13/($O$12/2)))^2*(((($C$12+$G$13)-$K574)*($O$13/($O$12/2)))*$AZ$5)/3)*$L$29))),IF('Silo Levels'!$L$12="Pumping",(($D$11*$L$29)+((PI()*(($C$14/2)^2)*($G$13-$K574))*$L$29))+((($D$11+$H$11)/3)*$BG$5)+(((PI()*($C$14/2)^2*(($C$14/2)*$AZ$5))/3)*$L$29),(($D$11*$L$29)+((PI()*(($C$14/2)^2)*($G$13-$K574))*$L$29))+((($D$11+$H$11)/3)*$BG$5)-(((PI()*($C$14/2)^2*(($C$14/2)*$AZ$5))/3)*$L$29)))</f>
        <v>2.0477888829550777</v>
      </c>
      <c r="M574" s="73">
        <v>54.3</v>
      </c>
      <c r="N574" s="101">
        <f t="shared" si="76"/>
        <v>347.20006984375777</v>
      </c>
      <c r="O574" s="66">
        <v>54.3</v>
      </c>
      <c r="P574" s="102">
        <f>IF($O574&gt;$G$20,IF('Silo Levels'!$L$13="Pumping",((PI()*((($C$19+$G$20)-$O574)*($O$20/($O$19/2)))^2*((($O$20+$G$20)-$O574))/3)*$P$29)+(((PI()*((($C$19+$G$20)-$O574)*($O$20/($O$19/2)))^2*(((($C$19+$G$20)-$O574)*($O$20/($O$19/2)))*$AZ$6))/3)*$P$29),(((PI()*((($C$19+$G$20)-$O574)*($O$20/($O$19/2)))^2*((($O$20+$G$20)-$O574)/3))*$P$29)-((PI()*((($C$19+$G$20)-$O574)*($O$20/($O$19/2)))^2*(((($C$19+$G$20)-$O574)*($O$20/($O$19/2)))*$AZ$6)/3)*$P$29))),IF('Silo Levels'!$L$13="Pumping",(($D$18*$P$29)+((PI()*(($C$21/2)^2)*($G$20-$O574))*$P$29))+((($D$18+$H$18)/3)*$BG$6)+(((PI()*($C$21/2)^2*(($C$21/2)*$AZ$6))/3)*$P$29),(($D$18*$P$29)+((PI()*(($C$21/2)^2)*($G$20-$O574))*$P$29))+((($D$18+$H$18)/3)*$BG$6)-(((PI()*($C$21/2)^2*(($C$21/2)*$AZ$6))/3)*$P$29)))</f>
        <v>210.28598770112333</v>
      </c>
      <c r="Q574" s="73">
        <v>54.3</v>
      </c>
      <c r="R574" s="101">
        <f t="shared" si="79"/>
        <v>337.75432547787142</v>
      </c>
      <c r="S574" s="66">
        <v>54.3</v>
      </c>
      <c r="T574" s="102">
        <f>IF($S574&gt;$G$20,IF('Silo Levels'!$L$14="Pumping",((PI()*((($C$19+$G$20)-$S574)*($O$20/($O$19/2)))^2*((($O$20+$G$20)-$S574))/3)*$T$29)+(((PI()*((($C$19+$G$20)-$S574)*($O$20/($O$19/2)))^2*(((($C$19+$G$20)-$S574)*($O$20/($O$19/2)))*$AZ$7))/3)*$T$29),(((PI()*((($C$19+$G$20)-$S574)*($O$20/($O$19/2)))^2*((($O$20+$G$20)-$S574)/3))*$T$29)-((PI()*((($C$19+$G$20)-$S574)*($O$20/($O$19/2)))^2*(((($C$19+$G$20)-$S574)*($O$20/($O$19/2)))*$AZ$7)/3)*$T$29))),IF('Silo Levels'!$L$14="Pumping",(($D$18*$T$29)+((PI()*(($C$21/2)^2)*($G$20-$S574))*$T$29))+((($D$18+$H$18)/3)*$BG$7)+(((PI()*($C$21/2)^2*(($C$21/2)*$AZ$7))/3)*$T$29),(($D$18*$T$29)+((PI()*(($C$21/2)^2)*($G$20-$S574))*$T$29))+((($D$18+$H$18)/3)*$BG$7)-(((PI()*($C$21/2)^2*(($C$21/2)*$AZ$7))/3)*$T$29)))</f>
        <v>204.56505658366538</v>
      </c>
      <c r="U574" s="73">
        <v>54.3</v>
      </c>
      <c r="V574" s="101">
        <f t="shared" si="80"/>
        <v>329.03151824371457</v>
      </c>
      <c r="W574" s="66">
        <v>54.3</v>
      </c>
      <c r="X574" s="102">
        <f>IF($W574&gt;$G$20,IF('Silo Levels'!$L$15="Pumping",((PI()*((($C$19+$G$20)-$W574)*($O$20/($O$19/2)))^2*((($O$20+$G$20)-$W574))/3)*$X$29)+(((PI()*((($C$19+$G$20)-$W574)*($O$20/($O$19/2)))^2*(((($C$19+$G$20)-$W574)*($O$20/($O$19/2)))*$AZ$8))/3)*$X$29),(((PI()*((($C$19+$G$20)-$W574)*($O$20/($O$19/2)))^2*((($O$20+$G$20)-$W574)/3))*$X$29)-((PI()*((($C$19+$G$20)-$W574)*($O$20/($O$19/2)))^2*(((($C$19+$G$20)-$W574)*($O$20/($O$19/2)))*$AZ$8)/3)*$X$29))),IF('Silo Levels'!$L$15="Pumping",(($D$18*$X$29)+((PI()*(($C$21/2)^2)*($G$20-$W574))*$X$29))+((($D$18+$H$18)/3)*$BG$8)+(((PI()*($C$21/2)^2*(($C$21/2)*$AZ$8))/3)*$X$29),(($D$18*$X$29)+((PI()*(($C$21/2)^2)*($G$20-$W574))*$X$29))+((($D$18+$H$18)/3)*$BG$8)-(((PI()*($C$21/2)^2*(($C$21/2)*$AZ$8))/3)*$X$29)))</f>
        <v>199.28198122142072</v>
      </c>
      <c r="Y574" s="73">
        <v>54.3</v>
      </c>
      <c r="Z574" s="101">
        <f t="shared" si="77"/>
        <v>323.82827336139849</v>
      </c>
      <c r="AA574" s="66">
        <v>54.3</v>
      </c>
      <c r="AB574" s="102">
        <f>IF($AA574&gt;$G$20,IF('Silo Levels'!$L$16="Pumping",((PI()*((($C$19+$G$20)-$AA574)*($O$20/($O$19/2)))^2*((($O$20+$G$20)-$AA574))/3)*$AB$29)+(((PI()*((($C$19+$G$20)-$AA574)*($O$20/($O$19/2)))^2*(((($C$19+$G$20)-$AA574)*($O$20/($O$19/2)))*$AZ$9))/3)*$AB$29),(((PI()*((($C$19+$G$20)-$AA574)*($O$20/($O$19/2)))^2*((($O$20+$G$20)-$AA574)/3))*$AB$29)-((PI()*((($C$19+$G$20)-$AA574)*($O$20/($O$19/2)))^2*(((($C$19+$G$20)-$AA574)*($O$20/($O$19/2)))*$AZ$9)/3)*$AB$29))),IF('Silo Levels'!$L$16="Pumping",(($D$18*$AB$29)+((PI()*(($C$21/2)^2)*($G$20-$AA574))*$AB$29))+((($D$18+$H$18)/3)*$BG$9)+(((PI()*($C$21/2)^2*(($C$21/2)*$AZ$9))/3)*$AB$29),(($D$18*$AB$29)+((PI()*(($C$21/2)^2)*($G$20-$AA574))*$AB$29))+((($D$18+$H$18)/3)*$BG$9)-(((PI()*($C$21/2)^2*(($C$21/2)*$AZ$9))/3)*$AB$29)))</f>
        <v>196.13057203587235</v>
      </c>
      <c r="AC574" s="73">
        <v>54.3</v>
      </c>
      <c r="AD574" s="101">
        <f t="shared" si="81"/>
        <v>321.95244175117415</v>
      </c>
      <c r="AE574" s="66">
        <v>54.3</v>
      </c>
      <c r="AF574" s="102">
        <f>IF($AE574&gt;$G$20,IF('Silo Levels'!$L$17="Pumping",((PI()*((($C$19+$G$20)-$AE574)*($O$20/($O$19/2)))^2*((($O$20+$G$20)-$AE574))/3)*$AF$29)+(((PI()*((($C$19+$G$20)-$AE574)*($O$20/($O$19/2)))^2*(((($C$19+$G$20)-$AE574)*($O$20/($O$19/2)))*$AZ$10))/3)*$AF$29),(((PI()*((($C$19+$G$20)-$AE574)*($O$20/($O$19/2)))^2*((($O$20+$G$20)-$AE574)/3))*$AF$29)-((PI()*((($C$19+$G$20)-$AE574)*($O$20/($O$19/2)))^2*(((($C$19+$G$20)-$AE574)*($O$20/($O$19/2)))*$AZ$10)/3)*$AF$29))),IF('Silo Levels'!$L$17="Pumping",(($D$18*$AF$29)+((PI()*(($C$21/2)^2)*($G$20-$AE574))*$AF$29))+((($D$18+$H$18)/3)*$BG$10)+(((PI()*($C$21/2)^2*(($C$21/2)*$AZ$10))/3)*$AF$29),(($D$18*$AF$29)+((PI()*(($C$21/2)^2)*($G$20-$AE574))*$AF$29))+((($D$18+$H$18)/3)*$BG$10)-(((PI()*($C$21/2)^2*(($C$21/2)*$AZ$10))/3)*$AF$29)))</f>
        <v>194.99445157629259</v>
      </c>
      <c r="AG574" s="73">
        <v>54.3</v>
      </c>
      <c r="AH574" s="101">
        <f t="shared" si="78"/>
        <v>323.41924314213054</v>
      </c>
      <c r="AI574" s="66">
        <v>54.3</v>
      </c>
      <c r="AJ574" s="102">
        <f>IF($AI574&gt;$G$20,IF('Silo Levels'!$L$18="Pumping",((PI()*((($C$19+$G$20)-$AI574)*($O$20/($O$19/2)))^2*((($O$20+$G$20)-$AI574))/3)*$AJ$29)+(((PI()*((($C$19+$G$20)-$AI574)*($O$20/($O$19/2)))^2*(((($C$19+$G$20)-$AI574)*($O$20/($O$19/2)))*$AZ$11))/3)*$AJ$29),(((PI()*((($C$19+$G$20)-$AI574)*($O$20/($O$19/2)))^2*((($O$20+$G$20)-$AI574)/3))*$AJ$29)-((PI()*((($C$19+$G$20)-$AI574)*($O$20/($O$19/2)))^2*(((($C$19+$G$20)-$AI574)*($O$20/($O$19/2)))*$AZ$11)/3)*$AJ$29))),IF('Silo Levels'!$L$18="Pumping",(($D$18*$AJ$29)+((PI()*(($C$21/2)^2)*($G$20-$AI574))*$AJ$29))+((($D$18+$H$18)/3)*$BG$11)+(((PI()*($C$21/2)^2*(($C$21/2)*$AZ$11))/3)*$AJ$29),(($D$18*$AJ$29)+((PI()*(($C$21/2)^2)*($G$20-$AI574))*$AJ$29))+((($D$18+$H$18)/3)*$BG$11)-(((PI()*($C$21/2)^2*(($C$21/2)*$AZ$11))/3)*$AJ$29)))</f>
        <v>195.88283785858067</v>
      </c>
    </row>
    <row r="575" spans="2:36" x14ac:dyDescent="0.3">
      <c r="B575" s="73"/>
      <c r="C575" s="73"/>
      <c r="D575" s="73"/>
      <c r="E575" s="73"/>
      <c r="F575" s="73"/>
      <c r="G575" s="73"/>
      <c r="H575" s="73"/>
      <c r="I575" s="73"/>
      <c r="J575" s="73"/>
      <c r="K575" s="72"/>
      <c r="L575" s="108"/>
      <c r="M575" s="73">
        <v>54.4</v>
      </c>
      <c r="N575" s="101">
        <f t="shared" si="76"/>
        <v>299.71790744270891</v>
      </c>
      <c r="O575" s="66">
        <v>54.4</v>
      </c>
      <c r="P575" s="102">
        <f>IF($O575&gt;$G$20,IF('Silo Levels'!$L$13="Pumping",((PI()*((($C$19+$G$20)-$O575)*($O$20/($O$19/2)))^2*((($O$20+$G$20)-$O575))/3)*$P$29)+(((PI()*((($C$19+$G$20)-$O575)*($O$20/($O$19/2)))^2*(((($C$19+$G$20)-$O575)*($O$20/($O$19/2)))*$AZ$6))/3)*$P$29),(((PI()*((($C$19+$G$20)-$O575)*($O$20/($O$19/2)))^2*((($O$20+$G$20)-$O575)/3))*$P$29)-((PI()*((($C$19+$G$20)-$O575)*($O$20/($O$19/2)))^2*(((($C$19+$G$20)-$O575)*($O$20/($O$19/2)))*$AZ$6)/3)*$P$29))),IF('Silo Levels'!$L$13="Pumping",(($D$18*$P$29)+((PI()*(($C$21/2)^2)*($G$20-$O575))*$P$29))+((($D$18+$H$18)/3)*$BG$6)+(((PI()*($C$21/2)^2*(($C$21/2)*$AZ$6))/3)*$P$29),(($D$18*$P$29)+((PI()*(($C$21/2)^2)*($G$20-$O575))*$P$29))+((($D$18+$H$18)/3)*$BG$6)-(((PI()*($C$21/2)^2*(($C$21/2)*$AZ$6))/3)*$P$29)))</f>
        <v>182.80580503419139</v>
      </c>
      <c r="Q575" s="73">
        <v>54.4</v>
      </c>
      <c r="R575" s="101">
        <f t="shared" si="79"/>
        <v>291.56393807036346</v>
      </c>
      <c r="S575" s="66">
        <v>54.4</v>
      </c>
      <c r="T575" s="102">
        <f>IF($S575&gt;$G$20,IF('Silo Levels'!$L$14="Pumping",((PI()*((($C$19+$G$20)-$S575)*($O$20/($O$19/2)))^2*((($O$20+$G$20)-$S575))/3)*$T$29)+(((PI()*((($C$19+$G$20)-$S575)*($O$20/($O$19/2)))^2*(((($C$19+$G$20)-$S575)*($O$20/($O$19/2)))*$AZ$7))/3)*$T$29),(((PI()*((($C$19+$G$20)-$S575)*($O$20/($O$19/2)))^2*((($O$20+$G$20)-$S575)/3))*$T$29)-((PI()*((($C$19+$G$20)-$S575)*($O$20/($O$19/2)))^2*(((($C$19+$G$20)-$S575)*($O$20/($O$19/2)))*$AZ$7)/3)*$T$29))),IF('Silo Levels'!$L$14="Pumping",(($D$18*$T$29)+((PI()*(($C$21/2)^2)*($G$20-$S575))*$T$29))+((($D$18+$H$18)/3)*$BG$7)+(((PI()*($C$21/2)^2*(($C$21/2)*$AZ$7))/3)*$T$29),(($D$18*$T$29)+((PI()*(($C$21/2)^2)*($G$20-$S575))*$T$29))+((($D$18+$H$18)/3)*$BG$7)-(((PI()*($C$21/2)^2*(($C$21/2)*$AZ$7))/3)*$T$29)))</f>
        <v>177.83248546161741</v>
      </c>
      <c r="U575" s="73">
        <v>54.4</v>
      </c>
      <c r="V575" s="101">
        <f t="shared" si="80"/>
        <v>284.03403886146037</v>
      </c>
      <c r="W575" s="66">
        <v>54.4</v>
      </c>
      <c r="X575" s="102">
        <f>IF($W575&gt;$G$20,IF('Silo Levels'!$L$15="Pumping",((PI()*((($C$19+$G$20)-$W575)*($O$20/($O$19/2)))^2*((($O$20+$G$20)-$W575))/3)*$X$29)+(((PI()*((($C$19+$G$20)-$W575)*($O$20/($O$19/2)))^2*(((($C$19+$G$20)-$W575)*($O$20/($O$19/2)))*$AZ$8))/3)*$X$29),(((PI()*((($C$19+$G$20)-$W575)*($O$20/($O$19/2)))^2*((($O$20+$G$20)-$W575)/3))*$X$29)-((PI()*((($C$19+$G$20)-$W575)*($O$20/($O$19/2)))^2*(((($C$19+$G$20)-$W575)*($O$20/($O$19/2)))*$AZ$8)/3)*$X$29))),IF('Silo Levels'!$L$15="Pumping",(($D$18*$X$29)+((PI()*(($C$21/2)^2)*($G$20-$W575))*$X$29))+((($D$18+$H$18)/3)*$BG$8)+(((PI()*($C$21/2)^2*(($C$21/2)*$AZ$8))/3)*$X$29),(($D$18*$X$29)+((PI()*(($C$21/2)^2)*($G$20-$W575))*$X$29))+((($D$18+$H$18)/3)*$BG$8)-(((PI()*($C$21/2)^2*(($C$21/2)*$AZ$8))/3)*$X$29)))</f>
        <v>173.23980263377211</v>
      </c>
      <c r="Y575" s="73">
        <v>54.4</v>
      </c>
      <c r="Z575" s="101">
        <f t="shared" si="77"/>
        <v>279.54237597457916</v>
      </c>
      <c r="AA575" s="66">
        <v>54.4</v>
      </c>
      <c r="AB575" s="102">
        <f>IF($AA575&gt;$G$20,IF('Silo Levels'!$L$16="Pumping",((PI()*((($C$19+$G$20)-$AA575)*($O$20/($O$19/2)))^2*((($O$20+$G$20)-$AA575))/3)*$AB$29)+(((PI()*((($C$19+$G$20)-$AA575)*($O$20/($O$19/2)))^2*(((($C$19+$G$20)-$AA575)*($O$20/($O$19/2)))*$AZ$9))/3)*$AB$29),(((PI()*((($C$19+$G$20)-$AA575)*($O$20/($O$19/2)))^2*((($O$20+$G$20)-$AA575)/3))*$AB$29)-((PI()*((($C$19+$G$20)-$AA575)*($O$20/($O$19/2)))^2*(((($C$19+$G$20)-$AA575)*($O$20/($O$19/2)))*$AZ$9)/3)*$AB$29))),IF('Silo Levels'!$L$16="Pumping",(($D$18*$AB$29)+((PI()*(($C$21/2)^2)*($G$20-$AA575))*$AB$29))+((($D$18+$H$18)/3)*$BG$9)+(((PI()*($C$21/2)^2*(($C$21/2)*$AZ$9))/3)*$AB$29),(($D$18*$AB$29)+((PI()*(($C$21/2)^2)*($G$20-$AA575))*$AB$29))+((($D$18+$H$18)/3)*$BG$9)-(((PI()*($C$21/2)^2*(($C$21/2)*$AZ$9))/3)*$AB$29)))</f>
        <v>170.50021974736927</v>
      </c>
      <c r="AC575" s="73">
        <v>54.4</v>
      </c>
      <c r="AD575" s="101">
        <f t="shared" si="81"/>
        <v>277.92307812943665</v>
      </c>
      <c r="AE575" s="66">
        <v>54.4</v>
      </c>
      <c r="AF575" s="102">
        <f>IF($AE575&gt;$G$20,IF('Silo Levels'!$L$17="Pumping",((PI()*((($C$19+$G$20)-$AE575)*($O$20/($O$19/2)))^2*((($O$20+$G$20)-$AE575))/3)*$AF$29)+(((PI()*((($C$19+$G$20)-$AE575)*($O$20/($O$19/2)))^2*(((($C$19+$G$20)-$AE575)*($O$20/($O$19/2)))*$AZ$10))/3)*$AF$29),(((PI()*((($C$19+$G$20)-$AE575)*($O$20/($O$19/2)))^2*((($O$20+$G$20)-$AE575)/3))*$AF$29)-((PI()*((($C$19+$G$20)-$AE575)*($O$20/($O$19/2)))^2*(((($C$19+$G$20)-$AE575)*($O$20/($O$19/2)))*$AZ$10)/3)*$AF$29))),IF('Silo Levels'!$L$17="Pumping",(($D$18*$AF$29)+((PI()*(($C$21/2)^2)*($G$20-$AE575))*$AF$29))+((($D$18+$H$18)/3)*$BG$10)+(((PI()*($C$21/2)^2*(($C$21/2)*$AZ$10))/3)*$AF$29),(($D$18*$AF$29)+((PI()*(($C$21/2)^2)*($G$20-$AE575))*$AF$29))+((($D$18+$H$18)/3)*$BG$10)-(((PI()*($C$21/2)^2*(($C$21/2)*$AZ$10))/3)*$AF$29)))</f>
        <v>169.51256756236262</v>
      </c>
      <c r="AG575" s="73">
        <v>54.4</v>
      </c>
      <c r="AH575" s="101">
        <f t="shared" si="78"/>
        <v>279.18928364526312</v>
      </c>
      <c r="AI575" s="66">
        <v>54.4</v>
      </c>
      <c r="AJ575" s="102">
        <f>IF($AI575&gt;$G$20,IF('Silo Levels'!$L$18="Pumping",((PI()*((($C$19+$G$20)-$AI575)*($O$20/($O$19/2)))^2*((($O$20+$G$20)-$AI575))/3)*$AJ$29)+(((PI()*((($C$19+$G$20)-$AI575)*($O$20/($O$19/2)))^2*(((($C$19+$G$20)-$AI575)*($O$20/($O$19/2)))*$AZ$11))/3)*$AJ$29),(((PI()*((($C$19+$G$20)-$AI575)*($O$20/($O$19/2)))^2*((($O$20+$G$20)-$AI575)/3))*$AJ$29)-((PI()*((($C$19+$G$20)-$AI575)*($O$20/($O$19/2)))^2*(((($C$19+$G$20)-$AI575)*($O$20/($O$19/2)))*$AZ$11)/3)*$AJ$29))),IF('Silo Levels'!$L$18="Pumping",(($D$18*$AJ$29)+((PI()*(($C$21/2)^2)*($G$20-$AI575))*$AJ$29))+((($D$18+$H$18)/3)*$BG$11)+(((PI()*($C$21/2)^2*(($C$21/2)*$AZ$11))/3)*$AJ$29),(($D$18*$AJ$29)+((PI()*(($C$21/2)^2)*($G$20-$AI575))*$AJ$29))+((($D$18+$H$18)/3)*$BG$11)-(((PI()*($C$21/2)^2*(($C$21/2)*$AZ$11))/3)*$AJ$29)))</f>
        <v>170.28485948390434</v>
      </c>
    </row>
    <row r="576" spans="2:36" x14ac:dyDescent="0.3"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>
        <v>54.5</v>
      </c>
      <c r="N576" s="101">
        <f t="shared" si="76"/>
        <v>256.75152158082665</v>
      </c>
      <c r="O576" s="66">
        <v>54.5</v>
      </c>
      <c r="P576" s="102">
        <f>IF($O576&gt;$G$20,IF('Silo Levels'!$L$13="Pumping",((PI()*((($C$19+$G$20)-$O576)*($O$20/($O$19/2)))^2*((($O$20+$G$20)-$O576))/3)*$P$29)+(((PI()*((($C$19+$G$20)-$O576)*($O$20/($O$19/2)))^2*(((($C$19+$G$20)-$O576)*($O$20/($O$19/2)))*$AZ$6))/3)*$P$29),(((PI()*((($C$19+$G$20)-$O576)*($O$20/($O$19/2)))^2*((($O$20+$G$20)-$O576)/3))*$P$29)-((PI()*((($C$19+$G$20)-$O576)*($O$20/($O$19/2)))^2*(((($C$19+$G$20)-$O576)*($O$20/($O$19/2)))*$AZ$6)/3)*$P$29))),IF('Silo Levels'!$L$13="Pumping",(($D$18*$P$29)+((PI()*(($C$21/2)^2)*($G$20-$O576))*$P$29))+((($D$18+$H$18)/3)*$BG$6)+(((PI()*($C$21/2)^2*(($C$21/2)*$AZ$6))/3)*$P$29),(($D$18*$P$29)+((PI()*(($C$21/2)^2)*($G$20-$O576))*$P$29))+((($D$18+$H$18)/3)*$BG$6)-(((PI()*($C$21/2)^2*(($C$21/2)*$AZ$6))/3)*$P$29)))</f>
        <v>157.79180762972453</v>
      </c>
      <c r="Q576" s="73">
        <v>54.5</v>
      </c>
      <c r="R576" s="101">
        <f t="shared" si="79"/>
        <v>249.76647333617566</v>
      </c>
      <c r="S576" s="66">
        <v>54.5</v>
      </c>
      <c r="T576" s="102">
        <f>IF($S576&gt;$G$20,IF('Silo Levels'!$L$14="Pumping",((PI()*((($C$19+$G$20)-$S576)*($O$20/($O$19/2)))^2*((($O$20+$G$20)-$S576))/3)*$T$29)+(((PI()*((($C$19+$G$20)-$S576)*($O$20/($O$19/2)))^2*(((($C$19+$G$20)-$S576)*($O$20/($O$19/2)))*$AZ$7))/3)*$T$29),(((PI()*((($C$19+$G$20)-$S576)*($O$20/($O$19/2)))^2*((($O$20+$G$20)-$S576)/3))*$T$29)-((PI()*((($C$19+$G$20)-$S576)*($O$20/($O$19/2)))^2*(((($C$19+$G$20)-$S576)*($O$20/($O$19/2)))*$AZ$7)/3)*$T$29))),IF('Silo Levels'!$L$14="Pumping",(($D$18*$T$29)+((PI()*(($C$21/2)^2)*($G$20-$S576))*$T$29))+((($D$18+$H$18)/3)*$BG$7)+(((PI()*($C$21/2)^2*(($C$21/2)*$AZ$7))/3)*$T$29),(($D$18*$T$29)+((PI()*(($C$21/2)^2)*($G$20-$S576))*$T$29))+((($D$18+$H$18)/3)*$BG$7)-(((PI()*($C$21/2)^2*(($C$21/2)*$AZ$7))/3)*$T$29)))</f>
        <v>153.49900584955151</v>
      </c>
      <c r="U576" s="73">
        <v>54.5</v>
      </c>
      <c r="V576" s="101">
        <f t="shared" si="80"/>
        <v>243.31603099947384</v>
      </c>
      <c r="W576" s="66">
        <v>54.5</v>
      </c>
      <c r="X576" s="102">
        <f>IF($W576&gt;$G$20,IF('Silo Levels'!$L$15="Pumping",((PI()*((($C$19+$G$20)-$W576)*($O$20/($O$19/2)))^2*((($O$20+$G$20)-$W576))/3)*$X$29)+(((PI()*((($C$19+$G$20)-$W576)*($O$20/($O$19/2)))^2*(((($C$19+$G$20)-$W576)*($O$20/($O$19/2)))*$AZ$8))/3)*$X$29),(((PI()*((($C$19+$G$20)-$W576)*($O$20/($O$19/2)))^2*((($O$20+$G$20)-$W576)/3))*$X$29)-((PI()*((($C$19+$G$20)-$W576)*($O$20/($O$19/2)))^2*(((($C$19+$G$20)-$W576)*($O$20/($O$19/2)))*$AZ$8)/3)*$X$29))),IF('Silo Levels'!$L$15="Pumping",(($D$18*$X$29)+((PI()*(($C$21/2)^2)*($G$20-$W576))*$X$29))+((($D$18+$H$18)/3)*$BG$8)+(((PI()*($C$21/2)^2*(($C$21/2)*$AZ$8))/3)*$X$29),(($D$18*$X$29)+((PI()*(($C$21/2)^2)*($G$20-$W576))*$X$29))+((($D$18+$H$18)/3)*$BG$8)-(((PI()*($C$21/2)^2*(($C$21/2)*$AZ$8))/3)*$X$29)))</f>
        <v>149.53475687430611</v>
      </c>
      <c r="Y576" s="73">
        <v>54.5</v>
      </c>
      <c r="Z576" s="101">
        <f t="shared" si="77"/>
        <v>239.46827531989265</v>
      </c>
      <c r="AA576" s="66">
        <v>54.5</v>
      </c>
      <c r="AB576" s="102">
        <f>IF($AA576&gt;$G$20,IF('Silo Levels'!$L$16="Pumping",((PI()*((($C$19+$G$20)-$AA576)*($O$20/($O$19/2)))^2*((($O$20+$G$20)-$AA576))/3)*$AB$29)+(((PI()*((($C$19+$G$20)-$AA576)*($O$20/($O$19/2)))^2*(((($C$19+$G$20)-$AA576)*($O$20/($O$19/2)))*$AZ$9))/3)*$AB$29),(((PI()*((($C$19+$G$20)-$AA576)*($O$20/($O$19/2)))^2*((($O$20+$G$20)-$AA576)/3))*$AB$29)-((PI()*((($C$19+$G$20)-$AA576)*($O$20/($O$19/2)))^2*(((($C$19+$G$20)-$AA576)*($O$20/($O$19/2)))*$AZ$9)/3)*$AB$29))),IF('Silo Levels'!$L$16="Pumping",(($D$18*$AB$29)+((PI()*(($C$21/2)^2)*($G$20-$AA576))*$AB$29))+((($D$18+$H$18)/3)*$BG$9)+(((PI()*($C$21/2)^2*(($C$21/2)*$AZ$9))/3)*$AB$29),(($D$18*$AB$29)+((PI()*(($C$21/2)^2)*($G$20-$AA576))*$AB$29))+((($D$18+$H$18)/3)*$BG$9)-(((PI()*($C$21/2)^2*(($C$21/2)*$AZ$9))/3)*$AB$29)))</f>
        <v>147.17004129147159</v>
      </c>
      <c r="AC576" s="73">
        <v>54.5</v>
      </c>
      <c r="AD576" s="101">
        <f t="shared" si="81"/>
        <v>238.08111367452992</v>
      </c>
      <c r="AE576" s="66">
        <v>54.5</v>
      </c>
      <c r="AF576" s="102">
        <f>IF($AE576&gt;$G$20,IF('Silo Levels'!$L$17="Pumping",((PI()*((($C$19+$G$20)-$AE576)*($O$20/($O$19/2)))^2*((($O$20+$G$20)-$AE576))/3)*$AF$29)+(((PI()*((($C$19+$G$20)-$AE576)*($O$20/($O$19/2)))^2*(((($C$19+$G$20)-$AE576)*($O$20/($O$19/2)))*$AZ$10))/3)*$AF$29),(((PI()*((($C$19+$G$20)-$AE576)*($O$20/($O$19/2)))^2*((($O$20+$G$20)-$AE576)/3))*$AF$29)-((PI()*((($C$19+$G$20)-$AE576)*($O$20/($O$19/2)))^2*(((($C$19+$G$20)-$AE576)*($O$20/($O$19/2)))*$AZ$10)/3)*$AF$29))),IF('Silo Levels'!$L$17="Pumping",(($D$18*$AF$29)+((PI()*(($C$21/2)^2)*($G$20-$AE576))*$AF$29))+((($D$18+$H$18)/3)*$BG$10)+(((PI()*($C$21/2)^2*(($C$21/2)*$AZ$10))/3)*$AF$29),(($D$18*$AF$29)+((PI()*(($C$21/2)^2)*($G$20-$AE576))*$AF$29))+((($D$18+$H$18)/3)*$BG$10)-(((PI()*($C$21/2)^2*(($C$21/2)*$AZ$10))/3)*$AF$29)))</f>
        <v>146.31753322394877</v>
      </c>
      <c r="AG576" s="73">
        <v>54.5</v>
      </c>
      <c r="AH576" s="101">
        <f t="shared" si="78"/>
        <v>239.16580092460566</v>
      </c>
      <c r="AI576" s="66">
        <v>54.5</v>
      </c>
      <c r="AJ576" s="102">
        <f>IF($AI576&gt;$G$20,IF('Silo Levels'!$L$18="Pumping",((PI()*((($C$19+$G$20)-$AI576)*($O$20/($O$19/2)))^2*((($O$20+$G$20)-$AI576))/3)*$AJ$29)+(((PI()*((($C$19+$G$20)-$AI576)*($O$20/($O$19/2)))^2*(((($C$19+$G$20)-$AI576)*($O$20/($O$19/2)))*$AZ$11))/3)*$AJ$29),(((PI()*((($C$19+$G$20)-$AI576)*($O$20/($O$19/2)))^2*((($O$20+$G$20)-$AI576)/3))*$AJ$29)-((PI()*((($C$19+$G$20)-$AI576)*($O$20/($O$19/2)))^2*(((($C$19+$G$20)-$AI576)*($O$20/($O$19/2)))*$AZ$11)/3)*$AJ$29))),IF('Silo Levels'!$L$18="Pumping",(($D$18*$AJ$29)+((PI()*(($C$21/2)^2)*($G$20-$AI576))*$AJ$29))+((($D$18+$H$18)/3)*$BG$11)+(((PI()*($C$21/2)^2*(($C$21/2)*$AZ$11))/3)*$AJ$29),(($D$18*$AJ$29)+((PI()*(($C$21/2)^2)*($G$20-$AI576))*$AJ$29))+((($D$18+$H$18)/3)*$BG$11)-(((PI()*($C$21/2)^2*(($C$21/2)*$AZ$11))/3)*$AJ$29)))</f>
        <v>146.98414957289413</v>
      </c>
    </row>
    <row r="577" spans="2:36" x14ac:dyDescent="0.3"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>
        <v>54.6</v>
      </c>
      <c r="N577" s="101">
        <f t="shared" si="76"/>
        <v>218.07677816007671</v>
      </c>
      <c r="O577" s="66">
        <v>54.6</v>
      </c>
      <c r="P577" s="102">
        <f>IF($O577&gt;$G$20,IF('Silo Levels'!$L$13="Pumping",((PI()*((($C$19+$G$20)-$O577)*($O$20/($O$19/2)))^2*((($O$20+$G$20)-$O577))/3)*$P$29)+(((PI()*((($C$19+$G$20)-$O577)*($O$20/($O$19/2)))^2*(((($C$19+$G$20)-$O577)*($O$20/($O$19/2)))*$AZ$6))/3)*$P$29),(((PI()*((($C$19+$G$20)-$O577)*($O$20/($O$19/2)))^2*((($O$20+$G$20)-$O577)/3))*$P$29)-((PI()*((($C$19+$G$20)-$O577)*($O$20/($O$19/2)))^2*(((($C$19+$G$20)-$O577)*($O$20/($O$19/2)))*$AZ$6)/3)*$P$29))),IF('Silo Levels'!$L$13="Pumping",(($D$18*$P$29)+((PI()*(($C$21/2)^2)*($G$20-$O577))*$P$29))+((($D$18+$H$18)/3)*$BG$6)+(((PI()*($C$21/2)^2*(($C$21/2)*$AZ$6))/3)*$P$29),(($D$18*$P$29)+((PI()*(($C$21/2)^2)*($G$20-$O577))*$P$29))+((($D$18+$H$18)/3)*$BG$6)-(((PI()*($C$21/2)^2*(($C$21/2)*$AZ$6))/3)*$P$29)))</f>
        <v>135.13065010734789</v>
      </c>
      <c r="Q577" s="73">
        <v>54.6</v>
      </c>
      <c r="R577" s="101">
        <f t="shared" si="79"/>
        <v>212.14389485287242</v>
      </c>
      <c r="S577" s="66">
        <v>54.6</v>
      </c>
      <c r="T577" s="102">
        <f>IF($S577&gt;$G$20,IF('Silo Levels'!$L$14="Pumping",((PI()*((($C$19+$G$20)-$S577)*($O$20/($O$19/2)))^2*((($O$20+$G$20)-$S577))/3)*$T$29)+(((PI()*((($C$19+$G$20)-$S577)*($O$20/($O$19/2)))^2*(((($C$19+$G$20)-$S577)*($O$20/($O$19/2)))*$AZ$7))/3)*$T$29),(((PI()*((($C$19+$G$20)-$S577)*($O$20/($O$19/2)))^2*((($O$20+$G$20)-$S577)/3))*$T$29)-((PI()*((($C$19+$G$20)-$S577)*($O$20/($O$19/2)))^2*(((($C$19+$G$20)-$S577)*($O$20/($O$19/2)))*$AZ$7)/3)*$T$29))),IF('Silo Levels'!$L$14="Pumping",(($D$18*$T$29)+((PI()*(($C$21/2)^2)*($G$20-$S577))*$T$29))+((($D$18+$H$18)/3)*$BG$7)+(((PI()*($C$21/2)^2*(($C$21/2)*$AZ$7))/3)*$T$29),(($D$18*$T$29)+((PI()*(($C$21/2)^2)*($G$20-$S577))*$T$29))+((($D$18+$H$18)/3)*$BG$7)-(((PI()*($C$21/2)^2*(($C$21/2)*$AZ$7))/3)*$T$29)))</f>
        <v>131.45435598250964</v>
      </c>
      <c r="U577" s="73">
        <v>54.6</v>
      </c>
      <c r="V577" s="101">
        <f t="shared" si="80"/>
        <v>206.66508922074121</v>
      </c>
      <c r="W577" s="66">
        <v>54.6</v>
      </c>
      <c r="X577" s="102">
        <f>IF($W577&gt;$G$20,IF('Silo Levels'!$L$15="Pumping",((PI()*((($C$19+$G$20)-$W577)*($O$20/($O$19/2)))^2*((($O$20+$G$20)-$W577))/3)*$X$29)+(((PI()*((($C$19+$G$20)-$W577)*($O$20/($O$19/2)))^2*(((($C$19+$G$20)-$W577)*($O$20/($O$19/2)))*$AZ$8))/3)*$X$29),(((PI()*((($C$19+$G$20)-$W577)*($O$20/($O$19/2)))^2*((($O$20+$G$20)-$W577)/3))*$X$29)-((PI()*((($C$19+$G$20)-$W577)*($O$20/($O$19/2)))^2*(((($C$19+$G$20)-$W577)*($O$20/($O$19/2)))*$AZ$8)/3)*$X$29))),IF('Silo Levels'!$L$15="Pumping",(($D$18*$X$29)+((PI()*(($C$21/2)^2)*($G$20-$W577))*$X$29))+((($D$18+$H$18)/3)*$BG$8)+(((PI()*($C$21/2)^2*(($C$21/2)*$AZ$8))/3)*$X$29),(($D$18*$X$29)+((PI()*(($C$21/2)^2)*($G$20-$W577))*$X$29))+((($D$18+$H$18)/3)*$BG$8)-(((PI()*($C$21/2)^2*(($C$21/2)*$AZ$8))/3)*$X$29)))</f>
        <v>128.05942978666204</v>
      </c>
      <c r="Y577" s="73">
        <v>54.6</v>
      </c>
      <c r="Z577" s="101">
        <f t="shared" si="77"/>
        <v>203.39692490146552</v>
      </c>
      <c r="AA577" s="66">
        <v>54.6</v>
      </c>
      <c r="AB577" s="102">
        <f>IF($AA577&gt;$G$20,IF('Silo Levels'!$L$16="Pumping",((PI()*((($C$19+$G$20)-$AA577)*($O$20/($O$19/2)))^2*((($O$20+$G$20)-$AA577))/3)*$AB$29)+(((PI()*((($C$19+$G$20)-$AA577)*($O$20/($O$19/2)))^2*(((($C$19+$G$20)-$AA577)*($O$20/($O$19/2)))*$AZ$9))/3)*$AB$29),(((PI()*((($C$19+$G$20)-$AA577)*($O$20/($O$19/2)))^2*((($O$20+$G$20)-$AA577)/3))*$AB$29)-((PI()*((($C$19+$G$20)-$AA577)*($O$20/($O$19/2)))^2*(((($C$19+$G$20)-$AA577)*($O$20/($O$19/2)))*$AZ$9)/3)*$AB$29))),IF('Silo Levels'!$L$16="Pumping",(($D$18*$AB$29)+((PI()*(($C$21/2)^2)*($G$20-$AA577))*$AB$29))+((($D$18+$H$18)/3)*$BG$9)+(((PI()*($C$21/2)^2*(($C$21/2)*$AZ$9))/3)*$AB$29),(($D$18*$AB$29)+((PI()*(($C$21/2)^2)*($G$20-$AA577))*$AB$29))+((($D$18+$H$18)/3)*$BG$9)-(((PI()*($C$21/2)^2*(($C$21/2)*$AZ$9))/3)*$AB$29)))</f>
        <v>126.0343211398478</v>
      </c>
      <c r="AC577" s="73">
        <v>54.6</v>
      </c>
      <c r="AD577" s="101">
        <f t="shared" si="81"/>
        <v>202.21871282877601</v>
      </c>
      <c r="AE577" s="66">
        <v>54.6</v>
      </c>
      <c r="AF577" s="102">
        <f>IF($AE577&gt;$G$20,IF('Silo Levels'!$L$17="Pumping",((PI()*((($C$19+$G$20)-$AE577)*($O$20/($O$19/2)))^2*((($O$20+$G$20)-$AE577))/3)*$AF$29)+(((PI()*((($C$19+$G$20)-$AE577)*($O$20/($O$19/2)))^2*(((($C$19+$G$20)-$AE577)*($O$20/($O$19/2)))*$AZ$10))/3)*$AF$29),(((PI()*((($C$19+$G$20)-$AE577)*($O$20/($O$19/2)))^2*((($O$20+$G$20)-$AE577)/3))*$AF$29)-((PI()*((($C$19+$G$20)-$AE577)*($O$20/($O$19/2)))^2*(((($C$19+$G$20)-$AE577)*($O$20/($O$19/2)))*$AZ$10)/3)*$AF$29))),IF('Silo Levels'!$L$17="Pumping",(($D$18*$AF$29)+((PI()*(($C$21/2)^2)*($G$20-$AE577))*$AF$29))+((($D$18+$H$18)/3)*$BG$10)+(((PI()*($C$21/2)^2*(($C$21/2)*$AZ$10))/3)*$AF$29),(($D$18*$AF$29)+((PI()*(($C$21/2)^2)*($G$20-$AE577))*$AF$29))+((($D$18+$H$18)/3)*$BG$10)-(((PI()*($C$21/2)^2*(($C$21/2)*$AZ$10))/3)*$AF$29)))</f>
        <v>125.30424540830893</v>
      </c>
      <c r="AG577" s="73">
        <v>54.6</v>
      </c>
      <c r="AH577" s="101">
        <f t="shared" si="78"/>
        <v>203.14001253267421</v>
      </c>
      <c r="AI577" s="66">
        <v>54.6</v>
      </c>
      <c r="AJ577" s="102">
        <f>IF($AI577&gt;$G$20,IF('Silo Levels'!$L$18="Pumping",((PI()*((($C$19+$G$20)-$AI577)*($O$20/($O$19/2)))^2*((($O$20+$G$20)-$AI577))/3)*$AJ$29)+(((PI()*((($C$19+$G$20)-$AI577)*($O$20/($O$19/2)))^2*(((($C$19+$G$20)-$AI577)*($O$20/($O$19/2)))*$AZ$11))/3)*$AJ$29),(((PI()*((($C$19+$G$20)-$AI577)*($O$20/($O$19/2)))^2*((($O$20+$G$20)-$AI577)/3))*$AJ$29)-((PI()*((($C$19+$G$20)-$AI577)*($O$20/($O$19/2)))^2*(((($C$19+$G$20)-$AI577)*($O$20/($O$19/2)))*$AZ$11)/3)*$AJ$29))),IF('Silo Levels'!$L$18="Pumping",(($D$18*$AJ$29)+((PI()*(($C$21/2)^2)*($G$20-$AI577))*$AJ$29))+((($D$18+$H$18)/3)*$BG$11)+(((PI()*($C$21/2)^2*(($C$21/2)*$AZ$11))/3)*$AJ$29),(($D$18*$AJ$29)+((PI()*(($C$21/2)^2)*($G$20-$AI577))*$AJ$29))+((($D$18+$H$18)/3)*$BG$11)-(((PI()*($C$21/2)^2*(($C$21/2)*$AZ$11))/3)*$AJ$29)))</f>
        <v>125.87512612739258</v>
      </c>
    </row>
    <row r="578" spans="2:36" x14ac:dyDescent="0.3"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>
        <v>54.7</v>
      </c>
      <c r="N578" s="101">
        <f t="shared" si="76"/>
        <v>183.46954308242474</v>
      </c>
      <c r="O578" s="66">
        <v>54.7</v>
      </c>
      <c r="P578" s="102">
        <f>IF($O578&gt;$G$20,IF('Silo Levels'!$L$13="Pumping",((PI()*((($C$19+$G$20)-$O578)*($O$20/($O$19/2)))^2*((($O$20+$G$20)-$O578))/3)*$P$29)+(((PI()*((($C$19+$G$20)-$O578)*($O$20/($O$19/2)))^2*(((($C$19+$G$20)-$O578)*($O$20/($O$19/2)))*$AZ$6))/3)*$P$29),(((PI()*((($C$19+$G$20)-$O578)*($O$20/($O$19/2)))^2*((($O$20+$G$20)-$O578)/3))*$P$29)-((PI()*((($C$19+$G$20)-$O578)*($O$20/($O$19/2)))^2*(((($C$19+$G$20)-$O578)*($O$20/($O$19/2)))*$AZ$6)/3)*$P$29))),IF('Silo Levels'!$L$13="Pumping",(($D$18*$P$29)+((PI()*(($C$21/2)^2)*($G$20-$O578))*$P$29))+((($D$18+$H$18)/3)*$BG$6)+(((PI()*($C$21/2)^2*(($C$21/2)*$AZ$6))/3)*$P$29),(($D$18*$P$29)+((PI()*(($C$21/2)^2)*($G$20-$O578))*$P$29))+((($D$18+$H$18)/3)*$BG$6)-(((PI()*($C$21/2)^2*(($C$21/2)*$AZ$6))/3)*$P$29)))</f>
        <v>114.70898708668673</v>
      </c>
      <c r="Q578" s="73">
        <v>54.7</v>
      </c>
      <c r="R578" s="101">
        <f t="shared" si="79"/>
        <v>178.47816619801793</v>
      </c>
      <c r="S578" s="66">
        <v>54.7</v>
      </c>
      <c r="T578" s="102">
        <f>IF($S578&gt;$G$20,IF('Silo Levels'!$L$14="Pumping",((PI()*((($C$19+$G$20)-$S578)*($O$20/($O$19/2)))^2*((($O$20+$G$20)-$S578))/3)*$T$29)+(((PI()*((($C$19+$G$20)-$S578)*($O$20/($O$19/2)))^2*(((($C$19+$G$20)-$S578)*($O$20/($O$19/2)))*$AZ$7))/3)*$T$29),(((PI()*((($C$19+$G$20)-$S578)*($O$20/($O$19/2)))^2*((($O$20+$G$20)-$S578)/3))*$T$29)-((PI()*((($C$19+$G$20)-$S578)*($O$20/($O$19/2)))^2*(((($C$19+$G$20)-$S578)*($O$20/($O$19/2)))*$AZ$7)/3)*$T$29))),IF('Silo Levels'!$L$14="Pumping",(($D$18*$T$29)+((PI()*(($C$21/2)^2)*($G$20-$S578))*$T$29))+((($D$18+$H$18)/3)*$BG$7)+(((PI()*($C$21/2)^2*(($C$21/2)*$AZ$7))/3)*$T$29),(($D$18*$T$29)+((PI()*(($C$21/2)^2)*($G$20-$S578))*$T$29))+((($D$18+$H$18)/3)*$BG$7)-(((PI()*($C$21/2)^2*(($C$21/2)*$AZ$7))/3)*$T$29)))</f>
        <v>111.58827409553385</v>
      </c>
      <c r="U578" s="73">
        <v>54.7</v>
      </c>
      <c r="V578" s="101">
        <f t="shared" si="80"/>
        <v>173.86880808824856</v>
      </c>
      <c r="W578" s="66">
        <v>54.7</v>
      </c>
      <c r="X578" s="102">
        <f>IF($W578&gt;$G$20,IF('Silo Levels'!$L$15="Pumping",((PI()*((($C$19+$G$20)-$W578)*($O$20/($O$19/2)))^2*((($O$20+$G$20)-$W578))/3)*$X$29)+(((PI()*((($C$19+$G$20)-$W578)*($O$20/($O$19/2)))^2*(((($C$19+$G$20)-$W578)*($O$20/($O$19/2)))*$AZ$8))/3)*$X$29),(((PI()*((($C$19+$G$20)-$W578)*($O$20/($O$19/2)))^2*((($O$20+$G$20)-$W578)/3))*$X$29)-((PI()*((($C$19+$G$20)-$W578)*($O$20/($O$19/2)))^2*(((($C$19+$G$20)-$W578)*($O$20/($O$19/2)))*$AZ$8)/3)*$X$29))),IF('Silo Levels'!$L$15="Pumping",(($D$18*$X$29)+((PI()*(($C$21/2)^2)*($G$20-$W578))*$X$29))+((($D$18+$H$18)/3)*$BG$8)+(((PI()*($C$21/2)^2*(($C$21/2)*$AZ$8))/3)*$X$29),(($D$18*$X$29)+((PI()*(($C$21/2)^2)*($G$20-$W578))*$X$29))+((($D$18+$H$18)/3)*$BG$8)-(((PI()*($C$21/2)^2*(($C$21/2)*$AZ$8))/3)*$X$29)))</f>
        <v>108.7064072144793</v>
      </c>
      <c r="Y578" s="73">
        <v>54.7</v>
      </c>
      <c r="Z578" s="101">
        <f t="shared" si="77"/>
        <v>171.11927822342426</v>
      </c>
      <c r="AA578" s="66">
        <v>54.7</v>
      </c>
      <c r="AB578" s="102">
        <f>IF($AA578&gt;$G$20,IF('Silo Levels'!$L$16="Pumping",((PI()*((($C$19+$G$20)-$AA578)*($O$20/($O$19/2)))^2*((($O$20+$G$20)-$AA578))/3)*$AB$29)+(((PI()*((($C$19+$G$20)-$AA578)*($O$20/($O$19/2)))^2*(((($C$19+$G$20)-$AA578)*($O$20/($O$19/2)))*$AZ$9))/3)*$AB$29),(((PI()*((($C$19+$G$20)-$AA578)*($O$20/($O$19/2)))^2*((($O$20+$G$20)-$AA578)/3))*$AB$29)-((PI()*((($C$19+$G$20)-$AA578)*($O$20/($O$19/2)))^2*(((($C$19+$G$20)-$AA578)*($O$20/($O$19/2)))*$AZ$9)/3)*$AB$29))),IF('Silo Levels'!$L$16="Pumping",(($D$18*$AB$29)+((PI()*(($C$21/2)^2)*($G$20-$AA578))*$AB$29))+((($D$18+$H$18)/3)*$BG$9)+(((PI()*($C$21/2)^2*(($C$21/2)*$AZ$9))/3)*$AB$29),(($D$18*$AB$29)+((PI()*(($C$21/2)^2)*($G$20-$AA578))*$AB$29))+((($D$18+$H$18)/3)*$BG$9)-(((PI()*($C$21/2)^2*(($C$21/2)*$AZ$9))/3)*$AB$29)))</f>
        <v>106.98734376416648</v>
      </c>
      <c r="AC578" s="73">
        <v>54.7</v>
      </c>
      <c r="AD578" s="101">
        <f t="shared" si="81"/>
        <v>170.12804003449673</v>
      </c>
      <c r="AE578" s="66">
        <v>54.7</v>
      </c>
      <c r="AF578" s="102">
        <f>IF($AE578&gt;$G$20,IF('Silo Levels'!$L$17="Pumping",((PI()*((($C$19+$G$20)-$AE578)*($O$20/($O$19/2)))^2*((($O$20+$G$20)-$AE578))/3)*$AF$29)+(((PI()*((($C$19+$G$20)-$AE578)*($O$20/($O$19/2)))^2*(((($C$19+$G$20)-$AE578)*($O$20/($O$19/2)))*$AZ$10))/3)*$AF$29),(((PI()*((($C$19+$G$20)-$AE578)*($O$20/($O$19/2)))^2*((($O$20+$G$20)-$AE578)/3))*$AF$29)-((PI()*((($C$19+$G$20)-$AE578)*($O$20/($O$19/2)))^2*(((($C$19+$G$20)-$AE578)*($O$20/($O$19/2)))*$AZ$10)/3)*$AF$29))),IF('Silo Levels'!$L$17="Pumping",(($D$18*$AF$29)+((PI()*(($C$21/2)^2)*($G$20-$AE578))*$AF$29))+((($D$18+$H$18)/3)*$BG$10)+(((PI()*($C$21/2)^2*(($C$21/2)*$AZ$10))/3)*$AF$29),(($D$18*$AF$29)+((PI()*(($C$21/2)^2)*($G$20-$AE578))*$AF$29))+((($D$18+$H$18)/3)*$BG$10)-(((PI()*($C$21/2)^2*(($C$21/2)*$AZ$10))/3)*$AF$29)))</f>
        <v>106.36760096270086</v>
      </c>
      <c r="AG578" s="73">
        <v>54.7</v>
      </c>
      <c r="AH578" s="101">
        <f t="shared" si="78"/>
        <v>170.90313602198469</v>
      </c>
      <c r="AI578" s="66">
        <v>54.7</v>
      </c>
      <c r="AJ578" s="102">
        <f>IF($AI578&gt;$G$20,IF('Silo Levels'!$L$18="Pumping",((PI()*((($C$19+$G$20)-$AI578)*($O$20/($O$19/2)))^2*((($O$20+$G$20)-$AI578))/3)*$AJ$29)+(((PI()*((($C$19+$G$20)-$AI578)*($O$20/($O$19/2)))^2*(((($C$19+$G$20)-$AI578)*($O$20/($O$19/2)))*$AZ$11))/3)*$AJ$29),(((PI()*((($C$19+$G$20)-$AI578)*($O$20/($O$19/2)))^2*((($O$20+$G$20)-$AI578)/3))*$AJ$29)-((PI()*((($C$19+$G$20)-$AI578)*($O$20/($O$19/2)))^2*(((($C$19+$G$20)-$AI578)*($O$20/($O$19/2)))*$AZ$11)/3)*$AJ$29))),IF('Silo Levels'!$L$18="Pumping",(($D$18*$AJ$29)+((PI()*(($C$21/2)^2)*($G$20-$AI578))*$AJ$29))+((($D$18+$H$18)/3)*$BG$11)+(((PI()*($C$21/2)^2*(($C$21/2)*$AZ$11))/3)*$AJ$29),(($D$18*$AJ$29)+((PI()*(($C$21/2)^2)*($G$20-$AI578))*$AJ$29))+((($D$18+$H$18)/3)*$BG$11)-(((PI()*($C$21/2)^2*(($C$21/2)*$AZ$11))/3)*$AJ$29)))</f>
        <v>106.85220714924245</v>
      </c>
    </row>
    <row r="579" spans="2:36" x14ac:dyDescent="0.3"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>
        <v>54.8</v>
      </c>
      <c r="N579" s="101">
        <f t="shared" si="76"/>
        <v>152.70568224983847</v>
      </c>
      <c r="O579" s="66">
        <v>54.8</v>
      </c>
      <c r="P579" s="102">
        <f>IF($O579&gt;$G$20,IF('Silo Levels'!$L$13="Pumping",((PI()*((($C$19+$G$20)-$O579)*($O$20/($O$19/2)))^2*((($O$20+$G$20)-$O579))/3)*$P$29)+(((PI()*((($C$19+$G$20)-$O579)*($O$20/($O$19/2)))^2*(((($C$19+$G$20)-$O579)*($O$20/($O$19/2)))*$AZ$6))/3)*$P$29),(((PI()*((($C$19+$G$20)-$O579)*($O$20/($O$19/2)))^2*((($O$20+$G$20)-$O579)/3))*$P$29)-((PI()*((($C$19+$G$20)-$O579)*($O$20/($O$19/2)))^2*(((($C$19+$G$20)-$O579)*($O$20/($O$19/2)))*$AZ$6)/3)*$P$29))),IF('Silo Levels'!$L$13="Pumping",(($D$18*$P$29)+((PI()*(($C$21/2)^2)*($G$20-$O579))*$P$29))+((($D$18+$H$18)/3)*$BG$6)+(((PI()*($C$21/2)^2*(($C$21/2)*$AZ$6))/3)*$P$29),(($D$18*$P$29)+((PI()*(($C$21/2)^2)*($G$20-$O579))*$P$29))+((($D$18+$H$18)/3)*$BG$6)-(((PI()*($C$21/2)^2*(($C$21/2)*$AZ$6))/3)*$P$29)))</f>
        <v>96.413473187367487</v>
      </c>
      <c r="Q579" s="73">
        <v>54.8</v>
      </c>
      <c r="R579" s="101">
        <f t="shared" si="79"/>
        <v>148.55125094917847</v>
      </c>
      <c r="S579" s="66">
        <v>54.8</v>
      </c>
      <c r="T579" s="102">
        <f>IF($S579&gt;$G$20,IF('Silo Levels'!$L$14="Pumping",((PI()*((($C$19+$G$20)-$S579)*($O$20/($O$19/2)))^2*((($O$20+$G$20)-$S579))/3)*$T$29)+(((PI()*((($C$19+$G$20)-$S579)*($O$20/($O$19/2)))^2*(((($C$19+$G$20)-$S579)*($O$20/($O$19/2)))*$AZ$7))/3)*$T$29),(((PI()*((($C$19+$G$20)-$S579)*($O$20/($O$19/2)))^2*((($O$20+$G$20)-$S579)/3))*$T$29)-((PI()*((($C$19+$G$20)-$S579)*($O$20/($O$19/2)))^2*(((($C$19+$G$20)-$S579)*($O$20/($O$19/2)))*$AZ$7)/3)*$T$29))),IF('Silo Levels'!$L$14="Pumping",(($D$18*$T$29)+((PI()*(($C$21/2)^2)*($G$20-$S579))*$T$29))+((($D$18+$H$18)/3)*$BG$7)+(((PI()*($C$21/2)^2*(($C$21/2)*$AZ$7))/3)*$T$29),(($D$18*$T$29)+((PI()*(($C$21/2)^2)*($G$20-$S579))*$T$29))+((($D$18+$H$18)/3)*$BG$7)-(((PI()*($C$21/2)^2*(($C$21/2)*$AZ$7))/3)*$T$29)))</f>
        <v>93.790498423667316</v>
      </c>
      <c r="U579" s="73">
        <v>54.8</v>
      </c>
      <c r="V579" s="101">
        <f t="shared" si="80"/>
        <v>144.71478216498392</v>
      </c>
      <c r="W579" s="66">
        <v>54.8</v>
      </c>
      <c r="X579" s="102">
        <f>IF($W579&gt;$G$20,IF('Silo Levels'!$L$15="Pumping",((PI()*((($C$19+$G$20)-$W579)*($O$20/($O$19/2)))^2*((($O$20+$G$20)-$W579))/3)*$X$29)+(((PI()*((($C$19+$G$20)-$W579)*($O$20/($O$19/2)))^2*(((($C$19+$G$20)-$W579)*($O$20/($O$19/2)))*$AZ$8))/3)*$X$29),(((PI()*((($C$19+$G$20)-$W579)*($O$20/($O$19/2)))^2*((($O$20+$G$20)-$W579)/3))*$X$29)-((PI()*((($C$19+$G$20)-$W579)*($O$20/($O$19/2)))^2*(((($C$19+$G$20)-$W579)*($O$20/($O$19/2)))*$AZ$8)/3)*$X$29))),IF('Silo Levels'!$L$15="Pumping",(($D$18*$X$29)+((PI()*(($C$21/2)^2)*($G$20-$W579))*$X$29))+((($D$18+$H$18)/3)*$BG$8)+(((PI()*($C$21/2)^2*(($C$21/2)*$AZ$8))/3)*$X$29),(($D$18*$X$29)+((PI()*(($C$21/2)^2)*($G$20-$W579))*$X$29))+((($D$18+$H$18)/3)*$BG$8)-(((PI()*($C$21/2)^2*(($C$21/2)*$AZ$8))/3)*$X$29)))</f>
        <v>91.368275001398388</v>
      </c>
      <c r="Y579" s="73">
        <v>54.8</v>
      </c>
      <c r="Z579" s="101">
        <f t="shared" si="77"/>
        <v>142.42628878989728</v>
      </c>
      <c r="AA579" s="66">
        <v>54.8</v>
      </c>
      <c r="AB579" s="102">
        <f>IF($AA579&gt;$G$20,IF('Silo Levels'!$L$16="Pumping",((PI()*((($C$19+$G$20)-$AA579)*($O$20/($O$19/2)))^2*((($O$20+$G$20)-$AA579))/3)*$AB$29)+(((PI()*((($C$19+$G$20)-$AA579)*($O$20/($O$19/2)))^2*(((($C$19+$G$20)-$AA579)*($O$20/($O$19/2)))*$AZ$9))/3)*$AB$29),(((PI()*((($C$19+$G$20)-$AA579)*($O$20/($O$19/2)))^2*((($O$20+$G$20)-$AA579)/3))*$AB$29)-((PI()*((($C$19+$G$20)-$AA579)*($O$20/($O$19/2)))^2*(((($C$19+$G$20)-$AA579)*($O$20/($O$19/2)))*$AZ$9)/3)*$AB$29))),IF('Silo Levels'!$L$16="Pumping",(($D$18*$AB$29)+((PI()*(($C$21/2)^2)*($G$20-$AA579))*$AB$29))+((($D$18+$H$18)/3)*$BG$9)+(((PI()*($C$21/2)^2*(($C$21/2)*$AZ$9))/3)*$AB$29),(($D$18*$AB$29)+((PI()*(($C$21/2)^2)*($G$20-$AA579))*$AB$29))+((($D$18+$H$18)/3)*$BG$9)-(((PI()*($C$21/2)^2*(($C$21/2)*$AZ$9))/3)*$AB$29)))</f>
        <v>89.923393636097302</v>
      </c>
      <c r="AC579" s="73">
        <v>54.8</v>
      </c>
      <c r="AD579" s="101">
        <f t="shared" si="81"/>
        <v>141.60125973401597</v>
      </c>
      <c r="AE579" s="66">
        <v>54.8</v>
      </c>
      <c r="AF579" s="102">
        <f>IF($AE579&gt;$G$20,IF('Silo Levels'!$L$17="Pumping",((PI()*((($C$19+$G$20)-$AE579)*($O$20/($O$19/2)))^2*((($O$20+$G$20)-$AE579))/3)*$AF$29)+(((PI()*((($C$19+$G$20)-$AE579)*($O$20/($O$19/2)))^2*(((($C$19+$G$20)-$AE579)*($O$20/($O$19/2)))*$AZ$10))/3)*$AF$29),(((PI()*((($C$19+$G$20)-$AE579)*($O$20/($O$19/2)))^2*((($O$20+$G$20)-$AE579)/3))*$AF$29)-((PI()*((($C$19+$G$20)-$AE579)*($O$20/($O$19/2)))^2*(((($C$19+$G$20)-$AE579)*($O$20/($O$19/2)))*$AZ$10)/3)*$AF$29))),IF('Silo Levels'!$L$17="Pumping",(($D$18*$AF$29)+((PI()*(($C$21/2)^2)*($G$20-$AE579))*$AF$29))+((($D$18+$H$18)/3)*$BG$10)+(((PI()*($C$21/2)^2*(($C$21/2)*$AZ$10))/3)*$AF$29),(($D$18*$AF$29)+((PI()*(($C$21/2)^2)*($G$20-$AE579))*$AF$29))+((($D$18+$H$18)/3)*$BG$10)-(((PI()*($C$21/2)^2*(($C$21/2)*$AZ$10))/3)*$AF$29)))</f>
        <v>89.402496734383632</v>
      </c>
      <c r="AG579" s="73">
        <v>54.8</v>
      </c>
      <c r="AH579" s="101">
        <f t="shared" si="78"/>
        <v>142.246388945055</v>
      </c>
      <c r="AI579" s="66">
        <v>54.8</v>
      </c>
      <c r="AJ579" s="102">
        <f>IF($AI579&gt;$G$20,IF('Silo Levels'!$L$18="Pumping",((PI()*((($C$19+$G$20)-$AI579)*($O$20/($O$19/2)))^2*((($O$20+$G$20)-$AI579))/3)*$AJ$29)+(((PI()*((($C$19+$G$20)-$AI579)*($O$20/($O$19/2)))^2*(((($C$19+$G$20)-$AI579)*($O$20/($O$19/2)))*$AZ$11))/3)*$AJ$29),(((PI()*((($C$19+$G$20)-$AI579)*($O$20/($O$19/2)))^2*((($O$20+$G$20)-$AI579)/3))*$AJ$29)-((PI()*((($C$19+$G$20)-$AI579)*($O$20/($O$19/2)))^2*(((($C$19+$G$20)-$AI579)*($O$20/($O$19/2)))*$AZ$11)/3)*$AJ$29))),IF('Silo Levels'!$L$18="Pumping",(($D$18*$AJ$29)+((PI()*(($C$21/2)^2)*($G$20-$AI579))*$AJ$29))+((($D$18+$H$18)/3)*$BG$11)+(((PI()*($C$21/2)^2*(($C$21/2)*$AZ$11))/3)*$AJ$29),(($D$18*$AJ$29)+((PI()*(($C$21/2)^2)*($G$20-$AI579))*$AJ$29))+((($D$18+$H$18)/3)*$BG$11)-(((PI()*($C$21/2)^2*(($C$21/2)*$AZ$11))/3)*$AJ$29)))</f>
        <v>89.809810640287509</v>
      </c>
    </row>
    <row r="580" spans="2:36" x14ac:dyDescent="0.3"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>
        <v>54.9</v>
      </c>
      <c r="N580" s="101">
        <f t="shared" si="76"/>
        <v>125.56106156427927</v>
      </c>
      <c r="O580" s="66">
        <v>54.9</v>
      </c>
      <c r="P580" s="102">
        <f>IF($O580&gt;$G$20,IF('Silo Levels'!$L$13="Pumping",((PI()*((($C$19+$G$20)-$O580)*($O$20/($O$19/2)))^2*((($O$20+$G$20)-$O580))/3)*$P$29)+(((PI()*((($C$19+$G$20)-$O580)*($O$20/($O$19/2)))^2*(((($C$19+$G$20)-$O580)*($O$20/($O$19/2)))*$AZ$6))/3)*$P$29),(((PI()*((($C$19+$G$20)-$O580)*($O$20/($O$19/2)))^2*((($O$20+$G$20)-$O580)/3))*$P$29)-((PI()*((($C$19+$G$20)-$O580)*($O$20/($O$19/2)))^2*(((($C$19+$G$20)-$O580)*($O$20/($O$19/2)))*$AZ$6)/3)*$P$29))),IF('Silo Levels'!$L$13="Pumping",(($D$18*$P$29)+((PI()*(($C$21/2)^2)*($G$20-$O580))*$P$29))+((($D$18+$H$18)/3)*$BG$6)+(((PI()*($C$21/2)^2*(($C$21/2)*$AZ$6))/3)*$P$29),(($D$18*$P$29)+((PI()*(($C$21/2)^2)*($G$20-$O580))*$P$29))+((($D$18+$H$18)/3)*$BG$6)-(((PI()*($C$21/2)^2*(($C$21/2)*$AZ$6))/3)*$P$29)))</f>
        <v>80.130763029012797</v>
      </c>
      <c r="Q580" s="73">
        <v>54.9</v>
      </c>
      <c r="R580" s="101">
        <f t="shared" si="79"/>
        <v>122.14511268391408</v>
      </c>
      <c r="S580" s="66">
        <v>54.9</v>
      </c>
      <c r="T580" s="102">
        <f>IF($S580&gt;$G$20,IF('Silo Levels'!$L$14="Pumping",((PI()*((($C$19+$G$20)-$S580)*($O$20/($O$19/2)))^2*((($O$20+$G$20)-$S580))/3)*$T$29)+(((PI()*((($C$19+$G$20)-$S580)*($O$20/($O$19/2)))^2*(((($C$19+$G$20)-$S580)*($O$20/($O$19/2)))*$AZ$7))/3)*$T$29),(((PI()*((($C$19+$G$20)-$S580)*($O$20/($O$19/2)))^2*((($O$20+$G$20)-$S580)/3))*$T$29)-((PI()*((($C$19+$G$20)-$S580)*($O$20/($O$19/2)))^2*(((($C$19+$G$20)-$S580)*($O$20/($O$19/2)))*$AZ$7)/3)*$T$29))),IF('Silo Levels'!$L$14="Pumping",(($D$18*$T$29)+((PI()*(($C$21/2)^2)*($G$20-$S580))*$T$29))+((($D$18+$H$18)/3)*$BG$7)+(((PI()*($C$21/2)^2*(($C$21/2)*$AZ$7))/3)*$T$29),(($D$18*$T$29)+((PI()*(($C$21/2)^2)*($G$20-$S580))*$T$29))+((($D$18+$H$18)/3)*$BG$7)-(((PI()*($C$21/2)^2*(($C$21/2)*$AZ$7))/3)*$T$29)))</f>
        <v>77.950767201949532</v>
      </c>
      <c r="U580" s="73">
        <v>54.9</v>
      </c>
      <c r="V580" s="101">
        <f t="shared" si="80"/>
        <v>118.99060601392932</v>
      </c>
      <c r="W580" s="66">
        <v>54.9</v>
      </c>
      <c r="X580" s="102">
        <f>IF($W580&gt;$G$20,IF('Silo Levels'!$L$15="Pumping",((PI()*((($C$19+$G$20)-$W580)*($O$20/($O$19/2)))^2*((($O$20+$G$20)-$W580))/3)*$X$29)+(((PI()*((($C$19+$G$20)-$W580)*($O$20/($O$19/2)))^2*(((($C$19+$G$20)-$W580)*($O$20/($O$19/2)))*$AZ$8))/3)*$X$29),(((PI()*((($C$19+$G$20)-$W580)*($O$20/($O$19/2)))^2*((($O$20+$G$20)-$W580)/3))*$X$29)-((PI()*((($C$19+$G$20)-$W580)*($O$20/($O$19/2)))^2*(((($C$19+$G$20)-$W580)*($O$20/($O$19/2)))*$AZ$8)/3)*$X$29))),IF('Silo Levels'!$L$15="Pumping",(($D$18*$X$29)+((PI()*(($C$21/2)^2)*($G$20-$W580))*$X$29))+((($D$18+$H$18)/3)*$BG$8)+(((PI()*($C$21/2)^2*(($C$21/2)*$AZ$8))/3)*$X$29),(($D$18*$X$29)+((PI()*(($C$21/2)^2)*($G$20-$W580))*$X$29))+((($D$18+$H$18)/3)*$BG$8)-(((PI()*($C$21/2)^2*(($C$21/2)*$AZ$8))/3)*$X$29)))</f>
        <v>75.93761899105624</v>
      </c>
      <c r="Y580" s="73">
        <v>54.9</v>
      </c>
      <c r="Z580" s="101">
        <f t="shared" si="77"/>
        <v>117.1089101050071</v>
      </c>
      <c r="AA580" s="66">
        <v>54.9</v>
      </c>
      <c r="AB580" s="102">
        <f>IF($AA580&gt;$G$20,IF('Silo Levels'!$L$16="Pumping",((PI()*((($C$19+$G$20)-$AA580)*($O$20/($O$19/2)))^2*((($O$20+$G$20)-$AA580))/3)*$AB$29)+(((PI()*((($C$19+$G$20)-$AA580)*($O$20/($O$19/2)))^2*(((($C$19+$G$20)-$AA580)*($O$20/($O$19/2)))*$AZ$9))/3)*$AB$29),(((PI()*((($C$19+$G$20)-$AA580)*($O$20/($O$19/2)))^2*((($O$20+$G$20)-$AA580)/3))*$AB$29)-((PI()*((($C$19+$G$20)-$AA580)*($O$20/($O$19/2)))^2*(((($C$19+$G$20)-$AA580)*($O$20/($O$19/2)))*$AZ$9)/3)*$AB$29))),IF('Silo Levels'!$L$16="Pumping",(($D$18*$AB$29)+((PI()*(($C$21/2)^2)*($G$20-$AA580))*$AB$29))+((($D$18+$H$18)/3)*$BG$9)+(((PI()*($C$21/2)^2*(($C$21/2)*$AZ$9))/3)*$AB$29),(($D$18*$AB$29)+((PI()*(($C$21/2)^2)*($G$20-$AA580))*$AB$29))+((($D$18+$H$18)/3)*$BG$9)-(((PI()*($C$21/2)^2*(($C$21/2)*$AZ$9))/3)*$AB$29)))</f>
        <v>74.736755227306375</v>
      </c>
      <c r="AC580" s="73">
        <v>54.9</v>
      </c>
      <c r="AD580" s="101">
        <f t="shared" si="81"/>
        <v>116.43053636965159</v>
      </c>
      <c r="AE580" s="66">
        <v>54.9</v>
      </c>
      <c r="AF580" s="102">
        <f>IF($AE580&gt;$G$20,IF('Silo Levels'!$L$17="Pumping",((PI()*((($C$19+$G$20)-$AE580)*($O$20/($O$19/2)))^2*((($O$20+$G$20)-$AE580))/3)*$AF$29)+(((PI()*((($C$19+$G$20)-$AE580)*($O$20/($O$19/2)))^2*(((($C$19+$G$20)-$AE580)*($O$20/($O$19/2)))*$AZ$10))/3)*$AF$29),(((PI()*((($C$19+$G$20)-$AE580)*($O$20/($O$19/2)))^2*((($O$20+$G$20)-$AE580)/3))*$AF$29)-((PI()*((($C$19+$G$20)-$AE580)*($O$20/($O$19/2)))^2*(((($C$19+$G$20)-$AE580)*($O$20/($O$19/2)))*$AZ$10)/3)*$AF$29))),IF('Silo Levels'!$L$17="Pumping",(($D$18*$AF$29)+((PI()*(($C$21/2)^2)*($G$20-$AE580))*$AF$29))+((($D$18+$H$18)/3)*$BG$10)+(((PI()*($C$21/2)^2*(($C$21/2)*$AZ$10))/3)*$AF$29),(($D$18*$AF$29)+((PI()*(($C$21/2)^2)*($G$20-$AE580))*$AF$29))+((($D$18+$H$18)/3)*$BG$10)-(((PI()*($C$21/2)^2*(($C$21/2)*$AZ$10))/3)*$AF$29)))</f>
        <v>74.303829570612635</v>
      </c>
      <c r="AG580" s="73">
        <v>54.9</v>
      </c>
      <c r="AH580" s="101">
        <f t="shared" si="78"/>
        <v>116.96098885439713</v>
      </c>
      <c r="AI580" s="66">
        <v>54.9</v>
      </c>
      <c r="AJ580" s="102">
        <f>IF($AI580&gt;$G$20,IF('Silo Levels'!$L$18="Pumping",((PI()*((($C$19+$G$20)-$AI580)*($O$20/($O$19/2)))^2*((($O$20+$G$20)-$AI580))/3)*$AJ$29)+(((PI()*((($C$19+$G$20)-$AI580)*($O$20/($O$19/2)))^2*(((($C$19+$G$20)-$AI580)*($O$20/($O$19/2)))*$AZ$11))/3)*$AJ$29),(((PI()*((($C$19+$G$20)-$AI580)*($O$20/($O$19/2)))^2*((($O$20+$G$20)-$AI580)/3))*$AJ$29)-((PI()*((($C$19+$G$20)-$AI580)*($O$20/($O$19/2)))^2*(((($C$19+$G$20)-$AI580)*($O$20/($O$19/2)))*$AZ$11)/3)*$AJ$29))),IF('Silo Levels'!$L$18="Pumping",(($D$18*$AJ$29)+((PI()*(($C$21/2)^2)*($G$20-$AI580))*$AJ$29))+((($D$18+$H$18)/3)*$BG$11)+(((PI()*($C$21/2)^2*(($C$21/2)*$AZ$11))/3)*$AJ$29),(($D$18*$AJ$29)+((PI()*(($C$21/2)^2)*($G$20-$AI580))*$AJ$29))+((($D$18+$H$18)/3)*$BG$11)-(((PI()*($C$21/2)^2*(($C$21/2)*$AZ$11))/3)*$AJ$29)))</f>
        <v>74.642354602368101</v>
      </c>
    </row>
    <row r="581" spans="2:36" x14ac:dyDescent="0.3"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>
        <v>55</v>
      </c>
      <c r="N581" s="101">
        <f t="shared" si="76"/>
        <v>101.81154692771506</v>
      </c>
      <c r="O581" s="66">
        <v>55</v>
      </c>
      <c r="P581" s="102">
        <f>IF($O581&gt;$G$20,IF('Silo Levels'!$L$13="Pumping",((PI()*((($C$19+$G$20)-$O581)*($O$20/($O$19/2)))^2*((($O$20+$G$20)-$O581))/3)*$P$29)+(((PI()*((($C$19+$G$20)-$O581)*($O$20/($O$19/2)))^2*(((($C$19+$G$20)-$O581)*($O$20/($O$19/2)))*$AZ$6))/3)*$P$29),(((PI()*((($C$19+$G$20)-$O581)*($O$20/($O$19/2)))^2*((($O$20+$G$20)-$O581)/3))*$P$29)-((PI()*((($C$19+$G$20)-$O581)*($O$20/($O$19/2)))^2*(((($C$19+$G$20)-$O581)*($O$20/($O$19/2)))*$AZ$6)/3)*$P$29))),IF('Silo Levels'!$L$13="Pumping",(($D$18*$P$29)+((PI()*(($C$21/2)^2)*($G$20-$O581))*$P$29))+((($D$18+$H$18)/3)*$BG$6)+(((PI()*($C$21/2)^2*(($C$21/2)*$AZ$6))/3)*$P$29),(($D$18*$P$29)+((PI()*(($C$21/2)^2)*($G$20-$O581))*$P$29))+((($D$18+$H$18)/3)*$BG$6)-(((PI()*($C$21/2)^2*(($C$21/2)*$AZ$6))/3)*$P$29)))</f>
        <v>65.747511231249263</v>
      </c>
      <c r="Q581" s="73">
        <v>55</v>
      </c>
      <c r="R581" s="101">
        <f t="shared" si="79"/>
        <v>99.041714979791195</v>
      </c>
      <c r="S581" s="66">
        <v>55</v>
      </c>
      <c r="T581" s="102">
        <f>IF($S581&gt;$G$20,IF('Silo Levels'!$L$14="Pumping",((PI()*((($C$19+$G$20)-$S581)*($O$20/($O$19/2)))^2*((($O$20+$G$20)-$S581))/3)*$T$29)+(((PI()*((($C$19+$G$20)-$S581)*($O$20/($O$19/2)))^2*(((($C$19+$G$20)-$S581)*($O$20/($O$19/2)))*$AZ$7))/3)*$T$29),(((PI()*((($C$19+$G$20)-$S581)*($O$20/($O$19/2)))^2*((($O$20+$G$20)-$S581)/3))*$T$29)-((PI()*((($C$19+$G$20)-$S581)*($O$20/($O$19/2)))^2*(((($C$19+$G$20)-$S581)*($O$20/($O$19/2)))*$AZ$7)/3)*$T$29))),IF('Silo Levels'!$L$14="Pumping",(($D$18*$T$29)+((PI()*(($C$21/2)^2)*($G$20-$S581))*$T$29))+((($D$18+$H$18)/3)*$BG$7)+(((PI()*($C$21/2)^2*(($C$21/2)*$AZ$7))/3)*$T$29),(($D$18*$T$29)+((PI()*(($C$21/2)^2)*($G$20-$S581))*$T$29))+((($D$18+$H$18)/3)*$BG$7)-(((PI()*($C$21/2)^2*(($C$21/2)*$AZ$7))/3)*$T$29)))</f>
        <v>63.958818665423784</v>
      </c>
      <c r="U581" s="73">
        <v>55</v>
      </c>
      <c r="V581" s="101">
        <f t="shared" si="80"/>
        <v>96.483874198072996</v>
      </c>
      <c r="W581" s="66">
        <v>55</v>
      </c>
      <c r="X581" s="102">
        <f>IF($W581&gt;$G$20,IF('Silo Levels'!$L$15="Pumping",((PI()*((($C$19+$G$20)-$W581)*($O$20/($O$19/2)))^2*((($O$20+$G$20)-$W581))/3)*$X$29)+(((PI()*((($C$19+$G$20)-$W581)*($O$20/($O$19/2)))^2*(((($C$19+$G$20)-$W581)*($O$20/($O$19/2)))*$AZ$8))/3)*$X$29),(((PI()*((($C$19+$G$20)-$W581)*($O$20/($O$19/2)))^2*((($O$20+$G$20)-$W581)/3))*$X$29)-((PI()*((($C$19+$G$20)-$W581)*($O$20/($O$19/2)))^2*(((($C$19+$G$20)-$W581)*($O$20/($O$19/2)))*$AZ$8)/3)*$X$29))),IF('Silo Levels'!$L$15="Pumping",(($D$18*$X$29)+((PI()*(($C$21/2)^2)*($G$20-$W581))*$X$29))+((($D$18+$H$18)/3)*$BG$8)+(((PI()*($C$21/2)^2*(($C$21/2)*$AZ$8))/3)*$X$29),(($D$18*$X$29)+((PI()*(($C$21/2)^2)*($G$20-$W581))*$X$29))+((($D$18+$H$18)/3)*$BG$8)-(((PI()*($C$21/2)^2*(($C$21/2)*$AZ$8))/3)*$X$29)))</f>
        <v>62.307025027093502</v>
      </c>
      <c r="Y581" s="73">
        <v>55</v>
      </c>
      <c r="Z581" s="101">
        <f t="shared" si="77"/>
        <v>94.958095672882294</v>
      </c>
      <c r="AA581" s="66">
        <v>55</v>
      </c>
      <c r="AB581" s="102">
        <f>IF($AA581&gt;$G$20,IF('Silo Levels'!$L$16="Pumping",((PI()*((($C$19+$G$20)-$AA581)*($O$20/($O$19/2)))^2*((($O$20+$G$20)-$AA581))/3)*$AB$29)+(((PI()*((($C$19+$G$20)-$AA581)*($O$20/($O$19/2)))^2*(((($C$19+$G$20)-$AA581)*($O$20/($O$19/2)))*$AZ$9))/3)*$AB$29),(((PI()*((($C$19+$G$20)-$AA581)*($O$20/($O$19/2)))^2*((($O$20+$G$20)-$AA581)/3))*$AB$29)-((PI()*((($C$19+$G$20)-$AA581)*($O$20/($O$19/2)))^2*(((($C$19+$G$20)-$AA581)*($O$20/($O$19/2)))*$AZ$9)/3)*$AB$29))),IF('Silo Levels'!$L$16="Pumping",(($D$18*$AB$29)+((PI()*(($C$21/2)^2)*($G$20-$AA581))*$AB$29))+((($D$18+$H$18)/3)*$BG$9)+(((PI()*($C$21/2)^2*(($C$21/2)*$AZ$9))/3)*$AB$29),(($D$18*$AB$29)+((PI()*(($C$21/2)^2)*($G$20-$AA581))*$AB$29))+((($D$18+$H$18)/3)*$BG$9)-(((PI()*($C$21/2)^2*(($C$21/2)*$AZ$9))/3)*$AB$29)))</f>
        <v>61.321713009463537</v>
      </c>
      <c r="AC581" s="73">
        <v>55</v>
      </c>
      <c r="AD581" s="101">
        <f t="shared" si="81"/>
        <v>94.408034383727625</v>
      </c>
      <c r="AE581" s="66">
        <v>55</v>
      </c>
      <c r="AF581" s="102">
        <f>IF($AE581&gt;$G$20,IF('Silo Levels'!$L$17="Pumping",((PI()*((($C$19+$G$20)-$AE581)*($O$20/($O$19/2)))^2*((($O$20+$G$20)-$AE581))/3)*$AF$29)+(((PI()*((($C$19+$G$20)-$AE581)*($O$20/($O$19/2)))^2*(((($C$19+$G$20)-$AE581)*($O$20/($O$19/2)))*$AZ$10))/3)*$AF$29),(((PI()*((($C$19+$G$20)-$AE581)*($O$20/($O$19/2)))^2*((($O$20+$G$20)-$AE581)/3))*$AF$29)-((PI()*((($C$19+$G$20)-$AE581)*($O$20/($O$19/2)))^2*(((($C$19+$G$20)-$AE581)*($O$20/($O$19/2)))*$AZ$10)/3)*$AF$29))),IF('Silo Levels'!$L$17="Pumping",(($D$18*$AF$29)+((PI()*(($C$21/2)^2)*($G$20-$AE581))*$AF$29))+((($D$18+$H$18)/3)*$BG$10)+(((PI()*($C$21/2)^2*(($C$21/2)*$AZ$10))/3)*$AF$29),(($D$18*$AF$29)+((PI()*(($C$21/2)^2)*($G$20-$AE581))*$AF$29))+((($D$18+$H$18)/3)*$BG$10)-(((PI()*($C$21/2)^2*(($C$21/2)*$AZ$10))/3)*$AF$29)))</f>
        <v>60.966496318647032</v>
      </c>
      <c r="AG581" s="73">
        <v>55</v>
      </c>
      <c r="AH581" s="101">
        <f t="shared" si="78"/>
        <v>94.838153302529093</v>
      </c>
      <c r="AI581" s="66">
        <v>55</v>
      </c>
      <c r="AJ581" s="102">
        <f>IF($AI581&gt;$G$20,IF('Silo Levels'!$L$18="Pumping",((PI()*((($C$19+$G$20)-$AI581)*($O$20/($O$19/2)))^2*((($O$20+$G$20)-$AI581))/3)*$AJ$29)+(((PI()*((($C$19+$G$20)-$AI581)*($O$20/($O$19/2)))^2*(((($C$19+$G$20)-$AI581)*($O$20/($O$19/2)))*$AZ$11))/3)*$AJ$29),(((PI()*((($C$19+$G$20)-$AI581)*($O$20/($O$19/2)))^2*((($O$20+$G$20)-$AI581)/3))*$AJ$29)-((PI()*((($C$19+$G$20)-$AI581)*($O$20/($O$19/2)))^2*(((($C$19+$G$20)-$AI581)*($O$20/($O$19/2)))*$AZ$11)/3)*$AJ$29))),IF('Silo Levels'!$L$18="Pumping",(($D$18*$AJ$29)+((PI()*(($C$21/2)^2)*($G$20-$AI581))*$AJ$29))+((($D$18+$H$18)/3)*$BG$11)+(((PI()*($C$21/2)^2*(($C$21/2)*$AZ$11))/3)*$AJ$29),(($D$18*$AJ$29)+((PI()*(($C$21/2)^2)*($G$20-$AI581))*$AJ$29))+((($D$18+$H$18)/3)*$BG$11)-(((PI()*($C$21/2)^2*(($C$21/2)*$AZ$11))/3)*$AJ$29)))</f>
        <v>61.24425703732809</v>
      </c>
    </row>
    <row r="582" spans="2:36" x14ac:dyDescent="0.3"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>
        <v>55.1</v>
      </c>
      <c r="N582" s="101">
        <f t="shared" si="76"/>
        <v>81.233004242111576</v>
      </c>
      <c r="O582" s="66">
        <v>55.1</v>
      </c>
      <c r="P582" s="102">
        <f>IF($O582&gt;$G$20,IF('Silo Levels'!$L$13="Pumping",((PI()*((($C$19+$G$20)-$O582)*($O$20/($O$19/2)))^2*((($O$20+$G$20)-$O582))/3)*$P$29)+(((PI()*((($C$19+$G$20)-$O582)*($O$20/($O$19/2)))^2*(((($C$19+$G$20)-$O582)*($O$20/($O$19/2)))*$AZ$6))/3)*$P$29),(((PI()*((($C$19+$G$20)-$O582)*($O$20/($O$19/2)))^2*((($O$20+$G$20)-$O582)/3))*$P$29)-((PI()*((($C$19+$G$20)-$O582)*($O$20/($O$19/2)))^2*(((($C$19+$G$20)-$O582)*($O$20/($O$19/2)))*$AZ$6)/3)*$P$29))),IF('Silo Levels'!$L$13="Pumping",(($D$18*$P$29)+((PI()*(($C$21/2)^2)*($G$20-$O582))*$P$29))+((($D$18+$H$18)/3)*$BG$6)+(((PI()*($C$21/2)^2*(($C$21/2)*$AZ$6))/3)*$P$29),(($D$18*$P$29)+((PI()*(($C$21/2)^2)*($G$20-$O582))*$P$29))+((($D$18+$H$18)/3)*$BG$6)-(((PI()*($C$21/2)^2*(($C$21/2)*$AZ$6))/3)*$P$29)))</f>
        <v>53.150372413702136</v>
      </c>
      <c r="Q582" s="73">
        <v>55.1</v>
      </c>
      <c r="R582" s="101">
        <f t="shared" si="79"/>
        <v>79.023021414374114</v>
      </c>
      <c r="S582" s="66">
        <v>55.1</v>
      </c>
      <c r="T582" s="102">
        <f>IF($S582&gt;$G$20,IF('Silo Levels'!$L$14="Pumping",((PI()*((($C$19+$G$20)-$S582)*($O$20/($O$19/2)))^2*((($O$20+$G$20)-$S582))/3)*$T$29)+(((PI()*((($C$19+$G$20)-$S582)*($O$20/($O$19/2)))^2*(((($C$19+$G$20)-$S582)*($O$20/($O$19/2)))*$AZ$7))/3)*$T$29),(((PI()*((($C$19+$G$20)-$S582)*($O$20/($O$19/2)))^2*((($O$20+$G$20)-$S582)/3))*$T$29)-((PI()*((($C$19+$G$20)-$S582)*($O$20/($O$19/2)))^2*(((($C$19+$G$20)-$S582)*($O$20/($O$19/2)))*$AZ$7)/3)*$T$29))),IF('Silo Levels'!$L$14="Pumping",(($D$18*$T$29)+((PI()*(($C$21/2)^2)*($G$20-$S582))*$T$29))+((($D$18+$H$18)/3)*$BG$7)+(((PI()*($C$21/2)^2*(($C$21/2)*$AZ$7))/3)*$T$29),(($D$18*$T$29)+((PI()*(($C$21/2)^2)*($G$20-$S582))*$T$29))+((($D$18+$H$18)/3)*$BG$7)-(((PI()*($C$21/2)^2*(($C$21/2)*$AZ$7))/3)*$T$29)))</f>
        <v>51.704391049132084</v>
      </c>
      <c r="U582" s="73">
        <v>55.1</v>
      </c>
      <c r="V582" s="101">
        <f t="shared" si="80"/>
        <v>76.982181280401079</v>
      </c>
      <c r="W582" s="66">
        <v>55.1</v>
      </c>
      <c r="X582" s="102">
        <f>IF($W582&gt;$G$20,IF('Silo Levels'!$L$15="Pumping",((PI()*((($C$19+$G$20)-$W582)*($O$20/($O$19/2)))^2*((($O$20+$G$20)-$W582))/3)*$X$29)+(((PI()*((($C$19+$G$20)-$W582)*($O$20/($O$19/2)))^2*(((($C$19+$G$20)-$W582)*($O$20/($O$19/2)))*$AZ$8))/3)*$X$29),(((PI()*((($C$19+$G$20)-$W582)*($O$20/($O$19/2)))^2*((($O$20+$G$20)-$W582)/3))*$X$29)-((PI()*((($C$19+$G$20)-$W582)*($O$20/($O$19/2)))^2*(((($C$19+$G$20)-$W582)*($O$20/($O$19/2)))*$AZ$8)/3)*$X$29))),IF('Silo Levels'!$L$15="Pumping",(($D$18*$X$29)+((PI()*(($C$21/2)^2)*($G$20-$W582))*$X$29))+((($D$18+$H$18)/3)*$BG$8)+(((PI()*($C$21/2)^2*(($C$21/2)*$AZ$8))/3)*$X$29),(($D$18*$X$29)+((PI()*(($C$21/2)^2)*($G$20-$W582))*$X$29))+((($D$18+$H$18)/3)*$BG$8)-(((PI()*($C$21/2)^2*(($C$21/2)*$AZ$8))/3)*$X$29)))</f>
        <v>50.369078953149497</v>
      </c>
      <c r="Y582" s="73">
        <v>55.1</v>
      </c>
      <c r="Z582" s="101">
        <f t="shared" si="77"/>
        <v>75.764798997649422</v>
      </c>
      <c r="AA582" s="66">
        <v>55.1</v>
      </c>
      <c r="AB582" s="102">
        <f>IF($AA582&gt;$G$20,IF('Silo Levels'!$L$16="Pumping",((PI()*((($C$19+$G$20)-$AA582)*($O$20/($O$19/2)))^2*((($O$20+$G$20)-$AA582))/3)*$AB$29)+(((PI()*((($C$19+$G$20)-$AA582)*($O$20/($O$19/2)))^2*(((($C$19+$G$20)-$AA582)*($O$20/($O$19/2)))*$AZ$9))/3)*$AB$29),(((PI()*((($C$19+$G$20)-$AA582)*($O$20/($O$19/2)))^2*((($O$20+$G$20)-$AA582)/3))*$AB$29)-((PI()*((($C$19+$G$20)-$AA582)*($O$20/($O$19/2)))^2*(((($C$19+$G$20)-$AA582)*($O$20/($O$19/2)))*$AZ$9)/3)*$AB$29))),IF('Silo Levels'!$L$16="Pumping",(($D$18*$AB$29)+((PI()*(($C$21/2)^2)*($G$20-$AA582))*$AB$29))+((($D$18+$H$18)/3)*$BG$9)+(((PI()*($C$21/2)^2*(($C$21/2)*$AZ$9))/3)*$AB$29),(($D$18*$AB$29)+((PI()*(($C$21/2)^2)*($G$20-$AA582))*$AB$29))+((($D$18+$H$18)/3)*$BG$9)-(((PI()*($C$21/2)^2*(($C$21/2)*$AZ$9))/3)*$AB$29)))</f>
        <v>49.572551454237299</v>
      </c>
      <c r="AC582" s="73">
        <v>55.1</v>
      </c>
      <c r="AD582" s="101">
        <f t="shared" si="81"/>
        <v>75.325918218566017</v>
      </c>
      <c r="AE582" s="66">
        <v>55.1</v>
      </c>
      <c r="AF582" s="102">
        <f>IF($AE582&gt;$G$20,IF('Silo Levels'!$L$17="Pumping",((PI()*((($C$19+$G$20)-$AE582)*($O$20/($O$19/2)))^2*((($O$20+$G$20)-$AE582))/3)*$AF$29)+(((PI()*((($C$19+$G$20)-$AE582)*($O$20/($O$19/2)))^2*(((($C$19+$G$20)-$AE582)*($O$20/($O$19/2)))*$AZ$10))/3)*$AF$29),(((PI()*((($C$19+$G$20)-$AE582)*($O$20/($O$19/2)))^2*((($O$20+$G$20)-$AE582)/3))*$AF$29)-((PI()*((($C$19+$G$20)-$AE582)*($O$20/($O$19/2)))^2*(((($C$19+$G$20)-$AE582)*($O$20/($O$19/2)))*$AZ$10)/3)*$AF$29))),IF('Silo Levels'!$L$17="Pumping",(($D$18*$AF$29)+((PI()*(($C$21/2)^2)*($G$20-$AE582))*$AF$29))+((($D$18+$H$18)/3)*$BG$10)+(((PI()*($C$21/2)^2*(($C$21/2)*$AZ$10))/3)*$AF$29),(($D$18*$AF$29)+((PI()*(($C$21/2)^2)*($G$20-$AE582))*$AF$29))+((($D$18+$H$18)/3)*$BG$10)-(((PI()*($C$21/2)^2*(($C$21/2)*$AZ$10))/3)*$AF$29)))</f>
        <v>49.285393825744642</v>
      </c>
      <c r="AG582" s="73">
        <v>55.1</v>
      </c>
      <c r="AH582" s="101">
        <f t="shared" si="78"/>
        <v>75.66909984196694</v>
      </c>
      <c r="AI582" s="66">
        <v>55.1</v>
      </c>
      <c r="AJ582" s="102">
        <f>IF($AI582&gt;$G$20,IF('Silo Levels'!$L$18="Pumping",((PI()*((($C$19+$G$20)-$AI582)*($O$20/($O$19/2)))^2*((($O$20+$G$20)-$AI582))/3)*$AJ$29)+(((PI()*((($C$19+$G$20)-$AI582)*($O$20/($O$19/2)))^2*(((($C$19+$G$20)-$AI582)*($O$20/($O$19/2)))*$AZ$11))/3)*$AJ$29),(((PI()*((($C$19+$G$20)-$AI582)*($O$20/($O$19/2)))^2*((($O$20+$G$20)-$AI582)/3))*$AJ$29)-((PI()*((($C$19+$G$20)-$AI582)*($O$20/($O$19/2)))^2*(((($C$19+$G$20)-$AI582)*($O$20/($O$19/2)))*$AZ$11)/3)*$AJ$29))),IF('Silo Levels'!$L$18="Pumping",(($D$18*$AJ$29)+((PI()*(($C$21/2)^2)*($G$20-$AI582))*$AJ$29))+((($D$18+$H$18)/3)*$BG$11)+(((PI()*($C$21/2)^2*(($C$21/2)*$AZ$11))/3)*$AJ$29),(($D$18*$AJ$29)+((PI()*(($C$21/2)^2)*($G$20-$AI582))*$AJ$29))+((($D$18+$H$18)/3)*$BG$11)-(((PI()*($C$21/2)^2*(($C$21/2)*$AZ$11))/3)*$AJ$29)))</f>
        <v>49.509935947010206</v>
      </c>
    </row>
    <row r="583" spans="2:36" x14ac:dyDescent="0.3"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>
        <v>55.2</v>
      </c>
      <c r="N583" s="101">
        <f t="shared" si="76"/>
        <v>63.601299409434539</v>
      </c>
      <c r="O583" s="66">
        <v>55.2</v>
      </c>
      <c r="P583" s="102">
        <f>IF($O583&gt;$G$20,IF('Silo Levels'!$L$13="Pumping",((PI()*((($C$19+$G$20)-$O583)*($O$20/($O$19/2)))^2*((($O$20+$G$20)-$O583))/3)*$P$29)+(((PI()*((($C$19+$G$20)-$O583)*($O$20/($O$19/2)))^2*(((($C$19+$G$20)-$O583)*($O$20/($O$19/2)))*$AZ$6))/3)*$P$29),(((PI()*((($C$19+$G$20)-$O583)*($O$20/($O$19/2)))^2*((($O$20+$G$20)-$O583)/3))*$P$29)-((PI()*((($C$19+$G$20)-$O583)*($O$20/($O$19/2)))^2*(((($C$19+$G$20)-$O583)*($O$20/($O$19/2)))*$AZ$6)/3)*$P$29))),IF('Silo Levels'!$L$13="Pumping",(($D$18*$P$29)+((PI()*(($C$21/2)^2)*($G$20-$O583))*$P$29))+((($D$18+$H$18)/3)*$BG$6)+(((PI()*($C$21/2)^2*(($C$21/2)*$AZ$6))/3)*$P$29),(($D$18*$P$29)+((PI()*(($C$21/2)^2)*($G$20-$O583))*$P$29))+((($D$18+$H$18)/3)*$BG$6)-(((PI()*($C$21/2)^2*(($C$21/2)*$AZ$6))/3)*$P$29)))</f>
        <v>42.226001195996659</v>
      </c>
      <c r="Q583" s="73">
        <v>55.2</v>
      </c>
      <c r="R583" s="101">
        <f t="shared" si="79"/>
        <v>61.870995565227176</v>
      </c>
      <c r="S583" s="66">
        <v>55.2</v>
      </c>
      <c r="T583" s="102">
        <f>IF($S583&gt;$G$20,IF('Silo Levels'!$L$14="Pumping",((PI()*((($C$19+$G$20)-$S583)*($O$20/($O$19/2)))^2*((($O$20+$G$20)-$S583))/3)*$T$29)+(((PI()*((($C$19+$G$20)-$S583)*($O$20/($O$19/2)))^2*(((($C$19+$G$20)-$S583)*($O$20/($O$19/2)))*$AZ$7))/3)*$T$29),(((PI()*((($C$19+$G$20)-$S583)*($O$20/($O$19/2)))^2*((($O$20+$G$20)-$S583)/3))*$T$29)-((PI()*((($C$19+$G$20)-$S583)*($O$20/($O$19/2)))^2*(((($C$19+$G$20)-$S583)*($O$20/($O$19/2)))*$AZ$7)/3)*$T$29))),IF('Silo Levels'!$L$14="Pumping",(($D$18*$T$29)+((PI()*(($C$21/2)^2)*($G$20-$S583))*$T$29))+((($D$18+$H$18)/3)*$BG$7)+(((PI()*($C$21/2)^2*(($C$21/2)*$AZ$7))/3)*$T$29),(($D$18*$T$29)+((PI()*(($C$21/2)^2)*($G$20-$S583))*$T$29))+((($D$18+$H$18)/3)*$BG$7)-(((PI()*($C$21/2)^2*(($C$21/2)*$AZ$7))/3)*$T$29)))</f>
        <v>41.077222588116527</v>
      </c>
      <c r="U583" s="73">
        <v>55.2</v>
      </c>
      <c r="V583" s="101">
        <f t="shared" si="80"/>
        <v>60.27312182389975</v>
      </c>
      <c r="W583" s="66">
        <v>55.2</v>
      </c>
      <c r="X583" s="102">
        <f>IF($W583&gt;$G$20,IF('Silo Levels'!$L$15="Pumping",((PI()*((($C$19+$G$20)-$W583)*($O$20/($O$19/2)))^2*((($O$20+$G$20)-$W583))/3)*$X$29)+(((PI()*((($C$19+$G$20)-$W583)*($O$20/($O$19/2)))^2*(((($C$19+$G$20)-$W583)*($O$20/($O$19/2)))*$AZ$8))/3)*$X$29),(((PI()*((($C$19+$G$20)-$W583)*($O$20/($O$19/2)))^2*((($O$20+$G$20)-$W583)/3))*$X$29)-((PI()*((($C$19+$G$20)-$W583)*($O$20/($O$19/2)))^2*(((($C$19+$G$20)-$W583)*($O$20/($O$19/2)))*$AZ$8)/3)*$X$29))),IF('Silo Levels'!$L$15="Pumping",(($D$18*$X$29)+((PI()*(($C$21/2)^2)*($G$20-$W583))*$X$29))+((($D$18+$H$18)/3)*$BG$8)+(((PI()*($C$21/2)^2*(($C$21/2)*$AZ$8))/3)*$X$29),(($D$18*$X$29)+((PI()*(($C$21/2)^2)*($G$20-$W583))*$X$29))+((($D$18+$H$18)/3)*$BG$8)-(((PI()*($C$21/2)^2*(($C$21/2)*$AZ$8))/3)*$X$29)))</f>
        <v>40.016366612863685</v>
      </c>
      <c r="Y583" s="73">
        <v>55.2</v>
      </c>
      <c r="Z583" s="101">
        <f t="shared" si="77"/>
        <v>59.319973583435065</v>
      </c>
      <c r="AA583" s="66">
        <v>55.2</v>
      </c>
      <c r="AB583" s="102">
        <f>IF($AA583&gt;$G$20,IF('Silo Levels'!$L$16="Pumping",((PI()*((($C$19+$G$20)-$AA583)*($O$20/($O$19/2)))^2*((($O$20+$G$20)-$AA583))/3)*$AB$29)+(((PI()*((($C$19+$G$20)-$AA583)*($O$20/($O$19/2)))^2*(((($C$19+$G$20)-$AA583)*($O$20/($O$19/2)))*$AZ$9))/3)*$AB$29),(((PI()*((($C$19+$G$20)-$AA583)*($O$20/($O$19/2)))^2*((($O$20+$G$20)-$AA583)/3))*$AB$29)-((PI()*((($C$19+$G$20)-$AA583)*($O$20/($O$19/2)))^2*(((($C$19+$G$20)-$AA583)*($O$20/($O$19/2)))*$AZ$9)/3)*$AB$29))),IF('Silo Levels'!$L$16="Pumping",(($D$18*$AB$29)+((PI()*(($C$21/2)^2)*($G$20-$AA583))*$AB$29))+((($D$18+$H$18)/3)*$BG$9)+(((PI()*($C$21/2)^2*(($C$21/2)*$AZ$9))/3)*$AB$29),(($D$18*$AB$29)+((PI()*(($C$21/2)^2)*($G$20-$AA583))*$AB$29))+((($D$18+$H$18)/3)*$BG$9)-(((PI()*($C$21/2)^2*(($C$21/2)*$AZ$9))/3)*$AB$29)))</f>
        <v>39.383555033296275</v>
      </c>
      <c r="AC583" s="73">
        <v>55.2</v>
      </c>
      <c r="AD583" s="101">
        <f t="shared" si="81"/>
        <v>58.976352316488743</v>
      </c>
      <c r="AE583" s="66">
        <v>55.2</v>
      </c>
      <c r="AF583" s="102">
        <f>IF($AE583&gt;$G$20,IF('Silo Levels'!$L$17="Pumping",((PI()*((($C$19+$G$20)-$AE583)*($O$20/($O$19/2)))^2*((($O$20+$G$20)-$AE583))/3)*$AF$29)+(((PI()*((($C$19+$G$20)-$AE583)*($O$20/($O$19/2)))^2*(((($C$19+$G$20)-$AE583)*($O$20/($O$19/2)))*$AZ$10))/3)*$AF$29),(((PI()*((($C$19+$G$20)-$AE583)*($O$20/($O$19/2)))^2*((($O$20+$G$20)-$AE583)/3))*$AF$29)-((PI()*((($C$19+$G$20)-$AE583)*($O$20/($O$19/2)))^2*(((($C$19+$G$20)-$AE583)*($O$20/($O$19/2)))*$AZ$10)/3)*$AF$29))),IF('Silo Levels'!$L$17="Pumping",(($D$18*$AF$29)+((PI()*(($C$21/2)^2)*($G$20-$AE583))*$AF$29))+((($D$18+$H$18)/3)*$BG$10)+(((PI()*($C$21/2)^2*(($C$21/2)*$AZ$10))/3)*$AF$29),(($D$18*$AF$29)+((PI()*(($C$21/2)^2)*($G$20-$AE583))*$AF$29))+((($D$18+$H$18)/3)*$BG$10)-(((PI()*($C$21/2)^2*(($C$21/2)*$AZ$10))/3)*$AF$29)))</f>
        <v>39.155418939163383</v>
      </c>
      <c r="AG583" s="73">
        <v>55.2</v>
      </c>
      <c r="AH583" s="101">
        <f t="shared" si="78"/>
        <v>59.245046025226692</v>
      </c>
      <c r="AI583" s="66">
        <v>55.2</v>
      </c>
      <c r="AJ583" s="102">
        <f>IF($AI583&gt;$G$20,IF('Silo Levels'!$L$18="Pumping",((PI()*((($C$19+$G$20)-$AI583)*($O$20/($O$19/2)))^2*((($O$20+$G$20)-$AI583))/3)*$AJ$29)+(((PI()*((($C$19+$G$20)-$AI583)*($O$20/($O$19/2)))^2*(((($C$19+$G$20)-$AI583)*($O$20/($O$19/2)))*$AZ$11))/3)*$AJ$29),(((PI()*((($C$19+$G$20)-$AI583)*($O$20/($O$19/2)))^2*((($O$20+$G$20)-$AI583)/3))*$AJ$29)-((PI()*((($C$19+$G$20)-$AI583)*($O$20/($O$19/2)))^2*(((($C$19+$G$20)-$AI583)*($O$20/($O$19/2)))*$AZ$11)/3)*$AJ$29))),IF('Silo Levels'!$L$18="Pumping",(($D$18*$AJ$29)+((PI()*(($C$21/2)^2)*($G$20-$AI583))*$AJ$29))+((($D$18+$H$18)/3)*$BG$11)+(((PI()*($C$21/2)^2*(($C$21/2)*$AZ$11))/3)*$AJ$29),(($D$18*$AJ$29)+((PI()*(($C$21/2)^2)*($G$20-$AI583))*$AJ$29))+((($D$18+$H$18)/3)*$BG$11)-(((PI()*($C$21/2)^2*(($C$21/2)*$AZ$11))/3)*$AJ$29)))</f>
        <v>39.333809333257157</v>
      </c>
    </row>
    <row r="584" spans="2:36" x14ac:dyDescent="0.3"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>
        <v>55.3</v>
      </c>
      <c r="N584" s="101">
        <f t="shared" si="76"/>
        <v>48.692298331650541</v>
      </c>
      <c r="O584" s="66">
        <v>55.3</v>
      </c>
      <c r="P584" s="102">
        <f>IF($O584&gt;$G$20,IF('Silo Levels'!$L$13="Pumping",((PI()*((($C$19+$G$20)-$O584)*($O$20/($O$19/2)))^2*((($O$20+$G$20)-$O584))/3)*$P$29)+(((PI()*((($C$19+$G$20)-$O584)*($O$20/($O$19/2)))^2*(((($C$19+$G$20)-$O584)*($O$20/($O$19/2)))*$AZ$6))/3)*$P$29),(((PI()*((($C$19+$G$20)-$O584)*($O$20/($O$19/2)))^2*((($O$20+$G$20)-$O584)/3))*$P$29)-((PI()*((($C$19+$G$20)-$O584)*($O$20/($O$19/2)))^2*(((($C$19+$G$20)-$O584)*($O$20/($O$19/2)))*$AZ$6)/3)*$P$29))),IF('Silo Levels'!$L$13="Pumping",(($D$18*$P$29)+((PI()*(($C$21/2)^2)*($G$20-$O584))*$P$29))+((($D$18+$H$18)/3)*$BG$6)+(((PI()*($C$21/2)^2*(($C$21/2)*$AZ$6))/3)*$P$29),(($D$18*$P$29)+((PI()*(($C$21/2)^2)*($G$20-$O584))*$P$29))+((($D$18+$H$18)/3)*$BG$6)-(((PI()*($C$21/2)^2*(($C$21/2)*$AZ$6))/3)*$P$29)))</f>
        <v>32.861052197758632</v>
      </c>
      <c r="Q584" s="73">
        <v>55.3</v>
      </c>
      <c r="R584" s="101">
        <f t="shared" si="79"/>
        <v>47.367601009915504</v>
      </c>
      <c r="S584" s="66">
        <v>55.3</v>
      </c>
      <c r="T584" s="102">
        <f>IF($S584&gt;$G$20,IF('Silo Levels'!$L$14="Pumping",((PI()*((($C$19+$G$20)-$S584)*($O$20/($O$19/2)))^2*((($O$20+$G$20)-$S584))/3)*$T$29)+(((PI()*((($C$19+$G$20)-$S584)*($O$20/($O$19/2)))^2*(((($C$19+$G$20)-$S584)*($O$20/($O$19/2)))*$AZ$7))/3)*$T$29),(((PI()*((($C$19+$G$20)-$S584)*($O$20/($O$19/2)))^2*((($O$20+$G$20)-$S584)/3))*$T$29)-((PI()*((($C$19+$G$20)-$S584)*($O$20/($O$19/2)))^2*(((($C$19+$G$20)-$S584)*($O$20/($O$19/2)))*$AZ$7)/3)*$T$29))),IF('Silo Levels'!$L$14="Pumping",(($D$18*$T$29)+((PI()*(($C$21/2)^2)*($G$20-$S584))*$T$29))+((($D$18+$H$18)/3)*$BG$7)+(((PI()*($C$21/2)^2*(($C$21/2)*$AZ$7))/3)*$T$29),(($D$18*$T$29)+((PI()*(($C$21/2)^2)*($G$20-$S584))*$T$29))+((($D$18+$H$18)/3)*$BG$7)-(((PI()*($C$21/2)^2*(($C$21/2)*$AZ$7))/3)*$T$29)))</f>
        <v>31.967051517419616</v>
      </c>
      <c r="U584" s="73">
        <v>55.3</v>
      </c>
      <c r="V584" s="101">
        <f t="shared" si="80"/>
        <v>46.144290391555955</v>
      </c>
      <c r="W584" s="66">
        <v>55.3</v>
      </c>
      <c r="X584" s="102">
        <f>IF($W584&gt;$G$20,IF('Silo Levels'!$L$15="Pumping",((PI()*((($C$19+$G$20)-$W584)*($O$20/($O$19/2)))^2*((($O$20+$G$20)-$W584))/3)*$X$29)+(((PI()*((($C$19+$G$20)-$W584)*($O$20/($O$19/2)))^2*(((($C$19+$G$20)-$W584)*($O$20/($O$19/2)))*$AZ$8))/3)*$X$29),(((PI()*((($C$19+$G$20)-$W584)*($O$20/($O$19/2)))^2*((($O$20+$G$20)-$W584)/3))*$X$29)-((PI()*((($C$19+$G$20)-$W584)*($O$20/($O$19/2)))^2*(((($C$19+$G$20)-$W584)*($O$20/($O$19/2)))*$AZ$8)/3)*$X$29))),IF('Silo Levels'!$L$15="Pumping",(($D$18*$X$29)+((PI()*(($C$21/2)^2)*($G$20-$W584))*$X$29))+((($D$18+$H$18)/3)*$BG$8)+(((PI()*($C$21/2)^2*(($C$21/2)*$AZ$8))/3)*$X$29),(($D$18*$X$29)+((PI()*(($C$21/2)^2)*($G$20-$W584))*$X$29))+((($D$18+$H$18)/3)*$BG$8)-(((PI()*($C$21/2)^2*(($C$21/2)*$AZ$8))/3)*$X$29)))</f>
        <v>31.141473849875926</v>
      </c>
      <c r="Y584" s="73">
        <v>55.3</v>
      </c>
      <c r="Z584" s="101">
        <f t="shared" si="77"/>
        <v>45.414572934366561</v>
      </c>
      <c r="AA584" s="66">
        <v>55.3</v>
      </c>
      <c r="AB584" s="102">
        <f>IF($AA584&gt;$G$20,IF('Silo Levels'!$L$16="Pumping",((PI()*((($C$19+$G$20)-$AA584)*($O$20/($O$19/2)))^2*((($O$20+$G$20)-$AA584))/3)*$AB$29)+(((PI()*((($C$19+$G$20)-$AA584)*($O$20/($O$19/2)))^2*(((($C$19+$G$20)-$AA584)*($O$20/($O$19/2)))*$AZ$9))/3)*$AB$29),(((PI()*((($C$19+$G$20)-$AA584)*($O$20/($O$19/2)))^2*((($O$20+$G$20)-$AA584)/3))*$AB$29)-((PI()*((($C$19+$G$20)-$AA584)*($O$20/($O$19/2)))^2*(((($C$19+$G$20)-$AA584)*($O$20/($O$19/2)))*$AZ$9)/3)*$AB$29))),IF('Silo Levels'!$L$16="Pumping",(($D$18*$AB$29)+((PI()*(($C$21/2)^2)*($G$20-$AA584))*$AB$29))+((($D$18+$H$18)/3)*$BG$9)+(((PI()*($C$21/2)^2*(($C$21/2)*$AZ$9))/3)*$AB$29),(($D$18*$AB$29)+((PI()*(($C$21/2)^2)*($G$20-$AA584))*$AB$29))+((($D$18+$H$18)/3)*$BG$9)-(((PI()*($C$21/2)^2*(($C$21/2)*$AZ$9))/3)*$AB$29)))</f>
        <v>30.649008218309515</v>
      </c>
      <c r="AC584" s="73">
        <v>55.3</v>
      </c>
      <c r="AD584" s="101">
        <f t="shared" si="81"/>
        <v>45.151501119818569</v>
      </c>
      <c r="AE584" s="66">
        <v>55.3</v>
      </c>
      <c r="AF584" s="102">
        <f>IF($AE584&gt;$G$20,IF('Silo Levels'!$L$17="Pumping",((PI()*((($C$19+$G$20)-$AE584)*($O$20/($O$19/2)))^2*((($O$20+$G$20)-$AE584))/3)*$AF$29)+(((PI()*((($C$19+$G$20)-$AE584)*($O$20/($O$19/2)))^2*(((($C$19+$G$20)-$AE584)*($O$20/($O$19/2)))*$AZ$10))/3)*$AF$29),(((PI()*((($C$19+$G$20)-$AE584)*($O$20/($O$19/2)))^2*((($O$20+$G$20)-$AE584)/3))*$AF$29)-((PI()*((($C$19+$G$20)-$AE584)*($O$20/($O$19/2)))^2*(((($C$19+$G$20)-$AE584)*($O$20/($O$19/2)))*$AZ$10)/3)*$AF$29))),IF('Silo Levels'!$L$17="Pumping",(($D$18*$AF$29)+((PI()*(($C$21/2)^2)*($G$20-$AE584))*$AF$29))+((($D$18+$H$18)/3)*$BG$10)+(((PI()*($C$21/2)^2*(($C$21/2)*$AZ$10))/3)*$AF$29),(($D$18*$AF$29)+((PI()*(($C$21/2)^2)*($G$20-$AE584))*$AF$29))+((($D$18+$H$18)/3)*$BG$10)-(((PI()*($C$21/2)^2*(($C$21/2)*$AZ$10))/3)*$AF$29)))</f>
        <v>30.471468506161621</v>
      </c>
      <c r="AG584" s="73">
        <v>55.3</v>
      </c>
      <c r="AH584" s="101">
        <f t="shared" si="78"/>
        <v>45.357209404825163</v>
      </c>
      <c r="AI584" s="66">
        <v>55.3</v>
      </c>
      <c r="AJ584" s="102">
        <f>IF($AI584&gt;$G$20,IF('Silo Levels'!$L$18="Pumping",((PI()*((($C$19+$G$20)-$AI584)*($O$20/($O$19/2)))^2*((($O$20+$G$20)-$AI584))/3)*$AJ$29)+(((PI()*((($C$19+$G$20)-$AI584)*($O$20/($O$19/2)))^2*(((($C$19+$G$20)-$AI584)*($O$20/($O$19/2)))*$AZ$11))/3)*$AJ$29),(((PI()*((($C$19+$G$20)-$AI584)*($O$20/($O$19/2)))^2*((($O$20+$G$20)-$AI584)/3))*$AJ$29)-((PI()*((($C$19+$G$20)-$AI584)*($O$20/($O$19/2)))^2*(((($C$19+$G$20)-$AI584)*($O$20/($O$19/2)))*$AZ$11)/3)*$AJ$29))),IF('Silo Levels'!$L$18="Pumping",(($D$18*$AJ$29)+((PI()*(($C$21/2)^2)*($G$20-$AI584))*$AJ$29))+((($D$18+$H$18)/3)*$BG$11)+(((PI()*($C$21/2)^2*(($C$21/2)*$AZ$11))/3)*$AJ$29),(($D$18*$AJ$29)+((PI()*(($C$21/2)^2)*($G$20-$AI584))*$AJ$29))+((($D$18+$H$18)/3)*$BG$11)-(((PI()*($C$21/2)^2*(($C$21/2)*$AZ$11))/3)*$AJ$29)))</f>
        <v>30.610295197912151</v>
      </c>
    </row>
    <row r="585" spans="2:36" x14ac:dyDescent="0.3"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>
        <v>55.4</v>
      </c>
      <c r="N585" s="101">
        <f t="shared" si="76"/>
        <v>36.281866910723195</v>
      </c>
      <c r="O585" s="66">
        <v>55.4</v>
      </c>
      <c r="P585" s="102">
        <f>IF($O585&gt;$G$20,IF('Silo Levels'!$L$13="Pumping",((PI()*((($C$19+$G$20)-$O585)*($O$20/($O$19/2)))^2*((($O$20+$G$20)-$O585))/3)*$P$29)+(((PI()*((($C$19+$G$20)-$O585)*($O$20/($O$19/2)))^2*(((($C$19+$G$20)-$O585)*($O$20/($O$19/2)))*$AZ$6))/3)*$P$29),(((PI()*((($C$19+$G$20)-$O585)*($O$20/($O$19/2)))^2*((($O$20+$G$20)-$O585)/3))*$P$29)-((PI()*((($C$19+$G$20)-$O585)*($O$20/($O$19/2)))^2*(((($C$19+$G$20)-$O585)*($O$20/($O$19/2)))*$AZ$6)/3)*$P$29))),IF('Silo Levels'!$L$13="Pumping",(($D$18*$P$29)+((PI()*(($C$21/2)^2)*($G$20-$O585))*$P$29))+((($D$18+$H$18)/3)*$BG$6)+(((PI()*($C$21/2)^2*(($C$21/2)*$AZ$6))/3)*$P$29),(($D$18*$P$29)+((PI()*(($C$21/2)^2)*($G$20-$O585))*$P$29))+((($D$18+$H$18)/3)*$BG$6)-(((PI()*($C$21/2)^2*(($C$21/2)*$AZ$6))/3)*$P$29)))</f>
        <v>24.942180038612008</v>
      </c>
      <c r="Q585" s="73">
        <v>55.4</v>
      </c>
      <c r="R585" s="101">
        <f t="shared" si="79"/>
        <v>35.294801326001327</v>
      </c>
      <c r="S585" s="66">
        <v>55.4</v>
      </c>
      <c r="T585" s="102">
        <f>IF($S585&gt;$G$20,IF('Silo Levels'!$L$14="Pumping",((PI()*((($C$19+$G$20)-$S585)*($O$20/($O$19/2)))^2*((($O$20+$G$20)-$S585))/3)*$T$29)+(((PI()*((($C$19+$G$20)-$S585)*($O$20/($O$19/2)))^2*(((($C$19+$G$20)-$S585)*($O$20/($O$19/2)))*$AZ$7))/3)*$T$29),(((PI()*((($C$19+$G$20)-$S585)*($O$20/($O$19/2)))^2*((($O$20+$G$20)-$S585)/3))*$T$29)-((PI()*((($C$19+$G$20)-$S585)*($O$20/($O$19/2)))^2*(((($C$19+$G$20)-$S585)*($O$20/($O$19/2)))*$AZ$7)/3)*$T$29))),IF('Silo Levels'!$L$14="Pumping",(($D$18*$T$29)+((PI()*(($C$21/2)^2)*($G$20-$S585))*$T$29))+((($D$18+$H$18)/3)*$BG$7)+(((PI()*($C$21/2)^2*(($C$21/2)*$AZ$7))/3)*$T$29),(($D$18*$T$29)+((PI()*(($C$21/2)^2)*($G$20-$S585))*$T$29))+((($D$18+$H$18)/3)*$BG$7)-(((PI()*($C$21/2)^2*(($C$21/2)*$AZ$7))/3)*$T$29)))</f>
        <v>24.263616072082097</v>
      </c>
      <c r="U585" s="73">
        <v>55.4</v>
      </c>
      <c r="V585" s="101">
        <f t="shared" si="80"/>
        <v>34.383281546353849</v>
      </c>
      <c r="W585" s="66">
        <v>55.4</v>
      </c>
      <c r="X585" s="102">
        <f>IF($W585&gt;$G$20,IF('Silo Levels'!$L$15="Pumping",((PI()*((($C$19+$G$20)-$W585)*($O$20/($O$19/2)))^2*((($O$20+$G$20)-$W585))/3)*$X$29)+(((PI()*((($C$19+$G$20)-$W585)*($O$20/($O$19/2)))^2*(((($C$19+$G$20)-$W585)*($O$20/($O$19/2)))*$AZ$8))/3)*$X$29),(((PI()*((($C$19+$G$20)-$W585)*($O$20/($O$19/2)))^2*((($O$20+$G$20)-$W585)/3))*$X$29)-((PI()*((($C$19+$G$20)-$W585)*($O$20/($O$19/2)))^2*(((($C$19+$G$20)-$W585)*($O$20/($O$19/2)))*$AZ$8)/3)*$X$29))),IF('Silo Levels'!$L$15="Pumping",(($D$18*$X$29)+((PI()*(($C$21/2)^2)*($G$20-$W585))*$X$29))+((($D$18+$H$18)/3)*$BG$8)+(((PI()*($C$21/2)^2*(($C$21/2)*$AZ$8))/3)*$X$29),(($D$18*$X$29)+((PI()*(($C$21/2)^2)*($G$20-$W585))*$X$29))+((($D$18+$H$18)/3)*$BG$8)-(((PI()*($C$21/2)^2*(($C$21/2)*$AZ$8))/3)*$X$29)))</f>
        <v>23.636986507824368</v>
      </c>
      <c r="Y585" s="73">
        <v>55.4</v>
      </c>
      <c r="Z585" s="101">
        <f t="shared" si="77"/>
        <v>33.839550554568483</v>
      </c>
      <c r="AA585" s="66">
        <v>55.4</v>
      </c>
      <c r="AB585" s="102">
        <f>IF($AA585&gt;$G$20,IF('Silo Levels'!$L$16="Pumping",((PI()*((($C$19+$G$20)-$AA585)*($O$20/($O$19/2)))^2*((($O$20+$G$20)-$AA585))/3)*$AB$29)+(((PI()*((($C$19+$G$20)-$AA585)*($O$20/($O$19/2)))^2*(((($C$19+$G$20)-$AA585)*($O$20/($O$19/2)))*$AZ$9))/3)*$AB$29),(((PI()*((($C$19+$G$20)-$AA585)*($O$20/($O$19/2)))^2*((($O$20+$G$20)-$AA585)/3))*$AB$29)-((PI()*((($C$19+$G$20)-$AA585)*($O$20/($O$19/2)))^2*(((($C$19+$G$20)-$AA585)*($O$20/($O$19/2)))*$AZ$9)/3)*$AB$29))),IF('Silo Levels'!$L$16="Pumping",(($D$18*$AB$29)+((PI()*(($C$21/2)^2)*($G$20-$AA585))*$AB$29))+((($D$18+$H$18)/3)*$BG$9)+(((PI()*($C$21/2)^2*(($C$21/2)*$AZ$9))/3)*$AB$29),(($D$18*$AB$29)+((PI()*(($C$21/2)^2)*($G$20-$AA585))*$AB$29))+((($D$18+$H$18)/3)*$BG$9)-(((PI()*($C$21/2)^2*(($C$21/2)*$AZ$9))/3)*$AB$29)))</f>
        <v>23.26319548094434</v>
      </c>
      <c r="AC585" s="73">
        <v>55.4</v>
      </c>
      <c r="AD585" s="101">
        <f t="shared" si="81"/>
        <v>33.643529070875481</v>
      </c>
      <c r="AE585" s="66">
        <v>55.4</v>
      </c>
      <c r="AF585" s="102">
        <f>IF($AE585&gt;$G$20,IF('Silo Levels'!$L$17="Pumping",((PI()*((($C$19+$G$20)-$AE585)*($O$20/($O$19/2)))^2*((($O$20+$G$20)-$AE585))/3)*$AF$29)+(((PI()*((($C$19+$G$20)-$AE585)*($O$20/($O$19/2)))^2*(((($C$19+$G$20)-$AE585)*($O$20/($O$19/2)))*$AZ$10))/3)*$AF$29),(((PI()*((($C$19+$G$20)-$AE585)*($O$20/($O$19/2)))^2*((($O$20+$G$20)-$AE585)/3))*$AF$29)-((PI()*((($C$19+$G$20)-$AE585)*($O$20/($O$19/2)))^2*(((($C$19+$G$20)-$AE585)*($O$20/($O$19/2)))*$AZ$10)/3)*$AF$29))),IF('Silo Levels'!$L$17="Pumping",(($D$18*$AF$29)+((PI()*(($C$21/2)^2)*($G$20-$AE585))*$AF$29))+((($D$18+$H$18)/3)*$BG$10)+(((PI()*($C$21/2)^2*(($C$21/2)*$AZ$10))/3)*$AF$29),(($D$18*$AF$29)+((PI()*(($C$21/2)^2)*($G$20-$AE585))*$AF$29))+((($D$18+$H$18)/3)*$BG$10)-(((PI()*($C$21/2)^2*(($C$21/2)*$AZ$10))/3)*$AF$29)))</f>
        <v>23.128439373996009</v>
      </c>
      <c r="AG585" s="73">
        <v>55.4</v>
      </c>
      <c r="AH585" s="101">
        <f t="shared" si="78"/>
        <v>33.7968075332764</v>
      </c>
      <c r="AI585" s="66">
        <v>55.4</v>
      </c>
      <c r="AJ585" s="102">
        <f>IF($AI585&gt;$G$20,IF('Silo Levels'!$L$18="Pumping",((PI()*((($C$19+$G$20)-$AI585)*($O$20/($O$19/2)))^2*((($O$20+$G$20)-$AI585))/3)*$AJ$29)+(((PI()*((($C$19+$G$20)-$AI585)*($O$20/($O$19/2)))^2*(((($C$19+$G$20)-$AI585)*($O$20/($O$19/2)))*$AZ$11))/3)*$AJ$29),(((PI()*((($C$19+$G$20)-$AI585)*($O$20/($O$19/2)))^2*((($O$20+$G$20)-$AI585)/3))*$AJ$29)-((PI()*((($C$19+$G$20)-$AI585)*($O$20/($O$19/2)))^2*(((($C$19+$G$20)-$AI585)*($O$20/($O$19/2)))*$AZ$11)/3)*$AJ$29))),IF('Silo Levels'!$L$18="Pumping",(($D$18*$AJ$29)+((PI()*(($C$21/2)^2)*($G$20-$AI585))*$AJ$29))+((($D$18+$H$18)/3)*$BG$11)+(((PI()*($C$21/2)^2*(($C$21/2)*$AZ$11))/3)*$AJ$29),(($D$18*$AJ$29)+((PI()*(($C$21/2)^2)*($G$20-$AI585))*$AJ$29))+((($D$18+$H$18)/3)*$BG$11)-(((PI()*($C$21/2)^2*(($C$21/2)*$AZ$11))/3)*$AJ$29)))</f>
        <v>23.233811542816664</v>
      </c>
    </row>
    <row r="586" spans="2:36" x14ac:dyDescent="0.3"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>
        <v>55.5</v>
      </c>
      <c r="N586" s="101">
        <f t="shared" si="76"/>
        <v>26.145871048619323</v>
      </c>
      <c r="O586" s="66">
        <v>55.5</v>
      </c>
      <c r="P586" s="102">
        <f>IF($O586&gt;$G$20,IF('Silo Levels'!$L$13="Pumping",((PI()*((($C$19+$G$20)-$O586)*($O$20/($O$19/2)))^2*((($O$20+$G$20)-$O586))/3)*$P$29)+(((PI()*((($C$19+$G$20)-$O586)*($O$20/($O$19/2)))^2*(((($C$19+$G$20)-$O586)*($O$20/($O$19/2)))*$AZ$6))/3)*$P$29),(((PI()*((($C$19+$G$20)-$O586)*($O$20/($O$19/2)))^2*((($O$20+$G$20)-$O586)/3))*$P$29)-((PI()*((($C$19+$G$20)-$O586)*($O$20/($O$19/2)))^2*(((($C$19+$G$20)-$O586)*($O$20/($O$19/2)))*$AZ$6)/3)*$P$29))),IF('Silo Levels'!$L$13="Pumping",(($D$18*$P$29)+((PI()*(($C$21/2)^2)*($G$20-$O586))*$P$29))+((($D$18+$H$18)/3)*$BG$6)+(((PI()*($C$21/2)^2*(($C$21/2)*$AZ$6))/3)*$P$29),(($D$18*$P$29)+((PI()*(($C$21/2)^2)*($G$20-$O586))*$P$29))+((($D$18+$H$18)/3)*$BG$6)-(((PI()*($C$21/2)^2*(($C$21/2)*$AZ$6))/3)*$P$29)))</f>
        <v>18.356039338182715</v>
      </c>
      <c r="Q586" s="73">
        <v>55.5</v>
      </c>
      <c r="R586" s="101">
        <f t="shared" si="79"/>
        <v>25.434560091050034</v>
      </c>
      <c r="S586" s="66">
        <v>55.5</v>
      </c>
      <c r="T586" s="102">
        <f>IF($S586&gt;$G$20,IF('Silo Levels'!$L$14="Pumping",((PI()*((($C$19+$G$20)-$S586)*($O$20/($O$19/2)))^2*((($O$20+$G$20)-$S586))/3)*$T$29)+(((PI()*((($C$19+$G$20)-$S586)*($O$20/($O$19/2)))^2*(((($C$19+$G$20)-$S586)*($O$20/($O$19/2)))*$AZ$7))/3)*$T$29),(((PI()*((($C$19+$G$20)-$S586)*($O$20/($O$19/2)))^2*((($O$20+$G$20)-$S586)/3))*$T$29)-((PI()*((($C$19+$G$20)-$S586)*($O$20/($O$19/2)))^2*(((($C$19+$G$20)-$S586)*($O$20/($O$19/2)))*$AZ$7)/3)*$T$29))),IF('Silo Levels'!$L$14="Pumping",(($D$18*$T$29)+((PI()*(($C$21/2)^2)*($G$20-$S586))*$T$29))+((($D$18+$H$18)/3)*$BG$7)+(((PI()*($C$21/2)^2*(($C$21/2)*$AZ$7))/3)*$T$29),(($D$18*$T$29)+((PI()*(($C$21/2)^2)*($G$20-$S586))*$T$29))+((($D$18+$H$18)/3)*$BG$7)-(((PI()*($C$21/2)^2*(($C$21/2)*$AZ$7))/3)*$T$29)))</f>
        <v>17.856654487146674</v>
      </c>
      <c r="U586" s="73">
        <v>55.5</v>
      </c>
      <c r="V586" s="101">
        <f t="shared" si="80"/>
        <v>24.777689851280616</v>
      </c>
      <c r="W586" s="66">
        <v>55.5</v>
      </c>
      <c r="X586" s="102">
        <f>IF($W586&gt;$G$20,IF('Silo Levels'!$L$15="Pumping",((PI()*((($C$19+$G$20)-$W586)*($O$20/($O$19/2)))^2*((($O$20+$G$20)-$W586))/3)*$X$29)+(((PI()*((($C$19+$G$20)-$W586)*($O$20/($O$19/2)))^2*(((($C$19+$G$20)-$W586)*($O$20/($O$19/2)))*$AZ$8))/3)*$X$29),(((PI()*((($C$19+$G$20)-$W586)*($O$20/($O$19/2)))^2*((($O$20+$G$20)-$W586)/3))*$X$29)-((PI()*((($C$19+$G$20)-$W586)*($O$20/($O$19/2)))^2*(((($C$19+$G$20)-$W586)*($O$20/($O$19/2)))*$AZ$8)/3)*$X$29))),IF('Silo Levels'!$L$15="Pumping",(($D$18*$X$29)+((PI()*(($C$21/2)^2)*($G$20-$W586))*$X$29))+((($D$18+$H$18)/3)*$BG$8)+(((PI()*($C$21/2)^2*(($C$21/2)*$AZ$8))/3)*$X$29),(($D$18*$X$29)+((PI()*(($C$21/2)^2)*($G$20-$W586))*$X$29))+((($D$18+$H$18)/3)*$BG$8)-(((PI()*($C$21/2)^2*(($C$21/2)*$AZ$8))/3)*$X$29)))</f>
        <v>17.395490430349046</v>
      </c>
      <c r="Y586" s="73">
        <v>55.5</v>
      </c>
      <c r="Z586" s="101">
        <f t="shared" si="77"/>
        <v>24.385859948168427</v>
      </c>
      <c r="AA586" s="66">
        <v>55.5</v>
      </c>
      <c r="AB586" s="102">
        <f>IF($AA586&gt;$G$20,IF('Silo Levels'!$L$16="Pumping",((PI()*((($C$19+$G$20)-$AA586)*($O$20/($O$19/2)))^2*((($O$20+$G$20)-$AA586))/3)*$AB$29)+(((PI()*((($C$19+$G$20)-$AA586)*($O$20/($O$19/2)))^2*(((($C$19+$G$20)-$AA586)*($O$20/($O$19/2)))*$AZ$9))/3)*$AB$29),(((PI()*((($C$19+$G$20)-$AA586)*($O$20/($O$19/2)))^2*((($O$20+$G$20)-$AA586)/3))*$AB$29)-((PI()*((($C$19+$G$20)-$AA586)*($O$20/($O$19/2)))^2*(((($C$19+$G$20)-$AA586)*($O$20/($O$19/2)))*$AZ$9)/3)*$AB$29))),IF('Silo Levels'!$L$16="Pumping",(($D$18*$AB$29)+((PI()*(($C$21/2)^2)*($G$20-$AA586))*$AB$29))+((($D$18+$H$18)/3)*$BG$9)+(((PI()*($C$21/2)^2*(($C$21/2)*$AZ$9))/3)*$AB$29),(($D$18*$AB$29)+((PI()*(($C$21/2)^2)*($G$20-$AA586))*$AB$29))+((($D$18+$H$18)/3)*$BG$9)-(((PI()*($C$21/2)^2*(($C$21/2)*$AZ$9))/3)*$AB$29)))</f>
        <v>17.120401292869978</v>
      </c>
      <c r="AC586" s="73">
        <v>55.5</v>
      </c>
      <c r="AD586" s="101">
        <f t="shared" si="81"/>
        <v>24.244600611982463</v>
      </c>
      <c r="AE586" s="66">
        <v>55.5</v>
      </c>
      <c r="AF586" s="102">
        <f>IF($AE586&gt;$G$20,IF('Silo Levels'!$L$17="Pumping",((PI()*((($C$19+$G$20)-$AE586)*($O$20/($O$19/2)))^2*((($O$20+$G$20)-$AE586))/3)*$AF$29)+(((PI()*((($C$19+$G$20)-$AE586)*($O$20/($O$19/2)))^2*(((($C$19+$G$20)-$AE586)*($O$20/($O$19/2)))*$AZ$10))/3)*$AF$29),(((PI()*((($C$19+$G$20)-$AE586)*($O$20/($O$19/2)))^2*((($O$20+$G$20)-$AE586)/3))*$AF$29)-((PI()*((($C$19+$G$20)-$AE586)*($O$20/($O$19/2)))^2*(((($C$19+$G$20)-$AE586)*($O$20/($O$19/2)))*$AZ$10)/3)*$AF$29))),IF('Silo Levels'!$L$17="Pumping",(($D$18*$AF$29)+((PI()*(($C$21/2)^2)*($G$20-$AE586))*$AF$29))+((($D$18+$H$18)/3)*$BG$10)+(((PI()*($C$21/2)^2*(($C$21/2)*$AZ$10))/3)*$AF$29),(($D$18*$AF$29)+((PI()*(($C$21/2)^2)*($G$20-$AE586))*$AF$29))+((($D$18+$H$18)/3)*$BG$10)-(((PI()*($C$21/2)^2*(($C$21/2)*$AZ$10))/3)*$AF$29)))</f>
        <v>17.021228389925056</v>
      </c>
      <c r="AG586" s="73">
        <v>55.5</v>
      </c>
      <c r="AH586" s="101">
        <f t="shared" si="78"/>
        <v>24.355057963097451</v>
      </c>
      <c r="AI586" s="66">
        <v>55.5</v>
      </c>
      <c r="AJ586" s="102">
        <f>IF($AI586&gt;$G$20,IF('Silo Levels'!$L$18="Pumping",((PI()*((($C$19+$G$20)-$AI586)*($O$20/($O$19/2)))^2*((($O$20+$G$20)-$AI586))/3)*$AJ$29)+(((PI()*((($C$19+$G$20)-$AI586)*($O$20/($O$19/2)))^2*(((($C$19+$G$20)-$AI586)*($O$20/($O$19/2)))*$AZ$11))/3)*$AJ$29),(((PI()*((($C$19+$G$20)-$AI586)*($O$20/($O$19/2)))^2*((($O$20+$G$20)-$AI586)/3))*$AJ$29)-((PI()*((($C$19+$G$20)-$AI586)*($O$20/($O$19/2)))^2*(((($C$19+$G$20)-$AI586)*($O$20/($O$19/2)))*$AZ$11)/3)*$AJ$29))),IF('Silo Levels'!$L$18="Pumping",(($D$18*$AJ$29)+((PI()*(($C$21/2)^2)*($G$20-$AI586))*$AJ$29))+((($D$18+$H$18)/3)*$BG$11)+(((PI()*($C$21/2)^2*(($C$21/2)*$AZ$11))/3)*$AJ$29),(($D$18*$AJ$29)+((PI()*(($C$21/2)^2)*($G$20-$AI586))*$AJ$29))+((($D$18+$H$18)/3)*$BG$11)-(((PI()*($C$21/2)^2*(($C$21/2)*$AZ$11))/3)*$AJ$29)))</f>
        <v>17.098776369814036</v>
      </c>
    </row>
    <row r="587" spans="2:36" x14ac:dyDescent="0.3"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>
        <v>55.6</v>
      </c>
      <c r="N587" s="101">
        <f t="shared" si="76"/>
        <v>18.060176647304623</v>
      </c>
      <c r="O587" s="66">
        <v>55.6</v>
      </c>
      <c r="P587" s="102">
        <f>IF($O587&gt;$G$20,IF('Silo Levels'!$L$13="Pumping",((PI()*((($C$19+$G$20)-$O587)*($O$20/($O$19/2)))^2*((($O$20+$G$20)-$O587))/3)*$P$29)+(((PI()*((($C$19+$G$20)-$O587)*($O$20/($O$19/2)))^2*(((($C$19+$G$20)-$O587)*($O$20/($O$19/2)))*$AZ$6))/3)*$P$29),(((PI()*((($C$19+$G$20)-$O587)*($O$20/($O$19/2)))^2*((($O$20+$G$20)-$O587)/3))*$P$29)-((PI()*((($C$19+$G$20)-$O587)*($O$20/($O$19/2)))^2*(((($C$19+$G$20)-$O587)*($O$20/($O$19/2)))*$AZ$6)/3)*$P$29))),IF('Silo Levels'!$L$13="Pumping",(($D$18*$P$29)+((PI()*(($C$21/2)^2)*($G$20-$O587))*$P$29))+((($D$18+$H$18)/3)*$BG$6)+(((PI()*($C$21/2)^2*(($C$21/2)*$AZ$6))/3)*$P$29),(($D$18*$P$29)+((PI()*(($C$21/2)^2)*($G$20-$O587))*$P$29))+((($D$18+$H$18)/3)*$BG$6)-(((PI()*($C$21/2)^2*(($C$21/2)*$AZ$6))/3)*$P$29)))</f>
        <v>12.989284716095995</v>
      </c>
      <c r="Q587" s="73">
        <v>55.6</v>
      </c>
      <c r="R587" s="101">
        <f t="shared" si="79"/>
        <v>17.568840882625896</v>
      </c>
      <c r="S587" s="66">
        <v>55.6</v>
      </c>
      <c r="T587" s="102">
        <f>IF($S587&gt;$G$20,IF('Silo Levels'!$L$14="Pumping",((PI()*((($C$19+$G$20)-$S587)*($O$20/($O$19/2)))^2*((($O$20+$G$20)-$S587))/3)*$T$29)+(((PI()*((($C$19+$G$20)-$S587)*($O$20/($O$19/2)))^2*(((($C$19+$G$20)-$S587)*($O$20/($O$19/2)))*$AZ$7))/3)*$T$29),(((PI()*((($C$19+$G$20)-$S587)*($O$20/($O$19/2)))^2*((($O$20+$G$20)-$S587)/3))*$T$29)-((PI()*((($C$19+$G$20)-$S587)*($O$20/($O$19/2)))^2*(((($C$19+$G$20)-$S587)*($O$20/($O$19/2)))*$AZ$7)/3)*$T$29))),IF('Silo Levels'!$L$14="Pumping",(($D$18*$T$29)+((PI()*(($C$21/2)^2)*($G$20-$S587))*$T$29))+((($D$18+$H$18)/3)*$BG$7)+(((PI()*($C$21/2)^2*(($C$21/2)*$AZ$7))/3)*$T$29),(($D$18*$T$29)+((PI()*(($C$21/2)^2)*($G$20-$S587))*$T$29))+((($D$18+$H$18)/3)*$BG$7)-(((PI()*($C$21/2)^2*(($C$21/2)*$AZ$7))/3)*$T$29)))</f>
        <v>12.635904997655356</v>
      </c>
      <c r="U587" s="73">
        <v>55.6</v>
      </c>
      <c r="V587" s="101">
        <f t="shared" si="80"/>
        <v>17.115109869322382</v>
      </c>
      <c r="W587" s="66">
        <v>55.6</v>
      </c>
      <c r="X587" s="102">
        <f>IF($W587&gt;$G$20,IF('Silo Levels'!$L$15="Pumping",((PI()*((($C$19+$G$20)-$W587)*($O$20/($O$19/2)))^2*((($O$20+$G$20)-$W587))/3)*$X$29)+(((PI()*((($C$19+$G$20)-$W587)*($O$20/($O$19/2)))^2*(((($C$19+$G$20)-$W587)*($O$20/($O$19/2)))*$AZ$8))/3)*$X$29),(((PI()*((($C$19+$G$20)-$W587)*($O$20/($O$19/2)))^2*((($O$20+$G$20)-$W587)/3))*$X$29)-((PI()*((($C$19+$G$20)-$W587)*($O$20/($O$19/2)))^2*(((($C$19+$G$20)-$W587)*($O$20/($O$19/2)))*$AZ$8)/3)*$X$29))),IF('Silo Levels'!$L$15="Pumping",(($D$18*$X$29)+((PI()*(($C$21/2)^2)*($G$20-$W587))*$X$29))+((($D$18+$H$18)/3)*$BG$8)+(((PI()*($C$21/2)^2*(($C$21/2)*$AZ$8))/3)*$X$29),(($D$18*$X$29)+((PI()*(($C$21/2)^2)*($G$20-$W587))*$X$29))+((($D$18+$H$18)/3)*$BG$8)-(((PI()*($C$21/2)^2*(($C$21/2)*$AZ$8))/3)*$X$29)))</f>
        <v>12.309571461089327</v>
      </c>
      <c r="Y587" s="73">
        <v>55.6</v>
      </c>
      <c r="Z587" s="101">
        <f t="shared" si="77"/>
        <v>16.844454619292911</v>
      </c>
      <c r="AA587" s="66">
        <v>55.6</v>
      </c>
      <c r="AB587" s="102">
        <f>IF($AA587&gt;$G$20,IF('Silo Levels'!$L$16="Pumping",((PI()*((($C$19+$G$20)-$AA587)*($O$20/($O$19/2)))^2*((($O$20+$G$20)-$AA587))/3)*$AB$29)+(((PI()*((($C$19+$G$20)-$AA587)*($O$20/($O$19/2)))^2*(((($C$19+$G$20)-$AA587)*($O$20/($O$19/2)))*$AZ$9))/3)*$AB$29),(((PI()*((($C$19+$G$20)-$AA587)*($O$20/($O$19/2)))^2*((($O$20+$G$20)-$AA587)/3))*$AB$29)-((PI()*((($C$19+$G$20)-$AA587)*($O$20/($O$19/2)))^2*(((($C$19+$G$20)-$AA587)*($O$20/($O$19/2)))*$AZ$9)/3)*$AB$29))),IF('Silo Levels'!$L$16="Pumping",(($D$18*$AB$29)+((PI()*(($C$21/2)^2)*($G$20-$AA587))*$AB$29))+((($D$18+$H$18)/3)*$BG$9)+(((PI()*($C$21/2)^2*(($C$21/2)*$AZ$9))/3)*$AB$29),(($D$18*$AB$29)+((PI()*(($C$21/2)^2)*($G$20-$AA587))*$AB$29))+((($D$18+$H$18)/3)*$BG$9)-(((PI()*($C$21/2)^2*(($C$21/2)*$AZ$9))/3)*$AB$29)))</f>
        <v>12.114910125754957</v>
      </c>
      <c r="AC587" s="73">
        <v>55.6</v>
      </c>
      <c r="AD587" s="101">
        <f t="shared" si="81"/>
        <v>16.746880185461443</v>
      </c>
      <c r="AE587" s="66">
        <v>55.6</v>
      </c>
      <c r="AF587" s="102">
        <f>IF($AE587&gt;$G$20,IF('Silo Levels'!$L$17="Pumping",((PI()*((($C$19+$G$20)-$AE587)*($O$20/($O$19/2)))^2*((($O$20+$G$20)-$AE587))/3)*$AF$29)+(((PI()*((($C$19+$G$20)-$AE587)*($O$20/($O$19/2)))^2*(((($C$19+$G$20)-$AE587)*($O$20/($O$19/2)))*$AZ$10))/3)*$AF$29),(((PI()*((($C$19+$G$20)-$AE587)*($O$20/($O$19/2)))^2*((($O$20+$G$20)-$AE587)/3))*$AF$29)-((PI()*((($C$19+$G$20)-$AE587)*($O$20/($O$19/2)))^2*(((($C$19+$G$20)-$AE587)*($O$20/($O$19/2)))*$AZ$10)/3)*$AF$29))),IF('Silo Levels'!$L$17="Pumping",(($D$18*$AF$29)+((PI()*(($C$21/2)^2)*($G$20-$AE587))*$AF$29))+((($D$18+$H$18)/3)*$BG$10)+(((PI()*($C$21/2)^2*(($C$21/2)*$AZ$10))/3)*$AF$29),(($D$18*$AF$29)+((PI()*(($C$21/2)^2)*($G$20-$AE587))*$AF$29))+((($D$18+$H$18)/3)*$BG$10)-(((PI()*($C$21/2)^2*(($C$21/2)*$AZ$10))/3)*$AF$29)))</f>
        <v>12.044732401206621</v>
      </c>
      <c r="AG587" s="73">
        <v>55.6</v>
      </c>
      <c r="AH587" s="101">
        <f t="shared" si="78"/>
        <v>16.823178246804304</v>
      </c>
      <c r="AI587" s="66">
        <v>55.6</v>
      </c>
      <c r="AJ587" s="102">
        <f>IF($AI587&gt;$G$20,IF('Silo Levels'!$L$18="Pumping",((PI()*((($C$19+$G$20)-$AI587)*($O$20/($O$19/2)))^2*((($O$20+$G$20)-$AI587))/3)*$AJ$29)+(((PI()*((($C$19+$G$20)-$AI587)*($O$20/($O$19/2)))^2*(((($C$19+$G$20)-$AI587)*($O$20/($O$19/2)))*$AZ$11))/3)*$AJ$29),(((PI()*((($C$19+$G$20)-$AI587)*($O$20/($O$19/2)))^2*((($O$20+$G$20)-$AI587)/3))*$AJ$29)-((PI()*((($C$19+$G$20)-$AI587)*($O$20/($O$19/2)))^2*(((($C$19+$G$20)-$AI587)*($O$20/($O$19/2)))*$AZ$11)/3)*$AJ$29))),IF('Silo Levels'!$L$18="Pumping",(($D$18*$AJ$29)+((PI()*(($C$21/2)^2)*($G$20-$AI587))*$AJ$29))+((($D$18+$H$18)/3)*$BG$11)+(((PI()*($C$21/2)^2*(($C$21/2)*$AZ$11))/3)*$AJ$29),(($D$18*$AJ$29)+((PI()*(($C$21/2)^2)*($G$20-$AI587))*$AJ$29))+((($D$18+$H$18)/3)*$BG$11)-(((PI()*($C$21/2)^2*(($C$21/2)*$AZ$11))/3)*$AJ$29)))</f>
        <v>12.099607680746951</v>
      </c>
    </row>
    <row r="588" spans="2:36" x14ac:dyDescent="0.3"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>
        <v>55.7</v>
      </c>
      <c r="N588" s="101">
        <f t="shared" si="76"/>
        <v>11.800649608744761</v>
      </c>
      <c r="O588" s="66">
        <v>55.7</v>
      </c>
      <c r="P588" s="102">
        <f>IF($O588&gt;$G$20,IF('Silo Levels'!$L$13="Pumping",((PI()*((($C$19+$G$20)-$O588)*($O$20/($O$19/2)))^2*((($O$20+$G$20)-$O588))/3)*$P$29)+(((PI()*((($C$19+$G$20)-$O588)*($O$20/($O$19/2)))^2*(((($C$19+$G$20)-$O588)*($O$20/($O$19/2)))*$AZ$6))/3)*$P$29),(((PI()*((($C$19+$G$20)-$O588)*($O$20/($O$19/2)))^2*((($O$20+$G$20)-$O588)/3))*$P$29)-((PI()*((($C$19+$G$20)-$O588)*($O$20/($O$19/2)))^2*(((($C$19+$G$20)-$O588)*($O$20/($O$19/2)))*$AZ$6)/3)*$P$29))),IF('Silo Levels'!$L$13="Pumping",(($D$18*$P$29)+((PI()*(($C$21/2)^2)*($G$20-$O588))*$P$29))+((($D$18+$H$18)/3)*$BG$6)+(((PI()*($C$21/2)^2*(($C$21/2)*$AZ$6))/3)*$P$29),(($D$18*$P$29)+((PI()*(($C$21/2)^2)*($G$20-$O588))*$P$29))+((($D$18+$H$18)/3)*$BG$6)-(((PI()*($C$21/2)^2*(($C$21/2)*$AZ$6))/3)*$P$29)))</f>
        <v>8.7285707919770665</v>
      </c>
      <c r="Q588" s="73">
        <v>55.7</v>
      </c>
      <c r="R588" s="101">
        <f t="shared" si="79"/>
        <v>11.479607278293157</v>
      </c>
      <c r="S588" s="66">
        <v>55.7</v>
      </c>
      <c r="T588" s="102">
        <f>IF($S588&gt;$G$20,IF('Silo Levels'!$L$14="Pumping",((PI()*((($C$19+$G$20)-$S588)*($O$20/($O$19/2)))^2*((($O$20+$G$20)-$S588))/3)*$T$29)+(((PI()*((($C$19+$G$20)-$S588)*($O$20/($O$19/2)))^2*(((($C$19+$G$20)-$S588)*($O$20/($O$19/2)))*$AZ$7))/3)*$T$29),(((PI()*((($C$19+$G$20)-$S588)*($O$20/($O$19/2)))^2*((($O$20+$G$20)-$S588)/3))*$T$29)-((PI()*((($C$19+$G$20)-$S588)*($O$20/($O$19/2)))^2*(((($C$19+$G$20)-$S588)*($O$20/($O$19/2)))*$AZ$7)/3)*$T$29))),IF('Silo Levels'!$L$14="Pumping",(($D$18*$T$29)+((PI()*(($C$21/2)^2)*($G$20-$S588))*$T$29))+((($D$18+$H$18)/3)*$BG$7)+(((PI()*($C$21/2)^2*(($C$21/2)*$AZ$7))/3)*$T$29),(($D$18*$T$29)+((PI()*(($C$21/2)^2)*($G$20-$S588))*$T$29))+((($D$18+$H$18)/3)*$BG$7)-(((PI()*($C$21/2)^2*(($C$21/2)*$AZ$7))/3)*$T$29)))</f>
        <v>8.4911058386501299</v>
      </c>
      <c r="U588" s="73">
        <v>55.7</v>
      </c>
      <c r="V588" s="101">
        <f t="shared" si="80"/>
        <v>11.183136163465242</v>
      </c>
      <c r="W588" s="66">
        <v>55.7</v>
      </c>
      <c r="X588" s="102">
        <f>IF($W588&gt;$G$20,IF('Silo Levels'!$L$15="Pumping",((PI()*((($C$19+$G$20)-$W588)*($O$20/($O$19/2)))^2*((($O$20+$G$20)-$W588))/3)*$X$29)+(((PI()*((($C$19+$G$20)-$W588)*($O$20/($O$19/2)))^2*(((($C$19+$G$20)-$W588)*($O$20/($O$19/2)))*$AZ$8))/3)*$X$29),(((PI()*((($C$19+$G$20)-$W588)*($O$20/($O$19/2)))^2*((($O$20+$G$20)-$W588)/3))*$X$29)-((PI()*((($C$19+$G$20)-$W588)*($O$20/($O$19/2)))^2*(((($C$19+$G$20)-$W588)*($O$20/($O$19/2)))*$AZ$8)/3)*$X$29))),IF('Silo Levels'!$L$15="Pumping",(($D$18*$X$29)+((PI()*(($C$21/2)^2)*($G$20-$W588))*$X$29))+((($D$18+$H$18)/3)*$BG$8)+(((PI()*($C$21/2)^2*(($C$21/2)*$AZ$8))/3)*$X$29),(($D$18*$X$29)+((PI()*(($C$21/2)^2)*($G$20-$W588))*$X$29))+((($D$18+$H$18)/3)*$BG$8)-(((PI()*($C$21/2)^2*(($C$21/2)*$AZ$8))/3)*$X$29)))</f>
        <v>8.2718154436845701</v>
      </c>
      <c r="Y588" s="73">
        <v>55.7</v>
      </c>
      <c r="Z588" s="101">
        <f t="shared" si="77"/>
        <v>11.006288072068436</v>
      </c>
      <c r="AA588" s="66">
        <v>55.7</v>
      </c>
      <c r="AB588" s="102">
        <f>IF($AA588&gt;$G$20,IF('Silo Levels'!$L$16="Pumping",((PI()*((($C$19+$G$20)-$AA588)*($O$20/($O$19/2)))^2*((($O$20+$G$20)-$AA588))/3)*$AB$29)+(((PI()*((($C$19+$G$20)-$AA588)*($O$20/($O$19/2)))^2*(((($C$19+$G$20)-$AA588)*($O$20/($O$19/2)))*$AZ$9))/3)*$AB$29),(((PI()*((($C$19+$G$20)-$AA588)*($O$20/($O$19/2)))^2*((($O$20+$G$20)-$AA588)/3))*$AB$29)-((PI()*((($C$19+$G$20)-$AA588)*($O$20/($O$19/2)))^2*(((($C$19+$G$20)-$AA588)*($O$20/($O$19/2)))*$AZ$9)/3)*$AB$29))),IF('Silo Levels'!$L$16="Pumping",(($D$18*$AB$29)+((PI()*(($C$21/2)^2)*($G$20-$AA588))*$AB$29))+((($D$18+$H$18)/3)*$BG$9)+(((PI()*($C$21/2)^2*(($C$21/2)*$AZ$9))/3)*$AB$29),(($D$18*$AB$29)+((PI()*(($C$21/2)^2)*($G$20-$AA588))*$AB$29))+((($D$18+$H$18)/3)*$BG$9)-(((PI()*($C$21/2)^2*(($C$21/2)*$AZ$9))/3)*$AB$29)))</f>
        <v>8.1410064512678169</v>
      </c>
      <c r="AC588" s="73">
        <v>55.7</v>
      </c>
      <c r="AD588" s="101">
        <f t="shared" si="81"/>
        <v>10.94253223363434</v>
      </c>
      <c r="AE588" s="66">
        <v>55.7</v>
      </c>
      <c r="AF588" s="102">
        <f>IF($AE588&gt;$G$20,IF('Silo Levels'!$L$17="Pumping",((PI()*((($C$19+$G$20)-$AE588)*($O$20/($O$19/2)))^2*((($O$20+$G$20)-$AE588))/3)*$AF$29)+(((PI()*((($C$19+$G$20)-$AE588)*($O$20/($O$19/2)))^2*(((($C$19+$G$20)-$AE588)*($O$20/($O$19/2)))*$AZ$10))/3)*$AF$29),(((PI()*((($C$19+$G$20)-$AE588)*($O$20/($O$19/2)))^2*((($O$20+$G$20)-$AE588)/3))*$AF$29)-((PI()*((($C$19+$G$20)-$AE588)*($O$20/($O$19/2)))^2*(((($C$19+$G$20)-$AE588)*($O$20/($O$19/2)))*$AZ$10)/3)*$AF$29))),IF('Silo Levels'!$L$17="Pumping",(($D$18*$AF$29)+((PI()*(($C$21/2)^2)*($G$20-$AE588))*$AF$29))+((($D$18+$H$18)/3)*$BG$10)+(((PI()*($C$21/2)^2*(($C$21/2)*$AZ$10))/3)*$AF$29),(($D$18*$AF$29)+((PI()*(($C$21/2)^2)*($G$20-$AE588))*$AF$29))+((($D$18+$H$18)/3)*$BG$10)-(((PI()*($C$21/2)^2*(($C$21/2)*$AZ$10))/3)*$AF$29)))</f>
        <v>8.0938482550985604</v>
      </c>
      <c r="AG588" s="73">
        <v>55.7</v>
      </c>
      <c r="AH588" s="101">
        <f t="shared" si="78"/>
        <v>10.992385936912928</v>
      </c>
      <c r="AI588" s="66">
        <v>55.7</v>
      </c>
      <c r="AJ588" s="102">
        <f>IF($AI588&gt;$G$20,IF('Silo Levels'!$L$18="Pumping",((PI()*((($C$19+$G$20)-$AI588)*($O$20/($O$19/2)))^2*((($O$20+$G$20)-$AI588))/3)*$AJ$29)+(((PI()*((($C$19+$G$20)-$AI588)*($O$20/($O$19/2)))^2*(((($C$19+$G$20)-$AI588)*($O$20/($O$19/2)))*$AZ$11))/3)*$AJ$29),(((PI()*((($C$19+$G$20)-$AI588)*($O$20/($O$19/2)))^2*((($O$20+$G$20)-$AI588)/3))*$AJ$29)-((PI()*((($C$19+$G$20)-$AI588)*($O$20/($O$19/2)))^2*(((($C$19+$G$20)-$AI588)*($O$20/($O$19/2)))*$AZ$11)/3)*$AJ$29))),IF('Silo Levels'!$L$18="Pumping",(($D$18*$AJ$29)+((PI()*(($C$21/2)^2)*($G$20-$AI588))*$AJ$29))+((($D$18+$H$18)/3)*$BG$11)+(((PI()*($C$21/2)^2*(($C$21/2)*$AZ$11))/3)*$AJ$29),(($D$18*$AJ$29)+((PI()*(($C$21/2)^2)*($G$20-$AI588))*$AJ$29))+((($D$18+$H$18)/3)*$BG$11)-(((PI()*($C$21/2)^2*(($C$21/2)*$AZ$11))/3)*$AJ$29)))</f>
        <v>8.1307234774580905</v>
      </c>
    </row>
    <row r="589" spans="2:36" x14ac:dyDescent="0.3"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>
        <v>55.8</v>
      </c>
      <c r="N589" s="101">
        <f t="shared" si="76"/>
        <v>7.143155834905718</v>
      </c>
      <c r="O589" s="66">
        <v>55.8</v>
      </c>
      <c r="P589" s="102">
        <f>IF($O589&gt;$G$20,IF('Silo Levels'!$L$13="Pumping",((PI()*((($C$19+$G$20)-$O589)*($O$20/($O$19/2)))^2*((($O$20+$G$20)-$O589))/3)*$P$29)+(((PI()*((($C$19+$G$20)-$O589)*($O$20/($O$19/2)))^2*(((($C$19+$G$20)-$O589)*($O$20/($O$19/2)))*$AZ$6))/3)*$P$29),(((PI()*((($C$19+$G$20)-$O589)*($O$20/($O$19/2)))^2*((($O$20+$G$20)-$O589)/3))*$P$29)-((PI()*((($C$19+$G$20)-$O589)*($O$20/($O$19/2)))^2*(((($C$19+$G$20)-$O589)*($O$20/($O$19/2)))*$AZ$6)/3)*$P$29))),IF('Silo Levels'!$L$13="Pumping",(($D$18*$P$29)+((PI()*(($C$21/2)^2)*($G$20-$O589))*$P$29))+((($D$18+$H$18)/3)*$BG$6)+(((PI()*($C$21/2)^2*(($C$21/2)*$AZ$6))/3)*$P$29),(($D$18*$P$29)+((PI()*(($C$21/2)^2)*($G$20-$O589))*$P$29))+((($D$18+$H$18)/3)*$BG$6)-(((PI()*($C$21/2)^2*(($C$21/2)*$AZ$6))/3)*$P$29)))</f>
        <v>5.4605521854513785</v>
      </c>
      <c r="Q589" s="73">
        <v>55.8</v>
      </c>
      <c r="R589" s="101">
        <f t="shared" si="79"/>
        <v>6.9488228556163651</v>
      </c>
      <c r="S589" s="66">
        <v>55.8</v>
      </c>
      <c r="T589" s="102">
        <f>IF($S589&gt;$G$20,IF('Silo Levels'!$L$14="Pumping",((PI()*((($C$19+$G$20)-$S589)*($O$20/($O$19/2)))^2*((($O$20+$G$20)-$S589))/3)*$T$29)+(((PI()*((($C$19+$G$20)-$S589)*($O$20/($O$19/2)))^2*(((($C$19+$G$20)-$S589)*($O$20/($O$19/2)))*$AZ$7))/3)*$T$29),(((PI()*((($C$19+$G$20)-$S589)*($O$20/($O$19/2)))^2*((($O$20+$G$20)-$S589)/3))*$T$29)-((PI()*((($C$19+$G$20)-$S589)*($O$20/($O$19/2)))^2*(((($C$19+$G$20)-$S589)*($O$20/($O$19/2)))*$AZ$7)/3)*$T$29))),IF('Silo Levels'!$L$14="Pumping",(($D$18*$T$29)+((PI()*(($C$21/2)^2)*($G$20-$S589))*$T$29))+((($D$18+$H$18)/3)*$BG$7)+(((PI()*($C$21/2)^2*(($C$21/2)*$AZ$7))/3)*$T$29),(($D$18*$T$29)+((PI()*(($C$21/2)^2)*($G$20-$S589))*$T$29))+((($D$18+$H$18)/3)*$BG$7)-(((PI()*($C$21/2)^2*(($C$21/2)*$AZ$7))/3)*$T$29)))</f>
        <v>5.3119952451732084</v>
      </c>
      <c r="U589" s="73">
        <v>55.8</v>
      </c>
      <c r="V589" s="101">
        <f t="shared" si="80"/>
        <v>6.7693632966955839</v>
      </c>
      <c r="W589" s="66">
        <v>55.8</v>
      </c>
      <c r="X589" s="102">
        <f>IF($W589&gt;$G$20,IF('Silo Levels'!$L$15="Pumping",((PI()*((($C$19+$G$20)-$W589)*($O$20/($O$19/2)))^2*((($O$20+$G$20)-$W589))/3)*$X$29)+(((PI()*((($C$19+$G$20)-$W589)*($O$20/($O$19/2)))^2*(((($C$19+$G$20)-$W589)*($O$20/($O$19/2)))*$AZ$8))/3)*$X$29),(((PI()*((($C$19+$G$20)-$W589)*($O$20/($O$19/2)))^2*((($O$20+$G$20)-$W589)/3))*$X$29)-((PI()*((($C$19+$G$20)-$W589)*($O$20/($O$19/2)))^2*(((($C$19+$G$20)-$W589)*($O$20/($O$19/2)))*$AZ$8)/3)*$X$29))),IF('Silo Levels'!$L$15="Pumping",(($D$18*$X$29)+((PI()*(($C$21/2)^2)*($G$20-$W589))*$X$29))+((($D$18+$H$18)/3)*$BG$8)+(((PI()*($C$21/2)^2*(($C$21/2)*$AZ$8))/3)*$X$29),(($D$18*$X$29)+((PI()*(($C$21/2)^2)*($G$20-$W589))*$X$29))+((($D$18+$H$18)/3)*$BG$8)-(((PI()*($C$21/2)^2*(($C$21/2)*$AZ$8))/3)*$X$29)))</f>
        <v>5.1748082217743345</v>
      </c>
      <c r="Y589" s="73">
        <v>55.8</v>
      </c>
      <c r="Z589" s="101">
        <f t="shared" si="77"/>
        <v>6.6623138106217903</v>
      </c>
      <c r="AA589" s="66">
        <v>55.8</v>
      </c>
      <c r="AB589" s="102">
        <f>IF($AA589&gt;$G$20,IF('Silo Levels'!$L$16="Pumping",((PI()*((($C$19+$G$20)-$AA589)*($O$20/($O$19/2)))^2*((($O$20+$G$20)-$AA589))/3)*$AB$29)+(((PI()*((($C$19+$G$20)-$AA589)*($O$20/($O$19/2)))^2*(((($C$19+$G$20)-$AA589)*($O$20/($O$19/2)))*$AZ$9))/3)*$AB$29),(((PI()*((($C$19+$G$20)-$AA589)*($O$20/($O$19/2)))^2*((($O$20+$G$20)-$AA589)/3))*$AB$29)-((PI()*((($C$19+$G$20)-$AA589)*($O$20/($O$19/2)))^2*(((($C$19+$G$20)-$AA589)*($O$20/($O$19/2)))*$AZ$9)/3)*$AB$29))),IF('Silo Levels'!$L$16="Pumping",(($D$18*$AB$29)+((PI()*(($C$21/2)^2)*($G$20-$AA589))*$AB$29))+((($D$18+$H$18)/3)*$BG$9)+(((PI()*($C$21/2)^2*(($C$21/2)*$AZ$9))/3)*$AB$29),(($D$18*$AB$29)+((PI()*(($C$21/2)^2)*($G$20-$AA589))*$AB$29))+((($D$18+$H$18)/3)*$BG$9)-(((PI()*($C$21/2)^2*(($C$21/2)*$AZ$9))/3)*$AB$29)))</f>
        <v>5.0929747410772954</v>
      </c>
      <c r="AC589" s="73">
        <v>55.8</v>
      </c>
      <c r="AD589" s="101">
        <f t="shared" si="81"/>
        <v>6.6237211988233407</v>
      </c>
      <c r="AE589" s="66">
        <v>55.8</v>
      </c>
      <c r="AF589" s="102">
        <f>IF($AE589&gt;$G$20,IF('Silo Levels'!$L$17="Pumping",((PI()*((($C$19+$G$20)-$AE589)*($O$20/($O$19/2)))^2*((($O$20+$G$20)-$AE589))/3)*$AF$29)+(((PI()*((($C$19+$G$20)-$AE589)*($O$20/($O$19/2)))^2*(((($C$19+$G$20)-$AE589)*($O$20/($O$19/2)))*$AZ$10))/3)*$AF$29),(((PI()*((($C$19+$G$20)-$AE589)*($O$20/($O$19/2)))^2*((($O$20+$G$20)-$AE589)/3))*$AF$29)-((PI()*((($C$19+$G$20)-$AE589)*($O$20/($O$19/2)))^2*(((($C$19+$G$20)-$AE589)*($O$20/($O$19/2)))*$AZ$10)/3)*$AF$29))),IF('Silo Levels'!$L$17="Pumping",(($D$18*$AF$29)+((PI()*(($C$21/2)^2)*($G$20-$AE589))*$AF$29))+((($D$18+$H$18)/3)*$BG$10)+(((PI()*($C$21/2)^2*(($C$21/2)*$AZ$10))/3)*$AF$29),(($D$18*$AF$29)+((PI()*(($C$21/2)^2)*($G$20-$AE589))*$AF$29))+((($D$18+$H$18)/3)*$BG$10)-(((PI()*($C$21/2)^2*(($C$21/2)*$AZ$10))/3)*$AF$29)))</f>
        <v>5.0634727988589114</v>
      </c>
      <c r="AG589" s="73">
        <v>55.8</v>
      </c>
      <c r="AH589" s="101">
        <f t="shared" si="78"/>
        <v>6.6538985859395732</v>
      </c>
      <c r="AI589" s="66">
        <v>55.8</v>
      </c>
      <c r="AJ589" s="102">
        <f>IF($AI589&gt;$G$20,IF('Silo Levels'!$L$18="Pumping",((PI()*((($C$19+$G$20)-$AI589)*($O$20/($O$19/2)))^2*((($O$20+$G$20)-$AI589))/3)*$AJ$29)+(((PI()*((($C$19+$G$20)-$AI589)*($O$20/($O$19/2)))^2*(((($C$19+$G$20)-$AI589)*($O$20/($O$19/2)))*$AZ$11))/3)*$AJ$29),(((PI()*((($C$19+$G$20)-$AI589)*($O$20/($O$19/2)))^2*((($O$20+$G$20)-$AI589)/3))*$AJ$29)-((PI()*((($C$19+$G$20)-$AI589)*($O$20/($O$19/2)))^2*(((($C$19+$G$20)-$AI589)*($O$20/($O$19/2)))*$AZ$11)/3)*$AJ$29))),IF('Silo Levels'!$L$18="Pumping",(($D$18*$AJ$29)+((PI()*(($C$21/2)^2)*($G$20-$AI589))*$AJ$29))+((($D$18+$H$18)/3)*$BG$11)+(((PI()*($C$21/2)^2*(($C$21/2)*$AZ$11))/3)*$AJ$29),(($D$18*$AJ$29)+((PI()*(($C$21/2)^2)*($G$20-$AI589))*$AJ$29))+((($D$18+$H$18)/3)*$BG$11)-(((PI()*($C$21/2)^2*(($C$21/2)*$AZ$11))/3)*$AJ$29)))</f>
        <v>5.0865417617903255</v>
      </c>
    </row>
    <row r="590" spans="2:36" x14ac:dyDescent="0.3"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>
        <v>55.9</v>
      </c>
      <c r="N590" s="101">
        <f t="shared" si="76"/>
        <v>3.8635612277525246</v>
      </c>
      <c r="O590" s="66">
        <v>55.9</v>
      </c>
      <c r="P590" s="102">
        <f>IF($O590&gt;$G$20,IF('Silo Levels'!$L$13="Pumping",((PI()*((($C$19+$G$20)-$O590)*($O$20/($O$19/2)))^2*((($O$20+$G$20)-$O590))/3)*$P$29)+(((PI()*((($C$19+$G$20)-$O590)*($O$20/($O$19/2)))^2*(((($C$19+$G$20)-$O590)*($O$20/($O$19/2)))*$AZ$6))/3)*$P$29),(((PI()*((($C$19+$G$20)-$O590)*($O$20/($O$19/2)))^2*((($O$20+$G$20)-$O590)/3))*$P$29)-((PI()*((($C$19+$G$20)-$O590)*($O$20/($O$19/2)))^2*(((($C$19+$G$20)-$O590)*($O$20/($O$19/2)))*$AZ$6)/3)*$P$29))),IF('Silo Levels'!$L$13="Pumping",(($D$18*$P$29)+((PI()*(($C$21/2)^2)*($G$20-$O590))*$P$29))+((($D$18+$H$18)/3)*$BG$6)+(((PI()*($C$21/2)^2*(($C$21/2)*$AZ$6))/3)*$P$29),(($D$18*$P$29)+((PI()*(($C$21/2)^2)*($G$20-$O590))*$P$29))+((($D$18+$H$18)/3)*$BG$6)-(((PI()*($C$21/2)^2*(($C$21/2)*$AZ$6))/3)*$P$29)))</f>
        <v>3.0718835161436981</v>
      </c>
      <c r="Q590" s="73">
        <v>55.9</v>
      </c>
      <c r="R590" s="101">
        <f t="shared" si="79"/>
        <v>3.7584511921591477</v>
      </c>
      <c r="S590" s="66">
        <v>55.9</v>
      </c>
      <c r="T590" s="102">
        <f>IF($S590&gt;$G$20,IF('Silo Levels'!$L$14="Pumping",((PI()*((($C$19+$G$20)-$S590)*($O$20/($O$19/2)))^2*((($O$20+$G$20)-$S590))/3)*$T$29)+(((PI()*((($C$19+$G$20)-$S590)*($O$20/($O$19/2)))^2*(((($C$19+$G$20)-$S590)*($O$20/($O$19/2)))*$AZ$7))/3)*$T$29),(((PI()*((($C$19+$G$20)-$S590)*($O$20/($O$19/2)))^2*((($O$20+$G$20)-$S590)/3))*$T$29)-((PI()*((($C$19+$G$20)-$S590)*($O$20/($O$19/2)))^2*(((($C$19+$G$20)-$S590)*($O$20/($O$19/2)))*$AZ$7)/3)*$T$29))),IF('Silo Levels'!$L$14="Pumping",(($D$18*$T$29)+((PI()*(($C$21/2)^2)*($G$20-$S590))*$T$29))+((($D$18+$H$18)/3)*$BG$7)+(((PI()*($C$21/2)^2*(($C$21/2)*$AZ$7))/3)*$T$29),(($D$18*$T$29)+((PI()*(($C$21/2)^2)*($G$20-$S590))*$T$29))+((($D$18+$H$18)/3)*$BG$7)-(((PI()*($C$21/2)^2*(($C$21/2)*$AZ$7))/3)*$T$29)))</f>
        <v>2.9883114522661449</v>
      </c>
      <c r="U590" s="73">
        <v>55.9</v>
      </c>
      <c r="V590" s="101">
        <f t="shared" si="80"/>
        <v>3.6613858319988997</v>
      </c>
      <c r="W590" s="66">
        <v>55.9</v>
      </c>
      <c r="X590" s="102">
        <f>IF($W590&gt;$G$20,IF('Silo Levels'!$L$15="Pumping",((PI()*((($C$19+$G$20)-$W590)*($O$20/($O$19/2)))^2*((($O$20+$G$20)-$W590))/3)*$X$29)+(((PI()*((($C$19+$G$20)-$W590)*($O$20/($O$19/2)))^2*(((($C$19+$G$20)-$W590)*($O$20/($O$19/2)))*$AZ$8))/3)*$X$29),(((PI()*((($C$19+$G$20)-$W590)*($O$20/($O$19/2)))^2*((($O$20+$G$20)-$W590)/3))*$X$29)-((PI()*((($C$19+$G$20)-$W590)*($O$20/($O$19/2)))^2*(((($C$19+$G$20)-$W590)*($O$20/($O$19/2)))*$AZ$8)/3)*$X$29))),IF('Silo Levels'!$L$15="Pumping",(($D$18*$X$29)+((PI()*(($C$21/2)^2)*($G$20-$W590))*$X$29))+((($D$18+$H$18)/3)*$BG$8)+(((PI()*($C$21/2)^2*(($C$21/2)*$AZ$8))/3)*$X$29),(($D$18*$X$29)+((PI()*(($C$21/2)^2)*($G$20-$W590))*$X$29))+((($D$18+$H$18)/3)*$BG$8)-(((PI()*($C$21/2)^2*(($C$21/2)*$AZ$8))/3)*$X$29)))</f>
        <v>2.9111356389975489</v>
      </c>
      <c r="Y590" s="73">
        <v>55.9</v>
      </c>
      <c r="Z590" s="101">
        <f t="shared" si="77"/>
        <v>3.6034853390788819</v>
      </c>
      <c r="AA590" s="66">
        <v>55.9</v>
      </c>
      <c r="AB590" s="102">
        <f>IF($AA590&gt;$G$20,IF('Silo Levels'!$L$16="Pumping",((PI()*((($C$19+$G$20)-$AA590)*($O$20/($O$19/2)))^2*((($O$20+$G$20)-$AA590))/3)*$AB$29)+(((PI()*((($C$19+$G$20)-$AA590)*($O$20/($O$19/2)))^2*(((($C$19+$G$20)-$AA590)*($O$20/($O$19/2)))*$AZ$9))/3)*$AB$29),(((PI()*((($C$19+$G$20)-$AA590)*($O$20/($O$19/2)))^2*((($O$20+$G$20)-$AA590)/3))*$AB$29)-((PI()*((($C$19+$G$20)-$AA590)*($O$20/($O$19/2)))^2*(((($C$19+$G$20)-$AA590)*($O$20/($O$19/2)))*$AZ$9)/3)*$AB$29))),IF('Silo Levels'!$L$16="Pumping",(($D$18*$AB$29)+((PI()*(($C$21/2)^2)*($G$20-$AA590))*$AB$29))+((($D$18+$H$18)/3)*$BG$9)+(((PI()*($C$21/2)^2*(($C$21/2)*$AZ$9))/3)*$AB$29),(($D$18*$AB$29)+((PI()*(($C$21/2)^2)*($G$20-$AA590))*$AB$29))+((($D$18+$H$18)/3)*$BG$9)-(((PI()*($C$21/2)^2*(($C$21/2)*$AZ$9))/3)*$AB$29)))</f>
        <v>2.8650994668515044</v>
      </c>
      <c r="AC590" s="73">
        <v>55.9</v>
      </c>
      <c r="AD590" s="101">
        <f t="shared" si="81"/>
        <v>3.582611523349764</v>
      </c>
      <c r="AE590" s="66">
        <v>55.9</v>
      </c>
      <c r="AF590" s="102">
        <f>IF($AE590&gt;$G$20,IF('Silo Levels'!$L$17="Pumping",((PI()*((($C$19+$G$20)-$AE590)*($O$20/($O$19/2)))^2*((($O$20+$G$20)-$AE590))/3)*$AF$29)+(((PI()*((($C$19+$G$20)-$AE590)*($O$20/($O$19/2)))^2*(((($C$19+$G$20)-$AE590)*($O$20/($O$19/2)))*$AZ$10))/3)*$AF$29),(((PI()*((($C$19+$G$20)-$AE590)*($O$20/($O$19/2)))^2*((($O$20+$G$20)-$AE590)/3))*$AF$29)-((PI()*((($C$19+$G$20)-$AE590)*($O$20/($O$19/2)))^2*(((($C$19+$G$20)-$AE590)*($O$20/($O$19/2)))*$AZ$10)/3)*$AF$29))),IF('Silo Levels'!$L$17="Pumping",(($D$18*$AF$29)+((PI()*(($C$21/2)^2)*($G$20-$AE590))*$AF$29))+((($D$18+$H$18)/3)*$BG$10)+(((PI()*($C$21/2)^2*(($C$21/2)*$AZ$10))/3)*$AF$29),(($D$18*$AF$29)+((PI()*(($C$21/2)^2)*($G$20-$AE590))*$AF$29))+((($D$18+$H$18)/3)*$BG$10)-(((PI()*($C$21/2)^2*(($C$21/2)*$AZ$10))/3)*$AF$29)))</f>
        <v>2.848502879745106</v>
      </c>
      <c r="AG590" s="73">
        <v>55.9</v>
      </c>
      <c r="AH590" s="101">
        <f t="shared" si="78"/>
        <v>3.5989337463996121</v>
      </c>
      <c r="AI590" s="66">
        <v>55.9</v>
      </c>
      <c r="AJ590" s="102">
        <f>IF($AI590&gt;$G$20,IF('Silo Levels'!$L$18="Pumping",((PI()*((($C$19+$G$20)-$AI590)*($O$20/($O$19/2)))^2*((($O$20+$G$20)-$AI590))/3)*$AJ$29)+(((PI()*((($C$19+$G$20)-$AI590)*($O$20/($O$19/2)))^2*(((($C$19+$G$20)-$AI590)*($O$20/($O$19/2)))*$AZ$11))/3)*$AJ$29),(((PI()*((($C$19+$G$20)-$AI590)*($O$20/($O$19/2)))^2*((($O$20+$G$20)-$AI590)/3))*$AJ$29)-((PI()*((($C$19+$G$20)-$AI590)*($O$20/($O$19/2)))^2*(((($C$19+$G$20)-$AI590)*($O$20/($O$19/2)))*$AZ$11)/3)*$AJ$29))),IF('Silo Levels'!$L$18="Pumping",(($D$18*$AJ$29)+((PI()*(($C$21/2)^2)*($G$20-$AI590))*$AJ$29))+((($D$18+$H$18)/3)*$BG$11)+(((PI()*($C$21/2)^2*(($C$21/2)*$AZ$11))/3)*$AJ$29),(($D$18*$AJ$29)+((PI()*(($C$21/2)^2)*($G$20-$AI590))*$AJ$29))+((($D$18+$H$18)/3)*$BG$11)-(((PI()*($C$21/2)^2*(($C$21/2)*$AZ$11))/3)*$AJ$29)))</f>
        <v>2.861480535585911</v>
      </c>
    </row>
    <row r="591" spans="2:36" x14ac:dyDescent="0.3"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>
        <v>56</v>
      </c>
      <c r="N591" s="101">
        <f t="shared" si="76"/>
        <v>1.7377316892512475</v>
      </c>
      <c r="O591" s="66">
        <v>56</v>
      </c>
      <c r="P591" s="102">
        <f>IF($O591&gt;$G$20,IF('Silo Levels'!$L$13="Pumping",((PI()*((($C$19+$G$20)-$O591)*($O$20/($O$19/2)))^2*((($O$20+$G$20)-$O591))/3)*$P$29)+(((PI()*((($C$19+$G$20)-$O591)*($O$20/($O$19/2)))^2*(((($C$19+$G$20)-$O591)*($O$20/($O$19/2)))*$AZ$6))/3)*$P$29),(((PI()*((($C$19+$G$20)-$O591)*($O$20/($O$19/2)))^2*((($O$20+$G$20)-$O591)/3))*$P$29)-((PI()*((($C$19+$G$20)-$O591)*($O$20/($O$19/2)))^2*(((($C$19+$G$20)-$O591)*($O$20/($O$19/2)))*$AZ$6)/3)*$P$29))),IF('Silo Levels'!$L$13="Pumping",(($D$18*$P$29)+((PI()*(($C$21/2)^2)*($G$20-$O591))*$P$29))+((($D$18+$H$18)/3)*$BG$6)+(((PI()*($C$21/2)^2*(($C$21/2)*$AZ$6))/3)*$P$29),(($D$18*$P$29)+((PI()*(($C$21/2)^2)*($G$20-$O591))*$P$29))+((($D$18+$H$18)/3)*$BG$6)-(((PI()*($C$21/2)^2*(($C$21/2)*$AZ$6))/3)*$P$29)))</f>
        <v>1.4492194036795214</v>
      </c>
      <c r="Q591" s="73">
        <v>56</v>
      </c>
      <c r="R591" s="101">
        <f t="shared" si="79"/>
        <v>1.6904558654861381</v>
      </c>
      <c r="S591" s="66">
        <v>56</v>
      </c>
      <c r="T591" s="102">
        <f>IF($S591&gt;$G$20,IF('Silo Levels'!$L$14="Pumping",((PI()*((($C$19+$G$20)-$S591)*($O$20/($O$19/2)))^2*((($O$20+$G$20)-$S591))/3)*$T$29)+(((PI()*((($C$19+$G$20)-$S591)*($O$20/($O$19/2)))^2*(((($C$19+$G$20)-$S591)*($O$20/($O$19/2)))*$AZ$7))/3)*$T$29),(((PI()*((($C$19+$G$20)-$S591)*($O$20/($O$19/2)))^2*((($O$20+$G$20)-$S591)/3))*$T$29)-((PI()*((($C$19+$G$20)-$S591)*($O$20/($O$19/2)))^2*(((($C$19+$G$20)-$S591)*($O$20/($O$19/2)))*$AZ$7)/3)*$T$29))),IF('Silo Levels'!$L$14="Pumping",(($D$18*$T$29)+((PI()*(($C$21/2)^2)*($G$20-$S591))*$T$29))+((($D$18+$H$18)/3)*$BG$7)+(((PI()*($C$21/2)^2*(($C$21/2)*$AZ$7))/3)*$T$29),(($D$18*$T$29)+((PI()*(($C$21/2)^2)*($G$20-$S591))*$T$29))+((($D$18+$H$18)/3)*$BG$7)-(((PI()*($C$21/2)^2*(($C$21/2)*$AZ$7))/3)*$T$29)))</f>
        <v>1.409792694971199</v>
      </c>
      <c r="U591" s="73">
        <v>56</v>
      </c>
      <c r="V591" s="101">
        <f t="shared" si="80"/>
        <v>1.646798332361662</v>
      </c>
      <c r="W591" s="66">
        <v>56</v>
      </c>
      <c r="X591" s="102">
        <f>IF($W591&gt;$G$20,IF('Silo Levels'!$L$15="Pumping",((PI()*((($C$19+$G$20)-$W591)*($O$20/($O$19/2)))^2*((($O$20+$G$20)-$W591))/3)*$X$29)+(((PI()*((($C$19+$G$20)-$W591)*($O$20/($O$19/2)))^2*(((($C$19+$G$20)-$W591)*($O$20/($O$19/2)))*$AZ$8))/3)*$X$29),(((PI()*((($C$19+$G$20)-$W591)*($O$20/($O$19/2)))^2*((($O$20+$G$20)-$W591)/3))*$X$29)-((PI()*((($C$19+$G$20)-$W591)*($O$20/($O$19/2)))^2*(((($C$19+$G$20)-$W591)*($O$20/($O$19/2)))*$AZ$8)/3)*$X$29))),IF('Silo Levels'!$L$15="Pumping",(($D$18*$X$29)+((PI()*(($C$21/2)^2)*($G$20-$W591))*$X$29))+((($D$18+$H$18)/3)*$BG$8)+(((PI()*($C$21/2)^2*(($C$21/2)*$AZ$8))/3)*$X$29),(($D$18*$X$29)+((PI()*(($C$21/2)^2)*($G$20-$W591))*$X$29))+((($D$18+$H$18)/3)*$BG$8)-(((PI()*($C$21/2)^2*(($C$21/2)*$AZ$8))/3)*$X$29)))</f>
        <v>1.373383538993826</v>
      </c>
      <c r="Y591" s="73">
        <v>56</v>
      </c>
      <c r="Z591" s="101">
        <f t="shared" si="77"/>
        <v>1.6207561615665813</v>
      </c>
      <c r="AA591" s="66">
        <v>56</v>
      </c>
      <c r="AB591" s="102">
        <f>IF($AA591&gt;$G$20,IF('Silo Levels'!$L$16="Pumping",((PI()*((($C$19+$G$20)-$AA591)*($O$20/($O$19/2)))^2*((($O$20+$G$20)-$AA591))/3)*$AB$29)+(((PI()*((($C$19+$G$20)-$AA591)*($O$20/($O$19/2)))^2*(((($C$19+$G$20)-$AA591)*($O$20/($O$19/2)))*$AZ$9))/3)*$AB$29),(((PI()*((($C$19+$G$20)-$AA591)*($O$20/($O$19/2)))^2*((($O$20+$G$20)-$AA591)/3))*$AB$29)-((PI()*((($C$19+$G$20)-$AA591)*($O$20/($O$19/2)))^2*(((($C$19+$G$20)-$AA591)*($O$20/($O$19/2)))*$AZ$9)/3)*$AB$29))),IF('Silo Levels'!$L$16="Pumping",(($D$18*$AB$29)+((PI()*(($C$21/2)^2)*($G$20-$AA591))*$AB$29))+((($D$18+$H$18)/3)*$BG$9)+(((PI()*($C$21/2)^2*(($C$21/2)*$AZ$9))/3)*$AB$29),(($D$18*$AB$29)+((PI()*(($C$21/2)^2)*($G$20-$AA591))*$AB$29))+((($D$18+$H$18)/3)*$BG$9)-(((PI()*($C$21/2)^2*(($C$21/2)*$AZ$9))/3)*$AB$29)))</f>
        <v>1.3516651002592313</v>
      </c>
      <c r="AC591" s="73">
        <v>56</v>
      </c>
      <c r="AD591" s="101">
        <f t="shared" si="81"/>
        <v>1.6113676495358868</v>
      </c>
      <c r="AE591" s="66">
        <v>56</v>
      </c>
      <c r="AF591" s="102">
        <f>IF($AE591&gt;$G$20,IF('Silo Levels'!$L$17="Pumping",((PI()*((($C$19+$G$20)-$AE591)*($O$20/($O$19/2)))^2*((($O$20+$G$20)-$AE591))/3)*$AF$29)+(((PI()*((($C$19+$G$20)-$AE591)*($O$20/($O$19/2)))^2*(((($C$19+$G$20)-$AE591)*($O$20/($O$19/2)))*$AZ$10))/3)*$AF$29),(((PI()*((($C$19+$G$20)-$AE591)*($O$20/($O$19/2)))^2*((($O$20+$G$20)-$AE591)/3))*$AF$29)-((PI()*((($C$19+$G$20)-$AE591)*($O$20/($O$19/2)))^2*(((($C$19+$G$20)-$AE591)*($O$20/($O$19/2)))*$AZ$10)/3)*$AF$29))),IF('Silo Levels'!$L$17="Pumping",(($D$18*$AF$29)+((PI()*(($C$21/2)^2)*($G$20-$AE591))*$AF$29))+((($D$18+$H$18)/3)*$BG$10)+(((PI()*($C$21/2)^2*(($C$21/2)*$AZ$10))/3)*$AF$29),(($D$18*$AF$29)+((PI()*(($C$21/2)^2)*($G$20-$AE591))*$AF$29))+((($D$18+$H$18)/3)*$BG$10)-(((PI()*($C$21/2)^2*(($C$21/2)*$AZ$10))/3)*$AF$29)))</f>
        <v>1.343835345015242</v>
      </c>
      <c r="AG591" s="73">
        <v>56</v>
      </c>
      <c r="AH591" s="101">
        <f t="shared" si="78"/>
        <v>1.6187089708093814</v>
      </c>
      <c r="AI591" s="66">
        <v>56</v>
      </c>
      <c r="AJ591" s="102">
        <f>IF($AI591&gt;$G$20,IF('Silo Levels'!$L$18="Pumping",((PI()*((($C$19+$G$20)-$AI591)*($O$20/($O$19/2)))^2*((($O$20+$G$20)-$AI591))/3)*$AJ$29)+(((PI()*((($C$19+$G$20)-$AI591)*($O$20/($O$19/2)))^2*(((($C$19+$G$20)-$AI591)*($O$20/($O$19/2)))*$AZ$11))/3)*$AJ$29),(((PI()*((($C$19+$G$20)-$AI591)*($O$20/($O$19/2)))^2*((($O$20+$G$20)-$AI591)/3))*$AJ$29)-((PI()*((($C$19+$G$20)-$AI591)*($O$20/($O$19/2)))^2*(((($C$19+$G$20)-$AI591)*($O$20/($O$19/2)))*$AZ$11)/3)*$AJ$29))),IF('Silo Levels'!$L$18="Pumping",(($D$18*$AJ$29)+((PI()*(($C$21/2)^2)*($G$20-$AI591))*$AJ$29))+((($D$18+$H$18)/3)*$BG$11)+(((PI()*($C$21/2)^2*(($C$21/2)*$AZ$11))/3)*$AJ$29),(($D$18*$AJ$29)+((PI()*(($C$21/2)^2)*($G$20-$AI591))*$AJ$29))+((($D$18+$H$18)/3)*$BG$11)-(((PI()*($C$21/2)^2*(($C$21/2)*$AZ$11))/3)*$AJ$29)))</f>
        <v>1.3499578006877733</v>
      </c>
    </row>
    <row r="592" spans="2:36" x14ac:dyDescent="0.3"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>
        <v>56.1</v>
      </c>
      <c r="N592" s="101">
        <f t="shared" si="76"/>
        <v>0.54153312136757303</v>
      </c>
      <c r="O592" s="66">
        <v>56.1</v>
      </c>
      <c r="P592" s="102">
        <f>IF($O592&gt;$G$20,IF('Silo Levels'!$L$13="Pumping",((PI()*((($C$19+$G$20)-$O592)*($O$20/($O$19/2)))^2*((($O$20+$G$20)-$O592))/3)*$P$29)+(((PI()*((($C$19+$G$20)-$O592)*($O$20/($O$19/2)))^2*(((($C$19+$G$20)-$O592)*($O$20/($O$19/2)))*$AZ$6))/3)*$P$29),(((PI()*((($C$19+$G$20)-$O592)*($O$20/($O$19/2)))^2*((($O$20+$G$20)-$O592)/3))*$P$29)-((PI()*((($C$19+$G$20)-$O592)*($O$20/($O$19/2)))^2*(((($C$19+$G$20)-$O592)*($O$20/($O$19/2)))*$AZ$6)/3)*$P$29))),IF('Silo Levels'!$L$13="Pumping",(($D$18*$P$29)+((PI()*(($C$21/2)^2)*($G$20-$O592))*$P$29))+((($D$18+$H$18)/3)*$BG$6)+(((PI()*($C$21/2)^2*(($C$21/2)*$AZ$6))/3)*$P$29),(($D$18*$P$29)+((PI()*(($C$21/2)^2)*($G$20-$O592))*$P$29))+((($D$18+$H$18)/3)*$BG$6)-(((PI()*($C$21/2)^2*(($C$21/2)*$AZ$6))/3)*$P$29)))</f>
        <v>0.47921446768408194</v>
      </c>
      <c r="Q592" s="73">
        <v>56.1</v>
      </c>
      <c r="R592" s="101">
        <f t="shared" si="79"/>
        <v>0.5268004531616004</v>
      </c>
      <c r="S592" s="66">
        <v>56.1</v>
      </c>
      <c r="T592" s="102">
        <f>IF($S592&gt;$G$20,IF('Silo Levels'!$L$14="Pumping",((PI()*((($C$19+$G$20)-$S592)*($O$20/($O$19/2)))^2*((($O$20+$G$20)-$S592))/3)*$T$29)+(((PI()*((($C$19+$G$20)-$S592)*($O$20/($O$19/2)))^2*(((($C$19+$G$20)-$S592)*($O$20/($O$19/2)))*$AZ$7))/3)*$T$29),(((PI()*((($C$19+$G$20)-$S592)*($O$20/($O$19/2)))^2*((($O$20+$G$20)-$S592)/3))*$T$29)-((PI()*((($C$19+$G$20)-$S592)*($O$20/($O$19/2)))^2*(((($C$19+$G$20)-$S592)*($O$20/($O$19/2)))*$AZ$7)/3)*$T$29))),IF('Silo Levels'!$L$14="Pumping",(($D$18*$T$29)+((PI()*(($C$21/2)^2)*($G$20-$S592))*$T$29))+((($D$18+$H$18)/3)*$BG$7)+(((PI()*($C$21/2)^2*(($C$21/2)*$AZ$7))/3)*$T$29),(($D$18*$T$29)+((PI()*(($C$21/2)^2)*($G$20-$S592))*$T$29))+((($D$18+$H$18)/3)*$BG$7)-(((PI()*($C$21/2)^2*(($C$21/2)*$AZ$7))/3)*$T$29)))</f>
        <v>0.46617720833037524</v>
      </c>
      <c r="U592" s="73">
        <v>56.1</v>
      </c>
      <c r="V592" s="101">
        <f t="shared" si="80"/>
        <v>0.51319536076998229</v>
      </c>
      <c r="W592" s="66">
        <v>56.1</v>
      </c>
      <c r="X592" s="102">
        <f>IF($W592&gt;$G$20,IF('Silo Levels'!$L$15="Pumping",((PI()*((($C$19+$G$20)-$W592)*($O$20/($O$19/2)))^2*((($O$20+$G$20)-$W592))/3)*$X$29)+(((PI()*((($C$19+$G$20)-$W592)*($O$20/($O$19/2)))^2*(((($C$19+$G$20)-$W592)*($O$20/($O$19/2)))*$AZ$8))/3)*$X$29),(((PI()*((($C$19+$G$20)-$W592)*($O$20/($O$19/2)))^2*((($O$20+$G$20)-$W592)/3))*$X$29)-((PI()*((($C$19+$G$20)-$W592)*($O$20/($O$19/2)))^2*(((($C$19+$G$20)-$W592)*($O$20/($O$19/2)))*$AZ$8)/3)*$X$29))),IF('Silo Levels'!$L$15="Pumping",(($D$18*$X$29)+((PI()*(($C$21/2)^2)*($G$20-$W592))*$X$29))+((($D$18+$H$18)/3)*$BG$8)+(((PI()*($C$21/2)^2*(($C$21/2)*$AZ$8))/3)*$X$29),(($D$18*$X$29)+((PI()*(($C$21/2)^2)*($G$20-$W592))*$X$29))+((($D$18+$H$18)/3)*$BG$8)-(((PI()*($C$21/2)^2*(($C$21/2)*$AZ$8))/3)*$X$29)))</f>
        <v>0.45413776540253137</v>
      </c>
      <c r="Y592" s="73">
        <v>56.1</v>
      </c>
      <c r="Z592" s="101">
        <f t="shared" si="77"/>
        <v>0.50507978221140515</v>
      </c>
      <c r="AA592" s="66">
        <v>56.1</v>
      </c>
      <c r="AB592" s="102">
        <f>IF($AA592&gt;$G$20,IF('Silo Levels'!$L$16="Pumping",((PI()*((($C$19+$G$20)-$AA592)*($O$20/($O$19/2)))^2*((($O$20+$G$20)-$AA592))/3)*$AB$29)+(((PI()*((($C$19+$G$20)-$AA592)*($O$20/($O$19/2)))^2*(((($C$19+$G$20)-$AA592)*($O$20/($O$19/2)))*$AZ$9))/3)*$AB$29),(((PI()*((($C$19+$G$20)-$AA592)*($O$20/($O$19/2)))^2*((($O$20+$G$20)-$AA592)/3))*$AB$29)-((PI()*((($C$19+$G$20)-$AA592)*($O$20/($O$19/2)))^2*(((($C$19+$G$20)-$AA592)*($O$20/($O$19/2)))*$AZ$9)/3)*$AB$29))),IF('Silo Levels'!$L$16="Pumping",(($D$18*$AB$29)+((PI()*(($C$21/2)^2)*($G$20-$AA592))*$AB$29))+((($D$18+$H$18)/3)*$BG$9)+(((PI()*($C$21/2)^2*(($C$21/2)*$AZ$9))/3)*$AB$29),(($D$18*$AB$29)+((PI()*(($C$21/2)^2)*($G$20-$AA592))*$AB$29))+((($D$18+$H$18)/3)*$BG$9)-(((PI()*($C$21/2)^2*(($C$21/2)*$AZ$9))/3)*$AB$29)))</f>
        <v>0.44695611296901916</v>
      </c>
      <c r="AC592" s="73">
        <v>56.1</v>
      </c>
      <c r="AD592" s="101">
        <f t="shared" si="81"/>
        <v>0.50215401970363294</v>
      </c>
      <c r="AE592" s="66">
        <v>56.1</v>
      </c>
      <c r="AF592" s="102">
        <f>IF($AE592&gt;$G$20,IF('Silo Levels'!$L$17="Pumping",((PI()*((($C$19+$G$20)-$AE592)*($O$20/($O$19/2)))^2*((($O$20+$G$20)-$AE592))/3)*$AF$29)+(((PI()*((($C$19+$G$20)-$AE592)*($O$20/($O$19/2)))^2*(((($C$19+$G$20)-$AE592)*($O$20/($O$19/2)))*$AZ$10))/3)*$AF$29),(((PI()*((($C$19+$G$20)-$AE592)*($O$20/($O$19/2)))^2*((($O$20+$G$20)-$AE592)/3))*$AF$29)-((PI()*((($C$19+$G$20)-$AE592)*($O$20/($O$19/2)))^2*(((($C$19+$G$20)-$AE592)*($O$20/($O$19/2)))*$AZ$10)/3)*$AF$29))),IF('Silo Levels'!$L$17="Pumping",(($D$18*$AF$29)+((PI()*(($C$21/2)^2)*($G$20-$AE592))*$AF$29))+((($D$18+$H$18)/3)*$BG$10)+(((PI()*($C$21/2)^2*(($C$21/2)*$AZ$10))/3)*$AF$29),(($D$18*$AF$29)+((PI()*(($C$21/2)^2)*($G$20-$AE592))*$AF$29))+((($D$18+$H$18)/3)*$BG$10)-(((PI()*($C$21/2)^2*(($C$21/2)*$AZ$10))/3)*$AF$29)))</f>
        <v>0.4443670419271753</v>
      </c>
      <c r="AG592" s="73">
        <v>56.1</v>
      </c>
      <c r="AH592" s="101">
        <f t="shared" si="78"/>
        <v>0.50444181168486257</v>
      </c>
      <c r="AI592" s="66">
        <v>56.1</v>
      </c>
      <c r="AJ592" s="102">
        <f>IF($AI592&gt;$G$20,IF('Silo Levels'!$L$18="Pumping",((PI()*((($C$19+$G$20)-$AI592)*($O$20/($O$19/2)))^2*((($O$20+$G$20)-$AI592))/3)*$AJ$29)+(((PI()*((($C$19+$G$20)-$AI592)*($O$20/($O$19/2)))^2*(((($C$19+$G$20)-$AI592)*($O$20/($O$19/2)))*$AZ$11))/3)*$AJ$29),(((PI()*((($C$19+$G$20)-$AI592)*($O$20/($O$19/2)))^2*((($O$20+$G$20)-$AI592)/3))*$AJ$29)-((PI()*((($C$19+$G$20)-$AI592)*($O$20/($O$19/2)))^2*(((($C$19+$G$20)-$AI592)*($O$20/($O$19/2)))*$AZ$11)/3)*$AJ$29))),IF('Silo Levels'!$L$18="Pumping",(($D$18*$AJ$29)+((PI()*(($C$21/2)^2)*($G$20-$AI592))*$AJ$29))+((($D$18+$H$18)/3)*$BG$11)+(((PI()*($C$21/2)^2*(($C$21/2)*$AZ$11))/3)*$AJ$29),(($D$18*$AJ$29)+((PI()*(($C$21/2)^2)*($G$20-$AI592))*$AJ$29))+((($D$18+$H$18)/3)*$BG$11)-(((PI()*($C$21/2)^2*(($C$21/2)*$AZ$11))/3)*$AJ$29)))</f>
        <v>0.44639155893859689</v>
      </c>
    </row>
    <row r="593" spans="1:36" x14ac:dyDescent="0.3"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>
        <v>56.2</v>
      </c>
      <c r="N593" s="101">
        <f t="shared" si="76"/>
        <v>5.0831426067185027E-2</v>
      </c>
      <c r="O593" s="66">
        <v>56.2</v>
      </c>
      <c r="P593" s="102">
        <f>IF($O593&gt;$G$20,IF('Silo Levels'!$L$13="Pumping",((PI()*((($C$19+$G$20)-$O593)*($O$20/($O$19/2)))^2*((($O$20+$G$20)-$O593))/3)*$P$29)+(((PI()*((($C$19+$G$20)-$O593)*($O$20/($O$19/2)))^2*(((($C$19+$G$20)-$O593)*($O$20/($O$19/2)))*$AZ$6))/3)*$P$29),(((PI()*((($C$19+$G$20)-$O593)*($O$20/($O$19/2)))^2*((($O$20+$G$20)-$O593)/3))*$P$29)-((PI()*((($C$19+$G$20)-$O593)*($O$20/($O$19/2)))^2*(((($C$19+$G$20)-$O593)*($O$20/($O$19/2)))*$AZ$6)/3)*$P$29))),IF('Silo Levels'!$L$13="Pumping",(($D$18*$P$29)+((PI()*(($C$21/2)^2)*($G$20-$O593))*$P$29))+((($D$18+$H$18)/3)*$BG$6)+(((PI()*($C$21/2)^2*(($C$21/2)*$AZ$6))/3)*$P$29),(($D$18*$P$29)+((PI()*(($C$21/2)^2)*($G$20-$O593))*$P$29))+((($D$18+$H$18)/3)*$BG$6)-(((PI()*($C$21/2)^2*(($C$21/2)*$AZ$6))/3)*$P$29)))</f>
        <v>4.8523327782611612E-2</v>
      </c>
      <c r="Q593" s="73">
        <v>56.2</v>
      </c>
      <c r="R593" s="101">
        <f t="shared" si="79"/>
        <v>4.9448532749795583E-2</v>
      </c>
      <c r="S593" s="66">
        <v>56.2</v>
      </c>
      <c r="T593" s="102">
        <f>IF($S593&gt;$G$20,IF('Silo Levels'!$L$14="Pumping",((PI()*((($C$19+$G$20)-$S593)*($O$20/($O$19/2)))^2*((($O$20+$G$20)-$S593))/3)*$T$29)+(((PI()*((($C$19+$G$20)-$S593)*($O$20/($O$19/2)))^2*(((($C$19+$G$20)-$S593)*($O$20/($O$19/2)))*$AZ$7))/3)*$T$29),(((PI()*((($C$19+$G$20)-$S593)*($O$20/($O$19/2)))^2*((($O$20+$G$20)-$S593)/3))*$T$29)-((PI()*((($C$19+$G$20)-$S593)*($O$20/($O$19/2)))^2*(((($C$19+$G$20)-$S593)*($O$20/($O$19/2)))*$AZ$7)/3)*$T$29))),IF('Silo Levels'!$L$14="Pumping",(($D$18*$T$29)+((PI()*(($C$21/2)^2)*($G$20-$S593))*$T$29))+((($D$18+$H$18)/3)*$BG$7)+(((PI()*($C$21/2)^2*(($C$21/2)*$AZ$7))/3)*$T$29),(($D$18*$T$29)+((PI()*(($C$21/2)^2)*($G$20-$S593))*$T$29))+((($D$18+$H$18)/3)*$BG$7)-(((PI()*($C$21/2)^2*(($C$21/2)*$AZ$7))/3)*$T$29)))</f>
        <v>4.7203227385676449E-2</v>
      </c>
      <c r="U593" s="73">
        <v>56.2</v>
      </c>
      <c r="V593" s="101">
        <f t="shared" si="80"/>
        <v>4.8171480209970696E-2</v>
      </c>
      <c r="W593" s="66">
        <v>56.2</v>
      </c>
      <c r="X593" s="102">
        <f>IF($W593&gt;$G$20,IF('Silo Levels'!$L$15="Pumping",((PI()*((($C$19+$G$20)-$W593)*($O$20/($O$19/2)))^2*((($O$20+$G$20)-$W593))/3)*$X$29)+(((PI()*((($C$19+$G$20)-$W593)*($O$20/($O$19/2)))^2*(((($C$19+$G$20)-$W593)*($O$20/($O$19/2)))*$AZ$8))/3)*$X$29),(((PI()*((($C$19+$G$20)-$W593)*($O$20/($O$19/2)))^2*((($O$20+$G$20)-$W593)/3))*$X$29)-((PI()*((($C$19+$G$20)-$W593)*($O$20/($O$19/2)))^2*(((($C$19+$G$20)-$W593)*($O$20/($O$19/2)))*$AZ$8)/3)*$X$29))),IF('Silo Levels'!$L$15="Pumping",(($D$18*$X$29)+((PI()*(($C$21/2)^2)*($G$20-$W593))*$X$29))+((($D$18+$H$18)/3)*$BG$8)+(((PI()*($C$21/2)^2*(($C$21/2)*$AZ$8))/3)*$X$29),(($D$18*$X$29)+((PI()*(($C$21/2)^2)*($G$20-$W593))*$X$29))+((($D$18+$H$18)/3)*$BG$8)-(((PI()*($C$21/2)^2*(($C$21/2)*$AZ$8))/3)*$X$29)))</f>
        <v>4.598416186302838E-2</v>
      </c>
      <c r="Y593" s="73">
        <v>56.2</v>
      </c>
      <c r="Z593" s="101">
        <f t="shared" si="77"/>
        <v>4.740970513986794E-2</v>
      </c>
      <c r="AA593" s="66">
        <v>56.2</v>
      </c>
      <c r="AB593" s="102">
        <f>IF($AA593&gt;$G$20,IF('Silo Levels'!$L$16="Pumping",((PI()*((($C$19+$G$20)-$AA593)*($O$20/($O$19/2)))^2*((($O$20+$G$20)-$AA593))/3)*$AB$29)+(((PI()*((($C$19+$G$20)-$AA593)*($O$20/($O$19/2)))^2*(((($C$19+$G$20)-$AA593)*($O$20/($O$19/2)))*$AZ$9))/3)*$AB$29),(((PI()*((($C$19+$G$20)-$AA593)*($O$20/($O$19/2)))^2*((($O$20+$G$20)-$AA593)/3))*$AB$29)-((PI()*((($C$19+$G$20)-$AA593)*($O$20/($O$19/2)))^2*(((($C$19+$G$20)-$AA593)*($O$20/($O$19/2)))*$AZ$9)/3)*$AB$29))),IF('Silo Levels'!$L$16="Pumping",(($D$18*$AB$29)+((PI()*(($C$21/2)^2)*($G$20-$AA593))*$AB$29))+((($D$18+$H$18)/3)*$BG$9)+(((PI()*($C$21/2)^2*(($C$21/2)*$AZ$9))/3)*$AB$29),(($D$18*$AB$29)+((PI()*(($C$21/2)^2)*($G$20-$AA593))*$AB$29))+((($D$18+$H$18)/3)*$BG$9)-(((PI()*($C$21/2)^2*(($C$21/2)*$AZ$9))/3)*$AB$29)))</f>
        <v>4.525697664940951E-2</v>
      </c>
      <c r="AC593" s="73">
        <v>56.2</v>
      </c>
      <c r="AD593" s="101">
        <f t="shared" si="81"/>
        <v>4.7135076174924136E-2</v>
      </c>
      <c r="AE593" s="66">
        <v>56.2</v>
      </c>
      <c r="AF593" s="102">
        <f>IF($AE593&gt;$G$20,IF('Silo Levels'!$L$17="Pumping",((PI()*((($C$19+$G$20)-$AE593)*($O$20/($O$19/2)))^2*((($O$20+$G$20)-$AE593))/3)*$AF$29)+(((PI()*((($C$19+$G$20)-$AE593)*($O$20/($O$19/2)))^2*(((($C$19+$G$20)-$AE593)*($O$20/($O$19/2)))*$AZ$10))/3)*$AF$29),(((PI()*((($C$19+$G$20)-$AE593)*($O$20/($O$19/2)))^2*((($O$20+$G$20)-$AE593)/3))*$AF$29)-((PI()*((($C$19+$G$20)-$AE593)*($O$20/($O$19/2)))^2*(((($C$19+$G$20)-$AE593)*($O$20/($O$19/2)))*$AZ$10)/3)*$AF$29))),IF('Silo Levels'!$L$17="Pumping",(($D$18*$AF$29)+((PI()*(($C$21/2)^2)*($G$20-$AE593))*$AF$29))+((($D$18+$H$18)/3)*$BG$10)+(((PI()*($C$21/2)^2*(($C$21/2)*$AZ$10))/3)*$AF$29),(($D$18*$AF$29)+((PI()*(($C$21/2)^2)*($G$20-$AE593))*$AF$29))+((($D$18+$H$18)/3)*$BG$10)-(((PI()*($C$21/2)^2*(($C$21/2)*$AZ$10))/3)*$AF$29)))</f>
        <v>4.4994817738759345E-2</v>
      </c>
      <c r="AG593" s="73">
        <v>56.2</v>
      </c>
      <c r="AH593" s="101">
        <f t="shared" si="78"/>
        <v>4.7349821542035368E-2</v>
      </c>
      <c r="AI593" s="66">
        <v>56.2</v>
      </c>
      <c r="AJ593" s="102">
        <f>IF($AI593&gt;$G$20,IF('Silo Levels'!$L$18="Pumping",((PI()*((($C$19+$G$20)-$AI593)*($O$20/($O$19/2)))^2*((($O$20+$G$20)-$AI593))/3)*$AJ$29)+(((PI()*((($C$19+$G$20)-$AI593)*($O$20/($O$19/2)))^2*(((($C$19+$G$20)-$AI593)*($O$20/($O$19/2)))*$AZ$11))/3)*$AJ$29),(((PI()*((($C$19+$G$20)-$AI593)*($O$20/($O$19/2)))^2*((($O$20+$G$20)-$AI593)/3))*$AJ$29)-((PI()*((($C$19+$G$20)-$AI593)*($O$20/($O$19/2)))^2*(((($C$19+$G$20)-$AI593)*($O$20/($O$19/2)))*$AZ$11)/3)*$AJ$29))),IF('Silo Levels'!$L$18="Pumping",(($D$18*$AJ$29)+((PI()*(($C$21/2)^2)*($G$20-$AI593))*$AJ$29))+((($D$18+$H$18)/3)*$BG$11)+(((PI()*($C$21/2)^2*(($C$21/2)*$AZ$11))/3)*$AJ$29),(($D$18*$AJ$29)+((PI()*(($C$21/2)^2)*($G$20-$AI593))*$AJ$29))+((($D$18+$H$18)/3)*$BG$11)-(((PI()*($C$21/2)^2*(($C$21/2)*$AZ$11))/3)*$AJ$29)))</f>
        <v>4.5199812181062872E-2</v>
      </c>
    </row>
    <row r="594" spans="1:36" x14ac:dyDescent="0.3"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>
        <v>56.3</v>
      </c>
      <c r="N594" s="101">
        <f t="shared" si="76"/>
        <v>4.1492505315757204E-2</v>
      </c>
      <c r="O594" s="66">
        <v>56.3</v>
      </c>
      <c r="P594" s="102">
        <f>IF($O594&gt;$G$20,IF('Silo Levels'!$L$13="Pumping",((PI()*((($C$19+$G$20)-$O594)*($O$20/($O$19/2)))^2*((($O$20+$G$20)-$O594))/3)*$P$29)+(((PI()*((($C$19+$G$20)-$O594)*($O$20/($O$19/2)))^2*(((($C$19+$G$20)-$O594)*($O$20/($O$19/2)))*$AZ$6))/3)*$P$29),(((PI()*((($C$19+$G$20)-$O594)*($O$20/($O$19/2)))^2*((($O$20+$G$20)-$O594)/3))*$P$29)-((PI()*((($C$19+$G$20)-$O594)*($O$20/($O$19/2)))^2*(((($C$19+$G$20)-$O594)*($O$20/($O$19/2)))*$AZ$6)/3)*$P$29))),IF('Silo Levels'!$L$13="Pumping",(($D$18*$P$29)+((PI()*(($C$21/2)^2)*($G$20-$O594))*$P$29))+((($D$18+$H$18)/3)*$BG$6)+(((PI()*($C$21/2)^2*(($C$21/2)*$AZ$6))/3)*$P$29),(($D$18*$P$29)+((PI()*(($C$21/2)^2)*($G$20-$O594))*$P$29))+((($D$18+$H$18)/3)*$BG$6)-(((PI()*($C$21/2)^2*(($C$21/2)*$AZ$6))/3)*$P$29)))</f>
        <v>4.3800603600330619E-2</v>
      </c>
      <c r="Q594" s="73">
        <v>56.3</v>
      </c>
      <c r="R594" s="101">
        <f t="shared" si="79"/>
        <v>4.0363681814975093E-2</v>
      </c>
      <c r="S594" s="66">
        <v>56.3</v>
      </c>
      <c r="T594" s="102">
        <f>IF($S594&gt;$G$20,IF('Silo Levels'!$L$14="Pumping",((PI()*((($C$19+$G$20)-$S594)*($O$20/($O$19/2)))^2*((($O$20+$G$20)-$S594))/3)*$T$29)+(((PI()*((($C$19+$G$20)-$S594)*($O$20/($O$19/2)))^2*(((($C$19+$G$20)-$S594)*($O$20/($O$19/2)))*$AZ$7))/3)*$T$29),(((PI()*((($C$19+$G$20)-$S594)*($O$20/($O$19/2)))^2*((($O$20+$G$20)-$S594)/3))*$T$29)-((PI()*((($C$19+$G$20)-$S594)*($O$20/($O$19/2)))^2*(((($C$19+$G$20)-$S594)*($O$20/($O$19/2)))*$AZ$7)/3)*$T$29))),IF('Silo Levels'!$L$14="Pumping",(($D$18*$T$29)+((PI()*(($C$21/2)^2)*($G$20-$S594))*$T$29))+((($D$18+$H$18)/3)*$BG$7)+(((PI()*($C$21/2)^2*(($C$21/2)*$AZ$7))/3)*$T$29),(($D$18*$T$29)+((PI()*(($C$21/2)^2)*($G$20-$S594))*$T$29))+((($D$18+$H$18)/3)*$BG$7)-(((PI()*($C$21/2)^2*(($C$21/2)*$AZ$7))/3)*$T$29)))</f>
        <v>4.2608987179094227E-2</v>
      </c>
      <c r="U594" s="73">
        <v>56.3</v>
      </c>
      <c r="V594" s="101">
        <f t="shared" si="80"/>
        <v>3.9321253667727173E-2</v>
      </c>
      <c r="W594" s="66">
        <v>56.3</v>
      </c>
      <c r="X594" s="102">
        <f>IF($W594&gt;$G$20,IF('Silo Levels'!$L$15="Pumping",((PI()*((($C$19+$G$20)-$W594)*($O$20/($O$19/2)))^2*((($O$20+$G$20)-$W594))/3)*$X$29)+(((PI()*((($C$19+$G$20)-$W594)*($O$20/($O$19/2)))^2*(((($C$19+$G$20)-$W594)*($O$20/($O$19/2)))*$AZ$8))/3)*$X$29),(((PI()*((($C$19+$G$20)-$W594)*($O$20/($O$19/2)))^2*((($O$20+$G$20)-$W594)/3))*$X$29)-((PI()*((($C$19+$G$20)-$W594)*($O$20/($O$19/2)))^2*(((($C$19+$G$20)-$W594)*($O$20/($O$19/2)))*$AZ$8)/3)*$X$29))),IF('Silo Levels'!$L$15="Pumping",(($D$18*$X$29)+((PI()*(($C$21/2)^2)*($G$20-$W594))*$X$29))+((($D$18+$H$18)/3)*$BG$8)+(((PI()*($C$21/2)^2*(($C$21/2)*$AZ$8))/3)*$X$29),(($D$18*$X$29)+((PI()*(($C$21/2)^2)*($G$20-$W594))*$X$29))+((($D$18+$H$18)/3)*$BG$8)-(((PI()*($C$21/2)^2*(($C$21/2)*$AZ$8))/3)*$X$29)))</f>
        <v>4.1508572014669488E-2</v>
      </c>
      <c r="Y594" s="73">
        <v>56.3</v>
      </c>
      <c r="Z594" s="101">
        <f t="shared" si="77"/>
        <v>3.8699434478474584E-2</v>
      </c>
      <c r="AA594" s="66">
        <v>56.3</v>
      </c>
      <c r="AB594" s="102">
        <f>IF($AA594&gt;$G$20,IF('Silo Levels'!$L$16="Pumping",((PI()*((($C$19+$G$20)-$AA594)*($O$20/($O$19/2)))^2*((($O$20+$G$20)-$AA594))/3)*$AB$29)+(((PI()*((($C$19+$G$20)-$AA594)*($O$20/($O$19/2)))^2*(((($C$19+$G$20)-$AA594)*($O$20/($O$19/2)))*$AZ$9))/3)*$AB$29),(((PI()*((($C$19+$G$20)-$AA594)*($O$20/($O$19/2)))^2*((($O$20+$G$20)-$AA594)/3))*$AB$29)-((PI()*((($C$19+$G$20)-$AA594)*($O$20/($O$19/2)))^2*(((($C$19+$G$20)-$AA594)*($O$20/($O$19/2)))*$AZ$9)/3)*$AB$29))),IF('Silo Levels'!$L$16="Pumping",(($D$18*$AB$29)+((PI()*(($C$21/2)^2)*($G$20-$AA594))*$AB$29))+((($D$18+$H$18)/3)*$BG$9)+(((PI()*($C$21/2)^2*(($C$21/2)*$AZ$9))/3)*$AB$29),(($D$18*$AB$29)+((PI()*(($C$21/2)^2)*($G$20-$AA594))*$AB$29))+((($D$18+$H$18)/3)*$BG$9)-(((PI()*($C$21/2)^2*(($C$21/2)*$AZ$9))/3)*$AB$29)))</f>
        <v>4.0852162968933015E-2</v>
      </c>
      <c r="AC594" s="73">
        <v>56.3</v>
      </c>
      <c r="AD594" s="101">
        <f t="shared" si="81"/>
        <v>3.8475261271672737E-2</v>
      </c>
      <c r="AE594" s="66">
        <v>56.3</v>
      </c>
      <c r="AF594" s="102">
        <f>IF($AE594&gt;$G$20,IF('Silo Levels'!$L$17="Pumping",((PI()*((($C$19+$G$20)-$AE594)*($O$20/($O$19/2)))^2*((($O$20+$G$20)-$AE594))/3)*$AF$29)+(((PI()*((($C$19+$G$20)-$AE594)*($O$20/($O$19/2)))^2*(((($C$19+$G$20)-$AE594)*($O$20/($O$19/2)))*$AZ$10))/3)*$AF$29),(((PI()*((($C$19+$G$20)-$AE594)*($O$20/($O$19/2)))^2*((($O$20+$G$20)-$AE594)/3))*$AF$29)-((PI()*((($C$19+$G$20)-$AE594)*($O$20/($O$19/2)))^2*(((($C$19+$G$20)-$AE594)*($O$20/($O$19/2)))*$AZ$10)/3)*$AF$29))),IF('Silo Levels'!$L$17="Pumping",(($D$18*$AF$29)+((PI()*(($C$21/2)^2)*($G$20-$AE594))*$AF$29))+((($D$18+$H$18)/3)*$BG$10)+(((PI()*($C$21/2)^2*(($C$21/2)*$AZ$10))/3)*$AF$29),(($D$18*$AF$29)+((PI()*(($C$21/2)^2)*($G$20-$AE594))*$AF$29))+((($D$18+$H$18)/3)*$BG$10)-(((PI()*($C$21/2)^2*(($C$21/2)*$AZ$10))/3)*$AF$29)))</f>
        <v>4.0615519707837527E-2</v>
      </c>
      <c r="AG594" s="73">
        <v>56.3</v>
      </c>
      <c r="AH594" s="101">
        <f t="shared" si="78"/>
        <v>3.8650552896869722E-2</v>
      </c>
      <c r="AI594" s="66">
        <v>56.3</v>
      </c>
      <c r="AJ594" s="102">
        <f>IF($AI594&gt;$G$20,IF('Silo Levels'!$L$18="Pumping",((PI()*((($C$19+$G$20)-$AI594)*($O$20/($O$19/2)))^2*((($O$20+$G$20)-$AI594))/3)*$AJ$29)+(((PI()*((($C$19+$G$20)-$AI594)*($O$20/($O$19/2)))^2*(((($C$19+$G$20)-$AI594)*($O$20/($O$19/2)))*$AZ$11))/3)*$AJ$29),(((PI()*((($C$19+$G$20)-$AI594)*($O$20/($O$19/2)))^2*((($O$20+$G$20)-$AI594)/3))*$AJ$29)-((PI()*((($C$19+$G$20)-$AI594)*($O$20/($O$19/2)))^2*(((($C$19+$G$20)-$AI594)*($O$20/($O$19/2)))*$AZ$11)/3)*$AJ$29))),IF('Silo Levels'!$L$18="Pumping",(($D$18*$AJ$29)+((PI()*(($C$21/2)^2)*($G$20-$AI594))*$AJ$29))+((($D$18+$H$18)/3)*$BG$11)+(((PI()*($C$21/2)^2*(($C$21/2)*$AZ$11))/3)*$AJ$29),(($D$18*$AJ$29)+((PI()*(($C$21/2)^2)*($G$20-$AI594))*$AJ$29))+((($D$18+$H$18)/3)*$BG$11)-(((PI()*($C$21/2)^2*(($C$21/2)*$AZ$11))/3)*$AJ$29)))</f>
        <v>4.0800562257842218E-2</v>
      </c>
    </row>
    <row r="595" spans="1:36" x14ac:dyDescent="0.3"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>
        <v>56.4</v>
      </c>
      <c r="N595" s="101">
        <f t="shared" si="76"/>
        <v>0.2893822610789859</v>
      </c>
      <c r="O595" s="66">
        <v>56.4</v>
      </c>
      <c r="P595" s="102">
        <f>IF($O595&gt;$G$20,IF('Silo Levels'!$L$13="Pumping",((PI()*((($C$19+$G$20)-$O595)*($O$20/($O$19/2)))^2*((($O$20+$G$20)-$O595))/3)*$P$29)+(((PI()*((($C$19+$G$20)-$O595)*($O$20/($O$19/2)))^2*(((($C$19+$G$20)-$O595)*($O$20/($O$19/2)))*$AZ$6))/3)*$P$29),(((PI()*((($C$19+$G$20)-$O595)*($O$20/($O$19/2)))^2*((($O$20+$G$20)-$O595)/3))*$P$29)-((PI()*((($C$19+$G$20)-$O595)*($O$20/($O$19/2)))^2*(((($C$19+$G$20)-$O595)*($O$20/($O$19/2)))*$AZ$6)/3)*$P$29))),IF('Silo Levels'!$L$13="Pumping",(($D$18*$P$29)+((PI()*(($C$21/2)^2)*($G$20-$O595))*$P$29))+((($D$18+$H$18)/3)*$BG$6)+(((PI()*($C$21/2)^2*(($C$21/2)*$AZ$6))/3)*$P$29),(($D$18*$P$29)+((PI()*(($C$21/2)^2)*($G$20-$O595))*$P$29))+((($D$18+$H$18)/3)*$BG$6)-(((PI()*($C$21/2)^2*(($C$21/2)*$AZ$6))/3)*$P$29)))</f>
        <v>0.351700914762477</v>
      </c>
      <c r="Q595" s="73">
        <v>56.4</v>
      </c>
      <c r="R595" s="101">
        <f t="shared" si="79"/>
        <v>0.2815094779214124</v>
      </c>
      <c r="S595" s="66">
        <v>56.4</v>
      </c>
      <c r="T595" s="102">
        <f>IF($S595&gt;$G$20,IF('Silo Levels'!$L$14="Pumping",((PI()*((($C$19+$G$20)-$S595)*($O$20/($O$19/2)))^2*((($O$20+$G$20)-$S595))/3)*$T$29)+(((PI()*((($C$19+$G$20)-$S595)*($O$20/($O$19/2)))^2*(((($C$19+$G$20)-$S595)*($O$20/($O$19/2)))*$AZ$7))/3)*$T$29),(((PI()*((($C$19+$G$20)-$S595)*($O$20/($O$19/2)))^2*((($O$20+$G$20)-$S595)/3))*$T$29)-((PI()*((($C$19+$G$20)-$S595)*($O$20/($O$19/2)))^2*(((($C$19+$G$20)-$S595)*($O$20/($O$19/2)))*$AZ$7)/3)*$T$29))),IF('Silo Levels'!$L$14="Pumping",(($D$18*$T$29)+((PI()*(($C$21/2)^2)*($G$20-$S595))*$T$29))+((($D$18+$H$18)/3)*$BG$7)+(((PI()*($C$21/2)^2*(($C$21/2)*$AZ$7))/3)*$T$29),(($D$18*$T$29)+((PI()*(($C$21/2)^2)*($G$20-$S595))*$T$29))+((($D$18+$H$18)/3)*$BG$7)-(((PI()*($C$21/2)^2*(($C$21/2)*$AZ$7))/3)*$T$29)))</f>
        <v>0.34213272275263756</v>
      </c>
      <c r="U595" s="73">
        <v>56.4</v>
      </c>
      <c r="V595" s="101">
        <f t="shared" si="80"/>
        <v>0.27423924412937323</v>
      </c>
      <c r="W595" s="66">
        <v>56.4</v>
      </c>
      <c r="X595" s="102">
        <f>IF($W595&gt;$G$20,IF('Silo Levels'!$L$15="Pumping",((PI()*((($C$19+$G$20)-$W595)*($O$20/($O$19/2)))^2*((($O$20+$G$20)-$W595))/3)*$X$29)+(((PI()*((($C$19+$G$20)-$W595)*($O$20/($O$19/2)))^2*(((($C$19+$G$20)-$W595)*($O$20/($O$19/2)))*$AZ$8))/3)*$X$29),(((PI()*((($C$19+$G$20)-$W595)*($O$20/($O$19/2)))^2*((($O$20+$G$20)-$W595)/3))*$X$29)-((PI()*((($C$19+$G$20)-$W595)*($O$20/($O$19/2)))^2*(((($C$19+$G$20)-$W595)*($O$20/($O$19/2)))*$AZ$8)/3)*$X$29))),IF('Silo Levels'!$L$15="Pumping",(($D$18*$X$29)+((PI()*(($C$21/2)^2)*($G$20-$W595))*$X$29))+((($D$18+$H$18)/3)*$BG$8)+(((PI()*($C$21/2)^2*(($C$21/2)*$AZ$8))/3)*$X$29),(($D$18*$X$29)+((PI()*(($C$21/2)^2)*($G$20-$W595))*$X$29))+((($D$18+$H$18)/3)*$BG$8)-(((PI()*($C$21/2)^2*(($C$21/2)*$AZ$8))/3)*$X$29)))</f>
        <v>0.33329683949682409</v>
      </c>
      <c r="Y595" s="73">
        <v>56.4</v>
      </c>
      <c r="Z595" s="101">
        <f t="shared" si="77"/>
        <v>0.26990247435375114</v>
      </c>
      <c r="AA595" s="66">
        <v>56.4</v>
      </c>
      <c r="AB595" s="102">
        <f>IF($AA595&gt;$G$20,IF('Silo Levels'!$L$16="Pumping",((PI()*((($C$19+$G$20)-$AA595)*($O$20/($O$19/2)))^2*((($O$20+$G$20)-$AA595))/3)*$AB$29)+(((PI()*((($C$19+$G$20)-$AA595)*($O$20/($O$19/2)))^2*(((($C$19+$G$20)-$AA595)*($O$20/($O$19/2)))*$AZ$9))/3)*$AB$29),(((PI()*((($C$19+$G$20)-$AA595)*($O$20/($O$19/2)))^2*((($O$20+$G$20)-$AA595)/3))*$AB$29)-((PI()*((($C$19+$G$20)-$AA595)*($O$20/($O$19/2)))^2*(((($C$19+$G$20)-$AA595)*($O$20/($O$19/2)))*$AZ$9)/3)*$AB$29))),IF('Silo Levels'!$L$16="Pumping",(($D$18*$AB$29)+((PI()*(($C$21/2)^2)*($G$20-$AA595))*$AB$29))+((($D$18+$H$18)/3)*$BG$9)+(((PI()*($C$21/2)^2*(($C$21/2)*$AZ$9))/3)*$AB$29),(($D$18*$AB$29)+((PI()*(($C$21/2)^2)*($G$20-$AA595))*$AB$29))+((($D$18+$H$18)/3)*$BG$9)-(((PI()*($C$21/2)^2*(($C$21/2)*$AZ$9))/3)*$AB$29)))</f>
        <v>0.32802614359613713</v>
      </c>
      <c r="AC595" s="73">
        <v>56.4</v>
      </c>
      <c r="AD595" s="101">
        <f t="shared" si="81"/>
        <v>0.26833901731581206</v>
      </c>
      <c r="AE595" s="66">
        <v>56.4</v>
      </c>
      <c r="AF595" s="102">
        <f>IF($AE595&gt;$G$20,IF('Silo Levels'!$L$17="Pumping",((PI()*((($C$19+$G$20)-$AE595)*($O$20/($O$19/2)))^2*((($O$20+$G$20)-$AE595))/3)*$AF$29)+(((PI()*((($C$19+$G$20)-$AE595)*($O$20/($O$19/2)))^2*(((($C$19+$G$20)-$AE595)*($O$20/($O$19/2)))*$AZ$10))/3)*$AF$29),(((PI()*((($C$19+$G$20)-$AE595)*($O$20/($O$19/2)))^2*((($O$20+$G$20)-$AE595)/3))*$AF$29)-((PI()*((($C$19+$G$20)-$AE595)*($O$20/($O$19/2)))^2*(((($C$19+$G$20)-$AE595)*($O$20/($O$19/2)))*$AZ$10)/3)*$AF$29))),IF('Silo Levels'!$L$17="Pumping",(($D$18*$AF$29)+((PI()*(($C$21/2)^2)*($G$20-$AE595))*$AF$29))+((($D$18+$H$18)/3)*$BG$10)+(((PI()*($C$21/2)^2*(($C$21/2)*$AZ$10))/3)*$AF$29),(($D$18*$AF$29)+((PI()*(($C$21/2)^2)*($G$20-$AE595))*$AF$29))+((($D$18+$H$18)/3)*$BG$10)-(((PI()*($C$21/2)^2*(($C$21/2)*$AZ$10))/3)*$AF$29)))</f>
        <v>0.32612599509226969</v>
      </c>
      <c r="AG595" s="73">
        <v>56.4</v>
      </c>
      <c r="AH595" s="101">
        <f t="shared" si="78"/>
        <v>0.26956155826535672</v>
      </c>
      <c r="AI595" s="66">
        <v>56.4</v>
      </c>
      <c r="AJ595" s="102">
        <f>IF($AI595&gt;$G$20,IF('Silo Levels'!$L$18="Pumping",((PI()*((($C$19+$G$20)-$AI595)*($O$20/($O$19/2)))^2*((($O$20+$G$20)-$AI595))/3)*$AJ$29)+(((PI()*((($C$19+$G$20)-$AI595)*($O$20/($O$19/2)))^2*(((($C$19+$G$20)-$AI595)*($O$20/($O$19/2)))*$AZ$11))/3)*$AJ$29),(((PI()*((($C$19+$G$20)-$AI595)*($O$20/($O$19/2)))^2*((($O$20+$G$20)-$AI595)/3))*$AJ$29)-((PI()*((($C$19+$G$20)-$AI595)*($O$20/($O$19/2)))^2*(((($C$19+$G$20)-$AI595)*($O$20/($O$19/2)))*$AZ$11)/3)*$AJ$29))),IF('Silo Levels'!$L$18="Pumping",(($D$18*$AJ$29)+((PI()*(($C$21/2)^2)*($G$20-$AI595))*$AJ$29))+((($D$18+$H$18)/3)*$BG$11)+(((PI()*($C$21/2)^2*(($C$21/2)*$AZ$11))/3)*$AJ$29),(($D$18*$AJ$29)+((PI()*(($C$21/2)^2)*($G$20-$AI595))*$AJ$29))+((($D$18+$H$18)/3)*$BG$11)-(((PI()*($C$21/2)^2*(($C$21/2)*$AZ$11))/3)*$AJ$29)))</f>
        <v>0.3276118110116224</v>
      </c>
    </row>
    <row r="596" spans="1:36" x14ac:dyDescent="0.3"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>
        <v>56.5</v>
      </c>
      <c r="N596" s="101">
        <f t="shared" si="76"/>
        <v>0.57036659532257061</v>
      </c>
      <c r="O596" s="66">
        <v>56.5</v>
      </c>
      <c r="P596" s="102">
        <f>IF($O596&gt;$G$20,IF('Silo Levels'!$L$13="Pumping",((PI()*((($C$19+$G$20)-$O596)*($O$20/($O$19/2)))^2*((($O$20+$G$20)-$O596))/3)*$P$29)+(((PI()*((($C$19+$G$20)-$O596)*($O$20/($O$19/2)))^2*(((($C$19+$G$20)-$O596)*($O$20/($O$19/2)))*$AZ$6))/3)*$P$29),(((PI()*((($C$19+$G$20)-$O596)*($O$20/($O$19/2)))^2*((($O$20+$G$20)-$O596)/3))*$P$29)-((PI()*((($C$19+$G$20)-$O596)*($O$20/($O$19/2)))^2*(((($C$19+$G$20)-$O596)*($O$20/($O$19/2)))*$AZ$6)/3)*$P$29))),IF('Silo Levels'!$L$13="Pumping",(($D$18*$P$29)+((PI()*(($C$21/2)^2)*($G$20-$O596))*$P$29))+((($D$18+$H$18)/3)*$BG$6)+(((PI()*($C$21/2)^2*(($C$21/2)*$AZ$6))/3)*$P$29),(($D$18*$P$29)+((PI()*(($C$21/2)^2)*($G$20-$O596))*$P$29))+((($D$18+$H$18)/3)*$BG$6)-(((PI()*($C$21/2)^2*(($C$21/2)*$AZ$6))/3)*$P$29)))</f>
        <v>0.85887888089429687</v>
      </c>
      <c r="Q596" s="73">
        <v>56.5</v>
      </c>
      <c r="R596" s="101">
        <f t="shared" si="79"/>
        <v>0.55484949863338395</v>
      </c>
      <c r="S596" s="66">
        <v>56.5</v>
      </c>
      <c r="T596" s="102">
        <f>IF($S596&gt;$G$20,IF('Silo Levels'!$L$14="Pumping",((PI()*((($C$19+$G$20)-$S596)*($O$20/($O$19/2)))^2*((($O$20+$G$20)-$S596))/3)*$T$29)+(((PI()*((($C$19+$G$20)-$S596)*($O$20/($O$19/2)))^2*(((($C$19+$G$20)-$S596)*($O$20/($O$19/2)))*$AZ$7))/3)*$T$29),(((PI()*((($C$19+$G$20)-$S596)*($O$20/($O$19/2)))^2*((($O$20+$G$20)-$S596)/3))*$T$29)-((PI()*((($C$19+$G$20)-$S596)*($O$20/($O$19/2)))^2*(((($C$19+$G$20)-$S596)*($O$20/($O$19/2)))*$AZ$7)/3)*$T$29))),IF('Silo Levels'!$L$14="Pumping",(($D$18*$T$29)+((PI()*(($C$21/2)^2)*($G$20-$S596))*$T$29))+((($D$18+$H$18)/3)*$BG$7)+(((PI()*($C$21/2)^2*(($C$21/2)*$AZ$7))/3)*$T$29),(($D$18*$T$29)+((PI()*(($C$21/2)^2)*($G$20-$S596))*$T$29))+((($D$18+$H$18)/3)*$BG$7)-(((PI()*($C$21/2)^2*(($C$21/2)*$AZ$7))/3)*$T$29)))</f>
        <v>0.83551266914832323</v>
      </c>
      <c r="U596" s="73">
        <v>56.5</v>
      </c>
      <c r="V596" s="101">
        <f t="shared" si="80"/>
        <v>0.54052001458103349</v>
      </c>
      <c r="W596" s="66">
        <v>56.5</v>
      </c>
      <c r="X596" s="102">
        <f>IF($W596&gt;$G$20,IF('Silo Levels'!$L$15="Pumping",((PI()*((($C$19+$G$20)-$W596)*($O$20/($O$19/2)))^2*((($O$20+$G$20)-$W596))/3)*$X$29)+(((PI()*((($C$19+$G$20)-$W596)*($O$20/($O$19/2)))^2*(((($C$19+$G$20)-$W596)*($O$20/($O$19/2)))*$AZ$8))/3)*$X$29),(((PI()*((($C$19+$G$20)-$W596)*($O$20/($O$19/2)))^2*((($O$20+$G$20)-$W596)/3))*$X$29)-((PI()*((($C$19+$G$20)-$W596)*($O$20/($O$19/2)))^2*(((($C$19+$G$20)-$W596)*($O$20/($O$19/2)))*$AZ$8)/3)*$X$29))),IF('Silo Levels'!$L$15="Pumping",(($D$18*$X$29)+((PI()*(($C$21/2)^2)*($G$20-$W596))*$X$29))+((($D$18+$H$18)/3)*$BG$8)+(((PI()*($C$21/2)^2*(($C$21/2)*$AZ$8))/3)*$X$29),(($D$18*$X$29)+((PI()*(($C$21/2)^2)*($G$20-$W596))*$X$29))+((($D$18+$H$18)/3)*$BG$8)-(((PI()*($C$21/2)^2*(($C$21/2)*$AZ$8))/3)*$X$29)))</f>
        <v>0.81393480794886941</v>
      </c>
      <c r="Y596" s="73">
        <v>56.5</v>
      </c>
      <c r="Z596" s="101">
        <f t="shared" si="77"/>
        <v>0.53197232889222668</v>
      </c>
      <c r="AA596" s="66">
        <v>56.5</v>
      </c>
      <c r="AB596" s="102">
        <f>IF($AA596&gt;$G$20,IF('Silo Levels'!$L$16="Pumping",((PI()*((($C$19+$G$20)-$AA596)*($O$20/($O$19/2)))^2*((($O$20+$G$20)-$AA596))/3)*$AB$29)+(((PI()*((($C$19+$G$20)-$AA596)*($O$20/($O$19/2)))^2*(((($C$19+$G$20)-$AA596)*($O$20/($O$19/2)))*$AZ$9))/3)*$AB$29),(((PI()*((($C$19+$G$20)-$AA596)*($O$20/($O$19/2)))^2*((($O$20+$G$20)-$AA596)/3))*$AB$29)-((PI()*((($C$19+$G$20)-$AA596)*($O$20/($O$19/2)))^2*(((($C$19+$G$20)-$AA596)*($O$20/($O$19/2)))*$AZ$9)/3)*$AB$29))),IF('Silo Levels'!$L$16="Pumping",(($D$18*$AB$29)+((PI()*(($C$21/2)^2)*($G$20-$AA596))*$AB$29))+((($D$18+$H$18)/3)*$BG$9)+(((PI()*($C$21/2)^2*(($C$21/2)*$AZ$9))/3)*$AB$29),(($D$18*$AB$29)+((PI()*(($C$21/2)^2)*($G$20-$AA596))*$AB$29))+((($D$18+$H$18)/3)*$BG$9)-(((PI()*($C$21/2)^2*(($C$21/2)*$AZ$9))/3)*$AB$29)))</f>
        <v>0.80106339019957673</v>
      </c>
      <c r="AC596" s="73">
        <v>56.5</v>
      </c>
      <c r="AD596" s="101">
        <f t="shared" si="81"/>
        <v>0.52889078662927835</v>
      </c>
      <c r="AE596" s="66">
        <v>56.5</v>
      </c>
      <c r="AF596" s="102">
        <f>IF($AE596&gt;$G$20,IF('Silo Levels'!$L$17="Pumping",((PI()*((($C$19+$G$20)-$AE596)*($O$20/($O$19/2)))^2*((($O$20+$G$20)-$AE596))/3)*$AF$29)+(((PI()*((($C$19+$G$20)-$AE596)*($O$20/($O$19/2)))^2*(((($C$19+$G$20)-$AE596)*($O$20/($O$19/2)))*$AZ$10))/3)*$AF$29),(((PI()*((($C$19+$G$20)-$AE596)*($O$20/($O$19/2)))^2*((($O$20+$G$20)-$AE596)/3))*$AF$29)-((PI()*((($C$19+$G$20)-$AE596)*($O$20/($O$19/2)))^2*(((($C$19+$G$20)-$AE596)*($O$20/($O$19/2)))*$AZ$10)/3)*$AF$29))),IF('Silo Levels'!$L$17="Pumping",(($D$18*$AF$29)+((PI()*(($C$21/2)^2)*($G$20-$AE596))*$AF$29))+((($D$18+$H$18)/3)*$BG$10)+(((PI()*($C$21/2)^2*(($C$21/2)*$AZ$10))/3)*$AF$29),(($D$18*$AF$29)+((PI()*(($C$21/2)^2)*($G$20-$AE596))*$AF$29))+((($D$18+$H$18)/3)*$BG$10)-(((PI()*($C$21/2)^2*(($C$21/2)*$AZ$10))/3)*$AF$29)))</f>
        <v>0.79642309114992305</v>
      </c>
      <c r="AG596" s="73">
        <v>56.5</v>
      </c>
      <c r="AH596" s="101">
        <f t="shared" si="78"/>
        <v>0.53130039016349051</v>
      </c>
      <c r="AI596" s="66">
        <v>56.5</v>
      </c>
      <c r="AJ596" s="102">
        <f>IF($AI596&gt;$G$20,IF('Silo Levels'!$L$18="Pumping",((PI()*((($C$19+$G$20)-$AI596)*($O$20/($O$19/2)))^2*((($O$20+$G$20)-$AI596))/3)*$AJ$29)+(((PI()*((($C$19+$G$20)-$AI596)*($O$20/($O$19/2)))^2*(((($C$19+$G$20)-$AI596)*($O$20/($O$19/2)))*$AZ$11))/3)*$AJ$29),(((PI()*((($C$19+$G$20)-$AI596)*($O$20/($O$19/2)))^2*((($O$20+$G$20)-$AI596)/3))*$AJ$29)-((PI()*((($C$19+$G$20)-$AI596)*($O$20/($O$19/2)))^2*(((($C$19+$G$20)-$AI596)*($O$20/($O$19/2)))*$AZ$11)/3)*$AJ$29))),IF('Silo Levels'!$L$18="Pumping",(($D$18*$AJ$29)+((PI()*(($C$21/2)^2)*($G$20-$AI596))*$AJ$29))+((($D$18+$H$18)/3)*$BG$11)+(((PI()*($C$21/2)^2*(($C$21/2)*$AZ$11))/3)*$AJ$29),(($D$18*$AJ$29)+((PI()*(($C$21/2)^2)*($G$20-$AI596))*$AJ$29))+((($D$18+$H$18)/3)*$BG$11)-(((PI()*($C$21/2)^2*(($C$21/2)*$AZ$11))/3)*$AJ$29)))</f>
        <v>0.8000515602850985</v>
      </c>
    </row>
    <row r="597" spans="1:36" x14ac:dyDescent="0.3"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>
        <v>56.6</v>
      </c>
      <c r="N597" s="101">
        <f t="shared" si="76"/>
        <v>0.66031141001219595</v>
      </c>
      <c r="O597" s="66">
        <v>56.6</v>
      </c>
      <c r="P597" s="102">
        <f>IF($O597&gt;$G$20,IF('Silo Levels'!$L$13="Pumping",((PI()*((($C$19+$G$20)-$O597)*($O$20/($O$19/2)))^2*((($O$20+$G$20)-$O597))/3)*$P$29)+(((PI()*((($C$19+$G$20)-$O597)*($O$20/($O$19/2)))^2*(((($C$19+$G$20)-$O597)*($O$20/($O$19/2)))*$AZ$6))/3)*$P$29),(((PI()*((($C$19+$G$20)-$O597)*($O$20/($O$19/2)))^2*((($O$20+$G$20)-$O597)/3))*$P$29)-((PI()*((($C$19+$G$20)-$O597)*($O$20/($O$19/2)))^2*(((($C$19+$G$20)-$O597)*($O$20/($O$19/2)))*$AZ$6)/3)*$P$29))),IF('Silo Levels'!$L$13="Pumping",(($D$18*$P$29)+((PI()*(($C$21/2)^2)*($G$20-$O597))*$P$29))+((($D$18+$H$18)/3)*$BG$6)+(((PI()*($C$21/2)^2*(($C$21/2)*$AZ$6))/3)*$P$29),(($D$18*$P$29)+((PI()*(($C$21/2)^2)*($G$20-$O597))*$P$29))+((($D$18+$H$18)/3)*$BG$6)-(((PI()*($C$21/2)^2*(($C$21/2)*$AZ$6))/3)*$P$29)))</f>
        <v>1.4519891216210223</v>
      </c>
      <c r="Q597" s="73">
        <v>56.6</v>
      </c>
      <c r="R597" s="101">
        <f t="shared" si="79"/>
        <v>0.64234732151515173</v>
      </c>
      <c r="S597" s="66">
        <v>56.6</v>
      </c>
      <c r="T597" s="102">
        <f>IF($S597&gt;$G$20,IF('Silo Levels'!$L$14="Pumping",((PI()*((($C$19+$G$20)-$S597)*($O$20/($O$19/2)))^2*((($O$20+$G$20)-$S597))/3)*$T$29)+(((PI()*((($C$19+$G$20)-$S597)*($O$20/($O$19/2)))^2*(((($C$19+$G$20)-$S597)*($O$20/($O$19/2)))*$AZ$7))/3)*$T$29),(((PI()*((($C$19+$G$20)-$S597)*($O$20/($O$19/2)))^2*((($O$20+$G$20)-$S597)/3))*$T$29)-((PI()*((($C$19+$G$20)-$S597)*($O$20/($O$19/2)))^2*(((($C$19+$G$20)-$S597)*($O$20/($O$19/2)))*$AZ$7)/3)*$T$29))),IF('Silo Levels'!$L$14="Pumping",(($D$18*$T$29)+((PI()*(($C$21/2)^2)*($G$20-$S597))*$T$29))+((($D$18+$H$18)/3)*$BG$7)+(((PI()*($C$21/2)^2*(($C$21/2)*$AZ$7))/3)*$T$29),(($D$18*$T$29)+((PI()*(($C$21/2)^2)*($G$20-$S597))*$T$29))+((($D$18+$H$18)/3)*$BG$7)-(((PI()*($C$21/2)^2*(($C$21/2)*$AZ$7))/3)*$T$29)))</f>
        <v>1.4124870614081546</v>
      </c>
      <c r="U597" s="73">
        <v>56.6</v>
      </c>
      <c r="V597" s="101">
        <f t="shared" si="80"/>
        <v>0.62575812800881803</v>
      </c>
      <c r="W597" s="66">
        <v>56.6</v>
      </c>
      <c r="X597" s="102">
        <f>IF($W597&gt;$G$20,IF('Silo Levels'!$L$15="Pumping",((PI()*((($C$19+$G$20)-$W597)*($O$20/($O$19/2)))^2*((($O$20+$G$20)-$W597))/3)*$X$29)+(((PI()*((($C$19+$G$20)-$W597)*($O$20/($O$19/2)))^2*(((($C$19+$G$20)-$W597)*($O$20/($O$19/2)))*$AZ$8))/3)*$X$29),(((PI()*((($C$19+$G$20)-$W597)*($O$20/($O$19/2)))^2*((($O$20+$G$20)-$W597)/3))*$X$29)-((PI()*((($C$19+$G$20)-$W597)*($O$20/($O$19/2)))^2*(((($C$19+$G$20)-$W597)*($O$20/($O$19/2)))*$AZ$8)/3)*$X$29))),IF('Silo Levels'!$L$15="Pumping",(($D$18*$X$29)+((PI()*(($C$21/2)^2)*($G$20-$W597))*$X$29))+((($D$18+$H$18)/3)*$BG$8)+(((PI()*($C$21/2)^2*(($C$21/2)*$AZ$8))/3)*$X$29),(($D$18*$X$29)+((PI()*(($C$21/2)^2)*($G$20-$W597))*$X$29))+((($D$18+$H$18)/3)*$BG$8)-(((PI()*($C$21/2)^2*(($C$21/2)*$AZ$8))/3)*$X$29)))</f>
        <v>1.376008321010169</v>
      </c>
      <c r="Y597" s="73">
        <v>56.6</v>
      </c>
      <c r="Z597" s="101">
        <f t="shared" si="77"/>
        <v>0.61586250222041605</v>
      </c>
      <c r="AA597" s="66">
        <v>56.6</v>
      </c>
      <c r="AB597" s="102">
        <f>IF($AA597&gt;$G$20,IF('Silo Levels'!$L$16="Pumping",((PI()*((($C$19+$G$20)-$AA597)*($O$20/($O$19/2)))^2*((($O$20+$G$20)-$AA597))/3)*$AB$29)+(((PI()*((($C$19+$G$20)-$AA597)*($O$20/($O$19/2)))^2*(((($C$19+$G$20)-$AA597)*($O$20/($O$19/2)))*$AZ$9))/3)*$AB$29),(((PI()*((($C$19+$G$20)-$AA597)*($O$20/($O$19/2)))^2*((($O$20+$G$20)-$AA597)/3))*$AB$29)-((PI()*((($C$19+$G$20)-$AA597)*($O$20/($O$19/2)))^2*(((($C$19+$G$20)-$AA597)*($O$20/($O$19/2)))*$AZ$9)/3)*$AB$29))),IF('Silo Levels'!$L$16="Pumping",(($D$18*$AB$29)+((PI()*(($C$21/2)^2)*($G$20-$AA597))*$AB$29))+((($D$18+$H$18)/3)*$BG$9)+(((PI()*($C$21/2)^2*(($C$21/2)*$AZ$9))/3)*$AB$29),(($D$18*$AB$29)+((PI()*(($C$21/2)^2)*($G$20-$AA597))*$AB$29))+((($D$18+$H$18)/3)*$BG$9)-(((PI()*($C$21/2)^2*(($C$21/2)*$AZ$9))/3)*$AB$29)))</f>
        <v>1.3542483744477936</v>
      </c>
      <c r="AC597" s="73">
        <v>56.6</v>
      </c>
      <c r="AD597" s="101">
        <f t="shared" si="81"/>
        <v>0.6122950115339939</v>
      </c>
      <c r="AE597" s="66">
        <v>56.6</v>
      </c>
      <c r="AF597" s="102">
        <f>IF($AE597&gt;$G$20,IF('Silo Levels'!$L$17="Pumping",((PI()*((($C$19+$G$20)-$AE597)*($O$20/($O$19/2)))^2*((($O$20+$G$20)-$AE597))/3)*$AF$29)+(((PI()*((($C$19+$G$20)-$AE597)*($O$20/($O$19/2)))^2*(((($C$19+$G$20)-$AE597)*($O$20/($O$19/2)))*$AZ$10))/3)*$AF$29),(((PI()*((($C$19+$G$20)-$AE597)*($O$20/($O$19/2)))^2*((($O$20+$G$20)-$AE597)/3))*$AF$29)-((PI()*((($C$19+$G$20)-$AE597)*($O$20/($O$19/2)))^2*(((($C$19+$G$20)-$AE597)*($O$20/($O$19/2)))*$AZ$10)/3)*$AF$29))),IF('Silo Levels'!$L$17="Pumping",(($D$18*$AF$29)+((PI()*(($C$21/2)^2)*($G$20-$AE597))*$AF$29))+((($D$18+$H$18)/3)*$BG$10)+(((PI()*($C$21/2)^2*(($C$21/2)*$AZ$10))/3)*$AF$29),(($D$18*$AF$29)+((PI()*(($C$21/2)^2)*($G$20-$AE597))*$AF$29))+((($D$18+$H$18)/3)*$BG$10)-(((PI()*($C$21/2)^2*(($C$21/2)*$AZ$10))/3)*$AF$29)))</f>
        <v>1.3464036551386518</v>
      </c>
      <c r="AG597" s="73">
        <v>56.6</v>
      </c>
      <c r="AH597" s="101">
        <f t="shared" si="78"/>
        <v>0.61508460110725105</v>
      </c>
      <c r="AI597" s="66">
        <v>56.6</v>
      </c>
      <c r="AJ597" s="102">
        <f>IF($AI597&gt;$G$20,IF('Silo Levels'!$L$18="Pumping",((PI()*((($C$19+$G$20)-$AI597)*($O$20/($O$19/2)))^2*((($O$20+$G$20)-$AI597))/3)*$AJ$29)+(((PI()*((($C$19+$G$20)-$AI597)*($O$20/($O$19/2)))^2*(((($C$19+$G$20)-$AI597)*($O$20/($O$19/2)))*$AZ$11))/3)*$AJ$29),(((PI()*((($C$19+$G$20)-$AI597)*($O$20/($O$19/2)))^2*((($O$20+$G$20)-$AI597)/3))*$AJ$29)-((PI()*((($C$19+$G$20)-$AI597)*($O$20/($O$19/2)))^2*(((($C$19+$G$20)-$AI597)*($O$20/($O$19/2)))*$AZ$11)/3)*$AJ$29))),IF('Silo Levels'!$L$18="Pumping",(($D$18*$AJ$29)+((PI()*(($C$21/2)^2)*($G$20-$AI597))*$AJ$29))+((($D$18+$H$18)/3)*$BG$11)+(((PI()*($C$21/2)^2*(($C$21/2)*$AZ$11))/3)*$AJ$29),(($D$18*$AJ$29)+((PI()*(($C$21/2)^2)*($G$20-$AI597))*$AJ$29))+((($D$18+$H$18)/3)*$BG$11)-(((PI()*($C$21/2)^2*(($C$21/2)*$AZ$11))/3)*$AJ$29)))</f>
        <v>1.3525378119209523</v>
      </c>
    </row>
    <row r="598" spans="1:36" x14ac:dyDescent="0.3"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>
        <v>56.7</v>
      </c>
      <c r="N598" s="101">
        <f t="shared" si="76"/>
        <v>0.33508260711354632</v>
      </c>
      <c r="O598" s="66">
        <v>56.7</v>
      </c>
      <c r="P598" s="102">
        <f>IF($O598&gt;$G$20,IF('Silo Levels'!$L$13="Pumping",((PI()*((($C$19+$G$20)-$O598)*($O$20/($O$19/2)))^2*((($O$20+$G$20)-$O598))/3)*$P$29)+(((PI()*((($C$19+$G$20)-$O598)*($O$20/($O$19/2)))^2*(((($C$19+$G$20)-$O598)*($O$20/($O$19/2)))*$AZ$6))/3)*$P$29),(((PI()*((($C$19+$G$20)-$O598)*($O$20/($O$19/2)))^2*((($O$20+$G$20)-$O598)/3))*$P$29)-((PI()*((($C$19+$G$20)-$O598)*($O$20/($O$19/2)))^2*(((($C$19+$G$20)-$O598)*($O$20/($O$19/2)))*$AZ$6)/3)*$P$29))),IF('Silo Levels'!$L$13="Pumping",(($D$18*$P$29)+((PI()*(($C$21/2)^2)*($G$20-$O598))*$P$29))+((($D$18+$H$18)/3)*$BG$6)+(((PI()*($C$21/2)^2*(($C$21/2)*$AZ$6))/3)*$P$29),(($D$18*$P$29)+((PI()*(($C$21/2)^2)*($G$20-$O598))*$P$29))+((($D$18+$H$18)/3)*$BG$6)-(((PI()*($C$21/2)^2*(($C$21/2)*$AZ$6))/3)*$P$29)))</f>
        <v>2.0176862565678855</v>
      </c>
      <c r="Q598" s="73">
        <v>56.7</v>
      </c>
      <c r="R598" s="101">
        <f t="shared" si="79"/>
        <v>0.32596652413097776</v>
      </c>
      <c r="S598" s="66">
        <v>56.7</v>
      </c>
      <c r="T598" s="102">
        <f>IF($S598&gt;$G$20,IF('Silo Levels'!$L$14="Pumping",((PI()*((($C$19+$G$20)-$S598)*($O$20/($O$19/2)))^2*((($O$20+$G$20)-$S598))/3)*$T$29)+(((PI()*((($C$19+$G$20)-$S598)*($O$20/($O$19/2)))^2*(((($C$19+$G$20)-$S598)*($O$20/($O$19/2)))*$AZ$7))/3)*$T$29),(((PI()*((($C$19+$G$20)-$S598)*($O$20/($O$19/2)))^2*((($O$20+$G$20)-$S598)/3))*$T$29)-((PI()*((($C$19+$G$20)-$S598)*($O$20/($O$19/2)))^2*(((($C$19+$G$20)-$S598)*($O$20/($O$19/2)))*$AZ$7)/3)*$T$29))),IF('Silo Levels'!$L$14="Pumping",(($D$18*$T$29)+((PI()*(($C$21/2)^2)*($G$20-$S598))*$T$29))+((($D$18+$H$18)/3)*$BG$7)+(((PI()*($C$21/2)^2*(($C$21/2)*$AZ$7))/3)*$T$29),(($D$18*$T$29)+((PI()*(($C$21/2)^2)*($G$20-$S598))*$T$29))+((($D$18+$H$18)/3)*$BG$7)-(((PI()*($C$21/2)^2*(($C$21/2)*$AZ$7))/3)*$T$29)))</f>
        <v>1.9627941345741344</v>
      </c>
      <c r="U598" s="73">
        <v>56.7</v>
      </c>
      <c r="V598" s="101">
        <f t="shared" si="80"/>
        <v>0.31754814739883747</v>
      </c>
      <c r="W598" s="66">
        <v>56.7</v>
      </c>
      <c r="X598" s="102">
        <f>IF($W598&gt;$G$20,IF('Silo Levels'!$L$15="Pumping",((PI()*((($C$19+$G$20)-$W598)*($O$20/($O$19/2)))^2*((($O$20+$G$20)-$W598))/3)*$X$29)+(((PI()*((($C$19+$G$20)-$W598)*($O$20/($O$19/2)))^2*(((($C$19+$G$20)-$W598)*($O$20/($O$19/2)))*$AZ$8))/3)*$X$29),(((PI()*((($C$19+$G$20)-$W598)*($O$20/($O$19/2)))^2*((($O$20+$G$20)-$W598)/3))*$X$29)-((PI()*((($C$19+$G$20)-$W598)*($O$20/($O$19/2)))^2*(((($C$19+$G$20)-$W598)*($O$20/($O$19/2)))*$AZ$8)/3)*$X$29))),IF('Silo Levels'!$L$15="Pumping",(($D$18*$X$29)+((PI()*(($C$21/2)^2)*($G$20-$W598))*$X$29))+((($D$18+$H$18)/3)*$BG$8)+(((PI()*($C$21/2)^2*(($C$21/2)*$AZ$8))/3)*$X$29),(($D$18*$X$29)+((PI()*(($C$21/2)^2)*($G$20-$W598))*$X$29))+((($D$18+$H$18)/3)*$BG$8)-(((PI()*($C$21/2)^2*(($C$21/2)*$AZ$8))/3)*$X$29)))</f>
        <v>1.9121032223200869</v>
      </c>
      <c r="Y598" s="73">
        <v>56.7</v>
      </c>
      <c r="Z598" s="101">
        <f t="shared" si="77"/>
        <v>0.31252649846483443</v>
      </c>
      <c r="AA598" s="66">
        <v>56.7</v>
      </c>
      <c r="AB598" s="102">
        <f>IF($AA598&gt;$G$20,IF('Silo Levels'!$L$16="Pumping",((PI()*((($C$19+$G$20)-$AA598)*($O$20/($O$19/2)))^2*((($O$20+$G$20)-$AA598))/3)*$AB$29)+(((PI()*((($C$19+$G$20)-$AA598)*($O$20/($O$19/2)))^2*(((($C$19+$G$20)-$AA598)*($O$20/($O$19/2)))*$AZ$9))/3)*$AB$29),(((PI()*((($C$19+$G$20)-$AA598)*($O$20/($O$19/2)))^2*((($O$20+$G$20)-$AA598)/3))*$AB$29)-((PI()*((($C$19+$G$20)-$AA598)*($O$20/($O$19/2)))^2*(((($C$19+$G$20)-$AA598)*($O$20/($O$19/2)))*$AZ$9)/3)*$AB$29))),IF('Silo Levels'!$L$16="Pumping",(($D$18*$AB$29)+((PI()*(($C$21/2)^2)*($G$20-$AA598))*$AB$29))+((($D$18+$H$18)/3)*$BG$9)+(((PI()*($C$21/2)^2*(($C$21/2)*$AZ$9))/3)*$AB$29),(($D$18*$AB$29)+((PI()*(($C$21/2)^2)*($G$20-$AA598))*$AB$29))+((($D$18+$H$18)/3)*$BG$9)-(((PI()*($C$21/2)^2*(($C$21/2)*$AZ$9))/3)*$AB$29)))</f>
        <v>1.8818655680093295</v>
      </c>
      <c r="AC598" s="73">
        <v>56.7</v>
      </c>
      <c r="AD598" s="101">
        <f t="shared" si="81"/>
        <v>0.31071613435188122</v>
      </c>
      <c r="AE598" s="66">
        <v>56.7</v>
      </c>
      <c r="AF598" s="102">
        <f>IF($AE598&gt;$G$20,IF('Silo Levels'!$L$17="Pumping",((PI()*((($C$19+$G$20)-$AE598)*($O$20/($O$19/2)))^2*((($O$20+$G$20)-$AE598))/3)*$AF$29)+(((PI()*((($C$19+$G$20)-$AE598)*($O$20/($O$19/2)))^2*(((($C$19+$G$20)-$AE598)*($O$20/($O$19/2)))*$AZ$10))/3)*$AF$29),(((PI()*((($C$19+$G$20)-$AE598)*($O$20/($O$19/2)))^2*((($O$20+$G$20)-$AE598)/3))*$AF$29)-((PI()*((($C$19+$G$20)-$AE598)*($O$20/($O$19/2)))^2*(((($C$19+$G$20)-$AE598)*($O$20/($O$19/2)))*$AZ$10)/3)*$AF$29))),IF('Silo Levels'!$L$17="Pumping",(($D$18*$AF$29)+((PI()*(($C$21/2)^2)*($G$20-$AE598))*$AF$29))+((($D$18+$H$18)/3)*$BG$10)+(((PI()*($C$21/2)^2*(($C$21/2)*$AZ$10))/3)*$AF$29),(($D$18*$AF$29)+((PI()*(($C$21/2)^2)*($G$20-$AE598))*$AF$29))+((($D$18+$H$18)/3)*$BG$10)-(((PI()*($C$21/2)^2*(($C$21/2)*$AZ$10))/3)*$AF$29)))</f>
        <v>1.8709645343163104</v>
      </c>
      <c r="AG598" s="73">
        <v>56.7</v>
      </c>
      <c r="AH598" s="101">
        <f t="shared" si="78"/>
        <v>0.31213174361261847</v>
      </c>
      <c r="AI598" s="66">
        <v>56.7</v>
      </c>
      <c r="AJ598" s="102">
        <f>IF($AI598&gt;$G$20,IF('Silo Levels'!$L$18="Pumping",((PI()*((($C$19+$G$20)-$AI598)*($O$20/($O$19/2)))^2*((($O$20+$G$20)-$AI598))/3)*$AJ$29)+(((PI()*((($C$19+$G$20)-$AI598)*($O$20/($O$19/2)))^2*(((($C$19+$G$20)-$AI598)*($O$20/($O$19/2)))*$AZ$11))/3)*$AJ$29),(((PI()*((($C$19+$G$20)-$AI598)*($O$20/($O$19/2)))^2*((($O$20+$G$20)-$AI598)/3))*$AJ$29)-((PI()*((($C$19+$G$20)-$AI598)*($O$20/($O$19/2)))^2*(((($C$19+$G$20)-$AI598)*($O$20/($O$19/2)))*$AZ$11)/3)*$AJ$29))),IF('Silo Levels'!$L$18="Pumping",(($D$18*$AJ$29)+((PI()*(($C$21/2)^2)*($G$20-$AI598))*$AJ$29))+((($D$18+$H$18)/3)*$BG$11)+(((PI()*($C$21/2)^2*(($C$21/2)*$AZ$11))/3)*$AJ$29),(($D$18*$AJ$29)+((PI()*(($C$21/2)^2)*($G$20-$AI598))*$AJ$29))+((($D$18+$H$18)/3)*$BG$11)-(((PI()*($C$21/2)^2*(($C$21/2)*$AZ$11))/3)*$AJ$29)))</f>
        <v>1.879488567761866</v>
      </c>
    </row>
    <row r="599" spans="1:36" ht="15" thickBot="1" x14ac:dyDescent="0.35"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>
        <v>56.8</v>
      </c>
      <c r="N599" s="106">
        <f t="shared" si="76"/>
        <v>-0.62945391140759732</v>
      </c>
      <c r="O599" s="69">
        <v>56.8</v>
      </c>
      <c r="P599" s="107">
        <f>IF($O599&gt;$G$20,IF('Silo Levels'!$L$13="Pumping",((PI()*((($C$19+$G$20)-$O599)*($O$20/($O$19/2)))^2*((($O$20+$G$20)-$O599))/3)*$P$29)+(((PI()*((($C$19+$G$20)-$O599)*($O$20/($O$19/2)))^2*(((($C$19+$G$20)-$O599)*($O$20/($O$19/2)))*$AZ$6))/3)*$P$29),(((PI()*((($C$19+$G$20)-$O599)*($O$20/($O$19/2)))^2*((($O$20+$G$20)-$O599)/3))*$P$29)-((PI()*((($C$19+$G$20)-$O599)*($O$20/($O$19/2)))^2*(((($C$19+$G$20)-$O599)*($O$20/($O$19/2)))*$AZ$6)/3)*$P$29))),IF('Silo Levels'!$L$13="Pumping",(($D$18*$P$29)+((PI()*(($C$21/2)^2)*($G$20-$O599))*$P$29))+((($D$18+$H$18)/3)*$BG$6)+(((PI()*($C$21/2)^2*(($C$21/2)*$AZ$6))/3)*$P$29),(($D$18*$P$29)+((PI()*(($C$21/2)^2)*($G$20-$O599))*$P$29))+((($D$18+$H$18)/3)*$BG$6)-(((PI()*($C$21/2)^2*(($C$21/2)*$AZ$6))/3)*$P$29)))</f>
        <v>2.4426249053600966</v>
      </c>
      <c r="Q599" s="73">
        <v>56.8</v>
      </c>
      <c r="R599" s="106">
        <f t="shared" si="79"/>
        <v>-0.61232931595478235</v>
      </c>
      <c r="S599" s="69">
        <v>56.8</v>
      </c>
      <c r="T599" s="107">
        <f>IF($S599&gt;$G$20,IF('Silo Levels'!$L$14="Pumping",((PI()*((($C$19+$G$20)-$S599)*($O$20/($O$19/2)))^2*((($O$20+$G$20)-$S599))/3)*$T$29)+(((PI()*((($C$19+$G$20)-$S599)*($O$20/($O$19/2)))^2*(((($C$19+$G$20)-$S599)*($O$20/($O$19/2)))*$AZ$7))/3)*$T$29),(((PI()*((($C$19+$G$20)-$S599)*($O$20/($O$19/2)))^2*((($O$20+$G$20)-$S599)/3))*$T$29)-((PI()*((($C$19+$G$20)-$S599)*($O$20/($O$19/2)))^2*(((($C$19+$G$20)-$S599)*($O$20/($O$19/2)))*$AZ$7)/3)*$T$29))),IF('Silo Levels'!$L$14="Pumping",(($D$18*$T$29)+((PI()*(($C$21/2)^2)*($G$20-$S599))*$T$29))+((($D$18+$H$18)/3)*$BG$7)+(((PI()*($C$21/2)^2*(($C$21/2)*$AZ$7))/3)*$T$29),(($D$18*$T$29)+((PI()*(($C$21/2)^2)*($G$20-$S599))*$T$29))+((($D$18+$H$18)/3)*$BG$7)-(((PI()*($C$21/2)^2*(($C$21/2)*$AZ$7))/3)*$T$29)))</f>
        <v>2.3761721236882449</v>
      </c>
      <c r="U599" s="73">
        <v>56.8</v>
      </c>
      <c r="V599" s="106">
        <f t="shared" si="80"/>
        <v>-0.59651536426270668</v>
      </c>
      <c r="W599" s="69">
        <v>56.8</v>
      </c>
      <c r="X599" s="107">
        <f>IF($W599&gt;$G$20,IF('Silo Levels'!$L$15="Pumping",((PI()*((($C$19+$G$20)-$W599)*($O$20/($O$19/2)))^2*((($O$20+$G$20)-$W599))/3)*$X$29)+(((PI()*((($C$19+$G$20)-$W599)*($O$20/($O$19/2)))^2*(((($C$19+$G$20)-$W599)*($O$20/($O$19/2)))*$AZ$8))/3)*$X$29),(((PI()*((($C$19+$G$20)-$W599)*($O$20/($O$19/2)))^2*((($O$20+$G$20)-$W599)/3))*$X$29)-((PI()*((($C$19+$G$20)-$W599)*($O$20/($O$19/2)))^2*(((($C$19+$G$20)-$W599)*($O$20/($O$19/2)))*$AZ$8)/3)*$X$29))),IF('Silo Levels'!$L$15="Pumping",(($D$18*$X$29)+((PI()*(($C$21/2)^2)*($G$20-$W599))*$X$29))+((($D$18+$H$18)/3)*$BG$8)+(((PI()*($C$21/2)^2*(($C$21/2)*$AZ$8))/3)*$X$29),(($D$18*$X$29)+((PI()*(($C$21/2)^2)*($G$20-$W599))*$X$29))+((($D$18+$H$18)/3)*$BG$8)-(((PI()*($C$21/2)^2*(($C$21/2)*$AZ$8))/3)*$X$29)))</f>
        <v>2.3148053555179655</v>
      </c>
      <c r="Y599" s="73">
        <v>56.8</v>
      </c>
      <c r="Z599" s="106">
        <f t="shared" si="77"/>
        <v>-0.58708217824791331</v>
      </c>
      <c r="AA599" s="69">
        <v>56.8</v>
      </c>
      <c r="AB599" s="107">
        <f>IF($AA599&gt;$G$20,IF('Silo Levels'!$L$16="Pumping",((PI()*((($C$19+$G$20)-$AA599)*($O$20/($O$19/2)))^2*((($O$20+$G$20)-$AA599))/3)*$AB$29)+(((PI()*((($C$19+$G$20)-$AA599)*($O$20/($O$19/2)))^2*(((($C$19+$G$20)-$AA599)*($O$20/($O$19/2)))*$AZ$9))/3)*$AB$29),(((PI()*((($C$19+$G$20)-$AA599)*($O$20/($O$19/2)))^2*((($O$20+$G$20)-$AA599)/3))*$AB$29)-((PI()*((($C$19+$G$20)-$AA599)*($O$20/($O$19/2)))^2*(((($C$19+$G$20)-$AA599)*($O$20/($O$19/2)))*$AZ$9)/3)*$AB$29))),IF('Silo Levels'!$L$16="Pumping",(($D$18*$AB$29)+((PI()*(($C$21/2)^2)*($G$20-$AA599))*$AB$29))+((($D$18+$H$18)/3)*$BG$9)+(((PI()*($C$21/2)^2*(($C$21/2)*$AZ$9))/3)*$AB$29),(($D$18*$AB$29)+((PI()*(($C$21/2)^2)*($G$20-$AA599))*$AB$29))+((($D$18+$H$18)/3)*$BG$9)-(((PI()*($C$21/2)^2*(($C$21/2)*$AZ$9))/3)*$AB$29)))</f>
        <v>2.2781994425527055</v>
      </c>
      <c r="AC599" s="73">
        <v>56.8</v>
      </c>
      <c r="AD599" s="106">
        <f t="shared" si="81"/>
        <v>-0.58368140259504808</v>
      </c>
      <c r="AE599" s="69">
        <v>56.8</v>
      </c>
      <c r="AF599" s="107">
        <f>IF($AE599&gt;$G$20,IF('Silo Levels'!$L$17="Pumping",((PI()*((($C$19+$G$20)-$AE599)*($O$20/($O$19/2)))^2*((($O$20+$G$20)-$AE599))/3)*$AF$29)+(((PI()*((($C$19+$G$20)-$AE599)*($O$20/($O$19/2)))^2*(((($C$19+$G$20)-$AE599)*($O$20/($O$19/2)))*$AZ$10))/3)*$AF$29),(((PI()*((($C$19+$G$20)-$AE599)*($O$20/($O$19/2)))^2*((($O$20+$G$20)-$AE599)/3))*$AF$29)-((PI()*((($C$19+$G$20)-$AE599)*($O$20/($O$19/2)))^2*(((($C$19+$G$20)-$AE599)*($O$20/($O$19/2)))*$AZ$10)/3)*$AF$29))),IF('Silo Levels'!$L$17="Pumping",(($D$18*$AF$29)+((PI()*(($C$21/2)^2)*($G$20-$AE599))*$AF$29))+((($D$18+$H$18)/3)*$BG$10)+(((PI()*($C$21/2)^2*(($C$21/2)*$AZ$10))/3)*$AF$29),(($D$18*$AF$29)+((PI()*(($C$21/2)^2)*($G$20-$AE599))*$AF$29))+((($D$18+$H$18)/3)*$BG$10)-(((PI()*($C$21/2)^2*(($C$21/2)*$AZ$10))/3)*$AF$29)))</f>
        <v>2.2650025759407324</v>
      </c>
      <c r="AG599" s="73">
        <v>56.8</v>
      </c>
      <c r="AH599" s="106">
        <f t="shared" si="78"/>
        <v>-0.58634062980433721</v>
      </c>
      <c r="AI599" s="69">
        <v>56.8</v>
      </c>
      <c r="AJ599" s="107">
        <f>IF($AI599&gt;$G$20,IF('Silo Levels'!$L$18="Pumping",((PI()*((($C$19+$G$20)-$AI599)*($O$20/($O$19/2)))^2*((($O$20+$G$20)-$AI599))/3)*$AJ$29)+(((PI()*((($C$19+$G$20)-$AI599)*($O$20/($O$19/2)))^2*(((($C$19+$G$20)-$AI599)*($O$20/($O$19/2)))*$AZ$11))/3)*$AJ$29),(((PI()*((($C$19+$G$20)-$AI599)*($O$20/($O$19/2)))^2*((($O$20+$G$20)-$AI599)/3))*$AJ$29)-((PI()*((($C$19+$G$20)-$AI599)*($O$20/($O$19/2)))^2*(((($C$19+$G$20)-$AI599)*($O$20/($O$19/2)))*$AZ$11)/3)*$AJ$29))),IF('Silo Levels'!$L$18="Pumping",(($D$18*$AJ$29)+((PI()*(($C$21/2)^2)*($G$20-$AI599))*$AJ$29))+((($D$18+$H$18)/3)*$BG$11)+(((PI()*($C$21/2)^2*(($C$21/2)*$AZ$11))/3)*$AJ$29),(($D$18*$AJ$29)+((PI()*(($C$21/2)^2)*($G$20-$AI599))*$AJ$29))+((($D$18+$H$18)/3)*$BG$11)-(((PI()*($C$21/2)^2*(($C$21/2)*$AZ$11))/3)*$AJ$29)))</f>
        <v>2.2753218296505011</v>
      </c>
    </row>
    <row r="600" spans="1:36" ht="15" thickBot="1" x14ac:dyDescent="0.35"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</row>
    <row r="601" spans="1:36" ht="15" thickBot="1" x14ac:dyDescent="0.35">
      <c r="B601" s="220" t="s">
        <v>28</v>
      </c>
      <c r="C601" s="221"/>
      <c r="D601" s="222"/>
      <c r="E601" s="73"/>
      <c r="F601" s="220" t="s">
        <v>29</v>
      </c>
      <c r="G601" s="221"/>
      <c r="H601" s="222"/>
      <c r="I601" s="73"/>
      <c r="J601" s="220" t="s">
        <v>30</v>
      </c>
      <c r="K601" s="221"/>
      <c r="L601" s="222"/>
      <c r="M601" s="73"/>
      <c r="N601" s="220" t="s">
        <v>31</v>
      </c>
      <c r="O601" s="221"/>
      <c r="P601" s="222"/>
      <c r="Q601" s="73"/>
      <c r="R601" s="220" t="s">
        <v>32</v>
      </c>
      <c r="S601" s="221"/>
      <c r="T601" s="222"/>
      <c r="U601" s="73"/>
      <c r="V601" s="220" t="s">
        <v>33</v>
      </c>
      <c r="W601" s="221"/>
      <c r="X601" s="222"/>
      <c r="Y601" s="73"/>
      <c r="Z601" s="220" t="s">
        <v>34</v>
      </c>
      <c r="AA601" s="221"/>
      <c r="AB601" s="222"/>
      <c r="AC601" s="73"/>
      <c r="AD601" s="220" t="s">
        <v>35</v>
      </c>
      <c r="AE601" s="221"/>
      <c r="AF601" s="222"/>
      <c r="AG601" s="73"/>
      <c r="AH601" s="220" t="s">
        <v>36</v>
      </c>
      <c r="AI601" s="221"/>
      <c r="AJ601" s="222"/>
    </row>
    <row r="602" spans="1:36" x14ac:dyDescent="0.3">
      <c r="B602" s="109" t="s">
        <v>13</v>
      </c>
      <c r="C602" s="223">
        <f>'Silo Levels'!C19</f>
        <v>0</v>
      </c>
      <c r="D602" s="224"/>
      <c r="E602" s="73"/>
      <c r="F602" s="109" t="s">
        <v>13</v>
      </c>
      <c r="G602" s="223">
        <f>'Silo Levels'!C20</f>
        <v>0</v>
      </c>
      <c r="H602" s="224"/>
      <c r="I602" s="73"/>
      <c r="J602" s="109" t="s">
        <v>13</v>
      </c>
      <c r="K602" s="223">
        <f>'Silo Levels'!C21</f>
        <v>0</v>
      </c>
      <c r="L602" s="224"/>
      <c r="M602" s="73"/>
      <c r="N602" s="109" t="s">
        <v>13</v>
      </c>
      <c r="O602" s="223">
        <f>'Silo Levels'!C22</f>
        <v>0</v>
      </c>
      <c r="P602" s="224"/>
      <c r="Q602" s="73"/>
      <c r="R602" s="109" t="s">
        <v>13</v>
      </c>
      <c r="S602" s="223">
        <f>'Silo Levels'!C23</f>
        <v>0</v>
      </c>
      <c r="T602" s="224"/>
      <c r="U602" s="73"/>
      <c r="V602" s="109" t="s">
        <v>13</v>
      </c>
      <c r="W602" s="223">
        <f>'Silo Levels'!C24</f>
        <v>0</v>
      </c>
      <c r="X602" s="224"/>
      <c r="Y602" s="73"/>
      <c r="Z602" s="109" t="s">
        <v>13</v>
      </c>
      <c r="AA602" s="223">
        <f>'Silo Levels'!C25</f>
        <v>0</v>
      </c>
      <c r="AB602" s="224"/>
      <c r="AC602" s="73"/>
      <c r="AD602" s="109" t="s">
        <v>13</v>
      </c>
      <c r="AE602" s="223">
        <f>'Silo Levels'!C26</f>
        <v>0</v>
      </c>
      <c r="AF602" s="224"/>
      <c r="AG602" s="73"/>
      <c r="AH602" s="109" t="s">
        <v>13</v>
      </c>
      <c r="AI602" s="223">
        <f>'Silo Levels'!C27</f>
        <v>0</v>
      </c>
      <c r="AJ602" s="224"/>
    </row>
    <row r="603" spans="1:36" x14ac:dyDescent="0.3">
      <c r="B603" s="225" t="s">
        <v>16</v>
      </c>
      <c r="C603" s="226"/>
      <c r="D603" s="74">
        <f>'Silo Levels'!D19</f>
        <v>37.36</v>
      </c>
      <c r="E603" s="73"/>
      <c r="F603" s="225" t="s">
        <v>16</v>
      </c>
      <c r="G603" s="226"/>
      <c r="H603" s="74">
        <f>'Silo Levels'!D20</f>
        <v>33.845799999999997</v>
      </c>
      <c r="I603" s="73"/>
      <c r="J603" s="225" t="s">
        <v>16</v>
      </c>
      <c r="K603" s="226"/>
      <c r="L603" s="74">
        <f>'Silo Levels'!D21</f>
        <v>34</v>
      </c>
      <c r="M603" s="73"/>
      <c r="N603" s="225" t="s">
        <v>16</v>
      </c>
      <c r="O603" s="226"/>
      <c r="P603" s="74">
        <f>'Silo Levels'!D22</f>
        <v>34.802</v>
      </c>
      <c r="Q603" s="73"/>
      <c r="R603" s="225" t="s">
        <v>16</v>
      </c>
      <c r="S603" s="226"/>
      <c r="T603" s="74">
        <f>'Silo Levels'!D23</f>
        <v>36</v>
      </c>
      <c r="U603" s="73"/>
      <c r="V603" s="225" t="s">
        <v>16</v>
      </c>
      <c r="W603" s="226"/>
      <c r="X603" s="74">
        <f>'Silo Levels'!D24</f>
        <v>33.845799999999997</v>
      </c>
      <c r="Y603" s="73"/>
      <c r="Z603" s="225" t="s">
        <v>16</v>
      </c>
      <c r="AA603" s="226"/>
      <c r="AB603" s="74">
        <f>'Silo Levels'!D25</f>
        <v>38.86</v>
      </c>
      <c r="AC603" s="73"/>
      <c r="AD603" s="225" t="s">
        <v>16</v>
      </c>
      <c r="AE603" s="226"/>
      <c r="AF603" s="74">
        <f>'Silo Levels'!D26</f>
        <v>39.5</v>
      </c>
      <c r="AG603" s="73"/>
      <c r="AH603" s="225" t="s">
        <v>16</v>
      </c>
      <c r="AI603" s="226"/>
      <c r="AJ603" s="74">
        <f>'Silo Levels'!D27</f>
        <v>37.36</v>
      </c>
    </row>
    <row r="604" spans="1:36" ht="15" thickBot="1" x14ac:dyDescent="0.35">
      <c r="B604" s="30" t="s">
        <v>89</v>
      </c>
      <c r="C604" s="149" t="s">
        <v>19</v>
      </c>
      <c r="D604" s="31" t="s">
        <v>18</v>
      </c>
      <c r="E604" s="73"/>
      <c r="F604" s="30" t="s">
        <v>89</v>
      </c>
      <c r="G604" s="149" t="s">
        <v>19</v>
      </c>
      <c r="H604" s="31" t="s">
        <v>18</v>
      </c>
      <c r="I604" s="73"/>
      <c r="J604" s="30" t="s">
        <v>89</v>
      </c>
      <c r="K604" s="149" t="s">
        <v>19</v>
      </c>
      <c r="L604" s="31" t="s">
        <v>18</v>
      </c>
      <c r="M604" s="73"/>
      <c r="N604" s="30" t="s">
        <v>89</v>
      </c>
      <c r="O604" s="149" t="s">
        <v>19</v>
      </c>
      <c r="P604" s="31" t="s">
        <v>18</v>
      </c>
      <c r="Q604" s="73"/>
      <c r="R604" s="30" t="s">
        <v>89</v>
      </c>
      <c r="S604" s="149" t="s">
        <v>19</v>
      </c>
      <c r="T604" s="31" t="s">
        <v>18</v>
      </c>
      <c r="U604" s="73"/>
      <c r="V604" s="30" t="s">
        <v>89</v>
      </c>
      <c r="W604" s="149" t="s">
        <v>19</v>
      </c>
      <c r="X604" s="31" t="s">
        <v>18</v>
      </c>
      <c r="Y604" s="73"/>
      <c r="Z604" s="30" t="s">
        <v>89</v>
      </c>
      <c r="AA604" s="149" t="s">
        <v>19</v>
      </c>
      <c r="AB604" s="31" t="s">
        <v>18</v>
      </c>
      <c r="AC604" s="73"/>
      <c r="AD604" s="30" t="s">
        <v>89</v>
      </c>
      <c r="AE604" s="149" t="s">
        <v>19</v>
      </c>
      <c r="AF604" s="31" t="s">
        <v>18</v>
      </c>
      <c r="AG604" s="73"/>
      <c r="AH604" s="30" t="s">
        <v>89</v>
      </c>
      <c r="AI604" s="149" t="s">
        <v>19</v>
      </c>
      <c r="AJ604" s="31" t="s">
        <v>18</v>
      </c>
    </row>
    <row r="605" spans="1:36" x14ac:dyDescent="0.3">
      <c r="A605">
        <v>0</v>
      </c>
      <c r="B605" s="76">
        <f>IF($C605&gt;$G$20,(PI()*((($C$19+$G$20)-$C605)*($O$20/($O$19/2)))^2*((($O$20+$G$20)-$C605)/3))*$D$603,($D$18*$D$603)+((PI()*(($C$21/2)^2)*($G$20-$C605))*$D$603)+((($D$18+$H$18)/3)*$BD$12))</f>
        <v>224525.82691804064</v>
      </c>
      <c r="C605" s="51">
        <v>0</v>
      </c>
      <c r="D605" s="77">
        <f>IF($C605&gt;$G$20,IF('Silo Levels'!$L$19="Pumping",((PI()*((($C$19+$G$20)-$C605)*($O$20/($O$19/2)))^2*((($O$20+$G$20)-$C605))/3)*$D$603)+(((PI()*((($C$19+$G$20)-$C605)*($O$20/($O$19/2)))^2*(((($C$19+$G$20)-$C605)*($O$20/($O$19/2)))*$AZ$12))/3)*$D$603),(((PI()*((($C$19+$G$20)-$C605)*($O$20/($O$19/2)))^2*((($O$20+$G$20)-$C605)/3))*$D$603)-((PI()*((($C$19+$G$20)-$C605)*($O$20/($O$19/2)))^2*(((($C$19+$G$20)-$C605)*($O$20/($O$19/2)))*$AZ$12)/3)*$D$603))),IF('Silo Levels'!$L$19="Pumping",(($D$18*$D$603)+((PI()*(($C$21/2)^2)*($G$20-$C605))*$D$603))+((($D$18+$H$18)/3)*$BD$12)+(((PI()*($C$21/2)^2*(($C$21/2)*$AZ$12))/3)*$D$603),(($D$18*$D$603)+((PI()*(($C$21/2)^2)*($G$20-$C605))*$D$603))+((($D$18+$H$18)/3)*$BD$12)-(((PI()*($C$21/2)^2*(($C$21/2)*$AZ$12))/3)*$D$603)))</f>
        <v>221598.80814447592</v>
      </c>
      <c r="E605" s="73">
        <v>0</v>
      </c>
      <c r="F605" s="76">
        <f>IF($G605&gt;$G$20,(PI()*((($C$19+$G$20)-$G605)*($O$20/($O$19/2)))^2*((($O$20+$G$20)-$G605)/3))*$H$603,($D$18*$H$603)+((PI()*(($C$21/2)^2)*($G$20-$G605))*$H$603)+((($D$18+$H$18)/3)*$BD$13))</f>
        <v>203685.13328477656</v>
      </c>
      <c r="G605" s="51">
        <v>0</v>
      </c>
      <c r="H605" s="77">
        <f>IF($G605&gt;$G$20,IF('Silo Levels'!$L$20="Pumping",((PI()*((($C$19+$G$20)-$G605)*($O$20/($O$19/2)))^2*((($O$20+$G$20)-$G605))/3)*$H$603)+(((PI()*((($C$19+$G$20)-$G605)*($O$20/($O$19/2)))^2*(((($C$19+$G$20)-$G605)*($O$20/($O$19/2)))*$AZ$13))/3)*$H$603),(((PI()*((($C$19+$G$20)-$G605)*($O$20/($O$19/2)))^2*((($O$20+$G$20)-$G605)/3))*$H$603)-((PI()*((($C$19+$G$20)-$G605)*($O$20/($O$19/2)))^2*(((($C$19+$G$20)-$G605)*($O$20/($O$19/2)))*$AZ$13)/3)*$H$603))),IF('Silo Levels'!$L$20="Pumping",(($D$18*$H$603)+((PI()*(($C$21/2)^2)*($G$20-$G605))*$H$603))+((($D$18+$H$18)/3)*$BD$13)+(((PI()*($C$21/2)^2*(($C$21/2)*$AZ$13))/3)*$H$603),(($D$18*$H$603)+((PI()*(($C$21/2)^2)*($G$20-$G605))*$H$603))+((($D$18+$H$18)/3)*$BD$13)-(((PI()*($C$21/2)^2*(($C$21/2)*$AZ$13))/3)*$H$603)))</f>
        <v>199896.99883975071</v>
      </c>
      <c r="I605" s="73">
        <v>0</v>
      </c>
      <c r="J605" s="76">
        <f>IF($K605&gt;$G$20,(PI()*((($C$19+$G$20)-$K605)*($O$20/($O$19/2)))^2*((($O$20+$G$20)-$K605)/3))*$L$603,($D$18*$L$603)+((PI()*(($C$21/2)^2)*($G$20-$K605))*$L$603)+((($D$18+$H$18)/3)*$BD$14))</f>
        <v>204599.60456081358</v>
      </c>
      <c r="K605" s="51">
        <v>0</v>
      </c>
      <c r="L605" s="77">
        <f>IF($K605&gt;$G$20,IF('Silo Levels'!$L$21="Pumping",((PI()*((($C$19+$G$20)-$K605)*($O$20/($O$19/2)))^2*((($O$20+$G$20)-$K605))/3)*$L$603)+(((PI()*((($C$19+$G$20)-$K605)*($O$20/($O$19/2)))^2*(((($C$19+$G$20)-$K605)*($O$20/($O$19/2)))*$AZ$14))/3)*$L$603),(((PI()*((($C$19+$G$20)-$K605)*($O$20/($O$19/2)))^2*((($O$20+$G$20)-$K605)/3))*$L$603)-((PI()*((($C$19+$G$20)-$K605)*($O$20/($O$19/2)))^2*(((($C$19+$G$20)-$K605)*($O$20/($O$19/2)))*$AZ$14)/3)*$L$603))),IF('Silo Levels'!$L$21="Pumping",(($D$18*$L$603)+((PI()*(($C$21/2)^2)*($G$20-$K605))*$L$603))+((($D$18+$H$18)/3)*$BD$14)+(((PI()*($C$21/2)^2*(($C$21/2)*$AZ$14))/3)*$L$603),(($D$18*$L$603)+((PI()*(($C$21/2)^2)*($G$20-$K605))*$L$603))+((($D$18+$H$18)/3)*$BD$14)-(((PI()*($C$21/2)^2*(($C$21/2)*$AZ$14))/3)*$L$603)))</f>
        <v>200794.21153920147</v>
      </c>
      <c r="M605" s="73">
        <v>0</v>
      </c>
      <c r="N605" s="76">
        <f>IF($O605&gt;$G$20,(PI()*((($C$19+$G$20)-$O605)*($O$20/($O$19/2)))^2*((($O$20+$G$20)-$O605)/3))*$P$603,($D$18*$P$603)+((PI()*(($C$21/2)^2)*($G$20-$O605))*$P$603)+((($D$18+$H$18)/3)*$BD$15))</f>
        <v>209355.80406393742</v>
      </c>
      <c r="O605" s="51">
        <v>0</v>
      </c>
      <c r="P605" s="77">
        <f>IF($O605&gt;$G$20,IF('Silo Levels'!$L$22="Pumping",((PI()*((($C$19+$G$20)-$O605)*($O$20/($O$19/2)))^2*((($O$20+$G$20)-$O605))/3)*$P$603)+(((PI()*((($C$19+$G$20)-$O605)*($O$20/($O$19/2)))^2*(((($C$19+$G$20)-$O605)*($O$20/($O$19/2)))*$AZ$15))/3)*$P$603),(((PI()*((($C$19+$G$20)-$O605)*($O$20/($O$19/2)))^2*((($O$20+$G$20)-$O605)/3))*$P$603)-((PI()*((($C$19+$G$20)-$O605)*($O$20/($O$19/2)))^2*(((($C$19+$G$20)-$O605)*($O$20/($O$19/2)))*$AZ$15)/3)*$P$603))),IF('Silo Levels'!$L$22="Pumping",(($D$18*$P$603)+((PI()*(($C$21/2)^2)*($G$20-$O605))*$P$603))+((($D$18+$H$18)/3)*$BD$15)+(((PI()*($C$21/2)^2*(($C$21/2)*$AZ$15))/3)*$P$603),(($D$18*$P$603)+((PI()*(($C$21/2)^2)*($G$20-$O605))*$P$603))+((($D$18+$H$18)/3)*$BD$15)-(((PI()*($C$21/2)^2*(($C$21/2)*$AZ$15))/3)*$P$603)))</f>
        <v>205460.64853634493</v>
      </c>
      <c r="Q605" s="73">
        <v>0</v>
      </c>
      <c r="R605" s="76">
        <f>IF($S605&gt;$G$20,(PI()*((($C$19+$G$20)-$S605)*($O$20/($O$19/2)))^2*((($O$20+$G$20)-$S605)/3))*$T$603,($D$18*$T$603)+((PI()*(($C$21/2)^2)*($G$20-$S605))*$T$603)+((($D$18+$H$18)/3)*$BD$16))</f>
        <v>216460.45120202017</v>
      </c>
      <c r="S605" s="51">
        <v>0</v>
      </c>
      <c r="T605" s="77">
        <f>IF($S605&gt;$G$20,IF('Silo Levels'!$L$23="Pumping",((PI()*((($C$19+$G$20)-$S605)*($O$20/($O$19/2)))^2*((($O$20+$G$20)-$S605))/3)*$T$603)+(((PI()*((($C$19+$G$20)-$S605)*($O$20/($O$19/2)))^2*(((($C$19+$G$20)-$S605)*($O$20/($O$19/2)))*$AZ$16))/3)*$T$603),(((PI()*((($C$19+$G$20)-$S605)*($O$20/($O$19/2)))^2*((($O$20+$G$20)-$S605)/3))*$T$603)-((PI()*((($C$19+$G$20)-$S605)*($O$20/($O$19/2)))^2*(((($C$19+$G$20)-$S605)*($O$20/($O$19/2)))*$AZ$16)/3)*$T$603))),IF('Silo Levels'!$L$23="Pumping",(($D$18*$T$603)+((PI()*(($C$21/2)^2)*($G$20-$S605))*$T$603))+((($D$18+$H$18)/3)*$BD$16)+(((PI()*($C$21/2)^2*(($C$21/2)*$AZ$16))/3)*$T$603),(($D$18*$T$603)+((PI()*(($C$21/2)^2)*($G$20-$S605))*$T$603))+((($D$18+$H$18)/3)*$BD$16)-(((PI()*($C$21/2)^2*(($C$21/2)*$AZ$16))/3)*$T$603)))</f>
        <v>212431.21153207793</v>
      </c>
      <c r="U605" s="73">
        <v>0</v>
      </c>
      <c r="V605" s="76">
        <f>IF($W605&gt;$G$20,(PI()*((($C$19+$G$20)-$W605)*($O$20/($O$19/2)))^2*((($O$20+$G$20)-$W605)/3))*$X$603,($D$18*$X$603)+((PI()*(($C$21/2)^2)*($G$20-$W605))*$X$603)+((($D$18+$H$18)/3)*$BD$17))</f>
        <v>203685.13328477656</v>
      </c>
      <c r="W605" s="51">
        <v>0</v>
      </c>
      <c r="X605" s="77">
        <f>IF($W605&gt;$G$20,IF('Silo Levels'!$L$24="Pumping",((PI()*((($C$19+$G$20)-$W605)*($O$20/($O$19/2)))^2*((($O$20+$G$20)-$W605))/3)*$X$603)+(((PI()*((($C$19+$G$20)-$W605)*($O$20/($O$19/2)))^2*(((($C$19+$G$20)-$W605)*($O$20/($O$19/2)))*$AZ$17))/3)*$X$603),(((PI()*((($C$19+$G$20)-$W605)*($O$20/($O$19/2)))^2*((($O$20+$G$20)-$W605)/3))*$X$603)-((PI()*((($C$19+$G$20)-$W605)*($O$20/($O$19/2)))^2*(((($C$19+$G$20)-$W605)*($O$20/($O$19/2)))*$AZ$17)/3)*$X$603))),IF('Silo Levels'!$L$24="Pumping",(($D$18*$X$603)+((PI()*(($C$21/2)^2)*($G$20-$W605))*$X$603))+((($D$18+$H$18)/3)*$BD$17)+(((PI()*($C$21/2)^2*(($C$21/2)*$AZ$17))/3)*$X$603),(($D$18*$X$603)+((PI()*(($C$21/2)^2)*($G$20-$W605))*$X$603))+((($D$18+$H$18)/3)*$BD$17)-(((PI()*($C$21/2)^2*(($C$21/2)*$AZ$17))/3)*$X$603)))</f>
        <v>199896.99883975071</v>
      </c>
      <c r="Y605" s="73">
        <v>0</v>
      </c>
      <c r="Z605" s="76">
        <f>IF($AA605&gt;$G$20,(PI()*((($C$19+$G$20)-$AA605)*($O$20/($O$19/2)))^2*((($O$20+$G$20)-$AA605)/3))*$AB$603,($D$18*$AB$603)+((PI()*(($C$21/2)^2)*($G$20-$AA605))*$AB$603)+((($D$18+$H$18)/3)*$BD$18))</f>
        <v>233421.46189894559</v>
      </c>
      <c r="AA605" s="51">
        <v>0</v>
      </c>
      <c r="AB605" s="77">
        <f>IF($AA605&gt;$G$20,IF('Silo Levels'!$L$25="Pumping",((PI()*((($C$19+$G$20)-$AA605)*($O$20/($O$19/2)))^2*((($O$20+$G$20)-$AA605))/3)*$AB$603)+(((PI()*((($C$19+$G$20)-$AA605)*($O$20/($O$19/2)))^2*(((($C$19+$G$20)-$AA605)*($O$20/($O$19/2)))*$AZ$18))/3)*$AB$603),(((PI()*((($C$19+$G$20)-$AA605)*($O$20/($O$19/2)))^2*((($O$20+$G$20)-$AA605)/3))*$AB$603)-((PI()*((($C$19+$G$20)-$AA605)*($O$20/($O$19/2)))^2*(((($C$19+$G$20)-$AA605)*($O$20/($O$19/2)))*$AZ$18)/3)*$AB$603))),IF('Silo Levels'!$L$25="Pumping",(($D$18*$AB$603)+((PI()*(($C$21/2)^2)*($G$20-$AA605))*$AB$603))+((($D$18+$H$18)/3)*$BD$18)+(((PI()*($C$21/2)^2*(($C$21/2)*$AZ$18))/3)*$AB$603),(($D$18*$AB$603)+((PI()*(($C$21/2)^2)*($G$20-$AA605))*$AB$603))+((($D$18+$H$18)/3)*$BD$18)-(((PI()*($C$21/2)^2*(($C$21/2)*$AZ$18))/3)*$AB$603)))</f>
        <v>229072.12152189127</v>
      </c>
      <c r="AC605" s="73">
        <v>0</v>
      </c>
      <c r="AD605" s="76">
        <f>IF($AE605&gt;$G$20,(PI()*((($C$19+$G$20)-$AE605)*($O$20/($O$19/2)))^2*((($O$20+$G$20)-$AE605)/3))*$AF$603,($D$18*$AF$603)+((PI()*(($C$21/2)^2)*($G$20-$AE605))*$AF$603)+((($D$18+$H$18)/3)*$BD$19))</f>
        <v>239687.94254104974</v>
      </c>
      <c r="AE605" s="51">
        <v>0</v>
      </c>
      <c r="AF605" s="77">
        <f>IF($AE605&gt;$G$20,IF('Silo Levels'!$L$26="Pumping",((PI()*((($C$19+$G$20)-$AE605)*($O$20/($O$19/2)))^2*((($O$20+$G$20)-$AE605))/3)*$AF$603)+(((PI()*((($C$19+$G$20)-$AE605)*($O$20/($O$19/2)))^2*(((($C$19+$G$20)-$AE605)*($O$20/($O$19/2)))*$AZ$19))/3)*$AF$603),(((PI()*((($C$19+$G$20)-$AE605)*($O$20/($O$19/2)))^2*((($O$20+$G$20)-$AE605)/3))*$AF$603)-((PI()*((($C$19+$G$20)-$AE605)*($O$20/($O$19/2)))^2*(((($C$19+$G$20)-$AE605)*($O$20/($O$19/2)))*$AZ$19)/3)*$AF$603))),IF('Silo Levels'!$L$26="Pumping",(($D$18*$AF$603)+((PI()*(($C$21/2)^2)*($G$20-$AE605))*$AF$603))+((($D$18+$H$18)/3)*$BD$19)+(((PI()*($C$21/2)^2*(($C$21/2)*$AZ$19))/3)*$AF$603),(($D$18*$AF$603)+((PI()*(($C$21/2)^2)*($G$20-$AE605))*$AF$603))+((($D$18+$H$18)/3)*$BD$19)-(((PI()*($C$21/2)^2*(($C$21/2)*$AZ$19))/3)*$AF$603)))</f>
        <v>237477.45688878975</v>
      </c>
      <c r="AG605" s="73">
        <v>0</v>
      </c>
      <c r="AH605" s="76">
        <f>IF($AI605&gt;$G$20,(PI()*((($C$19+$G$20)-$AI605)*($O$20/($O$19/2)))^2*((($O$20+$G$20)-$AI605)/3))*$AJ$603,($D$18*$AJ$603)+((PI()*(($C$21/2)^2)*($G$20-$AI605))*$AJ$603)+((($D$18+$H$18)/3)*$BD$20))</f>
        <v>224525.82691804064</v>
      </c>
      <c r="AI605" s="51">
        <v>0</v>
      </c>
      <c r="AJ605" s="77">
        <f>IF($AI605&gt;$G$20,IF('Silo Levels'!$L$27="Pumping",((PI()*((($C$19+$G$20)-$AI605)*($O$20/($O$19/2)))^2*((($O$20+$G$20)-$AI605))/3)*$AJ$603)+(((PI()*((($C$19+$G$20)-$AI605)*($O$20/($O$19/2)))^2*(((($C$19+$G$20)-$AI605)*($O$20/($O$19/2)))*$AZ$20))/3)*$AJ$603),(((PI()*((($C$19+$G$20)-$AI605)*($O$20/($O$19/2)))^2*((($O$20+$G$20)-$AI605)/3))*$AJ$603)-((PI()*((($C$19+$G$20)-$AI605)*($O$20/($O$19/2)))^2*(((($C$19+$G$20)-$AI605)*($O$20/($O$19/2)))*$AZ$20)/3)*$AJ$603))),IF('Silo Levels'!$L$27="Pumping",(($D$18*$AJ$603)+((PI()*(($C$21/2)^2)*($G$20-$AI605))*$AJ$603))+((($D$18+$H$18)/3)*$BD$20)+(((PI()*($C$21/2)^2*(($C$21/2)*$AZ$20))/3)*$AJ$603),(($D$18*$AJ$603)+((PI()*(($C$21/2)^2)*($G$20-$AI605))*$AJ$603))+((($D$18+$H$18)/3)*$BD$20)-(((PI()*($C$21/2)^2*(($C$21/2)*$AZ$20))/3)*$AJ$603)))</f>
        <v>220344.37152723392</v>
      </c>
    </row>
    <row r="606" spans="1:36" x14ac:dyDescent="0.3">
      <c r="A606">
        <v>0.1</v>
      </c>
      <c r="B606" s="79">
        <f t="shared" ref="B606:B669" si="82">IF($C606&gt;$G$20,(PI()*((($C$19+$G$20)-$C606)*($O$20/($O$19/2)))^2*((($O$20+$G$20)-$C606)/3))*$D$603,($D$18*$D$603)+((PI()*(($C$21/2)^2)*($G$20-$C606))*$D$603)+((($D$18+$H$18)/3)*$BD$12))</f>
        <v>224106.22442586211</v>
      </c>
      <c r="C606" s="53">
        <v>0.1</v>
      </c>
      <c r="D606" s="80">
        <f>IF($C606&gt;$G$20,IF('Silo Levels'!$L$19="Pumping",((PI()*((($C$19+$G$20)-$C606)*($O$20/($O$19/2)))^2*((($O$20+$G$20)-$C606))/3)*$D$603)+(((PI()*((($C$19+$G$20)-$C606)*($O$20/($O$19/2)))^2*(((($C$19+$G$20)-$C606)*($O$20/($O$19/2)))*$AZ$12))/3)*$D$603),(((PI()*((($C$19+$G$20)-$C606)*($O$20/($O$19/2)))^2*((($O$20+$G$20)-$C606)/3))*$D$603)-((PI()*((($C$19+$G$20)-$C606)*($O$20/($O$19/2)))^2*(((($C$19+$G$20)-$C606)*($O$20/($O$19/2)))*$AZ$12)/3)*$D$603))),IF('Silo Levels'!$L$19="Pumping",(($D$18*$D$603)+((PI()*(($C$21/2)^2)*($G$20-$C606))*$D$603))+((($D$18+$H$18)/3)*$BD$12)+(((PI()*($C$21/2)^2*(($C$21/2)*$AZ$12))/3)*$D$603),(($D$18*$D$603)+((PI()*(($C$21/2)^2)*($G$20-$C606))*$D$603))+((($D$18+$H$18)/3)*$BD$12)-(((PI()*($C$21/2)^2*(($C$21/2)*$AZ$12))/3)*$D$603)))</f>
        <v>221179.20565229742</v>
      </c>
      <c r="E606" s="73">
        <v>0.1</v>
      </c>
      <c r="F606" s="79">
        <f t="shared" ref="F606:F669" si="83">IF($G606&gt;$G$20,(PI()*((($C$19+$G$20)-$G606)*($O$20/($O$19/2)))^2*((($O$20+$G$20)-$G606)/3))*$H$603,($D$18*$H$603)+((PI()*(($C$21/2)^2)*($G$20-$G606))*$H$603)+((($D$18+$H$18)/3)*$BD$13))</f>
        <v>203304.99993280182</v>
      </c>
      <c r="G606" s="53">
        <v>0.1</v>
      </c>
      <c r="H606" s="80">
        <f>IF($G606&gt;$G$20,IF('Silo Levels'!$L$20="Pumping",((PI()*((($C$19+$G$20)-$G606)*($O$20/($O$19/2)))^2*((($O$20+$G$20)-$G606))/3)*$H$603)+(((PI()*((($C$19+$G$20)-$G606)*($O$20/($O$19/2)))^2*(((($C$19+$G$20)-$G606)*($O$20/($O$19/2)))*$AZ$13))/3)*$H$603),(((PI()*((($C$19+$G$20)-$G606)*($O$20/($O$19/2)))^2*((($O$20+$G$20)-$G606)/3))*$H$603)-((PI()*((($C$19+$G$20)-$G606)*($O$20/($O$19/2)))^2*(((($C$19+$G$20)-$G606)*($O$20/($O$19/2)))*$AZ$13)/3)*$H$603))),IF('Silo Levels'!$L$20="Pumping",(($D$18*$H$603)+((PI()*(($C$21/2)^2)*($G$20-$G606))*$H$603))+((($D$18+$H$18)/3)*$BD$13)+(((PI()*($C$21/2)^2*(($C$21/2)*$AZ$13))/3)*$H$603),(($D$18*$H$603)+((PI()*(($C$21/2)^2)*($G$20-$G606))*$H$603))+((($D$18+$H$18)/3)*$BD$13)-(((PI()*($C$21/2)^2*(($C$21/2)*$AZ$13))/3)*$H$603)))</f>
        <v>199516.86548777597</v>
      </c>
      <c r="I606" s="73">
        <v>0.1</v>
      </c>
      <c r="J606" s="79">
        <f t="shared" ref="J606:J669" si="84">IF($K606&gt;$G$20,(PI()*((($C$19+$G$20)-$K606)*($O$20/($O$19/2)))^2*((($O$20+$G$20)-$K606)/3))*$L$603,($D$18*$L$603)+((PI()*(($C$21/2)^2)*($G$20-$K606))*$L$603)+((($D$18+$H$18)/3)*$BD$14))</f>
        <v>204217.73933773889</v>
      </c>
      <c r="K606" s="53">
        <v>0.1</v>
      </c>
      <c r="L606" s="80">
        <f>IF($K606&gt;$G$20,IF('Silo Levels'!$L$21="Pumping",((PI()*((($C$19+$G$20)-$K606)*($O$20/($O$19/2)))^2*((($O$20+$G$20)-$K606))/3)*$L$603)+(((PI()*((($C$19+$G$20)-$K606)*($O$20/($O$19/2)))^2*(((($C$19+$G$20)-$K606)*($O$20/($O$19/2)))*$AZ$14))/3)*$L$603),(((PI()*((($C$19+$G$20)-$K606)*($O$20/($O$19/2)))^2*((($O$20+$G$20)-$K606)/3))*$L$603)-((PI()*((($C$19+$G$20)-$K606)*($O$20/($O$19/2)))^2*(((($C$19+$G$20)-$K606)*($O$20/($O$19/2)))*$AZ$14)/3)*$L$603))),IF('Silo Levels'!$L$21="Pumping",(($D$18*$L$603)+((PI()*(($C$21/2)^2)*($G$20-$K606))*$L$603))+((($D$18+$H$18)/3)*$BD$14)+(((PI()*($C$21/2)^2*(($C$21/2)*$AZ$14))/3)*$L$603),(($D$18*$L$603)+((PI()*(($C$21/2)^2)*($G$20-$K606))*$L$603))+((($D$18+$H$18)/3)*$BD$14)-(((PI()*($C$21/2)^2*(($C$21/2)*$AZ$14))/3)*$L$603)))</f>
        <v>200412.34631612679</v>
      </c>
      <c r="M606" s="73">
        <v>0.1</v>
      </c>
      <c r="N606" s="79">
        <f>IF($O606&gt;$G$20,(PI()*((($C$19+$G$20)-$O606)*($O$20/($O$19/2)))^2*((($O$20+$G$20)-$O606)/3))*$P$603,($D$18*$P$603)+((PI()*(($C$21/2)^2)*($G$20-$O606))*$P$603)+((($D$18+$H$18)/3)*$BD$15))</f>
        <v>208964.93131413023</v>
      </c>
      <c r="O606" s="53">
        <v>0.1</v>
      </c>
      <c r="P606" s="80">
        <f>IF($O606&gt;$G$20,IF('Silo Levels'!$L$22="Pumping",((PI()*((($C$19+$G$20)-$O606)*($O$20/($O$19/2)))^2*((($O$20+$G$20)-$O606))/3)*$P$603)+(((PI()*((($C$19+$G$20)-$O606)*($O$20/($O$19/2)))^2*(((($C$19+$G$20)-$O606)*($O$20/($O$19/2)))*$AZ$15))/3)*$P$603),(((PI()*((($C$19+$G$20)-$O606)*($O$20/($O$19/2)))^2*((($O$20+$G$20)-$O606)/3))*$P$603)-((PI()*((($C$19+$G$20)-$O606)*($O$20/($O$19/2)))^2*(((($C$19+$G$20)-$O606)*($O$20/($O$19/2)))*$AZ$15)/3)*$P$603))),IF('Silo Levels'!$L$22="Pumping",(($D$18*$P$603)+((PI()*(($C$21/2)^2)*($G$20-$O606))*$P$603))+((($D$18+$H$18)/3)*$BD$15)+(((PI()*($C$21/2)^2*(($C$21/2)*$AZ$15))/3)*$P$603),(($D$18*$P$603)+((PI()*(($C$21/2)^2)*($G$20-$O606))*$P$603))+((($D$18+$H$18)/3)*$BD$15)-(((PI()*($C$21/2)^2*(($C$21/2)*$AZ$15))/3)*$P$603)))</f>
        <v>205069.77578653774</v>
      </c>
      <c r="Q606" s="73">
        <v>0.1</v>
      </c>
      <c r="R606" s="79">
        <f>IF($S606&gt;$G$20,(PI()*((($C$19+$G$20)-$S606)*($O$20/($O$19/2)))^2*((($O$20+$G$20)-$S606)/3))*$T$603,($D$18*$T$603)+((PI()*(($C$21/2)^2)*($G$20-$S606))*$T$603)+((($D$18+$H$18)/3)*$BD$16))</f>
        <v>216056.12331876464</v>
      </c>
      <c r="S606" s="53">
        <v>0.1</v>
      </c>
      <c r="T606" s="80">
        <f>IF($S606&gt;$G$20,IF('Silo Levels'!$L$23="Pumping",((PI()*((($C$19+$G$20)-$S606)*($O$20/($O$19/2)))^2*((($O$20+$G$20)-$S606))/3)*$T$603)+(((PI()*((($C$19+$G$20)-$S606)*($O$20/($O$19/2)))^2*(((($C$19+$G$20)-$S606)*($O$20/($O$19/2)))*$AZ$16))/3)*$T$603),(((PI()*((($C$19+$G$20)-$S606)*($O$20/($O$19/2)))^2*((($O$20+$G$20)-$S606)/3))*$T$603)-((PI()*((($C$19+$G$20)-$S606)*($O$20/($O$19/2)))^2*(((($C$19+$G$20)-$S606)*($O$20/($O$19/2)))*$AZ$16)/3)*$T$603))),IF('Silo Levels'!$L$23="Pumping",(($D$18*$T$603)+((PI()*(($C$21/2)^2)*($G$20-$S606))*$T$603))+((($D$18+$H$18)/3)*$BD$16)+(((PI()*($C$21/2)^2*(($C$21/2)*$AZ$16))/3)*$T$603),(($D$18*$T$603)+((PI()*(($C$21/2)^2)*($G$20-$S606))*$T$603))+((($D$18+$H$18)/3)*$BD$16)-(((PI()*($C$21/2)^2*(($C$21/2)*$AZ$16))/3)*$T$603)))</f>
        <v>212026.8836488224</v>
      </c>
      <c r="U606" s="73">
        <v>0.1</v>
      </c>
      <c r="V606" s="79">
        <f t="shared" ref="V606:V669" si="85">IF($W606&gt;$G$20,(PI()*((($C$19+$G$20)-$W606)*($O$20/($O$19/2)))^2*((($O$20+$G$20)-$W606)/3))*$X$603,($D$18*$X$603)+((PI()*(($C$21/2)^2)*($G$20-$W606))*$X$603)+((($D$18+$H$18)/3)*$BD$17))</f>
        <v>203304.99993280182</v>
      </c>
      <c r="W606" s="53">
        <v>0.1</v>
      </c>
      <c r="X606" s="80">
        <f>IF($W606&gt;$G$20,IF('Silo Levels'!$L$24="Pumping",((PI()*((($C$19+$G$20)-$W606)*($O$20/($O$19/2)))^2*((($O$20+$G$20)-$W606))/3)*$X$603)+(((PI()*((($C$19+$G$20)-$W606)*($O$20/($O$19/2)))^2*(((($C$19+$G$20)-$W606)*($O$20/($O$19/2)))*$AZ$17))/3)*$X$603),(((PI()*((($C$19+$G$20)-$W606)*($O$20/($O$19/2)))^2*((($O$20+$G$20)-$W606)/3))*$X$603)-((PI()*((($C$19+$G$20)-$W606)*($O$20/($O$19/2)))^2*(((($C$19+$G$20)-$W606)*($O$20/($O$19/2)))*$AZ$17)/3)*$X$603))),IF('Silo Levels'!$L$24="Pumping",(($D$18*$X$603)+((PI()*(($C$21/2)^2)*($G$20-$W606))*$X$603))+((($D$18+$H$18)/3)*$BD$17)+(((PI()*($C$21/2)^2*(($C$21/2)*$AZ$17))/3)*$X$603),(($D$18*$X$603)+((PI()*(($C$21/2)^2)*($G$20-$W606))*$X$603))+((($D$18+$H$18)/3)*$BD$17)-(((PI()*($C$21/2)^2*(($C$21/2)*$AZ$17))/3)*$X$603)))</f>
        <v>199516.86548777597</v>
      </c>
      <c r="Y606" s="73">
        <v>0.1</v>
      </c>
      <c r="Z606" s="79">
        <f t="shared" ref="Z606:Z669" si="86">IF($AA606&gt;$G$20,(PI()*((($C$19+$G$20)-$AA606)*($O$20/($O$19/2)))^2*((($O$20+$G$20)-$AA606)/3))*$AB$603,($D$18*$AB$603)+((PI()*(($C$21/2)^2)*($G$20-$AA606))*$AB$603)+((($D$18+$H$18)/3)*$BD$18))</f>
        <v>232985.01241163141</v>
      </c>
      <c r="AA606" s="53">
        <v>0.1</v>
      </c>
      <c r="AB606" s="80">
        <f>IF($AA606&gt;$G$20,IF('Silo Levels'!$L$25="Pumping",((PI()*((($C$19+$G$20)-$AA606)*($O$20/($O$19/2)))^2*((($O$20+$G$20)-$AA606))/3)*$AB$603)+(((PI()*((($C$19+$G$20)-$AA606)*($O$20/($O$19/2)))^2*(((($C$19+$G$20)-$AA606)*($O$20/($O$19/2)))*$AZ$18))/3)*$AB$603),(((PI()*((($C$19+$G$20)-$AA606)*($O$20/($O$19/2)))^2*((($O$20+$G$20)-$AA606)/3))*$AB$603)-((PI()*((($C$19+$G$20)-$AA606)*($O$20/($O$19/2)))^2*(((($C$19+$G$20)-$AA606)*($O$20/($O$19/2)))*$AZ$18)/3)*$AB$603))),IF('Silo Levels'!$L$25="Pumping",(($D$18*$AB$603)+((PI()*(($C$21/2)^2)*($G$20-$AA606))*$AB$603))+((($D$18+$H$18)/3)*$BD$18)+(((PI()*($C$21/2)^2*(($C$21/2)*$AZ$18))/3)*$AB$603),(($D$18*$AB$603)+((PI()*(($C$21/2)^2)*($G$20-$AA606))*$AB$603))+((($D$18+$H$18)/3)*$BD$18)-(((PI()*($C$21/2)^2*(($C$21/2)*$AZ$18))/3)*$AB$603)))</f>
        <v>228635.67203457709</v>
      </c>
      <c r="AC606" s="73">
        <v>0.1</v>
      </c>
      <c r="AD606" s="79">
        <f t="shared" ref="AD606:AD669" si="87">IF($AE606&gt;$G$20,(PI()*((($C$19+$G$20)-$AE606)*($O$20/($O$19/2)))^2*((($O$20+$G$20)-$AE606)/3))*$AF$603,($D$18*$AF$603)+((PI()*(($C$21/2)^2)*($G$20-$AE606))*$AF$603)+((($D$18+$H$18)/3)*$BD$19))</f>
        <v>239244.30500247769</v>
      </c>
      <c r="AE606" s="53">
        <v>0.1</v>
      </c>
      <c r="AF606" s="80">
        <f>IF($AE606&gt;$G$20,IF('Silo Levels'!$L$26="Pumping",((PI()*((($C$19+$G$20)-$AE606)*($O$20/($O$19/2)))^2*((($O$20+$G$20)-$AE606))/3)*$AF$603)+(((PI()*((($C$19+$G$20)-$AE606)*($O$20/($O$19/2)))^2*(((($C$19+$G$20)-$AE606)*($O$20/($O$19/2)))*$AZ$19))/3)*$AF$603),(((PI()*((($C$19+$G$20)-$AE606)*($O$20/($O$19/2)))^2*((($O$20+$G$20)-$AE606)/3))*$AF$603)-((PI()*((($C$19+$G$20)-$AE606)*($O$20/($O$19/2)))^2*(((($C$19+$G$20)-$AE606)*($O$20/($O$19/2)))*$AZ$19)/3)*$AF$603))),IF('Silo Levels'!$L$26="Pumping",(($D$18*$AF$603)+((PI()*(($C$21/2)^2)*($G$20-$AE606))*$AF$603))+((($D$18+$H$18)/3)*$BD$19)+(((PI()*($C$21/2)^2*(($C$21/2)*$AZ$19))/3)*$AF$603),(($D$18*$AF$603)+((PI()*(($C$21/2)^2)*($G$20-$AE606))*$AF$603))+((($D$18+$H$18)/3)*$BD$19)-(((PI()*($C$21/2)^2*(($C$21/2)*$AZ$19))/3)*$AF$603)))</f>
        <v>237033.8193502177</v>
      </c>
      <c r="AG606" s="73">
        <v>0.1</v>
      </c>
      <c r="AH606" s="79">
        <f t="shared" ref="AH606:AH669" si="88">IF($AI606&gt;$G$20,(PI()*((($C$19+$G$20)-$AI606)*($O$20/($O$19/2)))^2*((($O$20+$G$20)-$AI606)/3))*$AJ$603,($D$18*$AJ$603)+((PI()*(($C$21/2)^2)*($G$20-$AI606))*$AJ$603)+((($D$18+$H$18)/3)*$BD$20))</f>
        <v>224106.22442586211</v>
      </c>
      <c r="AI606" s="53">
        <v>0.1</v>
      </c>
      <c r="AJ606" s="80">
        <f>IF($AI606&gt;$G$20,IF('Silo Levels'!$L$27="Pumping",((PI()*((($C$19+$G$20)-$AI606)*($O$20/($O$19/2)))^2*((($O$20+$G$20)-$AI606))/3)*$AJ$603)+(((PI()*((($C$19+$G$20)-$AI606)*($O$20/($O$19/2)))^2*(((($C$19+$G$20)-$AI606)*($O$20/($O$19/2)))*$AZ$20))/3)*$AJ$603),(((PI()*((($C$19+$G$20)-$AI606)*($O$20/($O$19/2)))^2*((($O$20+$G$20)-$AI606)/3))*$AJ$603)-((PI()*((($C$19+$G$20)-$AI606)*($O$20/($O$19/2)))^2*(((($C$19+$G$20)-$AI606)*($O$20/($O$19/2)))*$AZ$20)/3)*$AJ$603))),IF('Silo Levels'!$L$27="Pumping",(($D$18*$AJ$603)+((PI()*(($C$21/2)^2)*($G$20-$AI606))*$AJ$603))+((($D$18+$H$18)/3)*$BD$20)+(((PI()*($C$21/2)^2*(($C$21/2)*$AZ$20))/3)*$AJ$603),(($D$18*$AJ$603)+((PI()*(($C$21/2)^2)*($G$20-$AI606))*$AJ$603))+((($D$18+$H$18)/3)*$BD$20)-(((PI()*($C$21/2)^2*(($C$21/2)*$AZ$20))/3)*$AJ$603)))</f>
        <v>219924.76903505539</v>
      </c>
    </row>
    <row r="607" spans="1:36" x14ac:dyDescent="0.3">
      <c r="A607">
        <v>0.2</v>
      </c>
      <c r="B607" s="79">
        <f t="shared" si="82"/>
        <v>223686.62193368358</v>
      </c>
      <c r="C607" s="53">
        <v>0.2</v>
      </c>
      <c r="D607" s="80">
        <f>IF($C607&gt;$G$20,IF('Silo Levels'!$L$19="Pumping",((PI()*((($C$19+$G$20)-$C607)*($O$20/($O$19/2)))^2*((($O$20+$G$20)-$C607))/3)*$D$603)+(((PI()*((($C$19+$G$20)-$C607)*($O$20/($O$19/2)))^2*(((($C$19+$G$20)-$C607)*($O$20/($O$19/2)))*$AZ$12))/3)*$D$603),(((PI()*((($C$19+$G$20)-$C607)*($O$20/($O$19/2)))^2*((($O$20+$G$20)-$C607)/3))*$D$603)-((PI()*((($C$19+$G$20)-$C607)*($O$20/($O$19/2)))^2*(((($C$19+$G$20)-$C607)*($O$20/($O$19/2)))*$AZ$12)/3)*$D$603))),IF('Silo Levels'!$L$19="Pumping",(($D$18*$D$603)+((PI()*(($C$21/2)^2)*($G$20-$C607))*$D$603))+((($D$18+$H$18)/3)*$BD$12)+(((PI()*($C$21/2)^2*(($C$21/2)*$AZ$12))/3)*$D$603),(($D$18*$D$603)+((PI()*(($C$21/2)^2)*($G$20-$C607))*$D$603))+((($D$18+$H$18)/3)*$BD$12)-(((PI()*($C$21/2)^2*(($C$21/2)*$AZ$12))/3)*$D$603)))</f>
        <v>220759.60316011886</v>
      </c>
      <c r="E607" s="73">
        <v>0.2</v>
      </c>
      <c r="F607" s="79">
        <f t="shared" si="83"/>
        <v>202924.8665808271</v>
      </c>
      <c r="G607" s="53">
        <v>0.2</v>
      </c>
      <c r="H607" s="80">
        <f>IF($G607&gt;$G$20,IF('Silo Levels'!$L$20="Pumping",((PI()*((($C$19+$G$20)-$G607)*($O$20/($O$19/2)))^2*((($O$20+$G$20)-$G607))/3)*$H$603)+(((PI()*((($C$19+$G$20)-$G607)*($O$20/($O$19/2)))^2*(((($C$19+$G$20)-$G607)*($O$20/($O$19/2)))*$AZ$13))/3)*$H$603),(((PI()*((($C$19+$G$20)-$G607)*($O$20/($O$19/2)))^2*((($O$20+$G$20)-$G607)/3))*$H$603)-((PI()*((($C$19+$G$20)-$G607)*($O$20/($O$19/2)))^2*(((($C$19+$G$20)-$G607)*($O$20/($O$19/2)))*$AZ$13)/3)*$H$603))),IF('Silo Levels'!$L$20="Pumping",(($D$18*$H$603)+((PI()*(($C$21/2)^2)*($G$20-$G607))*$H$603))+((($D$18+$H$18)/3)*$BD$13)+(((PI()*($C$21/2)^2*(($C$21/2)*$AZ$13))/3)*$H$603),(($D$18*$H$603)+((PI()*(($C$21/2)^2)*($G$20-$G607))*$H$603))+((($D$18+$H$18)/3)*$BD$13)-(((PI()*($C$21/2)^2*(($C$21/2)*$AZ$13))/3)*$H$603)))</f>
        <v>199136.73213580126</v>
      </c>
      <c r="I607" s="73">
        <v>0.2</v>
      </c>
      <c r="J607" s="79">
        <f t="shared" si="84"/>
        <v>203835.87411466424</v>
      </c>
      <c r="K607" s="53">
        <v>0.2</v>
      </c>
      <c r="L607" s="80">
        <f>IF($K607&gt;$G$20,IF('Silo Levels'!$L$21="Pumping",((PI()*((($C$19+$G$20)-$K607)*($O$20/($O$19/2)))^2*((($O$20+$G$20)-$K607))/3)*$L$603)+(((PI()*((($C$19+$G$20)-$K607)*($O$20/($O$19/2)))^2*(((($C$19+$G$20)-$K607)*($O$20/($O$19/2)))*$AZ$14))/3)*$L$603),(((PI()*((($C$19+$G$20)-$K607)*($O$20/($O$19/2)))^2*((($O$20+$G$20)-$K607)/3))*$L$603)-((PI()*((($C$19+$G$20)-$K607)*($O$20/($O$19/2)))^2*(((($C$19+$G$20)-$K607)*($O$20/($O$19/2)))*$AZ$14)/3)*$L$603))),IF('Silo Levels'!$L$21="Pumping",(($D$18*$L$603)+((PI()*(($C$21/2)^2)*($G$20-$K607))*$L$603))+((($D$18+$H$18)/3)*$BD$14)+(((PI()*($C$21/2)^2*(($C$21/2)*$AZ$14))/3)*$L$603),(($D$18*$L$603)+((PI()*(($C$21/2)^2)*($G$20-$K607))*$L$603))+((($D$18+$H$18)/3)*$BD$14)-(((PI()*($C$21/2)^2*(($C$21/2)*$AZ$14))/3)*$L$603)))</f>
        <v>200030.48109305213</v>
      </c>
      <c r="M607" s="73">
        <v>0.2</v>
      </c>
      <c r="N607" s="79">
        <f t="shared" ref="N607:N670" si="89">IF($O607&gt;$G$20,(PI()*((($C$19+$G$20)-$O607)*($O$20/($O$19/2)))^2*((($O$20+$G$20)-$O607)/3))*$P$603,($D$18*$P$603)+((PI()*(($C$21/2)^2)*($G$20-$O607))*$P$603)+((($D$18+$H$18)/3)*$BD$15))</f>
        <v>208574.05856432303</v>
      </c>
      <c r="O607" s="53">
        <v>0.2</v>
      </c>
      <c r="P607" s="80">
        <f>IF($O607&gt;$G$20,IF('Silo Levels'!$L$22="Pumping",((PI()*((($C$19+$G$20)-$O607)*($O$20/($O$19/2)))^2*((($O$20+$G$20)-$O607))/3)*$P$603)+(((PI()*((($C$19+$G$20)-$O607)*($O$20/($O$19/2)))^2*(((($C$19+$G$20)-$O607)*($O$20/($O$19/2)))*$AZ$15))/3)*$P$603),(((PI()*((($C$19+$G$20)-$O607)*($O$20/($O$19/2)))^2*((($O$20+$G$20)-$O607)/3))*$P$603)-((PI()*((($C$19+$G$20)-$O607)*($O$20/($O$19/2)))^2*(((($C$19+$G$20)-$O607)*($O$20/($O$19/2)))*$AZ$15)/3)*$P$603))),IF('Silo Levels'!$L$22="Pumping",(($D$18*$P$603)+((PI()*(($C$21/2)^2)*($G$20-$O607))*$P$603))+((($D$18+$H$18)/3)*$BD$15)+(((PI()*($C$21/2)^2*(($C$21/2)*$AZ$15))/3)*$P$603),(($D$18*$P$603)+((PI()*(($C$21/2)^2)*($G$20-$O607))*$P$603))+((($D$18+$H$18)/3)*$BD$15)-(((PI()*($C$21/2)^2*(($C$21/2)*$AZ$15))/3)*$P$603)))</f>
        <v>204678.90303673054</v>
      </c>
      <c r="Q607" s="73">
        <v>0.2</v>
      </c>
      <c r="R607" s="79">
        <f t="shared" ref="R607:R670" si="90">IF($S607&gt;$G$20,(PI()*((($C$19+$G$20)-$S607)*($O$20/($O$19/2)))^2*((($O$20+$G$20)-$S607)/3))*$T$603,($D$18*$T$603)+((PI()*(($C$21/2)^2)*($G$20-$S607))*$T$603)+((($D$18+$H$18)/3)*$BD$16))</f>
        <v>215651.79543550909</v>
      </c>
      <c r="S607" s="53">
        <v>0.2</v>
      </c>
      <c r="T607" s="80">
        <f>IF($S607&gt;$G$20,IF('Silo Levels'!$L$23="Pumping",((PI()*((($C$19+$G$20)-$S607)*($O$20/($O$19/2)))^2*((($O$20+$G$20)-$S607))/3)*$T$603)+(((PI()*((($C$19+$G$20)-$S607)*($O$20/($O$19/2)))^2*(((($C$19+$G$20)-$S607)*($O$20/($O$19/2)))*$AZ$16))/3)*$T$603),(((PI()*((($C$19+$G$20)-$S607)*($O$20/($O$19/2)))^2*((($O$20+$G$20)-$S607)/3))*$T$603)-((PI()*((($C$19+$G$20)-$S607)*($O$20/($O$19/2)))^2*(((($C$19+$G$20)-$S607)*($O$20/($O$19/2)))*$AZ$16)/3)*$T$603))),IF('Silo Levels'!$L$23="Pumping",(($D$18*$T$603)+((PI()*(($C$21/2)^2)*($G$20-$S607))*$T$603))+((($D$18+$H$18)/3)*$BD$16)+(((PI()*($C$21/2)^2*(($C$21/2)*$AZ$16))/3)*$T$603),(($D$18*$T$603)+((PI()*(($C$21/2)^2)*($G$20-$S607))*$T$603))+((($D$18+$H$18)/3)*$BD$16)-(((PI()*($C$21/2)^2*(($C$21/2)*$AZ$16))/3)*$T$603)))</f>
        <v>211622.55576556685</v>
      </c>
      <c r="U607" s="73">
        <v>0.2</v>
      </c>
      <c r="V607" s="79">
        <f t="shared" si="85"/>
        <v>202924.8665808271</v>
      </c>
      <c r="W607" s="53">
        <v>0.2</v>
      </c>
      <c r="X607" s="80">
        <f>IF($W607&gt;$G$20,IF('Silo Levels'!$L$24="Pumping",((PI()*((($C$19+$G$20)-$W607)*($O$20/($O$19/2)))^2*((($O$20+$G$20)-$W607))/3)*$X$603)+(((PI()*((($C$19+$G$20)-$W607)*($O$20/($O$19/2)))^2*(((($C$19+$G$20)-$W607)*($O$20/($O$19/2)))*$AZ$17))/3)*$X$603),(((PI()*((($C$19+$G$20)-$W607)*($O$20/($O$19/2)))^2*((($O$20+$G$20)-$W607)/3))*$X$603)-((PI()*((($C$19+$G$20)-$W607)*($O$20/($O$19/2)))^2*(((($C$19+$G$20)-$W607)*($O$20/($O$19/2)))*$AZ$17)/3)*$X$603))),IF('Silo Levels'!$L$24="Pumping",(($D$18*$X$603)+((PI()*(($C$21/2)^2)*($G$20-$W607))*$X$603))+((($D$18+$H$18)/3)*$BD$17)+(((PI()*($C$21/2)^2*(($C$21/2)*$AZ$17))/3)*$X$603),(($D$18*$X$603)+((PI()*(($C$21/2)^2)*($G$20-$W607))*$X$603))+((($D$18+$H$18)/3)*$BD$17)-(((PI()*($C$21/2)^2*(($C$21/2)*$AZ$17))/3)*$X$603)))</f>
        <v>199136.73213580126</v>
      </c>
      <c r="Y607" s="73">
        <v>0.2</v>
      </c>
      <c r="Z607" s="79">
        <f t="shared" si="86"/>
        <v>232548.56292431726</v>
      </c>
      <c r="AA607" s="53">
        <v>0.2</v>
      </c>
      <c r="AB607" s="80">
        <f>IF($AA607&gt;$G$20,IF('Silo Levels'!$L$25="Pumping",((PI()*((($C$19+$G$20)-$AA607)*($O$20/($O$19/2)))^2*((($O$20+$G$20)-$AA607))/3)*$AB$603)+(((PI()*((($C$19+$G$20)-$AA607)*($O$20/($O$19/2)))^2*(((($C$19+$G$20)-$AA607)*($O$20/($O$19/2)))*$AZ$18))/3)*$AB$603),(((PI()*((($C$19+$G$20)-$AA607)*($O$20/($O$19/2)))^2*((($O$20+$G$20)-$AA607)/3))*$AB$603)-((PI()*((($C$19+$G$20)-$AA607)*($O$20/($O$19/2)))^2*(((($C$19+$G$20)-$AA607)*($O$20/($O$19/2)))*$AZ$18)/3)*$AB$603))),IF('Silo Levels'!$L$25="Pumping",(($D$18*$AB$603)+((PI()*(($C$21/2)^2)*($G$20-$AA607))*$AB$603))+((($D$18+$H$18)/3)*$BD$18)+(((PI()*($C$21/2)^2*(($C$21/2)*$AZ$18))/3)*$AB$603),(($D$18*$AB$603)+((PI()*(($C$21/2)^2)*($G$20-$AA607))*$AB$603))+((($D$18+$H$18)/3)*$BD$18)-(((PI()*($C$21/2)^2*(($C$21/2)*$AZ$18))/3)*$AB$603)))</f>
        <v>228199.22254726294</v>
      </c>
      <c r="AC607" s="73">
        <v>0.2</v>
      </c>
      <c r="AD607" s="79">
        <f t="shared" si="87"/>
        <v>238800.66746390564</v>
      </c>
      <c r="AE607" s="53">
        <v>0.2</v>
      </c>
      <c r="AF607" s="80">
        <f>IF($AE607&gt;$G$20,IF('Silo Levels'!$L$26="Pumping",((PI()*((($C$19+$G$20)-$AE607)*($O$20/($O$19/2)))^2*((($O$20+$G$20)-$AE607))/3)*$AF$603)+(((PI()*((($C$19+$G$20)-$AE607)*($O$20/($O$19/2)))^2*(((($C$19+$G$20)-$AE607)*($O$20/($O$19/2)))*$AZ$19))/3)*$AF$603),(((PI()*((($C$19+$G$20)-$AE607)*($O$20/($O$19/2)))^2*((($O$20+$G$20)-$AE607)/3))*$AF$603)-((PI()*((($C$19+$G$20)-$AE607)*($O$20/($O$19/2)))^2*(((($C$19+$G$20)-$AE607)*($O$20/($O$19/2)))*$AZ$19)/3)*$AF$603))),IF('Silo Levels'!$L$26="Pumping",(($D$18*$AF$603)+((PI()*(($C$21/2)^2)*($G$20-$AE607))*$AF$603))+((($D$18+$H$18)/3)*$BD$19)+(((PI()*($C$21/2)^2*(($C$21/2)*$AZ$19))/3)*$AF$603),(($D$18*$AF$603)+((PI()*(($C$21/2)^2)*($G$20-$AE607))*$AF$603))+((($D$18+$H$18)/3)*$BD$19)-(((PI()*($C$21/2)^2*(($C$21/2)*$AZ$19))/3)*$AF$603)))</f>
        <v>236590.18181164566</v>
      </c>
      <c r="AG607" s="73">
        <v>0.2</v>
      </c>
      <c r="AH607" s="79">
        <f t="shared" si="88"/>
        <v>223686.62193368358</v>
      </c>
      <c r="AI607" s="53">
        <v>0.2</v>
      </c>
      <c r="AJ607" s="80">
        <f>IF($AI607&gt;$G$20,IF('Silo Levels'!$L$27="Pumping",((PI()*((($C$19+$G$20)-$AI607)*($O$20/($O$19/2)))^2*((($O$20+$G$20)-$AI607))/3)*$AJ$603)+(((PI()*((($C$19+$G$20)-$AI607)*($O$20/($O$19/2)))^2*(((($C$19+$G$20)-$AI607)*($O$20/($O$19/2)))*$AZ$20))/3)*$AJ$603),(((PI()*((($C$19+$G$20)-$AI607)*($O$20/($O$19/2)))^2*((($O$20+$G$20)-$AI607)/3))*$AJ$603)-((PI()*((($C$19+$G$20)-$AI607)*($O$20/($O$19/2)))^2*(((($C$19+$G$20)-$AI607)*($O$20/($O$19/2)))*$AZ$20)/3)*$AJ$603))),IF('Silo Levels'!$L$27="Pumping",(($D$18*$AJ$603)+((PI()*(($C$21/2)^2)*($G$20-$AI607))*$AJ$603))+((($D$18+$H$18)/3)*$BD$20)+(((PI()*($C$21/2)^2*(($C$21/2)*$AZ$20))/3)*$AJ$603),(($D$18*$AJ$603)+((PI()*(($C$21/2)^2)*($G$20-$AI607))*$AJ$603))+((($D$18+$H$18)/3)*$BD$20)-(((PI()*($C$21/2)^2*(($C$21/2)*$AZ$20))/3)*$AJ$603)))</f>
        <v>219505.16654287686</v>
      </c>
    </row>
    <row r="608" spans="1:36" x14ac:dyDescent="0.3">
      <c r="A608">
        <v>0.3</v>
      </c>
      <c r="B608" s="79">
        <f t="shared" si="82"/>
        <v>223267.01944150511</v>
      </c>
      <c r="C608" s="53">
        <v>0.3</v>
      </c>
      <c r="D608" s="80">
        <f>IF($C608&gt;$G$20,IF('Silo Levels'!$L$19="Pumping",((PI()*((($C$19+$G$20)-$C608)*($O$20/($O$19/2)))^2*((($O$20+$G$20)-$C608))/3)*$D$603)+(((PI()*((($C$19+$G$20)-$C608)*($O$20/($O$19/2)))^2*(((($C$19+$G$20)-$C608)*($O$20/($O$19/2)))*$AZ$12))/3)*$D$603),(((PI()*((($C$19+$G$20)-$C608)*($O$20/($O$19/2)))^2*((($O$20+$G$20)-$C608)/3))*$D$603)-((PI()*((($C$19+$G$20)-$C608)*($O$20/($O$19/2)))^2*(((($C$19+$G$20)-$C608)*($O$20/($O$19/2)))*$AZ$12)/3)*$D$603))),IF('Silo Levels'!$L$19="Pumping",(($D$18*$D$603)+((PI()*(($C$21/2)^2)*($G$20-$C608))*$D$603))+((($D$18+$H$18)/3)*$BD$12)+(((PI()*($C$21/2)^2*(($C$21/2)*$AZ$12))/3)*$D$603),(($D$18*$D$603)+((PI()*(($C$21/2)^2)*($G$20-$C608))*$D$603))+((($D$18+$H$18)/3)*$BD$12)-(((PI()*($C$21/2)^2*(($C$21/2)*$AZ$12))/3)*$D$603)))</f>
        <v>220340.00066794042</v>
      </c>
      <c r="E608" s="73">
        <v>0.3</v>
      </c>
      <c r="F608" s="79">
        <f t="shared" si="83"/>
        <v>202544.73322885239</v>
      </c>
      <c r="G608" s="53">
        <v>0.3</v>
      </c>
      <c r="H608" s="80">
        <f>IF($G608&gt;$G$20,IF('Silo Levels'!$L$20="Pumping",((PI()*((($C$19+$G$20)-$G608)*($O$20/($O$19/2)))^2*((($O$20+$G$20)-$G608))/3)*$H$603)+(((PI()*((($C$19+$G$20)-$G608)*($O$20/($O$19/2)))^2*(((($C$19+$G$20)-$G608)*($O$20/($O$19/2)))*$AZ$13))/3)*$H$603),(((PI()*((($C$19+$G$20)-$G608)*($O$20/($O$19/2)))^2*((($O$20+$G$20)-$G608)/3))*$H$603)-((PI()*((($C$19+$G$20)-$G608)*($O$20/($O$19/2)))^2*(((($C$19+$G$20)-$G608)*($O$20/($O$19/2)))*$AZ$13)/3)*$H$603))),IF('Silo Levels'!$L$20="Pumping",(($D$18*$H$603)+((PI()*(($C$21/2)^2)*($G$20-$G608))*$H$603))+((($D$18+$H$18)/3)*$BD$13)+(((PI()*($C$21/2)^2*(($C$21/2)*$AZ$13))/3)*$H$603),(($D$18*$H$603)+((PI()*(($C$21/2)^2)*($G$20-$G608))*$H$603))+((($D$18+$H$18)/3)*$BD$13)-(((PI()*($C$21/2)^2*(($C$21/2)*$AZ$13))/3)*$H$603)))</f>
        <v>198756.59878382654</v>
      </c>
      <c r="I608" s="73">
        <v>0.3</v>
      </c>
      <c r="J608" s="79">
        <f t="shared" si="84"/>
        <v>203454.00889158959</v>
      </c>
      <c r="K608" s="53">
        <v>0.3</v>
      </c>
      <c r="L608" s="80">
        <f>IF($K608&gt;$G$20,IF('Silo Levels'!$L$21="Pumping",((PI()*((($C$19+$G$20)-$K608)*($O$20/($O$19/2)))^2*((($O$20+$G$20)-$K608))/3)*$L$603)+(((PI()*((($C$19+$G$20)-$K608)*($O$20/($O$19/2)))^2*(((($C$19+$G$20)-$K608)*($O$20/($O$19/2)))*$AZ$14))/3)*$L$603),(((PI()*((($C$19+$G$20)-$K608)*($O$20/($O$19/2)))^2*((($O$20+$G$20)-$K608)/3))*$L$603)-((PI()*((($C$19+$G$20)-$K608)*($O$20/($O$19/2)))^2*(((($C$19+$G$20)-$K608)*($O$20/($O$19/2)))*$AZ$14)/3)*$L$603))),IF('Silo Levels'!$L$21="Pumping",(($D$18*$L$603)+((PI()*(($C$21/2)^2)*($G$20-$K608))*$L$603))+((($D$18+$H$18)/3)*$BD$14)+(((PI()*($C$21/2)^2*(($C$21/2)*$AZ$14))/3)*$L$603),(($D$18*$L$603)+((PI()*(($C$21/2)^2)*($G$20-$K608))*$L$603))+((($D$18+$H$18)/3)*$BD$14)-(((PI()*($C$21/2)^2*(($C$21/2)*$AZ$14))/3)*$L$603)))</f>
        <v>199648.61586997748</v>
      </c>
      <c r="M608" s="73">
        <v>0.3</v>
      </c>
      <c r="N608" s="79">
        <f t="shared" si="89"/>
        <v>208183.18581451586</v>
      </c>
      <c r="O608" s="53">
        <v>0.3</v>
      </c>
      <c r="P608" s="80">
        <f>IF($O608&gt;$G$20,IF('Silo Levels'!$L$22="Pumping",((PI()*((($C$19+$G$20)-$O608)*($O$20/($O$19/2)))^2*((($O$20+$G$20)-$O608))/3)*$P$603)+(((PI()*((($C$19+$G$20)-$O608)*($O$20/($O$19/2)))^2*(((($C$19+$G$20)-$O608)*($O$20/($O$19/2)))*$AZ$15))/3)*$P$603),(((PI()*((($C$19+$G$20)-$O608)*($O$20/($O$19/2)))^2*((($O$20+$G$20)-$O608)/3))*$P$603)-((PI()*((($C$19+$G$20)-$O608)*($O$20/($O$19/2)))^2*(((($C$19+$G$20)-$O608)*($O$20/($O$19/2)))*$AZ$15)/3)*$P$603))),IF('Silo Levels'!$L$22="Pumping",(($D$18*$P$603)+((PI()*(($C$21/2)^2)*($G$20-$O608))*$P$603))+((($D$18+$H$18)/3)*$BD$15)+(((PI()*($C$21/2)^2*(($C$21/2)*$AZ$15))/3)*$P$603),(($D$18*$P$603)+((PI()*(($C$21/2)^2)*($G$20-$O608))*$P$603))+((($D$18+$H$18)/3)*$BD$15)-(((PI()*($C$21/2)^2*(($C$21/2)*$AZ$15))/3)*$P$603)))</f>
        <v>204288.03028692337</v>
      </c>
      <c r="Q608" s="73">
        <v>0.3</v>
      </c>
      <c r="R608" s="79">
        <f t="shared" si="90"/>
        <v>215247.4675522536</v>
      </c>
      <c r="S608" s="53">
        <v>0.3</v>
      </c>
      <c r="T608" s="80">
        <f>IF($S608&gt;$G$20,IF('Silo Levels'!$L$23="Pumping",((PI()*((($C$19+$G$20)-$S608)*($O$20/($O$19/2)))^2*((($O$20+$G$20)-$S608))/3)*$T$603)+(((PI()*((($C$19+$G$20)-$S608)*($O$20/($O$19/2)))^2*(((($C$19+$G$20)-$S608)*($O$20/($O$19/2)))*$AZ$16))/3)*$T$603),(((PI()*((($C$19+$G$20)-$S608)*($O$20/($O$19/2)))^2*((($O$20+$G$20)-$S608)/3))*$T$603)-((PI()*((($C$19+$G$20)-$S608)*($O$20/($O$19/2)))^2*(((($C$19+$G$20)-$S608)*($O$20/($O$19/2)))*$AZ$16)/3)*$T$603))),IF('Silo Levels'!$L$23="Pumping",(($D$18*$T$603)+((PI()*(($C$21/2)^2)*($G$20-$S608))*$T$603))+((($D$18+$H$18)/3)*$BD$16)+(((PI()*($C$21/2)^2*(($C$21/2)*$AZ$16))/3)*$T$603),(($D$18*$T$603)+((PI()*(($C$21/2)^2)*($G$20-$S608))*$T$603))+((($D$18+$H$18)/3)*$BD$16)-(((PI()*($C$21/2)^2*(($C$21/2)*$AZ$16))/3)*$T$603)))</f>
        <v>211218.22788231136</v>
      </c>
      <c r="U608" s="73">
        <v>0.3</v>
      </c>
      <c r="V608" s="79">
        <f t="shared" si="85"/>
        <v>202544.73322885239</v>
      </c>
      <c r="W608" s="53">
        <v>0.3</v>
      </c>
      <c r="X608" s="80">
        <f>IF($W608&gt;$G$20,IF('Silo Levels'!$L$24="Pumping",((PI()*((($C$19+$G$20)-$W608)*($O$20/($O$19/2)))^2*((($O$20+$G$20)-$W608))/3)*$X$603)+(((PI()*((($C$19+$G$20)-$W608)*($O$20/($O$19/2)))^2*(((($C$19+$G$20)-$W608)*($O$20/($O$19/2)))*$AZ$17))/3)*$X$603),(((PI()*((($C$19+$G$20)-$W608)*($O$20/($O$19/2)))^2*((($O$20+$G$20)-$W608)/3))*$X$603)-((PI()*((($C$19+$G$20)-$W608)*($O$20/($O$19/2)))^2*(((($C$19+$G$20)-$W608)*($O$20/($O$19/2)))*$AZ$17)/3)*$X$603))),IF('Silo Levels'!$L$24="Pumping",(($D$18*$X$603)+((PI()*(($C$21/2)^2)*($G$20-$W608))*$X$603))+((($D$18+$H$18)/3)*$BD$17)+(((PI()*($C$21/2)^2*(($C$21/2)*$AZ$17))/3)*$X$603),(($D$18*$X$603)+((PI()*(($C$21/2)^2)*($G$20-$W608))*$X$603))+((($D$18+$H$18)/3)*$BD$17)-(((PI()*($C$21/2)^2*(($C$21/2)*$AZ$17))/3)*$X$603)))</f>
        <v>198756.59878382654</v>
      </c>
      <c r="Y608" s="73">
        <v>0.3</v>
      </c>
      <c r="Z608" s="79">
        <f t="shared" si="86"/>
        <v>232112.11343700311</v>
      </c>
      <c r="AA608" s="53">
        <v>0.3</v>
      </c>
      <c r="AB608" s="80">
        <f>IF($AA608&gt;$G$20,IF('Silo Levels'!$L$25="Pumping",((PI()*((($C$19+$G$20)-$AA608)*($O$20/($O$19/2)))^2*((($O$20+$G$20)-$AA608))/3)*$AB$603)+(((PI()*((($C$19+$G$20)-$AA608)*($O$20/($O$19/2)))^2*(((($C$19+$G$20)-$AA608)*($O$20/($O$19/2)))*$AZ$18))/3)*$AB$603),(((PI()*((($C$19+$G$20)-$AA608)*($O$20/($O$19/2)))^2*((($O$20+$G$20)-$AA608)/3))*$AB$603)-((PI()*((($C$19+$G$20)-$AA608)*($O$20/($O$19/2)))^2*(((($C$19+$G$20)-$AA608)*($O$20/($O$19/2)))*$AZ$18)/3)*$AB$603))),IF('Silo Levels'!$L$25="Pumping",(($D$18*$AB$603)+((PI()*(($C$21/2)^2)*($G$20-$AA608))*$AB$603))+((($D$18+$H$18)/3)*$BD$18)+(((PI()*($C$21/2)^2*(($C$21/2)*$AZ$18))/3)*$AB$603),(($D$18*$AB$603)+((PI()*(($C$21/2)^2)*($G$20-$AA608))*$AB$603))+((($D$18+$H$18)/3)*$BD$18)-(((PI()*($C$21/2)^2*(($C$21/2)*$AZ$18))/3)*$AB$603)))</f>
        <v>227762.77305994878</v>
      </c>
      <c r="AC608" s="73">
        <v>0.3</v>
      </c>
      <c r="AD608" s="79">
        <f t="shared" si="87"/>
        <v>238357.02992533363</v>
      </c>
      <c r="AE608" s="53">
        <v>0.3</v>
      </c>
      <c r="AF608" s="80">
        <f>IF($AE608&gt;$G$20,IF('Silo Levels'!$L$26="Pumping",((PI()*((($C$19+$G$20)-$AE608)*($O$20/($O$19/2)))^2*((($O$20+$G$20)-$AE608))/3)*$AF$603)+(((PI()*((($C$19+$G$20)-$AE608)*($O$20/($O$19/2)))^2*(((($C$19+$G$20)-$AE608)*($O$20/($O$19/2)))*$AZ$19))/3)*$AF$603),(((PI()*((($C$19+$G$20)-$AE608)*($O$20/($O$19/2)))^2*((($O$20+$G$20)-$AE608)/3))*$AF$603)-((PI()*((($C$19+$G$20)-$AE608)*($O$20/($O$19/2)))^2*(((($C$19+$G$20)-$AE608)*($O$20/($O$19/2)))*$AZ$19)/3)*$AF$603))),IF('Silo Levels'!$L$26="Pumping",(($D$18*$AF$603)+((PI()*(($C$21/2)^2)*($G$20-$AE608))*$AF$603))+((($D$18+$H$18)/3)*$BD$19)+(((PI()*($C$21/2)^2*(($C$21/2)*$AZ$19))/3)*$AF$603),(($D$18*$AF$603)+((PI()*(($C$21/2)^2)*($G$20-$AE608))*$AF$603))+((($D$18+$H$18)/3)*$BD$19)-(((PI()*($C$21/2)^2*(($C$21/2)*$AZ$19))/3)*$AF$603)))</f>
        <v>236146.54427307364</v>
      </c>
      <c r="AG608" s="73">
        <v>0.3</v>
      </c>
      <c r="AH608" s="79">
        <f t="shared" si="88"/>
        <v>223267.01944150511</v>
      </c>
      <c r="AI608" s="53">
        <v>0.3</v>
      </c>
      <c r="AJ608" s="80">
        <f>IF($AI608&gt;$G$20,IF('Silo Levels'!$L$27="Pumping",((PI()*((($C$19+$G$20)-$AI608)*($O$20/($O$19/2)))^2*((($O$20+$G$20)-$AI608))/3)*$AJ$603)+(((PI()*((($C$19+$G$20)-$AI608)*($O$20/($O$19/2)))^2*(((($C$19+$G$20)-$AI608)*($O$20/($O$19/2)))*$AZ$20))/3)*$AJ$603),(((PI()*((($C$19+$G$20)-$AI608)*($O$20/($O$19/2)))^2*((($O$20+$G$20)-$AI608)/3))*$AJ$603)-((PI()*((($C$19+$G$20)-$AI608)*($O$20/($O$19/2)))^2*(((($C$19+$G$20)-$AI608)*($O$20/($O$19/2)))*$AZ$20)/3)*$AJ$603))),IF('Silo Levels'!$L$27="Pumping",(($D$18*$AJ$603)+((PI()*(($C$21/2)^2)*($G$20-$AI608))*$AJ$603))+((($D$18+$H$18)/3)*$BD$20)+(((PI()*($C$21/2)^2*(($C$21/2)*$AZ$20))/3)*$AJ$603),(($D$18*$AJ$603)+((PI()*(($C$21/2)^2)*($G$20-$AI608))*$AJ$603))+((($D$18+$H$18)/3)*$BD$20)-(((PI()*($C$21/2)^2*(($C$21/2)*$AZ$20))/3)*$AJ$603)))</f>
        <v>219085.56405069839</v>
      </c>
    </row>
    <row r="609" spans="1:36" x14ac:dyDescent="0.3">
      <c r="A609">
        <v>0.4</v>
      </c>
      <c r="B609" s="79">
        <f t="shared" si="82"/>
        <v>222847.41694932658</v>
      </c>
      <c r="C609" s="53">
        <v>0.4</v>
      </c>
      <c r="D609" s="80">
        <f>IF($C609&gt;$G$20,IF('Silo Levels'!$L$19="Pumping",((PI()*((($C$19+$G$20)-$C609)*($O$20/($O$19/2)))^2*((($O$20+$G$20)-$C609))/3)*$D$603)+(((PI()*((($C$19+$G$20)-$C609)*($O$20/($O$19/2)))^2*(((($C$19+$G$20)-$C609)*($O$20/($O$19/2)))*$AZ$12))/3)*$D$603),(((PI()*((($C$19+$G$20)-$C609)*($O$20/($O$19/2)))^2*((($O$20+$G$20)-$C609)/3))*$D$603)-((PI()*((($C$19+$G$20)-$C609)*($O$20/($O$19/2)))^2*(((($C$19+$G$20)-$C609)*($O$20/($O$19/2)))*$AZ$12)/3)*$D$603))),IF('Silo Levels'!$L$19="Pumping",(($D$18*$D$603)+((PI()*(($C$21/2)^2)*($G$20-$C609))*$D$603))+((($D$18+$H$18)/3)*$BD$12)+(((PI()*($C$21/2)^2*(($C$21/2)*$AZ$12))/3)*$D$603),(($D$18*$D$603)+((PI()*(($C$21/2)^2)*($G$20-$C609))*$D$603))+((($D$18+$H$18)/3)*$BD$12)-(((PI()*($C$21/2)^2*(($C$21/2)*$AZ$12))/3)*$D$603)))</f>
        <v>219920.39817576186</v>
      </c>
      <c r="E609" s="73">
        <v>0.4</v>
      </c>
      <c r="F609" s="79">
        <f t="shared" si="83"/>
        <v>202164.59987687768</v>
      </c>
      <c r="G609" s="53">
        <v>0.4</v>
      </c>
      <c r="H609" s="80">
        <f>IF($G609&gt;$G$20,IF('Silo Levels'!$L$20="Pumping",((PI()*((($C$19+$G$20)-$G609)*($O$20/($O$19/2)))^2*((($O$20+$G$20)-$G609))/3)*$H$603)+(((PI()*((($C$19+$G$20)-$G609)*($O$20/($O$19/2)))^2*(((($C$19+$G$20)-$G609)*($O$20/($O$19/2)))*$AZ$13))/3)*$H$603),(((PI()*((($C$19+$G$20)-$G609)*($O$20/($O$19/2)))^2*((($O$20+$G$20)-$G609)/3))*$H$603)-((PI()*((($C$19+$G$20)-$G609)*($O$20/($O$19/2)))^2*(((($C$19+$G$20)-$G609)*($O$20/($O$19/2)))*$AZ$13)/3)*$H$603))),IF('Silo Levels'!$L$20="Pumping",(($D$18*$H$603)+((PI()*(($C$21/2)^2)*($G$20-$G609))*$H$603))+((($D$18+$H$18)/3)*$BD$13)+(((PI()*($C$21/2)^2*(($C$21/2)*$AZ$13))/3)*$H$603),(($D$18*$H$603)+((PI()*(($C$21/2)^2)*($G$20-$G609))*$H$603))+((($D$18+$H$18)/3)*$BD$13)-(((PI()*($C$21/2)^2*(($C$21/2)*$AZ$13))/3)*$H$603)))</f>
        <v>198376.46543185183</v>
      </c>
      <c r="I609" s="73">
        <v>0.4</v>
      </c>
      <c r="J609" s="79">
        <f t="shared" si="84"/>
        <v>203072.14366851491</v>
      </c>
      <c r="K609" s="53">
        <v>0.4</v>
      </c>
      <c r="L609" s="80">
        <f>IF($K609&gt;$G$20,IF('Silo Levels'!$L$21="Pumping",((PI()*((($C$19+$G$20)-$K609)*($O$20/($O$19/2)))^2*((($O$20+$G$20)-$K609))/3)*$L$603)+(((PI()*((($C$19+$G$20)-$K609)*($O$20/($O$19/2)))^2*(((($C$19+$G$20)-$K609)*($O$20/($O$19/2)))*$AZ$14))/3)*$L$603),(((PI()*((($C$19+$G$20)-$K609)*($O$20/($O$19/2)))^2*((($O$20+$G$20)-$K609)/3))*$L$603)-((PI()*((($C$19+$G$20)-$K609)*($O$20/($O$19/2)))^2*(((($C$19+$G$20)-$K609)*($O$20/($O$19/2)))*$AZ$14)/3)*$L$603))),IF('Silo Levels'!$L$21="Pumping",(($D$18*$L$603)+((PI()*(($C$21/2)^2)*($G$20-$K609))*$L$603))+((($D$18+$H$18)/3)*$BD$14)+(((PI()*($C$21/2)^2*(($C$21/2)*$AZ$14))/3)*$L$603),(($D$18*$L$603)+((PI()*(($C$21/2)^2)*($G$20-$K609))*$L$603))+((($D$18+$H$18)/3)*$BD$14)-(((PI()*($C$21/2)^2*(($C$21/2)*$AZ$14))/3)*$L$603)))</f>
        <v>199266.7506469028</v>
      </c>
      <c r="M609" s="73">
        <v>0.4</v>
      </c>
      <c r="N609" s="79">
        <f t="shared" si="89"/>
        <v>207792.31306470867</v>
      </c>
      <c r="O609" s="53">
        <v>0.4</v>
      </c>
      <c r="P609" s="80">
        <f>IF($O609&gt;$G$20,IF('Silo Levels'!$L$22="Pumping",((PI()*((($C$19+$G$20)-$O609)*($O$20/($O$19/2)))^2*((($O$20+$G$20)-$O609))/3)*$P$603)+(((PI()*((($C$19+$G$20)-$O609)*($O$20/($O$19/2)))^2*(((($C$19+$G$20)-$O609)*($O$20/($O$19/2)))*$AZ$15))/3)*$P$603),(((PI()*((($C$19+$G$20)-$O609)*($O$20/($O$19/2)))^2*((($O$20+$G$20)-$O609)/3))*$P$603)-((PI()*((($C$19+$G$20)-$O609)*($O$20/($O$19/2)))^2*(((($C$19+$G$20)-$O609)*($O$20/($O$19/2)))*$AZ$15)/3)*$P$603))),IF('Silo Levels'!$L$22="Pumping",(($D$18*$P$603)+((PI()*(($C$21/2)^2)*($G$20-$O609))*$P$603))+((($D$18+$H$18)/3)*$BD$15)+(((PI()*($C$21/2)^2*(($C$21/2)*$AZ$15))/3)*$P$603),(($D$18*$P$603)+((PI()*(($C$21/2)^2)*($G$20-$O609))*$P$603))+((($D$18+$H$18)/3)*$BD$15)-(((PI()*($C$21/2)^2*(($C$21/2)*$AZ$15))/3)*$P$603)))</f>
        <v>203897.15753711617</v>
      </c>
      <c r="Q609" s="73">
        <v>0.4</v>
      </c>
      <c r="R609" s="79">
        <f t="shared" si="90"/>
        <v>214843.13966899805</v>
      </c>
      <c r="S609" s="53">
        <v>0.4</v>
      </c>
      <c r="T609" s="80">
        <f>IF($S609&gt;$G$20,IF('Silo Levels'!$L$23="Pumping",((PI()*((($C$19+$G$20)-$S609)*($O$20/($O$19/2)))^2*((($O$20+$G$20)-$S609))/3)*$T$603)+(((PI()*((($C$19+$G$20)-$S609)*($O$20/($O$19/2)))^2*(((($C$19+$G$20)-$S609)*($O$20/($O$19/2)))*$AZ$16))/3)*$T$603),(((PI()*((($C$19+$G$20)-$S609)*($O$20/($O$19/2)))^2*((($O$20+$G$20)-$S609)/3))*$T$603)-((PI()*((($C$19+$G$20)-$S609)*($O$20/($O$19/2)))^2*(((($C$19+$G$20)-$S609)*($O$20/($O$19/2)))*$AZ$16)/3)*$T$603))),IF('Silo Levels'!$L$23="Pumping",(($D$18*$T$603)+((PI()*(($C$21/2)^2)*($G$20-$S609))*$T$603))+((($D$18+$H$18)/3)*$BD$16)+(((PI()*($C$21/2)^2*(($C$21/2)*$AZ$16))/3)*$T$603),(($D$18*$T$603)+((PI()*(($C$21/2)^2)*($G$20-$S609))*$T$603))+((($D$18+$H$18)/3)*$BD$16)-(((PI()*($C$21/2)^2*(($C$21/2)*$AZ$16))/3)*$T$603)))</f>
        <v>210813.89999905581</v>
      </c>
      <c r="U609" s="73">
        <v>0.4</v>
      </c>
      <c r="V609" s="79">
        <f t="shared" si="85"/>
        <v>202164.59987687768</v>
      </c>
      <c r="W609" s="53">
        <v>0.4</v>
      </c>
      <c r="X609" s="80">
        <f>IF($W609&gt;$G$20,IF('Silo Levels'!$L$24="Pumping",((PI()*((($C$19+$G$20)-$W609)*($O$20/($O$19/2)))^2*((($O$20+$G$20)-$W609))/3)*$X$603)+(((PI()*((($C$19+$G$20)-$W609)*($O$20/($O$19/2)))^2*(((($C$19+$G$20)-$W609)*($O$20/($O$19/2)))*$AZ$17))/3)*$X$603),(((PI()*((($C$19+$G$20)-$W609)*($O$20/($O$19/2)))^2*((($O$20+$G$20)-$W609)/3))*$X$603)-((PI()*((($C$19+$G$20)-$W609)*($O$20/($O$19/2)))^2*(((($C$19+$G$20)-$W609)*($O$20/($O$19/2)))*$AZ$17)/3)*$X$603))),IF('Silo Levels'!$L$24="Pumping",(($D$18*$X$603)+((PI()*(($C$21/2)^2)*($G$20-$W609))*$X$603))+((($D$18+$H$18)/3)*$BD$17)+(((PI()*($C$21/2)^2*(($C$21/2)*$AZ$17))/3)*$X$603),(($D$18*$X$603)+((PI()*(($C$21/2)^2)*($G$20-$W609))*$X$603))+((($D$18+$H$18)/3)*$BD$17)-(((PI()*($C$21/2)^2*(($C$21/2)*$AZ$17))/3)*$X$603)))</f>
        <v>198376.46543185183</v>
      </c>
      <c r="Y609" s="73">
        <v>0.4</v>
      </c>
      <c r="Z609" s="79">
        <f t="shared" si="86"/>
        <v>231675.66394968895</v>
      </c>
      <c r="AA609" s="53">
        <v>0.4</v>
      </c>
      <c r="AB609" s="80">
        <f>IF($AA609&gt;$G$20,IF('Silo Levels'!$L$25="Pumping",((PI()*((($C$19+$G$20)-$AA609)*($O$20/($O$19/2)))^2*((($O$20+$G$20)-$AA609))/3)*$AB$603)+(((PI()*((($C$19+$G$20)-$AA609)*($O$20/($O$19/2)))^2*(((($C$19+$G$20)-$AA609)*($O$20/($O$19/2)))*$AZ$18))/3)*$AB$603),(((PI()*((($C$19+$G$20)-$AA609)*($O$20/($O$19/2)))^2*((($O$20+$G$20)-$AA609)/3))*$AB$603)-((PI()*((($C$19+$G$20)-$AA609)*($O$20/($O$19/2)))^2*(((($C$19+$G$20)-$AA609)*($O$20/($O$19/2)))*$AZ$18)/3)*$AB$603))),IF('Silo Levels'!$L$25="Pumping",(($D$18*$AB$603)+((PI()*(($C$21/2)^2)*($G$20-$AA609))*$AB$603))+((($D$18+$H$18)/3)*$BD$18)+(((PI()*($C$21/2)^2*(($C$21/2)*$AZ$18))/3)*$AB$603),(($D$18*$AB$603)+((PI()*(($C$21/2)^2)*($G$20-$AA609))*$AB$603))+((($D$18+$H$18)/3)*$BD$18)-(((PI()*($C$21/2)^2*(($C$21/2)*$AZ$18))/3)*$AB$603)))</f>
        <v>227326.32357263463</v>
      </c>
      <c r="AC609" s="73">
        <v>0.4</v>
      </c>
      <c r="AD609" s="79">
        <f t="shared" si="87"/>
        <v>237913.39238676158</v>
      </c>
      <c r="AE609" s="53">
        <v>0.4</v>
      </c>
      <c r="AF609" s="80">
        <f>IF($AE609&gt;$G$20,IF('Silo Levels'!$L$26="Pumping",((PI()*((($C$19+$G$20)-$AE609)*($O$20/($O$19/2)))^2*((($O$20+$G$20)-$AE609))/3)*$AF$603)+(((PI()*((($C$19+$G$20)-$AE609)*($O$20/($O$19/2)))^2*(((($C$19+$G$20)-$AE609)*($O$20/($O$19/2)))*$AZ$19))/3)*$AF$603),(((PI()*((($C$19+$G$20)-$AE609)*($O$20/($O$19/2)))^2*((($O$20+$G$20)-$AE609)/3))*$AF$603)-((PI()*((($C$19+$G$20)-$AE609)*($O$20/($O$19/2)))^2*(((($C$19+$G$20)-$AE609)*($O$20/($O$19/2)))*$AZ$19)/3)*$AF$603))),IF('Silo Levels'!$L$26="Pumping",(($D$18*$AF$603)+((PI()*(($C$21/2)^2)*($G$20-$AE609))*$AF$603))+((($D$18+$H$18)/3)*$BD$19)+(((PI()*($C$21/2)^2*(($C$21/2)*$AZ$19))/3)*$AF$603),(($D$18*$AF$603)+((PI()*(($C$21/2)^2)*($G$20-$AE609))*$AF$603))+((($D$18+$H$18)/3)*$BD$19)-(((PI()*($C$21/2)^2*(($C$21/2)*$AZ$19))/3)*$AF$603)))</f>
        <v>235702.90673450159</v>
      </c>
      <c r="AG609" s="73">
        <v>0.4</v>
      </c>
      <c r="AH609" s="79">
        <f t="shared" si="88"/>
        <v>222847.41694932658</v>
      </c>
      <c r="AI609" s="53">
        <v>0.4</v>
      </c>
      <c r="AJ609" s="80">
        <f>IF($AI609&gt;$G$20,IF('Silo Levels'!$L$27="Pumping",((PI()*((($C$19+$G$20)-$AI609)*($O$20/($O$19/2)))^2*((($O$20+$G$20)-$AI609))/3)*$AJ$603)+(((PI()*((($C$19+$G$20)-$AI609)*($O$20/($O$19/2)))^2*(((($C$19+$G$20)-$AI609)*($O$20/($O$19/2)))*$AZ$20))/3)*$AJ$603),(((PI()*((($C$19+$G$20)-$AI609)*($O$20/($O$19/2)))^2*((($O$20+$G$20)-$AI609)/3))*$AJ$603)-((PI()*((($C$19+$G$20)-$AI609)*($O$20/($O$19/2)))^2*(((($C$19+$G$20)-$AI609)*($O$20/($O$19/2)))*$AZ$20)/3)*$AJ$603))),IF('Silo Levels'!$L$27="Pumping",(($D$18*$AJ$603)+((PI()*(($C$21/2)^2)*($G$20-$AI609))*$AJ$603))+((($D$18+$H$18)/3)*$BD$20)+(((PI()*($C$21/2)^2*(($C$21/2)*$AZ$20))/3)*$AJ$603),(($D$18*$AJ$603)+((PI()*(($C$21/2)^2)*($G$20-$AI609))*$AJ$603))+((($D$18+$H$18)/3)*$BD$20)-(((PI()*($C$21/2)^2*(($C$21/2)*$AZ$20))/3)*$AJ$603)))</f>
        <v>218665.96155851986</v>
      </c>
    </row>
    <row r="610" spans="1:36" x14ac:dyDescent="0.3">
      <c r="A610">
        <v>0.5</v>
      </c>
      <c r="B610" s="79">
        <f t="shared" si="82"/>
        <v>222427.81445714808</v>
      </c>
      <c r="C610" s="53">
        <v>0.5</v>
      </c>
      <c r="D610" s="80">
        <f>IF($C610&gt;$G$20,IF('Silo Levels'!$L$19="Pumping",((PI()*((($C$19+$G$20)-$C610)*($O$20/($O$19/2)))^2*((($O$20+$G$20)-$C610))/3)*$D$603)+(((PI()*((($C$19+$G$20)-$C610)*($O$20/($O$19/2)))^2*(((($C$19+$G$20)-$C610)*($O$20/($O$19/2)))*$AZ$12))/3)*$D$603),(((PI()*((($C$19+$G$20)-$C610)*($O$20/($O$19/2)))^2*((($O$20+$G$20)-$C610)/3))*$D$603)-((PI()*((($C$19+$G$20)-$C610)*($O$20/($O$19/2)))^2*(((($C$19+$G$20)-$C610)*($O$20/($O$19/2)))*$AZ$12)/3)*$D$603))),IF('Silo Levels'!$L$19="Pumping",(($D$18*$D$603)+((PI()*(($C$21/2)^2)*($G$20-$C610))*$D$603))+((($D$18+$H$18)/3)*$BD$12)+(((PI()*($C$21/2)^2*(($C$21/2)*$AZ$12))/3)*$D$603),(($D$18*$D$603)+((PI()*(($C$21/2)^2)*($G$20-$C610))*$D$603))+((($D$18+$H$18)/3)*$BD$12)-(((PI()*($C$21/2)^2*(($C$21/2)*$AZ$12))/3)*$D$603)))</f>
        <v>219500.79568358336</v>
      </c>
      <c r="E610" s="73">
        <v>0.5</v>
      </c>
      <c r="F610" s="79">
        <f t="shared" si="83"/>
        <v>201784.46652490296</v>
      </c>
      <c r="G610" s="53">
        <v>0.5</v>
      </c>
      <c r="H610" s="80">
        <f>IF($G610&gt;$G$20,IF('Silo Levels'!$L$20="Pumping",((PI()*((($C$19+$G$20)-$G610)*($O$20/($O$19/2)))^2*((($O$20+$G$20)-$G610))/3)*$H$603)+(((PI()*((($C$19+$G$20)-$G610)*($O$20/($O$19/2)))^2*(((($C$19+$G$20)-$G610)*($O$20/($O$19/2)))*$AZ$13))/3)*$H$603),(((PI()*((($C$19+$G$20)-$G610)*($O$20/($O$19/2)))^2*((($O$20+$G$20)-$G610)/3))*$H$603)-((PI()*((($C$19+$G$20)-$G610)*($O$20/($O$19/2)))^2*(((($C$19+$G$20)-$G610)*($O$20/($O$19/2)))*$AZ$13)/3)*$H$603))),IF('Silo Levels'!$L$20="Pumping",(($D$18*$H$603)+((PI()*(($C$21/2)^2)*($G$20-$G610))*$H$603))+((($D$18+$H$18)/3)*$BD$13)+(((PI()*($C$21/2)^2*(($C$21/2)*$AZ$13))/3)*$H$603),(($D$18*$H$603)+((PI()*(($C$21/2)^2)*($G$20-$G610))*$H$603))+((($D$18+$H$18)/3)*$BD$13)-(((PI()*($C$21/2)^2*(($C$21/2)*$AZ$13))/3)*$H$603)))</f>
        <v>197996.33207987712</v>
      </c>
      <c r="I610" s="73">
        <v>0.5</v>
      </c>
      <c r="J610" s="79">
        <f t="shared" si="84"/>
        <v>202690.27844544026</v>
      </c>
      <c r="K610" s="53">
        <v>0.5</v>
      </c>
      <c r="L610" s="80">
        <f>IF($K610&gt;$G$20,IF('Silo Levels'!$L$21="Pumping",((PI()*((($C$19+$G$20)-$K610)*($O$20/($O$19/2)))^2*((($O$20+$G$20)-$K610))/3)*$L$603)+(((PI()*((($C$19+$G$20)-$K610)*($O$20/($O$19/2)))^2*(((($C$19+$G$20)-$K610)*($O$20/($O$19/2)))*$AZ$14))/3)*$L$603),(((PI()*((($C$19+$G$20)-$K610)*($O$20/($O$19/2)))^2*((($O$20+$G$20)-$K610)/3))*$L$603)-((PI()*((($C$19+$G$20)-$K610)*($O$20/($O$19/2)))^2*(((($C$19+$G$20)-$K610)*($O$20/($O$19/2)))*$AZ$14)/3)*$L$603))),IF('Silo Levels'!$L$21="Pumping",(($D$18*$L$603)+((PI()*(($C$21/2)^2)*($G$20-$K610))*$L$603))+((($D$18+$H$18)/3)*$BD$14)+(((PI()*($C$21/2)^2*(($C$21/2)*$AZ$14))/3)*$L$603),(($D$18*$L$603)+((PI()*(($C$21/2)^2)*($G$20-$K610))*$L$603))+((($D$18+$H$18)/3)*$BD$14)-(((PI()*($C$21/2)^2*(($C$21/2)*$AZ$14))/3)*$L$603)))</f>
        <v>198884.88542382815</v>
      </c>
      <c r="M610" s="73">
        <v>0.5</v>
      </c>
      <c r="N610" s="79">
        <f t="shared" si="89"/>
        <v>207401.4403149015</v>
      </c>
      <c r="O610" s="53">
        <v>0.5</v>
      </c>
      <c r="P610" s="80">
        <f>IF($O610&gt;$G$20,IF('Silo Levels'!$L$22="Pumping",((PI()*((($C$19+$G$20)-$O610)*($O$20/($O$19/2)))^2*((($O$20+$G$20)-$O610))/3)*$P$603)+(((PI()*((($C$19+$G$20)-$O610)*($O$20/($O$19/2)))^2*(((($C$19+$G$20)-$O610)*($O$20/($O$19/2)))*$AZ$15))/3)*$P$603),(((PI()*((($C$19+$G$20)-$O610)*($O$20/($O$19/2)))^2*((($O$20+$G$20)-$O610)/3))*$P$603)-((PI()*((($C$19+$G$20)-$O610)*($O$20/($O$19/2)))^2*(((($C$19+$G$20)-$O610)*($O$20/($O$19/2)))*$AZ$15)/3)*$P$603))),IF('Silo Levels'!$L$22="Pumping",(($D$18*$P$603)+((PI()*(($C$21/2)^2)*($G$20-$O610))*$P$603))+((($D$18+$H$18)/3)*$BD$15)+(((PI()*($C$21/2)^2*(($C$21/2)*$AZ$15))/3)*$P$603),(($D$18*$P$603)+((PI()*(($C$21/2)^2)*($G$20-$O610))*$P$603))+((($D$18+$H$18)/3)*$BD$15)-(((PI()*($C$21/2)^2*(($C$21/2)*$AZ$15))/3)*$P$603)))</f>
        <v>203506.28478730901</v>
      </c>
      <c r="Q610" s="73">
        <v>0.5</v>
      </c>
      <c r="R610" s="79">
        <f t="shared" si="90"/>
        <v>214438.81178574255</v>
      </c>
      <c r="S610" s="53">
        <v>0.5</v>
      </c>
      <c r="T610" s="80">
        <f>IF($S610&gt;$G$20,IF('Silo Levels'!$L$23="Pumping",((PI()*((($C$19+$G$20)-$S610)*($O$20/($O$19/2)))^2*((($O$20+$G$20)-$S610))/3)*$T$603)+(((PI()*((($C$19+$G$20)-$S610)*($O$20/($O$19/2)))^2*(((($C$19+$G$20)-$S610)*($O$20/($O$19/2)))*$AZ$16))/3)*$T$603),(((PI()*((($C$19+$G$20)-$S610)*($O$20/($O$19/2)))^2*((($O$20+$G$20)-$S610)/3))*$T$603)-((PI()*((($C$19+$G$20)-$S610)*($O$20/($O$19/2)))^2*(((($C$19+$G$20)-$S610)*($O$20/($O$19/2)))*$AZ$16)/3)*$T$603))),IF('Silo Levels'!$L$23="Pumping",(($D$18*$T$603)+((PI()*(($C$21/2)^2)*($G$20-$S610))*$T$603))+((($D$18+$H$18)/3)*$BD$16)+(((PI()*($C$21/2)^2*(($C$21/2)*$AZ$16))/3)*$T$603),(($D$18*$T$603)+((PI()*(($C$21/2)^2)*($G$20-$S610))*$T$603))+((($D$18+$H$18)/3)*$BD$16)-(((PI()*($C$21/2)^2*(($C$21/2)*$AZ$16))/3)*$T$603)))</f>
        <v>210409.57211580031</v>
      </c>
      <c r="U610" s="73">
        <v>0.5</v>
      </c>
      <c r="V610" s="79">
        <f t="shared" si="85"/>
        <v>201784.46652490296</v>
      </c>
      <c r="W610" s="53">
        <v>0.5</v>
      </c>
      <c r="X610" s="80">
        <f>IF($W610&gt;$G$20,IF('Silo Levels'!$L$24="Pumping",((PI()*((($C$19+$G$20)-$W610)*($O$20/($O$19/2)))^2*((($O$20+$G$20)-$W610))/3)*$X$603)+(((PI()*((($C$19+$G$20)-$W610)*($O$20/($O$19/2)))^2*(((($C$19+$G$20)-$W610)*($O$20/($O$19/2)))*$AZ$17))/3)*$X$603),(((PI()*((($C$19+$G$20)-$W610)*($O$20/($O$19/2)))^2*((($O$20+$G$20)-$W610)/3))*$X$603)-((PI()*((($C$19+$G$20)-$W610)*($O$20/($O$19/2)))^2*(((($C$19+$G$20)-$W610)*($O$20/($O$19/2)))*$AZ$17)/3)*$X$603))),IF('Silo Levels'!$L$24="Pumping",(($D$18*$X$603)+((PI()*(($C$21/2)^2)*($G$20-$W610))*$X$603))+((($D$18+$H$18)/3)*$BD$17)+(((PI()*($C$21/2)^2*(($C$21/2)*$AZ$17))/3)*$X$603),(($D$18*$X$603)+((PI()*(($C$21/2)^2)*($G$20-$W610))*$X$603))+((($D$18+$H$18)/3)*$BD$17)-(((PI()*($C$21/2)^2*(($C$21/2)*$AZ$17))/3)*$X$603)))</f>
        <v>197996.33207987712</v>
      </c>
      <c r="Y610" s="73">
        <v>0.5</v>
      </c>
      <c r="Z610" s="79">
        <f t="shared" si="86"/>
        <v>231239.2144623748</v>
      </c>
      <c r="AA610" s="53">
        <v>0.5</v>
      </c>
      <c r="AB610" s="80">
        <f>IF($AA610&gt;$G$20,IF('Silo Levels'!$L$25="Pumping",((PI()*((($C$19+$G$20)-$AA610)*($O$20/($O$19/2)))^2*((($O$20+$G$20)-$AA610))/3)*$AB$603)+(((PI()*((($C$19+$G$20)-$AA610)*($O$20/($O$19/2)))^2*(((($C$19+$G$20)-$AA610)*($O$20/($O$19/2)))*$AZ$18))/3)*$AB$603),(((PI()*((($C$19+$G$20)-$AA610)*($O$20/($O$19/2)))^2*((($O$20+$G$20)-$AA610)/3))*$AB$603)-((PI()*((($C$19+$G$20)-$AA610)*($O$20/($O$19/2)))^2*(((($C$19+$G$20)-$AA610)*($O$20/($O$19/2)))*$AZ$18)/3)*$AB$603))),IF('Silo Levels'!$L$25="Pumping",(($D$18*$AB$603)+((PI()*(($C$21/2)^2)*($G$20-$AA610))*$AB$603))+((($D$18+$H$18)/3)*$BD$18)+(((PI()*($C$21/2)^2*(($C$21/2)*$AZ$18))/3)*$AB$603),(($D$18*$AB$603)+((PI()*(($C$21/2)^2)*($G$20-$AA610))*$AB$603))+((($D$18+$H$18)/3)*$BD$18)-(((PI()*($C$21/2)^2*(($C$21/2)*$AZ$18))/3)*$AB$603)))</f>
        <v>226889.87408532048</v>
      </c>
      <c r="AC610" s="73">
        <v>0.5</v>
      </c>
      <c r="AD610" s="79">
        <f t="shared" si="87"/>
        <v>237469.75484818956</v>
      </c>
      <c r="AE610" s="53">
        <v>0.5</v>
      </c>
      <c r="AF610" s="80">
        <f>IF($AE610&gt;$G$20,IF('Silo Levels'!$L$26="Pumping",((PI()*((($C$19+$G$20)-$AE610)*($O$20/($O$19/2)))^2*((($O$20+$G$20)-$AE610))/3)*$AF$603)+(((PI()*((($C$19+$G$20)-$AE610)*($O$20/($O$19/2)))^2*(((($C$19+$G$20)-$AE610)*($O$20/($O$19/2)))*$AZ$19))/3)*$AF$603),(((PI()*((($C$19+$G$20)-$AE610)*($O$20/($O$19/2)))^2*((($O$20+$G$20)-$AE610)/3))*$AF$603)-((PI()*((($C$19+$G$20)-$AE610)*($O$20/($O$19/2)))^2*(((($C$19+$G$20)-$AE610)*($O$20/($O$19/2)))*$AZ$19)/3)*$AF$603))),IF('Silo Levels'!$L$26="Pumping",(($D$18*$AF$603)+((PI()*(($C$21/2)^2)*($G$20-$AE610))*$AF$603))+((($D$18+$H$18)/3)*$BD$19)+(((PI()*($C$21/2)^2*(($C$21/2)*$AZ$19))/3)*$AF$603),(($D$18*$AF$603)+((PI()*(($C$21/2)^2)*($G$20-$AE610))*$AF$603))+((($D$18+$H$18)/3)*$BD$19)-(((PI()*($C$21/2)^2*(($C$21/2)*$AZ$19))/3)*$AF$603)))</f>
        <v>235259.26919592958</v>
      </c>
      <c r="AG610" s="73">
        <v>0.5</v>
      </c>
      <c r="AH610" s="79">
        <f t="shared" si="88"/>
        <v>222427.81445714808</v>
      </c>
      <c r="AI610" s="53">
        <v>0.5</v>
      </c>
      <c r="AJ610" s="80">
        <f>IF($AI610&gt;$G$20,IF('Silo Levels'!$L$27="Pumping",((PI()*((($C$19+$G$20)-$AI610)*($O$20/($O$19/2)))^2*((($O$20+$G$20)-$AI610))/3)*$AJ$603)+(((PI()*((($C$19+$G$20)-$AI610)*($O$20/($O$19/2)))^2*(((($C$19+$G$20)-$AI610)*($O$20/($O$19/2)))*$AZ$20))/3)*$AJ$603),(((PI()*((($C$19+$G$20)-$AI610)*($O$20/($O$19/2)))^2*((($O$20+$G$20)-$AI610)/3))*$AJ$603)-((PI()*((($C$19+$G$20)-$AI610)*($O$20/($O$19/2)))^2*(((($C$19+$G$20)-$AI610)*($O$20/($O$19/2)))*$AZ$20)/3)*$AJ$603))),IF('Silo Levels'!$L$27="Pumping",(($D$18*$AJ$603)+((PI()*(($C$21/2)^2)*($G$20-$AI610))*$AJ$603))+((($D$18+$H$18)/3)*$BD$20)+(((PI()*($C$21/2)^2*(($C$21/2)*$AZ$20))/3)*$AJ$603),(($D$18*$AJ$603)+((PI()*(($C$21/2)^2)*($G$20-$AI610))*$AJ$603))+((($D$18+$H$18)/3)*$BD$20)-(((PI()*($C$21/2)^2*(($C$21/2)*$AZ$20))/3)*$AJ$603)))</f>
        <v>218246.35906634136</v>
      </c>
    </row>
    <row r="611" spans="1:36" x14ac:dyDescent="0.3">
      <c r="A611">
        <v>0.6</v>
      </c>
      <c r="B611" s="79">
        <f t="shared" si="82"/>
        <v>222008.21196496955</v>
      </c>
      <c r="C611" s="53">
        <v>0.6</v>
      </c>
      <c r="D611" s="80">
        <f>IF($C611&gt;$G$20,IF('Silo Levels'!$L$19="Pumping",((PI()*((($C$19+$G$20)-$C611)*($O$20/($O$19/2)))^2*((($O$20+$G$20)-$C611))/3)*$D$603)+(((PI()*((($C$19+$G$20)-$C611)*($O$20/($O$19/2)))^2*(((($C$19+$G$20)-$C611)*($O$20/($O$19/2)))*$AZ$12))/3)*$D$603),(((PI()*((($C$19+$G$20)-$C611)*($O$20/($O$19/2)))^2*((($O$20+$G$20)-$C611)/3))*$D$603)-((PI()*((($C$19+$G$20)-$C611)*($O$20/($O$19/2)))^2*(((($C$19+$G$20)-$C611)*($O$20/($O$19/2)))*$AZ$12)/3)*$D$603))),IF('Silo Levels'!$L$19="Pumping",(($D$18*$D$603)+((PI()*(($C$21/2)^2)*($G$20-$C611))*$D$603))+((($D$18+$H$18)/3)*$BD$12)+(((PI()*($C$21/2)^2*(($C$21/2)*$AZ$12))/3)*$D$603),(($D$18*$D$603)+((PI()*(($C$21/2)^2)*($G$20-$C611))*$D$603))+((($D$18+$H$18)/3)*$BD$12)-(((PI()*($C$21/2)^2*(($C$21/2)*$AZ$12))/3)*$D$603)))</f>
        <v>219081.19319140486</v>
      </c>
      <c r="E611" s="73">
        <v>0.6</v>
      </c>
      <c r="F611" s="79">
        <f t="shared" si="83"/>
        <v>201404.33317292825</v>
      </c>
      <c r="G611" s="53">
        <v>0.6</v>
      </c>
      <c r="H611" s="80">
        <f>IF($G611&gt;$G$20,IF('Silo Levels'!$L$20="Pumping",((PI()*((($C$19+$G$20)-$G611)*($O$20/($O$19/2)))^2*((($O$20+$G$20)-$G611))/3)*$H$603)+(((PI()*((($C$19+$G$20)-$G611)*($O$20/($O$19/2)))^2*(((($C$19+$G$20)-$G611)*($O$20/($O$19/2)))*$AZ$13))/3)*$H$603),(((PI()*((($C$19+$G$20)-$G611)*($O$20/($O$19/2)))^2*((($O$20+$G$20)-$G611)/3))*$H$603)-((PI()*((($C$19+$G$20)-$G611)*($O$20/($O$19/2)))^2*(((($C$19+$G$20)-$G611)*($O$20/($O$19/2)))*$AZ$13)/3)*$H$603))),IF('Silo Levels'!$L$20="Pumping",(($D$18*$H$603)+((PI()*(($C$21/2)^2)*($G$20-$G611))*$H$603))+((($D$18+$H$18)/3)*$BD$13)+(((PI()*($C$21/2)^2*(($C$21/2)*$AZ$13))/3)*$H$603),(($D$18*$H$603)+((PI()*(($C$21/2)^2)*($G$20-$G611))*$H$603))+((($D$18+$H$18)/3)*$BD$13)-(((PI()*($C$21/2)^2*(($C$21/2)*$AZ$13))/3)*$H$603)))</f>
        <v>197616.1987279024</v>
      </c>
      <c r="I611" s="73">
        <v>0.6</v>
      </c>
      <c r="J611" s="79">
        <f t="shared" si="84"/>
        <v>202308.41322236561</v>
      </c>
      <c r="K611" s="53">
        <v>0.6</v>
      </c>
      <c r="L611" s="80">
        <f>IF($K611&gt;$G$20,IF('Silo Levels'!$L$21="Pumping",((PI()*((($C$19+$G$20)-$K611)*($O$20/($O$19/2)))^2*((($O$20+$G$20)-$K611))/3)*$L$603)+(((PI()*((($C$19+$G$20)-$K611)*($O$20/($O$19/2)))^2*(((($C$19+$G$20)-$K611)*($O$20/($O$19/2)))*$AZ$14))/3)*$L$603),(((PI()*((($C$19+$G$20)-$K611)*($O$20/($O$19/2)))^2*((($O$20+$G$20)-$K611)/3))*$L$603)-((PI()*((($C$19+$G$20)-$K611)*($O$20/($O$19/2)))^2*(((($C$19+$G$20)-$K611)*($O$20/($O$19/2)))*$AZ$14)/3)*$L$603))),IF('Silo Levels'!$L$21="Pumping",(($D$18*$L$603)+((PI()*(($C$21/2)^2)*($G$20-$K611))*$L$603))+((($D$18+$H$18)/3)*$BD$14)+(((PI()*($C$21/2)^2*(($C$21/2)*$AZ$14))/3)*$L$603),(($D$18*$L$603)+((PI()*(($C$21/2)^2)*($G$20-$K611))*$L$603))+((($D$18+$H$18)/3)*$BD$14)-(((PI()*($C$21/2)^2*(($C$21/2)*$AZ$14))/3)*$L$603)))</f>
        <v>198503.0202007535</v>
      </c>
      <c r="M611" s="73">
        <v>0.6</v>
      </c>
      <c r="N611" s="79">
        <f t="shared" si="89"/>
        <v>207010.5675650943</v>
      </c>
      <c r="O611" s="53">
        <v>0.6</v>
      </c>
      <c r="P611" s="80">
        <f>IF($O611&gt;$G$20,IF('Silo Levels'!$L$22="Pumping",((PI()*((($C$19+$G$20)-$O611)*($O$20/($O$19/2)))^2*((($O$20+$G$20)-$O611))/3)*$P$603)+(((PI()*((($C$19+$G$20)-$O611)*($O$20/($O$19/2)))^2*(((($C$19+$G$20)-$O611)*($O$20/($O$19/2)))*$AZ$15))/3)*$P$603),(((PI()*((($C$19+$G$20)-$O611)*($O$20/($O$19/2)))^2*((($O$20+$G$20)-$O611)/3))*$P$603)-((PI()*((($C$19+$G$20)-$O611)*($O$20/($O$19/2)))^2*(((($C$19+$G$20)-$O611)*($O$20/($O$19/2)))*$AZ$15)/3)*$P$603))),IF('Silo Levels'!$L$22="Pumping",(($D$18*$P$603)+((PI()*(($C$21/2)^2)*($G$20-$O611))*$P$603))+((($D$18+$H$18)/3)*$BD$15)+(((PI()*($C$21/2)^2*(($C$21/2)*$AZ$15))/3)*$P$603),(($D$18*$P$603)+((PI()*(($C$21/2)^2)*($G$20-$O611))*$P$603))+((($D$18+$H$18)/3)*$BD$15)-(((PI()*($C$21/2)^2*(($C$21/2)*$AZ$15))/3)*$P$603)))</f>
        <v>203115.41203750181</v>
      </c>
      <c r="Q611" s="73">
        <v>0.6</v>
      </c>
      <c r="R611" s="79">
        <f t="shared" si="90"/>
        <v>214034.48390248703</v>
      </c>
      <c r="S611" s="53">
        <v>0.6</v>
      </c>
      <c r="T611" s="80">
        <f>IF($S611&gt;$G$20,IF('Silo Levels'!$L$23="Pumping",((PI()*((($C$19+$G$20)-$S611)*($O$20/($O$19/2)))^2*((($O$20+$G$20)-$S611))/3)*$T$603)+(((PI()*((($C$19+$G$20)-$S611)*($O$20/($O$19/2)))^2*(((($C$19+$G$20)-$S611)*($O$20/($O$19/2)))*$AZ$16))/3)*$T$603),(((PI()*((($C$19+$G$20)-$S611)*($O$20/($O$19/2)))^2*((($O$20+$G$20)-$S611)/3))*$T$603)-((PI()*((($C$19+$G$20)-$S611)*($O$20/($O$19/2)))^2*(((($C$19+$G$20)-$S611)*($O$20/($O$19/2)))*$AZ$16)/3)*$T$603))),IF('Silo Levels'!$L$23="Pumping",(($D$18*$T$603)+((PI()*(($C$21/2)^2)*($G$20-$S611))*$T$603))+((($D$18+$H$18)/3)*$BD$16)+(((PI()*($C$21/2)^2*(($C$21/2)*$AZ$16))/3)*$T$603),(($D$18*$T$603)+((PI()*(($C$21/2)^2)*($G$20-$S611))*$T$603))+((($D$18+$H$18)/3)*$BD$16)-(((PI()*($C$21/2)^2*(($C$21/2)*$AZ$16))/3)*$T$603)))</f>
        <v>210005.24423254479</v>
      </c>
      <c r="U611" s="73">
        <v>0.6</v>
      </c>
      <c r="V611" s="79">
        <f t="shared" si="85"/>
        <v>201404.33317292825</v>
      </c>
      <c r="W611" s="53">
        <v>0.6</v>
      </c>
      <c r="X611" s="80">
        <f>IF($W611&gt;$G$20,IF('Silo Levels'!$L$24="Pumping",((PI()*((($C$19+$G$20)-$W611)*($O$20/($O$19/2)))^2*((($O$20+$G$20)-$W611))/3)*$X$603)+(((PI()*((($C$19+$G$20)-$W611)*($O$20/($O$19/2)))^2*(((($C$19+$G$20)-$W611)*($O$20/($O$19/2)))*$AZ$17))/3)*$X$603),(((PI()*((($C$19+$G$20)-$W611)*($O$20/($O$19/2)))^2*((($O$20+$G$20)-$W611)/3))*$X$603)-((PI()*((($C$19+$G$20)-$W611)*($O$20/($O$19/2)))^2*(((($C$19+$G$20)-$W611)*($O$20/($O$19/2)))*$AZ$17)/3)*$X$603))),IF('Silo Levels'!$L$24="Pumping",(($D$18*$X$603)+((PI()*(($C$21/2)^2)*($G$20-$W611))*$X$603))+((($D$18+$H$18)/3)*$BD$17)+(((PI()*($C$21/2)^2*(($C$21/2)*$AZ$17))/3)*$X$603),(($D$18*$X$603)+((PI()*(($C$21/2)^2)*($G$20-$W611))*$X$603))+((($D$18+$H$18)/3)*$BD$17)-(((PI()*($C$21/2)^2*(($C$21/2)*$AZ$17))/3)*$X$603)))</f>
        <v>197616.1987279024</v>
      </c>
      <c r="Y611" s="73">
        <v>0.6</v>
      </c>
      <c r="Z611" s="79">
        <f t="shared" si="86"/>
        <v>230802.76497506062</v>
      </c>
      <c r="AA611" s="53">
        <v>0.6</v>
      </c>
      <c r="AB611" s="80">
        <f>IF($AA611&gt;$G$20,IF('Silo Levels'!$L$25="Pumping",((PI()*((($C$19+$G$20)-$AA611)*($O$20/($O$19/2)))^2*((($O$20+$G$20)-$AA611))/3)*$AB$603)+(((PI()*((($C$19+$G$20)-$AA611)*($O$20/($O$19/2)))^2*(((($C$19+$G$20)-$AA611)*($O$20/($O$19/2)))*$AZ$18))/3)*$AB$603),(((PI()*((($C$19+$G$20)-$AA611)*($O$20/($O$19/2)))^2*((($O$20+$G$20)-$AA611)/3))*$AB$603)-((PI()*((($C$19+$G$20)-$AA611)*($O$20/($O$19/2)))^2*(((($C$19+$G$20)-$AA611)*($O$20/($O$19/2)))*$AZ$18)/3)*$AB$603))),IF('Silo Levels'!$L$25="Pumping",(($D$18*$AB$603)+((PI()*(($C$21/2)^2)*($G$20-$AA611))*$AB$603))+((($D$18+$H$18)/3)*$BD$18)+(((PI()*($C$21/2)^2*(($C$21/2)*$AZ$18))/3)*$AB$603),(($D$18*$AB$603)+((PI()*(($C$21/2)^2)*($G$20-$AA611))*$AB$603))+((($D$18+$H$18)/3)*$BD$18)-(((PI()*($C$21/2)^2*(($C$21/2)*$AZ$18))/3)*$AB$603)))</f>
        <v>226453.4245980063</v>
      </c>
      <c r="AC611" s="73">
        <v>0.6</v>
      </c>
      <c r="AD611" s="79">
        <f t="shared" si="87"/>
        <v>237026.11730961752</v>
      </c>
      <c r="AE611" s="53">
        <v>0.6</v>
      </c>
      <c r="AF611" s="80">
        <f>IF($AE611&gt;$G$20,IF('Silo Levels'!$L$26="Pumping",((PI()*((($C$19+$G$20)-$AE611)*($O$20/($O$19/2)))^2*((($O$20+$G$20)-$AE611))/3)*$AF$603)+(((PI()*((($C$19+$G$20)-$AE611)*($O$20/($O$19/2)))^2*(((($C$19+$G$20)-$AE611)*($O$20/($O$19/2)))*$AZ$19))/3)*$AF$603),(((PI()*((($C$19+$G$20)-$AE611)*($O$20/($O$19/2)))^2*((($O$20+$G$20)-$AE611)/3))*$AF$603)-((PI()*((($C$19+$G$20)-$AE611)*($O$20/($O$19/2)))^2*(((($C$19+$G$20)-$AE611)*($O$20/($O$19/2)))*$AZ$19)/3)*$AF$603))),IF('Silo Levels'!$L$26="Pumping",(($D$18*$AF$603)+((PI()*(($C$21/2)^2)*($G$20-$AE611))*$AF$603))+((($D$18+$H$18)/3)*$BD$19)+(((PI()*($C$21/2)^2*(($C$21/2)*$AZ$19))/3)*$AF$603),(($D$18*$AF$603)+((PI()*(($C$21/2)^2)*($G$20-$AE611))*$AF$603))+((($D$18+$H$18)/3)*$BD$19)-(((PI()*($C$21/2)^2*(($C$21/2)*$AZ$19))/3)*$AF$603)))</f>
        <v>234815.63165735753</v>
      </c>
      <c r="AG611" s="73">
        <v>0.6</v>
      </c>
      <c r="AH611" s="79">
        <f t="shared" si="88"/>
        <v>222008.21196496955</v>
      </c>
      <c r="AI611" s="53">
        <v>0.6</v>
      </c>
      <c r="AJ611" s="80">
        <f>IF($AI611&gt;$G$20,IF('Silo Levels'!$L$27="Pumping",((PI()*((($C$19+$G$20)-$AI611)*($O$20/($O$19/2)))^2*((($O$20+$G$20)-$AI611))/3)*$AJ$603)+(((PI()*((($C$19+$G$20)-$AI611)*($O$20/($O$19/2)))^2*(((($C$19+$G$20)-$AI611)*($O$20/($O$19/2)))*$AZ$20))/3)*$AJ$603),(((PI()*((($C$19+$G$20)-$AI611)*($O$20/($O$19/2)))^2*((($O$20+$G$20)-$AI611)/3))*$AJ$603)-((PI()*((($C$19+$G$20)-$AI611)*($O$20/($O$19/2)))^2*(((($C$19+$G$20)-$AI611)*($O$20/($O$19/2)))*$AZ$20)/3)*$AJ$603))),IF('Silo Levels'!$L$27="Pumping",(($D$18*$AJ$603)+((PI()*(($C$21/2)^2)*($G$20-$AI611))*$AJ$603))+((($D$18+$H$18)/3)*$BD$20)+(((PI()*($C$21/2)^2*(($C$21/2)*$AZ$20))/3)*$AJ$603),(($D$18*$AJ$603)+((PI()*(($C$21/2)^2)*($G$20-$AI611))*$AJ$603))+((($D$18+$H$18)/3)*$BD$20)-(((PI()*($C$21/2)^2*(($C$21/2)*$AZ$20))/3)*$AJ$603)))</f>
        <v>217826.75657416284</v>
      </c>
    </row>
    <row r="612" spans="1:36" x14ac:dyDescent="0.3">
      <c r="A612">
        <v>0.7</v>
      </c>
      <c r="B612" s="79">
        <f t="shared" si="82"/>
        <v>221588.60947279105</v>
      </c>
      <c r="C612" s="53">
        <v>0.7</v>
      </c>
      <c r="D612" s="80">
        <f>IF($C612&gt;$G$20,IF('Silo Levels'!$L$19="Pumping",((PI()*((($C$19+$G$20)-$C612)*($O$20/($O$19/2)))^2*((($O$20+$G$20)-$C612))/3)*$D$603)+(((PI()*((($C$19+$G$20)-$C612)*($O$20/($O$19/2)))^2*(((($C$19+$G$20)-$C612)*($O$20/($O$19/2)))*$AZ$12))/3)*$D$603),(((PI()*((($C$19+$G$20)-$C612)*($O$20/($O$19/2)))^2*((($O$20+$G$20)-$C612)/3))*$D$603)-((PI()*((($C$19+$G$20)-$C612)*($O$20/($O$19/2)))^2*(((($C$19+$G$20)-$C612)*($O$20/($O$19/2)))*$AZ$12)/3)*$D$603))),IF('Silo Levels'!$L$19="Pumping",(($D$18*$D$603)+((PI()*(($C$21/2)^2)*($G$20-$C612))*$D$603))+((($D$18+$H$18)/3)*$BD$12)+(((PI()*($C$21/2)^2*(($C$21/2)*$AZ$12))/3)*$D$603),(($D$18*$D$603)+((PI()*(($C$21/2)^2)*($G$20-$C612))*$D$603))+((($D$18+$H$18)/3)*$BD$12)-(((PI()*($C$21/2)^2*(($C$21/2)*$AZ$12))/3)*$D$603)))</f>
        <v>218661.59069922636</v>
      </c>
      <c r="E612" s="73">
        <v>0.7</v>
      </c>
      <c r="F612" s="79">
        <f t="shared" si="83"/>
        <v>201024.19982095351</v>
      </c>
      <c r="G612" s="53">
        <v>0.7</v>
      </c>
      <c r="H612" s="80">
        <f>IF($G612&gt;$G$20,IF('Silo Levels'!$L$20="Pumping",((PI()*((($C$19+$G$20)-$G612)*($O$20/($O$19/2)))^2*((($O$20+$G$20)-$G612))/3)*$H$603)+(((PI()*((($C$19+$G$20)-$G612)*($O$20/($O$19/2)))^2*(((($C$19+$G$20)-$G612)*($O$20/($O$19/2)))*$AZ$13))/3)*$H$603),(((PI()*((($C$19+$G$20)-$G612)*($O$20/($O$19/2)))^2*((($O$20+$G$20)-$G612)/3))*$H$603)-((PI()*((($C$19+$G$20)-$G612)*($O$20/($O$19/2)))^2*(((($C$19+$G$20)-$G612)*($O$20/($O$19/2)))*$AZ$13)/3)*$H$603))),IF('Silo Levels'!$L$20="Pumping",(($D$18*$H$603)+((PI()*(($C$21/2)^2)*($G$20-$G612))*$H$603))+((($D$18+$H$18)/3)*$BD$13)+(((PI()*($C$21/2)^2*(($C$21/2)*$AZ$13))/3)*$H$603),(($D$18*$H$603)+((PI()*(($C$21/2)^2)*($G$20-$G612))*$H$603))+((($D$18+$H$18)/3)*$BD$13)-(((PI()*($C$21/2)^2*(($C$21/2)*$AZ$13))/3)*$H$603)))</f>
        <v>197236.06537592766</v>
      </c>
      <c r="I612" s="73">
        <v>0.7</v>
      </c>
      <c r="J612" s="79">
        <f t="shared" si="84"/>
        <v>201926.54799929092</v>
      </c>
      <c r="K612" s="53">
        <v>0.7</v>
      </c>
      <c r="L612" s="80">
        <f>IF($K612&gt;$G$20,IF('Silo Levels'!$L$21="Pumping",((PI()*((($C$19+$G$20)-$K612)*($O$20/($O$19/2)))^2*((($O$20+$G$20)-$K612))/3)*$L$603)+(((PI()*((($C$19+$G$20)-$K612)*($O$20/($O$19/2)))^2*(((($C$19+$G$20)-$K612)*($O$20/($O$19/2)))*$AZ$14))/3)*$L$603),(((PI()*((($C$19+$G$20)-$K612)*($O$20/($O$19/2)))^2*((($O$20+$G$20)-$K612)/3))*$L$603)-((PI()*((($C$19+$G$20)-$K612)*($O$20/($O$19/2)))^2*(((($C$19+$G$20)-$K612)*($O$20/($O$19/2)))*$AZ$14)/3)*$L$603))),IF('Silo Levels'!$L$21="Pumping",(($D$18*$L$603)+((PI()*(($C$21/2)^2)*($G$20-$K612))*$L$603))+((($D$18+$H$18)/3)*$BD$14)+(((PI()*($C$21/2)^2*(($C$21/2)*$AZ$14))/3)*$L$603),(($D$18*$L$603)+((PI()*(($C$21/2)^2)*($G$20-$K612))*$L$603))+((($D$18+$H$18)/3)*$BD$14)-(((PI()*($C$21/2)^2*(($C$21/2)*$AZ$14))/3)*$L$603)))</f>
        <v>198121.15497767882</v>
      </c>
      <c r="M612" s="73">
        <v>0.7</v>
      </c>
      <c r="N612" s="79">
        <f t="shared" si="89"/>
        <v>206619.6948152871</v>
      </c>
      <c r="O612" s="53">
        <v>0.7</v>
      </c>
      <c r="P612" s="80">
        <f>IF($O612&gt;$G$20,IF('Silo Levels'!$L$22="Pumping",((PI()*((($C$19+$G$20)-$O612)*($O$20/($O$19/2)))^2*((($O$20+$G$20)-$O612))/3)*$P$603)+(((PI()*((($C$19+$G$20)-$O612)*($O$20/($O$19/2)))^2*(((($C$19+$G$20)-$O612)*($O$20/($O$19/2)))*$AZ$15))/3)*$P$603),(((PI()*((($C$19+$G$20)-$O612)*($O$20/($O$19/2)))^2*((($O$20+$G$20)-$O612)/3))*$P$603)-((PI()*((($C$19+$G$20)-$O612)*($O$20/($O$19/2)))^2*(((($C$19+$G$20)-$O612)*($O$20/($O$19/2)))*$AZ$15)/3)*$P$603))),IF('Silo Levels'!$L$22="Pumping",(($D$18*$P$603)+((PI()*(($C$21/2)^2)*($G$20-$O612))*$P$603))+((($D$18+$H$18)/3)*$BD$15)+(((PI()*($C$21/2)^2*(($C$21/2)*$AZ$15))/3)*$P$603),(($D$18*$P$603)+((PI()*(($C$21/2)^2)*($G$20-$O612))*$P$603))+((($D$18+$H$18)/3)*$BD$15)-(((PI()*($C$21/2)^2*(($C$21/2)*$AZ$15))/3)*$P$603)))</f>
        <v>202724.53928769461</v>
      </c>
      <c r="Q612" s="73">
        <v>0.7</v>
      </c>
      <c r="R612" s="79">
        <f t="shared" si="90"/>
        <v>213630.15601923148</v>
      </c>
      <c r="S612" s="53">
        <v>0.7</v>
      </c>
      <c r="T612" s="80">
        <f>IF($S612&gt;$G$20,IF('Silo Levels'!$L$23="Pumping",((PI()*((($C$19+$G$20)-$S612)*($O$20/($O$19/2)))^2*((($O$20+$G$20)-$S612))/3)*$T$603)+(((PI()*((($C$19+$G$20)-$S612)*($O$20/($O$19/2)))^2*(((($C$19+$G$20)-$S612)*($O$20/($O$19/2)))*$AZ$16))/3)*$T$603),(((PI()*((($C$19+$G$20)-$S612)*($O$20/($O$19/2)))^2*((($O$20+$G$20)-$S612)/3))*$T$603)-((PI()*((($C$19+$G$20)-$S612)*($O$20/($O$19/2)))^2*(((($C$19+$G$20)-$S612)*($O$20/($O$19/2)))*$AZ$16)/3)*$T$603))),IF('Silo Levels'!$L$23="Pumping",(($D$18*$T$603)+((PI()*(($C$21/2)^2)*($G$20-$S612))*$T$603))+((($D$18+$H$18)/3)*$BD$16)+(((PI()*($C$21/2)^2*(($C$21/2)*$AZ$16))/3)*$T$603),(($D$18*$T$603)+((PI()*(($C$21/2)^2)*($G$20-$S612))*$T$603))+((($D$18+$H$18)/3)*$BD$16)-(((PI()*($C$21/2)^2*(($C$21/2)*$AZ$16))/3)*$T$603)))</f>
        <v>209600.91634928924</v>
      </c>
      <c r="U612" s="73">
        <v>0.7</v>
      </c>
      <c r="V612" s="79">
        <f t="shared" si="85"/>
        <v>201024.19982095351</v>
      </c>
      <c r="W612" s="53">
        <v>0.7</v>
      </c>
      <c r="X612" s="80">
        <f>IF($W612&gt;$G$20,IF('Silo Levels'!$L$24="Pumping",((PI()*((($C$19+$G$20)-$W612)*($O$20/($O$19/2)))^2*((($O$20+$G$20)-$W612))/3)*$X$603)+(((PI()*((($C$19+$G$20)-$W612)*($O$20/($O$19/2)))^2*(((($C$19+$G$20)-$W612)*($O$20/($O$19/2)))*$AZ$17))/3)*$X$603),(((PI()*((($C$19+$G$20)-$W612)*($O$20/($O$19/2)))^2*((($O$20+$G$20)-$W612)/3))*$X$603)-((PI()*((($C$19+$G$20)-$W612)*($O$20/($O$19/2)))^2*(((($C$19+$G$20)-$W612)*($O$20/($O$19/2)))*$AZ$17)/3)*$X$603))),IF('Silo Levels'!$L$24="Pumping",(($D$18*$X$603)+((PI()*(($C$21/2)^2)*($G$20-$W612))*$X$603))+((($D$18+$H$18)/3)*$BD$17)+(((PI()*($C$21/2)^2*(($C$21/2)*$AZ$17))/3)*$X$603),(($D$18*$X$603)+((PI()*(($C$21/2)^2)*($G$20-$W612))*$X$603))+((($D$18+$H$18)/3)*$BD$17)-(((PI()*($C$21/2)^2*(($C$21/2)*$AZ$17))/3)*$X$603)))</f>
        <v>197236.06537592766</v>
      </c>
      <c r="Y612" s="73">
        <v>0.7</v>
      </c>
      <c r="Z612" s="79">
        <f t="shared" si="86"/>
        <v>230366.31548774647</v>
      </c>
      <c r="AA612" s="53">
        <v>0.7</v>
      </c>
      <c r="AB612" s="80">
        <f>IF($AA612&gt;$G$20,IF('Silo Levels'!$L$25="Pumping",((PI()*((($C$19+$G$20)-$AA612)*($O$20/($O$19/2)))^2*((($O$20+$G$20)-$AA612))/3)*$AB$603)+(((PI()*((($C$19+$G$20)-$AA612)*($O$20/($O$19/2)))^2*(((($C$19+$G$20)-$AA612)*($O$20/($O$19/2)))*$AZ$18))/3)*$AB$603),(((PI()*((($C$19+$G$20)-$AA612)*($O$20/($O$19/2)))^2*((($O$20+$G$20)-$AA612)/3))*$AB$603)-((PI()*((($C$19+$G$20)-$AA612)*($O$20/($O$19/2)))^2*(((($C$19+$G$20)-$AA612)*($O$20/($O$19/2)))*$AZ$18)/3)*$AB$603))),IF('Silo Levels'!$L$25="Pumping",(($D$18*$AB$603)+((PI()*(($C$21/2)^2)*($G$20-$AA612))*$AB$603))+((($D$18+$H$18)/3)*$BD$18)+(((PI()*($C$21/2)^2*(($C$21/2)*$AZ$18))/3)*$AB$603),(($D$18*$AB$603)+((PI()*(($C$21/2)^2)*($G$20-$AA612))*$AB$603))+((($D$18+$H$18)/3)*$BD$18)-(((PI()*($C$21/2)^2*(($C$21/2)*$AZ$18))/3)*$AB$603)))</f>
        <v>226016.97511069215</v>
      </c>
      <c r="AC612" s="73">
        <v>0.7</v>
      </c>
      <c r="AD612" s="79">
        <f t="shared" si="87"/>
        <v>236582.47977104547</v>
      </c>
      <c r="AE612" s="53">
        <v>0.7</v>
      </c>
      <c r="AF612" s="80">
        <f>IF($AE612&gt;$G$20,IF('Silo Levels'!$L$26="Pumping",((PI()*((($C$19+$G$20)-$AE612)*($O$20/($O$19/2)))^2*((($O$20+$G$20)-$AE612))/3)*$AF$603)+(((PI()*((($C$19+$G$20)-$AE612)*($O$20/($O$19/2)))^2*(((($C$19+$G$20)-$AE612)*($O$20/($O$19/2)))*$AZ$19))/3)*$AF$603),(((PI()*((($C$19+$G$20)-$AE612)*($O$20/($O$19/2)))^2*((($O$20+$G$20)-$AE612)/3))*$AF$603)-((PI()*((($C$19+$G$20)-$AE612)*($O$20/($O$19/2)))^2*(((($C$19+$G$20)-$AE612)*($O$20/($O$19/2)))*$AZ$19)/3)*$AF$603))),IF('Silo Levels'!$L$26="Pumping",(($D$18*$AF$603)+((PI()*(($C$21/2)^2)*($G$20-$AE612))*$AF$603))+((($D$18+$H$18)/3)*$BD$19)+(((PI()*($C$21/2)^2*(($C$21/2)*$AZ$19))/3)*$AF$603),(($D$18*$AF$603)+((PI()*(($C$21/2)^2)*($G$20-$AE612))*$AF$603))+((($D$18+$H$18)/3)*$BD$19)-(((PI()*($C$21/2)^2*(($C$21/2)*$AZ$19))/3)*$AF$603)))</f>
        <v>234371.99411878549</v>
      </c>
      <c r="AG612" s="73">
        <v>0.7</v>
      </c>
      <c r="AH612" s="79">
        <f t="shared" si="88"/>
        <v>221588.60947279105</v>
      </c>
      <c r="AI612" s="53">
        <v>0.7</v>
      </c>
      <c r="AJ612" s="80">
        <f>IF($AI612&gt;$G$20,IF('Silo Levels'!$L$27="Pumping",((PI()*((($C$19+$G$20)-$AI612)*($O$20/($O$19/2)))^2*((($O$20+$G$20)-$AI612))/3)*$AJ$603)+(((PI()*((($C$19+$G$20)-$AI612)*($O$20/($O$19/2)))^2*(((($C$19+$G$20)-$AI612)*($O$20/($O$19/2)))*$AZ$20))/3)*$AJ$603),(((PI()*((($C$19+$G$20)-$AI612)*($O$20/($O$19/2)))^2*((($O$20+$G$20)-$AI612)/3))*$AJ$603)-((PI()*((($C$19+$G$20)-$AI612)*($O$20/($O$19/2)))^2*(((($C$19+$G$20)-$AI612)*($O$20/($O$19/2)))*$AZ$20)/3)*$AJ$603))),IF('Silo Levels'!$L$27="Pumping",(($D$18*$AJ$603)+((PI()*(($C$21/2)^2)*($G$20-$AI612))*$AJ$603))+((($D$18+$H$18)/3)*$BD$20)+(((PI()*($C$21/2)^2*(($C$21/2)*$AZ$20))/3)*$AJ$603),(($D$18*$AJ$603)+((PI()*(($C$21/2)^2)*($G$20-$AI612))*$AJ$603))+((($D$18+$H$18)/3)*$BD$20)-(((PI()*($C$21/2)^2*(($C$21/2)*$AZ$20))/3)*$AJ$603)))</f>
        <v>217407.15408198434</v>
      </c>
    </row>
    <row r="613" spans="1:36" x14ac:dyDescent="0.3">
      <c r="A613">
        <v>0.8</v>
      </c>
      <c r="B613" s="79">
        <f t="shared" si="82"/>
        <v>221169.00698061255</v>
      </c>
      <c r="C613" s="53">
        <v>0.8</v>
      </c>
      <c r="D613" s="80">
        <f>IF($C613&gt;$G$20,IF('Silo Levels'!$L$19="Pumping",((PI()*((($C$19+$G$20)-$C613)*($O$20/($O$19/2)))^2*((($O$20+$G$20)-$C613))/3)*$D$603)+(((PI()*((($C$19+$G$20)-$C613)*($O$20/($O$19/2)))^2*(((($C$19+$G$20)-$C613)*($O$20/($O$19/2)))*$AZ$12))/3)*$D$603),(((PI()*((($C$19+$G$20)-$C613)*($O$20/($O$19/2)))^2*((($O$20+$G$20)-$C613)/3))*$D$603)-((PI()*((($C$19+$G$20)-$C613)*($O$20/($O$19/2)))^2*(((($C$19+$G$20)-$C613)*($O$20/($O$19/2)))*$AZ$12)/3)*$D$603))),IF('Silo Levels'!$L$19="Pumping",(($D$18*$D$603)+((PI()*(($C$21/2)^2)*($G$20-$C613))*$D$603))+((($D$18+$H$18)/3)*$BD$12)+(((PI()*($C$21/2)^2*(($C$21/2)*$AZ$12))/3)*$D$603),(($D$18*$D$603)+((PI()*(($C$21/2)^2)*($G$20-$C613))*$D$603))+((($D$18+$H$18)/3)*$BD$12)-(((PI()*($C$21/2)^2*(($C$21/2)*$AZ$12))/3)*$D$603)))</f>
        <v>218241.98820704786</v>
      </c>
      <c r="E613" s="73">
        <v>0.8</v>
      </c>
      <c r="F613" s="79">
        <f t="shared" si="83"/>
        <v>200644.0664689788</v>
      </c>
      <c r="G613" s="53">
        <v>0.8</v>
      </c>
      <c r="H613" s="80">
        <f>IF($G613&gt;$G$20,IF('Silo Levels'!$L$20="Pumping",((PI()*((($C$19+$G$20)-$G613)*($O$20/($O$19/2)))^2*((($O$20+$G$20)-$G613))/3)*$H$603)+(((PI()*((($C$19+$G$20)-$G613)*($O$20/($O$19/2)))^2*(((($C$19+$G$20)-$G613)*($O$20/($O$19/2)))*$AZ$13))/3)*$H$603),(((PI()*((($C$19+$G$20)-$G613)*($O$20/($O$19/2)))^2*((($O$20+$G$20)-$G613)/3))*$H$603)-((PI()*((($C$19+$G$20)-$G613)*($O$20/($O$19/2)))^2*(((($C$19+$G$20)-$G613)*($O$20/($O$19/2)))*$AZ$13)/3)*$H$603))),IF('Silo Levels'!$L$20="Pumping",(($D$18*$H$603)+((PI()*(($C$21/2)^2)*($G$20-$G613))*$H$603))+((($D$18+$H$18)/3)*$BD$13)+(((PI()*($C$21/2)^2*(($C$21/2)*$AZ$13))/3)*$H$603),(($D$18*$H$603)+((PI()*(($C$21/2)^2)*($G$20-$G613))*$H$603))+((($D$18+$H$18)/3)*$BD$13)-(((PI()*($C$21/2)^2*(($C$21/2)*$AZ$13))/3)*$H$603)))</f>
        <v>196855.93202395295</v>
      </c>
      <c r="I613" s="73">
        <v>0.8</v>
      </c>
      <c r="J613" s="79">
        <f t="shared" si="84"/>
        <v>201544.68277621627</v>
      </c>
      <c r="K613" s="53">
        <v>0.8</v>
      </c>
      <c r="L613" s="80">
        <f>IF($K613&gt;$G$20,IF('Silo Levels'!$L$21="Pumping",((PI()*((($C$19+$G$20)-$K613)*($O$20/($O$19/2)))^2*((($O$20+$G$20)-$K613))/3)*$L$603)+(((PI()*((($C$19+$G$20)-$K613)*($O$20/($O$19/2)))^2*(((($C$19+$G$20)-$K613)*($O$20/($O$19/2)))*$AZ$14))/3)*$L$603),(((PI()*((($C$19+$G$20)-$K613)*($O$20/($O$19/2)))^2*((($O$20+$G$20)-$K613)/3))*$L$603)-((PI()*((($C$19+$G$20)-$K613)*($O$20/($O$19/2)))^2*(((($C$19+$G$20)-$K613)*($O$20/($O$19/2)))*$AZ$14)/3)*$L$603))),IF('Silo Levels'!$L$21="Pumping",(($D$18*$L$603)+((PI()*(($C$21/2)^2)*($G$20-$K613))*$L$603))+((($D$18+$H$18)/3)*$BD$14)+(((PI()*($C$21/2)^2*(($C$21/2)*$AZ$14))/3)*$L$603),(($D$18*$L$603)+((PI()*(($C$21/2)^2)*($G$20-$K613))*$L$603))+((($D$18+$H$18)/3)*$BD$14)-(((PI()*($C$21/2)^2*(($C$21/2)*$AZ$14))/3)*$L$603)))</f>
        <v>197739.28975460416</v>
      </c>
      <c r="M613" s="73">
        <v>0.8</v>
      </c>
      <c r="N613" s="79">
        <f t="shared" si="89"/>
        <v>206228.82206547994</v>
      </c>
      <c r="O613" s="53">
        <v>0.8</v>
      </c>
      <c r="P613" s="80">
        <f>IF($O613&gt;$G$20,IF('Silo Levels'!$L$22="Pumping",((PI()*((($C$19+$G$20)-$O613)*($O$20/($O$19/2)))^2*((($O$20+$G$20)-$O613))/3)*$P$603)+(((PI()*((($C$19+$G$20)-$O613)*($O$20/($O$19/2)))^2*(((($C$19+$G$20)-$O613)*($O$20/($O$19/2)))*$AZ$15))/3)*$P$603),(((PI()*((($C$19+$G$20)-$O613)*($O$20/($O$19/2)))^2*((($O$20+$G$20)-$O613)/3))*$P$603)-((PI()*((($C$19+$G$20)-$O613)*($O$20/($O$19/2)))^2*(((($C$19+$G$20)-$O613)*($O$20/($O$19/2)))*$AZ$15)/3)*$P$603))),IF('Silo Levels'!$L$22="Pumping",(($D$18*$P$603)+((PI()*(($C$21/2)^2)*($G$20-$O613))*$P$603))+((($D$18+$H$18)/3)*$BD$15)+(((PI()*($C$21/2)^2*(($C$21/2)*$AZ$15))/3)*$P$603),(($D$18*$P$603)+((PI()*(($C$21/2)^2)*($G$20-$O613))*$P$603))+((($D$18+$H$18)/3)*$BD$15)-(((PI()*($C$21/2)^2*(($C$21/2)*$AZ$15))/3)*$P$603)))</f>
        <v>202333.66653788745</v>
      </c>
      <c r="Q613" s="73">
        <v>0.8</v>
      </c>
      <c r="R613" s="79">
        <f t="shared" si="90"/>
        <v>213225.82813597599</v>
      </c>
      <c r="S613" s="53">
        <v>0.8</v>
      </c>
      <c r="T613" s="80">
        <f>IF($S613&gt;$G$20,IF('Silo Levels'!$L$23="Pumping",((PI()*((($C$19+$G$20)-$S613)*($O$20/($O$19/2)))^2*((($O$20+$G$20)-$S613))/3)*$T$603)+(((PI()*((($C$19+$G$20)-$S613)*($O$20/($O$19/2)))^2*(((($C$19+$G$20)-$S613)*($O$20/($O$19/2)))*$AZ$16))/3)*$T$603),(((PI()*((($C$19+$G$20)-$S613)*($O$20/($O$19/2)))^2*((($O$20+$G$20)-$S613)/3))*$T$603)-((PI()*((($C$19+$G$20)-$S613)*($O$20/($O$19/2)))^2*(((($C$19+$G$20)-$S613)*($O$20/($O$19/2)))*$AZ$16)/3)*$T$603))),IF('Silo Levels'!$L$23="Pumping",(($D$18*$T$603)+((PI()*(($C$21/2)^2)*($G$20-$S613))*$T$603))+((($D$18+$H$18)/3)*$BD$16)+(((PI()*($C$21/2)^2*(($C$21/2)*$AZ$16))/3)*$T$603),(($D$18*$T$603)+((PI()*(($C$21/2)^2)*($G$20-$S613))*$T$603))+((($D$18+$H$18)/3)*$BD$16)-(((PI()*($C$21/2)^2*(($C$21/2)*$AZ$16))/3)*$T$603)))</f>
        <v>209196.58846603375</v>
      </c>
      <c r="U613" s="73">
        <v>0.8</v>
      </c>
      <c r="V613" s="79">
        <f t="shared" si="85"/>
        <v>200644.0664689788</v>
      </c>
      <c r="W613" s="53">
        <v>0.8</v>
      </c>
      <c r="X613" s="80">
        <f>IF($W613&gt;$G$20,IF('Silo Levels'!$L$24="Pumping",((PI()*((($C$19+$G$20)-$W613)*($O$20/($O$19/2)))^2*((($O$20+$G$20)-$W613))/3)*$X$603)+(((PI()*((($C$19+$G$20)-$W613)*($O$20/($O$19/2)))^2*(((($C$19+$G$20)-$W613)*($O$20/($O$19/2)))*$AZ$17))/3)*$X$603),(((PI()*((($C$19+$G$20)-$W613)*($O$20/($O$19/2)))^2*((($O$20+$G$20)-$W613)/3))*$X$603)-((PI()*((($C$19+$G$20)-$W613)*($O$20/($O$19/2)))^2*(((($C$19+$G$20)-$W613)*($O$20/($O$19/2)))*$AZ$17)/3)*$X$603))),IF('Silo Levels'!$L$24="Pumping",(($D$18*$X$603)+((PI()*(($C$21/2)^2)*($G$20-$W613))*$X$603))+((($D$18+$H$18)/3)*$BD$17)+(((PI()*($C$21/2)^2*(($C$21/2)*$AZ$17))/3)*$X$603),(($D$18*$X$603)+((PI()*(($C$21/2)^2)*($G$20-$W613))*$X$603))+((($D$18+$H$18)/3)*$BD$17)-(((PI()*($C$21/2)^2*(($C$21/2)*$AZ$17))/3)*$X$603)))</f>
        <v>196855.93202395295</v>
      </c>
      <c r="Y613" s="73">
        <v>0.8</v>
      </c>
      <c r="Z613" s="79">
        <f t="shared" si="86"/>
        <v>229929.86600043232</v>
      </c>
      <c r="AA613" s="53">
        <v>0.8</v>
      </c>
      <c r="AB613" s="80">
        <f>IF($AA613&gt;$G$20,IF('Silo Levels'!$L$25="Pumping",((PI()*((($C$19+$G$20)-$AA613)*($O$20/($O$19/2)))^2*((($O$20+$G$20)-$AA613))/3)*$AB$603)+(((PI()*((($C$19+$G$20)-$AA613)*($O$20/($O$19/2)))^2*(((($C$19+$G$20)-$AA613)*($O$20/($O$19/2)))*$AZ$18))/3)*$AB$603),(((PI()*((($C$19+$G$20)-$AA613)*($O$20/($O$19/2)))^2*((($O$20+$G$20)-$AA613)/3))*$AB$603)-((PI()*((($C$19+$G$20)-$AA613)*($O$20/($O$19/2)))^2*(((($C$19+$G$20)-$AA613)*($O$20/($O$19/2)))*$AZ$18)/3)*$AB$603))),IF('Silo Levels'!$L$25="Pumping",(($D$18*$AB$603)+((PI()*(($C$21/2)^2)*($G$20-$AA613))*$AB$603))+((($D$18+$H$18)/3)*$BD$18)+(((PI()*($C$21/2)^2*(($C$21/2)*$AZ$18))/3)*$AB$603),(($D$18*$AB$603)+((PI()*(($C$21/2)^2)*($G$20-$AA613))*$AB$603))+((($D$18+$H$18)/3)*$BD$18)-(((PI()*($C$21/2)^2*(($C$21/2)*$AZ$18))/3)*$AB$603)))</f>
        <v>225580.52562337799</v>
      </c>
      <c r="AC613" s="73">
        <v>0.8</v>
      </c>
      <c r="AD613" s="79">
        <f t="shared" si="87"/>
        <v>236138.84223247346</v>
      </c>
      <c r="AE613" s="53">
        <v>0.8</v>
      </c>
      <c r="AF613" s="80">
        <f>IF($AE613&gt;$G$20,IF('Silo Levels'!$L$26="Pumping",((PI()*((($C$19+$G$20)-$AE613)*($O$20/($O$19/2)))^2*((($O$20+$G$20)-$AE613))/3)*$AF$603)+(((PI()*((($C$19+$G$20)-$AE613)*($O$20/($O$19/2)))^2*(((($C$19+$G$20)-$AE613)*($O$20/($O$19/2)))*$AZ$19))/3)*$AF$603),(((PI()*((($C$19+$G$20)-$AE613)*($O$20/($O$19/2)))^2*((($O$20+$G$20)-$AE613)/3))*$AF$603)-((PI()*((($C$19+$G$20)-$AE613)*($O$20/($O$19/2)))^2*(((($C$19+$G$20)-$AE613)*($O$20/($O$19/2)))*$AZ$19)/3)*$AF$603))),IF('Silo Levels'!$L$26="Pumping",(($D$18*$AF$603)+((PI()*(($C$21/2)^2)*($G$20-$AE613))*$AF$603))+((($D$18+$H$18)/3)*$BD$19)+(((PI()*($C$21/2)^2*(($C$21/2)*$AZ$19))/3)*$AF$603),(($D$18*$AF$603)+((PI()*(($C$21/2)^2)*($G$20-$AE613))*$AF$603))+((($D$18+$H$18)/3)*$BD$19)-(((PI()*($C$21/2)^2*(($C$21/2)*$AZ$19))/3)*$AF$603)))</f>
        <v>233928.35658021347</v>
      </c>
      <c r="AG613" s="73">
        <v>0.8</v>
      </c>
      <c r="AH613" s="79">
        <f t="shared" si="88"/>
        <v>221169.00698061255</v>
      </c>
      <c r="AI613" s="53">
        <v>0.8</v>
      </c>
      <c r="AJ613" s="80">
        <f>IF($AI613&gt;$G$20,IF('Silo Levels'!$L$27="Pumping",((PI()*((($C$19+$G$20)-$AI613)*($O$20/($O$19/2)))^2*((($O$20+$G$20)-$AI613))/3)*$AJ$603)+(((PI()*((($C$19+$G$20)-$AI613)*($O$20/($O$19/2)))^2*(((($C$19+$G$20)-$AI613)*($O$20/($O$19/2)))*$AZ$20))/3)*$AJ$603),(((PI()*((($C$19+$G$20)-$AI613)*($O$20/($O$19/2)))^2*((($O$20+$G$20)-$AI613)/3))*$AJ$603)-((PI()*((($C$19+$G$20)-$AI613)*($O$20/($O$19/2)))^2*(((($C$19+$G$20)-$AI613)*($O$20/($O$19/2)))*$AZ$20)/3)*$AJ$603))),IF('Silo Levels'!$L$27="Pumping",(($D$18*$AJ$603)+((PI()*(($C$21/2)^2)*($G$20-$AI613))*$AJ$603))+((($D$18+$H$18)/3)*$BD$20)+(((PI()*($C$21/2)^2*(($C$21/2)*$AZ$20))/3)*$AJ$603),(($D$18*$AJ$603)+((PI()*(($C$21/2)^2)*($G$20-$AI613))*$AJ$603))+((($D$18+$H$18)/3)*$BD$20)-(((PI()*($C$21/2)^2*(($C$21/2)*$AZ$20))/3)*$AJ$603)))</f>
        <v>216987.55158980584</v>
      </c>
    </row>
    <row r="614" spans="1:36" x14ac:dyDescent="0.3">
      <c r="A614">
        <v>0.9</v>
      </c>
      <c r="B614" s="79">
        <f t="shared" si="82"/>
        <v>220749.40448843403</v>
      </c>
      <c r="C614" s="53">
        <v>0.9</v>
      </c>
      <c r="D614" s="80">
        <f>IF($C614&gt;$G$20,IF('Silo Levels'!$L$19="Pumping",((PI()*((($C$19+$G$20)-$C614)*($O$20/($O$19/2)))^2*((($O$20+$G$20)-$C614))/3)*$D$603)+(((PI()*((($C$19+$G$20)-$C614)*($O$20/($O$19/2)))^2*(((($C$19+$G$20)-$C614)*($O$20/($O$19/2)))*$AZ$12))/3)*$D$603),(((PI()*((($C$19+$G$20)-$C614)*($O$20/($O$19/2)))^2*((($O$20+$G$20)-$C614)/3))*$D$603)-((PI()*((($C$19+$G$20)-$C614)*($O$20/($O$19/2)))^2*(((($C$19+$G$20)-$C614)*($O$20/($O$19/2)))*$AZ$12)/3)*$D$603))),IF('Silo Levels'!$L$19="Pumping",(($D$18*$D$603)+((PI()*(($C$21/2)^2)*($G$20-$C614))*$D$603))+((($D$18+$H$18)/3)*$BD$12)+(((PI()*($C$21/2)^2*(($C$21/2)*$AZ$12))/3)*$D$603),(($D$18*$D$603)+((PI()*(($C$21/2)^2)*($G$20-$C614))*$D$603))+((($D$18+$H$18)/3)*$BD$12)-(((PI()*($C$21/2)^2*(($C$21/2)*$AZ$12))/3)*$D$603)))</f>
        <v>217822.38571486931</v>
      </c>
      <c r="E614" s="73">
        <v>0.9</v>
      </c>
      <c r="F614" s="79">
        <f t="shared" si="83"/>
        <v>200263.93311700408</v>
      </c>
      <c r="G614" s="53">
        <v>0.9</v>
      </c>
      <c r="H614" s="80">
        <f>IF($G614&gt;$G$20,IF('Silo Levels'!$L$20="Pumping",((PI()*((($C$19+$G$20)-$G614)*($O$20/($O$19/2)))^2*((($O$20+$G$20)-$G614))/3)*$H$603)+(((PI()*((($C$19+$G$20)-$G614)*($O$20/($O$19/2)))^2*(((($C$19+$G$20)-$G614)*($O$20/($O$19/2)))*$AZ$13))/3)*$H$603),(((PI()*((($C$19+$G$20)-$G614)*($O$20/($O$19/2)))^2*((($O$20+$G$20)-$G614)/3))*$H$603)-((PI()*((($C$19+$G$20)-$G614)*($O$20/($O$19/2)))^2*(((($C$19+$G$20)-$G614)*($O$20/($O$19/2)))*$AZ$13)/3)*$H$603))),IF('Silo Levels'!$L$20="Pumping",(($D$18*$H$603)+((PI()*(($C$21/2)^2)*($G$20-$G614))*$H$603))+((($D$18+$H$18)/3)*$BD$13)+(((PI()*($C$21/2)^2*(($C$21/2)*$AZ$13))/3)*$H$603),(($D$18*$H$603)+((PI()*(($C$21/2)^2)*($G$20-$G614))*$H$603))+((($D$18+$H$18)/3)*$BD$13)-(((PI()*($C$21/2)^2*(($C$21/2)*$AZ$13))/3)*$H$603)))</f>
        <v>196475.79867197823</v>
      </c>
      <c r="I614" s="73">
        <v>0.9</v>
      </c>
      <c r="J614" s="79">
        <f t="shared" si="84"/>
        <v>201162.81755314162</v>
      </c>
      <c r="K614" s="53">
        <v>0.9</v>
      </c>
      <c r="L614" s="80">
        <f>IF($K614&gt;$G$20,IF('Silo Levels'!$L$21="Pumping",((PI()*((($C$19+$G$20)-$K614)*($O$20/($O$19/2)))^2*((($O$20+$G$20)-$K614))/3)*$L$603)+(((PI()*((($C$19+$G$20)-$K614)*($O$20/($O$19/2)))^2*(((($C$19+$G$20)-$K614)*($O$20/($O$19/2)))*$AZ$14))/3)*$L$603),(((PI()*((($C$19+$G$20)-$K614)*($O$20/($O$19/2)))^2*((($O$20+$G$20)-$K614)/3))*$L$603)-((PI()*((($C$19+$G$20)-$K614)*($O$20/($O$19/2)))^2*(((($C$19+$G$20)-$K614)*($O$20/($O$19/2)))*$AZ$14)/3)*$L$603))),IF('Silo Levels'!$L$21="Pumping",(($D$18*$L$603)+((PI()*(($C$21/2)^2)*($G$20-$K614))*$L$603))+((($D$18+$H$18)/3)*$BD$14)+(((PI()*($C$21/2)^2*(($C$21/2)*$AZ$14))/3)*$L$603),(($D$18*$L$603)+((PI()*(($C$21/2)^2)*($G$20-$K614))*$L$603))+((($D$18+$H$18)/3)*$BD$14)-(((PI()*($C$21/2)^2*(($C$21/2)*$AZ$14))/3)*$L$603)))</f>
        <v>197357.42453152951</v>
      </c>
      <c r="M614" s="73">
        <v>0.9</v>
      </c>
      <c r="N614" s="79">
        <f t="shared" si="89"/>
        <v>205837.94931567274</v>
      </c>
      <c r="O614" s="53">
        <v>0.9</v>
      </c>
      <c r="P614" s="80">
        <f>IF($O614&gt;$G$20,IF('Silo Levels'!$L$22="Pumping",((PI()*((($C$19+$G$20)-$O614)*($O$20/($O$19/2)))^2*((($O$20+$G$20)-$O614))/3)*$P$603)+(((PI()*((($C$19+$G$20)-$O614)*($O$20/($O$19/2)))^2*(((($C$19+$G$20)-$O614)*($O$20/($O$19/2)))*$AZ$15))/3)*$P$603),(((PI()*((($C$19+$G$20)-$O614)*($O$20/($O$19/2)))^2*((($O$20+$G$20)-$O614)/3))*$P$603)-((PI()*((($C$19+$G$20)-$O614)*($O$20/($O$19/2)))^2*(((($C$19+$G$20)-$O614)*($O$20/($O$19/2)))*$AZ$15)/3)*$P$603))),IF('Silo Levels'!$L$22="Pumping",(($D$18*$P$603)+((PI()*(($C$21/2)^2)*($G$20-$O614))*$P$603))+((($D$18+$H$18)/3)*$BD$15)+(((PI()*($C$21/2)^2*(($C$21/2)*$AZ$15))/3)*$P$603),(($D$18*$P$603)+((PI()*(($C$21/2)^2)*($G$20-$O614))*$P$603))+((($D$18+$H$18)/3)*$BD$15)-(((PI()*($C$21/2)^2*(($C$21/2)*$AZ$15))/3)*$P$603)))</f>
        <v>201942.79378808025</v>
      </c>
      <c r="Q614" s="73">
        <v>0.9</v>
      </c>
      <c r="R614" s="79">
        <f t="shared" si="90"/>
        <v>212821.50025272043</v>
      </c>
      <c r="S614" s="53">
        <v>0.9</v>
      </c>
      <c r="T614" s="80">
        <f>IF($S614&gt;$G$20,IF('Silo Levels'!$L$23="Pumping",((PI()*((($C$19+$G$20)-$S614)*($O$20/($O$19/2)))^2*((($O$20+$G$20)-$S614))/3)*$T$603)+(((PI()*((($C$19+$G$20)-$S614)*($O$20/($O$19/2)))^2*(((($C$19+$G$20)-$S614)*($O$20/($O$19/2)))*$AZ$16))/3)*$T$603),(((PI()*((($C$19+$G$20)-$S614)*($O$20/($O$19/2)))^2*((($O$20+$G$20)-$S614)/3))*$T$603)-((PI()*((($C$19+$G$20)-$S614)*($O$20/($O$19/2)))^2*(((($C$19+$G$20)-$S614)*($O$20/($O$19/2)))*$AZ$16)/3)*$T$603))),IF('Silo Levels'!$L$23="Pumping",(($D$18*$T$603)+((PI()*(($C$21/2)^2)*($G$20-$S614))*$T$603))+((($D$18+$H$18)/3)*$BD$16)+(((PI()*($C$21/2)^2*(($C$21/2)*$AZ$16))/3)*$T$603),(($D$18*$T$603)+((PI()*(($C$21/2)^2)*($G$20-$S614))*$T$603))+((($D$18+$H$18)/3)*$BD$16)-(((PI()*($C$21/2)^2*(($C$21/2)*$AZ$16))/3)*$T$603)))</f>
        <v>208792.2605827782</v>
      </c>
      <c r="U614" s="73">
        <v>0.9</v>
      </c>
      <c r="V614" s="79">
        <f t="shared" si="85"/>
        <v>200263.93311700408</v>
      </c>
      <c r="W614" s="53">
        <v>0.9</v>
      </c>
      <c r="X614" s="80">
        <f>IF($W614&gt;$G$20,IF('Silo Levels'!$L$24="Pumping",((PI()*((($C$19+$G$20)-$W614)*($O$20/($O$19/2)))^2*((($O$20+$G$20)-$W614))/3)*$X$603)+(((PI()*((($C$19+$G$20)-$W614)*($O$20/($O$19/2)))^2*(((($C$19+$G$20)-$W614)*($O$20/($O$19/2)))*$AZ$17))/3)*$X$603),(((PI()*((($C$19+$G$20)-$W614)*($O$20/($O$19/2)))^2*((($O$20+$G$20)-$W614)/3))*$X$603)-((PI()*((($C$19+$G$20)-$W614)*($O$20/($O$19/2)))^2*(((($C$19+$G$20)-$W614)*($O$20/($O$19/2)))*$AZ$17)/3)*$X$603))),IF('Silo Levels'!$L$24="Pumping",(($D$18*$X$603)+((PI()*(($C$21/2)^2)*($G$20-$W614))*$X$603))+((($D$18+$H$18)/3)*$BD$17)+(((PI()*($C$21/2)^2*(($C$21/2)*$AZ$17))/3)*$X$603),(($D$18*$X$603)+((PI()*(($C$21/2)^2)*($G$20-$W614))*$X$603))+((($D$18+$H$18)/3)*$BD$17)-(((PI()*($C$21/2)^2*(($C$21/2)*$AZ$17))/3)*$X$603)))</f>
        <v>196475.79867197823</v>
      </c>
      <c r="Y614" s="73">
        <v>0.9</v>
      </c>
      <c r="Z614" s="79">
        <f t="shared" si="86"/>
        <v>229493.41651311817</v>
      </c>
      <c r="AA614" s="53">
        <v>0.9</v>
      </c>
      <c r="AB614" s="80">
        <f>IF($AA614&gt;$G$20,IF('Silo Levels'!$L$25="Pumping",((PI()*((($C$19+$G$20)-$AA614)*($O$20/($O$19/2)))^2*((($O$20+$G$20)-$AA614))/3)*$AB$603)+(((PI()*((($C$19+$G$20)-$AA614)*($O$20/($O$19/2)))^2*(((($C$19+$G$20)-$AA614)*($O$20/($O$19/2)))*$AZ$18))/3)*$AB$603),(((PI()*((($C$19+$G$20)-$AA614)*($O$20/($O$19/2)))^2*((($O$20+$G$20)-$AA614)/3))*$AB$603)-((PI()*((($C$19+$G$20)-$AA614)*($O$20/($O$19/2)))^2*(((($C$19+$G$20)-$AA614)*($O$20/($O$19/2)))*$AZ$18)/3)*$AB$603))),IF('Silo Levels'!$L$25="Pumping",(($D$18*$AB$603)+((PI()*(($C$21/2)^2)*($G$20-$AA614))*$AB$603))+((($D$18+$H$18)/3)*$BD$18)+(((PI()*($C$21/2)^2*(($C$21/2)*$AZ$18))/3)*$AB$603),(($D$18*$AB$603)+((PI()*(($C$21/2)^2)*($G$20-$AA614))*$AB$603))+((($D$18+$H$18)/3)*$BD$18)-(((PI()*($C$21/2)^2*(($C$21/2)*$AZ$18))/3)*$AB$603)))</f>
        <v>225144.07613606384</v>
      </c>
      <c r="AC614" s="73">
        <v>0.9</v>
      </c>
      <c r="AD614" s="79">
        <f t="shared" si="87"/>
        <v>235695.20469390141</v>
      </c>
      <c r="AE614" s="53">
        <v>0.9</v>
      </c>
      <c r="AF614" s="80">
        <f>IF($AE614&gt;$G$20,IF('Silo Levels'!$L$26="Pumping",((PI()*((($C$19+$G$20)-$AE614)*($O$20/($O$19/2)))^2*((($O$20+$G$20)-$AE614))/3)*$AF$603)+(((PI()*((($C$19+$G$20)-$AE614)*($O$20/($O$19/2)))^2*(((($C$19+$G$20)-$AE614)*($O$20/($O$19/2)))*$AZ$19))/3)*$AF$603),(((PI()*((($C$19+$G$20)-$AE614)*($O$20/($O$19/2)))^2*((($O$20+$G$20)-$AE614)/3))*$AF$603)-((PI()*((($C$19+$G$20)-$AE614)*($O$20/($O$19/2)))^2*(((($C$19+$G$20)-$AE614)*($O$20/($O$19/2)))*$AZ$19)/3)*$AF$603))),IF('Silo Levels'!$L$26="Pumping",(($D$18*$AF$603)+((PI()*(($C$21/2)^2)*($G$20-$AE614))*$AF$603))+((($D$18+$H$18)/3)*$BD$19)+(((PI()*($C$21/2)^2*(($C$21/2)*$AZ$19))/3)*$AF$603),(($D$18*$AF$603)+((PI()*(($C$21/2)^2)*($G$20-$AE614))*$AF$603))+((($D$18+$H$18)/3)*$BD$19)-(((PI()*($C$21/2)^2*(($C$21/2)*$AZ$19))/3)*$AF$603)))</f>
        <v>233484.71904164142</v>
      </c>
      <c r="AG614" s="73">
        <v>0.9</v>
      </c>
      <c r="AH614" s="79">
        <f t="shared" si="88"/>
        <v>220749.40448843403</v>
      </c>
      <c r="AI614" s="53">
        <v>0.9</v>
      </c>
      <c r="AJ614" s="80">
        <f>IF($AI614&gt;$G$20,IF('Silo Levels'!$L$27="Pumping",((PI()*((($C$19+$G$20)-$AI614)*($O$20/($O$19/2)))^2*((($O$20+$G$20)-$AI614))/3)*$AJ$603)+(((PI()*((($C$19+$G$20)-$AI614)*($O$20/($O$19/2)))^2*(((($C$19+$G$20)-$AI614)*($O$20/($O$19/2)))*$AZ$20))/3)*$AJ$603),(((PI()*((($C$19+$G$20)-$AI614)*($O$20/($O$19/2)))^2*((($O$20+$G$20)-$AI614)/3))*$AJ$603)-((PI()*((($C$19+$G$20)-$AI614)*($O$20/($O$19/2)))^2*(((($C$19+$G$20)-$AI614)*($O$20/($O$19/2)))*$AZ$20)/3)*$AJ$603))),IF('Silo Levels'!$L$27="Pumping",(($D$18*$AJ$603)+((PI()*(($C$21/2)^2)*($G$20-$AI614))*$AJ$603))+((($D$18+$H$18)/3)*$BD$20)+(((PI()*($C$21/2)^2*(($C$21/2)*$AZ$20))/3)*$AJ$603),(($D$18*$AJ$603)+((PI()*(($C$21/2)^2)*($G$20-$AI614))*$AJ$603))+((($D$18+$H$18)/3)*$BD$20)-(((PI()*($C$21/2)^2*(($C$21/2)*$AZ$20))/3)*$AJ$603)))</f>
        <v>216567.94909762731</v>
      </c>
    </row>
    <row r="615" spans="1:36" x14ac:dyDescent="0.3">
      <c r="A615">
        <v>1</v>
      </c>
      <c r="B615" s="79">
        <f t="shared" si="82"/>
        <v>220329.8019962555</v>
      </c>
      <c r="C615" s="53">
        <v>1</v>
      </c>
      <c r="D615" s="80">
        <f>IF($C615&gt;$G$20,IF('Silo Levels'!$L$19="Pumping",((PI()*((($C$19+$G$20)-$C615)*($O$20/($O$19/2)))^2*((($O$20+$G$20)-$C615))/3)*$D$603)+(((PI()*((($C$19+$G$20)-$C615)*($O$20/($O$19/2)))^2*(((($C$19+$G$20)-$C615)*($O$20/($O$19/2)))*$AZ$12))/3)*$D$603),(((PI()*((($C$19+$G$20)-$C615)*($O$20/($O$19/2)))^2*((($O$20+$G$20)-$C615)/3))*$D$603)-((PI()*((($C$19+$G$20)-$C615)*($O$20/($O$19/2)))^2*(((($C$19+$G$20)-$C615)*($O$20/($O$19/2)))*$AZ$12)/3)*$D$603))),IF('Silo Levels'!$L$19="Pumping",(($D$18*$D$603)+((PI()*(($C$21/2)^2)*($G$20-$C615))*$D$603))+((($D$18+$H$18)/3)*$BD$12)+(((PI()*($C$21/2)^2*(($C$21/2)*$AZ$12))/3)*$D$603),(($D$18*$D$603)+((PI()*(($C$21/2)^2)*($G$20-$C615))*$D$603))+((($D$18+$H$18)/3)*$BD$12)-(((PI()*($C$21/2)^2*(($C$21/2)*$AZ$12))/3)*$D$603)))</f>
        <v>217402.78322269081</v>
      </c>
      <c r="E615" s="73">
        <v>1</v>
      </c>
      <c r="F615" s="79">
        <f t="shared" si="83"/>
        <v>199883.79976502934</v>
      </c>
      <c r="G615" s="53">
        <v>1</v>
      </c>
      <c r="H615" s="80">
        <f>IF($G615&gt;$G$20,IF('Silo Levels'!$L$20="Pumping",((PI()*((($C$19+$G$20)-$G615)*($O$20/($O$19/2)))^2*((($O$20+$G$20)-$G615))/3)*$H$603)+(((PI()*((($C$19+$G$20)-$G615)*($O$20/($O$19/2)))^2*(((($C$19+$G$20)-$G615)*($O$20/($O$19/2)))*$AZ$13))/3)*$H$603),(((PI()*((($C$19+$G$20)-$G615)*($O$20/($O$19/2)))^2*((($O$20+$G$20)-$G615)/3))*$H$603)-((PI()*((($C$19+$G$20)-$G615)*($O$20/($O$19/2)))^2*(((($C$19+$G$20)-$G615)*($O$20/($O$19/2)))*$AZ$13)/3)*$H$603))),IF('Silo Levels'!$L$20="Pumping",(($D$18*$H$603)+((PI()*(($C$21/2)^2)*($G$20-$G615))*$H$603))+((($D$18+$H$18)/3)*$BD$13)+(((PI()*($C$21/2)^2*(($C$21/2)*$AZ$13))/3)*$H$603),(($D$18*$H$603)+((PI()*(($C$21/2)^2)*($G$20-$G615))*$H$603))+((($D$18+$H$18)/3)*$BD$13)-(((PI()*($C$21/2)^2*(($C$21/2)*$AZ$13))/3)*$H$603)))</f>
        <v>196095.66532000349</v>
      </c>
      <c r="I615" s="73">
        <v>1</v>
      </c>
      <c r="J615" s="79">
        <f t="shared" si="84"/>
        <v>200780.95233006694</v>
      </c>
      <c r="K615" s="53">
        <v>1</v>
      </c>
      <c r="L615" s="80">
        <f>IF($K615&gt;$G$20,IF('Silo Levels'!$L$21="Pumping",((PI()*((($C$19+$G$20)-$K615)*($O$20/($O$19/2)))^2*((($O$20+$G$20)-$K615))/3)*$L$603)+(((PI()*((($C$19+$G$20)-$K615)*($O$20/($O$19/2)))^2*(((($C$19+$G$20)-$K615)*($O$20/($O$19/2)))*$AZ$14))/3)*$L$603),(((PI()*((($C$19+$G$20)-$K615)*($O$20/($O$19/2)))^2*((($O$20+$G$20)-$K615)/3))*$L$603)-((PI()*((($C$19+$G$20)-$K615)*($O$20/($O$19/2)))^2*(((($C$19+$G$20)-$K615)*($O$20/($O$19/2)))*$AZ$14)/3)*$L$603))),IF('Silo Levels'!$L$21="Pumping",(($D$18*$L$603)+((PI()*(($C$21/2)^2)*($G$20-$K615))*$L$603))+((($D$18+$H$18)/3)*$BD$14)+(((PI()*($C$21/2)^2*(($C$21/2)*$AZ$14))/3)*$L$603),(($D$18*$L$603)+((PI()*(($C$21/2)^2)*($G$20-$K615))*$L$603))+((($D$18+$H$18)/3)*$BD$14)-(((PI()*($C$21/2)^2*(($C$21/2)*$AZ$14))/3)*$L$603)))</f>
        <v>196975.55930845483</v>
      </c>
      <c r="M615" s="73">
        <v>1</v>
      </c>
      <c r="N615" s="79">
        <f t="shared" si="89"/>
        <v>205447.07656586551</v>
      </c>
      <c r="O615" s="53">
        <v>1</v>
      </c>
      <c r="P615" s="80">
        <f>IF($O615&gt;$G$20,IF('Silo Levels'!$L$22="Pumping",((PI()*((($C$19+$G$20)-$O615)*($O$20/($O$19/2)))^2*((($O$20+$G$20)-$O615))/3)*$P$603)+(((PI()*((($C$19+$G$20)-$O615)*($O$20/($O$19/2)))^2*(((($C$19+$G$20)-$O615)*($O$20/($O$19/2)))*$AZ$15))/3)*$P$603),(((PI()*((($C$19+$G$20)-$O615)*($O$20/($O$19/2)))^2*((($O$20+$G$20)-$O615)/3))*$P$603)-((PI()*((($C$19+$G$20)-$O615)*($O$20/($O$19/2)))^2*(((($C$19+$G$20)-$O615)*($O$20/($O$19/2)))*$AZ$15)/3)*$P$603))),IF('Silo Levels'!$L$22="Pumping",(($D$18*$P$603)+((PI()*(($C$21/2)^2)*($G$20-$O615))*$P$603))+((($D$18+$H$18)/3)*$BD$15)+(((PI()*($C$21/2)^2*(($C$21/2)*$AZ$15))/3)*$P$603),(($D$18*$P$603)+((PI()*(($C$21/2)^2)*($G$20-$O615))*$P$603))+((($D$18+$H$18)/3)*$BD$15)-(((PI()*($C$21/2)^2*(($C$21/2)*$AZ$15))/3)*$P$603)))</f>
        <v>201551.92103827302</v>
      </c>
      <c r="Q615" s="73">
        <v>1</v>
      </c>
      <c r="R615" s="79">
        <f t="shared" si="90"/>
        <v>212417.17236946491</v>
      </c>
      <c r="S615" s="53">
        <v>1</v>
      </c>
      <c r="T615" s="80">
        <f>IF($S615&gt;$G$20,IF('Silo Levels'!$L$23="Pumping",((PI()*((($C$19+$G$20)-$S615)*($O$20/($O$19/2)))^2*((($O$20+$G$20)-$S615))/3)*$T$603)+(((PI()*((($C$19+$G$20)-$S615)*($O$20/($O$19/2)))^2*(((($C$19+$G$20)-$S615)*($O$20/($O$19/2)))*$AZ$16))/3)*$T$603),(((PI()*((($C$19+$G$20)-$S615)*($O$20/($O$19/2)))^2*((($O$20+$G$20)-$S615)/3))*$T$603)-((PI()*((($C$19+$G$20)-$S615)*($O$20/($O$19/2)))^2*(((($C$19+$G$20)-$S615)*($O$20/($O$19/2)))*$AZ$16)/3)*$T$603))),IF('Silo Levels'!$L$23="Pumping",(($D$18*$T$603)+((PI()*(($C$21/2)^2)*($G$20-$S615))*$T$603))+((($D$18+$H$18)/3)*$BD$16)+(((PI()*($C$21/2)^2*(($C$21/2)*$AZ$16))/3)*$T$603),(($D$18*$T$603)+((PI()*(($C$21/2)^2)*($G$20-$S615))*$T$603))+((($D$18+$H$18)/3)*$BD$16)-(((PI()*($C$21/2)^2*(($C$21/2)*$AZ$16))/3)*$T$603)))</f>
        <v>208387.93269952267</v>
      </c>
      <c r="U615" s="73">
        <v>1</v>
      </c>
      <c r="V615" s="79">
        <f t="shared" si="85"/>
        <v>199883.79976502934</v>
      </c>
      <c r="W615" s="53">
        <v>1</v>
      </c>
      <c r="X615" s="80">
        <f>IF($W615&gt;$G$20,IF('Silo Levels'!$L$24="Pumping",((PI()*((($C$19+$G$20)-$W615)*($O$20/($O$19/2)))^2*((($O$20+$G$20)-$W615))/3)*$X$603)+(((PI()*((($C$19+$G$20)-$W615)*($O$20/($O$19/2)))^2*(((($C$19+$G$20)-$W615)*($O$20/($O$19/2)))*$AZ$17))/3)*$X$603),(((PI()*((($C$19+$G$20)-$W615)*($O$20/($O$19/2)))^2*((($O$20+$G$20)-$W615)/3))*$X$603)-((PI()*((($C$19+$G$20)-$W615)*($O$20/($O$19/2)))^2*(((($C$19+$G$20)-$W615)*($O$20/($O$19/2)))*$AZ$17)/3)*$X$603))),IF('Silo Levels'!$L$24="Pumping",(($D$18*$X$603)+((PI()*(($C$21/2)^2)*($G$20-$W615))*$X$603))+((($D$18+$H$18)/3)*$BD$17)+(((PI()*($C$21/2)^2*(($C$21/2)*$AZ$17))/3)*$X$603),(($D$18*$X$603)+((PI()*(($C$21/2)^2)*($G$20-$W615))*$X$603))+((($D$18+$H$18)/3)*$BD$17)-(((PI()*($C$21/2)^2*(($C$21/2)*$AZ$17))/3)*$X$603)))</f>
        <v>196095.66532000349</v>
      </c>
      <c r="Y615" s="73">
        <v>1</v>
      </c>
      <c r="Z615" s="79">
        <f t="shared" si="86"/>
        <v>229056.96702580398</v>
      </c>
      <c r="AA615" s="53">
        <v>1</v>
      </c>
      <c r="AB615" s="80">
        <f>IF($AA615&gt;$G$20,IF('Silo Levels'!$L$25="Pumping",((PI()*((($C$19+$G$20)-$AA615)*($O$20/($O$19/2)))^2*((($O$20+$G$20)-$AA615))/3)*$AB$603)+(((PI()*((($C$19+$G$20)-$AA615)*($O$20/($O$19/2)))^2*(((($C$19+$G$20)-$AA615)*($O$20/($O$19/2)))*$AZ$18))/3)*$AB$603),(((PI()*((($C$19+$G$20)-$AA615)*($O$20/($O$19/2)))^2*((($O$20+$G$20)-$AA615)/3))*$AB$603)-((PI()*((($C$19+$G$20)-$AA615)*($O$20/($O$19/2)))^2*(((($C$19+$G$20)-$AA615)*($O$20/($O$19/2)))*$AZ$18)/3)*$AB$603))),IF('Silo Levels'!$L$25="Pumping",(($D$18*$AB$603)+((PI()*(($C$21/2)^2)*($G$20-$AA615))*$AB$603))+((($D$18+$H$18)/3)*$BD$18)+(((PI()*($C$21/2)^2*(($C$21/2)*$AZ$18))/3)*$AB$603),(($D$18*$AB$603)+((PI()*(($C$21/2)^2)*($G$20-$AA615))*$AB$603))+((($D$18+$H$18)/3)*$BD$18)-(((PI()*($C$21/2)^2*(($C$21/2)*$AZ$18))/3)*$AB$603)))</f>
        <v>224707.62664874966</v>
      </c>
      <c r="AC615" s="73">
        <v>1</v>
      </c>
      <c r="AD615" s="79">
        <f t="shared" si="87"/>
        <v>235251.56715532937</v>
      </c>
      <c r="AE615" s="53">
        <v>1</v>
      </c>
      <c r="AF615" s="80">
        <f>IF($AE615&gt;$G$20,IF('Silo Levels'!$L$26="Pumping",((PI()*((($C$19+$G$20)-$AE615)*($O$20/($O$19/2)))^2*((($O$20+$G$20)-$AE615))/3)*$AF$603)+(((PI()*((($C$19+$G$20)-$AE615)*($O$20/($O$19/2)))^2*(((($C$19+$G$20)-$AE615)*($O$20/($O$19/2)))*$AZ$19))/3)*$AF$603),(((PI()*((($C$19+$G$20)-$AE615)*($O$20/($O$19/2)))^2*((($O$20+$G$20)-$AE615)/3))*$AF$603)-((PI()*((($C$19+$G$20)-$AE615)*($O$20/($O$19/2)))^2*(((($C$19+$G$20)-$AE615)*($O$20/($O$19/2)))*$AZ$19)/3)*$AF$603))),IF('Silo Levels'!$L$26="Pumping",(($D$18*$AF$603)+((PI()*(($C$21/2)^2)*($G$20-$AE615))*$AF$603))+((($D$18+$H$18)/3)*$BD$19)+(((PI()*($C$21/2)^2*(($C$21/2)*$AZ$19))/3)*$AF$603),(($D$18*$AF$603)+((PI()*(($C$21/2)^2)*($G$20-$AE615))*$AF$603))+((($D$18+$H$18)/3)*$BD$19)-(((PI()*($C$21/2)^2*(($C$21/2)*$AZ$19))/3)*$AF$603)))</f>
        <v>233041.08150306938</v>
      </c>
      <c r="AG615" s="73">
        <v>1</v>
      </c>
      <c r="AH615" s="79">
        <f t="shared" si="88"/>
        <v>220329.8019962555</v>
      </c>
      <c r="AI615" s="53">
        <v>1</v>
      </c>
      <c r="AJ615" s="80">
        <f>IF($AI615&gt;$G$20,IF('Silo Levels'!$L$27="Pumping",((PI()*((($C$19+$G$20)-$AI615)*($O$20/($O$19/2)))^2*((($O$20+$G$20)-$AI615))/3)*$AJ$603)+(((PI()*((($C$19+$G$20)-$AI615)*($O$20/($O$19/2)))^2*(((($C$19+$G$20)-$AI615)*($O$20/($O$19/2)))*$AZ$20))/3)*$AJ$603),(((PI()*((($C$19+$G$20)-$AI615)*($O$20/($O$19/2)))^2*((($O$20+$G$20)-$AI615)/3))*$AJ$603)-((PI()*((($C$19+$G$20)-$AI615)*($O$20/($O$19/2)))^2*(((($C$19+$G$20)-$AI615)*($O$20/($O$19/2)))*$AZ$20)/3)*$AJ$603))),IF('Silo Levels'!$L$27="Pumping",(($D$18*$AJ$603)+((PI()*(($C$21/2)^2)*($G$20-$AI615))*$AJ$603))+((($D$18+$H$18)/3)*$BD$20)+(((PI()*($C$21/2)^2*(($C$21/2)*$AZ$20))/3)*$AJ$603),(($D$18*$AJ$603)+((PI()*(($C$21/2)^2)*($G$20-$AI615))*$AJ$603))+((($D$18+$H$18)/3)*$BD$20)-(((PI()*($C$21/2)^2*(($C$21/2)*$AZ$20))/3)*$AJ$603)))</f>
        <v>216148.34660544878</v>
      </c>
    </row>
    <row r="616" spans="1:36" x14ac:dyDescent="0.3">
      <c r="A616">
        <v>1.1000000000000001</v>
      </c>
      <c r="B616" s="79">
        <f t="shared" si="82"/>
        <v>219910.19950407697</v>
      </c>
      <c r="C616" s="53">
        <v>1.1000000000000001</v>
      </c>
      <c r="D616" s="80">
        <f>IF($C616&gt;$G$20,IF('Silo Levels'!$L$19="Pumping",((PI()*((($C$19+$G$20)-$C616)*($O$20/($O$19/2)))^2*((($O$20+$G$20)-$C616))/3)*$D$603)+(((PI()*((($C$19+$G$20)-$C616)*($O$20/($O$19/2)))^2*(((($C$19+$G$20)-$C616)*($O$20/($O$19/2)))*$AZ$12))/3)*$D$603),(((PI()*((($C$19+$G$20)-$C616)*($O$20/($O$19/2)))^2*((($O$20+$G$20)-$C616)/3))*$D$603)-((PI()*((($C$19+$G$20)-$C616)*($O$20/($O$19/2)))^2*(((($C$19+$G$20)-$C616)*($O$20/($O$19/2)))*$AZ$12)/3)*$D$603))),IF('Silo Levels'!$L$19="Pumping",(($D$18*$D$603)+((PI()*(($C$21/2)^2)*($G$20-$C616))*$D$603))+((($D$18+$H$18)/3)*$BD$12)+(((PI()*($C$21/2)^2*(($C$21/2)*$AZ$12))/3)*$D$603),(($D$18*$D$603)+((PI()*(($C$21/2)^2)*($G$20-$C616))*$D$603))+((($D$18+$H$18)/3)*$BD$12)-(((PI()*($C$21/2)^2*(($C$21/2)*$AZ$12))/3)*$D$603)))</f>
        <v>216983.18073051225</v>
      </c>
      <c r="E616" s="73">
        <v>1.1000000000000001</v>
      </c>
      <c r="F616" s="79">
        <f t="shared" si="83"/>
        <v>199503.66641305463</v>
      </c>
      <c r="G616" s="53">
        <v>1.1000000000000001</v>
      </c>
      <c r="H616" s="80">
        <f>IF($G616&gt;$G$20,IF('Silo Levels'!$L$20="Pumping",((PI()*((($C$19+$G$20)-$G616)*($O$20/($O$19/2)))^2*((($O$20+$G$20)-$G616))/3)*$H$603)+(((PI()*((($C$19+$G$20)-$G616)*($O$20/($O$19/2)))^2*(((($C$19+$G$20)-$G616)*($O$20/($O$19/2)))*$AZ$13))/3)*$H$603),(((PI()*((($C$19+$G$20)-$G616)*($O$20/($O$19/2)))^2*((($O$20+$G$20)-$G616)/3))*$H$603)-((PI()*((($C$19+$G$20)-$G616)*($O$20/($O$19/2)))^2*(((($C$19+$G$20)-$G616)*($O$20/($O$19/2)))*$AZ$13)/3)*$H$603))),IF('Silo Levels'!$L$20="Pumping",(($D$18*$H$603)+((PI()*(($C$21/2)^2)*($G$20-$G616))*$H$603))+((($D$18+$H$18)/3)*$BD$13)+(((PI()*($C$21/2)^2*(($C$21/2)*$AZ$13))/3)*$H$603),(($D$18*$H$603)+((PI()*(($C$21/2)^2)*($G$20-$G616))*$H$603))+((($D$18+$H$18)/3)*$BD$13)-(((PI()*($C$21/2)^2*(($C$21/2)*$AZ$13))/3)*$H$603)))</f>
        <v>195715.53196802878</v>
      </c>
      <c r="I616" s="73">
        <v>1.1000000000000001</v>
      </c>
      <c r="J616" s="79">
        <f t="shared" si="84"/>
        <v>200399.08710699226</v>
      </c>
      <c r="K616" s="53">
        <v>1.1000000000000001</v>
      </c>
      <c r="L616" s="80">
        <f>IF($K616&gt;$G$20,IF('Silo Levels'!$L$21="Pumping",((PI()*((($C$19+$G$20)-$K616)*($O$20/($O$19/2)))^2*((($O$20+$G$20)-$K616))/3)*$L$603)+(((PI()*((($C$19+$G$20)-$K616)*($O$20/($O$19/2)))^2*(((($C$19+$G$20)-$K616)*($O$20/($O$19/2)))*$AZ$14))/3)*$L$603),(((PI()*((($C$19+$G$20)-$K616)*($O$20/($O$19/2)))^2*((($O$20+$G$20)-$K616)/3))*$L$603)-((PI()*((($C$19+$G$20)-$K616)*($O$20/($O$19/2)))^2*(((($C$19+$G$20)-$K616)*($O$20/($O$19/2)))*$AZ$14)/3)*$L$603))),IF('Silo Levels'!$L$21="Pumping",(($D$18*$L$603)+((PI()*(($C$21/2)^2)*($G$20-$K616))*$L$603))+((($D$18+$H$18)/3)*$BD$14)+(((PI()*($C$21/2)^2*(($C$21/2)*$AZ$14))/3)*$L$603),(($D$18*$L$603)+((PI()*(($C$21/2)^2)*($G$20-$K616))*$L$603))+((($D$18+$H$18)/3)*$BD$14)-(((PI()*($C$21/2)^2*(($C$21/2)*$AZ$14))/3)*$L$603)))</f>
        <v>196593.69408538015</v>
      </c>
      <c r="M616" s="73">
        <v>1.1000000000000001</v>
      </c>
      <c r="N616" s="79">
        <f t="shared" si="89"/>
        <v>205056.20381605832</v>
      </c>
      <c r="O616" s="53">
        <v>1.1000000000000001</v>
      </c>
      <c r="P616" s="80">
        <f>IF($O616&gt;$G$20,IF('Silo Levels'!$L$22="Pumping",((PI()*((($C$19+$G$20)-$O616)*($O$20/($O$19/2)))^2*((($O$20+$G$20)-$O616))/3)*$P$603)+(((PI()*((($C$19+$G$20)-$O616)*($O$20/($O$19/2)))^2*(((($C$19+$G$20)-$O616)*($O$20/($O$19/2)))*$AZ$15))/3)*$P$603),(((PI()*((($C$19+$G$20)-$O616)*($O$20/($O$19/2)))^2*((($O$20+$G$20)-$O616)/3))*$P$603)-((PI()*((($C$19+$G$20)-$O616)*($O$20/($O$19/2)))^2*(((($C$19+$G$20)-$O616)*($O$20/($O$19/2)))*$AZ$15)/3)*$P$603))),IF('Silo Levels'!$L$22="Pumping",(($D$18*$P$603)+((PI()*(($C$21/2)^2)*($G$20-$O616))*$P$603))+((($D$18+$H$18)/3)*$BD$15)+(((PI()*($C$21/2)^2*(($C$21/2)*$AZ$15))/3)*$P$603),(($D$18*$P$603)+((PI()*(($C$21/2)^2)*($G$20-$O616))*$P$603))+((($D$18+$H$18)/3)*$BD$15)-(((PI()*($C$21/2)^2*(($C$21/2)*$AZ$15))/3)*$P$603)))</f>
        <v>201161.04828846583</v>
      </c>
      <c r="Q616" s="73">
        <v>1.1000000000000001</v>
      </c>
      <c r="R616" s="79">
        <f t="shared" si="90"/>
        <v>212012.84448620936</v>
      </c>
      <c r="S616" s="53">
        <v>1.1000000000000001</v>
      </c>
      <c r="T616" s="80">
        <f>IF($S616&gt;$G$20,IF('Silo Levels'!$L$23="Pumping",((PI()*((($C$19+$G$20)-$S616)*($O$20/($O$19/2)))^2*((($O$20+$G$20)-$S616))/3)*$T$603)+(((PI()*((($C$19+$G$20)-$S616)*($O$20/($O$19/2)))^2*(((($C$19+$G$20)-$S616)*($O$20/($O$19/2)))*$AZ$16))/3)*$T$603),(((PI()*((($C$19+$G$20)-$S616)*($O$20/($O$19/2)))^2*((($O$20+$G$20)-$S616)/3))*$T$603)-((PI()*((($C$19+$G$20)-$S616)*($O$20/($O$19/2)))^2*(((($C$19+$G$20)-$S616)*($O$20/($O$19/2)))*$AZ$16)/3)*$T$603))),IF('Silo Levels'!$L$23="Pumping",(($D$18*$T$603)+((PI()*(($C$21/2)^2)*($G$20-$S616))*$T$603))+((($D$18+$H$18)/3)*$BD$16)+(((PI()*($C$21/2)^2*(($C$21/2)*$AZ$16))/3)*$T$603),(($D$18*$T$603)+((PI()*(($C$21/2)^2)*($G$20-$S616))*$T$603))+((($D$18+$H$18)/3)*$BD$16)-(((PI()*($C$21/2)^2*(($C$21/2)*$AZ$16))/3)*$T$603)))</f>
        <v>207983.60481626712</v>
      </c>
      <c r="U616" s="73">
        <v>1.1000000000000001</v>
      </c>
      <c r="V616" s="79">
        <f t="shared" si="85"/>
        <v>199503.66641305463</v>
      </c>
      <c r="W616" s="53">
        <v>1.1000000000000001</v>
      </c>
      <c r="X616" s="80">
        <f>IF($W616&gt;$G$20,IF('Silo Levels'!$L$24="Pumping",((PI()*((($C$19+$G$20)-$W616)*($O$20/($O$19/2)))^2*((($O$20+$G$20)-$W616))/3)*$X$603)+(((PI()*((($C$19+$G$20)-$W616)*($O$20/($O$19/2)))^2*(((($C$19+$G$20)-$W616)*($O$20/($O$19/2)))*$AZ$17))/3)*$X$603),(((PI()*((($C$19+$G$20)-$W616)*($O$20/($O$19/2)))^2*((($O$20+$G$20)-$W616)/3))*$X$603)-((PI()*((($C$19+$G$20)-$W616)*($O$20/($O$19/2)))^2*(((($C$19+$G$20)-$W616)*($O$20/($O$19/2)))*$AZ$17)/3)*$X$603))),IF('Silo Levels'!$L$24="Pumping",(($D$18*$X$603)+((PI()*(($C$21/2)^2)*($G$20-$W616))*$X$603))+((($D$18+$H$18)/3)*$BD$17)+(((PI()*($C$21/2)^2*(($C$21/2)*$AZ$17))/3)*$X$603),(($D$18*$X$603)+((PI()*(($C$21/2)^2)*($G$20-$W616))*$X$603))+((($D$18+$H$18)/3)*$BD$17)-(((PI()*($C$21/2)^2*(($C$21/2)*$AZ$17))/3)*$X$603)))</f>
        <v>195715.53196802878</v>
      </c>
      <c r="Y616" s="73">
        <v>1.1000000000000001</v>
      </c>
      <c r="Z616" s="79">
        <f t="shared" si="86"/>
        <v>228620.5175384898</v>
      </c>
      <c r="AA616" s="53">
        <v>1.1000000000000001</v>
      </c>
      <c r="AB616" s="80">
        <f>IF($AA616&gt;$G$20,IF('Silo Levels'!$L$25="Pumping",((PI()*((($C$19+$G$20)-$AA616)*($O$20/($O$19/2)))^2*((($O$20+$G$20)-$AA616))/3)*$AB$603)+(((PI()*((($C$19+$G$20)-$AA616)*($O$20/($O$19/2)))^2*(((($C$19+$G$20)-$AA616)*($O$20/($O$19/2)))*$AZ$18))/3)*$AB$603),(((PI()*((($C$19+$G$20)-$AA616)*($O$20/($O$19/2)))^2*((($O$20+$G$20)-$AA616)/3))*$AB$603)-((PI()*((($C$19+$G$20)-$AA616)*($O$20/($O$19/2)))^2*(((($C$19+$G$20)-$AA616)*($O$20/($O$19/2)))*$AZ$18)/3)*$AB$603))),IF('Silo Levels'!$L$25="Pumping",(($D$18*$AB$603)+((PI()*(($C$21/2)^2)*($G$20-$AA616))*$AB$603))+((($D$18+$H$18)/3)*$BD$18)+(((PI()*($C$21/2)^2*(($C$21/2)*$AZ$18))/3)*$AB$603),(($D$18*$AB$603)+((PI()*(($C$21/2)^2)*($G$20-$AA616))*$AB$603))+((($D$18+$H$18)/3)*$BD$18)-(((PI()*($C$21/2)^2*(($C$21/2)*$AZ$18))/3)*$AB$603)))</f>
        <v>224271.17716143548</v>
      </c>
      <c r="AC616" s="73">
        <v>1.1000000000000001</v>
      </c>
      <c r="AD616" s="79">
        <f t="shared" si="87"/>
        <v>234807.92961675732</v>
      </c>
      <c r="AE616" s="53">
        <v>1.1000000000000001</v>
      </c>
      <c r="AF616" s="80">
        <f>IF($AE616&gt;$G$20,IF('Silo Levels'!$L$26="Pumping",((PI()*((($C$19+$G$20)-$AE616)*($O$20/($O$19/2)))^2*((($O$20+$G$20)-$AE616))/3)*$AF$603)+(((PI()*((($C$19+$G$20)-$AE616)*($O$20/($O$19/2)))^2*(((($C$19+$G$20)-$AE616)*($O$20/($O$19/2)))*$AZ$19))/3)*$AF$603),(((PI()*((($C$19+$G$20)-$AE616)*($O$20/($O$19/2)))^2*((($O$20+$G$20)-$AE616)/3))*$AF$603)-((PI()*((($C$19+$G$20)-$AE616)*($O$20/($O$19/2)))^2*(((($C$19+$G$20)-$AE616)*($O$20/($O$19/2)))*$AZ$19)/3)*$AF$603))),IF('Silo Levels'!$L$26="Pumping",(($D$18*$AF$603)+((PI()*(($C$21/2)^2)*($G$20-$AE616))*$AF$603))+((($D$18+$H$18)/3)*$BD$19)+(((PI()*($C$21/2)^2*(($C$21/2)*$AZ$19))/3)*$AF$603),(($D$18*$AF$603)+((PI()*(($C$21/2)^2)*($G$20-$AE616))*$AF$603))+((($D$18+$H$18)/3)*$BD$19)-(((PI()*($C$21/2)^2*(($C$21/2)*$AZ$19))/3)*$AF$603)))</f>
        <v>232597.44396449733</v>
      </c>
      <c r="AG616" s="73">
        <v>1.1000000000000001</v>
      </c>
      <c r="AH616" s="79">
        <f t="shared" si="88"/>
        <v>219910.19950407697</v>
      </c>
      <c r="AI616" s="53">
        <v>1.1000000000000001</v>
      </c>
      <c r="AJ616" s="80">
        <f>IF($AI616&gt;$G$20,IF('Silo Levels'!$L$27="Pumping",((PI()*((($C$19+$G$20)-$AI616)*($O$20/($O$19/2)))^2*((($O$20+$G$20)-$AI616))/3)*$AJ$603)+(((PI()*((($C$19+$G$20)-$AI616)*($O$20/($O$19/2)))^2*(((($C$19+$G$20)-$AI616)*($O$20/($O$19/2)))*$AZ$20))/3)*$AJ$603),(((PI()*((($C$19+$G$20)-$AI616)*($O$20/($O$19/2)))^2*((($O$20+$G$20)-$AI616)/3))*$AJ$603)-((PI()*((($C$19+$G$20)-$AI616)*($O$20/($O$19/2)))^2*(((($C$19+$G$20)-$AI616)*($O$20/($O$19/2)))*$AZ$20)/3)*$AJ$603))),IF('Silo Levels'!$L$27="Pumping",(($D$18*$AJ$603)+((PI()*(($C$21/2)^2)*($G$20-$AI616))*$AJ$603))+((($D$18+$H$18)/3)*$BD$20)+(((PI()*($C$21/2)^2*(($C$21/2)*$AZ$20))/3)*$AJ$603),(($D$18*$AJ$603)+((PI()*(($C$21/2)^2)*($G$20-$AI616))*$AJ$603))+((($D$18+$H$18)/3)*$BD$20)-(((PI()*($C$21/2)^2*(($C$21/2)*$AZ$20))/3)*$AJ$603)))</f>
        <v>215728.74411327025</v>
      </c>
    </row>
    <row r="617" spans="1:36" x14ac:dyDescent="0.3">
      <c r="A617">
        <v>1.2</v>
      </c>
      <c r="B617" s="79">
        <f t="shared" si="82"/>
        <v>219490.59701189844</v>
      </c>
      <c r="C617" s="53">
        <v>1.2</v>
      </c>
      <c r="D617" s="80">
        <f>IF($C617&gt;$G$20,IF('Silo Levels'!$L$19="Pumping",((PI()*((($C$19+$G$20)-$C617)*($O$20/($O$19/2)))^2*((($O$20+$G$20)-$C617))/3)*$D$603)+(((PI()*((($C$19+$G$20)-$C617)*($O$20/($O$19/2)))^2*(((($C$19+$G$20)-$C617)*($O$20/($O$19/2)))*$AZ$12))/3)*$D$603),(((PI()*((($C$19+$G$20)-$C617)*($O$20/($O$19/2)))^2*((($O$20+$G$20)-$C617)/3))*$D$603)-((PI()*((($C$19+$G$20)-$C617)*($O$20/($O$19/2)))^2*(((($C$19+$G$20)-$C617)*($O$20/($O$19/2)))*$AZ$12)/3)*$D$603))),IF('Silo Levels'!$L$19="Pumping",(($D$18*$D$603)+((PI()*(($C$21/2)^2)*($G$20-$C617))*$D$603))+((($D$18+$H$18)/3)*$BD$12)+(((PI()*($C$21/2)^2*(($C$21/2)*$AZ$12))/3)*$D$603),(($D$18*$D$603)+((PI()*(($C$21/2)^2)*($G$20-$C617))*$D$603))+((($D$18+$H$18)/3)*$BD$12)-(((PI()*($C$21/2)^2*(($C$21/2)*$AZ$12))/3)*$D$603)))</f>
        <v>216563.57823833375</v>
      </c>
      <c r="E617" s="73">
        <v>1.2</v>
      </c>
      <c r="F617" s="79">
        <f t="shared" si="83"/>
        <v>199123.53306107988</v>
      </c>
      <c r="G617" s="53">
        <v>1.2</v>
      </c>
      <c r="H617" s="80">
        <f>IF($G617&gt;$G$20,IF('Silo Levels'!$L$20="Pumping",((PI()*((($C$19+$G$20)-$G617)*($O$20/($O$19/2)))^2*((($O$20+$G$20)-$G617))/3)*$H$603)+(((PI()*((($C$19+$G$20)-$G617)*($O$20/($O$19/2)))^2*(((($C$19+$G$20)-$G617)*($O$20/($O$19/2)))*$AZ$13))/3)*$H$603),(((PI()*((($C$19+$G$20)-$G617)*($O$20/($O$19/2)))^2*((($O$20+$G$20)-$G617)/3))*$H$603)-((PI()*((($C$19+$G$20)-$G617)*($O$20/($O$19/2)))^2*(((($C$19+$G$20)-$G617)*($O$20/($O$19/2)))*$AZ$13)/3)*$H$603))),IF('Silo Levels'!$L$20="Pumping",(($D$18*$H$603)+((PI()*(($C$21/2)^2)*($G$20-$G617))*$H$603))+((($D$18+$H$18)/3)*$BD$13)+(((PI()*($C$21/2)^2*(($C$21/2)*$AZ$13))/3)*$H$603),(($D$18*$H$603)+((PI()*(($C$21/2)^2)*($G$20-$G617))*$H$603))+((($D$18+$H$18)/3)*$BD$13)-(((PI()*($C$21/2)^2*(($C$21/2)*$AZ$13))/3)*$H$603)))</f>
        <v>195335.39861605404</v>
      </c>
      <c r="I617" s="73">
        <v>1.2</v>
      </c>
      <c r="J617" s="79">
        <f t="shared" si="84"/>
        <v>200017.22188391758</v>
      </c>
      <c r="K617" s="53">
        <v>1.2</v>
      </c>
      <c r="L617" s="80">
        <f>IF($K617&gt;$G$20,IF('Silo Levels'!$L$21="Pumping",((PI()*((($C$19+$G$20)-$K617)*($O$20/($O$19/2)))^2*((($O$20+$G$20)-$K617))/3)*$L$603)+(((PI()*((($C$19+$G$20)-$K617)*($O$20/($O$19/2)))^2*(((($C$19+$G$20)-$K617)*($O$20/($O$19/2)))*$AZ$14))/3)*$L$603),(((PI()*((($C$19+$G$20)-$K617)*($O$20/($O$19/2)))^2*((($O$20+$G$20)-$K617)/3))*$L$603)-((PI()*((($C$19+$G$20)-$K617)*($O$20/($O$19/2)))^2*(((($C$19+$G$20)-$K617)*($O$20/($O$19/2)))*$AZ$14)/3)*$L$603))),IF('Silo Levels'!$L$21="Pumping",(($D$18*$L$603)+((PI()*(($C$21/2)^2)*($G$20-$K617))*$L$603))+((($D$18+$H$18)/3)*$BD$14)+(((PI()*($C$21/2)^2*(($C$21/2)*$AZ$14))/3)*$L$603),(($D$18*$L$603)+((PI()*(($C$21/2)^2)*($G$20-$K617))*$L$603))+((($D$18+$H$18)/3)*$BD$14)-(((PI()*($C$21/2)^2*(($C$21/2)*$AZ$14))/3)*$L$603)))</f>
        <v>196211.82886230547</v>
      </c>
      <c r="M617" s="73">
        <v>1.2</v>
      </c>
      <c r="N617" s="79">
        <f t="shared" si="89"/>
        <v>204665.33106625112</v>
      </c>
      <c r="O617" s="53">
        <v>1.2</v>
      </c>
      <c r="P617" s="80">
        <f>IF($O617&gt;$G$20,IF('Silo Levels'!$L$22="Pumping",((PI()*((($C$19+$G$20)-$O617)*($O$20/($O$19/2)))^2*((($O$20+$G$20)-$O617))/3)*$P$603)+(((PI()*((($C$19+$G$20)-$O617)*($O$20/($O$19/2)))^2*(((($C$19+$G$20)-$O617)*($O$20/($O$19/2)))*$AZ$15))/3)*$P$603),(((PI()*((($C$19+$G$20)-$O617)*($O$20/($O$19/2)))^2*((($O$20+$G$20)-$O617)/3))*$P$603)-((PI()*((($C$19+$G$20)-$O617)*($O$20/($O$19/2)))^2*(((($C$19+$G$20)-$O617)*($O$20/($O$19/2)))*$AZ$15)/3)*$P$603))),IF('Silo Levels'!$L$22="Pumping",(($D$18*$P$603)+((PI()*(($C$21/2)^2)*($G$20-$O617))*$P$603))+((($D$18+$H$18)/3)*$BD$15)+(((PI()*($C$21/2)^2*(($C$21/2)*$AZ$15))/3)*$P$603),(($D$18*$P$603)+((PI()*(($C$21/2)^2)*($G$20-$O617))*$P$603))+((($D$18+$H$18)/3)*$BD$15)-(((PI()*($C$21/2)^2*(($C$21/2)*$AZ$15))/3)*$P$603)))</f>
        <v>200770.17553865863</v>
      </c>
      <c r="Q617" s="73">
        <v>1.2</v>
      </c>
      <c r="R617" s="79">
        <f t="shared" si="90"/>
        <v>211608.51660295384</v>
      </c>
      <c r="S617" s="53">
        <v>1.2</v>
      </c>
      <c r="T617" s="80">
        <f>IF($S617&gt;$G$20,IF('Silo Levels'!$L$23="Pumping",((PI()*((($C$19+$G$20)-$S617)*($O$20/($O$19/2)))^2*((($O$20+$G$20)-$S617))/3)*$T$603)+(((PI()*((($C$19+$G$20)-$S617)*($O$20/($O$19/2)))^2*(((($C$19+$G$20)-$S617)*($O$20/($O$19/2)))*$AZ$16))/3)*$T$603),(((PI()*((($C$19+$G$20)-$S617)*($O$20/($O$19/2)))^2*((($O$20+$G$20)-$S617)/3))*$T$603)-((PI()*((($C$19+$G$20)-$S617)*($O$20/($O$19/2)))^2*(((($C$19+$G$20)-$S617)*($O$20/($O$19/2)))*$AZ$16)/3)*$T$603))),IF('Silo Levels'!$L$23="Pumping",(($D$18*$T$603)+((PI()*(($C$21/2)^2)*($G$20-$S617))*$T$603))+((($D$18+$H$18)/3)*$BD$16)+(((PI()*($C$21/2)^2*(($C$21/2)*$AZ$16))/3)*$T$603),(($D$18*$T$603)+((PI()*(($C$21/2)^2)*($G$20-$S617))*$T$603))+((($D$18+$H$18)/3)*$BD$16)-(((PI()*($C$21/2)^2*(($C$21/2)*$AZ$16))/3)*$T$603)))</f>
        <v>207579.2769330116</v>
      </c>
      <c r="U617" s="73">
        <v>1.2</v>
      </c>
      <c r="V617" s="79">
        <f t="shared" si="85"/>
        <v>199123.53306107988</v>
      </c>
      <c r="W617" s="53">
        <v>1.2</v>
      </c>
      <c r="X617" s="80">
        <f>IF($W617&gt;$G$20,IF('Silo Levels'!$L$24="Pumping",((PI()*((($C$19+$G$20)-$W617)*($O$20/($O$19/2)))^2*((($O$20+$G$20)-$W617))/3)*$X$603)+(((PI()*((($C$19+$G$20)-$W617)*($O$20/($O$19/2)))^2*(((($C$19+$G$20)-$W617)*($O$20/($O$19/2)))*$AZ$17))/3)*$X$603),(((PI()*((($C$19+$G$20)-$W617)*($O$20/($O$19/2)))^2*((($O$20+$G$20)-$W617)/3))*$X$603)-((PI()*((($C$19+$G$20)-$W617)*($O$20/($O$19/2)))^2*(((($C$19+$G$20)-$W617)*($O$20/($O$19/2)))*$AZ$17)/3)*$X$603))),IF('Silo Levels'!$L$24="Pumping",(($D$18*$X$603)+((PI()*(($C$21/2)^2)*($G$20-$W617))*$X$603))+((($D$18+$H$18)/3)*$BD$17)+(((PI()*($C$21/2)^2*(($C$21/2)*$AZ$17))/3)*$X$603),(($D$18*$X$603)+((PI()*(($C$21/2)^2)*($G$20-$W617))*$X$603))+((($D$18+$H$18)/3)*$BD$17)-(((PI()*($C$21/2)^2*(($C$21/2)*$AZ$17))/3)*$X$603)))</f>
        <v>195335.39861605404</v>
      </c>
      <c r="Y617" s="73">
        <v>1.2</v>
      </c>
      <c r="Z617" s="79">
        <f t="shared" si="86"/>
        <v>228184.06805117565</v>
      </c>
      <c r="AA617" s="53">
        <v>1.2</v>
      </c>
      <c r="AB617" s="80">
        <f>IF($AA617&gt;$G$20,IF('Silo Levels'!$L$25="Pumping",((PI()*((($C$19+$G$20)-$AA617)*($O$20/($O$19/2)))^2*((($O$20+$G$20)-$AA617))/3)*$AB$603)+(((PI()*((($C$19+$G$20)-$AA617)*($O$20/($O$19/2)))^2*(((($C$19+$G$20)-$AA617)*($O$20/($O$19/2)))*$AZ$18))/3)*$AB$603),(((PI()*((($C$19+$G$20)-$AA617)*($O$20/($O$19/2)))^2*((($O$20+$G$20)-$AA617)/3))*$AB$603)-((PI()*((($C$19+$G$20)-$AA617)*($O$20/($O$19/2)))^2*(((($C$19+$G$20)-$AA617)*($O$20/($O$19/2)))*$AZ$18)/3)*$AB$603))),IF('Silo Levels'!$L$25="Pumping",(($D$18*$AB$603)+((PI()*(($C$21/2)^2)*($G$20-$AA617))*$AB$603))+((($D$18+$H$18)/3)*$BD$18)+(((PI()*($C$21/2)^2*(($C$21/2)*$AZ$18))/3)*$AB$603),(($D$18*$AB$603)+((PI()*(($C$21/2)^2)*($G$20-$AA617))*$AB$603))+((($D$18+$H$18)/3)*$BD$18)-(((PI()*($C$21/2)^2*(($C$21/2)*$AZ$18))/3)*$AB$603)))</f>
        <v>223834.72767412133</v>
      </c>
      <c r="AC617" s="73">
        <v>1.2</v>
      </c>
      <c r="AD617" s="79">
        <f t="shared" si="87"/>
        <v>234364.29207818527</v>
      </c>
      <c r="AE617" s="53">
        <v>1.2</v>
      </c>
      <c r="AF617" s="80">
        <f>IF($AE617&gt;$G$20,IF('Silo Levels'!$L$26="Pumping",((PI()*((($C$19+$G$20)-$AE617)*($O$20/($O$19/2)))^2*((($O$20+$G$20)-$AE617))/3)*$AF$603)+(((PI()*((($C$19+$G$20)-$AE617)*($O$20/($O$19/2)))^2*(((($C$19+$G$20)-$AE617)*($O$20/($O$19/2)))*$AZ$19))/3)*$AF$603),(((PI()*((($C$19+$G$20)-$AE617)*($O$20/($O$19/2)))^2*((($O$20+$G$20)-$AE617)/3))*$AF$603)-((PI()*((($C$19+$G$20)-$AE617)*($O$20/($O$19/2)))^2*(((($C$19+$G$20)-$AE617)*($O$20/($O$19/2)))*$AZ$19)/3)*$AF$603))),IF('Silo Levels'!$L$26="Pumping",(($D$18*$AF$603)+((PI()*(($C$21/2)^2)*($G$20-$AE617))*$AF$603))+((($D$18+$H$18)/3)*$BD$19)+(((PI()*($C$21/2)^2*(($C$21/2)*$AZ$19))/3)*$AF$603),(($D$18*$AF$603)+((PI()*(($C$21/2)^2)*($G$20-$AE617))*$AF$603))+((($D$18+$H$18)/3)*$BD$19)-(((PI()*($C$21/2)^2*(($C$21/2)*$AZ$19))/3)*$AF$603)))</f>
        <v>232153.80642592529</v>
      </c>
      <c r="AG617" s="73">
        <v>1.2</v>
      </c>
      <c r="AH617" s="79">
        <f t="shared" si="88"/>
        <v>219490.59701189844</v>
      </c>
      <c r="AI617" s="53">
        <v>1.2</v>
      </c>
      <c r="AJ617" s="80">
        <f>IF($AI617&gt;$G$20,IF('Silo Levels'!$L$27="Pumping",((PI()*((($C$19+$G$20)-$AI617)*($O$20/($O$19/2)))^2*((($O$20+$G$20)-$AI617))/3)*$AJ$603)+(((PI()*((($C$19+$G$20)-$AI617)*($O$20/($O$19/2)))^2*(((($C$19+$G$20)-$AI617)*($O$20/($O$19/2)))*$AZ$20))/3)*$AJ$603),(((PI()*((($C$19+$G$20)-$AI617)*($O$20/($O$19/2)))^2*((($O$20+$G$20)-$AI617)/3))*$AJ$603)-((PI()*((($C$19+$G$20)-$AI617)*($O$20/($O$19/2)))^2*(((($C$19+$G$20)-$AI617)*($O$20/($O$19/2)))*$AZ$20)/3)*$AJ$603))),IF('Silo Levels'!$L$27="Pumping",(($D$18*$AJ$603)+((PI()*(($C$21/2)^2)*($G$20-$AI617))*$AJ$603))+((($D$18+$H$18)/3)*$BD$20)+(((PI()*($C$21/2)^2*(($C$21/2)*$AZ$20))/3)*$AJ$603),(($D$18*$AJ$603)+((PI()*(($C$21/2)^2)*($G$20-$AI617))*$AJ$603))+((($D$18+$H$18)/3)*$BD$20)-(((PI()*($C$21/2)^2*(($C$21/2)*$AZ$20))/3)*$AJ$603)))</f>
        <v>215309.14162109172</v>
      </c>
    </row>
    <row r="618" spans="1:36" x14ac:dyDescent="0.3">
      <c r="A618">
        <v>1.3</v>
      </c>
      <c r="B618" s="79">
        <f t="shared" si="82"/>
        <v>219070.99451971997</v>
      </c>
      <c r="C618" s="53">
        <v>1.3</v>
      </c>
      <c r="D618" s="80">
        <f>IF($C618&gt;$G$20,IF('Silo Levels'!$L$19="Pumping",((PI()*((($C$19+$G$20)-$C618)*($O$20/($O$19/2)))^2*((($O$20+$G$20)-$C618))/3)*$D$603)+(((PI()*((($C$19+$G$20)-$C618)*($O$20/($O$19/2)))^2*(((($C$19+$G$20)-$C618)*($O$20/($O$19/2)))*$AZ$12))/3)*$D$603),(((PI()*((($C$19+$G$20)-$C618)*($O$20/($O$19/2)))^2*((($O$20+$G$20)-$C618)/3))*$D$603)-((PI()*((($C$19+$G$20)-$C618)*($O$20/($O$19/2)))^2*(((($C$19+$G$20)-$C618)*($O$20/($O$19/2)))*$AZ$12)/3)*$D$603))),IF('Silo Levels'!$L$19="Pumping",(($D$18*$D$603)+((PI()*(($C$21/2)^2)*($G$20-$C618))*$D$603))+((($D$18+$H$18)/3)*$BD$12)+(((PI()*($C$21/2)^2*(($C$21/2)*$AZ$12))/3)*$D$603),(($D$18*$D$603)+((PI()*(($C$21/2)^2)*($G$20-$C618))*$D$603))+((($D$18+$H$18)/3)*$BD$12)-(((PI()*($C$21/2)^2*(($C$21/2)*$AZ$12))/3)*$D$603)))</f>
        <v>216143.97574615525</v>
      </c>
      <c r="E618" s="73">
        <v>1.3</v>
      </c>
      <c r="F618" s="79">
        <f t="shared" si="83"/>
        <v>198743.3997091052</v>
      </c>
      <c r="G618" s="53">
        <v>1.3</v>
      </c>
      <c r="H618" s="80">
        <f>IF($G618&gt;$G$20,IF('Silo Levels'!$L$20="Pumping",((PI()*((($C$19+$G$20)-$G618)*($O$20/($O$19/2)))^2*((($O$20+$G$20)-$G618))/3)*$H$603)+(((PI()*((($C$19+$G$20)-$G618)*($O$20/($O$19/2)))^2*(((($C$19+$G$20)-$G618)*($O$20/($O$19/2)))*$AZ$13))/3)*$H$603),(((PI()*((($C$19+$G$20)-$G618)*($O$20/($O$19/2)))^2*((($O$20+$G$20)-$G618)/3))*$H$603)-((PI()*((($C$19+$G$20)-$G618)*($O$20/($O$19/2)))^2*(((($C$19+$G$20)-$G618)*($O$20/($O$19/2)))*$AZ$13)/3)*$H$603))),IF('Silo Levels'!$L$20="Pumping",(($D$18*$H$603)+((PI()*(($C$21/2)^2)*($G$20-$G618))*$H$603))+((($D$18+$H$18)/3)*$BD$13)+(((PI()*($C$21/2)^2*(($C$21/2)*$AZ$13))/3)*$H$603),(($D$18*$H$603)+((PI()*(($C$21/2)^2)*($G$20-$G618))*$H$603))+((($D$18+$H$18)/3)*$BD$13)-(((PI()*($C$21/2)^2*(($C$21/2)*$AZ$13))/3)*$H$603)))</f>
        <v>194955.26526407935</v>
      </c>
      <c r="I618" s="73">
        <v>1.3</v>
      </c>
      <c r="J618" s="79">
        <f t="shared" si="84"/>
        <v>199635.35666084295</v>
      </c>
      <c r="K618" s="53">
        <v>1.3</v>
      </c>
      <c r="L618" s="80">
        <f>IF($K618&gt;$G$20,IF('Silo Levels'!$L$21="Pumping",((PI()*((($C$19+$G$20)-$K618)*($O$20/($O$19/2)))^2*((($O$20+$G$20)-$K618))/3)*$L$603)+(((PI()*((($C$19+$G$20)-$K618)*($O$20/($O$19/2)))^2*(((($C$19+$G$20)-$K618)*($O$20/($O$19/2)))*$AZ$14))/3)*$L$603),(((PI()*((($C$19+$G$20)-$K618)*($O$20/($O$19/2)))^2*((($O$20+$G$20)-$K618)/3))*$L$603)-((PI()*((($C$19+$G$20)-$K618)*($O$20/($O$19/2)))^2*(((($C$19+$G$20)-$K618)*($O$20/($O$19/2)))*$AZ$14)/3)*$L$603))),IF('Silo Levels'!$L$21="Pumping",(($D$18*$L$603)+((PI()*(($C$21/2)^2)*($G$20-$K618))*$L$603))+((($D$18+$H$18)/3)*$BD$14)+(((PI()*($C$21/2)^2*(($C$21/2)*$AZ$14))/3)*$L$603),(($D$18*$L$603)+((PI()*(($C$21/2)^2)*($G$20-$K618))*$L$603))+((($D$18+$H$18)/3)*$BD$14)-(((PI()*($C$21/2)^2*(($C$21/2)*$AZ$14))/3)*$L$603)))</f>
        <v>195829.96363923085</v>
      </c>
      <c r="M618" s="73">
        <v>1.3</v>
      </c>
      <c r="N618" s="79">
        <f t="shared" si="89"/>
        <v>204274.45831644395</v>
      </c>
      <c r="O618" s="53">
        <v>1.3</v>
      </c>
      <c r="P618" s="80">
        <f>IF($O618&gt;$G$20,IF('Silo Levels'!$L$22="Pumping",((PI()*((($C$19+$G$20)-$O618)*($O$20/($O$19/2)))^2*((($O$20+$G$20)-$O618))/3)*$P$603)+(((PI()*((($C$19+$G$20)-$O618)*($O$20/($O$19/2)))^2*(((($C$19+$G$20)-$O618)*($O$20/($O$19/2)))*$AZ$15))/3)*$P$603),(((PI()*((($C$19+$G$20)-$O618)*($O$20/($O$19/2)))^2*((($O$20+$G$20)-$O618)/3))*$P$603)-((PI()*((($C$19+$G$20)-$O618)*($O$20/($O$19/2)))^2*(((($C$19+$G$20)-$O618)*($O$20/($O$19/2)))*$AZ$15)/3)*$P$603))),IF('Silo Levels'!$L$22="Pumping",(($D$18*$P$603)+((PI()*(($C$21/2)^2)*($G$20-$O618))*$P$603))+((($D$18+$H$18)/3)*$BD$15)+(((PI()*($C$21/2)^2*(($C$21/2)*$AZ$15))/3)*$P$603),(($D$18*$P$603)+((PI()*(($C$21/2)^2)*($G$20-$O618))*$P$603))+((($D$18+$H$18)/3)*$BD$15)-(((PI()*($C$21/2)^2*(($C$21/2)*$AZ$15))/3)*$P$603)))</f>
        <v>200379.30278885146</v>
      </c>
      <c r="Q618" s="73">
        <v>1.3</v>
      </c>
      <c r="R618" s="79">
        <f t="shared" si="90"/>
        <v>211204.18871969832</v>
      </c>
      <c r="S618" s="53">
        <v>1.3</v>
      </c>
      <c r="T618" s="80">
        <f>IF($S618&gt;$G$20,IF('Silo Levels'!$L$23="Pumping",((PI()*((($C$19+$G$20)-$S618)*($O$20/($O$19/2)))^2*((($O$20+$G$20)-$S618))/3)*$T$603)+(((PI()*((($C$19+$G$20)-$S618)*($O$20/($O$19/2)))^2*(((($C$19+$G$20)-$S618)*($O$20/($O$19/2)))*$AZ$16))/3)*$T$603),(((PI()*((($C$19+$G$20)-$S618)*($O$20/($O$19/2)))^2*((($O$20+$G$20)-$S618)/3))*$T$603)-((PI()*((($C$19+$G$20)-$S618)*($O$20/($O$19/2)))^2*(((($C$19+$G$20)-$S618)*($O$20/($O$19/2)))*$AZ$16)/3)*$T$603))),IF('Silo Levels'!$L$23="Pumping",(($D$18*$T$603)+((PI()*(($C$21/2)^2)*($G$20-$S618))*$T$603))+((($D$18+$H$18)/3)*$BD$16)+(((PI()*($C$21/2)^2*(($C$21/2)*$AZ$16))/3)*$T$603),(($D$18*$T$603)+((PI()*(($C$21/2)^2)*($G$20-$S618))*$T$603))+((($D$18+$H$18)/3)*$BD$16)-(((PI()*($C$21/2)^2*(($C$21/2)*$AZ$16))/3)*$T$603)))</f>
        <v>207174.94904975608</v>
      </c>
      <c r="U618" s="73">
        <v>1.3</v>
      </c>
      <c r="V618" s="79">
        <f t="shared" si="85"/>
        <v>198743.3997091052</v>
      </c>
      <c r="W618" s="53">
        <v>1.3</v>
      </c>
      <c r="X618" s="80">
        <f>IF($W618&gt;$G$20,IF('Silo Levels'!$L$24="Pumping",((PI()*((($C$19+$G$20)-$W618)*($O$20/($O$19/2)))^2*((($O$20+$G$20)-$W618))/3)*$X$603)+(((PI()*((($C$19+$G$20)-$W618)*($O$20/($O$19/2)))^2*(((($C$19+$G$20)-$W618)*($O$20/($O$19/2)))*$AZ$17))/3)*$X$603),(((PI()*((($C$19+$G$20)-$W618)*($O$20/($O$19/2)))^2*((($O$20+$G$20)-$W618)/3))*$X$603)-((PI()*((($C$19+$G$20)-$W618)*($O$20/($O$19/2)))^2*(((($C$19+$G$20)-$W618)*($O$20/($O$19/2)))*$AZ$17)/3)*$X$603))),IF('Silo Levels'!$L$24="Pumping",(($D$18*$X$603)+((PI()*(($C$21/2)^2)*($G$20-$W618))*$X$603))+((($D$18+$H$18)/3)*$BD$17)+(((PI()*($C$21/2)^2*(($C$21/2)*$AZ$17))/3)*$X$603),(($D$18*$X$603)+((PI()*(($C$21/2)^2)*($G$20-$W618))*$X$603))+((($D$18+$H$18)/3)*$BD$17)-(((PI()*($C$21/2)^2*(($C$21/2)*$AZ$17))/3)*$X$603)))</f>
        <v>194955.26526407935</v>
      </c>
      <c r="Y618" s="73">
        <v>1.3</v>
      </c>
      <c r="Z618" s="79">
        <f t="shared" si="86"/>
        <v>227747.6185638615</v>
      </c>
      <c r="AA618" s="53">
        <v>1.3</v>
      </c>
      <c r="AB618" s="80">
        <f>IF($AA618&gt;$G$20,IF('Silo Levels'!$L$25="Pumping",((PI()*((($C$19+$G$20)-$AA618)*($O$20/($O$19/2)))^2*((($O$20+$G$20)-$AA618))/3)*$AB$603)+(((PI()*((($C$19+$G$20)-$AA618)*($O$20/($O$19/2)))^2*(((($C$19+$G$20)-$AA618)*($O$20/($O$19/2)))*$AZ$18))/3)*$AB$603),(((PI()*((($C$19+$G$20)-$AA618)*($O$20/($O$19/2)))^2*((($O$20+$G$20)-$AA618)/3))*$AB$603)-((PI()*((($C$19+$G$20)-$AA618)*($O$20/($O$19/2)))^2*(((($C$19+$G$20)-$AA618)*($O$20/($O$19/2)))*$AZ$18)/3)*$AB$603))),IF('Silo Levels'!$L$25="Pumping",(($D$18*$AB$603)+((PI()*(($C$21/2)^2)*($G$20-$AA618))*$AB$603))+((($D$18+$H$18)/3)*$BD$18)+(((PI()*($C$21/2)^2*(($C$21/2)*$AZ$18))/3)*$AB$603),(($D$18*$AB$603)+((PI()*(($C$21/2)^2)*($G$20-$AA618))*$AB$603))+((($D$18+$H$18)/3)*$BD$18)-(((PI()*($C$21/2)^2*(($C$21/2)*$AZ$18))/3)*$AB$603)))</f>
        <v>223398.27818680718</v>
      </c>
      <c r="AC618" s="73">
        <v>1.3</v>
      </c>
      <c r="AD618" s="79">
        <f t="shared" si="87"/>
        <v>233920.65453961326</v>
      </c>
      <c r="AE618" s="53">
        <v>1.3</v>
      </c>
      <c r="AF618" s="80">
        <f>IF($AE618&gt;$G$20,IF('Silo Levels'!$L$26="Pumping",((PI()*((($C$19+$G$20)-$AE618)*($O$20/($O$19/2)))^2*((($O$20+$G$20)-$AE618))/3)*$AF$603)+(((PI()*((($C$19+$G$20)-$AE618)*($O$20/($O$19/2)))^2*(((($C$19+$G$20)-$AE618)*($O$20/($O$19/2)))*$AZ$19))/3)*$AF$603),(((PI()*((($C$19+$G$20)-$AE618)*($O$20/($O$19/2)))^2*((($O$20+$G$20)-$AE618)/3))*$AF$603)-((PI()*((($C$19+$G$20)-$AE618)*($O$20/($O$19/2)))^2*(((($C$19+$G$20)-$AE618)*($O$20/($O$19/2)))*$AZ$19)/3)*$AF$603))),IF('Silo Levels'!$L$26="Pumping",(($D$18*$AF$603)+((PI()*(($C$21/2)^2)*($G$20-$AE618))*$AF$603))+((($D$18+$H$18)/3)*$BD$19)+(((PI()*($C$21/2)^2*(($C$21/2)*$AZ$19))/3)*$AF$603),(($D$18*$AF$603)+((PI()*(($C$21/2)^2)*($G$20-$AE618))*$AF$603))+((($D$18+$H$18)/3)*$BD$19)-(((PI()*($C$21/2)^2*(($C$21/2)*$AZ$19))/3)*$AF$603)))</f>
        <v>231710.16888735327</v>
      </c>
      <c r="AG618" s="73">
        <v>1.3</v>
      </c>
      <c r="AH618" s="79">
        <f t="shared" si="88"/>
        <v>219070.99451971997</v>
      </c>
      <c r="AI618" s="53">
        <v>1.3</v>
      </c>
      <c r="AJ618" s="80">
        <f>IF($AI618&gt;$G$20,IF('Silo Levels'!$L$27="Pumping",((PI()*((($C$19+$G$20)-$AI618)*($O$20/($O$19/2)))^2*((($O$20+$G$20)-$AI618))/3)*$AJ$603)+(((PI()*((($C$19+$G$20)-$AI618)*($O$20/($O$19/2)))^2*(((($C$19+$G$20)-$AI618)*($O$20/($O$19/2)))*$AZ$20))/3)*$AJ$603),(((PI()*((($C$19+$G$20)-$AI618)*($O$20/($O$19/2)))^2*((($O$20+$G$20)-$AI618)/3))*$AJ$603)-((PI()*((($C$19+$G$20)-$AI618)*($O$20/($O$19/2)))^2*(((($C$19+$G$20)-$AI618)*($O$20/($O$19/2)))*$AZ$20)/3)*$AJ$603))),IF('Silo Levels'!$L$27="Pumping",(($D$18*$AJ$603)+((PI()*(($C$21/2)^2)*($G$20-$AI618))*$AJ$603))+((($D$18+$H$18)/3)*$BD$20)+(((PI()*($C$21/2)^2*(($C$21/2)*$AZ$20))/3)*$AJ$603),(($D$18*$AJ$603)+((PI()*(($C$21/2)^2)*($G$20-$AI618))*$AJ$603))+((($D$18+$H$18)/3)*$BD$20)-(((PI()*($C$21/2)^2*(($C$21/2)*$AZ$20))/3)*$AJ$603)))</f>
        <v>214889.53912891325</v>
      </c>
    </row>
    <row r="619" spans="1:36" x14ac:dyDescent="0.3">
      <c r="A619">
        <v>1.4</v>
      </c>
      <c r="B619" s="79">
        <f t="shared" si="82"/>
        <v>218651.39202754144</v>
      </c>
      <c r="C619" s="53">
        <v>1.4</v>
      </c>
      <c r="D619" s="80">
        <f>IF($C619&gt;$G$20,IF('Silo Levels'!$L$19="Pumping",((PI()*((($C$19+$G$20)-$C619)*($O$20/($O$19/2)))^2*((($O$20+$G$20)-$C619))/3)*$D$603)+(((PI()*((($C$19+$G$20)-$C619)*($O$20/($O$19/2)))^2*(((($C$19+$G$20)-$C619)*($O$20/($O$19/2)))*$AZ$12))/3)*$D$603),(((PI()*((($C$19+$G$20)-$C619)*($O$20/($O$19/2)))^2*((($O$20+$G$20)-$C619)/3))*$D$603)-((PI()*((($C$19+$G$20)-$C619)*($O$20/($O$19/2)))^2*(((($C$19+$G$20)-$C619)*($O$20/($O$19/2)))*$AZ$12)/3)*$D$603))),IF('Silo Levels'!$L$19="Pumping",(($D$18*$D$603)+((PI()*(($C$21/2)^2)*($G$20-$C619))*$D$603))+((($D$18+$H$18)/3)*$BD$12)+(((PI()*($C$21/2)^2*(($C$21/2)*$AZ$12))/3)*$D$603),(($D$18*$D$603)+((PI()*(($C$21/2)^2)*($G$20-$C619))*$D$603))+((($D$18+$H$18)/3)*$BD$12)-(((PI()*($C$21/2)^2*(($C$21/2)*$AZ$12))/3)*$D$603)))</f>
        <v>215724.37325397675</v>
      </c>
      <c r="E619" s="73">
        <v>1.4</v>
      </c>
      <c r="F619" s="79">
        <f t="shared" si="83"/>
        <v>198363.26635713046</v>
      </c>
      <c r="G619" s="53">
        <v>1.4</v>
      </c>
      <c r="H619" s="80">
        <f>IF($G619&gt;$G$20,IF('Silo Levels'!$L$20="Pumping",((PI()*((($C$19+$G$20)-$G619)*($O$20/($O$19/2)))^2*((($O$20+$G$20)-$G619))/3)*$H$603)+(((PI()*((($C$19+$G$20)-$G619)*($O$20/($O$19/2)))^2*(((($C$19+$G$20)-$G619)*($O$20/($O$19/2)))*$AZ$13))/3)*$H$603),(((PI()*((($C$19+$G$20)-$G619)*($O$20/($O$19/2)))^2*((($O$20+$G$20)-$G619)/3))*$H$603)-((PI()*((($C$19+$G$20)-$G619)*($O$20/($O$19/2)))^2*(((($C$19+$G$20)-$G619)*($O$20/($O$19/2)))*$AZ$13)/3)*$H$603))),IF('Silo Levels'!$L$20="Pumping",(($D$18*$H$603)+((PI()*(($C$21/2)^2)*($G$20-$G619))*$H$603))+((($D$18+$H$18)/3)*$BD$13)+(((PI()*($C$21/2)^2*(($C$21/2)*$AZ$13))/3)*$H$603),(($D$18*$H$603)+((PI()*(($C$21/2)^2)*($G$20-$G619))*$H$603))+((($D$18+$H$18)/3)*$BD$13)-(((PI()*($C$21/2)^2*(($C$21/2)*$AZ$13))/3)*$H$603)))</f>
        <v>194575.13191210461</v>
      </c>
      <c r="I619" s="73">
        <v>1.4</v>
      </c>
      <c r="J619" s="79">
        <f t="shared" si="84"/>
        <v>199253.49143776827</v>
      </c>
      <c r="K619" s="53">
        <v>1.4</v>
      </c>
      <c r="L619" s="80">
        <f>IF($K619&gt;$G$20,IF('Silo Levels'!$L$21="Pumping",((PI()*((($C$19+$G$20)-$K619)*($O$20/($O$19/2)))^2*((($O$20+$G$20)-$K619))/3)*$L$603)+(((PI()*((($C$19+$G$20)-$K619)*($O$20/($O$19/2)))^2*(((($C$19+$G$20)-$K619)*($O$20/($O$19/2)))*$AZ$14))/3)*$L$603),(((PI()*((($C$19+$G$20)-$K619)*($O$20/($O$19/2)))^2*((($O$20+$G$20)-$K619)/3))*$L$603)-((PI()*((($C$19+$G$20)-$K619)*($O$20/($O$19/2)))^2*(((($C$19+$G$20)-$K619)*($O$20/($O$19/2)))*$AZ$14)/3)*$L$603))),IF('Silo Levels'!$L$21="Pumping",(($D$18*$L$603)+((PI()*(($C$21/2)^2)*($G$20-$K619))*$L$603))+((($D$18+$H$18)/3)*$BD$14)+(((PI()*($C$21/2)^2*(($C$21/2)*$AZ$14))/3)*$L$603),(($D$18*$L$603)+((PI()*(($C$21/2)^2)*($G$20-$K619))*$L$603))+((($D$18+$H$18)/3)*$BD$14)-(((PI()*($C$21/2)^2*(($C$21/2)*$AZ$14))/3)*$L$603)))</f>
        <v>195448.09841615616</v>
      </c>
      <c r="M619" s="73">
        <v>1.4</v>
      </c>
      <c r="N619" s="79">
        <f t="shared" si="89"/>
        <v>203883.58556663676</v>
      </c>
      <c r="O619" s="53">
        <v>1.4</v>
      </c>
      <c r="P619" s="80">
        <f>IF($O619&gt;$G$20,IF('Silo Levels'!$L$22="Pumping",((PI()*((($C$19+$G$20)-$O619)*($O$20/($O$19/2)))^2*((($O$20+$G$20)-$O619))/3)*$P$603)+(((PI()*((($C$19+$G$20)-$O619)*($O$20/($O$19/2)))^2*(((($C$19+$G$20)-$O619)*($O$20/($O$19/2)))*$AZ$15))/3)*$P$603),(((PI()*((($C$19+$G$20)-$O619)*($O$20/($O$19/2)))^2*((($O$20+$G$20)-$O619)/3))*$P$603)-((PI()*((($C$19+$G$20)-$O619)*($O$20/($O$19/2)))^2*(((($C$19+$G$20)-$O619)*($O$20/($O$19/2)))*$AZ$15)/3)*$P$603))),IF('Silo Levels'!$L$22="Pumping",(($D$18*$P$603)+((PI()*(($C$21/2)^2)*($G$20-$O619))*$P$603))+((($D$18+$H$18)/3)*$BD$15)+(((PI()*($C$21/2)^2*(($C$21/2)*$AZ$15))/3)*$P$603),(($D$18*$P$603)+((PI()*(($C$21/2)^2)*($G$20-$O619))*$P$603))+((($D$18+$H$18)/3)*$BD$15)-(((PI()*($C$21/2)^2*(($C$21/2)*$AZ$15))/3)*$P$603)))</f>
        <v>199988.43003904427</v>
      </c>
      <c r="Q619" s="73">
        <v>1.4</v>
      </c>
      <c r="R619" s="79">
        <f t="shared" si="90"/>
        <v>210799.86083644279</v>
      </c>
      <c r="S619" s="53">
        <v>1.4</v>
      </c>
      <c r="T619" s="80">
        <f>IF($S619&gt;$G$20,IF('Silo Levels'!$L$23="Pumping",((PI()*((($C$19+$G$20)-$S619)*($O$20/($O$19/2)))^2*((($O$20+$G$20)-$S619))/3)*$T$603)+(((PI()*((($C$19+$G$20)-$S619)*($O$20/($O$19/2)))^2*(((($C$19+$G$20)-$S619)*($O$20/($O$19/2)))*$AZ$16))/3)*$T$603),(((PI()*((($C$19+$G$20)-$S619)*($O$20/($O$19/2)))^2*((($O$20+$G$20)-$S619)/3))*$T$603)-((PI()*((($C$19+$G$20)-$S619)*($O$20/($O$19/2)))^2*(((($C$19+$G$20)-$S619)*($O$20/($O$19/2)))*$AZ$16)/3)*$T$603))),IF('Silo Levels'!$L$23="Pumping",(($D$18*$T$603)+((PI()*(($C$21/2)^2)*($G$20-$S619))*$T$603))+((($D$18+$H$18)/3)*$BD$16)+(((PI()*($C$21/2)^2*(($C$21/2)*$AZ$16))/3)*$T$603),(($D$18*$T$603)+((PI()*(($C$21/2)^2)*($G$20-$S619))*$T$603))+((($D$18+$H$18)/3)*$BD$16)-(((PI()*($C$21/2)^2*(($C$21/2)*$AZ$16))/3)*$T$603)))</f>
        <v>206770.62116650055</v>
      </c>
      <c r="U619" s="73">
        <v>1.4</v>
      </c>
      <c r="V619" s="79">
        <f t="shared" si="85"/>
        <v>198363.26635713046</v>
      </c>
      <c r="W619" s="53">
        <v>1.4</v>
      </c>
      <c r="X619" s="80">
        <f>IF($W619&gt;$G$20,IF('Silo Levels'!$L$24="Pumping",((PI()*((($C$19+$G$20)-$W619)*($O$20/($O$19/2)))^2*((($O$20+$G$20)-$W619))/3)*$X$603)+(((PI()*((($C$19+$G$20)-$W619)*($O$20/($O$19/2)))^2*(((($C$19+$G$20)-$W619)*($O$20/($O$19/2)))*$AZ$17))/3)*$X$603),(((PI()*((($C$19+$G$20)-$W619)*($O$20/($O$19/2)))^2*((($O$20+$G$20)-$W619)/3))*$X$603)-((PI()*((($C$19+$G$20)-$W619)*($O$20/($O$19/2)))^2*(((($C$19+$G$20)-$W619)*($O$20/($O$19/2)))*$AZ$17)/3)*$X$603))),IF('Silo Levels'!$L$24="Pumping",(($D$18*$X$603)+((PI()*(($C$21/2)^2)*($G$20-$W619))*$X$603))+((($D$18+$H$18)/3)*$BD$17)+(((PI()*($C$21/2)^2*(($C$21/2)*$AZ$17))/3)*$X$603),(($D$18*$X$603)+((PI()*(($C$21/2)^2)*($G$20-$W619))*$X$603))+((($D$18+$H$18)/3)*$BD$17)-(((PI()*($C$21/2)^2*(($C$21/2)*$AZ$17))/3)*$X$603)))</f>
        <v>194575.13191210461</v>
      </c>
      <c r="Y619" s="73">
        <v>1.4</v>
      </c>
      <c r="Z619" s="79">
        <f t="shared" si="86"/>
        <v>227311.16907654735</v>
      </c>
      <c r="AA619" s="53">
        <v>1.4</v>
      </c>
      <c r="AB619" s="80">
        <f>IF($AA619&gt;$G$20,IF('Silo Levels'!$L$25="Pumping",((PI()*((($C$19+$G$20)-$AA619)*($O$20/($O$19/2)))^2*((($O$20+$G$20)-$AA619))/3)*$AB$603)+(((PI()*((($C$19+$G$20)-$AA619)*($O$20/($O$19/2)))^2*(((($C$19+$G$20)-$AA619)*($O$20/($O$19/2)))*$AZ$18))/3)*$AB$603),(((PI()*((($C$19+$G$20)-$AA619)*($O$20/($O$19/2)))^2*((($O$20+$G$20)-$AA619)/3))*$AB$603)-((PI()*((($C$19+$G$20)-$AA619)*($O$20/($O$19/2)))^2*(((($C$19+$G$20)-$AA619)*($O$20/($O$19/2)))*$AZ$18)/3)*$AB$603))),IF('Silo Levels'!$L$25="Pumping",(($D$18*$AB$603)+((PI()*(($C$21/2)^2)*($G$20-$AA619))*$AB$603))+((($D$18+$H$18)/3)*$BD$18)+(((PI()*($C$21/2)^2*(($C$21/2)*$AZ$18))/3)*$AB$603),(($D$18*$AB$603)+((PI()*(($C$21/2)^2)*($G$20-$AA619))*$AB$603))+((($D$18+$H$18)/3)*$BD$18)-(((PI()*($C$21/2)^2*(($C$21/2)*$AZ$18))/3)*$AB$603)))</f>
        <v>222961.82869949302</v>
      </c>
      <c r="AC619" s="73">
        <v>1.4</v>
      </c>
      <c r="AD619" s="79">
        <f t="shared" si="87"/>
        <v>233477.01700104121</v>
      </c>
      <c r="AE619" s="53">
        <v>1.4</v>
      </c>
      <c r="AF619" s="80">
        <f>IF($AE619&gt;$G$20,IF('Silo Levels'!$L$26="Pumping",((PI()*((($C$19+$G$20)-$AE619)*($O$20/($O$19/2)))^2*((($O$20+$G$20)-$AE619))/3)*$AF$603)+(((PI()*((($C$19+$G$20)-$AE619)*($O$20/($O$19/2)))^2*(((($C$19+$G$20)-$AE619)*($O$20/($O$19/2)))*$AZ$19))/3)*$AF$603),(((PI()*((($C$19+$G$20)-$AE619)*($O$20/($O$19/2)))^2*((($O$20+$G$20)-$AE619)/3))*$AF$603)-((PI()*((($C$19+$G$20)-$AE619)*($O$20/($O$19/2)))^2*(((($C$19+$G$20)-$AE619)*($O$20/($O$19/2)))*$AZ$19)/3)*$AF$603))),IF('Silo Levels'!$L$26="Pumping",(($D$18*$AF$603)+((PI()*(($C$21/2)^2)*($G$20-$AE619))*$AF$603))+((($D$18+$H$18)/3)*$BD$19)+(((PI()*($C$21/2)^2*(($C$21/2)*$AZ$19))/3)*$AF$603),(($D$18*$AF$603)+((PI()*(($C$21/2)^2)*($G$20-$AE619))*$AF$603))+((($D$18+$H$18)/3)*$BD$19)-(((PI()*($C$21/2)^2*(($C$21/2)*$AZ$19))/3)*$AF$603)))</f>
        <v>231266.53134878122</v>
      </c>
      <c r="AG619" s="73">
        <v>1.4</v>
      </c>
      <c r="AH619" s="79">
        <f t="shared" si="88"/>
        <v>218651.39202754144</v>
      </c>
      <c r="AI619" s="53">
        <v>1.4</v>
      </c>
      <c r="AJ619" s="80">
        <f>IF($AI619&gt;$G$20,IF('Silo Levels'!$L$27="Pumping",((PI()*((($C$19+$G$20)-$AI619)*($O$20/($O$19/2)))^2*((($O$20+$G$20)-$AI619))/3)*$AJ$603)+(((PI()*((($C$19+$G$20)-$AI619)*($O$20/($O$19/2)))^2*(((($C$19+$G$20)-$AI619)*($O$20/($O$19/2)))*$AZ$20))/3)*$AJ$603),(((PI()*((($C$19+$G$20)-$AI619)*($O$20/($O$19/2)))^2*((($O$20+$G$20)-$AI619)/3))*$AJ$603)-((PI()*((($C$19+$G$20)-$AI619)*($O$20/($O$19/2)))^2*(((($C$19+$G$20)-$AI619)*($O$20/($O$19/2)))*$AZ$20)/3)*$AJ$603))),IF('Silo Levels'!$L$27="Pumping",(($D$18*$AJ$603)+((PI()*(($C$21/2)^2)*($G$20-$AI619))*$AJ$603))+((($D$18+$H$18)/3)*$BD$20)+(((PI()*($C$21/2)^2*(($C$21/2)*$AZ$20))/3)*$AJ$603),(($D$18*$AJ$603)+((PI()*(($C$21/2)^2)*($G$20-$AI619))*$AJ$603))+((($D$18+$H$18)/3)*$BD$20)-(((PI()*($C$21/2)^2*(($C$21/2)*$AZ$20))/3)*$AJ$603)))</f>
        <v>214469.93663673472</v>
      </c>
    </row>
    <row r="620" spans="1:36" x14ac:dyDescent="0.3">
      <c r="A620">
        <v>1.5</v>
      </c>
      <c r="B620" s="79">
        <f t="shared" si="82"/>
        <v>218231.78953536291</v>
      </c>
      <c r="C620" s="53">
        <v>1.5</v>
      </c>
      <c r="D620" s="80">
        <f>IF($C620&gt;$G$20,IF('Silo Levels'!$L$19="Pumping",((PI()*((($C$19+$G$20)-$C620)*($O$20/($O$19/2)))^2*((($O$20+$G$20)-$C620))/3)*$D$603)+(((PI()*((($C$19+$G$20)-$C620)*($O$20/($O$19/2)))^2*(((($C$19+$G$20)-$C620)*($O$20/($O$19/2)))*$AZ$12))/3)*$D$603),(((PI()*((($C$19+$G$20)-$C620)*($O$20/($O$19/2)))^2*((($O$20+$G$20)-$C620)/3))*$D$603)-((PI()*((($C$19+$G$20)-$C620)*($O$20/($O$19/2)))^2*(((($C$19+$G$20)-$C620)*($O$20/($O$19/2)))*$AZ$12)/3)*$D$603))),IF('Silo Levels'!$L$19="Pumping",(($D$18*$D$603)+((PI()*(($C$21/2)^2)*($G$20-$C620))*$D$603))+((($D$18+$H$18)/3)*$BD$12)+(((PI()*($C$21/2)^2*(($C$21/2)*$AZ$12))/3)*$D$603),(($D$18*$D$603)+((PI()*(($C$21/2)^2)*($G$20-$C620))*$D$603))+((($D$18+$H$18)/3)*$BD$12)-(((PI()*($C$21/2)^2*(($C$21/2)*$AZ$12))/3)*$D$603)))</f>
        <v>215304.77076179819</v>
      </c>
      <c r="E620" s="73">
        <v>1.5</v>
      </c>
      <c r="F620" s="79">
        <f t="shared" si="83"/>
        <v>197983.13300515575</v>
      </c>
      <c r="G620" s="53">
        <v>1.5</v>
      </c>
      <c r="H620" s="80">
        <f>IF($G620&gt;$G$20,IF('Silo Levels'!$L$20="Pumping",((PI()*((($C$19+$G$20)-$G620)*($O$20/($O$19/2)))^2*((($O$20+$G$20)-$G620))/3)*$H$603)+(((PI()*((($C$19+$G$20)-$G620)*($O$20/($O$19/2)))^2*(((($C$19+$G$20)-$G620)*($O$20/($O$19/2)))*$AZ$13))/3)*$H$603),(((PI()*((($C$19+$G$20)-$G620)*($O$20/($O$19/2)))^2*((($O$20+$G$20)-$G620)/3))*$H$603)-((PI()*((($C$19+$G$20)-$G620)*($O$20/($O$19/2)))^2*(((($C$19+$G$20)-$G620)*($O$20/($O$19/2)))*$AZ$13)/3)*$H$603))),IF('Silo Levels'!$L$20="Pumping",(($D$18*$H$603)+((PI()*(($C$21/2)^2)*($G$20-$G620))*$H$603))+((($D$18+$H$18)/3)*$BD$13)+(((PI()*($C$21/2)^2*(($C$21/2)*$AZ$13))/3)*$H$603),(($D$18*$H$603)+((PI()*(($C$21/2)^2)*($G$20-$G620))*$H$603))+((($D$18+$H$18)/3)*$BD$13)-(((PI()*($C$21/2)^2*(($C$21/2)*$AZ$13))/3)*$H$603)))</f>
        <v>194194.9985601299</v>
      </c>
      <c r="I620" s="73">
        <v>1.5</v>
      </c>
      <c r="J620" s="79">
        <f t="shared" si="84"/>
        <v>198871.62621469359</v>
      </c>
      <c r="K620" s="53">
        <v>1.5</v>
      </c>
      <c r="L620" s="80">
        <f>IF($K620&gt;$G$20,IF('Silo Levels'!$L$21="Pumping",((PI()*((($C$19+$G$20)-$K620)*($O$20/($O$19/2)))^2*((($O$20+$G$20)-$K620))/3)*$L$603)+(((PI()*((($C$19+$G$20)-$K620)*($O$20/($O$19/2)))^2*(((($C$19+$G$20)-$K620)*($O$20/($O$19/2)))*$AZ$14))/3)*$L$603),(((PI()*((($C$19+$G$20)-$K620)*($O$20/($O$19/2)))^2*((($O$20+$G$20)-$K620)/3))*$L$603)-((PI()*((($C$19+$G$20)-$K620)*($O$20/($O$19/2)))^2*(((($C$19+$G$20)-$K620)*($O$20/($O$19/2)))*$AZ$14)/3)*$L$603))),IF('Silo Levels'!$L$21="Pumping",(($D$18*$L$603)+((PI()*(($C$21/2)^2)*($G$20-$K620))*$L$603))+((($D$18+$H$18)/3)*$BD$14)+(((PI()*($C$21/2)^2*(($C$21/2)*$AZ$14))/3)*$L$603),(($D$18*$L$603)+((PI()*(($C$21/2)^2)*($G$20-$K620))*$L$603))+((($D$18+$H$18)/3)*$BD$14)-(((PI()*($C$21/2)^2*(($C$21/2)*$AZ$14))/3)*$L$603)))</f>
        <v>195066.23319308148</v>
      </c>
      <c r="M620" s="73">
        <v>1.5</v>
      </c>
      <c r="N620" s="79">
        <f t="shared" si="89"/>
        <v>203492.71281682956</v>
      </c>
      <c r="O620" s="53">
        <v>1.5</v>
      </c>
      <c r="P620" s="80">
        <f>IF($O620&gt;$G$20,IF('Silo Levels'!$L$22="Pumping",((PI()*((($C$19+$G$20)-$O620)*($O$20/($O$19/2)))^2*((($O$20+$G$20)-$O620))/3)*$P$603)+(((PI()*((($C$19+$G$20)-$O620)*($O$20/($O$19/2)))^2*(((($C$19+$G$20)-$O620)*($O$20/($O$19/2)))*$AZ$15))/3)*$P$603),(((PI()*((($C$19+$G$20)-$O620)*($O$20/($O$19/2)))^2*((($O$20+$G$20)-$O620)/3))*$P$603)-((PI()*((($C$19+$G$20)-$O620)*($O$20/($O$19/2)))^2*(((($C$19+$G$20)-$O620)*($O$20/($O$19/2)))*$AZ$15)/3)*$P$603))),IF('Silo Levels'!$L$22="Pumping",(($D$18*$P$603)+((PI()*(($C$21/2)^2)*($G$20-$O620))*$P$603))+((($D$18+$H$18)/3)*$BD$15)+(((PI()*($C$21/2)^2*(($C$21/2)*$AZ$15))/3)*$P$603),(($D$18*$P$603)+((PI()*(($C$21/2)^2)*($G$20-$O620))*$P$603))+((($D$18+$H$18)/3)*$BD$15)-(((PI()*($C$21/2)^2*(($C$21/2)*$AZ$15))/3)*$P$603)))</f>
        <v>199597.55728923707</v>
      </c>
      <c r="Q620" s="73">
        <v>1.5</v>
      </c>
      <c r="R620" s="79">
        <f t="shared" si="90"/>
        <v>210395.53295318724</v>
      </c>
      <c r="S620" s="53">
        <v>1.5</v>
      </c>
      <c r="T620" s="80">
        <f>IF($S620&gt;$G$20,IF('Silo Levels'!$L$23="Pumping",((PI()*((($C$19+$G$20)-$S620)*($O$20/($O$19/2)))^2*((($O$20+$G$20)-$S620))/3)*$T$603)+(((PI()*((($C$19+$G$20)-$S620)*($O$20/($O$19/2)))^2*(((($C$19+$G$20)-$S620)*($O$20/($O$19/2)))*$AZ$16))/3)*$T$603),(((PI()*((($C$19+$G$20)-$S620)*($O$20/($O$19/2)))^2*((($O$20+$G$20)-$S620)/3))*$T$603)-((PI()*((($C$19+$G$20)-$S620)*($O$20/($O$19/2)))^2*(((($C$19+$G$20)-$S620)*($O$20/($O$19/2)))*$AZ$16)/3)*$T$603))),IF('Silo Levels'!$L$23="Pumping",(($D$18*$T$603)+((PI()*(($C$21/2)^2)*($G$20-$S620))*$T$603))+((($D$18+$H$18)/3)*$BD$16)+(((PI()*($C$21/2)^2*(($C$21/2)*$AZ$16))/3)*$T$603),(($D$18*$T$603)+((PI()*(($C$21/2)^2)*($G$20-$S620))*$T$603))+((($D$18+$H$18)/3)*$BD$16)-(((PI()*($C$21/2)^2*(($C$21/2)*$AZ$16))/3)*$T$603)))</f>
        <v>206366.293283245</v>
      </c>
      <c r="U620" s="73">
        <v>1.5</v>
      </c>
      <c r="V620" s="79">
        <f t="shared" si="85"/>
        <v>197983.13300515575</v>
      </c>
      <c r="W620" s="53">
        <v>1.5</v>
      </c>
      <c r="X620" s="80">
        <f>IF($W620&gt;$G$20,IF('Silo Levels'!$L$24="Pumping",((PI()*((($C$19+$G$20)-$W620)*($O$20/($O$19/2)))^2*((($O$20+$G$20)-$W620))/3)*$X$603)+(((PI()*((($C$19+$G$20)-$W620)*($O$20/($O$19/2)))^2*(((($C$19+$G$20)-$W620)*($O$20/($O$19/2)))*$AZ$17))/3)*$X$603),(((PI()*((($C$19+$G$20)-$W620)*($O$20/($O$19/2)))^2*((($O$20+$G$20)-$W620)/3))*$X$603)-((PI()*((($C$19+$G$20)-$W620)*($O$20/($O$19/2)))^2*(((($C$19+$G$20)-$W620)*($O$20/($O$19/2)))*$AZ$17)/3)*$X$603))),IF('Silo Levels'!$L$24="Pumping",(($D$18*$X$603)+((PI()*(($C$21/2)^2)*($G$20-$W620))*$X$603))+((($D$18+$H$18)/3)*$BD$17)+(((PI()*($C$21/2)^2*(($C$21/2)*$AZ$17))/3)*$X$603),(($D$18*$X$603)+((PI()*(($C$21/2)^2)*($G$20-$W620))*$X$603))+((($D$18+$H$18)/3)*$BD$17)-(((PI()*($C$21/2)^2*(($C$21/2)*$AZ$17))/3)*$X$603)))</f>
        <v>194194.9985601299</v>
      </c>
      <c r="Y620" s="73">
        <v>1.5</v>
      </c>
      <c r="Z620" s="79">
        <f t="shared" si="86"/>
        <v>226874.71958923317</v>
      </c>
      <c r="AA620" s="53">
        <v>1.5</v>
      </c>
      <c r="AB620" s="80">
        <f>IF($AA620&gt;$G$20,IF('Silo Levels'!$L$25="Pumping",((PI()*((($C$19+$G$20)-$AA620)*($O$20/($O$19/2)))^2*((($O$20+$G$20)-$AA620))/3)*$AB$603)+(((PI()*((($C$19+$G$20)-$AA620)*($O$20/($O$19/2)))^2*(((($C$19+$G$20)-$AA620)*($O$20/($O$19/2)))*$AZ$18))/3)*$AB$603),(((PI()*((($C$19+$G$20)-$AA620)*($O$20/($O$19/2)))^2*((($O$20+$G$20)-$AA620)/3))*$AB$603)-((PI()*((($C$19+$G$20)-$AA620)*($O$20/($O$19/2)))^2*(((($C$19+$G$20)-$AA620)*($O$20/($O$19/2)))*$AZ$18)/3)*$AB$603))),IF('Silo Levels'!$L$25="Pumping",(($D$18*$AB$603)+((PI()*(($C$21/2)^2)*($G$20-$AA620))*$AB$603))+((($D$18+$H$18)/3)*$BD$18)+(((PI()*($C$21/2)^2*(($C$21/2)*$AZ$18))/3)*$AB$603),(($D$18*$AB$603)+((PI()*(($C$21/2)^2)*($G$20-$AA620))*$AB$603))+((($D$18+$H$18)/3)*$BD$18)-(((PI()*($C$21/2)^2*(($C$21/2)*$AZ$18))/3)*$AB$603)))</f>
        <v>222525.37921217884</v>
      </c>
      <c r="AC620" s="73">
        <v>1.5</v>
      </c>
      <c r="AD620" s="79">
        <f t="shared" si="87"/>
        <v>233033.37946246917</v>
      </c>
      <c r="AE620" s="53">
        <v>1.5</v>
      </c>
      <c r="AF620" s="80">
        <f>IF($AE620&gt;$G$20,IF('Silo Levels'!$L$26="Pumping",((PI()*((($C$19+$G$20)-$AE620)*($O$20/($O$19/2)))^2*((($O$20+$G$20)-$AE620))/3)*$AF$603)+(((PI()*((($C$19+$G$20)-$AE620)*($O$20/($O$19/2)))^2*(((($C$19+$G$20)-$AE620)*($O$20/($O$19/2)))*$AZ$19))/3)*$AF$603),(((PI()*((($C$19+$G$20)-$AE620)*($O$20/($O$19/2)))^2*((($O$20+$G$20)-$AE620)/3))*$AF$603)-((PI()*((($C$19+$G$20)-$AE620)*($O$20/($O$19/2)))^2*(((($C$19+$G$20)-$AE620)*($O$20/($O$19/2)))*$AZ$19)/3)*$AF$603))),IF('Silo Levels'!$L$26="Pumping",(($D$18*$AF$603)+((PI()*(($C$21/2)^2)*($G$20-$AE620))*$AF$603))+((($D$18+$H$18)/3)*$BD$19)+(((PI()*($C$21/2)^2*(($C$21/2)*$AZ$19))/3)*$AF$603),(($D$18*$AF$603)+((PI()*(($C$21/2)^2)*($G$20-$AE620))*$AF$603))+((($D$18+$H$18)/3)*$BD$19)-(((PI()*($C$21/2)^2*(($C$21/2)*$AZ$19))/3)*$AF$603)))</f>
        <v>230822.89381020918</v>
      </c>
      <c r="AG620" s="73">
        <v>1.5</v>
      </c>
      <c r="AH620" s="79">
        <f t="shared" si="88"/>
        <v>218231.78953536291</v>
      </c>
      <c r="AI620" s="53">
        <v>1.5</v>
      </c>
      <c r="AJ620" s="80">
        <f>IF($AI620&gt;$G$20,IF('Silo Levels'!$L$27="Pumping",((PI()*((($C$19+$G$20)-$AI620)*($O$20/($O$19/2)))^2*((($O$20+$G$20)-$AI620))/3)*$AJ$603)+(((PI()*((($C$19+$G$20)-$AI620)*($O$20/($O$19/2)))^2*(((($C$19+$G$20)-$AI620)*($O$20/($O$19/2)))*$AZ$20))/3)*$AJ$603),(((PI()*((($C$19+$G$20)-$AI620)*($O$20/($O$19/2)))^2*((($O$20+$G$20)-$AI620)/3))*$AJ$603)-((PI()*((($C$19+$G$20)-$AI620)*($O$20/($O$19/2)))^2*(((($C$19+$G$20)-$AI620)*($O$20/($O$19/2)))*$AZ$20)/3)*$AJ$603))),IF('Silo Levels'!$L$27="Pumping",(($D$18*$AJ$603)+((PI()*(($C$21/2)^2)*($G$20-$AI620))*$AJ$603))+((($D$18+$H$18)/3)*$BD$20)+(((PI()*($C$21/2)^2*(($C$21/2)*$AZ$20))/3)*$AJ$603),(($D$18*$AJ$603)+((PI()*(($C$21/2)^2)*($G$20-$AI620))*$AJ$603))+((($D$18+$H$18)/3)*$BD$20)-(((PI()*($C$21/2)^2*(($C$21/2)*$AZ$20))/3)*$AJ$603)))</f>
        <v>214050.3341445562</v>
      </c>
    </row>
    <row r="621" spans="1:36" x14ac:dyDescent="0.3">
      <c r="A621">
        <v>1.6</v>
      </c>
      <c r="B621" s="79">
        <f t="shared" si="82"/>
        <v>217812.18704318441</v>
      </c>
      <c r="C621" s="53">
        <v>1.6</v>
      </c>
      <c r="D621" s="80">
        <f>IF($C621&gt;$G$20,IF('Silo Levels'!$L$19="Pumping",((PI()*((($C$19+$G$20)-$C621)*($O$20/($O$19/2)))^2*((($O$20+$G$20)-$C621))/3)*$D$603)+(((PI()*((($C$19+$G$20)-$C621)*($O$20/($O$19/2)))^2*(((($C$19+$G$20)-$C621)*($O$20/($O$19/2)))*$AZ$12))/3)*$D$603),(((PI()*((($C$19+$G$20)-$C621)*($O$20/($O$19/2)))^2*((($O$20+$G$20)-$C621)/3))*$D$603)-((PI()*((($C$19+$G$20)-$C621)*($O$20/($O$19/2)))^2*(((($C$19+$G$20)-$C621)*($O$20/($O$19/2)))*$AZ$12)/3)*$D$603))),IF('Silo Levels'!$L$19="Pumping",(($D$18*$D$603)+((PI()*(($C$21/2)^2)*($G$20-$C621))*$D$603))+((($D$18+$H$18)/3)*$BD$12)+(((PI()*($C$21/2)^2*(($C$21/2)*$AZ$12))/3)*$D$603),(($D$18*$D$603)+((PI()*(($C$21/2)^2)*($G$20-$C621))*$D$603))+((($D$18+$H$18)/3)*$BD$12)-(((PI()*($C$21/2)^2*(($C$21/2)*$AZ$12))/3)*$D$603)))</f>
        <v>214885.16826961969</v>
      </c>
      <c r="E621" s="73">
        <v>1.6</v>
      </c>
      <c r="F621" s="79">
        <f t="shared" si="83"/>
        <v>197602.99965318103</v>
      </c>
      <c r="G621" s="53">
        <v>1.6</v>
      </c>
      <c r="H621" s="80">
        <f>IF($G621&gt;$G$20,IF('Silo Levels'!$L$20="Pumping",((PI()*((($C$19+$G$20)-$G621)*($O$20/($O$19/2)))^2*((($O$20+$G$20)-$G621))/3)*$H$603)+(((PI()*((($C$19+$G$20)-$G621)*($O$20/($O$19/2)))^2*(((($C$19+$G$20)-$G621)*($O$20/($O$19/2)))*$AZ$13))/3)*$H$603),(((PI()*((($C$19+$G$20)-$G621)*($O$20/($O$19/2)))^2*((($O$20+$G$20)-$G621)/3))*$H$603)-((PI()*((($C$19+$G$20)-$G621)*($O$20/($O$19/2)))^2*(((($C$19+$G$20)-$G621)*($O$20/($O$19/2)))*$AZ$13)/3)*$H$603))),IF('Silo Levels'!$L$20="Pumping",(($D$18*$H$603)+((PI()*(($C$21/2)^2)*($G$20-$G621))*$H$603))+((($D$18+$H$18)/3)*$BD$13)+(((PI()*($C$21/2)^2*(($C$21/2)*$AZ$13))/3)*$H$603),(($D$18*$H$603)+((PI()*(($C$21/2)^2)*($G$20-$G621))*$H$603))+((($D$18+$H$18)/3)*$BD$13)-(((PI()*($C$21/2)^2*(($C$21/2)*$AZ$13))/3)*$H$603)))</f>
        <v>193814.86520815518</v>
      </c>
      <c r="I621" s="73">
        <v>1.6</v>
      </c>
      <c r="J621" s="79">
        <f t="shared" si="84"/>
        <v>198489.76099161894</v>
      </c>
      <c r="K621" s="53">
        <v>1.6</v>
      </c>
      <c r="L621" s="80">
        <f>IF($K621&gt;$G$20,IF('Silo Levels'!$L$21="Pumping",((PI()*((($C$19+$G$20)-$K621)*($O$20/($O$19/2)))^2*((($O$20+$G$20)-$K621))/3)*$L$603)+(((PI()*((($C$19+$G$20)-$K621)*($O$20/($O$19/2)))^2*(((($C$19+$G$20)-$K621)*($O$20/($O$19/2)))*$AZ$14))/3)*$L$603),(((PI()*((($C$19+$G$20)-$K621)*($O$20/($O$19/2)))^2*((($O$20+$G$20)-$K621)/3))*$L$603)-((PI()*((($C$19+$G$20)-$K621)*($O$20/($O$19/2)))^2*(((($C$19+$G$20)-$K621)*($O$20/($O$19/2)))*$AZ$14)/3)*$L$603))),IF('Silo Levels'!$L$21="Pumping",(($D$18*$L$603)+((PI()*(($C$21/2)^2)*($G$20-$K621))*$L$603))+((($D$18+$H$18)/3)*$BD$14)+(((PI()*($C$21/2)^2*(($C$21/2)*$AZ$14))/3)*$L$603),(($D$18*$L$603)+((PI()*(($C$21/2)^2)*($G$20-$K621))*$L$603))+((($D$18+$H$18)/3)*$BD$14)-(((PI()*($C$21/2)^2*(($C$21/2)*$AZ$14))/3)*$L$603)))</f>
        <v>194684.36797000683</v>
      </c>
      <c r="M621" s="73">
        <v>1.6</v>
      </c>
      <c r="N621" s="79">
        <f t="shared" si="89"/>
        <v>203101.84006702239</v>
      </c>
      <c r="O621" s="53">
        <v>1.6</v>
      </c>
      <c r="P621" s="80">
        <f>IF($O621&gt;$G$20,IF('Silo Levels'!$L$22="Pumping",((PI()*((($C$19+$G$20)-$O621)*($O$20/($O$19/2)))^2*((($O$20+$G$20)-$O621))/3)*$P$603)+(((PI()*((($C$19+$G$20)-$O621)*($O$20/($O$19/2)))^2*(((($C$19+$G$20)-$O621)*($O$20/($O$19/2)))*$AZ$15))/3)*$P$603),(((PI()*((($C$19+$G$20)-$O621)*($O$20/($O$19/2)))^2*((($O$20+$G$20)-$O621)/3))*$P$603)-((PI()*((($C$19+$G$20)-$O621)*($O$20/($O$19/2)))^2*(((($C$19+$G$20)-$O621)*($O$20/($O$19/2)))*$AZ$15)/3)*$P$603))),IF('Silo Levels'!$L$22="Pumping",(($D$18*$P$603)+((PI()*(($C$21/2)^2)*($G$20-$O621))*$P$603))+((($D$18+$H$18)/3)*$BD$15)+(((PI()*($C$21/2)^2*(($C$21/2)*$AZ$15))/3)*$P$603),(($D$18*$P$603)+((PI()*(($C$21/2)^2)*($G$20-$O621))*$P$603))+((($D$18+$H$18)/3)*$BD$15)-(((PI()*($C$21/2)^2*(($C$21/2)*$AZ$15))/3)*$P$603)))</f>
        <v>199206.6845394299</v>
      </c>
      <c r="Q621" s="73">
        <v>1.6</v>
      </c>
      <c r="R621" s="79">
        <f t="shared" si="90"/>
        <v>209991.20506993175</v>
      </c>
      <c r="S621" s="53">
        <v>1.6</v>
      </c>
      <c r="T621" s="80">
        <f>IF($S621&gt;$G$20,IF('Silo Levels'!$L$23="Pumping",((PI()*((($C$19+$G$20)-$S621)*($O$20/($O$19/2)))^2*((($O$20+$G$20)-$S621))/3)*$T$603)+(((PI()*((($C$19+$G$20)-$S621)*($O$20/($O$19/2)))^2*(((($C$19+$G$20)-$S621)*($O$20/($O$19/2)))*$AZ$16))/3)*$T$603),(((PI()*((($C$19+$G$20)-$S621)*($O$20/($O$19/2)))^2*((($O$20+$G$20)-$S621)/3))*$T$603)-((PI()*((($C$19+$G$20)-$S621)*($O$20/($O$19/2)))^2*(((($C$19+$G$20)-$S621)*($O$20/($O$19/2)))*$AZ$16)/3)*$T$603))),IF('Silo Levels'!$L$23="Pumping",(($D$18*$T$603)+((PI()*(($C$21/2)^2)*($G$20-$S621))*$T$603))+((($D$18+$H$18)/3)*$BD$16)+(((PI()*($C$21/2)^2*(($C$21/2)*$AZ$16))/3)*$T$603),(($D$18*$T$603)+((PI()*(($C$21/2)^2)*($G$20-$S621))*$T$603))+((($D$18+$H$18)/3)*$BD$16)-(((PI()*($C$21/2)^2*(($C$21/2)*$AZ$16))/3)*$T$603)))</f>
        <v>205961.96539998951</v>
      </c>
      <c r="U621" s="73">
        <v>1.6</v>
      </c>
      <c r="V621" s="79">
        <f t="shared" si="85"/>
        <v>197602.99965318103</v>
      </c>
      <c r="W621" s="53">
        <v>1.6</v>
      </c>
      <c r="X621" s="80">
        <f>IF($W621&gt;$G$20,IF('Silo Levels'!$L$24="Pumping",((PI()*((($C$19+$G$20)-$W621)*($O$20/($O$19/2)))^2*((($O$20+$G$20)-$W621))/3)*$X$603)+(((PI()*((($C$19+$G$20)-$W621)*($O$20/($O$19/2)))^2*(((($C$19+$G$20)-$W621)*($O$20/($O$19/2)))*$AZ$17))/3)*$X$603),(((PI()*((($C$19+$G$20)-$W621)*($O$20/($O$19/2)))^2*((($O$20+$G$20)-$W621)/3))*$X$603)-((PI()*((($C$19+$G$20)-$W621)*($O$20/($O$19/2)))^2*(((($C$19+$G$20)-$W621)*($O$20/($O$19/2)))*$AZ$17)/3)*$X$603))),IF('Silo Levels'!$L$24="Pumping",(($D$18*$X$603)+((PI()*(($C$21/2)^2)*($G$20-$W621))*$X$603))+((($D$18+$H$18)/3)*$BD$17)+(((PI()*($C$21/2)^2*(($C$21/2)*$AZ$17))/3)*$X$603),(($D$18*$X$603)+((PI()*(($C$21/2)^2)*($G$20-$W621))*$X$603))+((($D$18+$H$18)/3)*$BD$17)-(((PI()*($C$21/2)^2*(($C$21/2)*$AZ$17))/3)*$X$603)))</f>
        <v>193814.86520815518</v>
      </c>
      <c r="Y621" s="73">
        <v>1.6</v>
      </c>
      <c r="Z621" s="79">
        <f t="shared" si="86"/>
        <v>226438.27010191904</v>
      </c>
      <c r="AA621" s="53">
        <v>1.6</v>
      </c>
      <c r="AB621" s="80">
        <f>IF($AA621&gt;$G$20,IF('Silo Levels'!$L$25="Pumping",((PI()*((($C$19+$G$20)-$AA621)*($O$20/($O$19/2)))^2*((($O$20+$G$20)-$AA621))/3)*$AB$603)+(((PI()*((($C$19+$G$20)-$AA621)*($O$20/($O$19/2)))^2*(((($C$19+$G$20)-$AA621)*($O$20/($O$19/2)))*$AZ$18))/3)*$AB$603),(((PI()*((($C$19+$G$20)-$AA621)*($O$20/($O$19/2)))^2*((($O$20+$G$20)-$AA621)/3))*$AB$603)-((PI()*((($C$19+$G$20)-$AA621)*($O$20/($O$19/2)))^2*(((($C$19+$G$20)-$AA621)*($O$20/($O$19/2)))*$AZ$18)/3)*$AB$603))),IF('Silo Levels'!$L$25="Pumping",(($D$18*$AB$603)+((PI()*(($C$21/2)^2)*($G$20-$AA621))*$AB$603))+((($D$18+$H$18)/3)*$BD$18)+(((PI()*($C$21/2)^2*(($C$21/2)*$AZ$18))/3)*$AB$603),(($D$18*$AB$603)+((PI()*(($C$21/2)^2)*($G$20-$AA621))*$AB$603))+((($D$18+$H$18)/3)*$BD$18)-(((PI()*($C$21/2)^2*(($C$21/2)*$AZ$18))/3)*$AB$603)))</f>
        <v>222088.92972486472</v>
      </c>
      <c r="AC621" s="73">
        <v>1.6</v>
      </c>
      <c r="AD621" s="79">
        <f t="shared" si="87"/>
        <v>232589.74192389715</v>
      </c>
      <c r="AE621" s="53">
        <v>1.6</v>
      </c>
      <c r="AF621" s="80">
        <f>IF($AE621&gt;$G$20,IF('Silo Levels'!$L$26="Pumping",((PI()*((($C$19+$G$20)-$AE621)*($O$20/($O$19/2)))^2*((($O$20+$G$20)-$AE621))/3)*$AF$603)+(((PI()*((($C$19+$G$20)-$AE621)*($O$20/($O$19/2)))^2*(((($C$19+$G$20)-$AE621)*($O$20/($O$19/2)))*$AZ$19))/3)*$AF$603),(((PI()*((($C$19+$G$20)-$AE621)*($O$20/($O$19/2)))^2*((($O$20+$G$20)-$AE621)/3))*$AF$603)-((PI()*((($C$19+$G$20)-$AE621)*($O$20/($O$19/2)))^2*(((($C$19+$G$20)-$AE621)*($O$20/($O$19/2)))*$AZ$19)/3)*$AF$603))),IF('Silo Levels'!$L$26="Pumping",(($D$18*$AF$603)+((PI()*(($C$21/2)^2)*($G$20-$AE621))*$AF$603))+((($D$18+$H$18)/3)*$BD$19)+(((PI()*($C$21/2)^2*(($C$21/2)*$AZ$19))/3)*$AF$603),(($D$18*$AF$603)+((PI()*(($C$21/2)^2)*($G$20-$AE621))*$AF$603))+((($D$18+$H$18)/3)*$BD$19)-(((PI()*($C$21/2)^2*(($C$21/2)*$AZ$19))/3)*$AF$603)))</f>
        <v>230379.25627163716</v>
      </c>
      <c r="AG621" s="73">
        <v>1.6</v>
      </c>
      <c r="AH621" s="79">
        <f t="shared" si="88"/>
        <v>217812.18704318441</v>
      </c>
      <c r="AI621" s="53">
        <v>1.6</v>
      </c>
      <c r="AJ621" s="80">
        <f>IF($AI621&gt;$G$20,IF('Silo Levels'!$L$27="Pumping",((PI()*((($C$19+$G$20)-$AI621)*($O$20/($O$19/2)))^2*((($O$20+$G$20)-$AI621))/3)*$AJ$603)+(((PI()*((($C$19+$G$20)-$AI621)*($O$20/($O$19/2)))^2*(((($C$19+$G$20)-$AI621)*($O$20/($O$19/2)))*$AZ$20))/3)*$AJ$603),(((PI()*((($C$19+$G$20)-$AI621)*($O$20/($O$19/2)))^2*((($O$20+$G$20)-$AI621)/3))*$AJ$603)-((PI()*((($C$19+$G$20)-$AI621)*($O$20/($O$19/2)))^2*(((($C$19+$G$20)-$AI621)*($O$20/($O$19/2)))*$AZ$20)/3)*$AJ$603))),IF('Silo Levels'!$L$27="Pumping",(($D$18*$AJ$603)+((PI()*(($C$21/2)^2)*($G$20-$AI621))*$AJ$603))+((($D$18+$H$18)/3)*$BD$20)+(((PI()*($C$21/2)^2*(($C$21/2)*$AZ$20))/3)*$AJ$603),(($D$18*$AJ$603)+((PI()*(($C$21/2)^2)*($G$20-$AI621))*$AJ$603))+((($D$18+$H$18)/3)*$BD$20)-(((PI()*($C$21/2)^2*(($C$21/2)*$AZ$20))/3)*$AJ$603)))</f>
        <v>213630.7316523777</v>
      </c>
    </row>
    <row r="622" spans="1:36" x14ac:dyDescent="0.3">
      <c r="A622">
        <v>1.7</v>
      </c>
      <c r="B622" s="79">
        <f t="shared" si="82"/>
        <v>217392.58455100592</v>
      </c>
      <c r="C622" s="53">
        <v>1.7</v>
      </c>
      <c r="D622" s="80">
        <f>IF($C622&gt;$G$20,IF('Silo Levels'!$L$19="Pumping",((PI()*((($C$19+$G$20)-$C622)*($O$20/($O$19/2)))^2*((($O$20+$G$20)-$C622))/3)*$D$603)+(((PI()*((($C$19+$G$20)-$C622)*($O$20/($O$19/2)))^2*(((($C$19+$G$20)-$C622)*($O$20/($O$19/2)))*$AZ$12))/3)*$D$603),(((PI()*((($C$19+$G$20)-$C622)*($O$20/($O$19/2)))^2*((($O$20+$G$20)-$C622)/3))*$D$603)-((PI()*((($C$19+$G$20)-$C622)*($O$20/($O$19/2)))^2*(((($C$19+$G$20)-$C622)*($O$20/($O$19/2)))*$AZ$12)/3)*$D$603))),IF('Silo Levels'!$L$19="Pumping",(($D$18*$D$603)+((PI()*(($C$21/2)^2)*($G$20-$C622))*$D$603))+((($D$18+$H$18)/3)*$BD$12)+(((PI()*($C$21/2)^2*(($C$21/2)*$AZ$12))/3)*$D$603),(($D$18*$D$603)+((PI()*(($C$21/2)^2)*($G$20-$C622))*$D$603))+((($D$18+$H$18)/3)*$BD$12)-(((PI()*($C$21/2)^2*(($C$21/2)*$AZ$12))/3)*$D$603)))</f>
        <v>214465.5657774412</v>
      </c>
      <c r="E622" s="73">
        <v>1.7</v>
      </c>
      <c r="F622" s="79">
        <f t="shared" si="83"/>
        <v>197222.86630120632</v>
      </c>
      <c r="G622" s="53">
        <v>1.7</v>
      </c>
      <c r="H622" s="80">
        <f>IF($G622&gt;$G$20,IF('Silo Levels'!$L$20="Pumping",((PI()*((($C$19+$G$20)-$G622)*($O$20/($O$19/2)))^2*((($O$20+$G$20)-$G622))/3)*$H$603)+(((PI()*((($C$19+$G$20)-$G622)*($O$20/($O$19/2)))^2*(((($C$19+$G$20)-$G622)*($O$20/($O$19/2)))*$AZ$13))/3)*$H$603),(((PI()*((($C$19+$G$20)-$G622)*($O$20/($O$19/2)))^2*((($O$20+$G$20)-$G622)/3))*$H$603)-((PI()*((($C$19+$G$20)-$G622)*($O$20/($O$19/2)))^2*(((($C$19+$G$20)-$G622)*($O$20/($O$19/2)))*$AZ$13)/3)*$H$603))),IF('Silo Levels'!$L$20="Pumping",(($D$18*$H$603)+((PI()*(($C$21/2)^2)*($G$20-$G622))*$H$603))+((($D$18+$H$18)/3)*$BD$13)+(((PI()*($C$21/2)^2*(($C$21/2)*$AZ$13))/3)*$H$603),(($D$18*$H$603)+((PI()*(($C$21/2)^2)*($G$20-$G622))*$H$603))+((($D$18+$H$18)/3)*$BD$13)-(((PI()*($C$21/2)^2*(($C$21/2)*$AZ$13))/3)*$H$603)))</f>
        <v>193434.73185618047</v>
      </c>
      <c r="I622" s="73">
        <v>1.7</v>
      </c>
      <c r="J622" s="79">
        <f t="shared" si="84"/>
        <v>198107.89576854429</v>
      </c>
      <c r="K622" s="53">
        <v>1.7</v>
      </c>
      <c r="L622" s="80">
        <f>IF($K622&gt;$G$20,IF('Silo Levels'!$L$21="Pumping",((PI()*((($C$19+$G$20)-$K622)*($O$20/($O$19/2)))^2*((($O$20+$G$20)-$K622))/3)*$L$603)+(((PI()*((($C$19+$G$20)-$K622)*($O$20/($O$19/2)))^2*(((($C$19+$G$20)-$K622)*($O$20/($O$19/2)))*$AZ$14))/3)*$L$603),(((PI()*((($C$19+$G$20)-$K622)*($O$20/($O$19/2)))^2*((($O$20+$G$20)-$K622)/3))*$L$603)-((PI()*((($C$19+$G$20)-$K622)*($O$20/($O$19/2)))^2*(((($C$19+$G$20)-$K622)*($O$20/($O$19/2)))*$AZ$14)/3)*$L$603))),IF('Silo Levels'!$L$21="Pumping",(($D$18*$L$603)+((PI()*(($C$21/2)^2)*($G$20-$K622))*$L$603))+((($D$18+$H$18)/3)*$BD$14)+(((PI()*($C$21/2)^2*(($C$21/2)*$AZ$14))/3)*$L$603),(($D$18*$L$603)+((PI()*(($C$21/2)^2)*($G$20-$K622))*$L$603))+((($D$18+$H$18)/3)*$BD$14)-(((PI()*($C$21/2)^2*(($C$21/2)*$AZ$14))/3)*$L$603)))</f>
        <v>194302.50274693218</v>
      </c>
      <c r="M622" s="73">
        <v>1.7</v>
      </c>
      <c r="N622" s="79">
        <f t="shared" si="89"/>
        <v>202710.9673172152</v>
      </c>
      <c r="O622" s="53">
        <v>1.7</v>
      </c>
      <c r="P622" s="80">
        <f>IF($O622&gt;$G$20,IF('Silo Levels'!$L$22="Pumping",((PI()*((($C$19+$G$20)-$O622)*($O$20/($O$19/2)))^2*((($O$20+$G$20)-$O622))/3)*$P$603)+(((PI()*((($C$19+$G$20)-$O622)*($O$20/($O$19/2)))^2*(((($C$19+$G$20)-$O622)*($O$20/($O$19/2)))*$AZ$15))/3)*$P$603),(((PI()*((($C$19+$G$20)-$O622)*($O$20/($O$19/2)))^2*((($O$20+$G$20)-$O622)/3))*$P$603)-((PI()*((($C$19+$G$20)-$O622)*($O$20/($O$19/2)))^2*(((($C$19+$G$20)-$O622)*($O$20/($O$19/2)))*$AZ$15)/3)*$P$603))),IF('Silo Levels'!$L$22="Pumping",(($D$18*$P$603)+((PI()*(($C$21/2)^2)*($G$20-$O622))*$P$603))+((($D$18+$H$18)/3)*$BD$15)+(((PI()*($C$21/2)^2*(($C$21/2)*$AZ$15))/3)*$P$603),(($D$18*$P$603)+((PI()*(($C$21/2)^2)*($G$20-$O622))*$P$603))+((($D$18+$H$18)/3)*$BD$15)-(((PI()*($C$21/2)^2*(($C$21/2)*$AZ$15))/3)*$P$603)))</f>
        <v>198815.8117896227</v>
      </c>
      <c r="Q622" s="73">
        <v>1.7</v>
      </c>
      <c r="R622" s="79">
        <f t="shared" si="90"/>
        <v>209586.8771866762</v>
      </c>
      <c r="S622" s="53">
        <v>1.7</v>
      </c>
      <c r="T622" s="80">
        <f>IF($S622&gt;$G$20,IF('Silo Levels'!$L$23="Pumping",((PI()*((($C$19+$G$20)-$S622)*($O$20/($O$19/2)))^2*((($O$20+$G$20)-$S622))/3)*$T$603)+(((PI()*((($C$19+$G$20)-$S622)*($O$20/($O$19/2)))^2*(((($C$19+$G$20)-$S622)*($O$20/($O$19/2)))*$AZ$16))/3)*$T$603),(((PI()*((($C$19+$G$20)-$S622)*($O$20/($O$19/2)))^2*((($O$20+$G$20)-$S622)/3))*$T$603)-((PI()*((($C$19+$G$20)-$S622)*($O$20/($O$19/2)))^2*(((($C$19+$G$20)-$S622)*($O$20/($O$19/2)))*$AZ$16)/3)*$T$603))),IF('Silo Levels'!$L$23="Pumping",(($D$18*$T$603)+((PI()*(($C$21/2)^2)*($G$20-$S622))*$T$603))+((($D$18+$H$18)/3)*$BD$16)+(((PI()*($C$21/2)^2*(($C$21/2)*$AZ$16))/3)*$T$603),(($D$18*$T$603)+((PI()*(($C$21/2)^2)*($G$20-$S622))*$T$603))+((($D$18+$H$18)/3)*$BD$16)-(((PI()*($C$21/2)^2*(($C$21/2)*$AZ$16))/3)*$T$603)))</f>
        <v>205557.63751673396</v>
      </c>
      <c r="U622" s="73">
        <v>1.7</v>
      </c>
      <c r="V622" s="79">
        <f t="shared" si="85"/>
        <v>197222.86630120632</v>
      </c>
      <c r="W622" s="53">
        <v>1.7</v>
      </c>
      <c r="X622" s="80">
        <f>IF($W622&gt;$G$20,IF('Silo Levels'!$L$24="Pumping",((PI()*((($C$19+$G$20)-$W622)*($O$20/($O$19/2)))^2*((($O$20+$G$20)-$W622))/3)*$X$603)+(((PI()*((($C$19+$G$20)-$W622)*($O$20/($O$19/2)))^2*(((($C$19+$G$20)-$W622)*($O$20/($O$19/2)))*$AZ$17))/3)*$X$603),(((PI()*((($C$19+$G$20)-$W622)*($O$20/($O$19/2)))^2*((($O$20+$G$20)-$W622)/3))*$X$603)-((PI()*((($C$19+$G$20)-$W622)*($O$20/($O$19/2)))^2*(((($C$19+$G$20)-$W622)*($O$20/($O$19/2)))*$AZ$17)/3)*$X$603))),IF('Silo Levels'!$L$24="Pumping",(($D$18*$X$603)+((PI()*(($C$21/2)^2)*($G$20-$W622))*$X$603))+((($D$18+$H$18)/3)*$BD$17)+(((PI()*($C$21/2)^2*(($C$21/2)*$AZ$17))/3)*$X$603),(($D$18*$X$603)+((PI()*(($C$21/2)^2)*($G$20-$W622))*$X$603))+((($D$18+$H$18)/3)*$BD$17)-(((PI()*($C$21/2)^2*(($C$21/2)*$AZ$17))/3)*$X$603)))</f>
        <v>193434.73185618047</v>
      </c>
      <c r="Y622" s="73">
        <v>1.7</v>
      </c>
      <c r="Z622" s="79">
        <f t="shared" si="86"/>
        <v>226001.82061460486</v>
      </c>
      <c r="AA622" s="53">
        <v>1.7</v>
      </c>
      <c r="AB622" s="80">
        <f>IF($AA622&gt;$G$20,IF('Silo Levels'!$L$25="Pumping",((PI()*((($C$19+$G$20)-$AA622)*($O$20/($O$19/2)))^2*((($O$20+$G$20)-$AA622))/3)*$AB$603)+(((PI()*((($C$19+$G$20)-$AA622)*($O$20/($O$19/2)))^2*(((($C$19+$G$20)-$AA622)*($O$20/($O$19/2)))*$AZ$18))/3)*$AB$603),(((PI()*((($C$19+$G$20)-$AA622)*($O$20/($O$19/2)))^2*((($O$20+$G$20)-$AA622)/3))*$AB$603)-((PI()*((($C$19+$G$20)-$AA622)*($O$20/($O$19/2)))^2*(((($C$19+$G$20)-$AA622)*($O$20/($O$19/2)))*$AZ$18)/3)*$AB$603))),IF('Silo Levels'!$L$25="Pumping",(($D$18*$AB$603)+((PI()*(($C$21/2)^2)*($G$20-$AA622))*$AB$603))+((($D$18+$H$18)/3)*$BD$18)+(((PI()*($C$21/2)^2*(($C$21/2)*$AZ$18))/3)*$AB$603),(($D$18*$AB$603)+((PI()*(($C$21/2)^2)*($G$20-$AA622))*$AB$603))+((($D$18+$H$18)/3)*$BD$18)-(((PI()*($C$21/2)^2*(($C$21/2)*$AZ$18))/3)*$AB$603)))</f>
        <v>221652.48023755054</v>
      </c>
      <c r="AC622" s="73">
        <v>1.7</v>
      </c>
      <c r="AD622" s="79">
        <f t="shared" si="87"/>
        <v>232146.1043853251</v>
      </c>
      <c r="AE622" s="53">
        <v>1.7</v>
      </c>
      <c r="AF622" s="80">
        <f>IF($AE622&gt;$G$20,IF('Silo Levels'!$L$26="Pumping",((PI()*((($C$19+$G$20)-$AE622)*($O$20/($O$19/2)))^2*((($O$20+$G$20)-$AE622))/3)*$AF$603)+(((PI()*((($C$19+$G$20)-$AE622)*($O$20/($O$19/2)))^2*(((($C$19+$G$20)-$AE622)*($O$20/($O$19/2)))*$AZ$19))/3)*$AF$603),(((PI()*((($C$19+$G$20)-$AE622)*($O$20/($O$19/2)))^2*((($O$20+$G$20)-$AE622)/3))*$AF$603)-((PI()*((($C$19+$G$20)-$AE622)*($O$20/($O$19/2)))^2*(((($C$19+$G$20)-$AE622)*($O$20/($O$19/2)))*$AZ$19)/3)*$AF$603))),IF('Silo Levels'!$L$26="Pumping",(($D$18*$AF$603)+((PI()*(($C$21/2)^2)*($G$20-$AE622))*$AF$603))+((($D$18+$H$18)/3)*$BD$19)+(((PI()*($C$21/2)^2*(($C$21/2)*$AZ$19))/3)*$AF$603),(($D$18*$AF$603)+((PI()*(($C$21/2)^2)*($G$20-$AE622))*$AF$603))+((($D$18+$H$18)/3)*$BD$19)-(((PI()*($C$21/2)^2*(($C$21/2)*$AZ$19))/3)*$AF$603)))</f>
        <v>229935.61873306512</v>
      </c>
      <c r="AG622" s="73">
        <v>1.7</v>
      </c>
      <c r="AH622" s="79">
        <f t="shared" si="88"/>
        <v>217392.58455100592</v>
      </c>
      <c r="AI622" s="53">
        <v>1.7</v>
      </c>
      <c r="AJ622" s="80">
        <f>IF($AI622&gt;$G$20,IF('Silo Levels'!$L$27="Pumping",((PI()*((($C$19+$G$20)-$AI622)*($O$20/($O$19/2)))^2*((($O$20+$G$20)-$AI622))/3)*$AJ$603)+(((PI()*((($C$19+$G$20)-$AI622)*($O$20/($O$19/2)))^2*(((($C$19+$G$20)-$AI622)*($O$20/($O$19/2)))*$AZ$20))/3)*$AJ$603),(((PI()*((($C$19+$G$20)-$AI622)*($O$20/($O$19/2)))^2*((($O$20+$G$20)-$AI622)/3))*$AJ$603)-((PI()*((($C$19+$G$20)-$AI622)*($O$20/($O$19/2)))^2*(((($C$19+$G$20)-$AI622)*($O$20/($O$19/2)))*$AZ$20)/3)*$AJ$603))),IF('Silo Levels'!$L$27="Pumping",(($D$18*$AJ$603)+((PI()*(($C$21/2)^2)*($G$20-$AI622))*$AJ$603))+((($D$18+$H$18)/3)*$BD$20)+(((PI()*($C$21/2)^2*(($C$21/2)*$AZ$20))/3)*$AJ$603),(($D$18*$AJ$603)+((PI()*(($C$21/2)^2)*($G$20-$AI622))*$AJ$603))+((($D$18+$H$18)/3)*$BD$20)-(((PI()*($C$21/2)^2*(($C$21/2)*$AZ$20))/3)*$AJ$603)))</f>
        <v>213211.1291601992</v>
      </c>
    </row>
    <row r="623" spans="1:36" x14ac:dyDescent="0.3">
      <c r="A623">
        <v>1.8</v>
      </c>
      <c r="B623" s="79">
        <f t="shared" si="82"/>
        <v>216972.98205882742</v>
      </c>
      <c r="C623" s="53">
        <v>1.8</v>
      </c>
      <c r="D623" s="80">
        <f>IF($C623&gt;$G$20,IF('Silo Levels'!$L$19="Pumping",((PI()*((($C$19+$G$20)-$C623)*($O$20/($O$19/2)))^2*((($O$20+$G$20)-$C623))/3)*$D$603)+(((PI()*((($C$19+$G$20)-$C623)*($O$20/($O$19/2)))^2*(((($C$19+$G$20)-$C623)*($O$20/($O$19/2)))*$AZ$12))/3)*$D$603),(((PI()*((($C$19+$G$20)-$C623)*($O$20/($O$19/2)))^2*((($O$20+$G$20)-$C623)/3))*$D$603)-((PI()*((($C$19+$G$20)-$C623)*($O$20/($O$19/2)))^2*(((($C$19+$G$20)-$C623)*($O$20/($O$19/2)))*$AZ$12)/3)*$D$603))),IF('Silo Levels'!$L$19="Pumping",(($D$18*$D$603)+((PI()*(($C$21/2)^2)*($G$20-$C623))*$D$603))+((($D$18+$H$18)/3)*$BD$12)+(((PI()*($C$21/2)^2*(($C$21/2)*$AZ$12))/3)*$D$603),(($D$18*$D$603)+((PI()*(($C$21/2)^2)*($G$20-$C623))*$D$603))+((($D$18+$H$18)/3)*$BD$12)-(((PI()*($C$21/2)^2*(($C$21/2)*$AZ$12))/3)*$D$603)))</f>
        <v>214045.9632852627</v>
      </c>
      <c r="E623" s="73">
        <v>1.8</v>
      </c>
      <c r="F623" s="79">
        <f t="shared" si="83"/>
        <v>196842.73294923161</v>
      </c>
      <c r="G623" s="53">
        <v>1.8</v>
      </c>
      <c r="H623" s="80">
        <f>IF($G623&gt;$G$20,IF('Silo Levels'!$L$20="Pumping",((PI()*((($C$19+$G$20)-$G623)*($O$20/($O$19/2)))^2*((($O$20+$G$20)-$G623))/3)*$H$603)+(((PI()*((($C$19+$G$20)-$G623)*($O$20/($O$19/2)))^2*(((($C$19+$G$20)-$G623)*($O$20/($O$19/2)))*$AZ$13))/3)*$H$603),(((PI()*((($C$19+$G$20)-$G623)*($O$20/($O$19/2)))^2*((($O$20+$G$20)-$G623)/3))*$H$603)-((PI()*((($C$19+$G$20)-$G623)*($O$20/($O$19/2)))^2*(((($C$19+$G$20)-$G623)*($O$20/($O$19/2)))*$AZ$13)/3)*$H$603))),IF('Silo Levels'!$L$20="Pumping",(($D$18*$H$603)+((PI()*(($C$21/2)^2)*($G$20-$G623))*$H$603))+((($D$18+$H$18)/3)*$BD$13)+(((PI()*($C$21/2)^2*(($C$21/2)*$AZ$13))/3)*$H$603),(($D$18*$H$603)+((PI()*(($C$21/2)^2)*($G$20-$G623))*$H$603))+((($D$18+$H$18)/3)*$BD$13)-(((PI()*($C$21/2)^2*(($C$21/2)*$AZ$13))/3)*$H$603)))</f>
        <v>193054.59850420576</v>
      </c>
      <c r="I623" s="73">
        <v>1.8</v>
      </c>
      <c r="J623" s="79">
        <f t="shared" si="84"/>
        <v>197726.03054546964</v>
      </c>
      <c r="K623" s="53">
        <v>1.8</v>
      </c>
      <c r="L623" s="80">
        <f>IF($K623&gt;$G$20,IF('Silo Levels'!$L$21="Pumping",((PI()*((($C$19+$G$20)-$K623)*($O$20/($O$19/2)))^2*((($O$20+$G$20)-$K623))/3)*$L$603)+(((PI()*((($C$19+$G$20)-$K623)*($O$20/($O$19/2)))^2*(((($C$19+$G$20)-$K623)*($O$20/($O$19/2)))*$AZ$14))/3)*$L$603),(((PI()*((($C$19+$G$20)-$K623)*($O$20/($O$19/2)))^2*((($O$20+$G$20)-$K623)/3))*$L$603)-((PI()*((($C$19+$G$20)-$K623)*($O$20/($O$19/2)))^2*(((($C$19+$G$20)-$K623)*($O$20/($O$19/2)))*$AZ$14)/3)*$L$603))),IF('Silo Levels'!$L$21="Pumping",(($D$18*$L$603)+((PI()*(($C$21/2)^2)*($G$20-$K623))*$L$603))+((($D$18+$H$18)/3)*$BD$14)+(((PI()*($C$21/2)^2*(($C$21/2)*$AZ$14))/3)*$L$603),(($D$18*$L$603)+((PI()*(($C$21/2)^2)*($G$20-$K623))*$L$603))+((($D$18+$H$18)/3)*$BD$14)-(((PI()*($C$21/2)^2*(($C$21/2)*$AZ$14))/3)*$L$603)))</f>
        <v>193920.63752385753</v>
      </c>
      <c r="M623" s="73">
        <v>1.8</v>
      </c>
      <c r="N623" s="79">
        <f t="shared" si="89"/>
        <v>202320.09456740803</v>
      </c>
      <c r="O623" s="53">
        <v>1.8</v>
      </c>
      <c r="P623" s="80">
        <f>IF($O623&gt;$G$20,IF('Silo Levels'!$L$22="Pumping",((PI()*((($C$19+$G$20)-$O623)*($O$20/($O$19/2)))^2*((($O$20+$G$20)-$O623))/3)*$P$603)+(((PI()*((($C$19+$G$20)-$O623)*($O$20/($O$19/2)))^2*(((($C$19+$G$20)-$O623)*($O$20/($O$19/2)))*$AZ$15))/3)*$P$603),(((PI()*((($C$19+$G$20)-$O623)*($O$20/($O$19/2)))^2*((($O$20+$G$20)-$O623)/3))*$P$603)-((PI()*((($C$19+$G$20)-$O623)*($O$20/($O$19/2)))^2*(((($C$19+$G$20)-$O623)*($O$20/($O$19/2)))*$AZ$15)/3)*$P$603))),IF('Silo Levels'!$L$22="Pumping",(($D$18*$P$603)+((PI()*(($C$21/2)^2)*($G$20-$O623))*$P$603))+((($D$18+$H$18)/3)*$BD$15)+(((PI()*($C$21/2)^2*(($C$21/2)*$AZ$15))/3)*$P$603),(($D$18*$P$603)+((PI()*(($C$21/2)^2)*($G$20-$O623))*$P$603))+((($D$18+$H$18)/3)*$BD$15)-(((PI()*($C$21/2)^2*(($C$21/2)*$AZ$15))/3)*$P$603)))</f>
        <v>198424.93903981554</v>
      </c>
      <c r="Q623" s="73">
        <v>1.8</v>
      </c>
      <c r="R623" s="79">
        <f t="shared" si="90"/>
        <v>209182.5493034207</v>
      </c>
      <c r="S623" s="53">
        <v>1.8</v>
      </c>
      <c r="T623" s="80">
        <f>IF($S623&gt;$G$20,IF('Silo Levels'!$L$23="Pumping",((PI()*((($C$19+$G$20)-$S623)*($O$20/($O$19/2)))^2*((($O$20+$G$20)-$S623))/3)*$T$603)+(((PI()*((($C$19+$G$20)-$S623)*($O$20/($O$19/2)))^2*(((($C$19+$G$20)-$S623)*($O$20/($O$19/2)))*$AZ$16))/3)*$T$603),(((PI()*((($C$19+$G$20)-$S623)*($O$20/($O$19/2)))^2*((($O$20+$G$20)-$S623)/3))*$T$603)-((PI()*((($C$19+$G$20)-$S623)*($O$20/($O$19/2)))^2*(((($C$19+$G$20)-$S623)*($O$20/($O$19/2)))*$AZ$16)/3)*$T$603))),IF('Silo Levels'!$L$23="Pumping",(($D$18*$T$603)+((PI()*(($C$21/2)^2)*($G$20-$S623))*$T$603))+((($D$18+$H$18)/3)*$BD$16)+(((PI()*($C$21/2)^2*(($C$21/2)*$AZ$16))/3)*$T$603),(($D$18*$T$603)+((PI()*(($C$21/2)^2)*($G$20-$S623))*$T$603))+((($D$18+$H$18)/3)*$BD$16)-(((PI()*($C$21/2)^2*(($C$21/2)*$AZ$16))/3)*$T$603)))</f>
        <v>205153.30963347846</v>
      </c>
      <c r="U623" s="73">
        <v>1.8</v>
      </c>
      <c r="V623" s="79">
        <f t="shared" si="85"/>
        <v>196842.73294923161</v>
      </c>
      <c r="W623" s="53">
        <v>1.8</v>
      </c>
      <c r="X623" s="80">
        <f>IF($W623&gt;$G$20,IF('Silo Levels'!$L$24="Pumping",((PI()*((($C$19+$G$20)-$W623)*($O$20/($O$19/2)))^2*((($O$20+$G$20)-$W623))/3)*$X$603)+(((PI()*((($C$19+$G$20)-$W623)*($O$20/($O$19/2)))^2*(((($C$19+$G$20)-$W623)*($O$20/($O$19/2)))*$AZ$17))/3)*$X$603),(((PI()*((($C$19+$G$20)-$W623)*($O$20/($O$19/2)))^2*((($O$20+$G$20)-$W623)/3))*$X$603)-((PI()*((($C$19+$G$20)-$W623)*($O$20/($O$19/2)))^2*(((($C$19+$G$20)-$W623)*($O$20/($O$19/2)))*$AZ$17)/3)*$X$603))),IF('Silo Levels'!$L$24="Pumping",(($D$18*$X$603)+((PI()*(($C$21/2)^2)*($G$20-$W623))*$X$603))+((($D$18+$H$18)/3)*$BD$17)+(((PI()*($C$21/2)^2*(($C$21/2)*$AZ$17))/3)*$X$603),(($D$18*$X$603)+((PI()*(($C$21/2)^2)*($G$20-$W623))*$X$603))+((($D$18+$H$18)/3)*$BD$17)-(((PI()*($C$21/2)^2*(($C$21/2)*$AZ$17))/3)*$X$603)))</f>
        <v>193054.59850420576</v>
      </c>
      <c r="Y623" s="73">
        <v>1.8</v>
      </c>
      <c r="Z623" s="79">
        <f t="shared" si="86"/>
        <v>225565.37112729071</v>
      </c>
      <c r="AA623" s="53">
        <v>1.8</v>
      </c>
      <c r="AB623" s="80">
        <f>IF($AA623&gt;$G$20,IF('Silo Levels'!$L$25="Pumping",((PI()*((($C$19+$G$20)-$AA623)*($O$20/($O$19/2)))^2*((($O$20+$G$20)-$AA623))/3)*$AB$603)+(((PI()*((($C$19+$G$20)-$AA623)*($O$20/($O$19/2)))^2*(((($C$19+$G$20)-$AA623)*($O$20/($O$19/2)))*$AZ$18))/3)*$AB$603),(((PI()*((($C$19+$G$20)-$AA623)*($O$20/($O$19/2)))^2*((($O$20+$G$20)-$AA623)/3))*$AB$603)-((PI()*((($C$19+$G$20)-$AA623)*($O$20/($O$19/2)))^2*(((($C$19+$G$20)-$AA623)*($O$20/($O$19/2)))*$AZ$18)/3)*$AB$603))),IF('Silo Levels'!$L$25="Pumping",(($D$18*$AB$603)+((PI()*(($C$21/2)^2)*($G$20-$AA623))*$AB$603))+((($D$18+$H$18)/3)*$BD$18)+(((PI()*($C$21/2)^2*(($C$21/2)*$AZ$18))/3)*$AB$603),(($D$18*$AB$603)+((PI()*(($C$21/2)^2)*($G$20-$AA623))*$AB$603))+((($D$18+$H$18)/3)*$BD$18)-(((PI()*($C$21/2)^2*(($C$21/2)*$AZ$18))/3)*$AB$603)))</f>
        <v>221216.03075023639</v>
      </c>
      <c r="AC623" s="73">
        <v>1.8</v>
      </c>
      <c r="AD623" s="79">
        <f t="shared" si="87"/>
        <v>231702.46684675312</v>
      </c>
      <c r="AE623" s="53">
        <v>1.8</v>
      </c>
      <c r="AF623" s="80">
        <f>IF($AE623&gt;$G$20,IF('Silo Levels'!$L$26="Pumping",((PI()*((($C$19+$G$20)-$AE623)*($O$20/($O$19/2)))^2*((($O$20+$G$20)-$AE623))/3)*$AF$603)+(((PI()*((($C$19+$G$20)-$AE623)*($O$20/($O$19/2)))^2*(((($C$19+$G$20)-$AE623)*($O$20/($O$19/2)))*$AZ$19))/3)*$AF$603),(((PI()*((($C$19+$G$20)-$AE623)*($O$20/($O$19/2)))^2*((($O$20+$G$20)-$AE623)/3))*$AF$603)-((PI()*((($C$19+$G$20)-$AE623)*($O$20/($O$19/2)))^2*(((($C$19+$G$20)-$AE623)*($O$20/($O$19/2)))*$AZ$19)/3)*$AF$603))),IF('Silo Levels'!$L$26="Pumping",(($D$18*$AF$603)+((PI()*(($C$21/2)^2)*($G$20-$AE623))*$AF$603))+((($D$18+$H$18)/3)*$BD$19)+(((PI()*($C$21/2)^2*(($C$21/2)*$AZ$19))/3)*$AF$603),(($D$18*$AF$603)+((PI()*(($C$21/2)^2)*($G$20-$AE623))*$AF$603))+((($D$18+$H$18)/3)*$BD$19)-(((PI()*($C$21/2)^2*(($C$21/2)*$AZ$19))/3)*$AF$603)))</f>
        <v>229491.98119449313</v>
      </c>
      <c r="AG623" s="73">
        <v>1.8</v>
      </c>
      <c r="AH623" s="79">
        <f t="shared" si="88"/>
        <v>216972.98205882742</v>
      </c>
      <c r="AI623" s="53">
        <v>1.8</v>
      </c>
      <c r="AJ623" s="80">
        <f>IF($AI623&gt;$G$20,IF('Silo Levels'!$L$27="Pumping",((PI()*((($C$19+$G$20)-$AI623)*($O$20/($O$19/2)))^2*((($O$20+$G$20)-$AI623))/3)*$AJ$603)+(((PI()*((($C$19+$G$20)-$AI623)*($O$20/($O$19/2)))^2*(((($C$19+$G$20)-$AI623)*($O$20/($O$19/2)))*$AZ$20))/3)*$AJ$603),(((PI()*((($C$19+$G$20)-$AI623)*($O$20/($O$19/2)))^2*((($O$20+$G$20)-$AI623)/3))*$AJ$603)-((PI()*((($C$19+$G$20)-$AI623)*($O$20/($O$19/2)))^2*(((($C$19+$G$20)-$AI623)*($O$20/($O$19/2)))*$AZ$20)/3)*$AJ$603))),IF('Silo Levels'!$L$27="Pumping",(($D$18*$AJ$603)+((PI()*(($C$21/2)^2)*($G$20-$AI623))*$AJ$603))+((($D$18+$H$18)/3)*$BD$20)+(((PI()*($C$21/2)^2*(($C$21/2)*$AZ$20))/3)*$AJ$603),(($D$18*$AJ$603)+((PI()*(($C$21/2)^2)*($G$20-$AI623))*$AJ$603))+((($D$18+$H$18)/3)*$BD$20)-(((PI()*($C$21/2)^2*(($C$21/2)*$AZ$20))/3)*$AJ$603)))</f>
        <v>212791.5266680207</v>
      </c>
    </row>
    <row r="624" spans="1:36" x14ac:dyDescent="0.3">
      <c r="A624">
        <v>1.9</v>
      </c>
      <c r="B624" s="79">
        <f t="shared" si="82"/>
        <v>216553.37956664889</v>
      </c>
      <c r="C624" s="53">
        <v>1.9</v>
      </c>
      <c r="D624" s="80">
        <f>IF($C624&gt;$G$20,IF('Silo Levels'!$L$19="Pumping",((PI()*((($C$19+$G$20)-$C624)*($O$20/($O$19/2)))^2*((($O$20+$G$20)-$C624))/3)*$D$603)+(((PI()*((($C$19+$G$20)-$C624)*($O$20/($O$19/2)))^2*(((($C$19+$G$20)-$C624)*($O$20/($O$19/2)))*$AZ$12))/3)*$D$603),(((PI()*((($C$19+$G$20)-$C624)*($O$20/($O$19/2)))^2*((($O$20+$G$20)-$C624)/3))*$D$603)-((PI()*((($C$19+$G$20)-$C624)*($O$20/($O$19/2)))^2*(((($C$19+$G$20)-$C624)*($O$20/($O$19/2)))*$AZ$12)/3)*$D$603))),IF('Silo Levels'!$L$19="Pumping",(($D$18*$D$603)+((PI()*(($C$21/2)^2)*($G$20-$C624))*$D$603))+((($D$18+$H$18)/3)*$BD$12)+(((PI()*($C$21/2)^2*(($C$21/2)*$AZ$12))/3)*$D$603),(($D$18*$D$603)+((PI()*(($C$21/2)^2)*($G$20-$C624))*$D$603))+((($D$18+$H$18)/3)*$BD$12)-(((PI()*($C$21/2)^2*(($C$21/2)*$AZ$12))/3)*$D$603)))</f>
        <v>213626.3607930842</v>
      </c>
      <c r="E624" s="73">
        <v>1.9</v>
      </c>
      <c r="F624" s="79">
        <f t="shared" si="83"/>
        <v>196462.59959725689</v>
      </c>
      <c r="G624" s="53">
        <v>1.9</v>
      </c>
      <c r="H624" s="80">
        <f>IF($G624&gt;$G$20,IF('Silo Levels'!$L$20="Pumping",((PI()*((($C$19+$G$20)-$G624)*($O$20/($O$19/2)))^2*((($O$20+$G$20)-$G624))/3)*$H$603)+(((PI()*((($C$19+$G$20)-$G624)*($O$20/($O$19/2)))^2*(((($C$19+$G$20)-$G624)*($O$20/($O$19/2)))*$AZ$13))/3)*$H$603),(((PI()*((($C$19+$G$20)-$G624)*($O$20/($O$19/2)))^2*((($O$20+$G$20)-$G624)/3))*$H$603)-((PI()*((($C$19+$G$20)-$G624)*($O$20/($O$19/2)))^2*(((($C$19+$G$20)-$G624)*($O$20/($O$19/2)))*$AZ$13)/3)*$H$603))),IF('Silo Levels'!$L$20="Pumping",(($D$18*$H$603)+((PI()*(($C$21/2)^2)*($G$20-$G624))*$H$603))+((($D$18+$H$18)/3)*$BD$13)+(((PI()*($C$21/2)^2*(($C$21/2)*$AZ$13))/3)*$H$603),(($D$18*$H$603)+((PI()*(($C$21/2)^2)*($G$20-$G624))*$H$603))+((($D$18+$H$18)/3)*$BD$13)-(((PI()*($C$21/2)^2*(($C$21/2)*$AZ$13))/3)*$H$603)))</f>
        <v>192674.46515223105</v>
      </c>
      <c r="I624" s="73">
        <v>1.9</v>
      </c>
      <c r="J624" s="79">
        <f t="shared" si="84"/>
        <v>197344.16532239495</v>
      </c>
      <c r="K624" s="53">
        <v>1.9</v>
      </c>
      <c r="L624" s="80">
        <f>IF($K624&gt;$G$20,IF('Silo Levels'!$L$21="Pumping",((PI()*((($C$19+$G$20)-$K624)*($O$20/($O$19/2)))^2*((($O$20+$G$20)-$K624))/3)*$L$603)+(((PI()*((($C$19+$G$20)-$K624)*($O$20/($O$19/2)))^2*(((($C$19+$G$20)-$K624)*($O$20/($O$19/2)))*$AZ$14))/3)*$L$603),(((PI()*((($C$19+$G$20)-$K624)*($O$20/($O$19/2)))^2*((($O$20+$G$20)-$K624)/3))*$L$603)-((PI()*((($C$19+$G$20)-$K624)*($O$20/($O$19/2)))^2*(((($C$19+$G$20)-$K624)*($O$20/($O$19/2)))*$AZ$14)/3)*$L$603))),IF('Silo Levels'!$L$21="Pumping",(($D$18*$L$603)+((PI()*(($C$21/2)^2)*($G$20-$K624))*$L$603))+((($D$18+$H$18)/3)*$BD$14)+(((PI()*($C$21/2)^2*(($C$21/2)*$AZ$14))/3)*$L$603),(($D$18*$L$603)+((PI()*(($C$21/2)^2)*($G$20-$K624))*$L$603))+((($D$18+$H$18)/3)*$BD$14)-(((PI()*($C$21/2)^2*(($C$21/2)*$AZ$14))/3)*$L$603)))</f>
        <v>193538.77230078285</v>
      </c>
      <c r="M624" s="73">
        <v>1.9</v>
      </c>
      <c r="N624" s="79">
        <f t="shared" si="89"/>
        <v>201929.22181760083</v>
      </c>
      <c r="O624" s="53">
        <v>1.9</v>
      </c>
      <c r="P624" s="80">
        <f>IF($O624&gt;$G$20,IF('Silo Levels'!$L$22="Pumping",((PI()*((($C$19+$G$20)-$O624)*($O$20/($O$19/2)))^2*((($O$20+$G$20)-$O624))/3)*$P$603)+(((PI()*((($C$19+$G$20)-$O624)*($O$20/($O$19/2)))^2*(((($C$19+$G$20)-$O624)*($O$20/($O$19/2)))*$AZ$15))/3)*$P$603),(((PI()*((($C$19+$G$20)-$O624)*($O$20/($O$19/2)))^2*((($O$20+$G$20)-$O624)/3))*$P$603)-((PI()*((($C$19+$G$20)-$O624)*($O$20/($O$19/2)))^2*(((($C$19+$G$20)-$O624)*($O$20/($O$19/2)))*$AZ$15)/3)*$P$603))),IF('Silo Levels'!$L$22="Pumping",(($D$18*$P$603)+((PI()*(($C$21/2)^2)*($G$20-$O624))*$P$603))+((($D$18+$H$18)/3)*$BD$15)+(((PI()*($C$21/2)^2*(($C$21/2)*$AZ$15))/3)*$P$603),(($D$18*$P$603)+((PI()*(($C$21/2)^2)*($G$20-$O624))*$P$603))+((($D$18+$H$18)/3)*$BD$15)-(((PI()*($C$21/2)^2*(($C$21/2)*$AZ$15))/3)*$P$603)))</f>
        <v>198034.06629000834</v>
      </c>
      <c r="Q624" s="73">
        <v>1.9</v>
      </c>
      <c r="R624" s="79">
        <f t="shared" si="90"/>
        <v>208778.22142016515</v>
      </c>
      <c r="S624" s="53">
        <v>1.9</v>
      </c>
      <c r="T624" s="80">
        <f>IF($S624&gt;$G$20,IF('Silo Levels'!$L$23="Pumping",((PI()*((($C$19+$G$20)-$S624)*($O$20/($O$19/2)))^2*((($O$20+$G$20)-$S624))/3)*$T$603)+(((PI()*((($C$19+$G$20)-$S624)*($O$20/($O$19/2)))^2*(((($C$19+$G$20)-$S624)*($O$20/($O$19/2)))*$AZ$16))/3)*$T$603),(((PI()*((($C$19+$G$20)-$S624)*($O$20/($O$19/2)))^2*((($O$20+$G$20)-$S624)/3))*$T$603)-((PI()*((($C$19+$G$20)-$S624)*($O$20/($O$19/2)))^2*(((($C$19+$G$20)-$S624)*($O$20/($O$19/2)))*$AZ$16)/3)*$T$603))),IF('Silo Levels'!$L$23="Pumping",(($D$18*$T$603)+((PI()*(($C$21/2)^2)*($G$20-$S624))*$T$603))+((($D$18+$H$18)/3)*$BD$16)+(((PI()*($C$21/2)^2*(($C$21/2)*$AZ$16))/3)*$T$603),(($D$18*$T$603)+((PI()*(($C$21/2)^2)*($G$20-$S624))*$T$603))+((($D$18+$H$18)/3)*$BD$16)-(((PI()*($C$21/2)^2*(($C$21/2)*$AZ$16))/3)*$T$603)))</f>
        <v>204748.98175022291</v>
      </c>
      <c r="U624" s="73">
        <v>1.9</v>
      </c>
      <c r="V624" s="79">
        <f t="shared" si="85"/>
        <v>196462.59959725689</v>
      </c>
      <c r="W624" s="53">
        <v>1.9</v>
      </c>
      <c r="X624" s="80">
        <f>IF($W624&gt;$G$20,IF('Silo Levels'!$L$24="Pumping",((PI()*((($C$19+$G$20)-$W624)*($O$20/($O$19/2)))^2*((($O$20+$G$20)-$W624))/3)*$X$603)+(((PI()*((($C$19+$G$20)-$W624)*($O$20/($O$19/2)))^2*(((($C$19+$G$20)-$W624)*($O$20/($O$19/2)))*$AZ$17))/3)*$X$603),(((PI()*((($C$19+$G$20)-$W624)*($O$20/($O$19/2)))^2*((($O$20+$G$20)-$W624)/3))*$X$603)-((PI()*((($C$19+$G$20)-$W624)*($O$20/($O$19/2)))^2*(((($C$19+$G$20)-$W624)*($O$20/($O$19/2)))*$AZ$17)/3)*$X$603))),IF('Silo Levels'!$L$24="Pumping",(($D$18*$X$603)+((PI()*(($C$21/2)^2)*($G$20-$W624))*$X$603))+((($D$18+$H$18)/3)*$BD$17)+(((PI()*($C$21/2)^2*(($C$21/2)*$AZ$17))/3)*$X$603),(($D$18*$X$603)+((PI()*(($C$21/2)^2)*($G$20-$W624))*$X$603))+((($D$18+$H$18)/3)*$BD$17)-(((PI()*($C$21/2)^2*(($C$21/2)*$AZ$17))/3)*$X$603)))</f>
        <v>192674.46515223105</v>
      </c>
      <c r="Y624" s="73">
        <v>1.9</v>
      </c>
      <c r="Z624" s="79">
        <f t="shared" si="86"/>
        <v>225128.92163997656</v>
      </c>
      <c r="AA624" s="53">
        <v>1.9</v>
      </c>
      <c r="AB624" s="80">
        <f>IF($AA624&gt;$G$20,IF('Silo Levels'!$L$25="Pumping",((PI()*((($C$19+$G$20)-$AA624)*($O$20/($O$19/2)))^2*((($O$20+$G$20)-$AA624))/3)*$AB$603)+(((PI()*((($C$19+$G$20)-$AA624)*($O$20/($O$19/2)))^2*(((($C$19+$G$20)-$AA624)*($O$20/($O$19/2)))*$AZ$18))/3)*$AB$603),(((PI()*((($C$19+$G$20)-$AA624)*($O$20/($O$19/2)))^2*((($O$20+$G$20)-$AA624)/3))*$AB$603)-((PI()*((($C$19+$G$20)-$AA624)*($O$20/($O$19/2)))^2*(((($C$19+$G$20)-$AA624)*($O$20/($O$19/2)))*$AZ$18)/3)*$AB$603))),IF('Silo Levels'!$L$25="Pumping",(($D$18*$AB$603)+((PI()*(($C$21/2)^2)*($G$20-$AA624))*$AB$603))+((($D$18+$H$18)/3)*$BD$18)+(((PI()*($C$21/2)^2*(($C$21/2)*$AZ$18))/3)*$AB$603),(($D$18*$AB$603)+((PI()*(($C$21/2)^2)*($G$20-$AA624))*$AB$603))+((($D$18+$H$18)/3)*$BD$18)-(((PI()*($C$21/2)^2*(($C$21/2)*$AZ$18))/3)*$AB$603)))</f>
        <v>220779.58126292223</v>
      </c>
      <c r="AC624" s="73">
        <v>1.9</v>
      </c>
      <c r="AD624" s="79">
        <f t="shared" si="87"/>
        <v>231258.82930818104</v>
      </c>
      <c r="AE624" s="53">
        <v>1.9</v>
      </c>
      <c r="AF624" s="80">
        <f>IF($AE624&gt;$G$20,IF('Silo Levels'!$L$26="Pumping",((PI()*((($C$19+$G$20)-$AE624)*($O$20/($O$19/2)))^2*((($O$20+$G$20)-$AE624))/3)*$AF$603)+(((PI()*((($C$19+$G$20)-$AE624)*($O$20/($O$19/2)))^2*(((($C$19+$G$20)-$AE624)*($O$20/($O$19/2)))*$AZ$19))/3)*$AF$603),(((PI()*((($C$19+$G$20)-$AE624)*($O$20/($O$19/2)))^2*((($O$20+$G$20)-$AE624)/3))*$AF$603)-((PI()*((($C$19+$G$20)-$AE624)*($O$20/($O$19/2)))^2*(((($C$19+$G$20)-$AE624)*($O$20/($O$19/2)))*$AZ$19)/3)*$AF$603))),IF('Silo Levels'!$L$26="Pumping",(($D$18*$AF$603)+((PI()*(($C$21/2)^2)*($G$20-$AE624))*$AF$603))+((($D$18+$H$18)/3)*$BD$19)+(((PI()*($C$21/2)^2*(($C$21/2)*$AZ$19))/3)*$AF$603),(($D$18*$AF$603)+((PI()*(($C$21/2)^2)*($G$20-$AE624))*$AF$603))+((($D$18+$H$18)/3)*$BD$19)-(((PI()*($C$21/2)^2*(($C$21/2)*$AZ$19))/3)*$AF$603)))</f>
        <v>229048.34365592105</v>
      </c>
      <c r="AG624" s="73">
        <v>1.9</v>
      </c>
      <c r="AH624" s="79">
        <f t="shared" si="88"/>
        <v>216553.37956664889</v>
      </c>
      <c r="AI624" s="53">
        <v>1.9</v>
      </c>
      <c r="AJ624" s="80">
        <f>IF($AI624&gt;$G$20,IF('Silo Levels'!$L$27="Pumping",((PI()*((($C$19+$G$20)-$AI624)*($O$20/($O$19/2)))^2*((($O$20+$G$20)-$AI624))/3)*$AJ$603)+(((PI()*((($C$19+$G$20)-$AI624)*($O$20/($O$19/2)))^2*(((($C$19+$G$20)-$AI624)*($O$20/($O$19/2)))*$AZ$20))/3)*$AJ$603),(((PI()*((($C$19+$G$20)-$AI624)*($O$20/($O$19/2)))^2*((($O$20+$G$20)-$AI624)/3))*$AJ$603)-((PI()*((($C$19+$G$20)-$AI624)*($O$20/($O$19/2)))^2*(((($C$19+$G$20)-$AI624)*($O$20/($O$19/2)))*$AZ$20)/3)*$AJ$603))),IF('Silo Levels'!$L$27="Pumping",(($D$18*$AJ$603)+((PI()*(($C$21/2)^2)*($G$20-$AI624))*$AJ$603))+((($D$18+$H$18)/3)*$BD$20)+(((PI()*($C$21/2)^2*(($C$21/2)*$AZ$20))/3)*$AJ$603),(($D$18*$AJ$603)+((PI()*(($C$21/2)^2)*($G$20-$AI624))*$AJ$603))+((($D$18+$H$18)/3)*$BD$20)-(((PI()*($C$21/2)^2*(($C$21/2)*$AZ$20))/3)*$AJ$603)))</f>
        <v>212371.92417584217</v>
      </c>
    </row>
    <row r="625" spans="1:36" x14ac:dyDescent="0.3">
      <c r="A625">
        <v>2</v>
      </c>
      <c r="B625" s="79">
        <f t="shared" si="82"/>
        <v>216133.77707447036</v>
      </c>
      <c r="C625" s="53">
        <v>2</v>
      </c>
      <c r="D625" s="80">
        <f>IF($C625&gt;$G$20,IF('Silo Levels'!$L$19="Pumping",((PI()*((($C$19+$G$20)-$C625)*($O$20/($O$19/2)))^2*((($O$20+$G$20)-$C625))/3)*$D$603)+(((PI()*((($C$19+$G$20)-$C625)*($O$20/($O$19/2)))^2*(((($C$19+$G$20)-$C625)*($O$20/($O$19/2)))*$AZ$12))/3)*$D$603),(((PI()*((($C$19+$G$20)-$C625)*($O$20/($O$19/2)))^2*((($O$20+$G$20)-$C625)/3))*$D$603)-((PI()*((($C$19+$G$20)-$C625)*($O$20/($O$19/2)))^2*(((($C$19+$G$20)-$C625)*($O$20/($O$19/2)))*$AZ$12)/3)*$D$603))),IF('Silo Levels'!$L$19="Pumping",(($D$18*$D$603)+((PI()*(($C$21/2)^2)*($G$20-$C625))*$D$603))+((($D$18+$H$18)/3)*$BD$12)+(((PI()*($C$21/2)^2*(($C$21/2)*$AZ$12))/3)*$D$603),(($D$18*$D$603)+((PI()*(($C$21/2)^2)*($G$20-$C625))*$D$603))+((($D$18+$H$18)/3)*$BD$12)-(((PI()*($C$21/2)^2*(($C$21/2)*$AZ$12))/3)*$D$603)))</f>
        <v>213206.75830090564</v>
      </c>
      <c r="E625" s="73">
        <v>2</v>
      </c>
      <c r="F625" s="79">
        <f t="shared" si="83"/>
        <v>196082.46624528215</v>
      </c>
      <c r="G625" s="53">
        <v>2</v>
      </c>
      <c r="H625" s="80">
        <f>IF($G625&gt;$G$20,IF('Silo Levels'!$L$20="Pumping",((PI()*((($C$19+$G$20)-$G625)*($O$20/($O$19/2)))^2*((($O$20+$G$20)-$G625))/3)*$H$603)+(((PI()*((($C$19+$G$20)-$G625)*($O$20/($O$19/2)))^2*(((($C$19+$G$20)-$G625)*($O$20/($O$19/2)))*$AZ$13))/3)*$H$603),(((PI()*((($C$19+$G$20)-$G625)*($O$20/($O$19/2)))^2*((($O$20+$G$20)-$G625)/3))*$H$603)-((PI()*((($C$19+$G$20)-$G625)*($O$20/($O$19/2)))^2*(((($C$19+$G$20)-$G625)*($O$20/($O$19/2)))*$AZ$13)/3)*$H$603))),IF('Silo Levels'!$L$20="Pumping",(($D$18*$H$603)+((PI()*(($C$21/2)^2)*($G$20-$G625))*$H$603))+((($D$18+$H$18)/3)*$BD$13)+(((PI()*($C$21/2)^2*(($C$21/2)*$AZ$13))/3)*$H$603),(($D$18*$H$603)+((PI()*(($C$21/2)^2)*($G$20-$G625))*$H$603))+((($D$18+$H$18)/3)*$BD$13)-(((PI()*($C$21/2)^2*(($C$21/2)*$AZ$13))/3)*$H$603)))</f>
        <v>192294.3318002563</v>
      </c>
      <c r="I625" s="73">
        <v>2</v>
      </c>
      <c r="J625" s="79">
        <f t="shared" si="84"/>
        <v>196962.30009932027</v>
      </c>
      <c r="K625" s="53">
        <v>2</v>
      </c>
      <c r="L625" s="80">
        <f>IF($K625&gt;$G$20,IF('Silo Levels'!$L$21="Pumping",((PI()*((($C$19+$G$20)-$K625)*($O$20/($O$19/2)))^2*((($O$20+$G$20)-$K625))/3)*$L$603)+(((PI()*((($C$19+$G$20)-$K625)*($O$20/($O$19/2)))^2*(((($C$19+$G$20)-$K625)*($O$20/($O$19/2)))*$AZ$14))/3)*$L$603),(((PI()*((($C$19+$G$20)-$K625)*($O$20/($O$19/2)))^2*((($O$20+$G$20)-$K625)/3))*$L$603)-((PI()*((($C$19+$G$20)-$K625)*($O$20/($O$19/2)))^2*(((($C$19+$G$20)-$K625)*($O$20/($O$19/2)))*$AZ$14)/3)*$L$603))),IF('Silo Levels'!$L$21="Pumping",(($D$18*$L$603)+((PI()*(($C$21/2)^2)*($G$20-$K625))*$L$603))+((($D$18+$H$18)/3)*$BD$14)+(((PI()*($C$21/2)^2*(($C$21/2)*$AZ$14))/3)*$L$603),(($D$18*$L$603)+((PI()*(($C$21/2)^2)*($G$20-$K625))*$L$603))+((($D$18+$H$18)/3)*$BD$14)-(((PI()*($C$21/2)^2*(($C$21/2)*$AZ$14))/3)*$L$603)))</f>
        <v>193156.90707770817</v>
      </c>
      <c r="M625" s="73">
        <v>2</v>
      </c>
      <c r="N625" s="79">
        <f t="shared" si="89"/>
        <v>201538.34906779364</v>
      </c>
      <c r="O625" s="53">
        <v>2</v>
      </c>
      <c r="P625" s="80">
        <f>IF($O625&gt;$G$20,IF('Silo Levels'!$L$22="Pumping",((PI()*((($C$19+$G$20)-$O625)*($O$20/($O$19/2)))^2*((($O$20+$G$20)-$O625))/3)*$P$603)+(((PI()*((($C$19+$G$20)-$O625)*($O$20/($O$19/2)))^2*(((($C$19+$G$20)-$O625)*($O$20/($O$19/2)))*$AZ$15))/3)*$P$603),(((PI()*((($C$19+$G$20)-$O625)*($O$20/($O$19/2)))^2*((($O$20+$G$20)-$O625)/3))*$P$603)-((PI()*((($C$19+$G$20)-$O625)*($O$20/($O$19/2)))^2*(((($C$19+$G$20)-$O625)*($O$20/($O$19/2)))*$AZ$15)/3)*$P$603))),IF('Silo Levels'!$L$22="Pumping",(($D$18*$P$603)+((PI()*(($C$21/2)^2)*($G$20-$O625))*$P$603))+((($D$18+$H$18)/3)*$BD$15)+(((PI()*($C$21/2)^2*(($C$21/2)*$AZ$15))/3)*$P$603),(($D$18*$P$603)+((PI()*(($C$21/2)^2)*($G$20-$O625))*$P$603))+((($D$18+$H$18)/3)*$BD$15)-(((PI()*($C$21/2)^2*(($C$21/2)*$AZ$15))/3)*$P$603)))</f>
        <v>197643.19354020114</v>
      </c>
      <c r="Q625" s="73">
        <v>2</v>
      </c>
      <c r="R625" s="79">
        <f t="shared" si="90"/>
        <v>208373.89353690963</v>
      </c>
      <c r="S625" s="53">
        <v>2</v>
      </c>
      <c r="T625" s="80">
        <f>IF($S625&gt;$G$20,IF('Silo Levels'!$L$23="Pumping",((PI()*((($C$19+$G$20)-$S625)*($O$20/($O$19/2)))^2*((($O$20+$G$20)-$S625))/3)*$T$603)+(((PI()*((($C$19+$G$20)-$S625)*($O$20/($O$19/2)))^2*(((($C$19+$G$20)-$S625)*($O$20/($O$19/2)))*$AZ$16))/3)*$T$603),(((PI()*((($C$19+$G$20)-$S625)*($O$20/($O$19/2)))^2*((($O$20+$G$20)-$S625)/3))*$T$603)-((PI()*((($C$19+$G$20)-$S625)*($O$20/($O$19/2)))^2*(((($C$19+$G$20)-$S625)*($O$20/($O$19/2)))*$AZ$16)/3)*$T$603))),IF('Silo Levels'!$L$23="Pumping",(($D$18*$T$603)+((PI()*(($C$21/2)^2)*($G$20-$S625))*$T$603))+((($D$18+$H$18)/3)*$BD$16)+(((PI()*($C$21/2)^2*(($C$21/2)*$AZ$16))/3)*$T$603),(($D$18*$T$603)+((PI()*(($C$21/2)^2)*($G$20-$S625))*$T$603))+((($D$18+$H$18)/3)*$BD$16)-(((PI()*($C$21/2)^2*(($C$21/2)*$AZ$16))/3)*$T$603)))</f>
        <v>204344.65386696739</v>
      </c>
      <c r="U625" s="73">
        <v>2</v>
      </c>
      <c r="V625" s="79">
        <f t="shared" si="85"/>
        <v>196082.46624528215</v>
      </c>
      <c r="W625" s="53">
        <v>2</v>
      </c>
      <c r="X625" s="80">
        <f>IF($W625&gt;$G$20,IF('Silo Levels'!$L$24="Pumping",((PI()*((($C$19+$G$20)-$W625)*($O$20/($O$19/2)))^2*((($O$20+$G$20)-$W625))/3)*$X$603)+(((PI()*((($C$19+$G$20)-$W625)*($O$20/($O$19/2)))^2*(((($C$19+$G$20)-$W625)*($O$20/($O$19/2)))*$AZ$17))/3)*$X$603),(((PI()*((($C$19+$G$20)-$W625)*($O$20/($O$19/2)))^2*((($O$20+$G$20)-$W625)/3))*$X$603)-((PI()*((($C$19+$G$20)-$W625)*($O$20/($O$19/2)))^2*(((($C$19+$G$20)-$W625)*($O$20/($O$19/2)))*$AZ$17)/3)*$X$603))),IF('Silo Levels'!$L$24="Pumping",(($D$18*$X$603)+((PI()*(($C$21/2)^2)*($G$20-$W625))*$X$603))+((($D$18+$H$18)/3)*$BD$17)+(((PI()*($C$21/2)^2*(($C$21/2)*$AZ$17))/3)*$X$603),(($D$18*$X$603)+((PI()*(($C$21/2)^2)*($G$20-$W625))*$X$603))+((($D$18+$H$18)/3)*$BD$17)-(((PI()*($C$21/2)^2*(($C$21/2)*$AZ$17))/3)*$X$603)))</f>
        <v>192294.3318002563</v>
      </c>
      <c r="Y625" s="73">
        <v>2</v>
      </c>
      <c r="Z625" s="79">
        <f t="shared" si="86"/>
        <v>224692.47215266238</v>
      </c>
      <c r="AA625" s="53">
        <v>2</v>
      </c>
      <c r="AB625" s="80">
        <f>IF($AA625&gt;$G$20,IF('Silo Levels'!$L$25="Pumping",((PI()*((($C$19+$G$20)-$AA625)*($O$20/($O$19/2)))^2*((($O$20+$G$20)-$AA625))/3)*$AB$603)+(((PI()*((($C$19+$G$20)-$AA625)*($O$20/($O$19/2)))^2*(((($C$19+$G$20)-$AA625)*($O$20/($O$19/2)))*$AZ$18))/3)*$AB$603),(((PI()*((($C$19+$G$20)-$AA625)*($O$20/($O$19/2)))^2*((($O$20+$G$20)-$AA625)/3))*$AB$603)-((PI()*((($C$19+$G$20)-$AA625)*($O$20/($O$19/2)))^2*(((($C$19+$G$20)-$AA625)*($O$20/($O$19/2)))*$AZ$18)/3)*$AB$603))),IF('Silo Levels'!$L$25="Pumping",(($D$18*$AB$603)+((PI()*(($C$21/2)^2)*($G$20-$AA625))*$AB$603))+((($D$18+$H$18)/3)*$BD$18)+(((PI()*($C$21/2)^2*(($C$21/2)*$AZ$18))/3)*$AB$603),(($D$18*$AB$603)+((PI()*(($C$21/2)^2)*($G$20-$AA625))*$AB$603))+((($D$18+$H$18)/3)*$BD$18)-(((PI()*($C$21/2)^2*(($C$21/2)*$AZ$18))/3)*$AB$603)))</f>
        <v>220343.13177560805</v>
      </c>
      <c r="AC625" s="73">
        <v>2</v>
      </c>
      <c r="AD625" s="79">
        <f t="shared" si="87"/>
        <v>230815.19176960899</v>
      </c>
      <c r="AE625" s="53">
        <v>2</v>
      </c>
      <c r="AF625" s="80">
        <f>IF($AE625&gt;$G$20,IF('Silo Levels'!$L$26="Pumping",((PI()*((($C$19+$G$20)-$AE625)*($O$20/($O$19/2)))^2*((($O$20+$G$20)-$AE625))/3)*$AF$603)+(((PI()*((($C$19+$G$20)-$AE625)*($O$20/($O$19/2)))^2*(((($C$19+$G$20)-$AE625)*($O$20/($O$19/2)))*$AZ$19))/3)*$AF$603),(((PI()*((($C$19+$G$20)-$AE625)*($O$20/($O$19/2)))^2*((($O$20+$G$20)-$AE625)/3))*$AF$603)-((PI()*((($C$19+$G$20)-$AE625)*($O$20/($O$19/2)))^2*(((($C$19+$G$20)-$AE625)*($O$20/($O$19/2)))*$AZ$19)/3)*$AF$603))),IF('Silo Levels'!$L$26="Pumping",(($D$18*$AF$603)+((PI()*(($C$21/2)^2)*($G$20-$AE625))*$AF$603))+((($D$18+$H$18)/3)*$BD$19)+(((PI()*($C$21/2)^2*(($C$21/2)*$AZ$19))/3)*$AF$603),(($D$18*$AF$603)+((PI()*(($C$21/2)^2)*($G$20-$AE625))*$AF$603))+((($D$18+$H$18)/3)*$BD$19)-(((PI()*($C$21/2)^2*(($C$21/2)*$AZ$19))/3)*$AF$603)))</f>
        <v>228604.70611734901</v>
      </c>
      <c r="AG625" s="73">
        <v>2</v>
      </c>
      <c r="AH625" s="79">
        <f t="shared" si="88"/>
        <v>216133.77707447036</v>
      </c>
      <c r="AI625" s="53">
        <v>2</v>
      </c>
      <c r="AJ625" s="80">
        <f>IF($AI625&gt;$G$20,IF('Silo Levels'!$L$27="Pumping",((PI()*((($C$19+$G$20)-$AI625)*($O$20/($O$19/2)))^2*((($O$20+$G$20)-$AI625))/3)*$AJ$603)+(((PI()*((($C$19+$G$20)-$AI625)*($O$20/($O$19/2)))^2*(((($C$19+$G$20)-$AI625)*($O$20/($O$19/2)))*$AZ$20))/3)*$AJ$603),(((PI()*((($C$19+$G$20)-$AI625)*($O$20/($O$19/2)))^2*((($O$20+$G$20)-$AI625)/3))*$AJ$603)-((PI()*((($C$19+$G$20)-$AI625)*($O$20/($O$19/2)))^2*(((($C$19+$G$20)-$AI625)*($O$20/($O$19/2)))*$AZ$20)/3)*$AJ$603))),IF('Silo Levels'!$L$27="Pumping",(($D$18*$AJ$603)+((PI()*(($C$21/2)^2)*($G$20-$AI625))*$AJ$603))+((($D$18+$H$18)/3)*$BD$20)+(((PI()*($C$21/2)^2*(($C$21/2)*$AZ$20))/3)*$AJ$603),(($D$18*$AJ$603)+((PI()*(($C$21/2)^2)*($G$20-$AI625))*$AJ$603))+((($D$18+$H$18)/3)*$BD$20)-(((PI()*($C$21/2)^2*(($C$21/2)*$AZ$20))/3)*$AJ$603)))</f>
        <v>211952.32168366364</v>
      </c>
    </row>
    <row r="626" spans="1:36" x14ac:dyDescent="0.3">
      <c r="A626">
        <v>2.1</v>
      </c>
      <c r="B626" s="79">
        <f t="shared" si="82"/>
        <v>215714.17458229183</v>
      </c>
      <c r="C626" s="53">
        <v>2.1</v>
      </c>
      <c r="D626" s="80">
        <f>IF($C626&gt;$G$20,IF('Silo Levels'!$L$19="Pumping",((PI()*((($C$19+$G$20)-$C626)*($O$20/($O$19/2)))^2*((($O$20+$G$20)-$C626))/3)*$D$603)+(((PI()*((($C$19+$G$20)-$C626)*($O$20/($O$19/2)))^2*(((($C$19+$G$20)-$C626)*($O$20/($O$19/2)))*$AZ$12))/3)*$D$603),(((PI()*((($C$19+$G$20)-$C626)*($O$20/($O$19/2)))^2*((($O$20+$G$20)-$C626)/3))*$D$603)-((PI()*((($C$19+$G$20)-$C626)*($O$20/($O$19/2)))^2*(((($C$19+$G$20)-$C626)*($O$20/($O$19/2)))*$AZ$12)/3)*$D$603))),IF('Silo Levels'!$L$19="Pumping",(($D$18*$D$603)+((PI()*(($C$21/2)^2)*($G$20-$C626))*$D$603))+((($D$18+$H$18)/3)*$BD$12)+(((PI()*($C$21/2)^2*(($C$21/2)*$AZ$12))/3)*$D$603),(($D$18*$D$603)+((PI()*(($C$21/2)^2)*($G$20-$C626))*$D$603))+((($D$18+$H$18)/3)*$BD$12)-(((PI()*($C$21/2)^2*(($C$21/2)*$AZ$12))/3)*$D$603)))</f>
        <v>212787.15580872714</v>
      </c>
      <c r="E626" s="73">
        <v>2.1</v>
      </c>
      <c r="F626" s="79">
        <f t="shared" si="83"/>
        <v>195702.33289330741</v>
      </c>
      <c r="G626" s="53">
        <v>2.1</v>
      </c>
      <c r="H626" s="80">
        <f>IF($G626&gt;$G$20,IF('Silo Levels'!$L$20="Pumping",((PI()*((($C$19+$G$20)-$G626)*($O$20/($O$19/2)))^2*((($O$20+$G$20)-$G626))/3)*$H$603)+(((PI()*((($C$19+$G$20)-$G626)*($O$20/($O$19/2)))^2*(((($C$19+$G$20)-$G626)*($O$20/($O$19/2)))*$AZ$13))/3)*$H$603),(((PI()*((($C$19+$G$20)-$G626)*($O$20/($O$19/2)))^2*((($O$20+$G$20)-$G626)/3))*$H$603)-((PI()*((($C$19+$G$20)-$G626)*($O$20/($O$19/2)))^2*(((($C$19+$G$20)-$G626)*($O$20/($O$19/2)))*$AZ$13)/3)*$H$603))),IF('Silo Levels'!$L$20="Pumping",(($D$18*$H$603)+((PI()*(($C$21/2)^2)*($G$20-$G626))*$H$603))+((($D$18+$H$18)/3)*$BD$13)+(((PI()*($C$21/2)^2*(($C$21/2)*$AZ$13))/3)*$H$603),(($D$18*$H$603)+((PI()*(($C$21/2)^2)*($G$20-$G626))*$H$603))+((($D$18+$H$18)/3)*$BD$13)-(((PI()*($C$21/2)^2*(($C$21/2)*$AZ$13))/3)*$H$603)))</f>
        <v>191914.19844828156</v>
      </c>
      <c r="I626" s="73">
        <v>2.1</v>
      </c>
      <c r="J626" s="79">
        <f t="shared" si="84"/>
        <v>196580.43487624562</v>
      </c>
      <c r="K626" s="53">
        <v>2.1</v>
      </c>
      <c r="L626" s="80">
        <f>IF($K626&gt;$G$20,IF('Silo Levels'!$L$21="Pumping",((PI()*((($C$19+$G$20)-$K626)*($O$20/($O$19/2)))^2*((($O$20+$G$20)-$K626))/3)*$L$603)+(((PI()*((($C$19+$G$20)-$K626)*($O$20/($O$19/2)))^2*(((($C$19+$G$20)-$K626)*($O$20/($O$19/2)))*$AZ$14))/3)*$L$603),(((PI()*((($C$19+$G$20)-$K626)*($O$20/($O$19/2)))^2*((($O$20+$G$20)-$K626)/3))*$L$603)-((PI()*((($C$19+$G$20)-$K626)*($O$20/($O$19/2)))^2*(((($C$19+$G$20)-$K626)*($O$20/($O$19/2)))*$AZ$14)/3)*$L$603))),IF('Silo Levels'!$L$21="Pumping",(($D$18*$L$603)+((PI()*(($C$21/2)^2)*($G$20-$K626))*$L$603))+((($D$18+$H$18)/3)*$BD$14)+(((PI()*($C$21/2)^2*(($C$21/2)*$AZ$14))/3)*$L$603),(($D$18*$L$603)+((PI()*(($C$21/2)^2)*($G$20-$K626))*$L$603))+((($D$18+$H$18)/3)*$BD$14)-(((PI()*($C$21/2)^2*(($C$21/2)*$AZ$14))/3)*$L$603)))</f>
        <v>192775.04185463351</v>
      </c>
      <c r="M626" s="73">
        <v>2.1</v>
      </c>
      <c r="N626" s="79">
        <f t="shared" si="89"/>
        <v>201147.47631798641</v>
      </c>
      <c r="O626" s="53">
        <v>2.1</v>
      </c>
      <c r="P626" s="80">
        <f>IF($O626&gt;$G$20,IF('Silo Levels'!$L$22="Pumping",((PI()*((($C$19+$G$20)-$O626)*($O$20/($O$19/2)))^2*((($O$20+$G$20)-$O626))/3)*$P$603)+(((PI()*((($C$19+$G$20)-$O626)*($O$20/($O$19/2)))^2*(((($C$19+$G$20)-$O626)*($O$20/($O$19/2)))*$AZ$15))/3)*$P$603),(((PI()*((($C$19+$G$20)-$O626)*($O$20/($O$19/2)))^2*((($O$20+$G$20)-$O626)/3))*$P$603)-((PI()*((($C$19+$G$20)-$O626)*($O$20/($O$19/2)))^2*(((($C$19+$G$20)-$O626)*($O$20/($O$19/2)))*$AZ$15)/3)*$P$603))),IF('Silo Levels'!$L$22="Pumping",(($D$18*$P$603)+((PI()*(($C$21/2)^2)*($G$20-$O626))*$P$603))+((($D$18+$H$18)/3)*$BD$15)+(((PI()*($C$21/2)^2*(($C$21/2)*$AZ$15))/3)*$P$603),(($D$18*$P$603)+((PI()*(($C$21/2)^2)*($G$20-$O626))*$P$603))+((($D$18+$H$18)/3)*$BD$15)-(((PI()*($C$21/2)^2*(($C$21/2)*$AZ$15))/3)*$P$603)))</f>
        <v>197252.32079039392</v>
      </c>
      <c r="Q626" s="73">
        <v>2.1</v>
      </c>
      <c r="R626" s="79">
        <f t="shared" si="90"/>
        <v>207969.56565365411</v>
      </c>
      <c r="S626" s="53">
        <v>2.1</v>
      </c>
      <c r="T626" s="80">
        <f>IF($S626&gt;$G$20,IF('Silo Levels'!$L$23="Pumping",((PI()*((($C$19+$G$20)-$S626)*($O$20/($O$19/2)))^2*((($O$20+$G$20)-$S626))/3)*$T$603)+(((PI()*((($C$19+$G$20)-$S626)*($O$20/($O$19/2)))^2*(((($C$19+$G$20)-$S626)*($O$20/($O$19/2)))*$AZ$16))/3)*$T$603),(((PI()*((($C$19+$G$20)-$S626)*($O$20/($O$19/2)))^2*((($O$20+$G$20)-$S626)/3))*$T$603)-((PI()*((($C$19+$G$20)-$S626)*($O$20/($O$19/2)))^2*(((($C$19+$G$20)-$S626)*($O$20/($O$19/2)))*$AZ$16)/3)*$T$603))),IF('Silo Levels'!$L$23="Pumping",(($D$18*$T$603)+((PI()*(($C$21/2)^2)*($G$20-$S626))*$T$603))+((($D$18+$H$18)/3)*$BD$16)+(((PI()*($C$21/2)^2*(($C$21/2)*$AZ$16))/3)*$T$603),(($D$18*$T$603)+((PI()*(($C$21/2)^2)*($G$20-$S626))*$T$603))+((($D$18+$H$18)/3)*$BD$16)-(((PI()*($C$21/2)^2*(($C$21/2)*$AZ$16))/3)*$T$603)))</f>
        <v>203940.32598371187</v>
      </c>
      <c r="U626" s="73">
        <v>2.1</v>
      </c>
      <c r="V626" s="79">
        <f t="shared" si="85"/>
        <v>195702.33289330741</v>
      </c>
      <c r="W626" s="53">
        <v>2.1</v>
      </c>
      <c r="X626" s="80">
        <f>IF($W626&gt;$G$20,IF('Silo Levels'!$L$24="Pumping",((PI()*((($C$19+$G$20)-$W626)*($O$20/($O$19/2)))^2*((($O$20+$G$20)-$W626))/3)*$X$603)+(((PI()*((($C$19+$G$20)-$W626)*($O$20/($O$19/2)))^2*(((($C$19+$G$20)-$W626)*($O$20/($O$19/2)))*$AZ$17))/3)*$X$603),(((PI()*((($C$19+$G$20)-$W626)*($O$20/($O$19/2)))^2*((($O$20+$G$20)-$W626)/3))*$X$603)-((PI()*((($C$19+$G$20)-$W626)*($O$20/($O$19/2)))^2*(((($C$19+$G$20)-$W626)*($O$20/($O$19/2)))*$AZ$17)/3)*$X$603))),IF('Silo Levels'!$L$24="Pumping",(($D$18*$X$603)+((PI()*(($C$21/2)^2)*($G$20-$W626))*$X$603))+((($D$18+$H$18)/3)*$BD$17)+(((PI()*($C$21/2)^2*(($C$21/2)*$AZ$17))/3)*$X$603),(($D$18*$X$603)+((PI()*(($C$21/2)^2)*($G$20-$W626))*$X$603))+((($D$18+$H$18)/3)*$BD$17)-(((PI()*($C$21/2)^2*(($C$21/2)*$AZ$17))/3)*$X$603)))</f>
        <v>191914.19844828156</v>
      </c>
      <c r="Y626" s="73">
        <v>2.1</v>
      </c>
      <c r="Z626" s="79">
        <f t="shared" si="86"/>
        <v>224256.0226653482</v>
      </c>
      <c r="AA626" s="53">
        <v>2.1</v>
      </c>
      <c r="AB626" s="80">
        <f>IF($AA626&gt;$G$20,IF('Silo Levels'!$L$25="Pumping",((PI()*((($C$19+$G$20)-$AA626)*($O$20/($O$19/2)))^2*((($O$20+$G$20)-$AA626))/3)*$AB$603)+(((PI()*((($C$19+$G$20)-$AA626)*($O$20/($O$19/2)))^2*(((($C$19+$G$20)-$AA626)*($O$20/($O$19/2)))*$AZ$18))/3)*$AB$603),(((PI()*((($C$19+$G$20)-$AA626)*($O$20/($O$19/2)))^2*((($O$20+$G$20)-$AA626)/3))*$AB$603)-((PI()*((($C$19+$G$20)-$AA626)*($O$20/($O$19/2)))^2*(((($C$19+$G$20)-$AA626)*($O$20/($O$19/2)))*$AZ$18)/3)*$AB$603))),IF('Silo Levels'!$L$25="Pumping",(($D$18*$AB$603)+((PI()*(($C$21/2)^2)*($G$20-$AA626))*$AB$603))+((($D$18+$H$18)/3)*$BD$18)+(((PI()*($C$21/2)^2*(($C$21/2)*$AZ$18))/3)*$AB$603),(($D$18*$AB$603)+((PI()*(($C$21/2)^2)*($G$20-$AA626))*$AB$603))+((($D$18+$H$18)/3)*$BD$18)-(((PI()*($C$21/2)^2*(($C$21/2)*$AZ$18))/3)*$AB$603)))</f>
        <v>219906.68228829387</v>
      </c>
      <c r="AC626" s="73">
        <v>2.1</v>
      </c>
      <c r="AD626" s="79">
        <f t="shared" si="87"/>
        <v>230371.55423103695</v>
      </c>
      <c r="AE626" s="53">
        <v>2.1</v>
      </c>
      <c r="AF626" s="80">
        <f>IF($AE626&gt;$G$20,IF('Silo Levels'!$L$26="Pumping",((PI()*((($C$19+$G$20)-$AE626)*($O$20/($O$19/2)))^2*((($O$20+$G$20)-$AE626))/3)*$AF$603)+(((PI()*((($C$19+$G$20)-$AE626)*($O$20/($O$19/2)))^2*(((($C$19+$G$20)-$AE626)*($O$20/($O$19/2)))*$AZ$19))/3)*$AF$603),(((PI()*((($C$19+$G$20)-$AE626)*($O$20/($O$19/2)))^2*((($O$20+$G$20)-$AE626)/3))*$AF$603)-((PI()*((($C$19+$G$20)-$AE626)*($O$20/($O$19/2)))^2*(((($C$19+$G$20)-$AE626)*($O$20/($O$19/2)))*$AZ$19)/3)*$AF$603))),IF('Silo Levels'!$L$26="Pumping",(($D$18*$AF$603)+((PI()*(($C$21/2)^2)*($G$20-$AE626))*$AF$603))+((($D$18+$H$18)/3)*$BD$19)+(((PI()*($C$21/2)^2*(($C$21/2)*$AZ$19))/3)*$AF$603),(($D$18*$AF$603)+((PI()*(($C$21/2)^2)*($G$20-$AE626))*$AF$603))+((($D$18+$H$18)/3)*$BD$19)-(((PI()*($C$21/2)^2*(($C$21/2)*$AZ$19))/3)*$AF$603)))</f>
        <v>228161.06857877696</v>
      </c>
      <c r="AG626" s="73">
        <v>2.1</v>
      </c>
      <c r="AH626" s="79">
        <f t="shared" si="88"/>
        <v>215714.17458229183</v>
      </c>
      <c r="AI626" s="53">
        <v>2.1</v>
      </c>
      <c r="AJ626" s="80">
        <f>IF($AI626&gt;$G$20,IF('Silo Levels'!$L$27="Pumping",((PI()*((($C$19+$G$20)-$AI626)*($O$20/($O$19/2)))^2*((($O$20+$G$20)-$AI626))/3)*$AJ$603)+(((PI()*((($C$19+$G$20)-$AI626)*($O$20/($O$19/2)))^2*(((($C$19+$G$20)-$AI626)*($O$20/($O$19/2)))*$AZ$20))/3)*$AJ$603),(((PI()*((($C$19+$G$20)-$AI626)*($O$20/($O$19/2)))^2*((($O$20+$G$20)-$AI626)/3))*$AJ$603)-((PI()*((($C$19+$G$20)-$AI626)*($O$20/($O$19/2)))^2*(((($C$19+$G$20)-$AI626)*($O$20/($O$19/2)))*$AZ$20)/3)*$AJ$603))),IF('Silo Levels'!$L$27="Pumping",(($D$18*$AJ$603)+((PI()*(($C$21/2)^2)*($G$20-$AI626))*$AJ$603))+((($D$18+$H$18)/3)*$BD$20)+(((PI()*($C$21/2)^2*(($C$21/2)*$AZ$20))/3)*$AJ$603),(($D$18*$AJ$603)+((PI()*(($C$21/2)^2)*($G$20-$AI626))*$AJ$603))+((($D$18+$H$18)/3)*$BD$20)-(((PI()*($C$21/2)^2*(($C$21/2)*$AZ$20))/3)*$AJ$603)))</f>
        <v>211532.71919148511</v>
      </c>
    </row>
    <row r="627" spans="1:36" x14ac:dyDescent="0.3">
      <c r="A627">
        <v>2.2000000000000002</v>
      </c>
      <c r="B627" s="79">
        <f t="shared" si="82"/>
        <v>215294.5720901133</v>
      </c>
      <c r="C627" s="53">
        <v>2.2000000000000002</v>
      </c>
      <c r="D627" s="80">
        <f>IF($C627&gt;$G$20,IF('Silo Levels'!$L$19="Pumping",((PI()*((($C$19+$G$20)-$C627)*($O$20/($O$19/2)))^2*((($O$20+$G$20)-$C627))/3)*$D$603)+(((PI()*((($C$19+$G$20)-$C627)*($O$20/($O$19/2)))^2*(((($C$19+$G$20)-$C627)*($O$20/($O$19/2)))*$AZ$12))/3)*$D$603),(((PI()*((($C$19+$G$20)-$C627)*($O$20/($O$19/2)))^2*((($O$20+$G$20)-$C627)/3))*$D$603)-((PI()*((($C$19+$G$20)-$C627)*($O$20/($O$19/2)))^2*(((($C$19+$G$20)-$C627)*($O$20/($O$19/2)))*$AZ$12)/3)*$D$603))),IF('Silo Levels'!$L$19="Pumping",(($D$18*$D$603)+((PI()*(($C$21/2)^2)*($G$20-$C627))*$D$603))+((($D$18+$H$18)/3)*$BD$12)+(((PI()*($C$21/2)^2*(($C$21/2)*$AZ$12))/3)*$D$603),(($D$18*$D$603)+((PI()*(($C$21/2)^2)*($G$20-$C627))*$D$603))+((($D$18+$H$18)/3)*$BD$12)-(((PI()*($C$21/2)^2*(($C$21/2)*$AZ$12))/3)*$D$603)))</f>
        <v>212367.55331654858</v>
      </c>
      <c r="E627" s="73">
        <v>2.2000000000000002</v>
      </c>
      <c r="F627" s="79">
        <f t="shared" si="83"/>
        <v>195322.19954133269</v>
      </c>
      <c r="G627" s="53">
        <v>2.2000000000000002</v>
      </c>
      <c r="H627" s="80">
        <f>IF($G627&gt;$G$20,IF('Silo Levels'!$L$20="Pumping",((PI()*((($C$19+$G$20)-$G627)*($O$20/($O$19/2)))^2*((($O$20+$G$20)-$G627))/3)*$H$603)+(((PI()*((($C$19+$G$20)-$G627)*($O$20/($O$19/2)))^2*(((($C$19+$G$20)-$G627)*($O$20/($O$19/2)))*$AZ$13))/3)*$H$603),(((PI()*((($C$19+$G$20)-$G627)*($O$20/($O$19/2)))^2*((($O$20+$G$20)-$G627)/3))*$H$603)-((PI()*((($C$19+$G$20)-$G627)*($O$20/($O$19/2)))^2*(((($C$19+$G$20)-$G627)*($O$20/($O$19/2)))*$AZ$13)/3)*$H$603))),IF('Silo Levels'!$L$20="Pumping",(($D$18*$H$603)+((PI()*(($C$21/2)^2)*($G$20-$G627))*$H$603))+((($D$18+$H$18)/3)*$BD$13)+(((PI()*($C$21/2)^2*(($C$21/2)*$AZ$13))/3)*$H$603),(($D$18*$H$603)+((PI()*(($C$21/2)^2)*($G$20-$G627))*$H$603))+((($D$18+$H$18)/3)*$BD$13)-(((PI()*($C$21/2)^2*(($C$21/2)*$AZ$13))/3)*$H$603)))</f>
        <v>191534.06509630685</v>
      </c>
      <c r="I627" s="73">
        <v>2.2000000000000002</v>
      </c>
      <c r="J627" s="79">
        <f t="shared" si="84"/>
        <v>196198.56965317094</v>
      </c>
      <c r="K627" s="53">
        <v>2.2000000000000002</v>
      </c>
      <c r="L627" s="80">
        <f>IF($K627&gt;$G$20,IF('Silo Levels'!$L$21="Pumping",((PI()*((($C$19+$G$20)-$K627)*($O$20/($O$19/2)))^2*((($O$20+$G$20)-$K627))/3)*$L$603)+(((PI()*((($C$19+$G$20)-$K627)*($O$20/($O$19/2)))^2*(((($C$19+$G$20)-$K627)*($O$20/($O$19/2)))*$AZ$14))/3)*$L$603),(((PI()*((($C$19+$G$20)-$K627)*($O$20/($O$19/2)))^2*((($O$20+$G$20)-$K627)/3))*$L$603)-((PI()*((($C$19+$G$20)-$K627)*($O$20/($O$19/2)))^2*(((($C$19+$G$20)-$K627)*($O$20/($O$19/2)))*$AZ$14)/3)*$L$603))),IF('Silo Levels'!$L$21="Pumping",(($D$18*$L$603)+((PI()*(($C$21/2)^2)*($G$20-$K627))*$L$603))+((($D$18+$H$18)/3)*$BD$14)+(((PI()*($C$21/2)^2*(($C$21/2)*$AZ$14))/3)*$L$603),(($D$18*$L$603)+((PI()*(($C$21/2)^2)*($G$20-$K627))*$L$603))+((($D$18+$H$18)/3)*$BD$14)-(((PI()*($C$21/2)^2*(($C$21/2)*$AZ$14))/3)*$L$603)))</f>
        <v>192393.17663155883</v>
      </c>
      <c r="M627" s="73">
        <v>2.2000000000000002</v>
      </c>
      <c r="N627" s="79">
        <f t="shared" si="89"/>
        <v>200756.60356817921</v>
      </c>
      <c r="O627" s="53">
        <v>2.2000000000000002</v>
      </c>
      <c r="P627" s="80">
        <f>IF($O627&gt;$G$20,IF('Silo Levels'!$L$22="Pumping",((PI()*((($C$19+$G$20)-$O627)*($O$20/($O$19/2)))^2*((($O$20+$G$20)-$O627))/3)*$P$603)+(((PI()*((($C$19+$G$20)-$O627)*($O$20/($O$19/2)))^2*(((($C$19+$G$20)-$O627)*($O$20/($O$19/2)))*$AZ$15))/3)*$P$603),(((PI()*((($C$19+$G$20)-$O627)*($O$20/($O$19/2)))^2*((($O$20+$G$20)-$O627)/3))*$P$603)-((PI()*((($C$19+$G$20)-$O627)*($O$20/($O$19/2)))^2*(((($C$19+$G$20)-$O627)*($O$20/($O$19/2)))*$AZ$15)/3)*$P$603))),IF('Silo Levels'!$L$22="Pumping",(($D$18*$P$603)+((PI()*(($C$21/2)^2)*($G$20-$O627))*$P$603))+((($D$18+$H$18)/3)*$BD$15)+(((PI()*($C$21/2)^2*(($C$21/2)*$AZ$15))/3)*$P$603),(($D$18*$P$603)+((PI()*(($C$21/2)^2)*($G$20-$O627))*$P$603))+((($D$18+$H$18)/3)*$BD$15)-(((PI()*($C$21/2)^2*(($C$21/2)*$AZ$15))/3)*$P$603)))</f>
        <v>196861.44804058672</v>
      </c>
      <c r="Q627" s="73">
        <v>2.2000000000000002</v>
      </c>
      <c r="R627" s="79">
        <f t="shared" si="90"/>
        <v>207565.23777039855</v>
      </c>
      <c r="S627" s="53">
        <v>2.2000000000000002</v>
      </c>
      <c r="T627" s="80">
        <f>IF($S627&gt;$G$20,IF('Silo Levels'!$L$23="Pumping",((PI()*((($C$19+$G$20)-$S627)*($O$20/($O$19/2)))^2*((($O$20+$G$20)-$S627))/3)*$T$603)+(((PI()*((($C$19+$G$20)-$S627)*($O$20/($O$19/2)))^2*(((($C$19+$G$20)-$S627)*($O$20/($O$19/2)))*$AZ$16))/3)*$T$603),(((PI()*((($C$19+$G$20)-$S627)*($O$20/($O$19/2)))^2*((($O$20+$G$20)-$S627)/3))*$T$603)-((PI()*((($C$19+$G$20)-$S627)*($O$20/($O$19/2)))^2*(((($C$19+$G$20)-$S627)*($O$20/($O$19/2)))*$AZ$16)/3)*$T$603))),IF('Silo Levels'!$L$23="Pumping",(($D$18*$T$603)+((PI()*(($C$21/2)^2)*($G$20-$S627))*$T$603))+((($D$18+$H$18)/3)*$BD$16)+(((PI()*($C$21/2)^2*(($C$21/2)*$AZ$16))/3)*$T$603),(($D$18*$T$603)+((PI()*(($C$21/2)^2)*($G$20-$S627))*$T$603))+((($D$18+$H$18)/3)*$BD$16)-(((PI()*($C$21/2)^2*(($C$21/2)*$AZ$16))/3)*$T$603)))</f>
        <v>203535.99810045632</v>
      </c>
      <c r="U627" s="73">
        <v>2.2000000000000002</v>
      </c>
      <c r="V627" s="79">
        <f t="shared" si="85"/>
        <v>195322.19954133269</v>
      </c>
      <c r="W627" s="53">
        <v>2.2000000000000002</v>
      </c>
      <c r="X627" s="80">
        <f>IF($W627&gt;$G$20,IF('Silo Levels'!$L$24="Pumping",((PI()*((($C$19+$G$20)-$W627)*($O$20/($O$19/2)))^2*((($O$20+$G$20)-$W627))/3)*$X$603)+(((PI()*((($C$19+$G$20)-$W627)*($O$20/($O$19/2)))^2*(((($C$19+$G$20)-$W627)*($O$20/($O$19/2)))*$AZ$17))/3)*$X$603),(((PI()*((($C$19+$G$20)-$W627)*($O$20/($O$19/2)))^2*((($O$20+$G$20)-$W627)/3))*$X$603)-((PI()*((($C$19+$G$20)-$W627)*($O$20/($O$19/2)))^2*(((($C$19+$G$20)-$W627)*($O$20/($O$19/2)))*$AZ$17)/3)*$X$603))),IF('Silo Levels'!$L$24="Pumping",(($D$18*$X$603)+((PI()*(($C$21/2)^2)*($G$20-$W627))*$X$603))+((($D$18+$H$18)/3)*$BD$17)+(((PI()*($C$21/2)^2*(($C$21/2)*$AZ$17))/3)*$X$603),(($D$18*$X$603)+((PI()*(($C$21/2)^2)*($G$20-$W627))*$X$603))+((($D$18+$H$18)/3)*$BD$17)-(((PI()*($C$21/2)^2*(($C$21/2)*$AZ$17))/3)*$X$603)))</f>
        <v>191534.06509630685</v>
      </c>
      <c r="Y627" s="73">
        <v>2.2000000000000002</v>
      </c>
      <c r="Z627" s="79">
        <f t="shared" si="86"/>
        <v>223819.57317803404</v>
      </c>
      <c r="AA627" s="53">
        <v>2.2000000000000002</v>
      </c>
      <c r="AB627" s="80">
        <f>IF($AA627&gt;$G$20,IF('Silo Levels'!$L$25="Pumping",((PI()*((($C$19+$G$20)-$AA627)*($O$20/($O$19/2)))^2*((($O$20+$G$20)-$AA627))/3)*$AB$603)+(((PI()*((($C$19+$G$20)-$AA627)*($O$20/($O$19/2)))^2*(((($C$19+$G$20)-$AA627)*($O$20/($O$19/2)))*$AZ$18))/3)*$AB$603),(((PI()*((($C$19+$G$20)-$AA627)*($O$20/($O$19/2)))^2*((($O$20+$G$20)-$AA627)/3))*$AB$603)-((PI()*((($C$19+$G$20)-$AA627)*($O$20/($O$19/2)))^2*(((($C$19+$G$20)-$AA627)*($O$20/($O$19/2)))*$AZ$18)/3)*$AB$603))),IF('Silo Levels'!$L$25="Pumping",(($D$18*$AB$603)+((PI()*(($C$21/2)^2)*($G$20-$AA627))*$AB$603))+((($D$18+$H$18)/3)*$BD$18)+(((PI()*($C$21/2)^2*(($C$21/2)*$AZ$18))/3)*$AB$603),(($D$18*$AB$603)+((PI()*(($C$21/2)^2)*($G$20-$AA627))*$AB$603))+((($D$18+$H$18)/3)*$BD$18)-(((PI()*($C$21/2)^2*(($C$21/2)*$AZ$18))/3)*$AB$603)))</f>
        <v>219470.23280097972</v>
      </c>
      <c r="AC627" s="73">
        <v>2.2000000000000002</v>
      </c>
      <c r="AD627" s="79">
        <f t="shared" si="87"/>
        <v>229927.9166924649</v>
      </c>
      <c r="AE627" s="53">
        <v>2.2000000000000002</v>
      </c>
      <c r="AF627" s="80">
        <f>IF($AE627&gt;$G$20,IF('Silo Levels'!$L$26="Pumping",((PI()*((($C$19+$G$20)-$AE627)*($O$20/($O$19/2)))^2*((($O$20+$G$20)-$AE627))/3)*$AF$603)+(((PI()*((($C$19+$G$20)-$AE627)*($O$20/($O$19/2)))^2*(((($C$19+$G$20)-$AE627)*($O$20/($O$19/2)))*$AZ$19))/3)*$AF$603),(((PI()*((($C$19+$G$20)-$AE627)*($O$20/($O$19/2)))^2*((($O$20+$G$20)-$AE627)/3))*$AF$603)-((PI()*((($C$19+$G$20)-$AE627)*($O$20/($O$19/2)))^2*(((($C$19+$G$20)-$AE627)*($O$20/($O$19/2)))*$AZ$19)/3)*$AF$603))),IF('Silo Levels'!$L$26="Pumping",(($D$18*$AF$603)+((PI()*(($C$21/2)^2)*($G$20-$AE627))*$AF$603))+((($D$18+$H$18)/3)*$BD$19)+(((PI()*($C$21/2)^2*(($C$21/2)*$AZ$19))/3)*$AF$603),(($D$18*$AF$603)+((PI()*(($C$21/2)^2)*($G$20-$AE627))*$AF$603))+((($D$18+$H$18)/3)*$BD$19)-(((PI()*($C$21/2)^2*(($C$21/2)*$AZ$19))/3)*$AF$603)))</f>
        <v>227717.43104020492</v>
      </c>
      <c r="AG627" s="73">
        <v>2.2000000000000002</v>
      </c>
      <c r="AH627" s="79">
        <f t="shared" si="88"/>
        <v>215294.5720901133</v>
      </c>
      <c r="AI627" s="53">
        <v>2.2000000000000002</v>
      </c>
      <c r="AJ627" s="80">
        <f>IF($AI627&gt;$G$20,IF('Silo Levels'!$L$27="Pumping",((PI()*((($C$19+$G$20)-$AI627)*($O$20/($O$19/2)))^2*((($O$20+$G$20)-$AI627))/3)*$AJ$603)+(((PI()*((($C$19+$G$20)-$AI627)*($O$20/($O$19/2)))^2*(((($C$19+$G$20)-$AI627)*($O$20/($O$19/2)))*$AZ$20))/3)*$AJ$603),(((PI()*((($C$19+$G$20)-$AI627)*($O$20/($O$19/2)))^2*((($O$20+$G$20)-$AI627)/3))*$AJ$603)-((PI()*((($C$19+$G$20)-$AI627)*($O$20/($O$19/2)))^2*(((($C$19+$G$20)-$AI627)*($O$20/($O$19/2)))*$AZ$20)/3)*$AJ$603))),IF('Silo Levels'!$L$27="Pumping",(($D$18*$AJ$603)+((PI()*(($C$21/2)^2)*($G$20-$AI627))*$AJ$603))+((($D$18+$H$18)/3)*$BD$20)+(((PI()*($C$21/2)^2*(($C$21/2)*$AZ$20))/3)*$AJ$603),(($D$18*$AJ$603)+((PI()*(($C$21/2)^2)*($G$20-$AI627))*$AJ$603))+((($D$18+$H$18)/3)*$BD$20)-(((PI()*($C$21/2)^2*(($C$21/2)*$AZ$20))/3)*$AJ$603)))</f>
        <v>211113.11669930659</v>
      </c>
    </row>
    <row r="628" spans="1:36" x14ac:dyDescent="0.3">
      <c r="A628">
        <v>2.2999999999999998</v>
      </c>
      <c r="B628" s="79">
        <f t="shared" si="82"/>
        <v>214874.96959793483</v>
      </c>
      <c r="C628" s="53">
        <v>2.2999999999999998</v>
      </c>
      <c r="D628" s="80">
        <f>IF($C628&gt;$G$20,IF('Silo Levels'!$L$19="Pumping",((PI()*((($C$19+$G$20)-$C628)*($O$20/($O$19/2)))^2*((($O$20+$G$20)-$C628))/3)*$D$603)+(((PI()*((($C$19+$G$20)-$C628)*($O$20/($O$19/2)))^2*(((($C$19+$G$20)-$C628)*($O$20/($O$19/2)))*$AZ$12))/3)*$D$603),(((PI()*((($C$19+$G$20)-$C628)*($O$20/($O$19/2)))^2*((($O$20+$G$20)-$C628)/3))*$D$603)-((PI()*((($C$19+$G$20)-$C628)*($O$20/($O$19/2)))^2*(((($C$19+$G$20)-$C628)*($O$20/($O$19/2)))*$AZ$12)/3)*$D$603))),IF('Silo Levels'!$L$19="Pumping",(($D$18*$D$603)+((PI()*(($C$21/2)^2)*($G$20-$C628))*$D$603))+((($D$18+$H$18)/3)*$BD$12)+(((PI()*($C$21/2)^2*(($C$21/2)*$AZ$12))/3)*$D$603),(($D$18*$D$603)+((PI()*(($C$21/2)^2)*($G$20-$C628))*$D$603))+((($D$18+$H$18)/3)*$BD$12)-(((PI()*($C$21/2)^2*(($C$21/2)*$AZ$12))/3)*$D$603)))</f>
        <v>211947.95082437014</v>
      </c>
      <c r="E628" s="73">
        <v>2.2999999999999998</v>
      </c>
      <c r="F628" s="79">
        <f t="shared" si="83"/>
        <v>194942.06618935798</v>
      </c>
      <c r="G628" s="53">
        <v>2.2999999999999998</v>
      </c>
      <c r="H628" s="80">
        <f>IF($G628&gt;$G$20,IF('Silo Levels'!$L$20="Pumping",((PI()*((($C$19+$G$20)-$G628)*($O$20/($O$19/2)))^2*((($O$20+$G$20)-$G628))/3)*$H$603)+(((PI()*((($C$19+$G$20)-$G628)*($O$20/($O$19/2)))^2*(((($C$19+$G$20)-$G628)*($O$20/($O$19/2)))*$AZ$13))/3)*$H$603),(((PI()*((($C$19+$G$20)-$G628)*($O$20/($O$19/2)))^2*((($O$20+$G$20)-$G628)/3))*$H$603)-((PI()*((($C$19+$G$20)-$G628)*($O$20/($O$19/2)))^2*(((($C$19+$G$20)-$G628)*($O$20/($O$19/2)))*$AZ$13)/3)*$H$603))),IF('Silo Levels'!$L$20="Pumping",(($D$18*$H$603)+((PI()*(($C$21/2)^2)*($G$20-$G628))*$H$603))+((($D$18+$H$18)/3)*$BD$13)+(((PI()*($C$21/2)^2*(($C$21/2)*$AZ$13))/3)*$H$603),(($D$18*$H$603)+((PI()*(($C$21/2)^2)*($G$20-$G628))*$H$603))+((($D$18+$H$18)/3)*$BD$13)-(((PI()*($C$21/2)^2*(($C$21/2)*$AZ$13))/3)*$H$603)))</f>
        <v>191153.93174433213</v>
      </c>
      <c r="I628" s="73">
        <v>2.2999999999999998</v>
      </c>
      <c r="J628" s="79">
        <f t="shared" si="84"/>
        <v>195816.70443009629</v>
      </c>
      <c r="K628" s="53">
        <v>2.2999999999999998</v>
      </c>
      <c r="L628" s="80">
        <f>IF($K628&gt;$G$20,IF('Silo Levels'!$L$21="Pumping",((PI()*((($C$19+$G$20)-$K628)*($O$20/($O$19/2)))^2*((($O$20+$G$20)-$K628))/3)*$L$603)+(((PI()*((($C$19+$G$20)-$K628)*($O$20/($O$19/2)))^2*(((($C$19+$G$20)-$K628)*($O$20/($O$19/2)))*$AZ$14))/3)*$L$603),(((PI()*((($C$19+$G$20)-$K628)*($O$20/($O$19/2)))^2*((($O$20+$G$20)-$K628)/3))*$L$603)-((PI()*((($C$19+$G$20)-$K628)*($O$20/($O$19/2)))^2*(((($C$19+$G$20)-$K628)*($O$20/($O$19/2)))*$AZ$14)/3)*$L$603))),IF('Silo Levels'!$L$21="Pumping",(($D$18*$L$603)+((PI()*(($C$21/2)^2)*($G$20-$K628))*$L$603))+((($D$18+$H$18)/3)*$BD$14)+(((PI()*($C$21/2)^2*(($C$21/2)*$AZ$14))/3)*$L$603),(($D$18*$L$603)+((PI()*(($C$21/2)^2)*($G$20-$K628))*$L$603))+((($D$18+$H$18)/3)*$BD$14)-(((PI()*($C$21/2)^2*(($C$21/2)*$AZ$14))/3)*$L$603)))</f>
        <v>192011.31140848418</v>
      </c>
      <c r="M628" s="73">
        <v>2.2999999999999998</v>
      </c>
      <c r="N628" s="79">
        <f t="shared" si="89"/>
        <v>200365.73081837205</v>
      </c>
      <c r="O628" s="53">
        <v>2.2999999999999998</v>
      </c>
      <c r="P628" s="80">
        <f>IF($O628&gt;$G$20,IF('Silo Levels'!$L$22="Pumping",((PI()*((($C$19+$G$20)-$O628)*($O$20/($O$19/2)))^2*((($O$20+$G$20)-$O628))/3)*$P$603)+(((PI()*((($C$19+$G$20)-$O628)*($O$20/($O$19/2)))^2*(((($C$19+$G$20)-$O628)*($O$20/($O$19/2)))*$AZ$15))/3)*$P$603),(((PI()*((($C$19+$G$20)-$O628)*($O$20/($O$19/2)))^2*((($O$20+$G$20)-$O628)/3))*$P$603)-((PI()*((($C$19+$G$20)-$O628)*($O$20/($O$19/2)))^2*(((($C$19+$G$20)-$O628)*($O$20/($O$19/2)))*$AZ$15)/3)*$P$603))),IF('Silo Levels'!$L$22="Pumping",(($D$18*$P$603)+((PI()*(($C$21/2)^2)*($G$20-$O628))*$P$603))+((($D$18+$H$18)/3)*$BD$15)+(((PI()*($C$21/2)^2*(($C$21/2)*$AZ$15))/3)*$P$603),(($D$18*$P$603)+((PI()*(($C$21/2)^2)*($G$20-$O628))*$P$603))+((($D$18+$H$18)/3)*$BD$15)-(((PI()*($C$21/2)^2*(($C$21/2)*$AZ$15))/3)*$P$603)))</f>
        <v>196470.57529077955</v>
      </c>
      <c r="Q628" s="73">
        <v>2.2999999999999998</v>
      </c>
      <c r="R628" s="79">
        <f t="shared" si="90"/>
        <v>207160.90988714306</v>
      </c>
      <c r="S628" s="53">
        <v>2.2999999999999998</v>
      </c>
      <c r="T628" s="80">
        <f>IF($S628&gt;$G$20,IF('Silo Levels'!$L$23="Pumping",((PI()*((($C$19+$G$20)-$S628)*($O$20/($O$19/2)))^2*((($O$20+$G$20)-$S628))/3)*$T$603)+(((PI()*((($C$19+$G$20)-$S628)*($O$20/($O$19/2)))^2*(((($C$19+$G$20)-$S628)*($O$20/($O$19/2)))*$AZ$16))/3)*$T$603),(((PI()*((($C$19+$G$20)-$S628)*($O$20/($O$19/2)))^2*((($O$20+$G$20)-$S628)/3))*$T$603)-((PI()*((($C$19+$G$20)-$S628)*($O$20/($O$19/2)))^2*(((($C$19+$G$20)-$S628)*($O$20/($O$19/2)))*$AZ$16)/3)*$T$603))),IF('Silo Levels'!$L$23="Pumping",(($D$18*$T$603)+((PI()*(($C$21/2)^2)*($G$20-$S628))*$T$603))+((($D$18+$H$18)/3)*$BD$16)+(((PI()*($C$21/2)^2*(($C$21/2)*$AZ$16))/3)*$T$603),(($D$18*$T$603)+((PI()*(($C$21/2)^2)*($G$20-$S628))*$T$603))+((($D$18+$H$18)/3)*$BD$16)-(((PI()*($C$21/2)^2*(($C$21/2)*$AZ$16))/3)*$T$603)))</f>
        <v>203131.67021720082</v>
      </c>
      <c r="U628" s="73">
        <v>2.2999999999999998</v>
      </c>
      <c r="V628" s="79">
        <f t="shared" si="85"/>
        <v>194942.06618935798</v>
      </c>
      <c r="W628" s="53">
        <v>2.2999999999999998</v>
      </c>
      <c r="X628" s="80">
        <f>IF($W628&gt;$G$20,IF('Silo Levels'!$L$24="Pumping",((PI()*((($C$19+$G$20)-$W628)*($O$20/($O$19/2)))^2*((($O$20+$G$20)-$W628))/3)*$X$603)+(((PI()*((($C$19+$G$20)-$W628)*($O$20/($O$19/2)))^2*(((($C$19+$G$20)-$W628)*($O$20/($O$19/2)))*$AZ$17))/3)*$X$603),(((PI()*((($C$19+$G$20)-$W628)*($O$20/($O$19/2)))^2*((($O$20+$G$20)-$W628)/3))*$X$603)-((PI()*((($C$19+$G$20)-$W628)*($O$20/($O$19/2)))^2*(((($C$19+$G$20)-$W628)*($O$20/($O$19/2)))*$AZ$17)/3)*$X$603))),IF('Silo Levels'!$L$24="Pumping",(($D$18*$X$603)+((PI()*(($C$21/2)^2)*($G$20-$W628))*$X$603))+((($D$18+$H$18)/3)*$BD$17)+(((PI()*($C$21/2)^2*(($C$21/2)*$AZ$17))/3)*$X$603),(($D$18*$X$603)+((PI()*(($C$21/2)^2)*($G$20-$W628))*$X$603))+((($D$18+$H$18)/3)*$BD$17)-(((PI()*($C$21/2)^2*(($C$21/2)*$AZ$17))/3)*$X$603)))</f>
        <v>191153.93174433213</v>
      </c>
      <c r="Y628" s="73">
        <v>2.2999999999999998</v>
      </c>
      <c r="Z628" s="79">
        <f t="shared" si="86"/>
        <v>223383.12369071989</v>
      </c>
      <c r="AA628" s="53">
        <v>2.2999999999999998</v>
      </c>
      <c r="AB628" s="80">
        <f>IF($AA628&gt;$G$20,IF('Silo Levels'!$L$25="Pumping",((PI()*((($C$19+$G$20)-$AA628)*($O$20/($O$19/2)))^2*((($O$20+$G$20)-$AA628))/3)*$AB$603)+(((PI()*((($C$19+$G$20)-$AA628)*($O$20/($O$19/2)))^2*(((($C$19+$G$20)-$AA628)*($O$20/($O$19/2)))*$AZ$18))/3)*$AB$603),(((PI()*((($C$19+$G$20)-$AA628)*($O$20/($O$19/2)))^2*((($O$20+$G$20)-$AA628)/3))*$AB$603)-((PI()*((($C$19+$G$20)-$AA628)*($O$20/($O$19/2)))^2*(((($C$19+$G$20)-$AA628)*($O$20/($O$19/2)))*$AZ$18)/3)*$AB$603))),IF('Silo Levels'!$L$25="Pumping",(($D$18*$AB$603)+((PI()*(($C$21/2)^2)*($G$20-$AA628))*$AB$603))+((($D$18+$H$18)/3)*$BD$18)+(((PI()*($C$21/2)^2*(($C$21/2)*$AZ$18))/3)*$AB$603),(($D$18*$AB$603)+((PI()*(($C$21/2)^2)*($G$20-$AA628))*$AB$603))+((($D$18+$H$18)/3)*$BD$18)-(((PI()*($C$21/2)^2*(($C$21/2)*$AZ$18))/3)*$AB$603)))</f>
        <v>219033.78331366557</v>
      </c>
      <c r="AC628" s="73">
        <v>2.2999999999999998</v>
      </c>
      <c r="AD628" s="79">
        <f t="shared" si="87"/>
        <v>229484.27915389289</v>
      </c>
      <c r="AE628" s="53">
        <v>2.2999999999999998</v>
      </c>
      <c r="AF628" s="80">
        <f>IF($AE628&gt;$G$20,IF('Silo Levels'!$L$26="Pumping",((PI()*((($C$19+$G$20)-$AE628)*($O$20/($O$19/2)))^2*((($O$20+$G$20)-$AE628))/3)*$AF$603)+(((PI()*((($C$19+$G$20)-$AE628)*($O$20/($O$19/2)))^2*(((($C$19+$G$20)-$AE628)*($O$20/($O$19/2)))*$AZ$19))/3)*$AF$603),(((PI()*((($C$19+$G$20)-$AE628)*($O$20/($O$19/2)))^2*((($O$20+$G$20)-$AE628)/3))*$AF$603)-((PI()*((($C$19+$G$20)-$AE628)*($O$20/($O$19/2)))^2*(((($C$19+$G$20)-$AE628)*($O$20/($O$19/2)))*$AZ$19)/3)*$AF$603))),IF('Silo Levels'!$L$26="Pumping",(($D$18*$AF$603)+((PI()*(($C$21/2)^2)*($G$20-$AE628))*$AF$603))+((($D$18+$H$18)/3)*$BD$19)+(((PI()*($C$21/2)^2*(($C$21/2)*$AZ$19))/3)*$AF$603),(($D$18*$AF$603)+((PI()*(($C$21/2)^2)*($G$20-$AE628))*$AF$603))+((($D$18+$H$18)/3)*$BD$19)-(((PI()*($C$21/2)^2*(($C$21/2)*$AZ$19))/3)*$AF$603)))</f>
        <v>227273.7935016329</v>
      </c>
      <c r="AG628" s="73">
        <v>2.2999999999999998</v>
      </c>
      <c r="AH628" s="79">
        <f t="shared" si="88"/>
        <v>214874.96959793483</v>
      </c>
      <c r="AI628" s="53">
        <v>2.2999999999999998</v>
      </c>
      <c r="AJ628" s="80">
        <f>IF($AI628&gt;$G$20,IF('Silo Levels'!$L$27="Pumping",((PI()*((($C$19+$G$20)-$AI628)*($O$20/($O$19/2)))^2*((($O$20+$G$20)-$AI628))/3)*$AJ$603)+(((PI()*((($C$19+$G$20)-$AI628)*($O$20/($O$19/2)))^2*(((($C$19+$G$20)-$AI628)*($O$20/($O$19/2)))*$AZ$20))/3)*$AJ$603),(((PI()*((($C$19+$G$20)-$AI628)*($O$20/($O$19/2)))^2*((($O$20+$G$20)-$AI628)/3))*$AJ$603)-((PI()*((($C$19+$G$20)-$AI628)*($O$20/($O$19/2)))^2*(((($C$19+$G$20)-$AI628)*($O$20/($O$19/2)))*$AZ$20)/3)*$AJ$603))),IF('Silo Levels'!$L$27="Pumping",(($D$18*$AJ$603)+((PI()*(($C$21/2)^2)*($G$20-$AI628))*$AJ$603))+((($D$18+$H$18)/3)*$BD$20)+(((PI()*($C$21/2)^2*(($C$21/2)*$AZ$20))/3)*$AJ$603),(($D$18*$AJ$603)+((PI()*(($C$21/2)^2)*($G$20-$AI628))*$AJ$603))+((($D$18+$H$18)/3)*$BD$20)-(((PI()*($C$21/2)^2*(($C$21/2)*$AZ$20))/3)*$AJ$603)))</f>
        <v>210693.51420712812</v>
      </c>
    </row>
    <row r="629" spans="1:36" x14ac:dyDescent="0.3">
      <c r="A629">
        <v>2.4</v>
      </c>
      <c r="B629" s="79">
        <f t="shared" si="82"/>
        <v>214455.3671057563</v>
      </c>
      <c r="C629" s="53">
        <v>2.4</v>
      </c>
      <c r="D629" s="80">
        <f>IF($C629&gt;$G$20,IF('Silo Levels'!$L$19="Pumping",((PI()*((($C$19+$G$20)-$C629)*($O$20/($O$19/2)))^2*((($O$20+$G$20)-$C629))/3)*$D$603)+(((PI()*((($C$19+$G$20)-$C629)*($O$20/($O$19/2)))^2*(((($C$19+$G$20)-$C629)*($O$20/($O$19/2)))*$AZ$12))/3)*$D$603),(((PI()*((($C$19+$G$20)-$C629)*($O$20/($O$19/2)))^2*((($O$20+$G$20)-$C629)/3))*$D$603)-((PI()*((($C$19+$G$20)-$C629)*($O$20/($O$19/2)))^2*(((($C$19+$G$20)-$C629)*($O$20/($O$19/2)))*$AZ$12)/3)*$D$603))),IF('Silo Levels'!$L$19="Pumping",(($D$18*$D$603)+((PI()*(($C$21/2)^2)*($G$20-$C629))*$D$603))+((($D$18+$H$18)/3)*$BD$12)+(((PI()*($C$21/2)^2*(($C$21/2)*$AZ$12))/3)*$D$603),(($D$18*$D$603)+((PI()*(($C$21/2)^2)*($G$20-$C629))*$D$603))+((($D$18+$H$18)/3)*$BD$12)-(((PI()*($C$21/2)^2*(($C$21/2)*$AZ$12))/3)*$D$603)))</f>
        <v>211528.34833219158</v>
      </c>
      <c r="E629" s="73">
        <v>2.4</v>
      </c>
      <c r="F629" s="79">
        <f t="shared" si="83"/>
        <v>194561.93283738327</v>
      </c>
      <c r="G629" s="53">
        <v>2.4</v>
      </c>
      <c r="H629" s="80">
        <f>IF($G629&gt;$G$20,IF('Silo Levels'!$L$20="Pumping",((PI()*((($C$19+$G$20)-$G629)*($O$20/($O$19/2)))^2*((($O$20+$G$20)-$G629))/3)*$H$603)+(((PI()*((($C$19+$G$20)-$G629)*($O$20/($O$19/2)))^2*(((($C$19+$G$20)-$G629)*($O$20/($O$19/2)))*$AZ$13))/3)*$H$603),(((PI()*((($C$19+$G$20)-$G629)*($O$20/($O$19/2)))^2*((($O$20+$G$20)-$G629)/3))*$H$603)-((PI()*((($C$19+$G$20)-$G629)*($O$20/($O$19/2)))^2*(((($C$19+$G$20)-$G629)*($O$20/($O$19/2)))*$AZ$13)/3)*$H$603))),IF('Silo Levels'!$L$20="Pumping",(($D$18*$H$603)+((PI()*(($C$21/2)^2)*($G$20-$G629))*$H$603))+((($D$18+$H$18)/3)*$BD$13)+(((PI()*($C$21/2)^2*(($C$21/2)*$AZ$13))/3)*$H$603),(($D$18*$H$603)+((PI()*(($C$21/2)^2)*($G$20-$G629))*$H$603))+((($D$18+$H$18)/3)*$BD$13)-(((PI()*($C$21/2)^2*(($C$21/2)*$AZ$13))/3)*$H$603)))</f>
        <v>190773.79839235742</v>
      </c>
      <c r="I629" s="73">
        <v>2.4</v>
      </c>
      <c r="J629" s="79">
        <f t="shared" si="84"/>
        <v>195434.83920702164</v>
      </c>
      <c r="K629" s="53">
        <v>2.4</v>
      </c>
      <c r="L629" s="80">
        <f>IF($K629&gt;$G$20,IF('Silo Levels'!$L$21="Pumping",((PI()*((($C$19+$G$20)-$K629)*($O$20/($O$19/2)))^2*((($O$20+$G$20)-$K629))/3)*$L$603)+(((PI()*((($C$19+$G$20)-$K629)*($O$20/($O$19/2)))^2*(((($C$19+$G$20)-$K629)*($O$20/($O$19/2)))*$AZ$14))/3)*$L$603),(((PI()*((($C$19+$G$20)-$K629)*($O$20/($O$19/2)))^2*((($O$20+$G$20)-$K629)/3))*$L$603)-((PI()*((($C$19+$G$20)-$K629)*($O$20/($O$19/2)))^2*(((($C$19+$G$20)-$K629)*($O$20/($O$19/2)))*$AZ$14)/3)*$L$603))),IF('Silo Levels'!$L$21="Pumping",(($D$18*$L$603)+((PI()*(($C$21/2)^2)*($G$20-$K629))*$L$603))+((($D$18+$H$18)/3)*$BD$14)+(((PI()*($C$21/2)^2*(($C$21/2)*$AZ$14))/3)*$L$603),(($D$18*$L$603)+((PI()*(($C$21/2)^2)*($G$20-$K629))*$L$603))+((($D$18+$H$18)/3)*$BD$14)-(((PI()*($C$21/2)^2*(($C$21/2)*$AZ$14))/3)*$L$603)))</f>
        <v>191629.44618540953</v>
      </c>
      <c r="M629" s="73">
        <v>2.4</v>
      </c>
      <c r="N629" s="79">
        <f t="shared" si="89"/>
        <v>199974.85806856485</v>
      </c>
      <c r="O629" s="53">
        <v>2.4</v>
      </c>
      <c r="P629" s="80">
        <f>IF($O629&gt;$G$20,IF('Silo Levels'!$L$22="Pumping",((PI()*((($C$19+$G$20)-$O629)*($O$20/($O$19/2)))^2*((($O$20+$G$20)-$O629))/3)*$P$603)+(((PI()*((($C$19+$G$20)-$O629)*($O$20/($O$19/2)))^2*(((($C$19+$G$20)-$O629)*($O$20/($O$19/2)))*$AZ$15))/3)*$P$603),(((PI()*((($C$19+$G$20)-$O629)*($O$20/($O$19/2)))^2*((($O$20+$G$20)-$O629)/3))*$P$603)-((PI()*((($C$19+$G$20)-$O629)*($O$20/($O$19/2)))^2*(((($C$19+$G$20)-$O629)*($O$20/($O$19/2)))*$AZ$15)/3)*$P$603))),IF('Silo Levels'!$L$22="Pumping",(($D$18*$P$603)+((PI()*(($C$21/2)^2)*($G$20-$O629))*$P$603))+((($D$18+$H$18)/3)*$BD$15)+(((PI()*($C$21/2)^2*(($C$21/2)*$AZ$15))/3)*$P$603),(($D$18*$P$603)+((PI()*(($C$21/2)^2)*($G$20-$O629))*$P$603))+((($D$18+$H$18)/3)*$BD$15)-(((PI()*($C$21/2)^2*(($C$21/2)*$AZ$15))/3)*$P$603)))</f>
        <v>196079.70254097236</v>
      </c>
      <c r="Q629" s="73">
        <v>2.4</v>
      </c>
      <c r="R629" s="79">
        <f t="shared" si="90"/>
        <v>206756.58200388751</v>
      </c>
      <c r="S629" s="53">
        <v>2.4</v>
      </c>
      <c r="T629" s="80">
        <f>IF($S629&gt;$G$20,IF('Silo Levels'!$L$23="Pumping",((PI()*((($C$19+$G$20)-$S629)*($O$20/($O$19/2)))^2*((($O$20+$G$20)-$S629))/3)*$T$603)+(((PI()*((($C$19+$G$20)-$S629)*($O$20/($O$19/2)))^2*(((($C$19+$G$20)-$S629)*($O$20/($O$19/2)))*$AZ$16))/3)*$T$603),(((PI()*((($C$19+$G$20)-$S629)*($O$20/($O$19/2)))^2*((($O$20+$G$20)-$S629)/3))*$T$603)-((PI()*((($C$19+$G$20)-$S629)*($O$20/($O$19/2)))^2*(((($C$19+$G$20)-$S629)*($O$20/($O$19/2)))*$AZ$16)/3)*$T$603))),IF('Silo Levels'!$L$23="Pumping",(($D$18*$T$603)+((PI()*(($C$21/2)^2)*($G$20-$S629))*$T$603))+((($D$18+$H$18)/3)*$BD$16)+(((PI()*($C$21/2)^2*(($C$21/2)*$AZ$16))/3)*$T$603),(($D$18*$T$603)+((PI()*(($C$21/2)^2)*($G$20-$S629))*$T$603))+((($D$18+$H$18)/3)*$BD$16)-(((PI()*($C$21/2)^2*(($C$21/2)*$AZ$16))/3)*$T$603)))</f>
        <v>202727.34233394527</v>
      </c>
      <c r="U629" s="73">
        <v>2.4</v>
      </c>
      <c r="V629" s="79">
        <f t="shared" si="85"/>
        <v>194561.93283738327</v>
      </c>
      <c r="W629" s="53">
        <v>2.4</v>
      </c>
      <c r="X629" s="80">
        <f>IF($W629&gt;$G$20,IF('Silo Levels'!$L$24="Pumping",((PI()*((($C$19+$G$20)-$W629)*($O$20/($O$19/2)))^2*((($O$20+$G$20)-$W629))/3)*$X$603)+(((PI()*((($C$19+$G$20)-$W629)*($O$20/($O$19/2)))^2*(((($C$19+$G$20)-$W629)*($O$20/($O$19/2)))*$AZ$17))/3)*$X$603),(((PI()*((($C$19+$G$20)-$W629)*($O$20/($O$19/2)))^2*((($O$20+$G$20)-$W629)/3))*$X$603)-((PI()*((($C$19+$G$20)-$W629)*($O$20/($O$19/2)))^2*(((($C$19+$G$20)-$W629)*($O$20/($O$19/2)))*$AZ$17)/3)*$X$603))),IF('Silo Levels'!$L$24="Pumping",(($D$18*$X$603)+((PI()*(($C$21/2)^2)*($G$20-$W629))*$X$603))+((($D$18+$H$18)/3)*$BD$17)+(((PI()*($C$21/2)^2*(($C$21/2)*$AZ$17))/3)*$X$603),(($D$18*$X$603)+((PI()*(($C$21/2)^2)*($G$20-$W629))*$X$603))+((($D$18+$H$18)/3)*$BD$17)-(((PI()*($C$21/2)^2*(($C$21/2)*$AZ$17))/3)*$X$603)))</f>
        <v>190773.79839235742</v>
      </c>
      <c r="Y629" s="73">
        <v>2.4</v>
      </c>
      <c r="Z629" s="79">
        <f t="shared" si="86"/>
        <v>222946.67420340574</v>
      </c>
      <c r="AA629" s="53">
        <v>2.4</v>
      </c>
      <c r="AB629" s="80">
        <f>IF($AA629&gt;$G$20,IF('Silo Levels'!$L$25="Pumping",((PI()*((($C$19+$G$20)-$AA629)*($O$20/($O$19/2)))^2*((($O$20+$G$20)-$AA629))/3)*$AB$603)+(((PI()*((($C$19+$G$20)-$AA629)*($O$20/($O$19/2)))^2*(((($C$19+$G$20)-$AA629)*($O$20/($O$19/2)))*$AZ$18))/3)*$AB$603),(((PI()*((($C$19+$G$20)-$AA629)*($O$20/($O$19/2)))^2*((($O$20+$G$20)-$AA629)/3))*$AB$603)-((PI()*((($C$19+$G$20)-$AA629)*($O$20/($O$19/2)))^2*(((($C$19+$G$20)-$AA629)*($O$20/($O$19/2)))*$AZ$18)/3)*$AB$603))),IF('Silo Levels'!$L$25="Pumping",(($D$18*$AB$603)+((PI()*(($C$21/2)^2)*($G$20-$AA629))*$AB$603))+((($D$18+$H$18)/3)*$BD$18)+(((PI()*($C$21/2)^2*(($C$21/2)*$AZ$18))/3)*$AB$603),(($D$18*$AB$603)+((PI()*(($C$21/2)^2)*($G$20-$AA629))*$AB$603))+((($D$18+$H$18)/3)*$BD$18)-(((PI()*($C$21/2)^2*(($C$21/2)*$AZ$18))/3)*$AB$603)))</f>
        <v>218597.33382635142</v>
      </c>
      <c r="AC629" s="73">
        <v>2.4</v>
      </c>
      <c r="AD629" s="79">
        <f t="shared" si="87"/>
        <v>229040.64161532084</v>
      </c>
      <c r="AE629" s="53">
        <v>2.4</v>
      </c>
      <c r="AF629" s="80">
        <f>IF($AE629&gt;$G$20,IF('Silo Levels'!$L$26="Pumping",((PI()*((($C$19+$G$20)-$AE629)*($O$20/($O$19/2)))^2*((($O$20+$G$20)-$AE629))/3)*$AF$603)+(((PI()*((($C$19+$G$20)-$AE629)*($O$20/($O$19/2)))^2*(((($C$19+$G$20)-$AE629)*($O$20/($O$19/2)))*$AZ$19))/3)*$AF$603),(((PI()*((($C$19+$G$20)-$AE629)*($O$20/($O$19/2)))^2*((($O$20+$G$20)-$AE629)/3))*$AF$603)-((PI()*((($C$19+$G$20)-$AE629)*($O$20/($O$19/2)))^2*(((($C$19+$G$20)-$AE629)*($O$20/($O$19/2)))*$AZ$19)/3)*$AF$603))),IF('Silo Levels'!$L$26="Pumping",(($D$18*$AF$603)+((PI()*(($C$21/2)^2)*($G$20-$AE629))*$AF$603))+((($D$18+$H$18)/3)*$BD$19)+(((PI()*($C$21/2)^2*(($C$21/2)*$AZ$19))/3)*$AF$603),(($D$18*$AF$603)+((PI()*(($C$21/2)^2)*($G$20-$AE629))*$AF$603))+((($D$18+$H$18)/3)*$BD$19)-(((PI()*($C$21/2)^2*(($C$21/2)*$AZ$19))/3)*$AF$603)))</f>
        <v>226830.15596306085</v>
      </c>
      <c r="AG629" s="73">
        <v>2.4</v>
      </c>
      <c r="AH629" s="79">
        <f t="shared" si="88"/>
        <v>214455.3671057563</v>
      </c>
      <c r="AI629" s="53">
        <v>2.4</v>
      </c>
      <c r="AJ629" s="80">
        <f>IF($AI629&gt;$G$20,IF('Silo Levels'!$L$27="Pumping",((PI()*((($C$19+$G$20)-$AI629)*($O$20/($O$19/2)))^2*((($O$20+$G$20)-$AI629))/3)*$AJ$603)+(((PI()*((($C$19+$G$20)-$AI629)*($O$20/($O$19/2)))^2*(((($C$19+$G$20)-$AI629)*($O$20/($O$19/2)))*$AZ$20))/3)*$AJ$603),(((PI()*((($C$19+$G$20)-$AI629)*($O$20/($O$19/2)))^2*((($O$20+$G$20)-$AI629)/3))*$AJ$603)-((PI()*((($C$19+$G$20)-$AI629)*($O$20/($O$19/2)))^2*(((($C$19+$G$20)-$AI629)*($O$20/($O$19/2)))*$AZ$20)/3)*$AJ$603))),IF('Silo Levels'!$L$27="Pumping",(($D$18*$AJ$603)+((PI()*(($C$21/2)^2)*($G$20-$AI629))*$AJ$603))+((($D$18+$H$18)/3)*$BD$20)+(((PI()*($C$21/2)^2*(($C$21/2)*$AZ$20))/3)*$AJ$603),(($D$18*$AJ$603)+((PI()*(($C$21/2)^2)*($G$20-$AI629))*$AJ$603))+((($D$18+$H$18)/3)*$BD$20)-(((PI()*($C$21/2)^2*(($C$21/2)*$AZ$20))/3)*$AJ$603)))</f>
        <v>210273.91171494959</v>
      </c>
    </row>
    <row r="630" spans="1:36" x14ac:dyDescent="0.3">
      <c r="A630">
        <v>2.5</v>
      </c>
      <c r="B630" s="79">
        <f t="shared" si="82"/>
        <v>214035.76461357778</v>
      </c>
      <c r="C630" s="53">
        <v>2.5</v>
      </c>
      <c r="D630" s="80">
        <f>IF($C630&gt;$G$20,IF('Silo Levels'!$L$19="Pumping",((PI()*((($C$19+$G$20)-$C630)*($O$20/($O$19/2)))^2*((($O$20+$G$20)-$C630))/3)*$D$603)+(((PI()*((($C$19+$G$20)-$C630)*($O$20/($O$19/2)))^2*(((($C$19+$G$20)-$C630)*($O$20/($O$19/2)))*$AZ$12))/3)*$D$603),(((PI()*((($C$19+$G$20)-$C630)*($O$20/($O$19/2)))^2*((($O$20+$G$20)-$C630)/3))*$D$603)-((PI()*((($C$19+$G$20)-$C630)*($O$20/($O$19/2)))^2*(((($C$19+$G$20)-$C630)*($O$20/($O$19/2)))*$AZ$12)/3)*$D$603))),IF('Silo Levels'!$L$19="Pumping",(($D$18*$D$603)+((PI()*(($C$21/2)^2)*($G$20-$C630))*$D$603))+((($D$18+$H$18)/3)*$BD$12)+(((PI()*($C$21/2)^2*(($C$21/2)*$AZ$12))/3)*$D$603),(($D$18*$D$603)+((PI()*(($C$21/2)^2)*($G$20-$C630))*$D$603))+((($D$18+$H$18)/3)*$BD$12)-(((PI()*($C$21/2)^2*(($C$21/2)*$AZ$12))/3)*$D$603)))</f>
        <v>211108.74584001309</v>
      </c>
      <c r="E630" s="73">
        <v>2.5</v>
      </c>
      <c r="F630" s="79">
        <f t="shared" si="83"/>
        <v>194181.79948540853</v>
      </c>
      <c r="G630" s="53">
        <v>2.5</v>
      </c>
      <c r="H630" s="80">
        <f>IF($G630&gt;$G$20,IF('Silo Levels'!$L$20="Pumping",((PI()*((($C$19+$G$20)-$G630)*($O$20/($O$19/2)))^2*((($O$20+$G$20)-$G630))/3)*$H$603)+(((PI()*((($C$19+$G$20)-$G630)*($O$20/($O$19/2)))^2*(((($C$19+$G$20)-$G630)*($O$20/($O$19/2)))*$AZ$13))/3)*$H$603),(((PI()*((($C$19+$G$20)-$G630)*($O$20/($O$19/2)))^2*((($O$20+$G$20)-$G630)/3))*$H$603)-((PI()*((($C$19+$G$20)-$G630)*($O$20/($O$19/2)))^2*(((($C$19+$G$20)-$G630)*($O$20/($O$19/2)))*$AZ$13)/3)*$H$603))),IF('Silo Levels'!$L$20="Pumping",(($D$18*$H$603)+((PI()*(($C$21/2)^2)*($G$20-$G630))*$H$603))+((($D$18+$H$18)/3)*$BD$13)+(((PI()*($C$21/2)^2*(($C$21/2)*$AZ$13))/3)*$H$603),(($D$18*$H$603)+((PI()*(($C$21/2)^2)*($G$20-$G630))*$H$603))+((($D$18+$H$18)/3)*$BD$13)-(((PI()*($C$21/2)^2*(($C$21/2)*$AZ$13))/3)*$H$603)))</f>
        <v>190393.66504038268</v>
      </c>
      <c r="I630" s="73">
        <v>2.5</v>
      </c>
      <c r="J630" s="79">
        <f t="shared" si="84"/>
        <v>195052.97398394695</v>
      </c>
      <c r="K630" s="53">
        <v>2.5</v>
      </c>
      <c r="L630" s="80">
        <f>IF($K630&gt;$G$20,IF('Silo Levels'!$L$21="Pumping",((PI()*((($C$19+$G$20)-$K630)*($O$20/($O$19/2)))^2*((($O$20+$G$20)-$K630))/3)*$L$603)+(((PI()*((($C$19+$G$20)-$K630)*($O$20/($O$19/2)))^2*(((($C$19+$G$20)-$K630)*($O$20/($O$19/2)))*$AZ$14))/3)*$L$603),(((PI()*((($C$19+$G$20)-$K630)*($O$20/($O$19/2)))^2*((($O$20+$G$20)-$K630)/3))*$L$603)-((PI()*((($C$19+$G$20)-$K630)*($O$20/($O$19/2)))^2*(((($C$19+$G$20)-$K630)*($O$20/($O$19/2)))*$AZ$14)/3)*$L$603))),IF('Silo Levels'!$L$21="Pumping",(($D$18*$L$603)+((PI()*(($C$21/2)^2)*($G$20-$K630))*$L$603))+((($D$18+$H$18)/3)*$BD$14)+(((PI()*($C$21/2)^2*(($C$21/2)*$AZ$14))/3)*$L$603),(($D$18*$L$603)+((PI()*(($C$21/2)^2)*($G$20-$K630))*$L$603))+((($D$18+$H$18)/3)*$BD$14)-(((PI()*($C$21/2)^2*(($C$21/2)*$AZ$14))/3)*$L$603)))</f>
        <v>191247.58096233485</v>
      </c>
      <c r="M630" s="73">
        <v>2.5</v>
      </c>
      <c r="N630" s="79">
        <f t="shared" si="89"/>
        <v>199583.98531875765</v>
      </c>
      <c r="O630" s="53">
        <v>2.5</v>
      </c>
      <c r="P630" s="80">
        <f>IF($O630&gt;$G$20,IF('Silo Levels'!$L$22="Pumping",((PI()*((($C$19+$G$20)-$O630)*($O$20/($O$19/2)))^2*((($O$20+$G$20)-$O630))/3)*$P$603)+(((PI()*((($C$19+$G$20)-$O630)*($O$20/($O$19/2)))^2*(((($C$19+$G$20)-$O630)*($O$20/($O$19/2)))*$AZ$15))/3)*$P$603),(((PI()*((($C$19+$G$20)-$O630)*($O$20/($O$19/2)))^2*((($O$20+$G$20)-$O630)/3))*$P$603)-((PI()*((($C$19+$G$20)-$O630)*($O$20/($O$19/2)))^2*(((($C$19+$G$20)-$O630)*($O$20/($O$19/2)))*$AZ$15)/3)*$P$603))),IF('Silo Levels'!$L$22="Pumping",(($D$18*$P$603)+((PI()*(($C$21/2)^2)*($G$20-$O630))*$P$603))+((($D$18+$H$18)/3)*$BD$15)+(((PI()*($C$21/2)^2*(($C$21/2)*$AZ$15))/3)*$P$603),(($D$18*$P$603)+((PI()*(($C$21/2)^2)*($G$20-$O630))*$P$603))+((($D$18+$H$18)/3)*$BD$15)-(((PI()*($C$21/2)^2*(($C$21/2)*$AZ$15))/3)*$P$603)))</f>
        <v>195688.82979116516</v>
      </c>
      <c r="Q630" s="73">
        <v>2.5</v>
      </c>
      <c r="R630" s="79">
        <f t="shared" si="90"/>
        <v>206352.25412063199</v>
      </c>
      <c r="S630" s="53">
        <v>2.5</v>
      </c>
      <c r="T630" s="80">
        <f>IF($S630&gt;$G$20,IF('Silo Levels'!$L$23="Pumping",((PI()*((($C$19+$G$20)-$S630)*($O$20/($O$19/2)))^2*((($O$20+$G$20)-$S630))/3)*$T$603)+(((PI()*((($C$19+$G$20)-$S630)*($O$20/($O$19/2)))^2*(((($C$19+$G$20)-$S630)*($O$20/($O$19/2)))*$AZ$16))/3)*$T$603),(((PI()*((($C$19+$G$20)-$S630)*($O$20/($O$19/2)))^2*((($O$20+$G$20)-$S630)/3))*$T$603)-((PI()*((($C$19+$G$20)-$S630)*($O$20/($O$19/2)))^2*(((($C$19+$G$20)-$S630)*($O$20/($O$19/2)))*$AZ$16)/3)*$T$603))),IF('Silo Levels'!$L$23="Pumping",(($D$18*$T$603)+((PI()*(($C$21/2)^2)*($G$20-$S630))*$T$603))+((($D$18+$H$18)/3)*$BD$16)+(((PI()*($C$21/2)^2*(($C$21/2)*$AZ$16))/3)*$T$603),(($D$18*$T$603)+((PI()*(($C$21/2)^2)*($G$20-$S630))*$T$603))+((($D$18+$H$18)/3)*$BD$16)-(((PI()*($C$21/2)^2*(($C$21/2)*$AZ$16))/3)*$T$603)))</f>
        <v>202323.01445068975</v>
      </c>
      <c r="U630" s="73">
        <v>2.5</v>
      </c>
      <c r="V630" s="79">
        <f t="shared" si="85"/>
        <v>194181.79948540853</v>
      </c>
      <c r="W630" s="53">
        <v>2.5</v>
      </c>
      <c r="X630" s="80">
        <f>IF($W630&gt;$G$20,IF('Silo Levels'!$L$24="Pumping",((PI()*((($C$19+$G$20)-$W630)*($O$20/($O$19/2)))^2*((($O$20+$G$20)-$W630))/3)*$X$603)+(((PI()*((($C$19+$G$20)-$W630)*($O$20/($O$19/2)))^2*(((($C$19+$G$20)-$W630)*($O$20/($O$19/2)))*$AZ$17))/3)*$X$603),(((PI()*((($C$19+$G$20)-$W630)*($O$20/($O$19/2)))^2*((($O$20+$G$20)-$W630)/3))*$X$603)-((PI()*((($C$19+$G$20)-$W630)*($O$20/($O$19/2)))^2*(((($C$19+$G$20)-$W630)*($O$20/($O$19/2)))*$AZ$17)/3)*$X$603))),IF('Silo Levels'!$L$24="Pumping",(($D$18*$X$603)+((PI()*(($C$21/2)^2)*($G$20-$W630))*$X$603))+((($D$18+$H$18)/3)*$BD$17)+(((PI()*($C$21/2)^2*(($C$21/2)*$AZ$17))/3)*$X$603),(($D$18*$X$603)+((PI()*(($C$21/2)^2)*($G$20-$W630))*$X$603))+((($D$18+$H$18)/3)*$BD$17)-(((PI()*($C$21/2)^2*(($C$21/2)*$AZ$17))/3)*$X$603)))</f>
        <v>190393.66504038268</v>
      </c>
      <c r="Y630" s="73">
        <v>2.5</v>
      </c>
      <c r="Z630" s="79">
        <f t="shared" si="86"/>
        <v>222510.22471609156</v>
      </c>
      <c r="AA630" s="53">
        <v>2.5</v>
      </c>
      <c r="AB630" s="80">
        <f>IF($AA630&gt;$G$20,IF('Silo Levels'!$L$25="Pumping",((PI()*((($C$19+$G$20)-$AA630)*($O$20/($O$19/2)))^2*((($O$20+$G$20)-$AA630))/3)*$AB$603)+(((PI()*((($C$19+$G$20)-$AA630)*($O$20/($O$19/2)))^2*(((($C$19+$G$20)-$AA630)*($O$20/($O$19/2)))*$AZ$18))/3)*$AB$603),(((PI()*((($C$19+$G$20)-$AA630)*($O$20/($O$19/2)))^2*((($O$20+$G$20)-$AA630)/3))*$AB$603)-((PI()*((($C$19+$G$20)-$AA630)*($O$20/($O$19/2)))^2*(((($C$19+$G$20)-$AA630)*($O$20/($O$19/2)))*$AZ$18)/3)*$AB$603))),IF('Silo Levels'!$L$25="Pumping",(($D$18*$AB$603)+((PI()*(($C$21/2)^2)*($G$20-$AA630))*$AB$603))+((($D$18+$H$18)/3)*$BD$18)+(((PI()*($C$21/2)^2*(($C$21/2)*$AZ$18))/3)*$AB$603),(($D$18*$AB$603)+((PI()*(($C$21/2)^2)*($G$20-$AA630))*$AB$603))+((($D$18+$H$18)/3)*$BD$18)-(((PI()*($C$21/2)^2*(($C$21/2)*$AZ$18))/3)*$AB$603)))</f>
        <v>218160.88433903723</v>
      </c>
      <c r="AC630" s="73">
        <v>2.5</v>
      </c>
      <c r="AD630" s="79">
        <f t="shared" si="87"/>
        <v>228597.0040767488</v>
      </c>
      <c r="AE630" s="53">
        <v>2.5</v>
      </c>
      <c r="AF630" s="80">
        <f>IF($AE630&gt;$G$20,IF('Silo Levels'!$L$26="Pumping",((PI()*((($C$19+$G$20)-$AE630)*($O$20/($O$19/2)))^2*((($O$20+$G$20)-$AE630))/3)*$AF$603)+(((PI()*((($C$19+$G$20)-$AE630)*($O$20/($O$19/2)))^2*(((($C$19+$G$20)-$AE630)*($O$20/($O$19/2)))*$AZ$19))/3)*$AF$603),(((PI()*((($C$19+$G$20)-$AE630)*($O$20/($O$19/2)))^2*((($O$20+$G$20)-$AE630)/3))*$AF$603)-((PI()*((($C$19+$G$20)-$AE630)*($O$20/($O$19/2)))^2*(((($C$19+$G$20)-$AE630)*($O$20/($O$19/2)))*$AZ$19)/3)*$AF$603))),IF('Silo Levels'!$L$26="Pumping",(($D$18*$AF$603)+((PI()*(($C$21/2)^2)*($G$20-$AE630))*$AF$603))+((($D$18+$H$18)/3)*$BD$19)+(((PI()*($C$21/2)^2*(($C$21/2)*$AZ$19))/3)*$AF$603),(($D$18*$AF$603)+((PI()*(($C$21/2)^2)*($G$20-$AE630))*$AF$603))+((($D$18+$H$18)/3)*$BD$19)-(((PI()*($C$21/2)^2*(($C$21/2)*$AZ$19))/3)*$AF$603)))</f>
        <v>226386.51842448881</v>
      </c>
      <c r="AG630" s="73">
        <v>2.5</v>
      </c>
      <c r="AH630" s="79">
        <f t="shared" si="88"/>
        <v>214035.76461357778</v>
      </c>
      <c r="AI630" s="53">
        <v>2.5</v>
      </c>
      <c r="AJ630" s="80">
        <f>IF($AI630&gt;$G$20,IF('Silo Levels'!$L$27="Pumping",((PI()*((($C$19+$G$20)-$AI630)*($O$20/($O$19/2)))^2*((($O$20+$G$20)-$AI630))/3)*$AJ$603)+(((PI()*((($C$19+$G$20)-$AI630)*($O$20/($O$19/2)))^2*(((($C$19+$G$20)-$AI630)*($O$20/($O$19/2)))*$AZ$20))/3)*$AJ$603),(((PI()*((($C$19+$G$20)-$AI630)*($O$20/($O$19/2)))^2*((($O$20+$G$20)-$AI630)/3))*$AJ$603)-((PI()*((($C$19+$G$20)-$AI630)*($O$20/($O$19/2)))^2*(((($C$19+$G$20)-$AI630)*($O$20/($O$19/2)))*$AZ$20)/3)*$AJ$603))),IF('Silo Levels'!$L$27="Pumping",(($D$18*$AJ$603)+((PI()*(($C$21/2)^2)*($G$20-$AI630))*$AJ$603))+((($D$18+$H$18)/3)*$BD$20)+(((PI()*($C$21/2)^2*(($C$21/2)*$AZ$20))/3)*$AJ$603),(($D$18*$AJ$603)+((PI()*(($C$21/2)^2)*($G$20-$AI630))*$AJ$603))+((($D$18+$H$18)/3)*$BD$20)-(((PI()*($C$21/2)^2*(($C$21/2)*$AZ$20))/3)*$AJ$603)))</f>
        <v>209854.30922277106</v>
      </c>
    </row>
    <row r="631" spans="1:36" x14ac:dyDescent="0.3">
      <c r="A631">
        <v>2.6</v>
      </c>
      <c r="B631" s="79">
        <f t="shared" si="82"/>
        <v>213616.16212139925</v>
      </c>
      <c r="C631" s="53">
        <v>2.6</v>
      </c>
      <c r="D631" s="80">
        <f>IF($C631&gt;$G$20,IF('Silo Levels'!$L$19="Pumping",((PI()*((($C$19+$G$20)-$C631)*($O$20/($O$19/2)))^2*((($O$20+$G$20)-$C631))/3)*$D$603)+(((PI()*((($C$19+$G$20)-$C631)*($O$20/($O$19/2)))^2*(((($C$19+$G$20)-$C631)*($O$20/($O$19/2)))*$AZ$12))/3)*$D$603),(((PI()*((($C$19+$G$20)-$C631)*($O$20/($O$19/2)))^2*((($O$20+$G$20)-$C631)/3))*$D$603)-((PI()*((($C$19+$G$20)-$C631)*($O$20/($O$19/2)))^2*(((($C$19+$G$20)-$C631)*($O$20/($O$19/2)))*$AZ$12)/3)*$D$603))),IF('Silo Levels'!$L$19="Pumping",(($D$18*$D$603)+((PI()*(($C$21/2)^2)*($G$20-$C631))*$D$603))+((($D$18+$H$18)/3)*$BD$12)+(((PI()*($C$21/2)^2*(($C$21/2)*$AZ$12))/3)*$D$603),(($D$18*$D$603)+((PI()*(($C$21/2)^2)*($G$20-$C631))*$D$603))+((($D$18+$H$18)/3)*$BD$12)-(((PI()*($C$21/2)^2*(($C$21/2)*$AZ$12))/3)*$D$603)))</f>
        <v>210689.14334783453</v>
      </c>
      <c r="E631" s="73">
        <v>2.6</v>
      </c>
      <c r="F631" s="79">
        <f t="shared" si="83"/>
        <v>193801.66613343381</v>
      </c>
      <c r="G631" s="53">
        <v>2.6</v>
      </c>
      <c r="H631" s="80">
        <f>IF($G631&gt;$G$20,IF('Silo Levels'!$L$20="Pumping",((PI()*((($C$19+$G$20)-$G631)*($O$20/($O$19/2)))^2*((($O$20+$G$20)-$G631))/3)*$H$603)+(((PI()*((($C$19+$G$20)-$G631)*($O$20/($O$19/2)))^2*(((($C$19+$G$20)-$G631)*($O$20/($O$19/2)))*$AZ$13))/3)*$H$603),(((PI()*((($C$19+$G$20)-$G631)*($O$20/($O$19/2)))^2*((($O$20+$G$20)-$G631)/3))*$H$603)-((PI()*((($C$19+$G$20)-$G631)*($O$20/($O$19/2)))^2*(((($C$19+$G$20)-$G631)*($O$20/($O$19/2)))*$AZ$13)/3)*$H$603))),IF('Silo Levels'!$L$20="Pumping",(($D$18*$H$603)+((PI()*(($C$21/2)^2)*($G$20-$G631))*$H$603))+((($D$18+$H$18)/3)*$BD$13)+(((PI()*($C$21/2)^2*(($C$21/2)*$AZ$13))/3)*$H$603),(($D$18*$H$603)+((PI()*(($C$21/2)^2)*($G$20-$G631))*$H$603))+((($D$18+$H$18)/3)*$BD$13)-(((PI()*($C$21/2)^2*(($C$21/2)*$AZ$13))/3)*$H$603)))</f>
        <v>190013.53168840797</v>
      </c>
      <c r="I631" s="73">
        <v>2.6</v>
      </c>
      <c r="J631" s="79">
        <f t="shared" si="84"/>
        <v>194671.10876087227</v>
      </c>
      <c r="K631" s="53">
        <v>2.6</v>
      </c>
      <c r="L631" s="80">
        <f>IF($K631&gt;$G$20,IF('Silo Levels'!$L$21="Pumping",((PI()*((($C$19+$G$20)-$K631)*($O$20/($O$19/2)))^2*((($O$20+$G$20)-$K631))/3)*$L$603)+(((PI()*((($C$19+$G$20)-$K631)*($O$20/($O$19/2)))^2*(((($C$19+$G$20)-$K631)*($O$20/($O$19/2)))*$AZ$14))/3)*$L$603),(((PI()*((($C$19+$G$20)-$K631)*($O$20/($O$19/2)))^2*((($O$20+$G$20)-$K631)/3))*$L$603)-((PI()*((($C$19+$G$20)-$K631)*($O$20/($O$19/2)))^2*(((($C$19+$G$20)-$K631)*($O$20/($O$19/2)))*$AZ$14)/3)*$L$603))),IF('Silo Levels'!$L$21="Pumping",(($D$18*$L$603)+((PI()*(($C$21/2)^2)*($G$20-$K631))*$L$603))+((($D$18+$H$18)/3)*$BD$14)+(((PI()*($C$21/2)^2*(($C$21/2)*$AZ$14))/3)*$L$603),(($D$18*$L$603)+((PI()*(($C$21/2)^2)*($G$20-$K631))*$L$603))+((($D$18+$H$18)/3)*$BD$14)-(((PI()*($C$21/2)^2*(($C$21/2)*$AZ$14))/3)*$L$603)))</f>
        <v>190865.71573926017</v>
      </c>
      <c r="M631" s="73">
        <v>2.6</v>
      </c>
      <c r="N631" s="79">
        <f t="shared" si="89"/>
        <v>199193.11256895046</v>
      </c>
      <c r="O631" s="53">
        <v>2.6</v>
      </c>
      <c r="P631" s="80">
        <f>IF($O631&gt;$G$20,IF('Silo Levels'!$L$22="Pumping",((PI()*((($C$19+$G$20)-$O631)*($O$20/($O$19/2)))^2*((($O$20+$G$20)-$O631))/3)*$P$603)+(((PI()*((($C$19+$G$20)-$O631)*($O$20/($O$19/2)))^2*(((($C$19+$G$20)-$O631)*($O$20/($O$19/2)))*$AZ$15))/3)*$P$603),(((PI()*((($C$19+$G$20)-$O631)*($O$20/($O$19/2)))^2*((($O$20+$G$20)-$O631)/3))*$P$603)-((PI()*((($C$19+$G$20)-$O631)*($O$20/($O$19/2)))^2*(((($C$19+$G$20)-$O631)*($O$20/($O$19/2)))*$AZ$15)/3)*$P$603))),IF('Silo Levels'!$L$22="Pumping",(($D$18*$P$603)+((PI()*(($C$21/2)^2)*($G$20-$O631))*$P$603))+((($D$18+$H$18)/3)*$BD$15)+(((PI()*($C$21/2)^2*(($C$21/2)*$AZ$15))/3)*$P$603),(($D$18*$P$603)+((PI()*(($C$21/2)^2)*($G$20-$O631))*$P$603))+((($D$18+$H$18)/3)*$BD$15)-(((PI()*($C$21/2)^2*(($C$21/2)*$AZ$15))/3)*$P$603)))</f>
        <v>195297.95704135796</v>
      </c>
      <c r="Q631" s="73">
        <v>2.6</v>
      </c>
      <c r="R631" s="79">
        <f t="shared" si="90"/>
        <v>205947.92623737644</v>
      </c>
      <c r="S631" s="53">
        <v>2.6</v>
      </c>
      <c r="T631" s="80">
        <f>IF($S631&gt;$G$20,IF('Silo Levels'!$L$23="Pumping",((PI()*((($C$19+$G$20)-$S631)*($O$20/($O$19/2)))^2*((($O$20+$G$20)-$S631))/3)*$T$603)+(((PI()*((($C$19+$G$20)-$S631)*($O$20/($O$19/2)))^2*(((($C$19+$G$20)-$S631)*($O$20/($O$19/2)))*$AZ$16))/3)*$T$603),(((PI()*((($C$19+$G$20)-$S631)*($O$20/($O$19/2)))^2*((($O$20+$G$20)-$S631)/3))*$T$603)-((PI()*((($C$19+$G$20)-$S631)*($O$20/($O$19/2)))^2*(((($C$19+$G$20)-$S631)*($O$20/($O$19/2)))*$AZ$16)/3)*$T$603))),IF('Silo Levels'!$L$23="Pumping",(($D$18*$T$603)+((PI()*(($C$21/2)^2)*($G$20-$S631))*$T$603))+((($D$18+$H$18)/3)*$BD$16)+(((PI()*($C$21/2)^2*(($C$21/2)*$AZ$16))/3)*$T$603),(($D$18*$T$603)+((PI()*(($C$21/2)^2)*($G$20-$S631))*$T$603))+((($D$18+$H$18)/3)*$BD$16)-(((PI()*($C$21/2)^2*(($C$21/2)*$AZ$16))/3)*$T$603)))</f>
        <v>201918.6865674342</v>
      </c>
      <c r="U631" s="73">
        <v>2.6</v>
      </c>
      <c r="V631" s="79">
        <f t="shared" si="85"/>
        <v>193801.66613343381</v>
      </c>
      <c r="W631" s="53">
        <v>2.6</v>
      </c>
      <c r="X631" s="80">
        <f>IF($W631&gt;$G$20,IF('Silo Levels'!$L$24="Pumping",((PI()*((($C$19+$G$20)-$W631)*($O$20/($O$19/2)))^2*((($O$20+$G$20)-$W631))/3)*$X$603)+(((PI()*((($C$19+$G$20)-$W631)*($O$20/($O$19/2)))^2*(((($C$19+$G$20)-$W631)*($O$20/($O$19/2)))*$AZ$17))/3)*$X$603),(((PI()*((($C$19+$G$20)-$W631)*($O$20/($O$19/2)))^2*((($O$20+$G$20)-$W631)/3))*$X$603)-((PI()*((($C$19+$G$20)-$W631)*($O$20/($O$19/2)))^2*(((($C$19+$G$20)-$W631)*($O$20/($O$19/2)))*$AZ$17)/3)*$X$603))),IF('Silo Levels'!$L$24="Pumping",(($D$18*$X$603)+((PI()*(($C$21/2)^2)*($G$20-$W631))*$X$603))+((($D$18+$H$18)/3)*$BD$17)+(((PI()*($C$21/2)^2*(($C$21/2)*$AZ$17))/3)*$X$603),(($D$18*$X$603)+((PI()*(($C$21/2)^2)*($G$20-$W631))*$X$603))+((($D$18+$H$18)/3)*$BD$17)-(((PI()*($C$21/2)^2*(($C$21/2)*$AZ$17))/3)*$X$603)))</f>
        <v>190013.53168840797</v>
      </c>
      <c r="Y631" s="73">
        <v>2.6</v>
      </c>
      <c r="Z631" s="79">
        <f t="shared" si="86"/>
        <v>222073.77522877738</v>
      </c>
      <c r="AA631" s="53">
        <v>2.6</v>
      </c>
      <c r="AB631" s="80">
        <f>IF($AA631&gt;$G$20,IF('Silo Levels'!$L$25="Pumping",((PI()*((($C$19+$G$20)-$AA631)*($O$20/($O$19/2)))^2*((($O$20+$G$20)-$AA631))/3)*$AB$603)+(((PI()*((($C$19+$G$20)-$AA631)*($O$20/($O$19/2)))^2*(((($C$19+$G$20)-$AA631)*($O$20/($O$19/2)))*$AZ$18))/3)*$AB$603),(((PI()*((($C$19+$G$20)-$AA631)*($O$20/($O$19/2)))^2*((($O$20+$G$20)-$AA631)/3))*$AB$603)-((PI()*((($C$19+$G$20)-$AA631)*($O$20/($O$19/2)))^2*(((($C$19+$G$20)-$AA631)*($O$20/($O$19/2)))*$AZ$18)/3)*$AB$603))),IF('Silo Levels'!$L$25="Pumping",(($D$18*$AB$603)+((PI()*(($C$21/2)^2)*($G$20-$AA631))*$AB$603))+((($D$18+$H$18)/3)*$BD$18)+(((PI()*($C$21/2)^2*(($C$21/2)*$AZ$18))/3)*$AB$603),(($D$18*$AB$603)+((PI()*(($C$21/2)^2)*($G$20-$AA631))*$AB$603))+((($D$18+$H$18)/3)*$BD$18)-(((PI()*($C$21/2)^2*(($C$21/2)*$AZ$18))/3)*$AB$603)))</f>
        <v>217724.43485172305</v>
      </c>
      <c r="AC631" s="73">
        <v>2.6</v>
      </c>
      <c r="AD631" s="79">
        <f t="shared" si="87"/>
        <v>228153.36653817675</v>
      </c>
      <c r="AE631" s="53">
        <v>2.6</v>
      </c>
      <c r="AF631" s="80">
        <f>IF($AE631&gt;$G$20,IF('Silo Levels'!$L$26="Pumping",((PI()*((($C$19+$G$20)-$AE631)*($O$20/($O$19/2)))^2*((($O$20+$G$20)-$AE631))/3)*$AF$603)+(((PI()*((($C$19+$G$20)-$AE631)*($O$20/($O$19/2)))^2*(((($C$19+$G$20)-$AE631)*($O$20/($O$19/2)))*$AZ$19))/3)*$AF$603),(((PI()*((($C$19+$G$20)-$AE631)*($O$20/($O$19/2)))^2*((($O$20+$G$20)-$AE631)/3))*$AF$603)-((PI()*((($C$19+$G$20)-$AE631)*($O$20/($O$19/2)))^2*(((($C$19+$G$20)-$AE631)*($O$20/($O$19/2)))*$AZ$19)/3)*$AF$603))),IF('Silo Levels'!$L$26="Pumping",(($D$18*$AF$603)+((PI()*(($C$21/2)^2)*($G$20-$AE631))*$AF$603))+((($D$18+$H$18)/3)*$BD$19)+(((PI()*($C$21/2)^2*(($C$21/2)*$AZ$19))/3)*$AF$603),(($D$18*$AF$603)+((PI()*(($C$21/2)^2)*($G$20-$AE631))*$AF$603))+((($D$18+$H$18)/3)*$BD$19)-(((PI()*($C$21/2)^2*(($C$21/2)*$AZ$19))/3)*$AF$603)))</f>
        <v>225942.88088591676</v>
      </c>
      <c r="AG631" s="73">
        <v>2.6</v>
      </c>
      <c r="AH631" s="79">
        <f t="shared" si="88"/>
        <v>213616.16212139925</v>
      </c>
      <c r="AI631" s="53">
        <v>2.6</v>
      </c>
      <c r="AJ631" s="80">
        <f>IF($AI631&gt;$G$20,IF('Silo Levels'!$L$27="Pumping",((PI()*((($C$19+$G$20)-$AI631)*($O$20/($O$19/2)))^2*((($O$20+$G$20)-$AI631))/3)*$AJ$603)+(((PI()*((($C$19+$G$20)-$AI631)*($O$20/($O$19/2)))^2*(((($C$19+$G$20)-$AI631)*($O$20/($O$19/2)))*$AZ$20))/3)*$AJ$603),(((PI()*((($C$19+$G$20)-$AI631)*($O$20/($O$19/2)))^2*((($O$20+$G$20)-$AI631)/3))*$AJ$603)-((PI()*((($C$19+$G$20)-$AI631)*($O$20/($O$19/2)))^2*(((($C$19+$G$20)-$AI631)*($O$20/($O$19/2)))*$AZ$20)/3)*$AJ$603))),IF('Silo Levels'!$L$27="Pumping",(($D$18*$AJ$603)+((PI()*(($C$21/2)^2)*($G$20-$AI631))*$AJ$603))+((($D$18+$H$18)/3)*$BD$20)+(((PI()*($C$21/2)^2*(($C$21/2)*$AZ$20))/3)*$AJ$603),(($D$18*$AJ$603)+((PI()*(($C$21/2)^2)*($G$20-$AI631))*$AJ$603))+((($D$18+$H$18)/3)*$BD$20)-(((PI()*($C$21/2)^2*(($C$21/2)*$AZ$20))/3)*$AJ$603)))</f>
        <v>209434.70673059253</v>
      </c>
    </row>
    <row r="632" spans="1:36" x14ac:dyDescent="0.3">
      <c r="A632">
        <v>2.7</v>
      </c>
      <c r="B632" s="79">
        <f t="shared" si="82"/>
        <v>213196.55962922078</v>
      </c>
      <c r="C632" s="53">
        <v>2.7</v>
      </c>
      <c r="D632" s="80">
        <f>IF($C632&gt;$G$20,IF('Silo Levels'!$L$19="Pumping",((PI()*((($C$19+$G$20)-$C632)*($O$20/($O$19/2)))^2*((($O$20+$G$20)-$C632))/3)*$D$603)+(((PI()*((($C$19+$G$20)-$C632)*($O$20/($O$19/2)))^2*(((($C$19+$G$20)-$C632)*($O$20/($O$19/2)))*$AZ$12))/3)*$D$603),(((PI()*((($C$19+$G$20)-$C632)*($O$20/($O$19/2)))^2*((($O$20+$G$20)-$C632)/3))*$D$603)-((PI()*((($C$19+$G$20)-$C632)*($O$20/($O$19/2)))^2*(((($C$19+$G$20)-$C632)*($O$20/($O$19/2)))*$AZ$12)/3)*$D$603))),IF('Silo Levels'!$L$19="Pumping",(($D$18*$D$603)+((PI()*(($C$21/2)^2)*($G$20-$C632))*$D$603))+((($D$18+$H$18)/3)*$BD$12)+(((PI()*($C$21/2)^2*(($C$21/2)*$AZ$12))/3)*$D$603),(($D$18*$D$603)+((PI()*(($C$21/2)^2)*($G$20-$C632))*$D$603))+((($D$18+$H$18)/3)*$BD$12)-(((PI()*($C$21/2)^2*(($C$21/2)*$AZ$12))/3)*$D$603)))</f>
        <v>210269.54085565609</v>
      </c>
      <c r="E632" s="73">
        <v>2.7</v>
      </c>
      <c r="F632" s="79">
        <f t="shared" si="83"/>
        <v>193421.5327814591</v>
      </c>
      <c r="G632" s="53">
        <v>2.7</v>
      </c>
      <c r="H632" s="80">
        <f>IF($G632&gt;$G$20,IF('Silo Levels'!$L$20="Pumping",((PI()*((($C$19+$G$20)-$G632)*($O$20/($O$19/2)))^2*((($O$20+$G$20)-$G632))/3)*$H$603)+(((PI()*((($C$19+$G$20)-$G632)*($O$20/($O$19/2)))^2*(((($C$19+$G$20)-$G632)*($O$20/($O$19/2)))*$AZ$13))/3)*$H$603),(((PI()*((($C$19+$G$20)-$G632)*($O$20/($O$19/2)))^2*((($O$20+$G$20)-$G632)/3))*$H$603)-((PI()*((($C$19+$G$20)-$G632)*($O$20/($O$19/2)))^2*(((($C$19+$G$20)-$G632)*($O$20/($O$19/2)))*$AZ$13)/3)*$H$603))),IF('Silo Levels'!$L$20="Pumping",(($D$18*$H$603)+((PI()*(($C$21/2)^2)*($G$20-$G632))*$H$603))+((($D$18+$H$18)/3)*$BD$13)+(((PI()*($C$21/2)^2*(($C$21/2)*$AZ$13))/3)*$H$603),(($D$18*$H$603)+((PI()*(($C$21/2)^2)*($G$20-$G632))*$H$603))+((($D$18+$H$18)/3)*$BD$13)-(((PI()*($C$21/2)^2*(($C$21/2)*$AZ$13))/3)*$H$603)))</f>
        <v>189633.39833643325</v>
      </c>
      <c r="I632" s="73">
        <v>2.7</v>
      </c>
      <c r="J632" s="79">
        <f t="shared" si="84"/>
        <v>194289.24353779762</v>
      </c>
      <c r="K632" s="53">
        <v>2.7</v>
      </c>
      <c r="L632" s="80">
        <f>IF($K632&gt;$G$20,IF('Silo Levels'!$L$21="Pumping",((PI()*((($C$19+$G$20)-$K632)*($O$20/($O$19/2)))^2*((($O$20+$G$20)-$K632))/3)*$L$603)+(((PI()*((($C$19+$G$20)-$K632)*($O$20/($O$19/2)))^2*(((($C$19+$G$20)-$K632)*($O$20/($O$19/2)))*$AZ$14))/3)*$L$603),(((PI()*((($C$19+$G$20)-$K632)*($O$20/($O$19/2)))^2*((($O$20+$G$20)-$K632)/3))*$L$603)-((PI()*((($C$19+$G$20)-$K632)*($O$20/($O$19/2)))^2*(((($C$19+$G$20)-$K632)*($O$20/($O$19/2)))*$AZ$14)/3)*$L$603))),IF('Silo Levels'!$L$21="Pumping",(($D$18*$L$603)+((PI()*(($C$21/2)^2)*($G$20-$K632))*$L$603))+((($D$18+$H$18)/3)*$BD$14)+(((PI()*($C$21/2)^2*(($C$21/2)*$AZ$14))/3)*$L$603),(($D$18*$L$603)+((PI()*(($C$21/2)^2)*($G$20-$K632))*$L$603))+((($D$18+$H$18)/3)*$BD$14)-(((PI()*($C$21/2)^2*(($C$21/2)*$AZ$14))/3)*$L$603)))</f>
        <v>190483.85051618551</v>
      </c>
      <c r="M632" s="73">
        <v>2.7</v>
      </c>
      <c r="N632" s="79">
        <f t="shared" si="89"/>
        <v>198802.23981914329</v>
      </c>
      <c r="O632" s="53">
        <v>2.7</v>
      </c>
      <c r="P632" s="80">
        <f>IF($O632&gt;$G$20,IF('Silo Levels'!$L$22="Pumping",((PI()*((($C$19+$G$20)-$O632)*($O$20/($O$19/2)))^2*((($O$20+$G$20)-$O632))/3)*$P$603)+(((PI()*((($C$19+$G$20)-$O632)*($O$20/($O$19/2)))^2*(((($C$19+$G$20)-$O632)*($O$20/($O$19/2)))*$AZ$15))/3)*$P$603),(((PI()*((($C$19+$G$20)-$O632)*($O$20/($O$19/2)))^2*((($O$20+$G$20)-$O632)/3))*$P$603)-((PI()*((($C$19+$G$20)-$O632)*($O$20/($O$19/2)))^2*(((($C$19+$G$20)-$O632)*($O$20/($O$19/2)))*$AZ$15)/3)*$P$603))),IF('Silo Levels'!$L$22="Pumping",(($D$18*$P$603)+((PI()*(($C$21/2)^2)*($G$20-$O632))*$P$603))+((($D$18+$H$18)/3)*$BD$15)+(((PI()*($C$21/2)^2*(($C$21/2)*$AZ$15))/3)*$P$603),(($D$18*$P$603)+((PI()*(($C$21/2)^2)*($G$20-$O632))*$P$603))+((($D$18+$H$18)/3)*$BD$15)-(((PI()*($C$21/2)^2*(($C$21/2)*$AZ$15))/3)*$P$603)))</f>
        <v>194907.0842915508</v>
      </c>
      <c r="Q632" s="73">
        <v>2.7</v>
      </c>
      <c r="R632" s="79">
        <f t="shared" si="90"/>
        <v>205543.59835412094</v>
      </c>
      <c r="S632" s="53">
        <v>2.7</v>
      </c>
      <c r="T632" s="80">
        <f>IF($S632&gt;$G$20,IF('Silo Levels'!$L$23="Pumping",((PI()*((($C$19+$G$20)-$S632)*($O$20/($O$19/2)))^2*((($O$20+$G$20)-$S632))/3)*$T$603)+(((PI()*((($C$19+$G$20)-$S632)*($O$20/($O$19/2)))^2*(((($C$19+$G$20)-$S632)*($O$20/($O$19/2)))*$AZ$16))/3)*$T$603),(((PI()*((($C$19+$G$20)-$S632)*($O$20/($O$19/2)))^2*((($O$20+$G$20)-$S632)/3))*$T$603)-((PI()*((($C$19+$G$20)-$S632)*($O$20/($O$19/2)))^2*(((($C$19+$G$20)-$S632)*($O$20/($O$19/2)))*$AZ$16)/3)*$T$603))),IF('Silo Levels'!$L$23="Pumping",(($D$18*$T$603)+((PI()*(($C$21/2)^2)*($G$20-$S632))*$T$603))+((($D$18+$H$18)/3)*$BD$16)+(((PI()*($C$21/2)^2*(($C$21/2)*$AZ$16))/3)*$T$603),(($D$18*$T$603)+((PI()*(($C$21/2)^2)*($G$20-$S632))*$T$603))+((($D$18+$H$18)/3)*$BD$16)-(((PI()*($C$21/2)^2*(($C$21/2)*$AZ$16))/3)*$T$603)))</f>
        <v>201514.3586841787</v>
      </c>
      <c r="U632" s="73">
        <v>2.7</v>
      </c>
      <c r="V632" s="79">
        <f t="shared" si="85"/>
        <v>193421.5327814591</v>
      </c>
      <c r="W632" s="53">
        <v>2.7</v>
      </c>
      <c r="X632" s="80">
        <f>IF($W632&gt;$G$20,IF('Silo Levels'!$L$24="Pumping",((PI()*((($C$19+$G$20)-$W632)*($O$20/($O$19/2)))^2*((($O$20+$G$20)-$W632))/3)*$X$603)+(((PI()*((($C$19+$G$20)-$W632)*($O$20/($O$19/2)))^2*(((($C$19+$G$20)-$W632)*($O$20/($O$19/2)))*$AZ$17))/3)*$X$603),(((PI()*((($C$19+$G$20)-$W632)*($O$20/($O$19/2)))^2*((($O$20+$G$20)-$W632)/3))*$X$603)-((PI()*((($C$19+$G$20)-$W632)*($O$20/($O$19/2)))^2*(((($C$19+$G$20)-$W632)*($O$20/($O$19/2)))*$AZ$17)/3)*$X$603))),IF('Silo Levels'!$L$24="Pumping",(($D$18*$X$603)+((PI()*(($C$21/2)^2)*($G$20-$W632))*$X$603))+((($D$18+$H$18)/3)*$BD$17)+(((PI()*($C$21/2)^2*(($C$21/2)*$AZ$17))/3)*$X$603),(($D$18*$X$603)+((PI()*(($C$21/2)^2)*($G$20-$W632))*$X$603))+((($D$18+$H$18)/3)*$BD$17)-(((PI()*($C$21/2)^2*(($C$21/2)*$AZ$17))/3)*$X$603)))</f>
        <v>189633.39833643325</v>
      </c>
      <c r="Y632" s="73">
        <v>2.7</v>
      </c>
      <c r="Z632" s="79">
        <f t="shared" si="86"/>
        <v>221637.32574146325</v>
      </c>
      <c r="AA632" s="53">
        <v>2.7</v>
      </c>
      <c r="AB632" s="80">
        <f>IF($AA632&gt;$G$20,IF('Silo Levels'!$L$25="Pumping",((PI()*((($C$19+$G$20)-$AA632)*($O$20/($O$19/2)))^2*((($O$20+$G$20)-$AA632))/3)*$AB$603)+(((PI()*((($C$19+$G$20)-$AA632)*($O$20/($O$19/2)))^2*(((($C$19+$G$20)-$AA632)*($O$20/($O$19/2)))*$AZ$18))/3)*$AB$603),(((PI()*((($C$19+$G$20)-$AA632)*($O$20/($O$19/2)))^2*((($O$20+$G$20)-$AA632)/3))*$AB$603)-((PI()*((($C$19+$G$20)-$AA632)*($O$20/($O$19/2)))^2*(((($C$19+$G$20)-$AA632)*($O$20/($O$19/2)))*$AZ$18)/3)*$AB$603))),IF('Silo Levels'!$L$25="Pumping",(($D$18*$AB$603)+((PI()*(($C$21/2)^2)*($G$20-$AA632))*$AB$603))+((($D$18+$H$18)/3)*$BD$18)+(((PI()*($C$21/2)^2*(($C$21/2)*$AZ$18))/3)*$AB$603),(($D$18*$AB$603)+((PI()*(($C$21/2)^2)*($G$20-$AA632))*$AB$603))+((($D$18+$H$18)/3)*$BD$18)-(((PI()*($C$21/2)^2*(($C$21/2)*$AZ$18))/3)*$AB$603)))</f>
        <v>217287.98536440893</v>
      </c>
      <c r="AC632" s="73">
        <v>2.7</v>
      </c>
      <c r="AD632" s="79">
        <f t="shared" si="87"/>
        <v>227709.72899960473</v>
      </c>
      <c r="AE632" s="53">
        <v>2.7</v>
      </c>
      <c r="AF632" s="80">
        <f>IF($AE632&gt;$G$20,IF('Silo Levels'!$L$26="Pumping",((PI()*((($C$19+$G$20)-$AE632)*($O$20/($O$19/2)))^2*((($O$20+$G$20)-$AE632))/3)*$AF$603)+(((PI()*((($C$19+$G$20)-$AE632)*($O$20/($O$19/2)))^2*(((($C$19+$G$20)-$AE632)*($O$20/($O$19/2)))*$AZ$19))/3)*$AF$603),(((PI()*((($C$19+$G$20)-$AE632)*($O$20/($O$19/2)))^2*((($O$20+$G$20)-$AE632)/3))*$AF$603)-((PI()*((($C$19+$G$20)-$AE632)*($O$20/($O$19/2)))^2*(((($C$19+$G$20)-$AE632)*($O$20/($O$19/2)))*$AZ$19)/3)*$AF$603))),IF('Silo Levels'!$L$26="Pumping",(($D$18*$AF$603)+((PI()*(($C$21/2)^2)*($G$20-$AE632))*$AF$603))+((($D$18+$H$18)/3)*$BD$19)+(((PI()*($C$21/2)^2*(($C$21/2)*$AZ$19))/3)*$AF$603),(($D$18*$AF$603)+((PI()*(($C$21/2)^2)*($G$20-$AE632))*$AF$603))+((($D$18+$H$18)/3)*$BD$19)-(((PI()*($C$21/2)^2*(($C$21/2)*$AZ$19))/3)*$AF$603)))</f>
        <v>225499.24334734475</v>
      </c>
      <c r="AG632" s="73">
        <v>2.7</v>
      </c>
      <c r="AH632" s="79">
        <f t="shared" si="88"/>
        <v>213196.55962922078</v>
      </c>
      <c r="AI632" s="53">
        <v>2.7</v>
      </c>
      <c r="AJ632" s="80">
        <f>IF($AI632&gt;$G$20,IF('Silo Levels'!$L$27="Pumping",((PI()*((($C$19+$G$20)-$AI632)*($O$20/($O$19/2)))^2*((($O$20+$G$20)-$AI632))/3)*$AJ$603)+(((PI()*((($C$19+$G$20)-$AI632)*($O$20/($O$19/2)))^2*(((($C$19+$G$20)-$AI632)*($O$20/($O$19/2)))*$AZ$20))/3)*$AJ$603),(((PI()*((($C$19+$G$20)-$AI632)*($O$20/($O$19/2)))^2*((($O$20+$G$20)-$AI632)/3))*$AJ$603)-((PI()*((($C$19+$G$20)-$AI632)*($O$20/($O$19/2)))^2*(((($C$19+$G$20)-$AI632)*($O$20/($O$19/2)))*$AZ$20)/3)*$AJ$603))),IF('Silo Levels'!$L$27="Pumping",(($D$18*$AJ$603)+((PI()*(($C$21/2)^2)*($G$20-$AI632))*$AJ$603))+((($D$18+$H$18)/3)*$BD$20)+(((PI()*($C$21/2)^2*(($C$21/2)*$AZ$20))/3)*$AJ$603),(($D$18*$AJ$603)+((PI()*(($C$21/2)^2)*($G$20-$AI632))*$AJ$603))+((($D$18+$H$18)/3)*$BD$20)-(((PI()*($C$21/2)^2*(($C$21/2)*$AZ$20))/3)*$AJ$603)))</f>
        <v>209015.10423841406</v>
      </c>
    </row>
    <row r="633" spans="1:36" x14ac:dyDescent="0.3">
      <c r="A633">
        <v>2.8</v>
      </c>
      <c r="B633" s="79">
        <f t="shared" si="82"/>
        <v>212776.95713704228</v>
      </c>
      <c r="C633" s="53">
        <v>2.8</v>
      </c>
      <c r="D633" s="80">
        <f>IF($C633&gt;$G$20,IF('Silo Levels'!$L$19="Pumping",((PI()*((($C$19+$G$20)-$C633)*($O$20/($O$19/2)))^2*((($O$20+$G$20)-$C633))/3)*$D$603)+(((PI()*((($C$19+$G$20)-$C633)*($O$20/($O$19/2)))^2*(((($C$19+$G$20)-$C633)*($O$20/($O$19/2)))*$AZ$12))/3)*$D$603),(((PI()*((($C$19+$G$20)-$C633)*($O$20/($O$19/2)))^2*((($O$20+$G$20)-$C633)/3))*$D$603)-((PI()*((($C$19+$G$20)-$C633)*($O$20/($O$19/2)))^2*(((($C$19+$G$20)-$C633)*($O$20/($O$19/2)))*$AZ$12)/3)*$D$603))),IF('Silo Levels'!$L$19="Pumping",(($D$18*$D$603)+((PI()*(($C$21/2)^2)*($G$20-$C633))*$D$603))+((($D$18+$H$18)/3)*$BD$12)+(((PI()*($C$21/2)^2*(($C$21/2)*$AZ$12))/3)*$D$603),(($D$18*$D$603)+((PI()*(($C$21/2)^2)*($G$20-$C633))*$D$603))+((($D$18+$H$18)/3)*$BD$12)-(((PI()*($C$21/2)^2*(($C$21/2)*$AZ$12))/3)*$D$603)))</f>
        <v>209849.93836347759</v>
      </c>
      <c r="E633" s="73">
        <v>2.8</v>
      </c>
      <c r="F633" s="79">
        <f t="shared" si="83"/>
        <v>193041.39942948442</v>
      </c>
      <c r="G633" s="53">
        <v>2.8</v>
      </c>
      <c r="H633" s="80">
        <f>IF($G633&gt;$G$20,IF('Silo Levels'!$L$20="Pumping",((PI()*((($C$19+$G$20)-$G633)*($O$20/($O$19/2)))^2*((($O$20+$G$20)-$G633))/3)*$H$603)+(((PI()*((($C$19+$G$20)-$G633)*($O$20/($O$19/2)))^2*(((($C$19+$G$20)-$G633)*($O$20/($O$19/2)))*$AZ$13))/3)*$H$603),(((PI()*((($C$19+$G$20)-$G633)*($O$20/($O$19/2)))^2*((($O$20+$G$20)-$G633)/3))*$H$603)-((PI()*((($C$19+$G$20)-$G633)*($O$20/($O$19/2)))^2*(((($C$19+$G$20)-$G633)*($O$20/($O$19/2)))*$AZ$13)/3)*$H$603))),IF('Silo Levels'!$L$20="Pumping",(($D$18*$H$603)+((PI()*(($C$21/2)^2)*($G$20-$G633))*$H$603))+((($D$18+$H$18)/3)*$BD$13)+(((PI()*($C$21/2)^2*(($C$21/2)*$AZ$13))/3)*$H$603),(($D$18*$H$603)+((PI()*(($C$21/2)^2)*($G$20-$G633))*$H$603))+((($D$18+$H$18)/3)*$BD$13)-(((PI()*($C$21/2)^2*(($C$21/2)*$AZ$13))/3)*$H$603)))</f>
        <v>189253.26498445857</v>
      </c>
      <c r="I633" s="73">
        <v>2.8</v>
      </c>
      <c r="J633" s="79">
        <f t="shared" si="84"/>
        <v>193907.378314723</v>
      </c>
      <c r="K633" s="53">
        <v>2.8</v>
      </c>
      <c r="L633" s="80">
        <f>IF($K633&gt;$G$20,IF('Silo Levels'!$L$21="Pumping",((PI()*((($C$19+$G$20)-$K633)*($O$20/($O$19/2)))^2*((($O$20+$G$20)-$K633))/3)*$L$603)+(((PI()*((($C$19+$G$20)-$K633)*($O$20/($O$19/2)))^2*(((($C$19+$G$20)-$K633)*($O$20/($O$19/2)))*$AZ$14))/3)*$L$603),(((PI()*((($C$19+$G$20)-$K633)*($O$20/($O$19/2)))^2*((($O$20+$G$20)-$K633)/3))*$L$603)-((PI()*((($C$19+$G$20)-$K633)*($O$20/($O$19/2)))^2*(((($C$19+$G$20)-$K633)*($O$20/($O$19/2)))*$AZ$14)/3)*$L$603))),IF('Silo Levels'!$L$21="Pumping",(($D$18*$L$603)+((PI()*(($C$21/2)^2)*($G$20-$K633))*$L$603))+((($D$18+$H$18)/3)*$BD$14)+(((PI()*($C$21/2)^2*(($C$21/2)*$AZ$14))/3)*$L$603),(($D$18*$L$603)+((PI()*(($C$21/2)^2)*($G$20-$K633))*$L$603))+((($D$18+$H$18)/3)*$BD$14)-(((PI()*($C$21/2)^2*(($C$21/2)*$AZ$14))/3)*$L$603)))</f>
        <v>190101.98529311089</v>
      </c>
      <c r="M633" s="73">
        <v>2.8</v>
      </c>
      <c r="N633" s="79">
        <f t="shared" si="89"/>
        <v>198411.36706933612</v>
      </c>
      <c r="O633" s="53">
        <v>2.8</v>
      </c>
      <c r="P633" s="80">
        <f>IF($O633&gt;$G$20,IF('Silo Levels'!$L$22="Pumping",((PI()*((($C$19+$G$20)-$O633)*($O$20/($O$19/2)))^2*((($O$20+$G$20)-$O633))/3)*$P$603)+(((PI()*((($C$19+$G$20)-$O633)*($O$20/($O$19/2)))^2*(((($C$19+$G$20)-$O633)*($O$20/($O$19/2)))*$AZ$15))/3)*$P$603),(((PI()*((($C$19+$G$20)-$O633)*($O$20/($O$19/2)))^2*((($O$20+$G$20)-$O633)/3))*$P$603)-((PI()*((($C$19+$G$20)-$O633)*($O$20/($O$19/2)))^2*(((($C$19+$G$20)-$O633)*($O$20/($O$19/2)))*$AZ$15)/3)*$P$603))),IF('Silo Levels'!$L$22="Pumping",(($D$18*$P$603)+((PI()*(($C$21/2)^2)*($G$20-$O633))*$P$603))+((($D$18+$H$18)/3)*$BD$15)+(((PI()*($C$21/2)^2*(($C$21/2)*$AZ$15))/3)*$P$603),(($D$18*$P$603)+((PI()*(($C$21/2)^2)*($G$20-$O633))*$P$603))+((($D$18+$H$18)/3)*$BD$15)-(((PI()*($C$21/2)^2*(($C$21/2)*$AZ$15))/3)*$P$603)))</f>
        <v>194516.21154174363</v>
      </c>
      <c r="Q633" s="73">
        <v>2.8</v>
      </c>
      <c r="R633" s="79">
        <f t="shared" si="90"/>
        <v>205139.27047086542</v>
      </c>
      <c r="S633" s="53">
        <v>2.8</v>
      </c>
      <c r="T633" s="80">
        <f>IF($S633&gt;$G$20,IF('Silo Levels'!$L$23="Pumping",((PI()*((($C$19+$G$20)-$S633)*($O$20/($O$19/2)))^2*((($O$20+$G$20)-$S633))/3)*$T$603)+(((PI()*((($C$19+$G$20)-$S633)*($O$20/($O$19/2)))^2*(((($C$19+$G$20)-$S633)*($O$20/($O$19/2)))*$AZ$16))/3)*$T$603),(((PI()*((($C$19+$G$20)-$S633)*($O$20/($O$19/2)))^2*((($O$20+$G$20)-$S633)/3))*$T$603)-((PI()*((($C$19+$G$20)-$S633)*($O$20/($O$19/2)))^2*(((($C$19+$G$20)-$S633)*($O$20/($O$19/2)))*$AZ$16)/3)*$T$603))),IF('Silo Levels'!$L$23="Pumping",(($D$18*$T$603)+((PI()*(($C$21/2)^2)*($G$20-$S633))*$T$603))+((($D$18+$H$18)/3)*$BD$16)+(((PI()*($C$21/2)^2*(($C$21/2)*$AZ$16))/3)*$T$603),(($D$18*$T$603)+((PI()*(($C$21/2)^2)*($G$20-$S633))*$T$603))+((($D$18+$H$18)/3)*$BD$16)-(((PI()*($C$21/2)^2*(($C$21/2)*$AZ$16))/3)*$T$603)))</f>
        <v>201110.03080092318</v>
      </c>
      <c r="U633" s="73">
        <v>2.8</v>
      </c>
      <c r="V633" s="79">
        <f t="shared" si="85"/>
        <v>193041.39942948442</v>
      </c>
      <c r="W633" s="53">
        <v>2.8</v>
      </c>
      <c r="X633" s="80">
        <f>IF($W633&gt;$G$20,IF('Silo Levels'!$L$24="Pumping",((PI()*((($C$19+$G$20)-$W633)*($O$20/($O$19/2)))^2*((($O$20+$G$20)-$W633))/3)*$X$603)+(((PI()*((($C$19+$G$20)-$W633)*($O$20/($O$19/2)))^2*(((($C$19+$G$20)-$W633)*($O$20/($O$19/2)))*$AZ$17))/3)*$X$603),(((PI()*((($C$19+$G$20)-$W633)*($O$20/($O$19/2)))^2*((($O$20+$G$20)-$W633)/3))*$X$603)-((PI()*((($C$19+$G$20)-$W633)*($O$20/($O$19/2)))^2*(((($C$19+$G$20)-$W633)*($O$20/($O$19/2)))*$AZ$17)/3)*$X$603))),IF('Silo Levels'!$L$24="Pumping",(($D$18*$X$603)+((PI()*(($C$21/2)^2)*($G$20-$W633))*$X$603))+((($D$18+$H$18)/3)*$BD$17)+(((PI()*($C$21/2)^2*(($C$21/2)*$AZ$17))/3)*$X$603),(($D$18*$X$603)+((PI()*(($C$21/2)^2)*($G$20-$W633))*$X$603))+((($D$18+$H$18)/3)*$BD$17)-(((PI()*($C$21/2)^2*(($C$21/2)*$AZ$17))/3)*$X$603)))</f>
        <v>189253.26498445857</v>
      </c>
      <c r="Y633" s="73">
        <v>2.8</v>
      </c>
      <c r="Z633" s="79">
        <f t="shared" si="86"/>
        <v>221200.8762541491</v>
      </c>
      <c r="AA633" s="53">
        <v>2.8</v>
      </c>
      <c r="AB633" s="80">
        <f>IF($AA633&gt;$G$20,IF('Silo Levels'!$L$25="Pumping",((PI()*((($C$19+$G$20)-$AA633)*($O$20/($O$19/2)))^2*((($O$20+$G$20)-$AA633))/3)*$AB$603)+(((PI()*((($C$19+$G$20)-$AA633)*($O$20/($O$19/2)))^2*(((($C$19+$G$20)-$AA633)*($O$20/($O$19/2)))*$AZ$18))/3)*$AB$603),(((PI()*((($C$19+$G$20)-$AA633)*($O$20/($O$19/2)))^2*((($O$20+$G$20)-$AA633)/3))*$AB$603)-((PI()*((($C$19+$G$20)-$AA633)*($O$20/($O$19/2)))^2*(((($C$19+$G$20)-$AA633)*($O$20/($O$19/2)))*$AZ$18)/3)*$AB$603))),IF('Silo Levels'!$L$25="Pumping",(($D$18*$AB$603)+((PI()*(($C$21/2)^2)*($G$20-$AA633))*$AB$603))+((($D$18+$H$18)/3)*$BD$18)+(((PI()*($C$21/2)^2*(($C$21/2)*$AZ$18))/3)*$AB$603),(($D$18*$AB$603)+((PI()*(($C$21/2)^2)*($G$20-$AA633))*$AB$603))+((($D$18+$H$18)/3)*$BD$18)-(((PI()*($C$21/2)^2*(($C$21/2)*$AZ$18))/3)*$AB$603)))</f>
        <v>216851.53587709478</v>
      </c>
      <c r="AC633" s="73">
        <v>2.8</v>
      </c>
      <c r="AD633" s="79">
        <f t="shared" si="87"/>
        <v>227266.09146103275</v>
      </c>
      <c r="AE633" s="53">
        <v>2.8</v>
      </c>
      <c r="AF633" s="80">
        <f>IF($AE633&gt;$G$20,IF('Silo Levels'!$L$26="Pumping",((PI()*((($C$19+$G$20)-$AE633)*($O$20/($O$19/2)))^2*((($O$20+$G$20)-$AE633))/3)*$AF$603)+(((PI()*((($C$19+$G$20)-$AE633)*($O$20/($O$19/2)))^2*(((($C$19+$G$20)-$AE633)*($O$20/($O$19/2)))*$AZ$19))/3)*$AF$603),(((PI()*((($C$19+$G$20)-$AE633)*($O$20/($O$19/2)))^2*((($O$20+$G$20)-$AE633)/3))*$AF$603)-((PI()*((($C$19+$G$20)-$AE633)*($O$20/($O$19/2)))^2*(((($C$19+$G$20)-$AE633)*($O$20/($O$19/2)))*$AZ$19)/3)*$AF$603))),IF('Silo Levels'!$L$26="Pumping",(($D$18*$AF$603)+((PI()*(($C$21/2)^2)*($G$20-$AE633))*$AF$603))+((($D$18+$H$18)/3)*$BD$19)+(((PI()*($C$21/2)^2*(($C$21/2)*$AZ$19))/3)*$AF$603),(($D$18*$AF$603)+((PI()*(($C$21/2)^2)*($G$20-$AE633))*$AF$603))+((($D$18+$H$18)/3)*$BD$19)-(((PI()*($C$21/2)^2*(($C$21/2)*$AZ$19))/3)*$AF$603)))</f>
        <v>225055.60580877276</v>
      </c>
      <c r="AG633" s="73">
        <v>2.8</v>
      </c>
      <c r="AH633" s="79">
        <f t="shared" si="88"/>
        <v>212776.95713704228</v>
      </c>
      <c r="AI633" s="53">
        <v>2.8</v>
      </c>
      <c r="AJ633" s="80">
        <f>IF($AI633&gt;$G$20,IF('Silo Levels'!$L$27="Pumping",((PI()*((($C$19+$G$20)-$AI633)*($O$20/($O$19/2)))^2*((($O$20+$G$20)-$AI633))/3)*$AJ$603)+(((PI()*((($C$19+$G$20)-$AI633)*($O$20/($O$19/2)))^2*(((($C$19+$G$20)-$AI633)*($O$20/($O$19/2)))*$AZ$20))/3)*$AJ$603),(((PI()*((($C$19+$G$20)-$AI633)*($O$20/($O$19/2)))^2*((($O$20+$G$20)-$AI633)/3))*$AJ$603)-((PI()*((($C$19+$G$20)-$AI633)*($O$20/($O$19/2)))^2*(((($C$19+$G$20)-$AI633)*($O$20/($O$19/2)))*$AZ$20)/3)*$AJ$603))),IF('Silo Levels'!$L$27="Pumping",(($D$18*$AJ$603)+((PI()*(($C$21/2)^2)*($G$20-$AI633))*$AJ$603))+((($D$18+$H$18)/3)*$BD$20)+(((PI()*($C$21/2)^2*(($C$21/2)*$AZ$20))/3)*$AJ$603),(($D$18*$AJ$603)+((PI()*(($C$21/2)^2)*($G$20-$AI633))*$AJ$603))+((($D$18+$H$18)/3)*$BD$20)-(((PI()*($C$21/2)^2*(($C$21/2)*$AZ$20))/3)*$AJ$603)))</f>
        <v>208595.50174623556</v>
      </c>
    </row>
    <row r="634" spans="1:36" x14ac:dyDescent="0.3">
      <c r="A634">
        <v>2.9</v>
      </c>
      <c r="B634" s="79">
        <f t="shared" si="82"/>
        <v>212357.35464486375</v>
      </c>
      <c r="C634" s="53">
        <v>2.9</v>
      </c>
      <c r="D634" s="80">
        <f>IF($C634&gt;$G$20,IF('Silo Levels'!$L$19="Pumping",((PI()*((($C$19+$G$20)-$C634)*($O$20/($O$19/2)))^2*((($O$20+$G$20)-$C634))/3)*$D$603)+(((PI()*((($C$19+$G$20)-$C634)*($O$20/($O$19/2)))^2*(((($C$19+$G$20)-$C634)*($O$20/($O$19/2)))*$AZ$12))/3)*$D$603),(((PI()*((($C$19+$G$20)-$C634)*($O$20/($O$19/2)))^2*((($O$20+$G$20)-$C634)/3))*$D$603)-((PI()*((($C$19+$G$20)-$C634)*($O$20/($O$19/2)))^2*(((($C$19+$G$20)-$C634)*($O$20/($O$19/2)))*$AZ$12)/3)*$D$603))),IF('Silo Levels'!$L$19="Pumping",(($D$18*$D$603)+((PI()*(($C$21/2)^2)*($G$20-$C634))*$D$603))+((($D$18+$H$18)/3)*$BD$12)+(((PI()*($C$21/2)^2*(($C$21/2)*$AZ$12))/3)*$D$603),(($D$18*$D$603)+((PI()*(($C$21/2)^2)*($G$20-$C634))*$D$603))+((($D$18+$H$18)/3)*$BD$12)-(((PI()*($C$21/2)^2*(($C$21/2)*$AZ$12))/3)*$D$603)))</f>
        <v>209430.33587129903</v>
      </c>
      <c r="E634" s="73">
        <v>2.9</v>
      </c>
      <c r="F634" s="79">
        <f t="shared" si="83"/>
        <v>192661.26607750967</v>
      </c>
      <c r="G634" s="53">
        <v>2.9</v>
      </c>
      <c r="H634" s="80">
        <f>IF($G634&gt;$G$20,IF('Silo Levels'!$L$20="Pumping",((PI()*((($C$19+$G$20)-$G634)*($O$20/($O$19/2)))^2*((($O$20+$G$20)-$G634))/3)*$H$603)+(((PI()*((($C$19+$G$20)-$G634)*($O$20/($O$19/2)))^2*(((($C$19+$G$20)-$G634)*($O$20/($O$19/2)))*$AZ$13))/3)*$H$603),(((PI()*((($C$19+$G$20)-$G634)*($O$20/($O$19/2)))^2*((($O$20+$G$20)-$G634)/3))*$H$603)-((PI()*((($C$19+$G$20)-$G634)*($O$20/($O$19/2)))^2*(((($C$19+$G$20)-$G634)*($O$20/($O$19/2)))*$AZ$13)/3)*$H$603))),IF('Silo Levels'!$L$20="Pumping",(($D$18*$H$603)+((PI()*(($C$21/2)^2)*($G$20-$G634))*$H$603))+((($D$18+$H$18)/3)*$BD$13)+(((PI()*($C$21/2)^2*(($C$21/2)*$AZ$13))/3)*$H$603),(($D$18*$H$603)+((PI()*(($C$21/2)^2)*($G$20-$G634))*$H$603))+((($D$18+$H$18)/3)*$BD$13)-(((PI()*($C$21/2)^2*(($C$21/2)*$AZ$13))/3)*$H$603)))</f>
        <v>188873.13163248383</v>
      </c>
      <c r="I634" s="73">
        <v>2.9</v>
      </c>
      <c r="J634" s="79">
        <f t="shared" si="84"/>
        <v>193525.51309164832</v>
      </c>
      <c r="K634" s="53">
        <v>2.9</v>
      </c>
      <c r="L634" s="80">
        <f>IF($K634&gt;$G$20,IF('Silo Levels'!$L$21="Pumping",((PI()*((($C$19+$G$20)-$K634)*($O$20/($O$19/2)))^2*((($O$20+$G$20)-$K634))/3)*$L$603)+(((PI()*((($C$19+$G$20)-$K634)*($O$20/($O$19/2)))^2*(((($C$19+$G$20)-$K634)*($O$20/($O$19/2)))*$AZ$14))/3)*$L$603),(((PI()*((($C$19+$G$20)-$K634)*($O$20/($O$19/2)))^2*((($O$20+$G$20)-$K634)/3))*$L$603)-((PI()*((($C$19+$G$20)-$K634)*($O$20/($O$19/2)))^2*(((($C$19+$G$20)-$K634)*($O$20/($O$19/2)))*$AZ$14)/3)*$L$603))),IF('Silo Levels'!$L$21="Pumping",(($D$18*$L$603)+((PI()*(($C$21/2)^2)*($G$20-$K634))*$L$603))+((($D$18+$H$18)/3)*$BD$14)+(((PI()*($C$21/2)^2*(($C$21/2)*$AZ$14))/3)*$L$603),(($D$18*$L$603)+((PI()*(($C$21/2)^2)*($G$20-$K634))*$L$603))+((($D$18+$H$18)/3)*$BD$14)-(((PI()*($C$21/2)^2*(($C$21/2)*$AZ$14))/3)*$L$603)))</f>
        <v>189720.12007003621</v>
      </c>
      <c r="M634" s="73">
        <v>2.9</v>
      </c>
      <c r="N634" s="79">
        <f t="shared" si="89"/>
        <v>198020.49431952892</v>
      </c>
      <c r="O634" s="53">
        <v>2.9</v>
      </c>
      <c r="P634" s="80">
        <f>IF($O634&gt;$G$20,IF('Silo Levels'!$L$22="Pumping",((PI()*((($C$19+$G$20)-$O634)*($O$20/($O$19/2)))^2*((($O$20+$G$20)-$O634))/3)*$P$603)+(((PI()*((($C$19+$G$20)-$O634)*($O$20/($O$19/2)))^2*(((($C$19+$G$20)-$O634)*($O$20/($O$19/2)))*$AZ$15))/3)*$P$603),(((PI()*((($C$19+$G$20)-$O634)*($O$20/($O$19/2)))^2*((($O$20+$G$20)-$O634)/3))*$P$603)-((PI()*((($C$19+$G$20)-$O634)*($O$20/($O$19/2)))^2*(((($C$19+$G$20)-$O634)*($O$20/($O$19/2)))*$AZ$15)/3)*$P$603))),IF('Silo Levels'!$L$22="Pumping",(($D$18*$P$603)+((PI()*(($C$21/2)^2)*($G$20-$O634))*$P$603))+((($D$18+$H$18)/3)*$BD$15)+(((PI()*($C$21/2)^2*(($C$21/2)*$AZ$15))/3)*$P$603),(($D$18*$P$603)+((PI()*(($C$21/2)^2)*($G$20-$O634))*$P$603))+((($D$18+$H$18)/3)*$BD$15)-(((PI()*($C$21/2)^2*(($C$21/2)*$AZ$15))/3)*$P$603)))</f>
        <v>194125.33879193643</v>
      </c>
      <c r="Q634" s="73">
        <v>2.9</v>
      </c>
      <c r="R634" s="79">
        <f t="shared" si="90"/>
        <v>204734.9425876099</v>
      </c>
      <c r="S634" s="53">
        <v>2.9</v>
      </c>
      <c r="T634" s="80">
        <f>IF($S634&gt;$G$20,IF('Silo Levels'!$L$23="Pumping",((PI()*((($C$19+$G$20)-$S634)*($O$20/($O$19/2)))^2*((($O$20+$G$20)-$S634))/3)*$T$603)+(((PI()*((($C$19+$G$20)-$S634)*($O$20/($O$19/2)))^2*(((($C$19+$G$20)-$S634)*($O$20/($O$19/2)))*$AZ$16))/3)*$T$603),(((PI()*((($C$19+$G$20)-$S634)*($O$20/($O$19/2)))^2*((($O$20+$G$20)-$S634)/3))*$T$603)-((PI()*((($C$19+$G$20)-$S634)*($O$20/($O$19/2)))^2*(((($C$19+$G$20)-$S634)*($O$20/($O$19/2)))*$AZ$16)/3)*$T$603))),IF('Silo Levels'!$L$23="Pumping",(($D$18*$T$603)+((PI()*(($C$21/2)^2)*($G$20-$S634))*$T$603))+((($D$18+$H$18)/3)*$BD$16)+(((PI()*($C$21/2)^2*(($C$21/2)*$AZ$16))/3)*$T$603),(($D$18*$T$603)+((PI()*(($C$21/2)^2)*($G$20-$S634))*$T$603))+((($D$18+$H$18)/3)*$BD$16)-(((PI()*($C$21/2)^2*(($C$21/2)*$AZ$16))/3)*$T$603)))</f>
        <v>200705.70291766766</v>
      </c>
      <c r="U634" s="73">
        <v>2.9</v>
      </c>
      <c r="V634" s="79">
        <f t="shared" si="85"/>
        <v>192661.26607750967</v>
      </c>
      <c r="W634" s="53">
        <v>2.9</v>
      </c>
      <c r="X634" s="80">
        <f>IF($W634&gt;$G$20,IF('Silo Levels'!$L$24="Pumping",((PI()*((($C$19+$G$20)-$W634)*($O$20/($O$19/2)))^2*((($O$20+$G$20)-$W634))/3)*$X$603)+(((PI()*((($C$19+$G$20)-$W634)*($O$20/($O$19/2)))^2*(((($C$19+$G$20)-$W634)*($O$20/($O$19/2)))*$AZ$17))/3)*$X$603),(((PI()*((($C$19+$G$20)-$W634)*($O$20/($O$19/2)))^2*((($O$20+$G$20)-$W634)/3))*$X$603)-((PI()*((($C$19+$G$20)-$W634)*($O$20/($O$19/2)))^2*(((($C$19+$G$20)-$W634)*($O$20/($O$19/2)))*$AZ$17)/3)*$X$603))),IF('Silo Levels'!$L$24="Pumping",(($D$18*$X$603)+((PI()*(($C$21/2)^2)*($G$20-$W634))*$X$603))+((($D$18+$H$18)/3)*$BD$17)+(((PI()*($C$21/2)^2*(($C$21/2)*$AZ$17))/3)*$X$603),(($D$18*$X$603)+((PI()*(($C$21/2)^2)*($G$20-$W634))*$X$603))+((($D$18+$H$18)/3)*$BD$17)-(((PI()*($C$21/2)^2*(($C$21/2)*$AZ$17))/3)*$X$603)))</f>
        <v>188873.13163248383</v>
      </c>
      <c r="Y634" s="73">
        <v>2.9</v>
      </c>
      <c r="Z634" s="79">
        <f t="shared" si="86"/>
        <v>220764.42676683495</v>
      </c>
      <c r="AA634" s="53">
        <v>2.9</v>
      </c>
      <c r="AB634" s="80">
        <f>IF($AA634&gt;$G$20,IF('Silo Levels'!$L$25="Pumping",((PI()*((($C$19+$G$20)-$AA634)*($O$20/($O$19/2)))^2*((($O$20+$G$20)-$AA634))/3)*$AB$603)+(((PI()*((($C$19+$G$20)-$AA634)*($O$20/($O$19/2)))^2*(((($C$19+$G$20)-$AA634)*($O$20/($O$19/2)))*$AZ$18))/3)*$AB$603),(((PI()*((($C$19+$G$20)-$AA634)*($O$20/($O$19/2)))^2*((($O$20+$G$20)-$AA634)/3))*$AB$603)-((PI()*((($C$19+$G$20)-$AA634)*($O$20/($O$19/2)))^2*(((($C$19+$G$20)-$AA634)*($O$20/($O$19/2)))*$AZ$18)/3)*$AB$603))),IF('Silo Levels'!$L$25="Pumping",(($D$18*$AB$603)+((PI()*(($C$21/2)^2)*($G$20-$AA634))*$AB$603))+((($D$18+$H$18)/3)*$BD$18)+(((PI()*($C$21/2)^2*(($C$21/2)*$AZ$18))/3)*$AB$603),(($D$18*$AB$603)+((PI()*(($C$21/2)^2)*($G$20-$AA634))*$AB$603))+((($D$18+$H$18)/3)*$BD$18)-(((PI()*($C$21/2)^2*(($C$21/2)*$AZ$18))/3)*$AB$603)))</f>
        <v>216415.08638978063</v>
      </c>
      <c r="AC634" s="73">
        <v>2.9</v>
      </c>
      <c r="AD634" s="79">
        <f t="shared" si="87"/>
        <v>226822.4539224607</v>
      </c>
      <c r="AE634" s="53">
        <v>2.9</v>
      </c>
      <c r="AF634" s="80">
        <f>IF($AE634&gt;$G$20,IF('Silo Levels'!$L$26="Pumping",((PI()*((($C$19+$G$20)-$AE634)*($O$20/($O$19/2)))^2*((($O$20+$G$20)-$AE634))/3)*$AF$603)+(((PI()*((($C$19+$G$20)-$AE634)*($O$20/($O$19/2)))^2*(((($C$19+$G$20)-$AE634)*($O$20/($O$19/2)))*$AZ$19))/3)*$AF$603),(((PI()*((($C$19+$G$20)-$AE634)*($O$20/($O$19/2)))^2*((($O$20+$G$20)-$AE634)/3))*$AF$603)-((PI()*((($C$19+$G$20)-$AE634)*($O$20/($O$19/2)))^2*(((($C$19+$G$20)-$AE634)*($O$20/($O$19/2)))*$AZ$19)/3)*$AF$603))),IF('Silo Levels'!$L$26="Pumping",(($D$18*$AF$603)+((PI()*(($C$21/2)^2)*($G$20-$AE634))*$AF$603))+((($D$18+$H$18)/3)*$BD$19)+(((PI()*($C$21/2)^2*(($C$21/2)*$AZ$19))/3)*$AF$603),(($D$18*$AF$603)+((PI()*(($C$21/2)^2)*($G$20-$AE634))*$AF$603))+((($D$18+$H$18)/3)*$BD$19)-(((PI()*($C$21/2)^2*(($C$21/2)*$AZ$19))/3)*$AF$603)))</f>
        <v>224611.96827020071</v>
      </c>
      <c r="AG634" s="73">
        <v>2.9</v>
      </c>
      <c r="AH634" s="79">
        <f t="shared" si="88"/>
        <v>212357.35464486375</v>
      </c>
      <c r="AI634" s="53">
        <v>2.9</v>
      </c>
      <c r="AJ634" s="80">
        <f>IF($AI634&gt;$G$20,IF('Silo Levels'!$L$27="Pumping",((PI()*((($C$19+$G$20)-$AI634)*($O$20/($O$19/2)))^2*((($O$20+$G$20)-$AI634))/3)*$AJ$603)+(((PI()*((($C$19+$G$20)-$AI634)*($O$20/($O$19/2)))^2*(((($C$19+$G$20)-$AI634)*($O$20/($O$19/2)))*$AZ$20))/3)*$AJ$603),(((PI()*((($C$19+$G$20)-$AI634)*($O$20/($O$19/2)))^2*((($O$20+$G$20)-$AI634)/3))*$AJ$603)-((PI()*((($C$19+$G$20)-$AI634)*($O$20/($O$19/2)))^2*(((($C$19+$G$20)-$AI634)*($O$20/($O$19/2)))*$AZ$20)/3)*$AJ$603))),IF('Silo Levels'!$L$27="Pumping",(($D$18*$AJ$603)+((PI()*(($C$21/2)^2)*($G$20-$AI634))*$AJ$603))+((($D$18+$H$18)/3)*$BD$20)+(((PI()*($C$21/2)^2*(($C$21/2)*$AZ$20))/3)*$AJ$603),(($D$18*$AJ$603)+((PI()*(($C$21/2)^2)*($G$20-$AI634))*$AJ$603))+((($D$18+$H$18)/3)*$BD$20)-(((PI()*($C$21/2)^2*(($C$21/2)*$AZ$20))/3)*$AJ$603)))</f>
        <v>208175.89925405703</v>
      </c>
    </row>
    <row r="635" spans="1:36" x14ac:dyDescent="0.3">
      <c r="A635">
        <v>3</v>
      </c>
      <c r="B635" s="79">
        <f t="shared" si="82"/>
        <v>211937.75215268522</v>
      </c>
      <c r="C635" s="53">
        <v>3</v>
      </c>
      <c r="D635" s="80">
        <f>IF($C635&gt;$G$20,IF('Silo Levels'!$L$19="Pumping",((PI()*((($C$19+$G$20)-$C635)*($O$20/($O$19/2)))^2*((($O$20+$G$20)-$C635))/3)*$D$603)+(((PI()*((($C$19+$G$20)-$C635)*($O$20/($O$19/2)))^2*(((($C$19+$G$20)-$C635)*($O$20/($O$19/2)))*$AZ$12))/3)*$D$603),(((PI()*((($C$19+$G$20)-$C635)*($O$20/($O$19/2)))^2*((($O$20+$G$20)-$C635)/3))*$D$603)-((PI()*((($C$19+$G$20)-$C635)*($O$20/($O$19/2)))^2*(((($C$19+$G$20)-$C635)*($O$20/($O$19/2)))*$AZ$12)/3)*$D$603))),IF('Silo Levels'!$L$19="Pumping",(($D$18*$D$603)+((PI()*(($C$21/2)^2)*($G$20-$C635))*$D$603))+((($D$18+$H$18)/3)*$BD$12)+(((PI()*($C$21/2)^2*(($C$21/2)*$AZ$12))/3)*$D$603),(($D$18*$D$603)+((PI()*(($C$21/2)^2)*($G$20-$C635))*$D$603))+((($D$18+$H$18)/3)*$BD$12)-(((PI()*($C$21/2)^2*(($C$21/2)*$AZ$12))/3)*$D$603)))</f>
        <v>209010.73337912053</v>
      </c>
      <c r="E635" s="73">
        <v>3</v>
      </c>
      <c r="F635" s="79">
        <f t="shared" si="83"/>
        <v>192281.13272553496</v>
      </c>
      <c r="G635" s="53">
        <v>3</v>
      </c>
      <c r="H635" s="80">
        <f>IF($G635&gt;$G$20,IF('Silo Levels'!$L$20="Pumping",((PI()*((($C$19+$G$20)-$G635)*($O$20/($O$19/2)))^2*((($O$20+$G$20)-$G635))/3)*$H$603)+(((PI()*((($C$19+$G$20)-$G635)*($O$20/($O$19/2)))^2*(((($C$19+$G$20)-$G635)*($O$20/($O$19/2)))*$AZ$13))/3)*$H$603),(((PI()*((($C$19+$G$20)-$G635)*($O$20/($O$19/2)))^2*((($O$20+$G$20)-$G635)/3))*$H$603)-((PI()*((($C$19+$G$20)-$G635)*($O$20/($O$19/2)))^2*(((($C$19+$G$20)-$G635)*($O$20/($O$19/2)))*$AZ$13)/3)*$H$603))),IF('Silo Levels'!$L$20="Pumping",(($D$18*$H$603)+((PI()*(($C$21/2)^2)*($G$20-$G635))*$H$603))+((($D$18+$H$18)/3)*$BD$13)+(((PI()*($C$21/2)^2*(($C$21/2)*$AZ$13))/3)*$H$603),(($D$18*$H$603)+((PI()*(($C$21/2)^2)*($G$20-$G635))*$H$603))+((($D$18+$H$18)/3)*$BD$13)-(((PI()*($C$21/2)^2*(($C$21/2)*$AZ$13))/3)*$H$603)))</f>
        <v>188492.99828050911</v>
      </c>
      <c r="I635" s="73">
        <v>3</v>
      </c>
      <c r="J635" s="79">
        <f t="shared" si="84"/>
        <v>193143.64786857364</v>
      </c>
      <c r="K635" s="53">
        <v>3</v>
      </c>
      <c r="L635" s="80">
        <f>IF($K635&gt;$G$20,IF('Silo Levels'!$L$21="Pumping",((PI()*((($C$19+$G$20)-$K635)*($O$20/($O$19/2)))^2*((($O$20+$G$20)-$K635))/3)*$L$603)+(((PI()*((($C$19+$G$20)-$K635)*($O$20/($O$19/2)))^2*(((($C$19+$G$20)-$K635)*($O$20/($O$19/2)))*$AZ$14))/3)*$L$603),(((PI()*((($C$19+$G$20)-$K635)*($O$20/($O$19/2)))^2*((($O$20+$G$20)-$K635)/3))*$L$603)-((PI()*((($C$19+$G$20)-$K635)*($O$20/($O$19/2)))^2*(((($C$19+$G$20)-$K635)*($O$20/($O$19/2)))*$AZ$14)/3)*$L$603))),IF('Silo Levels'!$L$21="Pumping",(($D$18*$L$603)+((PI()*(($C$21/2)^2)*($G$20-$K635))*$L$603))+((($D$18+$H$18)/3)*$BD$14)+(((PI()*($C$21/2)^2*(($C$21/2)*$AZ$14))/3)*$L$603),(($D$18*$L$603)+((PI()*(($C$21/2)^2)*($G$20-$K635))*$L$603))+((($D$18+$H$18)/3)*$BD$14)-(((PI()*($C$21/2)^2*(($C$21/2)*$AZ$14))/3)*$L$603)))</f>
        <v>189338.25484696153</v>
      </c>
      <c r="M635" s="73">
        <v>3</v>
      </c>
      <c r="N635" s="79">
        <f t="shared" si="89"/>
        <v>197629.62156972173</v>
      </c>
      <c r="O635" s="53">
        <v>3</v>
      </c>
      <c r="P635" s="80">
        <f>IF($O635&gt;$G$20,IF('Silo Levels'!$L$22="Pumping",((PI()*((($C$19+$G$20)-$O635)*($O$20/($O$19/2)))^2*((($O$20+$G$20)-$O635))/3)*$P$603)+(((PI()*((($C$19+$G$20)-$O635)*($O$20/($O$19/2)))^2*(((($C$19+$G$20)-$O635)*($O$20/($O$19/2)))*$AZ$15))/3)*$P$603),(((PI()*((($C$19+$G$20)-$O635)*($O$20/($O$19/2)))^2*((($O$20+$G$20)-$O635)/3))*$P$603)-((PI()*((($C$19+$G$20)-$O635)*($O$20/($O$19/2)))^2*(((($C$19+$G$20)-$O635)*($O$20/($O$19/2)))*$AZ$15)/3)*$P$603))),IF('Silo Levels'!$L$22="Pumping",(($D$18*$P$603)+((PI()*(($C$21/2)^2)*($G$20-$O635))*$P$603))+((($D$18+$H$18)/3)*$BD$15)+(((PI()*($C$21/2)^2*(($C$21/2)*$AZ$15))/3)*$P$603),(($D$18*$P$603)+((PI()*(($C$21/2)^2)*($G$20-$O635))*$P$603))+((($D$18+$H$18)/3)*$BD$15)-(((PI()*($C$21/2)^2*(($C$21/2)*$AZ$15))/3)*$P$603)))</f>
        <v>193734.46604212924</v>
      </c>
      <c r="Q635" s="73">
        <v>3</v>
      </c>
      <c r="R635" s="79">
        <f t="shared" si="90"/>
        <v>204330.61470435435</v>
      </c>
      <c r="S635" s="53">
        <v>3</v>
      </c>
      <c r="T635" s="80">
        <f>IF($S635&gt;$G$20,IF('Silo Levels'!$L$23="Pumping",((PI()*((($C$19+$G$20)-$S635)*($O$20/($O$19/2)))^2*((($O$20+$G$20)-$S635))/3)*$T$603)+(((PI()*((($C$19+$G$20)-$S635)*($O$20/($O$19/2)))^2*(((($C$19+$G$20)-$S635)*($O$20/($O$19/2)))*$AZ$16))/3)*$T$603),(((PI()*((($C$19+$G$20)-$S635)*($O$20/($O$19/2)))^2*((($O$20+$G$20)-$S635)/3))*$T$603)-((PI()*((($C$19+$G$20)-$S635)*($O$20/($O$19/2)))^2*(((($C$19+$G$20)-$S635)*($O$20/($O$19/2)))*$AZ$16)/3)*$T$603))),IF('Silo Levels'!$L$23="Pumping",(($D$18*$T$603)+((PI()*(($C$21/2)^2)*($G$20-$S635))*$T$603))+((($D$18+$H$18)/3)*$BD$16)+(((PI()*($C$21/2)^2*(($C$21/2)*$AZ$16))/3)*$T$603),(($D$18*$T$603)+((PI()*(($C$21/2)^2)*($G$20-$S635))*$T$603))+((($D$18+$H$18)/3)*$BD$16)-(((PI()*($C$21/2)^2*(($C$21/2)*$AZ$16))/3)*$T$603)))</f>
        <v>200301.37503441211</v>
      </c>
      <c r="U635" s="73">
        <v>3</v>
      </c>
      <c r="V635" s="79">
        <f t="shared" si="85"/>
        <v>192281.13272553496</v>
      </c>
      <c r="W635" s="53">
        <v>3</v>
      </c>
      <c r="X635" s="80">
        <f>IF($W635&gt;$G$20,IF('Silo Levels'!$L$24="Pumping",((PI()*((($C$19+$G$20)-$W635)*($O$20/($O$19/2)))^2*((($O$20+$G$20)-$W635))/3)*$X$603)+(((PI()*((($C$19+$G$20)-$W635)*($O$20/($O$19/2)))^2*(((($C$19+$G$20)-$W635)*($O$20/($O$19/2)))*$AZ$17))/3)*$X$603),(((PI()*((($C$19+$G$20)-$W635)*($O$20/($O$19/2)))^2*((($O$20+$G$20)-$W635)/3))*$X$603)-((PI()*((($C$19+$G$20)-$W635)*($O$20/($O$19/2)))^2*(((($C$19+$G$20)-$W635)*($O$20/($O$19/2)))*$AZ$17)/3)*$X$603))),IF('Silo Levels'!$L$24="Pumping",(($D$18*$X$603)+((PI()*(($C$21/2)^2)*($G$20-$W635))*$X$603))+((($D$18+$H$18)/3)*$BD$17)+(((PI()*($C$21/2)^2*(($C$21/2)*$AZ$17))/3)*$X$603),(($D$18*$X$603)+((PI()*(($C$21/2)^2)*($G$20-$W635))*$X$603))+((($D$18+$H$18)/3)*$BD$17)-(((PI()*($C$21/2)^2*(($C$21/2)*$AZ$17))/3)*$X$603)))</f>
        <v>188492.99828050911</v>
      </c>
      <c r="Y635" s="73">
        <v>3</v>
      </c>
      <c r="Z635" s="79">
        <f t="shared" si="86"/>
        <v>220327.97727952077</v>
      </c>
      <c r="AA635" s="53">
        <v>3</v>
      </c>
      <c r="AB635" s="80">
        <f>IF($AA635&gt;$G$20,IF('Silo Levels'!$L$25="Pumping",((PI()*((($C$19+$G$20)-$AA635)*($O$20/($O$19/2)))^2*((($O$20+$G$20)-$AA635))/3)*$AB$603)+(((PI()*((($C$19+$G$20)-$AA635)*($O$20/($O$19/2)))^2*(((($C$19+$G$20)-$AA635)*($O$20/($O$19/2)))*$AZ$18))/3)*$AB$603),(((PI()*((($C$19+$G$20)-$AA635)*($O$20/($O$19/2)))^2*((($O$20+$G$20)-$AA635)/3))*$AB$603)-((PI()*((($C$19+$G$20)-$AA635)*($O$20/($O$19/2)))^2*(((($C$19+$G$20)-$AA635)*($O$20/($O$19/2)))*$AZ$18)/3)*$AB$603))),IF('Silo Levels'!$L$25="Pumping",(($D$18*$AB$603)+((PI()*(($C$21/2)^2)*($G$20-$AA635))*$AB$603))+((($D$18+$H$18)/3)*$BD$18)+(((PI()*($C$21/2)^2*(($C$21/2)*$AZ$18))/3)*$AB$603),(($D$18*$AB$603)+((PI()*(($C$21/2)^2)*($G$20-$AA635))*$AB$603))+((($D$18+$H$18)/3)*$BD$18)-(((PI()*($C$21/2)^2*(($C$21/2)*$AZ$18))/3)*$AB$603)))</f>
        <v>215978.63690246645</v>
      </c>
      <c r="AC635" s="73">
        <v>3</v>
      </c>
      <c r="AD635" s="79">
        <f t="shared" si="87"/>
        <v>226378.81638388862</v>
      </c>
      <c r="AE635" s="53">
        <v>3</v>
      </c>
      <c r="AF635" s="80">
        <f>IF($AE635&gt;$G$20,IF('Silo Levels'!$L$26="Pumping",((PI()*((($C$19+$G$20)-$AE635)*($O$20/($O$19/2)))^2*((($O$20+$G$20)-$AE635))/3)*$AF$603)+(((PI()*((($C$19+$G$20)-$AE635)*($O$20/($O$19/2)))^2*(((($C$19+$G$20)-$AE635)*($O$20/($O$19/2)))*$AZ$19))/3)*$AF$603),(((PI()*((($C$19+$G$20)-$AE635)*($O$20/($O$19/2)))^2*((($O$20+$G$20)-$AE635)/3))*$AF$603)-((PI()*((($C$19+$G$20)-$AE635)*($O$20/($O$19/2)))^2*(((($C$19+$G$20)-$AE635)*($O$20/($O$19/2)))*$AZ$19)/3)*$AF$603))),IF('Silo Levels'!$L$26="Pumping",(($D$18*$AF$603)+((PI()*(($C$21/2)^2)*($G$20-$AE635))*$AF$603))+((($D$18+$H$18)/3)*$BD$19)+(((PI()*($C$21/2)^2*(($C$21/2)*$AZ$19))/3)*$AF$603),(($D$18*$AF$603)+((PI()*(($C$21/2)^2)*($G$20-$AE635))*$AF$603))+((($D$18+$H$18)/3)*$BD$19)-(((PI()*($C$21/2)^2*(($C$21/2)*$AZ$19))/3)*$AF$603)))</f>
        <v>224168.33073162864</v>
      </c>
      <c r="AG635" s="73">
        <v>3</v>
      </c>
      <c r="AH635" s="79">
        <f t="shared" si="88"/>
        <v>211937.75215268522</v>
      </c>
      <c r="AI635" s="53">
        <v>3</v>
      </c>
      <c r="AJ635" s="80">
        <f>IF($AI635&gt;$G$20,IF('Silo Levels'!$L$27="Pumping",((PI()*((($C$19+$G$20)-$AI635)*($O$20/($O$19/2)))^2*((($O$20+$G$20)-$AI635))/3)*$AJ$603)+(((PI()*((($C$19+$G$20)-$AI635)*($O$20/($O$19/2)))^2*(((($C$19+$G$20)-$AI635)*($O$20/($O$19/2)))*$AZ$20))/3)*$AJ$603),(((PI()*((($C$19+$G$20)-$AI635)*($O$20/($O$19/2)))^2*((($O$20+$G$20)-$AI635)/3))*$AJ$603)-((PI()*((($C$19+$G$20)-$AI635)*($O$20/($O$19/2)))^2*(((($C$19+$G$20)-$AI635)*($O$20/($O$19/2)))*$AZ$20)/3)*$AJ$603))),IF('Silo Levels'!$L$27="Pumping",(($D$18*$AJ$603)+((PI()*(($C$21/2)^2)*($G$20-$AI635))*$AJ$603))+((($D$18+$H$18)/3)*$BD$20)+(((PI()*($C$21/2)^2*(($C$21/2)*$AZ$20))/3)*$AJ$603),(($D$18*$AJ$603)+((PI()*(($C$21/2)^2)*($G$20-$AI635))*$AJ$603))+((($D$18+$H$18)/3)*$BD$20)-(((PI()*($C$21/2)^2*(($C$21/2)*$AZ$20))/3)*$AJ$603)))</f>
        <v>207756.2967618785</v>
      </c>
    </row>
    <row r="636" spans="1:36" x14ac:dyDescent="0.3">
      <c r="A636">
        <v>3.1</v>
      </c>
      <c r="B636" s="79">
        <f t="shared" si="82"/>
        <v>211518.14966050669</v>
      </c>
      <c r="C636" s="53">
        <v>3.1</v>
      </c>
      <c r="D636" s="80">
        <f>IF($C636&gt;$G$20,IF('Silo Levels'!$L$19="Pumping",((PI()*((($C$19+$G$20)-$C636)*($O$20/($O$19/2)))^2*((($O$20+$G$20)-$C636))/3)*$D$603)+(((PI()*((($C$19+$G$20)-$C636)*($O$20/($O$19/2)))^2*(((($C$19+$G$20)-$C636)*($O$20/($O$19/2)))*$AZ$12))/3)*$D$603),(((PI()*((($C$19+$G$20)-$C636)*($O$20/($O$19/2)))^2*((($O$20+$G$20)-$C636)/3))*$D$603)-((PI()*((($C$19+$G$20)-$C636)*($O$20/($O$19/2)))^2*(((($C$19+$G$20)-$C636)*($O$20/($O$19/2)))*$AZ$12)/3)*$D$603))),IF('Silo Levels'!$L$19="Pumping",(($D$18*$D$603)+((PI()*(($C$21/2)^2)*($G$20-$C636))*$D$603))+((($D$18+$H$18)/3)*$BD$12)+(((PI()*($C$21/2)^2*(($C$21/2)*$AZ$12))/3)*$D$603),(($D$18*$D$603)+((PI()*(($C$21/2)^2)*($G$20-$C636))*$D$603))+((($D$18+$H$18)/3)*$BD$12)-(((PI()*($C$21/2)^2*(($C$21/2)*$AZ$12))/3)*$D$603)))</f>
        <v>208591.13088694197</v>
      </c>
      <c r="E636" s="73">
        <v>3.1</v>
      </c>
      <c r="F636" s="79">
        <f t="shared" si="83"/>
        <v>191900.99937356022</v>
      </c>
      <c r="G636" s="53">
        <v>3.1</v>
      </c>
      <c r="H636" s="80">
        <f>IF($G636&gt;$G$20,IF('Silo Levels'!$L$20="Pumping",((PI()*((($C$19+$G$20)-$G636)*($O$20/($O$19/2)))^2*((($O$20+$G$20)-$G636))/3)*$H$603)+(((PI()*((($C$19+$G$20)-$G636)*($O$20/($O$19/2)))^2*(((($C$19+$G$20)-$G636)*($O$20/($O$19/2)))*$AZ$13))/3)*$H$603),(((PI()*((($C$19+$G$20)-$G636)*($O$20/($O$19/2)))^2*((($O$20+$G$20)-$G636)/3))*$H$603)-((PI()*((($C$19+$G$20)-$G636)*($O$20/($O$19/2)))^2*(((($C$19+$G$20)-$G636)*($O$20/($O$19/2)))*$AZ$13)/3)*$H$603))),IF('Silo Levels'!$L$20="Pumping",(($D$18*$H$603)+((PI()*(($C$21/2)^2)*($G$20-$G636))*$H$603))+((($D$18+$H$18)/3)*$BD$13)+(((PI()*($C$21/2)^2*(($C$21/2)*$AZ$13))/3)*$H$603),(($D$18*$H$603)+((PI()*(($C$21/2)^2)*($G$20-$G636))*$H$603))+((($D$18+$H$18)/3)*$BD$13)-(((PI()*($C$21/2)^2*(($C$21/2)*$AZ$13))/3)*$H$603)))</f>
        <v>188112.86492853437</v>
      </c>
      <c r="I636" s="73">
        <v>3.1</v>
      </c>
      <c r="J636" s="79">
        <f t="shared" si="84"/>
        <v>192761.78264549896</v>
      </c>
      <c r="K636" s="53">
        <v>3.1</v>
      </c>
      <c r="L636" s="80">
        <f>IF($K636&gt;$G$20,IF('Silo Levels'!$L$21="Pumping",((PI()*((($C$19+$G$20)-$K636)*($O$20/($O$19/2)))^2*((($O$20+$G$20)-$K636))/3)*$L$603)+(((PI()*((($C$19+$G$20)-$K636)*($O$20/($O$19/2)))^2*(((($C$19+$G$20)-$K636)*($O$20/($O$19/2)))*$AZ$14))/3)*$L$603),(((PI()*((($C$19+$G$20)-$K636)*($O$20/($O$19/2)))^2*((($O$20+$G$20)-$K636)/3))*$L$603)-((PI()*((($C$19+$G$20)-$K636)*($O$20/($O$19/2)))^2*(((($C$19+$G$20)-$K636)*($O$20/($O$19/2)))*$AZ$14)/3)*$L$603))),IF('Silo Levels'!$L$21="Pumping",(($D$18*$L$603)+((PI()*(($C$21/2)^2)*($G$20-$K636))*$L$603))+((($D$18+$H$18)/3)*$BD$14)+(((PI()*($C$21/2)^2*(($C$21/2)*$AZ$14))/3)*$L$603),(($D$18*$L$603)+((PI()*(($C$21/2)^2)*($G$20-$K636))*$L$603))+((($D$18+$H$18)/3)*$BD$14)-(((PI()*($C$21/2)^2*(($C$21/2)*$AZ$14))/3)*$L$603)))</f>
        <v>188956.38962388685</v>
      </c>
      <c r="M636" s="73">
        <v>3.1</v>
      </c>
      <c r="N636" s="79">
        <f t="shared" si="89"/>
        <v>197238.74881991453</v>
      </c>
      <c r="O636" s="53">
        <v>3.1</v>
      </c>
      <c r="P636" s="80">
        <f>IF($O636&gt;$G$20,IF('Silo Levels'!$L$22="Pumping",((PI()*((($C$19+$G$20)-$O636)*($O$20/($O$19/2)))^2*((($O$20+$G$20)-$O636))/3)*$P$603)+(((PI()*((($C$19+$G$20)-$O636)*($O$20/($O$19/2)))^2*(((($C$19+$G$20)-$O636)*($O$20/($O$19/2)))*$AZ$15))/3)*$P$603),(((PI()*((($C$19+$G$20)-$O636)*($O$20/($O$19/2)))^2*((($O$20+$G$20)-$O636)/3))*$P$603)-((PI()*((($C$19+$G$20)-$O636)*($O$20/($O$19/2)))^2*(((($C$19+$G$20)-$O636)*($O$20/($O$19/2)))*$AZ$15)/3)*$P$603))),IF('Silo Levels'!$L$22="Pumping",(($D$18*$P$603)+((PI()*(($C$21/2)^2)*($G$20-$O636))*$P$603))+((($D$18+$H$18)/3)*$BD$15)+(((PI()*($C$21/2)^2*(($C$21/2)*$AZ$15))/3)*$P$603),(($D$18*$P$603)+((PI()*(($C$21/2)^2)*($G$20-$O636))*$P$603))+((($D$18+$H$18)/3)*$BD$15)-(((PI()*($C$21/2)^2*(($C$21/2)*$AZ$15))/3)*$P$603)))</f>
        <v>193343.59329232204</v>
      </c>
      <c r="Q636" s="73">
        <v>3.1</v>
      </c>
      <c r="R636" s="79">
        <f t="shared" si="90"/>
        <v>203926.28682109882</v>
      </c>
      <c r="S636" s="53">
        <v>3.1</v>
      </c>
      <c r="T636" s="80">
        <f>IF($S636&gt;$G$20,IF('Silo Levels'!$L$23="Pumping",((PI()*((($C$19+$G$20)-$S636)*($O$20/($O$19/2)))^2*((($O$20+$G$20)-$S636))/3)*$T$603)+(((PI()*((($C$19+$G$20)-$S636)*($O$20/($O$19/2)))^2*(((($C$19+$G$20)-$S636)*($O$20/($O$19/2)))*$AZ$16))/3)*$T$603),(((PI()*((($C$19+$G$20)-$S636)*($O$20/($O$19/2)))^2*((($O$20+$G$20)-$S636)/3))*$T$603)-((PI()*((($C$19+$G$20)-$S636)*($O$20/($O$19/2)))^2*(((($C$19+$G$20)-$S636)*($O$20/($O$19/2)))*$AZ$16)/3)*$T$603))),IF('Silo Levels'!$L$23="Pumping",(($D$18*$T$603)+((PI()*(($C$21/2)^2)*($G$20-$S636))*$T$603))+((($D$18+$H$18)/3)*$BD$16)+(((PI()*($C$21/2)^2*(($C$21/2)*$AZ$16))/3)*$T$603),(($D$18*$T$603)+((PI()*(($C$21/2)^2)*($G$20-$S636))*$T$603))+((($D$18+$H$18)/3)*$BD$16)-(((PI()*($C$21/2)^2*(($C$21/2)*$AZ$16))/3)*$T$603)))</f>
        <v>199897.04715115658</v>
      </c>
      <c r="U636" s="73">
        <v>3.1</v>
      </c>
      <c r="V636" s="79">
        <f t="shared" si="85"/>
        <v>191900.99937356022</v>
      </c>
      <c r="W636" s="53">
        <v>3.1</v>
      </c>
      <c r="X636" s="80">
        <f>IF($W636&gt;$G$20,IF('Silo Levels'!$L$24="Pumping",((PI()*((($C$19+$G$20)-$W636)*($O$20/($O$19/2)))^2*((($O$20+$G$20)-$W636))/3)*$X$603)+(((PI()*((($C$19+$G$20)-$W636)*($O$20/($O$19/2)))^2*(((($C$19+$G$20)-$W636)*($O$20/($O$19/2)))*$AZ$17))/3)*$X$603),(((PI()*((($C$19+$G$20)-$W636)*($O$20/($O$19/2)))^2*((($O$20+$G$20)-$W636)/3))*$X$603)-((PI()*((($C$19+$G$20)-$W636)*($O$20/($O$19/2)))^2*(((($C$19+$G$20)-$W636)*($O$20/($O$19/2)))*$AZ$17)/3)*$X$603))),IF('Silo Levels'!$L$24="Pumping",(($D$18*$X$603)+((PI()*(($C$21/2)^2)*($G$20-$W636))*$X$603))+((($D$18+$H$18)/3)*$BD$17)+(((PI()*($C$21/2)^2*(($C$21/2)*$AZ$17))/3)*$X$603),(($D$18*$X$603)+((PI()*(($C$21/2)^2)*($G$20-$W636))*$X$603))+((($D$18+$H$18)/3)*$BD$17)-(((PI()*($C$21/2)^2*(($C$21/2)*$AZ$17))/3)*$X$603)))</f>
        <v>188112.86492853437</v>
      </c>
      <c r="Y636" s="73">
        <v>3.1</v>
      </c>
      <c r="Z636" s="79">
        <f t="shared" si="86"/>
        <v>219891.52779220659</v>
      </c>
      <c r="AA636" s="53">
        <v>3.1</v>
      </c>
      <c r="AB636" s="80">
        <f>IF($AA636&gt;$G$20,IF('Silo Levels'!$L$25="Pumping",((PI()*((($C$19+$G$20)-$AA636)*($O$20/($O$19/2)))^2*((($O$20+$G$20)-$AA636))/3)*$AB$603)+(((PI()*((($C$19+$G$20)-$AA636)*($O$20/($O$19/2)))^2*(((($C$19+$G$20)-$AA636)*($O$20/($O$19/2)))*$AZ$18))/3)*$AB$603),(((PI()*((($C$19+$G$20)-$AA636)*($O$20/($O$19/2)))^2*((($O$20+$G$20)-$AA636)/3))*$AB$603)-((PI()*((($C$19+$G$20)-$AA636)*($O$20/($O$19/2)))^2*(((($C$19+$G$20)-$AA636)*($O$20/($O$19/2)))*$AZ$18)/3)*$AB$603))),IF('Silo Levels'!$L$25="Pumping",(($D$18*$AB$603)+((PI()*(($C$21/2)^2)*($G$20-$AA636))*$AB$603))+((($D$18+$H$18)/3)*$BD$18)+(((PI()*($C$21/2)^2*(($C$21/2)*$AZ$18))/3)*$AB$603),(($D$18*$AB$603)+((PI()*(($C$21/2)^2)*($G$20-$AA636))*$AB$603))+((($D$18+$H$18)/3)*$BD$18)-(((PI()*($C$21/2)^2*(($C$21/2)*$AZ$18))/3)*$AB$603)))</f>
        <v>215542.18741515226</v>
      </c>
      <c r="AC636" s="73">
        <v>3.1</v>
      </c>
      <c r="AD636" s="79">
        <f t="shared" si="87"/>
        <v>225935.17884531658</v>
      </c>
      <c r="AE636" s="53">
        <v>3.1</v>
      </c>
      <c r="AF636" s="80">
        <f>IF($AE636&gt;$G$20,IF('Silo Levels'!$L$26="Pumping",((PI()*((($C$19+$G$20)-$AE636)*($O$20/($O$19/2)))^2*((($O$20+$G$20)-$AE636))/3)*$AF$603)+(((PI()*((($C$19+$G$20)-$AE636)*($O$20/($O$19/2)))^2*(((($C$19+$G$20)-$AE636)*($O$20/($O$19/2)))*$AZ$19))/3)*$AF$603),(((PI()*((($C$19+$G$20)-$AE636)*($O$20/($O$19/2)))^2*((($O$20+$G$20)-$AE636)/3))*$AF$603)-((PI()*((($C$19+$G$20)-$AE636)*($O$20/($O$19/2)))^2*(((($C$19+$G$20)-$AE636)*($O$20/($O$19/2)))*$AZ$19)/3)*$AF$603))),IF('Silo Levels'!$L$26="Pumping",(($D$18*$AF$603)+((PI()*(($C$21/2)^2)*($G$20-$AE636))*$AF$603))+((($D$18+$H$18)/3)*$BD$19)+(((PI()*($C$21/2)^2*(($C$21/2)*$AZ$19))/3)*$AF$603),(($D$18*$AF$603)+((PI()*(($C$21/2)^2)*($G$20-$AE636))*$AF$603))+((($D$18+$H$18)/3)*$BD$19)-(((PI()*($C$21/2)^2*(($C$21/2)*$AZ$19))/3)*$AF$603)))</f>
        <v>223724.69319305659</v>
      </c>
      <c r="AG636" s="73">
        <v>3.1</v>
      </c>
      <c r="AH636" s="79">
        <f t="shared" si="88"/>
        <v>211518.14966050669</v>
      </c>
      <c r="AI636" s="53">
        <v>3.1</v>
      </c>
      <c r="AJ636" s="80">
        <f>IF($AI636&gt;$G$20,IF('Silo Levels'!$L$27="Pumping",((PI()*((($C$19+$G$20)-$AI636)*($O$20/($O$19/2)))^2*((($O$20+$G$20)-$AI636))/3)*$AJ$603)+(((PI()*((($C$19+$G$20)-$AI636)*($O$20/($O$19/2)))^2*(((($C$19+$G$20)-$AI636)*($O$20/($O$19/2)))*$AZ$20))/3)*$AJ$603),(((PI()*((($C$19+$G$20)-$AI636)*($O$20/($O$19/2)))^2*((($O$20+$G$20)-$AI636)/3))*$AJ$603)-((PI()*((($C$19+$G$20)-$AI636)*($O$20/($O$19/2)))^2*(((($C$19+$G$20)-$AI636)*($O$20/($O$19/2)))*$AZ$20)/3)*$AJ$603))),IF('Silo Levels'!$L$27="Pumping",(($D$18*$AJ$603)+((PI()*(($C$21/2)^2)*($G$20-$AI636))*$AJ$603))+((($D$18+$H$18)/3)*$BD$20)+(((PI()*($C$21/2)^2*(($C$21/2)*$AZ$20))/3)*$AJ$603),(($D$18*$AJ$603)+((PI()*(($C$21/2)^2)*($G$20-$AI636))*$AJ$603))+((($D$18+$H$18)/3)*$BD$20)-(((PI()*($C$21/2)^2*(($C$21/2)*$AZ$20))/3)*$AJ$603)))</f>
        <v>207336.69426969998</v>
      </c>
    </row>
    <row r="637" spans="1:36" x14ac:dyDescent="0.3">
      <c r="A637">
        <v>3.2</v>
      </c>
      <c r="B637" s="79">
        <f t="shared" si="82"/>
        <v>211098.54716832816</v>
      </c>
      <c r="C637" s="53">
        <v>3.2</v>
      </c>
      <c r="D637" s="80">
        <f>IF($C637&gt;$G$20,IF('Silo Levels'!$L$19="Pumping",((PI()*((($C$19+$G$20)-$C637)*($O$20/($O$19/2)))^2*((($O$20+$G$20)-$C637))/3)*$D$603)+(((PI()*((($C$19+$G$20)-$C637)*($O$20/($O$19/2)))^2*(((($C$19+$G$20)-$C637)*($O$20/($O$19/2)))*$AZ$12))/3)*$D$603),(((PI()*((($C$19+$G$20)-$C637)*($O$20/($O$19/2)))^2*((($O$20+$G$20)-$C637)/3))*$D$603)-((PI()*((($C$19+$G$20)-$C637)*($O$20/($O$19/2)))^2*(((($C$19+$G$20)-$C637)*($O$20/($O$19/2)))*$AZ$12)/3)*$D$603))),IF('Silo Levels'!$L$19="Pumping",(($D$18*$D$603)+((PI()*(($C$21/2)^2)*($G$20-$C637))*$D$603))+((($D$18+$H$18)/3)*$BD$12)+(((PI()*($C$21/2)^2*(($C$21/2)*$AZ$12))/3)*$D$603),(($D$18*$D$603)+((PI()*(($C$21/2)^2)*($G$20-$C637))*$D$603))+((($D$18+$H$18)/3)*$BD$12)-(((PI()*($C$21/2)^2*(($C$21/2)*$AZ$12))/3)*$D$603)))</f>
        <v>208171.52839476347</v>
      </c>
      <c r="E637" s="73">
        <v>3.2</v>
      </c>
      <c r="F637" s="79">
        <f t="shared" si="83"/>
        <v>191520.86602158551</v>
      </c>
      <c r="G637" s="53">
        <v>3.2</v>
      </c>
      <c r="H637" s="80">
        <f>IF($G637&gt;$G$20,IF('Silo Levels'!$L$20="Pumping",((PI()*((($C$19+$G$20)-$G637)*($O$20/($O$19/2)))^2*((($O$20+$G$20)-$G637))/3)*$H$603)+(((PI()*((($C$19+$G$20)-$G637)*($O$20/($O$19/2)))^2*(((($C$19+$G$20)-$G637)*($O$20/($O$19/2)))*$AZ$13))/3)*$H$603),(((PI()*((($C$19+$G$20)-$G637)*($O$20/($O$19/2)))^2*((($O$20+$G$20)-$G637)/3))*$H$603)-((PI()*((($C$19+$G$20)-$G637)*($O$20/($O$19/2)))^2*(((($C$19+$G$20)-$G637)*($O$20/($O$19/2)))*$AZ$13)/3)*$H$603))),IF('Silo Levels'!$L$20="Pumping",(($D$18*$H$603)+((PI()*(($C$21/2)^2)*($G$20-$G637))*$H$603))+((($D$18+$H$18)/3)*$BD$13)+(((PI()*($C$21/2)^2*(($C$21/2)*$AZ$13))/3)*$H$603),(($D$18*$H$603)+((PI()*(($C$21/2)^2)*($G$20-$G637))*$H$603))+((($D$18+$H$18)/3)*$BD$13)-(((PI()*($C$21/2)^2*(($C$21/2)*$AZ$13))/3)*$H$603)))</f>
        <v>187732.73157655966</v>
      </c>
      <c r="I637" s="73">
        <v>3.2</v>
      </c>
      <c r="J637" s="79">
        <f t="shared" si="84"/>
        <v>192379.9174224243</v>
      </c>
      <c r="K637" s="53">
        <v>3.2</v>
      </c>
      <c r="L637" s="80">
        <f>IF($K637&gt;$G$20,IF('Silo Levels'!$L$21="Pumping",((PI()*((($C$19+$G$20)-$K637)*($O$20/($O$19/2)))^2*((($O$20+$G$20)-$K637))/3)*$L$603)+(((PI()*((($C$19+$G$20)-$K637)*($O$20/($O$19/2)))^2*(((($C$19+$G$20)-$K637)*($O$20/($O$19/2)))*$AZ$14))/3)*$L$603),(((PI()*((($C$19+$G$20)-$K637)*($O$20/($O$19/2)))^2*((($O$20+$G$20)-$K637)/3))*$L$603)-((PI()*((($C$19+$G$20)-$K637)*($O$20/($O$19/2)))^2*(((($C$19+$G$20)-$K637)*($O$20/($O$19/2)))*$AZ$14)/3)*$L$603))),IF('Silo Levels'!$L$21="Pumping",(($D$18*$L$603)+((PI()*(($C$21/2)^2)*($G$20-$K637))*$L$603))+((($D$18+$H$18)/3)*$BD$14)+(((PI()*($C$21/2)^2*(($C$21/2)*$AZ$14))/3)*$L$603),(($D$18*$L$603)+((PI()*(($C$21/2)^2)*($G$20-$K637))*$L$603))+((($D$18+$H$18)/3)*$BD$14)-(((PI()*($C$21/2)^2*(($C$21/2)*$AZ$14))/3)*$L$603)))</f>
        <v>188574.5244008122</v>
      </c>
      <c r="M637" s="73">
        <v>3.2</v>
      </c>
      <c r="N637" s="79">
        <f t="shared" si="89"/>
        <v>196847.8760701073</v>
      </c>
      <c r="O637" s="53">
        <v>3.2</v>
      </c>
      <c r="P637" s="80">
        <f>IF($O637&gt;$G$20,IF('Silo Levels'!$L$22="Pumping",((PI()*((($C$19+$G$20)-$O637)*($O$20/($O$19/2)))^2*((($O$20+$G$20)-$O637))/3)*$P$603)+(((PI()*((($C$19+$G$20)-$O637)*($O$20/($O$19/2)))^2*(((($C$19+$G$20)-$O637)*($O$20/($O$19/2)))*$AZ$15))/3)*$P$603),(((PI()*((($C$19+$G$20)-$O637)*($O$20/($O$19/2)))^2*((($O$20+$G$20)-$O637)/3))*$P$603)-((PI()*((($C$19+$G$20)-$O637)*($O$20/($O$19/2)))^2*(((($C$19+$G$20)-$O637)*($O$20/($O$19/2)))*$AZ$15)/3)*$P$603))),IF('Silo Levels'!$L$22="Pumping",(($D$18*$P$603)+((PI()*(($C$21/2)^2)*($G$20-$O637))*$P$603))+((($D$18+$H$18)/3)*$BD$15)+(((PI()*($C$21/2)^2*(($C$21/2)*$AZ$15))/3)*$P$603),(($D$18*$P$603)+((PI()*(($C$21/2)^2)*($G$20-$O637))*$P$603))+((($D$18+$H$18)/3)*$BD$15)-(((PI()*($C$21/2)^2*(($C$21/2)*$AZ$15))/3)*$P$603)))</f>
        <v>192952.72054251481</v>
      </c>
      <c r="Q637" s="73">
        <v>3.2</v>
      </c>
      <c r="R637" s="79">
        <f t="shared" si="90"/>
        <v>203521.95893784327</v>
      </c>
      <c r="S637" s="53">
        <v>3.2</v>
      </c>
      <c r="T637" s="80">
        <f>IF($S637&gt;$G$20,IF('Silo Levels'!$L$23="Pumping",((PI()*((($C$19+$G$20)-$S637)*($O$20/($O$19/2)))^2*((($O$20+$G$20)-$S637))/3)*$T$603)+(((PI()*((($C$19+$G$20)-$S637)*($O$20/($O$19/2)))^2*(((($C$19+$G$20)-$S637)*($O$20/($O$19/2)))*$AZ$16))/3)*$T$603),(((PI()*((($C$19+$G$20)-$S637)*($O$20/($O$19/2)))^2*((($O$20+$G$20)-$S637)/3))*$T$603)-((PI()*((($C$19+$G$20)-$S637)*($O$20/($O$19/2)))^2*(((($C$19+$G$20)-$S637)*($O$20/($O$19/2)))*$AZ$16)/3)*$T$603))),IF('Silo Levels'!$L$23="Pumping",(($D$18*$T$603)+((PI()*(($C$21/2)^2)*($G$20-$S637))*$T$603))+((($D$18+$H$18)/3)*$BD$16)+(((PI()*($C$21/2)^2*(($C$21/2)*$AZ$16))/3)*$T$603),(($D$18*$T$603)+((PI()*(($C$21/2)^2)*($G$20-$S637))*$T$603))+((($D$18+$H$18)/3)*$BD$16)-(((PI()*($C$21/2)^2*(($C$21/2)*$AZ$16))/3)*$T$603)))</f>
        <v>199492.71926790103</v>
      </c>
      <c r="U637" s="73">
        <v>3.2</v>
      </c>
      <c r="V637" s="79">
        <f t="shared" si="85"/>
        <v>191520.86602158551</v>
      </c>
      <c r="W637" s="53">
        <v>3.2</v>
      </c>
      <c r="X637" s="80">
        <f>IF($W637&gt;$G$20,IF('Silo Levels'!$L$24="Pumping",((PI()*((($C$19+$G$20)-$W637)*($O$20/($O$19/2)))^2*((($O$20+$G$20)-$W637))/3)*$X$603)+(((PI()*((($C$19+$G$20)-$W637)*($O$20/($O$19/2)))^2*(((($C$19+$G$20)-$W637)*($O$20/($O$19/2)))*$AZ$17))/3)*$X$603),(((PI()*((($C$19+$G$20)-$W637)*($O$20/($O$19/2)))^2*((($O$20+$G$20)-$W637)/3))*$X$603)-((PI()*((($C$19+$G$20)-$W637)*($O$20/($O$19/2)))^2*(((($C$19+$G$20)-$W637)*($O$20/($O$19/2)))*$AZ$17)/3)*$X$603))),IF('Silo Levels'!$L$24="Pumping",(($D$18*$X$603)+((PI()*(($C$21/2)^2)*($G$20-$W637))*$X$603))+((($D$18+$H$18)/3)*$BD$17)+(((PI()*($C$21/2)^2*(($C$21/2)*$AZ$17))/3)*$X$603),(($D$18*$X$603)+((PI()*(($C$21/2)^2)*($G$20-$W637))*$X$603))+((($D$18+$H$18)/3)*$BD$17)-(((PI()*($C$21/2)^2*(($C$21/2)*$AZ$17))/3)*$X$603)))</f>
        <v>187732.73157655966</v>
      </c>
      <c r="Y637" s="73">
        <v>3.2</v>
      </c>
      <c r="Z637" s="79">
        <f t="shared" si="86"/>
        <v>219455.07830489243</v>
      </c>
      <c r="AA637" s="53">
        <v>3.2</v>
      </c>
      <c r="AB637" s="80">
        <f>IF($AA637&gt;$G$20,IF('Silo Levels'!$L$25="Pumping",((PI()*((($C$19+$G$20)-$AA637)*($O$20/($O$19/2)))^2*((($O$20+$G$20)-$AA637))/3)*$AB$603)+(((PI()*((($C$19+$G$20)-$AA637)*($O$20/($O$19/2)))^2*(((($C$19+$G$20)-$AA637)*($O$20/($O$19/2)))*$AZ$18))/3)*$AB$603),(((PI()*((($C$19+$G$20)-$AA637)*($O$20/($O$19/2)))^2*((($O$20+$G$20)-$AA637)/3))*$AB$603)-((PI()*((($C$19+$G$20)-$AA637)*($O$20/($O$19/2)))^2*(((($C$19+$G$20)-$AA637)*($O$20/($O$19/2)))*$AZ$18)/3)*$AB$603))),IF('Silo Levels'!$L$25="Pumping",(($D$18*$AB$603)+((PI()*(($C$21/2)^2)*($G$20-$AA637))*$AB$603))+((($D$18+$H$18)/3)*$BD$18)+(((PI()*($C$21/2)^2*(($C$21/2)*$AZ$18))/3)*$AB$603),(($D$18*$AB$603)+((PI()*(($C$21/2)^2)*($G$20-$AA637))*$AB$603))+((($D$18+$H$18)/3)*$BD$18)-(((PI()*($C$21/2)^2*(($C$21/2)*$AZ$18))/3)*$AB$603)))</f>
        <v>215105.73792783811</v>
      </c>
      <c r="AC637" s="73">
        <v>3.2</v>
      </c>
      <c r="AD637" s="79">
        <f t="shared" si="87"/>
        <v>225491.54130674453</v>
      </c>
      <c r="AE637" s="53">
        <v>3.2</v>
      </c>
      <c r="AF637" s="80">
        <f>IF($AE637&gt;$G$20,IF('Silo Levels'!$L$26="Pumping",((PI()*((($C$19+$G$20)-$AE637)*($O$20/($O$19/2)))^2*((($O$20+$G$20)-$AE637))/3)*$AF$603)+(((PI()*((($C$19+$G$20)-$AE637)*($O$20/($O$19/2)))^2*(((($C$19+$G$20)-$AE637)*($O$20/($O$19/2)))*$AZ$19))/3)*$AF$603),(((PI()*((($C$19+$G$20)-$AE637)*($O$20/($O$19/2)))^2*((($O$20+$G$20)-$AE637)/3))*$AF$603)-((PI()*((($C$19+$G$20)-$AE637)*($O$20/($O$19/2)))^2*(((($C$19+$G$20)-$AE637)*($O$20/($O$19/2)))*$AZ$19)/3)*$AF$603))),IF('Silo Levels'!$L$26="Pumping",(($D$18*$AF$603)+((PI()*(($C$21/2)^2)*($G$20-$AE637))*$AF$603))+((($D$18+$H$18)/3)*$BD$19)+(((PI()*($C$21/2)^2*(($C$21/2)*$AZ$19))/3)*$AF$603),(($D$18*$AF$603)+((PI()*(($C$21/2)^2)*($G$20-$AE637))*$AF$603))+((($D$18+$H$18)/3)*$BD$19)-(((PI()*($C$21/2)^2*(($C$21/2)*$AZ$19))/3)*$AF$603)))</f>
        <v>223281.05565448455</v>
      </c>
      <c r="AG637" s="73">
        <v>3.2</v>
      </c>
      <c r="AH637" s="79">
        <f t="shared" si="88"/>
        <v>211098.54716832816</v>
      </c>
      <c r="AI637" s="53">
        <v>3.2</v>
      </c>
      <c r="AJ637" s="80">
        <f>IF($AI637&gt;$G$20,IF('Silo Levels'!$L$27="Pumping",((PI()*((($C$19+$G$20)-$AI637)*($O$20/($O$19/2)))^2*((($O$20+$G$20)-$AI637))/3)*$AJ$603)+(((PI()*((($C$19+$G$20)-$AI637)*($O$20/($O$19/2)))^2*(((($C$19+$G$20)-$AI637)*($O$20/($O$19/2)))*$AZ$20))/3)*$AJ$603),(((PI()*((($C$19+$G$20)-$AI637)*($O$20/($O$19/2)))^2*((($O$20+$G$20)-$AI637)/3))*$AJ$603)-((PI()*((($C$19+$G$20)-$AI637)*($O$20/($O$19/2)))^2*(((($C$19+$G$20)-$AI637)*($O$20/($O$19/2)))*$AZ$20)/3)*$AJ$603))),IF('Silo Levels'!$L$27="Pumping",(($D$18*$AJ$603)+((PI()*(($C$21/2)^2)*($G$20-$AI637))*$AJ$603))+((($D$18+$H$18)/3)*$BD$20)+(((PI()*($C$21/2)^2*(($C$21/2)*$AZ$20))/3)*$AJ$603),(($D$18*$AJ$603)+((PI()*(($C$21/2)^2)*($G$20-$AI637))*$AJ$603))+((($D$18+$H$18)/3)*$BD$20)-(((PI()*($C$21/2)^2*(($C$21/2)*$AZ$20))/3)*$AJ$603)))</f>
        <v>206917.09177752145</v>
      </c>
    </row>
    <row r="638" spans="1:36" x14ac:dyDescent="0.3">
      <c r="A638">
        <v>3.3</v>
      </c>
      <c r="B638" s="79">
        <f t="shared" si="82"/>
        <v>210678.94467614969</v>
      </c>
      <c r="C638" s="53">
        <v>3.3</v>
      </c>
      <c r="D638" s="80">
        <f>IF($C638&gt;$G$20,IF('Silo Levels'!$L$19="Pumping",((PI()*((($C$19+$G$20)-$C638)*($O$20/($O$19/2)))^2*((($O$20+$G$20)-$C638))/3)*$D$603)+(((PI()*((($C$19+$G$20)-$C638)*($O$20/($O$19/2)))^2*(((($C$19+$G$20)-$C638)*($O$20/($O$19/2)))*$AZ$12))/3)*$D$603),(((PI()*((($C$19+$G$20)-$C638)*($O$20/($O$19/2)))^2*((($O$20+$G$20)-$C638)/3))*$D$603)-((PI()*((($C$19+$G$20)-$C638)*($O$20/($O$19/2)))^2*(((($C$19+$G$20)-$C638)*($O$20/($O$19/2)))*$AZ$12)/3)*$D$603))),IF('Silo Levels'!$L$19="Pumping",(($D$18*$D$603)+((PI()*(($C$21/2)^2)*($G$20-$C638))*$D$603))+((($D$18+$H$18)/3)*$BD$12)+(((PI()*($C$21/2)^2*(($C$21/2)*$AZ$12))/3)*$D$603),(($D$18*$D$603)+((PI()*(($C$21/2)^2)*($G$20-$C638))*$D$603))+((($D$18+$H$18)/3)*$BD$12)-(((PI()*($C$21/2)^2*(($C$21/2)*$AZ$12))/3)*$D$603)))</f>
        <v>207751.92590258498</v>
      </c>
      <c r="E638" s="73">
        <v>3.3</v>
      </c>
      <c r="F638" s="79">
        <f t="shared" si="83"/>
        <v>191140.73266961079</v>
      </c>
      <c r="G638" s="53">
        <v>3.3</v>
      </c>
      <c r="H638" s="80">
        <f>IF($G638&gt;$G$20,IF('Silo Levels'!$L$20="Pumping",((PI()*((($C$19+$G$20)-$G638)*($O$20/($O$19/2)))^2*((($O$20+$G$20)-$G638))/3)*$H$603)+(((PI()*((($C$19+$G$20)-$G638)*($O$20/($O$19/2)))^2*(((($C$19+$G$20)-$G638)*($O$20/($O$19/2)))*$AZ$13))/3)*$H$603),(((PI()*((($C$19+$G$20)-$G638)*($O$20/($O$19/2)))^2*((($O$20+$G$20)-$G638)/3))*$H$603)-((PI()*((($C$19+$G$20)-$G638)*($O$20/($O$19/2)))^2*(((($C$19+$G$20)-$G638)*($O$20/($O$19/2)))*$AZ$13)/3)*$H$603))),IF('Silo Levels'!$L$20="Pumping",(($D$18*$H$603)+((PI()*(($C$21/2)^2)*($G$20-$G638))*$H$603))+((($D$18+$H$18)/3)*$BD$13)+(((PI()*($C$21/2)^2*(($C$21/2)*$AZ$13))/3)*$H$603),(($D$18*$H$603)+((PI()*(($C$21/2)^2)*($G$20-$G638))*$H$603))+((($D$18+$H$18)/3)*$BD$13)-(((PI()*($C$21/2)^2*(($C$21/2)*$AZ$13))/3)*$H$603)))</f>
        <v>187352.59822458494</v>
      </c>
      <c r="I638" s="73">
        <v>3.3</v>
      </c>
      <c r="J638" s="79">
        <f t="shared" si="84"/>
        <v>191998.05219934965</v>
      </c>
      <c r="K638" s="53">
        <v>3.3</v>
      </c>
      <c r="L638" s="80">
        <f>IF($K638&gt;$G$20,IF('Silo Levels'!$L$21="Pumping",((PI()*((($C$19+$G$20)-$K638)*($O$20/($O$19/2)))^2*((($O$20+$G$20)-$K638))/3)*$L$603)+(((PI()*((($C$19+$G$20)-$K638)*($O$20/($O$19/2)))^2*(((($C$19+$G$20)-$K638)*($O$20/($O$19/2)))*$AZ$14))/3)*$L$603),(((PI()*((($C$19+$G$20)-$K638)*($O$20/($O$19/2)))^2*((($O$20+$G$20)-$K638)/3))*$L$603)-((PI()*((($C$19+$G$20)-$K638)*($O$20/($O$19/2)))^2*(((($C$19+$G$20)-$K638)*($O$20/($O$19/2)))*$AZ$14)/3)*$L$603))),IF('Silo Levels'!$L$21="Pumping",(($D$18*$L$603)+((PI()*(($C$21/2)^2)*($G$20-$K638))*$L$603))+((($D$18+$H$18)/3)*$BD$14)+(((PI()*($C$21/2)^2*(($C$21/2)*$AZ$14))/3)*$L$603),(($D$18*$L$603)+((PI()*(($C$21/2)^2)*($G$20-$K638))*$L$603))+((($D$18+$H$18)/3)*$BD$14)-(((PI()*($C$21/2)^2*(($C$21/2)*$AZ$14))/3)*$L$603)))</f>
        <v>188192.65917773754</v>
      </c>
      <c r="M638" s="73">
        <v>3.3</v>
      </c>
      <c r="N638" s="79">
        <f t="shared" si="89"/>
        <v>196457.00332030014</v>
      </c>
      <c r="O638" s="53">
        <v>3.3</v>
      </c>
      <c r="P638" s="80">
        <f>IF($O638&gt;$G$20,IF('Silo Levels'!$L$22="Pumping",((PI()*((($C$19+$G$20)-$O638)*($O$20/($O$19/2)))^2*((($O$20+$G$20)-$O638))/3)*$P$603)+(((PI()*((($C$19+$G$20)-$O638)*($O$20/($O$19/2)))^2*(((($C$19+$G$20)-$O638)*($O$20/($O$19/2)))*$AZ$15))/3)*$P$603),(((PI()*((($C$19+$G$20)-$O638)*($O$20/($O$19/2)))^2*((($O$20+$G$20)-$O638)/3))*$P$603)-((PI()*((($C$19+$G$20)-$O638)*($O$20/($O$19/2)))^2*(((($C$19+$G$20)-$O638)*($O$20/($O$19/2)))*$AZ$15)/3)*$P$603))),IF('Silo Levels'!$L$22="Pumping",(($D$18*$P$603)+((PI()*(($C$21/2)^2)*($G$20-$O638))*$P$603))+((($D$18+$H$18)/3)*$BD$15)+(((PI()*($C$21/2)^2*(($C$21/2)*$AZ$15))/3)*$P$603),(($D$18*$P$603)+((PI()*(($C$21/2)^2)*($G$20-$O638))*$P$603))+((($D$18+$H$18)/3)*$BD$15)-(((PI()*($C$21/2)^2*(($C$21/2)*$AZ$15))/3)*$P$603)))</f>
        <v>192561.84779270765</v>
      </c>
      <c r="Q638" s="73">
        <v>3.3</v>
      </c>
      <c r="R638" s="79">
        <f t="shared" si="90"/>
        <v>203117.63105458778</v>
      </c>
      <c r="S638" s="53">
        <v>3.3</v>
      </c>
      <c r="T638" s="80">
        <f>IF($S638&gt;$G$20,IF('Silo Levels'!$L$23="Pumping",((PI()*((($C$19+$G$20)-$S638)*($O$20/($O$19/2)))^2*((($O$20+$G$20)-$S638))/3)*$T$603)+(((PI()*((($C$19+$G$20)-$S638)*($O$20/($O$19/2)))^2*(((($C$19+$G$20)-$S638)*($O$20/($O$19/2)))*$AZ$16))/3)*$T$603),(((PI()*((($C$19+$G$20)-$S638)*($O$20/($O$19/2)))^2*((($O$20+$G$20)-$S638)/3))*$T$603)-((PI()*((($C$19+$G$20)-$S638)*($O$20/($O$19/2)))^2*(((($C$19+$G$20)-$S638)*($O$20/($O$19/2)))*$AZ$16)/3)*$T$603))),IF('Silo Levels'!$L$23="Pumping",(($D$18*$T$603)+((PI()*(($C$21/2)^2)*($G$20-$S638))*$T$603))+((($D$18+$H$18)/3)*$BD$16)+(((PI()*($C$21/2)^2*(($C$21/2)*$AZ$16))/3)*$T$603),(($D$18*$T$603)+((PI()*(($C$21/2)^2)*($G$20-$S638))*$T$603))+((($D$18+$H$18)/3)*$BD$16)-(((PI()*($C$21/2)^2*(($C$21/2)*$AZ$16))/3)*$T$603)))</f>
        <v>199088.39138464554</v>
      </c>
      <c r="U638" s="73">
        <v>3.3</v>
      </c>
      <c r="V638" s="79">
        <f t="shared" si="85"/>
        <v>191140.73266961079</v>
      </c>
      <c r="W638" s="53">
        <v>3.3</v>
      </c>
      <c r="X638" s="80">
        <f>IF($W638&gt;$G$20,IF('Silo Levels'!$L$24="Pumping",((PI()*((($C$19+$G$20)-$W638)*($O$20/($O$19/2)))^2*((($O$20+$G$20)-$W638))/3)*$X$603)+(((PI()*((($C$19+$G$20)-$W638)*($O$20/($O$19/2)))^2*(((($C$19+$G$20)-$W638)*($O$20/($O$19/2)))*$AZ$17))/3)*$X$603),(((PI()*((($C$19+$G$20)-$W638)*($O$20/($O$19/2)))^2*((($O$20+$G$20)-$W638)/3))*$X$603)-((PI()*((($C$19+$G$20)-$W638)*($O$20/($O$19/2)))^2*(((($C$19+$G$20)-$W638)*($O$20/($O$19/2)))*$AZ$17)/3)*$X$603))),IF('Silo Levels'!$L$24="Pumping",(($D$18*$X$603)+((PI()*(($C$21/2)^2)*($G$20-$W638))*$X$603))+((($D$18+$H$18)/3)*$BD$17)+(((PI()*($C$21/2)^2*(($C$21/2)*$AZ$17))/3)*$X$603),(($D$18*$X$603)+((PI()*(($C$21/2)^2)*($G$20-$W638))*$X$603))+((($D$18+$H$18)/3)*$BD$17)-(((PI()*($C$21/2)^2*(($C$21/2)*$AZ$17))/3)*$X$603)))</f>
        <v>187352.59822458494</v>
      </c>
      <c r="Y638" s="73">
        <v>3.3</v>
      </c>
      <c r="Z638" s="79">
        <f t="shared" si="86"/>
        <v>219018.62881757828</v>
      </c>
      <c r="AA638" s="53">
        <v>3.3</v>
      </c>
      <c r="AB638" s="80">
        <f>IF($AA638&gt;$G$20,IF('Silo Levels'!$L$25="Pumping",((PI()*((($C$19+$G$20)-$AA638)*($O$20/($O$19/2)))^2*((($O$20+$G$20)-$AA638))/3)*$AB$603)+(((PI()*((($C$19+$G$20)-$AA638)*($O$20/($O$19/2)))^2*(((($C$19+$G$20)-$AA638)*($O$20/($O$19/2)))*$AZ$18))/3)*$AB$603),(((PI()*((($C$19+$G$20)-$AA638)*($O$20/($O$19/2)))^2*((($O$20+$G$20)-$AA638)/3))*$AB$603)-((PI()*((($C$19+$G$20)-$AA638)*($O$20/($O$19/2)))^2*(((($C$19+$G$20)-$AA638)*($O$20/($O$19/2)))*$AZ$18)/3)*$AB$603))),IF('Silo Levels'!$L$25="Pumping",(($D$18*$AB$603)+((PI()*(($C$21/2)^2)*($G$20-$AA638))*$AB$603))+((($D$18+$H$18)/3)*$BD$18)+(((PI()*($C$21/2)^2*(($C$21/2)*$AZ$18))/3)*$AB$603),(($D$18*$AB$603)+((PI()*(($C$21/2)^2)*($G$20-$AA638))*$AB$603))+((($D$18+$H$18)/3)*$BD$18)-(((PI()*($C$21/2)^2*(($C$21/2)*$AZ$18))/3)*$AB$603)))</f>
        <v>214669.28844052396</v>
      </c>
      <c r="AC638" s="73">
        <v>3.3</v>
      </c>
      <c r="AD638" s="79">
        <f t="shared" si="87"/>
        <v>225047.90376817252</v>
      </c>
      <c r="AE638" s="53">
        <v>3.3</v>
      </c>
      <c r="AF638" s="80">
        <f>IF($AE638&gt;$G$20,IF('Silo Levels'!$L$26="Pumping",((PI()*((($C$19+$G$20)-$AE638)*($O$20/($O$19/2)))^2*((($O$20+$G$20)-$AE638))/3)*$AF$603)+(((PI()*((($C$19+$G$20)-$AE638)*($O$20/($O$19/2)))^2*(((($C$19+$G$20)-$AE638)*($O$20/($O$19/2)))*$AZ$19))/3)*$AF$603),(((PI()*((($C$19+$G$20)-$AE638)*($O$20/($O$19/2)))^2*((($O$20+$G$20)-$AE638)/3))*$AF$603)-((PI()*((($C$19+$G$20)-$AE638)*($O$20/($O$19/2)))^2*(((($C$19+$G$20)-$AE638)*($O$20/($O$19/2)))*$AZ$19)/3)*$AF$603))),IF('Silo Levels'!$L$26="Pumping",(($D$18*$AF$603)+((PI()*(($C$21/2)^2)*($G$20-$AE638))*$AF$603))+((($D$18+$H$18)/3)*$BD$19)+(((PI()*($C$21/2)^2*(($C$21/2)*$AZ$19))/3)*$AF$603),(($D$18*$AF$603)+((PI()*(($C$21/2)^2)*($G$20-$AE638))*$AF$603))+((($D$18+$H$18)/3)*$BD$19)-(((PI()*($C$21/2)^2*(($C$21/2)*$AZ$19))/3)*$AF$603)))</f>
        <v>222837.41811591253</v>
      </c>
      <c r="AG638" s="73">
        <v>3.3</v>
      </c>
      <c r="AH638" s="79">
        <f t="shared" si="88"/>
        <v>210678.94467614969</v>
      </c>
      <c r="AI638" s="53">
        <v>3.3</v>
      </c>
      <c r="AJ638" s="80">
        <f>IF($AI638&gt;$G$20,IF('Silo Levels'!$L$27="Pumping",((PI()*((($C$19+$G$20)-$AI638)*($O$20/($O$19/2)))^2*((($O$20+$G$20)-$AI638))/3)*$AJ$603)+(((PI()*((($C$19+$G$20)-$AI638)*($O$20/($O$19/2)))^2*(((($C$19+$G$20)-$AI638)*($O$20/($O$19/2)))*$AZ$20))/3)*$AJ$603),(((PI()*((($C$19+$G$20)-$AI638)*($O$20/($O$19/2)))^2*((($O$20+$G$20)-$AI638)/3))*$AJ$603)-((PI()*((($C$19+$G$20)-$AI638)*($O$20/($O$19/2)))^2*(((($C$19+$G$20)-$AI638)*($O$20/($O$19/2)))*$AZ$20)/3)*$AJ$603))),IF('Silo Levels'!$L$27="Pumping",(($D$18*$AJ$603)+((PI()*(($C$21/2)^2)*($G$20-$AI638))*$AJ$603))+((($D$18+$H$18)/3)*$BD$20)+(((PI()*($C$21/2)^2*(($C$21/2)*$AZ$20))/3)*$AJ$603),(($D$18*$AJ$603)+((PI()*(($C$21/2)^2)*($G$20-$AI638))*$AJ$603))+((($D$18+$H$18)/3)*$BD$20)-(((PI()*($C$21/2)^2*(($C$21/2)*$AZ$20))/3)*$AJ$603)))</f>
        <v>206497.48928534298</v>
      </c>
    </row>
    <row r="639" spans="1:36" x14ac:dyDescent="0.3">
      <c r="A639">
        <v>3.4</v>
      </c>
      <c r="B639" s="79">
        <f t="shared" si="82"/>
        <v>210259.34218397117</v>
      </c>
      <c r="C639" s="53">
        <v>3.4</v>
      </c>
      <c r="D639" s="80">
        <f>IF($C639&gt;$G$20,IF('Silo Levels'!$L$19="Pumping",((PI()*((($C$19+$G$20)-$C639)*($O$20/($O$19/2)))^2*((($O$20+$G$20)-$C639))/3)*$D$603)+(((PI()*((($C$19+$G$20)-$C639)*($O$20/($O$19/2)))^2*(((($C$19+$G$20)-$C639)*($O$20/($O$19/2)))*$AZ$12))/3)*$D$603),(((PI()*((($C$19+$G$20)-$C639)*($O$20/($O$19/2)))^2*((($O$20+$G$20)-$C639)/3))*$D$603)-((PI()*((($C$19+$G$20)-$C639)*($O$20/($O$19/2)))^2*(((($C$19+$G$20)-$C639)*($O$20/($O$19/2)))*$AZ$12)/3)*$D$603))),IF('Silo Levels'!$L$19="Pumping",(($D$18*$D$603)+((PI()*(($C$21/2)^2)*($G$20-$C639))*$D$603))+((($D$18+$H$18)/3)*$BD$12)+(((PI()*($C$21/2)^2*(($C$21/2)*$AZ$12))/3)*$D$603),(($D$18*$D$603)+((PI()*(($C$21/2)^2)*($G$20-$C639))*$D$603))+((($D$18+$H$18)/3)*$BD$12)-(((PI()*($C$21/2)^2*(($C$21/2)*$AZ$12))/3)*$D$603)))</f>
        <v>207332.32341040648</v>
      </c>
      <c r="E639" s="73">
        <v>3.4</v>
      </c>
      <c r="F639" s="79">
        <f t="shared" si="83"/>
        <v>190760.59931763605</v>
      </c>
      <c r="G639" s="53">
        <v>3.4</v>
      </c>
      <c r="H639" s="80">
        <f>IF($G639&gt;$G$20,IF('Silo Levels'!$L$20="Pumping",((PI()*((($C$19+$G$20)-$G639)*($O$20/($O$19/2)))^2*((($O$20+$G$20)-$G639))/3)*$H$603)+(((PI()*((($C$19+$G$20)-$G639)*($O$20/($O$19/2)))^2*(((($C$19+$G$20)-$G639)*($O$20/($O$19/2)))*$AZ$13))/3)*$H$603),(((PI()*((($C$19+$G$20)-$G639)*($O$20/($O$19/2)))^2*((($O$20+$G$20)-$G639)/3))*$H$603)-((PI()*((($C$19+$G$20)-$G639)*($O$20/($O$19/2)))^2*(((($C$19+$G$20)-$G639)*($O$20/($O$19/2)))*$AZ$13)/3)*$H$603))),IF('Silo Levels'!$L$20="Pumping",(($D$18*$H$603)+((PI()*(($C$21/2)^2)*($G$20-$G639))*$H$603))+((($D$18+$H$18)/3)*$BD$13)+(((PI()*($C$21/2)^2*(($C$21/2)*$AZ$13))/3)*$H$603),(($D$18*$H$603)+((PI()*(($C$21/2)^2)*($G$20-$G639))*$H$603))+((($D$18+$H$18)/3)*$BD$13)-(((PI()*($C$21/2)^2*(($C$21/2)*$AZ$13))/3)*$H$603)))</f>
        <v>186972.4648726102</v>
      </c>
      <c r="I639" s="73">
        <v>3.4</v>
      </c>
      <c r="J639" s="79">
        <f t="shared" si="84"/>
        <v>191616.18697627497</v>
      </c>
      <c r="K639" s="53">
        <v>3.4</v>
      </c>
      <c r="L639" s="80">
        <f>IF($K639&gt;$G$20,IF('Silo Levels'!$L$21="Pumping",((PI()*((($C$19+$G$20)-$K639)*($O$20/($O$19/2)))^2*((($O$20+$G$20)-$K639))/3)*$L$603)+(((PI()*((($C$19+$G$20)-$K639)*($O$20/($O$19/2)))^2*(((($C$19+$G$20)-$K639)*($O$20/($O$19/2)))*$AZ$14))/3)*$L$603),(((PI()*((($C$19+$G$20)-$K639)*($O$20/($O$19/2)))^2*((($O$20+$G$20)-$K639)/3))*$L$603)-((PI()*((($C$19+$G$20)-$K639)*($O$20/($O$19/2)))^2*(((($C$19+$G$20)-$K639)*($O$20/($O$19/2)))*$AZ$14)/3)*$L$603))),IF('Silo Levels'!$L$21="Pumping",(($D$18*$L$603)+((PI()*(($C$21/2)^2)*($G$20-$K639))*$L$603))+((($D$18+$H$18)/3)*$BD$14)+(((PI()*($C$21/2)^2*(($C$21/2)*$AZ$14))/3)*$L$603),(($D$18*$L$603)+((PI()*(($C$21/2)^2)*($G$20-$K639))*$L$603))+((($D$18+$H$18)/3)*$BD$14)-(((PI()*($C$21/2)^2*(($C$21/2)*$AZ$14))/3)*$L$603)))</f>
        <v>187810.79395466286</v>
      </c>
      <c r="M639" s="73">
        <v>3.4</v>
      </c>
      <c r="N639" s="79">
        <f t="shared" si="89"/>
        <v>196066.13057049294</v>
      </c>
      <c r="O639" s="53">
        <v>3.4</v>
      </c>
      <c r="P639" s="80">
        <f>IF($O639&gt;$G$20,IF('Silo Levels'!$L$22="Pumping",((PI()*((($C$19+$G$20)-$O639)*($O$20/($O$19/2)))^2*((($O$20+$G$20)-$O639))/3)*$P$603)+(((PI()*((($C$19+$G$20)-$O639)*($O$20/($O$19/2)))^2*(((($C$19+$G$20)-$O639)*($O$20/($O$19/2)))*$AZ$15))/3)*$P$603),(((PI()*((($C$19+$G$20)-$O639)*($O$20/($O$19/2)))^2*((($O$20+$G$20)-$O639)/3))*$P$603)-((PI()*((($C$19+$G$20)-$O639)*($O$20/($O$19/2)))^2*(((($C$19+$G$20)-$O639)*($O$20/($O$19/2)))*$AZ$15)/3)*$P$603))),IF('Silo Levels'!$L$22="Pumping",(($D$18*$P$603)+((PI()*(($C$21/2)^2)*($G$20-$O639))*$P$603))+((($D$18+$H$18)/3)*$BD$15)+(((PI()*($C$21/2)^2*(($C$21/2)*$AZ$15))/3)*$P$603),(($D$18*$P$603)+((PI()*(($C$21/2)^2)*($G$20-$O639))*$P$603))+((($D$18+$H$18)/3)*$BD$15)-(((PI()*($C$21/2)^2*(($C$21/2)*$AZ$15))/3)*$P$603)))</f>
        <v>192170.97504290045</v>
      </c>
      <c r="Q639" s="73">
        <v>3.4</v>
      </c>
      <c r="R639" s="79">
        <f t="shared" si="90"/>
        <v>202713.30317133223</v>
      </c>
      <c r="S639" s="53">
        <v>3.4</v>
      </c>
      <c r="T639" s="80">
        <f>IF($S639&gt;$G$20,IF('Silo Levels'!$L$23="Pumping",((PI()*((($C$19+$G$20)-$S639)*($O$20/($O$19/2)))^2*((($O$20+$G$20)-$S639))/3)*$T$603)+(((PI()*((($C$19+$G$20)-$S639)*($O$20/($O$19/2)))^2*(((($C$19+$G$20)-$S639)*($O$20/($O$19/2)))*$AZ$16))/3)*$T$603),(((PI()*((($C$19+$G$20)-$S639)*($O$20/($O$19/2)))^2*((($O$20+$G$20)-$S639)/3))*$T$603)-((PI()*((($C$19+$G$20)-$S639)*($O$20/($O$19/2)))^2*(((($C$19+$G$20)-$S639)*($O$20/($O$19/2)))*$AZ$16)/3)*$T$603))),IF('Silo Levels'!$L$23="Pumping",(($D$18*$T$603)+((PI()*(($C$21/2)^2)*($G$20-$S639))*$T$603))+((($D$18+$H$18)/3)*$BD$16)+(((PI()*($C$21/2)^2*(($C$21/2)*$AZ$16))/3)*$T$603),(($D$18*$T$603)+((PI()*(($C$21/2)^2)*($G$20-$S639))*$T$603))+((($D$18+$H$18)/3)*$BD$16)-(((PI()*($C$21/2)^2*(($C$21/2)*$AZ$16))/3)*$T$603)))</f>
        <v>198684.06350138999</v>
      </c>
      <c r="U639" s="73">
        <v>3.4</v>
      </c>
      <c r="V639" s="79">
        <f t="shared" si="85"/>
        <v>190760.59931763605</v>
      </c>
      <c r="W639" s="53">
        <v>3.4</v>
      </c>
      <c r="X639" s="80">
        <f>IF($W639&gt;$G$20,IF('Silo Levels'!$L$24="Pumping",((PI()*((($C$19+$G$20)-$W639)*($O$20/($O$19/2)))^2*((($O$20+$G$20)-$W639))/3)*$X$603)+(((PI()*((($C$19+$G$20)-$W639)*($O$20/($O$19/2)))^2*(((($C$19+$G$20)-$W639)*($O$20/($O$19/2)))*$AZ$17))/3)*$X$603),(((PI()*((($C$19+$G$20)-$W639)*($O$20/($O$19/2)))^2*((($O$20+$G$20)-$W639)/3))*$X$603)-((PI()*((($C$19+$G$20)-$W639)*($O$20/($O$19/2)))^2*(((($C$19+$G$20)-$W639)*($O$20/($O$19/2)))*$AZ$17)/3)*$X$603))),IF('Silo Levels'!$L$24="Pumping",(($D$18*$X$603)+((PI()*(($C$21/2)^2)*($G$20-$W639))*$X$603))+((($D$18+$H$18)/3)*$BD$17)+(((PI()*($C$21/2)^2*(($C$21/2)*$AZ$17))/3)*$X$603),(($D$18*$X$603)+((PI()*(($C$21/2)^2)*($G$20-$W639))*$X$603))+((($D$18+$H$18)/3)*$BD$17)-(((PI()*($C$21/2)^2*(($C$21/2)*$AZ$17))/3)*$X$603)))</f>
        <v>186972.4648726102</v>
      </c>
      <c r="Y639" s="73">
        <v>3.4</v>
      </c>
      <c r="Z639" s="79">
        <f t="shared" si="86"/>
        <v>218582.17933026413</v>
      </c>
      <c r="AA639" s="53">
        <v>3.4</v>
      </c>
      <c r="AB639" s="80">
        <f>IF($AA639&gt;$G$20,IF('Silo Levels'!$L$25="Pumping",((PI()*((($C$19+$G$20)-$AA639)*($O$20/($O$19/2)))^2*((($O$20+$G$20)-$AA639))/3)*$AB$603)+(((PI()*((($C$19+$G$20)-$AA639)*($O$20/($O$19/2)))^2*(((($C$19+$G$20)-$AA639)*($O$20/($O$19/2)))*$AZ$18))/3)*$AB$603),(((PI()*((($C$19+$G$20)-$AA639)*($O$20/($O$19/2)))^2*((($O$20+$G$20)-$AA639)/3))*$AB$603)-((PI()*((($C$19+$G$20)-$AA639)*($O$20/($O$19/2)))^2*(((($C$19+$G$20)-$AA639)*($O$20/($O$19/2)))*$AZ$18)/3)*$AB$603))),IF('Silo Levels'!$L$25="Pumping",(($D$18*$AB$603)+((PI()*(($C$21/2)^2)*($G$20-$AA639))*$AB$603))+((($D$18+$H$18)/3)*$BD$18)+(((PI()*($C$21/2)^2*(($C$21/2)*$AZ$18))/3)*$AB$603),(($D$18*$AB$603)+((PI()*(($C$21/2)^2)*($G$20-$AA639))*$AB$603))+((($D$18+$H$18)/3)*$BD$18)-(((PI()*($C$21/2)^2*(($C$21/2)*$AZ$18))/3)*$AB$603)))</f>
        <v>214232.83895320981</v>
      </c>
      <c r="AC639" s="73">
        <v>3.4</v>
      </c>
      <c r="AD639" s="79">
        <f t="shared" si="87"/>
        <v>224604.26622960047</v>
      </c>
      <c r="AE639" s="53">
        <v>3.4</v>
      </c>
      <c r="AF639" s="80">
        <f>IF($AE639&gt;$G$20,IF('Silo Levels'!$L$26="Pumping",((PI()*((($C$19+$G$20)-$AE639)*($O$20/($O$19/2)))^2*((($O$20+$G$20)-$AE639))/3)*$AF$603)+(((PI()*((($C$19+$G$20)-$AE639)*($O$20/($O$19/2)))^2*(((($C$19+$G$20)-$AE639)*($O$20/($O$19/2)))*$AZ$19))/3)*$AF$603),(((PI()*((($C$19+$G$20)-$AE639)*($O$20/($O$19/2)))^2*((($O$20+$G$20)-$AE639)/3))*$AF$603)-((PI()*((($C$19+$G$20)-$AE639)*($O$20/($O$19/2)))^2*(((($C$19+$G$20)-$AE639)*($O$20/($O$19/2)))*$AZ$19)/3)*$AF$603))),IF('Silo Levels'!$L$26="Pumping",(($D$18*$AF$603)+((PI()*(($C$21/2)^2)*($G$20-$AE639))*$AF$603))+((($D$18+$H$18)/3)*$BD$19)+(((PI()*($C$21/2)^2*(($C$21/2)*$AZ$19))/3)*$AF$603),(($D$18*$AF$603)+((PI()*(($C$21/2)^2)*($G$20-$AE639))*$AF$603))+((($D$18+$H$18)/3)*$BD$19)-(((PI()*($C$21/2)^2*(($C$21/2)*$AZ$19))/3)*$AF$603)))</f>
        <v>222393.78057734048</v>
      </c>
      <c r="AG639" s="73">
        <v>3.4</v>
      </c>
      <c r="AH639" s="79">
        <f t="shared" si="88"/>
        <v>210259.34218397117</v>
      </c>
      <c r="AI639" s="53">
        <v>3.4</v>
      </c>
      <c r="AJ639" s="80">
        <f>IF($AI639&gt;$G$20,IF('Silo Levels'!$L$27="Pumping",((PI()*((($C$19+$G$20)-$AI639)*($O$20/($O$19/2)))^2*((($O$20+$G$20)-$AI639))/3)*$AJ$603)+(((PI()*((($C$19+$G$20)-$AI639)*($O$20/($O$19/2)))^2*(((($C$19+$G$20)-$AI639)*($O$20/($O$19/2)))*$AZ$20))/3)*$AJ$603),(((PI()*((($C$19+$G$20)-$AI639)*($O$20/($O$19/2)))^2*((($O$20+$G$20)-$AI639)/3))*$AJ$603)-((PI()*((($C$19+$G$20)-$AI639)*($O$20/($O$19/2)))^2*(((($C$19+$G$20)-$AI639)*($O$20/($O$19/2)))*$AZ$20)/3)*$AJ$603))),IF('Silo Levels'!$L$27="Pumping",(($D$18*$AJ$603)+((PI()*(($C$21/2)^2)*($G$20-$AI639))*$AJ$603))+((($D$18+$H$18)/3)*$BD$20)+(((PI()*($C$21/2)^2*(($C$21/2)*$AZ$20))/3)*$AJ$603),(($D$18*$AJ$603)+((PI()*(($C$21/2)^2)*($G$20-$AI639))*$AJ$603))+((($D$18+$H$18)/3)*$BD$20)-(((PI()*($C$21/2)^2*(($C$21/2)*$AZ$20))/3)*$AJ$603)))</f>
        <v>206077.88679316445</v>
      </c>
    </row>
    <row r="640" spans="1:36" x14ac:dyDescent="0.3">
      <c r="A640">
        <v>3.5</v>
      </c>
      <c r="B640" s="79">
        <f t="shared" si="82"/>
        <v>209839.73969179264</v>
      </c>
      <c r="C640" s="53">
        <v>3.5</v>
      </c>
      <c r="D640" s="80">
        <f>IF($C640&gt;$G$20,IF('Silo Levels'!$L$19="Pumping",((PI()*((($C$19+$G$20)-$C640)*($O$20/($O$19/2)))^2*((($O$20+$G$20)-$C640))/3)*$D$603)+(((PI()*((($C$19+$G$20)-$C640)*($O$20/($O$19/2)))^2*(((($C$19+$G$20)-$C640)*($O$20/($O$19/2)))*$AZ$12))/3)*$D$603),(((PI()*((($C$19+$G$20)-$C640)*($O$20/($O$19/2)))^2*((($O$20+$G$20)-$C640)/3))*$D$603)-((PI()*((($C$19+$G$20)-$C640)*($O$20/($O$19/2)))^2*(((($C$19+$G$20)-$C640)*($O$20/($O$19/2)))*$AZ$12)/3)*$D$603))),IF('Silo Levels'!$L$19="Pumping",(($D$18*$D$603)+((PI()*(($C$21/2)^2)*($G$20-$C640))*$D$603))+((($D$18+$H$18)/3)*$BD$12)+(((PI()*($C$21/2)^2*(($C$21/2)*$AZ$12))/3)*$D$603),(($D$18*$D$603)+((PI()*(($C$21/2)^2)*($G$20-$C640))*$D$603))+((($D$18+$H$18)/3)*$BD$12)-(((PI()*($C$21/2)^2*(($C$21/2)*$AZ$12))/3)*$D$603)))</f>
        <v>206912.72091822792</v>
      </c>
      <c r="E640" s="73">
        <v>3.5</v>
      </c>
      <c r="F640" s="79">
        <f t="shared" si="83"/>
        <v>190380.46596566134</v>
      </c>
      <c r="G640" s="53">
        <v>3.5</v>
      </c>
      <c r="H640" s="80">
        <f>IF($G640&gt;$G$20,IF('Silo Levels'!$L$20="Pumping",((PI()*((($C$19+$G$20)-$G640)*($O$20/($O$19/2)))^2*((($O$20+$G$20)-$G640))/3)*$H$603)+(((PI()*((($C$19+$G$20)-$G640)*($O$20/($O$19/2)))^2*(((($C$19+$G$20)-$G640)*($O$20/($O$19/2)))*$AZ$13))/3)*$H$603),(((PI()*((($C$19+$G$20)-$G640)*($O$20/($O$19/2)))^2*((($O$20+$G$20)-$G640)/3))*$H$603)-((PI()*((($C$19+$G$20)-$G640)*($O$20/($O$19/2)))^2*(((($C$19+$G$20)-$G640)*($O$20/($O$19/2)))*$AZ$13)/3)*$H$603))),IF('Silo Levels'!$L$20="Pumping",(($D$18*$H$603)+((PI()*(($C$21/2)^2)*($G$20-$G640))*$H$603))+((($D$18+$H$18)/3)*$BD$13)+(((PI()*($C$21/2)^2*(($C$21/2)*$AZ$13))/3)*$H$603),(($D$18*$H$603)+((PI()*(($C$21/2)^2)*($G$20-$G640))*$H$603))+((($D$18+$H$18)/3)*$BD$13)-(((PI()*($C$21/2)^2*(($C$21/2)*$AZ$13))/3)*$H$603)))</f>
        <v>186592.33152063549</v>
      </c>
      <c r="I640" s="73">
        <v>3.5</v>
      </c>
      <c r="J640" s="79">
        <f t="shared" si="84"/>
        <v>191234.32175320029</v>
      </c>
      <c r="K640" s="53">
        <v>3.5</v>
      </c>
      <c r="L640" s="80">
        <f>IF($K640&gt;$G$20,IF('Silo Levels'!$L$21="Pumping",((PI()*((($C$19+$G$20)-$K640)*($O$20/($O$19/2)))^2*((($O$20+$G$20)-$K640))/3)*$L$603)+(((PI()*((($C$19+$G$20)-$K640)*($O$20/($O$19/2)))^2*(((($C$19+$G$20)-$K640)*($O$20/($O$19/2)))*$AZ$14))/3)*$L$603),(((PI()*((($C$19+$G$20)-$K640)*($O$20/($O$19/2)))^2*((($O$20+$G$20)-$K640)/3))*$L$603)-((PI()*((($C$19+$G$20)-$K640)*($O$20/($O$19/2)))^2*(((($C$19+$G$20)-$K640)*($O$20/($O$19/2)))*$AZ$14)/3)*$L$603))),IF('Silo Levels'!$L$21="Pumping",(($D$18*$L$603)+((PI()*(($C$21/2)^2)*($G$20-$K640))*$L$603))+((($D$18+$H$18)/3)*$BD$14)+(((PI()*($C$21/2)^2*(($C$21/2)*$AZ$14))/3)*$L$603),(($D$18*$L$603)+((PI()*(($C$21/2)^2)*($G$20-$K640))*$L$603))+((($D$18+$H$18)/3)*$BD$14)-(((PI()*($C$21/2)^2*(($C$21/2)*$AZ$14))/3)*$L$603)))</f>
        <v>187428.92873158818</v>
      </c>
      <c r="M640" s="73">
        <v>3.5</v>
      </c>
      <c r="N640" s="79">
        <f t="shared" si="89"/>
        <v>195675.25782068574</v>
      </c>
      <c r="O640" s="53">
        <v>3.5</v>
      </c>
      <c r="P640" s="80">
        <f>IF($O640&gt;$G$20,IF('Silo Levels'!$L$22="Pumping",((PI()*((($C$19+$G$20)-$O640)*($O$20/($O$19/2)))^2*((($O$20+$G$20)-$O640))/3)*$P$603)+(((PI()*((($C$19+$G$20)-$O640)*($O$20/($O$19/2)))^2*(((($C$19+$G$20)-$O640)*($O$20/($O$19/2)))*$AZ$15))/3)*$P$603),(((PI()*((($C$19+$G$20)-$O640)*($O$20/($O$19/2)))^2*((($O$20+$G$20)-$O640)/3))*$P$603)-((PI()*((($C$19+$G$20)-$O640)*($O$20/($O$19/2)))^2*(((($C$19+$G$20)-$O640)*($O$20/($O$19/2)))*$AZ$15)/3)*$P$603))),IF('Silo Levels'!$L$22="Pumping",(($D$18*$P$603)+((PI()*(($C$21/2)^2)*($G$20-$O640))*$P$603))+((($D$18+$H$18)/3)*$BD$15)+(((PI()*($C$21/2)^2*(($C$21/2)*$AZ$15))/3)*$P$603),(($D$18*$P$603)+((PI()*(($C$21/2)^2)*($G$20-$O640))*$P$603))+((($D$18+$H$18)/3)*$BD$15)-(((PI()*($C$21/2)^2*(($C$21/2)*$AZ$15))/3)*$P$603)))</f>
        <v>191780.10229309325</v>
      </c>
      <c r="Q640" s="73">
        <v>3.5</v>
      </c>
      <c r="R640" s="79">
        <f t="shared" si="90"/>
        <v>202308.9752880767</v>
      </c>
      <c r="S640" s="53">
        <v>3.5</v>
      </c>
      <c r="T640" s="80">
        <f>IF($S640&gt;$G$20,IF('Silo Levels'!$L$23="Pumping",((PI()*((($C$19+$G$20)-$S640)*($O$20/($O$19/2)))^2*((($O$20+$G$20)-$S640))/3)*$T$603)+(((PI()*((($C$19+$G$20)-$S640)*($O$20/($O$19/2)))^2*(((($C$19+$G$20)-$S640)*($O$20/($O$19/2)))*$AZ$16))/3)*$T$603),(((PI()*((($C$19+$G$20)-$S640)*($O$20/($O$19/2)))^2*((($O$20+$G$20)-$S640)/3))*$T$603)-((PI()*((($C$19+$G$20)-$S640)*($O$20/($O$19/2)))^2*(((($C$19+$G$20)-$S640)*($O$20/($O$19/2)))*$AZ$16)/3)*$T$603))),IF('Silo Levels'!$L$23="Pumping",(($D$18*$T$603)+((PI()*(($C$21/2)^2)*($G$20-$S640))*$T$603))+((($D$18+$H$18)/3)*$BD$16)+(((PI()*($C$21/2)^2*(($C$21/2)*$AZ$16))/3)*$T$603),(($D$18*$T$603)+((PI()*(($C$21/2)^2)*($G$20-$S640))*$T$603))+((($D$18+$H$18)/3)*$BD$16)-(((PI()*($C$21/2)^2*(($C$21/2)*$AZ$16))/3)*$T$603)))</f>
        <v>198279.73561813447</v>
      </c>
      <c r="U640" s="73">
        <v>3.5</v>
      </c>
      <c r="V640" s="79">
        <f t="shared" si="85"/>
        <v>190380.46596566134</v>
      </c>
      <c r="W640" s="53">
        <v>3.5</v>
      </c>
      <c r="X640" s="80">
        <f>IF($W640&gt;$G$20,IF('Silo Levels'!$L$24="Pumping",((PI()*((($C$19+$G$20)-$W640)*($O$20/($O$19/2)))^2*((($O$20+$G$20)-$W640))/3)*$X$603)+(((PI()*((($C$19+$G$20)-$W640)*($O$20/($O$19/2)))^2*(((($C$19+$G$20)-$W640)*($O$20/($O$19/2)))*$AZ$17))/3)*$X$603),(((PI()*((($C$19+$G$20)-$W640)*($O$20/($O$19/2)))^2*((($O$20+$G$20)-$W640)/3))*$X$603)-((PI()*((($C$19+$G$20)-$W640)*($O$20/($O$19/2)))^2*(((($C$19+$G$20)-$W640)*($O$20/($O$19/2)))*$AZ$17)/3)*$X$603))),IF('Silo Levels'!$L$24="Pumping",(($D$18*$X$603)+((PI()*(($C$21/2)^2)*($G$20-$W640))*$X$603))+((($D$18+$H$18)/3)*$BD$17)+(((PI()*($C$21/2)^2*(($C$21/2)*$AZ$17))/3)*$X$603),(($D$18*$X$603)+((PI()*(($C$21/2)^2)*($G$20-$W640))*$X$603))+((($D$18+$H$18)/3)*$BD$17)-(((PI()*($C$21/2)^2*(($C$21/2)*$AZ$17))/3)*$X$603)))</f>
        <v>186592.33152063549</v>
      </c>
      <c r="Y640" s="73">
        <v>3.5</v>
      </c>
      <c r="Z640" s="79">
        <f t="shared" si="86"/>
        <v>218145.72984294995</v>
      </c>
      <c r="AA640" s="53">
        <v>3.5</v>
      </c>
      <c r="AB640" s="80">
        <f>IF($AA640&gt;$G$20,IF('Silo Levels'!$L$25="Pumping",((PI()*((($C$19+$G$20)-$AA640)*($O$20/($O$19/2)))^2*((($O$20+$G$20)-$AA640))/3)*$AB$603)+(((PI()*((($C$19+$G$20)-$AA640)*($O$20/($O$19/2)))^2*(((($C$19+$G$20)-$AA640)*($O$20/($O$19/2)))*$AZ$18))/3)*$AB$603),(((PI()*((($C$19+$G$20)-$AA640)*($O$20/($O$19/2)))^2*((($O$20+$G$20)-$AA640)/3))*$AB$603)-((PI()*((($C$19+$G$20)-$AA640)*($O$20/($O$19/2)))^2*(((($C$19+$G$20)-$AA640)*($O$20/($O$19/2)))*$AZ$18)/3)*$AB$603))),IF('Silo Levels'!$L$25="Pumping",(($D$18*$AB$603)+((PI()*(($C$21/2)^2)*($G$20-$AA640))*$AB$603))+((($D$18+$H$18)/3)*$BD$18)+(((PI()*($C$21/2)^2*(($C$21/2)*$AZ$18))/3)*$AB$603),(($D$18*$AB$603)+((PI()*(($C$21/2)^2)*($G$20-$AA640))*$AB$603))+((($D$18+$H$18)/3)*$BD$18)-(((PI()*($C$21/2)^2*(($C$21/2)*$AZ$18))/3)*$AB$603)))</f>
        <v>213796.38946589563</v>
      </c>
      <c r="AC640" s="73">
        <v>3.5</v>
      </c>
      <c r="AD640" s="79">
        <f t="shared" si="87"/>
        <v>224160.62869102843</v>
      </c>
      <c r="AE640" s="53">
        <v>3.5</v>
      </c>
      <c r="AF640" s="80">
        <f>IF($AE640&gt;$G$20,IF('Silo Levels'!$L$26="Pumping",((PI()*((($C$19+$G$20)-$AE640)*($O$20/($O$19/2)))^2*((($O$20+$G$20)-$AE640))/3)*$AF$603)+(((PI()*((($C$19+$G$20)-$AE640)*($O$20/($O$19/2)))^2*(((($C$19+$G$20)-$AE640)*($O$20/($O$19/2)))*$AZ$19))/3)*$AF$603),(((PI()*((($C$19+$G$20)-$AE640)*($O$20/($O$19/2)))^2*((($O$20+$G$20)-$AE640)/3))*$AF$603)-((PI()*((($C$19+$G$20)-$AE640)*($O$20/($O$19/2)))^2*(((($C$19+$G$20)-$AE640)*($O$20/($O$19/2)))*$AZ$19)/3)*$AF$603))),IF('Silo Levels'!$L$26="Pumping",(($D$18*$AF$603)+((PI()*(($C$21/2)^2)*($G$20-$AE640))*$AF$603))+((($D$18+$H$18)/3)*$BD$19)+(((PI()*($C$21/2)^2*(($C$21/2)*$AZ$19))/3)*$AF$603),(($D$18*$AF$603)+((PI()*(($C$21/2)^2)*($G$20-$AE640))*$AF$603))+((($D$18+$H$18)/3)*$BD$19)-(((PI()*($C$21/2)^2*(($C$21/2)*$AZ$19))/3)*$AF$603)))</f>
        <v>221950.14303876844</v>
      </c>
      <c r="AG640" s="73">
        <v>3.5</v>
      </c>
      <c r="AH640" s="79">
        <f t="shared" si="88"/>
        <v>209839.73969179264</v>
      </c>
      <c r="AI640" s="53">
        <v>3.5</v>
      </c>
      <c r="AJ640" s="80">
        <f>IF($AI640&gt;$G$20,IF('Silo Levels'!$L$27="Pumping",((PI()*((($C$19+$G$20)-$AI640)*($O$20/($O$19/2)))^2*((($O$20+$G$20)-$AI640))/3)*$AJ$603)+(((PI()*((($C$19+$G$20)-$AI640)*($O$20/($O$19/2)))^2*(((($C$19+$G$20)-$AI640)*($O$20/($O$19/2)))*$AZ$20))/3)*$AJ$603),(((PI()*((($C$19+$G$20)-$AI640)*($O$20/($O$19/2)))^2*((($O$20+$G$20)-$AI640)/3))*$AJ$603)-((PI()*((($C$19+$G$20)-$AI640)*($O$20/($O$19/2)))^2*(((($C$19+$G$20)-$AI640)*($O$20/($O$19/2)))*$AZ$20)/3)*$AJ$603))),IF('Silo Levels'!$L$27="Pumping",(($D$18*$AJ$603)+((PI()*(($C$21/2)^2)*($G$20-$AI640))*$AJ$603))+((($D$18+$H$18)/3)*$BD$20)+(((PI()*($C$21/2)^2*(($C$21/2)*$AZ$20))/3)*$AJ$603),(($D$18*$AJ$603)+((PI()*(($C$21/2)^2)*($G$20-$AI640))*$AJ$603))+((($D$18+$H$18)/3)*$BD$20)-(((PI()*($C$21/2)^2*(($C$21/2)*$AZ$20))/3)*$AJ$603)))</f>
        <v>205658.28430098592</v>
      </c>
    </row>
    <row r="641" spans="1:36" x14ac:dyDescent="0.3">
      <c r="A641">
        <v>3.6</v>
      </c>
      <c r="B641" s="79">
        <f t="shared" si="82"/>
        <v>209420.13719961411</v>
      </c>
      <c r="C641" s="53">
        <v>3.6</v>
      </c>
      <c r="D641" s="80">
        <f>IF($C641&gt;$G$20,IF('Silo Levels'!$L$19="Pumping",((PI()*((($C$19+$G$20)-$C641)*($O$20/($O$19/2)))^2*((($O$20+$G$20)-$C641))/3)*$D$603)+(((PI()*((($C$19+$G$20)-$C641)*($O$20/($O$19/2)))^2*(((($C$19+$G$20)-$C641)*($O$20/($O$19/2)))*$AZ$12))/3)*$D$603),(((PI()*((($C$19+$G$20)-$C641)*($O$20/($O$19/2)))^2*((($O$20+$G$20)-$C641)/3))*$D$603)-((PI()*((($C$19+$G$20)-$C641)*($O$20/($O$19/2)))^2*(((($C$19+$G$20)-$C641)*($O$20/($O$19/2)))*$AZ$12)/3)*$D$603))),IF('Silo Levels'!$L$19="Pumping",(($D$18*$D$603)+((PI()*(($C$21/2)^2)*($G$20-$C641))*$D$603))+((($D$18+$H$18)/3)*$BD$12)+(((PI()*($C$21/2)^2*(($C$21/2)*$AZ$12))/3)*$D$603),(($D$18*$D$603)+((PI()*(($C$21/2)^2)*($G$20-$C641))*$D$603))+((($D$18+$H$18)/3)*$BD$12)-(((PI()*($C$21/2)^2*(($C$21/2)*$AZ$12))/3)*$D$603)))</f>
        <v>206493.11842604942</v>
      </c>
      <c r="E641" s="73">
        <v>3.6</v>
      </c>
      <c r="F641" s="79">
        <f t="shared" si="83"/>
        <v>190000.33261368659</v>
      </c>
      <c r="G641" s="53">
        <v>3.6</v>
      </c>
      <c r="H641" s="80">
        <f>IF($G641&gt;$G$20,IF('Silo Levels'!$L$20="Pumping",((PI()*((($C$19+$G$20)-$G641)*($O$20/($O$19/2)))^2*((($O$20+$G$20)-$G641))/3)*$H$603)+(((PI()*((($C$19+$G$20)-$G641)*($O$20/($O$19/2)))^2*(((($C$19+$G$20)-$G641)*($O$20/($O$19/2)))*$AZ$13))/3)*$H$603),(((PI()*((($C$19+$G$20)-$G641)*($O$20/($O$19/2)))^2*((($O$20+$G$20)-$G641)/3))*$H$603)-((PI()*((($C$19+$G$20)-$G641)*($O$20/($O$19/2)))^2*(((($C$19+$G$20)-$G641)*($O$20/($O$19/2)))*$AZ$13)/3)*$H$603))),IF('Silo Levels'!$L$20="Pumping",(($D$18*$H$603)+((PI()*(($C$21/2)^2)*($G$20-$G641))*$H$603))+((($D$18+$H$18)/3)*$BD$13)+(((PI()*($C$21/2)^2*(($C$21/2)*$AZ$13))/3)*$H$603),(($D$18*$H$603)+((PI()*(($C$21/2)^2)*($G$20-$G641))*$H$603))+((($D$18+$H$18)/3)*$BD$13)-(((PI()*($C$21/2)^2*(($C$21/2)*$AZ$13))/3)*$H$603)))</f>
        <v>186212.19816866075</v>
      </c>
      <c r="I641" s="73">
        <v>3.6</v>
      </c>
      <c r="J641" s="79">
        <f t="shared" si="84"/>
        <v>190852.45653012564</v>
      </c>
      <c r="K641" s="53">
        <v>3.6</v>
      </c>
      <c r="L641" s="80">
        <f>IF($K641&gt;$G$20,IF('Silo Levels'!$L$21="Pumping",((PI()*((($C$19+$G$20)-$K641)*($O$20/($O$19/2)))^2*((($O$20+$G$20)-$K641))/3)*$L$603)+(((PI()*((($C$19+$G$20)-$K641)*($O$20/($O$19/2)))^2*(((($C$19+$G$20)-$K641)*($O$20/($O$19/2)))*$AZ$14))/3)*$L$603),(((PI()*((($C$19+$G$20)-$K641)*($O$20/($O$19/2)))^2*((($O$20+$G$20)-$K641)/3))*$L$603)-((PI()*((($C$19+$G$20)-$K641)*($O$20/($O$19/2)))^2*(((($C$19+$G$20)-$K641)*($O$20/($O$19/2)))*$AZ$14)/3)*$L$603))),IF('Silo Levels'!$L$21="Pumping",(($D$18*$L$603)+((PI()*(($C$21/2)^2)*($G$20-$K641))*$L$603))+((($D$18+$H$18)/3)*$BD$14)+(((PI()*($C$21/2)^2*(($C$21/2)*$AZ$14))/3)*$L$603),(($D$18*$L$603)+((PI()*(($C$21/2)^2)*($G$20-$K641))*$L$603))+((($D$18+$H$18)/3)*$BD$14)-(((PI()*($C$21/2)^2*(($C$21/2)*$AZ$14))/3)*$L$603)))</f>
        <v>187047.06350851353</v>
      </c>
      <c r="M641" s="73">
        <v>3.6</v>
      </c>
      <c r="N641" s="79">
        <f t="shared" si="89"/>
        <v>195284.38507087855</v>
      </c>
      <c r="O641" s="53">
        <v>3.6</v>
      </c>
      <c r="P641" s="80">
        <f>IF($O641&gt;$G$20,IF('Silo Levels'!$L$22="Pumping",((PI()*((($C$19+$G$20)-$O641)*($O$20/($O$19/2)))^2*((($O$20+$G$20)-$O641))/3)*$P$603)+(((PI()*((($C$19+$G$20)-$O641)*($O$20/($O$19/2)))^2*(((($C$19+$G$20)-$O641)*($O$20/($O$19/2)))*$AZ$15))/3)*$P$603),(((PI()*((($C$19+$G$20)-$O641)*($O$20/($O$19/2)))^2*((($O$20+$G$20)-$O641)/3))*$P$603)-((PI()*((($C$19+$G$20)-$O641)*($O$20/($O$19/2)))^2*(((($C$19+$G$20)-$O641)*($O$20/($O$19/2)))*$AZ$15)/3)*$P$603))),IF('Silo Levels'!$L$22="Pumping",(($D$18*$P$603)+((PI()*(($C$21/2)^2)*($G$20-$O641))*$P$603))+((($D$18+$H$18)/3)*$BD$15)+(((PI()*($C$21/2)^2*(($C$21/2)*$AZ$15))/3)*$P$603),(($D$18*$P$603)+((PI()*(($C$21/2)^2)*($G$20-$O641))*$P$603))+((($D$18+$H$18)/3)*$BD$15)-(((PI()*($C$21/2)^2*(($C$21/2)*$AZ$15))/3)*$P$603)))</f>
        <v>191389.22954328606</v>
      </c>
      <c r="Q641" s="73">
        <v>3.6</v>
      </c>
      <c r="R641" s="79">
        <f t="shared" si="90"/>
        <v>201904.64740482118</v>
      </c>
      <c r="S641" s="53">
        <v>3.6</v>
      </c>
      <c r="T641" s="80">
        <f>IF($S641&gt;$G$20,IF('Silo Levels'!$L$23="Pumping",((PI()*((($C$19+$G$20)-$S641)*($O$20/($O$19/2)))^2*((($O$20+$G$20)-$S641))/3)*$T$603)+(((PI()*((($C$19+$G$20)-$S641)*($O$20/($O$19/2)))^2*(((($C$19+$G$20)-$S641)*($O$20/($O$19/2)))*$AZ$16))/3)*$T$603),(((PI()*((($C$19+$G$20)-$S641)*($O$20/($O$19/2)))^2*((($O$20+$G$20)-$S641)/3))*$T$603)-((PI()*((($C$19+$G$20)-$S641)*($O$20/($O$19/2)))^2*(((($C$19+$G$20)-$S641)*($O$20/($O$19/2)))*$AZ$16)/3)*$T$603))),IF('Silo Levels'!$L$23="Pumping",(($D$18*$T$603)+((PI()*(($C$21/2)^2)*($G$20-$S641))*$T$603))+((($D$18+$H$18)/3)*$BD$16)+(((PI()*($C$21/2)^2*(($C$21/2)*$AZ$16))/3)*$T$603),(($D$18*$T$603)+((PI()*(($C$21/2)^2)*($G$20-$S641))*$T$603))+((($D$18+$H$18)/3)*$BD$16)-(((PI()*($C$21/2)^2*(($C$21/2)*$AZ$16))/3)*$T$603)))</f>
        <v>197875.40773487894</v>
      </c>
      <c r="U641" s="73">
        <v>3.6</v>
      </c>
      <c r="V641" s="79">
        <f t="shared" si="85"/>
        <v>190000.33261368659</v>
      </c>
      <c r="W641" s="53">
        <v>3.6</v>
      </c>
      <c r="X641" s="80">
        <f>IF($W641&gt;$G$20,IF('Silo Levels'!$L$24="Pumping",((PI()*((($C$19+$G$20)-$W641)*($O$20/($O$19/2)))^2*((($O$20+$G$20)-$W641))/3)*$X$603)+(((PI()*((($C$19+$G$20)-$W641)*($O$20/($O$19/2)))^2*(((($C$19+$G$20)-$W641)*($O$20/($O$19/2)))*$AZ$17))/3)*$X$603),(((PI()*((($C$19+$G$20)-$W641)*($O$20/($O$19/2)))^2*((($O$20+$G$20)-$W641)/3))*$X$603)-((PI()*((($C$19+$G$20)-$W641)*($O$20/($O$19/2)))^2*(((($C$19+$G$20)-$W641)*($O$20/($O$19/2)))*$AZ$17)/3)*$X$603))),IF('Silo Levels'!$L$24="Pumping",(($D$18*$X$603)+((PI()*(($C$21/2)^2)*($G$20-$W641))*$X$603))+((($D$18+$H$18)/3)*$BD$17)+(((PI()*($C$21/2)^2*(($C$21/2)*$AZ$17))/3)*$X$603),(($D$18*$X$603)+((PI()*(($C$21/2)^2)*($G$20-$W641))*$X$603))+((($D$18+$H$18)/3)*$BD$17)-(((PI()*($C$21/2)^2*(($C$21/2)*$AZ$17))/3)*$X$603)))</f>
        <v>186212.19816866075</v>
      </c>
      <c r="Y641" s="73">
        <v>3.6</v>
      </c>
      <c r="Z641" s="79">
        <f t="shared" si="86"/>
        <v>217709.28035563577</v>
      </c>
      <c r="AA641" s="53">
        <v>3.6</v>
      </c>
      <c r="AB641" s="80">
        <f>IF($AA641&gt;$G$20,IF('Silo Levels'!$L$25="Pumping",((PI()*((($C$19+$G$20)-$AA641)*($O$20/($O$19/2)))^2*((($O$20+$G$20)-$AA641))/3)*$AB$603)+(((PI()*((($C$19+$G$20)-$AA641)*($O$20/($O$19/2)))^2*(((($C$19+$G$20)-$AA641)*($O$20/($O$19/2)))*$AZ$18))/3)*$AB$603),(((PI()*((($C$19+$G$20)-$AA641)*($O$20/($O$19/2)))^2*((($O$20+$G$20)-$AA641)/3))*$AB$603)-((PI()*((($C$19+$G$20)-$AA641)*($O$20/($O$19/2)))^2*(((($C$19+$G$20)-$AA641)*($O$20/($O$19/2)))*$AZ$18)/3)*$AB$603))),IF('Silo Levels'!$L$25="Pumping",(($D$18*$AB$603)+((PI()*(($C$21/2)^2)*($G$20-$AA641))*$AB$603))+((($D$18+$H$18)/3)*$BD$18)+(((PI()*($C$21/2)^2*(($C$21/2)*$AZ$18))/3)*$AB$603),(($D$18*$AB$603)+((PI()*(($C$21/2)^2)*($G$20-$AA641))*$AB$603))+((($D$18+$H$18)/3)*$BD$18)-(((PI()*($C$21/2)^2*(($C$21/2)*$AZ$18))/3)*$AB$603)))</f>
        <v>213359.93997858145</v>
      </c>
      <c r="AC641" s="73">
        <v>3.6</v>
      </c>
      <c r="AD641" s="79">
        <f t="shared" si="87"/>
        <v>223716.99115245638</v>
      </c>
      <c r="AE641" s="53">
        <v>3.6</v>
      </c>
      <c r="AF641" s="80">
        <f>IF($AE641&gt;$G$20,IF('Silo Levels'!$L$26="Pumping",((PI()*((($C$19+$G$20)-$AE641)*($O$20/($O$19/2)))^2*((($O$20+$G$20)-$AE641))/3)*$AF$603)+(((PI()*((($C$19+$G$20)-$AE641)*($O$20/($O$19/2)))^2*(((($C$19+$G$20)-$AE641)*($O$20/($O$19/2)))*$AZ$19))/3)*$AF$603),(((PI()*((($C$19+$G$20)-$AE641)*($O$20/($O$19/2)))^2*((($O$20+$G$20)-$AE641)/3))*$AF$603)-((PI()*((($C$19+$G$20)-$AE641)*($O$20/($O$19/2)))^2*(((($C$19+$G$20)-$AE641)*($O$20/($O$19/2)))*$AZ$19)/3)*$AF$603))),IF('Silo Levels'!$L$26="Pumping",(($D$18*$AF$603)+((PI()*(($C$21/2)^2)*($G$20-$AE641))*$AF$603))+((($D$18+$H$18)/3)*$BD$19)+(((PI()*($C$21/2)^2*(($C$21/2)*$AZ$19))/3)*$AF$603),(($D$18*$AF$603)+((PI()*(($C$21/2)^2)*($G$20-$AE641))*$AF$603))+((($D$18+$H$18)/3)*$BD$19)-(((PI()*($C$21/2)^2*(($C$21/2)*$AZ$19))/3)*$AF$603)))</f>
        <v>221506.50550019639</v>
      </c>
      <c r="AG641" s="73">
        <v>3.6</v>
      </c>
      <c r="AH641" s="79">
        <f t="shared" si="88"/>
        <v>209420.13719961411</v>
      </c>
      <c r="AI641" s="53">
        <v>3.6</v>
      </c>
      <c r="AJ641" s="80">
        <f>IF($AI641&gt;$G$20,IF('Silo Levels'!$L$27="Pumping",((PI()*((($C$19+$G$20)-$AI641)*($O$20/($O$19/2)))^2*((($O$20+$G$20)-$AI641))/3)*$AJ$603)+(((PI()*((($C$19+$G$20)-$AI641)*($O$20/($O$19/2)))^2*(((($C$19+$G$20)-$AI641)*($O$20/($O$19/2)))*$AZ$20))/3)*$AJ$603),(((PI()*((($C$19+$G$20)-$AI641)*($O$20/($O$19/2)))^2*((($O$20+$G$20)-$AI641)/3))*$AJ$603)-((PI()*((($C$19+$G$20)-$AI641)*($O$20/($O$19/2)))^2*(((($C$19+$G$20)-$AI641)*($O$20/($O$19/2)))*$AZ$20)/3)*$AJ$603))),IF('Silo Levels'!$L$27="Pumping",(($D$18*$AJ$603)+((PI()*(($C$21/2)^2)*($G$20-$AI641))*$AJ$603))+((($D$18+$H$18)/3)*$BD$20)+(((PI()*($C$21/2)^2*(($C$21/2)*$AZ$20))/3)*$AJ$603),(($D$18*$AJ$603)+((PI()*(($C$21/2)^2)*($G$20-$AI641))*$AJ$603))+((($D$18+$H$18)/3)*$BD$20)-(((PI()*($C$21/2)^2*(($C$21/2)*$AZ$20))/3)*$AJ$603)))</f>
        <v>205238.68180880739</v>
      </c>
    </row>
    <row r="642" spans="1:36" x14ac:dyDescent="0.3">
      <c r="A642">
        <v>3.7</v>
      </c>
      <c r="B642" s="79">
        <f t="shared" si="82"/>
        <v>209000.53470743558</v>
      </c>
      <c r="C642" s="53">
        <v>3.7</v>
      </c>
      <c r="D642" s="80">
        <f>IF($C642&gt;$G$20,IF('Silo Levels'!$L$19="Pumping",((PI()*((($C$19+$G$20)-$C642)*($O$20/($O$19/2)))^2*((($O$20+$G$20)-$C642))/3)*$D$603)+(((PI()*((($C$19+$G$20)-$C642)*($O$20/($O$19/2)))^2*(((($C$19+$G$20)-$C642)*($O$20/($O$19/2)))*$AZ$12))/3)*$D$603),(((PI()*((($C$19+$G$20)-$C642)*($O$20/($O$19/2)))^2*((($O$20+$G$20)-$C642)/3))*$D$603)-((PI()*((($C$19+$G$20)-$C642)*($O$20/($O$19/2)))^2*(((($C$19+$G$20)-$C642)*($O$20/($O$19/2)))*$AZ$12)/3)*$D$603))),IF('Silo Levels'!$L$19="Pumping",(($D$18*$D$603)+((PI()*(($C$21/2)^2)*($G$20-$C642))*$D$603))+((($D$18+$H$18)/3)*$BD$12)+(((PI()*($C$21/2)^2*(($C$21/2)*$AZ$12))/3)*$D$603),(($D$18*$D$603)+((PI()*(($C$21/2)^2)*($G$20-$C642))*$D$603))+((($D$18+$H$18)/3)*$BD$12)-(((PI()*($C$21/2)^2*(($C$21/2)*$AZ$12))/3)*$D$603)))</f>
        <v>206073.51593387086</v>
      </c>
      <c r="E642" s="73">
        <v>3.7</v>
      </c>
      <c r="F642" s="79">
        <f t="shared" si="83"/>
        <v>189620.19926171188</v>
      </c>
      <c r="G642" s="53">
        <v>3.7</v>
      </c>
      <c r="H642" s="80">
        <f>IF($G642&gt;$G$20,IF('Silo Levels'!$L$20="Pumping",((PI()*((($C$19+$G$20)-$G642)*($O$20/($O$19/2)))^2*((($O$20+$G$20)-$G642))/3)*$H$603)+(((PI()*((($C$19+$G$20)-$G642)*($O$20/($O$19/2)))^2*(((($C$19+$G$20)-$G642)*($O$20/($O$19/2)))*$AZ$13))/3)*$H$603),(((PI()*((($C$19+$G$20)-$G642)*($O$20/($O$19/2)))^2*((($O$20+$G$20)-$G642)/3))*$H$603)-((PI()*((($C$19+$G$20)-$G642)*($O$20/($O$19/2)))^2*(((($C$19+$G$20)-$G642)*($O$20/($O$19/2)))*$AZ$13)/3)*$H$603))),IF('Silo Levels'!$L$20="Pumping",(($D$18*$H$603)+((PI()*(($C$21/2)^2)*($G$20-$G642))*$H$603))+((($D$18+$H$18)/3)*$BD$13)+(((PI()*($C$21/2)^2*(($C$21/2)*$AZ$13))/3)*$H$603),(($D$18*$H$603)+((PI()*(($C$21/2)^2)*($G$20-$G642))*$H$603))+((($D$18+$H$18)/3)*$BD$13)-(((PI()*($C$21/2)^2*(($C$21/2)*$AZ$13))/3)*$H$603)))</f>
        <v>185832.06481668603</v>
      </c>
      <c r="I642" s="73">
        <v>3.7</v>
      </c>
      <c r="J642" s="79">
        <f t="shared" si="84"/>
        <v>190470.59130705096</v>
      </c>
      <c r="K642" s="53">
        <v>3.7</v>
      </c>
      <c r="L642" s="80">
        <f>IF($K642&gt;$G$20,IF('Silo Levels'!$L$21="Pumping",((PI()*((($C$19+$G$20)-$K642)*($O$20/($O$19/2)))^2*((($O$20+$G$20)-$K642))/3)*$L$603)+(((PI()*((($C$19+$G$20)-$K642)*($O$20/($O$19/2)))^2*(((($C$19+$G$20)-$K642)*($O$20/($O$19/2)))*$AZ$14))/3)*$L$603),(((PI()*((($C$19+$G$20)-$K642)*($O$20/($O$19/2)))^2*((($O$20+$G$20)-$K642)/3))*$L$603)-((PI()*((($C$19+$G$20)-$K642)*($O$20/($O$19/2)))^2*(((($C$19+$G$20)-$K642)*($O$20/($O$19/2)))*$AZ$14)/3)*$L$603))),IF('Silo Levels'!$L$21="Pumping",(($D$18*$L$603)+((PI()*(($C$21/2)^2)*($G$20-$K642))*$L$603))+((($D$18+$H$18)/3)*$BD$14)+(((PI()*($C$21/2)^2*(($C$21/2)*$AZ$14))/3)*$L$603),(($D$18*$L$603)+((PI()*(($C$21/2)^2)*($G$20-$K642))*$L$603))+((($D$18+$H$18)/3)*$BD$14)-(((PI()*($C$21/2)^2*(($C$21/2)*$AZ$14))/3)*$L$603)))</f>
        <v>186665.19828543885</v>
      </c>
      <c r="M642" s="73">
        <v>3.7</v>
      </c>
      <c r="N642" s="79">
        <f t="shared" si="89"/>
        <v>194893.51232107135</v>
      </c>
      <c r="O642" s="53">
        <v>3.7</v>
      </c>
      <c r="P642" s="80">
        <f>IF($O642&gt;$G$20,IF('Silo Levels'!$L$22="Pumping",((PI()*((($C$19+$G$20)-$O642)*($O$20/($O$19/2)))^2*((($O$20+$G$20)-$O642))/3)*$P$603)+(((PI()*((($C$19+$G$20)-$O642)*($O$20/($O$19/2)))^2*(((($C$19+$G$20)-$O642)*($O$20/($O$19/2)))*$AZ$15))/3)*$P$603),(((PI()*((($C$19+$G$20)-$O642)*($O$20/($O$19/2)))^2*((($O$20+$G$20)-$O642)/3))*$P$603)-((PI()*((($C$19+$G$20)-$O642)*($O$20/($O$19/2)))^2*(((($C$19+$G$20)-$O642)*($O$20/($O$19/2)))*$AZ$15)/3)*$P$603))),IF('Silo Levels'!$L$22="Pumping",(($D$18*$P$603)+((PI()*(($C$21/2)^2)*($G$20-$O642))*$P$603))+((($D$18+$H$18)/3)*$BD$15)+(((PI()*($C$21/2)^2*(($C$21/2)*$AZ$15))/3)*$P$603),(($D$18*$P$603)+((PI()*(($C$21/2)^2)*($G$20-$O642))*$P$603))+((($D$18+$H$18)/3)*$BD$15)-(((PI()*($C$21/2)^2*(($C$21/2)*$AZ$15))/3)*$P$603)))</f>
        <v>190998.35679347886</v>
      </c>
      <c r="Q642" s="73">
        <v>3.7</v>
      </c>
      <c r="R642" s="79">
        <f t="shared" si="90"/>
        <v>201500.31952156563</v>
      </c>
      <c r="S642" s="53">
        <v>3.7</v>
      </c>
      <c r="T642" s="80">
        <f>IF($S642&gt;$G$20,IF('Silo Levels'!$L$23="Pumping",((PI()*((($C$19+$G$20)-$S642)*($O$20/($O$19/2)))^2*((($O$20+$G$20)-$S642))/3)*$T$603)+(((PI()*((($C$19+$G$20)-$S642)*($O$20/($O$19/2)))^2*(((($C$19+$G$20)-$S642)*($O$20/($O$19/2)))*$AZ$16))/3)*$T$603),(((PI()*((($C$19+$G$20)-$S642)*($O$20/($O$19/2)))^2*((($O$20+$G$20)-$S642)/3))*$T$603)-((PI()*((($C$19+$G$20)-$S642)*($O$20/($O$19/2)))^2*(((($C$19+$G$20)-$S642)*($O$20/($O$19/2)))*$AZ$16)/3)*$T$603))),IF('Silo Levels'!$L$23="Pumping",(($D$18*$T$603)+((PI()*(($C$21/2)^2)*($G$20-$S642))*$T$603))+((($D$18+$H$18)/3)*$BD$16)+(((PI()*($C$21/2)^2*(($C$21/2)*$AZ$16))/3)*$T$603),(($D$18*$T$603)+((PI()*(($C$21/2)^2)*($G$20-$S642))*$T$603))+((($D$18+$H$18)/3)*$BD$16)-(((PI()*($C$21/2)^2*(($C$21/2)*$AZ$16))/3)*$T$603)))</f>
        <v>197471.07985162339</v>
      </c>
      <c r="U642" s="73">
        <v>3.7</v>
      </c>
      <c r="V642" s="79">
        <f t="shared" si="85"/>
        <v>189620.19926171188</v>
      </c>
      <c r="W642" s="53">
        <v>3.7</v>
      </c>
      <c r="X642" s="80">
        <f>IF($W642&gt;$G$20,IF('Silo Levels'!$L$24="Pumping",((PI()*((($C$19+$G$20)-$W642)*($O$20/($O$19/2)))^2*((($O$20+$G$20)-$W642))/3)*$X$603)+(((PI()*((($C$19+$G$20)-$W642)*($O$20/($O$19/2)))^2*(((($C$19+$G$20)-$W642)*($O$20/($O$19/2)))*$AZ$17))/3)*$X$603),(((PI()*((($C$19+$G$20)-$W642)*($O$20/($O$19/2)))^2*((($O$20+$G$20)-$W642)/3))*$X$603)-((PI()*((($C$19+$G$20)-$W642)*($O$20/($O$19/2)))^2*(((($C$19+$G$20)-$W642)*($O$20/($O$19/2)))*$AZ$17)/3)*$X$603))),IF('Silo Levels'!$L$24="Pumping",(($D$18*$X$603)+((PI()*(($C$21/2)^2)*($G$20-$W642))*$X$603))+((($D$18+$H$18)/3)*$BD$17)+(((PI()*($C$21/2)^2*(($C$21/2)*$AZ$17))/3)*$X$603),(($D$18*$X$603)+((PI()*(($C$21/2)^2)*($G$20-$W642))*$X$603))+((($D$18+$H$18)/3)*$BD$17)-(((PI()*($C$21/2)^2*(($C$21/2)*$AZ$17))/3)*$X$603)))</f>
        <v>185832.06481668603</v>
      </c>
      <c r="Y642" s="73">
        <v>3.7</v>
      </c>
      <c r="Z642" s="79">
        <f t="shared" si="86"/>
        <v>217272.83086832162</v>
      </c>
      <c r="AA642" s="53">
        <v>3.7</v>
      </c>
      <c r="AB642" s="80">
        <f>IF($AA642&gt;$G$20,IF('Silo Levels'!$L$25="Pumping",((PI()*((($C$19+$G$20)-$AA642)*($O$20/($O$19/2)))^2*((($O$20+$G$20)-$AA642))/3)*$AB$603)+(((PI()*((($C$19+$G$20)-$AA642)*($O$20/($O$19/2)))^2*(((($C$19+$G$20)-$AA642)*($O$20/($O$19/2)))*$AZ$18))/3)*$AB$603),(((PI()*((($C$19+$G$20)-$AA642)*($O$20/($O$19/2)))^2*((($O$20+$G$20)-$AA642)/3))*$AB$603)-((PI()*((($C$19+$G$20)-$AA642)*($O$20/($O$19/2)))^2*(((($C$19+$G$20)-$AA642)*($O$20/($O$19/2)))*$AZ$18)/3)*$AB$603))),IF('Silo Levels'!$L$25="Pumping",(($D$18*$AB$603)+((PI()*(($C$21/2)^2)*($G$20-$AA642))*$AB$603))+((($D$18+$H$18)/3)*$BD$18)+(((PI()*($C$21/2)^2*(($C$21/2)*$AZ$18))/3)*$AB$603),(($D$18*$AB$603)+((PI()*(($C$21/2)^2)*($G$20-$AA642))*$AB$603))+((($D$18+$H$18)/3)*$BD$18)-(((PI()*($C$21/2)^2*(($C$21/2)*$AZ$18))/3)*$AB$603)))</f>
        <v>212923.49049126729</v>
      </c>
      <c r="AC642" s="73">
        <v>3.7</v>
      </c>
      <c r="AD642" s="79">
        <f t="shared" si="87"/>
        <v>223273.35361388433</v>
      </c>
      <c r="AE642" s="53">
        <v>3.7</v>
      </c>
      <c r="AF642" s="80">
        <f>IF($AE642&gt;$G$20,IF('Silo Levels'!$L$26="Pumping",((PI()*((($C$19+$G$20)-$AE642)*($O$20/($O$19/2)))^2*((($O$20+$G$20)-$AE642))/3)*$AF$603)+(((PI()*((($C$19+$G$20)-$AE642)*($O$20/($O$19/2)))^2*(((($C$19+$G$20)-$AE642)*($O$20/($O$19/2)))*$AZ$19))/3)*$AF$603),(((PI()*((($C$19+$G$20)-$AE642)*($O$20/($O$19/2)))^2*((($O$20+$G$20)-$AE642)/3))*$AF$603)-((PI()*((($C$19+$G$20)-$AE642)*($O$20/($O$19/2)))^2*(((($C$19+$G$20)-$AE642)*($O$20/($O$19/2)))*$AZ$19)/3)*$AF$603))),IF('Silo Levels'!$L$26="Pumping",(($D$18*$AF$603)+((PI()*(($C$21/2)^2)*($G$20-$AE642))*$AF$603))+((($D$18+$H$18)/3)*$BD$19)+(((PI()*($C$21/2)^2*(($C$21/2)*$AZ$19))/3)*$AF$603),(($D$18*$AF$603)+((PI()*(($C$21/2)^2)*($G$20-$AE642))*$AF$603))+((($D$18+$H$18)/3)*$BD$19)-(((PI()*($C$21/2)^2*(($C$21/2)*$AZ$19))/3)*$AF$603)))</f>
        <v>221062.86796162435</v>
      </c>
      <c r="AG642" s="73">
        <v>3.7</v>
      </c>
      <c r="AH642" s="79">
        <f t="shared" si="88"/>
        <v>209000.53470743558</v>
      </c>
      <c r="AI642" s="53">
        <v>3.7</v>
      </c>
      <c r="AJ642" s="80">
        <f>IF($AI642&gt;$G$20,IF('Silo Levels'!$L$27="Pumping",((PI()*((($C$19+$G$20)-$AI642)*($O$20/($O$19/2)))^2*((($O$20+$G$20)-$AI642))/3)*$AJ$603)+(((PI()*((($C$19+$G$20)-$AI642)*($O$20/($O$19/2)))^2*(((($C$19+$G$20)-$AI642)*($O$20/($O$19/2)))*$AZ$20))/3)*$AJ$603),(((PI()*((($C$19+$G$20)-$AI642)*($O$20/($O$19/2)))^2*((($O$20+$G$20)-$AI642)/3))*$AJ$603)-((PI()*((($C$19+$G$20)-$AI642)*($O$20/($O$19/2)))^2*(((($C$19+$G$20)-$AI642)*($O$20/($O$19/2)))*$AZ$20)/3)*$AJ$603))),IF('Silo Levels'!$L$27="Pumping",(($D$18*$AJ$603)+((PI()*(($C$21/2)^2)*($G$20-$AI642))*$AJ$603))+((($D$18+$H$18)/3)*$BD$20)+(((PI()*($C$21/2)^2*(($C$21/2)*$AZ$20))/3)*$AJ$603),(($D$18*$AJ$603)+((PI()*(($C$21/2)^2)*($G$20-$AI642))*$AJ$603))+((($D$18+$H$18)/3)*$BD$20)-(((PI()*($C$21/2)^2*(($C$21/2)*$AZ$20))/3)*$AJ$603)))</f>
        <v>204819.07931662886</v>
      </c>
    </row>
    <row r="643" spans="1:36" x14ac:dyDescent="0.3">
      <c r="A643">
        <v>3.8</v>
      </c>
      <c r="B643" s="79">
        <f t="shared" si="82"/>
        <v>208580.93221525711</v>
      </c>
      <c r="C643" s="53">
        <v>3.8</v>
      </c>
      <c r="D643" s="80">
        <f>IF($C643&gt;$G$20,IF('Silo Levels'!$L$19="Pumping",((PI()*((($C$19+$G$20)-$C643)*($O$20/($O$19/2)))^2*((($O$20+$G$20)-$C643))/3)*$D$603)+(((PI()*((($C$19+$G$20)-$C643)*($O$20/($O$19/2)))^2*(((($C$19+$G$20)-$C643)*($O$20/($O$19/2)))*$AZ$12))/3)*$D$603),(((PI()*((($C$19+$G$20)-$C643)*($O$20/($O$19/2)))^2*((($O$20+$G$20)-$C643)/3))*$D$603)-((PI()*((($C$19+$G$20)-$C643)*($O$20/($O$19/2)))^2*(((($C$19+$G$20)-$C643)*($O$20/($O$19/2)))*$AZ$12)/3)*$D$603))),IF('Silo Levels'!$L$19="Pumping",(($D$18*$D$603)+((PI()*(($C$21/2)^2)*($G$20-$C643))*$D$603))+((($D$18+$H$18)/3)*$BD$12)+(((PI()*($C$21/2)^2*(($C$21/2)*$AZ$12))/3)*$D$603),(($D$18*$D$603)+((PI()*(($C$21/2)^2)*($G$20-$C643))*$D$603))+((($D$18+$H$18)/3)*$BD$12)-(((PI()*($C$21/2)^2*(($C$21/2)*$AZ$12))/3)*$D$603)))</f>
        <v>205653.91344169242</v>
      </c>
      <c r="E643" s="73">
        <v>3.8</v>
      </c>
      <c r="F643" s="79">
        <f t="shared" si="83"/>
        <v>189240.06590973717</v>
      </c>
      <c r="G643" s="53">
        <v>3.8</v>
      </c>
      <c r="H643" s="80">
        <f>IF($G643&gt;$G$20,IF('Silo Levels'!$L$20="Pumping",((PI()*((($C$19+$G$20)-$G643)*($O$20/($O$19/2)))^2*((($O$20+$G$20)-$G643))/3)*$H$603)+(((PI()*((($C$19+$G$20)-$G643)*($O$20/($O$19/2)))^2*(((($C$19+$G$20)-$G643)*($O$20/($O$19/2)))*$AZ$13))/3)*$H$603),(((PI()*((($C$19+$G$20)-$G643)*($O$20/($O$19/2)))^2*((($O$20+$G$20)-$G643)/3))*$H$603)-((PI()*((($C$19+$G$20)-$G643)*($O$20/($O$19/2)))^2*(((($C$19+$G$20)-$G643)*($O$20/($O$19/2)))*$AZ$13)/3)*$H$603))),IF('Silo Levels'!$L$20="Pumping",(($D$18*$H$603)+((PI()*(($C$21/2)^2)*($G$20-$G643))*$H$603))+((($D$18+$H$18)/3)*$BD$13)+(((PI()*($C$21/2)^2*(($C$21/2)*$AZ$13))/3)*$H$603),(($D$18*$H$603)+((PI()*(($C$21/2)^2)*($G$20-$G643))*$H$603))+((($D$18+$H$18)/3)*$BD$13)-(((PI()*($C$21/2)^2*(($C$21/2)*$AZ$13))/3)*$H$603)))</f>
        <v>185451.93146471132</v>
      </c>
      <c r="I643" s="73">
        <v>3.8</v>
      </c>
      <c r="J643" s="79">
        <f t="shared" si="84"/>
        <v>190088.7260839763</v>
      </c>
      <c r="K643" s="53">
        <v>3.8</v>
      </c>
      <c r="L643" s="80">
        <f>IF($K643&gt;$G$20,IF('Silo Levels'!$L$21="Pumping",((PI()*((($C$19+$G$20)-$K643)*($O$20/($O$19/2)))^2*((($O$20+$G$20)-$K643))/3)*$L$603)+(((PI()*((($C$19+$G$20)-$K643)*($O$20/($O$19/2)))^2*(((($C$19+$G$20)-$K643)*($O$20/($O$19/2)))*$AZ$14))/3)*$L$603),(((PI()*((($C$19+$G$20)-$K643)*($O$20/($O$19/2)))^2*((($O$20+$G$20)-$K643)/3))*$L$603)-((PI()*((($C$19+$G$20)-$K643)*($O$20/($O$19/2)))^2*(((($C$19+$G$20)-$K643)*($O$20/($O$19/2)))*$AZ$14)/3)*$L$603))),IF('Silo Levels'!$L$21="Pumping",(($D$18*$L$603)+((PI()*(($C$21/2)^2)*($G$20-$K643))*$L$603))+((($D$18+$H$18)/3)*$BD$14)+(((PI()*($C$21/2)^2*(($C$21/2)*$AZ$14))/3)*$L$603),(($D$18*$L$603)+((PI()*(($C$21/2)^2)*($G$20-$K643))*$L$603))+((($D$18+$H$18)/3)*$BD$14)-(((PI()*($C$21/2)^2*(($C$21/2)*$AZ$14))/3)*$L$603)))</f>
        <v>186283.3330623642</v>
      </c>
      <c r="M643" s="73">
        <v>3.8</v>
      </c>
      <c r="N643" s="79">
        <f t="shared" si="89"/>
        <v>194502.63957126418</v>
      </c>
      <c r="O643" s="53">
        <v>3.8</v>
      </c>
      <c r="P643" s="80">
        <f>IF($O643&gt;$G$20,IF('Silo Levels'!$L$22="Pumping",((PI()*((($C$19+$G$20)-$O643)*($O$20/($O$19/2)))^2*((($O$20+$G$20)-$O643))/3)*$P$603)+(((PI()*((($C$19+$G$20)-$O643)*($O$20/($O$19/2)))^2*(((($C$19+$G$20)-$O643)*($O$20/($O$19/2)))*$AZ$15))/3)*$P$603),(((PI()*((($C$19+$G$20)-$O643)*($O$20/($O$19/2)))^2*((($O$20+$G$20)-$O643)/3))*$P$603)-((PI()*((($C$19+$G$20)-$O643)*($O$20/($O$19/2)))^2*(((($C$19+$G$20)-$O643)*($O$20/($O$19/2)))*$AZ$15)/3)*$P$603))),IF('Silo Levels'!$L$22="Pumping",(($D$18*$P$603)+((PI()*(($C$21/2)^2)*($G$20-$O643))*$P$603))+((($D$18+$H$18)/3)*$BD$15)+(((PI()*($C$21/2)^2*(($C$21/2)*$AZ$15))/3)*$P$603),(($D$18*$P$603)+((PI()*(($C$21/2)^2)*($G$20-$O643))*$P$603))+((($D$18+$H$18)/3)*$BD$15)-(((PI()*($C$21/2)^2*(($C$21/2)*$AZ$15))/3)*$P$603)))</f>
        <v>190607.48404367169</v>
      </c>
      <c r="Q643" s="73">
        <v>3.8</v>
      </c>
      <c r="R643" s="79">
        <f t="shared" si="90"/>
        <v>201095.99163831014</v>
      </c>
      <c r="S643" s="53">
        <v>3.8</v>
      </c>
      <c r="T643" s="80">
        <f>IF($S643&gt;$G$20,IF('Silo Levels'!$L$23="Pumping",((PI()*((($C$19+$G$20)-$S643)*($O$20/($O$19/2)))^2*((($O$20+$G$20)-$S643))/3)*$T$603)+(((PI()*((($C$19+$G$20)-$S643)*($O$20/($O$19/2)))^2*(((($C$19+$G$20)-$S643)*($O$20/($O$19/2)))*$AZ$16))/3)*$T$603),(((PI()*((($C$19+$G$20)-$S643)*($O$20/($O$19/2)))^2*((($O$20+$G$20)-$S643)/3))*$T$603)-((PI()*((($C$19+$G$20)-$S643)*($O$20/($O$19/2)))^2*(((($C$19+$G$20)-$S643)*($O$20/($O$19/2)))*$AZ$16)/3)*$T$603))),IF('Silo Levels'!$L$23="Pumping",(($D$18*$T$603)+((PI()*(($C$21/2)^2)*($G$20-$S643))*$T$603))+((($D$18+$H$18)/3)*$BD$16)+(((PI()*($C$21/2)^2*(($C$21/2)*$AZ$16))/3)*$T$603),(($D$18*$T$603)+((PI()*(($C$21/2)^2)*($G$20-$S643))*$T$603))+((($D$18+$H$18)/3)*$BD$16)-(((PI()*($C$21/2)^2*(($C$21/2)*$AZ$16))/3)*$T$603)))</f>
        <v>197066.7519683679</v>
      </c>
      <c r="U643" s="73">
        <v>3.8</v>
      </c>
      <c r="V643" s="79">
        <f t="shared" si="85"/>
        <v>189240.06590973717</v>
      </c>
      <c r="W643" s="53">
        <v>3.8</v>
      </c>
      <c r="X643" s="80">
        <f>IF($W643&gt;$G$20,IF('Silo Levels'!$L$24="Pumping",((PI()*((($C$19+$G$20)-$W643)*($O$20/($O$19/2)))^2*((($O$20+$G$20)-$W643))/3)*$X$603)+(((PI()*((($C$19+$G$20)-$W643)*($O$20/($O$19/2)))^2*(((($C$19+$G$20)-$W643)*($O$20/($O$19/2)))*$AZ$17))/3)*$X$603),(((PI()*((($C$19+$G$20)-$W643)*($O$20/($O$19/2)))^2*((($O$20+$G$20)-$W643)/3))*$X$603)-((PI()*((($C$19+$G$20)-$W643)*($O$20/($O$19/2)))^2*(((($C$19+$G$20)-$W643)*($O$20/($O$19/2)))*$AZ$17)/3)*$X$603))),IF('Silo Levels'!$L$24="Pumping",(($D$18*$X$603)+((PI()*(($C$21/2)^2)*($G$20-$W643))*$X$603))+((($D$18+$H$18)/3)*$BD$17)+(((PI()*($C$21/2)^2*(($C$21/2)*$AZ$17))/3)*$X$603),(($D$18*$X$603)+((PI()*(($C$21/2)^2)*($G$20-$W643))*$X$603))+((($D$18+$H$18)/3)*$BD$17)-(((PI()*($C$21/2)^2*(($C$21/2)*$AZ$17))/3)*$X$603)))</f>
        <v>185451.93146471132</v>
      </c>
      <c r="Y643" s="73">
        <v>3.8</v>
      </c>
      <c r="Z643" s="79">
        <f t="shared" si="86"/>
        <v>216836.38138100746</v>
      </c>
      <c r="AA643" s="53">
        <v>3.8</v>
      </c>
      <c r="AB643" s="80">
        <f>IF($AA643&gt;$G$20,IF('Silo Levels'!$L$25="Pumping",((PI()*((($C$19+$G$20)-$AA643)*($O$20/($O$19/2)))^2*((($O$20+$G$20)-$AA643))/3)*$AB$603)+(((PI()*((($C$19+$G$20)-$AA643)*($O$20/($O$19/2)))^2*(((($C$19+$G$20)-$AA643)*($O$20/($O$19/2)))*$AZ$18))/3)*$AB$603),(((PI()*((($C$19+$G$20)-$AA643)*($O$20/($O$19/2)))^2*((($O$20+$G$20)-$AA643)/3))*$AB$603)-((PI()*((($C$19+$G$20)-$AA643)*($O$20/($O$19/2)))^2*(((($C$19+$G$20)-$AA643)*($O$20/($O$19/2)))*$AZ$18)/3)*$AB$603))),IF('Silo Levels'!$L$25="Pumping",(($D$18*$AB$603)+((PI()*(($C$21/2)^2)*($G$20-$AA643))*$AB$603))+((($D$18+$H$18)/3)*$BD$18)+(((PI()*($C$21/2)^2*(($C$21/2)*$AZ$18))/3)*$AB$603),(($D$18*$AB$603)+((PI()*(($C$21/2)^2)*($G$20-$AA643))*$AB$603))+((($D$18+$H$18)/3)*$BD$18)-(((PI()*($C$21/2)^2*(($C$21/2)*$AZ$18))/3)*$AB$603)))</f>
        <v>212487.04100395314</v>
      </c>
      <c r="AC643" s="73">
        <v>3.8</v>
      </c>
      <c r="AD643" s="79">
        <f t="shared" si="87"/>
        <v>222829.71607531232</v>
      </c>
      <c r="AE643" s="53">
        <v>3.8</v>
      </c>
      <c r="AF643" s="80">
        <f>IF($AE643&gt;$G$20,IF('Silo Levels'!$L$26="Pumping",((PI()*((($C$19+$G$20)-$AE643)*($O$20/($O$19/2)))^2*((($O$20+$G$20)-$AE643))/3)*$AF$603)+(((PI()*((($C$19+$G$20)-$AE643)*($O$20/($O$19/2)))^2*(((($C$19+$G$20)-$AE643)*($O$20/($O$19/2)))*$AZ$19))/3)*$AF$603),(((PI()*((($C$19+$G$20)-$AE643)*($O$20/($O$19/2)))^2*((($O$20+$G$20)-$AE643)/3))*$AF$603)-((PI()*((($C$19+$G$20)-$AE643)*($O$20/($O$19/2)))^2*(((($C$19+$G$20)-$AE643)*($O$20/($O$19/2)))*$AZ$19)/3)*$AF$603))),IF('Silo Levels'!$L$26="Pumping",(($D$18*$AF$603)+((PI()*(($C$21/2)^2)*($G$20-$AE643))*$AF$603))+((($D$18+$H$18)/3)*$BD$19)+(((PI()*($C$21/2)^2*(($C$21/2)*$AZ$19))/3)*$AF$603),(($D$18*$AF$603)+((PI()*(($C$21/2)^2)*($G$20-$AE643))*$AF$603))+((($D$18+$H$18)/3)*$BD$19)-(((PI()*($C$21/2)^2*(($C$21/2)*$AZ$19))/3)*$AF$603)))</f>
        <v>220619.23042305233</v>
      </c>
      <c r="AG643" s="73">
        <v>3.8</v>
      </c>
      <c r="AH643" s="79">
        <f t="shared" si="88"/>
        <v>208580.93221525711</v>
      </c>
      <c r="AI643" s="53">
        <v>3.8</v>
      </c>
      <c r="AJ643" s="80">
        <f>IF($AI643&gt;$G$20,IF('Silo Levels'!$L$27="Pumping",((PI()*((($C$19+$G$20)-$AI643)*($O$20/($O$19/2)))^2*((($O$20+$G$20)-$AI643))/3)*$AJ$603)+(((PI()*((($C$19+$G$20)-$AI643)*($O$20/($O$19/2)))^2*(((($C$19+$G$20)-$AI643)*($O$20/($O$19/2)))*$AZ$20))/3)*$AJ$603),(((PI()*((($C$19+$G$20)-$AI643)*($O$20/($O$19/2)))^2*((($O$20+$G$20)-$AI643)/3))*$AJ$603)-((PI()*((($C$19+$G$20)-$AI643)*($O$20/($O$19/2)))^2*(((($C$19+$G$20)-$AI643)*($O$20/($O$19/2)))*$AZ$20)/3)*$AJ$603))),IF('Silo Levels'!$L$27="Pumping",(($D$18*$AJ$603)+((PI()*(($C$21/2)^2)*($G$20-$AI643))*$AJ$603))+((($D$18+$H$18)/3)*$BD$20)+(((PI()*($C$21/2)^2*(($C$21/2)*$AZ$20))/3)*$AJ$603),(($D$18*$AJ$603)+((PI()*(($C$21/2)^2)*($G$20-$AI643))*$AJ$603))+((($D$18+$H$18)/3)*$BD$20)-(((PI()*($C$21/2)^2*(($C$21/2)*$AZ$20))/3)*$AJ$603)))</f>
        <v>204399.47682445039</v>
      </c>
    </row>
    <row r="644" spans="1:36" x14ac:dyDescent="0.3">
      <c r="A644">
        <v>3.9</v>
      </c>
      <c r="B644" s="79">
        <f t="shared" si="82"/>
        <v>208161.32972307861</v>
      </c>
      <c r="C644" s="53">
        <v>3.9</v>
      </c>
      <c r="D644" s="80">
        <f>IF($C644&gt;$G$20,IF('Silo Levels'!$L$19="Pumping",((PI()*((($C$19+$G$20)-$C644)*($O$20/($O$19/2)))^2*((($O$20+$G$20)-$C644))/3)*$D$603)+(((PI()*((($C$19+$G$20)-$C644)*($O$20/($O$19/2)))^2*(((($C$19+$G$20)-$C644)*($O$20/($O$19/2)))*$AZ$12))/3)*$D$603),(((PI()*((($C$19+$G$20)-$C644)*($O$20/($O$19/2)))^2*((($O$20+$G$20)-$C644)/3))*$D$603)-((PI()*((($C$19+$G$20)-$C644)*($O$20/($O$19/2)))^2*(((($C$19+$G$20)-$C644)*($O$20/($O$19/2)))*$AZ$12)/3)*$D$603))),IF('Silo Levels'!$L$19="Pumping",(($D$18*$D$603)+((PI()*(($C$21/2)^2)*($G$20-$C644))*$D$603))+((($D$18+$H$18)/3)*$BD$12)+(((PI()*($C$21/2)^2*(($C$21/2)*$AZ$12))/3)*$D$603),(($D$18*$D$603)+((PI()*(($C$21/2)^2)*($G$20-$C644))*$D$603))+((($D$18+$H$18)/3)*$BD$12)-(((PI()*($C$21/2)^2*(($C$21/2)*$AZ$12))/3)*$D$603)))</f>
        <v>205234.31094951392</v>
      </c>
      <c r="E644" s="73">
        <v>3.9</v>
      </c>
      <c r="F644" s="79">
        <f t="shared" si="83"/>
        <v>188859.93255776248</v>
      </c>
      <c r="G644" s="53">
        <v>3.9</v>
      </c>
      <c r="H644" s="80">
        <f>IF($G644&gt;$G$20,IF('Silo Levels'!$L$20="Pumping",((PI()*((($C$19+$G$20)-$G644)*($O$20/($O$19/2)))^2*((($O$20+$G$20)-$G644))/3)*$H$603)+(((PI()*((($C$19+$G$20)-$G644)*($O$20/($O$19/2)))^2*(((($C$19+$G$20)-$G644)*($O$20/($O$19/2)))*$AZ$13))/3)*$H$603),(((PI()*((($C$19+$G$20)-$G644)*($O$20/($O$19/2)))^2*((($O$20+$G$20)-$G644)/3))*$H$603)-((PI()*((($C$19+$G$20)-$G644)*($O$20/($O$19/2)))^2*(((($C$19+$G$20)-$G644)*($O$20/($O$19/2)))*$AZ$13)/3)*$H$603))),IF('Silo Levels'!$L$20="Pumping",(($D$18*$H$603)+((PI()*(($C$21/2)^2)*($G$20-$G644))*$H$603))+((($D$18+$H$18)/3)*$BD$13)+(((PI()*($C$21/2)^2*(($C$21/2)*$AZ$13))/3)*$H$603),(($D$18*$H$603)+((PI()*(($C$21/2)^2)*($G$20-$G644))*$H$603))+((($D$18+$H$18)/3)*$BD$13)-(((PI()*($C$21/2)^2*(($C$21/2)*$AZ$13))/3)*$H$603)))</f>
        <v>185071.79811273664</v>
      </c>
      <c r="I644" s="73">
        <v>3.9</v>
      </c>
      <c r="J644" s="79">
        <f t="shared" si="84"/>
        <v>189706.86086090168</v>
      </c>
      <c r="K644" s="53">
        <v>3.9</v>
      </c>
      <c r="L644" s="80">
        <f>IF($K644&gt;$G$20,IF('Silo Levels'!$L$21="Pumping",((PI()*((($C$19+$G$20)-$K644)*($O$20/($O$19/2)))^2*((($O$20+$G$20)-$K644))/3)*$L$603)+(((PI()*((($C$19+$G$20)-$K644)*($O$20/($O$19/2)))^2*(((($C$19+$G$20)-$K644)*($O$20/($O$19/2)))*$AZ$14))/3)*$L$603),(((PI()*((($C$19+$G$20)-$K644)*($O$20/($O$19/2)))^2*((($O$20+$G$20)-$K644)/3))*$L$603)-((PI()*((($C$19+$G$20)-$K644)*($O$20/($O$19/2)))^2*(((($C$19+$G$20)-$K644)*($O$20/($O$19/2)))*$AZ$14)/3)*$L$603))),IF('Silo Levels'!$L$21="Pumping",(($D$18*$L$603)+((PI()*(($C$21/2)^2)*($G$20-$K644))*$L$603))+((($D$18+$H$18)/3)*$BD$14)+(((PI()*($C$21/2)^2*(($C$21/2)*$AZ$14))/3)*$L$603),(($D$18*$L$603)+((PI()*(($C$21/2)^2)*($G$20-$K644))*$L$603))+((($D$18+$H$18)/3)*$BD$14)-(((PI()*($C$21/2)^2*(($C$21/2)*$AZ$14))/3)*$L$603)))</f>
        <v>185901.46783928957</v>
      </c>
      <c r="M644" s="73">
        <v>3.9</v>
      </c>
      <c r="N644" s="79">
        <f t="shared" si="89"/>
        <v>194111.76682145701</v>
      </c>
      <c r="O644" s="53">
        <v>3.9</v>
      </c>
      <c r="P644" s="80">
        <f>IF($O644&gt;$G$20,IF('Silo Levels'!$L$22="Pumping",((PI()*((($C$19+$G$20)-$O644)*($O$20/($O$19/2)))^2*((($O$20+$G$20)-$O644))/3)*$P$603)+(((PI()*((($C$19+$G$20)-$O644)*($O$20/($O$19/2)))^2*(((($C$19+$G$20)-$O644)*($O$20/($O$19/2)))*$AZ$15))/3)*$P$603),(((PI()*((($C$19+$G$20)-$O644)*($O$20/($O$19/2)))^2*((($O$20+$G$20)-$O644)/3))*$P$603)-((PI()*((($C$19+$G$20)-$O644)*($O$20/($O$19/2)))^2*(((($C$19+$G$20)-$O644)*($O$20/($O$19/2)))*$AZ$15)/3)*$P$603))),IF('Silo Levels'!$L$22="Pumping",(($D$18*$P$603)+((PI()*(($C$21/2)^2)*($G$20-$O644))*$P$603))+((($D$18+$H$18)/3)*$BD$15)+(((PI()*($C$21/2)^2*(($C$21/2)*$AZ$15))/3)*$P$603),(($D$18*$P$603)+((PI()*(($C$21/2)^2)*($G$20-$O644))*$P$603))+((($D$18+$H$18)/3)*$BD$15)-(((PI()*($C$21/2)^2*(($C$21/2)*$AZ$15))/3)*$P$603)))</f>
        <v>190216.61129386452</v>
      </c>
      <c r="Q644" s="73">
        <v>3.9</v>
      </c>
      <c r="R644" s="79">
        <f t="shared" si="90"/>
        <v>200691.66375505461</v>
      </c>
      <c r="S644" s="53">
        <v>3.9</v>
      </c>
      <c r="T644" s="80">
        <f>IF($S644&gt;$G$20,IF('Silo Levels'!$L$23="Pumping",((PI()*((($C$19+$G$20)-$S644)*($O$20/($O$19/2)))^2*((($O$20+$G$20)-$S644))/3)*$T$603)+(((PI()*((($C$19+$G$20)-$S644)*($O$20/($O$19/2)))^2*(((($C$19+$G$20)-$S644)*($O$20/($O$19/2)))*$AZ$16))/3)*$T$603),(((PI()*((($C$19+$G$20)-$S644)*($O$20/($O$19/2)))^2*((($O$20+$G$20)-$S644)/3))*$T$603)-((PI()*((($C$19+$G$20)-$S644)*($O$20/($O$19/2)))^2*(((($C$19+$G$20)-$S644)*($O$20/($O$19/2)))*$AZ$16)/3)*$T$603))),IF('Silo Levels'!$L$23="Pumping",(($D$18*$T$603)+((PI()*(($C$21/2)^2)*($G$20-$S644))*$T$603))+((($D$18+$H$18)/3)*$BD$16)+(((PI()*($C$21/2)^2*(($C$21/2)*$AZ$16))/3)*$T$603),(($D$18*$T$603)+((PI()*(($C$21/2)^2)*($G$20-$S644))*$T$603))+((($D$18+$H$18)/3)*$BD$16)-(((PI()*($C$21/2)^2*(($C$21/2)*$AZ$16))/3)*$T$603)))</f>
        <v>196662.42408511238</v>
      </c>
      <c r="U644" s="73">
        <v>3.9</v>
      </c>
      <c r="V644" s="79">
        <f t="shared" si="85"/>
        <v>188859.93255776248</v>
      </c>
      <c r="W644" s="53">
        <v>3.9</v>
      </c>
      <c r="X644" s="80">
        <f>IF($W644&gt;$G$20,IF('Silo Levels'!$L$24="Pumping",((PI()*((($C$19+$G$20)-$W644)*($O$20/($O$19/2)))^2*((($O$20+$G$20)-$W644))/3)*$X$603)+(((PI()*((($C$19+$G$20)-$W644)*($O$20/($O$19/2)))^2*(((($C$19+$G$20)-$W644)*($O$20/($O$19/2)))*$AZ$17))/3)*$X$603),(((PI()*((($C$19+$G$20)-$W644)*($O$20/($O$19/2)))^2*((($O$20+$G$20)-$W644)/3))*$X$603)-((PI()*((($C$19+$G$20)-$W644)*($O$20/($O$19/2)))^2*(((($C$19+$G$20)-$W644)*($O$20/($O$19/2)))*$AZ$17)/3)*$X$603))),IF('Silo Levels'!$L$24="Pumping",(($D$18*$X$603)+((PI()*(($C$21/2)^2)*($G$20-$W644))*$X$603))+((($D$18+$H$18)/3)*$BD$17)+(((PI()*($C$21/2)^2*(($C$21/2)*$AZ$17))/3)*$X$603),(($D$18*$X$603)+((PI()*(($C$21/2)^2)*($G$20-$W644))*$X$603))+((($D$18+$H$18)/3)*$BD$17)-(((PI()*($C$21/2)^2*(($C$21/2)*$AZ$17))/3)*$X$603)))</f>
        <v>185071.79811273664</v>
      </c>
      <c r="Y644" s="73">
        <v>3.9</v>
      </c>
      <c r="Z644" s="79">
        <f t="shared" si="86"/>
        <v>216399.93189369334</v>
      </c>
      <c r="AA644" s="53">
        <v>3.9</v>
      </c>
      <c r="AB644" s="80">
        <f>IF($AA644&gt;$G$20,IF('Silo Levels'!$L$25="Pumping",((PI()*((($C$19+$G$20)-$AA644)*($O$20/($O$19/2)))^2*((($O$20+$G$20)-$AA644))/3)*$AB$603)+(((PI()*((($C$19+$G$20)-$AA644)*($O$20/($O$19/2)))^2*(((($C$19+$G$20)-$AA644)*($O$20/($O$19/2)))*$AZ$18))/3)*$AB$603),(((PI()*((($C$19+$G$20)-$AA644)*($O$20/($O$19/2)))^2*((($O$20+$G$20)-$AA644)/3))*$AB$603)-((PI()*((($C$19+$G$20)-$AA644)*($O$20/($O$19/2)))^2*(((($C$19+$G$20)-$AA644)*($O$20/($O$19/2)))*$AZ$18)/3)*$AB$603))),IF('Silo Levels'!$L$25="Pumping",(($D$18*$AB$603)+((PI()*(($C$21/2)^2)*($G$20-$AA644))*$AB$603))+((($D$18+$H$18)/3)*$BD$18)+(((PI()*($C$21/2)^2*(($C$21/2)*$AZ$18))/3)*$AB$603),(($D$18*$AB$603)+((PI()*(($C$21/2)^2)*($G$20-$AA644))*$AB$603))+((($D$18+$H$18)/3)*$BD$18)-(((PI()*($C$21/2)^2*(($C$21/2)*$AZ$18))/3)*$AB$603)))</f>
        <v>212050.59151663902</v>
      </c>
      <c r="AC644" s="73">
        <v>3.9</v>
      </c>
      <c r="AD644" s="79">
        <f t="shared" si="87"/>
        <v>222386.07853674033</v>
      </c>
      <c r="AE644" s="53">
        <v>3.9</v>
      </c>
      <c r="AF644" s="80">
        <f>IF($AE644&gt;$G$20,IF('Silo Levels'!$L$26="Pumping",((PI()*((($C$19+$G$20)-$AE644)*($O$20/($O$19/2)))^2*((($O$20+$G$20)-$AE644))/3)*$AF$603)+(((PI()*((($C$19+$G$20)-$AE644)*($O$20/($O$19/2)))^2*(((($C$19+$G$20)-$AE644)*($O$20/($O$19/2)))*$AZ$19))/3)*$AF$603),(((PI()*((($C$19+$G$20)-$AE644)*($O$20/($O$19/2)))^2*((($O$20+$G$20)-$AE644)/3))*$AF$603)-((PI()*((($C$19+$G$20)-$AE644)*($O$20/($O$19/2)))^2*(((($C$19+$G$20)-$AE644)*($O$20/($O$19/2)))*$AZ$19)/3)*$AF$603))),IF('Silo Levels'!$L$26="Pumping",(($D$18*$AF$603)+((PI()*(($C$21/2)^2)*($G$20-$AE644))*$AF$603))+((($D$18+$H$18)/3)*$BD$19)+(((PI()*($C$21/2)^2*(($C$21/2)*$AZ$19))/3)*$AF$603),(($D$18*$AF$603)+((PI()*(($C$21/2)^2)*($G$20-$AE644))*$AF$603))+((($D$18+$H$18)/3)*$BD$19)-(((PI()*($C$21/2)^2*(($C$21/2)*$AZ$19))/3)*$AF$603)))</f>
        <v>220175.59288448034</v>
      </c>
      <c r="AG644" s="73">
        <v>3.9</v>
      </c>
      <c r="AH644" s="79">
        <f t="shared" si="88"/>
        <v>208161.32972307861</v>
      </c>
      <c r="AI644" s="53">
        <v>3.9</v>
      </c>
      <c r="AJ644" s="80">
        <f>IF($AI644&gt;$G$20,IF('Silo Levels'!$L$27="Pumping",((PI()*((($C$19+$G$20)-$AI644)*($O$20/($O$19/2)))^2*((($O$20+$G$20)-$AI644))/3)*$AJ$603)+(((PI()*((($C$19+$G$20)-$AI644)*($O$20/($O$19/2)))^2*(((($C$19+$G$20)-$AI644)*($O$20/($O$19/2)))*$AZ$20))/3)*$AJ$603),(((PI()*((($C$19+$G$20)-$AI644)*($O$20/($O$19/2)))^2*((($O$20+$G$20)-$AI644)/3))*$AJ$603)-((PI()*((($C$19+$G$20)-$AI644)*($O$20/($O$19/2)))^2*(((($C$19+$G$20)-$AI644)*($O$20/($O$19/2)))*$AZ$20)/3)*$AJ$603))),IF('Silo Levels'!$L$27="Pumping",(($D$18*$AJ$603)+((PI()*(($C$21/2)^2)*($G$20-$AI644))*$AJ$603))+((($D$18+$H$18)/3)*$BD$20)+(((PI()*($C$21/2)^2*(($C$21/2)*$AZ$20))/3)*$AJ$603),(($D$18*$AJ$603)+((PI()*(($C$21/2)^2)*($G$20-$AI644))*$AJ$603))+((($D$18+$H$18)/3)*$BD$20)-(((PI()*($C$21/2)^2*(($C$21/2)*$AZ$20))/3)*$AJ$603)))</f>
        <v>203979.87433227189</v>
      </c>
    </row>
    <row r="645" spans="1:36" x14ac:dyDescent="0.3">
      <c r="A645">
        <v>4</v>
      </c>
      <c r="B645" s="79">
        <f t="shared" si="82"/>
        <v>207741.72723090008</v>
      </c>
      <c r="C645" s="53">
        <v>4</v>
      </c>
      <c r="D645" s="80">
        <f>IF($C645&gt;$G$20,IF('Silo Levels'!$L$19="Pumping",((PI()*((($C$19+$G$20)-$C645)*($O$20/($O$19/2)))^2*((($O$20+$G$20)-$C645))/3)*$D$603)+(((PI()*((($C$19+$G$20)-$C645)*($O$20/($O$19/2)))^2*(((($C$19+$G$20)-$C645)*($O$20/($O$19/2)))*$AZ$12))/3)*$D$603),(((PI()*((($C$19+$G$20)-$C645)*($O$20/($O$19/2)))^2*((($O$20+$G$20)-$C645)/3))*$D$603)-((PI()*((($C$19+$G$20)-$C645)*($O$20/($O$19/2)))^2*(((($C$19+$G$20)-$C645)*($O$20/($O$19/2)))*$AZ$12)/3)*$D$603))),IF('Silo Levels'!$L$19="Pumping",(($D$18*$D$603)+((PI()*(($C$21/2)^2)*($G$20-$C645))*$D$603))+((($D$18+$H$18)/3)*$BD$12)+(((PI()*($C$21/2)^2*(($C$21/2)*$AZ$12))/3)*$D$603),(($D$18*$D$603)+((PI()*(($C$21/2)^2)*($G$20-$C645))*$D$603))+((($D$18+$H$18)/3)*$BD$12)-(((PI()*($C$21/2)^2*(($C$21/2)*$AZ$12))/3)*$D$603)))</f>
        <v>204814.70845733536</v>
      </c>
      <c r="E645" s="73">
        <v>4</v>
      </c>
      <c r="F645" s="79">
        <f t="shared" si="83"/>
        <v>188479.79920578774</v>
      </c>
      <c r="G645" s="53">
        <v>4</v>
      </c>
      <c r="H645" s="80">
        <f>IF($G645&gt;$G$20,IF('Silo Levels'!$L$20="Pumping",((PI()*((($C$19+$G$20)-$G645)*($O$20/($O$19/2)))^2*((($O$20+$G$20)-$G645))/3)*$H$603)+(((PI()*((($C$19+$G$20)-$G645)*($O$20/($O$19/2)))^2*(((($C$19+$G$20)-$G645)*($O$20/($O$19/2)))*$AZ$13))/3)*$H$603),(((PI()*((($C$19+$G$20)-$G645)*($O$20/($O$19/2)))^2*((($O$20+$G$20)-$G645)/3))*$H$603)-((PI()*((($C$19+$G$20)-$G645)*($O$20/($O$19/2)))^2*(((($C$19+$G$20)-$G645)*($O$20/($O$19/2)))*$AZ$13)/3)*$H$603))),IF('Silo Levels'!$L$20="Pumping",(($D$18*$H$603)+((PI()*(($C$21/2)^2)*($G$20-$G645))*$H$603))+((($D$18+$H$18)/3)*$BD$13)+(((PI()*($C$21/2)^2*(($C$21/2)*$AZ$13))/3)*$H$603),(($D$18*$H$603)+((PI()*(($C$21/2)^2)*($G$20-$G645))*$H$603))+((($D$18+$H$18)/3)*$BD$13)-(((PI()*($C$21/2)^2*(($C$21/2)*$AZ$13))/3)*$H$603)))</f>
        <v>184691.66476076189</v>
      </c>
      <c r="I645" s="73">
        <v>4</v>
      </c>
      <c r="J645" s="79">
        <f t="shared" si="84"/>
        <v>189324.995637827</v>
      </c>
      <c r="K645" s="53">
        <v>4</v>
      </c>
      <c r="L645" s="80">
        <f>IF($K645&gt;$G$20,IF('Silo Levels'!$L$21="Pumping",((PI()*((($C$19+$G$20)-$K645)*($O$20/($O$19/2)))^2*((($O$20+$G$20)-$K645))/3)*$L$603)+(((PI()*((($C$19+$G$20)-$K645)*($O$20/($O$19/2)))^2*(((($C$19+$G$20)-$K645)*($O$20/($O$19/2)))*$AZ$14))/3)*$L$603),(((PI()*((($C$19+$G$20)-$K645)*($O$20/($O$19/2)))^2*((($O$20+$G$20)-$K645)/3))*$L$603)-((PI()*((($C$19+$G$20)-$K645)*($O$20/($O$19/2)))^2*(((($C$19+$G$20)-$K645)*($O$20/($O$19/2)))*$AZ$14)/3)*$L$603))),IF('Silo Levels'!$L$21="Pumping",(($D$18*$L$603)+((PI()*(($C$21/2)^2)*($G$20-$K645))*$L$603))+((($D$18+$H$18)/3)*$BD$14)+(((PI()*($C$21/2)^2*(($C$21/2)*$AZ$14))/3)*$L$603),(($D$18*$L$603)+((PI()*(($C$21/2)^2)*($G$20-$K645))*$L$603))+((($D$18+$H$18)/3)*$BD$14)-(((PI()*($C$21/2)^2*(($C$21/2)*$AZ$14))/3)*$L$603)))</f>
        <v>185519.60261621489</v>
      </c>
      <c r="M645" s="73">
        <v>4</v>
      </c>
      <c r="N645" s="79">
        <f t="shared" si="89"/>
        <v>193720.89407164982</v>
      </c>
      <c r="O645" s="53">
        <v>4</v>
      </c>
      <c r="P645" s="80">
        <f>IF($O645&gt;$G$20,IF('Silo Levels'!$L$22="Pumping",((PI()*((($C$19+$G$20)-$O645)*($O$20/($O$19/2)))^2*((($O$20+$G$20)-$O645))/3)*$P$603)+(((PI()*((($C$19+$G$20)-$O645)*($O$20/($O$19/2)))^2*(((($C$19+$G$20)-$O645)*($O$20/($O$19/2)))*$AZ$15))/3)*$P$603),(((PI()*((($C$19+$G$20)-$O645)*($O$20/($O$19/2)))^2*((($O$20+$G$20)-$O645)/3))*$P$603)-((PI()*((($C$19+$G$20)-$O645)*($O$20/($O$19/2)))^2*(((($C$19+$G$20)-$O645)*($O$20/($O$19/2)))*$AZ$15)/3)*$P$603))),IF('Silo Levels'!$L$22="Pumping",(($D$18*$P$603)+((PI()*(($C$21/2)^2)*($G$20-$O645))*$P$603))+((($D$18+$H$18)/3)*$BD$15)+(((PI()*($C$21/2)^2*(($C$21/2)*$AZ$15))/3)*$P$603),(($D$18*$P$603)+((PI()*(($C$21/2)^2)*($G$20-$O645))*$P$603))+((($D$18+$H$18)/3)*$BD$15)-(((PI()*($C$21/2)^2*(($C$21/2)*$AZ$15))/3)*$P$603)))</f>
        <v>189825.73854405733</v>
      </c>
      <c r="Q645" s="73">
        <v>4</v>
      </c>
      <c r="R645" s="79">
        <f t="shared" si="90"/>
        <v>200287.33587179909</v>
      </c>
      <c r="S645" s="53">
        <v>4</v>
      </c>
      <c r="T645" s="80">
        <f>IF($S645&gt;$G$20,IF('Silo Levels'!$L$23="Pumping",((PI()*((($C$19+$G$20)-$S645)*($O$20/($O$19/2)))^2*((($O$20+$G$20)-$S645))/3)*$T$603)+(((PI()*((($C$19+$G$20)-$S645)*($O$20/($O$19/2)))^2*(((($C$19+$G$20)-$S645)*($O$20/($O$19/2)))*$AZ$16))/3)*$T$603),(((PI()*((($C$19+$G$20)-$S645)*($O$20/($O$19/2)))^2*((($O$20+$G$20)-$S645)/3))*$T$603)-((PI()*((($C$19+$G$20)-$S645)*($O$20/($O$19/2)))^2*(((($C$19+$G$20)-$S645)*($O$20/($O$19/2)))*$AZ$16)/3)*$T$603))),IF('Silo Levels'!$L$23="Pumping",(($D$18*$T$603)+((PI()*(($C$21/2)^2)*($G$20-$S645))*$T$603))+((($D$18+$H$18)/3)*$BD$16)+(((PI()*($C$21/2)^2*(($C$21/2)*$AZ$16))/3)*$T$603),(($D$18*$T$603)+((PI()*(($C$21/2)^2)*($G$20-$S645))*$T$603))+((($D$18+$H$18)/3)*$BD$16)-(((PI()*($C$21/2)^2*(($C$21/2)*$AZ$16))/3)*$T$603)))</f>
        <v>196258.09620185685</v>
      </c>
      <c r="U645" s="73">
        <v>4</v>
      </c>
      <c r="V645" s="79">
        <f t="shared" si="85"/>
        <v>188479.79920578774</v>
      </c>
      <c r="W645" s="53">
        <v>4</v>
      </c>
      <c r="X645" s="80">
        <f>IF($W645&gt;$G$20,IF('Silo Levels'!$L$24="Pumping",((PI()*((($C$19+$G$20)-$W645)*($O$20/($O$19/2)))^2*((($O$20+$G$20)-$W645))/3)*$X$603)+(((PI()*((($C$19+$G$20)-$W645)*($O$20/($O$19/2)))^2*(((($C$19+$G$20)-$W645)*($O$20/($O$19/2)))*$AZ$17))/3)*$X$603),(((PI()*((($C$19+$G$20)-$W645)*($O$20/($O$19/2)))^2*((($O$20+$G$20)-$W645)/3))*$X$603)-((PI()*((($C$19+$G$20)-$W645)*($O$20/($O$19/2)))^2*(((($C$19+$G$20)-$W645)*($O$20/($O$19/2)))*$AZ$17)/3)*$X$603))),IF('Silo Levels'!$L$24="Pumping",(($D$18*$X$603)+((PI()*(($C$21/2)^2)*($G$20-$W645))*$X$603))+((($D$18+$H$18)/3)*$BD$17)+(((PI()*($C$21/2)^2*(($C$21/2)*$AZ$17))/3)*$X$603),(($D$18*$X$603)+((PI()*(($C$21/2)^2)*($G$20-$W645))*$X$603))+((($D$18+$H$18)/3)*$BD$17)-(((PI()*($C$21/2)^2*(($C$21/2)*$AZ$17))/3)*$X$603)))</f>
        <v>184691.66476076189</v>
      </c>
      <c r="Y645" s="73">
        <v>4</v>
      </c>
      <c r="Z645" s="79">
        <f t="shared" si="86"/>
        <v>215963.48240637916</v>
      </c>
      <c r="AA645" s="53">
        <v>4</v>
      </c>
      <c r="AB645" s="80">
        <f>IF($AA645&gt;$G$20,IF('Silo Levels'!$L$25="Pumping",((PI()*((($C$19+$G$20)-$AA645)*($O$20/($O$19/2)))^2*((($O$20+$G$20)-$AA645))/3)*$AB$603)+(((PI()*((($C$19+$G$20)-$AA645)*($O$20/($O$19/2)))^2*(((($C$19+$G$20)-$AA645)*($O$20/($O$19/2)))*$AZ$18))/3)*$AB$603),(((PI()*((($C$19+$G$20)-$AA645)*($O$20/($O$19/2)))^2*((($O$20+$G$20)-$AA645)/3))*$AB$603)-((PI()*((($C$19+$G$20)-$AA645)*($O$20/($O$19/2)))^2*(((($C$19+$G$20)-$AA645)*($O$20/($O$19/2)))*$AZ$18)/3)*$AB$603))),IF('Silo Levels'!$L$25="Pumping",(($D$18*$AB$603)+((PI()*(($C$21/2)^2)*($G$20-$AA645))*$AB$603))+((($D$18+$H$18)/3)*$BD$18)+(((PI()*($C$21/2)^2*(($C$21/2)*$AZ$18))/3)*$AB$603),(($D$18*$AB$603)+((PI()*(($C$21/2)^2)*($G$20-$AA645))*$AB$603))+((($D$18+$H$18)/3)*$BD$18)-(((PI()*($C$21/2)^2*(($C$21/2)*$AZ$18))/3)*$AB$603)))</f>
        <v>211614.14202932484</v>
      </c>
      <c r="AC645" s="73">
        <v>4</v>
      </c>
      <c r="AD645" s="79">
        <f t="shared" si="87"/>
        <v>221942.44099816828</v>
      </c>
      <c r="AE645" s="53">
        <v>4</v>
      </c>
      <c r="AF645" s="80">
        <f>IF($AE645&gt;$G$20,IF('Silo Levels'!$L$26="Pumping",((PI()*((($C$19+$G$20)-$AE645)*($O$20/($O$19/2)))^2*((($O$20+$G$20)-$AE645))/3)*$AF$603)+(((PI()*((($C$19+$G$20)-$AE645)*($O$20/($O$19/2)))^2*(((($C$19+$G$20)-$AE645)*($O$20/($O$19/2)))*$AZ$19))/3)*$AF$603),(((PI()*((($C$19+$G$20)-$AE645)*($O$20/($O$19/2)))^2*((($O$20+$G$20)-$AE645)/3))*$AF$603)-((PI()*((($C$19+$G$20)-$AE645)*($O$20/($O$19/2)))^2*(((($C$19+$G$20)-$AE645)*($O$20/($O$19/2)))*$AZ$19)/3)*$AF$603))),IF('Silo Levels'!$L$26="Pumping",(($D$18*$AF$603)+((PI()*(($C$21/2)^2)*($G$20-$AE645))*$AF$603))+((($D$18+$H$18)/3)*$BD$19)+(((PI()*($C$21/2)^2*(($C$21/2)*$AZ$19))/3)*$AF$603),(($D$18*$AF$603)+((PI()*(($C$21/2)^2)*($G$20-$AE645))*$AF$603))+((($D$18+$H$18)/3)*$BD$19)-(((PI()*($C$21/2)^2*(($C$21/2)*$AZ$19))/3)*$AF$603)))</f>
        <v>219731.9553459083</v>
      </c>
      <c r="AG645" s="73">
        <v>4</v>
      </c>
      <c r="AH645" s="79">
        <f t="shared" si="88"/>
        <v>207741.72723090008</v>
      </c>
      <c r="AI645" s="53">
        <v>4</v>
      </c>
      <c r="AJ645" s="80">
        <f>IF($AI645&gt;$G$20,IF('Silo Levels'!$L$27="Pumping",((PI()*((($C$19+$G$20)-$AI645)*($O$20/($O$19/2)))^2*((($O$20+$G$20)-$AI645))/3)*$AJ$603)+(((PI()*((($C$19+$G$20)-$AI645)*($O$20/($O$19/2)))^2*(((($C$19+$G$20)-$AI645)*($O$20/($O$19/2)))*$AZ$20))/3)*$AJ$603),(((PI()*((($C$19+$G$20)-$AI645)*($O$20/($O$19/2)))^2*((($O$20+$G$20)-$AI645)/3))*$AJ$603)-((PI()*((($C$19+$G$20)-$AI645)*($O$20/($O$19/2)))^2*(((($C$19+$G$20)-$AI645)*($O$20/($O$19/2)))*$AZ$20)/3)*$AJ$603))),IF('Silo Levels'!$L$27="Pumping",(($D$18*$AJ$603)+((PI()*(($C$21/2)^2)*($G$20-$AI645))*$AJ$603))+((($D$18+$H$18)/3)*$BD$20)+(((PI()*($C$21/2)^2*(($C$21/2)*$AZ$20))/3)*$AJ$603),(($D$18*$AJ$603)+((PI()*(($C$21/2)^2)*($G$20-$AI645))*$AJ$603))+((($D$18+$H$18)/3)*$BD$20)-(((PI()*($C$21/2)^2*(($C$21/2)*$AZ$20))/3)*$AJ$603)))</f>
        <v>203560.27184009337</v>
      </c>
    </row>
    <row r="646" spans="1:36" x14ac:dyDescent="0.3">
      <c r="A646">
        <v>4.0999999999999996</v>
      </c>
      <c r="B646" s="79">
        <f t="shared" si="82"/>
        <v>207322.12473872156</v>
      </c>
      <c r="C646" s="53">
        <v>4.0999999999999996</v>
      </c>
      <c r="D646" s="80">
        <f>IF($C646&gt;$G$20,IF('Silo Levels'!$L$19="Pumping",((PI()*((($C$19+$G$20)-$C646)*($O$20/($O$19/2)))^2*((($O$20+$G$20)-$C646))/3)*$D$603)+(((PI()*((($C$19+$G$20)-$C646)*($O$20/($O$19/2)))^2*(((($C$19+$G$20)-$C646)*($O$20/($O$19/2)))*$AZ$12))/3)*$D$603),(((PI()*((($C$19+$G$20)-$C646)*($O$20/($O$19/2)))^2*((($O$20+$G$20)-$C646)/3))*$D$603)-((PI()*((($C$19+$G$20)-$C646)*($O$20/($O$19/2)))^2*(((($C$19+$G$20)-$C646)*($O$20/($O$19/2)))*$AZ$12)/3)*$D$603))),IF('Silo Levels'!$L$19="Pumping",(($D$18*$D$603)+((PI()*(($C$21/2)^2)*($G$20-$C646))*$D$603))+((($D$18+$H$18)/3)*$BD$12)+(((PI()*($C$21/2)^2*(($C$21/2)*$AZ$12))/3)*$D$603),(($D$18*$D$603)+((PI()*(($C$21/2)^2)*($G$20-$C646))*$D$603))+((($D$18+$H$18)/3)*$BD$12)-(((PI()*($C$21/2)^2*(($C$21/2)*$AZ$12))/3)*$D$603)))</f>
        <v>204395.10596515686</v>
      </c>
      <c r="E646" s="73">
        <v>4.0999999999999996</v>
      </c>
      <c r="F646" s="79">
        <f t="shared" si="83"/>
        <v>188099.66585381303</v>
      </c>
      <c r="G646" s="53">
        <v>4.0999999999999996</v>
      </c>
      <c r="H646" s="80">
        <f>IF($G646&gt;$G$20,IF('Silo Levels'!$L$20="Pumping",((PI()*((($C$19+$G$20)-$G646)*($O$20/($O$19/2)))^2*((($O$20+$G$20)-$G646))/3)*$H$603)+(((PI()*((($C$19+$G$20)-$G646)*($O$20/($O$19/2)))^2*(((($C$19+$G$20)-$G646)*($O$20/($O$19/2)))*$AZ$13))/3)*$H$603),(((PI()*((($C$19+$G$20)-$G646)*($O$20/($O$19/2)))^2*((($O$20+$G$20)-$G646)/3))*$H$603)-((PI()*((($C$19+$G$20)-$G646)*($O$20/($O$19/2)))^2*(((($C$19+$G$20)-$G646)*($O$20/($O$19/2)))*$AZ$13)/3)*$H$603))),IF('Silo Levels'!$L$20="Pumping",(($D$18*$H$603)+((PI()*(($C$21/2)^2)*($G$20-$G646))*$H$603))+((($D$18+$H$18)/3)*$BD$13)+(((PI()*($C$21/2)^2*(($C$21/2)*$AZ$13))/3)*$H$603),(($D$18*$H$603)+((PI()*(($C$21/2)^2)*($G$20-$G646))*$H$603))+((($D$18+$H$18)/3)*$BD$13)-(((PI()*($C$21/2)^2*(($C$21/2)*$AZ$13))/3)*$H$603)))</f>
        <v>184311.53140878718</v>
      </c>
      <c r="I646" s="73">
        <v>4.0999999999999996</v>
      </c>
      <c r="J646" s="79">
        <f t="shared" si="84"/>
        <v>188943.13041475232</v>
      </c>
      <c r="K646" s="53">
        <v>4.0999999999999996</v>
      </c>
      <c r="L646" s="80">
        <f>IF($K646&gt;$G$20,IF('Silo Levels'!$L$21="Pumping",((PI()*((($C$19+$G$20)-$K646)*($O$20/($O$19/2)))^2*((($O$20+$G$20)-$K646))/3)*$L$603)+(((PI()*((($C$19+$G$20)-$K646)*($O$20/($O$19/2)))^2*(((($C$19+$G$20)-$K646)*($O$20/($O$19/2)))*$AZ$14))/3)*$L$603),(((PI()*((($C$19+$G$20)-$K646)*($O$20/($O$19/2)))^2*((($O$20+$G$20)-$K646)/3))*$L$603)-((PI()*((($C$19+$G$20)-$K646)*($O$20/($O$19/2)))^2*(((($C$19+$G$20)-$K646)*($O$20/($O$19/2)))*$AZ$14)/3)*$L$603))),IF('Silo Levels'!$L$21="Pumping",(($D$18*$L$603)+((PI()*(($C$21/2)^2)*($G$20-$K646))*$L$603))+((($D$18+$H$18)/3)*$BD$14)+(((PI()*($C$21/2)^2*(($C$21/2)*$AZ$14))/3)*$L$603),(($D$18*$L$603)+((PI()*(($C$21/2)^2)*($G$20-$K646))*$L$603))+((($D$18+$H$18)/3)*$BD$14)-(((PI()*($C$21/2)^2*(($C$21/2)*$AZ$14))/3)*$L$603)))</f>
        <v>185137.73739314021</v>
      </c>
      <c r="M646" s="73">
        <v>4.0999999999999996</v>
      </c>
      <c r="N646" s="79">
        <f t="shared" si="89"/>
        <v>193330.02132184262</v>
      </c>
      <c r="O646" s="53">
        <v>4.0999999999999996</v>
      </c>
      <c r="P646" s="80">
        <f>IF($O646&gt;$G$20,IF('Silo Levels'!$L$22="Pumping",((PI()*((($C$19+$G$20)-$O646)*($O$20/($O$19/2)))^2*((($O$20+$G$20)-$O646))/3)*$P$603)+(((PI()*((($C$19+$G$20)-$O646)*($O$20/($O$19/2)))^2*(((($C$19+$G$20)-$O646)*($O$20/($O$19/2)))*$AZ$15))/3)*$P$603),(((PI()*((($C$19+$G$20)-$O646)*($O$20/($O$19/2)))^2*((($O$20+$G$20)-$O646)/3))*$P$603)-((PI()*((($C$19+$G$20)-$O646)*($O$20/($O$19/2)))^2*(((($C$19+$G$20)-$O646)*($O$20/($O$19/2)))*$AZ$15)/3)*$P$603))),IF('Silo Levels'!$L$22="Pumping",(($D$18*$P$603)+((PI()*(($C$21/2)^2)*($G$20-$O646))*$P$603))+((($D$18+$H$18)/3)*$BD$15)+(((PI()*($C$21/2)^2*(($C$21/2)*$AZ$15))/3)*$P$603),(($D$18*$P$603)+((PI()*(($C$21/2)^2)*($G$20-$O646))*$P$603))+((($D$18+$H$18)/3)*$BD$15)-(((PI()*($C$21/2)^2*(($C$21/2)*$AZ$15))/3)*$P$603)))</f>
        <v>189434.86579425013</v>
      </c>
      <c r="Q646" s="73">
        <v>4.0999999999999996</v>
      </c>
      <c r="R646" s="79">
        <f t="shared" si="90"/>
        <v>199883.00798854354</v>
      </c>
      <c r="S646" s="53">
        <v>4.0999999999999996</v>
      </c>
      <c r="T646" s="80">
        <f>IF($S646&gt;$G$20,IF('Silo Levels'!$L$23="Pumping",((PI()*((($C$19+$G$20)-$S646)*($O$20/($O$19/2)))^2*((($O$20+$G$20)-$S646))/3)*$T$603)+(((PI()*((($C$19+$G$20)-$S646)*($O$20/($O$19/2)))^2*(((($C$19+$G$20)-$S646)*($O$20/($O$19/2)))*$AZ$16))/3)*$T$603),(((PI()*((($C$19+$G$20)-$S646)*($O$20/($O$19/2)))^2*((($O$20+$G$20)-$S646)/3))*$T$603)-((PI()*((($C$19+$G$20)-$S646)*($O$20/($O$19/2)))^2*(((($C$19+$G$20)-$S646)*($O$20/($O$19/2)))*$AZ$16)/3)*$T$603))),IF('Silo Levels'!$L$23="Pumping",(($D$18*$T$603)+((PI()*(($C$21/2)^2)*($G$20-$S646))*$T$603))+((($D$18+$H$18)/3)*$BD$16)+(((PI()*($C$21/2)^2*(($C$21/2)*$AZ$16))/3)*$T$603),(($D$18*$T$603)+((PI()*(($C$21/2)^2)*($G$20-$S646))*$T$603))+((($D$18+$H$18)/3)*$BD$16)-(((PI()*($C$21/2)^2*(($C$21/2)*$AZ$16))/3)*$T$603)))</f>
        <v>195853.7683186013</v>
      </c>
      <c r="U646" s="73">
        <v>4.0999999999999996</v>
      </c>
      <c r="V646" s="79">
        <f t="shared" si="85"/>
        <v>188099.66585381303</v>
      </c>
      <c r="W646" s="53">
        <v>4.0999999999999996</v>
      </c>
      <c r="X646" s="80">
        <f>IF($W646&gt;$G$20,IF('Silo Levels'!$L$24="Pumping",((PI()*((($C$19+$G$20)-$W646)*($O$20/($O$19/2)))^2*((($O$20+$G$20)-$W646))/3)*$X$603)+(((PI()*((($C$19+$G$20)-$W646)*($O$20/($O$19/2)))^2*(((($C$19+$G$20)-$W646)*($O$20/($O$19/2)))*$AZ$17))/3)*$X$603),(((PI()*((($C$19+$G$20)-$W646)*($O$20/($O$19/2)))^2*((($O$20+$G$20)-$W646)/3))*$X$603)-((PI()*((($C$19+$G$20)-$W646)*($O$20/($O$19/2)))^2*(((($C$19+$G$20)-$W646)*($O$20/($O$19/2)))*$AZ$17)/3)*$X$603))),IF('Silo Levels'!$L$24="Pumping",(($D$18*$X$603)+((PI()*(($C$21/2)^2)*($G$20-$W646))*$X$603))+((($D$18+$H$18)/3)*$BD$17)+(((PI()*($C$21/2)^2*(($C$21/2)*$AZ$17))/3)*$X$603),(($D$18*$X$603)+((PI()*(($C$21/2)^2)*($G$20-$W646))*$X$603))+((($D$18+$H$18)/3)*$BD$17)-(((PI()*($C$21/2)^2*(($C$21/2)*$AZ$17))/3)*$X$603)))</f>
        <v>184311.53140878718</v>
      </c>
      <c r="Y646" s="73">
        <v>4.0999999999999996</v>
      </c>
      <c r="Z646" s="79">
        <f t="shared" si="86"/>
        <v>215527.03291906498</v>
      </c>
      <c r="AA646" s="53">
        <v>4.0999999999999996</v>
      </c>
      <c r="AB646" s="80">
        <f>IF($AA646&gt;$G$20,IF('Silo Levels'!$L$25="Pumping",((PI()*((($C$19+$G$20)-$AA646)*($O$20/($O$19/2)))^2*((($O$20+$G$20)-$AA646))/3)*$AB$603)+(((PI()*((($C$19+$G$20)-$AA646)*($O$20/($O$19/2)))^2*(((($C$19+$G$20)-$AA646)*($O$20/($O$19/2)))*$AZ$18))/3)*$AB$603),(((PI()*((($C$19+$G$20)-$AA646)*($O$20/($O$19/2)))^2*((($O$20+$G$20)-$AA646)/3))*$AB$603)-((PI()*((($C$19+$G$20)-$AA646)*($O$20/($O$19/2)))^2*(((($C$19+$G$20)-$AA646)*($O$20/($O$19/2)))*$AZ$18)/3)*$AB$603))),IF('Silo Levels'!$L$25="Pumping",(($D$18*$AB$603)+((PI()*(($C$21/2)^2)*($G$20-$AA646))*$AB$603))+((($D$18+$H$18)/3)*$BD$18)+(((PI()*($C$21/2)^2*(($C$21/2)*$AZ$18))/3)*$AB$603),(($D$18*$AB$603)+((PI()*(($C$21/2)^2)*($G$20-$AA646))*$AB$603))+((($D$18+$H$18)/3)*$BD$18)-(((PI()*($C$21/2)^2*(($C$21/2)*$AZ$18))/3)*$AB$603)))</f>
        <v>211177.69254201066</v>
      </c>
      <c r="AC646" s="73">
        <v>4.0999999999999996</v>
      </c>
      <c r="AD646" s="79">
        <f t="shared" si="87"/>
        <v>221498.80345959621</v>
      </c>
      <c r="AE646" s="53">
        <v>4.0999999999999996</v>
      </c>
      <c r="AF646" s="80">
        <f>IF($AE646&gt;$G$20,IF('Silo Levels'!$L$26="Pumping",((PI()*((($C$19+$G$20)-$AE646)*($O$20/($O$19/2)))^2*((($O$20+$G$20)-$AE646))/3)*$AF$603)+(((PI()*((($C$19+$G$20)-$AE646)*($O$20/($O$19/2)))^2*(((($C$19+$G$20)-$AE646)*($O$20/($O$19/2)))*$AZ$19))/3)*$AF$603),(((PI()*((($C$19+$G$20)-$AE646)*($O$20/($O$19/2)))^2*((($O$20+$G$20)-$AE646)/3))*$AF$603)-((PI()*((($C$19+$G$20)-$AE646)*($O$20/($O$19/2)))^2*(((($C$19+$G$20)-$AE646)*($O$20/($O$19/2)))*$AZ$19)/3)*$AF$603))),IF('Silo Levels'!$L$26="Pumping",(($D$18*$AF$603)+((PI()*(($C$21/2)^2)*($G$20-$AE646))*$AF$603))+((($D$18+$H$18)/3)*$BD$19)+(((PI()*($C$21/2)^2*(($C$21/2)*$AZ$19))/3)*$AF$603),(($D$18*$AF$603)+((PI()*(($C$21/2)^2)*($G$20-$AE646))*$AF$603))+((($D$18+$H$18)/3)*$BD$19)-(((PI()*($C$21/2)^2*(($C$21/2)*$AZ$19))/3)*$AF$603)))</f>
        <v>219288.31780733622</v>
      </c>
      <c r="AG646" s="73">
        <v>4.0999999999999996</v>
      </c>
      <c r="AH646" s="79">
        <f t="shared" si="88"/>
        <v>207322.12473872156</v>
      </c>
      <c r="AI646" s="53">
        <v>4.0999999999999996</v>
      </c>
      <c r="AJ646" s="80">
        <f>IF($AI646&gt;$G$20,IF('Silo Levels'!$L$27="Pumping",((PI()*((($C$19+$G$20)-$AI646)*($O$20/($O$19/2)))^2*((($O$20+$G$20)-$AI646))/3)*$AJ$603)+(((PI()*((($C$19+$G$20)-$AI646)*($O$20/($O$19/2)))^2*(((($C$19+$G$20)-$AI646)*($O$20/($O$19/2)))*$AZ$20))/3)*$AJ$603),(((PI()*((($C$19+$G$20)-$AI646)*($O$20/($O$19/2)))^2*((($O$20+$G$20)-$AI646)/3))*$AJ$603)-((PI()*((($C$19+$G$20)-$AI646)*($O$20/($O$19/2)))^2*(((($C$19+$G$20)-$AI646)*($O$20/($O$19/2)))*$AZ$20)/3)*$AJ$603))),IF('Silo Levels'!$L$27="Pumping",(($D$18*$AJ$603)+((PI()*(($C$21/2)^2)*($G$20-$AI646))*$AJ$603))+((($D$18+$H$18)/3)*$BD$20)+(((PI()*($C$21/2)^2*(($C$21/2)*$AZ$20))/3)*$AJ$603),(($D$18*$AJ$603)+((PI()*(($C$21/2)^2)*($G$20-$AI646))*$AJ$603))+((($D$18+$H$18)/3)*$BD$20)-(((PI()*($C$21/2)^2*(($C$21/2)*$AZ$20))/3)*$AJ$603)))</f>
        <v>203140.66934791484</v>
      </c>
    </row>
    <row r="647" spans="1:36" x14ac:dyDescent="0.3">
      <c r="A647">
        <v>4.2</v>
      </c>
      <c r="B647" s="79">
        <f t="shared" si="82"/>
        <v>206902.52224654306</v>
      </c>
      <c r="C647" s="53">
        <v>4.2</v>
      </c>
      <c r="D647" s="80">
        <f>IF($C647&gt;$G$20,IF('Silo Levels'!$L$19="Pumping",((PI()*((($C$19+$G$20)-$C647)*($O$20/($O$19/2)))^2*((($O$20+$G$20)-$C647))/3)*$D$603)+(((PI()*((($C$19+$G$20)-$C647)*($O$20/($O$19/2)))^2*(((($C$19+$G$20)-$C647)*($O$20/($O$19/2)))*$AZ$12))/3)*$D$603),(((PI()*((($C$19+$G$20)-$C647)*($O$20/($O$19/2)))^2*((($O$20+$G$20)-$C647)/3))*$D$603)-((PI()*((($C$19+$G$20)-$C647)*($O$20/($O$19/2)))^2*(((($C$19+$G$20)-$C647)*($O$20/($O$19/2)))*$AZ$12)/3)*$D$603))),IF('Silo Levels'!$L$19="Pumping",(($D$18*$D$603)+((PI()*(($C$21/2)^2)*($G$20-$C647))*$D$603))+((($D$18+$H$18)/3)*$BD$12)+(((PI()*($C$21/2)^2*(($C$21/2)*$AZ$12))/3)*$D$603),(($D$18*$D$603)+((PI()*(($C$21/2)^2)*($G$20-$C647))*$D$603))+((($D$18+$H$18)/3)*$BD$12)-(((PI()*($C$21/2)^2*(($C$21/2)*$AZ$12))/3)*$D$603)))</f>
        <v>203975.50347297837</v>
      </c>
      <c r="E647" s="73">
        <v>4.2</v>
      </c>
      <c r="F647" s="79">
        <f t="shared" si="83"/>
        <v>187719.53250183829</v>
      </c>
      <c r="G647" s="53">
        <v>4.2</v>
      </c>
      <c r="H647" s="80">
        <f>IF($G647&gt;$G$20,IF('Silo Levels'!$L$20="Pumping",((PI()*((($C$19+$G$20)-$G647)*($O$20/($O$19/2)))^2*((($O$20+$G$20)-$G647))/3)*$H$603)+(((PI()*((($C$19+$G$20)-$G647)*($O$20/($O$19/2)))^2*(((($C$19+$G$20)-$G647)*($O$20/($O$19/2)))*$AZ$13))/3)*$H$603),(((PI()*((($C$19+$G$20)-$G647)*($O$20/($O$19/2)))^2*((($O$20+$G$20)-$G647)/3))*$H$603)-((PI()*((($C$19+$G$20)-$G647)*($O$20/($O$19/2)))^2*(((($C$19+$G$20)-$G647)*($O$20/($O$19/2)))*$AZ$13)/3)*$H$603))),IF('Silo Levels'!$L$20="Pumping",(($D$18*$H$603)+((PI()*(($C$21/2)^2)*($G$20-$G647))*$H$603))+((($D$18+$H$18)/3)*$BD$13)+(((PI()*($C$21/2)^2*(($C$21/2)*$AZ$13))/3)*$H$603),(($D$18*$H$603)+((PI()*(($C$21/2)^2)*($G$20-$G647))*$H$603))+((($D$18+$H$18)/3)*$BD$13)-(((PI()*($C$21/2)^2*(($C$21/2)*$AZ$13))/3)*$H$603)))</f>
        <v>183931.39805681244</v>
      </c>
      <c r="I647" s="73">
        <v>4.2</v>
      </c>
      <c r="J647" s="79">
        <f t="shared" si="84"/>
        <v>188561.26519167764</v>
      </c>
      <c r="K647" s="53">
        <v>4.2</v>
      </c>
      <c r="L647" s="80">
        <f>IF($K647&gt;$G$20,IF('Silo Levels'!$L$21="Pumping",((PI()*((($C$19+$G$20)-$K647)*($O$20/($O$19/2)))^2*((($O$20+$G$20)-$K647))/3)*$L$603)+(((PI()*((($C$19+$G$20)-$K647)*($O$20/($O$19/2)))^2*(((($C$19+$G$20)-$K647)*($O$20/($O$19/2)))*$AZ$14))/3)*$L$603),(((PI()*((($C$19+$G$20)-$K647)*($O$20/($O$19/2)))^2*((($O$20+$G$20)-$K647)/3))*$L$603)-((PI()*((($C$19+$G$20)-$K647)*($O$20/($O$19/2)))^2*(((($C$19+$G$20)-$K647)*($O$20/($O$19/2)))*$AZ$14)/3)*$L$603))),IF('Silo Levels'!$L$21="Pumping",(($D$18*$L$603)+((PI()*(($C$21/2)^2)*($G$20-$K647))*$L$603))+((($D$18+$H$18)/3)*$BD$14)+(((PI()*($C$21/2)^2*(($C$21/2)*$AZ$14))/3)*$L$603),(($D$18*$L$603)+((PI()*(($C$21/2)^2)*($G$20-$K647))*$L$603))+((($D$18+$H$18)/3)*$BD$14)-(((PI()*($C$21/2)^2*(($C$21/2)*$AZ$14))/3)*$L$603)))</f>
        <v>184755.87217006553</v>
      </c>
      <c r="M647" s="73">
        <v>4.2</v>
      </c>
      <c r="N647" s="79">
        <f t="shared" si="89"/>
        <v>192939.14857203542</v>
      </c>
      <c r="O647" s="53">
        <v>4.2</v>
      </c>
      <c r="P647" s="80">
        <f>IF($O647&gt;$G$20,IF('Silo Levels'!$L$22="Pumping",((PI()*((($C$19+$G$20)-$O647)*($O$20/($O$19/2)))^2*((($O$20+$G$20)-$O647))/3)*$P$603)+(((PI()*((($C$19+$G$20)-$O647)*($O$20/($O$19/2)))^2*(((($C$19+$G$20)-$O647)*($O$20/($O$19/2)))*$AZ$15))/3)*$P$603),(((PI()*((($C$19+$G$20)-$O647)*($O$20/($O$19/2)))^2*((($O$20+$G$20)-$O647)/3))*$P$603)-((PI()*((($C$19+$G$20)-$O647)*($O$20/($O$19/2)))^2*(((($C$19+$G$20)-$O647)*($O$20/($O$19/2)))*$AZ$15)/3)*$P$603))),IF('Silo Levels'!$L$22="Pumping",(($D$18*$P$603)+((PI()*(($C$21/2)^2)*($G$20-$O647))*$P$603))+((($D$18+$H$18)/3)*$BD$15)+(((PI()*($C$21/2)^2*(($C$21/2)*$AZ$15))/3)*$P$603),(($D$18*$P$603)+((PI()*(($C$21/2)^2)*($G$20-$O647))*$P$603))+((($D$18+$H$18)/3)*$BD$15)-(((PI()*($C$21/2)^2*(($C$21/2)*$AZ$15))/3)*$P$603)))</f>
        <v>189043.99304444293</v>
      </c>
      <c r="Q647" s="73">
        <v>4.2</v>
      </c>
      <c r="R647" s="79">
        <f t="shared" si="90"/>
        <v>199478.68010528802</v>
      </c>
      <c r="S647" s="53">
        <v>4.2</v>
      </c>
      <c r="T647" s="80">
        <f>IF($S647&gt;$G$20,IF('Silo Levels'!$L$23="Pumping",((PI()*((($C$19+$G$20)-$S647)*($O$20/($O$19/2)))^2*((($O$20+$G$20)-$S647))/3)*$T$603)+(((PI()*((($C$19+$G$20)-$S647)*($O$20/($O$19/2)))^2*(((($C$19+$G$20)-$S647)*($O$20/($O$19/2)))*$AZ$16))/3)*$T$603),(((PI()*((($C$19+$G$20)-$S647)*($O$20/($O$19/2)))^2*((($O$20+$G$20)-$S647)/3))*$T$603)-((PI()*((($C$19+$G$20)-$S647)*($O$20/($O$19/2)))^2*(((($C$19+$G$20)-$S647)*($O$20/($O$19/2)))*$AZ$16)/3)*$T$603))),IF('Silo Levels'!$L$23="Pumping",(($D$18*$T$603)+((PI()*(($C$21/2)^2)*($G$20-$S647))*$T$603))+((($D$18+$H$18)/3)*$BD$16)+(((PI()*($C$21/2)^2*(($C$21/2)*$AZ$16))/3)*$T$603),(($D$18*$T$603)+((PI()*(($C$21/2)^2)*($G$20-$S647))*$T$603))+((($D$18+$H$18)/3)*$BD$16)-(((PI()*($C$21/2)^2*(($C$21/2)*$AZ$16))/3)*$T$603)))</f>
        <v>195449.44043534578</v>
      </c>
      <c r="U647" s="73">
        <v>4.2</v>
      </c>
      <c r="V647" s="79">
        <f t="shared" si="85"/>
        <v>187719.53250183829</v>
      </c>
      <c r="W647" s="53">
        <v>4.2</v>
      </c>
      <c r="X647" s="80">
        <f>IF($W647&gt;$G$20,IF('Silo Levels'!$L$24="Pumping",((PI()*((($C$19+$G$20)-$W647)*($O$20/($O$19/2)))^2*((($O$20+$G$20)-$W647))/3)*$X$603)+(((PI()*((($C$19+$G$20)-$W647)*($O$20/($O$19/2)))^2*(((($C$19+$G$20)-$W647)*($O$20/($O$19/2)))*$AZ$17))/3)*$X$603),(((PI()*((($C$19+$G$20)-$W647)*($O$20/($O$19/2)))^2*((($O$20+$G$20)-$W647)/3))*$X$603)-((PI()*((($C$19+$G$20)-$W647)*($O$20/($O$19/2)))^2*(((($C$19+$G$20)-$W647)*($O$20/($O$19/2)))*$AZ$17)/3)*$X$603))),IF('Silo Levels'!$L$24="Pumping",(($D$18*$X$603)+((PI()*(($C$21/2)^2)*($G$20-$W647))*$X$603))+((($D$18+$H$18)/3)*$BD$17)+(((PI()*($C$21/2)^2*(($C$21/2)*$AZ$17))/3)*$X$603),(($D$18*$X$603)+((PI()*(($C$21/2)^2)*($G$20-$W647))*$X$603))+((($D$18+$H$18)/3)*$BD$17)-(((PI()*($C$21/2)^2*(($C$21/2)*$AZ$17))/3)*$X$603)))</f>
        <v>183931.39805681244</v>
      </c>
      <c r="Y647" s="73">
        <v>4.2</v>
      </c>
      <c r="Z647" s="79">
        <f t="shared" si="86"/>
        <v>215090.58343175083</v>
      </c>
      <c r="AA647" s="53">
        <v>4.2</v>
      </c>
      <c r="AB647" s="80">
        <f>IF($AA647&gt;$G$20,IF('Silo Levels'!$L$25="Pumping",((PI()*((($C$19+$G$20)-$AA647)*($O$20/($O$19/2)))^2*((($O$20+$G$20)-$AA647))/3)*$AB$603)+(((PI()*((($C$19+$G$20)-$AA647)*($O$20/($O$19/2)))^2*(((($C$19+$G$20)-$AA647)*($O$20/($O$19/2)))*$AZ$18))/3)*$AB$603),(((PI()*((($C$19+$G$20)-$AA647)*($O$20/($O$19/2)))^2*((($O$20+$G$20)-$AA647)/3))*$AB$603)-((PI()*((($C$19+$G$20)-$AA647)*($O$20/($O$19/2)))^2*(((($C$19+$G$20)-$AA647)*($O$20/($O$19/2)))*$AZ$18)/3)*$AB$603))),IF('Silo Levels'!$L$25="Pumping",(($D$18*$AB$603)+((PI()*(($C$21/2)^2)*($G$20-$AA647))*$AB$603))+((($D$18+$H$18)/3)*$BD$18)+(((PI()*($C$21/2)^2*(($C$21/2)*$AZ$18))/3)*$AB$603),(($D$18*$AB$603)+((PI()*(($C$21/2)^2)*($G$20-$AA647))*$AB$603))+((($D$18+$H$18)/3)*$BD$18)-(((PI()*($C$21/2)^2*(($C$21/2)*$AZ$18))/3)*$AB$603)))</f>
        <v>210741.2430546965</v>
      </c>
      <c r="AC647" s="73">
        <v>4.2</v>
      </c>
      <c r="AD647" s="79">
        <f t="shared" si="87"/>
        <v>221055.16592102416</v>
      </c>
      <c r="AE647" s="53">
        <v>4.2</v>
      </c>
      <c r="AF647" s="80">
        <f>IF($AE647&gt;$G$20,IF('Silo Levels'!$L$26="Pumping",((PI()*((($C$19+$G$20)-$AE647)*($O$20/($O$19/2)))^2*((($O$20+$G$20)-$AE647))/3)*$AF$603)+(((PI()*((($C$19+$G$20)-$AE647)*($O$20/($O$19/2)))^2*(((($C$19+$G$20)-$AE647)*($O$20/($O$19/2)))*$AZ$19))/3)*$AF$603),(((PI()*((($C$19+$G$20)-$AE647)*($O$20/($O$19/2)))^2*((($O$20+$G$20)-$AE647)/3))*$AF$603)-((PI()*((($C$19+$G$20)-$AE647)*($O$20/($O$19/2)))^2*(((($C$19+$G$20)-$AE647)*($O$20/($O$19/2)))*$AZ$19)/3)*$AF$603))),IF('Silo Levels'!$L$26="Pumping",(($D$18*$AF$603)+((PI()*(($C$21/2)^2)*($G$20-$AE647))*$AF$603))+((($D$18+$H$18)/3)*$BD$19)+(((PI()*($C$21/2)^2*(($C$21/2)*$AZ$19))/3)*$AF$603),(($D$18*$AF$603)+((PI()*(($C$21/2)^2)*($G$20-$AE647))*$AF$603))+((($D$18+$H$18)/3)*$BD$19)-(((PI()*($C$21/2)^2*(($C$21/2)*$AZ$19))/3)*$AF$603)))</f>
        <v>218844.68026876418</v>
      </c>
      <c r="AG647" s="73">
        <v>4.2</v>
      </c>
      <c r="AH647" s="79">
        <f t="shared" si="88"/>
        <v>206902.52224654306</v>
      </c>
      <c r="AI647" s="53">
        <v>4.2</v>
      </c>
      <c r="AJ647" s="80">
        <f>IF($AI647&gt;$G$20,IF('Silo Levels'!$L$27="Pumping",((PI()*((($C$19+$G$20)-$AI647)*($O$20/($O$19/2)))^2*((($O$20+$G$20)-$AI647))/3)*$AJ$603)+(((PI()*((($C$19+$G$20)-$AI647)*($O$20/($O$19/2)))^2*(((($C$19+$G$20)-$AI647)*($O$20/($O$19/2)))*$AZ$20))/3)*$AJ$603),(((PI()*((($C$19+$G$20)-$AI647)*($O$20/($O$19/2)))^2*((($O$20+$G$20)-$AI647)/3))*$AJ$603)-((PI()*((($C$19+$G$20)-$AI647)*($O$20/($O$19/2)))^2*(((($C$19+$G$20)-$AI647)*($O$20/($O$19/2)))*$AZ$20)/3)*$AJ$603))),IF('Silo Levels'!$L$27="Pumping",(($D$18*$AJ$603)+((PI()*(($C$21/2)^2)*($G$20-$AI647))*$AJ$603))+((($D$18+$H$18)/3)*$BD$20)+(((PI()*($C$21/2)^2*(($C$21/2)*$AZ$20))/3)*$AJ$603),(($D$18*$AJ$603)+((PI()*(($C$21/2)^2)*($G$20-$AI647))*$AJ$603))+((($D$18+$H$18)/3)*$BD$20)-(((PI()*($C$21/2)^2*(($C$21/2)*$AZ$20))/3)*$AJ$603)))</f>
        <v>202721.06685573634</v>
      </c>
    </row>
    <row r="648" spans="1:36" x14ac:dyDescent="0.3">
      <c r="A648">
        <v>4.3</v>
      </c>
      <c r="B648" s="79">
        <f t="shared" si="82"/>
        <v>206482.91975436456</v>
      </c>
      <c r="C648" s="53">
        <v>4.3</v>
      </c>
      <c r="D648" s="80">
        <f>IF($C648&gt;$G$20,IF('Silo Levels'!$L$19="Pumping",((PI()*((($C$19+$G$20)-$C648)*($O$20/($O$19/2)))^2*((($O$20+$G$20)-$C648))/3)*$D$603)+(((PI()*((($C$19+$G$20)-$C648)*($O$20/($O$19/2)))^2*(((($C$19+$G$20)-$C648)*($O$20/($O$19/2)))*$AZ$12))/3)*$D$603),(((PI()*((($C$19+$G$20)-$C648)*($O$20/($O$19/2)))^2*((($O$20+$G$20)-$C648)/3))*$D$603)-((PI()*((($C$19+$G$20)-$C648)*($O$20/($O$19/2)))^2*(((($C$19+$G$20)-$C648)*($O$20/($O$19/2)))*$AZ$12)/3)*$D$603))),IF('Silo Levels'!$L$19="Pumping",(($D$18*$D$603)+((PI()*(($C$21/2)^2)*($G$20-$C648))*$D$603))+((($D$18+$H$18)/3)*$BD$12)+(((PI()*($C$21/2)^2*(($C$21/2)*$AZ$12))/3)*$D$603),(($D$18*$D$603)+((PI()*(($C$21/2)^2)*($G$20-$C648))*$D$603))+((($D$18+$H$18)/3)*$BD$12)-(((PI()*($C$21/2)^2*(($C$21/2)*$AZ$12))/3)*$D$603)))</f>
        <v>203555.90098079987</v>
      </c>
      <c r="E648" s="73">
        <v>4.3</v>
      </c>
      <c r="F648" s="79">
        <f t="shared" si="83"/>
        <v>187339.3991498636</v>
      </c>
      <c r="G648" s="53">
        <v>4.3</v>
      </c>
      <c r="H648" s="80">
        <f>IF($G648&gt;$G$20,IF('Silo Levels'!$L$20="Pumping",((PI()*((($C$19+$G$20)-$G648)*($O$20/($O$19/2)))^2*((($O$20+$G$20)-$G648))/3)*$H$603)+(((PI()*((($C$19+$G$20)-$G648)*($O$20/($O$19/2)))^2*(((($C$19+$G$20)-$G648)*($O$20/($O$19/2)))*$AZ$13))/3)*$H$603),(((PI()*((($C$19+$G$20)-$G648)*($O$20/($O$19/2)))^2*((($O$20+$G$20)-$G648)/3))*$H$603)-((PI()*((($C$19+$G$20)-$G648)*($O$20/($O$19/2)))^2*(((($C$19+$G$20)-$G648)*($O$20/($O$19/2)))*$AZ$13)/3)*$H$603))),IF('Silo Levels'!$L$20="Pumping",(($D$18*$H$603)+((PI()*(($C$21/2)^2)*($G$20-$G648))*$H$603))+((($D$18+$H$18)/3)*$BD$13)+(((PI()*($C$21/2)^2*(($C$21/2)*$AZ$13))/3)*$H$603),(($D$18*$H$603)+((PI()*(($C$21/2)^2)*($G$20-$G648))*$H$603))+((($D$18+$H$18)/3)*$BD$13)-(((PI()*($C$21/2)^2*(($C$21/2)*$AZ$13))/3)*$H$603)))</f>
        <v>183551.26470483775</v>
      </c>
      <c r="I648" s="73">
        <v>4.3</v>
      </c>
      <c r="J648" s="79">
        <f t="shared" si="84"/>
        <v>188179.39996860301</v>
      </c>
      <c r="K648" s="53">
        <v>4.3</v>
      </c>
      <c r="L648" s="80">
        <f>IF($K648&gt;$G$20,IF('Silo Levels'!$L$21="Pumping",((PI()*((($C$19+$G$20)-$K648)*($O$20/($O$19/2)))^2*((($O$20+$G$20)-$K648))/3)*$L$603)+(((PI()*((($C$19+$G$20)-$K648)*($O$20/($O$19/2)))^2*(((($C$19+$G$20)-$K648)*($O$20/($O$19/2)))*$AZ$14))/3)*$L$603),(((PI()*((($C$19+$G$20)-$K648)*($O$20/($O$19/2)))^2*((($O$20+$G$20)-$K648)/3))*$L$603)-((PI()*((($C$19+$G$20)-$K648)*($O$20/($O$19/2)))^2*(((($C$19+$G$20)-$K648)*($O$20/($O$19/2)))*$AZ$14)/3)*$L$603))),IF('Silo Levels'!$L$21="Pumping",(($D$18*$L$603)+((PI()*(($C$21/2)^2)*($G$20-$K648))*$L$603))+((($D$18+$H$18)/3)*$BD$14)+(((PI()*($C$21/2)^2*(($C$21/2)*$AZ$14))/3)*$L$603),(($D$18*$L$603)+((PI()*(($C$21/2)^2)*($G$20-$K648))*$L$603))+((($D$18+$H$18)/3)*$BD$14)-(((PI()*($C$21/2)^2*(($C$21/2)*$AZ$14))/3)*$L$603)))</f>
        <v>184374.00694699091</v>
      </c>
      <c r="M648" s="73">
        <v>4.3</v>
      </c>
      <c r="N648" s="79">
        <f t="shared" si="89"/>
        <v>192548.27582222826</v>
      </c>
      <c r="O648" s="53">
        <v>4.3</v>
      </c>
      <c r="P648" s="80">
        <f>IF($O648&gt;$G$20,IF('Silo Levels'!$L$22="Pumping",((PI()*((($C$19+$G$20)-$O648)*($O$20/($O$19/2)))^2*((($O$20+$G$20)-$O648))/3)*$P$603)+(((PI()*((($C$19+$G$20)-$O648)*($O$20/($O$19/2)))^2*(((($C$19+$G$20)-$O648)*($O$20/($O$19/2)))*$AZ$15))/3)*$P$603),(((PI()*((($C$19+$G$20)-$O648)*($O$20/($O$19/2)))^2*((($O$20+$G$20)-$O648)/3))*$P$603)-((PI()*((($C$19+$G$20)-$O648)*($O$20/($O$19/2)))^2*(((($C$19+$G$20)-$O648)*($O$20/($O$19/2)))*$AZ$15)/3)*$P$603))),IF('Silo Levels'!$L$22="Pumping",(($D$18*$P$603)+((PI()*(($C$21/2)^2)*($G$20-$O648))*$P$603))+((($D$18+$H$18)/3)*$BD$15)+(((PI()*($C$21/2)^2*(($C$21/2)*$AZ$15))/3)*$P$603),(($D$18*$P$603)+((PI()*(($C$21/2)^2)*($G$20-$O648))*$P$603))+((($D$18+$H$18)/3)*$BD$15)-(((PI()*($C$21/2)^2*(($C$21/2)*$AZ$15))/3)*$P$603)))</f>
        <v>188653.12029463577</v>
      </c>
      <c r="Q648" s="73">
        <v>4.3</v>
      </c>
      <c r="R648" s="79">
        <f t="shared" si="90"/>
        <v>199074.3522220325</v>
      </c>
      <c r="S648" s="53">
        <v>4.3</v>
      </c>
      <c r="T648" s="80">
        <f>IF($S648&gt;$G$20,IF('Silo Levels'!$L$23="Pumping",((PI()*((($C$19+$G$20)-$S648)*($O$20/($O$19/2)))^2*((($O$20+$G$20)-$S648))/3)*$T$603)+(((PI()*((($C$19+$G$20)-$S648)*($O$20/($O$19/2)))^2*(((($C$19+$G$20)-$S648)*($O$20/($O$19/2)))*$AZ$16))/3)*$T$603),(((PI()*((($C$19+$G$20)-$S648)*($O$20/($O$19/2)))^2*((($O$20+$G$20)-$S648)/3))*$T$603)-((PI()*((($C$19+$G$20)-$S648)*($O$20/($O$19/2)))^2*(((($C$19+$G$20)-$S648)*($O$20/($O$19/2)))*$AZ$16)/3)*$T$603))),IF('Silo Levels'!$L$23="Pumping",(($D$18*$T$603)+((PI()*(($C$21/2)^2)*($G$20-$S648))*$T$603))+((($D$18+$H$18)/3)*$BD$16)+(((PI()*($C$21/2)^2*(($C$21/2)*$AZ$16))/3)*$T$603),(($D$18*$T$603)+((PI()*(($C$21/2)^2)*($G$20-$S648))*$T$603))+((($D$18+$H$18)/3)*$BD$16)-(((PI()*($C$21/2)^2*(($C$21/2)*$AZ$16))/3)*$T$603)))</f>
        <v>195045.11255209026</v>
      </c>
      <c r="U648" s="73">
        <v>4.3</v>
      </c>
      <c r="V648" s="79">
        <f t="shared" si="85"/>
        <v>187339.3991498636</v>
      </c>
      <c r="W648" s="53">
        <v>4.3</v>
      </c>
      <c r="X648" s="80">
        <f>IF($W648&gt;$G$20,IF('Silo Levels'!$L$24="Pumping",((PI()*((($C$19+$G$20)-$W648)*($O$20/($O$19/2)))^2*((($O$20+$G$20)-$W648))/3)*$X$603)+(((PI()*((($C$19+$G$20)-$W648)*($O$20/($O$19/2)))^2*(((($C$19+$G$20)-$W648)*($O$20/($O$19/2)))*$AZ$17))/3)*$X$603),(((PI()*((($C$19+$G$20)-$W648)*($O$20/($O$19/2)))^2*((($O$20+$G$20)-$W648)/3))*$X$603)-((PI()*((($C$19+$G$20)-$W648)*($O$20/($O$19/2)))^2*(((($C$19+$G$20)-$W648)*($O$20/($O$19/2)))*$AZ$17)/3)*$X$603))),IF('Silo Levels'!$L$24="Pumping",(($D$18*$X$603)+((PI()*(($C$21/2)^2)*($G$20-$W648))*$X$603))+((($D$18+$H$18)/3)*$BD$17)+(((PI()*($C$21/2)^2*(($C$21/2)*$AZ$17))/3)*$X$603),(($D$18*$X$603)+((PI()*(($C$21/2)^2)*($G$20-$W648))*$X$603))+((($D$18+$H$18)/3)*$BD$17)-(((PI()*($C$21/2)^2*(($C$21/2)*$AZ$17))/3)*$X$603)))</f>
        <v>183551.26470483775</v>
      </c>
      <c r="Y648" s="73">
        <v>4.3</v>
      </c>
      <c r="Z648" s="79">
        <f t="shared" si="86"/>
        <v>214654.13394443667</v>
      </c>
      <c r="AA648" s="53">
        <v>4.3</v>
      </c>
      <c r="AB648" s="80">
        <f>IF($AA648&gt;$G$20,IF('Silo Levels'!$L$25="Pumping",((PI()*((($C$19+$G$20)-$AA648)*($O$20/($O$19/2)))^2*((($O$20+$G$20)-$AA648))/3)*$AB$603)+(((PI()*((($C$19+$G$20)-$AA648)*($O$20/($O$19/2)))^2*(((($C$19+$G$20)-$AA648)*($O$20/($O$19/2)))*$AZ$18))/3)*$AB$603),(((PI()*((($C$19+$G$20)-$AA648)*($O$20/($O$19/2)))^2*((($O$20+$G$20)-$AA648)/3))*$AB$603)-((PI()*((($C$19+$G$20)-$AA648)*($O$20/($O$19/2)))^2*(((($C$19+$G$20)-$AA648)*($O$20/($O$19/2)))*$AZ$18)/3)*$AB$603))),IF('Silo Levels'!$L$25="Pumping",(($D$18*$AB$603)+((PI()*(($C$21/2)^2)*($G$20-$AA648))*$AB$603))+((($D$18+$H$18)/3)*$BD$18)+(((PI()*($C$21/2)^2*(($C$21/2)*$AZ$18))/3)*$AB$603),(($D$18*$AB$603)+((PI()*(($C$21/2)^2)*($G$20-$AA648))*$AB$603))+((($D$18+$H$18)/3)*$BD$18)-(((PI()*($C$21/2)^2*(($C$21/2)*$AZ$18))/3)*$AB$603)))</f>
        <v>210304.79356738235</v>
      </c>
      <c r="AC648" s="73">
        <v>4.3</v>
      </c>
      <c r="AD648" s="79">
        <f t="shared" si="87"/>
        <v>220611.52838245218</v>
      </c>
      <c r="AE648" s="53">
        <v>4.3</v>
      </c>
      <c r="AF648" s="80">
        <f>IF($AE648&gt;$G$20,IF('Silo Levels'!$L$26="Pumping",((PI()*((($C$19+$G$20)-$AE648)*($O$20/($O$19/2)))^2*((($O$20+$G$20)-$AE648))/3)*$AF$603)+(((PI()*((($C$19+$G$20)-$AE648)*($O$20/($O$19/2)))^2*(((($C$19+$G$20)-$AE648)*($O$20/($O$19/2)))*$AZ$19))/3)*$AF$603),(((PI()*((($C$19+$G$20)-$AE648)*($O$20/($O$19/2)))^2*((($O$20+$G$20)-$AE648)/3))*$AF$603)-((PI()*((($C$19+$G$20)-$AE648)*($O$20/($O$19/2)))^2*(((($C$19+$G$20)-$AE648)*($O$20/($O$19/2)))*$AZ$19)/3)*$AF$603))),IF('Silo Levels'!$L$26="Pumping",(($D$18*$AF$603)+((PI()*(($C$21/2)^2)*($G$20-$AE648))*$AF$603))+((($D$18+$H$18)/3)*$BD$19)+(((PI()*($C$21/2)^2*(($C$21/2)*$AZ$19))/3)*$AF$603),(($D$18*$AF$603)+((PI()*(($C$21/2)^2)*($G$20-$AE648))*$AF$603))+((($D$18+$H$18)/3)*$BD$19)-(((PI()*($C$21/2)^2*(($C$21/2)*$AZ$19))/3)*$AF$603)))</f>
        <v>218401.04273019219</v>
      </c>
      <c r="AG648" s="73">
        <v>4.3</v>
      </c>
      <c r="AH648" s="79">
        <f t="shared" si="88"/>
        <v>206482.91975436456</v>
      </c>
      <c r="AI648" s="53">
        <v>4.3</v>
      </c>
      <c r="AJ648" s="80">
        <f>IF($AI648&gt;$G$20,IF('Silo Levels'!$L$27="Pumping",((PI()*((($C$19+$G$20)-$AI648)*($O$20/($O$19/2)))^2*((($O$20+$G$20)-$AI648))/3)*$AJ$603)+(((PI()*((($C$19+$G$20)-$AI648)*($O$20/($O$19/2)))^2*(((($C$19+$G$20)-$AI648)*($O$20/($O$19/2)))*$AZ$20))/3)*$AJ$603),(((PI()*((($C$19+$G$20)-$AI648)*($O$20/($O$19/2)))^2*((($O$20+$G$20)-$AI648)/3))*$AJ$603)-((PI()*((($C$19+$G$20)-$AI648)*($O$20/($O$19/2)))^2*(((($C$19+$G$20)-$AI648)*($O$20/($O$19/2)))*$AZ$20)/3)*$AJ$603))),IF('Silo Levels'!$L$27="Pumping",(($D$18*$AJ$603)+((PI()*(($C$21/2)^2)*($G$20-$AI648))*$AJ$603))+((($D$18+$H$18)/3)*$BD$20)+(((PI()*($C$21/2)^2*(($C$21/2)*$AZ$20))/3)*$AJ$603),(($D$18*$AJ$603)+((PI()*(($C$21/2)^2)*($G$20-$AI648))*$AJ$603))+((($D$18+$H$18)/3)*$BD$20)-(((PI()*($C$21/2)^2*(($C$21/2)*$AZ$20))/3)*$AJ$603)))</f>
        <v>202301.46436355784</v>
      </c>
    </row>
    <row r="649" spans="1:36" x14ac:dyDescent="0.3">
      <c r="A649">
        <v>4.4000000000000004</v>
      </c>
      <c r="B649" s="79">
        <f t="shared" si="82"/>
        <v>206063.31726218603</v>
      </c>
      <c r="C649" s="53">
        <v>4.4000000000000004</v>
      </c>
      <c r="D649" s="80">
        <f>IF($C649&gt;$G$20,IF('Silo Levels'!$L$19="Pumping",((PI()*((($C$19+$G$20)-$C649)*($O$20/($O$19/2)))^2*((($O$20+$G$20)-$C649))/3)*$D$603)+(((PI()*((($C$19+$G$20)-$C649)*($O$20/($O$19/2)))^2*(((($C$19+$G$20)-$C649)*($O$20/($O$19/2)))*$AZ$12))/3)*$D$603),(((PI()*((($C$19+$G$20)-$C649)*($O$20/($O$19/2)))^2*((($O$20+$G$20)-$C649)/3))*$D$603)-((PI()*((($C$19+$G$20)-$C649)*($O$20/($O$19/2)))^2*(((($C$19+$G$20)-$C649)*($O$20/($O$19/2)))*$AZ$12)/3)*$D$603))),IF('Silo Levels'!$L$19="Pumping",(($D$18*$D$603)+((PI()*(($C$21/2)^2)*($G$20-$C649))*$D$603))+((($D$18+$H$18)/3)*$BD$12)+(((PI()*($C$21/2)^2*(($C$21/2)*$AZ$12))/3)*$D$603),(($D$18*$D$603)+((PI()*(($C$21/2)^2)*($G$20-$C649))*$D$603))+((($D$18+$H$18)/3)*$BD$12)-(((PI()*($C$21/2)^2*(($C$21/2)*$AZ$12))/3)*$D$603)))</f>
        <v>203136.29848862131</v>
      </c>
      <c r="E649" s="73">
        <v>4.4000000000000004</v>
      </c>
      <c r="F649" s="79">
        <f t="shared" si="83"/>
        <v>186959.26579788886</v>
      </c>
      <c r="G649" s="53">
        <v>4.4000000000000004</v>
      </c>
      <c r="H649" s="80">
        <f>IF($G649&gt;$G$20,IF('Silo Levels'!$L$20="Pumping",((PI()*((($C$19+$G$20)-$G649)*($O$20/($O$19/2)))^2*((($O$20+$G$20)-$G649))/3)*$H$603)+(((PI()*((($C$19+$G$20)-$G649)*($O$20/($O$19/2)))^2*(((($C$19+$G$20)-$G649)*($O$20/($O$19/2)))*$AZ$13))/3)*$H$603),(((PI()*((($C$19+$G$20)-$G649)*($O$20/($O$19/2)))^2*((($O$20+$G$20)-$G649)/3))*$H$603)-((PI()*((($C$19+$G$20)-$G649)*($O$20/($O$19/2)))^2*(((($C$19+$G$20)-$G649)*($O$20/($O$19/2)))*$AZ$13)/3)*$H$603))),IF('Silo Levels'!$L$20="Pumping",(($D$18*$H$603)+((PI()*(($C$21/2)^2)*($G$20-$G649))*$H$603))+((($D$18+$H$18)/3)*$BD$13)+(((PI()*($C$21/2)^2*(($C$21/2)*$AZ$13))/3)*$H$603),(($D$18*$H$603)+((PI()*(($C$21/2)^2)*($G$20-$G649))*$H$603))+((($D$18+$H$18)/3)*$BD$13)-(((PI()*($C$21/2)^2*(($C$21/2)*$AZ$13))/3)*$H$603)))</f>
        <v>183171.13135286301</v>
      </c>
      <c r="I649" s="73">
        <v>4.4000000000000004</v>
      </c>
      <c r="J649" s="79">
        <f t="shared" si="84"/>
        <v>187797.53474552833</v>
      </c>
      <c r="K649" s="53">
        <v>4.4000000000000004</v>
      </c>
      <c r="L649" s="80">
        <f>IF($K649&gt;$G$20,IF('Silo Levels'!$L$21="Pumping",((PI()*((($C$19+$G$20)-$K649)*($O$20/($O$19/2)))^2*((($O$20+$G$20)-$K649))/3)*$L$603)+(((PI()*((($C$19+$G$20)-$K649)*($O$20/($O$19/2)))^2*(((($C$19+$G$20)-$K649)*($O$20/($O$19/2)))*$AZ$14))/3)*$L$603),(((PI()*((($C$19+$G$20)-$K649)*($O$20/($O$19/2)))^2*((($O$20+$G$20)-$K649)/3))*$L$603)-((PI()*((($C$19+$G$20)-$K649)*($O$20/($O$19/2)))^2*(((($C$19+$G$20)-$K649)*($O$20/($O$19/2)))*$AZ$14)/3)*$L$603))),IF('Silo Levels'!$L$21="Pumping",(($D$18*$L$603)+((PI()*(($C$21/2)^2)*($G$20-$K649))*$L$603))+((($D$18+$H$18)/3)*$BD$14)+(((PI()*($C$21/2)^2*(($C$21/2)*$AZ$14))/3)*$L$603),(($D$18*$L$603)+((PI()*(($C$21/2)^2)*($G$20-$K649))*$L$603))+((($D$18+$H$18)/3)*$BD$14)-(((PI()*($C$21/2)^2*(($C$21/2)*$AZ$14))/3)*$L$603)))</f>
        <v>183992.14172391623</v>
      </c>
      <c r="M649" s="73">
        <v>4.4000000000000004</v>
      </c>
      <c r="N649" s="79">
        <f t="shared" si="89"/>
        <v>192157.40307242103</v>
      </c>
      <c r="O649" s="53">
        <v>4.4000000000000004</v>
      </c>
      <c r="P649" s="80">
        <f>IF($O649&gt;$G$20,IF('Silo Levels'!$L$22="Pumping",((PI()*((($C$19+$G$20)-$O649)*($O$20/($O$19/2)))^2*((($O$20+$G$20)-$O649))/3)*$P$603)+(((PI()*((($C$19+$G$20)-$O649)*($O$20/($O$19/2)))^2*(((($C$19+$G$20)-$O649)*($O$20/($O$19/2)))*$AZ$15))/3)*$P$603),(((PI()*((($C$19+$G$20)-$O649)*($O$20/($O$19/2)))^2*((($O$20+$G$20)-$O649)/3))*$P$603)-((PI()*((($C$19+$G$20)-$O649)*($O$20/($O$19/2)))^2*(((($C$19+$G$20)-$O649)*($O$20/($O$19/2)))*$AZ$15)/3)*$P$603))),IF('Silo Levels'!$L$22="Pumping",(($D$18*$P$603)+((PI()*(($C$21/2)^2)*($G$20-$O649))*$P$603))+((($D$18+$H$18)/3)*$BD$15)+(((PI()*($C$21/2)^2*(($C$21/2)*$AZ$15))/3)*$P$603),(($D$18*$P$603)+((PI()*(($C$21/2)^2)*($G$20-$O649))*$P$603))+((($D$18+$H$18)/3)*$BD$15)-(((PI()*($C$21/2)^2*(($C$21/2)*$AZ$15))/3)*$P$603)))</f>
        <v>188262.24754482854</v>
      </c>
      <c r="Q649" s="73">
        <v>4.4000000000000004</v>
      </c>
      <c r="R649" s="79">
        <f t="shared" si="90"/>
        <v>198670.02433877697</v>
      </c>
      <c r="S649" s="53">
        <v>4.4000000000000004</v>
      </c>
      <c r="T649" s="80">
        <f>IF($S649&gt;$G$20,IF('Silo Levels'!$L$23="Pumping",((PI()*((($C$19+$G$20)-$S649)*($O$20/($O$19/2)))^2*((($O$20+$G$20)-$S649))/3)*$T$603)+(((PI()*((($C$19+$G$20)-$S649)*($O$20/($O$19/2)))^2*(((($C$19+$G$20)-$S649)*($O$20/($O$19/2)))*$AZ$16))/3)*$T$603),(((PI()*((($C$19+$G$20)-$S649)*($O$20/($O$19/2)))^2*((($O$20+$G$20)-$S649)/3))*$T$603)-((PI()*((($C$19+$G$20)-$S649)*($O$20/($O$19/2)))^2*(((($C$19+$G$20)-$S649)*($O$20/($O$19/2)))*$AZ$16)/3)*$T$603))),IF('Silo Levels'!$L$23="Pumping",(($D$18*$T$603)+((PI()*(($C$21/2)^2)*($G$20-$S649))*$T$603))+((($D$18+$H$18)/3)*$BD$16)+(((PI()*($C$21/2)^2*(($C$21/2)*$AZ$16))/3)*$T$603),(($D$18*$T$603)+((PI()*(($C$21/2)^2)*($G$20-$S649))*$T$603))+((($D$18+$H$18)/3)*$BD$16)-(((PI()*($C$21/2)^2*(($C$21/2)*$AZ$16))/3)*$T$603)))</f>
        <v>194640.78466883473</v>
      </c>
      <c r="U649" s="73">
        <v>4.4000000000000004</v>
      </c>
      <c r="V649" s="79">
        <f t="shared" si="85"/>
        <v>186959.26579788886</v>
      </c>
      <c r="W649" s="53">
        <v>4.4000000000000004</v>
      </c>
      <c r="X649" s="80">
        <f>IF($W649&gt;$G$20,IF('Silo Levels'!$L$24="Pumping",((PI()*((($C$19+$G$20)-$W649)*($O$20/($O$19/2)))^2*((($O$20+$G$20)-$W649))/3)*$X$603)+(((PI()*((($C$19+$G$20)-$W649)*($O$20/($O$19/2)))^2*(((($C$19+$G$20)-$W649)*($O$20/($O$19/2)))*$AZ$17))/3)*$X$603),(((PI()*((($C$19+$G$20)-$W649)*($O$20/($O$19/2)))^2*((($O$20+$G$20)-$W649)/3))*$X$603)-((PI()*((($C$19+$G$20)-$W649)*($O$20/($O$19/2)))^2*(((($C$19+$G$20)-$W649)*($O$20/($O$19/2)))*$AZ$17)/3)*$X$603))),IF('Silo Levels'!$L$24="Pumping",(($D$18*$X$603)+((PI()*(($C$21/2)^2)*($G$20-$W649))*$X$603))+((($D$18+$H$18)/3)*$BD$17)+(((PI()*($C$21/2)^2*(($C$21/2)*$AZ$17))/3)*$X$603),(($D$18*$X$603)+((PI()*(($C$21/2)^2)*($G$20-$W649))*$X$603))+((($D$18+$H$18)/3)*$BD$17)-(((PI()*($C$21/2)^2*(($C$21/2)*$AZ$17))/3)*$X$603)))</f>
        <v>183171.13135286301</v>
      </c>
      <c r="Y649" s="73">
        <v>4.4000000000000004</v>
      </c>
      <c r="Z649" s="79">
        <f t="shared" si="86"/>
        <v>214217.68445712252</v>
      </c>
      <c r="AA649" s="53">
        <v>4.4000000000000004</v>
      </c>
      <c r="AB649" s="80">
        <f>IF($AA649&gt;$G$20,IF('Silo Levels'!$L$25="Pumping",((PI()*((($C$19+$G$20)-$AA649)*($O$20/($O$19/2)))^2*((($O$20+$G$20)-$AA649))/3)*$AB$603)+(((PI()*((($C$19+$G$20)-$AA649)*($O$20/($O$19/2)))^2*(((($C$19+$G$20)-$AA649)*($O$20/($O$19/2)))*$AZ$18))/3)*$AB$603),(((PI()*((($C$19+$G$20)-$AA649)*($O$20/($O$19/2)))^2*((($O$20+$G$20)-$AA649)/3))*$AB$603)-((PI()*((($C$19+$G$20)-$AA649)*($O$20/($O$19/2)))^2*(((($C$19+$G$20)-$AA649)*($O$20/($O$19/2)))*$AZ$18)/3)*$AB$603))),IF('Silo Levels'!$L$25="Pumping",(($D$18*$AB$603)+((PI()*(($C$21/2)^2)*($G$20-$AA649))*$AB$603))+((($D$18+$H$18)/3)*$BD$18)+(((PI()*($C$21/2)^2*(($C$21/2)*$AZ$18))/3)*$AB$603),(($D$18*$AB$603)+((PI()*(($C$21/2)^2)*($G$20-$AA649))*$AB$603))+((($D$18+$H$18)/3)*$BD$18)-(((PI()*($C$21/2)^2*(($C$21/2)*$AZ$18))/3)*$AB$603)))</f>
        <v>209868.3440800682</v>
      </c>
      <c r="AC649" s="73">
        <v>4.4000000000000004</v>
      </c>
      <c r="AD649" s="79">
        <f t="shared" si="87"/>
        <v>220167.89084388013</v>
      </c>
      <c r="AE649" s="53">
        <v>4.4000000000000004</v>
      </c>
      <c r="AF649" s="80">
        <f>IF($AE649&gt;$G$20,IF('Silo Levels'!$L$26="Pumping",((PI()*((($C$19+$G$20)-$AE649)*($O$20/($O$19/2)))^2*((($O$20+$G$20)-$AE649))/3)*$AF$603)+(((PI()*((($C$19+$G$20)-$AE649)*($O$20/($O$19/2)))^2*(((($C$19+$G$20)-$AE649)*($O$20/($O$19/2)))*$AZ$19))/3)*$AF$603),(((PI()*((($C$19+$G$20)-$AE649)*($O$20/($O$19/2)))^2*((($O$20+$G$20)-$AE649)/3))*$AF$603)-((PI()*((($C$19+$G$20)-$AE649)*($O$20/($O$19/2)))^2*(((($C$19+$G$20)-$AE649)*($O$20/($O$19/2)))*$AZ$19)/3)*$AF$603))),IF('Silo Levels'!$L$26="Pumping",(($D$18*$AF$603)+((PI()*(($C$21/2)^2)*($G$20-$AE649))*$AF$603))+((($D$18+$H$18)/3)*$BD$19)+(((PI()*($C$21/2)^2*(($C$21/2)*$AZ$19))/3)*$AF$603),(($D$18*$AF$603)+((PI()*(($C$21/2)^2)*($G$20-$AE649))*$AF$603))+((($D$18+$H$18)/3)*$BD$19)-(((PI()*($C$21/2)^2*(($C$21/2)*$AZ$19))/3)*$AF$603)))</f>
        <v>217957.40519162014</v>
      </c>
      <c r="AG649" s="73">
        <v>4.4000000000000004</v>
      </c>
      <c r="AH649" s="79">
        <f t="shared" si="88"/>
        <v>206063.31726218603</v>
      </c>
      <c r="AI649" s="53">
        <v>4.4000000000000004</v>
      </c>
      <c r="AJ649" s="80">
        <f>IF($AI649&gt;$G$20,IF('Silo Levels'!$L$27="Pumping",((PI()*((($C$19+$G$20)-$AI649)*($O$20/($O$19/2)))^2*((($O$20+$G$20)-$AI649))/3)*$AJ$603)+(((PI()*((($C$19+$G$20)-$AI649)*($O$20/($O$19/2)))^2*(((($C$19+$G$20)-$AI649)*($O$20/($O$19/2)))*$AZ$20))/3)*$AJ$603),(((PI()*((($C$19+$G$20)-$AI649)*($O$20/($O$19/2)))^2*((($O$20+$G$20)-$AI649)/3))*$AJ$603)-((PI()*((($C$19+$G$20)-$AI649)*($O$20/($O$19/2)))^2*(((($C$19+$G$20)-$AI649)*($O$20/($O$19/2)))*$AZ$20)/3)*$AJ$603))),IF('Silo Levels'!$L$27="Pumping",(($D$18*$AJ$603)+((PI()*(($C$21/2)^2)*($G$20-$AI649))*$AJ$603))+((($D$18+$H$18)/3)*$BD$20)+(((PI()*($C$21/2)^2*(($C$21/2)*$AZ$20))/3)*$AJ$603),(($D$18*$AJ$603)+((PI()*(($C$21/2)^2)*($G$20-$AI649))*$AJ$603))+((($D$18+$H$18)/3)*$BD$20)-(((PI()*($C$21/2)^2*(($C$21/2)*$AZ$20))/3)*$AJ$603)))</f>
        <v>201881.86187137931</v>
      </c>
    </row>
    <row r="650" spans="1:36" x14ac:dyDescent="0.3">
      <c r="A650">
        <v>4.5</v>
      </c>
      <c r="B650" s="79">
        <f t="shared" si="82"/>
        <v>205643.7147700075</v>
      </c>
      <c r="C650" s="53">
        <v>4.5</v>
      </c>
      <c r="D650" s="80">
        <f>IF($C650&gt;$G$20,IF('Silo Levels'!$L$19="Pumping",((PI()*((($C$19+$G$20)-$C650)*($O$20/($O$19/2)))^2*((($O$20+$G$20)-$C650))/3)*$D$603)+(((PI()*((($C$19+$G$20)-$C650)*($O$20/($O$19/2)))^2*(((($C$19+$G$20)-$C650)*($O$20/($O$19/2)))*$AZ$12))/3)*$D$603),(((PI()*((($C$19+$G$20)-$C650)*($O$20/($O$19/2)))^2*((($O$20+$G$20)-$C650)/3))*$D$603)-((PI()*((($C$19+$G$20)-$C650)*($O$20/($O$19/2)))^2*(((($C$19+$G$20)-$C650)*($O$20/($O$19/2)))*$AZ$12)/3)*$D$603))),IF('Silo Levels'!$L$19="Pumping",(($D$18*$D$603)+((PI()*(($C$21/2)^2)*($G$20-$C650))*$D$603))+((($D$18+$H$18)/3)*$BD$12)+(((PI()*($C$21/2)^2*(($C$21/2)*$AZ$12))/3)*$D$603),(($D$18*$D$603)+((PI()*(($C$21/2)^2)*($G$20-$C650))*$D$603))+((($D$18+$H$18)/3)*$BD$12)-(((PI()*($C$21/2)^2*(($C$21/2)*$AZ$12))/3)*$D$603)))</f>
        <v>202716.69599644281</v>
      </c>
      <c r="E650" s="73">
        <v>4.5</v>
      </c>
      <c r="F650" s="79">
        <f t="shared" si="83"/>
        <v>186579.13244591415</v>
      </c>
      <c r="G650" s="53">
        <v>4.5</v>
      </c>
      <c r="H650" s="80">
        <f>IF($G650&gt;$G$20,IF('Silo Levels'!$L$20="Pumping",((PI()*((($C$19+$G$20)-$G650)*($O$20/($O$19/2)))^2*((($O$20+$G$20)-$G650))/3)*$H$603)+(((PI()*((($C$19+$G$20)-$G650)*($O$20/($O$19/2)))^2*(((($C$19+$G$20)-$G650)*($O$20/($O$19/2)))*$AZ$13))/3)*$H$603),(((PI()*((($C$19+$G$20)-$G650)*($O$20/($O$19/2)))^2*((($O$20+$G$20)-$G650)/3))*$H$603)-((PI()*((($C$19+$G$20)-$G650)*($O$20/($O$19/2)))^2*(((($C$19+$G$20)-$G650)*($O$20/($O$19/2)))*$AZ$13)/3)*$H$603))),IF('Silo Levels'!$L$20="Pumping",(($D$18*$H$603)+((PI()*(($C$21/2)^2)*($G$20-$G650))*$H$603))+((($D$18+$H$18)/3)*$BD$13)+(((PI()*($C$21/2)^2*(($C$21/2)*$AZ$13))/3)*$H$603),(($D$18*$H$603)+((PI()*(($C$21/2)^2)*($G$20-$G650))*$H$603))+((($D$18+$H$18)/3)*$BD$13)-(((PI()*($C$21/2)^2*(($C$21/2)*$AZ$13))/3)*$H$603)))</f>
        <v>182790.9980008883</v>
      </c>
      <c r="I650" s="73">
        <v>4.5</v>
      </c>
      <c r="J650" s="79">
        <f t="shared" si="84"/>
        <v>187415.66952245365</v>
      </c>
      <c r="K650" s="53">
        <v>4.5</v>
      </c>
      <c r="L650" s="80">
        <f>IF($K650&gt;$G$20,IF('Silo Levels'!$L$21="Pumping",((PI()*((($C$19+$G$20)-$K650)*($O$20/($O$19/2)))^2*((($O$20+$G$20)-$K650))/3)*$L$603)+(((PI()*((($C$19+$G$20)-$K650)*($O$20/($O$19/2)))^2*(((($C$19+$G$20)-$K650)*($O$20/($O$19/2)))*$AZ$14))/3)*$L$603),(((PI()*((($C$19+$G$20)-$K650)*($O$20/($O$19/2)))^2*((($O$20+$G$20)-$K650)/3))*$L$603)-((PI()*((($C$19+$G$20)-$K650)*($O$20/($O$19/2)))^2*(((($C$19+$G$20)-$K650)*($O$20/($O$19/2)))*$AZ$14)/3)*$L$603))),IF('Silo Levels'!$L$21="Pumping",(($D$18*$L$603)+((PI()*(($C$21/2)^2)*($G$20-$K650))*$L$603))+((($D$18+$H$18)/3)*$BD$14)+(((PI()*($C$21/2)^2*(($C$21/2)*$AZ$14))/3)*$L$603),(($D$18*$L$603)+((PI()*(($C$21/2)^2)*($G$20-$K650))*$L$603))+((($D$18+$H$18)/3)*$BD$14)-(((PI()*($C$21/2)^2*(($C$21/2)*$AZ$14))/3)*$L$603)))</f>
        <v>183610.27650084154</v>
      </c>
      <c r="M650" s="73">
        <v>4.5</v>
      </c>
      <c r="N650" s="79">
        <f t="shared" si="89"/>
        <v>191766.53032261383</v>
      </c>
      <c r="O650" s="53">
        <v>4.5</v>
      </c>
      <c r="P650" s="80">
        <f>IF($O650&gt;$G$20,IF('Silo Levels'!$L$22="Pumping",((PI()*((($C$19+$G$20)-$O650)*($O$20/($O$19/2)))^2*((($O$20+$G$20)-$O650))/3)*$P$603)+(((PI()*((($C$19+$G$20)-$O650)*($O$20/($O$19/2)))^2*(((($C$19+$G$20)-$O650)*($O$20/($O$19/2)))*$AZ$15))/3)*$P$603),(((PI()*((($C$19+$G$20)-$O650)*($O$20/($O$19/2)))^2*((($O$20+$G$20)-$O650)/3))*$P$603)-((PI()*((($C$19+$G$20)-$O650)*($O$20/($O$19/2)))^2*(((($C$19+$G$20)-$O650)*($O$20/($O$19/2)))*$AZ$15)/3)*$P$603))),IF('Silo Levels'!$L$22="Pumping",(($D$18*$P$603)+((PI()*(($C$21/2)^2)*($G$20-$O650))*$P$603))+((($D$18+$H$18)/3)*$BD$15)+(((PI()*($C$21/2)^2*(($C$21/2)*$AZ$15))/3)*$P$603),(($D$18*$P$603)+((PI()*(($C$21/2)^2)*($G$20-$O650))*$P$603))+((($D$18+$H$18)/3)*$BD$15)-(((PI()*($C$21/2)^2*(($C$21/2)*$AZ$15))/3)*$P$603)))</f>
        <v>187871.37479502134</v>
      </c>
      <c r="Q650" s="73">
        <v>4.5</v>
      </c>
      <c r="R650" s="79">
        <f t="shared" si="90"/>
        <v>198265.69645552142</v>
      </c>
      <c r="S650" s="53">
        <v>4.5</v>
      </c>
      <c r="T650" s="80">
        <f>IF($S650&gt;$G$20,IF('Silo Levels'!$L$23="Pumping",((PI()*((($C$19+$G$20)-$S650)*($O$20/($O$19/2)))^2*((($O$20+$G$20)-$S650))/3)*$T$603)+(((PI()*((($C$19+$G$20)-$S650)*($O$20/($O$19/2)))^2*(((($C$19+$G$20)-$S650)*($O$20/($O$19/2)))*$AZ$16))/3)*$T$603),(((PI()*((($C$19+$G$20)-$S650)*($O$20/($O$19/2)))^2*((($O$20+$G$20)-$S650)/3))*$T$603)-((PI()*((($C$19+$G$20)-$S650)*($O$20/($O$19/2)))^2*(((($C$19+$G$20)-$S650)*($O$20/($O$19/2)))*$AZ$16)/3)*$T$603))),IF('Silo Levels'!$L$23="Pumping",(($D$18*$T$603)+((PI()*(($C$21/2)^2)*($G$20-$S650))*$T$603))+((($D$18+$H$18)/3)*$BD$16)+(((PI()*($C$21/2)^2*(($C$21/2)*$AZ$16))/3)*$T$603),(($D$18*$T$603)+((PI()*(($C$21/2)^2)*($G$20-$S650))*$T$603))+((($D$18+$H$18)/3)*$BD$16)-(((PI()*($C$21/2)^2*(($C$21/2)*$AZ$16))/3)*$T$603)))</f>
        <v>194236.45678557918</v>
      </c>
      <c r="U650" s="73">
        <v>4.5</v>
      </c>
      <c r="V650" s="79">
        <f t="shared" si="85"/>
        <v>186579.13244591415</v>
      </c>
      <c r="W650" s="53">
        <v>4.5</v>
      </c>
      <c r="X650" s="80">
        <f>IF($W650&gt;$G$20,IF('Silo Levels'!$L$24="Pumping",((PI()*((($C$19+$G$20)-$W650)*($O$20/($O$19/2)))^2*((($O$20+$G$20)-$W650))/3)*$X$603)+(((PI()*((($C$19+$G$20)-$W650)*($O$20/($O$19/2)))^2*(((($C$19+$G$20)-$W650)*($O$20/($O$19/2)))*$AZ$17))/3)*$X$603),(((PI()*((($C$19+$G$20)-$W650)*($O$20/($O$19/2)))^2*((($O$20+$G$20)-$W650)/3))*$X$603)-((PI()*((($C$19+$G$20)-$W650)*($O$20/($O$19/2)))^2*(((($C$19+$G$20)-$W650)*($O$20/($O$19/2)))*$AZ$17)/3)*$X$603))),IF('Silo Levels'!$L$24="Pumping",(($D$18*$X$603)+((PI()*(($C$21/2)^2)*($G$20-$W650))*$X$603))+((($D$18+$H$18)/3)*$BD$17)+(((PI()*($C$21/2)^2*(($C$21/2)*$AZ$17))/3)*$X$603),(($D$18*$X$603)+((PI()*(($C$21/2)^2)*($G$20-$W650))*$X$603))+((($D$18+$H$18)/3)*$BD$17)-(((PI()*($C$21/2)^2*(($C$21/2)*$AZ$17))/3)*$X$603)))</f>
        <v>182790.9980008883</v>
      </c>
      <c r="Y650" s="73">
        <v>4.5</v>
      </c>
      <c r="Z650" s="79">
        <f t="shared" si="86"/>
        <v>213781.23496980834</v>
      </c>
      <c r="AA650" s="53">
        <v>4.5</v>
      </c>
      <c r="AB650" s="80">
        <f>IF($AA650&gt;$G$20,IF('Silo Levels'!$L$25="Pumping",((PI()*((($C$19+$G$20)-$AA650)*($O$20/($O$19/2)))^2*((($O$20+$G$20)-$AA650))/3)*$AB$603)+(((PI()*((($C$19+$G$20)-$AA650)*($O$20/($O$19/2)))^2*(((($C$19+$G$20)-$AA650)*($O$20/($O$19/2)))*$AZ$18))/3)*$AB$603),(((PI()*((($C$19+$G$20)-$AA650)*($O$20/($O$19/2)))^2*((($O$20+$G$20)-$AA650)/3))*$AB$603)-((PI()*((($C$19+$G$20)-$AA650)*($O$20/($O$19/2)))^2*(((($C$19+$G$20)-$AA650)*($O$20/($O$19/2)))*$AZ$18)/3)*$AB$603))),IF('Silo Levels'!$L$25="Pumping",(($D$18*$AB$603)+((PI()*(($C$21/2)^2)*($G$20-$AA650))*$AB$603))+((($D$18+$H$18)/3)*$BD$18)+(((PI()*($C$21/2)^2*(($C$21/2)*$AZ$18))/3)*$AB$603),(($D$18*$AB$603)+((PI()*(($C$21/2)^2)*($G$20-$AA650))*$AB$603))+((($D$18+$H$18)/3)*$BD$18)-(((PI()*($C$21/2)^2*(($C$21/2)*$AZ$18))/3)*$AB$603)))</f>
        <v>209431.89459275402</v>
      </c>
      <c r="AC650" s="73">
        <v>4.5</v>
      </c>
      <c r="AD650" s="79">
        <f t="shared" si="87"/>
        <v>219724.25330530806</v>
      </c>
      <c r="AE650" s="53">
        <v>4.5</v>
      </c>
      <c r="AF650" s="80">
        <f>IF($AE650&gt;$G$20,IF('Silo Levels'!$L$26="Pumping",((PI()*((($C$19+$G$20)-$AE650)*($O$20/($O$19/2)))^2*((($O$20+$G$20)-$AE650))/3)*$AF$603)+(((PI()*((($C$19+$G$20)-$AE650)*($O$20/($O$19/2)))^2*(((($C$19+$G$20)-$AE650)*($O$20/($O$19/2)))*$AZ$19))/3)*$AF$603),(((PI()*((($C$19+$G$20)-$AE650)*($O$20/($O$19/2)))^2*((($O$20+$G$20)-$AE650)/3))*$AF$603)-((PI()*((($C$19+$G$20)-$AE650)*($O$20/($O$19/2)))^2*(((($C$19+$G$20)-$AE650)*($O$20/($O$19/2)))*$AZ$19)/3)*$AF$603))),IF('Silo Levels'!$L$26="Pumping",(($D$18*$AF$603)+((PI()*(($C$21/2)^2)*($G$20-$AE650))*$AF$603))+((($D$18+$H$18)/3)*$BD$19)+(((PI()*($C$21/2)^2*(($C$21/2)*$AZ$19))/3)*$AF$603),(($D$18*$AF$603)+((PI()*(($C$21/2)^2)*($G$20-$AE650))*$AF$603))+((($D$18+$H$18)/3)*$BD$19)-(((PI()*($C$21/2)^2*(($C$21/2)*$AZ$19))/3)*$AF$603)))</f>
        <v>217513.76765304807</v>
      </c>
      <c r="AG650" s="73">
        <v>4.5</v>
      </c>
      <c r="AH650" s="79">
        <f t="shared" si="88"/>
        <v>205643.7147700075</v>
      </c>
      <c r="AI650" s="53">
        <v>4.5</v>
      </c>
      <c r="AJ650" s="80">
        <f>IF($AI650&gt;$G$20,IF('Silo Levels'!$L$27="Pumping",((PI()*((($C$19+$G$20)-$AI650)*($O$20/($O$19/2)))^2*((($O$20+$G$20)-$AI650))/3)*$AJ$603)+(((PI()*((($C$19+$G$20)-$AI650)*($O$20/($O$19/2)))^2*(((($C$19+$G$20)-$AI650)*($O$20/($O$19/2)))*$AZ$20))/3)*$AJ$603),(((PI()*((($C$19+$G$20)-$AI650)*($O$20/($O$19/2)))^2*((($O$20+$G$20)-$AI650)/3))*$AJ$603)-((PI()*((($C$19+$G$20)-$AI650)*($O$20/($O$19/2)))^2*(((($C$19+$G$20)-$AI650)*($O$20/($O$19/2)))*$AZ$20)/3)*$AJ$603))),IF('Silo Levels'!$L$27="Pumping",(($D$18*$AJ$603)+((PI()*(($C$21/2)^2)*($G$20-$AI650))*$AJ$603))+((($D$18+$H$18)/3)*$BD$20)+(((PI()*($C$21/2)^2*(($C$21/2)*$AZ$20))/3)*$AJ$603),(($D$18*$AJ$603)+((PI()*(($C$21/2)^2)*($G$20-$AI650))*$AJ$603))+((($D$18+$H$18)/3)*$BD$20)-(((PI()*($C$21/2)^2*(($C$21/2)*$AZ$20))/3)*$AJ$603)))</f>
        <v>201462.25937920078</v>
      </c>
    </row>
    <row r="651" spans="1:36" x14ac:dyDescent="0.3">
      <c r="A651">
        <v>4.5999999999999996</v>
      </c>
      <c r="B651" s="79">
        <f t="shared" si="82"/>
        <v>205224.11227782897</v>
      </c>
      <c r="C651" s="53">
        <v>4.5999999999999996</v>
      </c>
      <c r="D651" s="80">
        <f>IF($C651&gt;$G$20,IF('Silo Levels'!$L$19="Pumping",((PI()*((($C$19+$G$20)-$C651)*($O$20/($O$19/2)))^2*((($O$20+$G$20)-$C651))/3)*$D$603)+(((PI()*((($C$19+$G$20)-$C651)*($O$20/($O$19/2)))^2*(((($C$19+$G$20)-$C651)*($O$20/($O$19/2)))*$AZ$12))/3)*$D$603),(((PI()*((($C$19+$G$20)-$C651)*($O$20/($O$19/2)))^2*((($O$20+$G$20)-$C651)/3))*$D$603)-((PI()*((($C$19+$G$20)-$C651)*($O$20/($O$19/2)))^2*(((($C$19+$G$20)-$C651)*($O$20/($O$19/2)))*$AZ$12)/3)*$D$603))),IF('Silo Levels'!$L$19="Pumping",(($D$18*$D$603)+((PI()*(($C$21/2)^2)*($G$20-$C651))*$D$603))+((($D$18+$H$18)/3)*$BD$12)+(((PI()*($C$21/2)^2*(($C$21/2)*$AZ$12))/3)*$D$603),(($D$18*$D$603)+((PI()*(($C$21/2)^2)*($G$20-$C651))*$D$603))+((($D$18+$H$18)/3)*$BD$12)-(((PI()*($C$21/2)^2*(($C$21/2)*$AZ$12))/3)*$D$603)))</f>
        <v>202297.09350426425</v>
      </c>
      <c r="E651" s="73">
        <v>4.5999999999999996</v>
      </c>
      <c r="F651" s="79">
        <f t="shared" si="83"/>
        <v>186198.9990939394</v>
      </c>
      <c r="G651" s="53">
        <v>4.5999999999999996</v>
      </c>
      <c r="H651" s="80">
        <f>IF($G651&gt;$G$20,IF('Silo Levels'!$L$20="Pumping",((PI()*((($C$19+$G$20)-$G651)*($O$20/($O$19/2)))^2*((($O$20+$G$20)-$G651))/3)*$H$603)+(((PI()*((($C$19+$G$20)-$G651)*($O$20/($O$19/2)))^2*(((($C$19+$G$20)-$G651)*($O$20/($O$19/2)))*$AZ$13))/3)*$H$603),(((PI()*((($C$19+$G$20)-$G651)*($O$20/($O$19/2)))^2*((($O$20+$G$20)-$G651)/3))*$H$603)-((PI()*((($C$19+$G$20)-$G651)*($O$20/($O$19/2)))^2*(((($C$19+$G$20)-$G651)*($O$20/($O$19/2)))*$AZ$13)/3)*$H$603))),IF('Silo Levels'!$L$20="Pumping",(($D$18*$H$603)+((PI()*(($C$21/2)^2)*($G$20-$G651))*$H$603))+((($D$18+$H$18)/3)*$BD$13)+(((PI()*($C$21/2)^2*(($C$21/2)*$AZ$13))/3)*$H$603),(($D$18*$H$603)+((PI()*(($C$21/2)^2)*($G$20-$G651))*$H$603))+((($D$18+$H$18)/3)*$BD$13)-(((PI()*($C$21/2)^2*(($C$21/2)*$AZ$13))/3)*$H$603)))</f>
        <v>182410.86464891356</v>
      </c>
      <c r="I651" s="73">
        <v>4.5999999999999996</v>
      </c>
      <c r="J651" s="79">
        <f t="shared" si="84"/>
        <v>187033.80429937897</v>
      </c>
      <c r="K651" s="53">
        <v>4.5999999999999996</v>
      </c>
      <c r="L651" s="80">
        <f>IF($K651&gt;$G$20,IF('Silo Levels'!$L$21="Pumping",((PI()*((($C$19+$G$20)-$K651)*($O$20/($O$19/2)))^2*((($O$20+$G$20)-$K651))/3)*$L$603)+(((PI()*((($C$19+$G$20)-$K651)*($O$20/($O$19/2)))^2*(((($C$19+$G$20)-$K651)*($O$20/($O$19/2)))*$AZ$14))/3)*$L$603),(((PI()*((($C$19+$G$20)-$K651)*($O$20/($O$19/2)))^2*((($O$20+$G$20)-$K651)/3))*$L$603)-((PI()*((($C$19+$G$20)-$K651)*($O$20/($O$19/2)))^2*(((($C$19+$G$20)-$K651)*($O$20/($O$19/2)))*$AZ$14)/3)*$L$603))),IF('Silo Levels'!$L$21="Pumping",(($D$18*$L$603)+((PI()*(($C$21/2)^2)*($G$20-$K651))*$L$603))+((($D$18+$H$18)/3)*$BD$14)+(((PI()*($C$21/2)^2*(($C$21/2)*$AZ$14))/3)*$L$603),(($D$18*$L$603)+((PI()*(($C$21/2)^2)*($G$20-$K651))*$L$603))+((($D$18+$H$18)/3)*$BD$14)-(((PI()*($C$21/2)^2*(($C$21/2)*$AZ$14))/3)*$L$603)))</f>
        <v>183228.41127776686</v>
      </c>
      <c r="M651" s="73">
        <v>4.5999999999999996</v>
      </c>
      <c r="N651" s="79">
        <f t="shared" si="89"/>
        <v>191375.65757280664</v>
      </c>
      <c r="O651" s="53">
        <v>4.5999999999999996</v>
      </c>
      <c r="P651" s="80">
        <f>IF($O651&gt;$G$20,IF('Silo Levels'!$L$22="Pumping",((PI()*((($C$19+$G$20)-$O651)*($O$20/($O$19/2)))^2*((($O$20+$G$20)-$O651))/3)*$P$603)+(((PI()*((($C$19+$G$20)-$O651)*($O$20/($O$19/2)))^2*(((($C$19+$G$20)-$O651)*($O$20/($O$19/2)))*$AZ$15))/3)*$P$603),(((PI()*((($C$19+$G$20)-$O651)*($O$20/($O$19/2)))^2*((($O$20+$G$20)-$O651)/3))*$P$603)-((PI()*((($C$19+$G$20)-$O651)*($O$20/($O$19/2)))^2*(((($C$19+$G$20)-$O651)*($O$20/($O$19/2)))*$AZ$15)/3)*$P$603))),IF('Silo Levels'!$L$22="Pumping",(($D$18*$P$603)+((PI()*(($C$21/2)^2)*($G$20-$O651))*$P$603))+((($D$18+$H$18)/3)*$BD$15)+(((PI()*($C$21/2)^2*(($C$21/2)*$AZ$15))/3)*$P$603),(($D$18*$P$603)+((PI()*(($C$21/2)^2)*($G$20-$O651))*$P$603))+((($D$18+$H$18)/3)*$BD$15)-(((PI()*($C$21/2)^2*(($C$21/2)*$AZ$15))/3)*$P$603)))</f>
        <v>187480.50204521415</v>
      </c>
      <c r="Q651" s="73">
        <v>4.5999999999999996</v>
      </c>
      <c r="R651" s="79">
        <f t="shared" si="90"/>
        <v>197861.3685722659</v>
      </c>
      <c r="S651" s="53">
        <v>4.5999999999999996</v>
      </c>
      <c r="T651" s="80">
        <f>IF($S651&gt;$G$20,IF('Silo Levels'!$L$23="Pumping",((PI()*((($C$19+$G$20)-$S651)*($O$20/($O$19/2)))^2*((($O$20+$G$20)-$S651))/3)*$T$603)+(((PI()*((($C$19+$G$20)-$S651)*($O$20/($O$19/2)))^2*(((($C$19+$G$20)-$S651)*($O$20/($O$19/2)))*$AZ$16))/3)*$T$603),(((PI()*((($C$19+$G$20)-$S651)*($O$20/($O$19/2)))^2*((($O$20+$G$20)-$S651)/3))*$T$603)-((PI()*((($C$19+$G$20)-$S651)*($O$20/($O$19/2)))^2*(((($C$19+$G$20)-$S651)*($O$20/($O$19/2)))*$AZ$16)/3)*$T$603))),IF('Silo Levels'!$L$23="Pumping",(($D$18*$T$603)+((PI()*(($C$21/2)^2)*($G$20-$S651))*$T$603))+((($D$18+$H$18)/3)*$BD$16)+(((PI()*($C$21/2)^2*(($C$21/2)*$AZ$16))/3)*$T$603),(($D$18*$T$603)+((PI()*(($C$21/2)^2)*($G$20-$S651))*$T$603))+((($D$18+$H$18)/3)*$BD$16)-(((PI()*($C$21/2)^2*(($C$21/2)*$AZ$16))/3)*$T$603)))</f>
        <v>193832.12890232366</v>
      </c>
      <c r="U651" s="73">
        <v>4.5999999999999996</v>
      </c>
      <c r="V651" s="79">
        <f t="shared" si="85"/>
        <v>186198.9990939394</v>
      </c>
      <c r="W651" s="53">
        <v>4.5999999999999996</v>
      </c>
      <c r="X651" s="80">
        <f>IF($W651&gt;$G$20,IF('Silo Levels'!$L$24="Pumping",((PI()*((($C$19+$G$20)-$W651)*($O$20/($O$19/2)))^2*((($O$20+$G$20)-$W651))/3)*$X$603)+(((PI()*((($C$19+$G$20)-$W651)*($O$20/($O$19/2)))^2*(((($C$19+$G$20)-$W651)*($O$20/($O$19/2)))*$AZ$17))/3)*$X$603),(((PI()*((($C$19+$G$20)-$W651)*($O$20/($O$19/2)))^2*((($O$20+$G$20)-$W651)/3))*$X$603)-((PI()*((($C$19+$G$20)-$W651)*($O$20/($O$19/2)))^2*(((($C$19+$G$20)-$W651)*($O$20/($O$19/2)))*$AZ$17)/3)*$X$603))),IF('Silo Levels'!$L$24="Pumping",(($D$18*$X$603)+((PI()*(($C$21/2)^2)*($G$20-$W651))*$X$603))+((($D$18+$H$18)/3)*$BD$17)+(((PI()*($C$21/2)^2*(($C$21/2)*$AZ$17))/3)*$X$603),(($D$18*$X$603)+((PI()*(($C$21/2)^2)*($G$20-$W651))*$X$603))+((($D$18+$H$18)/3)*$BD$17)-(((PI()*($C$21/2)^2*(($C$21/2)*$AZ$17))/3)*$X$603)))</f>
        <v>182410.86464891356</v>
      </c>
      <c r="Y651" s="73">
        <v>4.5999999999999996</v>
      </c>
      <c r="Z651" s="79">
        <f t="shared" si="86"/>
        <v>213344.78548249416</v>
      </c>
      <c r="AA651" s="53">
        <v>4.5999999999999996</v>
      </c>
      <c r="AB651" s="80">
        <f>IF($AA651&gt;$G$20,IF('Silo Levels'!$L$25="Pumping",((PI()*((($C$19+$G$20)-$AA651)*($O$20/($O$19/2)))^2*((($O$20+$G$20)-$AA651))/3)*$AB$603)+(((PI()*((($C$19+$G$20)-$AA651)*($O$20/($O$19/2)))^2*(((($C$19+$G$20)-$AA651)*($O$20/($O$19/2)))*$AZ$18))/3)*$AB$603),(((PI()*((($C$19+$G$20)-$AA651)*($O$20/($O$19/2)))^2*((($O$20+$G$20)-$AA651)/3))*$AB$603)-((PI()*((($C$19+$G$20)-$AA651)*($O$20/($O$19/2)))^2*(((($C$19+$G$20)-$AA651)*($O$20/($O$19/2)))*$AZ$18)/3)*$AB$603))),IF('Silo Levels'!$L$25="Pumping",(($D$18*$AB$603)+((PI()*(($C$21/2)^2)*($G$20-$AA651))*$AB$603))+((($D$18+$H$18)/3)*$BD$18)+(((PI()*($C$21/2)^2*(($C$21/2)*$AZ$18))/3)*$AB$603),(($D$18*$AB$603)+((PI()*(($C$21/2)^2)*($G$20-$AA651))*$AB$603))+((($D$18+$H$18)/3)*$BD$18)-(((PI()*($C$21/2)^2*(($C$21/2)*$AZ$18))/3)*$AB$603)))</f>
        <v>208995.44510543984</v>
      </c>
      <c r="AC651" s="73">
        <v>4.5999999999999996</v>
      </c>
      <c r="AD651" s="79">
        <f t="shared" si="87"/>
        <v>219280.61576673601</v>
      </c>
      <c r="AE651" s="53">
        <v>4.5999999999999996</v>
      </c>
      <c r="AF651" s="80">
        <f>IF($AE651&gt;$G$20,IF('Silo Levels'!$L$26="Pumping",((PI()*((($C$19+$G$20)-$AE651)*($O$20/($O$19/2)))^2*((($O$20+$G$20)-$AE651))/3)*$AF$603)+(((PI()*((($C$19+$G$20)-$AE651)*($O$20/($O$19/2)))^2*(((($C$19+$G$20)-$AE651)*($O$20/($O$19/2)))*$AZ$19))/3)*$AF$603),(((PI()*((($C$19+$G$20)-$AE651)*($O$20/($O$19/2)))^2*((($O$20+$G$20)-$AE651)/3))*$AF$603)-((PI()*((($C$19+$G$20)-$AE651)*($O$20/($O$19/2)))^2*(((($C$19+$G$20)-$AE651)*($O$20/($O$19/2)))*$AZ$19)/3)*$AF$603))),IF('Silo Levels'!$L$26="Pumping",(($D$18*$AF$603)+((PI()*(($C$21/2)^2)*($G$20-$AE651))*$AF$603))+((($D$18+$H$18)/3)*$BD$19)+(((PI()*($C$21/2)^2*(($C$21/2)*$AZ$19))/3)*$AF$603),(($D$18*$AF$603)+((PI()*(($C$21/2)^2)*($G$20-$AE651))*$AF$603))+((($D$18+$H$18)/3)*$BD$19)-(((PI()*($C$21/2)^2*(($C$21/2)*$AZ$19))/3)*$AF$603)))</f>
        <v>217070.13011447602</v>
      </c>
      <c r="AG651" s="73">
        <v>4.5999999999999996</v>
      </c>
      <c r="AH651" s="79">
        <f t="shared" si="88"/>
        <v>205224.11227782897</v>
      </c>
      <c r="AI651" s="53">
        <v>4.5999999999999996</v>
      </c>
      <c r="AJ651" s="80">
        <f>IF($AI651&gt;$G$20,IF('Silo Levels'!$L$27="Pumping",((PI()*((($C$19+$G$20)-$AI651)*($O$20/($O$19/2)))^2*((($O$20+$G$20)-$AI651))/3)*$AJ$603)+(((PI()*((($C$19+$G$20)-$AI651)*($O$20/($O$19/2)))^2*(((($C$19+$G$20)-$AI651)*($O$20/($O$19/2)))*$AZ$20))/3)*$AJ$603),(((PI()*((($C$19+$G$20)-$AI651)*($O$20/($O$19/2)))^2*((($O$20+$G$20)-$AI651)/3))*$AJ$603)-((PI()*((($C$19+$G$20)-$AI651)*($O$20/($O$19/2)))^2*(((($C$19+$G$20)-$AI651)*($O$20/($O$19/2)))*$AZ$20)/3)*$AJ$603))),IF('Silo Levels'!$L$27="Pumping",(($D$18*$AJ$603)+((PI()*(($C$21/2)^2)*($G$20-$AI651))*$AJ$603))+((($D$18+$H$18)/3)*$BD$20)+(((PI()*($C$21/2)^2*(($C$21/2)*$AZ$20))/3)*$AJ$603),(($D$18*$AJ$603)+((PI()*(($C$21/2)^2)*($G$20-$AI651))*$AJ$603))+((($D$18+$H$18)/3)*$BD$20)-(((PI()*($C$21/2)^2*(($C$21/2)*$AZ$20))/3)*$AJ$603)))</f>
        <v>201042.65688702225</v>
      </c>
    </row>
    <row r="652" spans="1:36" x14ac:dyDescent="0.3">
      <c r="A652">
        <v>4.7</v>
      </c>
      <c r="B652" s="79">
        <f t="shared" si="82"/>
        <v>204804.50978565044</v>
      </c>
      <c r="C652" s="53">
        <v>4.7</v>
      </c>
      <c r="D652" s="80">
        <f>IF($C652&gt;$G$20,IF('Silo Levels'!$L$19="Pumping",((PI()*((($C$19+$G$20)-$C652)*($O$20/($O$19/2)))^2*((($O$20+$G$20)-$C652))/3)*$D$603)+(((PI()*((($C$19+$G$20)-$C652)*($O$20/($O$19/2)))^2*(((($C$19+$G$20)-$C652)*($O$20/($O$19/2)))*$AZ$12))/3)*$D$603),(((PI()*((($C$19+$G$20)-$C652)*($O$20/($O$19/2)))^2*((($O$20+$G$20)-$C652)/3))*$D$603)-((PI()*((($C$19+$G$20)-$C652)*($O$20/($O$19/2)))^2*(((($C$19+$G$20)-$C652)*($O$20/($O$19/2)))*$AZ$12)/3)*$D$603))),IF('Silo Levels'!$L$19="Pumping",(($D$18*$D$603)+((PI()*(($C$21/2)^2)*($G$20-$C652))*$D$603))+((($D$18+$H$18)/3)*$BD$12)+(((PI()*($C$21/2)^2*(($C$21/2)*$AZ$12))/3)*$D$603),(($D$18*$D$603)+((PI()*(($C$21/2)^2)*($G$20-$C652))*$D$603))+((($D$18+$H$18)/3)*$BD$12)-(((PI()*($C$21/2)^2*(($C$21/2)*$AZ$12))/3)*$D$603)))</f>
        <v>201877.49101208575</v>
      </c>
      <c r="E652" s="73">
        <v>4.7</v>
      </c>
      <c r="F652" s="79">
        <f t="shared" si="83"/>
        <v>185818.86574196466</v>
      </c>
      <c r="G652" s="53">
        <v>4.7</v>
      </c>
      <c r="H652" s="80">
        <f>IF($G652&gt;$G$20,IF('Silo Levels'!$L$20="Pumping",((PI()*((($C$19+$G$20)-$G652)*($O$20/($O$19/2)))^2*((($O$20+$G$20)-$G652))/3)*$H$603)+(((PI()*((($C$19+$G$20)-$G652)*($O$20/($O$19/2)))^2*(((($C$19+$G$20)-$G652)*($O$20/($O$19/2)))*$AZ$13))/3)*$H$603),(((PI()*((($C$19+$G$20)-$G652)*($O$20/($O$19/2)))^2*((($O$20+$G$20)-$G652)/3))*$H$603)-((PI()*((($C$19+$G$20)-$G652)*($O$20/($O$19/2)))^2*(((($C$19+$G$20)-$G652)*($O$20/($O$19/2)))*$AZ$13)/3)*$H$603))),IF('Silo Levels'!$L$20="Pumping",(($D$18*$H$603)+((PI()*(($C$21/2)^2)*($G$20-$G652))*$H$603))+((($D$18+$H$18)/3)*$BD$13)+(((PI()*($C$21/2)^2*(($C$21/2)*$AZ$13))/3)*$H$603),(($D$18*$H$603)+((PI()*(($C$21/2)^2)*($G$20-$G652))*$H$603))+((($D$18+$H$18)/3)*$BD$13)-(((PI()*($C$21/2)^2*(($C$21/2)*$AZ$13))/3)*$H$603)))</f>
        <v>182030.73129693881</v>
      </c>
      <c r="I652" s="73">
        <v>4.7</v>
      </c>
      <c r="J652" s="79">
        <f t="shared" si="84"/>
        <v>186651.93907630432</v>
      </c>
      <c r="K652" s="53">
        <v>4.7</v>
      </c>
      <c r="L652" s="80">
        <f>IF($K652&gt;$G$20,IF('Silo Levels'!$L$21="Pumping",((PI()*((($C$19+$G$20)-$K652)*($O$20/($O$19/2)))^2*((($O$20+$G$20)-$K652))/3)*$L$603)+(((PI()*((($C$19+$G$20)-$K652)*($O$20/($O$19/2)))^2*(((($C$19+$G$20)-$K652)*($O$20/($O$19/2)))*$AZ$14))/3)*$L$603),(((PI()*((($C$19+$G$20)-$K652)*($O$20/($O$19/2)))^2*((($O$20+$G$20)-$K652)/3))*$L$603)-((PI()*((($C$19+$G$20)-$K652)*($O$20/($O$19/2)))^2*(((($C$19+$G$20)-$K652)*($O$20/($O$19/2)))*$AZ$14)/3)*$L$603))),IF('Silo Levels'!$L$21="Pumping",(($D$18*$L$603)+((PI()*(($C$21/2)^2)*($G$20-$K652))*$L$603))+((($D$18+$H$18)/3)*$BD$14)+(((PI()*($C$21/2)^2*(($C$21/2)*$AZ$14))/3)*$L$603),(($D$18*$L$603)+((PI()*(($C$21/2)^2)*($G$20-$K652))*$L$603))+((($D$18+$H$18)/3)*$BD$14)-(((PI()*($C$21/2)^2*(($C$21/2)*$AZ$14))/3)*$L$603)))</f>
        <v>182846.54605469221</v>
      </c>
      <c r="M652" s="73">
        <v>4.7</v>
      </c>
      <c r="N652" s="79">
        <f t="shared" si="89"/>
        <v>190984.78482299944</v>
      </c>
      <c r="O652" s="53">
        <v>4.7</v>
      </c>
      <c r="P652" s="80">
        <f>IF($O652&gt;$G$20,IF('Silo Levels'!$L$22="Pumping",((PI()*((($C$19+$G$20)-$O652)*($O$20/($O$19/2)))^2*((($O$20+$G$20)-$O652))/3)*$P$603)+(((PI()*((($C$19+$G$20)-$O652)*($O$20/($O$19/2)))^2*(((($C$19+$G$20)-$O652)*($O$20/($O$19/2)))*$AZ$15))/3)*$P$603),(((PI()*((($C$19+$G$20)-$O652)*($O$20/($O$19/2)))^2*((($O$20+$G$20)-$O652)/3))*$P$603)-((PI()*((($C$19+$G$20)-$O652)*($O$20/($O$19/2)))^2*(((($C$19+$G$20)-$O652)*($O$20/($O$19/2)))*$AZ$15)/3)*$P$603))),IF('Silo Levels'!$L$22="Pumping",(($D$18*$P$603)+((PI()*(($C$21/2)^2)*($G$20-$O652))*$P$603))+((($D$18+$H$18)/3)*$BD$15)+(((PI()*($C$21/2)^2*(($C$21/2)*$AZ$15))/3)*$P$603),(($D$18*$P$603)+((PI()*(($C$21/2)^2)*($G$20-$O652))*$P$603))+((($D$18+$H$18)/3)*$BD$15)-(((PI()*($C$21/2)^2*(($C$21/2)*$AZ$15))/3)*$P$603)))</f>
        <v>187089.62929540695</v>
      </c>
      <c r="Q652" s="73">
        <v>4.7</v>
      </c>
      <c r="R652" s="79">
        <f t="shared" si="90"/>
        <v>197457.04068901035</v>
      </c>
      <c r="S652" s="53">
        <v>4.7</v>
      </c>
      <c r="T652" s="80">
        <f>IF($S652&gt;$G$20,IF('Silo Levels'!$L$23="Pumping",((PI()*((($C$19+$G$20)-$S652)*($O$20/($O$19/2)))^2*((($O$20+$G$20)-$S652))/3)*$T$603)+(((PI()*((($C$19+$G$20)-$S652)*($O$20/($O$19/2)))^2*(((($C$19+$G$20)-$S652)*($O$20/($O$19/2)))*$AZ$16))/3)*$T$603),(((PI()*((($C$19+$G$20)-$S652)*($O$20/($O$19/2)))^2*((($O$20+$G$20)-$S652)/3))*$T$603)-((PI()*((($C$19+$G$20)-$S652)*($O$20/($O$19/2)))^2*(((($C$19+$G$20)-$S652)*($O$20/($O$19/2)))*$AZ$16)/3)*$T$603))),IF('Silo Levels'!$L$23="Pumping",(($D$18*$T$603)+((PI()*(($C$21/2)^2)*($G$20-$S652))*$T$603))+((($D$18+$H$18)/3)*$BD$16)+(((PI()*($C$21/2)^2*(($C$21/2)*$AZ$16))/3)*$T$603),(($D$18*$T$603)+((PI()*(($C$21/2)^2)*($G$20-$S652))*$T$603))+((($D$18+$H$18)/3)*$BD$16)-(((PI()*($C$21/2)^2*(($C$21/2)*$AZ$16))/3)*$T$603)))</f>
        <v>193427.80101906811</v>
      </c>
      <c r="U652" s="73">
        <v>4.7</v>
      </c>
      <c r="V652" s="79">
        <f t="shared" si="85"/>
        <v>185818.86574196466</v>
      </c>
      <c r="W652" s="53">
        <v>4.7</v>
      </c>
      <c r="X652" s="80">
        <f>IF($W652&gt;$G$20,IF('Silo Levels'!$L$24="Pumping",((PI()*((($C$19+$G$20)-$W652)*($O$20/($O$19/2)))^2*((($O$20+$G$20)-$W652))/3)*$X$603)+(((PI()*((($C$19+$G$20)-$W652)*($O$20/($O$19/2)))^2*(((($C$19+$G$20)-$W652)*($O$20/($O$19/2)))*$AZ$17))/3)*$X$603),(((PI()*((($C$19+$G$20)-$W652)*($O$20/($O$19/2)))^2*((($O$20+$G$20)-$W652)/3))*$X$603)-((PI()*((($C$19+$G$20)-$W652)*($O$20/($O$19/2)))^2*(((($C$19+$G$20)-$W652)*($O$20/($O$19/2)))*$AZ$17)/3)*$X$603))),IF('Silo Levels'!$L$24="Pumping",(($D$18*$X$603)+((PI()*(($C$21/2)^2)*($G$20-$W652))*$X$603))+((($D$18+$H$18)/3)*$BD$17)+(((PI()*($C$21/2)^2*(($C$21/2)*$AZ$17))/3)*$X$603),(($D$18*$X$603)+((PI()*(($C$21/2)^2)*($G$20-$W652))*$X$603))+((($D$18+$H$18)/3)*$BD$17)-(((PI()*($C$21/2)^2*(($C$21/2)*$AZ$17))/3)*$X$603)))</f>
        <v>182030.73129693881</v>
      </c>
      <c r="Y652" s="73">
        <v>4.7</v>
      </c>
      <c r="Z652" s="79">
        <f t="shared" si="86"/>
        <v>212908.33599518001</v>
      </c>
      <c r="AA652" s="53">
        <v>4.7</v>
      </c>
      <c r="AB652" s="80">
        <f>IF($AA652&gt;$G$20,IF('Silo Levels'!$L$25="Pumping",((PI()*((($C$19+$G$20)-$AA652)*($O$20/($O$19/2)))^2*((($O$20+$G$20)-$AA652))/3)*$AB$603)+(((PI()*((($C$19+$G$20)-$AA652)*($O$20/($O$19/2)))^2*(((($C$19+$G$20)-$AA652)*($O$20/($O$19/2)))*$AZ$18))/3)*$AB$603),(((PI()*((($C$19+$G$20)-$AA652)*($O$20/($O$19/2)))^2*((($O$20+$G$20)-$AA652)/3))*$AB$603)-((PI()*((($C$19+$G$20)-$AA652)*($O$20/($O$19/2)))^2*(((($C$19+$G$20)-$AA652)*($O$20/($O$19/2)))*$AZ$18)/3)*$AB$603))),IF('Silo Levels'!$L$25="Pumping",(($D$18*$AB$603)+((PI()*(($C$21/2)^2)*($G$20-$AA652))*$AB$603))+((($D$18+$H$18)/3)*$BD$18)+(((PI()*($C$21/2)^2*(($C$21/2)*$AZ$18))/3)*$AB$603),(($D$18*$AB$603)+((PI()*(($C$21/2)^2)*($G$20-$AA652))*$AB$603))+((($D$18+$H$18)/3)*$BD$18)-(((PI()*($C$21/2)^2*(($C$21/2)*$AZ$18))/3)*$AB$603)))</f>
        <v>208558.99561812569</v>
      </c>
      <c r="AC652" s="73">
        <v>4.7</v>
      </c>
      <c r="AD652" s="79">
        <f t="shared" si="87"/>
        <v>218836.97822816396</v>
      </c>
      <c r="AE652" s="53">
        <v>4.7</v>
      </c>
      <c r="AF652" s="80">
        <f>IF($AE652&gt;$G$20,IF('Silo Levels'!$L$26="Pumping",((PI()*((($C$19+$G$20)-$AE652)*($O$20/($O$19/2)))^2*((($O$20+$G$20)-$AE652))/3)*$AF$603)+(((PI()*((($C$19+$G$20)-$AE652)*($O$20/($O$19/2)))^2*(((($C$19+$G$20)-$AE652)*($O$20/($O$19/2)))*$AZ$19))/3)*$AF$603),(((PI()*((($C$19+$G$20)-$AE652)*($O$20/($O$19/2)))^2*((($O$20+$G$20)-$AE652)/3))*$AF$603)-((PI()*((($C$19+$G$20)-$AE652)*($O$20/($O$19/2)))^2*(((($C$19+$G$20)-$AE652)*($O$20/($O$19/2)))*$AZ$19)/3)*$AF$603))),IF('Silo Levels'!$L$26="Pumping",(($D$18*$AF$603)+((PI()*(($C$21/2)^2)*($G$20-$AE652))*$AF$603))+((($D$18+$H$18)/3)*$BD$19)+(((PI()*($C$21/2)^2*(($C$21/2)*$AZ$19))/3)*$AF$603),(($D$18*$AF$603)+((PI()*(($C$21/2)^2)*($G$20-$AE652))*$AF$603))+((($D$18+$H$18)/3)*$BD$19)-(((PI()*($C$21/2)^2*(($C$21/2)*$AZ$19))/3)*$AF$603)))</f>
        <v>216626.49257590398</v>
      </c>
      <c r="AG652" s="73">
        <v>4.7</v>
      </c>
      <c r="AH652" s="79">
        <f t="shared" si="88"/>
        <v>204804.50978565044</v>
      </c>
      <c r="AI652" s="53">
        <v>4.7</v>
      </c>
      <c r="AJ652" s="80">
        <f>IF($AI652&gt;$G$20,IF('Silo Levels'!$L$27="Pumping",((PI()*((($C$19+$G$20)-$AI652)*($O$20/($O$19/2)))^2*((($O$20+$G$20)-$AI652))/3)*$AJ$603)+(((PI()*((($C$19+$G$20)-$AI652)*($O$20/($O$19/2)))^2*(((($C$19+$G$20)-$AI652)*($O$20/($O$19/2)))*$AZ$20))/3)*$AJ$603),(((PI()*((($C$19+$G$20)-$AI652)*($O$20/($O$19/2)))^2*((($O$20+$G$20)-$AI652)/3))*$AJ$603)-((PI()*((($C$19+$G$20)-$AI652)*($O$20/($O$19/2)))^2*(((($C$19+$G$20)-$AI652)*($O$20/($O$19/2)))*$AZ$20)/3)*$AJ$603))),IF('Silo Levels'!$L$27="Pumping",(($D$18*$AJ$603)+((PI()*(($C$21/2)^2)*($G$20-$AI652))*$AJ$603))+((($D$18+$H$18)/3)*$BD$20)+(((PI()*($C$21/2)^2*(($C$21/2)*$AZ$20))/3)*$AJ$603),(($D$18*$AJ$603)+((PI()*(($C$21/2)^2)*($G$20-$AI652))*$AJ$603))+((($D$18+$H$18)/3)*$BD$20)-(((PI()*($C$21/2)^2*(($C$21/2)*$AZ$20))/3)*$AJ$603)))</f>
        <v>200623.05439484373</v>
      </c>
    </row>
    <row r="653" spans="1:36" x14ac:dyDescent="0.3">
      <c r="A653">
        <v>4.8</v>
      </c>
      <c r="B653" s="79">
        <f t="shared" si="82"/>
        <v>204384.90729347197</v>
      </c>
      <c r="C653" s="53">
        <v>4.8</v>
      </c>
      <c r="D653" s="80">
        <f>IF($C653&gt;$G$20,IF('Silo Levels'!$L$19="Pumping",((PI()*((($C$19+$G$20)-$C653)*($O$20/($O$19/2)))^2*((($O$20+$G$20)-$C653))/3)*$D$603)+(((PI()*((($C$19+$G$20)-$C653)*($O$20/($O$19/2)))^2*(((($C$19+$G$20)-$C653)*($O$20/($O$19/2)))*$AZ$12))/3)*$D$603),(((PI()*((($C$19+$G$20)-$C653)*($O$20/($O$19/2)))^2*((($O$20+$G$20)-$C653)/3))*$D$603)-((PI()*((($C$19+$G$20)-$C653)*($O$20/($O$19/2)))^2*(((($C$19+$G$20)-$C653)*($O$20/($O$19/2)))*$AZ$12)/3)*$D$603))),IF('Silo Levels'!$L$19="Pumping",(($D$18*$D$603)+((PI()*(($C$21/2)^2)*($G$20-$C653))*$D$603))+((($D$18+$H$18)/3)*$BD$12)+(((PI()*($C$21/2)^2*(($C$21/2)*$AZ$12))/3)*$D$603),(($D$18*$D$603)+((PI()*(($C$21/2)^2)*($G$20-$C653))*$D$603))+((($D$18+$H$18)/3)*$BD$12)-(((PI()*($C$21/2)^2*(($C$21/2)*$AZ$12))/3)*$D$603)))</f>
        <v>201457.88851990725</v>
      </c>
      <c r="E653" s="73">
        <v>4.8</v>
      </c>
      <c r="F653" s="79">
        <f t="shared" si="83"/>
        <v>185438.73238998998</v>
      </c>
      <c r="G653" s="53">
        <v>4.8</v>
      </c>
      <c r="H653" s="80">
        <f>IF($G653&gt;$G$20,IF('Silo Levels'!$L$20="Pumping",((PI()*((($C$19+$G$20)-$G653)*($O$20/($O$19/2)))^2*((($O$20+$G$20)-$G653))/3)*$H$603)+(((PI()*((($C$19+$G$20)-$G653)*($O$20/($O$19/2)))^2*(((($C$19+$G$20)-$G653)*($O$20/($O$19/2)))*$AZ$13))/3)*$H$603),(((PI()*((($C$19+$G$20)-$G653)*($O$20/($O$19/2)))^2*((($O$20+$G$20)-$G653)/3))*$H$603)-((PI()*((($C$19+$G$20)-$G653)*($O$20/($O$19/2)))^2*(((($C$19+$G$20)-$G653)*($O$20/($O$19/2)))*$AZ$13)/3)*$H$603))),IF('Silo Levels'!$L$20="Pumping",(($D$18*$H$603)+((PI()*(($C$21/2)^2)*($G$20-$G653))*$H$603))+((($D$18+$H$18)/3)*$BD$13)+(((PI()*($C$21/2)^2*(($C$21/2)*$AZ$13))/3)*$H$603),(($D$18*$H$603)+((PI()*(($C$21/2)^2)*($G$20-$G653))*$H$603))+((($D$18+$H$18)/3)*$BD$13)-(((PI()*($C$21/2)^2*(($C$21/2)*$AZ$13))/3)*$H$603)))</f>
        <v>181650.59794496413</v>
      </c>
      <c r="I653" s="73">
        <v>4.8</v>
      </c>
      <c r="J653" s="79">
        <f t="shared" si="84"/>
        <v>186270.07385322967</v>
      </c>
      <c r="K653" s="53">
        <v>4.8</v>
      </c>
      <c r="L653" s="80">
        <f>IF($K653&gt;$G$20,IF('Silo Levels'!$L$21="Pumping",((PI()*((($C$19+$G$20)-$K653)*($O$20/($O$19/2)))^2*((($O$20+$G$20)-$K653))/3)*$L$603)+(((PI()*((($C$19+$G$20)-$K653)*($O$20/($O$19/2)))^2*(((($C$19+$G$20)-$K653)*($O$20/($O$19/2)))*$AZ$14))/3)*$L$603),(((PI()*((($C$19+$G$20)-$K653)*($O$20/($O$19/2)))^2*((($O$20+$G$20)-$K653)/3))*$L$603)-((PI()*((($C$19+$G$20)-$K653)*($O$20/($O$19/2)))^2*(((($C$19+$G$20)-$K653)*($O$20/($O$19/2)))*$AZ$14)/3)*$L$603))),IF('Silo Levels'!$L$21="Pumping",(($D$18*$L$603)+((PI()*(($C$21/2)^2)*($G$20-$K653))*$L$603))+((($D$18+$H$18)/3)*$BD$14)+(((PI()*($C$21/2)^2*(($C$21/2)*$AZ$14))/3)*$L$603),(($D$18*$L$603)+((PI()*(($C$21/2)^2)*($G$20-$K653))*$L$603))+((($D$18+$H$18)/3)*$BD$14)-(((PI()*($C$21/2)^2*(($C$21/2)*$AZ$14))/3)*$L$603)))</f>
        <v>182464.68083161756</v>
      </c>
      <c r="M653" s="73">
        <v>4.8</v>
      </c>
      <c r="N653" s="79">
        <f t="shared" si="89"/>
        <v>190593.91207319227</v>
      </c>
      <c r="O653" s="53">
        <v>4.8</v>
      </c>
      <c r="P653" s="80">
        <f>IF($O653&gt;$G$20,IF('Silo Levels'!$L$22="Pumping",((PI()*((($C$19+$G$20)-$O653)*($O$20/($O$19/2)))^2*((($O$20+$G$20)-$O653))/3)*$P$603)+(((PI()*((($C$19+$G$20)-$O653)*($O$20/($O$19/2)))^2*(((($C$19+$G$20)-$O653)*($O$20/($O$19/2)))*$AZ$15))/3)*$P$603),(((PI()*((($C$19+$G$20)-$O653)*($O$20/($O$19/2)))^2*((($O$20+$G$20)-$O653)/3))*$P$603)-((PI()*((($C$19+$G$20)-$O653)*($O$20/($O$19/2)))^2*(((($C$19+$G$20)-$O653)*($O$20/($O$19/2)))*$AZ$15)/3)*$P$603))),IF('Silo Levels'!$L$22="Pumping",(($D$18*$P$603)+((PI()*(($C$21/2)^2)*($G$20-$O653))*$P$603))+((($D$18+$H$18)/3)*$BD$15)+(((PI()*($C$21/2)^2*(($C$21/2)*$AZ$15))/3)*$P$603),(($D$18*$P$603)+((PI()*(($C$21/2)^2)*($G$20-$O653))*$P$603))+((($D$18+$H$18)/3)*$BD$15)-(((PI()*($C$21/2)^2*(($C$21/2)*$AZ$15))/3)*$P$603)))</f>
        <v>186698.75654559978</v>
      </c>
      <c r="Q653" s="73">
        <v>4.8</v>
      </c>
      <c r="R653" s="79">
        <f t="shared" si="90"/>
        <v>197052.71280575485</v>
      </c>
      <c r="S653" s="53">
        <v>4.8</v>
      </c>
      <c r="T653" s="80">
        <f>IF($S653&gt;$G$20,IF('Silo Levels'!$L$23="Pumping",((PI()*((($C$19+$G$20)-$S653)*($O$20/($O$19/2)))^2*((($O$20+$G$20)-$S653))/3)*$T$603)+(((PI()*((($C$19+$G$20)-$S653)*($O$20/($O$19/2)))^2*(((($C$19+$G$20)-$S653)*($O$20/($O$19/2)))*$AZ$16))/3)*$T$603),(((PI()*((($C$19+$G$20)-$S653)*($O$20/($O$19/2)))^2*((($O$20+$G$20)-$S653)/3))*$T$603)-((PI()*((($C$19+$G$20)-$S653)*($O$20/($O$19/2)))^2*(((($C$19+$G$20)-$S653)*($O$20/($O$19/2)))*$AZ$16)/3)*$T$603))),IF('Silo Levels'!$L$23="Pumping",(($D$18*$T$603)+((PI()*(($C$21/2)^2)*($G$20-$S653))*$T$603))+((($D$18+$H$18)/3)*$BD$16)+(((PI()*($C$21/2)^2*(($C$21/2)*$AZ$16))/3)*$T$603),(($D$18*$T$603)+((PI()*(($C$21/2)^2)*($G$20-$S653))*$T$603))+((($D$18+$H$18)/3)*$BD$16)-(((PI()*($C$21/2)^2*(($C$21/2)*$AZ$16))/3)*$T$603)))</f>
        <v>193023.47313581262</v>
      </c>
      <c r="U653" s="73">
        <v>4.8</v>
      </c>
      <c r="V653" s="79">
        <f t="shared" si="85"/>
        <v>185438.73238998998</v>
      </c>
      <c r="W653" s="53">
        <v>4.8</v>
      </c>
      <c r="X653" s="80">
        <f>IF($W653&gt;$G$20,IF('Silo Levels'!$L$24="Pumping",((PI()*((($C$19+$G$20)-$W653)*($O$20/($O$19/2)))^2*((($O$20+$G$20)-$W653))/3)*$X$603)+(((PI()*((($C$19+$G$20)-$W653)*($O$20/($O$19/2)))^2*(((($C$19+$G$20)-$W653)*($O$20/($O$19/2)))*$AZ$17))/3)*$X$603),(((PI()*((($C$19+$G$20)-$W653)*($O$20/($O$19/2)))^2*((($O$20+$G$20)-$W653)/3))*$X$603)-((PI()*((($C$19+$G$20)-$W653)*($O$20/($O$19/2)))^2*(((($C$19+$G$20)-$W653)*($O$20/($O$19/2)))*$AZ$17)/3)*$X$603))),IF('Silo Levels'!$L$24="Pumping",(($D$18*$X$603)+((PI()*(($C$21/2)^2)*($G$20-$W653))*$X$603))+((($D$18+$H$18)/3)*$BD$17)+(((PI()*($C$21/2)^2*(($C$21/2)*$AZ$17))/3)*$X$603),(($D$18*$X$603)+((PI()*(($C$21/2)^2)*($G$20-$W653))*$X$603))+((($D$18+$H$18)/3)*$BD$17)-(((PI()*($C$21/2)^2*(($C$21/2)*$AZ$17))/3)*$X$603)))</f>
        <v>181650.59794496413</v>
      </c>
      <c r="Y653" s="73">
        <v>4.8</v>
      </c>
      <c r="Z653" s="79">
        <f t="shared" si="86"/>
        <v>212471.88650786586</v>
      </c>
      <c r="AA653" s="53">
        <v>4.8</v>
      </c>
      <c r="AB653" s="80">
        <f>IF($AA653&gt;$G$20,IF('Silo Levels'!$L$25="Pumping",((PI()*((($C$19+$G$20)-$AA653)*($O$20/($O$19/2)))^2*((($O$20+$G$20)-$AA653))/3)*$AB$603)+(((PI()*((($C$19+$G$20)-$AA653)*($O$20/($O$19/2)))^2*(((($C$19+$G$20)-$AA653)*($O$20/($O$19/2)))*$AZ$18))/3)*$AB$603),(((PI()*((($C$19+$G$20)-$AA653)*($O$20/($O$19/2)))^2*((($O$20+$G$20)-$AA653)/3))*$AB$603)-((PI()*((($C$19+$G$20)-$AA653)*($O$20/($O$19/2)))^2*(((($C$19+$G$20)-$AA653)*($O$20/($O$19/2)))*$AZ$18)/3)*$AB$603))),IF('Silo Levels'!$L$25="Pumping",(($D$18*$AB$603)+((PI()*(($C$21/2)^2)*($G$20-$AA653))*$AB$603))+((($D$18+$H$18)/3)*$BD$18)+(((PI()*($C$21/2)^2*(($C$21/2)*$AZ$18))/3)*$AB$603),(($D$18*$AB$603)+((PI()*(($C$21/2)^2)*($G$20-$AA653))*$AB$603))+((($D$18+$H$18)/3)*$BD$18)-(((PI()*($C$21/2)^2*(($C$21/2)*$AZ$18))/3)*$AB$603)))</f>
        <v>208122.54613081153</v>
      </c>
      <c r="AC653" s="73">
        <v>4.8</v>
      </c>
      <c r="AD653" s="79">
        <f t="shared" si="87"/>
        <v>218393.34068959198</v>
      </c>
      <c r="AE653" s="53">
        <v>4.8</v>
      </c>
      <c r="AF653" s="80">
        <f>IF($AE653&gt;$G$20,IF('Silo Levels'!$L$26="Pumping",((PI()*((($C$19+$G$20)-$AE653)*($O$20/($O$19/2)))^2*((($O$20+$G$20)-$AE653))/3)*$AF$603)+(((PI()*((($C$19+$G$20)-$AE653)*($O$20/($O$19/2)))^2*(((($C$19+$G$20)-$AE653)*($O$20/($O$19/2)))*$AZ$19))/3)*$AF$603),(((PI()*((($C$19+$G$20)-$AE653)*($O$20/($O$19/2)))^2*((($O$20+$G$20)-$AE653)/3))*$AF$603)-((PI()*((($C$19+$G$20)-$AE653)*($O$20/($O$19/2)))^2*(((($C$19+$G$20)-$AE653)*($O$20/($O$19/2)))*$AZ$19)/3)*$AF$603))),IF('Silo Levels'!$L$26="Pumping",(($D$18*$AF$603)+((PI()*(($C$21/2)^2)*($G$20-$AE653))*$AF$603))+((($D$18+$H$18)/3)*$BD$19)+(((PI()*($C$21/2)^2*(($C$21/2)*$AZ$19))/3)*$AF$603),(($D$18*$AF$603)+((PI()*(($C$21/2)^2)*($G$20-$AE653))*$AF$603))+((($D$18+$H$18)/3)*$BD$19)-(((PI()*($C$21/2)^2*(($C$21/2)*$AZ$19))/3)*$AF$603)))</f>
        <v>216182.85503733199</v>
      </c>
      <c r="AG653" s="73">
        <v>4.8</v>
      </c>
      <c r="AH653" s="79">
        <f t="shared" si="88"/>
        <v>204384.90729347197</v>
      </c>
      <c r="AI653" s="53">
        <v>4.8</v>
      </c>
      <c r="AJ653" s="80">
        <f>IF($AI653&gt;$G$20,IF('Silo Levels'!$L$27="Pumping",((PI()*((($C$19+$G$20)-$AI653)*($O$20/($O$19/2)))^2*((($O$20+$G$20)-$AI653))/3)*$AJ$603)+(((PI()*((($C$19+$G$20)-$AI653)*($O$20/($O$19/2)))^2*(((($C$19+$G$20)-$AI653)*($O$20/($O$19/2)))*$AZ$20))/3)*$AJ$603),(((PI()*((($C$19+$G$20)-$AI653)*($O$20/($O$19/2)))^2*((($O$20+$G$20)-$AI653)/3))*$AJ$603)-((PI()*((($C$19+$G$20)-$AI653)*($O$20/($O$19/2)))^2*(((($C$19+$G$20)-$AI653)*($O$20/($O$19/2)))*$AZ$20)/3)*$AJ$603))),IF('Silo Levels'!$L$27="Pumping",(($D$18*$AJ$603)+((PI()*(($C$21/2)^2)*($G$20-$AI653))*$AJ$603))+((($D$18+$H$18)/3)*$BD$20)+(((PI()*($C$21/2)^2*(($C$21/2)*$AZ$20))/3)*$AJ$603),(($D$18*$AJ$603)+((PI()*(($C$21/2)^2)*($G$20-$AI653))*$AJ$603))+((($D$18+$H$18)/3)*$BD$20)-(((PI()*($C$21/2)^2*(($C$21/2)*$AZ$20))/3)*$AJ$603)))</f>
        <v>200203.45190266526</v>
      </c>
    </row>
    <row r="654" spans="1:36" x14ac:dyDescent="0.3">
      <c r="A654">
        <v>4.9000000000000004</v>
      </c>
      <c r="B654" s="79">
        <f t="shared" si="82"/>
        <v>203965.30480129345</v>
      </c>
      <c r="C654" s="53">
        <v>4.9000000000000004</v>
      </c>
      <c r="D654" s="80">
        <f>IF($C654&gt;$G$20,IF('Silo Levels'!$L$19="Pumping",((PI()*((($C$19+$G$20)-$C654)*($O$20/($O$19/2)))^2*((($O$20+$G$20)-$C654))/3)*$D$603)+(((PI()*((($C$19+$G$20)-$C654)*($O$20/($O$19/2)))^2*(((($C$19+$G$20)-$C654)*($O$20/($O$19/2)))*$AZ$12))/3)*$D$603),(((PI()*((($C$19+$G$20)-$C654)*($O$20/($O$19/2)))^2*((($O$20+$G$20)-$C654)/3))*$D$603)-((PI()*((($C$19+$G$20)-$C654)*($O$20/($O$19/2)))^2*(((($C$19+$G$20)-$C654)*($O$20/($O$19/2)))*$AZ$12)/3)*$D$603))),IF('Silo Levels'!$L$19="Pumping",(($D$18*$D$603)+((PI()*(($C$21/2)^2)*($G$20-$C654))*$D$603))+((($D$18+$H$18)/3)*$BD$12)+(((PI()*($C$21/2)^2*(($C$21/2)*$AZ$12))/3)*$D$603),(($D$18*$D$603)+((PI()*(($C$21/2)^2)*($G$20-$C654))*$D$603))+((($D$18+$H$18)/3)*$BD$12)-(((PI()*($C$21/2)^2*(($C$21/2)*$AZ$12))/3)*$D$603)))</f>
        <v>201038.28602772875</v>
      </c>
      <c r="E654" s="73">
        <v>4.9000000000000004</v>
      </c>
      <c r="F654" s="79">
        <f t="shared" si="83"/>
        <v>185058.59903801524</v>
      </c>
      <c r="G654" s="53">
        <v>4.9000000000000004</v>
      </c>
      <c r="H654" s="80">
        <f>IF($G654&gt;$G$20,IF('Silo Levels'!$L$20="Pumping",((PI()*((($C$19+$G$20)-$G654)*($O$20/($O$19/2)))^2*((($O$20+$G$20)-$G654))/3)*$H$603)+(((PI()*((($C$19+$G$20)-$G654)*($O$20/($O$19/2)))^2*(((($C$19+$G$20)-$G654)*($O$20/($O$19/2)))*$AZ$13))/3)*$H$603),(((PI()*((($C$19+$G$20)-$G654)*($O$20/($O$19/2)))^2*((($O$20+$G$20)-$G654)/3))*$H$603)-((PI()*((($C$19+$G$20)-$G654)*($O$20/($O$19/2)))^2*(((($C$19+$G$20)-$G654)*($O$20/($O$19/2)))*$AZ$13)/3)*$H$603))),IF('Silo Levels'!$L$20="Pumping",(($D$18*$H$603)+((PI()*(($C$21/2)^2)*($G$20-$G654))*$H$603))+((($D$18+$H$18)/3)*$BD$13)+(((PI()*($C$21/2)^2*(($C$21/2)*$AZ$13))/3)*$H$603),(($D$18*$H$603)+((PI()*(($C$21/2)^2)*($G$20-$G654))*$H$603))+((($D$18+$H$18)/3)*$BD$13)-(((PI()*($C$21/2)^2*(($C$21/2)*$AZ$13))/3)*$H$603)))</f>
        <v>181270.46459298939</v>
      </c>
      <c r="I654" s="73">
        <v>4.9000000000000004</v>
      </c>
      <c r="J654" s="79">
        <f t="shared" si="84"/>
        <v>185888.20863015499</v>
      </c>
      <c r="K654" s="53">
        <v>4.9000000000000004</v>
      </c>
      <c r="L654" s="80">
        <f>IF($K654&gt;$G$20,IF('Silo Levels'!$L$21="Pumping",((PI()*((($C$19+$G$20)-$K654)*($O$20/($O$19/2)))^2*((($O$20+$G$20)-$K654))/3)*$L$603)+(((PI()*((($C$19+$G$20)-$K654)*($O$20/($O$19/2)))^2*(((($C$19+$G$20)-$K654)*($O$20/($O$19/2)))*$AZ$14))/3)*$L$603),(((PI()*((($C$19+$G$20)-$K654)*($O$20/($O$19/2)))^2*((($O$20+$G$20)-$K654)/3))*$L$603)-((PI()*((($C$19+$G$20)-$K654)*($O$20/($O$19/2)))^2*(((($C$19+$G$20)-$K654)*($O$20/($O$19/2)))*$AZ$14)/3)*$L$603))),IF('Silo Levels'!$L$21="Pumping",(($D$18*$L$603)+((PI()*(($C$21/2)^2)*($G$20-$K654))*$L$603))+((($D$18+$H$18)/3)*$BD$14)+(((PI()*($C$21/2)^2*(($C$21/2)*$AZ$14))/3)*$L$603),(($D$18*$L$603)+((PI()*(($C$21/2)^2)*($G$20-$K654))*$L$603))+((($D$18+$H$18)/3)*$BD$14)-(((PI()*($C$21/2)^2*(($C$21/2)*$AZ$14))/3)*$L$603)))</f>
        <v>182082.81560854288</v>
      </c>
      <c r="M654" s="73">
        <v>4.9000000000000004</v>
      </c>
      <c r="N654" s="79">
        <f t="shared" si="89"/>
        <v>190203.03932338508</v>
      </c>
      <c r="O654" s="53">
        <v>4.9000000000000004</v>
      </c>
      <c r="P654" s="80">
        <f>IF($O654&gt;$G$20,IF('Silo Levels'!$L$22="Pumping",((PI()*((($C$19+$G$20)-$O654)*($O$20/($O$19/2)))^2*((($O$20+$G$20)-$O654))/3)*$P$603)+(((PI()*((($C$19+$G$20)-$O654)*($O$20/($O$19/2)))^2*(((($C$19+$G$20)-$O654)*($O$20/($O$19/2)))*$AZ$15))/3)*$P$603),(((PI()*((($C$19+$G$20)-$O654)*($O$20/($O$19/2)))^2*((($O$20+$G$20)-$O654)/3))*$P$603)-((PI()*((($C$19+$G$20)-$O654)*($O$20/($O$19/2)))^2*(((($C$19+$G$20)-$O654)*($O$20/($O$19/2)))*$AZ$15)/3)*$P$603))),IF('Silo Levels'!$L$22="Pumping",(($D$18*$P$603)+((PI()*(($C$21/2)^2)*($G$20-$O654))*$P$603))+((($D$18+$H$18)/3)*$BD$15)+(((PI()*($C$21/2)^2*(($C$21/2)*$AZ$15))/3)*$P$603),(($D$18*$P$603)+((PI()*(($C$21/2)^2)*($G$20-$O654))*$P$603))+((($D$18+$H$18)/3)*$BD$15)-(((PI()*($C$21/2)^2*(($C$21/2)*$AZ$15))/3)*$P$603)))</f>
        <v>186307.88379579259</v>
      </c>
      <c r="Q654" s="73">
        <v>4.9000000000000004</v>
      </c>
      <c r="R654" s="79">
        <f t="shared" si="90"/>
        <v>196648.3849224993</v>
      </c>
      <c r="S654" s="53">
        <v>4.9000000000000004</v>
      </c>
      <c r="T654" s="80">
        <f>IF($S654&gt;$G$20,IF('Silo Levels'!$L$23="Pumping",((PI()*((($C$19+$G$20)-$S654)*($O$20/($O$19/2)))^2*((($O$20+$G$20)-$S654))/3)*$T$603)+(((PI()*((($C$19+$G$20)-$S654)*($O$20/($O$19/2)))^2*(((($C$19+$G$20)-$S654)*($O$20/($O$19/2)))*$AZ$16))/3)*$T$603),(((PI()*((($C$19+$G$20)-$S654)*($O$20/($O$19/2)))^2*((($O$20+$G$20)-$S654)/3))*$T$603)-((PI()*((($C$19+$G$20)-$S654)*($O$20/($O$19/2)))^2*(((($C$19+$G$20)-$S654)*($O$20/($O$19/2)))*$AZ$16)/3)*$T$603))),IF('Silo Levels'!$L$23="Pumping",(($D$18*$T$603)+((PI()*(($C$21/2)^2)*($G$20-$S654))*$T$603))+((($D$18+$H$18)/3)*$BD$16)+(((PI()*($C$21/2)^2*(($C$21/2)*$AZ$16))/3)*$T$603),(($D$18*$T$603)+((PI()*(($C$21/2)^2)*($G$20-$S654))*$T$603))+((($D$18+$H$18)/3)*$BD$16)-(((PI()*($C$21/2)^2*(($C$21/2)*$AZ$16))/3)*$T$603)))</f>
        <v>192619.14525255706</v>
      </c>
      <c r="U654" s="73">
        <v>4.9000000000000004</v>
      </c>
      <c r="V654" s="79">
        <f t="shared" si="85"/>
        <v>185058.59903801524</v>
      </c>
      <c r="W654" s="53">
        <v>4.9000000000000004</v>
      </c>
      <c r="X654" s="80">
        <f>IF($W654&gt;$G$20,IF('Silo Levels'!$L$24="Pumping",((PI()*((($C$19+$G$20)-$W654)*($O$20/($O$19/2)))^2*((($O$20+$G$20)-$W654))/3)*$X$603)+(((PI()*((($C$19+$G$20)-$W654)*($O$20/($O$19/2)))^2*(((($C$19+$G$20)-$W654)*($O$20/($O$19/2)))*$AZ$17))/3)*$X$603),(((PI()*((($C$19+$G$20)-$W654)*($O$20/($O$19/2)))^2*((($O$20+$G$20)-$W654)/3))*$X$603)-((PI()*((($C$19+$G$20)-$W654)*($O$20/($O$19/2)))^2*(((($C$19+$G$20)-$W654)*($O$20/($O$19/2)))*$AZ$17)/3)*$X$603))),IF('Silo Levels'!$L$24="Pumping",(($D$18*$X$603)+((PI()*(($C$21/2)^2)*($G$20-$W654))*$X$603))+((($D$18+$H$18)/3)*$BD$17)+(((PI()*($C$21/2)^2*(($C$21/2)*$AZ$17))/3)*$X$603),(($D$18*$X$603)+((PI()*(($C$21/2)^2)*($G$20-$W654))*$X$603))+((($D$18+$H$18)/3)*$BD$17)-(((PI()*($C$21/2)^2*(($C$21/2)*$AZ$17))/3)*$X$603)))</f>
        <v>181270.46459298939</v>
      </c>
      <c r="Y654" s="73">
        <v>4.9000000000000004</v>
      </c>
      <c r="Z654" s="79">
        <f t="shared" si="86"/>
        <v>212035.4370205517</v>
      </c>
      <c r="AA654" s="53">
        <v>4.9000000000000004</v>
      </c>
      <c r="AB654" s="80">
        <f>IF($AA654&gt;$G$20,IF('Silo Levels'!$L$25="Pumping",((PI()*((($C$19+$G$20)-$AA654)*($O$20/($O$19/2)))^2*((($O$20+$G$20)-$AA654))/3)*$AB$603)+(((PI()*((($C$19+$G$20)-$AA654)*($O$20/($O$19/2)))^2*(((($C$19+$G$20)-$AA654)*($O$20/($O$19/2)))*$AZ$18))/3)*$AB$603),(((PI()*((($C$19+$G$20)-$AA654)*($O$20/($O$19/2)))^2*((($O$20+$G$20)-$AA654)/3))*$AB$603)-((PI()*((($C$19+$G$20)-$AA654)*($O$20/($O$19/2)))^2*(((($C$19+$G$20)-$AA654)*($O$20/($O$19/2)))*$AZ$18)/3)*$AB$603))),IF('Silo Levels'!$L$25="Pumping",(($D$18*$AB$603)+((PI()*(($C$21/2)^2)*($G$20-$AA654))*$AB$603))+((($D$18+$H$18)/3)*$BD$18)+(((PI()*($C$21/2)^2*(($C$21/2)*$AZ$18))/3)*$AB$603),(($D$18*$AB$603)+((PI()*(($C$21/2)^2)*($G$20-$AA654))*$AB$603))+((($D$18+$H$18)/3)*$BD$18)-(((PI()*($C$21/2)^2*(($C$21/2)*$AZ$18))/3)*$AB$603)))</f>
        <v>207686.09664349738</v>
      </c>
      <c r="AC654" s="73">
        <v>4.9000000000000004</v>
      </c>
      <c r="AD654" s="79">
        <f t="shared" si="87"/>
        <v>217949.7031510199</v>
      </c>
      <c r="AE654" s="53">
        <v>4.9000000000000004</v>
      </c>
      <c r="AF654" s="80">
        <f>IF($AE654&gt;$G$20,IF('Silo Levels'!$L$26="Pumping",((PI()*((($C$19+$G$20)-$AE654)*($O$20/($O$19/2)))^2*((($O$20+$G$20)-$AE654))/3)*$AF$603)+(((PI()*((($C$19+$G$20)-$AE654)*($O$20/($O$19/2)))^2*(((($C$19+$G$20)-$AE654)*($O$20/($O$19/2)))*$AZ$19))/3)*$AF$603),(((PI()*((($C$19+$G$20)-$AE654)*($O$20/($O$19/2)))^2*((($O$20+$G$20)-$AE654)/3))*$AF$603)-((PI()*((($C$19+$G$20)-$AE654)*($O$20/($O$19/2)))^2*(((($C$19+$G$20)-$AE654)*($O$20/($O$19/2)))*$AZ$19)/3)*$AF$603))),IF('Silo Levels'!$L$26="Pumping",(($D$18*$AF$603)+((PI()*(($C$21/2)^2)*($G$20-$AE654))*$AF$603))+((($D$18+$H$18)/3)*$BD$19)+(((PI()*($C$21/2)^2*(($C$21/2)*$AZ$19))/3)*$AF$603),(($D$18*$AF$603)+((PI()*(($C$21/2)^2)*($G$20-$AE654))*$AF$603))+((($D$18+$H$18)/3)*$BD$19)-(((PI()*($C$21/2)^2*(($C$21/2)*$AZ$19))/3)*$AF$603)))</f>
        <v>215739.21749875991</v>
      </c>
      <c r="AG654" s="73">
        <v>4.9000000000000004</v>
      </c>
      <c r="AH654" s="79">
        <f t="shared" si="88"/>
        <v>203965.30480129345</v>
      </c>
      <c r="AI654" s="53">
        <v>4.9000000000000004</v>
      </c>
      <c r="AJ654" s="80">
        <f>IF($AI654&gt;$G$20,IF('Silo Levels'!$L$27="Pumping",((PI()*((($C$19+$G$20)-$AI654)*($O$20/($O$19/2)))^2*((($O$20+$G$20)-$AI654))/3)*$AJ$603)+(((PI()*((($C$19+$G$20)-$AI654)*($O$20/($O$19/2)))^2*(((($C$19+$G$20)-$AI654)*($O$20/($O$19/2)))*$AZ$20))/3)*$AJ$603),(((PI()*((($C$19+$G$20)-$AI654)*($O$20/($O$19/2)))^2*((($O$20+$G$20)-$AI654)/3))*$AJ$603)-((PI()*((($C$19+$G$20)-$AI654)*($O$20/($O$19/2)))^2*(((($C$19+$G$20)-$AI654)*($O$20/($O$19/2)))*$AZ$20)/3)*$AJ$603))),IF('Silo Levels'!$L$27="Pumping",(($D$18*$AJ$603)+((PI()*(($C$21/2)^2)*($G$20-$AI654))*$AJ$603))+((($D$18+$H$18)/3)*$BD$20)+(((PI()*($C$21/2)^2*(($C$21/2)*$AZ$20))/3)*$AJ$603),(($D$18*$AJ$603)+((PI()*(($C$21/2)^2)*($G$20-$AI654))*$AJ$603))+((($D$18+$H$18)/3)*$BD$20)-(((PI()*($C$21/2)^2*(($C$21/2)*$AZ$20))/3)*$AJ$603)))</f>
        <v>199783.84941048673</v>
      </c>
    </row>
    <row r="655" spans="1:36" x14ac:dyDescent="0.3">
      <c r="A655">
        <v>5</v>
      </c>
      <c r="B655" s="79">
        <f t="shared" si="82"/>
        <v>203545.70230911495</v>
      </c>
      <c r="C655" s="53">
        <v>5</v>
      </c>
      <c r="D655" s="80">
        <f>IF($C655&gt;$G$20,IF('Silo Levels'!$L$19="Pumping",((PI()*((($C$19+$G$20)-$C655)*($O$20/($O$19/2)))^2*((($O$20+$G$20)-$C655))/3)*$D$603)+(((PI()*((($C$19+$G$20)-$C655)*($O$20/($O$19/2)))^2*(((($C$19+$G$20)-$C655)*($O$20/($O$19/2)))*$AZ$12))/3)*$D$603),(((PI()*((($C$19+$G$20)-$C655)*($O$20/($O$19/2)))^2*((($O$20+$G$20)-$C655)/3))*$D$603)-((PI()*((($C$19+$G$20)-$C655)*($O$20/($O$19/2)))^2*(((($C$19+$G$20)-$C655)*($O$20/($O$19/2)))*$AZ$12)/3)*$D$603))),IF('Silo Levels'!$L$19="Pumping",(($D$18*$D$603)+((PI()*(($C$21/2)^2)*($G$20-$C655))*$D$603))+((($D$18+$H$18)/3)*$BD$12)+(((PI()*($C$21/2)^2*(($C$21/2)*$AZ$12))/3)*$D$603),(($D$18*$D$603)+((PI()*(($C$21/2)^2)*($G$20-$C655))*$D$603))+((($D$18+$H$18)/3)*$BD$12)-(((PI()*($C$21/2)^2*(($C$21/2)*$AZ$12))/3)*$D$603)))</f>
        <v>200618.68353555026</v>
      </c>
      <c r="E655" s="73">
        <v>5</v>
      </c>
      <c r="F655" s="79">
        <f t="shared" si="83"/>
        <v>184678.46568604055</v>
      </c>
      <c r="G655" s="53">
        <v>5</v>
      </c>
      <c r="H655" s="80">
        <f>IF($G655&gt;$G$20,IF('Silo Levels'!$L$20="Pumping",((PI()*((($C$19+$G$20)-$G655)*($O$20/($O$19/2)))^2*((($O$20+$G$20)-$G655))/3)*$H$603)+(((PI()*((($C$19+$G$20)-$G655)*($O$20/($O$19/2)))^2*(((($C$19+$G$20)-$G655)*($O$20/($O$19/2)))*$AZ$13))/3)*$H$603),(((PI()*((($C$19+$G$20)-$G655)*($O$20/($O$19/2)))^2*((($O$20+$G$20)-$G655)/3))*$H$603)-((PI()*((($C$19+$G$20)-$G655)*($O$20/($O$19/2)))^2*(((($C$19+$G$20)-$G655)*($O$20/($O$19/2)))*$AZ$13)/3)*$H$603))),IF('Silo Levels'!$L$20="Pumping",(($D$18*$H$603)+((PI()*(($C$21/2)^2)*($G$20-$G655))*$H$603))+((($D$18+$H$18)/3)*$BD$13)+(((PI()*($C$21/2)^2*(($C$21/2)*$AZ$13))/3)*$H$603),(($D$18*$H$603)+((PI()*(($C$21/2)^2)*($G$20-$G655))*$H$603))+((($D$18+$H$18)/3)*$BD$13)-(((PI()*($C$21/2)^2*(($C$21/2)*$AZ$13))/3)*$H$603)))</f>
        <v>180890.3312410147</v>
      </c>
      <c r="I655" s="73">
        <v>5</v>
      </c>
      <c r="J655" s="79">
        <f t="shared" si="84"/>
        <v>185506.34340708036</v>
      </c>
      <c r="K655" s="53">
        <v>5</v>
      </c>
      <c r="L655" s="80">
        <f>IF($K655&gt;$G$20,IF('Silo Levels'!$L$21="Pumping",((PI()*((($C$19+$G$20)-$K655)*($O$20/($O$19/2)))^2*((($O$20+$G$20)-$K655))/3)*$L$603)+(((PI()*((($C$19+$G$20)-$K655)*($O$20/($O$19/2)))^2*(((($C$19+$G$20)-$K655)*($O$20/($O$19/2)))*$AZ$14))/3)*$L$603),(((PI()*((($C$19+$G$20)-$K655)*($O$20/($O$19/2)))^2*((($O$20+$G$20)-$K655)/3))*$L$603)-((PI()*((($C$19+$G$20)-$K655)*($O$20/($O$19/2)))^2*(((($C$19+$G$20)-$K655)*($O$20/($O$19/2)))*$AZ$14)/3)*$L$603))),IF('Silo Levels'!$L$21="Pumping",(($D$18*$L$603)+((PI()*(($C$21/2)^2)*($G$20-$K655))*$L$603))+((($D$18+$H$18)/3)*$BD$14)+(((PI()*($C$21/2)^2*(($C$21/2)*$AZ$14))/3)*$L$603),(($D$18*$L$603)+((PI()*(($C$21/2)^2)*($G$20-$K655))*$L$603))+((($D$18+$H$18)/3)*$BD$14)-(((PI()*($C$21/2)^2*(($C$21/2)*$AZ$14))/3)*$L$603)))</f>
        <v>181700.95038546826</v>
      </c>
      <c r="M655" s="73">
        <v>5</v>
      </c>
      <c r="N655" s="79">
        <f t="shared" si="89"/>
        <v>189812.16657357791</v>
      </c>
      <c r="O655" s="53">
        <v>5</v>
      </c>
      <c r="P655" s="80">
        <f>IF($O655&gt;$G$20,IF('Silo Levels'!$L$22="Pumping",((PI()*((($C$19+$G$20)-$O655)*($O$20/($O$19/2)))^2*((($O$20+$G$20)-$O655))/3)*$P$603)+(((PI()*((($C$19+$G$20)-$O655)*($O$20/($O$19/2)))^2*(((($C$19+$G$20)-$O655)*($O$20/($O$19/2)))*$AZ$15))/3)*$P$603),(((PI()*((($C$19+$G$20)-$O655)*($O$20/($O$19/2)))^2*((($O$20+$G$20)-$O655)/3))*$P$603)-((PI()*((($C$19+$G$20)-$O655)*($O$20/($O$19/2)))^2*(((($C$19+$G$20)-$O655)*($O$20/($O$19/2)))*$AZ$15)/3)*$P$603))),IF('Silo Levels'!$L$22="Pumping",(($D$18*$P$603)+((PI()*(($C$21/2)^2)*($G$20-$O655))*$P$603))+((($D$18+$H$18)/3)*$BD$15)+(((PI()*($C$21/2)^2*(($C$21/2)*$AZ$15))/3)*$P$603),(($D$18*$P$603)+((PI()*(($C$21/2)^2)*($G$20-$O655))*$P$603))+((($D$18+$H$18)/3)*$BD$15)-(((PI()*($C$21/2)^2*(($C$21/2)*$AZ$15))/3)*$P$603)))</f>
        <v>185917.01104598542</v>
      </c>
      <c r="Q655" s="73">
        <v>5</v>
      </c>
      <c r="R655" s="79">
        <f t="shared" si="90"/>
        <v>196244.05703924381</v>
      </c>
      <c r="S655" s="53">
        <v>5</v>
      </c>
      <c r="T655" s="80">
        <f>IF($S655&gt;$G$20,IF('Silo Levels'!$L$23="Pumping",((PI()*((($C$19+$G$20)-$S655)*($O$20/($O$19/2)))^2*((($O$20+$G$20)-$S655))/3)*$T$603)+(((PI()*((($C$19+$G$20)-$S655)*($O$20/($O$19/2)))^2*(((($C$19+$G$20)-$S655)*($O$20/($O$19/2)))*$AZ$16))/3)*$T$603),(((PI()*((($C$19+$G$20)-$S655)*($O$20/($O$19/2)))^2*((($O$20+$G$20)-$S655)/3))*$T$603)-((PI()*((($C$19+$G$20)-$S655)*($O$20/($O$19/2)))^2*(((($C$19+$G$20)-$S655)*($O$20/($O$19/2)))*$AZ$16)/3)*$T$603))),IF('Silo Levels'!$L$23="Pumping",(($D$18*$T$603)+((PI()*(($C$21/2)^2)*($G$20-$S655))*$T$603))+((($D$18+$H$18)/3)*$BD$16)+(((PI()*($C$21/2)^2*(($C$21/2)*$AZ$16))/3)*$T$603),(($D$18*$T$603)+((PI()*(($C$21/2)^2)*($G$20-$S655))*$T$603))+((($D$18+$H$18)/3)*$BD$16)-(((PI()*($C$21/2)^2*(($C$21/2)*$AZ$16))/3)*$T$603)))</f>
        <v>192214.81736930157</v>
      </c>
      <c r="U655" s="73">
        <v>5</v>
      </c>
      <c r="V655" s="79">
        <f t="shared" si="85"/>
        <v>184678.46568604055</v>
      </c>
      <c r="W655" s="53">
        <v>5</v>
      </c>
      <c r="X655" s="80">
        <f>IF($W655&gt;$G$20,IF('Silo Levels'!$L$24="Pumping",((PI()*((($C$19+$G$20)-$W655)*($O$20/($O$19/2)))^2*((($O$20+$G$20)-$W655))/3)*$X$603)+(((PI()*((($C$19+$G$20)-$W655)*($O$20/($O$19/2)))^2*(((($C$19+$G$20)-$W655)*($O$20/($O$19/2)))*$AZ$17))/3)*$X$603),(((PI()*((($C$19+$G$20)-$W655)*($O$20/($O$19/2)))^2*((($O$20+$G$20)-$W655)/3))*$X$603)-((PI()*((($C$19+$G$20)-$W655)*($O$20/($O$19/2)))^2*(((($C$19+$G$20)-$W655)*($O$20/($O$19/2)))*$AZ$17)/3)*$X$603))),IF('Silo Levels'!$L$24="Pumping",(($D$18*$X$603)+((PI()*(($C$21/2)^2)*($G$20-$W655))*$X$603))+((($D$18+$H$18)/3)*$BD$17)+(((PI()*($C$21/2)^2*(($C$21/2)*$AZ$17))/3)*$X$603),(($D$18*$X$603)+((PI()*(($C$21/2)^2)*($G$20-$W655))*$X$603))+((($D$18+$H$18)/3)*$BD$17)-(((PI()*($C$21/2)^2*(($C$21/2)*$AZ$17))/3)*$X$603)))</f>
        <v>180890.3312410147</v>
      </c>
      <c r="Y655" s="73">
        <v>5</v>
      </c>
      <c r="Z655" s="79">
        <f t="shared" si="86"/>
        <v>211598.98753323755</v>
      </c>
      <c r="AA655" s="53">
        <v>5</v>
      </c>
      <c r="AB655" s="80">
        <f>IF($AA655&gt;$G$20,IF('Silo Levels'!$L$25="Pumping",((PI()*((($C$19+$G$20)-$AA655)*($O$20/($O$19/2)))^2*((($O$20+$G$20)-$AA655))/3)*$AB$603)+(((PI()*((($C$19+$G$20)-$AA655)*($O$20/($O$19/2)))^2*(((($C$19+$G$20)-$AA655)*($O$20/($O$19/2)))*$AZ$18))/3)*$AB$603),(((PI()*((($C$19+$G$20)-$AA655)*($O$20/($O$19/2)))^2*((($O$20+$G$20)-$AA655)/3))*$AB$603)-((PI()*((($C$19+$G$20)-$AA655)*($O$20/($O$19/2)))^2*(((($C$19+$G$20)-$AA655)*($O$20/($O$19/2)))*$AZ$18)/3)*$AB$603))),IF('Silo Levels'!$L$25="Pumping",(($D$18*$AB$603)+((PI()*(($C$21/2)^2)*($G$20-$AA655))*$AB$603))+((($D$18+$H$18)/3)*$BD$18)+(((PI()*($C$21/2)^2*(($C$21/2)*$AZ$18))/3)*$AB$603),(($D$18*$AB$603)+((PI()*(($C$21/2)^2)*($G$20-$AA655))*$AB$603))+((($D$18+$H$18)/3)*$BD$18)-(((PI()*($C$21/2)^2*(($C$21/2)*$AZ$18))/3)*$AB$603)))</f>
        <v>207249.64715618323</v>
      </c>
      <c r="AC655" s="73">
        <v>5</v>
      </c>
      <c r="AD655" s="79">
        <f t="shared" si="87"/>
        <v>217506.06561244791</v>
      </c>
      <c r="AE655" s="53">
        <v>5</v>
      </c>
      <c r="AF655" s="80">
        <f>IF($AE655&gt;$G$20,IF('Silo Levels'!$L$26="Pumping",((PI()*((($C$19+$G$20)-$AE655)*($O$20/($O$19/2)))^2*((($O$20+$G$20)-$AE655))/3)*$AF$603)+(((PI()*((($C$19+$G$20)-$AE655)*($O$20/($O$19/2)))^2*(((($C$19+$G$20)-$AE655)*($O$20/($O$19/2)))*$AZ$19))/3)*$AF$603),(((PI()*((($C$19+$G$20)-$AE655)*($O$20/($O$19/2)))^2*((($O$20+$G$20)-$AE655)/3))*$AF$603)-((PI()*((($C$19+$G$20)-$AE655)*($O$20/($O$19/2)))^2*(((($C$19+$G$20)-$AE655)*($O$20/($O$19/2)))*$AZ$19)/3)*$AF$603))),IF('Silo Levels'!$L$26="Pumping",(($D$18*$AF$603)+((PI()*(($C$21/2)^2)*($G$20-$AE655))*$AF$603))+((($D$18+$H$18)/3)*$BD$19)+(((PI()*($C$21/2)^2*(($C$21/2)*$AZ$19))/3)*$AF$603),(($D$18*$AF$603)+((PI()*(($C$21/2)^2)*($G$20-$AE655))*$AF$603))+((($D$18+$H$18)/3)*$BD$19)-(((PI()*($C$21/2)^2*(($C$21/2)*$AZ$19))/3)*$AF$603)))</f>
        <v>215295.57996018793</v>
      </c>
      <c r="AG655" s="73">
        <v>5</v>
      </c>
      <c r="AH655" s="79">
        <f t="shared" si="88"/>
        <v>203545.70230911495</v>
      </c>
      <c r="AI655" s="53">
        <v>5</v>
      </c>
      <c r="AJ655" s="80">
        <f>IF($AI655&gt;$G$20,IF('Silo Levels'!$L$27="Pumping",((PI()*((($C$19+$G$20)-$AI655)*($O$20/($O$19/2)))^2*((($O$20+$G$20)-$AI655))/3)*$AJ$603)+(((PI()*((($C$19+$G$20)-$AI655)*($O$20/($O$19/2)))^2*(((($C$19+$G$20)-$AI655)*($O$20/($O$19/2)))*$AZ$20))/3)*$AJ$603),(((PI()*((($C$19+$G$20)-$AI655)*($O$20/($O$19/2)))^2*((($O$20+$G$20)-$AI655)/3))*$AJ$603)-((PI()*((($C$19+$G$20)-$AI655)*($O$20/($O$19/2)))^2*(((($C$19+$G$20)-$AI655)*($O$20/($O$19/2)))*$AZ$20)/3)*$AJ$603))),IF('Silo Levels'!$L$27="Pumping",(($D$18*$AJ$603)+((PI()*(($C$21/2)^2)*($G$20-$AI655))*$AJ$603))+((($D$18+$H$18)/3)*$BD$20)+(((PI()*($C$21/2)^2*(($C$21/2)*$AZ$20))/3)*$AJ$603),(($D$18*$AJ$603)+((PI()*(($C$21/2)^2)*($G$20-$AI655))*$AJ$603))+((($D$18+$H$18)/3)*$BD$20)-(((PI()*($C$21/2)^2*(($C$21/2)*$AZ$20))/3)*$AJ$603)))</f>
        <v>199364.24691830823</v>
      </c>
    </row>
    <row r="656" spans="1:36" x14ac:dyDescent="0.3">
      <c r="A656">
        <v>5.0999999999999996</v>
      </c>
      <c r="B656" s="79">
        <f t="shared" si="82"/>
        <v>203126.09981693642</v>
      </c>
      <c r="C656" s="53">
        <v>5.0999999999999996</v>
      </c>
      <c r="D656" s="80">
        <f>IF($C656&gt;$G$20,IF('Silo Levels'!$L$19="Pumping",((PI()*((($C$19+$G$20)-$C656)*($O$20/($O$19/2)))^2*((($O$20+$G$20)-$C656))/3)*$D$603)+(((PI()*((($C$19+$G$20)-$C656)*($O$20/($O$19/2)))^2*(((($C$19+$G$20)-$C656)*($O$20/($O$19/2)))*$AZ$12))/3)*$D$603),(((PI()*((($C$19+$G$20)-$C656)*($O$20/($O$19/2)))^2*((($O$20+$G$20)-$C656)/3))*$D$603)-((PI()*((($C$19+$G$20)-$C656)*($O$20/($O$19/2)))^2*(((($C$19+$G$20)-$C656)*($O$20/($O$19/2)))*$AZ$12)/3)*$D$603))),IF('Silo Levels'!$L$19="Pumping",(($D$18*$D$603)+((PI()*(($C$21/2)^2)*($G$20-$C656))*$D$603))+((($D$18+$H$18)/3)*$BD$12)+(((PI()*($C$21/2)^2*(($C$21/2)*$AZ$12))/3)*$D$603),(($D$18*$D$603)+((PI()*(($C$21/2)^2)*($G$20-$C656))*$D$603))+((($D$18+$H$18)/3)*$BD$12)-(((PI()*($C$21/2)^2*(($C$21/2)*$AZ$12))/3)*$D$603)))</f>
        <v>200199.0810433717</v>
      </c>
      <c r="E656" s="73">
        <v>5.0999999999999996</v>
      </c>
      <c r="F656" s="79">
        <f t="shared" si="83"/>
        <v>184298.33233406581</v>
      </c>
      <c r="G656" s="53">
        <v>5.0999999999999996</v>
      </c>
      <c r="H656" s="80">
        <f>IF($G656&gt;$G$20,IF('Silo Levels'!$L$20="Pumping",((PI()*((($C$19+$G$20)-$G656)*($O$20/($O$19/2)))^2*((($O$20+$G$20)-$G656))/3)*$H$603)+(((PI()*((($C$19+$G$20)-$G656)*($O$20/($O$19/2)))^2*(((($C$19+$G$20)-$G656)*($O$20/($O$19/2)))*$AZ$13))/3)*$H$603),(((PI()*((($C$19+$G$20)-$G656)*($O$20/($O$19/2)))^2*((($O$20+$G$20)-$G656)/3))*$H$603)-((PI()*((($C$19+$G$20)-$G656)*($O$20/($O$19/2)))^2*(((($C$19+$G$20)-$G656)*($O$20/($O$19/2)))*$AZ$13)/3)*$H$603))),IF('Silo Levels'!$L$20="Pumping",(($D$18*$H$603)+((PI()*(($C$21/2)^2)*($G$20-$G656))*$H$603))+((($D$18+$H$18)/3)*$BD$13)+(((PI()*($C$21/2)^2*(($C$21/2)*$AZ$13))/3)*$H$603),(($D$18*$H$603)+((PI()*(($C$21/2)^2)*($G$20-$G656))*$H$603))+((($D$18+$H$18)/3)*$BD$13)-(((PI()*($C$21/2)^2*(($C$21/2)*$AZ$13))/3)*$H$603)))</f>
        <v>180510.19788903996</v>
      </c>
      <c r="I656" s="73">
        <v>5.0999999999999996</v>
      </c>
      <c r="J656" s="79">
        <f t="shared" si="84"/>
        <v>185124.47818400568</v>
      </c>
      <c r="K656" s="53">
        <v>5.0999999999999996</v>
      </c>
      <c r="L656" s="80">
        <f>IF($K656&gt;$G$20,IF('Silo Levels'!$L$21="Pumping",((PI()*((($C$19+$G$20)-$K656)*($O$20/($O$19/2)))^2*((($O$20+$G$20)-$K656))/3)*$L$603)+(((PI()*((($C$19+$G$20)-$K656)*($O$20/($O$19/2)))^2*(((($C$19+$G$20)-$K656)*($O$20/($O$19/2)))*$AZ$14))/3)*$L$603),(((PI()*((($C$19+$G$20)-$K656)*($O$20/($O$19/2)))^2*((($O$20+$G$20)-$K656)/3))*$L$603)-((PI()*((($C$19+$G$20)-$K656)*($O$20/($O$19/2)))^2*(((($C$19+$G$20)-$K656)*($O$20/($O$19/2)))*$AZ$14)/3)*$L$603))),IF('Silo Levels'!$L$21="Pumping",(($D$18*$L$603)+((PI()*(($C$21/2)^2)*($G$20-$K656))*$L$603))+((($D$18+$H$18)/3)*$BD$14)+(((PI()*($C$21/2)^2*(($C$21/2)*$AZ$14))/3)*$L$603),(($D$18*$L$603)+((PI()*(($C$21/2)^2)*($G$20-$K656))*$L$603))+((($D$18+$H$18)/3)*$BD$14)-(((PI()*($C$21/2)^2*(($C$21/2)*$AZ$14))/3)*$L$603)))</f>
        <v>181319.08516239357</v>
      </c>
      <c r="M656" s="73">
        <v>5.0999999999999996</v>
      </c>
      <c r="N656" s="79">
        <f t="shared" si="89"/>
        <v>189421.29382377071</v>
      </c>
      <c r="O656" s="53">
        <v>5.0999999999999996</v>
      </c>
      <c r="P656" s="80">
        <f>IF($O656&gt;$G$20,IF('Silo Levels'!$L$22="Pumping",((PI()*((($C$19+$G$20)-$O656)*($O$20/($O$19/2)))^2*((($O$20+$G$20)-$O656))/3)*$P$603)+(((PI()*((($C$19+$G$20)-$O656)*($O$20/($O$19/2)))^2*(((($C$19+$G$20)-$O656)*($O$20/($O$19/2)))*$AZ$15))/3)*$P$603),(((PI()*((($C$19+$G$20)-$O656)*($O$20/($O$19/2)))^2*((($O$20+$G$20)-$O656)/3))*$P$603)-((PI()*((($C$19+$G$20)-$O656)*($O$20/($O$19/2)))^2*(((($C$19+$G$20)-$O656)*($O$20/($O$19/2)))*$AZ$15)/3)*$P$603))),IF('Silo Levels'!$L$22="Pumping",(($D$18*$P$603)+((PI()*(($C$21/2)^2)*($G$20-$O656))*$P$603))+((($D$18+$H$18)/3)*$BD$15)+(((PI()*($C$21/2)^2*(($C$21/2)*$AZ$15))/3)*$P$603),(($D$18*$P$603)+((PI()*(($C$21/2)^2)*($G$20-$O656))*$P$603))+((($D$18+$H$18)/3)*$BD$15)-(((PI()*($C$21/2)^2*(($C$21/2)*$AZ$15))/3)*$P$603)))</f>
        <v>185526.13829617822</v>
      </c>
      <c r="Q656" s="73">
        <v>5.0999999999999996</v>
      </c>
      <c r="R656" s="79">
        <f t="shared" si="90"/>
        <v>195839.72915598829</v>
      </c>
      <c r="S656" s="53">
        <v>5.0999999999999996</v>
      </c>
      <c r="T656" s="80">
        <f>IF($S656&gt;$G$20,IF('Silo Levels'!$L$23="Pumping",((PI()*((($C$19+$G$20)-$S656)*($O$20/($O$19/2)))^2*((($O$20+$G$20)-$S656))/3)*$T$603)+(((PI()*((($C$19+$G$20)-$S656)*($O$20/($O$19/2)))^2*(((($C$19+$G$20)-$S656)*($O$20/($O$19/2)))*$AZ$16))/3)*$T$603),(((PI()*((($C$19+$G$20)-$S656)*($O$20/($O$19/2)))^2*((($O$20+$G$20)-$S656)/3))*$T$603)-((PI()*((($C$19+$G$20)-$S656)*($O$20/($O$19/2)))^2*(((($C$19+$G$20)-$S656)*($O$20/($O$19/2)))*$AZ$16)/3)*$T$603))),IF('Silo Levels'!$L$23="Pumping",(($D$18*$T$603)+((PI()*(($C$21/2)^2)*($G$20-$S656))*$T$603))+((($D$18+$H$18)/3)*$BD$16)+(((PI()*($C$21/2)^2*(($C$21/2)*$AZ$16))/3)*$T$603),(($D$18*$T$603)+((PI()*(($C$21/2)^2)*($G$20-$S656))*$T$603))+((($D$18+$H$18)/3)*$BD$16)-(((PI()*($C$21/2)^2*(($C$21/2)*$AZ$16))/3)*$T$603)))</f>
        <v>191810.48948604605</v>
      </c>
      <c r="U656" s="73">
        <v>5.0999999999999996</v>
      </c>
      <c r="V656" s="79">
        <f t="shared" si="85"/>
        <v>184298.33233406581</v>
      </c>
      <c r="W656" s="53">
        <v>5.0999999999999996</v>
      </c>
      <c r="X656" s="80">
        <f>IF($W656&gt;$G$20,IF('Silo Levels'!$L$24="Pumping",((PI()*((($C$19+$G$20)-$W656)*($O$20/($O$19/2)))^2*((($O$20+$G$20)-$W656))/3)*$X$603)+(((PI()*((($C$19+$G$20)-$W656)*($O$20/($O$19/2)))^2*(((($C$19+$G$20)-$W656)*($O$20/($O$19/2)))*$AZ$17))/3)*$X$603),(((PI()*((($C$19+$G$20)-$W656)*($O$20/($O$19/2)))^2*((($O$20+$G$20)-$W656)/3))*$X$603)-((PI()*((($C$19+$G$20)-$W656)*($O$20/($O$19/2)))^2*(((($C$19+$G$20)-$W656)*($O$20/($O$19/2)))*$AZ$17)/3)*$X$603))),IF('Silo Levels'!$L$24="Pumping",(($D$18*$X$603)+((PI()*(($C$21/2)^2)*($G$20-$W656))*$X$603))+((($D$18+$H$18)/3)*$BD$17)+(((PI()*($C$21/2)^2*(($C$21/2)*$AZ$17))/3)*$X$603),(($D$18*$X$603)+((PI()*(($C$21/2)^2)*($G$20-$W656))*$X$603))+((($D$18+$H$18)/3)*$BD$17)-(((PI()*($C$21/2)^2*(($C$21/2)*$AZ$17))/3)*$X$603)))</f>
        <v>180510.19788903996</v>
      </c>
      <c r="Y656" s="73">
        <v>5.0999999999999996</v>
      </c>
      <c r="Z656" s="79">
        <f t="shared" si="86"/>
        <v>211162.53804592337</v>
      </c>
      <c r="AA656" s="53">
        <v>5.0999999999999996</v>
      </c>
      <c r="AB656" s="80">
        <f>IF($AA656&gt;$G$20,IF('Silo Levels'!$L$25="Pumping",((PI()*((($C$19+$G$20)-$AA656)*($O$20/($O$19/2)))^2*((($O$20+$G$20)-$AA656))/3)*$AB$603)+(((PI()*((($C$19+$G$20)-$AA656)*($O$20/($O$19/2)))^2*(((($C$19+$G$20)-$AA656)*($O$20/($O$19/2)))*$AZ$18))/3)*$AB$603),(((PI()*((($C$19+$G$20)-$AA656)*($O$20/($O$19/2)))^2*((($O$20+$G$20)-$AA656)/3))*$AB$603)-((PI()*((($C$19+$G$20)-$AA656)*($O$20/($O$19/2)))^2*(((($C$19+$G$20)-$AA656)*($O$20/($O$19/2)))*$AZ$18)/3)*$AB$603))),IF('Silo Levels'!$L$25="Pumping",(($D$18*$AB$603)+((PI()*(($C$21/2)^2)*($G$20-$AA656))*$AB$603))+((($D$18+$H$18)/3)*$BD$18)+(((PI()*($C$21/2)^2*(($C$21/2)*$AZ$18))/3)*$AB$603),(($D$18*$AB$603)+((PI()*(($C$21/2)^2)*($G$20-$AA656))*$AB$603))+((($D$18+$H$18)/3)*$BD$18)-(((PI()*($C$21/2)^2*(($C$21/2)*$AZ$18))/3)*$AB$603)))</f>
        <v>206813.19766886905</v>
      </c>
      <c r="AC656" s="73">
        <v>5.0999999999999996</v>
      </c>
      <c r="AD656" s="79">
        <f t="shared" si="87"/>
        <v>217062.42807387587</v>
      </c>
      <c r="AE656" s="53">
        <v>5.0999999999999996</v>
      </c>
      <c r="AF656" s="80">
        <f>IF($AE656&gt;$G$20,IF('Silo Levels'!$L$26="Pumping",((PI()*((($C$19+$G$20)-$AE656)*($O$20/($O$19/2)))^2*((($O$20+$G$20)-$AE656))/3)*$AF$603)+(((PI()*((($C$19+$G$20)-$AE656)*($O$20/($O$19/2)))^2*(((($C$19+$G$20)-$AE656)*($O$20/($O$19/2)))*$AZ$19))/3)*$AF$603),(((PI()*((($C$19+$G$20)-$AE656)*($O$20/($O$19/2)))^2*((($O$20+$G$20)-$AE656)/3))*$AF$603)-((PI()*((($C$19+$G$20)-$AE656)*($O$20/($O$19/2)))^2*(((($C$19+$G$20)-$AE656)*($O$20/($O$19/2)))*$AZ$19)/3)*$AF$603))),IF('Silo Levels'!$L$26="Pumping",(($D$18*$AF$603)+((PI()*(($C$21/2)^2)*($G$20-$AE656))*$AF$603))+((($D$18+$H$18)/3)*$BD$19)+(((PI()*($C$21/2)^2*(($C$21/2)*$AZ$19))/3)*$AF$603),(($D$18*$AF$603)+((PI()*(($C$21/2)^2)*($G$20-$AE656))*$AF$603))+((($D$18+$H$18)/3)*$BD$19)-(((PI()*($C$21/2)^2*(($C$21/2)*$AZ$19))/3)*$AF$603)))</f>
        <v>214851.94242161588</v>
      </c>
      <c r="AG656" s="73">
        <v>5.0999999999999996</v>
      </c>
      <c r="AH656" s="79">
        <f t="shared" si="88"/>
        <v>203126.09981693642</v>
      </c>
      <c r="AI656" s="53">
        <v>5.0999999999999996</v>
      </c>
      <c r="AJ656" s="80">
        <f>IF($AI656&gt;$G$20,IF('Silo Levels'!$L$27="Pumping",((PI()*((($C$19+$G$20)-$AI656)*($O$20/($O$19/2)))^2*((($O$20+$G$20)-$AI656))/3)*$AJ$603)+(((PI()*((($C$19+$G$20)-$AI656)*($O$20/($O$19/2)))^2*(((($C$19+$G$20)-$AI656)*($O$20/($O$19/2)))*$AZ$20))/3)*$AJ$603),(((PI()*((($C$19+$G$20)-$AI656)*($O$20/($O$19/2)))^2*((($O$20+$G$20)-$AI656)/3))*$AJ$603)-((PI()*((($C$19+$G$20)-$AI656)*($O$20/($O$19/2)))^2*(((($C$19+$G$20)-$AI656)*($O$20/($O$19/2)))*$AZ$20)/3)*$AJ$603))),IF('Silo Levels'!$L$27="Pumping",(($D$18*$AJ$603)+((PI()*(($C$21/2)^2)*($G$20-$AI656))*$AJ$603))+((($D$18+$H$18)/3)*$BD$20)+(((PI()*($C$21/2)^2*(($C$21/2)*$AZ$20))/3)*$AJ$603),(($D$18*$AJ$603)+((PI()*(($C$21/2)^2)*($G$20-$AI656))*$AJ$603))+((($D$18+$H$18)/3)*$BD$20)-(((PI()*($C$21/2)^2*(($C$21/2)*$AZ$20))/3)*$AJ$603)))</f>
        <v>198944.6444261297</v>
      </c>
    </row>
    <row r="657" spans="1:36" x14ac:dyDescent="0.3">
      <c r="A657">
        <v>5.2</v>
      </c>
      <c r="B657" s="79">
        <f t="shared" si="82"/>
        <v>202706.49732475792</v>
      </c>
      <c r="C657" s="53">
        <v>5.2</v>
      </c>
      <c r="D657" s="80">
        <f>IF($C657&gt;$G$20,IF('Silo Levels'!$L$19="Pumping",((PI()*((($C$19+$G$20)-$C657)*($O$20/($O$19/2)))^2*((($O$20+$G$20)-$C657))/3)*$D$603)+(((PI()*((($C$19+$G$20)-$C657)*($O$20/($O$19/2)))^2*(((($C$19+$G$20)-$C657)*($O$20/($O$19/2)))*$AZ$12))/3)*$D$603),(((PI()*((($C$19+$G$20)-$C657)*($O$20/($O$19/2)))^2*((($O$20+$G$20)-$C657)/3))*$D$603)-((PI()*((($C$19+$G$20)-$C657)*($O$20/($O$19/2)))^2*(((($C$19+$G$20)-$C657)*($O$20/($O$19/2)))*$AZ$12)/3)*$D$603))),IF('Silo Levels'!$L$19="Pumping",(($D$18*$D$603)+((PI()*(($C$21/2)^2)*($G$20-$C657))*$D$603))+((($D$18+$H$18)/3)*$BD$12)+(((PI()*($C$21/2)^2*(($C$21/2)*$AZ$12))/3)*$D$603),(($D$18*$D$603)+((PI()*(($C$21/2)^2)*($G$20-$C657))*$D$603))+((($D$18+$H$18)/3)*$BD$12)-(((PI()*($C$21/2)^2*(($C$21/2)*$AZ$12))/3)*$D$603)))</f>
        <v>199779.4785511932</v>
      </c>
      <c r="E657" s="73">
        <v>5.2</v>
      </c>
      <c r="F657" s="79">
        <f t="shared" si="83"/>
        <v>183918.1989820911</v>
      </c>
      <c r="G657" s="53">
        <v>5.2</v>
      </c>
      <c r="H657" s="80">
        <f>IF($G657&gt;$G$20,IF('Silo Levels'!$L$20="Pumping",((PI()*((($C$19+$G$20)-$G657)*($O$20/($O$19/2)))^2*((($O$20+$G$20)-$G657))/3)*$H$603)+(((PI()*((($C$19+$G$20)-$G657)*($O$20/($O$19/2)))^2*(((($C$19+$G$20)-$G657)*($O$20/($O$19/2)))*$AZ$13))/3)*$H$603),(((PI()*((($C$19+$G$20)-$G657)*($O$20/($O$19/2)))^2*((($O$20+$G$20)-$G657)/3))*$H$603)-((PI()*((($C$19+$G$20)-$G657)*($O$20/($O$19/2)))^2*(((($C$19+$G$20)-$G657)*($O$20/($O$19/2)))*$AZ$13)/3)*$H$603))),IF('Silo Levels'!$L$20="Pumping",(($D$18*$H$603)+((PI()*(($C$21/2)^2)*($G$20-$G657))*$H$603))+((($D$18+$H$18)/3)*$BD$13)+(((PI()*($C$21/2)^2*(($C$21/2)*$AZ$13))/3)*$H$603),(($D$18*$H$603)+((PI()*(($C$21/2)^2)*($G$20-$G657))*$H$603))+((($D$18+$H$18)/3)*$BD$13)-(((PI()*($C$21/2)^2*(($C$21/2)*$AZ$13))/3)*$H$603)))</f>
        <v>180130.06453706525</v>
      </c>
      <c r="I657" s="73">
        <v>5.2</v>
      </c>
      <c r="J657" s="79">
        <f t="shared" si="84"/>
        <v>184742.612960931</v>
      </c>
      <c r="K657" s="53">
        <v>5.2</v>
      </c>
      <c r="L657" s="80">
        <f>IF($K657&gt;$G$20,IF('Silo Levels'!$L$21="Pumping",((PI()*((($C$19+$G$20)-$K657)*($O$20/($O$19/2)))^2*((($O$20+$G$20)-$K657))/3)*$L$603)+(((PI()*((($C$19+$G$20)-$K657)*($O$20/($O$19/2)))^2*(((($C$19+$G$20)-$K657)*($O$20/($O$19/2)))*$AZ$14))/3)*$L$603),(((PI()*((($C$19+$G$20)-$K657)*($O$20/($O$19/2)))^2*((($O$20+$G$20)-$K657)/3))*$L$603)-((PI()*((($C$19+$G$20)-$K657)*($O$20/($O$19/2)))^2*(((($C$19+$G$20)-$K657)*($O$20/($O$19/2)))*$AZ$14)/3)*$L$603))),IF('Silo Levels'!$L$21="Pumping",(($D$18*$L$603)+((PI()*(($C$21/2)^2)*($G$20-$K657))*$L$603))+((($D$18+$H$18)/3)*$BD$14)+(((PI()*($C$21/2)^2*(($C$21/2)*$AZ$14))/3)*$L$603),(($D$18*$L$603)+((PI()*(($C$21/2)^2)*($G$20-$K657))*$L$603))+((($D$18+$H$18)/3)*$BD$14)-(((PI()*($C$21/2)^2*(($C$21/2)*$AZ$14))/3)*$L$603)))</f>
        <v>180937.21993931889</v>
      </c>
      <c r="M657" s="73">
        <v>5.2</v>
      </c>
      <c r="N657" s="79">
        <f t="shared" si="89"/>
        <v>189030.42107396352</v>
      </c>
      <c r="O657" s="53">
        <v>5.2</v>
      </c>
      <c r="P657" s="80">
        <f>IF($O657&gt;$G$20,IF('Silo Levels'!$L$22="Pumping",((PI()*((($C$19+$G$20)-$O657)*($O$20/($O$19/2)))^2*((($O$20+$G$20)-$O657))/3)*$P$603)+(((PI()*((($C$19+$G$20)-$O657)*($O$20/($O$19/2)))^2*(((($C$19+$G$20)-$O657)*($O$20/($O$19/2)))*$AZ$15))/3)*$P$603),(((PI()*((($C$19+$G$20)-$O657)*($O$20/($O$19/2)))^2*((($O$20+$G$20)-$O657)/3))*$P$603)-((PI()*((($C$19+$G$20)-$O657)*($O$20/($O$19/2)))^2*(((($C$19+$G$20)-$O657)*($O$20/($O$19/2)))*$AZ$15)/3)*$P$603))),IF('Silo Levels'!$L$22="Pumping",(($D$18*$P$603)+((PI()*(($C$21/2)^2)*($G$20-$O657))*$P$603))+((($D$18+$H$18)/3)*$BD$15)+(((PI()*($C$21/2)^2*(($C$21/2)*$AZ$15))/3)*$P$603),(($D$18*$P$603)+((PI()*(($C$21/2)^2)*($G$20-$O657))*$P$603))+((($D$18+$H$18)/3)*$BD$15)-(((PI()*($C$21/2)^2*(($C$21/2)*$AZ$15))/3)*$P$603)))</f>
        <v>185135.26554637103</v>
      </c>
      <c r="Q657" s="73">
        <v>5.2</v>
      </c>
      <c r="R657" s="79">
        <f t="shared" si="90"/>
        <v>195435.40127273274</v>
      </c>
      <c r="S657" s="53">
        <v>5.2</v>
      </c>
      <c r="T657" s="80">
        <f>IF($S657&gt;$G$20,IF('Silo Levels'!$L$23="Pumping",((PI()*((($C$19+$G$20)-$S657)*($O$20/($O$19/2)))^2*((($O$20+$G$20)-$S657))/3)*$T$603)+(((PI()*((($C$19+$G$20)-$S657)*($O$20/($O$19/2)))^2*(((($C$19+$G$20)-$S657)*($O$20/($O$19/2)))*$AZ$16))/3)*$T$603),(((PI()*((($C$19+$G$20)-$S657)*($O$20/($O$19/2)))^2*((($O$20+$G$20)-$S657)/3))*$T$603)-((PI()*((($C$19+$G$20)-$S657)*($O$20/($O$19/2)))^2*(((($C$19+$G$20)-$S657)*($O$20/($O$19/2)))*$AZ$16)/3)*$T$603))),IF('Silo Levels'!$L$23="Pumping",(($D$18*$T$603)+((PI()*(($C$21/2)^2)*($G$20-$S657))*$T$603))+((($D$18+$H$18)/3)*$BD$16)+(((PI()*($C$21/2)^2*(($C$21/2)*$AZ$16))/3)*$T$603),(($D$18*$T$603)+((PI()*(($C$21/2)^2)*($G$20-$S657))*$T$603))+((($D$18+$H$18)/3)*$BD$16)-(((PI()*($C$21/2)^2*(($C$21/2)*$AZ$16))/3)*$T$603)))</f>
        <v>191406.1616027905</v>
      </c>
      <c r="U657" s="73">
        <v>5.2</v>
      </c>
      <c r="V657" s="79">
        <f t="shared" si="85"/>
        <v>183918.1989820911</v>
      </c>
      <c r="W657" s="53">
        <v>5.2</v>
      </c>
      <c r="X657" s="80">
        <f>IF($W657&gt;$G$20,IF('Silo Levels'!$L$24="Pumping",((PI()*((($C$19+$G$20)-$W657)*($O$20/($O$19/2)))^2*((($O$20+$G$20)-$W657))/3)*$X$603)+(((PI()*((($C$19+$G$20)-$W657)*($O$20/($O$19/2)))^2*(((($C$19+$G$20)-$W657)*($O$20/($O$19/2)))*$AZ$17))/3)*$X$603),(((PI()*((($C$19+$G$20)-$W657)*($O$20/($O$19/2)))^2*((($O$20+$G$20)-$W657)/3))*$X$603)-((PI()*((($C$19+$G$20)-$W657)*($O$20/($O$19/2)))^2*(((($C$19+$G$20)-$W657)*($O$20/($O$19/2)))*$AZ$17)/3)*$X$603))),IF('Silo Levels'!$L$24="Pumping",(($D$18*$X$603)+((PI()*(($C$21/2)^2)*($G$20-$W657))*$X$603))+((($D$18+$H$18)/3)*$BD$17)+(((PI()*($C$21/2)^2*(($C$21/2)*$AZ$17))/3)*$X$603),(($D$18*$X$603)+((PI()*(($C$21/2)^2)*($G$20-$W657))*$X$603))+((($D$18+$H$18)/3)*$BD$17)-(((PI()*($C$21/2)^2*(($C$21/2)*$AZ$17))/3)*$X$603)))</f>
        <v>180130.06453706525</v>
      </c>
      <c r="Y657" s="73">
        <v>5.2</v>
      </c>
      <c r="Z657" s="79">
        <f t="shared" si="86"/>
        <v>210726.08855860922</v>
      </c>
      <c r="AA657" s="53">
        <v>5.2</v>
      </c>
      <c r="AB657" s="80">
        <f>IF($AA657&gt;$G$20,IF('Silo Levels'!$L$25="Pumping",((PI()*((($C$19+$G$20)-$AA657)*($O$20/($O$19/2)))^2*((($O$20+$G$20)-$AA657))/3)*$AB$603)+(((PI()*((($C$19+$G$20)-$AA657)*($O$20/($O$19/2)))^2*(((($C$19+$G$20)-$AA657)*($O$20/($O$19/2)))*$AZ$18))/3)*$AB$603),(((PI()*((($C$19+$G$20)-$AA657)*($O$20/($O$19/2)))^2*((($O$20+$G$20)-$AA657)/3))*$AB$603)-((PI()*((($C$19+$G$20)-$AA657)*($O$20/($O$19/2)))^2*(((($C$19+$G$20)-$AA657)*($O$20/($O$19/2)))*$AZ$18)/3)*$AB$603))),IF('Silo Levels'!$L$25="Pumping",(($D$18*$AB$603)+((PI()*(($C$21/2)^2)*($G$20-$AA657))*$AB$603))+((($D$18+$H$18)/3)*$BD$18)+(((PI()*($C$21/2)^2*(($C$21/2)*$AZ$18))/3)*$AB$603),(($D$18*$AB$603)+((PI()*(($C$21/2)^2)*($G$20-$AA657))*$AB$603))+((($D$18+$H$18)/3)*$BD$18)-(((PI()*($C$21/2)^2*(($C$21/2)*$AZ$18))/3)*$AB$603)))</f>
        <v>206376.7481815549</v>
      </c>
      <c r="AC657" s="73">
        <v>5.2</v>
      </c>
      <c r="AD657" s="79">
        <f t="shared" si="87"/>
        <v>216618.79053530379</v>
      </c>
      <c r="AE657" s="53">
        <v>5.2</v>
      </c>
      <c r="AF657" s="80">
        <f>IF($AE657&gt;$G$20,IF('Silo Levels'!$L$26="Pumping",((PI()*((($C$19+$G$20)-$AE657)*($O$20/($O$19/2)))^2*((($O$20+$G$20)-$AE657))/3)*$AF$603)+(((PI()*((($C$19+$G$20)-$AE657)*($O$20/($O$19/2)))^2*(((($C$19+$G$20)-$AE657)*($O$20/($O$19/2)))*$AZ$19))/3)*$AF$603),(((PI()*((($C$19+$G$20)-$AE657)*($O$20/($O$19/2)))^2*((($O$20+$G$20)-$AE657)/3))*$AF$603)-((PI()*((($C$19+$G$20)-$AE657)*($O$20/($O$19/2)))^2*(((($C$19+$G$20)-$AE657)*($O$20/($O$19/2)))*$AZ$19)/3)*$AF$603))),IF('Silo Levels'!$L$26="Pumping",(($D$18*$AF$603)+((PI()*(($C$21/2)^2)*($G$20-$AE657))*$AF$603))+((($D$18+$H$18)/3)*$BD$19)+(((PI()*($C$21/2)^2*(($C$21/2)*$AZ$19))/3)*$AF$603),(($D$18*$AF$603)+((PI()*(($C$21/2)^2)*($G$20-$AE657))*$AF$603))+((($D$18+$H$18)/3)*$BD$19)-(((PI()*($C$21/2)^2*(($C$21/2)*$AZ$19))/3)*$AF$603)))</f>
        <v>214408.30488304381</v>
      </c>
      <c r="AG657" s="73">
        <v>5.2</v>
      </c>
      <c r="AH657" s="79">
        <f t="shared" si="88"/>
        <v>202706.49732475792</v>
      </c>
      <c r="AI657" s="53">
        <v>5.2</v>
      </c>
      <c r="AJ657" s="80">
        <f>IF($AI657&gt;$G$20,IF('Silo Levels'!$L$27="Pumping",((PI()*((($C$19+$G$20)-$AI657)*($O$20/($O$19/2)))^2*((($O$20+$G$20)-$AI657))/3)*$AJ$603)+(((PI()*((($C$19+$G$20)-$AI657)*($O$20/($O$19/2)))^2*(((($C$19+$G$20)-$AI657)*($O$20/($O$19/2)))*$AZ$20))/3)*$AJ$603),(((PI()*((($C$19+$G$20)-$AI657)*($O$20/($O$19/2)))^2*((($O$20+$G$20)-$AI657)/3))*$AJ$603)-((PI()*((($C$19+$G$20)-$AI657)*($O$20/($O$19/2)))^2*(((($C$19+$G$20)-$AI657)*($O$20/($O$19/2)))*$AZ$20)/3)*$AJ$603))),IF('Silo Levels'!$L$27="Pumping",(($D$18*$AJ$603)+((PI()*(($C$21/2)^2)*($G$20-$AI657))*$AJ$603))+((($D$18+$H$18)/3)*$BD$20)+(((PI()*($C$21/2)^2*(($C$21/2)*$AZ$20))/3)*$AJ$603),(($D$18*$AJ$603)+((PI()*(($C$21/2)^2)*($G$20-$AI657))*$AJ$603))+((($D$18+$H$18)/3)*$BD$20)-(((PI()*($C$21/2)^2*(($C$21/2)*$AZ$20))/3)*$AJ$603)))</f>
        <v>198525.0419339512</v>
      </c>
    </row>
    <row r="658" spans="1:36" x14ac:dyDescent="0.3">
      <c r="A658">
        <v>5.3</v>
      </c>
      <c r="B658" s="79">
        <f t="shared" si="82"/>
        <v>202286.89483257942</v>
      </c>
      <c r="C658" s="53">
        <v>5.3</v>
      </c>
      <c r="D658" s="80">
        <f>IF($C658&gt;$G$20,IF('Silo Levels'!$L$19="Pumping",((PI()*((($C$19+$G$20)-$C658)*($O$20/($O$19/2)))^2*((($O$20+$G$20)-$C658))/3)*$D$603)+(((PI()*((($C$19+$G$20)-$C658)*($O$20/($O$19/2)))^2*(((($C$19+$G$20)-$C658)*($O$20/($O$19/2)))*$AZ$12))/3)*$D$603),(((PI()*((($C$19+$G$20)-$C658)*($O$20/($O$19/2)))^2*((($O$20+$G$20)-$C658)/3))*$D$603)-((PI()*((($C$19+$G$20)-$C658)*($O$20/($O$19/2)))^2*(((($C$19+$G$20)-$C658)*($O$20/($O$19/2)))*$AZ$12)/3)*$D$603))),IF('Silo Levels'!$L$19="Pumping",(($D$18*$D$603)+((PI()*(($C$21/2)^2)*($G$20-$C658))*$D$603))+((($D$18+$H$18)/3)*$BD$12)+(((PI()*($C$21/2)^2*(($C$21/2)*$AZ$12))/3)*$D$603),(($D$18*$D$603)+((PI()*(($C$21/2)^2)*($G$20-$C658))*$D$603))+((($D$18+$H$18)/3)*$BD$12)-(((PI()*($C$21/2)^2*(($C$21/2)*$AZ$12))/3)*$D$603)))</f>
        <v>199359.8760590147</v>
      </c>
      <c r="E658" s="73">
        <v>5.3</v>
      </c>
      <c r="F658" s="79">
        <f t="shared" si="83"/>
        <v>183538.06563011638</v>
      </c>
      <c r="G658" s="53">
        <v>5.3</v>
      </c>
      <c r="H658" s="80">
        <f>IF($G658&gt;$G$20,IF('Silo Levels'!$L$20="Pumping",((PI()*((($C$19+$G$20)-$G658)*($O$20/($O$19/2)))^2*((($O$20+$G$20)-$G658))/3)*$H$603)+(((PI()*((($C$19+$G$20)-$G658)*($O$20/($O$19/2)))^2*(((($C$19+$G$20)-$G658)*($O$20/($O$19/2)))*$AZ$13))/3)*$H$603),(((PI()*((($C$19+$G$20)-$G658)*($O$20/($O$19/2)))^2*((($O$20+$G$20)-$G658)/3))*$H$603)-((PI()*((($C$19+$G$20)-$G658)*($O$20/($O$19/2)))^2*(((($C$19+$G$20)-$G658)*($O$20/($O$19/2)))*$AZ$13)/3)*$H$603))),IF('Silo Levels'!$L$20="Pumping",(($D$18*$H$603)+((PI()*(($C$21/2)^2)*($G$20-$G658))*$H$603))+((($D$18+$H$18)/3)*$BD$13)+(((PI()*($C$21/2)^2*(($C$21/2)*$AZ$13))/3)*$H$603),(($D$18*$H$603)+((PI()*(($C$21/2)^2)*($G$20-$G658))*$H$603))+((($D$18+$H$18)/3)*$BD$13)-(((PI()*($C$21/2)^2*(($C$21/2)*$AZ$13))/3)*$H$603)))</f>
        <v>179749.93118509054</v>
      </c>
      <c r="I658" s="73">
        <v>5.3</v>
      </c>
      <c r="J658" s="79">
        <f t="shared" si="84"/>
        <v>184360.74773785635</v>
      </c>
      <c r="K658" s="53">
        <v>5.3</v>
      </c>
      <c r="L658" s="80">
        <f>IF($K658&gt;$G$20,IF('Silo Levels'!$L$21="Pumping",((PI()*((($C$19+$G$20)-$K658)*($O$20/($O$19/2)))^2*((($O$20+$G$20)-$K658))/3)*$L$603)+(((PI()*((($C$19+$G$20)-$K658)*($O$20/($O$19/2)))^2*(((($C$19+$G$20)-$K658)*($O$20/($O$19/2)))*$AZ$14))/3)*$L$603),(((PI()*((($C$19+$G$20)-$K658)*($O$20/($O$19/2)))^2*((($O$20+$G$20)-$K658)/3))*$L$603)-((PI()*((($C$19+$G$20)-$K658)*($O$20/($O$19/2)))^2*(((($C$19+$G$20)-$K658)*($O$20/($O$19/2)))*$AZ$14)/3)*$L$603))),IF('Silo Levels'!$L$21="Pumping",(($D$18*$L$603)+((PI()*(($C$21/2)^2)*($G$20-$K658))*$L$603))+((($D$18+$H$18)/3)*$BD$14)+(((PI()*($C$21/2)^2*(($C$21/2)*$AZ$14))/3)*$L$603),(($D$18*$L$603)+((PI()*(($C$21/2)^2)*($G$20-$K658))*$L$603))+((($D$18+$H$18)/3)*$BD$14)-(((PI()*($C$21/2)^2*(($C$21/2)*$AZ$14))/3)*$L$603)))</f>
        <v>180555.35471624424</v>
      </c>
      <c r="M658" s="73">
        <v>5.3</v>
      </c>
      <c r="N658" s="79">
        <f t="shared" si="89"/>
        <v>188639.54832415635</v>
      </c>
      <c r="O658" s="53">
        <v>5.3</v>
      </c>
      <c r="P658" s="80">
        <f>IF($O658&gt;$G$20,IF('Silo Levels'!$L$22="Pumping",((PI()*((($C$19+$G$20)-$O658)*($O$20/($O$19/2)))^2*((($O$20+$G$20)-$O658))/3)*$P$603)+(((PI()*((($C$19+$G$20)-$O658)*($O$20/($O$19/2)))^2*(((($C$19+$G$20)-$O658)*($O$20/($O$19/2)))*$AZ$15))/3)*$P$603),(((PI()*((($C$19+$G$20)-$O658)*($O$20/($O$19/2)))^2*((($O$20+$G$20)-$O658)/3))*$P$603)-((PI()*((($C$19+$G$20)-$O658)*($O$20/($O$19/2)))^2*(((($C$19+$G$20)-$O658)*($O$20/($O$19/2)))*$AZ$15)/3)*$P$603))),IF('Silo Levels'!$L$22="Pumping",(($D$18*$P$603)+((PI()*(($C$21/2)^2)*($G$20-$O658))*$P$603))+((($D$18+$H$18)/3)*$BD$15)+(((PI()*($C$21/2)^2*(($C$21/2)*$AZ$15))/3)*$P$603),(($D$18*$P$603)+((PI()*(($C$21/2)^2)*($G$20-$O658))*$P$603))+((($D$18+$H$18)/3)*$BD$15)-(((PI()*($C$21/2)^2*(($C$21/2)*$AZ$15))/3)*$P$603)))</f>
        <v>184744.39279656386</v>
      </c>
      <c r="Q658" s="73">
        <v>5.3</v>
      </c>
      <c r="R658" s="79">
        <f t="shared" si="90"/>
        <v>195031.07338947724</v>
      </c>
      <c r="S658" s="53">
        <v>5.3</v>
      </c>
      <c r="T658" s="80">
        <f>IF($S658&gt;$G$20,IF('Silo Levels'!$L$23="Pumping",((PI()*((($C$19+$G$20)-$S658)*($O$20/($O$19/2)))^2*((($O$20+$G$20)-$S658))/3)*$T$603)+(((PI()*((($C$19+$G$20)-$S658)*($O$20/($O$19/2)))^2*(((($C$19+$G$20)-$S658)*($O$20/($O$19/2)))*$AZ$16))/3)*$T$603),(((PI()*((($C$19+$G$20)-$S658)*($O$20/($O$19/2)))^2*((($O$20+$G$20)-$S658)/3))*$T$603)-((PI()*((($C$19+$G$20)-$S658)*($O$20/($O$19/2)))^2*(((($C$19+$G$20)-$S658)*($O$20/($O$19/2)))*$AZ$16)/3)*$T$603))),IF('Silo Levels'!$L$23="Pumping",(($D$18*$T$603)+((PI()*(($C$21/2)^2)*($G$20-$S658))*$T$603))+((($D$18+$H$18)/3)*$BD$16)+(((PI()*($C$21/2)^2*(($C$21/2)*$AZ$16))/3)*$T$603),(($D$18*$T$603)+((PI()*(($C$21/2)^2)*($G$20-$S658))*$T$603))+((($D$18+$H$18)/3)*$BD$16)-(((PI()*($C$21/2)^2*(($C$21/2)*$AZ$16))/3)*$T$603)))</f>
        <v>191001.833719535</v>
      </c>
      <c r="U658" s="73">
        <v>5.3</v>
      </c>
      <c r="V658" s="79">
        <f t="shared" si="85"/>
        <v>183538.06563011638</v>
      </c>
      <c r="W658" s="53">
        <v>5.3</v>
      </c>
      <c r="X658" s="80">
        <f>IF($W658&gt;$G$20,IF('Silo Levels'!$L$24="Pumping",((PI()*((($C$19+$G$20)-$W658)*($O$20/($O$19/2)))^2*((($O$20+$G$20)-$W658))/3)*$X$603)+(((PI()*((($C$19+$G$20)-$W658)*($O$20/($O$19/2)))^2*(((($C$19+$G$20)-$W658)*($O$20/($O$19/2)))*$AZ$17))/3)*$X$603),(((PI()*((($C$19+$G$20)-$W658)*($O$20/($O$19/2)))^2*((($O$20+$G$20)-$W658)/3))*$X$603)-((PI()*((($C$19+$G$20)-$W658)*($O$20/($O$19/2)))^2*(((($C$19+$G$20)-$W658)*($O$20/($O$19/2)))*$AZ$17)/3)*$X$603))),IF('Silo Levels'!$L$24="Pumping",(($D$18*$X$603)+((PI()*(($C$21/2)^2)*($G$20-$W658))*$X$603))+((($D$18+$H$18)/3)*$BD$17)+(((PI()*($C$21/2)^2*(($C$21/2)*$AZ$17))/3)*$X$603),(($D$18*$X$603)+((PI()*(($C$21/2)^2)*($G$20-$W658))*$X$603))+((($D$18+$H$18)/3)*$BD$17)-(((PI()*($C$21/2)^2*(($C$21/2)*$AZ$17))/3)*$X$603)))</f>
        <v>179749.93118509054</v>
      </c>
      <c r="Y658" s="73">
        <v>5.3</v>
      </c>
      <c r="Z658" s="79">
        <f t="shared" si="86"/>
        <v>210289.63907129507</v>
      </c>
      <c r="AA658" s="53">
        <v>5.3</v>
      </c>
      <c r="AB658" s="80">
        <f>IF($AA658&gt;$G$20,IF('Silo Levels'!$L$25="Pumping",((PI()*((($C$19+$G$20)-$AA658)*($O$20/($O$19/2)))^2*((($O$20+$G$20)-$AA658))/3)*$AB$603)+(((PI()*((($C$19+$G$20)-$AA658)*($O$20/($O$19/2)))^2*(((($C$19+$G$20)-$AA658)*($O$20/($O$19/2)))*$AZ$18))/3)*$AB$603),(((PI()*((($C$19+$G$20)-$AA658)*($O$20/($O$19/2)))^2*((($O$20+$G$20)-$AA658)/3))*$AB$603)-((PI()*((($C$19+$G$20)-$AA658)*($O$20/($O$19/2)))^2*(((($C$19+$G$20)-$AA658)*($O$20/($O$19/2)))*$AZ$18)/3)*$AB$603))),IF('Silo Levels'!$L$25="Pumping",(($D$18*$AB$603)+((PI()*(($C$21/2)^2)*($G$20-$AA658))*$AB$603))+((($D$18+$H$18)/3)*$BD$18)+(((PI()*($C$21/2)^2*(($C$21/2)*$AZ$18))/3)*$AB$603),(($D$18*$AB$603)+((PI()*(($C$21/2)^2)*($G$20-$AA658))*$AB$603))+((($D$18+$H$18)/3)*$BD$18)-(((PI()*($C$21/2)^2*(($C$21/2)*$AZ$18))/3)*$AB$603)))</f>
        <v>205940.29869424074</v>
      </c>
      <c r="AC658" s="73">
        <v>5.3</v>
      </c>
      <c r="AD658" s="79">
        <f t="shared" si="87"/>
        <v>216175.15299673181</v>
      </c>
      <c r="AE658" s="53">
        <v>5.3</v>
      </c>
      <c r="AF658" s="80">
        <f>IF($AE658&gt;$G$20,IF('Silo Levels'!$L$26="Pumping",((PI()*((($C$19+$G$20)-$AE658)*($O$20/($O$19/2)))^2*((($O$20+$G$20)-$AE658))/3)*$AF$603)+(((PI()*((($C$19+$G$20)-$AE658)*($O$20/($O$19/2)))^2*(((($C$19+$G$20)-$AE658)*($O$20/($O$19/2)))*$AZ$19))/3)*$AF$603),(((PI()*((($C$19+$G$20)-$AE658)*($O$20/($O$19/2)))^2*((($O$20+$G$20)-$AE658)/3))*$AF$603)-((PI()*((($C$19+$G$20)-$AE658)*($O$20/($O$19/2)))^2*(((($C$19+$G$20)-$AE658)*($O$20/($O$19/2)))*$AZ$19)/3)*$AF$603))),IF('Silo Levels'!$L$26="Pumping",(($D$18*$AF$603)+((PI()*(($C$21/2)^2)*($G$20-$AE658))*$AF$603))+((($D$18+$H$18)/3)*$BD$19)+(((PI()*($C$21/2)^2*(($C$21/2)*$AZ$19))/3)*$AF$603),(($D$18*$AF$603)+((PI()*(($C$21/2)^2)*($G$20-$AE658))*$AF$603))+((($D$18+$H$18)/3)*$BD$19)-(((PI()*($C$21/2)^2*(($C$21/2)*$AZ$19))/3)*$AF$603)))</f>
        <v>213964.66734447182</v>
      </c>
      <c r="AG658" s="73">
        <v>5.3</v>
      </c>
      <c r="AH658" s="79">
        <f t="shared" si="88"/>
        <v>202286.89483257942</v>
      </c>
      <c r="AI658" s="53">
        <v>5.3</v>
      </c>
      <c r="AJ658" s="80">
        <f>IF($AI658&gt;$G$20,IF('Silo Levels'!$L$27="Pumping",((PI()*((($C$19+$G$20)-$AI658)*($O$20/($O$19/2)))^2*((($O$20+$G$20)-$AI658))/3)*$AJ$603)+(((PI()*((($C$19+$G$20)-$AI658)*($O$20/($O$19/2)))^2*(((($C$19+$G$20)-$AI658)*($O$20/($O$19/2)))*$AZ$20))/3)*$AJ$603),(((PI()*((($C$19+$G$20)-$AI658)*($O$20/($O$19/2)))^2*((($O$20+$G$20)-$AI658)/3))*$AJ$603)-((PI()*((($C$19+$G$20)-$AI658)*($O$20/($O$19/2)))^2*(((($C$19+$G$20)-$AI658)*($O$20/($O$19/2)))*$AZ$20)/3)*$AJ$603))),IF('Silo Levels'!$L$27="Pumping",(($D$18*$AJ$603)+((PI()*(($C$21/2)^2)*($G$20-$AI658))*$AJ$603))+((($D$18+$H$18)/3)*$BD$20)+(((PI()*($C$21/2)^2*(($C$21/2)*$AZ$20))/3)*$AJ$603),(($D$18*$AJ$603)+((PI()*(($C$21/2)^2)*($G$20-$AI658))*$AJ$603))+((($D$18+$H$18)/3)*$BD$20)-(((PI()*($C$21/2)^2*(($C$21/2)*$AZ$20))/3)*$AJ$603)))</f>
        <v>198105.4394417727</v>
      </c>
    </row>
    <row r="659" spans="1:36" x14ac:dyDescent="0.3">
      <c r="A659">
        <v>5.4</v>
      </c>
      <c r="B659" s="79">
        <f t="shared" si="82"/>
        <v>201867.29234040089</v>
      </c>
      <c r="C659" s="53">
        <v>5.4</v>
      </c>
      <c r="D659" s="80">
        <f>IF($C659&gt;$G$20,IF('Silo Levels'!$L$19="Pumping",((PI()*((($C$19+$G$20)-$C659)*($O$20/($O$19/2)))^2*((($O$20+$G$20)-$C659))/3)*$D$603)+(((PI()*((($C$19+$G$20)-$C659)*($O$20/($O$19/2)))^2*(((($C$19+$G$20)-$C659)*($O$20/($O$19/2)))*$AZ$12))/3)*$D$603),(((PI()*((($C$19+$G$20)-$C659)*($O$20/($O$19/2)))^2*((($O$20+$G$20)-$C659)/3))*$D$603)-((PI()*((($C$19+$G$20)-$C659)*($O$20/($O$19/2)))^2*(((($C$19+$G$20)-$C659)*($O$20/($O$19/2)))*$AZ$12)/3)*$D$603))),IF('Silo Levels'!$L$19="Pumping",(($D$18*$D$603)+((PI()*(($C$21/2)^2)*($G$20-$C659))*$D$603))+((($D$18+$H$18)/3)*$BD$12)+(((PI()*($C$21/2)^2*(($C$21/2)*$AZ$12))/3)*$D$603),(($D$18*$D$603)+((PI()*(($C$21/2)^2)*($G$20-$C659))*$D$603))+((($D$18+$H$18)/3)*$BD$12)-(((PI()*($C$21/2)^2*(($C$21/2)*$AZ$12))/3)*$D$603)))</f>
        <v>198940.2735668362</v>
      </c>
      <c r="E659" s="73">
        <v>5.4</v>
      </c>
      <c r="F659" s="79">
        <f t="shared" si="83"/>
        <v>183157.93227814167</v>
      </c>
      <c r="G659" s="53">
        <v>5.4</v>
      </c>
      <c r="H659" s="80">
        <f>IF($G659&gt;$G$20,IF('Silo Levels'!$L$20="Pumping",((PI()*((($C$19+$G$20)-$G659)*($O$20/($O$19/2)))^2*((($O$20+$G$20)-$G659))/3)*$H$603)+(((PI()*((($C$19+$G$20)-$G659)*($O$20/($O$19/2)))^2*(((($C$19+$G$20)-$G659)*($O$20/($O$19/2)))*$AZ$13))/3)*$H$603),(((PI()*((($C$19+$G$20)-$G659)*($O$20/($O$19/2)))^2*((($O$20+$G$20)-$G659)/3))*$H$603)-((PI()*((($C$19+$G$20)-$G659)*($O$20/($O$19/2)))^2*(((($C$19+$G$20)-$G659)*($O$20/($O$19/2)))*$AZ$13)/3)*$H$603))),IF('Silo Levels'!$L$20="Pumping",(($D$18*$H$603)+((PI()*(($C$21/2)^2)*($G$20-$G659))*$H$603))+((($D$18+$H$18)/3)*$BD$13)+(((PI()*($C$21/2)^2*(($C$21/2)*$AZ$13))/3)*$H$603),(($D$18*$H$603)+((PI()*(($C$21/2)^2)*($G$20-$G659))*$H$603))+((($D$18+$H$18)/3)*$BD$13)-(((PI()*($C$21/2)^2*(($C$21/2)*$AZ$13))/3)*$H$603)))</f>
        <v>179369.79783311582</v>
      </c>
      <c r="I659" s="73">
        <v>5.4</v>
      </c>
      <c r="J659" s="79">
        <f t="shared" si="84"/>
        <v>183978.8825147817</v>
      </c>
      <c r="K659" s="53">
        <v>5.4</v>
      </c>
      <c r="L659" s="80">
        <f>IF($K659&gt;$G$20,IF('Silo Levels'!$L$21="Pumping",((PI()*((($C$19+$G$20)-$K659)*($O$20/($O$19/2)))^2*((($O$20+$G$20)-$K659))/3)*$L$603)+(((PI()*((($C$19+$G$20)-$K659)*($O$20/($O$19/2)))^2*(((($C$19+$G$20)-$K659)*($O$20/($O$19/2)))*$AZ$14))/3)*$L$603),(((PI()*((($C$19+$G$20)-$K659)*($O$20/($O$19/2)))^2*((($O$20+$G$20)-$K659)/3))*$L$603)-((PI()*((($C$19+$G$20)-$K659)*($O$20/($O$19/2)))^2*(((($C$19+$G$20)-$K659)*($O$20/($O$19/2)))*$AZ$14)/3)*$L$603))),IF('Silo Levels'!$L$21="Pumping",(($D$18*$L$603)+((PI()*(($C$21/2)^2)*($G$20-$K659))*$L$603))+((($D$18+$H$18)/3)*$BD$14)+(((PI()*($C$21/2)^2*(($C$21/2)*$AZ$14))/3)*$L$603),(($D$18*$L$603)+((PI()*(($C$21/2)^2)*($G$20-$K659))*$L$603))+((($D$18+$H$18)/3)*$BD$14)-(((PI()*($C$21/2)^2*(($C$21/2)*$AZ$14))/3)*$L$603)))</f>
        <v>180173.48949316959</v>
      </c>
      <c r="M659" s="73">
        <v>5.4</v>
      </c>
      <c r="N659" s="79">
        <f t="shared" si="89"/>
        <v>188248.67557434915</v>
      </c>
      <c r="O659" s="53">
        <v>5.4</v>
      </c>
      <c r="P659" s="80">
        <f>IF($O659&gt;$G$20,IF('Silo Levels'!$L$22="Pumping",((PI()*((($C$19+$G$20)-$O659)*($O$20/($O$19/2)))^2*((($O$20+$G$20)-$O659))/3)*$P$603)+(((PI()*((($C$19+$G$20)-$O659)*($O$20/($O$19/2)))^2*(((($C$19+$G$20)-$O659)*($O$20/($O$19/2)))*$AZ$15))/3)*$P$603),(((PI()*((($C$19+$G$20)-$O659)*($O$20/($O$19/2)))^2*((($O$20+$G$20)-$O659)/3))*$P$603)-((PI()*((($C$19+$G$20)-$O659)*($O$20/($O$19/2)))^2*(((($C$19+$G$20)-$O659)*($O$20/($O$19/2)))*$AZ$15)/3)*$P$603))),IF('Silo Levels'!$L$22="Pumping",(($D$18*$P$603)+((PI()*(($C$21/2)^2)*($G$20-$O659))*$P$603))+((($D$18+$H$18)/3)*$BD$15)+(((PI()*($C$21/2)^2*(($C$21/2)*$AZ$15))/3)*$P$603),(($D$18*$P$603)+((PI()*(($C$21/2)^2)*($G$20-$O659))*$P$603))+((($D$18+$H$18)/3)*$BD$15)-(((PI()*($C$21/2)^2*(($C$21/2)*$AZ$15))/3)*$P$603)))</f>
        <v>184353.52004675666</v>
      </c>
      <c r="Q659" s="73">
        <v>5.4</v>
      </c>
      <c r="R659" s="79">
        <f t="shared" si="90"/>
        <v>194626.74550622169</v>
      </c>
      <c r="S659" s="53">
        <v>5.4</v>
      </c>
      <c r="T659" s="80">
        <f>IF($S659&gt;$G$20,IF('Silo Levels'!$L$23="Pumping",((PI()*((($C$19+$G$20)-$S659)*($O$20/($O$19/2)))^2*((($O$20+$G$20)-$S659))/3)*$T$603)+(((PI()*((($C$19+$G$20)-$S659)*($O$20/($O$19/2)))^2*(((($C$19+$G$20)-$S659)*($O$20/($O$19/2)))*$AZ$16))/3)*$T$603),(((PI()*((($C$19+$G$20)-$S659)*($O$20/($O$19/2)))^2*((($O$20+$G$20)-$S659)/3))*$T$603)-((PI()*((($C$19+$G$20)-$S659)*($O$20/($O$19/2)))^2*(((($C$19+$G$20)-$S659)*($O$20/($O$19/2)))*$AZ$16)/3)*$T$603))),IF('Silo Levels'!$L$23="Pumping",(($D$18*$T$603)+((PI()*(($C$21/2)^2)*($G$20-$S659))*$T$603))+((($D$18+$H$18)/3)*$BD$16)+(((PI()*($C$21/2)^2*(($C$21/2)*$AZ$16))/3)*$T$603),(($D$18*$T$603)+((PI()*(($C$21/2)^2)*($G$20-$S659))*$T$603))+((($D$18+$H$18)/3)*$BD$16)-(((PI()*($C$21/2)^2*(($C$21/2)*$AZ$16))/3)*$T$603)))</f>
        <v>190597.50583627945</v>
      </c>
      <c r="U659" s="73">
        <v>5.4</v>
      </c>
      <c r="V659" s="79">
        <f t="shared" si="85"/>
        <v>183157.93227814167</v>
      </c>
      <c r="W659" s="53">
        <v>5.4</v>
      </c>
      <c r="X659" s="80">
        <f>IF($W659&gt;$G$20,IF('Silo Levels'!$L$24="Pumping",((PI()*((($C$19+$G$20)-$W659)*($O$20/($O$19/2)))^2*((($O$20+$G$20)-$W659))/3)*$X$603)+(((PI()*((($C$19+$G$20)-$W659)*($O$20/($O$19/2)))^2*(((($C$19+$G$20)-$W659)*($O$20/($O$19/2)))*$AZ$17))/3)*$X$603),(((PI()*((($C$19+$G$20)-$W659)*($O$20/($O$19/2)))^2*((($O$20+$G$20)-$W659)/3))*$X$603)-((PI()*((($C$19+$G$20)-$W659)*($O$20/($O$19/2)))^2*(((($C$19+$G$20)-$W659)*($O$20/($O$19/2)))*$AZ$17)/3)*$X$603))),IF('Silo Levels'!$L$24="Pumping",(($D$18*$X$603)+((PI()*(($C$21/2)^2)*($G$20-$W659))*$X$603))+((($D$18+$H$18)/3)*$BD$17)+(((PI()*($C$21/2)^2*(($C$21/2)*$AZ$17))/3)*$X$603),(($D$18*$X$603)+((PI()*(($C$21/2)^2)*($G$20-$W659))*$X$603))+((($D$18+$H$18)/3)*$BD$17)-(((PI()*($C$21/2)^2*(($C$21/2)*$AZ$17))/3)*$X$603)))</f>
        <v>179369.79783311582</v>
      </c>
      <c r="Y659" s="73">
        <v>5.4</v>
      </c>
      <c r="Z659" s="79">
        <f t="shared" si="86"/>
        <v>209853.18958398091</v>
      </c>
      <c r="AA659" s="53">
        <v>5.4</v>
      </c>
      <c r="AB659" s="80">
        <f>IF($AA659&gt;$G$20,IF('Silo Levels'!$L$25="Pumping",((PI()*((($C$19+$G$20)-$AA659)*($O$20/($O$19/2)))^2*((($O$20+$G$20)-$AA659))/3)*$AB$603)+(((PI()*((($C$19+$G$20)-$AA659)*($O$20/($O$19/2)))^2*(((($C$19+$G$20)-$AA659)*($O$20/($O$19/2)))*$AZ$18))/3)*$AB$603),(((PI()*((($C$19+$G$20)-$AA659)*($O$20/($O$19/2)))^2*((($O$20+$G$20)-$AA659)/3))*$AB$603)-((PI()*((($C$19+$G$20)-$AA659)*($O$20/($O$19/2)))^2*(((($C$19+$G$20)-$AA659)*($O$20/($O$19/2)))*$AZ$18)/3)*$AB$603))),IF('Silo Levels'!$L$25="Pumping",(($D$18*$AB$603)+((PI()*(($C$21/2)^2)*($G$20-$AA659))*$AB$603))+((($D$18+$H$18)/3)*$BD$18)+(((PI()*($C$21/2)^2*(($C$21/2)*$AZ$18))/3)*$AB$603),(($D$18*$AB$603)+((PI()*(($C$21/2)^2)*($G$20-$AA659))*$AB$603))+((($D$18+$H$18)/3)*$BD$18)-(((PI()*($C$21/2)^2*(($C$21/2)*$AZ$18))/3)*$AB$603)))</f>
        <v>205503.84920692659</v>
      </c>
      <c r="AC659" s="73">
        <v>5.4</v>
      </c>
      <c r="AD659" s="79">
        <f t="shared" si="87"/>
        <v>215731.51545815976</v>
      </c>
      <c r="AE659" s="53">
        <v>5.4</v>
      </c>
      <c r="AF659" s="80">
        <f>IF($AE659&gt;$G$20,IF('Silo Levels'!$L$26="Pumping",((PI()*((($C$19+$G$20)-$AE659)*($O$20/($O$19/2)))^2*((($O$20+$G$20)-$AE659))/3)*$AF$603)+(((PI()*((($C$19+$G$20)-$AE659)*($O$20/($O$19/2)))^2*(((($C$19+$G$20)-$AE659)*($O$20/($O$19/2)))*$AZ$19))/3)*$AF$603),(((PI()*((($C$19+$G$20)-$AE659)*($O$20/($O$19/2)))^2*((($O$20+$G$20)-$AE659)/3))*$AF$603)-((PI()*((($C$19+$G$20)-$AE659)*($O$20/($O$19/2)))^2*(((($C$19+$G$20)-$AE659)*($O$20/($O$19/2)))*$AZ$19)/3)*$AF$603))),IF('Silo Levels'!$L$26="Pumping",(($D$18*$AF$603)+((PI()*(($C$21/2)^2)*($G$20-$AE659))*$AF$603))+((($D$18+$H$18)/3)*$BD$19)+(((PI()*($C$21/2)^2*(($C$21/2)*$AZ$19))/3)*$AF$603),(($D$18*$AF$603)+((PI()*(($C$21/2)^2)*($G$20-$AE659))*$AF$603))+((($D$18+$H$18)/3)*$BD$19)-(((PI()*($C$21/2)^2*(($C$21/2)*$AZ$19))/3)*$AF$603)))</f>
        <v>213521.02980589977</v>
      </c>
      <c r="AG659" s="73">
        <v>5.4</v>
      </c>
      <c r="AH659" s="79">
        <f t="shared" si="88"/>
        <v>201867.29234040089</v>
      </c>
      <c r="AI659" s="53">
        <v>5.4</v>
      </c>
      <c r="AJ659" s="80">
        <f>IF($AI659&gt;$G$20,IF('Silo Levels'!$L$27="Pumping",((PI()*((($C$19+$G$20)-$AI659)*($O$20/($O$19/2)))^2*((($O$20+$G$20)-$AI659))/3)*$AJ$603)+(((PI()*((($C$19+$G$20)-$AI659)*($O$20/($O$19/2)))^2*(((($C$19+$G$20)-$AI659)*($O$20/($O$19/2)))*$AZ$20))/3)*$AJ$603),(((PI()*((($C$19+$G$20)-$AI659)*($O$20/($O$19/2)))^2*((($O$20+$G$20)-$AI659)/3))*$AJ$603)-((PI()*((($C$19+$G$20)-$AI659)*($O$20/($O$19/2)))^2*(((($C$19+$G$20)-$AI659)*($O$20/($O$19/2)))*$AZ$20)/3)*$AJ$603))),IF('Silo Levels'!$L$27="Pumping",(($D$18*$AJ$603)+((PI()*(($C$21/2)^2)*($G$20-$AI659))*$AJ$603))+((($D$18+$H$18)/3)*$BD$20)+(((PI()*($C$21/2)^2*(($C$21/2)*$AZ$20))/3)*$AJ$603),(($D$18*$AJ$603)+((PI()*(($C$21/2)^2)*($G$20-$AI659))*$AJ$603))+((($D$18+$H$18)/3)*$BD$20)-(((PI()*($C$21/2)^2*(($C$21/2)*$AZ$20))/3)*$AJ$603)))</f>
        <v>197685.83694959417</v>
      </c>
    </row>
    <row r="660" spans="1:36" x14ac:dyDescent="0.3">
      <c r="A660">
        <v>5.5</v>
      </c>
      <c r="B660" s="79">
        <f t="shared" si="82"/>
        <v>201447.68984822236</v>
      </c>
      <c r="C660" s="53">
        <v>5.5</v>
      </c>
      <c r="D660" s="80">
        <f>IF($C660&gt;$G$20,IF('Silo Levels'!$L$19="Pumping",((PI()*((($C$19+$G$20)-$C660)*($O$20/($O$19/2)))^2*((($O$20+$G$20)-$C660))/3)*$D$603)+(((PI()*((($C$19+$G$20)-$C660)*($O$20/($O$19/2)))^2*(((($C$19+$G$20)-$C660)*($O$20/($O$19/2)))*$AZ$12))/3)*$D$603),(((PI()*((($C$19+$G$20)-$C660)*($O$20/($O$19/2)))^2*((($O$20+$G$20)-$C660)/3))*$D$603)-((PI()*((($C$19+$G$20)-$C660)*($O$20/($O$19/2)))^2*(((($C$19+$G$20)-$C660)*($O$20/($O$19/2)))*$AZ$12)/3)*$D$603))),IF('Silo Levels'!$L$19="Pumping",(($D$18*$D$603)+((PI()*(($C$21/2)^2)*($G$20-$C660))*$D$603))+((($D$18+$H$18)/3)*$BD$12)+(((PI()*($C$21/2)^2*(($C$21/2)*$AZ$12))/3)*$D$603),(($D$18*$D$603)+((PI()*(($C$21/2)^2)*($G$20-$C660))*$D$603))+((($D$18+$H$18)/3)*$BD$12)-(((PI()*($C$21/2)^2*(($C$21/2)*$AZ$12))/3)*$D$603)))</f>
        <v>198520.67107465764</v>
      </c>
      <c r="E660" s="73">
        <v>5.5</v>
      </c>
      <c r="F660" s="79">
        <f t="shared" si="83"/>
        <v>182777.79892616693</v>
      </c>
      <c r="G660" s="53">
        <v>5.5</v>
      </c>
      <c r="H660" s="80">
        <f>IF($G660&gt;$G$20,IF('Silo Levels'!$L$20="Pumping",((PI()*((($C$19+$G$20)-$G660)*($O$20/($O$19/2)))^2*((($O$20+$G$20)-$G660))/3)*$H$603)+(((PI()*((($C$19+$G$20)-$G660)*($O$20/($O$19/2)))^2*(((($C$19+$G$20)-$G660)*($O$20/($O$19/2)))*$AZ$13))/3)*$H$603),(((PI()*((($C$19+$G$20)-$G660)*($O$20/($O$19/2)))^2*((($O$20+$G$20)-$G660)/3))*$H$603)-((PI()*((($C$19+$G$20)-$G660)*($O$20/($O$19/2)))^2*(((($C$19+$G$20)-$G660)*($O$20/($O$19/2)))*$AZ$13)/3)*$H$603))),IF('Silo Levels'!$L$20="Pumping",(($D$18*$H$603)+((PI()*(($C$21/2)^2)*($G$20-$G660))*$H$603))+((($D$18+$H$18)/3)*$BD$13)+(((PI()*($C$21/2)^2*(($C$21/2)*$AZ$13))/3)*$H$603),(($D$18*$H$603)+((PI()*(($C$21/2)^2)*($G$20-$G660))*$H$603))+((($D$18+$H$18)/3)*$BD$13)-(((PI()*($C$21/2)^2*(($C$21/2)*$AZ$13))/3)*$H$603)))</f>
        <v>178989.66448114108</v>
      </c>
      <c r="I660" s="73">
        <v>5.5</v>
      </c>
      <c r="J660" s="79">
        <f t="shared" si="84"/>
        <v>183597.01729170702</v>
      </c>
      <c r="K660" s="53">
        <v>5.5</v>
      </c>
      <c r="L660" s="80">
        <f>IF($K660&gt;$G$20,IF('Silo Levels'!$L$21="Pumping",((PI()*((($C$19+$G$20)-$K660)*($O$20/($O$19/2)))^2*((($O$20+$G$20)-$K660))/3)*$L$603)+(((PI()*((($C$19+$G$20)-$K660)*($O$20/($O$19/2)))^2*(((($C$19+$G$20)-$K660)*($O$20/($O$19/2)))*$AZ$14))/3)*$L$603),(((PI()*((($C$19+$G$20)-$K660)*($O$20/($O$19/2)))^2*((($O$20+$G$20)-$K660)/3))*$L$603)-((PI()*((($C$19+$G$20)-$K660)*($O$20/($O$19/2)))^2*(((($C$19+$G$20)-$K660)*($O$20/($O$19/2)))*$AZ$14)/3)*$L$603))),IF('Silo Levels'!$L$21="Pumping",(($D$18*$L$603)+((PI()*(($C$21/2)^2)*($G$20-$K660))*$L$603))+((($D$18+$H$18)/3)*$BD$14)+(((PI()*($C$21/2)^2*(($C$21/2)*$AZ$14))/3)*$L$603),(($D$18*$L$603)+((PI()*(($C$21/2)^2)*($G$20-$K660))*$L$603))+((($D$18+$H$18)/3)*$BD$14)-(((PI()*($C$21/2)^2*(($C$21/2)*$AZ$14))/3)*$L$603)))</f>
        <v>179791.62427009491</v>
      </c>
      <c r="M660" s="73">
        <v>5.5</v>
      </c>
      <c r="N660" s="79">
        <f t="shared" si="89"/>
        <v>187857.80282454193</v>
      </c>
      <c r="O660" s="53">
        <v>5.5</v>
      </c>
      <c r="P660" s="80">
        <f>IF($O660&gt;$G$20,IF('Silo Levels'!$L$22="Pumping",((PI()*((($C$19+$G$20)-$O660)*($O$20/($O$19/2)))^2*((($O$20+$G$20)-$O660))/3)*$P$603)+(((PI()*((($C$19+$G$20)-$O660)*($O$20/($O$19/2)))^2*(((($C$19+$G$20)-$O660)*($O$20/($O$19/2)))*$AZ$15))/3)*$P$603),(((PI()*((($C$19+$G$20)-$O660)*($O$20/($O$19/2)))^2*((($O$20+$G$20)-$O660)/3))*$P$603)-((PI()*((($C$19+$G$20)-$O660)*($O$20/($O$19/2)))^2*(((($C$19+$G$20)-$O660)*($O$20/($O$19/2)))*$AZ$15)/3)*$P$603))),IF('Silo Levels'!$L$22="Pumping",(($D$18*$P$603)+((PI()*(($C$21/2)^2)*($G$20-$O660))*$P$603))+((($D$18+$H$18)/3)*$BD$15)+(((PI()*($C$21/2)^2*(($C$21/2)*$AZ$15))/3)*$P$603),(($D$18*$P$603)+((PI()*(($C$21/2)^2)*($G$20-$O660))*$P$603))+((($D$18+$H$18)/3)*$BD$15)-(((PI()*($C$21/2)^2*(($C$21/2)*$AZ$15))/3)*$P$603)))</f>
        <v>183962.64729694944</v>
      </c>
      <c r="Q660" s="73">
        <v>5.5</v>
      </c>
      <c r="R660" s="79">
        <f t="shared" si="90"/>
        <v>194222.41762296617</v>
      </c>
      <c r="S660" s="53">
        <v>5.5</v>
      </c>
      <c r="T660" s="80">
        <f>IF($S660&gt;$G$20,IF('Silo Levels'!$L$23="Pumping",((PI()*((($C$19+$G$20)-$S660)*($O$20/($O$19/2)))^2*((($O$20+$G$20)-$S660))/3)*$T$603)+(((PI()*((($C$19+$G$20)-$S660)*($O$20/($O$19/2)))^2*(((($C$19+$G$20)-$S660)*($O$20/($O$19/2)))*$AZ$16))/3)*$T$603),(((PI()*((($C$19+$G$20)-$S660)*($O$20/($O$19/2)))^2*((($O$20+$G$20)-$S660)/3))*$T$603)-((PI()*((($C$19+$G$20)-$S660)*($O$20/($O$19/2)))^2*(((($C$19+$G$20)-$S660)*($O$20/($O$19/2)))*$AZ$16)/3)*$T$603))),IF('Silo Levels'!$L$23="Pumping",(($D$18*$T$603)+((PI()*(($C$21/2)^2)*($G$20-$S660))*$T$603))+((($D$18+$H$18)/3)*$BD$16)+(((PI()*($C$21/2)^2*(($C$21/2)*$AZ$16))/3)*$T$603),(($D$18*$T$603)+((PI()*(($C$21/2)^2)*($G$20-$S660))*$T$603))+((($D$18+$H$18)/3)*$BD$16)-(((PI()*($C$21/2)^2*(($C$21/2)*$AZ$16))/3)*$T$603)))</f>
        <v>190193.17795302393</v>
      </c>
      <c r="U660" s="73">
        <v>5.5</v>
      </c>
      <c r="V660" s="79">
        <f t="shared" si="85"/>
        <v>182777.79892616693</v>
      </c>
      <c r="W660" s="53">
        <v>5.5</v>
      </c>
      <c r="X660" s="80">
        <f>IF($W660&gt;$G$20,IF('Silo Levels'!$L$24="Pumping",((PI()*((($C$19+$G$20)-$W660)*($O$20/($O$19/2)))^2*((($O$20+$G$20)-$W660))/3)*$X$603)+(((PI()*((($C$19+$G$20)-$W660)*($O$20/($O$19/2)))^2*(((($C$19+$G$20)-$W660)*($O$20/($O$19/2)))*$AZ$17))/3)*$X$603),(((PI()*((($C$19+$G$20)-$W660)*($O$20/($O$19/2)))^2*((($O$20+$G$20)-$W660)/3))*$X$603)-((PI()*((($C$19+$G$20)-$W660)*($O$20/($O$19/2)))^2*(((($C$19+$G$20)-$W660)*($O$20/($O$19/2)))*$AZ$17)/3)*$X$603))),IF('Silo Levels'!$L$24="Pumping",(($D$18*$X$603)+((PI()*(($C$21/2)^2)*($G$20-$W660))*$X$603))+((($D$18+$H$18)/3)*$BD$17)+(((PI()*($C$21/2)^2*(($C$21/2)*$AZ$17))/3)*$X$603),(($D$18*$X$603)+((PI()*(($C$21/2)^2)*($G$20-$W660))*$X$603))+((($D$18+$H$18)/3)*$BD$17)-(((PI()*($C$21/2)^2*(($C$21/2)*$AZ$17))/3)*$X$603)))</f>
        <v>178989.66448114108</v>
      </c>
      <c r="Y660" s="73">
        <v>5.5</v>
      </c>
      <c r="Z660" s="79">
        <f t="shared" si="86"/>
        <v>209416.74009666673</v>
      </c>
      <c r="AA660" s="53">
        <v>5.5</v>
      </c>
      <c r="AB660" s="80">
        <f>IF($AA660&gt;$G$20,IF('Silo Levels'!$L$25="Pumping",((PI()*((($C$19+$G$20)-$AA660)*($O$20/($O$19/2)))^2*((($O$20+$G$20)-$AA660))/3)*$AB$603)+(((PI()*((($C$19+$G$20)-$AA660)*($O$20/($O$19/2)))^2*(((($C$19+$G$20)-$AA660)*($O$20/($O$19/2)))*$AZ$18))/3)*$AB$603),(((PI()*((($C$19+$G$20)-$AA660)*($O$20/($O$19/2)))^2*((($O$20+$G$20)-$AA660)/3))*$AB$603)-((PI()*((($C$19+$G$20)-$AA660)*($O$20/($O$19/2)))^2*(((($C$19+$G$20)-$AA660)*($O$20/($O$19/2)))*$AZ$18)/3)*$AB$603))),IF('Silo Levels'!$L$25="Pumping",(($D$18*$AB$603)+((PI()*(($C$21/2)^2)*($G$20-$AA660))*$AB$603))+((($D$18+$H$18)/3)*$BD$18)+(((PI()*($C$21/2)^2*(($C$21/2)*$AZ$18))/3)*$AB$603),(($D$18*$AB$603)+((PI()*(($C$21/2)^2)*($G$20-$AA660))*$AB$603))+((($D$18+$H$18)/3)*$BD$18)-(((PI()*($C$21/2)^2*(($C$21/2)*$AZ$18))/3)*$AB$603)))</f>
        <v>205067.39971961241</v>
      </c>
      <c r="AC660" s="73">
        <v>5.5</v>
      </c>
      <c r="AD660" s="79">
        <f t="shared" si="87"/>
        <v>215287.87791958771</v>
      </c>
      <c r="AE660" s="53">
        <v>5.5</v>
      </c>
      <c r="AF660" s="80">
        <f>IF($AE660&gt;$G$20,IF('Silo Levels'!$L$26="Pumping",((PI()*((($C$19+$G$20)-$AE660)*($O$20/($O$19/2)))^2*((($O$20+$G$20)-$AE660))/3)*$AF$603)+(((PI()*((($C$19+$G$20)-$AE660)*($O$20/($O$19/2)))^2*(((($C$19+$G$20)-$AE660)*($O$20/($O$19/2)))*$AZ$19))/3)*$AF$603),(((PI()*((($C$19+$G$20)-$AE660)*($O$20/($O$19/2)))^2*((($O$20+$G$20)-$AE660)/3))*$AF$603)-((PI()*((($C$19+$G$20)-$AE660)*($O$20/($O$19/2)))^2*(((($C$19+$G$20)-$AE660)*($O$20/($O$19/2)))*$AZ$19)/3)*$AF$603))),IF('Silo Levels'!$L$26="Pumping",(($D$18*$AF$603)+((PI()*(($C$21/2)^2)*($G$20-$AE660))*$AF$603))+((($D$18+$H$18)/3)*$BD$19)+(((PI()*($C$21/2)^2*(($C$21/2)*$AZ$19))/3)*$AF$603),(($D$18*$AF$603)+((PI()*(($C$21/2)^2)*($G$20-$AE660))*$AF$603))+((($D$18+$H$18)/3)*$BD$19)-(((PI()*($C$21/2)^2*(($C$21/2)*$AZ$19))/3)*$AF$603)))</f>
        <v>213077.39226732773</v>
      </c>
      <c r="AG660" s="73">
        <v>5.5</v>
      </c>
      <c r="AH660" s="79">
        <f t="shared" si="88"/>
        <v>201447.68984822236</v>
      </c>
      <c r="AI660" s="53">
        <v>5.5</v>
      </c>
      <c r="AJ660" s="80">
        <f>IF($AI660&gt;$G$20,IF('Silo Levels'!$L$27="Pumping",((PI()*((($C$19+$G$20)-$AI660)*($O$20/($O$19/2)))^2*((($O$20+$G$20)-$AI660))/3)*$AJ$603)+(((PI()*((($C$19+$G$20)-$AI660)*($O$20/($O$19/2)))^2*(((($C$19+$G$20)-$AI660)*($O$20/($O$19/2)))*$AZ$20))/3)*$AJ$603),(((PI()*((($C$19+$G$20)-$AI660)*($O$20/($O$19/2)))^2*((($O$20+$G$20)-$AI660)/3))*$AJ$603)-((PI()*((($C$19+$G$20)-$AI660)*($O$20/($O$19/2)))^2*(((($C$19+$G$20)-$AI660)*($O$20/($O$19/2)))*$AZ$20)/3)*$AJ$603))),IF('Silo Levels'!$L$27="Pumping",(($D$18*$AJ$603)+((PI()*(($C$21/2)^2)*($G$20-$AI660))*$AJ$603))+((($D$18+$H$18)/3)*$BD$20)+(((PI()*($C$21/2)^2*(($C$21/2)*$AZ$20))/3)*$AJ$603),(($D$18*$AJ$603)+((PI()*(($C$21/2)^2)*($G$20-$AI660))*$AJ$603))+((($D$18+$H$18)/3)*$BD$20)-(((PI()*($C$21/2)^2*(($C$21/2)*$AZ$20))/3)*$AJ$603)))</f>
        <v>197266.23445741565</v>
      </c>
    </row>
    <row r="661" spans="1:36" x14ac:dyDescent="0.3">
      <c r="A661">
        <v>5.6</v>
      </c>
      <c r="B661" s="79">
        <f t="shared" si="82"/>
        <v>201028.08735604383</v>
      </c>
      <c r="C661" s="53">
        <v>5.6</v>
      </c>
      <c r="D661" s="80">
        <f>IF($C661&gt;$G$20,IF('Silo Levels'!$L$19="Pumping",((PI()*((($C$19+$G$20)-$C661)*($O$20/($O$19/2)))^2*((($O$20+$G$20)-$C661))/3)*$D$603)+(((PI()*((($C$19+$G$20)-$C661)*($O$20/($O$19/2)))^2*(((($C$19+$G$20)-$C661)*($O$20/($O$19/2)))*$AZ$12))/3)*$D$603),(((PI()*((($C$19+$G$20)-$C661)*($O$20/($O$19/2)))^2*((($O$20+$G$20)-$C661)/3))*$D$603)-((PI()*((($C$19+$G$20)-$C661)*($O$20/($O$19/2)))^2*(((($C$19+$G$20)-$C661)*($O$20/($O$19/2)))*$AZ$12)/3)*$D$603))),IF('Silo Levels'!$L$19="Pumping",(($D$18*$D$603)+((PI()*(($C$21/2)^2)*($G$20-$C661))*$D$603))+((($D$18+$H$18)/3)*$BD$12)+(((PI()*($C$21/2)^2*(($C$21/2)*$AZ$12))/3)*$D$603),(($D$18*$D$603)+((PI()*(($C$21/2)^2)*($G$20-$C661))*$D$603))+((($D$18+$H$18)/3)*$BD$12)-(((PI()*($C$21/2)^2*(($C$21/2)*$AZ$12))/3)*$D$603)))</f>
        <v>198101.06858247914</v>
      </c>
      <c r="E661" s="73">
        <v>5.6</v>
      </c>
      <c r="F661" s="79">
        <f t="shared" si="83"/>
        <v>182397.66557419221</v>
      </c>
      <c r="G661" s="53">
        <v>5.6</v>
      </c>
      <c r="H661" s="80">
        <f>IF($G661&gt;$G$20,IF('Silo Levels'!$L$20="Pumping",((PI()*((($C$19+$G$20)-$G661)*($O$20/($O$19/2)))^2*((($O$20+$G$20)-$G661))/3)*$H$603)+(((PI()*((($C$19+$G$20)-$G661)*($O$20/($O$19/2)))^2*(((($C$19+$G$20)-$G661)*($O$20/($O$19/2)))*$AZ$13))/3)*$H$603),(((PI()*((($C$19+$G$20)-$G661)*($O$20/($O$19/2)))^2*((($O$20+$G$20)-$G661)/3))*$H$603)-((PI()*((($C$19+$G$20)-$G661)*($O$20/($O$19/2)))^2*(((($C$19+$G$20)-$G661)*($O$20/($O$19/2)))*$AZ$13)/3)*$H$603))),IF('Silo Levels'!$L$20="Pumping",(($D$18*$H$603)+((PI()*(($C$21/2)^2)*($G$20-$G661))*$H$603))+((($D$18+$H$18)/3)*$BD$13)+(((PI()*($C$21/2)^2*(($C$21/2)*$AZ$13))/3)*$H$603),(($D$18*$H$603)+((PI()*(($C$21/2)^2)*($G$20-$G661))*$H$603))+((($D$18+$H$18)/3)*$BD$13)-(((PI()*($C$21/2)^2*(($C$21/2)*$AZ$13))/3)*$H$603)))</f>
        <v>178609.53112916637</v>
      </c>
      <c r="I661" s="73">
        <v>5.6</v>
      </c>
      <c r="J661" s="79">
        <f t="shared" si="84"/>
        <v>183215.15206863233</v>
      </c>
      <c r="K661" s="53">
        <v>5.6</v>
      </c>
      <c r="L661" s="80">
        <f>IF($K661&gt;$G$20,IF('Silo Levels'!$L$21="Pumping",((PI()*((($C$19+$G$20)-$K661)*($O$20/($O$19/2)))^2*((($O$20+$G$20)-$K661))/3)*$L$603)+(((PI()*((($C$19+$G$20)-$K661)*($O$20/($O$19/2)))^2*(((($C$19+$G$20)-$K661)*($O$20/($O$19/2)))*$AZ$14))/3)*$L$603),(((PI()*((($C$19+$G$20)-$K661)*($O$20/($O$19/2)))^2*((($O$20+$G$20)-$K661)/3))*$L$603)-((PI()*((($C$19+$G$20)-$K661)*($O$20/($O$19/2)))^2*(((($C$19+$G$20)-$K661)*($O$20/($O$19/2)))*$AZ$14)/3)*$L$603))),IF('Silo Levels'!$L$21="Pumping",(($D$18*$L$603)+((PI()*(($C$21/2)^2)*($G$20-$K661))*$L$603))+((($D$18+$H$18)/3)*$BD$14)+(((PI()*($C$21/2)^2*(($C$21/2)*$AZ$14))/3)*$L$603),(($D$18*$L$603)+((PI()*(($C$21/2)^2)*($G$20-$K661))*$L$603))+((($D$18+$H$18)/3)*$BD$14)-(((PI()*($C$21/2)^2*(($C$21/2)*$AZ$14))/3)*$L$603)))</f>
        <v>179409.75904702023</v>
      </c>
      <c r="M661" s="73">
        <v>5.6</v>
      </c>
      <c r="N661" s="79">
        <f t="shared" si="89"/>
        <v>187466.93007473473</v>
      </c>
      <c r="O661" s="53">
        <v>5.6</v>
      </c>
      <c r="P661" s="80">
        <f>IF($O661&gt;$G$20,IF('Silo Levels'!$L$22="Pumping",((PI()*((($C$19+$G$20)-$O661)*($O$20/($O$19/2)))^2*((($O$20+$G$20)-$O661))/3)*$P$603)+(((PI()*((($C$19+$G$20)-$O661)*($O$20/($O$19/2)))^2*(((($C$19+$G$20)-$O661)*($O$20/($O$19/2)))*$AZ$15))/3)*$P$603),(((PI()*((($C$19+$G$20)-$O661)*($O$20/($O$19/2)))^2*((($O$20+$G$20)-$O661)/3))*$P$603)-((PI()*((($C$19+$G$20)-$O661)*($O$20/($O$19/2)))^2*(((($C$19+$G$20)-$O661)*($O$20/($O$19/2)))*$AZ$15)/3)*$P$603))),IF('Silo Levels'!$L$22="Pumping",(($D$18*$P$603)+((PI()*(($C$21/2)^2)*($G$20-$O661))*$P$603))+((($D$18+$H$18)/3)*$BD$15)+(((PI()*($C$21/2)^2*(($C$21/2)*$AZ$15))/3)*$P$603),(($D$18*$P$603)+((PI()*(($C$21/2)^2)*($G$20-$O661))*$P$603))+((($D$18+$H$18)/3)*$BD$15)-(((PI()*($C$21/2)^2*(($C$21/2)*$AZ$15))/3)*$P$603)))</f>
        <v>183571.77454714224</v>
      </c>
      <c r="Q661" s="73">
        <v>5.6</v>
      </c>
      <c r="R661" s="79">
        <f t="shared" si="90"/>
        <v>193818.08973971062</v>
      </c>
      <c r="S661" s="53">
        <v>5.6</v>
      </c>
      <c r="T661" s="80">
        <f>IF($S661&gt;$G$20,IF('Silo Levels'!$L$23="Pumping",((PI()*((($C$19+$G$20)-$S661)*($O$20/($O$19/2)))^2*((($O$20+$G$20)-$S661))/3)*$T$603)+(((PI()*((($C$19+$G$20)-$S661)*($O$20/($O$19/2)))^2*(((($C$19+$G$20)-$S661)*($O$20/($O$19/2)))*$AZ$16))/3)*$T$603),(((PI()*((($C$19+$G$20)-$S661)*($O$20/($O$19/2)))^2*((($O$20+$G$20)-$S661)/3))*$T$603)-((PI()*((($C$19+$G$20)-$S661)*($O$20/($O$19/2)))^2*(((($C$19+$G$20)-$S661)*($O$20/($O$19/2)))*$AZ$16)/3)*$T$603))),IF('Silo Levels'!$L$23="Pumping",(($D$18*$T$603)+((PI()*(($C$21/2)^2)*($G$20-$S661))*$T$603))+((($D$18+$H$18)/3)*$BD$16)+(((PI()*($C$21/2)^2*(($C$21/2)*$AZ$16))/3)*$T$603),(($D$18*$T$603)+((PI()*(($C$21/2)^2)*($G$20-$S661))*$T$603))+((($D$18+$H$18)/3)*$BD$16)-(((PI()*($C$21/2)^2*(($C$21/2)*$AZ$16))/3)*$T$603)))</f>
        <v>189788.85006976838</v>
      </c>
      <c r="U661" s="73">
        <v>5.6</v>
      </c>
      <c r="V661" s="79">
        <f t="shared" si="85"/>
        <v>182397.66557419221</v>
      </c>
      <c r="W661" s="53">
        <v>5.6</v>
      </c>
      <c r="X661" s="80">
        <f>IF($W661&gt;$G$20,IF('Silo Levels'!$L$24="Pumping",((PI()*((($C$19+$G$20)-$W661)*($O$20/($O$19/2)))^2*((($O$20+$G$20)-$W661))/3)*$X$603)+(((PI()*((($C$19+$G$20)-$W661)*($O$20/($O$19/2)))^2*(((($C$19+$G$20)-$W661)*($O$20/($O$19/2)))*$AZ$17))/3)*$X$603),(((PI()*((($C$19+$G$20)-$W661)*($O$20/($O$19/2)))^2*((($O$20+$G$20)-$W661)/3))*$X$603)-((PI()*((($C$19+$G$20)-$W661)*($O$20/($O$19/2)))^2*(((($C$19+$G$20)-$W661)*($O$20/($O$19/2)))*$AZ$17)/3)*$X$603))),IF('Silo Levels'!$L$24="Pumping",(($D$18*$X$603)+((PI()*(($C$21/2)^2)*($G$20-$W661))*$X$603))+((($D$18+$H$18)/3)*$BD$17)+(((PI()*($C$21/2)^2*(($C$21/2)*$AZ$17))/3)*$X$603),(($D$18*$X$603)+((PI()*(($C$21/2)^2)*($G$20-$W661))*$X$603))+((($D$18+$H$18)/3)*$BD$17)-(((PI()*($C$21/2)^2*(($C$21/2)*$AZ$17))/3)*$X$603)))</f>
        <v>178609.53112916637</v>
      </c>
      <c r="Y661" s="73">
        <v>5.6</v>
      </c>
      <c r="Z661" s="79">
        <f t="shared" si="86"/>
        <v>208980.29060935255</v>
      </c>
      <c r="AA661" s="53">
        <v>5.6</v>
      </c>
      <c r="AB661" s="80">
        <f>IF($AA661&gt;$G$20,IF('Silo Levels'!$L$25="Pumping",((PI()*((($C$19+$G$20)-$AA661)*($O$20/($O$19/2)))^2*((($O$20+$G$20)-$AA661))/3)*$AB$603)+(((PI()*((($C$19+$G$20)-$AA661)*($O$20/($O$19/2)))^2*(((($C$19+$G$20)-$AA661)*($O$20/($O$19/2)))*$AZ$18))/3)*$AB$603),(((PI()*((($C$19+$G$20)-$AA661)*($O$20/($O$19/2)))^2*((($O$20+$G$20)-$AA661)/3))*$AB$603)-((PI()*((($C$19+$G$20)-$AA661)*($O$20/($O$19/2)))^2*(((($C$19+$G$20)-$AA661)*($O$20/($O$19/2)))*$AZ$18)/3)*$AB$603))),IF('Silo Levels'!$L$25="Pumping",(($D$18*$AB$603)+((PI()*(($C$21/2)^2)*($G$20-$AA661))*$AB$603))+((($D$18+$H$18)/3)*$BD$18)+(((PI()*($C$21/2)^2*(($C$21/2)*$AZ$18))/3)*$AB$603),(($D$18*$AB$603)+((PI()*(($C$21/2)^2)*($G$20-$AA661))*$AB$603))+((($D$18+$H$18)/3)*$BD$18)-(((PI()*($C$21/2)^2*(($C$21/2)*$AZ$18))/3)*$AB$603)))</f>
        <v>204630.95023229823</v>
      </c>
      <c r="AC661" s="73">
        <v>5.6</v>
      </c>
      <c r="AD661" s="79">
        <f t="shared" si="87"/>
        <v>214844.24038101564</v>
      </c>
      <c r="AE661" s="53">
        <v>5.6</v>
      </c>
      <c r="AF661" s="80">
        <f>IF($AE661&gt;$G$20,IF('Silo Levels'!$L$26="Pumping",((PI()*((($C$19+$G$20)-$AE661)*($O$20/($O$19/2)))^2*((($O$20+$G$20)-$AE661))/3)*$AF$603)+(((PI()*((($C$19+$G$20)-$AE661)*($O$20/($O$19/2)))^2*(((($C$19+$G$20)-$AE661)*($O$20/($O$19/2)))*$AZ$19))/3)*$AF$603),(((PI()*((($C$19+$G$20)-$AE661)*($O$20/($O$19/2)))^2*((($O$20+$G$20)-$AE661)/3))*$AF$603)-((PI()*((($C$19+$G$20)-$AE661)*($O$20/($O$19/2)))^2*(((($C$19+$G$20)-$AE661)*($O$20/($O$19/2)))*$AZ$19)/3)*$AF$603))),IF('Silo Levels'!$L$26="Pumping",(($D$18*$AF$603)+((PI()*(($C$21/2)^2)*($G$20-$AE661))*$AF$603))+((($D$18+$H$18)/3)*$BD$19)+(((PI()*($C$21/2)^2*(($C$21/2)*$AZ$19))/3)*$AF$603),(($D$18*$AF$603)+((PI()*(($C$21/2)^2)*($G$20-$AE661))*$AF$603))+((($D$18+$H$18)/3)*$BD$19)-(((PI()*($C$21/2)^2*(($C$21/2)*$AZ$19))/3)*$AF$603)))</f>
        <v>212633.75472875565</v>
      </c>
      <c r="AG661" s="73">
        <v>5.6</v>
      </c>
      <c r="AH661" s="79">
        <f t="shared" si="88"/>
        <v>201028.08735604383</v>
      </c>
      <c r="AI661" s="53">
        <v>5.6</v>
      </c>
      <c r="AJ661" s="80">
        <f>IF($AI661&gt;$G$20,IF('Silo Levels'!$L$27="Pumping",((PI()*((($C$19+$G$20)-$AI661)*($O$20/($O$19/2)))^2*((($O$20+$G$20)-$AI661))/3)*$AJ$603)+(((PI()*((($C$19+$G$20)-$AI661)*($O$20/($O$19/2)))^2*(((($C$19+$G$20)-$AI661)*($O$20/($O$19/2)))*$AZ$20))/3)*$AJ$603),(((PI()*((($C$19+$G$20)-$AI661)*($O$20/($O$19/2)))^2*((($O$20+$G$20)-$AI661)/3))*$AJ$603)-((PI()*((($C$19+$G$20)-$AI661)*($O$20/($O$19/2)))^2*(((($C$19+$G$20)-$AI661)*($O$20/($O$19/2)))*$AZ$20)/3)*$AJ$603))),IF('Silo Levels'!$L$27="Pumping",(($D$18*$AJ$603)+((PI()*(($C$21/2)^2)*($G$20-$AI661))*$AJ$603))+((($D$18+$H$18)/3)*$BD$20)+(((PI()*($C$21/2)^2*(($C$21/2)*$AZ$20))/3)*$AJ$603),(($D$18*$AJ$603)+((PI()*(($C$21/2)^2)*($G$20-$AI661))*$AJ$603))+((($D$18+$H$18)/3)*$BD$20)-(((PI()*($C$21/2)^2*(($C$21/2)*$AZ$20))/3)*$AJ$603)))</f>
        <v>196846.63196523712</v>
      </c>
    </row>
    <row r="662" spans="1:36" x14ac:dyDescent="0.3">
      <c r="A662">
        <v>5.7</v>
      </c>
      <c r="B662" s="79">
        <f t="shared" si="82"/>
        <v>200608.48486386531</v>
      </c>
      <c r="C662" s="53">
        <v>5.7</v>
      </c>
      <c r="D662" s="80">
        <f>IF($C662&gt;$G$20,IF('Silo Levels'!$L$19="Pumping",((PI()*((($C$19+$G$20)-$C662)*($O$20/($O$19/2)))^2*((($O$20+$G$20)-$C662))/3)*$D$603)+(((PI()*((($C$19+$G$20)-$C662)*($O$20/($O$19/2)))^2*(((($C$19+$G$20)-$C662)*($O$20/($O$19/2)))*$AZ$12))/3)*$D$603),(((PI()*((($C$19+$G$20)-$C662)*($O$20/($O$19/2)))^2*((($O$20+$G$20)-$C662)/3))*$D$603)-((PI()*((($C$19+$G$20)-$C662)*($O$20/($O$19/2)))^2*(((($C$19+$G$20)-$C662)*($O$20/($O$19/2)))*$AZ$12)/3)*$D$603))),IF('Silo Levels'!$L$19="Pumping",(($D$18*$D$603)+((PI()*(($C$21/2)^2)*($G$20-$C662))*$D$603))+((($D$18+$H$18)/3)*$BD$12)+(((PI()*($C$21/2)^2*(($C$21/2)*$AZ$12))/3)*$D$603),(($D$18*$D$603)+((PI()*(($C$21/2)^2)*($G$20-$C662))*$D$603))+((($D$18+$H$18)/3)*$BD$12)-(((PI()*($C$21/2)^2*(($C$21/2)*$AZ$12))/3)*$D$603)))</f>
        <v>197681.46609030059</v>
      </c>
      <c r="E662" s="73">
        <v>5.7</v>
      </c>
      <c r="F662" s="79">
        <f t="shared" si="83"/>
        <v>182017.53222221747</v>
      </c>
      <c r="G662" s="53">
        <v>5.7</v>
      </c>
      <c r="H662" s="80">
        <f>IF($G662&gt;$G$20,IF('Silo Levels'!$L$20="Pumping",((PI()*((($C$19+$G$20)-$G662)*($O$20/($O$19/2)))^2*((($O$20+$G$20)-$G662))/3)*$H$603)+(((PI()*((($C$19+$G$20)-$G662)*($O$20/($O$19/2)))^2*(((($C$19+$G$20)-$G662)*($O$20/($O$19/2)))*$AZ$13))/3)*$H$603),(((PI()*((($C$19+$G$20)-$G662)*($O$20/($O$19/2)))^2*((($O$20+$G$20)-$G662)/3))*$H$603)-((PI()*((($C$19+$G$20)-$G662)*($O$20/($O$19/2)))^2*(((($C$19+$G$20)-$G662)*($O$20/($O$19/2)))*$AZ$13)/3)*$H$603))),IF('Silo Levels'!$L$20="Pumping",(($D$18*$H$603)+((PI()*(($C$21/2)^2)*($G$20-$G662))*$H$603))+((($D$18+$H$18)/3)*$BD$13)+(((PI()*($C$21/2)^2*(($C$21/2)*$AZ$13))/3)*$H$603),(($D$18*$H$603)+((PI()*(($C$21/2)^2)*($G$20-$G662))*$H$603))+((($D$18+$H$18)/3)*$BD$13)-(((PI()*($C$21/2)^2*(($C$21/2)*$AZ$13))/3)*$H$603)))</f>
        <v>178229.39777719163</v>
      </c>
      <c r="I662" s="73">
        <v>5.7</v>
      </c>
      <c r="J662" s="79">
        <f t="shared" si="84"/>
        <v>182833.28684555765</v>
      </c>
      <c r="K662" s="53">
        <v>5.7</v>
      </c>
      <c r="L662" s="80">
        <f>IF($K662&gt;$G$20,IF('Silo Levels'!$L$21="Pumping",((PI()*((($C$19+$G$20)-$K662)*($O$20/($O$19/2)))^2*((($O$20+$G$20)-$K662))/3)*$L$603)+(((PI()*((($C$19+$G$20)-$K662)*($O$20/($O$19/2)))^2*(((($C$19+$G$20)-$K662)*($O$20/($O$19/2)))*$AZ$14))/3)*$L$603),(((PI()*((($C$19+$G$20)-$K662)*($O$20/($O$19/2)))^2*((($O$20+$G$20)-$K662)/3))*$L$603)-((PI()*((($C$19+$G$20)-$K662)*($O$20/($O$19/2)))^2*(((($C$19+$G$20)-$K662)*($O$20/($O$19/2)))*$AZ$14)/3)*$L$603))),IF('Silo Levels'!$L$21="Pumping",(($D$18*$L$603)+((PI()*(($C$21/2)^2)*($G$20-$K662))*$L$603))+((($D$18+$H$18)/3)*$BD$14)+(((PI()*($C$21/2)^2*(($C$21/2)*$AZ$14))/3)*$L$603),(($D$18*$L$603)+((PI()*(($C$21/2)^2)*($G$20-$K662))*$L$603))+((($D$18+$H$18)/3)*$BD$14)-(((PI()*($C$21/2)^2*(($C$21/2)*$AZ$14))/3)*$L$603)))</f>
        <v>179027.89382394555</v>
      </c>
      <c r="M662" s="73">
        <v>5.7</v>
      </c>
      <c r="N662" s="79">
        <f t="shared" si="89"/>
        <v>187076.05732492753</v>
      </c>
      <c r="O662" s="53">
        <v>5.7</v>
      </c>
      <c r="P662" s="80">
        <f>IF($O662&gt;$G$20,IF('Silo Levels'!$L$22="Pumping",((PI()*((($C$19+$G$20)-$O662)*($O$20/($O$19/2)))^2*((($O$20+$G$20)-$O662))/3)*$P$603)+(((PI()*((($C$19+$G$20)-$O662)*($O$20/($O$19/2)))^2*(((($C$19+$G$20)-$O662)*($O$20/($O$19/2)))*$AZ$15))/3)*$P$603),(((PI()*((($C$19+$G$20)-$O662)*($O$20/($O$19/2)))^2*((($O$20+$G$20)-$O662)/3))*$P$603)-((PI()*((($C$19+$G$20)-$O662)*($O$20/($O$19/2)))^2*(((($C$19+$G$20)-$O662)*($O$20/($O$19/2)))*$AZ$15)/3)*$P$603))),IF('Silo Levels'!$L$22="Pumping",(($D$18*$P$603)+((PI()*(($C$21/2)^2)*($G$20-$O662))*$P$603))+((($D$18+$H$18)/3)*$BD$15)+(((PI()*($C$21/2)^2*(($C$21/2)*$AZ$15))/3)*$P$603),(($D$18*$P$603)+((PI()*(($C$21/2)^2)*($G$20-$O662))*$P$603))+((($D$18+$H$18)/3)*$BD$15)-(((PI()*($C$21/2)^2*(($C$21/2)*$AZ$15))/3)*$P$603)))</f>
        <v>183180.90179733504</v>
      </c>
      <c r="Q662" s="73">
        <v>5.7</v>
      </c>
      <c r="R662" s="79">
        <f t="shared" si="90"/>
        <v>193413.76185645509</v>
      </c>
      <c r="S662" s="53">
        <v>5.7</v>
      </c>
      <c r="T662" s="80">
        <f>IF($S662&gt;$G$20,IF('Silo Levels'!$L$23="Pumping",((PI()*((($C$19+$G$20)-$S662)*($O$20/($O$19/2)))^2*((($O$20+$G$20)-$S662))/3)*$T$603)+(((PI()*((($C$19+$G$20)-$S662)*($O$20/($O$19/2)))^2*(((($C$19+$G$20)-$S662)*($O$20/($O$19/2)))*$AZ$16))/3)*$T$603),(((PI()*((($C$19+$G$20)-$S662)*($O$20/($O$19/2)))^2*((($O$20+$G$20)-$S662)/3))*$T$603)-((PI()*((($C$19+$G$20)-$S662)*($O$20/($O$19/2)))^2*(((($C$19+$G$20)-$S662)*($O$20/($O$19/2)))*$AZ$16)/3)*$T$603))),IF('Silo Levels'!$L$23="Pumping",(($D$18*$T$603)+((PI()*(($C$21/2)^2)*($G$20-$S662))*$T$603))+((($D$18+$H$18)/3)*$BD$16)+(((PI()*($C$21/2)^2*(($C$21/2)*$AZ$16))/3)*$T$603),(($D$18*$T$603)+((PI()*(($C$21/2)^2)*($G$20-$S662))*$T$603))+((($D$18+$H$18)/3)*$BD$16)-(((PI()*($C$21/2)^2*(($C$21/2)*$AZ$16))/3)*$T$603)))</f>
        <v>189384.52218651286</v>
      </c>
      <c r="U662" s="73">
        <v>5.7</v>
      </c>
      <c r="V662" s="79">
        <f t="shared" si="85"/>
        <v>182017.53222221747</v>
      </c>
      <c r="W662" s="53">
        <v>5.7</v>
      </c>
      <c r="X662" s="80">
        <f>IF($W662&gt;$G$20,IF('Silo Levels'!$L$24="Pumping",((PI()*((($C$19+$G$20)-$W662)*($O$20/($O$19/2)))^2*((($O$20+$G$20)-$W662))/3)*$X$603)+(((PI()*((($C$19+$G$20)-$W662)*($O$20/($O$19/2)))^2*(((($C$19+$G$20)-$W662)*($O$20/($O$19/2)))*$AZ$17))/3)*$X$603),(((PI()*((($C$19+$G$20)-$W662)*($O$20/($O$19/2)))^2*((($O$20+$G$20)-$W662)/3))*$X$603)-((PI()*((($C$19+$G$20)-$W662)*($O$20/($O$19/2)))^2*(((($C$19+$G$20)-$W662)*($O$20/($O$19/2)))*$AZ$17)/3)*$X$603))),IF('Silo Levels'!$L$24="Pumping",(($D$18*$X$603)+((PI()*(($C$21/2)^2)*($G$20-$W662))*$X$603))+((($D$18+$H$18)/3)*$BD$17)+(((PI()*($C$21/2)^2*(($C$21/2)*$AZ$17))/3)*$X$603),(($D$18*$X$603)+((PI()*(($C$21/2)^2)*($G$20-$W662))*$X$603))+((($D$18+$H$18)/3)*$BD$17)-(((PI()*($C$21/2)^2*(($C$21/2)*$AZ$17))/3)*$X$603)))</f>
        <v>178229.39777719163</v>
      </c>
      <c r="Y662" s="73">
        <v>5.7</v>
      </c>
      <c r="Z662" s="79">
        <f t="shared" si="86"/>
        <v>208543.8411220384</v>
      </c>
      <c r="AA662" s="53">
        <v>5.7</v>
      </c>
      <c r="AB662" s="80">
        <f>IF($AA662&gt;$G$20,IF('Silo Levels'!$L$25="Pumping",((PI()*((($C$19+$G$20)-$AA662)*($O$20/($O$19/2)))^2*((($O$20+$G$20)-$AA662))/3)*$AB$603)+(((PI()*((($C$19+$G$20)-$AA662)*($O$20/($O$19/2)))^2*(((($C$19+$G$20)-$AA662)*($O$20/($O$19/2)))*$AZ$18))/3)*$AB$603),(((PI()*((($C$19+$G$20)-$AA662)*($O$20/($O$19/2)))^2*((($O$20+$G$20)-$AA662)/3))*$AB$603)-((PI()*((($C$19+$G$20)-$AA662)*($O$20/($O$19/2)))^2*(((($C$19+$G$20)-$AA662)*($O$20/($O$19/2)))*$AZ$18)/3)*$AB$603))),IF('Silo Levels'!$L$25="Pumping",(($D$18*$AB$603)+((PI()*(($C$21/2)^2)*($G$20-$AA662))*$AB$603))+((($D$18+$H$18)/3)*$BD$18)+(((PI()*($C$21/2)^2*(($C$21/2)*$AZ$18))/3)*$AB$603),(($D$18*$AB$603)+((PI()*(($C$21/2)^2)*($G$20-$AA662))*$AB$603))+((($D$18+$H$18)/3)*$BD$18)-(((PI()*($C$21/2)^2*(($C$21/2)*$AZ$18))/3)*$AB$603)))</f>
        <v>204194.50074498408</v>
      </c>
      <c r="AC662" s="73">
        <v>5.7</v>
      </c>
      <c r="AD662" s="79">
        <f t="shared" si="87"/>
        <v>214400.60284244359</v>
      </c>
      <c r="AE662" s="53">
        <v>5.7</v>
      </c>
      <c r="AF662" s="80">
        <f>IF($AE662&gt;$G$20,IF('Silo Levels'!$L$26="Pumping",((PI()*((($C$19+$G$20)-$AE662)*($O$20/($O$19/2)))^2*((($O$20+$G$20)-$AE662))/3)*$AF$603)+(((PI()*((($C$19+$G$20)-$AE662)*($O$20/($O$19/2)))^2*(((($C$19+$G$20)-$AE662)*($O$20/($O$19/2)))*$AZ$19))/3)*$AF$603),(((PI()*((($C$19+$G$20)-$AE662)*($O$20/($O$19/2)))^2*((($O$20+$G$20)-$AE662)/3))*$AF$603)-((PI()*((($C$19+$G$20)-$AE662)*($O$20/($O$19/2)))^2*(((($C$19+$G$20)-$AE662)*($O$20/($O$19/2)))*$AZ$19)/3)*$AF$603))),IF('Silo Levels'!$L$26="Pumping",(($D$18*$AF$603)+((PI()*(($C$21/2)^2)*($G$20-$AE662))*$AF$603))+((($D$18+$H$18)/3)*$BD$19)+(((PI()*($C$21/2)^2*(($C$21/2)*$AZ$19))/3)*$AF$603),(($D$18*$AF$603)+((PI()*(($C$21/2)^2)*($G$20-$AE662))*$AF$603))+((($D$18+$H$18)/3)*$BD$19)-(((PI()*($C$21/2)^2*(($C$21/2)*$AZ$19))/3)*$AF$603)))</f>
        <v>212190.11719018361</v>
      </c>
      <c r="AG662" s="73">
        <v>5.7</v>
      </c>
      <c r="AH662" s="79">
        <f t="shared" si="88"/>
        <v>200608.48486386531</v>
      </c>
      <c r="AI662" s="53">
        <v>5.7</v>
      </c>
      <c r="AJ662" s="80">
        <f>IF($AI662&gt;$G$20,IF('Silo Levels'!$L$27="Pumping",((PI()*((($C$19+$G$20)-$AI662)*($O$20/($O$19/2)))^2*((($O$20+$G$20)-$AI662))/3)*$AJ$603)+(((PI()*((($C$19+$G$20)-$AI662)*($O$20/($O$19/2)))^2*(((($C$19+$G$20)-$AI662)*($O$20/($O$19/2)))*$AZ$20))/3)*$AJ$603),(((PI()*((($C$19+$G$20)-$AI662)*($O$20/($O$19/2)))^2*((($O$20+$G$20)-$AI662)/3))*$AJ$603)-((PI()*((($C$19+$G$20)-$AI662)*($O$20/($O$19/2)))^2*(((($C$19+$G$20)-$AI662)*($O$20/($O$19/2)))*$AZ$20)/3)*$AJ$603))),IF('Silo Levels'!$L$27="Pumping",(($D$18*$AJ$603)+((PI()*(($C$21/2)^2)*($G$20-$AI662))*$AJ$603))+((($D$18+$H$18)/3)*$BD$20)+(((PI()*($C$21/2)^2*(($C$21/2)*$AZ$20))/3)*$AJ$603),(($D$18*$AJ$603)+((PI()*(($C$21/2)^2)*($G$20-$AI662))*$AJ$603))+((($D$18+$H$18)/3)*$BD$20)-(((PI()*($C$21/2)^2*(($C$21/2)*$AZ$20))/3)*$AJ$603)))</f>
        <v>196427.02947305859</v>
      </c>
    </row>
    <row r="663" spans="1:36" x14ac:dyDescent="0.3">
      <c r="A663">
        <v>5.8</v>
      </c>
      <c r="B663" s="79">
        <f t="shared" si="82"/>
        <v>200188.88237168684</v>
      </c>
      <c r="C663" s="53">
        <v>5.8</v>
      </c>
      <c r="D663" s="80">
        <f>IF($C663&gt;$G$20,IF('Silo Levels'!$L$19="Pumping",((PI()*((($C$19+$G$20)-$C663)*($O$20/($O$19/2)))^2*((($O$20+$G$20)-$C663))/3)*$D$603)+(((PI()*((($C$19+$G$20)-$C663)*($O$20/($O$19/2)))^2*(((($C$19+$G$20)-$C663)*($O$20/($O$19/2)))*$AZ$12))/3)*$D$603),(((PI()*((($C$19+$G$20)-$C663)*($O$20/($O$19/2)))^2*((($O$20+$G$20)-$C663)/3))*$D$603)-((PI()*((($C$19+$G$20)-$C663)*($O$20/($O$19/2)))^2*(((($C$19+$G$20)-$C663)*($O$20/($O$19/2)))*$AZ$12)/3)*$D$603))),IF('Silo Levels'!$L$19="Pumping",(($D$18*$D$603)+((PI()*(($C$21/2)^2)*($G$20-$C663))*$D$603))+((($D$18+$H$18)/3)*$BD$12)+(((PI()*($C$21/2)^2*(($C$21/2)*$AZ$12))/3)*$D$603),(($D$18*$D$603)+((PI()*(($C$21/2)^2)*($G$20-$C663))*$D$603))+((($D$18+$H$18)/3)*$BD$12)-(((PI()*($C$21/2)^2*(($C$21/2)*$AZ$12))/3)*$D$603)))</f>
        <v>197261.86359812215</v>
      </c>
      <c r="E663" s="73">
        <v>5.8</v>
      </c>
      <c r="F663" s="79">
        <f t="shared" si="83"/>
        <v>181637.39887024279</v>
      </c>
      <c r="G663" s="53">
        <v>5.8</v>
      </c>
      <c r="H663" s="80">
        <f>IF($G663&gt;$G$20,IF('Silo Levels'!$L$20="Pumping",((PI()*((($C$19+$G$20)-$G663)*($O$20/($O$19/2)))^2*((($O$20+$G$20)-$G663))/3)*$H$603)+(((PI()*((($C$19+$G$20)-$G663)*($O$20/($O$19/2)))^2*(((($C$19+$G$20)-$G663)*($O$20/($O$19/2)))*$AZ$13))/3)*$H$603),(((PI()*((($C$19+$G$20)-$G663)*($O$20/($O$19/2)))^2*((($O$20+$G$20)-$G663)/3))*$H$603)-((PI()*((($C$19+$G$20)-$G663)*($O$20/($O$19/2)))^2*(((($C$19+$G$20)-$G663)*($O$20/($O$19/2)))*$AZ$13)/3)*$H$603))),IF('Silo Levels'!$L$20="Pumping",(($D$18*$H$603)+((PI()*(($C$21/2)^2)*($G$20-$G663))*$H$603))+((($D$18+$H$18)/3)*$BD$13)+(((PI()*($C$21/2)^2*(($C$21/2)*$AZ$13))/3)*$H$603),(($D$18*$H$603)+((PI()*(($C$21/2)^2)*($G$20-$G663))*$H$603))+((($D$18+$H$18)/3)*$BD$13)-(((PI()*($C$21/2)^2*(($C$21/2)*$AZ$13))/3)*$H$603)))</f>
        <v>177849.26442521694</v>
      </c>
      <c r="I663" s="73">
        <v>5.8</v>
      </c>
      <c r="J663" s="79">
        <f t="shared" si="84"/>
        <v>182451.42162248303</v>
      </c>
      <c r="K663" s="53">
        <v>5.8</v>
      </c>
      <c r="L663" s="80">
        <f>IF($K663&gt;$G$20,IF('Silo Levels'!$L$21="Pumping",((PI()*((($C$19+$G$20)-$K663)*($O$20/($O$19/2)))^2*((($O$20+$G$20)-$K663))/3)*$L$603)+(((PI()*((($C$19+$G$20)-$K663)*($O$20/($O$19/2)))^2*(((($C$19+$G$20)-$K663)*($O$20/($O$19/2)))*$AZ$14))/3)*$L$603),(((PI()*((($C$19+$G$20)-$K663)*($O$20/($O$19/2)))^2*((($O$20+$G$20)-$K663)/3))*$L$603)-((PI()*((($C$19+$G$20)-$K663)*($O$20/($O$19/2)))^2*(((($C$19+$G$20)-$K663)*($O$20/($O$19/2)))*$AZ$14)/3)*$L$603))),IF('Silo Levels'!$L$21="Pumping",(($D$18*$L$603)+((PI()*(($C$21/2)^2)*($G$20-$K663))*$L$603))+((($D$18+$H$18)/3)*$BD$14)+(((PI()*($C$21/2)^2*(($C$21/2)*$AZ$14))/3)*$L$603),(($D$18*$L$603)+((PI()*(($C$21/2)^2)*($G$20-$K663))*$L$603))+((($D$18+$H$18)/3)*$BD$14)-(((PI()*($C$21/2)^2*(($C$21/2)*$AZ$14))/3)*$L$603)))</f>
        <v>178646.02860087092</v>
      </c>
      <c r="M663" s="73">
        <v>5.8</v>
      </c>
      <c r="N663" s="79">
        <f t="shared" si="89"/>
        <v>186685.18457512037</v>
      </c>
      <c r="O663" s="53">
        <v>5.8</v>
      </c>
      <c r="P663" s="80">
        <f>IF($O663&gt;$G$20,IF('Silo Levels'!$L$22="Pumping",((PI()*((($C$19+$G$20)-$O663)*($O$20/($O$19/2)))^2*((($O$20+$G$20)-$O663))/3)*$P$603)+(((PI()*((($C$19+$G$20)-$O663)*($O$20/($O$19/2)))^2*(((($C$19+$G$20)-$O663)*($O$20/($O$19/2)))*$AZ$15))/3)*$P$603),(((PI()*((($C$19+$G$20)-$O663)*($O$20/($O$19/2)))^2*((($O$20+$G$20)-$O663)/3))*$P$603)-((PI()*((($C$19+$G$20)-$O663)*($O$20/($O$19/2)))^2*(((($C$19+$G$20)-$O663)*($O$20/($O$19/2)))*$AZ$15)/3)*$P$603))),IF('Silo Levels'!$L$22="Pumping",(($D$18*$P$603)+((PI()*(($C$21/2)^2)*($G$20-$O663))*$P$603))+((($D$18+$H$18)/3)*$BD$15)+(((PI()*($C$21/2)^2*(($C$21/2)*$AZ$15))/3)*$P$603),(($D$18*$P$603)+((PI()*(($C$21/2)^2)*($G$20-$O663))*$P$603))+((($D$18+$H$18)/3)*$BD$15)-(((PI()*($C$21/2)^2*(($C$21/2)*$AZ$15))/3)*$P$603)))</f>
        <v>182790.02904752787</v>
      </c>
      <c r="Q663" s="73">
        <v>5.8</v>
      </c>
      <c r="R663" s="79">
        <f t="shared" si="90"/>
        <v>193009.43397319957</v>
      </c>
      <c r="S663" s="53">
        <v>5.8</v>
      </c>
      <c r="T663" s="80">
        <f>IF($S663&gt;$G$20,IF('Silo Levels'!$L$23="Pumping",((PI()*((($C$19+$G$20)-$S663)*($O$20/($O$19/2)))^2*((($O$20+$G$20)-$S663))/3)*$T$603)+(((PI()*((($C$19+$G$20)-$S663)*($O$20/($O$19/2)))^2*(((($C$19+$G$20)-$S663)*($O$20/($O$19/2)))*$AZ$16))/3)*$T$603),(((PI()*((($C$19+$G$20)-$S663)*($O$20/($O$19/2)))^2*((($O$20+$G$20)-$S663)/3))*$T$603)-((PI()*((($C$19+$G$20)-$S663)*($O$20/($O$19/2)))^2*(((($C$19+$G$20)-$S663)*($O$20/($O$19/2)))*$AZ$16)/3)*$T$603))),IF('Silo Levels'!$L$23="Pumping",(($D$18*$T$603)+((PI()*(($C$21/2)^2)*($G$20-$S663))*$T$603))+((($D$18+$H$18)/3)*$BD$16)+(((PI()*($C$21/2)^2*(($C$21/2)*$AZ$16))/3)*$T$603),(($D$18*$T$603)+((PI()*(($C$21/2)^2)*($G$20-$S663))*$T$603))+((($D$18+$H$18)/3)*$BD$16)-(((PI()*($C$21/2)^2*(($C$21/2)*$AZ$16))/3)*$T$603)))</f>
        <v>188980.19430325733</v>
      </c>
      <c r="U663" s="73">
        <v>5.8</v>
      </c>
      <c r="V663" s="79">
        <f t="shared" si="85"/>
        <v>181637.39887024279</v>
      </c>
      <c r="W663" s="53">
        <v>5.8</v>
      </c>
      <c r="X663" s="80">
        <f>IF($W663&gt;$G$20,IF('Silo Levels'!$L$24="Pumping",((PI()*((($C$19+$G$20)-$W663)*($O$20/($O$19/2)))^2*((($O$20+$G$20)-$W663))/3)*$X$603)+(((PI()*((($C$19+$G$20)-$W663)*($O$20/($O$19/2)))^2*(((($C$19+$G$20)-$W663)*($O$20/($O$19/2)))*$AZ$17))/3)*$X$603),(((PI()*((($C$19+$G$20)-$W663)*($O$20/($O$19/2)))^2*((($O$20+$G$20)-$W663)/3))*$X$603)-((PI()*((($C$19+$G$20)-$W663)*($O$20/($O$19/2)))^2*(((($C$19+$G$20)-$W663)*($O$20/($O$19/2)))*$AZ$17)/3)*$X$603))),IF('Silo Levels'!$L$24="Pumping",(($D$18*$X$603)+((PI()*(($C$21/2)^2)*($G$20-$W663))*$X$603))+((($D$18+$H$18)/3)*$BD$17)+(((PI()*($C$21/2)^2*(($C$21/2)*$AZ$17))/3)*$X$603),(($D$18*$X$603)+((PI()*(($C$21/2)^2)*($G$20-$W663))*$X$603))+((($D$18+$H$18)/3)*$BD$17)-(((PI()*($C$21/2)^2*(($C$21/2)*$AZ$17))/3)*$X$603)))</f>
        <v>177849.26442521694</v>
      </c>
      <c r="Y663" s="73">
        <v>5.8</v>
      </c>
      <c r="Z663" s="79">
        <f t="shared" si="86"/>
        <v>208107.39163472425</v>
      </c>
      <c r="AA663" s="53">
        <v>5.8</v>
      </c>
      <c r="AB663" s="80">
        <f>IF($AA663&gt;$G$20,IF('Silo Levels'!$L$25="Pumping",((PI()*((($C$19+$G$20)-$AA663)*($O$20/($O$19/2)))^2*((($O$20+$G$20)-$AA663))/3)*$AB$603)+(((PI()*((($C$19+$G$20)-$AA663)*($O$20/($O$19/2)))^2*(((($C$19+$G$20)-$AA663)*($O$20/($O$19/2)))*$AZ$18))/3)*$AB$603),(((PI()*((($C$19+$G$20)-$AA663)*($O$20/($O$19/2)))^2*((($O$20+$G$20)-$AA663)/3))*$AB$603)-((PI()*((($C$19+$G$20)-$AA663)*($O$20/($O$19/2)))^2*(((($C$19+$G$20)-$AA663)*($O$20/($O$19/2)))*$AZ$18)/3)*$AB$603))),IF('Silo Levels'!$L$25="Pumping",(($D$18*$AB$603)+((PI()*(($C$21/2)^2)*($G$20-$AA663))*$AB$603))+((($D$18+$H$18)/3)*$BD$18)+(((PI()*($C$21/2)^2*(($C$21/2)*$AZ$18))/3)*$AB$603),(($D$18*$AB$603)+((PI()*(($C$21/2)^2)*($G$20-$AA663))*$AB$603))+((($D$18+$H$18)/3)*$BD$18)-(((PI()*($C$21/2)^2*(($C$21/2)*$AZ$18))/3)*$AB$603)))</f>
        <v>203758.05125766993</v>
      </c>
      <c r="AC663" s="73">
        <v>5.8</v>
      </c>
      <c r="AD663" s="79">
        <f t="shared" si="87"/>
        <v>213956.96530387161</v>
      </c>
      <c r="AE663" s="53">
        <v>5.8</v>
      </c>
      <c r="AF663" s="80">
        <f>IF($AE663&gt;$G$20,IF('Silo Levels'!$L$26="Pumping",((PI()*((($C$19+$G$20)-$AE663)*($O$20/($O$19/2)))^2*((($O$20+$G$20)-$AE663))/3)*$AF$603)+(((PI()*((($C$19+$G$20)-$AE663)*($O$20/($O$19/2)))^2*(((($C$19+$G$20)-$AE663)*($O$20/($O$19/2)))*$AZ$19))/3)*$AF$603),(((PI()*((($C$19+$G$20)-$AE663)*($O$20/($O$19/2)))^2*((($O$20+$G$20)-$AE663)/3))*$AF$603)-((PI()*((($C$19+$G$20)-$AE663)*($O$20/($O$19/2)))^2*(((($C$19+$G$20)-$AE663)*($O$20/($O$19/2)))*$AZ$19)/3)*$AF$603))),IF('Silo Levels'!$L$26="Pumping",(($D$18*$AF$603)+((PI()*(($C$21/2)^2)*($G$20-$AE663))*$AF$603))+((($D$18+$H$18)/3)*$BD$19)+(((PI()*($C$21/2)^2*(($C$21/2)*$AZ$19))/3)*$AF$603),(($D$18*$AF$603)+((PI()*(($C$21/2)^2)*($G$20-$AE663))*$AF$603))+((($D$18+$H$18)/3)*$BD$19)-(((PI()*($C$21/2)^2*(($C$21/2)*$AZ$19))/3)*$AF$603)))</f>
        <v>211746.47965161162</v>
      </c>
      <c r="AG663" s="73">
        <v>5.8</v>
      </c>
      <c r="AH663" s="79">
        <f t="shared" si="88"/>
        <v>200188.88237168684</v>
      </c>
      <c r="AI663" s="53">
        <v>5.8</v>
      </c>
      <c r="AJ663" s="80">
        <f>IF($AI663&gt;$G$20,IF('Silo Levels'!$L$27="Pumping",((PI()*((($C$19+$G$20)-$AI663)*($O$20/($O$19/2)))^2*((($O$20+$G$20)-$AI663))/3)*$AJ$603)+(((PI()*((($C$19+$G$20)-$AI663)*($O$20/($O$19/2)))^2*(((($C$19+$G$20)-$AI663)*($O$20/($O$19/2)))*$AZ$20))/3)*$AJ$603),(((PI()*((($C$19+$G$20)-$AI663)*($O$20/($O$19/2)))^2*((($O$20+$G$20)-$AI663)/3))*$AJ$603)-((PI()*((($C$19+$G$20)-$AI663)*($O$20/($O$19/2)))^2*(((($C$19+$G$20)-$AI663)*($O$20/($O$19/2)))*$AZ$20)/3)*$AJ$603))),IF('Silo Levels'!$L$27="Pumping",(($D$18*$AJ$603)+((PI()*(($C$21/2)^2)*($G$20-$AI663))*$AJ$603))+((($D$18+$H$18)/3)*$BD$20)+(((PI()*($C$21/2)^2*(($C$21/2)*$AZ$20))/3)*$AJ$603),(($D$18*$AJ$603)+((PI()*(($C$21/2)^2)*($G$20-$AI663))*$AJ$603))+((($D$18+$H$18)/3)*$BD$20)-(((PI()*($C$21/2)^2*(($C$21/2)*$AZ$20))/3)*$AJ$603)))</f>
        <v>196007.42698088012</v>
      </c>
    </row>
    <row r="664" spans="1:36" x14ac:dyDescent="0.3">
      <c r="A664">
        <v>5.9</v>
      </c>
      <c r="B664" s="79">
        <f t="shared" si="82"/>
        <v>199769.27987950831</v>
      </c>
      <c r="C664" s="53">
        <v>5.9</v>
      </c>
      <c r="D664" s="80">
        <f>IF($C664&gt;$G$20,IF('Silo Levels'!$L$19="Pumping",((PI()*((($C$19+$G$20)-$C664)*($O$20/($O$19/2)))^2*((($O$20+$G$20)-$C664))/3)*$D$603)+(((PI()*((($C$19+$G$20)-$C664)*($O$20/($O$19/2)))^2*(((($C$19+$G$20)-$C664)*($O$20/($O$19/2)))*$AZ$12))/3)*$D$603),(((PI()*((($C$19+$G$20)-$C664)*($O$20/($O$19/2)))^2*((($O$20+$G$20)-$C664)/3))*$D$603)-((PI()*((($C$19+$G$20)-$C664)*($O$20/($O$19/2)))^2*(((($C$19+$G$20)-$C664)*($O$20/($O$19/2)))*$AZ$12)/3)*$D$603))),IF('Silo Levels'!$L$19="Pumping",(($D$18*$D$603)+((PI()*(($C$21/2)^2)*($G$20-$C664))*$D$603))+((($D$18+$H$18)/3)*$BD$12)+(((PI()*($C$21/2)^2*(($C$21/2)*$AZ$12))/3)*$D$603),(($D$18*$D$603)+((PI()*(($C$21/2)^2)*($G$20-$C664))*$D$603))+((($D$18+$H$18)/3)*$BD$12)-(((PI()*($C$21/2)^2*(($C$21/2)*$AZ$12))/3)*$D$603)))</f>
        <v>196842.26110594359</v>
      </c>
      <c r="E664" s="73">
        <v>5.9</v>
      </c>
      <c r="F664" s="79">
        <f t="shared" si="83"/>
        <v>181257.26551826805</v>
      </c>
      <c r="G664" s="53">
        <v>5.9</v>
      </c>
      <c r="H664" s="80">
        <f>IF($G664&gt;$G$20,IF('Silo Levels'!$L$20="Pumping",((PI()*((($C$19+$G$20)-$G664)*($O$20/($O$19/2)))^2*((($O$20+$G$20)-$G664))/3)*$H$603)+(((PI()*((($C$19+$G$20)-$G664)*($O$20/($O$19/2)))^2*(((($C$19+$G$20)-$G664)*($O$20/($O$19/2)))*$AZ$13))/3)*$H$603),(((PI()*((($C$19+$G$20)-$G664)*($O$20/($O$19/2)))^2*((($O$20+$G$20)-$G664)/3))*$H$603)-((PI()*((($C$19+$G$20)-$G664)*($O$20/($O$19/2)))^2*(((($C$19+$G$20)-$G664)*($O$20/($O$19/2)))*$AZ$13)/3)*$H$603))),IF('Silo Levels'!$L$20="Pumping",(($D$18*$H$603)+((PI()*(($C$21/2)^2)*($G$20-$G664))*$H$603))+((($D$18+$H$18)/3)*$BD$13)+(((PI()*($C$21/2)^2*(($C$21/2)*$AZ$13))/3)*$H$603),(($D$18*$H$603)+((PI()*(($C$21/2)^2)*($G$20-$G664))*$H$603))+((($D$18+$H$18)/3)*$BD$13)-(((PI()*($C$21/2)^2*(($C$21/2)*$AZ$13))/3)*$H$603)))</f>
        <v>177469.1310732422</v>
      </c>
      <c r="I664" s="73">
        <v>5.9</v>
      </c>
      <c r="J664" s="79">
        <f t="shared" si="84"/>
        <v>182069.55639940835</v>
      </c>
      <c r="K664" s="53">
        <v>5.9</v>
      </c>
      <c r="L664" s="80">
        <f>IF($K664&gt;$G$20,IF('Silo Levels'!$L$21="Pumping",((PI()*((($C$19+$G$20)-$K664)*($O$20/($O$19/2)))^2*((($O$20+$G$20)-$K664))/3)*$L$603)+(((PI()*((($C$19+$G$20)-$K664)*($O$20/($O$19/2)))^2*(((($C$19+$G$20)-$K664)*($O$20/($O$19/2)))*$AZ$14))/3)*$L$603),(((PI()*((($C$19+$G$20)-$K664)*($O$20/($O$19/2)))^2*((($O$20+$G$20)-$K664)/3))*$L$603)-((PI()*((($C$19+$G$20)-$K664)*($O$20/($O$19/2)))^2*(((($C$19+$G$20)-$K664)*($O$20/($O$19/2)))*$AZ$14)/3)*$L$603))),IF('Silo Levels'!$L$21="Pumping",(($D$18*$L$603)+((PI()*(($C$21/2)^2)*($G$20-$K664))*$L$603))+((($D$18+$H$18)/3)*$BD$14)+(((PI()*($C$21/2)^2*(($C$21/2)*$AZ$14))/3)*$L$603),(($D$18*$L$603)+((PI()*(($C$21/2)^2)*($G$20-$K664))*$L$603))+((($D$18+$H$18)/3)*$BD$14)-(((PI()*($C$21/2)^2*(($C$21/2)*$AZ$14))/3)*$L$603)))</f>
        <v>178264.16337779624</v>
      </c>
      <c r="M664" s="73">
        <v>5.9</v>
      </c>
      <c r="N664" s="79">
        <f t="shared" si="89"/>
        <v>186294.31182531317</v>
      </c>
      <c r="O664" s="53">
        <v>5.9</v>
      </c>
      <c r="P664" s="80">
        <f>IF($O664&gt;$G$20,IF('Silo Levels'!$L$22="Pumping",((PI()*((($C$19+$G$20)-$O664)*($O$20/($O$19/2)))^2*((($O$20+$G$20)-$O664))/3)*$P$603)+(((PI()*((($C$19+$G$20)-$O664)*($O$20/($O$19/2)))^2*(((($C$19+$G$20)-$O664)*($O$20/($O$19/2)))*$AZ$15))/3)*$P$603),(((PI()*((($C$19+$G$20)-$O664)*($O$20/($O$19/2)))^2*((($O$20+$G$20)-$O664)/3))*$P$603)-((PI()*((($C$19+$G$20)-$O664)*($O$20/($O$19/2)))^2*(((($C$19+$G$20)-$O664)*($O$20/($O$19/2)))*$AZ$15)/3)*$P$603))),IF('Silo Levels'!$L$22="Pumping",(($D$18*$P$603)+((PI()*(($C$21/2)^2)*($G$20-$O664))*$P$603))+((($D$18+$H$18)/3)*$BD$15)+(((PI()*($C$21/2)^2*(($C$21/2)*$AZ$15))/3)*$P$603),(($D$18*$P$603)+((PI()*(($C$21/2)^2)*($G$20-$O664))*$P$603))+((($D$18+$H$18)/3)*$BD$15)-(((PI()*($C$21/2)^2*(($C$21/2)*$AZ$15))/3)*$P$603)))</f>
        <v>182399.15629772068</v>
      </c>
      <c r="Q664" s="73">
        <v>5.9</v>
      </c>
      <c r="R664" s="79">
        <f t="shared" si="90"/>
        <v>192605.10608994405</v>
      </c>
      <c r="S664" s="53">
        <v>5.9</v>
      </c>
      <c r="T664" s="80">
        <f>IF($S664&gt;$G$20,IF('Silo Levels'!$L$23="Pumping",((PI()*((($C$19+$G$20)-$S664)*($O$20/($O$19/2)))^2*((($O$20+$G$20)-$S664))/3)*$T$603)+(((PI()*((($C$19+$G$20)-$S664)*($O$20/($O$19/2)))^2*(((($C$19+$G$20)-$S664)*($O$20/($O$19/2)))*$AZ$16))/3)*$T$603),(((PI()*((($C$19+$G$20)-$S664)*($O$20/($O$19/2)))^2*((($O$20+$G$20)-$S664)/3))*$T$603)-((PI()*((($C$19+$G$20)-$S664)*($O$20/($O$19/2)))^2*(((($C$19+$G$20)-$S664)*($O$20/($O$19/2)))*$AZ$16)/3)*$T$603))),IF('Silo Levels'!$L$23="Pumping",(($D$18*$T$603)+((PI()*(($C$21/2)^2)*($G$20-$S664))*$T$603))+((($D$18+$H$18)/3)*$BD$16)+(((PI()*($C$21/2)^2*(($C$21/2)*$AZ$16))/3)*$T$603),(($D$18*$T$603)+((PI()*(($C$21/2)^2)*($G$20-$S664))*$T$603))+((($D$18+$H$18)/3)*$BD$16)-(((PI()*($C$21/2)^2*(($C$21/2)*$AZ$16))/3)*$T$603)))</f>
        <v>188575.86642000181</v>
      </c>
      <c r="U664" s="73">
        <v>5.9</v>
      </c>
      <c r="V664" s="79">
        <f t="shared" si="85"/>
        <v>181257.26551826805</v>
      </c>
      <c r="W664" s="53">
        <v>5.9</v>
      </c>
      <c r="X664" s="80">
        <f>IF($W664&gt;$G$20,IF('Silo Levels'!$L$24="Pumping",((PI()*((($C$19+$G$20)-$W664)*($O$20/($O$19/2)))^2*((($O$20+$G$20)-$W664))/3)*$X$603)+(((PI()*((($C$19+$G$20)-$W664)*($O$20/($O$19/2)))^2*(((($C$19+$G$20)-$W664)*($O$20/($O$19/2)))*$AZ$17))/3)*$X$603),(((PI()*((($C$19+$G$20)-$W664)*($O$20/($O$19/2)))^2*((($O$20+$G$20)-$W664)/3))*$X$603)-((PI()*((($C$19+$G$20)-$W664)*($O$20/($O$19/2)))^2*(((($C$19+$G$20)-$W664)*($O$20/($O$19/2)))*$AZ$17)/3)*$X$603))),IF('Silo Levels'!$L$24="Pumping",(($D$18*$X$603)+((PI()*(($C$21/2)^2)*($G$20-$W664))*$X$603))+((($D$18+$H$18)/3)*$BD$17)+(((PI()*($C$21/2)^2*(($C$21/2)*$AZ$17))/3)*$X$603),(($D$18*$X$603)+((PI()*(($C$21/2)^2)*($G$20-$W664))*$X$603))+((($D$18+$H$18)/3)*$BD$17)-(((PI()*($C$21/2)^2*(($C$21/2)*$AZ$17))/3)*$X$603)))</f>
        <v>177469.1310732422</v>
      </c>
      <c r="Y664" s="73">
        <v>5.9</v>
      </c>
      <c r="Z664" s="79">
        <f t="shared" si="86"/>
        <v>207670.9421474101</v>
      </c>
      <c r="AA664" s="53">
        <v>5.9</v>
      </c>
      <c r="AB664" s="80">
        <f>IF($AA664&gt;$G$20,IF('Silo Levels'!$L$25="Pumping",((PI()*((($C$19+$G$20)-$AA664)*($O$20/($O$19/2)))^2*((($O$20+$G$20)-$AA664))/3)*$AB$603)+(((PI()*((($C$19+$G$20)-$AA664)*($O$20/($O$19/2)))^2*(((($C$19+$G$20)-$AA664)*($O$20/($O$19/2)))*$AZ$18))/3)*$AB$603),(((PI()*((($C$19+$G$20)-$AA664)*($O$20/($O$19/2)))^2*((($O$20+$G$20)-$AA664)/3))*$AB$603)-((PI()*((($C$19+$G$20)-$AA664)*($O$20/($O$19/2)))^2*(((($C$19+$G$20)-$AA664)*($O$20/($O$19/2)))*$AZ$18)/3)*$AB$603))),IF('Silo Levels'!$L$25="Pumping",(($D$18*$AB$603)+((PI()*(($C$21/2)^2)*($G$20-$AA664))*$AB$603))+((($D$18+$H$18)/3)*$BD$18)+(((PI()*($C$21/2)^2*(($C$21/2)*$AZ$18))/3)*$AB$603),(($D$18*$AB$603)+((PI()*(($C$21/2)^2)*($G$20-$AA664))*$AB$603))+((($D$18+$H$18)/3)*$BD$18)-(((PI()*($C$21/2)^2*(($C$21/2)*$AZ$18))/3)*$AB$603)))</f>
        <v>203321.60177035577</v>
      </c>
      <c r="AC664" s="73">
        <v>5.9</v>
      </c>
      <c r="AD664" s="79">
        <f t="shared" si="87"/>
        <v>213513.32776529956</v>
      </c>
      <c r="AE664" s="53">
        <v>5.9</v>
      </c>
      <c r="AF664" s="80">
        <f>IF($AE664&gt;$G$20,IF('Silo Levels'!$L$26="Pumping",((PI()*((($C$19+$G$20)-$AE664)*($O$20/($O$19/2)))^2*((($O$20+$G$20)-$AE664))/3)*$AF$603)+(((PI()*((($C$19+$G$20)-$AE664)*($O$20/($O$19/2)))^2*(((($C$19+$G$20)-$AE664)*($O$20/($O$19/2)))*$AZ$19))/3)*$AF$603),(((PI()*((($C$19+$G$20)-$AE664)*($O$20/($O$19/2)))^2*((($O$20+$G$20)-$AE664)/3))*$AF$603)-((PI()*((($C$19+$G$20)-$AE664)*($O$20/($O$19/2)))^2*(((($C$19+$G$20)-$AE664)*($O$20/($O$19/2)))*$AZ$19)/3)*$AF$603))),IF('Silo Levels'!$L$26="Pumping",(($D$18*$AF$603)+((PI()*(($C$21/2)^2)*($G$20-$AE664))*$AF$603))+((($D$18+$H$18)/3)*$BD$19)+(((PI()*($C$21/2)^2*(($C$21/2)*$AZ$19))/3)*$AF$603),(($D$18*$AF$603)+((PI()*(($C$21/2)^2)*($G$20-$AE664))*$AF$603))+((($D$18+$H$18)/3)*$BD$19)-(((PI()*($C$21/2)^2*(($C$21/2)*$AZ$19))/3)*$AF$603)))</f>
        <v>211302.84211303957</v>
      </c>
      <c r="AG664" s="73">
        <v>5.9</v>
      </c>
      <c r="AH664" s="79">
        <f t="shared" si="88"/>
        <v>199769.27987950831</v>
      </c>
      <c r="AI664" s="53">
        <v>5.9</v>
      </c>
      <c r="AJ664" s="80">
        <f>IF($AI664&gt;$G$20,IF('Silo Levels'!$L$27="Pumping",((PI()*((($C$19+$G$20)-$AI664)*($O$20/($O$19/2)))^2*((($O$20+$G$20)-$AI664))/3)*$AJ$603)+(((PI()*((($C$19+$G$20)-$AI664)*($O$20/($O$19/2)))^2*(((($C$19+$G$20)-$AI664)*($O$20/($O$19/2)))*$AZ$20))/3)*$AJ$603),(((PI()*((($C$19+$G$20)-$AI664)*($O$20/($O$19/2)))^2*((($O$20+$G$20)-$AI664)/3))*$AJ$603)-((PI()*((($C$19+$G$20)-$AI664)*($O$20/($O$19/2)))^2*(((($C$19+$G$20)-$AI664)*($O$20/($O$19/2)))*$AZ$20)/3)*$AJ$603))),IF('Silo Levels'!$L$27="Pumping",(($D$18*$AJ$603)+((PI()*(($C$21/2)^2)*($G$20-$AI664))*$AJ$603))+((($D$18+$H$18)/3)*$BD$20)+(((PI()*($C$21/2)^2*(($C$21/2)*$AZ$20))/3)*$AJ$603),(($D$18*$AJ$603)+((PI()*(($C$21/2)^2)*($G$20-$AI664))*$AJ$603))+((($D$18+$H$18)/3)*$BD$20)-(((PI()*($C$21/2)^2*(($C$21/2)*$AZ$20))/3)*$AJ$603)))</f>
        <v>195587.82448870159</v>
      </c>
    </row>
    <row r="665" spans="1:36" x14ac:dyDescent="0.3">
      <c r="A665">
        <v>6</v>
      </c>
      <c r="B665" s="79">
        <f t="shared" si="82"/>
        <v>199349.67738732978</v>
      </c>
      <c r="C665" s="53">
        <v>6</v>
      </c>
      <c r="D665" s="80">
        <f>IF($C665&gt;$G$20,IF('Silo Levels'!$L$19="Pumping",((PI()*((($C$19+$G$20)-$C665)*($O$20/($O$19/2)))^2*((($O$20+$G$20)-$C665))/3)*$D$603)+(((PI()*((($C$19+$G$20)-$C665)*($O$20/($O$19/2)))^2*(((($C$19+$G$20)-$C665)*($O$20/($O$19/2)))*$AZ$12))/3)*$D$603),(((PI()*((($C$19+$G$20)-$C665)*($O$20/($O$19/2)))^2*((($O$20+$G$20)-$C665)/3))*$D$603)-((PI()*((($C$19+$G$20)-$C665)*($O$20/($O$19/2)))^2*(((($C$19+$G$20)-$C665)*($O$20/($O$19/2)))*$AZ$12)/3)*$D$603))),IF('Silo Levels'!$L$19="Pumping",(($D$18*$D$603)+((PI()*(($C$21/2)^2)*($G$20-$C665))*$D$603))+((($D$18+$H$18)/3)*$BD$12)+(((PI()*($C$21/2)^2*(($C$21/2)*$AZ$12))/3)*$D$603),(($D$18*$D$603)+((PI()*(($C$21/2)^2)*($G$20-$C665))*$D$603))+((($D$18+$H$18)/3)*$BD$12)-(((PI()*($C$21/2)^2*(($C$21/2)*$AZ$12))/3)*$D$603)))</f>
        <v>196422.65861376509</v>
      </c>
      <c r="E665" s="73">
        <v>6</v>
      </c>
      <c r="F665" s="79">
        <f t="shared" si="83"/>
        <v>180877.1321662933</v>
      </c>
      <c r="G665" s="53">
        <v>6</v>
      </c>
      <c r="H665" s="80">
        <f>IF($G665&gt;$G$20,IF('Silo Levels'!$L$20="Pumping",((PI()*((($C$19+$G$20)-$G665)*($O$20/($O$19/2)))^2*((($O$20+$G$20)-$G665))/3)*$H$603)+(((PI()*((($C$19+$G$20)-$G665)*($O$20/($O$19/2)))^2*(((($C$19+$G$20)-$G665)*($O$20/($O$19/2)))*$AZ$13))/3)*$H$603),(((PI()*((($C$19+$G$20)-$G665)*($O$20/($O$19/2)))^2*((($O$20+$G$20)-$G665)/3))*$H$603)-((PI()*((($C$19+$G$20)-$G665)*($O$20/($O$19/2)))^2*(((($C$19+$G$20)-$G665)*($O$20/($O$19/2)))*$AZ$13)/3)*$H$603))),IF('Silo Levels'!$L$20="Pumping",(($D$18*$H$603)+((PI()*(($C$21/2)^2)*($G$20-$G665))*$H$603))+((($D$18+$H$18)/3)*$BD$13)+(((PI()*($C$21/2)^2*(($C$21/2)*$AZ$13))/3)*$H$603),(($D$18*$H$603)+((PI()*(($C$21/2)^2)*($G$20-$G665))*$H$603))+((($D$18+$H$18)/3)*$BD$13)-(((PI()*($C$21/2)^2*(($C$21/2)*$AZ$13))/3)*$H$603)))</f>
        <v>177088.99772126746</v>
      </c>
      <c r="I665" s="73">
        <v>6</v>
      </c>
      <c r="J665" s="79">
        <f t="shared" si="84"/>
        <v>181687.69117633367</v>
      </c>
      <c r="K665" s="53">
        <v>6</v>
      </c>
      <c r="L665" s="80">
        <f>IF($K665&gt;$G$20,IF('Silo Levels'!$L$21="Pumping",((PI()*((($C$19+$G$20)-$K665)*($O$20/($O$19/2)))^2*((($O$20+$G$20)-$K665))/3)*$L$603)+(((PI()*((($C$19+$G$20)-$K665)*($O$20/($O$19/2)))^2*(((($C$19+$G$20)-$K665)*($O$20/($O$19/2)))*$AZ$14))/3)*$L$603),(((PI()*((($C$19+$G$20)-$K665)*($O$20/($O$19/2)))^2*((($O$20+$G$20)-$K665)/3))*$L$603)-((PI()*((($C$19+$G$20)-$K665)*($O$20/($O$19/2)))^2*(((($C$19+$G$20)-$K665)*($O$20/($O$19/2)))*$AZ$14)/3)*$L$603))),IF('Silo Levels'!$L$21="Pumping",(($D$18*$L$603)+((PI()*(($C$21/2)^2)*($G$20-$K665))*$L$603))+((($D$18+$H$18)/3)*$BD$14)+(((PI()*($C$21/2)^2*(($C$21/2)*$AZ$14))/3)*$L$603),(($D$18*$L$603)+((PI()*(($C$21/2)^2)*($G$20-$K665))*$L$603))+((($D$18+$H$18)/3)*$BD$14)-(((PI()*($C$21/2)^2*(($C$21/2)*$AZ$14))/3)*$L$603)))</f>
        <v>177882.29815472156</v>
      </c>
      <c r="M665" s="73">
        <v>6</v>
      </c>
      <c r="N665" s="79">
        <f t="shared" si="89"/>
        <v>185903.43907550597</v>
      </c>
      <c r="O665" s="53">
        <v>6</v>
      </c>
      <c r="P665" s="80">
        <f>IF($O665&gt;$G$20,IF('Silo Levels'!$L$22="Pumping",((PI()*((($C$19+$G$20)-$O665)*($O$20/($O$19/2)))^2*((($O$20+$G$20)-$O665))/3)*$P$603)+(((PI()*((($C$19+$G$20)-$O665)*($O$20/($O$19/2)))^2*(((($C$19+$G$20)-$O665)*($O$20/($O$19/2)))*$AZ$15))/3)*$P$603),(((PI()*((($C$19+$G$20)-$O665)*($O$20/($O$19/2)))^2*((($O$20+$G$20)-$O665)/3))*$P$603)-((PI()*((($C$19+$G$20)-$O665)*($O$20/($O$19/2)))^2*(((($C$19+$G$20)-$O665)*($O$20/($O$19/2)))*$AZ$15)/3)*$P$603))),IF('Silo Levels'!$L$22="Pumping",(($D$18*$P$603)+((PI()*(($C$21/2)^2)*($G$20-$O665))*$P$603))+((($D$18+$H$18)/3)*$BD$15)+(((PI()*($C$21/2)^2*(($C$21/2)*$AZ$15))/3)*$P$603),(($D$18*$P$603)+((PI()*(($C$21/2)^2)*($G$20-$O665))*$P$603))+((($D$18+$H$18)/3)*$BD$15)-(((PI()*($C$21/2)^2*(($C$21/2)*$AZ$15))/3)*$P$603)))</f>
        <v>182008.28354791348</v>
      </c>
      <c r="Q665" s="73">
        <v>6</v>
      </c>
      <c r="R665" s="79">
        <f t="shared" si="90"/>
        <v>192200.7782066885</v>
      </c>
      <c r="S665" s="53">
        <v>6</v>
      </c>
      <c r="T665" s="80">
        <f>IF($S665&gt;$G$20,IF('Silo Levels'!$L$23="Pumping",((PI()*((($C$19+$G$20)-$S665)*($O$20/($O$19/2)))^2*((($O$20+$G$20)-$S665))/3)*$T$603)+(((PI()*((($C$19+$G$20)-$S665)*($O$20/($O$19/2)))^2*(((($C$19+$G$20)-$S665)*($O$20/($O$19/2)))*$AZ$16))/3)*$T$603),(((PI()*((($C$19+$G$20)-$S665)*($O$20/($O$19/2)))^2*((($O$20+$G$20)-$S665)/3))*$T$603)-((PI()*((($C$19+$G$20)-$S665)*($O$20/($O$19/2)))^2*(((($C$19+$G$20)-$S665)*($O$20/($O$19/2)))*$AZ$16)/3)*$T$603))),IF('Silo Levels'!$L$23="Pumping",(($D$18*$T$603)+((PI()*(($C$21/2)^2)*($G$20-$S665))*$T$603))+((($D$18+$H$18)/3)*$BD$16)+(((PI()*($C$21/2)^2*(($C$21/2)*$AZ$16))/3)*$T$603),(($D$18*$T$603)+((PI()*(($C$21/2)^2)*($G$20-$S665))*$T$603))+((($D$18+$H$18)/3)*$BD$16)-(((PI()*($C$21/2)^2*(($C$21/2)*$AZ$16))/3)*$T$603)))</f>
        <v>188171.53853674626</v>
      </c>
      <c r="U665" s="73">
        <v>6</v>
      </c>
      <c r="V665" s="79">
        <f t="shared" si="85"/>
        <v>180877.1321662933</v>
      </c>
      <c r="W665" s="53">
        <v>6</v>
      </c>
      <c r="X665" s="80">
        <f>IF($W665&gt;$G$20,IF('Silo Levels'!$L$24="Pumping",((PI()*((($C$19+$G$20)-$W665)*($O$20/($O$19/2)))^2*((($O$20+$G$20)-$W665))/3)*$X$603)+(((PI()*((($C$19+$G$20)-$W665)*($O$20/($O$19/2)))^2*(((($C$19+$G$20)-$W665)*($O$20/($O$19/2)))*$AZ$17))/3)*$X$603),(((PI()*((($C$19+$G$20)-$W665)*($O$20/($O$19/2)))^2*((($O$20+$G$20)-$W665)/3))*$X$603)-((PI()*((($C$19+$G$20)-$W665)*($O$20/($O$19/2)))^2*(((($C$19+$G$20)-$W665)*($O$20/($O$19/2)))*$AZ$17)/3)*$X$603))),IF('Silo Levels'!$L$24="Pumping",(($D$18*$X$603)+((PI()*(($C$21/2)^2)*($G$20-$W665))*$X$603))+((($D$18+$H$18)/3)*$BD$17)+(((PI()*($C$21/2)^2*(($C$21/2)*$AZ$17))/3)*$X$603),(($D$18*$X$603)+((PI()*(($C$21/2)^2)*($G$20-$W665))*$X$603))+((($D$18+$H$18)/3)*$BD$17)-(((PI()*($C$21/2)^2*(($C$21/2)*$AZ$17))/3)*$X$603)))</f>
        <v>177088.99772126746</v>
      </c>
      <c r="Y665" s="73">
        <v>6</v>
      </c>
      <c r="Z665" s="79">
        <f t="shared" si="86"/>
        <v>207234.49266009592</v>
      </c>
      <c r="AA665" s="53">
        <v>6</v>
      </c>
      <c r="AB665" s="80">
        <f>IF($AA665&gt;$G$20,IF('Silo Levels'!$L$25="Pumping",((PI()*((($C$19+$G$20)-$AA665)*($O$20/($O$19/2)))^2*((($O$20+$G$20)-$AA665))/3)*$AB$603)+(((PI()*((($C$19+$G$20)-$AA665)*($O$20/($O$19/2)))^2*(((($C$19+$G$20)-$AA665)*($O$20/($O$19/2)))*$AZ$18))/3)*$AB$603),(((PI()*((($C$19+$G$20)-$AA665)*($O$20/($O$19/2)))^2*((($O$20+$G$20)-$AA665)/3))*$AB$603)-((PI()*((($C$19+$G$20)-$AA665)*($O$20/($O$19/2)))^2*(((($C$19+$G$20)-$AA665)*($O$20/($O$19/2)))*$AZ$18)/3)*$AB$603))),IF('Silo Levels'!$L$25="Pumping",(($D$18*$AB$603)+((PI()*(($C$21/2)^2)*($G$20-$AA665))*$AB$603))+((($D$18+$H$18)/3)*$BD$18)+(((PI()*($C$21/2)^2*(($C$21/2)*$AZ$18))/3)*$AB$603),(($D$18*$AB$603)+((PI()*(($C$21/2)^2)*($G$20-$AA665))*$AB$603))+((($D$18+$H$18)/3)*$BD$18)-(((PI()*($C$21/2)^2*(($C$21/2)*$AZ$18))/3)*$AB$603)))</f>
        <v>202885.15228304159</v>
      </c>
      <c r="AC665" s="73">
        <v>6</v>
      </c>
      <c r="AD665" s="79">
        <f t="shared" si="87"/>
        <v>213069.69022672749</v>
      </c>
      <c r="AE665" s="53">
        <v>6</v>
      </c>
      <c r="AF665" s="80">
        <f>IF($AE665&gt;$G$20,IF('Silo Levels'!$L$26="Pumping",((PI()*((($C$19+$G$20)-$AE665)*($O$20/($O$19/2)))^2*((($O$20+$G$20)-$AE665))/3)*$AF$603)+(((PI()*((($C$19+$G$20)-$AE665)*($O$20/($O$19/2)))^2*(((($C$19+$G$20)-$AE665)*($O$20/($O$19/2)))*$AZ$19))/3)*$AF$603),(((PI()*((($C$19+$G$20)-$AE665)*($O$20/($O$19/2)))^2*((($O$20+$G$20)-$AE665)/3))*$AF$603)-((PI()*((($C$19+$G$20)-$AE665)*($O$20/($O$19/2)))^2*(((($C$19+$G$20)-$AE665)*($O$20/($O$19/2)))*$AZ$19)/3)*$AF$603))),IF('Silo Levels'!$L$26="Pumping",(($D$18*$AF$603)+((PI()*(($C$21/2)^2)*($G$20-$AE665))*$AF$603))+((($D$18+$H$18)/3)*$BD$19)+(((PI()*($C$21/2)^2*(($C$21/2)*$AZ$19))/3)*$AF$603),(($D$18*$AF$603)+((PI()*(($C$21/2)^2)*($G$20-$AE665))*$AF$603))+((($D$18+$H$18)/3)*$BD$19)-(((PI()*($C$21/2)^2*(($C$21/2)*$AZ$19))/3)*$AF$603)))</f>
        <v>210859.2045744675</v>
      </c>
      <c r="AG665" s="73">
        <v>6</v>
      </c>
      <c r="AH665" s="79">
        <f t="shared" si="88"/>
        <v>199349.67738732978</v>
      </c>
      <c r="AI665" s="53">
        <v>6</v>
      </c>
      <c r="AJ665" s="80">
        <f>IF($AI665&gt;$G$20,IF('Silo Levels'!$L$27="Pumping",((PI()*((($C$19+$G$20)-$AI665)*($O$20/($O$19/2)))^2*((($O$20+$G$20)-$AI665))/3)*$AJ$603)+(((PI()*((($C$19+$G$20)-$AI665)*($O$20/($O$19/2)))^2*(((($C$19+$G$20)-$AI665)*($O$20/($O$19/2)))*$AZ$20))/3)*$AJ$603),(((PI()*((($C$19+$G$20)-$AI665)*($O$20/($O$19/2)))^2*((($O$20+$G$20)-$AI665)/3))*$AJ$603)-((PI()*((($C$19+$G$20)-$AI665)*($O$20/($O$19/2)))^2*(((($C$19+$G$20)-$AI665)*($O$20/($O$19/2)))*$AZ$20)/3)*$AJ$603))),IF('Silo Levels'!$L$27="Pumping",(($D$18*$AJ$603)+((PI()*(($C$21/2)^2)*($G$20-$AI665))*$AJ$603))+((($D$18+$H$18)/3)*$BD$20)+(((PI()*($C$21/2)^2*(($C$21/2)*$AZ$20))/3)*$AJ$603),(($D$18*$AJ$603)+((PI()*(($C$21/2)^2)*($G$20-$AI665))*$AJ$603))+((($D$18+$H$18)/3)*$BD$20)-(((PI()*($C$21/2)^2*(($C$21/2)*$AZ$20))/3)*$AJ$603)))</f>
        <v>195168.22199652306</v>
      </c>
    </row>
    <row r="666" spans="1:36" x14ac:dyDescent="0.3">
      <c r="A666">
        <v>6.1</v>
      </c>
      <c r="B666" s="79">
        <f t="shared" si="82"/>
        <v>198930.07489515128</v>
      </c>
      <c r="C666" s="53">
        <v>6.1</v>
      </c>
      <c r="D666" s="80">
        <f>IF($C666&gt;$G$20,IF('Silo Levels'!$L$19="Pumping",((PI()*((($C$19+$G$20)-$C666)*($O$20/($O$19/2)))^2*((($O$20+$G$20)-$C666))/3)*$D$603)+(((PI()*((($C$19+$G$20)-$C666)*($O$20/($O$19/2)))^2*(((($C$19+$G$20)-$C666)*($O$20/($O$19/2)))*$AZ$12))/3)*$D$603),(((PI()*((($C$19+$G$20)-$C666)*($O$20/($O$19/2)))^2*((($O$20+$G$20)-$C666)/3))*$D$603)-((PI()*((($C$19+$G$20)-$C666)*($O$20/($O$19/2)))^2*(((($C$19+$G$20)-$C666)*($O$20/($O$19/2)))*$AZ$12)/3)*$D$603))),IF('Silo Levels'!$L$19="Pumping",(($D$18*$D$603)+((PI()*(($C$21/2)^2)*($G$20-$C666))*$D$603))+((($D$18+$H$18)/3)*$BD$12)+(((PI()*($C$21/2)^2*(($C$21/2)*$AZ$12))/3)*$D$603),(($D$18*$D$603)+((PI()*(($C$21/2)^2)*($G$20-$C666))*$D$603))+((($D$18+$H$18)/3)*$BD$12)-(((PI()*($C$21/2)^2*(($C$21/2)*$AZ$12))/3)*$D$603)))</f>
        <v>196003.05612158659</v>
      </c>
      <c r="E666" s="73">
        <v>6.1</v>
      </c>
      <c r="F666" s="79">
        <f t="shared" si="83"/>
        <v>180496.99881431862</v>
      </c>
      <c r="G666" s="53">
        <v>6.1</v>
      </c>
      <c r="H666" s="80">
        <f>IF($G666&gt;$G$20,IF('Silo Levels'!$L$20="Pumping",((PI()*((($C$19+$G$20)-$G666)*($O$20/($O$19/2)))^2*((($O$20+$G$20)-$G666))/3)*$H$603)+(((PI()*((($C$19+$G$20)-$G666)*($O$20/($O$19/2)))^2*(((($C$19+$G$20)-$G666)*($O$20/($O$19/2)))*$AZ$13))/3)*$H$603),(((PI()*((($C$19+$G$20)-$G666)*($O$20/($O$19/2)))^2*((($O$20+$G$20)-$G666)/3))*$H$603)-((PI()*((($C$19+$G$20)-$G666)*($O$20/($O$19/2)))^2*(((($C$19+$G$20)-$G666)*($O$20/($O$19/2)))*$AZ$13)/3)*$H$603))),IF('Silo Levels'!$L$20="Pumping",(($D$18*$H$603)+((PI()*(($C$21/2)^2)*($G$20-$G666))*$H$603))+((($D$18+$H$18)/3)*$BD$13)+(((PI()*($C$21/2)^2*(($C$21/2)*$AZ$13))/3)*$H$603),(($D$18*$H$603)+((PI()*(($C$21/2)^2)*($G$20-$G666))*$H$603))+((($D$18+$H$18)/3)*$BD$13)-(((PI()*($C$21/2)^2*(($C$21/2)*$AZ$13))/3)*$H$603)))</f>
        <v>176708.86436929277</v>
      </c>
      <c r="I666" s="73">
        <v>6.1</v>
      </c>
      <c r="J666" s="79">
        <f t="shared" si="84"/>
        <v>181305.82595325905</v>
      </c>
      <c r="K666" s="53">
        <v>6.1</v>
      </c>
      <c r="L666" s="80">
        <f>IF($K666&gt;$G$20,IF('Silo Levels'!$L$21="Pumping",((PI()*((($C$19+$G$20)-$K666)*($O$20/($O$19/2)))^2*((($O$20+$G$20)-$K666))/3)*$L$603)+(((PI()*((($C$19+$G$20)-$K666)*($O$20/($O$19/2)))^2*(((($C$19+$G$20)-$K666)*($O$20/($O$19/2)))*$AZ$14))/3)*$L$603),(((PI()*((($C$19+$G$20)-$K666)*($O$20/($O$19/2)))^2*((($O$20+$G$20)-$K666)/3))*$L$603)-((PI()*((($C$19+$G$20)-$K666)*($O$20/($O$19/2)))^2*(((($C$19+$G$20)-$K666)*($O$20/($O$19/2)))*$AZ$14)/3)*$L$603))),IF('Silo Levels'!$L$21="Pumping",(($D$18*$L$603)+((PI()*(($C$21/2)^2)*($G$20-$K666))*$L$603))+((($D$18+$H$18)/3)*$BD$14)+(((PI()*($C$21/2)^2*(($C$21/2)*$AZ$14))/3)*$L$603),(($D$18*$L$603)+((PI()*(($C$21/2)^2)*($G$20-$K666))*$L$603))+((($D$18+$H$18)/3)*$BD$14)-(((PI()*($C$21/2)^2*(($C$21/2)*$AZ$14))/3)*$L$603)))</f>
        <v>177500.43293164694</v>
      </c>
      <c r="M666" s="73">
        <v>6.1</v>
      </c>
      <c r="N666" s="79">
        <f t="shared" si="89"/>
        <v>185512.5663256988</v>
      </c>
      <c r="O666" s="53">
        <v>6.1</v>
      </c>
      <c r="P666" s="80">
        <f>IF($O666&gt;$G$20,IF('Silo Levels'!$L$22="Pumping",((PI()*((($C$19+$G$20)-$O666)*($O$20/($O$19/2)))^2*((($O$20+$G$20)-$O666))/3)*$P$603)+(((PI()*((($C$19+$G$20)-$O666)*($O$20/($O$19/2)))^2*(((($C$19+$G$20)-$O666)*($O$20/($O$19/2)))*$AZ$15))/3)*$P$603),(((PI()*((($C$19+$G$20)-$O666)*($O$20/($O$19/2)))^2*((($O$20+$G$20)-$O666)/3))*$P$603)-((PI()*((($C$19+$G$20)-$O666)*($O$20/($O$19/2)))^2*(((($C$19+$G$20)-$O666)*($O$20/($O$19/2)))*$AZ$15)/3)*$P$603))),IF('Silo Levels'!$L$22="Pumping",(($D$18*$P$603)+((PI()*(($C$21/2)^2)*($G$20-$O666))*$P$603))+((($D$18+$H$18)/3)*$BD$15)+(((PI()*($C$21/2)^2*(($C$21/2)*$AZ$15))/3)*$P$603),(($D$18*$P$603)+((PI()*(($C$21/2)^2)*($G$20-$O666))*$P$603))+((($D$18+$H$18)/3)*$BD$15)-(((PI()*($C$21/2)^2*(($C$21/2)*$AZ$15))/3)*$P$603)))</f>
        <v>181617.41079810631</v>
      </c>
      <c r="Q666" s="73">
        <v>6.1</v>
      </c>
      <c r="R666" s="79">
        <f t="shared" si="90"/>
        <v>191796.450323433</v>
      </c>
      <c r="S666" s="53">
        <v>6.1</v>
      </c>
      <c r="T666" s="80">
        <f>IF($S666&gt;$G$20,IF('Silo Levels'!$L$23="Pumping",((PI()*((($C$19+$G$20)-$S666)*($O$20/($O$19/2)))^2*((($O$20+$G$20)-$S666))/3)*$T$603)+(((PI()*((($C$19+$G$20)-$S666)*($O$20/($O$19/2)))^2*(((($C$19+$G$20)-$S666)*($O$20/($O$19/2)))*$AZ$16))/3)*$T$603),(((PI()*((($C$19+$G$20)-$S666)*($O$20/($O$19/2)))^2*((($O$20+$G$20)-$S666)/3))*$T$603)-((PI()*((($C$19+$G$20)-$S666)*($O$20/($O$19/2)))^2*(((($C$19+$G$20)-$S666)*($O$20/($O$19/2)))*$AZ$16)/3)*$T$603))),IF('Silo Levels'!$L$23="Pumping",(($D$18*$T$603)+((PI()*(($C$21/2)^2)*($G$20-$S666))*$T$603))+((($D$18+$H$18)/3)*$BD$16)+(((PI()*($C$21/2)^2*(($C$21/2)*$AZ$16))/3)*$T$603),(($D$18*$T$603)+((PI()*(($C$21/2)^2)*($G$20-$S666))*$T$603))+((($D$18+$H$18)/3)*$BD$16)-(((PI()*($C$21/2)^2*(($C$21/2)*$AZ$16))/3)*$T$603)))</f>
        <v>187767.21065349077</v>
      </c>
      <c r="U666" s="73">
        <v>6.1</v>
      </c>
      <c r="V666" s="79">
        <f t="shared" si="85"/>
        <v>180496.99881431862</v>
      </c>
      <c r="W666" s="53">
        <v>6.1</v>
      </c>
      <c r="X666" s="80">
        <f>IF($W666&gt;$G$20,IF('Silo Levels'!$L$24="Pumping",((PI()*((($C$19+$G$20)-$W666)*($O$20/($O$19/2)))^2*((($O$20+$G$20)-$W666))/3)*$X$603)+(((PI()*((($C$19+$G$20)-$W666)*($O$20/($O$19/2)))^2*(((($C$19+$G$20)-$W666)*($O$20/($O$19/2)))*$AZ$17))/3)*$X$603),(((PI()*((($C$19+$G$20)-$W666)*($O$20/($O$19/2)))^2*((($O$20+$G$20)-$W666)/3))*$X$603)-((PI()*((($C$19+$G$20)-$W666)*($O$20/($O$19/2)))^2*(((($C$19+$G$20)-$W666)*($O$20/($O$19/2)))*$AZ$17)/3)*$X$603))),IF('Silo Levels'!$L$24="Pumping",(($D$18*$X$603)+((PI()*(($C$21/2)^2)*($G$20-$W666))*$X$603))+((($D$18+$H$18)/3)*$BD$17)+(((PI()*($C$21/2)^2*(($C$21/2)*$AZ$17))/3)*$X$603),(($D$18*$X$603)+((PI()*(($C$21/2)^2)*($G$20-$W666))*$X$603))+((($D$18+$H$18)/3)*$BD$17)-(((PI()*($C$21/2)^2*(($C$21/2)*$AZ$17))/3)*$X$603)))</f>
        <v>176708.86436929277</v>
      </c>
      <c r="Y666" s="73">
        <v>6.1</v>
      </c>
      <c r="Z666" s="79">
        <f t="shared" si="86"/>
        <v>206798.04317278176</v>
      </c>
      <c r="AA666" s="53">
        <v>6.1</v>
      </c>
      <c r="AB666" s="80">
        <f>IF($AA666&gt;$G$20,IF('Silo Levels'!$L$25="Pumping",((PI()*((($C$19+$G$20)-$AA666)*($O$20/($O$19/2)))^2*((($O$20+$G$20)-$AA666))/3)*$AB$603)+(((PI()*((($C$19+$G$20)-$AA666)*($O$20/($O$19/2)))^2*(((($C$19+$G$20)-$AA666)*($O$20/($O$19/2)))*$AZ$18))/3)*$AB$603),(((PI()*((($C$19+$G$20)-$AA666)*($O$20/($O$19/2)))^2*((($O$20+$G$20)-$AA666)/3))*$AB$603)-((PI()*((($C$19+$G$20)-$AA666)*($O$20/($O$19/2)))^2*(((($C$19+$G$20)-$AA666)*($O$20/($O$19/2)))*$AZ$18)/3)*$AB$603))),IF('Silo Levels'!$L$25="Pumping",(($D$18*$AB$603)+((PI()*(($C$21/2)^2)*($G$20-$AA666))*$AB$603))+((($D$18+$H$18)/3)*$BD$18)+(((PI()*($C$21/2)^2*(($C$21/2)*$AZ$18))/3)*$AB$603),(($D$18*$AB$603)+((PI()*(($C$21/2)^2)*($G$20-$AA666))*$AB$603))+((($D$18+$H$18)/3)*$BD$18)-(((PI()*($C$21/2)^2*(($C$21/2)*$AZ$18))/3)*$AB$603)))</f>
        <v>202448.70279572744</v>
      </c>
      <c r="AC666" s="73">
        <v>6.1</v>
      </c>
      <c r="AD666" s="79">
        <f t="shared" si="87"/>
        <v>212626.0526881555</v>
      </c>
      <c r="AE666" s="53">
        <v>6.1</v>
      </c>
      <c r="AF666" s="80">
        <f>IF($AE666&gt;$G$20,IF('Silo Levels'!$L$26="Pumping",((PI()*((($C$19+$G$20)-$AE666)*($O$20/($O$19/2)))^2*((($O$20+$G$20)-$AE666))/3)*$AF$603)+(((PI()*((($C$19+$G$20)-$AE666)*($O$20/($O$19/2)))^2*(((($C$19+$G$20)-$AE666)*($O$20/($O$19/2)))*$AZ$19))/3)*$AF$603),(((PI()*((($C$19+$G$20)-$AE666)*($O$20/($O$19/2)))^2*((($O$20+$G$20)-$AE666)/3))*$AF$603)-((PI()*((($C$19+$G$20)-$AE666)*($O$20/($O$19/2)))^2*(((($C$19+$G$20)-$AE666)*($O$20/($O$19/2)))*$AZ$19)/3)*$AF$603))),IF('Silo Levels'!$L$26="Pumping",(($D$18*$AF$603)+((PI()*(($C$21/2)^2)*($G$20-$AE666))*$AF$603))+((($D$18+$H$18)/3)*$BD$19)+(((PI()*($C$21/2)^2*(($C$21/2)*$AZ$19))/3)*$AF$603),(($D$18*$AF$603)+((PI()*(($C$21/2)^2)*($G$20-$AE666))*$AF$603))+((($D$18+$H$18)/3)*$BD$19)-(((PI()*($C$21/2)^2*(($C$21/2)*$AZ$19))/3)*$AF$603)))</f>
        <v>210415.56703589551</v>
      </c>
      <c r="AG666" s="73">
        <v>6.1</v>
      </c>
      <c r="AH666" s="79">
        <f t="shared" si="88"/>
        <v>198930.07489515128</v>
      </c>
      <c r="AI666" s="53">
        <v>6.1</v>
      </c>
      <c r="AJ666" s="80">
        <f>IF($AI666&gt;$G$20,IF('Silo Levels'!$L$27="Pumping",((PI()*((($C$19+$G$20)-$AI666)*($O$20/($O$19/2)))^2*((($O$20+$G$20)-$AI666))/3)*$AJ$603)+(((PI()*((($C$19+$G$20)-$AI666)*($O$20/($O$19/2)))^2*(((($C$19+$G$20)-$AI666)*($O$20/($O$19/2)))*$AZ$20))/3)*$AJ$603),(((PI()*((($C$19+$G$20)-$AI666)*($O$20/($O$19/2)))^2*((($O$20+$G$20)-$AI666)/3))*$AJ$603)-((PI()*((($C$19+$G$20)-$AI666)*($O$20/($O$19/2)))^2*(((($C$19+$G$20)-$AI666)*($O$20/($O$19/2)))*$AZ$20)/3)*$AJ$603))),IF('Silo Levels'!$L$27="Pumping",(($D$18*$AJ$603)+((PI()*(($C$21/2)^2)*($G$20-$AI666))*$AJ$603))+((($D$18+$H$18)/3)*$BD$20)+(((PI()*($C$21/2)^2*(($C$21/2)*$AZ$20))/3)*$AJ$603),(($D$18*$AJ$603)+((PI()*(($C$21/2)^2)*($G$20-$AI666))*$AJ$603))+((($D$18+$H$18)/3)*$BD$20)-(((PI()*($C$21/2)^2*(($C$21/2)*$AZ$20))/3)*$AJ$603)))</f>
        <v>194748.61950434456</v>
      </c>
    </row>
    <row r="667" spans="1:36" x14ac:dyDescent="0.3">
      <c r="A667">
        <v>6.2</v>
      </c>
      <c r="B667" s="79">
        <f t="shared" si="82"/>
        <v>198510.47240297278</v>
      </c>
      <c r="C667" s="53">
        <v>6.2</v>
      </c>
      <c r="D667" s="80">
        <f>IF($C667&gt;$G$20,IF('Silo Levels'!$L$19="Pumping",((PI()*((($C$19+$G$20)-$C667)*($O$20/($O$19/2)))^2*((($O$20+$G$20)-$C667))/3)*$D$603)+(((PI()*((($C$19+$G$20)-$C667)*($O$20/($O$19/2)))^2*(((($C$19+$G$20)-$C667)*($O$20/($O$19/2)))*$AZ$12))/3)*$D$603),(((PI()*((($C$19+$G$20)-$C667)*($O$20/($O$19/2)))^2*((($O$20+$G$20)-$C667)/3))*$D$603)-((PI()*((($C$19+$G$20)-$C667)*($O$20/($O$19/2)))^2*(((($C$19+$G$20)-$C667)*($O$20/($O$19/2)))*$AZ$12)/3)*$D$603))),IF('Silo Levels'!$L$19="Pumping",(($D$18*$D$603)+((PI()*(($C$21/2)^2)*($G$20-$C667))*$D$603))+((($D$18+$H$18)/3)*$BD$12)+(((PI()*($C$21/2)^2*(($C$21/2)*$AZ$12))/3)*$D$603),(($D$18*$D$603)+((PI()*(($C$21/2)^2)*($G$20-$C667))*$D$603))+((($D$18+$H$18)/3)*$BD$12)-(((PI()*($C$21/2)^2*(($C$21/2)*$AZ$12))/3)*$D$603)))</f>
        <v>195583.45362940809</v>
      </c>
      <c r="E667" s="73">
        <v>6.2</v>
      </c>
      <c r="F667" s="79">
        <f t="shared" si="83"/>
        <v>180116.86546234388</v>
      </c>
      <c r="G667" s="53">
        <v>6.2</v>
      </c>
      <c r="H667" s="80">
        <f>IF($G667&gt;$G$20,IF('Silo Levels'!$L$20="Pumping",((PI()*((($C$19+$G$20)-$G667)*($O$20/($O$19/2)))^2*((($O$20+$G$20)-$G667))/3)*$H$603)+(((PI()*((($C$19+$G$20)-$G667)*($O$20/($O$19/2)))^2*(((($C$19+$G$20)-$G667)*($O$20/($O$19/2)))*$AZ$13))/3)*$H$603),(((PI()*((($C$19+$G$20)-$G667)*($O$20/($O$19/2)))^2*((($O$20+$G$20)-$G667)/3))*$H$603)-((PI()*((($C$19+$G$20)-$G667)*($O$20/($O$19/2)))^2*(((($C$19+$G$20)-$G667)*($O$20/($O$19/2)))*$AZ$13)/3)*$H$603))),IF('Silo Levels'!$L$20="Pumping",(($D$18*$H$603)+((PI()*(($C$21/2)^2)*($G$20-$G667))*$H$603))+((($D$18+$H$18)/3)*$BD$13)+(((PI()*($C$21/2)^2*(($C$21/2)*$AZ$13))/3)*$H$603),(($D$18*$H$603)+((PI()*(($C$21/2)^2)*($G$20-$G667))*$H$603))+((($D$18+$H$18)/3)*$BD$13)-(((PI()*($C$21/2)^2*(($C$21/2)*$AZ$13))/3)*$H$603)))</f>
        <v>176328.73101731803</v>
      </c>
      <c r="I667" s="73">
        <v>6.2</v>
      </c>
      <c r="J667" s="79">
        <f t="shared" si="84"/>
        <v>180923.96073018436</v>
      </c>
      <c r="K667" s="53">
        <v>6.2</v>
      </c>
      <c r="L667" s="80">
        <f>IF($K667&gt;$G$20,IF('Silo Levels'!$L$21="Pumping",((PI()*((($C$19+$G$20)-$K667)*($O$20/($O$19/2)))^2*((($O$20+$G$20)-$K667))/3)*$L$603)+(((PI()*((($C$19+$G$20)-$K667)*($O$20/($O$19/2)))^2*(((($C$19+$G$20)-$K667)*($O$20/($O$19/2)))*$AZ$14))/3)*$L$603),(((PI()*((($C$19+$G$20)-$K667)*($O$20/($O$19/2)))^2*((($O$20+$G$20)-$K667)/3))*$L$603)-((PI()*((($C$19+$G$20)-$K667)*($O$20/($O$19/2)))^2*(((($C$19+$G$20)-$K667)*($O$20/($O$19/2)))*$AZ$14)/3)*$L$603))),IF('Silo Levels'!$L$21="Pumping",(($D$18*$L$603)+((PI()*(($C$21/2)^2)*($G$20-$K667))*$L$603))+((($D$18+$H$18)/3)*$BD$14)+(((PI()*($C$21/2)^2*(($C$21/2)*$AZ$14))/3)*$L$603),(($D$18*$L$603)+((PI()*(($C$21/2)^2)*($G$20-$K667))*$L$603))+((($D$18+$H$18)/3)*$BD$14)-(((PI()*($C$21/2)^2*(($C$21/2)*$AZ$14))/3)*$L$603)))</f>
        <v>177118.56770857226</v>
      </c>
      <c r="M667" s="73">
        <v>6.2</v>
      </c>
      <c r="N667" s="79">
        <f t="shared" si="89"/>
        <v>185121.69357589161</v>
      </c>
      <c r="O667" s="53">
        <v>6.2</v>
      </c>
      <c r="P667" s="80">
        <f>IF($O667&gt;$G$20,IF('Silo Levels'!$L$22="Pumping",((PI()*((($C$19+$G$20)-$O667)*($O$20/($O$19/2)))^2*((($O$20+$G$20)-$O667))/3)*$P$603)+(((PI()*((($C$19+$G$20)-$O667)*($O$20/($O$19/2)))^2*(((($C$19+$G$20)-$O667)*($O$20/($O$19/2)))*$AZ$15))/3)*$P$603),(((PI()*((($C$19+$G$20)-$O667)*($O$20/($O$19/2)))^2*((($O$20+$G$20)-$O667)/3))*$P$603)-((PI()*((($C$19+$G$20)-$O667)*($O$20/($O$19/2)))^2*(((($C$19+$G$20)-$O667)*($O$20/($O$19/2)))*$AZ$15)/3)*$P$603))),IF('Silo Levels'!$L$22="Pumping",(($D$18*$P$603)+((PI()*(($C$21/2)^2)*($G$20-$O667))*$P$603))+((($D$18+$H$18)/3)*$BD$15)+(((PI()*($C$21/2)^2*(($C$21/2)*$AZ$15))/3)*$P$603),(($D$18*$P$603)+((PI()*(($C$21/2)^2)*($G$20-$O667))*$P$603))+((($D$18+$H$18)/3)*$BD$15)-(((PI()*($C$21/2)^2*(($C$21/2)*$AZ$15))/3)*$P$603)))</f>
        <v>181226.53804829912</v>
      </c>
      <c r="Q667" s="73">
        <v>6.2</v>
      </c>
      <c r="R667" s="79">
        <f t="shared" si="90"/>
        <v>191392.12244017748</v>
      </c>
      <c r="S667" s="53">
        <v>6.2</v>
      </c>
      <c r="T667" s="80">
        <f>IF($S667&gt;$G$20,IF('Silo Levels'!$L$23="Pumping",((PI()*((($C$19+$G$20)-$S667)*($O$20/($O$19/2)))^2*((($O$20+$G$20)-$S667))/3)*$T$603)+(((PI()*((($C$19+$G$20)-$S667)*($O$20/($O$19/2)))^2*(((($C$19+$G$20)-$S667)*($O$20/($O$19/2)))*$AZ$16))/3)*$T$603),(((PI()*((($C$19+$G$20)-$S667)*($O$20/($O$19/2)))^2*((($O$20+$G$20)-$S667)/3))*$T$603)-((PI()*((($C$19+$G$20)-$S667)*($O$20/($O$19/2)))^2*(((($C$19+$G$20)-$S667)*($O$20/($O$19/2)))*$AZ$16)/3)*$T$603))),IF('Silo Levels'!$L$23="Pumping",(($D$18*$T$603)+((PI()*(($C$21/2)^2)*($G$20-$S667))*$T$603))+((($D$18+$H$18)/3)*$BD$16)+(((PI()*($C$21/2)^2*(($C$21/2)*$AZ$16))/3)*$T$603),(($D$18*$T$603)+((PI()*(($C$21/2)^2)*($G$20-$S667))*$T$603))+((($D$18+$H$18)/3)*$BD$16)-(((PI()*($C$21/2)^2*(($C$21/2)*$AZ$16))/3)*$T$603)))</f>
        <v>187362.88277023524</v>
      </c>
      <c r="U667" s="73">
        <v>6.2</v>
      </c>
      <c r="V667" s="79">
        <f t="shared" si="85"/>
        <v>180116.86546234388</v>
      </c>
      <c r="W667" s="53">
        <v>6.2</v>
      </c>
      <c r="X667" s="80">
        <f>IF($W667&gt;$G$20,IF('Silo Levels'!$L$24="Pumping",((PI()*((($C$19+$G$20)-$W667)*($O$20/($O$19/2)))^2*((($O$20+$G$20)-$W667))/3)*$X$603)+(((PI()*((($C$19+$G$20)-$W667)*($O$20/($O$19/2)))^2*(((($C$19+$G$20)-$W667)*($O$20/($O$19/2)))*$AZ$17))/3)*$X$603),(((PI()*((($C$19+$G$20)-$W667)*($O$20/($O$19/2)))^2*((($O$20+$G$20)-$W667)/3))*$X$603)-((PI()*((($C$19+$G$20)-$W667)*($O$20/($O$19/2)))^2*(((($C$19+$G$20)-$W667)*($O$20/($O$19/2)))*$AZ$17)/3)*$X$603))),IF('Silo Levels'!$L$24="Pumping",(($D$18*$X$603)+((PI()*(($C$21/2)^2)*($G$20-$W667))*$X$603))+((($D$18+$H$18)/3)*$BD$17)+(((PI()*($C$21/2)^2*(($C$21/2)*$AZ$17))/3)*$X$603),(($D$18*$X$603)+((PI()*(($C$21/2)^2)*($G$20-$W667))*$X$603))+((($D$18+$H$18)/3)*$BD$17)-(((PI()*($C$21/2)^2*(($C$21/2)*$AZ$17))/3)*$X$603)))</f>
        <v>176328.73101731803</v>
      </c>
      <c r="Y667" s="73">
        <v>6.2</v>
      </c>
      <c r="Z667" s="79">
        <f t="shared" si="86"/>
        <v>206361.59368546761</v>
      </c>
      <c r="AA667" s="53">
        <v>6.2</v>
      </c>
      <c r="AB667" s="80">
        <f>IF($AA667&gt;$G$20,IF('Silo Levels'!$L$25="Pumping",((PI()*((($C$19+$G$20)-$AA667)*($O$20/($O$19/2)))^2*((($O$20+$G$20)-$AA667))/3)*$AB$603)+(((PI()*((($C$19+$G$20)-$AA667)*($O$20/($O$19/2)))^2*(((($C$19+$G$20)-$AA667)*($O$20/($O$19/2)))*$AZ$18))/3)*$AB$603),(((PI()*((($C$19+$G$20)-$AA667)*($O$20/($O$19/2)))^2*((($O$20+$G$20)-$AA667)/3))*$AB$603)-((PI()*((($C$19+$G$20)-$AA667)*($O$20/($O$19/2)))^2*(((($C$19+$G$20)-$AA667)*($O$20/($O$19/2)))*$AZ$18)/3)*$AB$603))),IF('Silo Levels'!$L$25="Pumping",(($D$18*$AB$603)+((PI()*(($C$21/2)^2)*($G$20-$AA667))*$AB$603))+((($D$18+$H$18)/3)*$BD$18)+(((PI()*($C$21/2)^2*(($C$21/2)*$AZ$18))/3)*$AB$603),(($D$18*$AB$603)+((PI()*(($C$21/2)^2)*($G$20-$AA667))*$AB$603))+((($D$18+$H$18)/3)*$BD$18)-(((PI()*($C$21/2)^2*(($C$21/2)*$AZ$18))/3)*$AB$603)))</f>
        <v>202012.25330841329</v>
      </c>
      <c r="AC667" s="73">
        <v>6.2</v>
      </c>
      <c r="AD667" s="79">
        <f t="shared" si="87"/>
        <v>212182.41514958345</v>
      </c>
      <c r="AE667" s="53">
        <v>6.2</v>
      </c>
      <c r="AF667" s="80">
        <f>IF($AE667&gt;$G$20,IF('Silo Levels'!$L$26="Pumping",((PI()*((($C$19+$G$20)-$AE667)*($O$20/($O$19/2)))^2*((($O$20+$G$20)-$AE667))/3)*$AF$603)+(((PI()*((($C$19+$G$20)-$AE667)*($O$20/($O$19/2)))^2*(((($C$19+$G$20)-$AE667)*($O$20/($O$19/2)))*$AZ$19))/3)*$AF$603),(((PI()*((($C$19+$G$20)-$AE667)*($O$20/($O$19/2)))^2*((($O$20+$G$20)-$AE667)/3))*$AF$603)-((PI()*((($C$19+$G$20)-$AE667)*($O$20/($O$19/2)))^2*(((($C$19+$G$20)-$AE667)*($O$20/($O$19/2)))*$AZ$19)/3)*$AF$603))),IF('Silo Levels'!$L$26="Pumping",(($D$18*$AF$603)+((PI()*(($C$21/2)^2)*($G$20-$AE667))*$AF$603))+((($D$18+$H$18)/3)*$BD$19)+(((PI()*($C$21/2)^2*(($C$21/2)*$AZ$19))/3)*$AF$603),(($D$18*$AF$603)+((PI()*(($C$21/2)^2)*($G$20-$AE667))*$AF$603))+((($D$18+$H$18)/3)*$BD$19)-(((PI()*($C$21/2)^2*(($C$21/2)*$AZ$19))/3)*$AF$603)))</f>
        <v>209971.92949732346</v>
      </c>
      <c r="AG667" s="73">
        <v>6.2</v>
      </c>
      <c r="AH667" s="79">
        <f t="shared" si="88"/>
        <v>198510.47240297278</v>
      </c>
      <c r="AI667" s="53">
        <v>6.2</v>
      </c>
      <c r="AJ667" s="80">
        <f>IF($AI667&gt;$G$20,IF('Silo Levels'!$L$27="Pumping",((PI()*((($C$19+$G$20)-$AI667)*($O$20/($O$19/2)))^2*((($O$20+$G$20)-$AI667))/3)*$AJ$603)+(((PI()*((($C$19+$G$20)-$AI667)*($O$20/($O$19/2)))^2*(((($C$19+$G$20)-$AI667)*($O$20/($O$19/2)))*$AZ$20))/3)*$AJ$603),(((PI()*((($C$19+$G$20)-$AI667)*($O$20/($O$19/2)))^2*((($O$20+$G$20)-$AI667)/3))*$AJ$603)-((PI()*((($C$19+$G$20)-$AI667)*($O$20/($O$19/2)))^2*(((($C$19+$G$20)-$AI667)*($O$20/($O$19/2)))*$AZ$20)/3)*$AJ$603))),IF('Silo Levels'!$L$27="Pumping",(($D$18*$AJ$603)+((PI()*(($C$21/2)^2)*($G$20-$AI667))*$AJ$603))+((($D$18+$H$18)/3)*$BD$20)+(((PI()*($C$21/2)^2*(($C$21/2)*$AZ$20))/3)*$AJ$603),(($D$18*$AJ$603)+((PI()*(($C$21/2)^2)*($G$20-$AI667))*$AJ$603))+((($D$18+$H$18)/3)*$BD$20)-(((PI()*($C$21/2)^2*(($C$21/2)*$AZ$20))/3)*$AJ$603)))</f>
        <v>194329.01701216606</v>
      </c>
    </row>
    <row r="668" spans="1:36" x14ac:dyDescent="0.3">
      <c r="A668">
        <v>6.3</v>
      </c>
      <c r="B668" s="79">
        <f t="shared" si="82"/>
        <v>198090.86991079428</v>
      </c>
      <c r="C668" s="53">
        <v>6.3</v>
      </c>
      <c r="D668" s="80">
        <f>IF($C668&gt;$G$20,IF('Silo Levels'!$L$19="Pumping",((PI()*((($C$19+$G$20)-$C668)*($O$20/($O$19/2)))^2*((($O$20+$G$20)-$C668))/3)*$D$603)+(((PI()*((($C$19+$G$20)-$C668)*($O$20/($O$19/2)))^2*(((($C$19+$G$20)-$C668)*($O$20/($O$19/2)))*$AZ$12))/3)*$D$603),(((PI()*((($C$19+$G$20)-$C668)*($O$20/($O$19/2)))^2*((($O$20+$G$20)-$C668)/3))*$D$603)-((PI()*((($C$19+$G$20)-$C668)*($O$20/($O$19/2)))^2*(((($C$19+$G$20)-$C668)*($O$20/($O$19/2)))*$AZ$12)/3)*$D$603))),IF('Silo Levels'!$L$19="Pumping",(($D$18*$D$603)+((PI()*(($C$21/2)^2)*($G$20-$C668))*$D$603))+((($D$18+$H$18)/3)*$BD$12)+(((PI()*($C$21/2)^2*(($C$21/2)*$AZ$12))/3)*$D$603),(($D$18*$D$603)+((PI()*(($C$21/2)^2)*($G$20-$C668))*$D$603))+((($D$18+$H$18)/3)*$BD$12)-(((PI()*($C$21/2)^2*(($C$21/2)*$AZ$12))/3)*$D$603)))</f>
        <v>195163.85113722959</v>
      </c>
      <c r="E668" s="73">
        <v>6.3</v>
      </c>
      <c r="F668" s="79">
        <f t="shared" si="83"/>
        <v>179736.73211036919</v>
      </c>
      <c r="G668" s="53">
        <v>6.3</v>
      </c>
      <c r="H668" s="80">
        <f>IF($G668&gt;$G$20,IF('Silo Levels'!$L$20="Pumping",((PI()*((($C$19+$G$20)-$G668)*($O$20/($O$19/2)))^2*((($O$20+$G$20)-$G668))/3)*$H$603)+(((PI()*((($C$19+$G$20)-$G668)*($O$20/($O$19/2)))^2*(((($C$19+$G$20)-$G668)*($O$20/($O$19/2)))*$AZ$13))/3)*$H$603),(((PI()*((($C$19+$G$20)-$G668)*($O$20/($O$19/2)))^2*((($O$20+$G$20)-$G668)/3))*$H$603)-((PI()*((($C$19+$G$20)-$G668)*($O$20/($O$19/2)))^2*(((($C$19+$G$20)-$G668)*($O$20/($O$19/2)))*$AZ$13)/3)*$H$603))),IF('Silo Levels'!$L$20="Pumping",(($D$18*$H$603)+((PI()*(($C$21/2)^2)*($G$20-$G668))*$H$603))+((($D$18+$H$18)/3)*$BD$13)+(((PI()*($C$21/2)^2*(($C$21/2)*$AZ$13))/3)*$H$603),(($D$18*$H$603)+((PI()*(($C$21/2)^2)*($G$20-$G668))*$H$603))+((($D$18+$H$18)/3)*$BD$13)-(((PI()*($C$21/2)^2*(($C$21/2)*$AZ$13))/3)*$H$603)))</f>
        <v>175948.59766534335</v>
      </c>
      <c r="I668" s="73">
        <v>6.3</v>
      </c>
      <c r="J668" s="79">
        <f t="shared" si="84"/>
        <v>180542.09550710971</v>
      </c>
      <c r="K668" s="53">
        <v>6.3</v>
      </c>
      <c r="L668" s="80">
        <f>IF($K668&gt;$G$20,IF('Silo Levels'!$L$21="Pumping",((PI()*((($C$19+$G$20)-$K668)*($O$20/($O$19/2)))^2*((($O$20+$G$20)-$K668))/3)*$L$603)+(((PI()*((($C$19+$G$20)-$K668)*($O$20/($O$19/2)))^2*(((($C$19+$G$20)-$K668)*($O$20/($O$19/2)))*$AZ$14))/3)*$L$603),(((PI()*((($C$19+$G$20)-$K668)*($O$20/($O$19/2)))^2*((($O$20+$G$20)-$K668)/3))*$L$603)-((PI()*((($C$19+$G$20)-$K668)*($O$20/($O$19/2)))^2*(((($C$19+$G$20)-$K668)*($O$20/($O$19/2)))*$AZ$14)/3)*$L$603))),IF('Silo Levels'!$L$21="Pumping",(($D$18*$L$603)+((PI()*(($C$21/2)^2)*($G$20-$K668))*$L$603))+((($D$18+$H$18)/3)*$BD$14)+(((PI()*($C$21/2)^2*(($C$21/2)*$AZ$14))/3)*$L$603),(($D$18*$L$603)+((PI()*(($C$21/2)^2)*($G$20-$K668))*$L$603))+((($D$18+$H$18)/3)*$BD$14)-(((PI()*($C$21/2)^2*(($C$21/2)*$AZ$14))/3)*$L$603)))</f>
        <v>176736.7024854976</v>
      </c>
      <c r="M668" s="73">
        <v>6.3</v>
      </c>
      <c r="N668" s="79">
        <f t="shared" si="89"/>
        <v>184730.82082608444</v>
      </c>
      <c r="O668" s="53">
        <v>6.3</v>
      </c>
      <c r="P668" s="80">
        <f>IF($O668&gt;$G$20,IF('Silo Levels'!$L$22="Pumping",((PI()*((($C$19+$G$20)-$O668)*($O$20/($O$19/2)))^2*((($O$20+$G$20)-$O668))/3)*$P$603)+(((PI()*((($C$19+$G$20)-$O668)*($O$20/($O$19/2)))^2*(((($C$19+$G$20)-$O668)*($O$20/($O$19/2)))*$AZ$15))/3)*$P$603),(((PI()*((($C$19+$G$20)-$O668)*($O$20/($O$19/2)))^2*((($O$20+$G$20)-$O668)/3))*$P$603)-((PI()*((($C$19+$G$20)-$O668)*($O$20/($O$19/2)))^2*(((($C$19+$G$20)-$O668)*($O$20/($O$19/2)))*$AZ$15)/3)*$P$603))),IF('Silo Levels'!$L$22="Pumping",(($D$18*$P$603)+((PI()*(($C$21/2)^2)*($G$20-$O668))*$P$603))+((($D$18+$H$18)/3)*$BD$15)+(((PI()*($C$21/2)^2*(($C$21/2)*$AZ$15))/3)*$P$603),(($D$18*$P$603)+((PI()*(($C$21/2)^2)*($G$20-$O668))*$P$603))+((($D$18+$H$18)/3)*$BD$15)-(((PI()*($C$21/2)^2*(($C$21/2)*$AZ$15))/3)*$P$603)))</f>
        <v>180835.66529849195</v>
      </c>
      <c r="Q668" s="73">
        <v>6.3</v>
      </c>
      <c r="R668" s="79">
        <f t="shared" si="90"/>
        <v>190987.79455692196</v>
      </c>
      <c r="S668" s="53">
        <v>6.3</v>
      </c>
      <c r="T668" s="80">
        <f>IF($S668&gt;$G$20,IF('Silo Levels'!$L$23="Pumping",((PI()*((($C$19+$G$20)-$S668)*($O$20/($O$19/2)))^2*((($O$20+$G$20)-$S668))/3)*$T$603)+(((PI()*((($C$19+$G$20)-$S668)*($O$20/($O$19/2)))^2*(((($C$19+$G$20)-$S668)*($O$20/($O$19/2)))*$AZ$16))/3)*$T$603),(((PI()*((($C$19+$G$20)-$S668)*($O$20/($O$19/2)))^2*((($O$20+$G$20)-$S668)/3))*$T$603)-((PI()*((($C$19+$G$20)-$S668)*($O$20/($O$19/2)))^2*(((($C$19+$G$20)-$S668)*($O$20/($O$19/2)))*$AZ$16)/3)*$T$603))),IF('Silo Levels'!$L$23="Pumping",(($D$18*$T$603)+((PI()*(($C$21/2)^2)*($G$20-$S668))*$T$603))+((($D$18+$H$18)/3)*$BD$16)+(((PI()*($C$21/2)^2*(($C$21/2)*$AZ$16))/3)*$T$603),(($D$18*$T$603)+((PI()*(($C$21/2)^2)*($G$20-$S668))*$T$603))+((($D$18+$H$18)/3)*$BD$16)-(((PI()*($C$21/2)^2*(($C$21/2)*$AZ$16))/3)*$T$603)))</f>
        <v>186958.55488697972</v>
      </c>
      <c r="U668" s="73">
        <v>6.3</v>
      </c>
      <c r="V668" s="79">
        <f t="shared" si="85"/>
        <v>179736.73211036919</v>
      </c>
      <c r="W668" s="53">
        <v>6.3</v>
      </c>
      <c r="X668" s="80">
        <f>IF($W668&gt;$G$20,IF('Silo Levels'!$L$24="Pumping",((PI()*((($C$19+$G$20)-$W668)*($O$20/($O$19/2)))^2*((($O$20+$G$20)-$W668))/3)*$X$603)+(((PI()*((($C$19+$G$20)-$W668)*($O$20/($O$19/2)))^2*(((($C$19+$G$20)-$W668)*($O$20/($O$19/2)))*$AZ$17))/3)*$X$603),(((PI()*((($C$19+$G$20)-$W668)*($O$20/($O$19/2)))^2*((($O$20+$G$20)-$W668)/3))*$X$603)-((PI()*((($C$19+$G$20)-$W668)*($O$20/($O$19/2)))^2*(((($C$19+$G$20)-$W668)*($O$20/($O$19/2)))*$AZ$17)/3)*$X$603))),IF('Silo Levels'!$L$24="Pumping",(($D$18*$X$603)+((PI()*(($C$21/2)^2)*($G$20-$W668))*$X$603))+((($D$18+$H$18)/3)*$BD$17)+(((PI()*($C$21/2)^2*(($C$21/2)*$AZ$17))/3)*$X$603),(($D$18*$X$603)+((PI()*(($C$21/2)^2)*($G$20-$W668))*$X$603))+((($D$18+$H$18)/3)*$BD$17)-(((PI()*($C$21/2)^2*(($C$21/2)*$AZ$17))/3)*$X$603)))</f>
        <v>175948.59766534335</v>
      </c>
      <c r="Y668" s="73">
        <v>6.3</v>
      </c>
      <c r="Z668" s="79">
        <f t="shared" si="86"/>
        <v>205925.14419815346</v>
      </c>
      <c r="AA668" s="53">
        <v>6.3</v>
      </c>
      <c r="AB668" s="80">
        <f>IF($AA668&gt;$G$20,IF('Silo Levels'!$L$25="Pumping",((PI()*((($C$19+$G$20)-$AA668)*($O$20/($O$19/2)))^2*((($O$20+$G$20)-$AA668))/3)*$AB$603)+(((PI()*((($C$19+$G$20)-$AA668)*($O$20/($O$19/2)))^2*(((($C$19+$G$20)-$AA668)*($O$20/($O$19/2)))*$AZ$18))/3)*$AB$603),(((PI()*((($C$19+$G$20)-$AA668)*($O$20/($O$19/2)))^2*((($O$20+$G$20)-$AA668)/3))*$AB$603)-((PI()*((($C$19+$G$20)-$AA668)*($O$20/($O$19/2)))^2*(((($C$19+$G$20)-$AA668)*($O$20/($O$19/2)))*$AZ$18)/3)*$AB$603))),IF('Silo Levels'!$L$25="Pumping",(($D$18*$AB$603)+((PI()*(($C$21/2)^2)*($G$20-$AA668))*$AB$603))+((($D$18+$H$18)/3)*$BD$18)+(((PI()*($C$21/2)^2*(($C$21/2)*$AZ$18))/3)*$AB$603),(($D$18*$AB$603)+((PI()*(($C$21/2)^2)*($G$20-$AA668))*$AB$603))+((($D$18+$H$18)/3)*$BD$18)-(((PI()*($C$21/2)^2*(($C$21/2)*$AZ$18))/3)*$AB$603)))</f>
        <v>201575.80382109914</v>
      </c>
      <c r="AC668" s="73">
        <v>6.3</v>
      </c>
      <c r="AD668" s="79">
        <f t="shared" si="87"/>
        <v>211738.77761101144</v>
      </c>
      <c r="AE668" s="53">
        <v>6.3</v>
      </c>
      <c r="AF668" s="80">
        <f>IF($AE668&gt;$G$20,IF('Silo Levels'!$L$26="Pumping",((PI()*((($C$19+$G$20)-$AE668)*($O$20/($O$19/2)))^2*((($O$20+$G$20)-$AE668))/3)*$AF$603)+(((PI()*((($C$19+$G$20)-$AE668)*($O$20/($O$19/2)))^2*(((($C$19+$G$20)-$AE668)*($O$20/($O$19/2)))*$AZ$19))/3)*$AF$603),(((PI()*((($C$19+$G$20)-$AE668)*($O$20/($O$19/2)))^2*((($O$20+$G$20)-$AE668)/3))*$AF$603)-((PI()*((($C$19+$G$20)-$AE668)*($O$20/($O$19/2)))^2*(((($C$19+$G$20)-$AE668)*($O$20/($O$19/2)))*$AZ$19)/3)*$AF$603))),IF('Silo Levels'!$L$26="Pumping",(($D$18*$AF$603)+((PI()*(($C$21/2)^2)*($G$20-$AE668))*$AF$603))+((($D$18+$H$18)/3)*$BD$19)+(((PI()*($C$21/2)^2*(($C$21/2)*$AZ$19))/3)*$AF$603),(($D$18*$AF$603)+((PI()*(($C$21/2)^2)*($G$20-$AE668))*$AF$603))+((($D$18+$H$18)/3)*$BD$19)-(((PI()*($C$21/2)^2*(($C$21/2)*$AZ$19))/3)*$AF$603)))</f>
        <v>209528.29195875145</v>
      </c>
      <c r="AG668" s="73">
        <v>6.3</v>
      </c>
      <c r="AH668" s="79">
        <f t="shared" si="88"/>
        <v>198090.86991079428</v>
      </c>
      <c r="AI668" s="53">
        <v>6.3</v>
      </c>
      <c r="AJ668" s="80">
        <f>IF($AI668&gt;$G$20,IF('Silo Levels'!$L$27="Pumping",((PI()*((($C$19+$G$20)-$AI668)*($O$20/($O$19/2)))^2*((($O$20+$G$20)-$AI668))/3)*$AJ$603)+(((PI()*((($C$19+$G$20)-$AI668)*($O$20/($O$19/2)))^2*(((($C$19+$G$20)-$AI668)*($O$20/($O$19/2)))*$AZ$20))/3)*$AJ$603),(((PI()*((($C$19+$G$20)-$AI668)*($O$20/($O$19/2)))^2*((($O$20+$G$20)-$AI668)/3))*$AJ$603)-((PI()*((($C$19+$G$20)-$AI668)*($O$20/($O$19/2)))^2*(((($C$19+$G$20)-$AI668)*($O$20/($O$19/2)))*$AZ$20)/3)*$AJ$603))),IF('Silo Levels'!$L$27="Pumping",(($D$18*$AJ$603)+((PI()*(($C$21/2)^2)*($G$20-$AI668))*$AJ$603))+((($D$18+$H$18)/3)*$BD$20)+(((PI()*($C$21/2)^2*(($C$21/2)*$AZ$20))/3)*$AJ$603),(($D$18*$AJ$603)+((PI()*(($C$21/2)^2)*($G$20-$AI668))*$AJ$603))+((($D$18+$H$18)/3)*$BD$20)-(((PI()*($C$21/2)^2*(($C$21/2)*$AZ$20))/3)*$AJ$603)))</f>
        <v>193909.41451998756</v>
      </c>
    </row>
    <row r="669" spans="1:36" x14ac:dyDescent="0.3">
      <c r="A669">
        <v>6.4</v>
      </c>
      <c r="B669" s="79">
        <f t="shared" si="82"/>
        <v>197671.26741861575</v>
      </c>
      <c r="C669" s="53">
        <v>6.4</v>
      </c>
      <c r="D669" s="80">
        <f>IF($C669&gt;$G$20,IF('Silo Levels'!$L$19="Pumping",((PI()*((($C$19+$G$20)-$C669)*($O$20/($O$19/2)))^2*((($O$20+$G$20)-$C669))/3)*$D$603)+(((PI()*((($C$19+$G$20)-$C669)*($O$20/($O$19/2)))^2*(((($C$19+$G$20)-$C669)*($O$20/($O$19/2)))*$AZ$12))/3)*$D$603),(((PI()*((($C$19+$G$20)-$C669)*($O$20/($O$19/2)))^2*((($O$20+$G$20)-$C669)/3))*$D$603)-((PI()*((($C$19+$G$20)-$C669)*($O$20/($O$19/2)))^2*(((($C$19+$G$20)-$C669)*($O$20/($O$19/2)))*$AZ$12)/3)*$D$603))),IF('Silo Levels'!$L$19="Pumping",(($D$18*$D$603)+((PI()*(($C$21/2)^2)*($G$20-$C669))*$D$603))+((($D$18+$H$18)/3)*$BD$12)+(((PI()*($C$21/2)^2*(($C$21/2)*$AZ$12))/3)*$D$603),(($D$18*$D$603)+((PI()*(($C$21/2)^2)*($G$20-$C669))*$D$603))+((($D$18+$H$18)/3)*$BD$12)-(((PI()*($C$21/2)^2*(($C$21/2)*$AZ$12))/3)*$D$603)))</f>
        <v>194744.24864505103</v>
      </c>
      <c r="E669" s="73">
        <v>6.4</v>
      </c>
      <c r="F669" s="79">
        <f t="shared" si="83"/>
        <v>179356.59875839445</v>
      </c>
      <c r="G669" s="53">
        <v>6.4</v>
      </c>
      <c r="H669" s="80">
        <f>IF($G669&gt;$G$20,IF('Silo Levels'!$L$20="Pumping",((PI()*((($C$19+$G$20)-$G669)*($O$20/($O$19/2)))^2*((($O$20+$G$20)-$G669))/3)*$H$603)+(((PI()*((($C$19+$G$20)-$G669)*($O$20/($O$19/2)))^2*(((($C$19+$G$20)-$G669)*($O$20/($O$19/2)))*$AZ$13))/3)*$H$603),(((PI()*((($C$19+$G$20)-$G669)*($O$20/($O$19/2)))^2*((($O$20+$G$20)-$G669)/3))*$H$603)-((PI()*((($C$19+$G$20)-$G669)*($O$20/($O$19/2)))^2*(((($C$19+$G$20)-$G669)*($O$20/($O$19/2)))*$AZ$13)/3)*$H$603))),IF('Silo Levels'!$L$20="Pumping",(($D$18*$H$603)+((PI()*(($C$21/2)^2)*($G$20-$G669))*$H$603))+((($D$18+$H$18)/3)*$BD$13)+(((PI()*($C$21/2)^2*(($C$21/2)*$AZ$13))/3)*$H$603),(($D$18*$H$603)+((PI()*(($C$21/2)^2)*($G$20-$G669))*$H$603))+((($D$18+$H$18)/3)*$BD$13)-(((PI()*($C$21/2)^2*(($C$21/2)*$AZ$13))/3)*$H$603)))</f>
        <v>175568.4643133686</v>
      </c>
      <c r="I669" s="73">
        <v>6.4</v>
      </c>
      <c r="J669" s="79">
        <f t="shared" si="84"/>
        <v>180160.23028403503</v>
      </c>
      <c r="K669" s="53">
        <v>6.4</v>
      </c>
      <c r="L669" s="80">
        <f>IF($K669&gt;$G$20,IF('Silo Levels'!$L$21="Pumping",((PI()*((($C$19+$G$20)-$K669)*($O$20/($O$19/2)))^2*((($O$20+$G$20)-$K669))/3)*$L$603)+(((PI()*((($C$19+$G$20)-$K669)*($O$20/($O$19/2)))^2*(((($C$19+$G$20)-$K669)*($O$20/($O$19/2)))*$AZ$14))/3)*$L$603),(((PI()*((($C$19+$G$20)-$K669)*($O$20/($O$19/2)))^2*((($O$20+$G$20)-$K669)/3))*$L$603)-((PI()*((($C$19+$G$20)-$K669)*($O$20/($O$19/2)))^2*(((($C$19+$G$20)-$K669)*($O$20/($O$19/2)))*$AZ$14)/3)*$L$603))),IF('Silo Levels'!$L$21="Pumping",(($D$18*$L$603)+((PI()*(($C$21/2)^2)*($G$20-$K669))*$L$603))+((($D$18+$H$18)/3)*$BD$14)+(((PI()*($C$21/2)^2*(($C$21/2)*$AZ$14))/3)*$L$603),(($D$18*$L$603)+((PI()*(($C$21/2)^2)*($G$20-$K669))*$L$603))+((($D$18+$H$18)/3)*$BD$14)-(((PI()*($C$21/2)^2*(($C$21/2)*$AZ$14))/3)*$L$603)))</f>
        <v>176354.83726242292</v>
      </c>
      <c r="M669" s="73">
        <v>6.4</v>
      </c>
      <c r="N669" s="79">
        <f t="shared" si="89"/>
        <v>184339.94807627724</v>
      </c>
      <c r="O669" s="53">
        <v>6.4</v>
      </c>
      <c r="P669" s="80">
        <f>IF($O669&gt;$G$20,IF('Silo Levels'!$L$22="Pumping",((PI()*((($C$19+$G$20)-$O669)*($O$20/($O$19/2)))^2*((($O$20+$G$20)-$O669))/3)*$P$603)+(((PI()*((($C$19+$G$20)-$O669)*($O$20/($O$19/2)))^2*(((($C$19+$G$20)-$O669)*($O$20/($O$19/2)))*$AZ$15))/3)*$P$603),(((PI()*((($C$19+$G$20)-$O669)*($O$20/($O$19/2)))^2*((($O$20+$G$20)-$O669)/3))*$P$603)-((PI()*((($C$19+$G$20)-$O669)*($O$20/($O$19/2)))^2*(((($C$19+$G$20)-$O669)*($O$20/($O$19/2)))*$AZ$15)/3)*$P$603))),IF('Silo Levels'!$L$22="Pumping",(($D$18*$P$603)+((PI()*(($C$21/2)^2)*($G$20-$O669))*$P$603))+((($D$18+$H$18)/3)*$BD$15)+(((PI()*($C$21/2)^2*(($C$21/2)*$AZ$15))/3)*$P$603),(($D$18*$P$603)+((PI()*(($C$21/2)^2)*($G$20-$O669))*$P$603))+((($D$18+$H$18)/3)*$BD$15)-(((PI()*($C$21/2)^2*(($C$21/2)*$AZ$15))/3)*$P$603)))</f>
        <v>180444.79254868475</v>
      </c>
      <c r="Q669" s="73">
        <v>6.4</v>
      </c>
      <c r="R669" s="79">
        <f t="shared" si="90"/>
        <v>190583.46667366644</v>
      </c>
      <c r="S669" s="53">
        <v>6.4</v>
      </c>
      <c r="T669" s="80">
        <f>IF($S669&gt;$G$20,IF('Silo Levels'!$L$23="Pumping",((PI()*((($C$19+$G$20)-$S669)*($O$20/($O$19/2)))^2*((($O$20+$G$20)-$S669))/3)*$T$603)+(((PI()*((($C$19+$G$20)-$S669)*($O$20/($O$19/2)))^2*(((($C$19+$G$20)-$S669)*($O$20/($O$19/2)))*$AZ$16))/3)*$T$603),(((PI()*((($C$19+$G$20)-$S669)*($O$20/($O$19/2)))^2*((($O$20+$G$20)-$S669)/3))*$T$603)-((PI()*((($C$19+$G$20)-$S669)*($O$20/($O$19/2)))^2*(((($C$19+$G$20)-$S669)*($O$20/($O$19/2)))*$AZ$16)/3)*$T$603))),IF('Silo Levels'!$L$23="Pumping",(($D$18*$T$603)+((PI()*(($C$21/2)^2)*($G$20-$S669))*$T$603))+((($D$18+$H$18)/3)*$BD$16)+(((PI()*($C$21/2)^2*(($C$21/2)*$AZ$16))/3)*$T$603),(($D$18*$T$603)+((PI()*(($C$21/2)^2)*($G$20-$S669))*$T$603))+((($D$18+$H$18)/3)*$BD$16)-(((PI()*($C$21/2)^2*(($C$21/2)*$AZ$16))/3)*$T$603)))</f>
        <v>186554.2270037242</v>
      </c>
      <c r="U669" s="73">
        <v>6.4</v>
      </c>
      <c r="V669" s="79">
        <f t="shared" si="85"/>
        <v>179356.59875839445</v>
      </c>
      <c r="W669" s="53">
        <v>6.4</v>
      </c>
      <c r="X669" s="80">
        <f>IF($W669&gt;$G$20,IF('Silo Levels'!$L$24="Pumping",((PI()*((($C$19+$G$20)-$W669)*($O$20/($O$19/2)))^2*((($O$20+$G$20)-$W669))/3)*$X$603)+(((PI()*((($C$19+$G$20)-$W669)*($O$20/($O$19/2)))^2*(((($C$19+$G$20)-$W669)*($O$20/($O$19/2)))*$AZ$17))/3)*$X$603),(((PI()*((($C$19+$G$20)-$W669)*($O$20/($O$19/2)))^2*((($O$20+$G$20)-$W669)/3))*$X$603)-((PI()*((($C$19+$G$20)-$W669)*($O$20/($O$19/2)))^2*(((($C$19+$G$20)-$W669)*($O$20/($O$19/2)))*$AZ$17)/3)*$X$603))),IF('Silo Levels'!$L$24="Pumping",(($D$18*$X$603)+((PI()*(($C$21/2)^2)*($G$20-$W669))*$X$603))+((($D$18+$H$18)/3)*$BD$17)+(((PI()*($C$21/2)^2*(($C$21/2)*$AZ$17))/3)*$X$603),(($D$18*$X$603)+((PI()*(($C$21/2)^2)*($G$20-$W669))*$X$603))+((($D$18+$H$18)/3)*$BD$17)-(((PI()*($C$21/2)^2*(($C$21/2)*$AZ$17))/3)*$X$603)))</f>
        <v>175568.4643133686</v>
      </c>
      <c r="Y669" s="73">
        <v>6.4</v>
      </c>
      <c r="Z669" s="79">
        <f t="shared" si="86"/>
        <v>205488.69471083931</v>
      </c>
      <c r="AA669" s="53">
        <v>6.4</v>
      </c>
      <c r="AB669" s="80">
        <f>IF($AA669&gt;$G$20,IF('Silo Levels'!$L$25="Pumping",((PI()*((($C$19+$G$20)-$AA669)*($O$20/($O$19/2)))^2*((($O$20+$G$20)-$AA669))/3)*$AB$603)+(((PI()*((($C$19+$G$20)-$AA669)*($O$20/($O$19/2)))^2*(((($C$19+$G$20)-$AA669)*($O$20/($O$19/2)))*$AZ$18))/3)*$AB$603),(((PI()*((($C$19+$G$20)-$AA669)*($O$20/($O$19/2)))^2*((($O$20+$G$20)-$AA669)/3))*$AB$603)-((PI()*((($C$19+$G$20)-$AA669)*($O$20/($O$19/2)))^2*(((($C$19+$G$20)-$AA669)*($O$20/($O$19/2)))*$AZ$18)/3)*$AB$603))),IF('Silo Levels'!$L$25="Pumping",(($D$18*$AB$603)+((PI()*(($C$21/2)^2)*($G$20-$AA669))*$AB$603))+((($D$18+$H$18)/3)*$BD$18)+(((PI()*($C$21/2)^2*(($C$21/2)*$AZ$18))/3)*$AB$603),(($D$18*$AB$603)+((PI()*(($C$21/2)^2)*($G$20-$AA669))*$AB$603))+((($D$18+$H$18)/3)*$BD$18)-(((PI()*($C$21/2)^2*(($C$21/2)*$AZ$18))/3)*$AB$603)))</f>
        <v>201139.35433378498</v>
      </c>
      <c r="AC669" s="73">
        <v>6.4</v>
      </c>
      <c r="AD669" s="79">
        <f t="shared" si="87"/>
        <v>211295.14007243939</v>
      </c>
      <c r="AE669" s="53">
        <v>6.4</v>
      </c>
      <c r="AF669" s="80">
        <f>IF($AE669&gt;$G$20,IF('Silo Levels'!$L$26="Pumping",((PI()*((($C$19+$G$20)-$AE669)*($O$20/($O$19/2)))^2*((($O$20+$G$20)-$AE669))/3)*$AF$603)+(((PI()*((($C$19+$G$20)-$AE669)*($O$20/($O$19/2)))^2*(((($C$19+$G$20)-$AE669)*($O$20/($O$19/2)))*$AZ$19))/3)*$AF$603),(((PI()*((($C$19+$G$20)-$AE669)*($O$20/($O$19/2)))^2*((($O$20+$G$20)-$AE669)/3))*$AF$603)-((PI()*((($C$19+$G$20)-$AE669)*($O$20/($O$19/2)))^2*(((($C$19+$G$20)-$AE669)*($O$20/($O$19/2)))*$AZ$19)/3)*$AF$603))),IF('Silo Levels'!$L$26="Pumping",(($D$18*$AF$603)+((PI()*(($C$21/2)^2)*($G$20-$AE669))*$AF$603))+((($D$18+$H$18)/3)*$BD$19)+(((PI()*($C$21/2)^2*(($C$21/2)*$AZ$19))/3)*$AF$603),(($D$18*$AF$603)+((PI()*(($C$21/2)^2)*($G$20-$AE669))*$AF$603))+((($D$18+$H$18)/3)*$BD$19)-(((PI()*($C$21/2)^2*(($C$21/2)*$AZ$19))/3)*$AF$603)))</f>
        <v>209084.6544201794</v>
      </c>
      <c r="AG669" s="73">
        <v>6.4</v>
      </c>
      <c r="AH669" s="79">
        <f t="shared" si="88"/>
        <v>197671.26741861575</v>
      </c>
      <c r="AI669" s="53">
        <v>6.4</v>
      </c>
      <c r="AJ669" s="80">
        <f>IF($AI669&gt;$G$20,IF('Silo Levels'!$L$27="Pumping",((PI()*((($C$19+$G$20)-$AI669)*($O$20/($O$19/2)))^2*((($O$20+$G$20)-$AI669))/3)*$AJ$603)+(((PI()*((($C$19+$G$20)-$AI669)*($O$20/($O$19/2)))^2*(((($C$19+$G$20)-$AI669)*($O$20/($O$19/2)))*$AZ$20))/3)*$AJ$603),(((PI()*((($C$19+$G$20)-$AI669)*($O$20/($O$19/2)))^2*((($O$20+$G$20)-$AI669)/3))*$AJ$603)-((PI()*((($C$19+$G$20)-$AI669)*($O$20/($O$19/2)))^2*(((($C$19+$G$20)-$AI669)*($O$20/($O$19/2)))*$AZ$20)/3)*$AJ$603))),IF('Silo Levels'!$L$27="Pumping",(($D$18*$AJ$603)+((PI()*(($C$21/2)^2)*($G$20-$AI669))*$AJ$603))+((($D$18+$H$18)/3)*$BD$20)+(((PI()*($C$21/2)^2*(($C$21/2)*$AZ$20))/3)*$AJ$603),(($D$18*$AJ$603)+((PI()*(($C$21/2)^2)*($G$20-$AI669))*$AJ$603))+((($D$18+$H$18)/3)*$BD$20)-(((PI()*($C$21/2)^2*(($C$21/2)*$AZ$20))/3)*$AJ$603)))</f>
        <v>193489.81202780904</v>
      </c>
    </row>
    <row r="670" spans="1:36" x14ac:dyDescent="0.3">
      <c r="A670">
        <v>6.5</v>
      </c>
      <c r="B670" s="79">
        <f t="shared" ref="B670:B733" si="91">IF($C670&gt;$G$20,(PI()*((($C$19+$G$20)-$C670)*($O$20/($O$19/2)))^2*((($O$20+$G$20)-$C670)/3))*$D$603,($D$18*$D$603)+((PI()*(($C$21/2)^2)*($G$20-$C670))*$D$603)+((($D$18+$H$18)/3)*$BD$12))</f>
        <v>197251.66492643722</v>
      </c>
      <c r="C670" s="53">
        <v>6.5</v>
      </c>
      <c r="D670" s="80">
        <f>IF($C670&gt;$G$20,IF('Silo Levels'!$L$19="Pumping",((PI()*((($C$19+$G$20)-$C670)*($O$20/($O$19/2)))^2*((($O$20+$G$20)-$C670))/3)*$D$603)+(((PI()*((($C$19+$G$20)-$C670)*($O$20/($O$19/2)))^2*(((($C$19+$G$20)-$C670)*($O$20/($O$19/2)))*$AZ$12))/3)*$D$603),(((PI()*((($C$19+$G$20)-$C670)*($O$20/($O$19/2)))^2*((($O$20+$G$20)-$C670)/3))*$D$603)-((PI()*((($C$19+$G$20)-$C670)*($O$20/($O$19/2)))^2*(((($C$19+$G$20)-$C670)*($O$20/($O$19/2)))*$AZ$12)/3)*$D$603))),IF('Silo Levels'!$L$19="Pumping",(($D$18*$D$603)+((PI()*(($C$21/2)^2)*($G$20-$C670))*$D$603))+((($D$18+$H$18)/3)*$BD$12)+(((PI()*($C$21/2)^2*(($C$21/2)*$AZ$12))/3)*$D$603),(($D$18*$D$603)+((PI()*(($C$21/2)^2)*($G$20-$C670))*$D$603))+((($D$18+$H$18)/3)*$BD$12)-(((PI()*($C$21/2)^2*(($C$21/2)*$AZ$12))/3)*$D$603)))</f>
        <v>194324.64615287253</v>
      </c>
      <c r="E670" s="73">
        <v>6.5</v>
      </c>
      <c r="F670" s="79">
        <f t="shared" ref="F670:F733" si="92">IF($G670&gt;$G$20,(PI()*((($C$19+$G$20)-$G670)*($O$20/($O$19/2)))^2*((($O$20+$G$20)-$G670)/3))*$H$603,($D$18*$H$603)+((PI()*(($C$21/2)^2)*($G$20-$G670))*$H$603)+((($D$18+$H$18)/3)*$BD$13))</f>
        <v>178976.46540641974</v>
      </c>
      <c r="G670" s="53">
        <v>6.5</v>
      </c>
      <c r="H670" s="80">
        <f>IF($G670&gt;$G$20,IF('Silo Levels'!$L$20="Pumping",((PI()*((($C$19+$G$20)-$G670)*($O$20/($O$19/2)))^2*((($O$20+$G$20)-$G670))/3)*$H$603)+(((PI()*((($C$19+$G$20)-$G670)*($O$20/($O$19/2)))^2*(((($C$19+$G$20)-$G670)*($O$20/($O$19/2)))*$AZ$13))/3)*$H$603),(((PI()*((($C$19+$G$20)-$G670)*($O$20/($O$19/2)))^2*((($O$20+$G$20)-$G670)/3))*$H$603)-((PI()*((($C$19+$G$20)-$G670)*($O$20/($O$19/2)))^2*(((($C$19+$G$20)-$G670)*($O$20/($O$19/2)))*$AZ$13)/3)*$H$603))),IF('Silo Levels'!$L$20="Pumping",(($D$18*$H$603)+((PI()*(($C$21/2)^2)*($G$20-$G670))*$H$603))+((($D$18+$H$18)/3)*$BD$13)+(((PI()*($C$21/2)^2*(($C$21/2)*$AZ$13))/3)*$H$603),(($D$18*$H$603)+((PI()*(($C$21/2)^2)*($G$20-$G670))*$H$603))+((($D$18+$H$18)/3)*$BD$13)-(((PI()*($C$21/2)^2*(($C$21/2)*$AZ$13))/3)*$H$603)))</f>
        <v>175188.33096139389</v>
      </c>
      <c r="I670" s="73">
        <v>6.5</v>
      </c>
      <c r="J670" s="79">
        <f t="shared" ref="J670:J733" si="93">IF($K670&gt;$G$20,(PI()*((($C$19+$G$20)-$K670)*($O$20/($O$19/2)))^2*((($O$20+$G$20)-$K670)/3))*$L$603,($D$18*$L$603)+((PI()*(($C$21/2)^2)*($G$20-$K670))*$L$603)+((($D$18+$H$18)/3)*$BD$14))</f>
        <v>179778.36506096038</v>
      </c>
      <c r="K670" s="53">
        <v>6.5</v>
      </c>
      <c r="L670" s="80">
        <f>IF($K670&gt;$G$20,IF('Silo Levels'!$L$21="Pumping",((PI()*((($C$19+$G$20)-$K670)*($O$20/($O$19/2)))^2*((($O$20+$G$20)-$K670))/3)*$L$603)+(((PI()*((($C$19+$G$20)-$K670)*($O$20/($O$19/2)))^2*(((($C$19+$G$20)-$K670)*($O$20/($O$19/2)))*$AZ$14))/3)*$L$603),(((PI()*((($C$19+$G$20)-$K670)*($O$20/($O$19/2)))^2*((($O$20+$G$20)-$K670)/3))*$L$603)-((PI()*((($C$19+$G$20)-$K670)*($O$20/($O$19/2)))^2*(((($C$19+$G$20)-$K670)*($O$20/($O$19/2)))*$AZ$14)/3)*$L$603))),IF('Silo Levels'!$L$21="Pumping",(($D$18*$L$603)+((PI()*(($C$21/2)^2)*($G$20-$K670))*$L$603))+((($D$18+$H$18)/3)*$BD$14)+(((PI()*($C$21/2)^2*(($C$21/2)*$AZ$14))/3)*$L$603),(($D$18*$L$603)+((PI()*(($C$21/2)^2)*($G$20-$K670))*$L$603))+((($D$18+$H$18)/3)*$BD$14)-(((PI()*($C$21/2)^2*(($C$21/2)*$AZ$14))/3)*$L$603)))</f>
        <v>175972.97203934827</v>
      </c>
      <c r="M670" s="73">
        <v>6.5</v>
      </c>
      <c r="N670" s="79">
        <f t="shared" si="89"/>
        <v>183949.07532647005</v>
      </c>
      <c r="O670" s="53">
        <v>6.5</v>
      </c>
      <c r="P670" s="80">
        <f>IF($O670&gt;$G$20,IF('Silo Levels'!$L$22="Pumping",((PI()*((($C$19+$G$20)-$O670)*($O$20/($O$19/2)))^2*((($O$20+$G$20)-$O670))/3)*$P$603)+(((PI()*((($C$19+$G$20)-$O670)*($O$20/($O$19/2)))^2*(((($C$19+$G$20)-$O670)*($O$20/($O$19/2)))*$AZ$15))/3)*$P$603),(((PI()*((($C$19+$G$20)-$O670)*($O$20/($O$19/2)))^2*((($O$20+$G$20)-$O670)/3))*$P$603)-((PI()*((($C$19+$G$20)-$O670)*($O$20/($O$19/2)))^2*(((($C$19+$G$20)-$O670)*($O$20/($O$19/2)))*$AZ$15)/3)*$P$603))),IF('Silo Levels'!$L$22="Pumping",(($D$18*$P$603)+((PI()*(($C$21/2)^2)*($G$20-$O670))*$P$603))+((($D$18+$H$18)/3)*$BD$15)+(((PI()*($C$21/2)^2*(($C$21/2)*$AZ$15))/3)*$P$603),(($D$18*$P$603)+((PI()*(($C$21/2)^2)*($G$20-$O670))*$P$603))+((($D$18+$H$18)/3)*$BD$15)-(((PI()*($C$21/2)^2*(($C$21/2)*$AZ$15))/3)*$P$603)))</f>
        <v>180053.91979887756</v>
      </c>
      <c r="Q670" s="73">
        <v>6.5</v>
      </c>
      <c r="R670" s="79">
        <f t="shared" si="90"/>
        <v>190179.13879041089</v>
      </c>
      <c r="S670" s="53">
        <v>6.5</v>
      </c>
      <c r="T670" s="80">
        <f>IF($S670&gt;$G$20,IF('Silo Levels'!$L$23="Pumping",((PI()*((($C$19+$G$20)-$S670)*($O$20/($O$19/2)))^2*((($O$20+$G$20)-$S670))/3)*$T$603)+(((PI()*((($C$19+$G$20)-$S670)*($O$20/($O$19/2)))^2*(((($C$19+$G$20)-$S670)*($O$20/($O$19/2)))*$AZ$16))/3)*$T$603),(((PI()*((($C$19+$G$20)-$S670)*($O$20/($O$19/2)))^2*((($O$20+$G$20)-$S670)/3))*$T$603)-((PI()*((($C$19+$G$20)-$S670)*($O$20/($O$19/2)))^2*(((($C$19+$G$20)-$S670)*($O$20/($O$19/2)))*$AZ$16)/3)*$T$603))),IF('Silo Levels'!$L$23="Pumping",(($D$18*$T$603)+((PI()*(($C$21/2)^2)*($G$20-$S670))*$T$603))+((($D$18+$H$18)/3)*$BD$16)+(((PI()*($C$21/2)^2*(($C$21/2)*$AZ$16))/3)*$T$603),(($D$18*$T$603)+((PI()*(($C$21/2)^2)*($G$20-$S670))*$T$603))+((($D$18+$H$18)/3)*$BD$16)-(((PI()*($C$21/2)^2*(($C$21/2)*$AZ$16))/3)*$T$603)))</f>
        <v>186149.89912046865</v>
      </c>
      <c r="U670" s="73">
        <v>6.5</v>
      </c>
      <c r="V670" s="79">
        <f t="shared" ref="V670:V733" si="94">IF($W670&gt;$G$20,(PI()*((($C$19+$G$20)-$W670)*($O$20/($O$19/2)))^2*((($O$20+$G$20)-$W670)/3))*$X$603,($D$18*$X$603)+((PI()*(($C$21/2)^2)*($G$20-$W670))*$X$603)+((($D$18+$H$18)/3)*$BD$17))</f>
        <v>178976.46540641974</v>
      </c>
      <c r="W670" s="53">
        <v>6.5</v>
      </c>
      <c r="X670" s="80">
        <f>IF($W670&gt;$G$20,IF('Silo Levels'!$L$24="Pumping",((PI()*((($C$19+$G$20)-$W670)*($O$20/($O$19/2)))^2*((($O$20+$G$20)-$W670))/3)*$X$603)+(((PI()*((($C$19+$G$20)-$W670)*($O$20/($O$19/2)))^2*(((($C$19+$G$20)-$W670)*($O$20/($O$19/2)))*$AZ$17))/3)*$X$603),(((PI()*((($C$19+$G$20)-$W670)*($O$20/($O$19/2)))^2*((($O$20+$G$20)-$W670)/3))*$X$603)-((PI()*((($C$19+$G$20)-$W670)*($O$20/($O$19/2)))^2*(((($C$19+$G$20)-$W670)*($O$20/($O$19/2)))*$AZ$17)/3)*$X$603))),IF('Silo Levels'!$L$24="Pumping",(($D$18*$X$603)+((PI()*(($C$21/2)^2)*($G$20-$W670))*$X$603))+((($D$18+$H$18)/3)*$BD$17)+(((PI()*($C$21/2)^2*(($C$21/2)*$AZ$17))/3)*$X$603),(($D$18*$X$603)+((PI()*(($C$21/2)^2)*($G$20-$W670))*$X$603))+((($D$18+$H$18)/3)*$BD$17)-(((PI()*($C$21/2)^2*(($C$21/2)*$AZ$17))/3)*$X$603)))</f>
        <v>175188.33096139389</v>
      </c>
      <c r="Y670" s="73">
        <v>6.5</v>
      </c>
      <c r="Z670" s="79">
        <f t="shared" ref="Z670:Z733" si="95">IF($AA670&gt;$G$20,(PI()*((($C$19+$G$20)-$AA670)*($O$20/($O$19/2)))^2*((($O$20+$G$20)-$AA670)/3))*$AB$603,($D$18*$AB$603)+((PI()*(($C$21/2)^2)*($G$20-$AA670))*$AB$603)+((($D$18+$H$18)/3)*$BD$18))</f>
        <v>205052.24522352513</v>
      </c>
      <c r="AA670" s="53">
        <v>6.5</v>
      </c>
      <c r="AB670" s="80">
        <f>IF($AA670&gt;$G$20,IF('Silo Levels'!$L$25="Pumping",((PI()*((($C$19+$G$20)-$AA670)*($O$20/($O$19/2)))^2*((($O$20+$G$20)-$AA670))/3)*$AB$603)+(((PI()*((($C$19+$G$20)-$AA670)*($O$20/($O$19/2)))^2*(((($C$19+$G$20)-$AA670)*($O$20/($O$19/2)))*$AZ$18))/3)*$AB$603),(((PI()*((($C$19+$G$20)-$AA670)*($O$20/($O$19/2)))^2*((($O$20+$G$20)-$AA670)/3))*$AB$603)-((PI()*((($C$19+$G$20)-$AA670)*($O$20/($O$19/2)))^2*(((($C$19+$G$20)-$AA670)*($O$20/($O$19/2)))*$AZ$18)/3)*$AB$603))),IF('Silo Levels'!$L$25="Pumping",(($D$18*$AB$603)+((PI()*(($C$21/2)^2)*($G$20-$AA670))*$AB$603))+((($D$18+$H$18)/3)*$BD$18)+(((PI()*($C$21/2)^2*(($C$21/2)*$AZ$18))/3)*$AB$603),(($D$18*$AB$603)+((PI()*(($C$21/2)^2)*($G$20-$AA670))*$AB$603))+((($D$18+$H$18)/3)*$BD$18)-(((PI()*($C$21/2)^2*(($C$21/2)*$AZ$18))/3)*$AB$603)))</f>
        <v>200702.9048464708</v>
      </c>
      <c r="AC670" s="73">
        <v>6.5</v>
      </c>
      <c r="AD670" s="79">
        <f t="shared" ref="AD670:AD733" si="96">IF($AE670&gt;$G$20,(PI()*((($C$19+$G$20)-$AE670)*($O$20/($O$19/2)))^2*((($O$20+$G$20)-$AE670)/3))*$AF$603,($D$18*$AF$603)+((PI()*(($C$21/2)^2)*($G$20-$AE670))*$AF$603)+((($D$18+$H$18)/3)*$BD$19))</f>
        <v>210851.50253386734</v>
      </c>
      <c r="AE670" s="53">
        <v>6.5</v>
      </c>
      <c r="AF670" s="80">
        <f>IF($AE670&gt;$G$20,IF('Silo Levels'!$L$26="Pumping",((PI()*((($C$19+$G$20)-$AE670)*($O$20/($O$19/2)))^2*((($O$20+$G$20)-$AE670))/3)*$AF$603)+(((PI()*((($C$19+$G$20)-$AE670)*($O$20/($O$19/2)))^2*(((($C$19+$G$20)-$AE670)*($O$20/($O$19/2)))*$AZ$19))/3)*$AF$603),(((PI()*((($C$19+$G$20)-$AE670)*($O$20/($O$19/2)))^2*((($O$20+$G$20)-$AE670)/3))*$AF$603)-((PI()*((($C$19+$G$20)-$AE670)*($O$20/($O$19/2)))^2*(((($C$19+$G$20)-$AE670)*($O$20/($O$19/2)))*$AZ$19)/3)*$AF$603))),IF('Silo Levels'!$L$26="Pumping",(($D$18*$AF$603)+((PI()*(($C$21/2)^2)*($G$20-$AE670))*$AF$603))+((($D$18+$H$18)/3)*$BD$19)+(((PI()*($C$21/2)^2*(($C$21/2)*$AZ$19))/3)*$AF$603),(($D$18*$AF$603)+((PI()*(($C$21/2)^2)*($G$20-$AE670))*$AF$603))+((($D$18+$H$18)/3)*$BD$19)-(((PI()*($C$21/2)^2*(($C$21/2)*$AZ$19))/3)*$AF$603)))</f>
        <v>208641.01688160736</v>
      </c>
      <c r="AG670" s="73">
        <v>6.5</v>
      </c>
      <c r="AH670" s="79">
        <f t="shared" ref="AH670:AH733" si="97">IF($AI670&gt;$G$20,(PI()*((($C$19+$G$20)-$AI670)*($O$20/($O$19/2)))^2*((($O$20+$G$20)-$AI670)/3))*$AJ$603,($D$18*$AJ$603)+((PI()*(($C$21/2)^2)*($G$20-$AI670))*$AJ$603)+((($D$18+$H$18)/3)*$BD$20))</f>
        <v>197251.66492643722</v>
      </c>
      <c r="AI670" s="53">
        <v>6.5</v>
      </c>
      <c r="AJ670" s="80">
        <f>IF($AI670&gt;$G$20,IF('Silo Levels'!$L$27="Pumping",((PI()*((($C$19+$G$20)-$AI670)*($O$20/($O$19/2)))^2*((($O$20+$G$20)-$AI670))/3)*$AJ$603)+(((PI()*((($C$19+$G$20)-$AI670)*($O$20/($O$19/2)))^2*(((($C$19+$G$20)-$AI670)*($O$20/($O$19/2)))*$AZ$20))/3)*$AJ$603),(((PI()*((($C$19+$G$20)-$AI670)*($O$20/($O$19/2)))^2*((($O$20+$G$20)-$AI670)/3))*$AJ$603)-((PI()*((($C$19+$G$20)-$AI670)*($O$20/($O$19/2)))^2*(((($C$19+$G$20)-$AI670)*($O$20/($O$19/2)))*$AZ$20)/3)*$AJ$603))),IF('Silo Levels'!$L$27="Pumping",(($D$18*$AJ$603)+((PI()*(($C$21/2)^2)*($G$20-$AI670))*$AJ$603))+((($D$18+$H$18)/3)*$BD$20)+(((PI()*($C$21/2)^2*(($C$21/2)*$AZ$20))/3)*$AJ$603),(($D$18*$AJ$603)+((PI()*(($C$21/2)^2)*($G$20-$AI670))*$AJ$603))+((($D$18+$H$18)/3)*$BD$20)-(((PI()*($C$21/2)^2*(($C$21/2)*$AZ$20))/3)*$AJ$603)))</f>
        <v>193070.20953563051</v>
      </c>
    </row>
    <row r="671" spans="1:36" x14ac:dyDescent="0.3">
      <c r="A671">
        <v>6.6</v>
      </c>
      <c r="B671" s="79">
        <f t="shared" si="91"/>
        <v>196832.0624342587</v>
      </c>
      <c r="C671" s="53">
        <v>6.6</v>
      </c>
      <c r="D671" s="80">
        <f>IF($C671&gt;$G$20,IF('Silo Levels'!$L$19="Pumping",((PI()*((($C$19+$G$20)-$C671)*($O$20/($O$19/2)))^2*((($O$20+$G$20)-$C671))/3)*$D$603)+(((PI()*((($C$19+$G$20)-$C671)*($O$20/($O$19/2)))^2*(((($C$19+$G$20)-$C671)*($O$20/($O$19/2)))*$AZ$12))/3)*$D$603),(((PI()*((($C$19+$G$20)-$C671)*($O$20/($O$19/2)))^2*((($O$20+$G$20)-$C671)/3))*$D$603)-((PI()*((($C$19+$G$20)-$C671)*($O$20/($O$19/2)))^2*(((($C$19+$G$20)-$C671)*($O$20/($O$19/2)))*$AZ$12)/3)*$D$603))),IF('Silo Levels'!$L$19="Pumping",(($D$18*$D$603)+((PI()*(($C$21/2)^2)*($G$20-$C671))*$D$603))+((($D$18+$H$18)/3)*$BD$12)+(((PI()*($C$21/2)^2*(($C$21/2)*$AZ$12))/3)*$D$603),(($D$18*$D$603)+((PI()*(($C$21/2)^2)*($G$20-$C671))*$D$603))+((($D$18+$H$18)/3)*$BD$12)-(((PI()*($C$21/2)^2*(($C$21/2)*$AZ$12))/3)*$D$603)))</f>
        <v>193905.04366069398</v>
      </c>
      <c r="E671" s="73">
        <v>6.6</v>
      </c>
      <c r="F671" s="79">
        <f t="shared" si="92"/>
        <v>178596.332054445</v>
      </c>
      <c r="G671" s="53">
        <v>6.6</v>
      </c>
      <c r="H671" s="80">
        <f>IF($G671&gt;$G$20,IF('Silo Levels'!$L$20="Pumping",((PI()*((($C$19+$G$20)-$G671)*($O$20/($O$19/2)))^2*((($O$20+$G$20)-$G671))/3)*$H$603)+(((PI()*((($C$19+$G$20)-$G671)*($O$20/($O$19/2)))^2*(((($C$19+$G$20)-$G671)*($O$20/($O$19/2)))*$AZ$13))/3)*$H$603),(((PI()*((($C$19+$G$20)-$G671)*($O$20/($O$19/2)))^2*((($O$20+$G$20)-$G671)/3))*$H$603)-((PI()*((($C$19+$G$20)-$G671)*($O$20/($O$19/2)))^2*(((($C$19+$G$20)-$G671)*($O$20/($O$19/2)))*$AZ$13)/3)*$H$603))),IF('Silo Levels'!$L$20="Pumping",(($D$18*$H$603)+((PI()*(($C$21/2)^2)*($G$20-$G671))*$H$603))+((($D$18+$H$18)/3)*$BD$13)+(((PI()*($C$21/2)^2*(($C$21/2)*$AZ$13))/3)*$H$603),(($D$18*$H$603)+((PI()*(($C$21/2)^2)*($G$20-$G671))*$H$603))+((($D$18+$H$18)/3)*$BD$13)-(((PI()*($C$21/2)^2*(($C$21/2)*$AZ$13))/3)*$H$603)))</f>
        <v>174808.19760941915</v>
      </c>
      <c r="I671" s="73">
        <v>6.6</v>
      </c>
      <c r="J671" s="79">
        <f t="shared" si="93"/>
        <v>179396.4998378857</v>
      </c>
      <c r="K671" s="53">
        <v>6.6</v>
      </c>
      <c r="L671" s="80">
        <f>IF($K671&gt;$G$20,IF('Silo Levels'!$L$21="Pumping",((PI()*((($C$19+$G$20)-$K671)*($O$20/($O$19/2)))^2*((($O$20+$G$20)-$K671))/3)*$L$603)+(((PI()*((($C$19+$G$20)-$K671)*($O$20/($O$19/2)))^2*(((($C$19+$G$20)-$K671)*($O$20/($O$19/2)))*$AZ$14))/3)*$L$603),(((PI()*((($C$19+$G$20)-$K671)*($O$20/($O$19/2)))^2*((($O$20+$G$20)-$K671)/3))*$L$603)-((PI()*((($C$19+$G$20)-$K671)*($O$20/($O$19/2)))^2*(((($C$19+$G$20)-$K671)*($O$20/($O$19/2)))*$AZ$14)/3)*$L$603))),IF('Silo Levels'!$L$21="Pumping",(($D$18*$L$603)+((PI()*(($C$21/2)^2)*($G$20-$K671))*$L$603))+((($D$18+$H$18)/3)*$BD$14)+(((PI()*($C$21/2)^2*(($C$21/2)*$AZ$14))/3)*$L$603),(($D$18*$L$603)+((PI()*(($C$21/2)^2)*($G$20-$K671))*$L$603))+((($D$18+$H$18)/3)*$BD$14)-(((PI()*($C$21/2)^2*(($C$21/2)*$AZ$14))/3)*$L$603)))</f>
        <v>175591.10681627359</v>
      </c>
      <c r="M671" s="73">
        <v>6.6</v>
      </c>
      <c r="N671" s="79">
        <f t="shared" ref="N671:N734" si="98">IF($O671&gt;$G$20,(PI()*((($C$19+$G$20)-$O671)*($O$20/($O$19/2)))^2*((($O$20+$G$20)-$O671)/3))*$P$603,($D$18*$P$603)+((PI()*(($C$21/2)^2)*($G$20-$O671))*$P$603)+((($D$18+$H$18)/3)*$BD$15))</f>
        <v>183558.20257666282</v>
      </c>
      <c r="O671" s="53">
        <v>6.6</v>
      </c>
      <c r="P671" s="80">
        <f>IF($O671&gt;$G$20,IF('Silo Levels'!$L$22="Pumping",((PI()*((($C$19+$G$20)-$O671)*($O$20/($O$19/2)))^2*((($O$20+$G$20)-$O671))/3)*$P$603)+(((PI()*((($C$19+$G$20)-$O671)*($O$20/($O$19/2)))^2*(((($C$19+$G$20)-$O671)*($O$20/($O$19/2)))*$AZ$15))/3)*$P$603),(((PI()*((($C$19+$G$20)-$O671)*($O$20/($O$19/2)))^2*((($O$20+$G$20)-$O671)/3))*$P$603)-((PI()*((($C$19+$G$20)-$O671)*($O$20/($O$19/2)))^2*(((($C$19+$G$20)-$O671)*($O$20/($O$19/2)))*$AZ$15)/3)*$P$603))),IF('Silo Levels'!$L$22="Pumping",(($D$18*$P$603)+((PI()*(($C$21/2)^2)*($G$20-$O671))*$P$603))+((($D$18+$H$18)/3)*$BD$15)+(((PI()*($C$21/2)^2*(($C$21/2)*$AZ$15))/3)*$P$603),(($D$18*$P$603)+((PI()*(($C$21/2)^2)*($G$20-$O671))*$P$603))+((($D$18+$H$18)/3)*$BD$15)-(((PI()*($C$21/2)^2*(($C$21/2)*$AZ$15))/3)*$P$603)))</f>
        <v>179663.04704907033</v>
      </c>
      <c r="Q671" s="73">
        <v>6.6</v>
      </c>
      <c r="R671" s="79">
        <f t="shared" ref="R671:R734" si="99">IF($S671&gt;$G$20,(PI()*((($C$19+$G$20)-$S671)*($O$20/($O$19/2)))^2*((($O$20+$G$20)-$S671)/3))*$T$603,($D$18*$T$603)+((PI()*(($C$21/2)^2)*($G$20-$S671))*$T$603)+((($D$18+$H$18)/3)*$BD$16))</f>
        <v>189774.81090715536</v>
      </c>
      <c r="S671" s="53">
        <v>6.6</v>
      </c>
      <c r="T671" s="80">
        <f>IF($S671&gt;$G$20,IF('Silo Levels'!$L$23="Pumping",((PI()*((($C$19+$G$20)-$S671)*($O$20/($O$19/2)))^2*((($O$20+$G$20)-$S671))/3)*$T$603)+(((PI()*((($C$19+$G$20)-$S671)*($O$20/($O$19/2)))^2*(((($C$19+$G$20)-$S671)*($O$20/($O$19/2)))*$AZ$16))/3)*$T$603),(((PI()*((($C$19+$G$20)-$S671)*($O$20/($O$19/2)))^2*((($O$20+$G$20)-$S671)/3))*$T$603)-((PI()*((($C$19+$G$20)-$S671)*($O$20/($O$19/2)))^2*(((($C$19+$G$20)-$S671)*($O$20/($O$19/2)))*$AZ$16)/3)*$T$603))),IF('Silo Levels'!$L$23="Pumping",(($D$18*$T$603)+((PI()*(($C$21/2)^2)*($G$20-$S671))*$T$603))+((($D$18+$H$18)/3)*$BD$16)+(((PI()*($C$21/2)^2*(($C$21/2)*$AZ$16))/3)*$T$603),(($D$18*$T$603)+((PI()*(($C$21/2)^2)*($G$20-$S671))*$T$603))+((($D$18+$H$18)/3)*$BD$16)-(((PI()*($C$21/2)^2*(($C$21/2)*$AZ$16))/3)*$T$603)))</f>
        <v>185745.57123721312</v>
      </c>
      <c r="U671" s="73">
        <v>6.6</v>
      </c>
      <c r="V671" s="79">
        <f t="shared" si="94"/>
        <v>178596.332054445</v>
      </c>
      <c r="W671" s="53">
        <v>6.6</v>
      </c>
      <c r="X671" s="80">
        <f>IF($W671&gt;$G$20,IF('Silo Levels'!$L$24="Pumping",((PI()*((($C$19+$G$20)-$W671)*($O$20/($O$19/2)))^2*((($O$20+$G$20)-$W671))/3)*$X$603)+(((PI()*((($C$19+$G$20)-$W671)*($O$20/($O$19/2)))^2*(((($C$19+$G$20)-$W671)*($O$20/($O$19/2)))*$AZ$17))/3)*$X$603),(((PI()*((($C$19+$G$20)-$W671)*($O$20/($O$19/2)))^2*((($O$20+$G$20)-$W671)/3))*$X$603)-((PI()*((($C$19+$G$20)-$W671)*($O$20/($O$19/2)))^2*(((($C$19+$G$20)-$W671)*($O$20/($O$19/2)))*$AZ$17)/3)*$X$603))),IF('Silo Levels'!$L$24="Pumping",(($D$18*$X$603)+((PI()*(($C$21/2)^2)*($G$20-$W671))*$X$603))+((($D$18+$H$18)/3)*$BD$17)+(((PI()*($C$21/2)^2*(($C$21/2)*$AZ$17))/3)*$X$603),(($D$18*$X$603)+((PI()*(($C$21/2)^2)*($G$20-$W671))*$X$603))+((($D$18+$H$18)/3)*$BD$17)-(((PI()*($C$21/2)^2*(($C$21/2)*$AZ$17))/3)*$X$603)))</f>
        <v>174808.19760941915</v>
      </c>
      <c r="Y671" s="73">
        <v>6.6</v>
      </c>
      <c r="Z671" s="79">
        <f t="shared" si="95"/>
        <v>204615.79573621094</v>
      </c>
      <c r="AA671" s="53">
        <v>6.6</v>
      </c>
      <c r="AB671" s="80">
        <f>IF($AA671&gt;$G$20,IF('Silo Levels'!$L$25="Pumping",((PI()*((($C$19+$G$20)-$AA671)*($O$20/($O$19/2)))^2*((($O$20+$G$20)-$AA671))/3)*$AB$603)+(((PI()*((($C$19+$G$20)-$AA671)*($O$20/($O$19/2)))^2*(((($C$19+$G$20)-$AA671)*($O$20/($O$19/2)))*$AZ$18))/3)*$AB$603),(((PI()*((($C$19+$G$20)-$AA671)*($O$20/($O$19/2)))^2*((($O$20+$G$20)-$AA671)/3))*$AB$603)-((PI()*((($C$19+$G$20)-$AA671)*($O$20/($O$19/2)))^2*(((($C$19+$G$20)-$AA671)*($O$20/($O$19/2)))*$AZ$18)/3)*$AB$603))),IF('Silo Levels'!$L$25="Pumping",(($D$18*$AB$603)+((PI()*(($C$21/2)^2)*($G$20-$AA671))*$AB$603))+((($D$18+$H$18)/3)*$BD$18)+(((PI()*($C$21/2)^2*(($C$21/2)*$AZ$18))/3)*$AB$603),(($D$18*$AB$603)+((PI()*(($C$21/2)^2)*($G$20-$AA671))*$AB$603))+((($D$18+$H$18)/3)*$BD$18)-(((PI()*($C$21/2)^2*(($C$21/2)*$AZ$18))/3)*$AB$603)))</f>
        <v>200266.45535915662</v>
      </c>
      <c r="AC671" s="73">
        <v>6.6</v>
      </c>
      <c r="AD671" s="79">
        <f t="shared" si="96"/>
        <v>210407.8649952953</v>
      </c>
      <c r="AE671" s="53">
        <v>6.6</v>
      </c>
      <c r="AF671" s="80">
        <f>IF($AE671&gt;$G$20,IF('Silo Levels'!$L$26="Pumping",((PI()*((($C$19+$G$20)-$AE671)*($O$20/($O$19/2)))^2*((($O$20+$G$20)-$AE671))/3)*$AF$603)+(((PI()*((($C$19+$G$20)-$AE671)*($O$20/($O$19/2)))^2*(((($C$19+$G$20)-$AE671)*($O$20/($O$19/2)))*$AZ$19))/3)*$AF$603),(((PI()*((($C$19+$G$20)-$AE671)*($O$20/($O$19/2)))^2*((($O$20+$G$20)-$AE671)/3))*$AF$603)-((PI()*((($C$19+$G$20)-$AE671)*($O$20/($O$19/2)))^2*(((($C$19+$G$20)-$AE671)*($O$20/($O$19/2)))*$AZ$19)/3)*$AF$603))),IF('Silo Levels'!$L$26="Pumping",(($D$18*$AF$603)+((PI()*(($C$21/2)^2)*($G$20-$AE671))*$AF$603))+((($D$18+$H$18)/3)*$BD$19)+(((PI()*($C$21/2)^2*(($C$21/2)*$AZ$19))/3)*$AF$603),(($D$18*$AF$603)+((PI()*(($C$21/2)^2)*($G$20-$AE671))*$AF$603))+((($D$18+$H$18)/3)*$BD$19)-(((PI()*($C$21/2)^2*(($C$21/2)*$AZ$19))/3)*$AF$603)))</f>
        <v>208197.37934303531</v>
      </c>
      <c r="AG671" s="73">
        <v>6.6</v>
      </c>
      <c r="AH671" s="79">
        <f t="shared" si="97"/>
        <v>196832.0624342587</v>
      </c>
      <c r="AI671" s="53">
        <v>6.6</v>
      </c>
      <c r="AJ671" s="80">
        <f>IF($AI671&gt;$G$20,IF('Silo Levels'!$L$27="Pumping",((PI()*((($C$19+$G$20)-$AI671)*($O$20/($O$19/2)))^2*((($O$20+$G$20)-$AI671))/3)*$AJ$603)+(((PI()*((($C$19+$G$20)-$AI671)*($O$20/($O$19/2)))^2*(((($C$19+$G$20)-$AI671)*($O$20/($O$19/2)))*$AZ$20))/3)*$AJ$603),(((PI()*((($C$19+$G$20)-$AI671)*($O$20/($O$19/2)))^2*((($O$20+$G$20)-$AI671)/3))*$AJ$603)-((PI()*((($C$19+$G$20)-$AI671)*($O$20/($O$19/2)))^2*(((($C$19+$G$20)-$AI671)*($O$20/($O$19/2)))*$AZ$20)/3)*$AJ$603))),IF('Silo Levels'!$L$27="Pumping",(($D$18*$AJ$603)+((PI()*(($C$21/2)^2)*($G$20-$AI671))*$AJ$603))+((($D$18+$H$18)/3)*$BD$20)+(((PI()*($C$21/2)^2*(($C$21/2)*$AZ$20))/3)*$AJ$603),(($D$18*$AJ$603)+((PI()*(($C$21/2)^2)*($G$20-$AI671))*$AJ$603))+((($D$18+$H$18)/3)*$BD$20)-(((PI()*($C$21/2)^2*(($C$21/2)*$AZ$20))/3)*$AJ$603)))</f>
        <v>192650.60704345198</v>
      </c>
    </row>
    <row r="672" spans="1:36" x14ac:dyDescent="0.3">
      <c r="A672">
        <v>6.7</v>
      </c>
      <c r="B672" s="79">
        <f t="shared" si="91"/>
        <v>196412.45994208017</v>
      </c>
      <c r="C672" s="53">
        <v>6.7</v>
      </c>
      <c r="D672" s="80">
        <f>IF($C672&gt;$G$20,IF('Silo Levels'!$L$19="Pumping",((PI()*((($C$19+$G$20)-$C672)*($O$20/($O$19/2)))^2*((($O$20+$G$20)-$C672))/3)*$D$603)+(((PI()*((($C$19+$G$20)-$C672)*($O$20/($O$19/2)))^2*(((($C$19+$G$20)-$C672)*($O$20/($O$19/2)))*$AZ$12))/3)*$D$603),(((PI()*((($C$19+$G$20)-$C672)*($O$20/($O$19/2)))^2*((($O$20+$G$20)-$C672)/3))*$D$603)-((PI()*((($C$19+$G$20)-$C672)*($O$20/($O$19/2)))^2*(((($C$19+$G$20)-$C672)*($O$20/($O$19/2)))*$AZ$12)/3)*$D$603))),IF('Silo Levels'!$L$19="Pumping",(($D$18*$D$603)+((PI()*(($C$21/2)^2)*($G$20-$C672))*$D$603))+((($D$18+$H$18)/3)*$BD$12)+(((PI()*($C$21/2)^2*(($C$21/2)*$AZ$12))/3)*$D$603),(($D$18*$D$603)+((PI()*(($C$21/2)^2)*($G$20-$C672))*$D$603))+((($D$18+$H$18)/3)*$BD$12)-(((PI()*($C$21/2)^2*(($C$21/2)*$AZ$12))/3)*$D$603)))</f>
        <v>193485.44116851548</v>
      </c>
      <c r="E672" s="73">
        <v>6.7</v>
      </c>
      <c r="F672" s="79">
        <f t="shared" si="92"/>
        <v>178216.19870247028</v>
      </c>
      <c r="G672" s="53">
        <v>6.7</v>
      </c>
      <c r="H672" s="80">
        <f>IF($G672&gt;$G$20,IF('Silo Levels'!$L$20="Pumping",((PI()*((($C$19+$G$20)-$G672)*($O$20/($O$19/2)))^2*((($O$20+$G$20)-$G672))/3)*$H$603)+(((PI()*((($C$19+$G$20)-$G672)*($O$20/($O$19/2)))^2*(((($C$19+$G$20)-$G672)*($O$20/($O$19/2)))*$AZ$13))/3)*$H$603),(((PI()*((($C$19+$G$20)-$G672)*($O$20/($O$19/2)))^2*((($O$20+$G$20)-$G672)/3))*$H$603)-((PI()*((($C$19+$G$20)-$G672)*($O$20/($O$19/2)))^2*(((($C$19+$G$20)-$G672)*($O$20/($O$19/2)))*$AZ$13)/3)*$H$603))),IF('Silo Levels'!$L$20="Pumping",(($D$18*$H$603)+((PI()*(($C$21/2)^2)*($G$20-$G672))*$H$603))+((($D$18+$H$18)/3)*$BD$13)+(((PI()*($C$21/2)^2*(($C$21/2)*$AZ$13))/3)*$H$603),(($D$18*$H$603)+((PI()*(($C$21/2)^2)*($G$20-$G672))*$H$603))+((($D$18+$H$18)/3)*$BD$13)-(((PI()*($C$21/2)^2*(($C$21/2)*$AZ$13))/3)*$H$603)))</f>
        <v>174428.06425744444</v>
      </c>
      <c r="I672" s="73">
        <v>6.7</v>
      </c>
      <c r="J672" s="79">
        <f t="shared" si="93"/>
        <v>179014.63461481102</v>
      </c>
      <c r="K672" s="53">
        <v>6.7</v>
      </c>
      <c r="L672" s="80">
        <f>IF($K672&gt;$G$20,IF('Silo Levels'!$L$21="Pumping",((PI()*((($C$19+$G$20)-$K672)*($O$20/($O$19/2)))^2*((($O$20+$G$20)-$K672))/3)*$L$603)+(((PI()*((($C$19+$G$20)-$K672)*($O$20/($O$19/2)))^2*(((($C$19+$G$20)-$K672)*($O$20/($O$19/2)))*$AZ$14))/3)*$L$603),(((PI()*((($C$19+$G$20)-$K672)*($O$20/($O$19/2)))^2*((($O$20+$G$20)-$K672)/3))*$L$603)-((PI()*((($C$19+$G$20)-$K672)*($O$20/($O$19/2)))^2*(((($C$19+$G$20)-$K672)*($O$20/($O$19/2)))*$AZ$14)/3)*$L$603))),IF('Silo Levels'!$L$21="Pumping",(($D$18*$L$603)+((PI()*(($C$21/2)^2)*($G$20-$K672))*$L$603))+((($D$18+$H$18)/3)*$BD$14)+(((PI()*($C$21/2)^2*(($C$21/2)*$AZ$14))/3)*$L$603),(($D$18*$L$603)+((PI()*(($C$21/2)^2)*($G$20-$K672))*$L$603))+((($D$18+$H$18)/3)*$BD$14)-(((PI()*($C$21/2)^2*(($C$21/2)*$AZ$14))/3)*$L$603)))</f>
        <v>175209.24159319891</v>
      </c>
      <c r="M672" s="73">
        <v>6.7</v>
      </c>
      <c r="N672" s="79">
        <f t="shared" si="98"/>
        <v>183167.32982685562</v>
      </c>
      <c r="O672" s="53">
        <v>6.7</v>
      </c>
      <c r="P672" s="80">
        <f>IF($O672&gt;$G$20,IF('Silo Levels'!$L$22="Pumping",((PI()*((($C$19+$G$20)-$O672)*($O$20/($O$19/2)))^2*((($O$20+$G$20)-$O672))/3)*$P$603)+(((PI()*((($C$19+$G$20)-$O672)*($O$20/($O$19/2)))^2*(((($C$19+$G$20)-$O672)*($O$20/($O$19/2)))*$AZ$15))/3)*$P$603),(((PI()*((($C$19+$G$20)-$O672)*($O$20/($O$19/2)))^2*((($O$20+$G$20)-$O672)/3))*$P$603)-((PI()*((($C$19+$G$20)-$O672)*($O$20/($O$19/2)))^2*(((($C$19+$G$20)-$O672)*($O$20/($O$19/2)))*$AZ$15)/3)*$P$603))),IF('Silo Levels'!$L$22="Pumping",(($D$18*$P$603)+((PI()*(($C$21/2)^2)*($G$20-$O672))*$P$603))+((($D$18+$H$18)/3)*$BD$15)+(((PI()*($C$21/2)^2*(($C$21/2)*$AZ$15))/3)*$P$603),(($D$18*$P$603)+((PI()*(($C$21/2)^2)*($G$20-$O672))*$P$603))+((($D$18+$H$18)/3)*$BD$15)-(((PI()*($C$21/2)^2*(($C$21/2)*$AZ$15))/3)*$P$603)))</f>
        <v>179272.17429926313</v>
      </c>
      <c r="Q672" s="73">
        <v>6.7</v>
      </c>
      <c r="R672" s="79">
        <f t="shared" si="99"/>
        <v>189370.48302389981</v>
      </c>
      <c r="S672" s="53">
        <v>6.7</v>
      </c>
      <c r="T672" s="80">
        <f>IF($S672&gt;$G$20,IF('Silo Levels'!$L$23="Pumping",((PI()*((($C$19+$G$20)-$S672)*($O$20/($O$19/2)))^2*((($O$20+$G$20)-$S672))/3)*$T$603)+(((PI()*((($C$19+$G$20)-$S672)*($O$20/($O$19/2)))^2*(((($C$19+$G$20)-$S672)*($O$20/($O$19/2)))*$AZ$16))/3)*$T$603),(((PI()*((($C$19+$G$20)-$S672)*($O$20/($O$19/2)))^2*((($O$20+$G$20)-$S672)/3))*$T$603)-((PI()*((($C$19+$G$20)-$S672)*($O$20/($O$19/2)))^2*(((($C$19+$G$20)-$S672)*($O$20/($O$19/2)))*$AZ$16)/3)*$T$603))),IF('Silo Levels'!$L$23="Pumping",(($D$18*$T$603)+((PI()*(($C$21/2)^2)*($G$20-$S672))*$T$603))+((($D$18+$H$18)/3)*$BD$16)+(((PI()*($C$21/2)^2*(($C$21/2)*$AZ$16))/3)*$T$603),(($D$18*$T$603)+((PI()*(($C$21/2)^2)*($G$20-$S672))*$T$603))+((($D$18+$H$18)/3)*$BD$16)-(((PI()*($C$21/2)^2*(($C$21/2)*$AZ$16))/3)*$T$603)))</f>
        <v>185341.24335395757</v>
      </c>
      <c r="U672" s="73">
        <v>6.7</v>
      </c>
      <c r="V672" s="79">
        <f t="shared" si="94"/>
        <v>178216.19870247028</v>
      </c>
      <c r="W672" s="53">
        <v>6.7</v>
      </c>
      <c r="X672" s="80">
        <f>IF($W672&gt;$G$20,IF('Silo Levels'!$L$24="Pumping",((PI()*((($C$19+$G$20)-$W672)*($O$20/($O$19/2)))^2*((($O$20+$G$20)-$W672))/3)*$X$603)+(((PI()*((($C$19+$G$20)-$W672)*($O$20/($O$19/2)))^2*(((($C$19+$G$20)-$W672)*($O$20/($O$19/2)))*$AZ$17))/3)*$X$603),(((PI()*((($C$19+$G$20)-$W672)*($O$20/($O$19/2)))^2*((($O$20+$G$20)-$W672)/3))*$X$603)-((PI()*((($C$19+$G$20)-$W672)*($O$20/($O$19/2)))^2*(((($C$19+$G$20)-$W672)*($O$20/($O$19/2)))*$AZ$17)/3)*$X$603))),IF('Silo Levels'!$L$24="Pumping",(($D$18*$X$603)+((PI()*(($C$21/2)^2)*($G$20-$W672))*$X$603))+((($D$18+$H$18)/3)*$BD$17)+(((PI()*($C$21/2)^2*(($C$21/2)*$AZ$17))/3)*$X$603),(($D$18*$X$603)+((PI()*(($C$21/2)^2)*($G$20-$W672))*$X$603))+((($D$18+$H$18)/3)*$BD$17)-(((PI()*($C$21/2)^2*(($C$21/2)*$AZ$17))/3)*$X$603)))</f>
        <v>174428.06425744444</v>
      </c>
      <c r="Y672" s="73">
        <v>6.7</v>
      </c>
      <c r="Z672" s="79">
        <f t="shared" si="95"/>
        <v>204179.34624889679</v>
      </c>
      <c r="AA672" s="53">
        <v>6.7</v>
      </c>
      <c r="AB672" s="80">
        <f>IF($AA672&gt;$G$20,IF('Silo Levels'!$L$25="Pumping",((PI()*((($C$19+$G$20)-$AA672)*($O$20/($O$19/2)))^2*((($O$20+$G$20)-$AA672))/3)*$AB$603)+(((PI()*((($C$19+$G$20)-$AA672)*($O$20/($O$19/2)))^2*(((($C$19+$G$20)-$AA672)*($O$20/($O$19/2)))*$AZ$18))/3)*$AB$603),(((PI()*((($C$19+$G$20)-$AA672)*($O$20/($O$19/2)))^2*((($O$20+$G$20)-$AA672)/3))*$AB$603)-((PI()*((($C$19+$G$20)-$AA672)*($O$20/($O$19/2)))^2*(((($C$19+$G$20)-$AA672)*($O$20/($O$19/2)))*$AZ$18)/3)*$AB$603))),IF('Silo Levels'!$L$25="Pumping",(($D$18*$AB$603)+((PI()*(($C$21/2)^2)*($G$20-$AA672))*$AB$603))+((($D$18+$H$18)/3)*$BD$18)+(((PI()*($C$21/2)^2*(($C$21/2)*$AZ$18))/3)*$AB$603),(($D$18*$AB$603)+((PI()*(($C$21/2)^2)*($G$20-$AA672))*$AB$603))+((($D$18+$H$18)/3)*$BD$18)-(((PI()*($C$21/2)^2*(($C$21/2)*$AZ$18))/3)*$AB$603)))</f>
        <v>199830.00587184247</v>
      </c>
      <c r="AC672" s="73">
        <v>6.7</v>
      </c>
      <c r="AD672" s="79">
        <f t="shared" si="96"/>
        <v>209964.22745672322</v>
      </c>
      <c r="AE672" s="53">
        <v>6.7</v>
      </c>
      <c r="AF672" s="80">
        <f>IF($AE672&gt;$G$20,IF('Silo Levels'!$L$26="Pumping",((PI()*((($C$19+$G$20)-$AE672)*($O$20/($O$19/2)))^2*((($O$20+$G$20)-$AE672))/3)*$AF$603)+(((PI()*((($C$19+$G$20)-$AE672)*($O$20/($O$19/2)))^2*(((($C$19+$G$20)-$AE672)*($O$20/($O$19/2)))*$AZ$19))/3)*$AF$603),(((PI()*((($C$19+$G$20)-$AE672)*($O$20/($O$19/2)))^2*((($O$20+$G$20)-$AE672)/3))*$AF$603)-((PI()*((($C$19+$G$20)-$AE672)*($O$20/($O$19/2)))^2*(((($C$19+$G$20)-$AE672)*($O$20/($O$19/2)))*$AZ$19)/3)*$AF$603))),IF('Silo Levels'!$L$26="Pumping",(($D$18*$AF$603)+((PI()*(($C$21/2)^2)*($G$20-$AE672))*$AF$603))+((($D$18+$H$18)/3)*$BD$19)+(((PI()*($C$21/2)^2*(($C$21/2)*$AZ$19))/3)*$AF$603),(($D$18*$AF$603)+((PI()*(($C$21/2)^2)*($G$20-$AE672))*$AF$603))+((($D$18+$H$18)/3)*$BD$19)-(((PI()*($C$21/2)^2*(($C$21/2)*$AZ$19))/3)*$AF$603)))</f>
        <v>207753.74180446324</v>
      </c>
      <c r="AG672" s="73">
        <v>6.7</v>
      </c>
      <c r="AH672" s="79">
        <f t="shared" si="97"/>
        <v>196412.45994208017</v>
      </c>
      <c r="AI672" s="53">
        <v>6.7</v>
      </c>
      <c r="AJ672" s="80">
        <f>IF($AI672&gt;$G$20,IF('Silo Levels'!$L$27="Pumping",((PI()*((($C$19+$G$20)-$AI672)*($O$20/($O$19/2)))^2*((($O$20+$G$20)-$AI672))/3)*$AJ$603)+(((PI()*((($C$19+$G$20)-$AI672)*($O$20/($O$19/2)))^2*(((($C$19+$G$20)-$AI672)*($O$20/($O$19/2)))*$AZ$20))/3)*$AJ$603),(((PI()*((($C$19+$G$20)-$AI672)*($O$20/($O$19/2)))^2*((($O$20+$G$20)-$AI672)/3))*$AJ$603)-((PI()*((($C$19+$G$20)-$AI672)*($O$20/($O$19/2)))^2*(((($C$19+$G$20)-$AI672)*($O$20/($O$19/2)))*$AZ$20)/3)*$AJ$603))),IF('Silo Levels'!$L$27="Pumping",(($D$18*$AJ$603)+((PI()*(($C$21/2)^2)*($G$20-$AI672))*$AJ$603))+((($D$18+$H$18)/3)*$BD$20)+(((PI()*($C$21/2)^2*(($C$21/2)*$AZ$20))/3)*$AJ$603),(($D$18*$AJ$603)+((PI()*(($C$21/2)^2)*($G$20-$AI672))*$AJ$603))+((($D$18+$H$18)/3)*$BD$20)-(((PI()*($C$21/2)^2*(($C$21/2)*$AZ$20))/3)*$AJ$603)))</f>
        <v>192231.00455127345</v>
      </c>
    </row>
    <row r="673" spans="1:36" x14ac:dyDescent="0.3">
      <c r="A673">
        <v>6.8</v>
      </c>
      <c r="B673" s="79">
        <f t="shared" si="91"/>
        <v>195992.8574499017</v>
      </c>
      <c r="C673" s="53">
        <v>6.8</v>
      </c>
      <c r="D673" s="80">
        <f>IF($C673&gt;$G$20,IF('Silo Levels'!$L$19="Pumping",((PI()*((($C$19+$G$20)-$C673)*($O$20/($O$19/2)))^2*((($O$20+$G$20)-$C673))/3)*$D$603)+(((PI()*((($C$19+$G$20)-$C673)*($O$20/($O$19/2)))^2*(((($C$19+$G$20)-$C673)*($O$20/($O$19/2)))*$AZ$12))/3)*$D$603),(((PI()*((($C$19+$G$20)-$C673)*($O$20/($O$19/2)))^2*((($O$20+$G$20)-$C673)/3))*$D$603)-((PI()*((($C$19+$G$20)-$C673)*($O$20/($O$19/2)))^2*(((($C$19+$G$20)-$C673)*($O$20/($O$19/2)))*$AZ$12)/3)*$D$603))),IF('Silo Levels'!$L$19="Pumping",(($D$18*$D$603)+((PI()*(($C$21/2)^2)*($G$20-$C673))*$D$603))+((($D$18+$H$18)/3)*$BD$12)+(((PI()*($C$21/2)^2*(($C$21/2)*$AZ$12))/3)*$D$603),(($D$18*$D$603)+((PI()*(($C$21/2)^2)*($G$20-$C673))*$D$603))+((($D$18+$H$18)/3)*$BD$12)-(((PI()*($C$21/2)^2*(($C$21/2)*$AZ$12))/3)*$D$603)))</f>
        <v>193065.83867633698</v>
      </c>
      <c r="E673" s="73">
        <v>6.8</v>
      </c>
      <c r="F673" s="79">
        <f t="shared" si="92"/>
        <v>177836.06535049557</v>
      </c>
      <c r="G673" s="53">
        <v>6.8</v>
      </c>
      <c r="H673" s="80">
        <f>IF($G673&gt;$G$20,IF('Silo Levels'!$L$20="Pumping",((PI()*((($C$19+$G$20)-$G673)*($O$20/($O$19/2)))^2*((($O$20+$G$20)-$G673))/3)*$H$603)+(((PI()*((($C$19+$G$20)-$G673)*($O$20/($O$19/2)))^2*(((($C$19+$G$20)-$G673)*($O$20/($O$19/2)))*$AZ$13))/3)*$H$603),(((PI()*((($C$19+$G$20)-$G673)*($O$20/($O$19/2)))^2*((($O$20+$G$20)-$G673)/3))*$H$603)-((PI()*((($C$19+$G$20)-$G673)*($O$20/($O$19/2)))^2*(((($C$19+$G$20)-$G673)*($O$20/($O$19/2)))*$AZ$13)/3)*$H$603))),IF('Silo Levels'!$L$20="Pumping",(($D$18*$H$603)+((PI()*(($C$21/2)^2)*($G$20-$G673))*$H$603))+((($D$18+$H$18)/3)*$BD$13)+(((PI()*($C$21/2)^2*(($C$21/2)*$AZ$13))/3)*$H$603),(($D$18*$H$603)+((PI()*(($C$21/2)^2)*($G$20-$G673))*$H$603))+((($D$18+$H$18)/3)*$BD$13)-(((PI()*($C$21/2)^2*(($C$21/2)*$AZ$13))/3)*$H$603)))</f>
        <v>174047.93090546972</v>
      </c>
      <c r="I673" s="73">
        <v>6.8</v>
      </c>
      <c r="J673" s="79">
        <f t="shared" si="93"/>
        <v>178632.76939173636</v>
      </c>
      <c r="K673" s="53">
        <v>6.8</v>
      </c>
      <c r="L673" s="80">
        <f>IF($K673&gt;$G$20,IF('Silo Levels'!$L$21="Pumping",((PI()*((($C$19+$G$20)-$K673)*($O$20/($O$19/2)))^2*((($O$20+$G$20)-$K673))/3)*$L$603)+(((PI()*((($C$19+$G$20)-$K673)*($O$20/($O$19/2)))^2*(((($C$19+$G$20)-$K673)*($O$20/($O$19/2)))*$AZ$14))/3)*$L$603),(((PI()*((($C$19+$G$20)-$K673)*($O$20/($O$19/2)))^2*((($O$20+$G$20)-$K673)/3))*$L$603)-((PI()*((($C$19+$G$20)-$K673)*($O$20/($O$19/2)))^2*(((($C$19+$G$20)-$K673)*($O$20/($O$19/2)))*$AZ$14)/3)*$L$603))),IF('Silo Levels'!$L$21="Pumping",(($D$18*$L$603)+((PI()*(($C$21/2)^2)*($G$20-$K673))*$L$603))+((($D$18+$H$18)/3)*$BD$14)+(((PI()*($C$21/2)^2*(($C$21/2)*$AZ$14))/3)*$L$603),(($D$18*$L$603)+((PI()*(($C$21/2)^2)*($G$20-$K673))*$L$603))+((($D$18+$H$18)/3)*$BD$14)-(((PI()*($C$21/2)^2*(($C$21/2)*$AZ$14))/3)*$L$603)))</f>
        <v>174827.37637012426</v>
      </c>
      <c r="M673" s="73">
        <v>6.8</v>
      </c>
      <c r="N673" s="79">
        <f t="shared" si="98"/>
        <v>182776.45707704846</v>
      </c>
      <c r="O673" s="53">
        <v>6.8</v>
      </c>
      <c r="P673" s="80">
        <f>IF($O673&gt;$G$20,IF('Silo Levels'!$L$22="Pumping",((PI()*((($C$19+$G$20)-$O673)*($O$20/($O$19/2)))^2*((($O$20+$G$20)-$O673))/3)*$P$603)+(((PI()*((($C$19+$G$20)-$O673)*($O$20/($O$19/2)))^2*(((($C$19+$G$20)-$O673)*($O$20/($O$19/2)))*$AZ$15))/3)*$P$603),(((PI()*((($C$19+$G$20)-$O673)*($O$20/($O$19/2)))^2*((($O$20+$G$20)-$O673)/3))*$P$603)-((PI()*((($C$19+$G$20)-$O673)*($O$20/($O$19/2)))^2*(((($C$19+$G$20)-$O673)*($O$20/($O$19/2)))*$AZ$15)/3)*$P$603))),IF('Silo Levels'!$L$22="Pumping",(($D$18*$P$603)+((PI()*(($C$21/2)^2)*($G$20-$O673))*$P$603))+((($D$18+$H$18)/3)*$BD$15)+(((PI()*($C$21/2)^2*(($C$21/2)*$AZ$15))/3)*$P$603),(($D$18*$P$603)+((PI()*(($C$21/2)^2)*($G$20-$O673))*$P$603))+((($D$18+$H$18)/3)*$BD$15)-(((PI()*($C$21/2)^2*(($C$21/2)*$AZ$15))/3)*$P$603)))</f>
        <v>178881.30154945597</v>
      </c>
      <c r="Q673" s="73">
        <v>6.8</v>
      </c>
      <c r="R673" s="79">
        <f t="shared" si="99"/>
        <v>188966.15514064432</v>
      </c>
      <c r="S673" s="53">
        <v>6.8</v>
      </c>
      <c r="T673" s="80">
        <f>IF($S673&gt;$G$20,IF('Silo Levels'!$L$23="Pumping",((PI()*((($C$19+$G$20)-$S673)*($O$20/($O$19/2)))^2*((($O$20+$G$20)-$S673))/3)*$T$603)+(((PI()*((($C$19+$G$20)-$S673)*($O$20/($O$19/2)))^2*(((($C$19+$G$20)-$S673)*($O$20/($O$19/2)))*$AZ$16))/3)*$T$603),(((PI()*((($C$19+$G$20)-$S673)*($O$20/($O$19/2)))^2*((($O$20+$G$20)-$S673)/3))*$T$603)-((PI()*((($C$19+$G$20)-$S673)*($O$20/($O$19/2)))^2*(((($C$19+$G$20)-$S673)*($O$20/($O$19/2)))*$AZ$16)/3)*$T$603))),IF('Silo Levels'!$L$23="Pumping",(($D$18*$T$603)+((PI()*(($C$21/2)^2)*($G$20-$S673))*$T$603))+((($D$18+$H$18)/3)*$BD$16)+(((PI()*($C$21/2)^2*(($C$21/2)*$AZ$16))/3)*$T$603),(($D$18*$T$603)+((PI()*(($C$21/2)^2)*($G$20-$S673))*$T$603))+((($D$18+$H$18)/3)*$BD$16)-(((PI()*($C$21/2)^2*(($C$21/2)*$AZ$16))/3)*$T$603)))</f>
        <v>184936.91547070208</v>
      </c>
      <c r="U673" s="73">
        <v>6.8</v>
      </c>
      <c r="V673" s="79">
        <f t="shared" si="94"/>
        <v>177836.06535049557</v>
      </c>
      <c r="W673" s="53">
        <v>6.8</v>
      </c>
      <c r="X673" s="80">
        <f>IF($W673&gt;$G$20,IF('Silo Levels'!$L$24="Pumping",((PI()*((($C$19+$G$20)-$W673)*($O$20/($O$19/2)))^2*((($O$20+$G$20)-$W673))/3)*$X$603)+(((PI()*((($C$19+$G$20)-$W673)*($O$20/($O$19/2)))^2*(((($C$19+$G$20)-$W673)*($O$20/($O$19/2)))*$AZ$17))/3)*$X$603),(((PI()*((($C$19+$G$20)-$W673)*($O$20/($O$19/2)))^2*((($O$20+$G$20)-$W673)/3))*$X$603)-((PI()*((($C$19+$G$20)-$W673)*($O$20/($O$19/2)))^2*(((($C$19+$G$20)-$W673)*($O$20/($O$19/2)))*$AZ$17)/3)*$X$603))),IF('Silo Levels'!$L$24="Pumping",(($D$18*$X$603)+((PI()*(($C$21/2)^2)*($G$20-$W673))*$X$603))+((($D$18+$H$18)/3)*$BD$17)+(((PI()*($C$21/2)^2*(($C$21/2)*$AZ$17))/3)*$X$603),(($D$18*$X$603)+((PI()*(($C$21/2)^2)*($G$20-$W673))*$X$603))+((($D$18+$H$18)/3)*$BD$17)-(((PI()*($C$21/2)^2*(($C$21/2)*$AZ$17))/3)*$X$603)))</f>
        <v>174047.93090546972</v>
      </c>
      <c r="Y673" s="73">
        <v>6.8</v>
      </c>
      <c r="Z673" s="79">
        <f t="shared" si="95"/>
        <v>203742.89676158264</v>
      </c>
      <c r="AA673" s="53">
        <v>6.8</v>
      </c>
      <c r="AB673" s="80">
        <f>IF($AA673&gt;$G$20,IF('Silo Levels'!$L$25="Pumping",((PI()*((($C$19+$G$20)-$AA673)*($O$20/($O$19/2)))^2*((($O$20+$G$20)-$AA673))/3)*$AB$603)+(((PI()*((($C$19+$G$20)-$AA673)*($O$20/($O$19/2)))^2*(((($C$19+$G$20)-$AA673)*($O$20/($O$19/2)))*$AZ$18))/3)*$AB$603),(((PI()*((($C$19+$G$20)-$AA673)*($O$20/($O$19/2)))^2*((($O$20+$G$20)-$AA673)/3))*$AB$603)-((PI()*((($C$19+$G$20)-$AA673)*($O$20/($O$19/2)))^2*(((($C$19+$G$20)-$AA673)*($O$20/($O$19/2)))*$AZ$18)/3)*$AB$603))),IF('Silo Levels'!$L$25="Pumping",(($D$18*$AB$603)+((PI()*(($C$21/2)^2)*($G$20-$AA673))*$AB$603))+((($D$18+$H$18)/3)*$BD$18)+(((PI()*($C$21/2)^2*(($C$21/2)*$AZ$18))/3)*$AB$603),(($D$18*$AB$603)+((PI()*(($C$21/2)^2)*($G$20-$AA673))*$AB$603))+((($D$18+$H$18)/3)*$BD$18)-(((PI()*($C$21/2)^2*(($C$21/2)*$AZ$18))/3)*$AB$603)))</f>
        <v>199393.55638452832</v>
      </c>
      <c r="AC673" s="73">
        <v>6.8</v>
      </c>
      <c r="AD673" s="79">
        <f t="shared" si="96"/>
        <v>209520.58991815124</v>
      </c>
      <c r="AE673" s="53">
        <v>6.8</v>
      </c>
      <c r="AF673" s="80">
        <f>IF($AE673&gt;$G$20,IF('Silo Levels'!$L$26="Pumping",((PI()*((($C$19+$G$20)-$AE673)*($O$20/($O$19/2)))^2*((($O$20+$G$20)-$AE673))/3)*$AF$603)+(((PI()*((($C$19+$G$20)-$AE673)*($O$20/($O$19/2)))^2*(((($C$19+$G$20)-$AE673)*($O$20/($O$19/2)))*$AZ$19))/3)*$AF$603),(((PI()*((($C$19+$G$20)-$AE673)*($O$20/($O$19/2)))^2*((($O$20+$G$20)-$AE673)/3))*$AF$603)-((PI()*((($C$19+$G$20)-$AE673)*($O$20/($O$19/2)))^2*(((($C$19+$G$20)-$AE673)*($O$20/($O$19/2)))*$AZ$19)/3)*$AF$603))),IF('Silo Levels'!$L$26="Pumping",(($D$18*$AF$603)+((PI()*(($C$21/2)^2)*($G$20-$AE673))*$AF$603))+((($D$18+$H$18)/3)*$BD$19)+(((PI()*($C$21/2)^2*(($C$21/2)*$AZ$19))/3)*$AF$603),(($D$18*$AF$603)+((PI()*(($C$21/2)^2)*($G$20-$AE673))*$AF$603))+((($D$18+$H$18)/3)*$BD$19)-(((PI()*($C$21/2)^2*(($C$21/2)*$AZ$19))/3)*$AF$603)))</f>
        <v>207310.10426589125</v>
      </c>
      <c r="AG673" s="73">
        <v>6.8</v>
      </c>
      <c r="AH673" s="79">
        <f t="shared" si="97"/>
        <v>195992.8574499017</v>
      </c>
      <c r="AI673" s="53">
        <v>6.8</v>
      </c>
      <c r="AJ673" s="80">
        <f>IF($AI673&gt;$G$20,IF('Silo Levels'!$L$27="Pumping",((PI()*((($C$19+$G$20)-$AI673)*($O$20/($O$19/2)))^2*((($O$20+$G$20)-$AI673))/3)*$AJ$603)+(((PI()*((($C$19+$G$20)-$AI673)*($O$20/($O$19/2)))^2*(((($C$19+$G$20)-$AI673)*($O$20/($O$19/2)))*$AZ$20))/3)*$AJ$603),(((PI()*((($C$19+$G$20)-$AI673)*($O$20/($O$19/2)))^2*((($O$20+$G$20)-$AI673)/3))*$AJ$603)-((PI()*((($C$19+$G$20)-$AI673)*($O$20/($O$19/2)))^2*(((($C$19+$G$20)-$AI673)*($O$20/($O$19/2)))*$AZ$20)/3)*$AJ$603))),IF('Silo Levels'!$L$27="Pumping",(($D$18*$AJ$603)+((PI()*(($C$21/2)^2)*($G$20-$AI673))*$AJ$603))+((($D$18+$H$18)/3)*$BD$20)+(((PI()*($C$21/2)^2*(($C$21/2)*$AZ$20))/3)*$AJ$603),(($D$18*$AJ$603)+((PI()*(($C$21/2)^2)*($G$20-$AI673))*$AJ$603))+((($D$18+$H$18)/3)*$BD$20)-(((PI()*($C$21/2)^2*(($C$21/2)*$AZ$20))/3)*$AJ$603)))</f>
        <v>191811.40205909498</v>
      </c>
    </row>
    <row r="674" spans="1:36" x14ac:dyDescent="0.3">
      <c r="A674">
        <v>6.9</v>
      </c>
      <c r="B674" s="79">
        <f t="shared" si="91"/>
        <v>195573.25495772317</v>
      </c>
      <c r="C674" s="53">
        <v>6.9</v>
      </c>
      <c r="D674" s="80">
        <f>IF($C674&gt;$G$20,IF('Silo Levels'!$L$19="Pumping",((PI()*((($C$19+$G$20)-$C674)*($O$20/($O$19/2)))^2*((($O$20+$G$20)-$C674))/3)*$D$603)+(((PI()*((($C$19+$G$20)-$C674)*($O$20/($O$19/2)))^2*(((($C$19+$G$20)-$C674)*($O$20/($O$19/2)))*$AZ$12))/3)*$D$603),(((PI()*((($C$19+$G$20)-$C674)*($O$20/($O$19/2)))^2*((($O$20+$G$20)-$C674)/3))*$D$603)-((PI()*((($C$19+$G$20)-$C674)*($O$20/($O$19/2)))^2*(((($C$19+$G$20)-$C674)*($O$20/($O$19/2)))*$AZ$12)/3)*$D$603))),IF('Silo Levels'!$L$19="Pumping",(($D$18*$D$603)+((PI()*(($C$21/2)^2)*($G$20-$C674))*$D$603))+((($D$18+$H$18)/3)*$BD$12)+(((PI()*($C$21/2)^2*(($C$21/2)*$AZ$12))/3)*$D$603),(($D$18*$D$603)+((PI()*(($C$21/2)^2)*($G$20-$C674))*$D$603))+((($D$18+$H$18)/3)*$BD$12)-(((PI()*($C$21/2)^2*(($C$21/2)*$AZ$12))/3)*$D$603)))</f>
        <v>192646.23618415848</v>
      </c>
      <c r="E674" s="73">
        <v>6.9</v>
      </c>
      <c r="F674" s="79">
        <f t="shared" si="92"/>
        <v>177455.93199852086</v>
      </c>
      <c r="G674" s="53">
        <v>6.9</v>
      </c>
      <c r="H674" s="80">
        <f>IF($G674&gt;$G$20,IF('Silo Levels'!$L$20="Pumping",((PI()*((($C$19+$G$20)-$G674)*($O$20/($O$19/2)))^2*((($O$20+$G$20)-$G674))/3)*$H$603)+(((PI()*((($C$19+$G$20)-$G674)*($O$20/($O$19/2)))^2*(((($C$19+$G$20)-$G674)*($O$20/($O$19/2)))*$AZ$13))/3)*$H$603),(((PI()*((($C$19+$G$20)-$G674)*($O$20/($O$19/2)))^2*((($O$20+$G$20)-$G674)/3))*$H$603)-((PI()*((($C$19+$G$20)-$G674)*($O$20/($O$19/2)))^2*(((($C$19+$G$20)-$G674)*($O$20/($O$19/2)))*$AZ$13)/3)*$H$603))),IF('Silo Levels'!$L$20="Pumping",(($D$18*$H$603)+((PI()*(($C$21/2)^2)*($G$20-$G674))*$H$603))+((($D$18+$H$18)/3)*$BD$13)+(((PI()*($C$21/2)^2*(($C$21/2)*$AZ$13))/3)*$H$603),(($D$18*$H$603)+((PI()*(($C$21/2)^2)*($G$20-$G674))*$H$603))+((($D$18+$H$18)/3)*$BD$13)-(((PI()*($C$21/2)^2*(($C$21/2)*$AZ$13))/3)*$H$603)))</f>
        <v>173667.79755349501</v>
      </c>
      <c r="I674" s="73">
        <v>6.9</v>
      </c>
      <c r="J674" s="79">
        <f t="shared" si="93"/>
        <v>178250.90416866171</v>
      </c>
      <c r="K674" s="53">
        <v>6.9</v>
      </c>
      <c r="L674" s="80">
        <f>IF($K674&gt;$G$20,IF('Silo Levels'!$L$21="Pumping",((PI()*((($C$19+$G$20)-$K674)*($O$20/($O$19/2)))^2*((($O$20+$G$20)-$K674))/3)*$L$603)+(((PI()*((($C$19+$G$20)-$K674)*($O$20/($O$19/2)))^2*(((($C$19+$G$20)-$K674)*($O$20/($O$19/2)))*$AZ$14))/3)*$L$603),(((PI()*((($C$19+$G$20)-$K674)*($O$20/($O$19/2)))^2*((($O$20+$G$20)-$K674)/3))*$L$603)-((PI()*((($C$19+$G$20)-$K674)*($O$20/($O$19/2)))^2*(((($C$19+$G$20)-$K674)*($O$20/($O$19/2)))*$AZ$14)/3)*$L$603))),IF('Silo Levels'!$L$21="Pumping",(($D$18*$L$603)+((PI()*(($C$21/2)^2)*($G$20-$K674))*$L$603))+((($D$18+$H$18)/3)*$BD$14)+(((PI()*($C$21/2)^2*(($C$21/2)*$AZ$14))/3)*$L$603),(($D$18*$L$603)+((PI()*(($C$21/2)^2)*($G$20-$K674))*$L$603))+((($D$18+$H$18)/3)*$BD$14)-(((PI()*($C$21/2)^2*(($C$21/2)*$AZ$14))/3)*$L$603)))</f>
        <v>174445.5111470496</v>
      </c>
      <c r="M674" s="73">
        <v>6.9</v>
      </c>
      <c r="N674" s="79">
        <f t="shared" si="98"/>
        <v>182385.58432724126</v>
      </c>
      <c r="O674" s="53">
        <v>6.9</v>
      </c>
      <c r="P674" s="80">
        <f>IF($O674&gt;$G$20,IF('Silo Levels'!$L$22="Pumping",((PI()*((($C$19+$G$20)-$O674)*($O$20/($O$19/2)))^2*((($O$20+$G$20)-$O674))/3)*$P$603)+(((PI()*((($C$19+$G$20)-$O674)*($O$20/($O$19/2)))^2*(((($C$19+$G$20)-$O674)*($O$20/($O$19/2)))*$AZ$15))/3)*$P$603),(((PI()*((($C$19+$G$20)-$O674)*($O$20/($O$19/2)))^2*((($O$20+$G$20)-$O674)/3))*$P$603)-((PI()*((($C$19+$G$20)-$O674)*($O$20/($O$19/2)))^2*(((($C$19+$G$20)-$O674)*($O$20/($O$19/2)))*$AZ$15)/3)*$P$603))),IF('Silo Levels'!$L$22="Pumping",(($D$18*$P$603)+((PI()*(($C$21/2)^2)*($G$20-$O674))*$P$603))+((($D$18+$H$18)/3)*$BD$15)+(((PI()*($C$21/2)^2*(($C$21/2)*$AZ$15))/3)*$P$603),(($D$18*$P$603)+((PI()*(($C$21/2)^2)*($G$20-$O674))*$P$603))+((($D$18+$H$18)/3)*$BD$15)-(((PI()*($C$21/2)^2*(($C$21/2)*$AZ$15))/3)*$P$603)))</f>
        <v>178490.42879964877</v>
      </c>
      <c r="Q674" s="73">
        <v>6.9</v>
      </c>
      <c r="R674" s="79">
        <f t="shared" si="99"/>
        <v>188561.82725738877</v>
      </c>
      <c r="S674" s="53">
        <v>6.9</v>
      </c>
      <c r="T674" s="80">
        <f>IF($S674&gt;$G$20,IF('Silo Levels'!$L$23="Pumping",((PI()*((($C$19+$G$20)-$S674)*($O$20/($O$19/2)))^2*((($O$20+$G$20)-$S674))/3)*$T$603)+(((PI()*((($C$19+$G$20)-$S674)*($O$20/($O$19/2)))^2*(((($C$19+$G$20)-$S674)*($O$20/($O$19/2)))*$AZ$16))/3)*$T$603),(((PI()*((($C$19+$G$20)-$S674)*($O$20/($O$19/2)))^2*((($O$20+$G$20)-$S674)/3))*$T$603)-((PI()*((($C$19+$G$20)-$S674)*($O$20/($O$19/2)))^2*(((($C$19+$G$20)-$S674)*($O$20/($O$19/2)))*$AZ$16)/3)*$T$603))),IF('Silo Levels'!$L$23="Pumping",(($D$18*$T$603)+((PI()*(($C$21/2)^2)*($G$20-$S674))*$T$603))+((($D$18+$H$18)/3)*$BD$16)+(((PI()*($C$21/2)^2*(($C$21/2)*$AZ$16))/3)*$T$603),(($D$18*$T$603)+((PI()*(($C$21/2)^2)*($G$20-$S674))*$T$603))+((($D$18+$H$18)/3)*$BD$16)-(((PI()*($C$21/2)^2*(($C$21/2)*$AZ$16))/3)*$T$603)))</f>
        <v>184532.58758744653</v>
      </c>
      <c r="U674" s="73">
        <v>6.9</v>
      </c>
      <c r="V674" s="79">
        <f t="shared" si="94"/>
        <v>177455.93199852086</v>
      </c>
      <c r="W674" s="53">
        <v>6.9</v>
      </c>
      <c r="X674" s="80">
        <f>IF($W674&gt;$G$20,IF('Silo Levels'!$L$24="Pumping",((PI()*((($C$19+$G$20)-$W674)*($O$20/($O$19/2)))^2*((($O$20+$G$20)-$W674))/3)*$X$603)+(((PI()*((($C$19+$G$20)-$W674)*($O$20/($O$19/2)))^2*(((($C$19+$G$20)-$W674)*($O$20/($O$19/2)))*$AZ$17))/3)*$X$603),(((PI()*((($C$19+$G$20)-$W674)*($O$20/($O$19/2)))^2*((($O$20+$G$20)-$W674)/3))*$X$603)-((PI()*((($C$19+$G$20)-$W674)*($O$20/($O$19/2)))^2*(((($C$19+$G$20)-$W674)*($O$20/($O$19/2)))*$AZ$17)/3)*$X$603))),IF('Silo Levels'!$L$24="Pumping",(($D$18*$X$603)+((PI()*(($C$21/2)^2)*($G$20-$W674))*$X$603))+((($D$18+$H$18)/3)*$BD$17)+(((PI()*($C$21/2)^2*(($C$21/2)*$AZ$17))/3)*$X$603),(($D$18*$X$603)+((PI()*(($C$21/2)^2)*($G$20-$W674))*$X$603))+((($D$18+$H$18)/3)*$BD$17)-(((PI()*($C$21/2)^2*(($C$21/2)*$AZ$17))/3)*$X$603)))</f>
        <v>173667.79755349501</v>
      </c>
      <c r="Y674" s="73">
        <v>6.9</v>
      </c>
      <c r="Z674" s="79">
        <f t="shared" si="95"/>
        <v>203306.44727426849</v>
      </c>
      <c r="AA674" s="53">
        <v>6.9</v>
      </c>
      <c r="AB674" s="80">
        <f>IF($AA674&gt;$G$20,IF('Silo Levels'!$L$25="Pumping",((PI()*((($C$19+$G$20)-$AA674)*($O$20/($O$19/2)))^2*((($O$20+$G$20)-$AA674))/3)*$AB$603)+(((PI()*((($C$19+$G$20)-$AA674)*($O$20/($O$19/2)))^2*(((($C$19+$G$20)-$AA674)*($O$20/($O$19/2)))*$AZ$18))/3)*$AB$603),(((PI()*((($C$19+$G$20)-$AA674)*($O$20/($O$19/2)))^2*((($O$20+$G$20)-$AA674)/3))*$AB$603)-((PI()*((($C$19+$G$20)-$AA674)*($O$20/($O$19/2)))^2*(((($C$19+$G$20)-$AA674)*($O$20/($O$19/2)))*$AZ$18)/3)*$AB$603))),IF('Silo Levels'!$L$25="Pumping",(($D$18*$AB$603)+((PI()*(($C$21/2)^2)*($G$20-$AA674))*$AB$603))+((($D$18+$H$18)/3)*$BD$18)+(((PI()*($C$21/2)^2*(($C$21/2)*$AZ$18))/3)*$AB$603),(($D$18*$AB$603)+((PI()*(($C$21/2)^2)*($G$20-$AA674))*$AB$603))+((($D$18+$H$18)/3)*$BD$18)-(((PI()*($C$21/2)^2*(($C$21/2)*$AZ$18))/3)*$AB$603)))</f>
        <v>198957.10689721417</v>
      </c>
      <c r="AC674" s="73">
        <v>6.9</v>
      </c>
      <c r="AD674" s="79">
        <f t="shared" si="96"/>
        <v>209076.95237957919</v>
      </c>
      <c r="AE674" s="53">
        <v>6.9</v>
      </c>
      <c r="AF674" s="80">
        <f>IF($AE674&gt;$G$20,IF('Silo Levels'!$L$26="Pumping",((PI()*((($C$19+$G$20)-$AE674)*($O$20/($O$19/2)))^2*((($O$20+$G$20)-$AE674))/3)*$AF$603)+(((PI()*((($C$19+$G$20)-$AE674)*($O$20/($O$19/2)))^2*(((($C$19+$G$20)-$AE674)*($O$20/($O$19/2)))*$AZ$19))/3)*$AF$603),(((PI()*((($C$19+$G$20)-$AE674)*($O$20/($O$19/2)))^2*((($O$20+$G$20)-$AE674)/3))*$AF$603)-((PI()*((($C$19+$G$20)-$AE674)*($O$20/($O$19/2)))^2*(((($C$19+$G$20)-$AE674)*($O$20/($O$19/2)))*$AZ$19)/3)*$AF$603))),IF('Silo Levels'!$L$26="Pumping",(($D$18*$AF$603)+((PI()*(($C$21/2)^2)*($G$20-$AE674))*$AF$603))+((($D$18+$H$18)/3)*$BD$19)+(((PI()*($C$21/2)^2*(($C$21/2)*$AZ$19))/3)*$AF$603),(($D$18*$AF$603)+((PI()*(($C$21/2)^2)*($G$20-$AE674))*$AF$603))+((($D$18+$H$18)/3)*$BD$19)-(((PI()*($C$21/2)^2*(($C$21/2)*$AZ$19))/3)*$AF$603)))</f>
        <v>206866.4667273192</v>
      </c>
      <c r="AG674" s="73">
        <v>6.9</v>
      </c>
      <c r="AH674" s="79">
        <f t="shared" si="97"/>
        <v>195573.25495772317</v>
      </c>
      <c r="AI674" s="53">
        <v>6.9</v>
      </c>
      <c r="AJ674" s="80">
        <f>IF($AI674&gt;$G$20,IF('Silo Levels'!$L$27="Pumping",((PI()*((($C$19+$G$20)-$AI674)*($O$20/($O$19/2)))^2*((($O$20+$G$20)-$AI674))/3)*$AJ$603)+(((PI()*((($C$19+$G$20)-$AI674)*($O$20/($O$19/2)))^2*(((($C$19+$G$20)-$AI674)*($O$20/($O$19/2)))*$AZ$20))/3)*$AJ$603),(((PI()*((($C$19+$G$20)-$AI674)*($O$20/($O$19/2)))^2*((($O$20+$G$20)-$AI674)/3))*$AJ$603)-((PI()*((($C$19+$G$20)-$AI674)*($O$20/($O$19/2)))^2*(((($C$19+$G$20)-$AI674)*($O$20/($O$19/2)))*$AZ$20)/3)*$AJ$603))),IF('Silo Levels'!$L$27="Pumping",(($D$18*$AJ$603)+((PI()*(($C$21/2)^2)*($G$20-$AI674))*$AJ$603))+((($D$18+$H$18)/3)*$BD$20)+(((PI()*($C$21/2)^2*(($C$21/2)*$AZ$20))/3)*$AJ$603),(($D$18*$AJ$603)+((PI()*(($C$21/2)^2)*($G$20-$AI674))*$AJ$603))+((($D$18+$H$18)/3)*$BD$20)-(((PI()*($C$21/2)^2*(($C$21/2)*$AZ$20))/3)*$AJ$603)))</f>
        <v>191391.79956691645</v>
      </c>
    </row>
    <row r="675" spans="1:36" x14ac:dyDescent="0.3">
      <c r="A675">
        <v>7</v>
      </c>
      <c r="B675" s="79">
        <f t="shared" si="91"/>
        <v>195153.65246554464</v>
      </c>
      <c r="C675" s="53">
        <v>7</v>
      </c>
      <c r="D675" s="80">
        <f>IF($C675&gt;$G$20,IF('Silo Levels'!$L$19="Pumping",((PI()*((($C$19+$G$20)-$C675)*($O$20/($O$19/2)))^2*((($O$20+$G$20)-$C675))/3)*$D$603)+(((PI()*((($C$19+$G$20)-$C675)*($O$20/($O$19/2)))^2*(((($C$19+$G$20)-$C675)*($O$20/($O$19/2)))*$AZ$12))/3)*$D$603),(((PI()*((($C$19+$G$20)-$C675)*($O$20/($O$19/2)))^2*((($O$20+$G$20)-$C675)/3))*$D$603)-((PI()*((($C$19+$G$20)-$C675)*($O$20/($O$19/2)))^2*(((($C$19+$G$20)-$C675)*($O$20/($O$19/2)))*$AZ$12)/3)*$D$603))),IF('Silo Levels'!$L$19="Pumping",(($D$18*$D$603)+((PI()*(($C$21/2)^2)*($G$20-$C675))*$D$603))+((($D$18+$H$18)/3)*$BD$12)+(((PI()*($C$21/2)^2*(($C$21/2)*$AZ$12))/3)*$D$603),(($D$18*$D$603)+((PI()*(($C$21/2)^2)*($G$20-$C675))*$D$603))+((($D$18+$H$18)/3)*$BD$12)-(((PI()*($C$21/2)^2*(($C$21/2)*$AZ$12))/3)*$D$603)))</f>
        <v>192226.63369197992</v>
      </c>
      <c r="E675" s="73">
        <v>7</v>
      </c>
      <c r="F675" s="79">
        <f t="shared" si="92"/>
        <v>177075.79864654611</v>
      </c>
      <c r="G675" s="53">
        <v>7</v>
      </c>
      <c r="H675" s="80">
        <f>IF($G675&gt;$G$20,IF('Silo Levels'!$L$20="Pumping",((PI()*((($C$19+$G$20)-$G675)*($O$20/($O$19/2)))^2*((($O$20+$G$20)-$G675))/3)*$H$603)+(((PI()*((($C$19+$G$20)-$G675)*($O$20/($O$19/2)))^2*(((($C$19+$G$20)-$G675)*($O$20/($O$19/2)))*$AZ$13))/3)*$H$603),(((PI()*((($C$19+$G$20)-$G675)*($O$20/($O$19/2)))^2*((($O$20+$G$20)-$G675)/3))*$H$603)-((PI()*((($C$19+$G$20)-$G675)*($O$20/($O$19/2)))^2*(((($C$19+$G$20)-$G675)*($O$20/($O$19/2)))*$AZ$13)/3)*$H$603))),IF('Silo Levels'!$L$20="Pumping",(($D$18*$H$603)+((PI()*(($C$21/2)^2)*($G$20-$G675))*$H$603))+((($D$18+$H$18)/3)*$BD$13)+(((PI()*($C$21/2)^2*(($C$21/2)*$AZ$13))/3)*$H$603),(($D$18*$H$603)+((PI()*(($C$21/2)^2)*($G$20-$G675))*$H$603))+((($D$18+$H$18)/3)*$BD$13)-(((PI()*($C$21/2)^2*(($C$21/2)*$AZ$13))/3)*$H$603)))</f>
        <v>173287.66420152027</v>
      </c>
      <c r="I675" s="73">
        <v>7</v>
      </c>
      <c r="J675" s="79">
        <f t="shared" si="93"/>
        <v>177869.03894558703</v>
      </c>
      <c r="K675" s="53">
        <v>7</v>
      </c>
      <c r="L675" s="80">
        <f>IF($K675&gt;$G$20,IF('Silo Levels'!$L$21="Pumping",((PI()*((($C$19+$G$20)-$K675)*($O$20/($O$19/2)))^2*((($O$20+$G$20)-$K675))/3)*$L$603)+(((PI()*((($C$19+$G$20)-$K675)*($O$20/($O$19/2)))^2*(((($C$19+$G$20)-$K675)*($O$20/($O$19/2)))*$AZ$14))/3)*$L$603),(((PI()*((($C$19+$G$20)-$K675)*($O$20/($O$19/2)))^2*((($O$20+$G$20)-$K675)/3))*$L$603)-((PI()*((($C$19+$G$20)-$K675)*($O$20/($O$19/2)))^2*(((($C$19+$G$20)-$K675)*($O$20/($O$19/2)))*$AZ$14)/3)*$L$603))),IF('Silo Levels'!$L$21="Pumping",(($D$18*$L$603)+((PI()*(($C$21/2)^2)*($G$20-$K675))*$L$603))+((($D$18+$H$18)/3)*$BD$14)+(((PI()*($C$21/2)^2*(($C$21/2)*$AZ$14))/3)*$L$603),(($D$18*$L$603)+((PI()*(($C$21/2)^2)*($G$20-$K675))*$L$603))+((($D$18+$H$18)/3)*$BD$14)-(((PI()*($C$21/2)^2*(($C$21/2)*$AZ$14))/3)*$L$603)))</f>
        <v>174063.64592397492</v>
      </c>
      <c r="M675" s="73">
        <v>7</v>
      </c>
      <c r="N675" s="79">
        <f t="shared" si="98"/>
        <v>181994.71157743406</v>
      </c>
      <c r="O675" s="53">
        <v>7</v>
      </c>
      <c r="P675" s="80">
        <f>IF($O675&gt;$G$20,IF('Silo Levels'!$L$22="Pumping",((PI()*((($C$19+$G$20)-$O675)*($O$20/($O$19/2)))^2*((($O$20+$G$20)-$O675))/3)*$P$603)+(((PI()*((($C$19+$G$20)-$O675)*($O$20/($O$19/2)))^2*(((($C$19+$G$20)-$O675)*($O$20/($O$19/2)))*$AZ$15))/3)*$P$603),(((PI()*((($C$19+$G$20)-$O675)*($O$20/($O$19/2)))^2*((($O$20+$G$20)-$O675)/3))*$P$603)-((PI()*((($C$19+$G$20)-$O675)*($O$20/($O$19/2)))^2*(((($C$19+$G$20)-$O675)*($O$20/($O$19/2)))*$AZ$15)/3)*$P$603))),IF('Silo Levels'!$L$22="Pumping",(($D$18*$P$603)+((PI()*(($C$21/2)^2)*($G$20-$O675))*$P$603))+((($D$18+$H$18)/3)*$BD$15)+(((PI()*($C$21/2)^2*(($C$21/2)*$AZ$15))/3)*$P$603),(($D$18*$P$603)+((PI()*(($C$21/2)^2)*($G$20-$O675))*$P$603))+((($D$18+$H$18)/3)*$BD$15)-(((PI()*($C$21/2)^2*(($C$21/2)*$AZ$15))/3)*$P$603)))</f>
        <v>178099.55604984157</v>
      </c>
      <c r="Q675" s="73">
        <v>7</v>
      </c>
      <c r="R675" s="79">
        <f t="shared" si="99"/>
        <v>188157.49937413324</v>
      </c>
      <c r="S675" s="53">
        <v>7</v>
      </c>
      <c r="T675" s="80">
        <f>IF($S675&gt;$G$20,IF('Silo Levels'!$L$23="Pumping",((PI()*((($C$19+$G$20)-$S675)*($O$20/($O$19/2)))^2*((($O$20+$G$20)-$S675))/3)*$T$603)+(((PI()*((($C$19+$G$20)-$S675)*($O$20/($O$19/2)))^2*(((($C$19+$G$20)-$S675)*($O$20/($O$19/2)))*$AZ$16))/3)*$T$603),(((PI()*((($C$19+$G$20)-$S675)*($O$20/($O$19/2)))^2*((($O$20+$G$20)-$S675)/3))*$T$603)-((PI()*((($C$19+$G$20)-$S675)*($O$20/($O$19/2)))^2*(((($C$19+$G$20)-$S675)*($O$20/($O$19/2)))*$AZ$16)/3)*$T$603))),IF('Silo Levels'!$L$23="Pumping",(($D$18*$T$603)+((PI()*(($C$21/2)^2)*($G$20-$S675))*$T$603))+((($D$18+$H$18)/3)*$BD$16)+(((PI()*($C$21/2)^2*(($C$21/2)*$AZ$16))/3)*$T$603),(($D$18*$T$603)+((PI()*(($C$21/2)^2)*($G$20-$S675))*$T$603))+((($D$18+$H$18)/3)*$BD$16)-(((PI()*($C$21/2)^2*(($C$21/2)*$AZ$16))/3)*$T$603)))</f>
        <v>184128.259704191</v>
      </c>
      <c r="U675" s="73">
        <v>7</v>
      </c>
      <c r="V675" s="79">
        <f t="shared" si="94"/>
        <v>177075.79864654611</v>
      </c>
      <c r="W675" s="53">
        <v>7</v>
      </c>
      <c r="X675" s="80">
        <f>IF($W675&gt;$G$20,IF('Silo Levels'!$L$24="Pumping",((PI()*((($C$19+$G$20)-$W675)*($O$20/($O$19/2)))^2*((($O$20+$G$20)-$W675))/3)*$X$603)+(((PI()*((($C$19+$G$20)-$W675)*($O$20/($O$19/2)))^2*(((($C$19+$G$20)-$W675)*($O$20/($O$19/2)))*$AZ$17))/3)*$X$603),(((PI()*((($C$19+$G$20)-$W675)*($O$20/($O$19/2)))^2*((($O$20+$G$20)-$W675)/3))*$X$603)-((PI()*((($C$19+$G$20)-$W675)*($O$20/($O$19/2)))^2*(((($C$19+$G$20)-$W675)*($O$20/($O$19/2)))*$AZ$17)/3)*$X$603))),IF('Silo Levels'!$L$24="Pumping",(($D$18*$X$603)+((PI()*(($C$21/2)^2)*($G$20-$W675))*$X$603))+((($D$18+$H$18)/3)*$BD$17)+(((PI()*($C$21/2)^2*(($C$21/2)*$AZ$17))/3)*$X$603),(($D$18*$X$603)+((PI()*(($C$21/2)^2)*($G$20-$W675))*$X$603))+((($D$18+$H$18)/3)*$BD$17)-(((PI()*($C$21/2)^2*(($C$21/2)*$AZ$17))/3)*$X$603)))</f>
        <v>173287.66420152027</v>
      </c>
      <c r="Y675" s="73">
        <v>7</v>
      </c>
      <c r="Z675" s="79">
        <f t="shared" si="95"/>
        <v>202869.99778695431</v>
      </c>
      <c r="AA675" s="53">
        <v>7</v>
      </c>
      <c r="AB675" s="80">
        <f>IF($AA675&gt;$G$20,IF('Silo Levels'!$L$25="Pumping",((PI()*((($C$19+$G$20)-$AA675)*($O$20/($O$19/2)))^2*((($O$20+$G$20)-$AA675))/3)*$AB$603)+(((PI()*((($C$19+$G$20)-$AA675)*($O$20/($O$19/2)))^2*(((($C$19+$G$20)-$AA675)*($O$20/($O$19/2)))*$AZ$18))/3)*$AB$603),(((PI()*((($C$19+$G$20)-$AA675)*($O$20/($O$19/2)))^2*((($O$20+$G$20)-$AA675)/3))*$AB$603)-((PI()*((($C$19+$G$20)-$AA675)*($O$20/($O$19/2)))^2*(((($C$19+$G$20)-$AA675)*($O$20/($O$19/2)))*$AZ$18)/3)*$AB$603))),IF('Silo Levels'!$L$25="Pumping",(($D$18*$AB$603)+((PI()*(($C$21/2)^2)*($G$20-$AA675))*$AB$603))+((($D$18+$H$18)/3)*$BD$18)+(((PI()*($C$21/2)^2*(($C$21/2)*$AZ$18))/3)*$AB$603),(($D$18*$AB$603)+((PI()*(($C$21/2)^2)*($G$20-$AA675))*$AB$603))+((($D$18+$H$18)/3)*$BD$18)-(((PI()*($C$21/2)^2*(($C$21/2)*$AZ$18))/3)*$AB$603)))</f>
        <v>198520.65740989998</v>
      </c>
      <c r="AC675" s="73">
        <v>7</v>
      </c>
      <c r="AD675" s="79">
        <f t="shared" si="96"/>
        <v>208633.31484100714</v>
      </c>
      <c r="AE675" s="53">
        <v>7</v>
      </c>
      <c r="AF675" s="80">
        <f>IF($AE675&gt;$G$20,IF('Silo Levels'!$L$26="Pumping",((PI()*((($C$19+$G$20)-$AE675)*($O$20/($O$19/2)))^2*((($O$20+$G$20)-$AE675))/3)*$AF$603)+(((PI()*((($C$19+$G$20)-$AE675)*($O$20/($O$19/2)))^2*(((($C$19+$G$20)-$AE675)*($O$20/($O$19/2)))*$AZ$19))/3)*$AF$603),(((PI()*((($C$19+$G$20)-$AE675)*($O$20/($O$19/2)))^2*((($O$20+$G$20)-$AE675)/3))*$AF$603)-((PI()*((($C$19+$G$20)-$AE675)*($O$20/($O$19/2)))^2*(((($C$19+$G$20)-$AE675)*($O$20/($O$19/2)))*$AZ$19)/3)*$AF$603))),IF('Silo Levels'!$L$26="Pumping",(($D$18*$AF$603)+((PI()*(($C$21/2)^2)*($G$20-$AE675))*$AF$603))+((($D$18+$H$18)/3)*$BD$19)+(((PI()*($C$21/2)^2*(($C$21/2)*$AZ$19))/3)*$AF$603),(($D$18*$AF$603)+((PI()*(($C$21/2)^2)*($G$20-$AE675))*$AF$603))+((($D$18+$H$18)/3)*$BD$19)-(((PI()*($C$21/2)^2*(($C$21/2)*$AZ$19))/3)*$AF$603)))</f>
        <v>206422.82918874716</v>
      </c>
      <c r="AG675" s="73">
        <v>7</v>
      </c>
      <c r="AH675" s="79">
        <f t="shared" si="97"/>
        <v>195153.65246554464</v>
      </c>
      <c r="AI675" s="53">
        <v>7</v>
      </c>
      <c r="AJ675" s="80">
        <f>IF($AI675&gt;$G$20,IF('Silo Levels'!$L$27="Pumping",((PI()*((($C$19+$G$20)-$AI675)*($O$20/($O$19/2)))^2*((($O$20+$G$20)-$AI675))/3)*$AJ$603)+(((PI()*((($C$19+$G$20)-$AI675)*($O$20/($O$19/2)))^2*(((($C$19+$G$20)-$AI675)*($O$20/($O$19/2)))*$AZ$20))/3)*$AJ$603),(((PI()*((($C$19+$G$20)-$AI675)*($O$20/($O$19/2)))^2*((($O$20+$G$20)-$AI675)/3))*$AJ$603)-((PI()*((($C$19+$G$20)-$AI675)*($O$20/($O$19/2)))^2*(((($C$19+$G$20)-$AI675)*($O$20/($O$19/2)))*$AZ$20)/3)*$AJ$603))),IF('Silo Levels'!$L$27="Pumping",(($D$18*$AJ$603)+((PI()*(($C$21/2)^2)*($G$20-$AI675))*$AJ$603))+((($D$18+$H$18)/3)*$BD$20)+(((PI()*($C$21/2)^2*(($C$21/2)*$AZ$20))/3)*$AJ$603),(($D$18*$AJ$603)+((PI()*(($C$21/2)^2)*($G$20-$AI675))*$AJ$603))+((($D$18+$H$18)/3)*$BD$20)-(((PI()*($C$21/2)^2*(($C$21/2)*$AZ$20))/3)*$AJ$603)))</f>
        <v>190972.19707473792</v>
      </c>
    </row>
    <row r="676" spans="1:36" x14ac:dyDescent="0.3">
      <c r="A676">
        <v>7.1</v>
      </c>
      <c r="B676" s="79">
        <f t="shared" si="91"/>
        <v>194734.04997336611</v>
      </c>
      <c r="C676" s="53">
        <v>7.1</v>
      </c>
      <c r="D676" s="80">
        <f>IF($C676&gt;$G$20,IF('Silo Levels'!$L$19="Pumping",((PI()*((($C$19+$G$20)-$C676)*($O$20/($O$19/2)))^2*((($O$20+$G$20)-$C676))/3)*$D$603)+(((PI()*((($C$19+$G$20)-$C676)*($O$20/($O$19/2)))^2*(((($C$19+$G$20)-$C676)*($O$20/($O$19/2)))*$AZ$12))/3)*$D$603),(((PI()*((($C$19+$G$20)-$C676)*($O$20/($O$19/2)))^2*((($O$20+$G$20)-$C676)/3))*$D$603)-((PI()*((($C$19+$G$20)-$C676)*($O$20/($O$19/2)))^2*(((($C$19+$G$20)-$C676)*($O$20/($O$19/2)))*$AZ$12)/3)*$D$603))),IF('Silo Levels'!$L$19="Pumping",(($D$18*$D$603)+((PI()*(($C$21/2)^2)*($G$20-$C676))*$D$603))+((($D$18+$H$18)/3)*$BD$12)+(((PI()*($C$21/2)^2*(($C$21/2)*$AZ$12))/3)*$D$603),(($D$18*$D$603)+((PI()*(($C$21/2)^2)*($G$20-$C676))*$D$603))+((($D$18+$H$18)/3)*$BD$12)-(((PI()*($C$21/2)^2*(($C$21/2)*$AZ$12))/3)*$D$603)))</f>
        <v>191807.03119980142</v>
      </c>
      <c r="E676" s="73">
        <v>7.1</v>
      </c>
      <c r="F676" s="79">
        <f t="shared" si="92"/>
        <v>176695.6652945714</v>
      </c>
      <c r="G676" s="53">
        <v>7.1</v>
      </c>
      <c r="H676" s="80">
        <f>IF($G676&gt;$G$20,IF('Silo Levels'!$L$20="Pumping",((PI()*((($C$19+$G$20)-$G676)*($O$20/($O$19/2)))^2*((($O$20+$G$20)-$G676))/3)*$H$603)+(((PI()*((($C$19+$G$20)-$G676)*($O$20/($O$19/2)))^2*(((($C$19+$G$20)-$G676)*($O$20/($O$19/2)))*$AZ$13))/3)*$H$603),(((PI()*((($C$19+$G$20)-$G676)*($O$20/($O$19/2)))^2*((($O$20+$G$20)-$G676)/3))*$H$603)-((PI()*((($C$19+$G$20)-$G676)*($O$20/($O$19/2)))^2*(((($C$19+$G$20)-$G676)*($O$20/($O$19/2)))*$AZ$13)/3)*$H$603))),IF('Silo Levels'!$L$20="Pumping",(($D$18*$H$603)+((PI()*(($C$21/2)^2)*($G$20-$G676))*$H$603))+((($D$18+$H$18)/3)*$BD$13)+(((PI()*($C$21/2)^2*(($C$21/2)*$AZ$13))/3)*$H$603),(($D$18*$H$603)+((PI()*(($C$21/2)^2)*($G$20-$G676))*$H$603))+((($D$18+$H$18)/3)*$BD$13)-(((PI()*($C$21/2)^2*(($C$21/2)*$AZ$13))/3)*$H$603)))</f>
        <v>172907.53084954555</v>
      </c>
      <c r="I676" s="73">
        <v>7.1</v>
      </c>
      <c r="J676" s="79">
        <f t="shared" si="93"/>
        <v>177487.17372251235</v>
      </c>
      <c r="K676" s="53">
        <v>7.1</v>
      </c>
      <c r="L676" s="80">
        <f>IF($K676&gt;$G$20,IF('Silo Levels'!$L$21="Pumping",((PI()*((($C$19+$G$20)-$K676)*($O$20/($O$19/2)))^2*((($O$20+$G$20)-$K676))/3)*$L$603)+(((PI()*((($C$19+$G$20)-$K676)*($O$20/($O$19/2)))^2*(((($C$19+$G$20)-$K676)*($O$20/($O$19/2)))*$AZ$14))/3)*$L$603),(((PI()*((($C$19+$G$20)-$K676)*($O$20/($O$19/2)))^2*((($O$20+$G$20)-$K676)/3))*$L$603)-((PI()*((($C$19+$G$20)-$K676)*($O$20/($O$19/2)))^2*(((($C$19+$G$20)-$K676)*($O$20/($O$19/2)))*$AZ$14)/3)*$L$603))),IF('Silo Levels'!$L$21="Pumping",(($D$18*$L$603)+((PI()*(($C$21/2)^2)*($G$20-$K676))*$L$603))+((($D$18+$H$18)/3)*$BD$14)+(((PI()*($C$21/2)^2*(($C$21/2)*$AZ$14))/3)*$L$603),(($D$18*$L$603)+((PI()*(($C$21/2)^2)*($G$20-$K676))*$L$603))+((($D$18+$H$18)/3)*$BD$14)-(((PI()*($C$21/2)^2*(($C$21/2)*$AZ$14))/3)*$L$603)))</f>
        <v>173681.78070090024</v>
      </c>
      <c r="M676" s="73">
        <v>7.1</v>
      </c>
      <c r="N676" s="79">
        <f t="shared" si="98"/>
        <v>181603.83882762687</v>
      </c>
      <c r="O676" s="53">
        <v>7.1</v>
      </c>
      <c r="P676" s="80">
        <f>IF($O676&gt;$G$20,IF('Silo Levels'!$L$22="Pumping",((PI()*((($C$19+$G$20)-$O676)*($O$20/($O$19/2)))^2*((($O$20+$G$20)-$O676))/3)*$P$603)+(((PI()*((($C$19+$G$20)-$O676)*($O$20/($O$19/2)))^2*(((($C$19+$G$20)-$O676)*($O$20/($O$19/2)))*$AZ$15))/3)*$P$603),(((PI()*((($C$19+$G$20)-$O676)*($O$20/($O$19/2)))^2*((($O$20+$G$20)-$O676)/3))*$P$603)-((PI()*((($C$19+$G$20)-$O676)*($O$20/($O$19/2)))^2*(((($C$19+$G$20)-$O676)*($O$20/($O$19/2)))*$AZ$15)/3)*$P$603))),IF('Silo Levels'!$L$22="Pumping",(($D$18*$P$603)+((PI()*(($C$21/2)^2)*($G$20-$O676))*$P$603))+((($D$18+$H$18)/3)*$BD$15)+(((PI()*($C$21/2)^2*(($C$21/2)*$AZ$15))/3)*$P$603),(($D$18*$P$603)+((PI()*(($C$21/2)^2)*($G$20-$O676))*$P$603))+((($D$18+$H$18)/3)*$BD$15)-(((PI()*($C$21/2)^2*(($C$21/2)*$AZ$15))/3)*$P$603)))</f>
        <v>177708.68330003438</v>
      </c>
      <c r="Q676" s="73">
        <v>7.1</v>
      </c>
      <c r="R676" s="79">
        <f t="shared" si="99"/>
        <v>187753.17149087769</v>
      </c>
      <c r="S676" s="53">
        <v>7.1</v>
      </c>
      <c r="T676" s="80">
        <f>IF($S676&gt;$G$20,IF('Silo Levels'!$L$23="Pumping",((PI()*((($C$19+$G$20)-$S676)*($O$20/($O$19/2)))^2*((($O$20+$G$20)-$S676))/3)*$T$603)+(((PI()*((($C$19+$G$20)-$S676)*($O$20/($O$19/2)))^2*(((($C$19+$G$20)-$S676)*($O$20/($O$19/2)))*$AZ$16))/3)*$T$603),(((PI()*((($C$19+$G$20)-$S676)*($O$20/($O$19/2)))^2*((($O$20+$G$20)-$S676)/3))*$T$603)-((PI()*((($C$19+$G$20)-$S676)*($O$20/($O$19/2)))^2*(((($C$19+$G$20)-$S676)*($O$20/($O$19/2)))*$AZ$16)/3)*$T$603))),IF('Silo Levels'!$L$23="Pumping",(($D$18*$T$603)+((PI()*(($C$21/2)^2)*($G$20-$S676))*$T$603))+((($D$18+$H$18)/3)*$BD$16)+(((PI()*($C$21/2)^2*(($C$21/2)*$AZ$16))/3)*$T$603),(($D$18*$T$603)+((PI()*(($C$21/2)^2)*($G$20-$S676))*$T$603))+((($D$18+$H$18)/3)*$BD$16)-(((PI()*($C$21/2)^2*(($C$21/2)*$AZ$16))/3)*$T$603)))</f>
        <v>183723.93182093545</v>
      </c>
      <c r="U676" s="73">
        <v>7.1</v>
      </c>
      <c r="V676" s="79">
        <f t="shared" si="94"/>
        <v>176695.6652945714</v>
      </c>
      <c r="W676" s="53">
        <v>7.1</v>
      </c>
      <c r="X676" s="80">
        <f>IF($W676&gt;$G$20,IF('Silo Levels'!$L$24="Pumping",((PI()*((($C$19+$G$20)-$W676)*($O$20/($O$19/2)))^2*((($O$20+$G$20)-$W676))/3)*$X$603)+(((PI()*((($C$19+$G$20)-$W676)*($O$20/($O$19/2)))^2*(((($C$19+$G$20)-$W676)*($O$20/($O$19/2)))*$AZ$17))/3)*$X$603),(((PI()*((($C$19+$G$20)-$W676)*($O$20/($O$19/2)))^2*((($O$20+$G$20)-$W676)/3))*$X$603)-((PI()*((($C$19+$G$20)-$W676)*($O$20/($O$19/2)))^2*(((($C$19+$G$20)-$W676)*($O$20/($O$19/2)))*$AZ$17)/3)*$X$603))),IF('Silo Levels'!$L$24="Pumping",(($D$18*$X$603)+((PI()*(($C$21/2)^2)*($G$20-$W676))*$X$603))+((($D$18+$H$18)/3)*$BD$17)+(((PI()*($C$21/2)^2*(($C$21/2)*$AZ$17))/3)*$X$603),(($D$18*$X$603)+((PI()*(($C$21/2)^2)*($G$20-$W676))*$X$603))+((($D$18+$H$18)/3)*$BD$17)-(((PI()*($C$21/2)^2*(($C$21/2)*$AZ$17))/3)*$X$603)))</f>
        <v>172907.53084954555</v>
      </c>
      <c r="Y676" s="73">
        <v>7.1</v>
      </c>
      <c r="Z676" s="79">
        <f t="shared" si="95"/>
        <v>202433.54829964013</v>
      </c>
      <c r="AA676" s="53">
        <v>7.1</v>
      </c>
      <c r="AB676" s="80">
        <f>IF($AA676&gt;$G$20,IF('Silo Levels'!$L$25="Pumping",((PI()*((($C$19+$G$20)-$AA676)*($O$20/($O$19/2)))^2*((($O$20+$G$20)-$AA676))/3)*$AB$603)+(((PI()*((($C$19+$G$20)-$AA676)*($O$20/($O$19/2)))^2*(((($C$19+$G$20)-$AA676)*($O$20/($O$19/2)))*$AZ$18))/3)*$AB$603),(((PI()*((($C$19+$G$20)-$AA676)*($O$20/($O$19/2)))^2*((($O$20+$G$20)-$AA676)/3))*$AB$603)-((PI()*((($C$19+$G$20)-$AA676)*($O$20/($O$19/2)))^2*(((($C$19+$G$20)-$AA676)*($O$20/($O$19/2)))*$AZ$18)/3)*$AB$603))),IF('Silo Levels'!$L$25="Pumping",(($D$18*$AB$603)+((PI()*(($C$21/2)^2)*($G$20-$AA676))*$AB$603))+((($D$18+$H$18)/3)*$BD$18)+(((PI()*($C$21/2)^2*(($C$21/2)*$AZ$18))/3)*$AB$603),(($D$18*$AB$603)+((PI()*(($C$21/2)^2)*($G$20-$AA676))*$AB$603))+((($D$18+$H$18)/3)*$BD$18)-(((PI()*($C$21/2)^2*(($C$21/2)*$AZ$18))/3)*$AB$603)))</f>
        <v>198084.2079225858</v>
      </c>
      <c r="AC676" s="73">
        <v>7.1</v>
      </c>
      <c r="AD676" s="79">
        <f t="shared" si="96"/>
        <v>208189.67730243507</v>
      </c>
      <c r="AE676" s="53">
        <v>7.1</v>
      </c>
      <c r="AF676" s="80">
        <f>IF($AE676&gt;$G$20,IF('Silo Levels'!$L$26="Pumping",((PI()*((($C$19+$G$20)-$AE676)*($O$20/($O$19/2)))^2*((($O$20+$G$20)-$AE676))/3)*$AF$603)+(((PI()*((($C$19+$G$20)-$AE676)*($O$20/($O$19/2)))^2*(((($C$19+$G$20)-$AE676)*($O$20/($O$19/2)))*$AZ$19))/3)*$AF$603),(((PI()*((($C$19+$G$20)-$AE676)*($O$20/($O$19/2)))^2*((($O$20+$G$20)-$AE676)/3))*$AF$603)-((PI()*((($C$19+$G$20)-$AE676)*($O$20/($O$19/2)))^2*(((($C$19+$G$20)-$AE676)*($O$20/($O$19/2)))*$AZ$19)/3)*$AF$603))),IF('Silo Levels'!$L$26="Pumping",(($D$18*$AF$603)+((PI()*(($C$21/2)^2)*($G$20-$AE676))*$AF$603))+((($D$18+$H$18)/3)*$BD$19)+(((PI()*($C$21/2)^2*(($C$21/2)*$AZ$19))/3)*$AF$603),(($D$18*$AF$603)+((PI()*(($C$21/2)^2)*($G$20-$AE676))*$AF$603))+((($D$18+$H$18)/3)*$BD$19)-(((PI()*($C$21/2)^2*(($C$21/2)*$AZ$19))/3)*$AF$603)))</f>
        <v>205979.19165017508</v>
      </c>
      <c r="AG676" s="73">
        <v>7.1</v>
      </c>
      <c r="AH676" s="79">
        <f t="shared" si="97"/>
        <v>194734.04997336611</v>
      </c>
      <c r="AI676" s="53">
        <v>7.1</v>
      </c>
      <c r="AJ676" s="80">
        <f>IF($AI676&gt;$G$20,IF('Silo Levels'!$L$27="Pumping",((PI()*((($C$19+$G$20)-$AI676)*($O$20/($O$19/2)))^2*((($O$20+$G$20)-$AI676))/3)*$AJ$603)+(((PI()*((($C$19+$G$20)-$AI676)*($O$20/($O$19/2)))^2*(((($C$19+$G$20)-$AI676)*($O$20/($O$19/2)))*$AZ$20))/3)*$AJ$603),(((PI()*((($C$19+$G$20)-$AI676)*($O$20/($O$19/2)))^2*((($O$20+$G$20)-$AI676)/3))*$AJ$603)-((PI()*((($C$19+$G$20)-$AI676)*($O$20/($O$19/2)))^2*(((($C$19+$G$20)-$AI676)*($O$20/($O$19/2)))*$AZ$20)/3)*$AJ$603))),IF('Silo Levels'!$L$27="Pumping",(($D$18*$AJ$603)+((PI()*(($C$21/2)^2)*($G$20-$AI676))*$AJ$603))+((($D$18+$H$18)/3)*$BD$20)+(((PI()*($C$21/2)^2*(($C$21/2)*$AZ$20))/3)*$AJ$603),(($D$18*$AJ$603)+((PI()*(($C$21/2)^2)*($G$20-$AI676))*$AJ$603))+((($D$18+$H$18)/3)*$BD$20)-(((PI()*($C$21/2)^2*(($C$21/2)*$AZ$20))/3)*$AJ$603)))</f>
        <v>190552.5945825594</v>
      </c>
    </row>
    <row r="677" spans="1:36" x14ac:dyDescent="0.3">
      <c r="A677">
        <v>7.2</v>
      </c>
      <c r="B677" s="79">
        <f t="shared" si="91"/>
        <v>194314.44748118758</v>
      </c>
      <c r="C677" s="53">
        <v>7.2</v>
      </c>
      <c r="D677" s="80">
        <f>IF($C677&gt;$G$20,IF('Silo Levels'!$L$19="Pumping",((PI()*((($C$19+$G$20)-$C677)*($O$20/($O$19/2)))^2*((($O$20+$G$20)-$C677))/3)*$D$603)+(((PI()*((($C$19+$G$20)-$C677)*($O$20/($O$19/2)))^2*(((($C$19+$G$20)-$C677)*($O$20/($O$19/2)))*$AZ$12))/3)*$D$603),(((PI()*((($C$19+$G$20)-$C677)*($O$20/($O$19/2)))^2*((($O$20+$G$20)-$C677)/3))*$D$603)-((PI()*((($C$19+$G$20)-$C677)*($O$20/($O$19/2)))^2*(((($C$19+$G$20)-$C677)*($O$20/($O$19/2)))*$AZ$12)/3)*$D$603))),IF('Silo Levels'!$L$19="Pumping",(($D$18*$D$603)+((PI()*(($C$21/2)^2)*($G$20-$C677))*$D$603))+((($D$18+$H$18)/3)*$BD$12)+(((PI()*($C$21/2)^2*(($C$21/2)*$AZ$12))/3)*$D$603),(($D$18*$D$603)+((PI()*(($C$21/2)^2)*($G$20-$C677))*$D$603))+((($D$18+$H$18)/3)*$BD$12)-(((PI()*($C$21/2)^2*(($C$21/2)*$AZ$12))/3)*$D$603)))</f>
        <v>191387.42870762286</v>
      </c>
      <c r="E677" s="73">
        <v>7.2</v>
      </c>
      <c r="F677" s="79">
        <f t="shared" si="92"/>
        <v>176315.53194259666</v>
      </c>
      <c r="G677" s="53">
        <v>7.2</v>
      </c>
      <c r="H677" s="80">
        <f>IF($G677&gt;$G$20,IF('Silo Levels'!$L$20="Pumping",((PI()*((($C$19+$G$20)-$G677)*($O$20/($O$19/2)))^2*((($O$20+$G$20)-$G677))/3)*$H$603)+(((PI()*((($C$19+$G$20)-$G677)*($O$20/($O$19/2)))^2*(((($C$19+$G$20)-$G677)*($O$20/($O$19/2)))*$AZ$13))/3)*$H$603),(((PI()*((($C$19+$G$20)-$G677)*($O$20/($O$19/2)))^2*((($O$20+$G$20)-$G677)/3))*$H$603)-((PI()*((($C$19+$G$20)-$G677)*($O$20/($O$19/2)))^2*(((($C$19+$G$20)-$G677)*($O$20/($O$19/2)))*$AZ$13)/3)*$H$603))),IF('Silo Levels'!$L$20="Pumping",(($D$18*$H$603)+((PI()*(($C$21/2)^2)*($G$20-$G677))*$H$603))+((($D$18+$H$18)/3)*$BD$13)+(((PI()*($C$21/2)^2*(($C$21/2)*$AZ$13))/3)*$H$603),(($D$18*$H$603)+((PI()*(($C$21/2)^2)*($G$20-$G677))*$H$603))+((($D$18+$H$18)/3)*$BD$13)-(((PI()*($C$21/2)^2*(($C$21/2)*$AZ$13))/3)*$H$603)))</f>
        <v>172527.39749757081</v>
      </c>
      <c r="I677" s="73">
        <v>7.2</v>
      </c>
      <c r="J677" s="79">
        <f t="shared" si="93"/>
        <v>177105.30849943767</v>
      </c>
      <c r="K677" s="53">
        <v>7.2</v>
      </c>
      <c r="L677" s="80">
        <f>IF($K677&gt;$G$20,IF('Silo Levels'!$L$21="Pumping",((PI()*((($C$19+$G$20)-$K677)*($O$20/($O$19/2)))^2*((($O$20+$G$20)-$K677))/3)*$L$603)+(((PI()*((($C$19+$G$20)-$K677)*($O$20/($O$19/2)))^2*(((($C$19+$G$20)-$K677)*($O$20/($O$19/2)))*$AZ$14))/3)*$L$603),(((PI()*((($C$19+$G$20)-$K677)*($O$20/($O$19/2)))^2*((($O$20+$G$20)-$K677)/3))*$L$603)-((PI()*((($C$19+$G$20)-$K677)*($O$20/($O$19/2)))^2*(((($C$19+$G$20)-$K677)*($O$20/($O$19/2)))*$AZ$14)/3)*$L$603))),IF('Silo Levels'!$L$21="Pumping",(($D$18*$L$603)+((PI()*(($C$21/2)^2)*($G$20-$K677))*$L$603))+((($D$18+$H$18)/3)*$BD$14)+(((PI()*($C$21/2)^2*(($C$21/2)*$AZ$14))/3)*$L$603),(($D$18*$L$603)+((PI()*(($C$21/2)^2)*($G$20-$K677))*$L$603))+((($D$18+$H$18)/3)*$BD$14)-(((PI()*($C$21/2)^2*(($C$21/2)*$AZ$14))/3)*$L$603)))</f>
        <v>173299.91547782556</v>
      </c>
      <c r="M677" s="73">
        <v>7.2</v>
      </c>
      <c r="N677" s="79">
        <f t="shared" si="98"/>
        <v>181212.96607781967</v>
      </c>
      <c r="O677" s="53">
        <v>7.2</v>
      </c>
      <c r="P677" s="80">
        <f>IF($O677&gt;$G$20,IF('Silo Levels'!$L$22="Pumping",((PI()*((($C$19+$G$20)-$O677)*($O$20/($O$19/2)))^2*((($O$20+$G$20)-$O677))/3)*$P$603)+(((PI()*((($C$19+$G$20)-$O677)*($O$20/($O$19/2)))^2*(((($C$19+$G$20)-$O677)*($O$20/($O$19/2)))*$AZ$15))/3)*$P$603),(((PI()*((($C$19+$G$20)-$O677)*($O$20/($O$19/2)))^2*((($O$20+$G$20)-$O677)/3))*$P$603)-((PI()*((($C$19+$G$20)-$O677)*($O$20/($O$19/2)))^2*(((($C$19+$G$20)-$O677)*($O$20/($O$19/2)))*$AZ$15)/3)*$P$603))),IF('Silo Levels'!$L$22="Pumping",(($D$18*$P$603)+((PI()*(($C$21/2)^2)*($G$20-$O677))*$P$603))+((($D$18+$H$18)/3)*$BD$15)+(((PI()*($C$21/2)^2*(($C$21/2)*$AZ$15))/3)*$P$603),(($D$18*$P$603)+((PI()*(($C$21/2)^2)*($G$20-$O677))*$P$603))+((($D$18+$H$18)/3)*$BD$15)-(((PI()*($C$21/2)^2*(($C$21/2)*$AZ$15))/3)*$P$603)))</f>
        <v>177317.81055022718</v>
      </c>
      <c r="Q677" s="73">
        <v>7.2</v>
      </c>
      <c r="R677" s="79">
        <f t="shared" si="99"/>
        <v>187348.84360762217</v>
      </c>
      <c r="S677" s="53">
        <v>7.2</v>
      </c>
      <c r="T677" s="80">
        <f>IF($S677&gt;$G$20,IF('Silo Levels'!$L$23="Pumping",((PI()*((($C$19+$G$20)-$S677)*($O$20/($O$19/2)))^2*((($O$20+$G$20)-$S677))/3)*$T$603)+(((PI()*((($C$19+$G$20)-$S677)*($O$20/($O$19/2)))^2*(((($C$19+$G$20)-$S677)*($O$20/($O$19/2)))*$AZ$16))/3)*$T$603),(((PI()*((($C$19+$G$20)-$S677)*($O$20/($O$19/2)))^2*((($O$20+$G$20)-$S677)/3))*$T$603)-((PI()*((($C$19+$G$20)-$S677)*($O$20/($O$19/2)))^2*(((($C$19+$G$20)-$S677)*($O$20/($O$19/2)))*$AZ$16)/3)*$T$603))),IF('Silo Levels'!$L$23="Pumping",(($D$18*$T$603)+((PI()*(($C$21/2)^2)*($G$20-$S677))*$T$603))+((($D$18+$H$18)/3)*$BD$16)+(((PI()*($C$21/2)^2*(($C$21/2)*$AZ$16))/3)*$T$603),(($D$18*$T$603)+((PI()*(($C$21/2)^2)*($G$20-$S677))*$T$603))+((($D$18+$H$18)/3)*$BD$16)-(((PI()*($C$21/2)^2*(($C$21/2)*$AZ$16))/3)*$T$603)))</f>
        <v>183319.60393767993</v>
      </c>
      <c r="U677" s="73">
        <v>7.2</v>
      </c>
      <c r="V677" s="79">
        <f t="shared" si="94"/>
        <v>176315.53194259666</v>
      </c>
      <c r="W677" s="53">
        <v>7.2</v>
      </c>
      <c r="X677" s="80">
        <f>IF($W677&gt;$G$20,IF('Silo Levels'!$L$24="Pumping",((PI()*((($C$19+$G$20)-$W677)*($O$20/($O$19/2)))^2*((($O$20+$G$20)-$W677))/3)*$X$603)+(((PI()*((($C$19+$G$20)-$W677)*($O$20/($O$19/2)))^2*(((($C$19+$G$20)-$W677)*($O$20/($O$19/2)))*$AZ$17))/3)*$X$603),(((PI()*((($C$19+$G$20)-$W677)*($O$20/($O$19/2)))^2*((($O$20+$G$20)-$W677)/3))*$X$603)-((PI()*((($C$19+$G$20)-$W677)*($O$20/($O$19/2)))^2*(((($C$19+$G$20)-$W677)*($O$20/($O$19/2)))*$AZ$17)/3)*$X$603))),IF('Silo Levels'!$L$24="Pumping",(($D$18*$X$603)+((PI()*(($C$21/2)^2)*($G$20-$W677))*$X$603))+((($D$18+$H$18)/3)*$BD$17)+(((PI()*($C$21/2)^2*(($C$21/2)*$AZ$17))/3)*$X$603),(($D$18*$X$603)+((PI()*(($C$21/2)^2)*($G$20-$W677))*$X$603))+((($D$18+$H$18)/3)*$BD$17)-(((PI()*($C$21/2)^2*(($C$21/2)*$AZ$17))/3)*$X$603)))</f>
        <v>172527.39749757081</v>
      </c>
      <c r="Y677" s="73">
        <v>7.2</v>
      </c>
      <c r="Z677" s="79">
        <f t="shared" si="95"/>
        <v>201997.09881232597</v>
      </c>
      <c r="AA677" s="53">
        <v>7.2</v>
      </c>
      <c r="AB677" s="80">
        <f>IF($AA677&gt;$G$20,IF('Silo Levels'!$L$25="Pumping",((PI()*((($C$19+$G$20)-$AA677)*($O$20/($O$19/2)))^2*((($O$20+$G$20)-$AA677))/3)*$AB$603)+(((PI()*((($C$19+$G$20)-$AA677)*($O$20/($O$19/2)))^2*(((($C$19+$G$20)-$AA677)*($O$20/($O$19/2)))*$AZ$18))/3)*$AB$603),(((PI()*((($C$19+$G$20)-$AA677)*($O$20/($O$19/2)))^2*((($O$20+$G$20)-$AA677)/3))*$AB$603)-((PI()*((($C$19+$G$20)-$AA677)*($O$20/($O$19/2)))^2*(((($C$19+$G$20)-$AA677)*($O$20/($O$19/2)))*$AZ$18)/3)*$AB$603))),IF('Silo Levels'!$L$25="Pumping",(($D$18*$AB$603)+((PI()*(($C$21/2)^2)*($G$20-$AA677))*$AB$603))+((($D$18+$H$18)/3)*$BD$18)+(((PI()*($C$21/2)^2*(($C$21/2)*$AZ$18))/3)*$AB$603),(($D$18*$AB$603)+((PI()*(($C$21/2)^2)*($G$20-$AA677))*$AB$603))+((($D$18+$H$18)/3)*$BD$18)-(((PI()*($C$21/2)^2*(($C$21/2)*$AZ$18))/3)*$AB$603)))</f>
        <v>197647.75843527165</v>
      </c>
      <c r="AC677" s="73">
        <v>7.2</v>
      </c>
      <c r="AD677" s="79">
        <f t="shared" si="96"/>
        <v>207746.03976386302</v>
      </c>
      <c r="AE677" s="53">
        <v>7.2</v>
      </c>
      <c r="AF677" s="80">
        <f>IF($AE677&gt;$G$20,IF('Silo Levels'!$L$26="Pumping",((PI()*((($C$19+$G$20)-$AE677)*($O$20/($O$19/2)))^2*((($O$20+$G$20)-$AE677))/3)*$AF$603)+(((PI()*((($C$19+$G$20)-$AE677)*($O$20/($O$19/2)))^2*(((($C$19+$G$20)-$AE677)*($O$20/($O$19/2)))*$AZ$19))/3)*$AF$603),(((PI()*((($C$19+$G$20)-$AE677)*($O$20/($O$19/2)))^2*((($O$20+$G$20)-$AE677)/3))*$AF$603)-((PI()*((($C$19+$G$20)-$AE677)*($O$20/($O$19/2)))^2*(((($C$19+$G$20)-$AE677)*($O$20/($O$19/2)))*$AZ$19)/3)*$AF$603))),IF('Silo Levels'!$L$26="Pumping",(($D$18*$AF$603)+((PI()*(($C$21/2)^2)*($G$20-$AE677))*$AF$603))+((($D$18+$H$18)/3)*$BD$19)+(((PI()*($C$21/2)^2*(($C$21/2)*$AZ$19))/3)*$AF$603),(($D$18*$AF$603)+((PI()*(($C$21/2)^2)*($G$20-$AE677))*$AF$603))+((($D$18+$H$18)/3)*$BD$19)-(((PI()*($C$21/2)^2*(($C$21/2)*$AZ$19))/3)*$AF$603)))</f>
        <v>205535.55411160304</v>
      </c>
      <c r="AG677" s="73">
        <v>7.2</v>
      </c>
      <c r="AH677" s="79">
        <f t="shared" si="97"/>
        <v>194314.44748118758</v>
      </c>
      <c r="AI677" s="53">
        <v>7.2</v>
      </c>
      <c r="AJ677" s="80">
        <f>IF($AI677&gt;$G$20,IF('Silo Levels'!$L$27="Pumping",((PI()*((($C$19+$G$20)-$AI677)*($O$20/($O$19/2)))^2*((($O$20+$G$20)-$AI677))/3)*$AJ$603)+(((PI()*((($C$19+$G$20)-$AI677)*($O$20/($O$19/2)))^2*(((($C$19+$G$20)-$AI677)*($O$20/($O$19/2)))*$AZ$20))/3)*$AJ$603),(((PI()*((($C$19+$G$20)-$AI677)*($O$20/($O$19/2)))^2*((($O$20+$G$20)-$AI677)/3))*$AJ$603)-((PI()*((($C$19+$G$20)-$AI677)*($O$20/($O$19/2)))^2*(((($C$19+$G$20)-$AI677)*($O$20/($O$19/2)))*$AZ$20)/3)*$AJ$603))),IF('Silo Levels'!$L$27="Pumping",(($D$18*$AJ$603)+((PI()*(($C$21/2)^2)*($G$20-$AI677))*$AJ$603))+((($D$18+$H$18)/3)*$BD$20)+(((PI()*($C$21/2)^2*(($C$21/2)*$AZ$20))/3)*$AJ$603),(($D$18*$AJ$603)+((PI()*(($C$21/2)^2)*($G$20-$AI677))*$AJ$603))+((($D$18+$H$18)/3)*$BD$20)-(((PI()*($C$21/2)^2*(($C$21/2)*$AZ$20))/3)*$AJ$603)))</f>
        <v>190132.99209038087</v>
      </c>
    </row>
    <row r="678" spans="1:36" x14ac:dyDescent="0.3">
      <c r="A678">
        <v>7.3</v>
      </c>
      <c r="B678" s="79">
        <f t="shared" si="91"/>
        <v>193894.84498900911</v>
      </c>
      <c r="C678" s="53">
        <v>7.3</v>
      </c>
      <c r="D678" s="80">
        <f>IF($C678&gt;$G$20,IF('Silo Levels'!$L$19="Pumping",((PI()*((($C$19+$G$20)-$C678)*($O$20/($O$19/2)))^2*((($O$20+$G$20)-$C678))/3)*$D$603)+(((PI()*((($C$19+$G$20)-$C678)*($O$20/($O$19/2)))^2*(((($C$19+$G$20)-$C678)*($O$20/($O$19/2)))*$AZ$12))/3)*$D$603),(((PI()*((($C$19+$G$20)-$C678)*($O$20/($O$19/2)))^2*((($O$20+$G$20)-$C678)/3))*$D$603)-((PI()*((($C$19+$G$20)-$C678)*($O$20/($O$19/2)))^2*(((($C$19+$G$20)-$C678)*($O$20/($O$19/2)))*$AZ$12)/3)*$D$603))),IF('Silo Levels'!$L$19="Pumping",(($D$18*$D$603)+((PI()*(($C$21/2)^2)*($G$20-$C678))*$D$603))+((($D$18+$H$18)/3)*$BD$12)+(((PI()*($C$21/2)^2*(($C$21/2)*$AZ$12))/3)*$D$603),(($D$18*$D$603)+((PI()*(($C$21/2)^2)*($G$20-$C678))*$D$603))+((($D$18+$H$18)/3)*$BD$12)-(((PI()*($C$21/2)^2*(($C$21/2)*$AZ$12))/3)*$D$603)))</f>
        <v>190967.82621544442</v>
      </c>
      <c r="E678" s="73">
        <v>7.3</v>
      </c>
      <c r="F678" s="79">
        <f t="shared" si="92"/>
        <v>175935.39859062198</v>
      </c>
      <c r="G678" s="53">
        <v>7.3</v>
      </c>
      <c r="H678" s="80">
        <f>IF($G678&gt;$G$20,IF('Silo Levels'!$L$20="Pumping",((PI()*((($C$19+$G$20)-$G678)*($O$20/($O$19/2)))^2*((($O$20+$G$20)-$G678))/3)*$H$603)+(((PI()*((($C$19+$G$20)-$G678)*($O$20/($O$19/2)))^2*(((($C$19+$G$20)-$G678)*($O$20/($O$19/2)))*$AZ$13))/3)*$H$603),(((PI()*((($C$19+$G$20)-$G678)*($O$20/($O$19/2)))^2*((($O$20+$G$20)-$G678)/3))*$H$603)-((PI()*((($C$19+$G$20)-$G678)*($O$20/($O$19/2)))^2*(((($C$19+$G$20)-$G678)*($O$20/($O$19/2)))*$AZ$13)/3)*$H$603))),IF('Silo Levels'!$L$20="Pumping",(($D$18*$H$603)+((PI()*(($C$21/2)^2)*($G$20-$G678))*$H$603))+((($D$18+$H$18)/3)*$BD$13)+(((PI()*($C$21/2)^2*(($C$21/2)*$AZ$13))/3)*$H$603),(($D$18*$H$603)+((PI()*(($C$21/2)^2)*($G$20-$G678))*$H$603))+((($D$18+$H$18)/3)*$BD$13)-(((PI()*($C$21/2)^2*(($C$21/2)*$AZ$13))/3)*$H$603)))</f>
        <v>172147.26414559613</v>
      </c>
      <c r="I678" s="73">
        <v>7.3</v>
      </c>
      <c r="J678" s="79">
        <f t="shared" si="93"/>
        <v>176723.44327636305</v>
      </c>
      <c r="K678" s="53">
        <v>7.3</v>
      </c>
      <c r="L678" s="80">
        <f>IF($K678&gt;$G$20,IF('Silo Levels'!$L$21="Pumping",((PI()*((($C$19+$G$20)-$K678)*($O$20/($O$19/2)))^2*((($O$20+$G$20)-$K678))/3)*$L$603)+(((PI()*((($C$19+$G$20)-$K678)*($O$20/($O$19/2)))^2*(((($C$19+$G$20)-$K678)*($O$20/($O$19/2)))*$AZ$14))/3)*$L$603),(((PI()*((($C$19+$G$20)-$K678)*($O$20/($O$19/2)))^2*((($O$20+$G$20)-$K678)/3))*$L$603)-((PI()*((($C$19+$G$20)-$K678)*($O$20/($O$19/2)))^2*(((($C$19+$G$20)-$K678)*($O$20/($O$19/2)))*$AZ$14)/3)*$L$603))),IF('Silo Levels'!$L$21="Pumping",(($D$18*$L$603)+((PI()*(($C$21/2)^2)*($G$20-$K678))*$L$603))+((($D$18+$H$18)/3)*$BD$14)+(((PI()*($C$21/2)^2*(($C$21/2)*$AZ$14))/3)*$L$603),(($D$18*$L$603)+((PI()*(($C$21/2)^2)*($G$20-$K678))*$L$603))+((($D$18+$H$18)/3)*$BD$14)-(((PI()*($C$21/2)^2*(($C$21/2)*$AZ$14))/3)*$L$603)))</f>
        <v>172918.05025475094</v>
      </c>
      <c r="M678" s="73">
        <v>7.3</v>
      </c>
      <c r="N678" s="79">
        <f t="shared" si="98"/>
        <v>180822.0933280125</v>
      </c>
      <c r="O678" s="53">
        <v>7.3</v>
      </c>
      <c r="P678" s="80">
        <f>IF($O678&gt;$G$20,IF('Silo Levels'!$L$22="Pumping",((PI()*((($C$19+$G$20)-$O678)*($O$20/($O$19/2)))^2*((($O$20+$G$20)-$O678))/3)*$P$603)+(((PI()*((($C$19+$G$20)-$O678)*($O$20/($O$19/2)))^2*(((($C$19+$G$20)-$O678)*($O$20/($O$19/2)))*$AZ$15))/3)*$P$603),(((PI()*((($C$19+$G$20)-$O678)*($O$20/($O$19/2)))^2*((($O$20+$G$20)-$O678)/3))*$P$603)-((PI()*((($C$19+$G$20)-$O678)*($O$20/($O$19/2)))^2*(((($C$19+$G$20)-$O678)*($O$20/($O$19/2)))*$AZ$15)/3)*$P$603))),IF('Silo Levels'!$L$22="Pumping",(($D$18*$P$603)+((PI()*(($C$21/2)^2)*($G$20-$O678))*$P$603))+((($D$18+$H$18)/3)*$BD$15)+(((PI()*($C$21/2)^2*(($C$21/2)*$AZ$15))/3)*$P$603),(($D$18*$P$603)+((PI()*(($C$21/2)^2)*($G$20-$O678))*$P$603))+((($D$18+$H$18)/3)*$BD$15)-(((PI()*($C$21/2)^2*(($C$21/2)*$AZ$15))/3)*$P$603)))</f>
        <v>176926.93780042001</v>
      </c>
      <c r="Q678" s="73">
        <v>7.3</v>
      </c>
      <c r="R678" s="79">
        <f t="shared" si="99"/>
        <v>186944.51572436665</v>
      </c>
      <c r="S678" s="53">
        <v>7.3</v>
      </c>
      <c r="T678" s="80">
        <f>IF($S678&gt;$G$20,IF('Silo Levels'!$L$23="Pumping",((PI()*((($C$19+$G$20)-$S678)*($O$20/($O$19/2)))^2*((($O$20+$G$20)-$S678))/3)*$T$603)+(((PI()*((($C$19+$G$20)-$S678)*($O$20/($O$19/2)))^2*(((($C$19+$G$20)-$S678)*($O$20/($O$19/2)))*$AZ$16))/3)*$T$603),(((PI()*((($C$19+$G$20)-$S678)*($O$20/($O$19/2)))^2*((($O$20+$G$20)-$S678)/3))*$T$603)-((PI()*((($C$19+$G$20)-$S678)*($O$20/($O$19/2)))^2*(((($C$19+$G$20)-$S678)*($O$20/($O$19/2)))*$AZ$16)/3)*$T$603))),IF('Silo Levels'!$L$23="Pumping",(($D$18*$T$603)+((PI()*(($C$21/2)^2)*($G$20-$S678))*$T$603))+((($D$18+$H$18)/3)*$BD$16)+(((PI()*($C$21/2)^2*(($C$21/2)*$AZ$16))/3)*$T$603),(($D$18*$T$603)+((PI()*(($C$21/2)^2)*($G$20-$S678))*$T$603))+((($D$18+$H$18)/3)*$BD$16)-(((PI()*($C$21/2)^2*(($C$21/2)*$AZ$16))/3)*$T$603)))</f>
        <v>182915.27605442441</v>
      </c>
      <c r="U678" s="73">
        <v>7.3</v>
      </c>
      <c r="V678" s="79">
        <f t="shared" si="94"/>
        <v>175935.39859062198</v>
      </c>
      <c r="W678" s="53">
        <v>7.3</v>
      </c>
      <c r="X678" s="80">
        <f>IF($W678&gt;$G$20,IF('Silo Levels'!$L$24="Pumping",((PI()*((($C$19+$G$20)-$W678)*($O$20/($O$19/2)))^2*((($O$20+$G$20)-$W678))/3)*$X$603)+(((PI()*((($C$19+$G$20)-$W678)*($O$20/($O$19/2)))^2*(((($C$19+$G$20)-$W678)*($O$20/($O$19/2)))*$AZ$17))/3)*$X$603),(((PI()*((($C$19+$G$20)-$W678)*($O$20/($O$19/2)))^2*((($O$20+$G$20)-$W678)/3))*$X$603)-((PI()*((($C$19+$G$20)-$W678)*($O$20/($O$19/2)))^2*(((($C$19+$G$20)-$W678)*($O$20/($O$19/2)))*$AZ$17)/3)*$X$603))),IF('Silo Levels'!$L$24="Pumping",(($D$18*$X$603)+((PI()*(($C$21/2)^2)*($G$20-$W678))*$X$603))+((($D$18+$H$18)/3)*$BD$17)+(((PI()*($C$21/2)^2*(($C$21/2)*$AZ$17))/3)*$X$603),(($D$18*$X$603)+((PI()*(($C$21/2)^2)*($G$20-$W678))*$X$603))+((($D$18+$H$18)/3)*$BD$17)-(((PI()*($C$21/2)^2*(($C$21/2)*$AZ$17))/3)*$X$603)))</f>
        <v>172147.26414559613</v>
      </c>
      <c r="Y678" s="73">
        <v>7.3</v>
      </c>
      <c r="Z678" s="79">
        <f t="shared" si="95"/>
        <v>201560.64932501182</v>
      </c>
      <c r="AA678" s="53">
        <v>7.3</v>
      </c>
      <c r="AB678" s="80">
        <f>IF($AA678&gt;$G$20,IF('Silo Levels'!$L$25="Pumping",((PI()*((($C$19+$G$20)-$AA678)*($O$20/($O$19/2)))^2*((($O$20+$G$20)-$AA678))/3)*$AB$603)+(((PI()*((($C$19+$G$20)-$AA678)*($O$20/($O$19/2)))^2*(((($C$19+$G$20)-$AA678)*($O$20/($O$19/2)))*$AZ$18))/3)*$AB$603),(((PI()*((($C$19+$G$20)-$AA678)*($O$20/($O$19/2)))^2*((($O$20+$G$20)-$AA678)/3))*$AB$603)-((PI()*((($C$19+$G$20)-$AA678)*($O$20/($O$19/2)))^2*(((($C$19+$G$20)-$AA678)*($O$20/($O$19/2)))*$AZ$18)/3)*$AB$603))),IF('Silo Levels'!$L$25="Pumping",(($D$18*$AB$603)+((PI()*(($C$21/2)^2)*($G$20-$AA678))*$AB$603))+((($D$18+$H$18)/3)*$BD$18)+(((PI()*($C$21/2)^2*(($C$21/2)*$AZ$18))/3)*$AB$603),(($D$18*$AB$603)+((PI()*(($C$21/2)^2)*($G$20-$AA678))*$AB$603))+((($D$18+$H$18)/3)*$BD$18)-(((PI()*($C$21/2)^2*(($C$21/2)*$AZ$18))/3)*$AB$603)))</f>
        <v>197211.3089479575</v>
      </c>
      <c r="AC678" s="73">
        <v>7.3</v>
      </c>
      <c r="AD678" s="79">
        <f t="shared" si="96"/>
        <v>207302.40222529104</v>
      </c>
      <c r="AE678" s="53">
        <v>7.3</v>
      </c>
      <c r="AF678" s="80">
        <f>IF($AE678&gt;$G$20,IF('Silo Levels'!$L$26="Pumping",((PI()*((($C$19+$G$20)-$AE678)*($O$20/($O$19/2)))^2*((($O$20+$G$20)-$AE678))/3)*$AF$603)+(((PI()*((($C$19+$G$20)-$AE678)*($O$20/($O$19/2)))^2*(((($C$19+$G$20)-$AE678)*($O$20/($O$19/2)))*$AZ$19))/3)*$AF$603),(((PI()*((($C$19+$G$20)-$AE678)*($O$20/($O$19/2)))^2*((($O$20+$G$20)-$AE678)/3))*$AF$603)-((PI()*((($C$19+$G$20)-$AE678)*($O$20/($O$19/2)))^2*(((($C$19+$G$20)-$AE678)*($O$20/($O$19/2)))*$AZ$19)/3)*$AF$603))),IF('Silo Levels'!$L$26="Pumping",(($D$18*$AF$603)+((PI()*(($C$21/2)^2)*($G$20-$AE678))*$AF$603))+((($D$18+$H$18)/3)*$BD$19)+(((PI()*($C$21/2)^2*(($C$21/2)*$AZ$19))/3)*$AF$603),(($D$18*$AF$603)+((PI()*(($C$21/2)^2)*($G$20-$AE678))*$AF$603))+((($D$18+$H$18)/3)*$BD$19)-(((PI()*($C$21/2)^2*(($C$21/2)*$AZ$19))/3)*$AF$603)))</f>
        <v>205091.91657303105</v>
      </c>
      <c r="AG678" s="73">
        <v>7.3</v>
      </c>
      <c r="AH678" s="79">
        <f t="shared" si="97"/>
        <v>193894.84498900911</v>
      </c>
      <c r="AI678" s="53">
        <v>7.3</v>
      </c>
      <c r="AJ678" s="80">
        <f>IF($AI678&gt;$G$20,IF('Silo Levels'!$L$27="Pumping",((PI()*((($C$19+$G$20)-$AI678)*($O$20/($O$19/2)))^2*((($O$20+$G$20)-$AI678))/3)*$AJ$603)+(((PI()*((($C$19+$G$20)-$AI678)*($O$20/($O$19/2)))^2*(((($C$19+$G$20)-$AI678)*($O$20/($O$19/2)))*$AZ$20))/3)*$AJ$603),(((PI()*((($C$19+$G$20)-$AI678)*($O$20/($O$19/2)))^2*((($O$20+$G$20)-$AI678)/3))*$AJ$603)-((PI()*((($C$19+$G$20)-$AI678)*($O$20/($O$19/2)))^2*(((($C$19+$G$20)-$AI678)*($O$20/($O$19/2)))*$AZ$20)/3)*$AJ$603))),IF('Silo Levels'!$L$27="Pumping",(($D$18*$AJ$603)+((PI()*(($C$21/2)^2)*($G$20-$AI678))*$AJ$603))+((($D$18+$H$18)/3)*$BD$20)+(((PI()*($C$21/2)^2*(($C$21/2)*$AZ$20))/3)*$AJ$603),(($D$18*$AJ$603)+((PI()*(($C$21/2)^2)*($G$20-$AI678))*$AJ$603))+((($D$18+$H$18)/3)*$BD$20)-(((PI()*($C$21/2)^2*(($C$21/2)*$AZ$20))/3)*$AJ$603)))</f>
        <v>189713.3895982024</v>
      </c>
    </row>
    <row r="679" spans="1:36" x14ac:dyDescent="0.3">
      <c r="A679">
        <v>7.4</v>
      </c>
      <c r="B679" s="79">
        <f t="shared" si="91"/>
        <v>193475.24249683061</v>
      </c>
      <c r="C679" s="53">
        <v>7.4</v>
      </c>
      <c r="D679" s="80">
        <f>IF($C679&gt;$G$20,IF('Silo Levels'!$L$19="Pumping",((PI()*((($C$19+$G$20)-$C679)*($O$20/($O$19/2)))^2*((($O$20+$G$20)-$C679))/3)*$D$603)+(((PI()*((($C$19+$G$20)-$C679)*($O$20/($O$19/2)))^2*(((($C$19+$G$20)-$C679)*($O$20/($O$19/2)))*$AZ$12))/3)*$D$603),(((PI()*((($C$19+$G$20)-$C679)*($O$20/($O$19/2)))^2*((($O$20+$G$20)-$C679)/3))*$D$603)-((PI()*((($C$19+$G$20)-$C679)*($O$20/($O$19/2)))^2*(((($C$19+$G$20)-$C679)*($O$20/($O$19/2)))*$AZ$12)/3)*$D$603))),IF('Silo Levels'!$L$19="Pumping",(($D$18*$D$603)+((PI()*(($C$21/2)^2)*($G$20-$C679))*$D$603))+((($D$18+$H$18)/3)*$BD$12)+(((PI()*($C$21/2)^2*(($C$21/2)*$AZ$12))/3)*$D$603),(($D$18*$D$603)+((PI()*(($C$21/2)^2)*($G$20-$C679))*$D$603))+((($D$18+$H$18)/3)*$BD$12)-(((PI()*($C$21/2)^2*(($C$21/2)*$AZ$12))/3)*$D$603)))</f>
        <v>190548.22372326592</v>
      </c>
      <c r="E679" s="73">
        <v>7.4</v>
      </c>
      <c r="F679" s="79">
        <f t="shared" si="92"/>
        <v>175555.26523864726</v>
      </c>
      <c r="G679" s="53">
        <v>7.4</v>
      </c>
      <c r="H679" s="80">
        <f>IF($G679&gt;$G$20,IF('Silo Levels'!$L$20="Pumping",((PI()*((($C$19+$G$20)-$G679)*($O$20/($O$19/2)))^2*((($O$20+$G$20)-$G679))/3)*$H$603)+(((PI()*((($C$19+$G$20)-$G679)*($O$20/($O$19/2)))^2*(((($C$19+$G$20)-$G679)*($O$20/($O$19/2)))*$AZ$13))/3)*$H$603),(((PI()*((($C$19+$G$20)-$G679)*($O$20/($O$19/2)))^2*((($O$20+$G$20)-$G679)/3))*$H$603)-((PI()*((($C$19+$G$20)-$G679)*($O$20/($O$19/2)))^2*(((($C$19+$G$20)-$G679)*($O$20/($O$19/2)))*$AZ$13)/3)*$H$603))),IF('Silo Levels'!$L$20="Pumping",(($D$18*$H$603)+((PI()*(($C$21/2)^2)*($G$20-$G679))*$H$603))+((($D$18+$H$18)/3)*$BD$13)+(((PI()*($C$21/2)^2*(($C$21/2)*$AZ$13))/3)*$H$603),(($D$18*$H$603)+((PI()*(($C$21/2)^2)*($G$20-$G679))*$H$603))+((($D$18+$H$18)/3)*$BD$13)-(((PI()*($C$21/2)^2*(($C$21/2)*$AZ$13))/3)*$H$603)))</f>
        <v>171767.13079362141</v>
      </c>
      <c r="I679" s="73">
        <v>7.4</v>
      </c>
      <c r="J679" s="79">
        <f t="shared" si="93"/>
        <v>176341.57805328839</v>
      </c>
      <c r="K679" s="53">
        <v>7.4</v>
      </c>
      <c r="L679" s="80">
        <f>IF($K679&gt;$G$20,IF('Silo Levels'!$L$21="Pumping",((PI()*((($C$19+$G$20)-$K679)*($O$20/($O$19/2)))^2*((($O$20+$G$20)-$K679))/3)*$L$603)+(((PI()*((($C$19+$G$20)-$K679)*($O$20/($O$19/2)))^2*(((($C$19+$G$20)-$K679)*($O$20/($O$19/2)))*$AZ$14))/3)*$L$603),(((PI()*((($C$19+$G$20)-$K679)*($O$20/($O$19/2)))^2*((($O$20+$G$20)-$K679)/3))*$L$603)-((PI()*((($C$19+$G$20)-$K679)*($O$20/($O$19/2)))^2*(((($C$19+$G$20)-$K679)*($O$20/($O$19/2)))*$AZ$14)/3)*$L$603))),IF('Silo Levels'!$L$21="Pumping",(($D$18*$L$603)+((PI()*(($C$21/2)^2)*($G$20-$K679))*$L$603))+((($D$18+$H$18)/3)*$BD$14)+(((PI()*($C$21/2)^2*(($C$21/2)*$AZ$14))/3)*$L$603),(($D$18*$L$603)+((PI()*(($C$21/2)^2)*($G$20-$K679))*$L$603))+((($D$18+$H$18)/3)*$BD$14)-(((PI()*($C$21/2)^2*(($C$21/2)*$AZ$14))/3)*$L$603)))</f>
        <v>172536.18503167629</v>
      </c>
      <c r="M679" s="73">
        <v>7.4</v>
      </c>
      <c r="N679" s="79">
        <f t="shared" si="98"/>
        <v>180431.22057820534</v>
      </c>
      <c r="O679" s="53">
        <v>7.4</v>
      </c>
      <c r="P679" s="80">
        <f>IF($O679&gt;$G$20,IF('Silo Levels'!$L$22="Pumping",((PI()*((($C$19+$G$20)-$O679)*($O$20/($O$19/2)))^2*((($O$20+$G$20)-$O679))/3)*$P$603)+(((PI()*((($C$19+$G$20)-$O679)*($O$20/($O$19/2)))^2*(((($C$19+$G$20)-$O679)*($O$20/($O$19/2)))*$AZ$15))/3)*$P$603),(((PI()*((($C$19+$G$20)-$O679)*($O$20/($O$19/2)))^2*((($O$20+$G$20)-$O679)/3))*$P$603)-((PI()*((($C$19+$G$20)-$O679)*($O$20/($O$19/2)))^2*(((($C$19+$G$20)-$O679)*($O$20/($O$19/2)))*$AZ$15)/3)*$P$603))),IF('Silo Levels'!$L$22="Pumping",(($D$18*$P$603)+((PI()*(($C$21/2)^2)*($G$20-$O679))*$P$603))+((($D$18+$H$18)/3)*$BD$15)+(((PI()*($C$21/2)^2*(($C$21/2)*$AZ$15))/3)*$P$603),(($D$18*$P$603)+((PI()*(($C$21/2)^2)*($G$20-$O679))*$P$603))+((($D$18+$H$18)/3)*$BD$15)-(((PI()*($C$21/2)^2*(($C$21/2)*$AZ$15))/3)*$P$603)))</f>
        <v>176536.06505061284</v>
      </c>
      <c r="Q679" s="73">
        <v>7.4</v>
      </c>
      <c r="R679" s="79">
        <f t="shared" si="99"/>
        <v>186540.18784111115</v>
      </c>
      <c r="S679" s="53">
        <v>7.4</v>
      </c>
      <c r="T679" s="80">
        <f>IF($S679&gt;$G$20,IF('Silo Levels'!$L$23="Pumping",((PI()*((($C$19+$G$20)-$S679)*($O$20/($O$19/2)))^2*((($O$20+$G$20)-$S679))/3)*$T$603)+(((PI()*((($C$19+$G$20)-$S679)*($O$20/($O$19/2)))^2*(((($C$19+$G$20)-$S679)*($O$20/($O$19/2)))*$AZ$16))/3)*$T$603),(((PI()*((($C$19+$G$20)-$S679)*($O$20/($O$19/2)))^2*((($O$20+$G$20)-$S679)/3))*$T$603)-((PI()*((($C$19+$G$20)-$S679)*($O$20/($O$19/2)))^2*(((($C$19+$G$20)-$S679)*($O$20/($O$19/2)))*$AZ$16)/3)*$T$603))),IF('Silo Levels'!$L$23="Pumping",(($D$18*$T$603)+((PI()*(($C$21/2)^2)*($G$20-$S679))*$T$603))+((($D$18+$H$18)/3)*$BD$16)+(((PI()*($C$21/2)^2*(($C$21/2)*$AZ$16))/3)*$T$603),(($D$18*$T$603)+((PI()*(($C$21/2)^2)*($G$20-$S679))*$T$603))+((($D$18+$H$18)/3)*$BD$16)-(((PI()*($C$21/2)^2*(($C$21/2)*$AZ$16))/3)*$T$603)))</f>
        <v>182510.94817116891</v>
      </c>
      <c r="U679" s="73">
        <v>7.4</v>
      </c>
      <c r="V679" s="79">
        <f t="shared" si="94"/>
        <v>175555.26523864726</v>
      </c>
      <c r="W679" s="53">
        <v>7.4</v>
      </c>
      <c r="X679" s="80">
        <f>IF($W679&gt;$G$20,IF('Silo Levels'!$L$24="Pumping",((PI()*((($C$19+$G$20)-$W679)*($O$20/($O$19/2)))^2*((($O$20+$G$20)-$W679))/3)*$X$603)+(((PI()*((($C$19+$G$20)-$W679)*($O$20/($O$19/2)))^2*(((($C$19+$G$20)-$W679)*($O$20/($O$19/2)))*$AZ$17))/3)*$X$603),(((PI()*((($C$19+$G$20)-$W679)*($O$20/($O$19/2)))^2*((($O$20+$G$20)-$W679)/3))*$X$603)-((PI()*((($C$19+$G$20)-$W679)*($O$20/($O$19/2)))^2*(((($C$19+$G$20)-$W679)*($O$20/($O$19/2)))*$AZ$17)/3)*$X$603))),IF('Silo Levels'!$L$24="Pumping",(($D$18*$X$603)+((PI()*(($C$21/2)^2)*($G$20-$W679))*$X$603))+((($D$18+$H$18)/3)*$BD$17)+(((PI()*($C$21/2)^2*(($C$21/2)*$AZ$17))/3)*$X$603),(($D$18*$X$603)+((PI()*(($C$21/2)^2)*($G$20-$W679))*$X$603))+((($D$18+$H$18)/3)*$BD$17)-(((PI()*($C$21/2)^2*(($C$21/2)*$AZ$17))/3)*$X$603)))</f>
        <v>171767.13079362141</v>
      </c>
      <c r="Y679" s="73">
        <v>7.4</v>
      </c>
      <c r="Z679" s="79">
        <f t="shared" si="95"/>
        <v>201124.1998376977</v>
      </c>
      <c r="AA679" s="53">
        <v>7.4</v>
      </c>
      <c r="AB679" s="80">
        <f>IF($AA679&gt;$G$20,IF('Silo Levels'!$L$25="Pumping",((PI()*((($C$19+$G$20)-$AA679)*($O$20/($O$19/2)))^2*((($O$20+$G$20)-$AA679))/3)*$AB$603)+(((PI()*((($C$19+$G$20)-$AA679)*($O$20/($O$19/2)))^2*(((($C$19+$G$20)-$AA679)*($O$20/($O$19/2)))*$AZ$18))/3)*$AB$603),(((PI()*((($C$19+$G$20)-$AA679)*($O$20/($O$19/2)))^2*((($O$20+$G$20)-$AA679)/3))*$AB$603)-((PI()*((($C$19+$G$20)-$AA679)*($O$20/($O$19/2)))^2*(((($C$19+$G$20)-$AA679)*($O$20/($O$19/2)))*$AZ$18)/3)*$AB$603))),IF('Silo Levels'!$L$25="Pumping",(($D$18*$AB$603)+((PI()*(($C$21/2)^2)*($G$20-$AA679))*$AB$603))+((($D$18+$H$18)/3)*$BD$18)+(((PI()*($C$21/2)^2*(($C$21/2)*$AZ$18))/3)*$AB$603),(($D$18*$AB$603)+((PI()*(($C$21/2)^2)*($G$20-$AA679))*$AB$603))+((($D$18+$H$18)/3)*$BD$18)-(((PI()*($C$21/2)^2*(($C$21/2)*$AZ$18))/3)*$AB$603)))</f>
        <v>196774.85946064338</v>
      </c>
      <c r="AC679" s="73">
        <v>7.4</v>
      </c>
      <c r="AD679" s="79">
        <f t="shared" si="96"/>
        <v>206858.76468671902</v>
      </c>
      <c r="AE679" s="53">
        <v>7.4</v>
      </c>
      <c r="AF679" s="80">
        <f>IF($AE679&gt;$G$20,IF('Silo Levels'!$L$26="Pumping",((PI()*((($C$19+$G$20)-$AE679)*($O$20/($O$19/2)))^2*((($O$20+$G$20)-$AE679))/3)*$AF$603)+(((PI()*((($C$19+$G$20)-$AE679)*($O$20/($O$19/2)))^2*(((($C$19+$G$20)-$AE679)*($O$20/($O$19/2)))*$AZ$19))/3)*$AF$603),(((PI()*((($C$19+$G$20)-$AE679)*($O$20/($O$19/2)))^2*((($O$20+$G$20)-$AE679)/3))*$AF$603)-((PI()*((($C$19+$G$20)-$AE679)*($O$20/($O$19/2)))^2*(((($C$19+$G$20)-$AE679)*($O$20/($O$19/2)))*$AZ$19)/3)*$AF$603))),IF('Silo Levels'!$L$26="Pumping",(($D$18*$AF$603)+((PI()*(($C$21/2)^2)*($G$20-$AE679))*$AF$603))+((($D$18+$H$18)/3)*$BD$19)+(((PI()*($C$21/2)^2*(($C$21/2)*$AZ$19))/3)*$AF$603),(($D$18*$AF$603)+((PI()*(($C$21/2)^2)*($G$20-$AE679))*$AF$603))+((($D$18+$H$18)/3)*$BD$19)-(((PI()*($C$21/2)^2*(($C$21/2)*$AZ$19))/3)*$AF$603)))</f>
        <v>204648.27903445903</v>
      </c>
      <c r="AG679" s="73">
        <v>7.4</v>
      </c>
      <c r="AH679" s="79">
        <f t="shared" si="97"/>
        <v>193475.24249683061</v>
      </c>
      <c r="AI679" s="53">
        <v>7.4</v>
      </c>
      <c r="AJ679" s="80">
        <f>IF($AI679&gt;$G$20,IF('Silo Levels'!$L$27="Pumping",((PI()*((($C$19+$G$20)-$AI679)*($O$20/($O$19/2)))^2*((($O$20+$G$20)-$AI679))/3)*$AJ$603)+(((PI()*((($C$19+$G$20)-$AI679)*($O$20/($O$19/2)))^2*(((($C$19+$G$20)-$AI679)*($O$20/($O$19/2)))*$AZ$20))/3)*$AJ$603),(((PI()*((($C$19+$G$20)-$AI679)*($O$20/($O$19/2)))^2*((($O$20+$G$20)-$AI679)/3))*$AJ$603)-((PI()*((($C$19+$G$20)-$AI679)*($O$20/($O$19/2)))^2*(((($C$19+$G$20)-$AI679)*($O$20/($O$19/2)))*$AZ$20)/3)*$AJ$603))),IF('Silo Levels'!$L$27="Pumping",(($D$18*$AJ$603)+((PI()*(($C$21/2)^2)*($G$20-$AI679))*$AJ$603))+((($D$18+$H$18)/3)*$BD$20)+(((PI()*($C$21/2)^2*(($C$21/2)*$AZ$20))/3)*$AJ$603),(($D$18*$AJ$603)+((PI()*(($C$21/2)^2)*($G$20-$AI679))*$AJ$603))+((($D$18+$H$18)/3)*$BD$20)-(((PI()*($C$21/2)^2*(($C$21/2)*$AZ$20))/3)*$AJ$603)))</f>
        <v>189293.7871060239</v>
      </c>
    </row>
    <row r="680" spans="1:36" x14ac:dyDescent="0.3">
      <c r="A680">
        <v>7.5</v>
      </c>
      <c r="B680" s="79">
        <f t="shared" si="91"/>
        <v>193055.64000465209</v>
      </c>
      <c r="C680" s="53">
        <v>7.5</v>
      </c>
      <c r="D680" s="80">
        <f>IF($C680&gt;$G$20,IF('Silo Levels'!$L$19="Pumping",((PI()*((($C$19+$G$20)-$C680)*($O$20/($O$19/2)))^2*((($O$20+$G$20)-$C680))/3)*$D$603)+(((PI()*((($C$19+$G$20)-$C680)*($O$20/($O$19/2)))^2*(((($C$19+$G$20)-$C680)*($O$20/($O$19/2)))*$AZ$12))/3)*$D$603),(((PI()*((($C$19+$G$20)-$C680)*($O$20/($O$19/2)))^2*((($O$20+$G$20)-$C680)/3))*$D$603)-((PI()*((($C$19+$G$20)-$C680)*($O$20/($O$19/2)))^2*(((($C$19+$G$20)-$C680)*($O$20/($O$19/2)))*$AZ$12)/3)*$D$603))),IF('Silo Levels'!$L$19="Pumping",(($D$18*$D$603)+((PI()*(($C$21/2)^2)*($G$20-$C680))*$D$603))+((($D$18+$H$18)/3)*$BD$12)+(((PI()*($C$21/2)^2*(($C$21/2)*$AZ$12))/3)*$D$603),(($D$18*$D$603)+((PI()*(($C$21/2)^2)*($G$20-$C680))*$D$603))+((($D$18+$H$18)/3)*$BD$12)-(((PI()*($C$21/2)^2*(($C$21/2)*$AZ$12))/3)*$D$603)))</f>
        <v>190128.62123108737</v>
      </c>
      <c r="E680" s="73">
        <v>7.5</v>
      </c>
      <c r="F680" s="79">
        <f t="shared" si="92"/>
        <v>175175.13188667252</v>
      </c>
      <c r="G680" s="53">
        <v>7.5</v>
      </c>
      <c r="H680" s="80">
        <f>IF($G680&gt;$G$20,IF('Silo Levels'!$L$20="Pumping",((PI()*((($C$19+$G$20)-$G680)*($O$20/($O$19/2)))^2*((($O$20+$G$20)-$G680))/3)*$H$603)+(((PI()*((($C$19+$G$20)-$G680)*($O$20/($O$19/2)))^2*(((($C$19+$G$20)-$G680)*($O$20/($O$19/2)))*$AZ$13))/3)*$H$603),(((PI()*((($C$19+$G$20)-$G680)*($O$20/($O$19/2)))^2*((($O$20+$G$20)-$G680)/3))*$H$603)-((PI()*((($C$19+$G$20)-$G680)*($O$20/($O$19/2)))^2*(((($C$19+$G$20)-$G680)*($O$20/($O$19/2)))*$AZ$13)/3)*$H$603))),IF('Silo Levels'!$L$20="Pumping",(($D$18*$H$603)+((PI()*(($C$21/2)^2)*($G$20-$G680))*$H$603))+((($D$18+$H$18)/3)*$BD$13)+(((PI()*($C$21/2)^2*(($C$21/2)*$AZ$13))/3)*$H$603),(($D$18*$H$603)+((PI()*(($C$21/2)^2)*($G$20-$G680))*$H$603))+((($D$18+$H$18)/3)*$BD$13)-(((PI()*($C$21/2)^2*(($C$21/2)*$AZ$13))/3)*$H$603)))</f>
        <v>171386.99744164667</v>
      </c>
      <c r="I680" s="73">
        <v>7.5</v>
      </c>
      <c r="J680" s="79">
        <f t="shared" si="93"/>
        <v>175959.71283021371</v>
      </c>
      <c r="K680" s="53">
        <v>7.5</v>
      </c>
      <c r="L680" s="80">
        <f>IF($K680&gt;$G$20,IF('Silo Levels'!$L$21="Pumping",((PI()*((($C$19+$G$20)-$K680)*($O$20/($O$19/2)))^2*((($O$20+$G$20)-$K680))/3)*$L$603)+(((PI()*((($C$19+$G$20)-$K680)*($O$20/($O$19/2)))^2*(((($C$19+$G$20)-$K680)*($O$20/($O$19/2)))*$AZ$14))/3)*$L$603),(((PI()*((($C$19+$G$20)-$K680)*($O$20/($O$19/2)))^2*((($O$20+$G$20)-$K680)/3))*$L$603)-((PI()*((($C$19+$G$20)-$K680)*($O$20/($O$19/2)))^2*(((($C$19+$G$20)-$K680)*($O$20/($O$19/2)))*$AZ$14)/3)*$L$603))),IF('Silo Levels'!$L$21="Pumping",(($D$18*$L$603)+((PI()*(($C$21/2)^2)*($G$20-$K680))*$L$603))+((($D$18+$H$18)/3)*$BD$14)+(((PI()*($C$21/2)^2*(($C$21/2)*$AZ$14))/3)*$L$603),(($D$18*$L$603)+((PI()*(($C$21/2)^2)*($G$20-$K680))*$L$603))+((($D$18+$H$18)/3)*$BD$14)-(((PI()*($C$21/2)^2*(($C$21/2)*$AZ$14))/3)*$L$603)))</f>
        <v>172154.31980860161</v>
      </c>
      <c r="M680" s="73">
        <v>7.5</v>
      </c>
      <c r="N680" s="79">
        <f t="shared" si="98"/>
        <v>180040.34782839814</v>
      </c>
      <c r="O680" s="53">
        <v>7.5</v>
      </c>
      <c r="P680" s="80">
        <f>IF($O680&gt;$G$20,IF('Silo Levels'!$L$22="Pumping",((PI()*((($C$19+$G$20)-$O680)*($O$20/($O$19/2)))^2*((($O$20+$G$20)-$O680))/3)*$P$603)+(((PI()*((($C$19+$G$20)-$O680)*($O$20/($O$19/2)))^2*(((($C$19+$G$20)-$O680)*($O$20/($O$19/2)))*$AZ$15))/3)*$P$603),(((PI()*((($C$19+$G$20)-$O680)*($O$20/($O$19/2)))^2*((($O$20+$G$20)-$O680)/3))*$P$603)-((PI()*((($C$19+$G$20)-$O680)*($O$20/($O$19/2)))^2*(((($C$19+$G$20)-$O680)*($O$20/($O$19/2)))*$AZ$15)/3)*$P$603))),IF('Silo Levels'!$L$22="Pumping",(($D$18*$P$603)+((PI()*(($C$21/2)^2)*($G$20-$O680))*$P$603))+((($D$18+$H$18)/3)*$BD$15)+(((PI()*($C$21/2)^2*(($C$21/2)*$AZ$15))/3)*$P$603),(($D$18*$P$603)+((PI()*(($C$21/2)^2)*($G$20-$O680))*$P$603))+((($D$18+$H$18)/3)*$BD$15)-(((PI()*($C$21/2)^2*(($C$21/2)*$AZ$15))/3)*$P$603)))</f>
        <v>176145.19230080565</v>
      </c>
      <c r="Q680" s="73">
        <v>7.5</v>
      </c>
      <c r="R680" s="79">
        <f t="shared" si="99"/>
        <v>186135.8599578556</v>
      </c>
      <c r="S680" s="53">
        <v>7.5</v>
      </c>
      <c r="T680" s="80">
        <f>IF($S680&gt;$G$20,IF('Silo Levels'!$L$23="Pumping",((PI()*((($C$19+$G$20)-$S680)*($O$20/($O$19/2)))^2*((($O$20+$G$20)-$S680))/3)*$T$603)+(((PI()*((($C$19+$G$20)-$S680)*($O$20/($O$19/2)))^2*(((($C$19+$G$20)-$S680)*($O$20/($O$19/2)))*$AZ$16))/3)*$T$603),(((PI()*((($C$19+$G$20)-$S680)*($O$20/($O$19/2)))^2*((($O$20+$G$20)-$S680)/3))*$T$603)-((PI()*((($C$19+$G$20)-$S680)*($O$20/($O$19/2)))^2*(((($C$19+$G$20)-$S680)*($O$20/($O$19/2)))*$AZ$16)/3)*$T$603))),IF('Silo Levels'!$L$23="Pumping",(($D$18*$T$603)+((PI()*(($C$21/2)^2)*($G$20-$S680))*$T$603))+((($D$18+$H$18)/3)*$BD$16)+(((PI()*($C$21/2)^2*(($C$21/2)*$AZ$16))/3)*$T$603),(($D$18*$T$603)+((PI()*(($C$21/2)^2)*($G$20-$S680))*$T$603))+((($D$18+$H$18)/3)*$BD$16)-(((PI()*($C$21/2)^2*(($C$21/2)*$AZ$16))/3)*$T$603)))</f>
        <v>182106.62028791336</v>
      </c>
      <c r="U680" s="73">
        <v>7.5</v>
      </c>
      <c r="V680" s="79">
        <f t="shared" si="94"/>
        <v>175175.13188667252</v>
      </c>
      <c r="W680" s="53">
        <v>7.5</v>
      </c>
      <c r="X680" s="80">
        <f>IF($W680&gt;$G$20,IF('Silo Levels'!$L$24="Pumping",((PI()*((($C$19+$G$20)-$W680)*($O$20/($O$19/2)))^2*((($O$20+$G$20)-$W680))/3)*$X$603)+(((PI()*((($C$19+$G$20)-$W680)*($O$20/($O$19/2)))^2*(((($C$19+$G$20)-$W680)*($O$20/($O$19/2)))*$AZ$17))/3)*$X$603),(((PI()*((($C$19+$G$20)-$W680)*($O$20/($O$19/2)))^2*((($O$20+$G$20)-$W680)/3))*$X$603)-((PI()*((($C$19+$G$20)-$W680)*($O$20/($O$19/2)))^2*(((($C$19+$G$20)-$W680)*($O$20/($O$19/2)))*$AZ$17)/3)*$X$603))),IF('Silo Levels'!$L$24="Pumping",(($D$18*$X$603)+((PI()*(($C$21/2)^2)*($G$20-$W680))*$X$603))+((($D$18+$H$18)/3)*$BD$17)+(((PI()*($C$21/2)^2*(($C$21/2)*$AZ$17))/3)*$X$603),(($D$18*$X$603)+((PI()*(($C$21/2)^2)*($G$20-$W680))*$X$603))+((($D$18+$H$18)/3)*$BD$17)-(((PI()*($C$21/2)^2*(($C$21/2)*$AZ$17))/3)*$X$603)))</f>
        <v>171386.99744164667</v>
      </c>
      <c r="Y680" s="73">
        <v>7.5</v>
      </c>
      <c r="Z680" s="79">
        <f t="shared" si="95"/>
        <v>200687.75035038352</v>
      </c>
      <c r="AA680" s="53">
        <v>7.5</v>
      </c>
      <c r="AB680" s="80">
        <f>IF($AA680&gt;$G$20,IF('Silo Levels'!$L$25="Pumping",((PI()*((($C$19+$G$20)-$AA680)*($O$20/($O$19/2)))^2*((($O$20+$G$20)-$AA680))/3)*$AB$603)+(((PI()*((($C$19+$G$20)-$AA680)*($O$20/($O$19/2)))^2*(((($C$19+$G$20)-$AA680)*($O$20/($O$19/2)))*$AZ$18))/3)*$AB$603),(((PI()*((($C$19+$G$20)-$AA680)*($O$20/($O$19/2)))^2*((($O$20+$G$20)-$AA680)/3))*$AB$603)-((PI()*((($C$19+$G$20)-$AA680)*($O$20/($O$19/2)))^2*(((($C$19+$G$20)-$AA680)*($O$20/($O$19/2)))*$AZ$18)/3)*$AB$603))),IF('Silo Levels'!$L$25="Pumping",(($D$18*$AB$603)+((PI()*(($C$21/2)^2)*($G$20-$AA680))*$AB$603))+((($D$18+$H$18)/3)*$BD$18)+(((PI()*($C$21/2)^2*(($C$21/2)*$AZ$18))/3)*$AB$603),(($D$18*$AB$603)+((PI()*(($C$21/2)^2)*($G$20-$AA680))*$AB$603))+((($D$18+$H$18)/3)*$BD$18)-(((PI()*($C$21/2)^2*(($C$21/2)*$AZ$18))/3)*$AB$603)))</f>
        <v>196338.4099733292</v>
      </c>
      <c r="AC680" s="73">
        <v>7.5</v>
      </c>
      <c r="AD680" s="79">
        <f t="shared" si="96"/>
        <v>206415.12714814697</v>
      </c>
      <c r="AE680" s="53">
        <v>7.5</v>
      </c>
      <c r="AF680" s="80">
        <f>IF($AE680&gt;$G$20,IF('Silo Levels'!$L$26="Pumping",((PI()*((($C$19+$G$20)-$AE680)*($O$20/($O$19/2)))^2*((($O$20+$G$20)-$AE680))/3)*$AF$603)+(((PI()*((($C$19+$G$20)-$AE680)*($O$20/($O$19/2)))^2*(((($C$19+$G$20)-$AE680)*($O$20/($O$19/2)))*$AZ$19))/3)*$AF$603),(((PI()*((($C$19+$G$20)-$AE680)*($O$20/($O$19/2)))^2*((($O$20+$G$20)-$AE680)/3))*$AF$603)-((PI()*((($C$19+$G$20)-$AE680)*($O$20/($O$19/2)))^2*(((($C$19+$G$20)-$AE680)*($O$20/($O$19/2)))*$AZ$19)/3)*$AF$603))),IF('Silo Levels'!$L$26="Pumping",(($D$18*$AF$603)+((PI()*(($C$21/2)^2)*($G$20-$AE680))*$AF$603))+((($D$18+$H$18)/3)*$BD$19)+(((PI()*($C$21/2)^2*(($C$21/2)*$AZ$19))/3)*$AF$603),(($D$18*$AF$603)+((PI()*(($C$21/2)^2)*($G$20-$AE680))*$AF$603))+((($D$18+$H$18)/3)*$BD$19)-(((PI()*($C$21/2)^2*(($C$21/2)*$AZ$19))/3)*$AF$603)))</f>
        <v>204204.64149588699</v>
      </c>
      <c r="AG680" s="73">
        <v>7.5</v>
      </c>
      <c r="AH680" s="79">
        <f t="shared" si="97"/>
        <v>193055.64000465209</v>
      </c>
      <c r="AI680" s="53">
        <v>7.5</v>
      </c>
      <c r="AJ680" s="80">
        <f>IF($AI680&gt;$G$20,IF('Silo Levels'!$L$27="Pumping",((PI()*((($C$19+$G$20)-$AI680)*($O$20/($O$19/2)))^2*((($O$20+$G$20)-$AI680))/3)*$AJ$603)+(((PI()*((($C$19+$G$20)-$AI680)*($O$20/($O$19/2)))^2*(((($C$19+$G$20)-$AI680)*($O$20/($O$19/2)))*$AZ$20))/3)*$AJ$603),(((PI()*((($C$19+$G$20)-$AI680)*($O$20/($O$19/2)))^2*((($O$20+$G$20)-$AI680)/3))*$AJ$603)-((PI()*((($C$19+$G$20)-$AI680)*($O$20/($O$19/2)))^2*(((($C$19+$G$20)-$AI680)*($O$20/($O$19/2)))*$AZ$20)/3)*$AJ$603))),IF('Silo Levels'!$L$27="Pumping",(($D$18*$AJ$603)+((PI()*(($C$21/2)^2)*($G$20-$AI680))*$AJ$603))+((($D$18+$H$18)/3)*$BD$20)+(((PI()*($C$21/2)^2*(($C$21/2)*$AZ$20))/3)*$AJ$603),(($D$18*$AJ$603)+((PI()*(($C$21/2)^2)*($G$20-$AI680))*$AJ$603))+((($D$18+$H$18)/3)*$BD$20)-(((PI()*($C$21/2)^2*(($C$21/2)*$AZ$20))/3)*$AJ$603)))</f>
        <v>188874.18461384537</v>
      </c>
    </row>
    <row r="681" spans="1:36" x14ac:dyDescent="0.3">
      <c r="A681">
        <v>7.6</v>
      </c>
      <c r="B681" s="79">
        <f t="shared" si="91"/>
        <v>192636.03751247356</v>
      </c>
      <c r="C681" s="53">
        <v>7.6</v>
      </c>
      <c r="D681" s="80">
        <f>IF($C681&gt;$G$20,IF('Silo Levels'!$L$19="Pumping",((PI()*((($C$19+$G$20)-$C681)*($O$20/($O$19/2)))^2*((($O$20+$G$20)-$C681))/3)*$D$603)+(((PI()*((($C$19+$G$20)-$C681)*($O$20/($O$19/2)))^2*(((($C$19+$G$20)-$C681)*($O$20/($O$19/2)))*$AZ$12))/3)*$D$603),(((PI()*((($C$19+$G$20)-$C681)*($O$20/($O$19/2)))^2*((($O$20+$G$20)-$C681)/3))*$D$603)-((PI()*((($C$19+$G$20)-$C681)*($O$20/($O$19/2)))^2*(((($C$19+$G$20)-$C681)*($O$20/($O$19/2)))*$AZ$12)/3)*$D$603))),IF('Silo Levels'!$L$19="Pumping",(($D$18*$D$603)+((PI()*(($C$21/2)^2)*($G$20-$C681))*$D$603))+((($D$18+$H$18)/3)*$BD$12)+(((PI()*($C$21/2)^2*(($C$21/2)*$AZ$12))/3)*$D$603),(($D$18*$D$603)+((PI()*(($C$21/2)^2)*($G$20-$C681))*$D$603))+((($D$18+$H$18)/3)*$BD$12)-(((PI()*($C$21/2)^2*(($C$21/2)*$AZ$12))/3)*$D$603)))</f>
        <v>189709.01873890887</v>
      </c>
      <c r="E681" s="73">
        <v>7.6</v>
      </c>
      <c r="F681" s="79">
        <f t="shared" si="92"/>
        <v>174794.99853469781</v>
      </c>
      <c r="G681" s="53">
        <v>7.6</v>
      </c>
      <c r="H681" s="80">
        <f>IF($G681&gt;$G$20,IF('Silo Levels'!$L$20="Pumping",((PI()*((($C$19+$G$20)-$G681)*($O$20/($O$19/2)))^2*((($O$20+$G$20)-$G681))/3)*$H$603)+(((PI()*((($C$19+$G$20)-$G681)*($O$20/($O$19/2)))^2*(((($C$19+$G$20)-$G681)*($O$20/($O$19/2)))*$AZ$13))/3)*$H$603),(((PI()*((($C$19+$G$20)-$G681)*($O$20/($O$19/2)))^2*((($O$20+$G$20)-$G681)/3))*$H$603)-((PI()*((($C$19+$G$20)-$G681)*($O$20/($O$19/2)))^2*(((($C$19+$G$20)-$G681)*($O$20/($O$19/2)))*$AZ$13)/3)*$H$603))),IF('Silo Levels'!$L$20="Pumping",(($D$18*$H$603)+((PI()*(($C$21/2)^2)*($G$20-$G681))*$H$603))+((($D$18+$H$18)/3)*$BD$13)+(((PI()*($C$21/2)^2*(($C$21/2)*$AZ$13))/3)*$H$603),(($D$18*$H$603)+((PI()*(($C$21/2)^2)*($G$20-$G681))*$H$603))+((($D$18+$H$18)/3)*$BD$13)-(((PI()*($C$21/2)^2*(($C$21/2)*$AZ$13))/3)*$H$603)))</f>
        <v>171006.86408967196</v>
      </c>
      <c r="I681" s="73">
        <v>7.6</v>
      </c>
      <c r="J681" s="79">
        <f t="shared" si="93"/>
        <v>175577.84760713906</v>
      </c>
      <c r="K681" s="53">
        <v>7.6</v>
      </c>
      <c r="L681" s="80">
        <f>IF($K681&gt;$G$20,IF('Silo Levels'!$L$21="Pumping",((PI()*((($C$19+$G$20)-$K681)*($O$20/($O$19/2)))^2*((($O$20+$G$20)-$K681))/3)*$L$603)+(((PI()*((($C$19+$G$20)-$K681)*($O$20/($O$19/2)))^2*(((($C$19+$G$20)-$K681)*($O$20/($O$19/2)))*$AZ$14))/3)*$L$603),(((PI()*((($C$19+$G$20)-$K681)*($O$20/($O$19/2)))^2*((($O$20+$G$20)-$K681)/3))*$L$603)-((PI()*((($C$19+$G$20)-$K681)*($O$20/($O$19/2)))^2*(((($C$19+$G$20)-$K681)*($O$20/($O$19/2)))*$AZ$14)/3)*$L$603))),IF('Silo Levels'!$L$21="Pumping",(($D$18*$L$603)+((PI()*(($C$21/2)^2)*($G$20-$K681))*$L$603))+((($D$18+$H$18)/3)*$BD$14)+(((PI()*($C$21/2)^2*(($C$21/2)*$AZ$14))/3)*$L$603),(($D$18*$L$603)+((PI()*(($C$21/2)^2)*($G$20-$K681))*$L$603))+((($D$18+$H$18)/3)*$BD$14)-(((PI()*($C$21/2)^2*(($C$21/2)*$AZ$14))/3)*$L$603)))</f>
        <v>171772.45458552695</v>
      </c>
      <c r="M681" s="73">
        <v>7.6</v>
      </c>
      <c r="N681" s="79">
        <f t="shared" si="98"/>
        <v>179649.47507859094</v>
      </c>
      <c r="O681" s="53">
        <v>7.6</v>
      </c>
      <c r="P681" s="80">
        <f>IF($O681&gt;$G$20,IF('Silo Levels'!$L$22="Pumping",((PI()*((($C$19+$G$20)-$O681)*($O$20/($O$19/2)))^2*((($O$20+$G$20)-$O681))/3)*$P$603)+(((PI()*((($C$19+$G$20)-$O681)*($O$20/($O$19/2)))^2*(((($C$19+$G$20)-$O681)*($O$20/($O$19/2)))*$AZ$15))/3)*$P$603),(((PI()*((($C$19+$G$20)-$O681)*($O$20/($O$19/2)))^2*((($O$20+$G$20)-$O681)/3))*$P$603)-((PI()*((($C$19+$G$20)-$O681)*($O$20/($O$19/2)))^2*(((($C$19+$G$20)-$O681)*($O$20/($O$19/2)))*$AZ$15)/3)*$P$603))),IF('Silo Levels'!$L$22="Pumping",(($D$18*$P$603)+((PI()*(($C$21/2)^2)*($G$20-$O681))*$P$603))+((($D$18+$H$18)/3)*$BD$15)+(((PI()*($C$21/2)^2*(($C$21/2)*$AZ$15))/3)*$P$603),(($D$18*$P$603)+((PI()*(($C$21/2)^2)*($G$20-$O681))*$P$603))+((($D$18+$H$18)/3)*$BD$15)-(((PI()*($C$21/2)^2*(($C$21/2)*$AZ$15))/3)*$P$603)))</f>
        <v>175754.31955099845</v>
      </c>
      <c r="Q681" s="73">
        <v>7.6</v>
      </c>
      <c r="R681" s="79">
        <f t="shared" si="99"/>
        <v>185731.53207460008</v>
      </c>
      <c r="S681" s="53">
        <v>7.6</v>
      </c>
      <c r="T681" s="80">
        <f>IF($S681&gt;$G$20,IF('Silo Levels'!$L$23="Pumping",((PI()*((($C$19+$G$20)-$S681)*($O$20/($O$19/2)))^2*((($O$20+$G$20)-$S681))/3)*$T$603)+(((PI()*((($C$19+$G$20)-$S681)*($O$20/($O$19/2)))^2*(((($C$19+$G$20)-$S681)*($O$20/($O$19/2)))*$AZ$16))/3)*$T$603),(((PI()*((($C$19+$G$20)-$S681)*($O$20/($O$19/2)))^2*((($O$20+$G$20)-$S681)/3))*$T$603)-((PI()*((($C$19+$G$20)-$S681)*($O$20/($O$19/2)))^2*(((($C$19+$G$20)-$S681)*($O$20/($O$19/2)))*$AZ$16)/3)*$T$603))),IF('Silo Levels'!$L$23="Pumping",(($D$18*$T$603)+((PI()*(($C$21/2)^2)*($G$20-$S681))*$T$603))+((($D$18+$H$18)/3)*$BD$16)+(((PI()*($C$21/2)^2*(($C$21/2)*$AZ$16))/3)*$T$603),(($D$18*$T$603)+((PI()*(($C$21/2)^2)*($G$20-$S681))*$T$603))+((($D$18+$H$18)/3)*$BD$16)-(((PI()*($C$21/2)^2*(($C$21/2)*$AZ$16))/3)*$T$603)))</f>
        <v>181702.29240465784</v>
      </c>
      <c r="U681" s="73">
        <v>7.6</v>
      </c>
      <c r="V681" s="79">
        <f t="shared" si="94"/>
        <v>174794.99853469781</v>
      </c>
      <c r="W681" s="53">
        <v>7.6</v>
      </c>
      <c r="X681" s="80">
        <f>IF($W681&gt;$G$20,IF('Silo Levels'!$L$24="Pumping",((PI()*((($C$19+$G$20)-$W681)*($O$20/($O$19/2)))^2*((($O$20+$G$20)-$W681))/3)*$X$603)+(((PI()*((($C$19+$G$20)-$W681)*($O$20/($O$19/2)))^2*(((($C$19+$G$20)-$W681)*($O$20/($O$19/2)))*$AZ$17))/3)*$X$603),(((PI()*((($C$19+$G$20)-$W681)*($O$20/($O$19/2)))^2*((($O$20+$G$20)-$W681)/3))*$X$603)-((PI()*((($C$19+$G$20)-$W681)*($O$20/($O$19/2)))^2*(((($C$19+$G$20)-$W681)*($O$20/($O$19/2)))*$AZ$17)/3)*$X$603))),IF('Silo Levels'!$L$24="Pumping",(($D$18*$X$603)+((PI()*(($C$21/2)^2)*($G$20-$W681))*$X$603))+((($D$18+$H$18)/3)*$BD$17)+(((PI()*($C$21/2)^2*(($C$21/2)*$AZ$17))/3)*$X$603),(($D$18*$X$603)+((PI()*(($C$21/2)^2)*($G$20-$W681))*$X$603))+((($D$18+$H$18)/3)*$BD$17)-(((PI()*($C$21/2)^2*(($C$21/2)*$AZ$17))/3)*$X$603)))</f>
        <v>171006.86408967196</v>
      </c>
      <c r="Y681" s="73">
        <v>7.6</v>
      </c>
      <c r="Z681" s="79">
        <f t="shared" si="95"/>
        <v>200251.30086306934</v>
      </c>
      <c r="AA681" s="53">
        <v>7.6</v>
      </c>
      <c r="AB681" s="80">
        <f>IF($AA681&gt;$G$20,IF('Silo Levels'!$L$25="Pumping",((PI()*((($C$19+$G$20)-$AA681)*($O$20/($O$19/2)))^2*((($O$20+$G$20)-$AA681))/3)*$AB$603)+(((PI()*((($C$19+$G$20)-$AA681)*($O$20/($O$19/2)))^2*(((($C$19+$G$20)-$AA681)*($O$20/($O$19/2)))*$AZ$18))/3)*$AB$603),(((PI()*((($C$19+$G$20)-$AA681)*($O$20/($O$19/2)))^2*((($O$20+$G$20)-$AA681)/3))*$AB$603)-((PI()*((($C$19+$G$20)-$AA681)*($O$20/($O$19/2)))^2*(((($C$19+$G$20)-$AA681)*($O$20/($O$19/2)))*$AZ$18)/3)*$AB$603))),IF('Silo Levels'!$L$25="Pumping",(($D$18*$AB$603)+((PI()*(($C$21/2)^2)*($G$20-$AA681))*$AB$603))+((($D$18+$H$18)/3)*$BD$18)+(((PI()*($C$21/2)^2*(($C$21/2)*$AZ$18))/3)*$AB$603),(($D$18*$AB$603)+((PI()*(($C$21/2)^2)*($G$20-$AA681))*$AB$603))+((($D$18+$H$18)/3)*$BD$18)-(((PI()*($C$21/2)^2*(($C$21/2)*$AZ$18))/3)*$AB$603)))</f>
        <v>195901.96048601501</v>
      </c>
      <c r="AC681" s="73">
        <v>7.6</v>
      </c>
      <c r="AD681" s="79">
        <f t="shared" si="96"/>
        <v>205971.48960957493</v>
      </c>
      <c r="AE681" s="53">
        <v>7.6</v>
      </c>
      <c r="AF681" s="80">
        <f>IF($AE681&gt;$G$20,IF('Silo Levels'!$L$26="Pumping",((PI()*((($C$19+$G$20)-$AE681)*($O$20/($O$19/2)))^2*((($O$20+$G$20)-$AE681))/3)*$AF$603)+(((PI()*((($C$19+$G$20)-$AE681)*($O$20/($O$19/2)))^2*(((($C$19+$G$20)-$AE681)*($O$20/($O$19/2)))*$AZ$19))/3)*$AF$603),(((PI()*((($C$19+$G$20)-$AE681)*($O$20/($O$19/2)))^2*((($O$20+$G$20)-$AE681)/3))*$AF$603)-((PI()*((($C$19+$G$20)-$AE681)*($O$20/($O$19/2)))^2*(((($C$19+$G$20)-$AE681)*($O$20/($O$19/2)))*$AZ$19)/3)*$AF$603))),IF('Silo Levels'!$L$26="Pumping",(($D$18*$AF$603)+((PI()*(($C$21/2)^2)*($G$20-$AE681))*$AF$603))+((($D$18+$H$18)/3)*$BD$19)+(((PI()*($C$21/2)^2*(($C$21/2)*$AZ$19))/3)*$AF$603),(($D$18*$AF$603)+((PI()*(($C$21/2)^2)*($G$20-$AE681))*$AF$603))+((($D$18+$H$18)/3)*$BD$19)-(((PI()*($C$21/2)^2*(($C$21/2)*$AZ$19))/3)*$AF$603)))</f>
        <v>203761.00395731494</v>
      </c>
      <c r="AG681" s="73">
        <v>7.6</v>
      </c>
      <c r="AH681" s="79">
        <f t="shared" si="97"/>
        <v>192636.03751247356</v>
      </c>
      <c r="AI681" s="53">
        <v>7.6</v>
      </c>
      <c r="AJ681" s="80">
        <f>IF($AI681&gt;$G$20,IF('Silo Levels'!$L$27="Pumping",((PI()*((($C$19+$G$20)-$AI681)*($O$20/($O$19/2)))^2*((($O$20+$G$20)-$AI681))/3)*$AJ$603)+(((PI()*((($C$19+$G$20)-$AI681)*($O$20/($O$19/2)))^2*(((($C$19+$G$20)-$AI681)*($O$20/($O$19/2)))*$AZ$20))/3)*$AJ$603),(((PI()*((($C$19+$G$20)-$AI681)*($O$20/($O$19/2)))^2*((($O$20+$G$20)-$AI681)/3))*$AJ$603)-((PI()*((($C$19+$G$20)-$AI681)*($O$20/($O$19/2)))^2*(((($C$19+$G$20)-$AI681)*($O$20/($O$19/2)))*$AZ$20)/3)*$AJ$603))),IF('Silo Levels'!$L$27="Pumping",(($D$18*$AJ$603)+((PI()*(($C$21/2)^2)*($G$20-$AI681))*$AJ$603))+((($D$18+$H$18)/3)*$BD$20)+(((PI()*($C$21/2)^2*(($C$21/2)*$AZ$20))/3)*$AJ$603),(($D$18*$AJ$603)+((PI()*(($C$21/2)^2)*($G$20-$AI681))*$AJ$603))+((($D$18+$H$18)/3)*$BD$20)-(((PI()*($C$21/2)^2*(($C$21/2)*$AZ$20))/3)*$AJ$603)))</f>
        <v>188454.58212166684</v>
      </c>
    </row>
    <row r="682" spans="1:36" x14ac:dyDescent="0.3">
      <c r="A682">
        <v>7.7</v>
      </c>
      <c r="B682" s="79">
        <f t="shared" si="91"/>
        <v>192216.43502029503</v>
      </c>
      <c r="C682" s="53">
        <v>7.7</v>
      </c>
      <c r="D682" s="80">
        <f>IF($C682&gt;$G$20,IF('Silo Levels'!$L$19="Pumping",((PI()*((($C$19+$G$20)-$C682)*($O$20/($O$19/2)))^2*((($O$20+$G$20)-$C682))/3)*$D$603)+(((PI()*((($C$19+$G$20)-$C682)*($O$20/($O$19/2)))^2*(((($C$19+$G$20)-$C682)*($O$20/($O$19/2)))*$AZ$12))/3)*$D$603),(((PI()*((($C$19+$G$20)-$C682)*($O$20/($O$19/2)))^2*((($O$20+$G$20)-$C682)/3))*$D$603)-((PI()*((($C$19+$G$20)-$C682)*($O$20/($O$19/2)))^2*(((($C$19+$G$20)-$C682)*($O$20/($O$19/2)))*$AZ$12)/3)*$D$603))),IF('Silo Levels'!$L$19="Pumping",(($D$18*$D$603)+((PI()*(($C$21/2)^2)*($G$20-$C682))*$D$603))+((($D$18+$H$18)/3)*$BD$12)+(((PI()*($C$21/2)^2*(($C$21/2)*$AZ$12))/3)*$D$603),(($D$18*$D$603)+((PI()*(($C$21/2)^2)*($G$20-$C682))*$D$603))+((($D$18+$H$18)/3)*$BD$12)-(((PI()*($C$21/2)^2*(($C$21/2)*$AZ$12))/3)*$D$603)))</f>
        <v>189289.41624673031</v>
      </c>
      <c r="E682" s="73">
        <v>7.7</v>
      </c>
      <c r="F682" s="79">
        <f t="shared" si="92"/>
        <v>174414.86518272306</v>
      </c>
      <c r="G682" s="53">
        <v>7.7</v>
      </c>
      <c r="H682" s="80">
        <f>IF($G682&gt;$G$20,IF('Silo Levels'!$L$20="Pumping",((PI()*((($C$19+$G$20)-$G682)*($O$20/($O$19/2)))^2*((($O$20+$G$20)-$G682))/3)*$H$603)+(((PI()*((($C$19+$G$20)-$G682)*($O$20/($O$19/2)))^2*(((($C$19+$G$20)-$G682)*($O$20/($O$19/2)))*$AZ$13))/3)*$H$603),(((PI()*((($C$19+$G$20)-$G682)*($O$20/($O$19/2)))^2*((($O$20+$G$20)-$G682)/3))*$H$603)-((PI()*((($C$19+$G$20)-$G682)*($O$20/($O$19/2)))^2*(((($C$19+$G$20)-$G682)*($O$20/($O$19/2)))*$AZ$13)/3)*$H$603))),IF('Silo Levels'!$L$20="Pumping",(($D$18*$H$603)+((PI()*(($C$21/2)^2)*($G$20-$G682))*$H$603))+((($D$18+$H$18)/3)*$BD$13)+(((PI()*($C$21/2)^2*(($C$21/2)*$AZ$13))/3)*$H$603),(($D$18*$H$603)+((PI()*(($C$21/2)^2)*($G$20-$G682))*$H$603))+((($D$18+$H$18)/3)*$BD$13)-(((PI()*($C$21/2)^2*(($C$21/2)*$AZ$13))/3)*$H$603)))</f>
        <v>170626.73073769722</v>
      </c>
      <c r="I682" s="73">
        <v>7.7</v>
      </c>
      <c r="J682" s="79">
        <f t="shared" si="93"/>
        <v>175195.98238406438</v>
      </c>
      <c r="K682" s="53">
        <v>7.7</v>
      </c>
      <c r="L682" s="80">
        <f>IF($K682&gt;$G$20,IF('Silo Levels'!$L$21="Pumping",((PI()*((($C$19+$G$20)-$K682)*($O$20/($O$19/2)))^2*((($O$20+$G$20)-$K682))/3)*$L$603)+(((PI()*((($C$19+$G$20)-$K682)*($O$20/($O$19/2)))^2*(((($C$19+$G$20)-$K682)*($O$20/($O$19/2)))*$AZ$14))/3)*$L$603),(((PI()*((($C$19+$G$20)-$K682)*($O$20/($O$19/2)))^2*((($O$20+$G$20)-$K682)/3))*$L$603)-((PI()*((($C$19+$G$20)-$K682)*($O$20/($O$19/2)))^2*(((($C$19+$G$20)-$K682)*($O$20/($O$19/2)))*$AZ$14)/3)*$L$603))),IF('Silo Levels'!$L$21="Pumping",(($D$18*$L$603)+((PI()*(($C$21/2)^2)*($G$20-$K682))*$L$603))+((($D$18+$H$18)/3)*$BD$14)+(((PI()*($C$21/2)^2*(($C$21/2)*$AZ$14))/3)*$L$603),(($D$18*$L$603)+((PI()*(($C$21/2)^2)*($G$20-$K682))*$L$603))+((($D$18+$H$18)/3)*$BD$14)-(((PI()*($C$21/2)^2*(($C$21/2)*$AZ$14))/3)*$L$603)))</f>
        <v>171390.58936245227</v>
      </c>
      <c r="M682" s="73">
        <v>7.7</v>
      </c>
      <c r="N682" s="79">
        <f t="shared" si="98"/>
        <v>179258.60232878372</v>
      </c>
      <c r="O682" s="53">
        <v>7.7</v>
      </c>
      <c r="P682" s="80">
        <f>IF($O682&gt;$G$20,IF('Silo Levels'!$L$22="Pumping",((PI()*((($C$19+$G$20)-$O682)*($O$20/($O$19/2)))^2*((($O$20+$G$20)-$O682))/3)*$P$603)+(((PI()*((($C$19+$G$20)-$O682)*($O$20/($O$19/2)))^2*(((($C$19+$G$20)-$O682)*($O$20/($O$19/2)))*$AZ$15))/3)*$P$603),(((PI()*((($C$19+$G$20)-$O682)*($O$20/($O$19/2)))^2*((($O$20+$G$20)-$O682)/3))*$P$603)-((PI()*((($C$19+$G$20)-$O682)*($O$20/($O$19/2)))^2*(((($C$19+$G$20)-$O682)*($O$20/($O$19/2)))*$AZ$15)/3)*$P$603))),IF('Silo Levels'!$L$22="Pumping",(($D$18*$P$603)+((PI()*(($C$21/2)^2)*($G$20-$O682))*$P$603))+((($D$18+$H$18)/3)*$BD$15)+(((PI()*($C$21/2)^2*(($C$21/2)*$AZ$15))/3)*$P$603),(($D$18*$P$603)+((PI()*(($C$21/2)^2)*($G$20-$O682))*$P$603))+((($D$18+$H$18)/3)*$BD$15)-(((PI()*($C$21/2)^2*(($C$21/2)*$AZ$15))/3)*$P$603)))</f>
        <v>175363.44680119122</v>
      </c>
      <c r="Q682" s="73">
        <v>7.7</v>
      </c>
      <c r="R682" s="79">
        <f t="shared" si="99"/>
        <v>185327.20419134456</v>
      </c>
      <c r="S682" s="53">
        <v>7.7</v>
      </c>
      <c r="T682" s="80">
        <f>IF($S682&gt;$G$20,IF('Silo Levels'!$L$23="Pumping",((PI()*((($C$19+$G$20)-$S682)*($O$20/($O$19/2)))^2*((($O$20+$G$20)-$S682))/3)*$T$603)+(((PI()*((($C$19+$G$20)-$S682)*($O$20/($O$19/2)))^2*(((($C$19+$G$20)-$S682)*($O$20/($O$19/2)))*$AZ$16))/3)*$T$603),(((PI()*((($C$19+$G$20)-$S682)*($O$20/($O$19/2)))^2*((($O$20+$G$20)-$S682)/3))*$T$603)-((PI()*((($C$19+$G$20)-$S682)*($O$20/($O$19/2)))^2*(((($C$19+$G$20)-$S682)*($O$20/($O$19/2)))*$AZ$16)/3)*$T$603))),IF('Silo Levels'!$L$23="Pumping",(($D$18*$T$603)+((PI()*(($C$21/2)^2)*($G$20-$S682))*$T$603))+((($D$18+$H$18)/3)*$BD$16)+(((PI()*($C$21/2)^2*(($C$21/2)*$AZ$16))/3)*$T$603),(($D$18*$T$603)+((PI()*(($C$21/2)^2)*($G$20-$S682))*$T$603))+((($D$18+$H$18)/3)*$BD$16)-(((PI()*($C$21/2)^2*(($C$21/2)*$AZ$16))/3)*$T$603)))</f>
        <v>181297.96452140232</v>
      </c>
      <c r="U682" s="73">
        <v>7.7</v>
      </c>
      <c r="V682" s="79">
        <f t="shared" si="94"/>
        <v>174414.86518272306</v>
      </c>
      <c r="W682" s="53">
        <v>7.7</v>
      </c>
      <c r="X682" s="80">
        <f>IF($W682&gt;$G$20,IF('Silo Levels'!$L$24="Pumping",((PI()*((($C$19+$G$20)-$W682)*($O$20/($O$19/2)))^2*((($O$20+$G$20)-$W682))/3)*$X$603)+(((PI()*((($C$19+$G$20)-$W682)*($O$20/($O$19/2)))^2*(((($C$19+$G$20)-$W682)*($O$20/($O$19/2)))*$AZ$17))/3)*$X$603),(((PI()*((($C$19+$G$20)-$W682)*($O$20/($O$19/2)))^2*((($O$20+$G$20)-$W682)/3))*$X$603)-((PI()*((($C$19+$G$20)-$W682)*($O$20/($O$19/2)))^2*(((($C$19+$G$20)-$W682)*($O$20/($O$19/2)))*$AZ$17)/3)*$X$603))),IF('Silo Levels'!$L$24="Pumping",(($D$18*$X$603)+((PI()*(($C$21/2)^2)*($G$20-$W682))*$X$603))+((($D$18+$H$18)/3)*$BD$17)+(((PI()*($C$21/2)^2*(($C$21/2)*$AZ$17))/3)*$X$603),(($D$18*$X$603)+((PI()*(($C$21/2)^2)*($G$20-$W682))*$X$603))+((($D$18+$H$18)/3)*$BD$17)-(((PI()*($C$21/2)^2*(($C$21/2)*$AZ$17))/3)*$X$603)))</f>
        <v>170626.73073769722</v>
      </c>
      <c r="Y682" s="73">
        <v>7.7</v>
      </c>
      <c r="Z682" s="79">
        <f t="shared" si="95"/>
        <v>199814.85137575518</v>
      </c>
      <c r="AA682" s="53">
        <v>7.7</v>
      </c>
      <c r="AB682" s="80">
        <f>IF($AA682&gt;$G$20,IF('Silo Levels'!$L$25="Pumping",((PI()*((($C$19+$G$20)-$AA682)*($O$20/($O$19/2)))^2*((($O$20+$G$20)-$AA682))/3)*$AB$603)+(((PI()*((($C$19+$G$20)-$AA682)*($O$20/($O$19/2)))^2*(((($C$19+$G$20)-$AA682)*($O$20/($O$19/2)))*$AZ$18))/3)*$AB$603),(((PI()*((($C$19+$G$20)-$AA682)*($O$20/($O$19/2)))^2*((($O$20+$G$20)-$AA682)/3))*$AB$603)-((PI()*((($C$19+$G$20)-$AA682)*($O$20/($O$19/2)))^2*(((($C$19+$G$20)-$AA682)*($O$20/($O$19/2)))*$AZ$18)/3)*$AB$603))),IF('Silo Levels'!$L$25="Pumping",(($D$18*$AB$603)+((PI()*(($C$21/2)^2)*($G$20-$AA682))*$AB$603))+((($D$18+$H$18)/3)*$BD$18)+(((PI()*($C$21/2)^2*(($C$21/2)*$AZ$18))/3)*$AB$603),(($D$18*$AB$603)+((PI()*(($C$21/2)^2)*($G$20-$AA682))*$AB$603))+((($D$18+$H$18)/3)*$BD$18)-(((PI()*($C$21/2)^2*(($C$21/2)*$AZ$18))/3)*$AB$603)))</f>
        <v>195465.51099870086</v>
      </c>
      <c r="AC682" s="73">
        <v>7.7</v>
      </c>
      <c r="AD682" s="79">
        <f t="shared" si="96"/>
        <v>205527.85207100288</v>
      </c>
      <c r="AE682" s="53">
        <v>7.7</v>
      </c>
      <c r="AF682" s="80">
        <f>IF($AE682&gt;$G$20,IF('Silo Levels'!$L$26="Pumping",((PI()*((($C$19+$G$20)-$AE682)*($O$20/($O$19/2)))^2*((($O$20+$G$20)-$AE682))/3)*$AF$603)+(((PI()*((($C$19+$G$20)-$AE682)*($O$20/($O$19/2)))^2*(((($C$19+$G$20)-$AE682)*($O$20/($O$19/2)))*$AZ$19))/3)*$AF$603),(((PI()*((($C$19+$G$20)-$AE682)*($O$20/($O$19/2)))^2*((($O$20+$G$20)-$AE682)/3))*$AF$603)-((PI()*((($C$19+$G$20)-$AE682)*($O$20/($O$19/2)))^2*(((($C$19+$G$20)-$AE682)*($O$20/($O$19/2)))*$AZ$19)/3)*$AF$603))),IF('Silo Levels'!$L$26="Pumping",(($D$18*$AF$603)+((PI()*(($C$21/2)^2)*($G$20-$AE682))*$AF$603))+((($D$18+$H$18)/3)*$BD$19)+(((PI()*($C$21/2)^2*(($C$21/2)*$AZ$19))/3)*$AF$603),(($D$18*$AF$603)+((PI()*(($C$21/2)^2)*($G$20-$AE682))*$AF$603))+((($D$18+$H$18)/3)*$BD$19)-(((PI()*($C$21/2)^2*(($C$21/2)*$AZ$19))/3)*$AF$603)))</f>
        <v>203317.36641874289</v>
      </c>
      <c r="AG682" s="73">
        <v>7.7</v>
      </c>
      <c r="AH682" s="79">
        <f t="shared" si="97"/>
        <v>192216.43502029503</v>
      </c>
      <c r="AI682" s="53">
        <v>7.7</v>
      </c>
      <c r="AJ682" s="80">
        <f>IF($AI682&gt;$G$20,IF('Silo Levels'!$L$27="Pumping",((PI()*((($C$19+$G$20)-$AI682)*($O$20/($O$19/2)))^2*((($O$20+$G$20)-$AI682))/3)*$AJ$603)+(((PI()*((($C$19+$G$20)-$AI682)*($O$20/($O$19/2)))^2*(((($C$19+$G$20)-$AI682)*($O$20/($O$19/2)))*$AZ$20))/3)*$AJ$603),(((PI()*((($C$19+$G$20)-$AI682)*($O$20/($O$19/2)))^2*((($O$20+$G$20)-$AI682)/3))*$AJ$603)-((PI()*((($C$19+$G$20)-$AI682)*($O$20/($O$19/2)))^2*(((($C$19+$G$20)-$AI682)*($O$20/($O$19/2)))*$AZ$20)/3)*$AJ$603))),IF('Silo Levels'!$L$27="Pumping",(($D$18*$AJ$603)+((PI()*(($C$21/2)^2)*($G$20-$AI682))*$AJ$603))+((($D$18+$H$18)/3)*$BD$20)+(((PI()*($C$21/2)^2*(($C$21/2)*$AZ$20))/3)*$AJ$603),(($D$18*$AJ$603)+((PI()*(($C$21/2)^2)*($G$20-$AI682))*$AJ$603))+((($D$18+$H$18)/3)*$BD$20)-(((PI()*($C$21/2)^2*(($C$21/2)*$AZ$20))/3)*$AJ$603)))</f>
        <v>188034.97962948831</v>
      </c>
    </row>
    <row r="683" spans="1:36" x14ac:dyDescent="0.3">
      <c r="A683">
        <v>7.8</v>
      </c>
      <c r="B683" s="79">
        <f t="shared" si="91"/>
        <v>191796.83252811656</v>
      </c>
      <c r="C683" s="53">
        <v>7.8</v>
      </c>
      <c r="D683" s="80">
        <f>IF($C683&gt;$G$20,IF('Silo Levels'!$L$19="Pumping",((PI()*((($C$19+$G$20)-$C683)*($O$20/($O$19/2)))^2*((($O$20+$G$20)-$C683))/3)*$D$603)+(((PI()*((($C$19+$G$20)-$C683)*($O$20/($O$19/2)))^2*(((($C$19+$G$20)-$C683)*($O$20/($O$19/2)))*$AZ$12))/3)*$D$603),(((PI()*((($C$19+$G$20)-$C683)*($O$20/($O$19/2)))^2*((($O$20+$G$20)-$C683)/3))*$D$603)-((PI()*((($C$19+$G$20)-$C683)*($O$20/($O$19/2)))^2*(((($C$19+$G$20)-$C683)*($O$20/($O$19/2)))*$AZ$12)/3)*$D$603))),IF('Silo Levels'!$L$19="Pumping",(($D$18*$D$603)+((PI()*(($C$21/2)^2)*($G$20-$C683))*$D$603))+((($D$18+$H$18)/3)*$BD$12)+(((PI()*($C$21/2)^2*(($C$21/2)*$AZ$12))/3)*$D$603),(($D$18*$D$603)+((PI()*(($C$21/2)^2)*($G$20-$C683))*$D$603))+((($D$18+$H$18)/3)*$BD$12)-(((PI()*($C$21/2)^2*(($C$21/2)*$AZ$12))/3)*$D$603)))</f>
        <v>188869.81375455187</v>
      </c>
      <c r="E683" s="73">
        <v>7.8</v>
      </c>
      <c r="F683" s="79">
        <f t="shared" si="92"/>
        <v>174034.73183074838</v>
      </c>
      <c r="G683" s="53">
        <v>7.8</v>
      </c>
      <c r="H683" s="80">
        <f>IF($G683&gt;$G$20,IF('Silo Levels'!$L$20="Pumping",((PI()*((($C$19+$G$20)-$G683)*($O$20/($O$19/2)))^2*((($O$20+$G$20)-$G683))/3)*$H$603)+(((PI()*((($C$19+$G$20)-$G683)*($O$20/($O$19/2)))^2*(((($C$19+$G$20)-$G683)*($O$20/($O$19/2)))*$AZ$13))/3)*$H$603),(((PI()*((($C$19+$G$20)-$G683)*($O$20/($O$19/2)))^2*((($O$20+$G$20)-$G683)/3))*$H$603)-((PI()*((($C$19+$G$20)-$G683)*($O$20/($O$19/2)))^2*(((($C$19+$G$20)-$G683)*($O$20/($O$19/2)))*$AZ$13)/3)*$H$603))),IF('Silo Levels'!$L$20="Pumping",(($D$18*$H$603)+((PI()*(($C$21/2)^2)*($G$20-$G683))*$H$603))+((($D$18+$H$18)/3)*$BD$13)+(((PI()*($C$21/2)^2*(($C$21/2)*$AZ$13))/3)*$H$603),(($D$18*$H$603)+((PI()*(($C$21/2)^2)*($G$20-$G683))*$H$603))+((($D$18+$H$18)/3)*$BD$13)-(((PI()*($C$21/2)^2*(($C$21/2)*$AZ$13))/3)*$H$603)))</f>
        <v>170246.59738572253</v>
      </c>
      <c r="I683" s="73">
        <v>7.8</v>
      </c>
      <c r="J683" s="79">
        <f t="shared" si="93"/>
        <v>174814.11716098973</v>
      </c>
      <c r="K683" s="53">
        <v>7.8</v>
      </c>
      <c r="L683" s="80">
        <f>IF($K683&gt;$G$20,IF('Silo Levels'!$L$21="Pumping",((PI()*((($C$19+$G$20)-$K683)*($O$20/($O$19/2)))^2*((($O$20+$G$20)-$K683))/3)*$L$603)+(((PI()*((($C$19+$G$20)-$K683)*($O$20/($O$19/2)))^2*(((($C$19+$G$20)-$K683)*($O$20/($O$19/2)))*$AZ$14))/3)*$L$603),(((PI()*((($C$19+$G$20)-$K683)*($O$20/($O$19/2)))^2*((($O$20+$G$20)-$K683)/3))*$L$603)-((PI()*((($C$19+$G$20)-$K683)*($O$20/($O$19/2)))^2*(((($C$19+$G$20)-$K683)*($O$20/($O$19/2)))*$AZ$14)/3)*$L$603))),IF('Silo Levels'!$L$21="Pumping",(($D$18*$L$603)+((PI()*(($C$21/2)^2)*($G$20-$K683))*$L$603))+((($D$18+$H$18)/3)*$BD$14)+(((PI()*($C$21/2)^2*(($C$21/2)*$AZ$14))/3)*$L$603),(($D$18*$L$603)+((PI()*(($C$21/2)^2)*($G$20-$K683))*$L$603))+((($D$18+$H$18)/3)*$BD$14)-(((PI()*($C$21/2)^2*(($C$21/2)*$AZ$14))/3)*$L$603)))</f>
        <v>171008.72413937762</v>
      </c>
      <c r="M683" s="73">
        <v>7.8</v>
      </c>
      <c r="N683" s="79">
        <f t="shared" si="98"/>
        <v>178867.72957897655</v>
      </c>
      <c r="O683" s="53">
        <v>7.8</v>
      </c>
      <c r="P683" s="80">
        <f>IF($O683&gt;$G$20,IF('Silo Levels'!$L$22="Pumping",((PI()*((($C$19+$G$20)-$O683)*($O$20/($O$19/2)))^2*((($O$20+$G$20)-$O683))/3)*$P$603)+(((PI()*((($C$19+$G$20)-$O683)*($O$20/($O$19/2)))^2*(((($C$19+$G$20)-$O683)*($O$20/($O$19/2)))*$AZ$15))/3)*$P$603),(((PI()*((($C$19+$G$20)-$O683)*($O$20/($O$19/2)))^2*((($O$20+$G$20)-$O683)/3))*$P$603)-((PI()*((($C$19+$G$20)-$O683)*($O$20/($O$19/2)))^2*(((($C$19+$G$20)-$O683)*($O$20/($O$19/2)))*$AZ$15)/3)*$P$603))),IF('Silo Levels'!$L$22="Pumping",(($D$18*$P$603)+((PI()*(($C$21/2)^2)*($G$20-$O683))*$P$603))+((($D$18+$H$18)/3)*$BD$15)+(((PI()*($C$21/2)^2*(($C$21/2)*$AZ$15))/3)*$P$603),(($D$18*$P$603)+((PI()*(($C$21/2)^2)*($G$20-$O683))*$P$603))+((($D$18+$H$18)/3)*$BD$15)-(((PI()*($C$21/2)^2*(($C$21/2)*$AZ$15))/3)*$P$603)))</f>
        <v>174972.57405138406</v>
      </c>
      <c r="Q683" s="73">
        <v>7.8</v>
      </c>
      <c r="R683" s="79">
        <f t="shared" si="99"/>
        <v>184922.87630808903</v>
      </c>
      <c r="S683" s="53">
        <v>7.8</v>
      </c>
      <c r="T683" s="80">
        <f>IF($S683&gt;$G$20,IF('Silo Levels'!$L$23="Pumping",((PI()*((($C$19+$G$20)-$S683)*($O$20/($O$19/2)))^2*((($O$20+$G$20)-$S683))/3)*$T$603)+(((PI()*((($C$19+$G$20)-$S683)*($O$20/($O$19/2)))^2*(((($C$19+$G$20)-$S683)*($O$20/($O$19/2)))*$AZ$16))/3)*$T$603),(((PI()*((($C$19+$G$20)-$S683)*($O$20/($O$19/2)))^2*((($O$20+$G$20)-$S683)/3))*$T$603)-((PI()*((($C$19+$G$20)-$S683)*($O$20/($O$19/2)))^2*(((($C$19+$G$20)-$S683)*($O$20/($O$19/2)))*$AZ$16)/3)*$T$603))),IF('Silo Levels'!$L$23="Pumping",(($D$18*$T$603)+((PI()*(($C$21/2)^2)*($G$20-$S683))*$T$603))+((($D$18+$H$18)/3)*$BD$16)+(((PI()*($C$21/2)^2*(($C$21/2)*$AZ$16))/3)*$T$603),(($D$18*$T$603)+((PI()*(($C$21/2)^2)*($G$20-$S683))*$T$603))+((($D$18+$H$18)/3)*$BD$16)-(((PI()*($C$21/2)^2*(($C$21/2)*$AZ$16))/3)*$T$603)))</f>
        <v>180893.6366381468</v>
      </c>
      <c r="U683" s="73">
        <v>7.8</v>
      </c>
      <c r="V683" s="79">
        <f t="shared" si="94"/>
        <v>174034.73183074838</v>
      </c>
      <c r="W683" s="53">
        <v>7.8</v>
      </c>
      <c r="X683" s="80">
        <f>IF($W683&gt;$G$20,IF('Silo Levels'!$L$24="Pumping",((PI()*((($C$19+$G$20)-$W683)*($O$20/($O$19/2)))^2*((($O$20+$G$20)-$W683))/3)*$X$603)+(((PI()*((($C$19+$G$20)-$W683)*($O$20/($O$19/2)))^2*(((($C$19+$G$20)-$W683)*($O$20/($O$19/2)))*$AZ$17))/3)*$X$603),(((PI()*((($C$19+$G$20)-$W683)*($O$20/($O$19/2)))^2*((($O$20+$G$20)-$W683)/3))*$X$603)-((PI()*((($C$19+$G$20)-$W683)*($O$20/($O$19/2)))^2*(((($C$19+$G$20)-$W683)*($O$20/($O$19/2)))*$AZ$17)/3)*$X$603))),IF('Silo Levels'!$L$24="Pumping",(($D$18*$X$603)+((PI()*(($C$21/2)^2)*($G$20-$W683))*$X$603))+((($D$18+$H$18)/3)*$BD$17)+(((PI()*($C$21/2)^2*(($C$21/2)*$AZ$17))/3)*$X$603),(($D$18*$X$603)+((PI()*(($C$21/2)^2)*($G$20-$W683))*$X$603))+((($D$18+$H$18)/3)*$BD$17)-(((PI()*($C$21/2)^2*(($C$21/2)*$AZ$17))/3)*$X$603)))</f>
        <v>170246.59738572253</v>
      </c>
      <c r="Y683" s="73">
        <v>7.8</v>
      </c>
      <c r="Z683" s="79">
        <f t="shared" si="95"/>
        <v>199378.40188844103</v>
      </c>
      <c r="AA683" s="53">
        <v>7.8</v>
      </c>
      <c r="AB683" s="80">
        <f>IF($AA683&gt;$G$20,IF('Silo Levels'!$L$25="Pumping",((PI()*((($C$19+$G$20)-$AA683)*($O$20/($O$19/2)))^2*((($O$20+$G$20)-$AA683))/3)*$AB$603)+(((PI()*((($C$19+$G$20)-$AA683)*($O$20/($O$19/2)))^2*(((($C$19+$G$20)-$AA683)*($O$20/($O$19/2)))*$AZ$18))/3)*$AB$603),(((PI()*((($C$19+$G$20)-$AA683)*($O$20/($O$19/2)))^2*((($O$20+$G$20)-$AA683)/3))*$AB$603)-((PI()*((($C$19+$G$20)-$AA683)*($O$20/($O$19/2)))^2*(((($C$19+$G$20)-$AA683)*($O$20/($O$19/2)))*$AZ$18)/3)*$AB$603))),IF('Silo Levels'!$L$25="Pumping",(($D$18*$AB$603)+((PI()*(($C$21/2)^2)*($G$20-$AA683))*$AB$603))+((($D$18+$H$18)/3)*$BD$18)+(((PI()*($C$21/2)^2*(($C$21/2)*$AZ$18))/3)*$AB$603),(($D$18*$AB$603)+((PI()*(($C$21/2)^2)*($G$20-$AA683))*$AB$603))+((($D$18+$H$18)/3)*$BD$18)-(((PI()*($C$21/2)^2*(($C$21/2)*$AZ$18))/3)*$AB$603)))</f>
        <v>195029.06151138671</v>
      </c>
      <c r="AC683" s="73">
        <v>7.8</v>
      </c>
      <c r="AD683" s="79">
        <f t="shared" si="96"/>
        <v>205084.21453243087</v>
      </c>
      <c r="AE683" s="53">
        <v>7.8</v>
      </c>
      <c r="AF683" s="80">
        <f>IF($AE683&gt;$G$20,IF('Silo Levels'!$L$26="Pumping",((PI()*((($C$19+$G$20)-$AE683)*($O$20/($O$19/2)))^2*((($O$20+$G$20)-$AE683))/3)*$AF$603)+(((PI()*((($C$19+$G$20)-$AE683)*($O$20/($O$19/2)))^2*(((($C$19+$G$20)-$AE683)*($O$20/($O$19/2)))*$AZ$19))/3)*$AF$603),(((PI()*((($C$19+$G$20)-$AE683)*($O$20/($O$19/2)))^2*((($O$20+$G$20)-$AE683)/3))*$AF$603)-((PI()*((($C$19+$G$20)-$AE683)*($O$20/($O$19/2)))^2*(((($C$19+$G$20)-$AE683)*($O$20/($O$19/2)))*$AZ$19)/3)*$AF$603))),IF('Silo Levels'!$L$26="Pumping",(($D$18*$AF$603)+((PI()*(($C$21/2)^2)*($G$20-$AE683))*$AF$603))+((($D$18+$H$18)/3)*$BD$19)+(((PI()*($C$21/2)^2*(($C$21/2)*$AZ$19))/3)*$AF$603),(($D$18*$AF$603)+((PI()*(($C$21/2)^2)*($G$20-$AE683))*$AF$603))+((($D$18+$H$18)/3)*$BD$19)-(((PI()*($C$21/2)^2*(($C$21/2)*$AZ$19))/3)*$AF$603)))</f>
        <v>202873.72888017088</v>
      </c>
      <c r="AG683" s="73">
        <v>7.8</v>
      </c>
      <c r="AH683" s="79">
        <f t="shared" si="97"/>
        <v>191796.83252811656</v>
      </c>
      <c r="AI683" s="53">
        <v>7.8</v>
      </c>
      <c r="AJ683" s="80">
        <f>IF($AI683&gt;$G$20,IF('Silo Levels'!$L$27="Pumping",((PI()*((($C$19+$G$20)-$AI683)*($O$20/($O$19/2)))^2*((($O$20+$G$20)-$AI683))/3)*$AJ$603)+(((PI()*((($C$19+$G$20)-$AI683)*($O$20/($O$19/2)))^2*(((($C$19+$G$20)-$AI683)*($O$20/($O$19/2)))*$AZ$20))/3)*$AJ$603),(((PI()*((($C$19+$G$20)-$AI683)*($O$20/($O$19/2)))^2*((($O$20+$G$20)-$AI683)/3))*$AJ$603)-((PI()*((($C$19+$G$20)-$AI683)*($O$20/($O$19/2)))^2*(((($C$19+$G$20)-$AI683)*($O$20/($O$19/2)))*$AZ$20)/3)*$AJ$603))),IF('Silo Levels'!$L$27="Pumping",(($D$18*$AJ$603)+((PI()*(($C$21/2)^2)*($G$20-$AI683))*$AJ$603))+((($D$18+$H$18)/3)*$BD$20)+(((PI()*($C$21/2)^2*(($C$21/2)*$AZ$20))/3)*$AJ$603),(($D$18*$AJ$603)+((PI()*(($C$21/2)^2)*($G$20-$AI683))*$AJ$603))+((($D$18+$H$18)/3)*$BD$20)-(((PI()*($C$21/2)^2*(($C$21/2)*$AZ$20))/3)*$AJ$603)))</f>
        <v>187615.37713730984</v>
      </c>
    </row>
    <row r="684" spans="1:36" x14ac:dyDescent="0.3">
      <c r="A684">
        <v>7.9</v>
      </c>
      <c r="B684" s="79">
        <f t="shared" si="91"/>
        <v>191377.23003593803</v>
      </c>
      <c r="C684" s="53">
        <v>7.9</v>
      </c>
      <c r="D684" s="80">
        <f>IF($C684&gt;$G$20,IF('Silo Levels'!$L$19="Pumping",((PI()*((($C$19+$G$20)-$C684)*($O$20/($O$19/2)))^2*((($O$20+$G$20)-$C684))/3)*$D$603)+(((PI()*((($C$19+$G$20)-$C684)*($O$20/($O$19/2)))^2*(((($C$19+$G$20)-$C684)*($O$20/($O$19/2)))*$AZ$12))/3)*$D$603),(((PI()*((($C$19+$G$20)-$C684)*($O$20/($O$19/2)))^2*((($O$20+$G$20)-$C684)/3))*$D$603)-((PI()*((($C$19+$G$20)-$C684)*($O$20/($O$19/2)))^2*(((($C$19+$G$20)-$C684)*($O$20/($O$19/2)))*$AZ$12)/3)*$D$603))),IF('Silo Levels'!$L$19="Pumping",(($D$18*$D$603)+((PI()*(($C$21/2)^2)*($G$20-$C684))*$D$603))+((($D$18+$H$18)/3)*$BD$12)+(((PI()*($C$21/2)^2*(($C$21/2)*$AZ$12))/3)*$D$603),(($D$18*$D$603)+((PI()*(($C$21/2)^2)*($G$20-$C684))*$D$603))+((($D$18+$H$18)/3)*$BD$12)-(((PI()*($C$21/2)^2*(($C$21/2)*$AZ$12))/3)*$D$603)))</f>
        <v>188450.21126237331</v>
      </c>
      <c r="E684" s="73">
        <v>7.9</v>
      </c>
      <c r="F684" s="79">
        <f t="shared" si="92"/>
        <v>173654.59847877364</v>
      </c>
      <c r="G684" s="53">
        <v>7.9</v>
      </c>
      <c r="H684" s="80">
        <f>IF($G684&gt;$G$20,IF('Silo Levels'!$L$20="Pumping",((PI()*((($C$19+$G$20)-$G684)*($O$20/($O$19/2)))^2*((($O$20+$G$20)-$G684))/3)*$H$603)+(((PI()*((($C$19+$G$20)-$G684)*($O$20/($O$19/2)))^2*(((($C$19+$G$20)-$G684)*($O$20/($O$19/2)))*$AZ$13))/3)*$H$603),(((PI()*((($C$19+$G$20)-$G684)*($O$20/($O$19/2)))^2*((($O$20+$G$20)-$G684)/3))*$H$603)-((PI()*((($C$19+$G$20)-$G684)*($O$20/($O$19/2)))^2*(((($C$19+$G$20)-$G684)*($O$20/($O$19/2)))*$AZ$13)/3)*$H$603))),IF('Silo Levels'!$L$20="Pumping",(($D$18*$H$603)+((PI()*(($C$21/2)^2)*($G$20-$G684))*$H$603))+((($D$18+$H$18)/3)*$BD$13)+(((PI()*($C$21/2)^2*(($C$21/2)*$AZ$13))/3)*$H$603),(($D$18*$H$603)+((PI()*(($C$21/2)^2)*($G$20-$G684))*$H$603))+((($D$18+$H$18)/3)*$BD$13)-(((PI()*($C$21/2)^2*(($C$21/2)*$AZ$13))/3)*$H$603)))</f>
        <v>169866.46403374779</v>
      </c>
      <c r="I684" s="73">
        <v>7.9</v>
      </c>
      <c r="J684" s="79">
        <f t="shared" si="93"/>
        <v>174432.25193791505</v>
      </c>
      <c r="K684" s="53">
        <v>7.9</v>
      </c>
      <c r="L684" s="80">
        <f>IF($K684&gt;$G$20,IF('Silo Levels'!$L$21="Pumping",((PI()*((($C$19+$G$20)-$K684)*($O$20/($O$19/2)))^2*((($O$20+$G$20)-$K684))/3)*$L$603)+(((PI()*((($C$19+$G$20)-$K684)*($O$20/($O$19/2)))^2*(((($C$19+$G$20)-$K684)*($O$20/($O$19/2)))*$AZ$14))/3)*$L$603),(((PI()*((($C$19+$G$20)-$K684)*($O$20/($O$19/2)))^2*((($O$20+$G$20)-$K684)/3))*$L$603)-((PI()*((($C$19+$G$20)-$K684)*($O$20/($O$19/2)))^2*(((($C$19+$G$20)-$K684)*($O$20/($O$19/2)))*$AZ$14)/3)*$L$603))),IF('Silo Levels'!$L$21="Pumping",(($D$18*$L$603)+((PI()*(($C$21/2)^2)*($G$20-$K684))*$L$603))+((($D$18+$H$18)/3)*$BD$14)+(((PI()*($C$21/2)^2*(($C$21/2)*$AZ$14))/3)*$L$603),(($D$18*$L$603)+((PI()*(($C$21/2)^2)*($G$20-$K684))*$L$603))+((($D$18+$H$18)/3)*$BD$14)-(((PI()*($C$21/2)^2*(($C$21/2)*$AZ$14))/3)*$L$603)))</f>
        <v>170626.85891630294</v>
      </c>
      <c r="M684" s="73">
        <v>7.9</v>
      </c>
      <c r="N684" s="79">
        <f t="shared" si="98"/>
        <v>178476.85682916935</v>
      </c>
      <c r="O684" s="53">
        <v>7.9</v>
      </c>
      <c r="P684" s="80">
        <f>IF($O684&gt;$G$20,IF('Silo Levels'!$L$22="Pumping",((PI()*((($C$19+$G$20)-$O684)*($O$20/($O$19/2)))^2*((($O$20+$G$20)-$O684))/3)*$P$603)+(((PI()*((($C$19+$G$20)-$O684)*($O$20/($O$19/2)))^2*(((($C$19+$G$20)-$O684)*($O$20/($O$19/2)))*$AZ$15))/3)*$P$603),(((PI()*((($C$19+$G$20)-$O684)*($O$20/($O$19/2)))^2*((($O$20+$G$20)-$O684)/3))*$P$603)-((PI()*((($C$19+$G$20)-$O684)*($O$20/($O$19/2)))^2*(((($C$19+$G$20)-$O684)*($O$20/($O$19/2)))*$AZ$15)/3)*$P$603))),IF('Silo Levels'!$L$22="Pumping",(($D$18*$P$603)+((PI()*(($C$21/2)^2)*($G$20-$O684))*$P$603))+((($D$18+$H$18)/3)*$BD$15)+(((PI()*($C$21/2)^2*(($C$21/2)*$AZ$15))/3)*$P$603),(($D$18*$P$603)+((PI()*(($C$21/2)^2)*($G$20-$O684))*$P$603))+((($D$18+$H$18)/3)*$BD$15)-(((PI()*($C$21/2)^2*(($C$21/2)*$AZ$15))/3)*$P$603)))</f>
        <v>174581.70130157686</v>
      </c>
      <c r="Q684" s="73">
        <v>7.9</v>
      </c>
      <c r="R684" s="79">
        <f t="shared" si="99"/>
        <v>184518.54842483351</v>
      </c>
      <c r="S684" s="53">
        <v>7.9</v>
      </c>
      <c r="T684" s="80">
        <f>IF($S684&gt;$G$20,IF('Silo Levels'!$L$23="Pumping",((PI()*((($C$19+$G$20)-$S684)*($O$20/($O$19/2)))^2*((($O$20+$G$20)-$S684))/3)*$T$603)+(((PI()*((($C$19+$G$20)-$S684)*($O$20/($O$19/2)))^2*(((($C$19+$G$20)-$S684)*($O$20/($O$19/2)))*$AZ$16))/3)*$T$603),(((PI()*((($C$19+$G$20)-$S684)*($O$20/($O$19/2)))^2*((($O$20+$G$20)-$S684)/3))*$T$603)-((PI()*((($C$19+$G$20)-$S684)*($O$20/($O$19/2)))^2*(((($C$19+$G$20)-$S684)*($O$20/($O$19/2)))*$AZ$16)/3)*$T$603))),IF('Silo Levels'!$L$23="Pumping",(($D$18*$T$603)+((PI()*(($C$21/2)^2)*($G$20-$S684))*$T$603))+((($D$18+$H$18)/3)*$BD$16)+(((PI()*($C$21/2)^2*(($C$21/2)*$AZ$16))/3)*$T$603),(($D$18*$T$603)+((PI()*(($C$21/2)^2)*($G$20-$S684))*$T$603))+((($D$18+$H$18)/3)*$BD$16)-(((PI()*($C$21/2)^2*(($C$21/2)*$AZ$16))/3)*$T$603)))</f>
        <v>180489.30875489127</v>
      </c>
      <c r="U684" s="73">
        <v>7.9</v>
      </c>
      <c r="V684" s="79">
        <f t="shared" si="94"/>
        <v>173654.59847877364</v>
      </c>
      <c r="W684" s="53">
        <v>7.9</v>
      </c>
      <c r="X684" s="80">
        <f>IF($W684&gt;$G$20,IF('Silo Levels'!$L$24="Pumping",((PI()*((($C$19+$G$20)-$W684)*($O$20/($O$19/2)))^2*((($O$20+$G$20)-$W684))/3)*$X$603)+(((PI()*((($C$19+$G$20)-$W684)*($O$20/($O$19/2)))^2*(((($C$19+$G$20)-$W684)*($O$20/($O$19/2)))*$AZ$17))/3)*$X$603),(((PI()*((($C$19+$G$20)-$W684)*($O$20/($O$19/2)))^2*((($O$20+$G$20)-$W684)/3))*$X$603)-((PI()*((($C$19+$G$20)-$W684)*($O$20/($O$19/2)))^2*(((($C$19+$G$20)-$W684)*($O$20/($O$19/2)))*$AZ$17)/3)*$X$603))),IF('Silo Levels'!$L$24="Pumping",(($D$18*$X$603)+((PI()*(($C$21/2)^2)*($G$20-$W684))*$X$603))+((($D$18+$H$18)/3)*$BD$17)+(((PI()*($C$21/2)^2*(($C$21/2)*$AZ$17))/3)*$X$603),(($D$18*$X$603)+((PI()*(($C$21/2)^2)*($G$20-$W684))*$X$603))+((($D$18+$H$18)/3)*$BD$17)-(((PI()*($C$21/2)^2*(($C$21/2)*$AZ$17))/3)*$X$603)))</f>
        <v>169866.46403374779</v>
      </c>
      <c r="Y684" s="73">
        <v>7.9</v>
      </c>
      <c r="Z684" s="79">
        <f t="shared" si="95"/>
        <v>198941.95240112688</v>
      </c>
      <c r="AA684" s="53">
        <v>7.9</v>
      </c>
      <c r="AB684" s="80">
        <f>IF($AA684&gt;$G$20,IF('Silo Levels'!$L$25="Pumping",((PI()*((($C$19+$G$20)-$AA684)*($O$20/($O$19/2)))^2*((($O$20+$G$20)-$AA684))/3)*$AB$603)+(((PI()*((($C$19+$G$20)-$AA684)*($O$20/($O$19/2)))^2*(((($C$19+$G$20)-$AA684)*($O$20/($O$19/2)))*$AZ$18))/3)*$AB$603),(((PI()*((($C$19+$G$20)-$AA684)*($O$20/($O$19/2)))^2*((($O$20+$G$20)-$AA684)/3))*$AB$603)-((PI()*((($C$19+$G$20)-$AA684)*($O$20/($O$19/2)))^2*(((($C$19+$G$20)-$AA684)*($O$20/($O$19/2)))*$AZ$18)/3)*$AB$603))),IF('Silo Levels'!$L$25="Pumping",(($D$18*$AB$603)+((PI()*(($C$21/2)^2)*($G$20-$AA684))*$AB$603))+((($D$18+$H$18)/3)*$BD$18)+(((PI()*($C$21/2)^2*(($C$21/2)*$AZ$18))/3)*$AB$603),(($D$18*$AB$603)+((PI()*(($C$21/2)^2)*($G$20-$AA684))*$AB$603))+((($D$18+$H$18)/3)*$BD$18)-(((PI()*($C$21/2)^2*(($C$21/2)*$AZ$18))/3)*$AB$603)))</f>
        <v>194592.61202407256</v>
      </c>
      <c r="AC684" s="73">
        <v>7.9</v>
      </c>
      <c r="AD684" s="79">
        <f t="shared" si="96"/>
        <v>204640.57699385882</v>
      </c>
      <c r="AE684" s="53">
        <v>7.9</v>
      </c>
      <c r="AF684" s="80">
        <f>IF($AE684&gt;$G$20,IF('Silo Levels'!$L$26="Pumping",((PI()*((($C$19+$G$20)-$AE684)*($O$20/($O$19/2)))^2*((($O$20+$G$20)-$AE684))/3)*$AF$603)+(((PI()*((($C$19+$G$20)-$AE684)*($O$20/($O$19/2)))^2*(((($C$19+$G$20)-$AE684)*($O$20/($O$19/2)))*$AZ$19))/3)*$AF$603),(((PI()*((($C$19+$G$20)-$AE684)*($O$20/($O$19/2)))^2*((($O$20+$G$20)-$AE684)/3))*$AF$603)-((PI()*((($C$19+$G$20)-$AE684)*($O$20/($O$19/2)))^2*(((($C$19+$G$20)-$AE684)*($O$20/($O$19/2)))*$AZ$19)/3)*$AF$603))),IF('Silo Levels'!$L$26="Pumping",(($D$18*$AF$603)+((PI()*(($C$21/2)^2)*($G$20-$AE684))*$AF$603))+((($D$18+$H$18)/3)*$BD$19)+(((PI()*($C$21/2)^2*(($C$21/2)*$AZ$19))/3)*$AF$603),(($D$18*$AF$603)+((PI()*(($C$21/2)^2)*($G$20-$AE684))*$AF$603))+((($D$18+$H$18)/3)*$BD$19)-(((PI()*($C$21/2)^2*(($C$21/2)*$AZ$19))/3)*$AF$603)))</f>
        <v>202430.09134159883</v>
      </c>
      <c r="AG684" s="73">
        <v>7.9</v>
      </c>
      <c r="AH684" s="79">
        <f t="shared" si="97"/>
        <v>191377.23003593803</v>
      </c>
      <c r="AI684" s="53">
        <v>7.9</v>
      </c>
      <c r="AJ684" s="80">
        <f>IF($AI684&gt;$G$20,IF('Silo Levels'!$L$27="Pumping",((PI()*((($C$19+$G$20)-$AI684)*($O$20/($O$19/2)))^2*((($O$20+$G$20)-$AI684))/3)*$AJ$603)+(((PI()*((($C$19+$G$20)-$AI684)*($O$20/($O$19/2)))^2*(((($C$19+$G$20)-$AI684)*($O$20/($O$19/2)))*$AZ$20))/3)*$AJ$603),(((PI()*((($C$19+$G$20)-$AI684)*($O$20/($O$19/2)))^2*((($O$20+$G$20)-$AI684)/3))*$AJ$603)-((PI()*((($C$19+$G$20)-$AI684)*($O$20/($O$19/2)))^2*(((($C$19+$G$20)-$AI684)*($O$20/($O$19/2)))*$AZ$20)/3)*$AJ$603))),IF('Silo Levels'!$L$27="Pumping",(($D$18*$AJ$603)+((PI()*(($C$21/2)^2)*($G$20-$AI684))*$AJ$603))+((($D$18+$H$18)/3)*$BD$20)+(((PI()*($C$21/2)^2*(($C$21/2)*$AZ$20))/3)*$AJ$603),(($D$18*$AJ$603)+((PI()*(($C$21/2)^2)*($G$20-$AI684))*$AJ$603))+((($D$18+$H$18)/3)*$BD$20)-(((PI()*($C$21/2)^2*(($C$21/2)*$AZ$20))/3)*$AJ$603)))</f>
        <v>187195.77464513131</v>
      </c>
    </row>
    <row r="685" spans="1:36" x14ac:dyDescent="0.3">
      <c r="A685">
        <v>8</v>
      </c>
      <c r="B685" s="79">
        <f t="shared" si="91"/>
        <v>190957.6275437595</v>
      </c>
      <c r="C685" s="53">
        <v>8</v>
      </c>
      <c r="D685" s="80">
        <f>IF($C685&gt;$G$20,IF('Silo Levels'!$L$19="Pumping",((PI()*((($C$19+$G$20)-$C685)*($O$20/($O$19/2)))^2*((($O$20+$G$20)-$C685))/3)*$D$603)+(((PI()*((($C$19+$G$20)-$C685)*($O$20/($O$19/2)))^2*(((($C$19+$G$20)-$C685)*($O$20/($O$19/2)))*$AZ$12))/3)*$D$603),(((PI()*((($C$19+$G$20)-$C685)*($O$20/($O$19/2)))^2*((($O$20+$G$20)-$C685)/3))*$D$603)-((PI()*((($C$19+$G$20)-$C685)*($O$20/($O$19/2)))^2*(((($C$19+$G$20)-$C685)*($O$20/($O$19/2)))*$AZ$12)/3)*$D$603))),IF('Silo Levels'!$L$19="Pumping",(($D$18*$D$603)+((PI()*(($C$21/2)^2)*($G$20-$C685))*$D$603))+((($D$18+$H$18)/3)*$BD$12)+(((PI()*($C$21/2)^2*(($C$21/2)*$AZ$12))/3)*$D$603),(($D$18*$D$603)+((PI()*(($C$21/2)^2)*($G$20-$C685))*$D$603))+((($D$18+$H$18)/3)*$BD$12)-(((PI()*($C$21/2)^2*(($C$21/2)*$AZ$12))/3)*$D$603)))</f>
        <v>188030.60877019481</v>
      </c>
      <c r="E685" s="73">
        <v>8</v>
      </c>
      <c r="F685" s="79">
        <f t="shared" si="92"/>
        <v>173274.46512679892</v>
      </c>
      <c r="G685" s="53">
        <v>8</v>
      </c>
      <c r="H685" s="80">
        <f>IF($G685&gt;$G$20,IF('Silo Levels'!$L$20="Pumping",((PI()*((($C$19+$G$20)-$G685)*($O$20/($O$19/2)))^2*((($O$20+$G$20)-$G685))/3)*$H$603)+(((PI()*((($C$19+$G$20)-$G685)*($O$20/($O$19/2)))^2*(((($C$19+$G$20)-$G685)*($O$20/($O$19/2)))*$AZ$13))/3)*$H$603),(((PI()*((($C$19+$G$20)-$G685)*($O$20/($O$19/2)))^2*((($O$20+$G$20)-$G685)/3))*$H$603)-((PI()*((($C$19+$G$20)-$G685)*($O$20/($O$19/2)))^2*(((($C$19+$G$20)-$G685)*($O$20/($O$19/2)))*$AZ$13)/3)*$H$603))),IF('Silo Levels'!$L$20="Pumping",(($D$18*$H$603)+((PI()*(($C$21/2)^2)*($G$20-$G685))*$H$603))+((($D$18+$H$18)/3)*$BD$13)+(((PI()*($C$21/2)^2*(($C$21/2)*$AZ$13))/3)*$H$603),(($D$18*$H$603)+((PI()*(($C$21/2)^2)*($G$20-$G685))*$H$603))+((($D$18+$H$18)/3)*$BD$13)-(((PI()*($C$21/2)^2*(($C$21/2)*$AZ$13))/3)*$H$603)))</f>
        <v>169486.33068177308</v>
      </c>
      <c r="I685" s="73">
        <v>8</v>
      </c>
      <c r="J685" s="79">
        <f t="shared" si="93"/>
        <v>174050.3867148404</v>
      </c>
      <c r="K685" s="53">
        <v>8</v>
      </c>
      <c r="L685" s="80">
        <f>IF($K685&gt;$G$20,IF('Silo Levels'!$L$21="Pumping",((PI()*((($C$19+$G$20)-$K685)*($O$20/($O$19/2)))^2*((($O$20+$G$20)-$K685))/3)*$L$603)+(((PI()*((($C$19+$G$20)-$K685)*($O$20/($O$19/2)))^2*(((($C$19+$G$20)-$K685)*($O$20/($O$19/2)))*$AZ$14))/3)*$L$603),(((PI()*((($C$19+$G$20)-$K685)*($O$20/($O$19/2)))^2*((($O$20+$G$20)-$K685)/3))*$L$603)-((PI()*((($C$19+$G$20)-$K685)*($O$20/($O$19/2)))^2*(((($C$19+$G$20)-$K685)*($O$20/($O$19/2)))*$AZ$14)/3)*$L$603))),IF('Silo Levels'!$L$21="Pumping",(($D$18*$L$603)+((PI()*(($C$21/2)^2)*($G$20-$K685))*$L$603))+((($D$18+$H$18)/3)*$BD$14)+(((PI()*($C$21/2)^2*(($C$21/2)*$AZ$14))/3)*$L$603),(($D$18*$L$603)+((PI()*(($C$21/2)^2)*($G$20-$K685))*$L$603))+((($D$18+$H$18)/3)*$BD$14)-(((PI()*($C$21/2)^2*(($C$21/2)*$AZ$14))/3)*$L$603)))</f>
        <v>170244.99369322829</v>
      </c>
      <c r="M685" s="73">
        <v>8</v>
      </c>
      <c r="N685" s="79">
        <f t="shared" si="98"/>
        <v>178085.98407936216</v>
      </c>
      <c r="O685" s="53">
        <v>8</v>
      </c>
      <c r="P685" s="80">
        <f>IF($O685&gt;$G$20,IF('Silo Levels'!$L$22="Pumping",((PI()*((($C$19+$G$20)-$O685)*($O$20/($O$19/2)))^2*((($O$20+$G$20)-$O685))/3)*$P$603)+(((PI()*((($C$19+$G$20)-$O685)*($O$20/($O$19/2)))^2*(((($C$19+$G$20)-$O685)*($O$20/($O$19/2)))*$AZ$15))/3)*$P$603),(((PI()*((($C$19+$G$20)-$O685)*($O$20/($O$19/2)))^2*((($O$20+$G$20)-$O685)/3))*$P$603)-((PI()*((($C$19+$G$20)-$O685)*($O$20/($O$19/2)))^2*(((($C$19+$G$20)-$O685)*($O$20/($O$19/2)))*$AZ$15)/3)*$P$603))),IF('Silo Levels'!$L$22="Pumping",(($D$18*$P$603)+((PI()*(($C$21/2)^2)*($G$20-$O685))*$P$603))+((($D$18+$H$18)/3)*$BD$15)+(((PI()*($C$21/2)^2*(($C$21/2)*$AZ$15))/3)*$P$603),(($D$18*$P$603)+((PI()*(($C$21/2)^2)*($G$20-$O685))*$P$603))+((($D$18+$H$18)/3)*$BD$15)-(((PI()*($C$21/2)^2*(($C$21/2)*$AZ$15))/3)*$P$603)))</f>
        <v>174190.82855176966</v>
      </c>
      <c r="Q685" s="73">
        <v>8</v>
      </c>
      <c r="R685" s="79">
        <f t="shared" si="99"/>
        <v>184114.22054157796</v>
      </c>
      <c r="S685" s="53">
        <v>8</v>
      </c>
      <c r="T685" s="80">
        <f>IF($S685&gt;$G$20,IF('Silo Levels'!$L$23="Pumping",((PI()*((($C$19+$G$20)-$S685)*($O$20/($O$19/2)))^2*((($O$20+$G$20)-$S685))/3)*$T$603)+(((PI()*((($C$19+$G$20)-$S685)*($O$20/($O$19/2)))^2*(((($C$19+$G$20)-$S685)*($O$20/($O$19/2)))*$AZ$16))/3)*$T$603),(((PI()*((($C$19+$G$20)-$S685)*($O$20/($O$19/2)))^2*((($O$20+$G$20)-$S685)/3))*$T$603)-((PI()*((($C$19+$G$20)-$S685)*($O$20/($O$19/2)))^2*(((($C$19+$G$20)-$S685)*($O$20/($O$19/2)))*$AZ$16)/3)*$T$603))),IF('Silo Levels'!$L$23="Pumping",(($D$18*$T$603)+((PI()*(($C$21/2)^2)*($G$20-$S685))*$T$603))+((($D$18+$H$18)/3)*$BD$16)+(((PI()*($C$21/2)^2*(($C$21/2)*$AZ$16))/3)*$T$603),(($D$18*$T$603)+((PI()*(($C$21/2)^2)*($G$20-$S685))*$T$603))+((($D$18+$H$18)/3)*$BD$16)-(((PI()*($C$21/2)^2*(($C$21/2)*$AZ$16))/3)*$T$603)))</f>
        <v>180084.98087163572</v>
      </c>
      <c r="U685" s="73">
        <v>8</v>
      </c>
      <c r="V685" s="79">
        <f t="shared" si="94"/>
        <v>173274.46512679892</v>
      </c>
      <c r="W685" s="53">
        <v>8</v>
      </c>
      <c r="X685" s="80">
        <f>IF($W685&gt;$G$20,IF('Silo Levels'!$L$24="Pumping",((PI()*((($C$19+$G$20)-$W685)*($O$20/($O$19/2)))^2*((($O$20+$G$20)-$W685))/3)*$X$603)+(((PI()*((($C$19+$G$20)-$W685)*($O$20/($O$19/2)))^2*(((($C$19+$G$20)-$W685)*($O$20/($O$19/2)))*$AZ$17))/3)*$X$603),(((PI()*((($C$19+$G$20)-$W685)*($O$20/($O$19/2)))^2*((($O$20+$G$20)-$W685)/3))*$X$603)-((PI()*((($C$19+$G$20)-$W685)*($O$20/($O$19/2)))^2*(((($C$19+$G$20)-$W685)*($O$20/($O$19/2)))*$AZ$17)/3)*$X$603))),IF('Silo Levels'!$L$24="Pumping",(($D$18*$X$603)+((PI()*(($C$21/2)^2)*($G$20-$W685))*$X$603))+((($D$18+$H$18)/3)*$BD$17)+(((PI()*($C$21/2)^2*(($C$21/2)*$AZ$17))/3)*$X$603),(($D$18*$X$603)+((PI()*(($C$21/2)^2)*($G$20-$W685))*$X$603))+((($D$18+$H$18)/3)*$BD$17)-(((PI()*($C$21/2)^2*(($C$21/2)*$AZ$17))/3)*$X$603)))</f>
        <v>169486.33068177308</v>
      </c>
      <c r="Y685" s="73">
        <v>8</v>
      </c>
      <c r="Z685" s="79">
        <f t="shared" si="95"/>
        <v>198505.5029138127</v>
      </c>
      <c r="AA685" s="53">
        <v>8</v>
      </c>
      <c r="AB685" s="80">
        <f>IF($AA685&gt;$G$20,IF('Silo Levels'!$L$25="Pumping",((PI()*((($C$19+$G$20)-$AA685)*($O$20/($O$19/2)))^2*((($O$20+$G$20)-$AA685))/3)*$AB$603)+(((PI()*((($C$19+$G$20)-$AA685)*($O$20/($O$19/2)))^2*(((($C$19+$G$20)-$AA685)*($O$20/($O$19/2)))*$AZ$18))/3)*$AB$603),(((PI()*((($C$19+$G$20)-$AA685)*($O$20/($O$19/2)))^2*((($O$20+$G$20)-$AA685)/3))*$AB$603)-((PI()*((($C$19+$G$20)-$AA685)*($O$20/($O$19/2)))^2*(((($C$19+$G$20)-$AA685)*($O$20/($O$19/2)))*$AZ$18)/3)*$AB$603))),IF('Silo Levels'!$L$25="Pumping",(($D$18*$AB$603)+((PI()*(($C$21/2)^2)*($G$20-$AA685))*$AB$603))+((($D$18+$H$18)/3)*$BD$18)+(((PI()*($C$21/2)^2*(($C$21/2)*$AZ$18))/3)*$AB$603),(($D$18*$AB$603)+((PI()*(($C$21/2)^2)*($G$20-$AA685))*$AB$603))+((($D$18+$H$18)/3)*$BD$18)-(((PI()*($C$21/2)^2*(($C$21/2)*$AZ$18))/3)*$AB$603)))</f>
        <v>194156.16253675838</v>
      </c>
      <c r="AC685" s="73">
        <v>8</v>
      </c>
      <c r="AD685" s="79">
        <f t="shared" si="96"/>
        <v>204196.93945528677</v>
      </c>
      <c r="AE685" s="53">
        <v>8</v>
      </c>
      <c r="AF685" s="80">
        <f>IF($AE685&gt;$G$20,IF('Silo Levels'!$L$26="Pumping",((PI()*((($C$19+$G$20)-$AE685)*($O$20/($O$19/2)))^2*((($O$20+$G$20)-$AE685))/3)*$AF$603)+(((PI()*((($C$19+$G$20)-$AE685)*($O$20/($O$19/2)))^2*(((($C$19+$G$20)-$AE685)*($O$20/($O$19/2)))*$AZ$19))/3)*$AF$603),(((PI()*((($C$19+$G$20)-$AE685)*($O$20/($O$19/2)))^2*((($O$20+$G$20)-$AE685)/3))*$AF$603)-((PI()*((($C$19+$G$20)-$AE685)*($O$20/($O$19/2)))^2*(((($C$19+$G$20)-$AE685)*($O$20/($O$19/2)))*$AZ$19)/3)*$AF$603))),IF('Silo Levels'!$L$26="Pumping",(($D$18*$AF$603)+((PI()*(($C$21/2)^2)*($G$20-$AE685))*$AF$603))+((($D$18+$H$18)/3)*$BD$19)+(((PI()*($C$21/2)^2*(($C$21/2)*$AZ$19))/3)*$AF$603),(($D$18*$AF$603)+((PI()*(($C$21/2)^2)*($G$20-$AE685))*$AF$603))+((($D$18+$H$18)/3)*$BD$19)-(((PI()*($C$21/2)^2*(($C$21/2)*$AZ$19))/3)*$AF$603)))</f>
        <v>201986.45380302679</v>
      </c>
      <c r="AG685" s="73">
        <v>8</v>
      </c>
      <c r="AH685" s="79">
        <f t="shared" si="97"/>
        <v>190957.6275437595</v>
      </c>
      <c r="AI685" s="53">
        <v>8</v>
      </c>
      <c r="AJ685" s="80">
        <f>IF($AI685&gt;$G$20,IF('Silo Levels'!$L$27="Pumping",((PI()*((($C$19+$G$20)-$AI685)*($O$20/($O$19/2)))^2*((($O$20+$G$20)-$AI685))/3)*$AJ$603)+(((PI()*((($C$19+$G$20)-$AI685)*($O$20/($O$19/2)))^2*(((($C$19+$G$20)-$AI685)*($O$20/($O$19/2)))*$AZ$20))/3)*$AJ$603),(((PI()*((($C$19+$G$20)-$AI685)*($O$20/($O$19/2)))^2*((($O$20+$G$20)-$AI685)/3))*$AJ$603)-((PI()*((($C$19+$G$20)-$AI685)*($O$20/($O$19/2)))^2*(((($C$19+$G$20)-$AI685)*($O$20/($O$19/2)))*$AZ$20)/3)*$AJ$603))),IF('Silo Levels'!$L$27="Pumping",(($D$18*$AJ$603)+((PI()*(($C$21/2)^2)*($G$20-$AI685))*$AJ$603))+((($D$18+$H$18)/3)*$BD$20)+(((PI()*($C$21/2)^2*(($C$21/2)*$AZ$20))/3)*$AJ$603),(($D$18*$AJ$603)+((PI()*(($C$21/2)^2)*($G$20-$AI685))*$AJ$603))+((($D$18+$H$18)/3)*$BD$20)-(((PI()*($C$21/2)^2*(($C$21/2)*$AZ$20))/3)*$AJ$603)))</f>
        <v>186776.17215295279</v>
      </c>
    </row>
    <row r="686" spans="1:36" x14ac:dyDescent="0.3">
      <c r="A686">
        <v>8.1</v>
      </c>
      <c r="B686" s="79">
        <f t="shared" si="91"/>
        <v>190538.02505158097</v>
      </c>
      <c r="C686" s="53">
        <v>8.1</v>
      </c>
      <c r="D686" s="80">
        <f>IF($C686&gt;$G$20,IF('Silo Levels'!$L$19="Pumping",((PI()*((($C$19+$G$20)-$C686)*($O$20/($O$19/2)))^2*((($O$20+$G$20)-$C686))/3)*$D$603)+(((PI()*((($C$19+$G$20)-$C686)*($O$20/($O$19/2)))^2*(((($C$19+$G$20)-$C686)*($O$20/($O$19/2)))*$AZ$12))/3)*$D$603),(((PI()*((($C$19+$G$20)-$C686)*($O$20/($O$19/2)))^2*((($O$20+$G$20)-$C686)/3))*$D$603)-((PI()*((($C$19+$G$20)-$C686)*($O$20/($O$19/2)))^2*(((($C$19+$G$20)-$C686)*($O$20/($O$19/2)))*$AZ$12)/3)*$D$603))),IF('Silo Levels'!$L$19="Pumping",(($D$18*$D$603)+((PI()*(($C$21/2)^2)*($G$20-$C686))*$D$603))+((($D$18+$H$18)/3)*$BD$12)+(((PI()*($C$21/2)^2*(($C$21/2)*$AZ$12))/3)*$D$603),(($D$18*$D$603)+((PI()*(($C$21/2)^2)*($G$20-$C686))*$D$603))+((($D$18+$H$18)/3)*$BD$12)-(((PI()*($C$21/2)^2*(($C$21/2)*$AZ$12))/3)*$D$603)))</f>
        <v>187611.00627801626</v>
      </c>
      <c r="E686" s="73">
        <v>8.1</v>
      </c>
      <c r="F686" s="79">
        <f t="shared" si="92"/>
        <v>172894.33177482418</v>
      </c>
      <c r="G686" s="53">
        <v>8.1</v>
      </c>
      <c r="H686" s="80">
        <f>IF($G686&gt;$G$20,IF('Silo Levels'!$L$20="Pumping",((PI()*((($C$19+$G$20)-$G686)*($O$20/($O$19/2)))^2*((($O$20+$G$20)-$G686))/3)*$H$603)+(((PI()*((($C$19+$G$20)-$G686)*($O$20/($O$19/2)))^2*(((($C$19+$G$20)-$G686)*($O$20/($O$19/2)))*$AZ$13))/3)*$H$603),(((PI()*((($C$19+$G$20)-$G686)*($O$20/($O$19/2)))^2*((($O$20+$G$20)-$G686)/3))*$H$603)-((PI()*((($C$19+$G$20)-$G686)*($O$20/($O$19/2)))^2*(((($C$19+$G$20)-$G686)*($O$20/($O$19/2)))*$AZ$13)/3)*$H$603))),IF('Silo Levels'!$L$20="Pumping",(($D$18*$H$603)+((PI()*(($C$21/2)^2)*($G$20-$G686))*$H$603))+((($D$18+$H$18)/3)*$BD$13)+(((PI()*($C$21/2)^2*(($C$21/2)*$AZ$13))/3)*$H$603),(($D$18*$H$603)+((PI()*(($C$21/2)^2)*($G$20-$G686))*$H$603))+((($D$18+$H$18)/3)*$BD$13)-(((PI()*($C$21/2)^2*(($C$21/2)*$AZ$13))/3)*$H$603)))</f>
        <v>169106.19732979833</v>
      </c>
      <c r="I686" s="73">
        <v>8.1</v>
      </c>
      <c r="J686" s="79">
        <f t="shared" si="93"/>
        <v>173668.52149176571</v>
      </c>
      <c r="K686" s="53">
        <v>8.1</v>
      </c>
      <c r="L686" s="80">
        <f>IF($K686&gt;$G$20,IF('Silo Levels'!$L$21="Pumping",((PI()*((($C$19+$G$20)-$K686)*($O$20/($O$19/2)))^2*((($O$20+$G$20)-$K686))/3)*$L$603)+(((PI()*((($C$19+$G$20)-$K686)*($O$20/($O$19/2)))^2*(((($C$19+$G$20)-$K686)*($O$20/($O$19/2)))*$AZ$14))/3)*$L$603),(((PI()*((($C$19+$G$20)-$K686)*($O$20/($O$19/2)))^2*((($O$20+$G$20)-$K686)/3))*$L$603)-((PI()*((($C$19+$G$20)-$K686)*($O$20/($O$19/2)))^2*(((($C$19+$G$20)-$K686)*($O$20/($O$19/2)))*$AZ$14)/3)*$L$603))),IF('Silo Levels'!$L$21="Pumping",(($D$18*$L$603)+((PI()*(($C$21/2)^2)*($G$20-$K686))*$L$603))+((($D$18+$H$18)/3)*$BD$14)+(((PI()*($C$21/2)^2*(($C$21/2)*$AZ$14))/3)*$L$603),(($D$18*$L$603)+((PI()*(($C$21/2)^2)*($G$20-$K686))*$L$603))+((($D$18+$H$18)/3)*$BD$14)-(((PI()*($C$21/2)^2*(($C$21/2)*$AZ$14))/3)*$L$603)))</f>
        <v>169863.12847015361</v>
      </c>
      <c r="M686" s="73">
        <v>8.1</v>
      </c>
      <c r="N686" s="79">
        <f t="shared" si="98"/>
        <v>177695.11132955496</v>
      </c>
      <c r="O686" s="53">
        <v>8.1</v>
      </c>
      <c r="P686" s="80">
        <f>IF($O686&gt;$G$20,IF('Silo Levels'!$L$22="Pumping",((PI()*((($C$19+$G$20)-$O686)*($O$20/($O$19/2)))^2*((($O$20+$G$20)-$O686))/3)*$P$603)+(((PI()*((($C$19+$G$20)-$O686)*($O$20/($O$19/2)))^2*(((($C$19+$G$20)-$O686)*($O$20/($O$19/2)))*$AZ$15))/3)*$P$603),(((PI()*((($C$19+$G$20)-$O686)*($O$20/($O$19/2)))^2*((($O$20+$G$20)-$O686)/3))*$P$603)-((PI()*((($C$19+$G$20)-$O686)*($O$20/($O$19/2)))^2*(((($C$19+$G$20)-$O686)*($O$20/($O$19/2)))*$AZ$15)/3)*$P$603))),IF('Silo Levels'!$L$22="Pumping",(($D$18*$P$603)+((PI()*(($C$21/2)^2)*($G$20-$O686))*$P$603))+((($D$18+$H$18)/3)*$BD$15)+(((PI()*($C$21/2)^2*(($C$21/2)*$AZ$15))/3)*$P$603),(($D$18*$P$603)+((PI()*(($C$21/2)^2)*($G$20-$O686))*$P$603))+((($D$18+$H$18)/3)*$BD$15)-(((PI()*($C$21/2)^2*(($C$21/2)*$AZ$15))/3)*$P$603)))</f>
        <v>173799.95580196247</v>
      </c>
      <c r="Q686" s="73">
        <v>8.1</v>
      </c>
      <c r="R686" s="79">
        <f t="shared" si="99"/>
        <v>183709.89265832244</v>
      </c>
      <c r="S686" s="53">
        <v>8.1</v>
      </c>
      <c r="T686" s="80">
        <f>IF($S686&gt;$G$20,IF('Silo Levels'!$L$23="Pumping",((PI()*((($C$19+$G$20)-$S686)*($O$20/($O$19/2)))^2*((($O$20+$G$20)-$S686))/3)*$T$603)+(((PI()*((($C$19+$G$20)-$S686)*($O$20/($O$19/2)))^2*(((($C$19+$G$20)-$S686)*($O$20/($O$19/2)))*$AZ$16))/3)*$T$603),(((PI()*((($C$19+$G$20)-$S686)*($O$20/($O$19/2)))^2*((($O$20+$G$20)-$S686)/3))*$T$603)-((PI()*((($C$19+$G$20)-$S686)*($O$20/($O$19/2)))^2*(((($C$19+$G$20)-$S686)*($O$20/($O$19/2)))*$AZ$16)/3)*$T$603))),IF('Silo Levels'!$L$23="Pumping",(($D$18*$T$603)+((PI()*(($C$21/2)^2)*($G$20-$S686))*$T$603))+((($D$18+$H$18)/3)*$BD$16)+(((PI()*($C$21/2)^2*(($C$21/2)*$AZ$16))/3)*$T$603),(($D$18*$T$603)+((PI()*(($C$21/2)^2)*($G$20-$S686))*$T$603))+((($D$18+$H$18)/3)*$BD$16)-(((PI()*($C$21/2)^2*(($C$21/2)*$AZ$16))/3)*$T$603)))</f>
        <v>179680.6529883802</v>
      </c>
      <c r="U686" s="73">
        <v>8.1</v>
      </c>
      <c r="V686" s="79">
        <f t="shared" si="94"/>
        <v>172894.33177482418</v>
      </c>
      <c r="W686" s="53">
        <v>8.1</v>
      </c>
      <c r="X686" s="80">
        <f>IF($W686&gt;$G$20,IF('Silo Levels'!$L$24="Pumping",((PI()*((($C$19+$G$20)-$W686)*($O$20/($O$19/2)))^2*((($O$20+$G$20)-$W686))/3)*$X$603)+(((PI()*((($C$19+$G$20)-$W686)*($O$20/($O$19/2)))^2*(((($C$19+$G$20)-$W686)*($O$20/($O$19/2)))*$AZ$17))/3)*$X$603),(((PI()*((($C$19+$G$20)-$W686)*($O$20/($O$19/2)))^2*((($O$20+$G$20)-$W686)/3))*$X$603)-((PI()*((($C$19+$G$20)-$W686)*($O$20/($O$19/2)))^2*(((($C$19+$G$20)-$W686)*($O$20/($O$19/2)))*$AZ$17)/3)*$X$603))),IF('Silo Levels'!$L$24="Pumping",(($D$18*$X$603)+((PI()*(($C$21/2)^2)*($G$20-$W686))*$X$603))+((($D$18+$H$18)/3)*$BD$17)+(((PI()*($C$21/2)^2*(($C$21/2)*$AZ$17))/3)*$X$603),(($D$18*$X$603)+((PI()*(($C$21/2)^2)*($G$20-$W686))*$X$603))+((($D$18+$H$18)/3)*$BD$17)-(((PI()*($C$21/2)^2*(($C$21/2)*$AZ$17))/3)*$X$603)))</f>
        <v>169106.19732979833</v>
      </c>
      <c r="Y686" s="73">
        <v>8.1</v>
      </c>
      <c r="Z686" s="79">
        <f t="shared" si="95"/>
        <v>198069.05342649852</v>
      </c>
      <c r="AA686" s="53">
        <v>8.1</v>
      </c>
      <c r="AB686" s="80">
        <f>IF($AA686&gt;$G$20,IF('Silo Levels'!$L$25="Pumping",((PI()*((($C$19+$G$20)-$AA686)*($O$20/($O$19/2)))^2*((($O$20+$G$20)-$AA686))/3)*$AB$603)+(((PI()*((($C$19+$G$20)-$AA686)*($O$20/($O$19/2)))^2*(((($C$19+$G$20)-$AA686)*($O$20/($O$19/2)))*$AZ$18))/3)*$AB$603),(((PI()*((($C$19+$G$20)-$AA686)*($O$20/($O$19/2)))^2*((($O$20+$G$20)-$AA686)/3))*$AB$603)-((PI()*((($C$19+$G$20)-$AA686)*($O$20/($O$19/2)))^2*(((($C$19+$G$20)-$AA686)*($O$20/($O$19/2)))*$AZ$18)/3)*$AB$603))),IF('Silo Levels'!$L$25="Pumping",(($D$18*$AB$603)+((PI()*(($C$21/2)^2)*($G$20-$AA686))*$AB$603))+((($D$18+$H$18)/3)*$BD$18)+(((PI()*($C$21/2)^2*(($C$21/2)*$AZ$18))/3)*$AB$603),(($D$18*$AB$603)+((PI()*(($C$21/2)^2)*($G$20-$AA686))*$AB$603))+((($D$18+$H$18)/3)*$BD$18)-(((PI()*($C$21/2)^2*(($C$21/2)*$AZ$18))/3)*$AB$603)))</f>
        <v>193719.7130494442</v>
      </c>
      <c r="AC686" s="73">
        <v>8.1</v>
      </c>
      <c r="AD686" s="79">
        <f t="shared" si="96"/>
        <v>203753.30191671473</v>
      </c>
      <c r="AE686" s="53">
        <v>8.1</v>
      </c>
      <c r="AF686" s="80">
        <f>IF($AE686&gt;$G$20,IF('Silo Levels'!$L$26="Pumping",((PI()*((($C$19+$G$20)-$AE686)*($O$20/($O$19/2)))^2*((($O$20+$G$20)-$AE686))/3)*$AF$603)+(((PI()*((($C$19+$G$20)-$AE686)*($O$20/($O$19/2)))^2*(((($C$19+$G$20)-$AE686)*($O$20/($O$19/2)))*$AZ$19))/3)*$AF$603),(((PI()*((($C$19+$G$20)-$AE686)*($O$20/($O$19/2)))^2*((($O$20+$G$20)-$AE686)/3))*$AF$603)-((PI()*((($C$19+$G$20)-$AE686)*($O$20/($O$19/2)))^2*(((($C$19+$G$20)-$AE686)*($O$20/($O$19/2)))*$AZ$19)/3)*$AF$603))),IF('Silo Levels'!$L$26="Pumping",(($D$18*$AF$603)+((PI()*(($C$21/2)^2)*($G$20-$AE686))*$AF$603))+((($D$18+$H$18)/3)*$BD$19)+(((PI()*($C$21/2)^2*(($C$21/2)*$AZ$19))/3)*$AF$603),(($D$18*$AF$603)+((PI()*(($C$21/2)^2)*($G$20-$AE686))*$AF$603))+((($D$18+$H$18)/3)*$BD$19)-(((PI()*($C$21/2)^2*(($C$21/2)*$AZ$19))/3)*$AF$603)))</f>
        <v>201542.81626445474</v>
      </c>
      <c r="AG686" s="73">
        <v>8.1</v>
      </c>
      <c r="AH686" s="79">
        <f t="shared" si="97"/>
        <v>190538.02505158097</v>
      </c>
      <c r="AI686" s="53">
        <v>8.1</v>
      </c>
      <c r="AJ686" s="80">
        <f>IF($AI686&gt;$G$20,IF('Silo Levels'!$L$27="Pumping",((PI()*((($C$19+$G$20)-$AI686)*($O$20/($O$19/2)))^2*((($O$20+$G$20)-$AI686))/3)*$AJ$603)+(((PI()*((($C$19+$G$20)-$AI686)*($O$20/($O$19/2)))^2*(((($C$19+$G$20)-$AI686)*($O$20/($O$19/2)))*$AZ$20))/3)*$AJ$603),(((PI()*((($C$19+$G$20)-$AI686)*($O$20/($O$19/2)))^2*((($O$20+$G$20)-$AI686)/3))*$AJ$603)-((PI()*((($C$19+$G$20)-$AI686)*($O$20/($O$19/2)))^2*(((($C$19+$G$20)-$AI686)*($O$20/($O$19/2)))*$AZ$20)/3)*$AJ$603))),IF('Silo Levels'!$L$27="Pumping",(($D$18*$AJ$603)+((PI()*(($C$21/2)^2)*($G$20-$AI686))*$AJ$603))+((($D$18+$H$18)/3)*$BD$20)+(((PI()*($C$21/2)^2*(($C$21/2)*$AZ$20))/3)*$AJ$603),(($D$18*$AJ$603)+((PI()*(($C$21/2)^2)*($G$20-$AI686))*$AJ$603))+((($D$18+$H$18)/3)*$BD$20)-(((PI()*($C$21/2)^2*(($C$21/2)*$AZ$20))/3)*$AJ$603)))</f>
        <v>186356.56966077426</v>
      </c>
    </row>
    <row r="687" spans="1:36" x14ac:dyDescent="0.3">
      <c r="A687">
        <v>8.1999999999999993</v>
      </c>
      <c r="B687" s="79">
        <f t="shared" si="91"/>
        <v>190118.4225594025</v>
      </c>
      <c r="C687" s="53">
        <v>8.1999999999999993</v>
      </c>
      <c r="D687" s="80">
        <f>IF($C687&gt;$G$20,IF('Silo Levels'!$L$19="Pumping",((PI()*((($C$19+$G$20)-$C687)*($O$20/($O$19/2)))^2*((($O$20+$G$20)-$C687))/3)*$D$603)+(((PI()*((($C$19+$G$20)-$C687)*($O$20/($O$19/2)))^2*(((($C$19+$G$20)-$C687)*($O$20/($O$19/2)))*$AZ$12))/3)*$D$603),(((PI()*((($C$19+$G$20)-$C687)*($O$20/($O$19/2)))^2*((($O$20+$G$20)-$C687)/3))*$D$603)-((PI()*((($C$19+$G$20)-$C687)*($O$20/($O$19/2)))^2*(((($C$19+$G$20)-$C687)*($O$20/($O$19/2)))*$AZ$12)/3)*$D$603))),IF('Silo Levels'!$L$19="Pumping",(($D$18*$D$603)+((PI()*(($C$21/2)^2)*($G$20-$C687))*$D$603))+((($D$18+$H$18)/3)*$BD$12)+(((PI()*($C$21/2)^2*(($C$21/2)*$AZ$12))/3)*$D$603),(($D$18*$D$603)+((PI()*(($C$21/2)^2)*($G$20-$C687))*$D$603))+((($D$18+$H$18)/3)*$BD$12)-(((PI()*($C$21/2)^2*(($C$21/2)*$AZ$12))/3)*$D$603)))</f>
        <v>187191.40378583781</v>
      </c>
      <c r="E687" s="73">
        <v>8.1999999999999993</v>
      </c>
      <c r="F687" s="79">
        <f t="shared" si="92"/>
        <v>172514.1984228495</v>
      </c>
      <c r="G687" s="53">
        <v>8.1999999999999993</v>
      </c>
      <c r="H687" s="80">
        <f>IF($G687&gt;$G$20,IF('Silo Levels'!$L$20="Pumping",((PI()*((($C$19+$G$20)-$G687)*($O$20/($O$19/2)))^2*((($O$20+$G$20)-$G687))/3)*$H$603)+(((PI()*((($C$19+$G$20)-$G687)*($O$20/($O$19/2)))^2*(((($C$19+$G$20)-$G687)*($O$20/($O$19/2)))*$AZ$13))/3)*$H$603),(((PI()*((($C$19+$G$20)-$G687)*($O$20/($O$19/2)))^2*((($O$20+$G$20)-$G687)/3))*$H$603)-((PI()*((($C$19+$G$20)-$G687)*($O$20/($O$19/2)))^2*(((($C$19+$G$20)-$G687)*($O$20/($O$19/2)))*$AZ$13)/3)*$H$603))),IF('Silo Levels'!$L$20="Pumping",(($D$18*$H$603)+((PI()*(($C$21/2)^2)*($G$20-$G687))*$H$603))+((($D$18+$H$18)/3)*$BD$13)+(((PI()*($C$21/2)^2*(($C$21/2)*$AZ$13))/3)*$H$603),(($D$18*$H$603)+((PI()*(($C$21/2)^2)*($G$20-$G687))*$H$603))+((($D$18+$H$18)/3)*$BD$13)-(((PI()*($C$21/2)^2*(($C$21/2)*$AZ$13))/3)*$H$603)))</f>
        <v>168726.06397782365</v>
      </c>
      <c r="I687" s="73">
        <v>8.1999999999999993</v>
      </c>
      <c r="J687" s="79">
        <f t="shared" si="93"/>
        <v>173286.65626869106</v>
      </c>
      <c r="K687" s="53">
        <v>8.1999999999999993</v>
      </c>
      <c r="L687" s="80">
        <f>IF($K687&gt;$G$20,IF('Silo Levels'!$L$21="Pumping",((PI()*((($C$19+$G$20)-$K687)*($O$20/($O$19/2)))^2*((($O$20+$G$20)-$K687))/3)*$L$603)+(((PI()*((($C$19+$G$20)-$K687)*($O$20/($O$19/2)))^2*(((($C$19+$G$20)-$K687)*($O$20/($O$19/2)))*$AZ$14))/3)*$L$603),(((PI()*((($C$19+$G$20)-$K687)*($O$20/($O$19/2)))^2*((($O$20+$G$20)-$K687)/3))*$L$603)-((PI()*((($C$19+$G$20)-$K687)*($O$20/($O$19/2)))^2*(((($C$19+$G$20)-$K687)*($O$20/($O$19/2)))*$AZ$14)/3)*$L$603))),IF('Silo Levels'!$L$21="Pumping",(($D$18*$L$603)+((PI()*(($C$21/2)^2)*($G$20-$K687))*$L$603))+((($D$18+$H$18)/3)*$BD$14)+(((PI()*($C$21/2)^2*(($C$21/2)*$AZ$14))/3)*$L$603),(($D$18*$L$603)+((PI()*(($C$21/2)^2)*($G$20-$K687))*$L$603))+((($D$18+$H$18)/3)*$BD$14)-(((PI()*($C$21/2)^2*(($C$21/2)*$AZ$14))/3)*$L$603)))</f>
        <v>169481.26324707895</v>
      </c>
      <c r="M687" s="73">
        <v>8.1999999999999993</v>
      </c>
      <c r="N687" s="79">
        <f t="shared" si="98"/>
        <v>177304.23857974779</v>
      </c>
      <c r="O687" s="53">
        <v>8.1999999999999993</v>
      </c>
      <c r="P687" s="80">
        <f>IF($O687&gt;$G$20,IF('Silo Levels'!$L$22="Pumping",((PI()*((($C$19+$G$20)-$O687)*($O$20/($O$19/2)))^2*((($O$20+$G$20)-$O687))/3)*$P$603)+(((PI()*((($C$19+$G$20)-$O687)*($O$20/($O$19/2)))^2*(((($C$19+$G$20)-$O687)*($O$20/($O$19/2)))*$AZ$15))/3)*$P$603),(((PI()*((($C$19+$G$20)-$O687)*($O$20/($O$19/2)))^2*((($O$20+$G$20)-$O687)/3))*$P$603)-((PI()*((($C$19+$G$20)-$O687)*($O$20/($O$19/2)))^2*(((($C$19+$G$20)-$O687)*($O$20/($O$19/2)))*$AZ$15)/3)*$P$603))),IF('Silo Levels'!$L$22="Pumping",(($D$18*$P$603)+((PI()*(($C$21/2)^2)*($G$20-$O687))*$P$603))+((($D$18+$H$18)/3)*$BD$15)+(((PI()*($C$21/2)^2*(($C$21/2)*$AZ$15))/3)*$P$603),(($D$18*$P$603)+((PI()*(($C$21/2)^2)*($G$20-$O687))*$P$603))+((($D$18+$H$18)/3)*$BD$15)-(((PI()*($C$21/2)^2*(($C$21/2)*$AZ$15))/3)*$P$603)))</f>
        <v>173409.0830521553</v>
      </c>
      <c r="Q687" s="73">
        <v>8.1999999999999993</v>
      </c>
      <c r="R687" s="79">
        <f t="shared" si="99"/>
        <v>183305.56477506692</v>
      </c>
      <c r="S687" s="53">
        <v>8.1999999999999993</v>
      </c>
      <c r="T687" s="80">
        <f>IF($S687&gt;$G$20,IF('Silo Levels'!$L$23="Pumping",((PI()*((($C$19+$G$20)-$S687)*($O$20/($O$19/2)))^2*((($O$20+$G$20)-$S687))/3)*$T$603)+(((PI()*((($C$19+$G$20)-$S687)*($O$20/($O$19/2)))^2*(((($C$19+$G$20)-$S687)*($O$20/($O$19/2)))*$AZ$16))/3)*$T$603),(((PI()*((($C$19+$G$20)-$S687)*($O$20/($O$19/2)))^2*((($O$20+$G$20)-$S687)/3))*$T$603)-((PI()*((($C$19+$G$20)-$S687)*($O$20/($O$19/2)))^2*(((($C$19+$G$20)-$S687)*($O$20/($O$19/2)))*$AZ$16)/3)*$T$603))),IF('Silo Levels'!$L$23="Pumping",(($D$18*$T$603)+((PI()*(($C$21/2)^2)*($G$20-$S687))*$T$603))+((($D$18+$H$18)/3)*$BD$16)+(((PI()*($C$21/2)^2*(($C$21/2)*$AZ$16))/3)*$T$603),(($D$18*$T$603)+((PI()*(($C$21/2)^2)*($G$20-$S687))*$T$603))+((($D$18+$H$18)/3)*$BD$16)-(((PI()*($C$21/2)^2*(($C$21/2)*$AZ$16))/3)*$T$603)))</f>
        <v>179276.32510512468</v>
      </c>
      <c r="U687" s="73">
        <v>8.1999999999999993</v>
      </c>
      <c r="V687" s="79">
        <f t="shared" si="94"/>
        <v>172514.1984228495</v>
      </c>
      <c r="W687" s="53">
        <v>8.1999999999999993</v>
      </c>
      <c r="X687" s="80">
        <f>IF($W687&gt;$G$20,IF('Silo Levels'!$L$24="Pumping",((PI()*((($C$19+$G$20)-$W687)*($O$20/($O$19/2)))^2*((($O$20+$G$20)-$W687))/3)*$X$603)+(((PI()*((($C$19+$G$20)-$W687)*($O$20/($O$19/2)))^2*(((($C$19+$G$20)-$W687)*($O$20/($O$19/2)))*$AZ$17))/3)*$X$603),(((PI()*((($C$19+$G$20)-$W687)*($O$20/($O$19/2)))^2*((($O$20+$G$20)-$W687)/3))*$X$603)-((PI()*((($C$19+$G$20)-$W687)*($O$20/($O$19/2)))^2*(((($C$19+$G$20)-$W687)*($O$20/($O$19/2)))*$AZ$17)/3)*$X$603))),IF('Silo Levels'!$L$24="Pumping",(($D$18*$X$603)+((PI()*(($C$21/2)^2)*($G$20-$W687))*$X$603))+((($D$18+$H$18)/3)*$BD$17)+(((PI()*($C$21/2)^2*(($C$21/2)*$AZ$17))/3)*$X$603),(($D$18*$X$603)+((PI()*(($C$21/2)^2)*($G$20-$W687))*$X$603))+((($D$18+$H$18)/3)*$BD$17)-(((PI()*($C$21/2)^2*(($C$21/2)*$AZ$17))/3)*$X$603)))</f>
        <v>168726.06397782365</v>
      </c>
      <c r="Y687" s="73">
        <v>8.1999999999999993</v>
      </c>
      <c r="Z687" s="79">
        <f t="shared" si="95"/>
        <v>197632.6039391844</v>
      </c>
      <c r="AA687" s="53">
        <v>8.1999999999999993</v>
      </c>
      <c r="AB687" s="80">
        <f>IF($AA687&gt;$G$20,IF('Silo Levels'!$L$25="Pumping",((PI()*((($C$19+$G$20)-$AA687)*($O$20/($O$19/2)))^2*((($O$20+$G$20)-$AA687))/3)*$AB$603)+(((PI()*((($C$19+$G$20)-$AA687)*($O$20/($O$19/2)))^2*(((($C$19+$G$20)-$AA687)*($O$20/($O$19/2)))*$AZ$18))/3)*$AB$603),(((PI()*((($C$19+$G$20)-$AA687)*($O$20/($O$19/2)))^2*((($O$20+$G$20)-$AA687)/3))*$AB$603)-((PI()*((($C$19+$G$20)-$AA687)*($O$20/($O$19/2)))^2*(((($C$19+$G$20)-$AA687)*($O$20/($O$19/2)))*$AZ$18)/3)*$AB$603))),IF('Silo Levels'!$L$25="Pumping",(($D$18*$AB$603)+((PI()*(($C$21/2)^2)*($G$20-$AA687))*$AB$603))+((($D$18+$H$18)/3)*$BD$18)+(((PI()*($C$21/2)^2*(($C$21/2)*$AZ$18))/3)*$AB$603),(($D$18*$AB$603)+((PI()*(($C$21/2)^2)*($G$20-$AA687))*$AB$603))+((($D$18+$H$18)/3)*$BD$18)-(((PI()*($C$21/2)^2*(($C$21/2)*$AZ$18))/3)*$AB$603)))</f>
        <v>193283.26356213007</v>
      </c>
      <c r="AC687" s="73">
        <v>8.1999999999999993</v>
      </c>
      <c r="AD687" s="79">
        <f t="shared" si="96"/>
        <v>203309.66437814271</v>
      </c>
      <c r="AE687" s="53">
        <v>8.1999999999999993</v>
      </c>
      <c r="AF687" s="80">
        <f>IF($AE687&gt;$G$20,IF('Silo Levels'!$L$26="Pumping",((PI()*((($C$19+$G$20)-$AE687)*($O$20/($O$19/2)))^2*((($O$20+$G$20)-$AE687))/3)*$AF$603)+(((PI()*((($C$19+$G$20)-$AE687)*($O$20/($O$19/2)))^2*(((($C$19+$G$20)-$AE687)*($O$20/($O$19/2)))*$AZ$19))/3)*$AF$603),(((PI()*((($C$19+$G$20)-$AE687)*($O$20/($O$19/2)))^2*((($O$20+$G$20)-$AE687)/3))*$AF$603)-((PI()*((($C$19+$G$20)-$AE687)*($O$20/($O$19/2)))^2*(((($C$19+$G$20)-$AE687)*($O$20/($O$19/2)))*$AZ$19)/3)*$AF$603))),IF('Silo Levels'!$L$26="Pumping",(($D$18*$AF$603)+((PI()*(($C$21/2)^2)*($G$20-$AE687))*$AF$603))+((($D$18+$H$18)/3)*$BD$19)+(((PI()*($C$21/2)^2*(($C$21/2)*$AZ$19))/3)*$AF$603),(($D$18*$AF$603)+((PI()*(($C$21/2)^2)*($G$20-$AE687))*$AF$603))+((($D$18+$H$18)/3)*$BD$19)-(((PI()*($C$21/2)^2*(($C$21/2)*$AZ$19))/3)*$AF$603)))</f>
        <v>201099.17872588272</v>
      </c>
      <c r="AG687" s="73">
        <v>8.1999999999999993</v>
      </c>
      <c r="AH687" s="79">
        <f t="shared" si="97"/>
        <v>190118.4225594025</v>
      </c>
      <c r="AI687" s="53">
        <v>8.1999999999999993</v>
      </c>
      <c r="AJ687" s="80">
        <f>IF($AI687&gt;$G$20,IF('Silo Levels'!$L$27="Pumping",((PI()*((($C$19+$G$20)-$AI687)*($O$20/($O$19/2)))^2*((($O$20+$G$20)-$AI687))/3)*$AJ$603)+(((PI()*((($C$19+$G$20)-$AI687)*($O$20/($O$19/2)))^2*(((($C$19+$G$20)-$AI687)*($O$20/($O$19/2)))*$AZ$20))/3)*$AJ$603),(((PI()*((($C$19+$G$20)-$AI687)*($O$20/($O$19/2)))^2*((($O$20+$G$20)-$AI687)/3))*$AJ$603)-((PI()*((($C$19+$G$20)-$AI687)*($O$20/($O$19/2)))^2*(((($C$19+$G$20)-$AI687)*($O$20/($O$19/2)))*$AZ$20)/3)*$AJ$603))),IF('Silo Levels'!$L$27="Pumping",(($D$18*$AJ$603)+((PI()*(($C$21/2)^2)*($G$20-$AI687))*$AJ$603))+((($D$18+$H$18)/3)*$BD$20)+(((PI()*($C$21/2)^2*(($C$21/2)*$AZ$20))/3)*$AJ$603),(($D$18*$AJ$603)+((PI()*(($C$21/2)^2)*($G$20-$AI687))*$AJ$603))+((($D$18+$H$18)/3)*$BD$20)-(((PI()*($C$21/2)^2*(($C$21/2)*$AZ$20))/3)*$AJ$603)))</f>
        <v>185936.96716859579</v>
      </c>
    </row>
    <row r="688" spans="1:36" x14ac:dyDescent="0.3">
      <c r="A688">
        <v>8.3000000000000007</v>
      </c>
      <c r="B688" s="79">
        <f t="shared" si="91"/>
        <v>189698.82006722395</v>
      </c>
      <c r="C688" s="53">
        <v>8.3000000000000007</v>
      </c>
      <c r="D688" s="80">
        <f>IF($C688&gt;$G$20,IF('Silo Levels'!$L$19="Pumping",((PI()*((($C$19+$G$20)-$C688)*($O$20/($O$19/2)))^2*((($O$20+$G$20)-$C688))/3)*$D$603)+(((PI()*((($C$19+$G$20)-$C688)*($O$20/($O$19/2)))^2*(((($C$19+$G$20)-$C688)*($O$20/($O$19/2)))*$AZ$12))/3)*$D$603),(((PI()*((($C$19+$G$20)-$C688)*($O$20/($O$19/2)))^2*((($O$20+$G$20)-$C688)/3))*$D$603)-((PI()*((($C$19+$G$20)-$C688)*($O$20/($O$19/2)))^2*(((($C$19+$G$20)-$C688)*($O$20/($O$19/2)))*$AZ$12)/3)*$D$603))),IF('Silo Levels'!$L$19="Pumping",(($D$18*$D$603)+((PI()*(($C$21/2)^2)*($G$20-$C688))*$D$603))+((($D$18+$H$18)/3)*$BD$12)+(((PI()*($C$21/2)^2*(($C$21/2)*$AZ$12))/3)*$D$603),(($D$18*$D$603)+((PI()*(($C$21/2)^2)*($G$20-$C688))*$D$603))+((($D$18+$H$18)/3)*$BD$12)-(((PI()*($C$21/2)^2*(($C$21/2)*$AZ$12))/3)*$D$603)))</f>
        <v>186771.80129365926</v>
      </c>
      <c r="E688" s="73">
        <v>8.3000000000000007</v>
      </c>
      <c r="F688" s="79">
        <f t="shared" si="92"/>
        <v>172134.06507087473</v>
      </c>
      <c r="G688" s="53">
        <v>8.3000000000000007</v>
      </c>
      <c r="H688" s="80">
        <f>IF($G688&gt;$G$20,IF('Silo Levels'!$L$20="Pumping",((PI()*((($C$19+$G$20)-$G688)*($O$20/($O$19/2)))^2*((($O$20+$G$20)-$G688))/3)*$H$603)+(((PI()*((($C$19+$G$20)-$G688)*($O$20/($O$19/2)))^2*(((($C$19+$G$20)-$G688)*($O$20/($O$19/2)))*$AZ$13))/3)*$H$603),(((PI()*((($C$19+$G$20)-$G688)*($O$20/($O$19/2)))^2*((($O$20+$G$20)-$G688)/3))*$H$603)-((PI()*((($C$19+$G$20)-$G688)*($O$20/($O$19/2)))^2*(((($C$19+$G$20)-$G688)*($O$20/($O$19/2)))*$AZ$13)/3)*$H$603))),IF('Silo Levels'!$L$20="Pumping",(($D$18*$H$603)+((PI()*(($C$21/2)^2)*($G$20-$G688))*$H$603))+((($D$18+$H$18)/3)*$BD$13)+(((PI()*($C$21/2)^2*(($C$21/2)*$AZ$13))/3)*$H$603),(($D$18*$H$603)+((PI()*(($C$21/2)^2)*($G$20-$G688))*$H$603))+((($D$18+$H$18)/3)*$BD$13)-(((PI()*($C$21/2)^2*(($C$21/2)*$AZ$13))/3)*$H$603)))</f>
        <v>168345.93062584888</v>
      </c>
      <c r="I688" s="73">
        <v>8.3000000000000007</v>
      </c>
      <c r="J688" s="79">
        <f t="shared" si="93"/>
        <v>172904.79104561635</v>
      </c>
      <c r="K688" s="53">
        <v>8.3000000000000007</v>
      </c>
      <c r="L688" s="80">
        <f>IF($K688&gt;$G$20,IF('Silo Levels'!$L$21="Pumping",((PI()*((($C$19+$G$20)-$K688)*($O$20/($O$19/2)))^2*((($O$20+$G$20)-$K688))/3)*$L$603)+(((PI()*((($C$19+$G$20)-$K688)*($O$20/($O$19/2)))^2*(((($C$19+$G$20)-$K688)*($O$20/($O$19/2)))*$AZ$14))/3)*$L$603),(((PI()*((($C$19+$G$20)-$K688)*($O$20/($O$19/2)))^2*((($O$20+$G$20)-$K688)/3))*$L$603)-((PI()*((($C$19+$G$20)-$K688)*($O$20/($O$19/2)))^2*(((($C$19+$G$20)-$K688)*($O$20/($O$19/2)))*$AZ$14)/3)*$L$603))),IF('Silo Levels'!$L$21="Pumping",(($D$18*$L$603)+((PI()*(($C$21/2)^2)*($G$20-$K688))*$L$603))+((($D$18+$H$18)/3)*$BD$14)+(((PI()*($C$21/2)^2*(($C$21/2)*$AZ$14))/3)*$L$603),(($D$18*$L$603)+((PI()*(($C$21/2)^2)*($G$20-$K688))*$L$603))+((($D$18+$H$18)/3)*$BD$14)-(((PI()*($C$21/2)^2*(($C$21/2)*$AZ$14))/3)*$L$603)))</f>
        <v>169099.39802400424</v>
      </c>
      <c r="M688" s="73">
        <v>8.3000000000000007</v>
      </c>
      <c r="N688" s="79">
        <f t="shared" si="98"/>
        <v>176913.36582994057</v>
      </c>
      <c r="O688" s="53">
        <v>8.3000000000000007</v>
      </c>
      <c r="P688" s="80">
        <f>IF($O688&gt;$G$20,IF('Silo Levels'!$L$22="Pumping",((PI()*((($C$19+$G$20)-$O688)*($O$20/($O$19/2)))^2*((($O$20+$G$20)-$O688))/3)*$P$603)+(((PI()*((($C$19+$G$20)-$O688)*($O$20/($O$19/2)))^2*(((($C$19+$G$20)-$O688)*($O$20/($O$19/2)))*$AZ$15))/3)*$P$603),(((PI()*((($C$19+$G$20)-$O688)*($O$20/($O$19/2)))^2*((($O$20+$G$20)-$O688)/3))*$P$603)-((PI()*((($C$19+$G$20)-$O688)*($O$20/($O$19/2)))^2*(((($C$19+$G$20)-$O688)*($O$20/($O$19/2)))*$AZ$15)/3)*$P$603))),IF('Silo Levels'!$L$22="Pumping",(($D$18*$P$603)+((PI()*(($C$21/2)^2)*($G$20-$O688))*$P$603))+((($D$18+$H$18)/3)*$BD$15)+(((PI()*($C$21/2)^2*(($C$21/2)*$AZ$15))/3)*$P$603),(($D$18*$P$603)+((PI()*(($C$21/2)^2)*($G$20-$O688))*$P$603))+((($D$18+$H$18)/3)*$BD$15)-(((PI()*($C$21/2)^2*(($C$21/2)*$AZ$15))/3)*$P$603)))</f>
        <v>173018.21030234807</v>
      </c>
      <c r="Q688" s="73">
        <v>8.3000000000000007</v>
      </c>
      <c r="R688" s="79">
        <f t="shared" si="99"/>
        <v>182901.23689181136</v>
      </c>
      <c r="S688" s="53">
        <v>8.3000000000000007</v>
      </c>
      <c r="T688" s="80">
        <f>IF($S688&gt;$G$20,IF('Silo Levels'!$L$23="Pumping",((PI()*((($C$19+$G$20)-$S688)*($O$20/($O$19/2)))^2*((($O$20+$G$20)-$S688))/3)*$T$603)+(((PI()*((($C$19+$G$20)-$S688)*($O$20/($O$19/2)))^2*(((($C$19+$G$20)-$S688)*($O$20/($O$19/2)))*$AZ$16))/3)*$T$603),(((PI()*((($C$19+$G$20)-$S688)*($O$20/($O$19/2)))^2*((($O$20+$G$20)-$S688)/3))*$T$603)-((PI()*((($C$19+$G$20)-$S688)*($O$20/($O$19/2)))^2*(((($C$19+$G$20)-$S688)*($O$20/($O$19/2)))*$AZ$16)/3)*$T$603))),IF('Silo Levels'!$L$23="Pumping",(($D$18*$T$603)+((PI()*(($C$21/2)^2)*($G$20-$S688))*$T$603))+((($D$18+$H$18)/3)*$BD$16)+(((PI()*($C$21/2)^2*(($C$21/2)*$AZ$16))/3)*$T$603),(($D$18*$T$603)+((PI()*(($C$21/2)^2)*($G$20-$S688))*$T$603))+((($D$18+$H$18)/3)*$BD$16)-(((PI()*($C$21/2)^2*(($C$21/2)*$AZ$16))/3)*$T$603)))</f>
        <v>178871.99722186913</v>
      </c>
      <c r="U688" s="73">
        <v>8.3000000000000007</v>
      </c>
      <c r="V688" s="79">
        <f t="shared" si="94"/>
        <v>172134.06507087473</v>
      </c>
      <c r="W688" s="53">
        <v>8.3000000000000007</v>
      </c>
      <c r="X688" s="80">
        <f>IF($W688&gt;$G$20,IF('Silo Levels'!$L$24="Pumping",((PI()*((($C$19+$G$20)-$W688)*($O$20/($O$19/2)))^2*((($O$20+$G$20)-$W688))/3)*$X$603)+(((PI()*((($C$19+$G$20)-$W688)*($O$20/($O$19/2)))^2*(((($C$19+$G$20)-$W688)*($O$20/($O$19/2)))*$AZ$17))/3)*$X$603),(((PI()*((($C$19+$G$20)-$W688)*($O$20/($O$19/2)))^2*((($O$20+$G$20)-$W688)/3))*$X$603)-((PI()*((($C$19+$G$20)-$W688)*($O$20/($O$19/2)))^2*(((($C$19+$G$20)-$W688)*($O$20/($O$19/2)))*$AZ$17)/3)*$X$603))),IF('Silo Levels'!$L$24="Pumping",(($D$18*$X$603)+((PI()*(($C$21/2)^2)*($G$20-$W688))*$X$603))+((($D$18+$H$18)/3)*$BD$17)+(((PI()*($C$21/2)^2*(($C$21/2)*$AZ$17))/3)*$X$603),(($D$18*$X$603)+((PI()*(($C$21/2)^2)*($G$20-$W688))*$X$603))+((($D$18+$H$18)/3)*$BD$17)-(((PI()*($C$21/2)^2*(($C$21/2)*$AZ$17))/3)*$X$603)))</f>
        <v>168345.93062584888</v>
      </c>
      <c r="Y688" s="73">
        <v>8.3000000000000007</v>
      </c>
      <c r="Z688" s="79">
        <f t="shared" si="95"/>
        <v>197196.15445187018</v>
      </c>
      <c r="AA688" s="53">
        <v>8.3000000000000007</v>
      </c>
      <c r="AB688" s="80">
        <f>IF($AA688&gt;$G$20,IF('Silo Levels'!$L$25="Pumping",((PI()*((($C$19+$G$20)-$AA688)*($O$20/($O$19/2)))^2*((($O$20+$G$20)-$AA688))/3)*$AB$603)+(((PI()*((($C$19+$G$20)-$AA688)*($O$20/($O$19/2)))^2*(((($C$19+$G$20)-$AA688)*($O$20/($O$19/2)))*$AZ$18))/3)*$AB$603),(((PI()*((($C$19+$G$20)-$AA688)*($O$20/($O$19/2)))^2*((($O$20+$G$20)-$AA688)/3))*$AB$603)-((PI()*((($C$19+$G$20)-$AA688)*($O$20/($O$19/2)))^2*(((($C$19+$G$20)-$AA688)*($O$20/($O$19/2)))*$AZ$18)/3)*$AB$603))),IF('Silo Levels'!$L$25="Pumping",(($D$18*$AB$603)+((PI()*(($C$21/2)^2)*($G$20-$AA688))*$AB$603))+((($D$18+$H$18)/3)*$BD$18)+(((PI()*($C$21/2)^2*(($C$21/2)*$AZ$18))/3)*$AB$603),(($D$18*$AB$603)+((PI()*(($C$21/2)^2)*($G$20-$AA688))*$AB$603))+((($D$18+$H$18)/3)*$BD$18)-(((PI()*($C$21/2)^2*(($C$21/2)*$AZ$18))/3)*$AB$603)))</f>
        <v>192846.81407481586</v>
      </c>
      <c r="AC688" s="73">
        <v>8.3000000000000007</v>
      </c>
      <c r="AD688" s="79">
        <f t="shared" si="96"/>
        <v>202866.02683957061</v>
      </c>
      <c r="AE688" s="53">
        <v>8.3000000000000007</v>
      </c>
      <c r="AF688" s="80">
        <f>IF($AE688&gt;$G$20,IF('Silo Levels'!$L$26="Pumping",((PI()*((($C$19+$G$20)-$AE688)*($O$20/($O$19/2)))^2*((($O$20+$G$20)-$AE688))/3)*$AF$603)+(((PI()*((($C$19+$G$20)-$AE688)*($O$20/($O$19/2)))^2*(((($C$19+$G$20)-$AE688)*($O$20/($O$19/2)))*$AZ$19))/3)*$AF$603),(((PI()*((($C$19+$G$20)-$AE688)*($O$20/($O$19/2)))^2*((($O$20+$G$20)-$AE688)/3))*$AF$603)-((PI()*((($C$19+$G$20)-$AE688)*($O$20/($O$19/2)))^2*(((($C$19+$G$20)-$AE688)*($O$20/($O$19/2)))*$AZ$19)/3)*$AF$603))),IF('Silo Levels'!$L$26="Pumping",(($D$18*$AF$603)+((PI()*(($C$21/2)^2)*($G$20-$AE688))*$AF$603))+((($D$18+$H$18)/3)*$BD$19)+(((PI()*($C$21/2)^2*(($C$21/2)*$AZ$19))/3)*$AF$603),(($D$18*$AF$603)+((PI()*(($C$21/2)^2)*($G$20-$AE688))*$AF$603))+((($D$18+$H$18)/3)*$BD$19)-(((PI()*($C$21/2)^2*(($C$21/2)*$AZ$19))/3)*$AF$603)))</f>
        <v>200655.54118731062</v>
      </c>
      <c r="AG688" s="73">
        <v>8.3000000000000007</v>
      </c>
      <c r="AH688" s="79">
        <f t="shared" si="97"/>
        <v>189698.82006722395</v>
      </c>
      <c r="AI688" s="53">
        <v>8.3000000000000007</v>
      </c>
      <c r="AJ688" s="80">
        <f>IF($AI688&gt;$G$20,IF('Silo Levels'!$L$27="Pumping",((PI()*((($C$19+$G$20)-$AI688)*($O$20/($O$19/2)))^2*((($O$20+$G$20)-$AI688))/3)*$AJ$603)+(((PI()*((($C$19+$G$20)-$AI688)*($O$20/($O$19/2)))^2*(((($C$19+$G$20)-$AI688)*($O$20/($O$19/2)))*$AZ$20))/3)*$AJ$603),(((PI()*((($C$19+$G$20)-$AI688)*($O$20/($O$19/2)))^2*((($O$20+$G$20)-$AI688)/3))*$AJ$603)-((PI()*((($C$19+$G$20)-$AI688)*($O$20/($O$19/2)))^2*(((($C$19+$G$20)-$AI688)*($O$20/($O$19/2)))*$AZ$20)/3)*$AJ$603))),IF('Silo Levels'!$L$27="Pumping",(($D$18*$AJ$603)+((PI()*(($C$21/2)^2)*($G$20-$AI688))*$AJ$603))+((($D$18+$H$18)/3)*$BD$20)+(((PI()*($C$21/2)^2*(($C$21/2)*$AZ$20))/3)*$AJ$603),(($D$18*$AJ$603)+((PI()*(($C$21/2)^2)*($G$20-$AI688))*$AJ$603))+((($D$18+$H$18)/3)*$BD$20)-(((PI()*($C$21/2)^2*(($C$21/2)*$AZ$20))/3)*$AJ$603)))</f>
        <v>185517.36467641723</v>
      </c>
    </row>
    <row r="689" spans="1:36" x14ac:dyDescent="0.3">
      <c r="A689">
        <v>8.4</v>
      </c>
      <c r="B689" s="79">
        <f t="shared" si="91"/>
        <v>189279.21757504545</v>
      </c>
      <c r="C689" s="53">
        <v>8.4</v>
      </c>
      <c r="D689" s="80">
        <f>IF($C689&gt;$G$20,IF('Silo Levels'!$L$19="Pumping",((PI()*((($C$19+$G$20)-$C689)*($O$20/($O$19/2)))^2*((($O$20+$G$20)-$C689))/3)*$D$603)+(((PI()*((($C$19+$G$20)-$C689)*($O$20/($O$19/2)))^2*(((($C$19+$G$20)-$C689)*($O$20/($O$19/2)))*$AZ$12))/3)*$D$603),(((PI()*((($C$19+$G$20)-$C689)*($O$20/($O$19/2)))^2*((($O$20+$G$20)-$C689)/3))*$D$603)-((PI()*((($C$19+$G$20)-$C689)*($O$20/($O$19/2)))^2*(((($C$19+$G$20)-$C689)*($O$20/($O$19/2)))*$AZ$12)/3)*$D$603))),IF('Silo Levels'!$L$19="Pumping",(($D$18*$D$603)+((PI()*(($C$21/2)^2)*($G$20-$C689))*$D$603))+((($D$18+$H$18)/3)*$BD$12)+(((PI()*($C$21/2)^2*(($C$21/2)*$AZ$12))/3)*$D$603),(($D$18*$D$603)+((PI()*(($C$21/2)^2)*($G$20-$C689))*$D$603))+((($D$18+$H$18)/3)*$BD$12)-(((PI()*($C$21/2)^2*(($C$21/2)*$AZ$12))/3)*$D$603)))</f>
        <v>186352.19880148076</v>
      </c>
      <c r="E689" s="73">
        <v>8.4</v>
      </c>
      <c r="F689" s="79">
        <f t="shared" si="92"/>
        <v>171753.93171890004</v>
      </c>
      <c r="G689" s="53">
        <v>8.4</v>
      </c>
      <c r="H689" s="80">
        <f>IF($G689&gt;$G$20,IF('Silo Levels'!$L$20="Pumping",((PI()*((($C$19+$G$20)-$G689)*($O$20/($O$19/2)))^2*((($O$20+$G$20)-$G689))/3)*$H$603)+(((PI()*((($C$19+$G$20)-$G689)*($O$20/($O$19/2)))^2*(((($C$19+$G$20)-$G689)*($O$20/($O$19/2)))*$AZ$13))/3)*$H$603),(((PI()*((($C$19+$G$20)-$G689)*($O$20/($O$19/2)))^2*((($O$20+$G$20)-$G689)/3))*$H$603)-((PI()*((($C$19+$G$20)-$G689)*($O$20/($O$19/2)))^2*(((($C$19+$G$20)-$G689)*($O$20/($O$19/2)))*$AZ$13)/3)*$H$603))),IF('Silo Levels'!$L$20="Pumping",(($D$18*$H$603)+((PI()*(($C$21/2)^2)*($G$20-$G689))*$H$603))+((($D$18+$H$18)/3)*$BD$13)+(((PI()*($C$21/2)^2*(($C$21/2)*$AZ$13))/3)*$H$603),(($D$18*$H$603)+((PI()*(($C$21/2)^2)*($G$20-$G689))*$H$603))+((($D$18+$H$18)/3)*$BD$13)-(((PI()*($C$21/2)^2*(($C$21/2)*$AZ$13))/3)*$H$603)))</f>
        <v>167965.7972738742</v>
      </c>
      <c r="I689" s="73">
        <v>8.4</v>
      </c>
      <c r="J689" s="79">
        <f t="shared" si="93"/>
        <v>172522.92582254173</v>
      </c>
      <c r="K689" s="53">
        <v>8.4</v>
      </c>
      <c r="L689" s="80">
        <f>IF($K689&gt;$G$20,IF('Silo Levels'!$L$21="Pumping",((PI()*((($C$19+$G$20)-$K689)*($O$20/($O$19/2)))^2*((($O$20+$G$20)-$K689))/3)*$L$603)+(((PI()*((($C$19+$G$20)-$K689)*($O$20/($O$19/2)))^2*(((($C$19+$G$20)-$K689)*($O$20/($O$19/2)))*$AZ$14))/3)*$L$603),(((PI()*((($C$19+$G$20)-$K689)*($O$20/($O$19/2)))^2*((($O$20+$G$20)-$K689)/3))*$L$603)-((PI()*((($C$19+$G$20)-$K689)*($O$20/($O$19/2)))^2*(((($C$19+$G$20)-$K689)*($O$20/($O$19/2)))*$AZ$14)/3)*$L$603))),IF('Silo Levels'!$L$21="Pumping",(($D$18*$L$603)+((PI()*(($C$21/2)^2)*($G$20-$K689))*$L$603))+((($D$18+$H$18)/3)*$BD$14)+(((PI()*($C$21/2)^2*(($C$21/2)*$AZ$14))/3)*$L$603),(($D$18*$L$603)+((PI()*(($C$21/2)^2)*($G$20-$K689))*$L$603))+((($D$18+$H$18)/3)*$BD$14)-(((PI()*($C$21/2)^2*(($C$21/2)*$AZ$14))/3)*$L$603)))</f>
        <v>168717.53280092962</v>
      </c>
      <c r="M689" s="73">
        <v>8.4</v>
      </c>
      <c r="N689" s="79">
        <f t="shared" si="98"/>
        <v>176522.4930801334</v>
      </c>
      <c r="O689" s="53">
        <v>8.4</v>
      </c>
      <c r="P689" s="80">
        <f>IF($O689&gt;$G$20,IF('Silo Levels'!$L$22="Pumping",((PI()*((($C$19+$G$20)-$O689)*($O$20/($O$19/2)))^2*((($O$20+$G$20)-$O689))/3)*$P$603)+(((PI()*((($C$19+$G$20)-$O689)*($O$20/($O$19/2)))^2*(((($C$19+$G$20)-$O689)*($O$20/($O$19/2)))*$AZ$15))/3)*$P$603),(((PI()*((($C$19+$G$20)-$O689)*($O$20/($O$19/2)))^2*((($O$20+$G$20)-$O689)/3))*$P$603)-((PI()*((($C$19+$G$20)-$O689)*($O$20/($O$19/2)))^2*(((($C$19+$G$20)-$O689)*($O$20/($O$19/2)))*$AZ$15)/3)*$P$603))),IF('Silo Levels'!$L$22="Pumping",(($D$18*$P$603)+((PI()*(($C$21/2)^2)*($G$20-$O689))*$P$603))+((($D$18+$H$18)/3)*$BD$15)+(((PI()*($C$21/2)^2*(($C$21/2)*$AZ$15))/3)*$P$603),(($D$18*$P$603)+((PI()*(($C$21/2)^2)*($G$20-$O689))*$P$603))+((($D$18+$H$18)/3)*$BD$15)-(((PI()*($C$21/2)^2*(($C$21/2)*$AZ$15))/3)*$P$603)))</f>
        <v>172627.33755254091</v>
      </c>
      <c r="Q689" s="73">
        <v>8.4</v>
      </c>
      <c r="R689" s="79">
        <f t="shared" si="99"/>
        <v>182496.90900855584</v>
      </c>
      <c r="S689" s="53">
        <v>8.4</v>
      </c>
      <c r="T689" s="80">
        <f>IF($S689&gt;$G$20,IF('Silo Levels'!$L$23="Pumping",((PI()*((($C$19+$G$20)-$S689)*($O$20/($O$19/2)))^2*((($O$20+$G$20)-$S689))/3)*$T$603)+(((PI()*((($C$19+$G$20)-$S689)*($O$20/($O$19/2)))^2*(((($C$19+$G$20)-$S689)*($O$20/($O$19/2)))*$AZ$16))/3)*$T$603),(((PI()*((($C$19+$G$20)-$S689)*($O$20/($O$19/2)))^2*((($O$20+$G$20)-$S689)/3))*$T$603)-((PI()*((($C$19+$G$20)-$S689)*($O$20/($O$19/2)))^2*(((($C$19+$G$20)-$S689)*($O$20/($O$19/2)))*$AZ$16)/3)*$T$603))),IF('Silo Levels'!$L$23="Pumping",(($D$18*$T$603)+((PI()*(($C$21/2)^2)*($G$20-$S689))*$T$603))+((($D$18+$H$18)/3)*$BD$16)+(((PI()*($C$21/2)^2*(($C$21/2)*$AZ$16))/3)*$T$603),(($D$18*$T$603)+((PI()*(($C$21/2)^2)*($G$20-$S689))*$T$603))+((($D$18+$H$18)/3)*$BD$16)-(((PI()*($C$21/2)^2*(($C$21/2)*$AZ$16))/3)*$T$603)))</f>
        <v>178467.6693386136</v>
      </c>
      <c r="U689" s="73">
        <v>8.4</v>
      </c>
      <c r="V689" s="79">
        <f t="shared" si="94"/>
        <v>171753.93171890004</v>
      </c>
      <c r="W689" s="53">
        <v>8.4</v>
      </c>
      <c r="X689" s="80">
        <f>IF($W689&gt;$G$20,IF('Silo Levels'!$L$24="Pumping",((PI()*((($C$19+$G$20)-$W689)*($O$20/($O$19/2)))^2*((($O$20+$G$20)-$W689))/3)*$X$603)+(((PI()*((($C$19+$G$20)-$W689)*($O$20/($O$19/2)))^2*(((($C$19+$G$20)-$W689)*($O$20/($O$19/2)))*$AZ$17))/3)*$X$603),(((PI()*((($C$19+$G$20)-$W689)*($O$20/($O$19/2)))^2*((($O$20+$G$20)-$W689)/3))*$X$603)-((PI()*((($C$19+$G$20)-$W689)*($O$20/($O$19/2)))^2*(((($C$19+$G$20)-$W689)*($O$20/($O$19/2)))*$AZ$17)/3)*$X$603))),IF('Silo Levels'!$L$24="Pumping",(($D$18*$X$603)+((PI()*(($C$21/2)^2)*($G$20-$W689))*$X$603))+((($D$18+$H$18)/3)*$BD$17)+(((PI()*($C$21/2)^2*(($C$21/2)*$AZ$17))/3)*$X$603),(($D$18*$X$603)+((PI()*(($C$21/2)^2)*($G$20-$W689))*$X$603))+((($D$18+$H$18)/3)*$BD$17)-(((PI()*($C$21/2)^2*(($C$21/2)*$AZ$17))/3)*$X$603)))</f>
        <v>167965.7972738742</v>
      </c>
      <c r="Y689" s="73">
        <v>8.4</v>
      </c>
      <c r="Z689" s="79">
        <f t="shared" si="95"/>
        <v>196759.70496455606</v>
      </c>
      <c r="AA689" s="53">
        <v>8.4</v>
      </c>
      <c r="AB689" s="80">
        <f>IF($AA689&gt;$G$20,IF('Silo Levels'!$L$25="Pumping",((PI()*((($C$19+$G$20)-$AA689)*($O$20/($O$19/2)))^2*((($O$20+$G$20)-$AA689))/3)*$AB$603)+(((PI()*((($C$19+$G$20)-$AA689)*($O$20/($O$19/2)))^2*(((($C$19+$G$20)-$AA689)*($O$20/($O$19/2)))*$AZ$18))/3)*$AB$603),(((PI()*((($C$19+$G$20)-$AA689)*($O$20/($O$19/2)))^2*((($O$20+$G$20)-$AA689)/3))*$AB$603)-((PI()*((($C$19+$G$20)-$AA689)*($O$20/($O$19/2)))^2*(((($C$19+$G$20)-$AA689)*($O$20/($O$19/2)))*$AZ$18)/3)*$AB$603))),IF('Silo Levels'!$L$25="Pumping",(($D$18*$AB$603)+((PI()*(($C$21/2)^2)*($G$20-$AA689))*$AB$603))+((($D$18+$H$18)/3)*$BD$18)+(((PI()*($C$21/2)^2*(($C$21/2)*$AZ$18))/3)*$AB$603),(($D$18*$AB$603)+((PI()*(($C$21/2)^2)*($G$20-$AA689))*$AB$603))+((($D$18+$H$18)/3)*$BD$18)-(((PI()*($C$21/2)^2*(($C$21/2)*$AZ$18))/3)*$AB$603)))</f>
        <v>192410.36458750174</v>
      </c>
      <c r="AC689" s="73">
        <v>8.4</v>
      </c>
      <c r="AD689" s="79">
        <f t="shared" si="96"/>
        <v>202422.38930099862</v>
      </c>
      <c r="AE689" s="53">
        <v>8.4</v>
      </c>
      <c r="AF689" s="80">
        <f>IF($AE689&gt;$G$20,IF('Silo Levels'!$L$26="Pumping",((PI()*((($C$19+$G$20)-$AE689)*($O$20/($O$19/2)))^2*((($O$20+$G$20)-$AE689))/3)*$AF$603)+(((PI()*((($C$19+$G$20)-$AE689)*($O$20/($O$19/2)))^2*(((($C$19+$G$20)-$AE689)*($O$20/($O$19/2)))*$AZ$19))/3)*$AF$603),(((PI()*((($C$19+$G$20)-$AE689)*($O$20/($O$19/2)))^2*((($O$20+$G$20)-$AE689)/3))*$AF$603)-((PI()*((($C$19+$G$20)-$AE689)*($O$20/($O$19/2)))^2*(((($C$19+$G$20)-$AE689)*($O$20/($O$19/2)))*$AZ$19)/3)*$AF$603))),IF('Silo Levels'!$L$26="Pumping",(($D$18*$AF$603)+((PI()*(($C$21/2)^2)*($G$20-$AE689))*$AF$603))+((($D$18+$H$18)/3)*$BD$19)+(((PI()*($C$21/2)^2*(($C$21/2)*$AZ$19))/3)*$AF$603),(($D$18*$AF$603)+((PI()*(($C$21/2)^2)*($G$20-$AE689))*$AF$603))+((($D$18+$H$18)/3)*$BD$19)-(((PI()*($C$21/2)^2*(($C$21/2)*$AZ$19))/3)*$AF$603)))</f>
        <v>200211.90364873863</v>
      </c>
      <c r="AG689" s="73">
        <v>8.4</v>
      </c>
      <c r="AH689" s="79">
        <f t="shared" si="97"/>
        <v>189279.21757504545</v>
      </c>
      <c r="AI689" s="53">
        <v>8.4</v>
      </c>
      <c r="AJ689" s="80">
        <f>IF($AI689&gt;$G$20,IF('Silo Levels'!$L$27="Pumping",((PI()*((($C$19+$G$20)-$AI689)*($O$20/($O$19/2)))^2*((($O$20+$G$20)-$AI689))/3)*$AJ$603)+(((PI()*((($C$19+$G$20)-$AI689)*($O$20/($O$19/2)))^2*(((($C$19+$G$20)-$AI689)*($O$20/($O$19/2)))*$AZ$20))/3)*$AJ$603),(((PI()*((($C$19+$G$20)-$AI689)*($O$20/($O$19/2)))^2*((($O$20+$G$20)-$AI689)/3))*$AJ$603)-((PI()*((($C$19+$G$20)-$AI689)*($O$20/($O$19/2)))^2*(((($C$19+$G$20)-$AI689)*($O$20/($O$19/2)))*$AZ$20)/3)*$AJ$603))),IF('Silo Levels'!$L$27="Pumping",(($D$18*$AJ$603)+((PI()*(($C$21/2)^2)*($G$20-$AI689))*$AJ$603))+((($D$18+$H$18)/3)*$BD$20)+(((PI()*($C$21/2)^2*(($C$21/2)*$AZ$20))/3)*$AJ$603),(($D$18*$AJ$603)+((PI()*(($C$21/2)^2)*($G$20-$AI689))*$AJ$603))+((($D$18+$H$18)/3)*$BD$20)-(((PI()*($C$21/2)^2*(($C$21/2)*$AZ$20))/3)*$AJ$603)))</f>
        <v>185097.76218423873</v>
      </c>
    </row>
    <row r="690" spans="1:36" x14ac:dyDescent="0.3">
      <c r="A690">
        <v>8.5</v>
      </c>
      <c r="B690" s="79">
        <f t="shared" si="91"/>
        <v>188859.61508286695</v>
      </c>
      <c r="C690" s="53">
        <v>8.5</v>
      </c>
      <c r="D690" s="80">
        <f>IF($C690&gt;$G$20,IF('Silo Levels'!$L$19="Pumping",((PI()*((($C$19+$G$20)-$C690)*($O$20/($O$19/2)))^2*((($O$20+$G$20)-$C690))/3)*$D$603)+(((PI()*((($C$19+$G$20)-$C690)*($O$20/($O$19/2)))^2*(((($C$19+$G$20)-$C690)*($O$20/($O$19/2)))*$AZ$12))/3)*$D$603),(((PI()*((($C$19+$G$20)-$C690)*($O$20/($O$19/2)))^2*((($O$20+$G$20)-$C690)/3))*$D$603)-((PI()*((($C$19+$G$20)-$C690)*($O$20/($O$19/2)))^2*(((($C$19+$G$20)-$C690)*($O$20/($O$19/2)))*$AZ$12)/3)*$D$603))),IF('Silo Levels'!$L$19="Pumping",(($D$18*$D$603)+((PI()*(($C$21/2)^2)*($G$20-$C690))*$D$603))+((($D$18+$H$18)/3)*$BD$12)+(((PI()*($C$21/2)^2*(($C$21/2)*$AZ$12))/3)*$D$603),(($D$18*$D$603)+((PI()*(($C$21/2)^2)*($G$20-$C690))*$D$603))+((($D$18+$H$18)/3)*$BD$12)-(((PI()*($C$21/2)^2*(($C$21/2)*$AZ$12))/3)*$D$603)))</f>
        <v>185932.59630930226</v>
      </c>
      <c r="E690" s="73">
        <v>8.5</v>
      </c>
      <c r="F690" s="79">
        <f t="shared" si="92"/>
        <v>171373.79836692533</v>
      </c>
      <c r="G690" s="53">
        <v>8.5</v>
      </c>
      <c r="H690" s="80">
        <f>IF($G690&gt;$G$20,IF('Silo Levels'!$L$20="Pumping",((PI()*((($C$19+$G$20)-$G690)*($O$20/($O$19/2)))^2*((($O$20+$G$20)-$G690))/3)*$H$603)+(((PI()*((($C$19+$G$20)-$G690)*($O$20/($O$19/2)))^2*(((($C$19+$G$20)-$G690)*($O$20/($O$19/2)))*$AZ$13))/3)*$H$603),(((PI()*((($C$19+$G$20)-$G690)*($O$20/($O$19/2)))^2*((($O$20+$G$20)-$G690)/3))*$H$603)-((PI()*((($C$19+$G$20)-$G690)*($O$20/($O$19/2)))^2*(((($C$19+$G$20)-$G690)*($O$20/($O$19/2)))*$AZ$13)/3)*$H$603))),IF('Silo Levels'!$L$20="Pumping",(($D$18*$H$603)+((PI()*(($C$21/2)^2)*($G$20-$G690))*$H$603))+((($D$18+$H$18)/3)*$BD$13)+(((PI()*($C$21/2)^2*(($C$21/2)*$AZ$13))/3)*$H$603),(($D$18*$H$603)+((PI()*(($C$21/2)^2)*($G$20-$G690))*$H$603))+((($D$18+$H$18)/3)*$BD$13)-(((PI()*($C$21/2)^2*(($C$21/2)*$AZ$13))/3)*$H$603)))</f>
        <v>167585.66392189948</v>
      </c>
      <c r="I690" s="73">
        <v>8.5</v>
      </c>
      <c r="J690" s="79">
        <f t="shared" si="93"/>
        <v>172141.06059946708</v>
      </c>
      <c r="K690" s="53">
        <v>8.5</v>
      </c>
      <c r="L690" s="80">
        <f>IF($K690&gt;$G$20,IF('Silo Levels'!$L$21="Pumping",((PI()*((($C$19+$G$20)-$K690)*($O$20/($O$19/2)))^2*((($O$20+$G$20)-$K690))/3)*$L$603)+(((PI()*((($C$19+$G$20)-$K690)*($O$20/($O$19/2)))^2*(((($C$19+$G$20)-$K690)*($O$20/($O$19/2)))*$AZ$14))/3)*$L$603),(((PI()*((($C$19+$G$20)-$K690)*($O$20/($O$19/2)))^2*((($O$20+$G$20)-$K690)/3))*$L$603)-((PI()*((($C$19+$G$20)-$K690)*($O$20/($O$19/2)))^2*(((($C$19+$G$20)-$K690)*($O$20/($O$19/2)))*$AZ$14)/3)*$L$603))),IF('Silo Levels'!$L$21="Pumping",(($D$18*$L$603)+((PI()*(($C$21/2)^2)*($G$20-$K690))*$L$603))+((($D$18+$H$18)/3)*$BD$14)+(((PI()*($C$21/2)^2*(($C$21/2)*$AZ$14))/3)*$L$603),(($D$18*$L$603)+((PI()*(($C$21/2)^2)*($G$20-$K690))*$L$603))+((($D$18+$H$18)/3)*$BD$14)-(((PI()*($C$21/2)^2*(($C$21/2)*$AZ$14))/3)*$L$603)))</f>
        <v>168335.66757785497</v>
      </c>
      <c r="M690" s="73">
        <v>8.5</v>
      </c>
      <c r="N690" s="79">
        <f t="shared" si="98"/>
        <v>176131.62033032623</v>
      </c>
      <c r="O690" s="53">
        <v>8.5</v>
      </c>
      <c r="P690" s="80">
        <f>IF($O690&gt;$G$20,IF('Silo Levels'!$L$22="Pumping",((PI()*((($C$19+$G$20)-$O690)*($O$20/($O$19/2)))^2*((($O$20+$G$20)-$O690))/3)*$P$603)+(((PI()*((($C$19+$G$20)-$O690)*($O$20/($O$19/2)))^2*(((($C$19+$G$20)-$O690)*($O$20/($O$19/2)))*$AZ$15))/3)*$P$603),(((PI()*((($C$19+$G$20)-$O690)*($O$20/($O$19/2)))^2*((($O$20+$G$20)-$O690)/3))*$P$603)-((PI()*((($C$19+$G$20)-$O690)*($O$20/($O$19/2)))^2*(((($C$19+$G$20)-$O690)*($O$20/($O$19/2)))*$AZ$15)/3)*$P$603))),IF('Silo Levels'!$L$22="Pumping",(($D$18*$P$603)+((PI()*(($C$21/2)^2)*($G$20-$O690))*$P$603))+((($D$18+$H$18)/3)*$BD$15)+(((PI()*($C$21/2)^2*(($C$21/2)*$AZ$15))/3)*$P$603),(($D$18*$P$603)+((PI()*(($C$21/2)^2)*($G$20-$O690))*$P$603))+((($D$18+$H$18)/3)*$BD$15)-(((PI()*($C$21/2)^2*(($C$21/2)*$AZ$15))/3)*$P$603)))</f>
        <v>172236.46480273374</v>
      </c>
      <c r="Q690" s="73">
        <v>8.5</v>
      </c>
      <c r="R690" s="79">
        <f t="shared" si="99"/>
        <v>182092.58112530035</v>
      </c>
      <c r="S690" s="53">
        <v>8.5</v>
      </c>
      <c r="T690" s="80">
        <f>IF($S690&gt;$G$20,IF('Silo Levels'!$L$23="Pumping",((PI()*((($C$19+$G$20)-$S690)*($O$20/($O$19/2)))^2*((($O$20+$G$20)-$S690))/3)*$T$603)+(((PI()*((($C$19+$G$20)-$S690)*($O$20/($O$19/2)))^2*(((($C$19+$G$20)-$S690)*($O$20/($O$19/2)))*$AZ$16))/3)*$T$603),(((PI()*((($C$19+$G$20)-$S690)*($O$20/($O$19/2)))^2*((($O$20+$G$20)-$S690)/3))*$T$603)-((PI()*((($C$19+$G$20)-$S690)*($O$20/($O$19/2)))^2*(((($C$19+$G$20)-$S690)*($O$20/($O$19/2)))*$AZ$16)/3)*$T$603))),IF('Silo Levels'!$L$23="Pumping",(($D$18*$T$603)+((PI()*(($C$21/2)^2)*($G$20-$S690))*$T$603))+((($D$18+$H$18)/3)*$BD$16)+(((PI()*($C$21/2)^2*(($C$21/2)*$AZ$16))/3)*$T$603),(($D$18*$T$603)+((PI()*(($C$21/2)^2)*($G$20-$S690))*$T$603))+((($D$18+$H$18)/3)*$BD$16)-(((PI()*($C$21/2)^2*(($C$21/2)*$AZ$16))/3)*$T$603)))</f>
        <v>178063.34145535811</v>
      </c>
      <c r="U690" s="73">
        <v>8.5</v>
      </c>
      <c r="V690" s="79">
        <f t="shared" si="94"/>
        <v>171373.79836692533</v>
      </c>
      <c r="W690" s="53">
        <v>8.5</v>
      </c>
      <c r="X690" s="80">
        <f>IF($W690&gt;$G$20,IF('Silo Levels'!$L$24="Pumping",((PI()*((($C$19+$G$20)-$W690)*($O$20/($O$19/2)))^2*((($O$20+$G$20)-$W690))/3)*$X$603)+(((PI()*((($C$19+$G$20)-$W690)*($O$20/($O$19/2)))^2*(((($C$19+$G$20)-$W690)*($O$20/($O$19/2)))*$AZ$17))/3)*$X$603),(((PI()*((($C$19+$G$20)-$W690)*($O$20/($O$19/2)))^2*((($O$20+$G$20)-$W690)/3))*$X$603)-((PI()*((($C$19+$G$20)-$W690)*($O$20/($O$19/2)))^2*(((($C$19+$G$20)-$W690)*($O$20/($O$19/2)))*$AZ$17)/3)*$X$603))),IF('Silo Levels'!$L$24="Pumping",(($D$18*$X$603)+((PI()*(($C$21/2)^2)*($G$20-$W690))*$X$603))+((($D$18+$H$18)/3)*$BD$17)+(((PI()*($C$21/2)^2*(($C$21/2)*$AZ$17))/3)*$X$603),(($D$18*$X$603)+((PI()*(($C$21/2)^2)*($G$20-$W690))*$X$603))+((($D$18+$H$18)/3)*$BD$17)-(((PI()*($C$21/2)^2*(($C$21/2)*$AZ$17))/3)*$X$603)))</f>
        <v>167585.66392189948</v>
      </c>
      <c r="Y690" s="73">
        <v>8.5</v>
      </c>
      <c r="Z690" s="79">
        <f t="shared" si="95"/>
        <v>196323.25547724191</v>
      </c>
      <c r="AA690" s="53">
        <v>8.5</v>
      </c>
      <c r="AB690" s="80">
        <f>IF($AA690&gt;$G$20,IF('Silo Levels'!$L$25="Pumping",((PI()*((($C$19+$G$20)-$AA690)*($O$20/($O$19/2)))^2*((($O$20+$G$20)-$AA690))/3)*$AB$603)+(((PI()*((($C$19+$G$20)-$AA690)*($O$20/($O$19/2)))^2*(((($C$19+$G$20)-$AA690)*($O$20/($O$19/2)))*$AZ$18))/3)*$AB$603),(((PI()*((($C$19+$G$20)-$AA690)*($O$20/($O$19/2)))^2*((($O$20+$G$20)-$AA690)/3))*$AB$603)-((PI()*((($C$19+$G$20)-$AA690)*($O$20/($O$19/2)))^2*(((($C$19+$G$20)-$AA690)*($O$20/($O$19/2)))*$AZ$18)/3)*$AB$603))),IF('Silo Levels'!$L$25="Pumping",(($D$18*$AB$603)+((PI()*(($C$21/2)^2)*($G$20-$AA690))*$AB$603))+((($D$18+$H$18)/3)*$BD$18)+(((PI()*($C$21/2)^2*(($C$21/2)*$AZ$18))/3)*$AB$603),(($D$18*$AB$603)+((PI()*(($C$21/2)^2)*($G$20-$AA690))*$AB$603))+((($D$18+$H$18)/3)*$BD$18)-(((PI()*($C$21/2)^2*(($C$21/2)*$AZ$18))/3)*$AB$603)))</f>
        <v>191973.91510018759</v>
      </c>
      <c r="AC690" s="73">
        <v>8.5</v>
      </c>
      <c r="AD690" s="79">
        <f t="shared" si="96"/>
        <v>201978.7517624266</v>
      </c>
      <c r="AE690" s="53">
        <v>8.5</v>
      </c>
      <c r="AF690" s="80">
        <f>IF($AE690&gt;$G$20,IF('Silo Levels'!$L$26="Pumping",((PI()*((($C$19+$G$20)-$AE690)*($O$20/($O$19/2)))^2*((($O$20+$G$20)-$AE690))/3)*$AF$603)+(((PI()*((($C$19+$G$20)-$AE690)*($O$20/($O$19/2)))^2*(((($C$19+$G$20)-$AE690)*($O$20/($O$19/2)))*$AZ$19))/3)*$AF$603),(((PI()*((($C$19+$G$20)-$AE690)*($O$20/($O$19/2)))^2*((($O$20+$G$20)-$AE690)/3))*$AF$603)-((PI()*((($C$19+$G$20)-$AE690)*($O$20/($O$19/2)))^2*(((($C$19+$G$20)-$AE690)*($O$20/($O$19/2)))*$AZ$19)/3)*$AF$603))),IF('Silo Levels'!$L$26="Pumping",(($D$18*$AF$603)+((PI()*(($C$21/2)^2)*($G$20-$AE690))*$AF$603))+((($D$18+$H$18)/3)*$BD$19)+(((PI()*($C$21/2)^2*(($C$21/2)*$AZ$19))/3)*$AF$603),(($D$18*$AF$603)+((PI()*(($C$21/2)^2)*($G$20-$AE690))*$AF$603))+((($D$18+$H$18)/3)*$BD$19)-(((PI()*($C$21/2)^2*(($C$21/2)*$AZ$19))/3)*$AF$603)))</f>
        <v>199768.26611016662</v>
      </c>
      <c r="AG690" s="73">
        <v>8.5</v>
      </c>
      <c r="AH690" s="79">
        <f t="shared" si="97"/>
        <v>188859.61508286695</v>
      </c>
      <c r="AI690" s="53">
        <v>8.5</v>
      </c>
      <c r="AJ690" s="80">
        <f>IF($AI690&gt;$G$20,IF('Silo Levels'!$L$27="Pumping",((PI()*((($C$19+$G$20)-$AI690)*($O$20/($O$19/2)))^2*((($O$20+$G$20)-$AI690))/3)*$AJ$603)+(((PI()*((($C$19+$G$20)-$AI690)*($O$20/($O$19/2)))^2*(((($C$19+$G$20)-$AI690)*($O$20/($O$19/2)))*$AZ$20))/3)*$AJ$603),(((PI()*((($C$19+$G$20)-$AI690)*($O$20/($O$19/2)))^2*((($O$20+$G$20)-$AI690)/3))*$AJ$603)-((PI()*((($C$19+$G$20)-$AI690)*($O$20/($O$19/2)))^2*(((($C$19+$G$20)-$AI690)*($O$20/($O$19/2)))*$AZ$20)/3)*$AJ$603))),IF('Silo Levels'!$L$27="Pumping",(($D$18*$AJ$603)+((PI()*(($C$21/2)^2)*($G$20-$AI690))*$AJ$603))+((($D$18+$H$18)/3)*$BD$20)+(((PI()*($C$21/2)^2*(($C$21/2)*$AZ$20))/3)*$AJ$603),(($D$18*$AJ$603)+((PI()*(($C$21/2)^2)*($G$20-$AI690))*$AJ$603))+((($D$18+$H$18)/3)*$BD$20)-(((PI()*($C$21/2)^2*(($C$21/2)*$AZ$20))/3)*$AJ$603)))</f>
        <v>184678.15969206023</v>
      </c>
    </row>
    <row r="691" spans="1:36" x14ac:dyDescent="0.3">
      <c r="A691">
        <v>8.6</v>
      </c>
      <c r="B691" s="79">
        <f t="shared" si="91"/>
        <v>188440.01259068842</v>
      </c>
      <c r="C691" s="53">
        <v>8.6</v>
      </c>
      <c r="D691" s="80">
        <f>IF($C691&gt;$G$20,IF('Silo Levels'!$L$19="Pumping",((PI()*((($C$19+$G$20)-$C691)*($O$20/($O$19/2)))^2*((($O$20+$G$20)-$C691))/3)*$D$603)+(((PI()*((($C$19+$G$20)-$C691)*($O$20/($O$19/2)))^2*(((($C$19+$G$20)-$C691)*($O$20/($O$19/2)))*$AZ$12))/3)*$D$603),(((PI()*((($C$19+$G$20)-$C691)*($O$20/($O$19/2)))^2*((($O$20+$G$20)-$C691)/3))*$D$603)-((PI()*((($C$19+$G$20)-$C691)*($O$20/($O$19/2)))^2*(((($C$19+$G$20)-$C691)*($O$20/($O$19/2)))*$AZ$12)/3)*$D$603))),IF('Silo Levels'!$L$19="Pumping",(($D$18*$D$603)+((PI()*(($C$21/2)^2)*($G$20-$C691))*$D$603))+((($D$18+$H$18)/3)*$BD$12)+(((PI()*($C$21/2)^2*(($C$21/2)*$AZ$12))/3)*$D$603),(($D$18*$D$603)+((PI()*(($C$21/2)^2)*($G$20-$C691))*$D$603))+((($D$18+$H$18)/3)*$BD$12)-(((PI()*($C$21/2)^2*(($C$21/2)*$AZ$12))/3)*$D$603)))</f>
        <v>185512.9938171237</v>
      </c>
      <c r="E691" s="73">
        <v>8.6</v>
      </c>
      <c r="F691" s="79">
        <f t="shared" si="92"/>
        <v>170993.66501495062</v>
      </c>
      <c r="G691" s="53">
        <v>8.6</v>
      </c>
      <c r="H691" s="80">
        <f>IF($G691&gt;$G$20,IF('Silo Levels'!$L$20="Pumping",((PI()*((($C$19+$G$20)-$G691)*($O$20/($O$19/2)))^2*((($O$20+$G$20)-$G691))/3)*$H$603)+(((PI()*((($C$19+$G$20)-$G691)*($O$20/($O$19/2)))^2*(((($C$19+$G$20)-$G691)*($O$20/($O$19/2)))*$AZ$13))/3)*$H$603),(((PI()*((($C$19+$G$20)-$G691)*($O$20/($O$19/2)))^2*((($O$20+$G$20)-$G691)/3))*$H$603)-((PI()*((($C$19+$G$20)-$G691)*($O$20/($O$19/2)))^2*(((($C$19+$G$20)-$G691)*($O$20/($O$19/2)))*$AZ$13)/3)*$H$603))),IF('Silo Levels'!$L$20="Pumping",(($D$18*$H$603)+((PI()*(($C$21/2)^2)*($G$20-$G691))*$H$603))+((($D$18+$H$18)/3)*$BD$13)+(((PI()*($C$21/2)^2*(($C$21/2)*$AZ$13))/3)*$H$603),(($D$18*$H$603)+((PI()*(($C$21/2)^2)*($G$20-$G691))*$H$603))+((($D$18+$H$18)/3)*$BD$13)-(((PI()*($C$21/2)^2*(($C$21/2)*$AZ$13))/3)*$H$603)))</f>
        <v>167205.53056992477</v>
      </c>
      <c r="I691" s="73">
        <v>8.6</v>
      </c>
      <c r="J691" s="79">
        <f t="shared" si="93"/>
        <v>171759.1953763924</v>
      </c>
      <c r="K691" s="53">
        <v>8.6</v>
      </c>
      <c r="L691" s="80">
        <f>IF($K691&gt;$G$20,IF('Silo Levels'!$L$21="Pumping",((PI()*((($C$19+$G$20)-$K691)*($O$20/($O$19/2)))^2*((($O$20+$G$20)-$K691))/3)*$L$603)+(((PI()*((($C$19+$G$20)-$K691)*($O$20/($O$19/2)))^2*(((($C$19+$G$20)-$K691)*($O$20/($O$19/2)))*$AZ$14))/3)*$L$603),(((PI()*((($C$19+$G$20)-$K691)*($O$20/($O$19/2)))^2*((($O$20+$G$20)-$K691)/3))*$L$603)-((PI()*((($C$19+$G$20)-$K691)*($O$20/($O$19/2)))^2*(((($C$19+$G$20)-$K691)*($O$20/($O$19/2)))*$AZ$14)/3)*$L$603))),IF('Silo Levels'!$L$21="Pumping",(($D$18*$L$603)+((PI()*(($C$21/2)^2)*($G$20-$K691))*$L$603))+((($D$18+$H$18)/3)*$BD$14)+(((PI()*($C$21/2)^2*(($C$21/2)*$AZ$14))/3)*$L$603),(($D$18*$L$603)+((PI()*(($C$21/2)^2)*($G$20-$K691))*$L$603))+((($D$18+$H$18)/3)*$BD$14)-(((PI()*($C$21/2)^2*(($C$21/2)*$AZ$14))/3)*$L$603)))</f>
        <v>167953.80235478029</v>
      </c>
      <c r="M691" s="73">
        <v>8.6</v>
      </c>
      <c r="N691" s="79">
        <f t="shared" si="98"/>
        <v>175740.74758051903</v>
      </c>
      <c r="O691" s="53">
        <v>8.6</v>
      </c>
      <c r="P691" s="80">
        <f>IF($O691&gt;$G$20,IF('Silo Levels'!$L$22="Pumping",((PI()*((($C$19+$G$20)-$O691)*($O$20/($O$19/2)))^2*((($O$20+$G$20)-$O691))/3)*$P$603)+(((PI()*((($C$19+$G$20)-$O691)*($O$20/($O$19/2)))^2*(((($C$19+$G$20)-$O691)*($O$20/($O$19/2)))*$AZ$15))/3)*$P$603),(((PI()*((($C$19+$G$20)-$O691)*($O$20/($O$19/2)))^2*((($O$20+$G$20)-$O691)/3))*$P$603)-((PI()*((($C$19+$G$20)-$O691)*($O$20/($O$19/2)))^2*(((($C$19+$G$20)-$O691)*($O$20/($O$19/2)))*$AZ$15)/3)*$P$603))),IF('Silo Levels'!$L$22="Pumping",(($D$18*$P$603)+((PI()*(($C$21/2)^2)*($G$20-$O691))*$P$603))+((($D$18+$H$18)/3)*$BD$15)+(((PI()*($C$21/2)^2*(($C$21/2)*$AZ$15))/3)*$P$603),(($D$18*$P$603)+((PI()*(($C$21/2)^2)*($G$20-$O691))*$P$603))+((($D$18+$H$18)/3)*$BD$15)-(((PI()*($C$21/2)^2*(($C$21/2)*$AZ$15))/3)*$P$603)))</f>
        <v>171845.59205292654</v>
      </c>
      <c r="Q691" s="73">
        <v>8.6</v>
      </c>
      <c r="R691" s="79">
        <f t="shared" si="99"/>
        <v>181688.2532420448</v>
      </c>
      <c r="S691" s="53">
        <v>8.6</v>
      </c>
      <c r="T691" s="80">
        <f>IF($S691&gt;$G$20,IF('Silo Levels'!$L$23="Pumping",((PI()*((($C$19+$G$20)-$S691)*($O$20/($O$19/2)))^2*((($O$20+$G$20)-$S691))/3)*$T$603)+(((PI()*((($C$19+$G$20)-$S691)*($O$20/($O$19/2)))^2*(((($C$19+$G$20)-$S691)*($O$20/($O$19/2)))*$AZ$16))/3)*$T$603),(((PI()*((($C$19+$G$20)-$S691)*($O$20/($O$19/2)))^2*((($O$20+$G$20)-$S691)/3))*$T$603)-((PI()*((($C$19+$G$20)-$S691)*($O$20/($O$19/2)))^2*(((($C$19+$G$20)-$S691)*($O$20/($O$19/2)))*$AZ$16)/3)*$T$603))),IF('Silo Levels'!$L$23="Pumping",(($D$18*$T$603)+((PI()*(($C$21/2)^2)*($G$20-$S691))*$T$603))+((($D$18+$H$18)/3)*$BD$16)+(((PI()*($C$21/2)^2*(($C$21/2)*$AZ$16))/3)*$T$603),(($D$18*$T$603)+((PI()*(($C$21/2)^2)*($G$20-$S691))*$T$603))+((($D$18+$H$18)/3)*$BD$16)-(((PI()*($C$21/2)^2*(($C$21/2)*$AZ$16))/3)*$T$603)))</f>
        <v>177659.01357210256</v>
      </c>
      <c r="U691" s="73">
        <v>8.6</v>
      </c>
      <c r="V691" s="79">
        <f t="shared" si="94"/>
        <v>170993.66501495062</v>
      </c>
      <c r="W691" s="53">
        <v>8.6</v>
      </c>
      <c r="X691" s="80">
        <f>IF($W691&gt;$G$20,IF('Silo Levels'!$L$24="Pumping",((PI()*((($C$19+$G$20)-$W691)*($O$20/($O$19/2)))^2*((($O$20+$G$20)-$W691))/3)*$X$603)+(((PI()*((($C$19+$G$20)-$W691)*($O$20/($O$19/2)))^2*(((($C$19+$G$20)-$W691)*($O$20/($O$19/2)))*$AZ$17))/3)*$X$603),(((PI()*((($C$19+$G$20)-$W691)*($O$20/($O$19/2)))^2*((($O$20+$G$20)-$W691)/3))*$X$603)-((PI()*((($C$19+$G$20)-$W691)*($O$20/($O$19/2)))^2*(((($C$19+$G$20)-$W691)*($O$20/($O$19/2)))*$AZ$17)/3)*$X$603))),IF('Silo Levels'!$L$24="Pumping",(($D$18*$X$603)+((PI()*(($C$21/2)^2)*($G$20-$W691))*$X$603))+((($D$18+$H$18)/3)*$BD$17)+(((PI()*($C$21/2)^2*(($C$21/2)*$AZ$17))/3)*$X$603),(($D$18*$X$603)+((PI()*(($C$21/2)^2)*($G$20-$W691))*$X$603))+((($D$18+$H$18)/3)*$BD$17)-(((PI()*($C$21/2)^2*(($C$21/2)*$AZ$17))/3)*$X$603)))</f>
        <v>167205.53056992477</v>
      </c>
      <c r="Y691" s="73">
        <v>8.6</v>
      </c>
      <c r="Z691" s="79">
        <f t="shared" si="95"/>
        <v>195886.80598992773</v>
      </c>
      <c r="AA691" s="53">
        <v>8.6</v>
      </c>
      <c r="AB691" s="80">
        <f>IF($AA691&gt;$G$20,IF('Silo Levels'!$L$25="Pumping",((PI()*((($C$19+$G$20)-$AA691)*($O$20/($O$19/2)))^2*((($O$20+$G$20)-$AA691))/3)*$AB$603)+(((PI()*((($C$19+$G$20)-$AA691)*($O$20/($O$19/2)))^2*(((($C$19+$G$20)-$AA691)*($O$20/($O$19/2)))*$AZ$18))/3)*$AB$603),(((PI()*((($C$19+$G$20)-$AA691)*($O$20/($O$19/2)))^2*((($O$20+$G$20)-$AA691)/3))*$AB$603)-((PI()*((($C$19+$G$20)-$AA691)*($O$20/($O$19/2)))^2*(((($C$19+$G$20)-$AA691)*($O$20/($O$19/2)))*$AZ$18)/3)*$AB$603))),IF('Silo Levels'!$L$25="Pumping",(($D$18*$AB$603)+((PI()*(($C$21/2)^2)*($G$20-$AA691))*$AB$603))+((($D$18+$H$18)/3)*$BD$18)+(((PI()*($C$21/2)^2*(($C$21/2)*$AZ$18))/3)*$AB$603),(($D$18*$AB$603)+((PI()*(($C$21/2)^2)*($G$20-$AA691))*$AB$603))+((($D$18+$H$18)/3)*$BD$18)-(((PI()*($C$21/2)^2*(($C$21/2)*$AZ$18))/3)*$AB$603)))</f>
        <v>191537.46561287341</v>
      </c>
      <c r="AC691" s="73">
        <v>8.6</v>
      </c>
      <c r="AD691" s="79">
        <f t="shared" si="96"/>
        <v>201535.11422385456</v>
      </c>
      <c r="AE691" s="53">
        <v>8.6</v>
      </c>
      <c r="AF691" s="80">
        <f>IF($AE691&gt;$G$20,IF('Silo Levels'!$L$26="Pumping",((PI()*((($C$19+$G$20)-$AE691)*($O$20/($O$19/2)))^2*((($O$20+$G$20)-$AE691))/3)*$AF$603)+(((PI()*((($C$19+$G$20)-$AE691)*($O$20/($O$19/2)))^2*(((($C$19+$G$20)-$AE691)*($O$20/($O$19/2)))*$AZ$19))/3)*$AF$603),(((PI()*((($C$19+$G$20)-$AE691)*($O$20/($O$19/2)))^2*((($O$20+$G$20)-$AE691)/3))*$AF$603)-((PI()*((($C$19+$G$20)-$AE691)*($O$20/($O$19/2)))^2*(((($C$19+$G$20)-$AE691)*($O$20/($O$19/2)))*$AZ$19)/3)*$AF$603))),IF('Silo Levels'!$L$26="Pumping",(($D$18*$AF$603)+((PI()*(($C$21/2)^2)*($G$20-$AE691))*$AF$603))+((($D$18+$H$18)/3)*$BD$19)+(((PI()*($C$21/2)^2*(($C$21/2)*$AZ$19))/3)*$AF$603),(($D$18*$AF$603)+((PI()*(($C$21/2)^2)*($G$20-$AE691))*$AF$603))+((($D$18+$H$18)/3)*$BD$19)-(((PI()*($C$21/2)^2*(($C$21/2)*$AZ$19))/3)*$AF$603)))</f>
        <v>199324.62857159457</v>
      </c>
      <c r="AG691" s="73">
        <v>8.6</v>
      </c>
      <c r="AH691" s="79">
        <f t="shared" si="97"/>
        <v>188440.01259068842</v>
      </c>
      <c r="AI691" s="53">
        <v>8.6</v>
      </c>
      <c r="AJ691" s="80">
        <f>IF($AI691&gt;$G$20,IF('Silo Levels'!$L$27="Pumping",((PI()*((($C$19+$G$20)-$AI691)*($O$20/($O$19/2)))^2*((($O$20+$G$20)-$AI691))/3)*$AJ$603)+(((PI()*((($C$19+$G$20)-$AI691)*($O$20/($O$19/2)))^2*(((($C$19+$G$20)-$AI691)*($O$20/($O$19/2)))*$AZ$20))/3)*$AJ$603),(((PI()*((($C$19+$G$20)-$AI691)*($O$20/($O$19/2)))^2*((($O$20+$G$20)-$AI691)/3))*$AJ$603)-((PI()*((($C$19+$G$20)-$AI691)*($O$20/($O$19/2)))^2*(((($C$19+$G$20)-$AI691)*($O$20/($O$19/2)))*$AZ$20)/3)*$AJ$603))),IF('Silo Levels'!$L$27="Pumping",(($D$18*$AJ$603)+((PI()*(($C$21/2)^2)*($G$20-$AI691))*$AJ$603))+((($D$18+$H$18)/3)*$BD$20)+(((PI()*($C$21/2)^2*(($C$21/2)*$AZ$20))/3)*$AJ$603),(($D$18*$AJ$603)+((PI()*(($C$21/2)^2)*($G$20-$AI691))*$AJ$603))+((($D$18+$H$18)/3)*$BD$20)-(((PI()*($C$21/2)^2*(($C$21/2)*$AZ$20))/3)*$AJ$603)))</f>
        <v>184258.5571998817</v>
      </c>
    </row>
    <row r="692" spans="1:36" x14ac:dyDescent="0.3">
      <c r="A692">
        <v>8.6999999999999993</v>
      </c>
      <c r="B692" s="79">
        <f t="shared" si="91"/>
        <v>188020.41009850995</v>
      </c>
      <c r="C692" s="53">
        <v>8.6999999999999993</v>
      </c>
      <c r="D692" s="80">
        <f>IF($C692&gt;$G$20,IF('Silo Levels'!$L$19="Pumping",((PI()*((($C$19+$G$20)-$C692)*($O$20/($O$19/2)))^2*((($O$20+$G$20)-$C692))/3)*$D$603)+(((PI()*((($C$19+$G$20)-$C692)*($O$20/($O$19/2)))^2*(((($C$19+$G$20)-$C692)*($O$20/($O$19/2)))*$AZ$12))/3)*$D$603),(((PI()*((($C$19+$G$20)-$C692)*($O$20/($O$19/2)))^2*((($O$20+$G$20)-$C692)/3))*$D$603)-((PI()*((($C$19+$G$20)-$C692)*($O$20/($O$19/2)))^2*(((($C$19+$G$20)-$C692)*($O$20/($O$19/2)))*$AZ$12)/3)*$D$603))),IF('Silo Levels'!$L$19="Pumping",(($D$18*$D$603)+((PI()*(($C$21/2)^2)*($G$20-$C692))*$D$603))+((($D$18+$H$18)/3)*$BD$12)+(((PI()*($C$21/2)^2*(($C$21/2)*$AZ$12))/3)*$D$603),(($D$18*$D$603)+((PI()*(($C$21/2)^2)*($G$20-$C692))*$D$603))+((($D$18+$H$18)/3)*$BD$12)-(((PI()*($C$21/2)^2*(($C$21/2)*$AZ$12))/3)*$D$603)))</f>
        <v>185093.39132494526</v>
      </c>
      <c r="E692" s="73">
        <v>8.6999999999999993</v>
      </c>
      <c r="F692" s="79">
        <f t="shared" si="92"/>
        <v>170613.5316629759</v>
      </c>
      <c r="G692" s="53">
        <v>8.6999999999999993</v>
      </c>
      <c r="H692" s="80">
        <f>IF($G692&gt;$G$20,IF('Silo Levels'!$L$20="Pumping",((PI()*((($C$19+$G$20)-$G692)*($O$20/($O$19/2)))^2*((($O$20+$G$20)-$G692))/3)*$H$603)+(((PI()*((($C$19+$G$20)-$G692)*($O$20/($O$19/2)))^2*(((($C$19+$G$20)-$G692)*($O$20/($O$19/2)))*$AZ$13))/3)*$H$603),(((PI()*((($C$19+$G$20)-$G692)*($O$20/($O$19/2)))^2*((($O$20+$G$20)-$G692)/3))*$H$603)-((PI()*((($C$19+$G$20)-$G692)*($O$20/($O$19/2)))^2*(((($C$19+$G$20)-$G692)*($O$20/($O$19/2)))*$AZ$13)/3)*$H$603))),IF('Silo Levels'!$L$20="Pumping",(($D$18*$H$603)+((PI()*(($C$21/2)^2)*($G$20-$G692))*$H$603))+((($D$18+$H$18)/3)*$BD$13)+(((PI()*($C$21/2)^2*(($C$21/2)*$AZ$13))/3)*$H$603),(($D$18*$H$603)+((PI()*(($C$21/2)^2)*($G$20-$G692))*$H$603))+((($D$18+$H$18)/3)*$BD$13)-(((PI()*($C$21/2)^2*(($C$21/2)*$AZ$13))/3)*$H$603)))</f>
        <v>166825.39721795006</v>
      </c>
      <c r="I692" s="73">
        <v>8.6999999999999993</v>
      </c>
      <c r="J692" s="79">
        <f t="shared" si="93"/>
        <v>171377.33015331774</v>
      </c>
      <c r="K692" s="53">
        <v>8.6999999999999993</v>
      </c>
      <c r="L692" s="80">
        <f>IF($K692&gt;$G$20,IF('Silo Levels'!$L$21="Pumping",((PI()*((($C$19+$G$20)-$K692)*($O$20/($O$19/2)))^2*((($O$20+$G$20)-$K692))/3)*$L$603)+(((PI()*((($C$19+$G$20)-$K692)*($O$20/($O$19/2)))^2*(((($C$19+$G$20)-$K692)*($O$20/($O$19/2)))*$AZ$14))/3)*$L$603),(((PI()*((($C$19+$G$20)-$K692)*($O$20/($O$19/2)))^2*((($O$20+$G$20)-$K692)/3))*$L$603)-((PI()*((($C$19+$G$20)-$K692)*($O$20/($O$19/2)))^2*(((($C$19+$G$20)-$K692)*($O$20/($O$19/2)))*$AZ$14)/3)*$L$603))),IF('Silo Levels'!$L$21="Pumping",(($D$18*$L$603)+((PI()*(($C$21/2)^2)*($G$20-$K692))*$L$603))+((($D$18+$H$18)/3)*$BD$14)+(((PI()*($C$21/2)^2*(($C$21/2)*$AZ$14))/3)*$L$603),(($D$18*$L$603)+((PI()*(($C$21/2)^2)*($G$20-$K692))*$L$603))+((($D$18+$H$18)/3)*$BD$14)-(((PI()*($C$21/2)^2*(($C$21/2)*$AZ$14))/3)*$L$603)))</f>
        <v>167571.93713170564</v>
      </c>
      <c r="M692" s="73">
        <v>8.6999999999999993</v>
      </c>
      <c r="N692" s="79">
        <f t="shared" si="98"/>
        <v>175349.87483071187</v>
      </c>
      <c r="O692" s="53">
        <v>8.6999999999999993</v>
      </c>
      <c r="P692" s="80">
        <f>IF($O692&gt;$G$20,IF('Silo Levels'!$L$22="Pumping",((PI()*((($C$19+$G$20)-$O692)*($O$20/($O$19/2)))^2*((($O$20+$G$20)-$O692))/3)*$P$603)+(((PI()*((($C$19+$G$20)-$O692)*($O$20/($O$19/2)))^2*(((($C$19+$G$20)-$O692)*($O$20/($O$19/2)))*$AZ$15))/3)*$P$603),(((PI()*((($C$19+$G$20)-$O692)*($O$20/($O$19/2)))^2*((($O$20+$G$20)-$O692)/3))*$P$603)-((PI()*((($C$19+$G$20)-$O692)*($O$20/($O$19/2)))^2*(((($C$19+$G$20)-$O692)*($O$20/($O$19/2)))*$AZ$15)/3)*$P$603))),IF('Silo Levels'!$L$22="Pumping",(($D$18*$P$603)+((PI()*(($C$21/2)^2)*($G$20-$O692))*$P$603))+((($D$18+$H$18)/3)*$BD$15)+(((PI()*($C$21/2)^2*(($C$21/2)*$AZ$15))/3)*$P$603),(($D$18*$P$603)+((PI()*(($C$21/2)^2)*($G$20-$O692))*$P$603))+((($D$18+$H$18)/3)*$BD$15)-(((PI()*($C$21/2)^2*(($C$21/2)*$AZ$15))/3)*$P$603)))</f>
        <v>171454.71930311937</v>
      </c>
      <c r="Q692" s="73">
        <v>8.6999999999999993</v>
      </c>
      <c r="R692" s="79">
        <f t="shared" si="99"/>
        <v>181283.9253587893</v>
      </c>
      <c r="S692" s="53">
        <v>8.6999999999999993</v>
      </c>
      <c r="T692" s="80">
        <f>IF($S692&gt;$G$20,IF('Silo Levels'!$L$23="Pumping",((PI()*((($C$19+$G$20)-$S692)*($O$20/($O$19/2)))^2*((($O$20+$G$20)-$S692))/3)*$T$603)+(((PI()*((($C$19+$G$20)-$S692)*($O$20/($O$19/2)))^2*(((($C$19+$G$20)-$S692)*($O$20/($O$19/2)))*$AZ$16))/3)*$T$603),(((PI()*((($C$19+$G$20)-$S692)*($O$20/($O$19/2)))^2*((($O$20+$G$20)-$S692)/3))*$T$603)-((PI()*((($C$19+$G$20)-$S692)*($O$20/($O$19/2)))^2*(((($C$19+$G$20)-$S692)*($O$20/($O$19/2)))*$AZ$16)/3)*$T$603))),IF('Silo Levels'!$L$23="Pumping",(($D$18*$T$603)+((PI()*(($C$21/2)^2)*($G$20-$S692))*$T$603))+((($D$18+$H$18)/3)*$BD$16)+(((PI()*($C$21/2)^2*(($C$21/2)*$AZ$16))/3)*$T$603),(($D$18*$T$603)+((PI()*(($C$21/2)^2)*($G$20-$S692))*$T$603))+((($D$18+$H$18)/3)*$BD$16)-(((PI()*($C$21/2)^2*(($C$21/2)*$AZ$16))/3)*$T$603)))</f>
        <v>177254.68568884706</v>
      </c>
      <c r="U692" s="73">
        <v>8.6999999999999993</v>
      </c>
      <c r="V692" s="79">
        <f t="shared" si="94"/>
        <v>170613.5316629759</v>
      </c>
      <c r="W692" s="53">
        <v>8.6999999999999993</v>
      </c>
      <c r="X692" s="80">
        <f>IF($W692&gt;$G$20,IF('Silo Levels'!$L$24="Pumping",((PI()*((($C$19+$G$20)-$W692)*($O$20/($O$19/2)))^2*((($O$20+$G$20)-$W692))/3)*$X$603)+(((PI()*((($C$19+$G$20)-$W692)*($O$20/($O$19/2)))^2*(((($C$19+$G$20)-$W692)*($O$20/($O$19/2)))*$AZ$17))/3)*$X$603),(((PI()*((($C$19+$G$20)-$W692)*($O$20/($O$19/2)))^2*((($O$20+$G$20)-$W692)/3))*$X$603)-((PI()*((($C$19+$G$20)-$W692)*($O$20/($O$19/2)))^2*(((($C$19+$G$20)-$W692)*($O$20/($O$19/2)))*$AZ$17)/3)*$X$603))),IF('Silo Levels'!$L$24="Pumping",(($D$18*$X$603)+((PI()*(($C$21/2)^2)*($G$20-$W692))*$X$603))+((($D$18+$H$18)/3)*$BD$17)+(((PI()*($C$21/2)^2*(($C$21/2)*$AZ$17))/3)*$X$603),(($D$18*$X$603)+((PI()*(($C$21/2)^2)*($G$20-$W692))*$X$603))+((($D$18+$H$18)/3)*$BD$17)-(((PI()*($C$21/2)^2*(($C$21/2)*$AZ$17))/3)*$X$603)))</f>
        <v>166825.39721795006</v>
      </c>
      <c r="Y692" s="73">
        <v>8.6999999999999993</v>
      </c>
      <c r="Z692" s="79">
        <f t="shared" si="95"/>
        <v>195450.35650261361</v>
      </c>
      <c r="AA692" s="53">
        <v>8.6999999999999993</v>
      </c>
      <c r="AB692" s="80">
        <f>IF($AA692&gt;$G$20,IF('Silo Levels'!$L$25="Pumping",((PI()*((($C$19+$G$20)-$AA692)*($O$20/($O$19/2)))^2*((($O$20+$G$20)-$AA692))/3)*$AB$603)+(((PI()*((($C$19+$G$20)-$AA692)*($O$20/($O$19/2)))^2*(((($C$19+$G$20)-$AA692)*($O$20/($O$19/2)))*$AZ$18))/3)*$AB$603),(((PI()*((($C$19+$G$20)-$AA692)*($O$20/($O$19/2)))^2*((($O$20+$G$20)-$AA692)/3))*$AB$603)-((PI()*((($C$19+$G$20)-$AA692)*($O$20/($O$19/2)))^2*(((($C$19+$G$20)-$AA692)*($O$20/($O$19/2)))*$AZ$18)/3)*$AB$603))),IF('Silo Levels'!$L$25="Pumping",(($D$18*$AB$603)+((PI()*(($C$21/2)^2)*($G$20-$AA692))*$AB$603))+((($D$18+$H$18)/3)*$BD$18)+(((PI()*($C$21/2)^2*(($C$21/2)*$AZ$18))/3)*$AB$603),(($D$18*$AB$603)+((PI()*(($C$21/2)^2)*($G$20-$AA692))*$AB$603))+((($D$18+$H$18)/3)*$BD$18)-(((PI()*($C$21/2)^2*(($C$21/2)*$AZ$18))/3)*$AB$603)))</f>
        <v>191101.01612555928</v>
      </c>
      <c r="AC692" s="73">
        <v>8.6999999999999993</v>
      </c>
      <c r="AD692" s="79">
        <f t="shared" si="96"/>
        <v>201091.47668528254</v>
      </c>
      <c r="AE692" s="53">
        <v>8.6999999999999993</v>
      </c>
      <c r="AF692" s="80">
        <f>IF($AE692&gt;$G$20,IF('Silo Levels'!$L$26="Pumping",((PI()*((($C$19+$G$20)-$AE692)*($O$20/($O$19/2)))^2*((($O$20+$G$20)-$AE692))/3)*$AF$603)+(((PI()*((($C$19+$G$20)-$AE692)*($O$20/($O$19/2)))^2*(((($C$19+$G$20)-$AE692)*($O$20/($O$19/2)))*$AZ$19))/3)*$AF$603),(((PI()*((($C$19+$G$20)-$AE692)*($O$20/($O$19/2)))^2*((($O$20+$G$20)-$AE692)/3))*$AF$603)-((PI()*((($C$19+$G$20)-$AE692)*($O$20/($O$19/2)))^2*(((($C$19+$G$20)-$AE692)*($O$20/($O$19/2)))*$AZ$19)/3)*$AF$603))),IF('Silo Levels'!$L$26="Pumping",(($D$18*$AF$603)+((PI()*(($C$21/2)^2)*($G$20-$AE692))*$AF$603))+((($D$18+$H$18)/3)*$BD$19)+(((PI()*($C$21/2)^2*(($C$21/2)*$AZ$19))/3)*$AF$603),(($D$18*$AF$603)+((PI()*(($C$21/2)^2)*($G$20-$AE692))*$AF$603))+((($D$18+$H$18)/3)*$BD$19)-(((PI()*($C$21/2)^2*(($C$21/2)*$AZ$19))/3)*$AF$603)))</f>
        <v>198880.99103302255</v>
      </c>
      <c r="AG692" s="73">
        <v>8.6999999999999993</v>
      </c>
      <c r="AH692" s="79">
        <f t="shared" si="97"/>
        <v>188020.41009850995</v>
      </c>
      <c r="AI692" s="53">
        <v>8.6999999999999993</v>
      </c>
      <c r="AJ692" s="80">
        <f>IF($AI692&gt;$G$20,IF('Silo Levels'!$L$27="Pumping",((PI()*((($C$19+$G$20)-$AI692)*($O$20/($O$19/2)))^2*((($O$20+$G$20)-$AI692))/3)*$AJ$603)+(((PI()*((($C$19+$G$20)-$AI692)*($O$20/($O$19/2)))^2*(((($C$19+$G$20)-$AI692)*($O$20/($O$19/2)))*$AZ$20))/3)*$AJ$603),(((PI()*((($C$19+$G$20)-$AI692)*($O$20/($O$19/2)))^2*((($O$20+$G$20)-$AI692)/3))*$AJ$603)-((PI()*((($C$19+$G$20)-$AI692)*($O$20/($O$19/2)))^2*(((($C$19+$G$20)-$AI692)*($O$20/($O$19/2)))*$AZ$20)/3)*$AJ$603))),IF('Silo Levels'!$L$27="Pumping",(($D$18*$AJ$603)+((PI()*(($C$21/2)^2)*($G$20-$AI692))*$AJ$603))+((($D$18+$H$18)/3)*$BD$20)+(((PI()*($C$21/2)^2*(($C$21/2)*$AZ$20))/3)*$AJ$603),(($D$18*$AJ$603)+((PI()*(($C$21/2)^2)*($G$20-$AI692))*$AJ$603))+((($D$18+$H$18)/3)*$BD$20)-(((PI()*($C$21/2)^2*(($C$21/2)*$AZ$20))/3)*$AJ$603)))</f>
        <v>183838.95470770323</v>
      </c>
    </row>
    <row r="693" spans="1:36" x14ac:dyDescent="0.3">
      <c r="A693">
        <v>8.8000000000000007</v>
      </c>
      <c r="B693" s="79">
        <f t="shared" si="91"/>
        <v>187600.80760633139</v>
      </c>
      <c r="C693" s="53">
        <v>8.8000000000000007</v>
      </c>
      <c r="D693" s="80">
        <f>IF($C693&gt;$G$20,IF('Silo Levels'!$L$19="Pumping",((PI()*((($C$19+$G$20)-$C693)*($O$20/($O$19/2)))^2*((($O$20+$G$20)-$C693))/3)*$D$603)+(((PI()*((($C$19+$G$20)-$C693)*($O$20/($O$19/2)))^2*(((($C$19+$G$20)-$C693)*($O$20/($O$19/2)))*$AZ$12))/3)*$D$603),(((PI()*((($C$19+$G$20)-$C693)*($O$20/($O$19/2)))^2*((($O$20+$G$20)-$C693)/3))*$D$603)-((PI()*((($C$19+$G$20)-$C693)*($O$20/($O$19/2)))^2*(((($C$19+$G$20)-$C693)*($O$20/($O$19/2)))*$AZ$12)/3)*$D$603))),IF('Silo Levels'!$L$19="Pumping",(($D$18*$D$603)+((PI()*(($C$21/2)^2)*($G$20-$C693))*$D$603))+((($D$18+$H$18)/3)*$BD$12)+(((PI()*($C$21/2)^2*(($C$21/2)*$AZ$12))/3)*$D$603),(($D$18*$D$603)+((PI()*(($C$21/2)^2)*($G$20-$C693))*$D$603))+((($D$18+$H$18)/3)*$BD$12)-(((PI()*($C$21/2)^2*(($C$21/2)*$AZ$12))/3)*$D$603)))</f>
        <v>184673.7888327667</v>
      </c>
      <c r="E693" s="73">
        <v>8.8000000000000007</v>
      </c>
      <c r="F693" s="79">
        <f t="shared" si="92"/>
        <v>170233.39831100113</v>
      </c>
      <c r="G693" s="53">
        <v>8.8000000000000007</v>
      </c>
      <c r="H693" s="80">
        <f>IF($G693&gt;$G$20,IF('Silo Levels'!$L$20="Pumping",((PI()*((($C$19+$G$20)-$G693)*($O$20/($O$19/2)))^2*((($O$20+$G$20)-$G693))/3)*$H$603)+(((PI()*((($C$19+$G$20)-$G693)*($O$20/($O$19/2)))^2*(((($C$19+$G$20)-$G693)*($O$20/($O$19/2)))*$AZ$13))/3)*$H$603),(((PI()*((($C$19+$G$20)-$G693)*($O$20/($O$19/2)))^2*((($O$20+$G$20)-$G693)/3))*$H$603)-((PI()*((($C$19+$G$20)-$G693)*($O$20/($O$19/2)))^2*(((($C$19+$G$20)-$G693)*($O$20/($O$19/2)))*$AZ$13)/3)*$H$603))),IF('Silo Levels'!$L$20="Pumping",(($D$18*$H$603)+((PI()*(($C$21/2)^2)*($G$20-$G693))*$H$603))+((($D$18+$H$18)/3)*$BD$13)+(((PI()*($C$21/2)^2*(($C$21/2)*$AZ$13))/3)*$H$603),(($D$18*$H$603)+((PI()*(($C$21/2)^2)*($G$20-$G693))*$H$603))+((($D$18+$H$18)/3)*$BD$13)-(((PI()*($C$21/2)^2*(($C$21/2)*$AZ$13))/3)*$H$603)))</f>
        <v>166445.26386597528</v>
      </c>
      <c r="I693" s="73">
        <v>8.8000000000000007</v>
      </c>
      <c r="J693" s="79">
        <f t="shared" si="93"/>
        <v>170995.46493024306</v>
      </c>
      <c r="K693" s="53">
        <v>8.8000000000000007</v>
      </c>
      <c r="L693" s="80">
        <f>IF($K693&gt;$G$20,IF('Silo Levels'!$L$21="Pumping",((PI()*((($C$19+$G$20)-$K693)*($O$20/($O$19/2)))^2*((($O$20+$G$20)-$K693))/3)*$L$603)+(((PI()*((($C$19+$G$20)-$K693)*($O$20/($O$19/2)))^2*(((($C$19+$G$20)-$K693)*($O$20/($O$19/2)))*$AZ$14))/3)*$L$603),(((PI()*((($C$19+$G$20)-$K693)*($O$20/($O$19/2)))^2*((($O$20+$G$20)-$K693)/3))*$L$603)-((PI()*((($C$19+$G$20)-$K693)*($O$20/($O$19/2)))^2*(((($C$19+$G$20)-$K693)*($O$20/($O$19/2)))*$AZ$14)/3)*$L$603))),IF('Silo Levels'!$L$21="Pumping",(($D$18*$L$603)+((PI()*(($C$21/2)^2)*($G$20-$K693))*$L$603))+((($D$18+$H$18)/3)*$BD$14)+(((PI()*($C$21/2)^2*(($C$21/2)*$AZ$14))/3)*$L$603),(($D$18*$L$603)+((PI()*(($C$21/2)^2)*($G$20-$K693))*$L$603))+((($D$18+$H$18)/3)*$BD$14)-(((PI()*($C$21/2)^2*(($C$21/2)*$AZ$14))/3)*$L$603)))</f>
        <v>167190.07190863095</v>
      </c>
      <c r="M693" s="73">
        <v>8.8000000000000007</v>
      </c>
      <c r="N693" s="79">
        <f t="shared" si="98"/>
        <v>174959.00208090461</v>
      </c>
      <c r="O693" s="53">
        <v>8.8000000000000007</v>
      </c>
      <c r="P693" s="80">
        <f>IF($O693&gt;$G$20,IF('Silo Levels'!$L$22="Pumping",((PI()*((($C$19+$G$20)-$O693)*($O$20/($O$19/2)))^2*((($O$20+$G$20)-$O693))/3)*$P$603)+(((PI()*((($C$19+$G$20)-$O693)*($O$20/($O$19/2)))^2*(((($C$19+$G$20)-$O693)*($O$20/($O$19/2)))*$AZ$15))/3)*$P$603),(((PI()*((($C$19+$G$20)-$O693)*($O$20/($O$19/2)))^2*((($O$20+$G$20)-$O693)/3))*$P$603)-((PI()*((($C$19+$G$20)-$O693)*($O$20/($O$19/2)))^2*(((($C$19+$G$20)-$O693)*($O$20/($O$19/2)))*$AZ$15)/3)*$P$603))),IF('Silo Levels'!$L$22="Pumping",(($D$18*$P$603)+((PI()*(($C$21/2)^2)*($G$20-$O693))*$P$603))+((($D$18+$H$18)/3)*$BD$15)+(((PI()*($C$21/2)^2*(($C$21/2)*$AZ$15))/3)*$P$603),(($D$18*$P$603)+((PI()*(($C$21/2)^2)*($G$20-$O693))*$P$603))+((($D$18+$H$18)/3)*$BD$15)-(((PI()*($C$21/2)^2*(($C$21/2)*$AZ$15))/3)*$P$603)))</f>
        <v>171063.84655331212</v>
      </c>
      <c r="Q693" s="73">
        <v>8.8000000000000007</v>
      </c>
      <c r="R693" s="79">
        <f t="shared" si="99"/>
        <v>180879.59747553372</v>
      </c>
      <c r="S693" s="53">
        <v>8.8000000000000007</v>
      </c>
      <c r="T693" s="80">
        <f>IF($S693&gt;$G$20,IF('Silo Levels'!$L$23="Pumping",((PI()*((($C$19+$G$20)-$S693)*($O$20/($O$19/2)))^2*((($O$20+$G$20)-$S693))/3)*$T$603)+(((PI()*((($C$19+$G$20)-$S693)*($O$20/($O$19/2)))^2*(((($C$19+$G$20)-$S693)*($O$20/($O$19/2)))*$AZ$16))/3)*$T$603),(((PI()*((($C$19+$G$20)-$S693)*($O$20/($O$19/2)))^2*((($O$20+$G$20)-$S693)/3))*$T$603)-((PI()*((($C$19+$G$20)-$S693)*($O$20/($O$19/2)))^2*(((($C$19+$G$20)-$S693)*($O$20/($O$19/2)))*$AZ$16)/3)*$T$603))),IF('Silo Levels'!$L$23="Pumping",(($D$18*$T$603)+((PI()*(($C$21/2)^2)*($G$20-$S693))*$T$603))+((($D$18+$H$18)/3)*$BD$16)+(((PI()*($C$21/2)^2*(($C$21/2)*$AZ$16))/3)*$T$603),(($D$18*$T$603)+((PI()*(($C$21/2)^2)*($G$20-$S693))*$T$603))+((($D$18+$H$18)/3)*$BD$16)-(((PI()*($C$21/2)^2*(($C$21/2)*$AZ$16))/3)*$T$603)))</f>
        <v>176850.35780559148</v>
      </c>
      <c r="U693" s="73">
        <v>8.8000000000000007</v>
      </c>
      <c r="V693" s="79">
        <f t="shared" si="94"/>
        <v>170233.39831100113</v>
      </c>
      <c r="W693" s="53">
        <v>8.8000000000000007</v>
      </c>
      <c r="X693" s="80">
        <f>IF($W693&gt;$G$20,IF('Silo Levels'!$L$24="Pumping",((PI()*((($C$19+$G$20)-$W693)*($O$20/($O$19/2)))^2*((($O$20+$G$20)-$W693))/3)*$X$603)+(((PI()*((($C$19+$G$20)-$W693)*($O$20/($O$19/2)))^2*(((($C$19+$G$20)-$W693)*($O$20/($O$19/2)))*$AZ$17))/3)*$X$603),(((PI()*((($C$19+$G$20)-$W693)*($O$20/($O$19/2)))^2*((($O$20+$G$20)-$W693)/3))*$X$603)-((PI()*((($C$19+$G$20)-$W693)*($O$20/($O$19/2)))^2*(((($C$19+$G$20)-$W693)*($O$20/($O$19/2)))*$AZ$17)/3)*$X$603))),IF('Silo Levels'!$L$24="Pumping",(($D$18*$X$603)+((PI()*(($C$21/2)^2)*($G$20-$W693))*$X$603))+((($D$18+$H$18)/3)*$BD$17)+(((PI()*($C$21/2)^2*(($C$21/2)*$AZ$17))/3)*$X$603),(($D$18*$X$603)+((PI()*(($C$21/2)^2)*($G$20-$W693))*$X$603))+((($D$18+$H$18)/3)*$BD$17)-(((PI()*($C$21/2)^2*(($C$21/2)*$AZ$17))/3)*$X$603)))</f>
        <v>166445.26386597528</v>
      </c>
      <c r="Y693" s="73">
        <v>8.8000000000000007</v>
      </c>
      <c r="Z693" s="79">
        <f t="shared" si="95"/>
        <v>195013.9070152994</v>
      </c>
      <c r="AA693" s="53">
        <v>8.8000000000000007</v>
      </c>
      <c r="AB693" s="80">
        <f>IF($AA693&gt;$G$20,IF('Silo Levels'!$L$25="Pumping",((PI()*((($C$19+$G$20)-$AA693)*($O$20/($O$19/2)))^2*((($O$20+$G$20)-$AA693))/3)*$AB$603)+(((PI()*((($C$19+$G$20)-$AA693)*($O$20/($O$19/2)))^2*(((($C$19+$G$20)-$AA693)*($O$20/($O$19/2)))*$AZ$18))/3)*$AB$603),(((PI()*((($C$19+$G$20)-$AA693)*($O$20/($O$19/2)))^2*((($O$20+$G$20)-$AA693)/3))*$AB$603)-((PI()*((($C$19+$G$20)-$AA693)*($O$20/($O$19/2)))^2*(((($C$19+$G$20)-$AA693)*($O$20/($O$19/2)))*$AZ$18)/3)*$AB$603))),IF('Silo Levels'!$L$25="Pumping",(($D$18*$AB$603)+((PI()*(($C$21/2)^2)*($G$20-$AA693))*$AB$603))+((($D$18+$H$18)/3)*$BD$18)+(((PI()*($C$21/2)^2*(($C$21/2)*$AZ$18))/3)*$AB$603),(($D$18*$AB$603)+((PI()*(($C$21/2)^2)*($G$20-$AA693))*$AB$603))+((($D$18+$H$18)/3)*$BD$18)-(((PI()*($C$21/2)^2*(($C$21/2)*$AZ$18))/3)*$AB$603)))</f>
        <v>190664.56663824507</v>
      </c>
      <c r="AC693" s="73">
        <v>8.8000000000000007</v>
      </c>
      <c r="AD693" s="79">
        <f t="shared" si="96"/>
        <v>200647.83914671047</v>
      </c>
      <c r="AE693" s="53">
        <v>8.8000000000000007</v>
      </c>
      <c r="AF693" s="80">
        <f>IF($AE693&gt;$G$20,IF('Silo Levels'!$L$26="Pumping",((PI()*((($C$19+$G$20)-$AE693)*($O$20/($O$19/2)))^2*((($O$20+$G$20)-$AE693))/3)*$AF$603)+(((PI()*((($C$19+$G$20)-$AE693)*($O$20/($O$19/2)))^2*(((($C$19+$G$20)-$AE693)*($O$20/($O$19/2)))*$AZ$19))/3)*$AF$603),(((PI()*((($C$19+$G$20)-$AE693)*($O$20/($O$19/2)))^2*((($O$20+$G$20)-$AE693)/3))*$AF$603)-((PI()*((($C$19+$G$20)-$AE693)*($O$20/($O$19/2)))^2*(((($C$19+$G$20)-$AE693)*($O$20/($O$19/2)))*$AZ$19)/3)*$AF$603))),IF('Silo Levels'!$L$26="Pumping",(($D$18*$AF$603)+((PI()*(($C$21/2)^2)*($G$20-$AE693))*$AF$603))+((($D$18+$H$18)/3)*$BD$19)+(((PI()*($C$21/2)^2*(($C$21/2)*$AZ$19))/3)*$AF$603),(($D$18*$AF$603)+((PI()*(($C$21/2)^2)*($G$20-$AE693))*$AF$603))+((($D$18+$H$18)/3)*$BD$19)-(((PI()*($C$21/2)^2*(($C$21/2)*$AZ$19))/3)*$AF$603)))</f>
        <v>198437.35349445048</v>
      </c>
      <c r="AG693" s="73">
        <v>8.8000000000000007</v>
      </c>
      <c r="AH693" s="79">
        <f t="shared" si="97"/>
        <v>187600.80760633139</v>
      </c>
      <c r="AI693" s="53">
        <v>8.8000000000000007</v>
      </c>
      <c r="AJ693" s="80">
        <f>IF($AI693&gt;$G$20,IF('Silo Levels'!$L$27="Pumping",((PI()*((($C$19+$G$20)-$AI693)*($O$20/($O$19/2)))^2*((($O$20+$G$20)-$AI693))/3)*$AJ$603)+(((PI()*((($C$19+$G$20)-$AI693)*($O$20/($O$19/2)))^2*(((($C$19+$G$20)-$AI693)*($O$20/($O$19/2)))*$AZ$20))/3)*$AJ$603),(((PI()*((($C$19+$G$20)-$AI693)*($O$20/($O$19/2)))^2*((($O$20+$G$20)-$AI693)/3))*$AJ$603)-((PI()*((($C$19+$G$20)-$AI693)*($O$20/($O$19/2)))^2*(((($C$19+$G$20)-$AI693)*($O$20/($O$19/2)))*$AZ$20)/3)*$AJ$603))),IF('Silo Levels'!$L$27="Pumping",(($D$18*$AJ$603)+((PI()*(($C$21/2)^2)*($G$20-$AI693))*$AJ$603))+((($D$18+$H$18)/3)*$BD$20)+(((PI()*($C$21/2)^2*(($C$21/2)*$AZ$20))/3)*$AJ$603),(($D$18*$AJ$603)+((PI()*(($C$21/2)^2)*($G$20-$AI693))*$AJ$603))+((($D$18+$H$18)/3)*$BD$20)-(((PI()*($C$21/2)^2*(($C$21/2)*$AZ$20))/3)*$AJ$603)))</f>
        <v>183419.35221552468</v>
      </c>
    </row>
    <row r="694" spans="1:36" x14ac:dyDescent="0.3">
      <c r="A694">
        <v>8.9</v>
      </c>
      <c r="B694" s="79">
        <f t="shared" si="91"/>
        <v>187181.20511415289</v>
      </c>
      <c r="C694" s="53">
        <v>8.9</v>
      </c>
      <c r="D694" s="80">
        <f>IF($C694&gt;$G$20,IF('Silo Levels'!$L$19="Pumping",((PI()*((($C$19+$G$20)-$C694)*($O$20/($O$19/2)))^2*((($O$20+$G$20)-$C694))/3)*$D$603)+(((PI()*((($C$19+$G$20)-$C694)*($O$20/($O$19/2)))^2*(((($C$19+$G$20)-$C694)*($O$20/($O$19/2)))*$AZ$12))/3)*$D$603),(((PI()*((($C$19+$G$20)-$C694)*($O$20/($O$19/2)))^2*((($O$20+$G$20)-$C694)/3))*$D$603)-((PI()*((($C$19+$G$20)-$C694)*($O$20/($O$19/2)))^2*(((($C$19+$G$20)-$C694)*($O$20/($O$19/2)))*$AZ$12)/3)*$D$603))),IF('Silo Levels'!$L$19="Pumping",(($D$18*$D$603)+((PI()*(($C$21/2)^2)*($G$20-$C694))*$D$603))+((($D$18+$H$18)/3)*$BD$12)+(((PI()*($C$21/2)^2*(($C$21/2)*$AZ$12))/3)*$D$603),(($D$18*$D$603)+((PI()*(($C$21/2)^2)*($G$20-$C694))*$D$603))+((($D$18+$H$18)/3)*$BD$12)-(((PI()*($C$21/2)^2*(($C$21/2)*$AZ$12))/3)*$D$603)))</f>
        <v>184254.1863405882</v>
      </c>
      <c r="E694" s="73">
        <v>8.9</v>
      </c>
      <c r="F694" s="79">
        <f t="shared" si="92"/>
        <v>169853.26495902645</v>
      </c>
      <c r="G694" s="53">
        <v>8.9</v>
      </c>
      <c r="H694" s="80">
        <f>IF($G694&gt;$G$20,IF('Silo Levels'!$L$20="Pumping",((PI()*((($C$19+$G$20)-$G694)*($O$20/($O$19/2)))^2*((($O$20+$G$20)-$G694))/3)*$H$603)+(((PI()*((($C$19+$G$20)-$G694)*($O$20/($O$19/2)))^2*(((($C$19+$G$20)-$G694)*($O$20/($O$19/2)))*$AZ$13))/3)*$H$603),(((PI()*((($C$19+$G$20)-$G694)*($O$20/($O$19/2)))^2*((($O$20+$G$20)-$G694)/3))*$H$603)-((PI()*((($C$19+$G$20)-$G694)*($O$20/($O$19/2)))^2*(((($C$19+$G$20)-$G694)*($O$20/($O$19/2)))*$AZ$13)/3)*$H$603))),IF('Silo Levels'!$L$20="Pumping",(($D$18*$H$603)+((PI()*(($C$21/2)^2)*($G$20-$G694))*$H$603))+((($D$18+$H$18)/3)*$BD$13)+(((PI()*($C$21/2)^2*(($C$21/2)*$AZ$13))/3)*$H$603),(($D$18*$H$603)+((PI()*(($C$21/2)^2)*($G$20-$G694))*$H$603))+((($D$18+$H$18)/3)*$BD$13)-(((PI()*($C$21/2)^2*(($C$21/2)*$AZ$13))/3)*$H$603)))</f>
        <v>166065.1305140006</v>
      </c>
      <c r="I694" s="73">
        <v>8.9</v>
      </c>
      <c r="J694" s="79">
        <f t="shared" si="93"/>
        <v>170613.59970716841</v>
      </c>
      <c r="K694" s="53">
        <v>8.9</v>
      </c>
      <c r="L694" s="80">
        <f>IF($K694&gt;$G$20,IF('Silo Levels'!$L$21="Pumping",((PI()*((($C$19+$G$20)-$K694)*($O$20/($O$19/2)))^2*((($O$20+$G$20)-$K694))/3)*$L$603)+(((PI()*((($C$19+$G$20)-$K694)*($O$20/($O$19/2)))^2*(((($C$19+$G$20)-$K694)*($O$20/($O$19/2)))*$AZ$14))/3)*$L$603),(((PI()*((($C$19+$G$20)-$K694)*($O$20/($O$19/2)))^2*((($O$20+$G$20)-$K694)/3))*$L$603)-((PI()*((($C$19+$G$20)-$K694)*($O$20/($O$19/2)))^2*(((($C$19+$G$20)-$K694)*($O$20/($O$19/2)))*$AZ$14)/3)*$L$603))),IF('Silo Levels'!$L$21="Pumping",(($D$18*$L$603)+((PI()*(($C$21/2)^2)*($G$20-$K694))*$L$603))+((($D$18+$H$18)/3)*$BD$14)+(((PI()*($C$21/2)^2*(($C$21/2)*$AZ$14))/3)*$L$603),(($D$18*$L$603)+((PI()*(($C$21/2)^2)*($G$20-$K694))*$L$603))+((($D$18+$H$18)/3)*$BD$14)-(((PI()*($C$21/2)^2*(($C$21/2)*$AZ$14))/3)*$L$603)))</f>
        <v>166808.2066855563</v>
      </c>
      <c r="M694" s="73">
        <v>8.9</v>
      </c>
      <c r="N694" s="79">
        <f t="shared" si="98"/>
        <v>174568.12933109744</v>
      </c>
      <c r="O694" s="53">
        <v>8.9</v>
      </c>
      <c r="P694" s="80">
        <f>IF($O694&gt;$G$20,IF('Silo Levels'!$L$22="Pumping",((PI()*((($C$19+$G$20)-$O694)*($O$20/($O$19/2)))^2*((($O$20+$G$20)-$O694))/3)*$P$603)+(((PI()*((($C$19+$G$20)-$O694)*($O$20/($O$19/2)))^2*(((($C$19+$G$20)-$O694)*($O$20/($O$19/2)))*$AZ$15))/3)*$P$603),(((PI()*((($C$19+$G$20)-$O694)*($O$20/($O$19/2)))^2*((($O$20+$G$20)-$O694)/3))*$P$603)-((PI()*((($C$19+$G$20)-$O694)*($O$20/($O$19/2)))^2*(((($C$19+$G$20)-$O694)*($O$20/($O$19/2)))*$AZ$15)/3)*$P$603))),IF('Silo Levels'!$L$22="Pumping",(($D$18*$P$603)+((PI()*(($C$21/2)^2)*($G$20-$O694))*$P$603))+((($D$18+$H$18)/3)*$BD$15)+(((PI()*($C$21/2)^2*(($C$21/2)*$AZ$15))/3)*$P$603),(($D$18*$P$603)+((PI()*(($C$21/2)^2)*($G$20-$O694))*$P$603))+((($D$18+$H$18)/3)*$BD$15)-(((PI()*($C$21/2)^2*(($C$21/2)*$AZ$15))/3)*$P$603)))</f>
        <v>170672.97380350495</v>
      </c>
      <c r="Q694" s="73">
        <v>8.9</v>
      </c>
      <c r="R694" s="79">
        <f t="shared" si="99"/>
        <v>180475.26959227823</v>
      </c>
      <c r="S694" s="53">
        <v>8.9</v>
      </c>
      <c r="T694" s="80">
        <f>IF($S694&gt;$G$20,IF('Silo Levels'!$L$23="Pumping",((PI()*((($C$19+$G$20)-$S694)*($O$20/($O$19/2)))^2*((($O$20+$G$20)-$S694))/3)*$T$603)+(((PI()*((($C$19+$G$20)-$S694)*($O$20/($O$19/2)))^2*(((($C$19+$G$20)-$S694)*($O$20/($O$19/2)))*$AZ$16))/3)*$T$603),(((PI()*((($C$19+$G$20)-$S694)*($O$20/($O$19/2)))^2*((($O$20+$G$20)-$S694)/3))*$T$603)-((PI()*((($C$19+$G$20)-$S694)*($O$20/($O$19/2)))^2*(((($C$19+$G$20)-$S694)*($O$20/($O$19/2)))*$AZ$16)/3)*$T$603))),IF('Silo Levels'!$L$23="Pumping",(($D$18*$T$603)+((PI()*(($C$21/2)^2)*($G$20-$S694))*$T$603))+((($D$18+$H$18)/3)*$BD$16)+(((PI()*($C$21/2)^2*(($C$21/2)*$AZ$16))/3)*$T$603),(($D$18*$T$603)+((PI()*(($C$21/2)^2)*($G$20-$S694))*$T$603))+((($D$18+$H$18)/3)*$BD$16)-(((PI()*($C$21/2)^2*(($C$21/2)*$AZ$16))/3)*$T$603)))</f>
        <v>176446.02992233599</v>
      </c>
      <c r="U694" s="73">
        <v>8.9</v>
      </c>
      <c r="V694" s="79">
        <f t="shared" si="94"/>
        <v>169853.26495902645</v>
      </c>
      <c r="W694" s="53">
        <v>8.9</v>
      </c>
      <c r="X694" s="80">
        <f>IF($W694&gt;$G$20,IF('Silo Levels'!$L$24="Pumping",((PI()*((($C$19+$G$20)-$W694)*($O$20/($O$19/2)))^2*((($O$20+$G$20)-$W694))/3)*$X$603)+(((PI()*((($C$19+$G$20)-$W694)*($O$20/($O$19/2)))^2*(((($C$19+$G$20)-$W694)*($O$20/($O$19/2)))*$AZ$17))/3)*$X$603),(((PI()*((($C$19+$G$20)-$W694)*($O$20/($O$19/2)))^2*((($O$20+$G$20)-$W694)/3))*$X$603)-((PI()*((($C$19+$G$20)-$W694)*($O$20/($O$19/2)))^2*(((($C$19+$G$20)-$W694)*($O$20/($O$19/2)))*$AZ$17)/3)*$X$603))),IF('Silo Levels'!$L$24="Pumping",(($D$18*$X$603)+((PI()*(($C$21/2)^2)*($G$20-$W694))*$X$603))+((($D$18+$H$18)/3)*$BD$17)+(((PI()*($C$21/2)^2*(($C$21/2)*$AZ$17))/3)*$X$603),(($D$18*$X$603)+((PI()*(($C$21/2)^2)*($G$20-$W694))*$X$603))+((($D$18+$H$18)/3)*$BD$17)-(((PI()*($C$21/2)^2*(($C$21/2)*$AZ$17))/3)*$X$603)))</f>
        <v>166065.1305140006</v>
      </c>
      <c r="Y694" s="73">
        <v>8.9</v>
      </c>
      <c r="Z694" s="79">
        <f t="shared" si="95"/>
        <v>194577.45752798527</v>
      </c>
      <c r="AA694" s="53">
        <v>8.9</v>
      </c>
      <c r="AB694" s="80">
        <f>IF($AA694&gt;$G$20,IF('Silo Levels'!$L$25="Pumping",((PI()*((($C$19+$G$20)-$AA694)*($O$20/($O$19/2)))^2*((($O$20+$G$20)-$AA694))/3)*$AB$603)+(((PI()*((($C$19+$G$20)-$AA694)*($O$20/($O$19/2)))^2*(((($C$19+$G$20)-$AA694)*($O$20/($O$19/2)))*$AZ$18))/3)*$AB$603),(((PI()*((($C$19+$G$20)-$AA694)*($O$20/($O$19/2)))^2*((($O$20+$G$20)-$AA694)/3))*$AB$603)-((PI()*((($C$19+$G$20)-$AA694)*($O$20/($O$19/2)))^2*(((($C$19+$G$20)-$AA694)*($O$20/($O$19/2)))*$AZ$18)/3)*$AB$603))),IF('Silo Levels'!$L$25="Pumping",(($D$18*$AB$603)+((PI()*(($C$21/2)^2)*($G$20-$AA694))*$AB$603))+((($D$18+$H$18)/3)*$BD$18)+(((PI()*($C$21/2)^2*(($C$21/2)*$AZ$18))/3)*$AB$603),(($D$18*$AB$603)+((PI()*(($C$21/2)^2)*($G$20-$AA694))*$AB$603))+((($D$18+$H$18)/3)*$BD$18)-(((PI()*($C$21/2)^2*(($C$21/2)*$AZ$18))/3)*$AB$603)))</f>
        <v>190228.11715093095</v>
      </c>
      <c r="AC694" s="73">
        <v>8.9</v>
      </c>
      <c r="AD694" s="79">
        <f t="shared" si="96"/>
        <v>200204.20160813845</v>
      </c>
      <c r="AE694" s="53">
        <v>8.9</v>
      </c>
      <c r="AF694" s="80">
        <f>IF($AE694&gt;$G$20,IF('Silo Levels'!$L$26="Pumping",((PI()*((($C$19+$G$20)-$AE694)*($O$20/($O$19/2)))^2*((($O$20+$G$20)-$AE694))/3)*$AF$603)+(((PI()*((($C$19+$G$20)-$AE694)*($O$20/($O$19/2)))^2*(((($C$19+$G$20)-$AE694)*($O$20/($O$19/2)))*$AZ$19))/3)*$AF$603),(((PI()*((($C$19+$G$20)-$AE694)*($O$20/($O$19/2)))^2*((($O$20+$G$20)-$AE694)/3))*$AF$603)-((PI()*((($C$19+$G$20)-$AE694)*($O$20/($O$19/2)))^2*(((($C$19+$G$20)-$AE694)*($O$20/($O$19/2)))*$AZ$19)/3)*$AF$603))),IF('Silo Levels'!$L$26="Pumping",(($D$18*$AF$603)+((PI()*(($C$21/2)^2)*($G$20-$AE694))*$AF$603))+((($D$18+$H$18)/3)*$BD$19)+(((PI()*($C$21/2)^2*(($C$21/2)*$AZ$19))/3)*$AF$603),(($D$18*$AF$603)+((PI()*(($C$21/2)^2)*($G$20-$AE694))*$AF$603))+((($D$18+$H$18)/3)*$BD$19)-(((PI()*($C$21/2)^2*(($C$21/2)*$AZ$19))/3)*$AF$603)))</f>
        <v>197993.71595587846</v>
      </c>
      <c r="AG694" s="73">
        <v>8.9</v>
      </c>
      <c r="AH694" s="79">
        <f t="shared" si="97"/>
        <v>187181.20511415289</v>
      </c>
      <c r="AI694" s="53">
        <v>8.9</v>
      </c>
      <c r="AJ694" s="80">
        <f>IF($AI694&gt;$G$20,IF('Silo Levels'!$L$27="Pumping",((PI()*((($C$19+$G$20)-$AI694)*($O$20/($O$19/2)))^2*((($O$20+$G$20)-$AI694))/3)*$AJ$603)+(((PI()*((($C$19+$G$20)-$AI694)*($O$20/($O$19/2)))^2*(((($C$19+$G$20)-$AI694)*($O$20/($O$19/2)))*$AZ$20))/3)*$AJ$603),(((PI()*((($C$19+$G$20)-$AI694)*($O$20/($O$19/2)))^2*((($O$20+$G$20)-$AI694)/3))*$AJ$603)-((PI()*((($C$19+$G$20)-$AI694)*($O$20/($O$19/2)))^2*(((($C$19+$G$20)-$AI694)*($O$20/($O$19/2)))*$AZ$20)/3)*$AJ$603))),IF('Silo Levels'!$L$27="Pumping",(($D$18*$AJ$603)+((PI()*(($C$21/2)^2)*($G$20-$AI694))*$AJ$603))+((($D$18+$H$18)/3)*$BD$20)+(((PI()*($C$21/2)^2*(($C$21/2)*$AZ$20))/3)*$AJ$603),(($D$18*$AJ$603)+((PI()*(($C$21/2)^2)*($G$20-$AI694))*$AJ$603))+((($D$18+$H$18)/3)*$BD$20)-(((PI()*($C$21/2)^2*(($C$21/2)*$AZ$20))/3)*$AJ$603)))</f>
        <v>182999.74972334618</v>
      </c>
    </row>
    <row r="695" spans="1:36" x14ac:dyDescent="0.3">
      <c r="A695">
        <v>9</v>
      </c>
      <c r="B695" s="79">
        <f t="shared" si="91"/>
        <v>186761.60262197437</v>
      </c>
      <c r="C695" s="53">
        <v>9</v>
      </c>
      <c r="D695" s="80">
        <f>IF($C695&gt;$G$20,IF('Silo Levels'!$L$19="Pumping",((PI()*((($C$19+$G$20)-$C695)*($O$20/($O$19/2)))^2*((($O$20+$G$20)-$C695))/3)*$D$603)+(((PI()*((($C$19+$G$20)-$C695)*($O$20/($O$19/2)))^2*(((($C$19+$G$20)-$C695)*($O$20/($O$19/2)))*$AZ$12))/3)*$D$603),(((PI()*((($C$19+$G$20)-$C695)*($O$20/($O$19/2)))^2*((($O$20+$G$20)-$C695)/3))*$D$603)-((PI()*((($C$19+$G$20)-$C695)*($O$20/($O$19/2)))^2*(((($C$19+$G$20)-$C695)*($O$20/($O$19/2)))*$AZ$12)/3)*$D$603))),IF('Silo Levels'!$L$19="Pumping",(($D$18*$D$603)+((PI()*(($C$21/2)^2)*($G$20-$C695))*$D$603))+((($D$18+$H$18)/3)*$BD$12)+(((PI()*($C$21/2)^2*(($C$21/2)*$AZ$12))/3)*$D$603),(($D$18*$D$603)+((PI()*(($C$21/2)^2)*($G$20-$C695))*$D$603))+((($D$18+$H$18)/3)*$BD$12)-(((PI()*($C$21/2)^2*(($C$21/2)*$AZ$12))/3)*$D$603)))</f>
        <v>183834.58384840965</v>
      </c>
      <c r="E695" s="73">
        <v>9</v>
      </c>
      <c r="F695" s="79">
        <f t="shared" si="92"/>
        <v>169473.13160705171</v>
      </c>
      <c r="G695" s="53">
        <v>9</v>
      </c>
      <c r="H695" s="80">
        <f>IF($G695&gt;$G$20,IF('Silo Levels'!$L$20="Pumping",((PI()*((($C$19+$G$20)-$G695)*($O$20/($O$19/2)))^2*((($O$20+$G$20)-$G695))/3)*$H$603)+(((PI()*((($C$19+$G$20)-$G695)*($O$20/($O$19/2)))^2*(((($C$19+$G$20)-$G695)*($O$20/($O$19/2)))*$AZ$13))/3)*$H$603),(((PI()*((($C$19+$G$20)-$G695)*($O$20/($O$19/2)))^2*((($O$20+$G$20)-$G695)/3))*$H$603)-((PI()*((($C$19+$G$20)-$G695)*($O$20/($O$19/2)))^2*(((($C$19+$G$20)-$G695)*($O$20/($O$19/2)))*$AZ$13)/3)*$H$603))),IF('Silo Levels'!$L$20="Pumping",(($D$18*$H$603)+((PI()*(($C$21/2)^2)*($G$20-$G695))*$H$603))+((($D$18+$H$18)/3)*$BD$13)+(((PI()*($C$21/2)^2*(($C$21/2)*$AZ$13))/3)*$H$603),(($D$18*$H$603)+((PI()*(($C$21/2)^2)*($G$20-$G695))*$H$603))+((($D$18+$H$18)/3)*$BD$13)-(((PI()*($C$21/2)^2*(($C$21/2)*$AZ$13))/3)*$H$603)))</f>
        <v>165684.99716202586</v>
      </c>
      <c r="I695" s="73">
        <v>9</v>
      </c>
      <c r="J695" s="79">
        <f t="shared" si="93"/>
        <v>170231.73448409373</v>
      </c>
      <c r="K695" s="53">
        <v>9</v>
      </c>
      <c r="L695" s="80">
        <f>IF($K695&gt;$G$20,IF('Silo Levels'!$L$21="Pumping",((PI()*((($C$19+$G$20)-$K695)*($O$20/($O$19/2)))^2*((($O$20+$G$20)-$K695))/3)*$L$603)+(((PI()*((($C$19+$G$20)-$K695)*($O$20/($O$19/2)))^2*(((($C$19+$G$20)-$K695)*($O$20/($O$19/2)))*$AZ$14))/3)*$L$603),(((PI()*((($C$19+$G$20)-$K695)*($O$20/($O$19/2)))^2*((($O$20+$G$20)-$K695)/3))*$L$603)-((PI()*((($C$19+$G$20)-$K695)*($O$20/($O$19/2)))^2*(((($C$19+$G$20)-$K695)*($O$20/($O$19/2)))*$AZ$14)/3)*$L$603))),IF('Silo Levels'!$L$21="Pumping",(($D$18*$L$603)+((PI()*(($C$21/2)^2)*($G$20-$K695))*$L$603))+((($D$18+$H$18)/3)*$BD$14)+(((PI()*($C$21/2)^2*(($C$21/2)*$AZ$14))/3)*$L$603),(($D$18*$L$603)+((PI()*(($C$21/2)^2)*($G$20-$K695))*$L$603))+((($D$18+$H$18)/3)*$BD$14)-(((PI()*($C$21/2)^2*(($C$21/2)*$AZ$14))/3)*$L$603)))</f>
        <v>166426.34146248162</v>
      </c>
      <c r="M695" s="73">
        <v>9</v>
      </c>
      <c r="N695" s="79">
        <f t="shared" si="98"/>
        <v>174177.25658129025</v>
      </c>
      <c r="O695" s="53">
        <v>9</v>
      </c>
      <c r="P695" s="80">
        <f>IF($O695&gt;$G$20,IF('Silo Levels'!$L$22="Pumping",((PI()*((($C$19+$G$20)-$O695)*($O$20/($O$19/2)))^2*((($O$20+$G$20)-$O695))/3)*$P$603)+(((PI()*((($C$19+$G$20)-$O695)*($O$20/($O$19/2)))^2*(((($C$19+$G$20)-$O695)*($O$20/($O$19/2)))*$AZ$15))/3)*$P$603),(((PI()*((($C$19+$G$20)-$O695)*($O$20/($O$19/2)))^2*((($O$20+$G$20)-$O695)/3))*$P$603)-((PI()*((($C$19+$G$20)-$O695)*($O$20/($O$19/2)))^2*(((($C$19+$G$20)-$O695)*($O$20/($O$19/2)))*$AZ$15)/3)*$P$603))),IF('Silo Levels'!$L$22="Pumping",(($D$18*$P$603)+((PI()*(($C$21/2)^2)*($G$20-$O695))*$P$603))+((($D$18+$H$18)/3)*$BD$15)+(((PI()*($C$21/2)^2*(($C$21/2)*$AZ$15))/3)*$P$603),(($D$18*$P$603)+((PI()*(($C$21/2)^2)*($G$20-$O695))*$P$603))+((($D$18+$H$18)/3)*$BD$15)-(((PI()*($C$21/2)^2*(($C$21/2)*$AZ$15))/3)*$P$603)))</f>
        <v>170282.10105369776</v>
      </c>
      <c r="Q695" s="73">
        <v>9</v>
      </c>
      <c r="R695" s="79">
        <f t="shared" si="99"/>
        <v>180070.94170902268</v>
      </c>
      <c r="S695" s="53">
        <v>9</v>
      </c>
      <c r="T695" s="80">
        <f>IF($S695&gt;$G$20,IF('Silo Levels'!$L$23="Pumping",((PI()*((($C$19+$G$20)-$S695)*($O$20/($O$19/2)))^2*((($O$20+$G$20)-$S695))/3)*$T$603)+(((PI()*((($C$19+$G$20)-$S695)*($O$20/($O$19/2)))^2*(((($C$19+$G$20)-$S695)*($O$20/($O$19/2)))*$AZ$16))/3)*$T$603),(((PI()*((($C$19+$G$20)-$S695)*($O$20/($O$19/2)))^2*((($O$20+$G$20)-$S695)/3))*$T$603)-((PI()*((($C$19+$G$20)-$S695)*($O$20/($O$19/2)))^2*(((($C$19+$G$20)-$S695)*($O$20/($O$19/2)))*$AZ$16)/3)*$T$603))),IF('Silo Levels'!$L$23="Pumping",(($D$18*$T$603)+((PI()*(($C$21/2)^2)*($G$20-$S695))*$T$603))+((($D$18+$H$18)/3)*$BD$16)+(((PI()*($C$21/2)^2*(($C$21/2)*$AZ$16))/3)*$T$603),(($D$18*$T$603)+((PI()*(($C$21/2)^2)*($G$20-$S695))*$T$603))+((($D$18+$H$18)/3)*$BD$16)-(((PI()*($C$21/2)^2*(($C$21/2)*$AZ$16))/3)*$T$603)))</f>
        <v>176041.70203908044</v>
      </c>
      <c r="U695" s="73">
        <v>9</v>
      </c>
      <c r="V695" s="79">
        <f t="shared" si="94"/>
        <v>169473.13160705171</v>
      </c>
      <c r="W695" s="53">
        <v>9</v>
      </c>
      <c r="X695" s="80">
        <f>IF($W695&gt;$G$20,IF('Silo Levels'!$L$24="Pumping",((PI()*((($C$19+$G$20)-$W695)*($O$20/($O$19/2)))^2*((($O$20+$G$20)-$W695))/3)*$X$603)+(((PI()*((($C$19+$G$20)-$W695)*($O$20/($O$19/2)))^2*(((($C$19+$G$20)-$W695)*($O$20/($O$19/2)))*$AZ$17))/3)*$X$603),(((PI()*((($C$19+$G$20)-$W695)*($O$20/($O$19/2)))^2*((($O$20+$G$20)-$W695)/3))*$X$603)-((PI()*((($C$19+$G$20)-$W695)*($O$20/($O$19/2)))^2*(((($C$19+$G$20)-$W695)*($O$20/($O$19/2)))*$AZ$17)/3)*$X$603))),IF('Silo Levels'!$L$24="Pumping",(($D$18*$X$603)+((PI()*(($C$21/2)^2)*($G$20-$W695))*$X$603))+((($D$18+$H$18)/3)*$BD$17)+(((PI()*($C$21/2)^2*(($C$21/2)*$AZ$17))/3)*$X$603),(($D$18*$X$603)+((PI()*(($C$21/2)^2)*($G$20-$W695))*$X$603))+((($D$18+$H$18)/3)*$BD$17)-(((PI()*($C$21/2)^2*(($C$21/2)*$AZ$17))/3)*$X$603)))</f>
        <v>165684.99716202586</v>
      </c>
      <c r="Y695" s="73">
        <v>9</v>
      </c>
      <c r="Z695" s="79">
        <f t="shared" si="95"/>
        <v>194141.00804067109</v>
      </c>
      <c r="AA695" s="53">
        <v>9</v>
      </c>
      <c r="AB695" s="80">
        <f>IF($AA695&gt;$G$20,IF('Silo Levels'!$L$25="Pumping",((PI()*((($C$19+$G$20)-$AA695)*($O$20/($O$19/2)))^2*((($O$20+$G$20)-$AA695))/3)*$AB$603)+(((PI()*((($C$19+$G$20)-$AA695)*($O$20/($O$19/2)))^2*(((($C$19+$G$20)-$AA695)*($O$20/($O$19/2)))*$AZ$18))/3)*$AB$603),(((PI()*((($C$19+$G$20)-$AA695)*($O$20/($O$19/2)))^2*((($O$20+$G$20)-$AA695)/3))*$AB$603)-((PI()*((($C$19+$G$20)-$AA695)*($O$20/($O$19/2)))^2*(((($C$19+$G$20)-$AA695)*($O$20/($O$19/2)))*$AZ$18)/3)*$AB$603))),IF('Silo Levels'!$L$25="Pumping",(($D$18*$AB$603)+((PI()*(($C$21/2)^2)*($G$20-$AA695))*$AB$603))+((($D$18+$H$18)/3)*$BD$18)+(((PI()*($C$21/2)^2*(($C$21/2)*$AZ$18))/3)*$AB$603),(($D$18*$AB$603)+((PI()*(($C$21/2)^2)*($G$20-$AA695))*$AB$603))+((($D$18+$H$18)/3)*$BD$18)-(((PI()*($C$21/2)^2*(($C$21/2)*$AZ$18))/3)*$AB$603)))</f>
        <v>189791.66766361677</v>
      </c>
      <c r="AC695" s="73">
        <v>9</v>
      </c>
      <c r="AD695" s="79">
        <f t="shared" si="96"/>
        <v>199760.5640695664</v>
      </c>
      <c r="AE695" s="53">
        <v>9</v>
      </c>
      <c r="AF695" s="80">
        <f>IF($AE695&gt;$G$20,IF('Silo Levels'!$L$26="Pumping",((PI()*((($C$19+$G$20)-$AE695)*($O$20/($O$19/2)))^2*((($O$20+$G$20)-$AE695))/3)*$AF$603)+(((PI()*((($C$19+$G$20)-$AE695)*($O$20/($O$19/2)))^2*(((($C$19+$G$20)-$AE695)*($O$20/($O$19/2)))*$AZ$19))/3)*$AF$603),(((PI()*((($C$19+$G$20)-$AE695)*($O$20/($O$19/2)))^2*((($O$20+$G$20)-$AE695)/3))*$AF$603)-((PI()*((($C$19+$G$20)-$AE695)*($O$20/($O$19/2)))^2*(((($C$19+$G$20)-$AE695)*($O$20/($O$19/2)))*$AZ$19)/3)*$AF$603))),IF('Silo Levels'!$L$26="Pumping",(($D$18*$AF$603)+((PI()*(($C$21/2)^2)*($G$20-$AE695))*$AF$603))+((($D$18+$H$18)/3)*$BD$19)+(((PI()*($C$21/2)^2*(($C$21/2)*$AZ$19))/3)*$AF$603),(($D$18*$AF$603)+((PI()*(($C$21/2)^2)*($G$20-$AE695))*$AF$603))+((($D$18+$H$18)/3)*$BD$19)-(((PI()*($C$21/2)^2*(($C$21/2)*$AZ$19))/3)*$AF$603)))</f>
        <v>197550.07841730642</v>
      </c>
      <c r="AG695" s="73">
        <v>9</v>
      </c>
      <c r="AH695" s="79">
        <f t="shared" si="97"/>
        <v>186761.60262197437</v>
      </c>
      <c r="AI695" s="53">
        <v>9</v>
      </c>
      <c r="AJ695" s="80">
        <f>IF($AI695&gt;$G$20,IF('Silo Levels'!$L$27="Pumping",((PI()*((($C$19+$G$20)-$AI695)*($O$20/($O$19/2)))^2*((($O$20+$G$20)-$AI695))/3)*$AJ$603)+(((PI()*((($C$19+$G$20)-$AI695)*($O$20/($O$19/2)))^2*(((($C$19+$G$20)-$AI695)*($O$20/($O$19/2)))*$AZ$20))/3)*$AJ$603),(((PI()*((($C$19+$G$20)-$AI695)*($O$20/($O$19/2)))^2*((($O$20+$G$20)-$AI695)/3))*$AJ$603)-((PI()*((($C$19+$G$20)-$AI695)*($O$20/($O$19/2)))^2*(((($C$19+$G$20)-$AI695)*($O$20/($O$19/2)))*$AZ$20)/3)*$AJ$603))),IF('Silo Levels'!$L$27="Pumping",(($D$18*$AJ$603)+((PI()*(($C$21/2)^2)*($G$20-$AI695))*$AJ$603))+((($D$18+$H$18)/3)*$BD$20)+(((PI()*($C$21/2)^2*(($C$21/2)*$AZ$20))/3)*$AJ$603),(($D$18*$AJ$603)+((PI()*(($C$21/2)^2)*($G$20-$AI695))*$AJ$603))+((($D$18+$H$18)/3)*$BD$20)-(((PI()*($C$21/2)^2*(($C$21/2)*$AZ$20))/3)*$AJ$603)))</f>
        <v>182580.14723116765</v>
      </c>
    </row>
    <row r="696" spans="1:36" x14ac:dyDescent="0.3">
      <c r="A696">
        <v>9.1</v>
      </c>
      <c r="B696" s="79">
        <f t="shared" si="91"/>
        <v>186342.00012979584</v>
      </c>
      <c r="C696" s="53">
        <v>9.1</v>
      </c>
      <c r="D696" s="80">
        <f>IF($C696&gt;$G$20,IF('Silo Levels'!$L$19="Pumping",((PI()*((($C$19+$G$20)-$C696)*($O$20/($O$19/2)))^2*((($O$20+$G$20)-$C696))/3)*$D$603)+(((PI()*((($C$19+$G$20)-$C696)*($O$20/($O$19/2)))^2*(((($C$19+$G$20)-$C696)*($O$20/($O$19/2)))*$AZ$12))/3)*$D$603),(((PI()*((($C$19+$G$20)-$C696)*($O$20/($O$19/2)))^2*((($O$20+$G$20)-$C696)/3))*$D$603)-((PI()*((($C$19+$G$20)-$C696)*($O$20/($O$19/2)))^2*(((($C$19+$G$20)-$C696)*($O$20/($O$19/2)))*$AZ$12)/3)*$D$603))),IF('Silo Levels'!$L$19="Pumping",(($D$18*$D$603)+((PI()*(($C$21/2)^2)*($G$20-$C696))*$D$603))+((($D$18+$H$18)/3)*$BD$12)+(((PI()*($C$21/2)^2*(($C$21/2)*$AZ$12))/3)*$D$603),(($D$18*$D$603)+((PI()*(($C$21/2)^2)*($G$20-$C696))*$D$603))+((($D$18+$H$18)/3)*$BD$12)-(((PI()*($C$21/2)^2*(($C$21/2)*$AZ$12))/3)*$D$603)))</f>
        <v>183414.98135623115</v>
      </c>
      <c r="E696" s="73">
        <v>9.1</v>
      </c>
      <c r="F696" s="79">
        <f t="shared" si="92"/>
        <v>169092.99825507699</v>
      </c>
      <c r="G696" s="53">
        <v>9.1</v>
      </c>
      <c r="H696" s="80">
        <f>IF($G696&gt;$G$20,IF('Silo Levels'!$L$20="Pumping",((PI()*((($C$19+$G$20)-$G696)*($O$20/($O$19/2)))^2*((($O$20+$G$20)-$G696))/3)*$H$603)+(((PI()*((($C$19+$G$20)-$G696)*($O$20/($O$19/2)))^2*(((($C$19+$G$20)-$G696)*($O$20/($O$19/2)))*$AZ$13))/3)*$H$603),(((PI()*((($C$19+$G$20)-$G696)*($O$20/($O$19/2)))^2*((($O$20+$G$20)-$G696)/3))*$H$603)-((PI()*((($C$19+$G$20)-$G696)*($O$20/($O$19/2)))^2*(((($C$19+$G$20)-$G696)*($O$20/($O$19/2)))*$AZ$13)/3)*$H$603))),IF('Silo Levels'!$L$20="Pumping",(($D$18*$H$603)+((PI()*(($C$21/2)^2)*($G$20-$G696))*$H$603))+((($D$18+$H$18)/3)*$BD$13)+(((PI()*($C$21/2)^2*(($C$21/2)*$AZ$13))/3)*$H$603),(($D$18*$H$603)+((PI()*(($C$21/2)^2)*($G$20-$G696))*$H$603))+((($D$18+$H$18)/3)*$BD$13)-(((PI()*($C$21/2)^2*(($C$21/2)*$AZ$13))/3)*$H$603)))</f>
        <v>165304.86381005115</v>
      </c>
      <c r="I696" s="73">
        <v>9.1</v>
      </c>
      <c r="J696" s="79">
        <f t="shared" si="93"/>
        <v>169849.86926101908</v>
      </c>
      <c r="K696" s="53">
        <v>9.1</v>
      </c>
      <c r="L696" s="80">
        <f>IF($K696&gt;$G$20,IF('Silo Levels'!$L$21="Pumping",((PI()*((($C$19+$G$20)-$K696)*($O$20/($O$19/2)))^2*((($O$20+$G$20)-$K696))/3)*$L$603)+(((PI()*((($C$19+$G$20)-$K696)*($O$20/($O$19/2)))^2*(((($C$19+$G$20)-$K696)*($O$20/($O$19/2)))*$AZ$14))/3)*$L$603),(((PI()*((($C$19+$G$20)-$K696)*($O$20/($O$19/2)))^2*((($O$20+$G$20)-$K696)/3))*$L$603)-((PI()*((($C$19+$G$20)-$K696)*($O$20/($O$19/2)))^2*(((($C$19+$G$20)-$K696)*($O$20/($O$19/2)))*$AZ$14)/3)*$L$603))),IF('Silo Levels'!$L$21="Pumping",(($D$18*$L$603)+((PI()*(($C$21/2)^2)*($G$20-$K696))*$L$603))+((($D$18+$H$18)/3)*$BD$14)+(((PI()*($C$21/2)^2*(($C$21/2)*$AZ$14))/3)*$L$603),(($D$18*$L$603)+((PI()*(($C$21/2)^2)*($G$20-$K696))*$L$603))+((($D$18+$H$18)/3)*$BD$14)-(((PI()*($C$21/2)^2*(($C$21/2)*$AZ$14))/3)*$L$603)))</f>
        <v>166044.47623940697</v>
      </c>
      <c r="M696" s="73">
        <v>9.1</v>
      </c>
      <c r="N696" s="79">
        <f t="shared" si="98"/>
        <v>173786.38383148305</v>
      </c>
      <c r="O696" s="53">
        <v>9.1</v>
      </c>
      <c r="P696" s="80">
        <f>IF($O696&gt;$G$20,IF('Silo Levels'!$L$22="Pumping",((PI()*((($C$19+$G$20)-$O696)*($O$20/($O$19/2)))^2*((($O$20+$G$20)-$O696))/3)*$P$603)+(((PI()*((($C$19+$G$20)-$O696)*($O$20/($O$19/2)))^2*(((($C$19+$G$20)-$O696)*($O$20/($O$19/2)))*$AZ$15))/3)*$P$603),(((PI()*((($C$19+$G$20)-$O696)*($O$20/($O$19/2)))^2*((($O$20+$G$20)-$O696)/3))*$P$603)-((PI()*((($C$19+$G$20)-$O696)*($O$20/($O$19/2)))^2*(((($C$19+$G$20)-$O696)*($O$20/($O$19/2)))*$AZ$15)/3)*$P$603))),IF('Silo Levels'!$L$22="Pumping",(($D$18*$P$603)+((PI()*(($C$21/2)^2)*($G$20-$O696))*$P$603))+((($D$18+$H$18)/3)*$BD$15)+(((PI()*($C$21/2)^2*(($C$21/2)*$AZ$15))/3)*$P$603),(($D$18*$P$603)+((PI()*(($C$21/2)^2)*($G$20-$O696))*$P$603))+((($D$18+$H$18)/3)*$BD$15)-(((PI()*($C$21/2)^2*(($C$21/2)*$AZ$15))/3)*$P$603)))</f>
        <v>169891.22830389056</v>
      </c>
      <c r="Q696" s="73">
        <v>9.1</v>
      </c>
      <c r="R696" s="79">
        <f t="shared" si="99"/>
        <v>179666.61382576716</v>
      </c>
      <c r="S696" s="53">
        <v>9.1</v>
      </c>
      <c r="T696" s="80">
        <f>IF($S696&gt;$G$20,IF('Silo Levels'!$L$23="Pumping",((PI()*((($C$19+$G$20)-$S696)*($O$20/($O$19/2)))^2*((($O$20+$G$20)-$S696))/3)*$T$603)+(((PI()*((($C$19+$G$20)-$S696)*($O$20/($O$19/2)))^2*(((($C$19+$G$20)-$S696)*($O$20/($O$19/2)))*$AZ$16))/3)*$T$603),(((PI()*((($C$19+$G$20)-$S696)*($O$20/($O$19/2)))^2*((($O$20+$G$20)-$S696)/3))*$T$603)-((PI()*((($C$19+$G$20)-$S696)*($O$20/($O$19/2)))^2*(((($C$19+$G$20)-$S696)*($O$20/($O$19/2)))*$AZ$16)/3)*$T$603))),IF('Silo Levels'!$L$23="Pumping",(($D$18*$T$603)+((PI()*(($C$21/2)^2)*($G$20-$S696))*$T$603))+((($D$18+$H$18)/3)*$BD$16)+(((PI()*($C$21/2)^2*(($C$21/2)*$AZ$16))/3)*$T$603),(($D$18*$T$603)+((PI()*(($C$21/2)^2)*($G$20-$S696))*$T$603))+((($D$18+$H$18)/3)*$BD$16)-(((PI()*($C$21/2)^2*(($C$21/2)*$AZ$16))/3)*$T$603)))</f>
        <v>175637.37415582492</v>
      </c>
      <c r="U696" s="73">
        <v>9.1</v>
      </c>
      <c r="V696" s="79">
        <f t="shared" si="94"/>
        <v>169092.99825507699</v>
      </c>
      <c r="W696" s="53">
        <v>9.1</v>
      </c>
      <c r="X696" s="80">
        <f>IF($W696&gt;$G$20,IF('Silo Levels'!$L$24="Pumping",((PI()*((($C$19+$G$20)-$W696)*($O$20/($O$19/2)))^2*((($O$20+$G$20)-$W696))/3)*$X$603)+(((PI()*((($C$19+$G$20)-$W696)*($O$20/($O$19/2)))^2*(((($C$19+$G$20)-$W696)*($O$20/($O$19/2)))*$AZ$17))/3)*$X$603),(((PI()*((($C$19+$G$20)-$W696)*($O$20/($O$19/2)))^2*((($O$20+$G$20)-$W696)/3))*$X$603)-((PI()*((($C$19+$G$20)-$W696)*($O$20/($O$19/2)))^2*(((($C$19+$G$20)-$W696)*($O$20/($O$19/2)))*$AZ$17)/3)*$X$603))),IF('Silo Levels'!$L$24="Pumping",(($D$18*$X$603)+((PI()*(($C$21/2)^2)*($G$20-$W696))*$X$603))+((($D$18+$H$18)/3)*$BD$17)+(((PI()*($C$21/2)^2*(($C$21/2)*$AZ$17))/3)*$X$603),(($D$18*$X$603)+((PI()*(($C$21/2)^2)*($G$20-$W696))*$X$603))+((($D$18+$H$18)/3)*$BD$17)-(((PI()*($C$21/2)^2*(($C$21/2)*$AZ$17))/3)*$X$603)))</f>
        <v>165304.86381005115</v>
      </c>
      <c r="Y696" s="73">
        <v>9.1</v>
      </c>
      <c r="Z696" s="79">
        <f t="shared" si="95"/>
        <v>193704.55855335691</v>
      </c>
      <c r="AA696" s="53">
        <v>9.1</v>
      </c>
      <c r="AB696" s="80">
        <f>IF($AA696&gt;$G$20,IF('Silo Levels'!$L$25="Pumping",((PI()*((($C$19+$G$20)-$AA696)*($O$20/($O$19/2)))^2*((($O$20+$G$20)-$AA696))/3)*$AB$603)+(((PI()*((($C$19+$G$20)-$AA696)*($O$20/($O$19/2)))^2*(((($C$19+$G$20)-$AA696)*($O$20/($O$19/2)))*$AZ$18))/3)*$AB$603),(((PI()*((($C$19+$G$20)-$AA696)*($O$20/($O$19/2)))^2*((($O$20+$G$20)-$AA696)/3))*$AB$603)-((PI()*((($C$19+$G$20)-$AA696)*($O$20/($O$19/2)))^2*(((($C$19+$G$20)-$AA696)*($O$20/($O$19/2)))*$AZ$18)/3)*$AB$603))),IF('Silo Levels'!$L$25="Pumping",(($D$18*$AB$603)+((PI()*(($C$21/2)^2)*($G$20-$AA696))*$AB$603))+((($D$18+$H$18)/3)*$BD$18)+(((PI()*($C$21/2)^2*(($C$21/2)*$AZ$18))/3)*$AB$603),(($D$18*$AB$603)+((PI()*(($C$21/2)^2)*($G$20-$AA696))*$AB$603))+((($D$18+$H$18)/3)*$BD$18)-(((PI()*($C$21/2)^2*(($C$21/2)*$AZ$18))/3)*$AB$603)))</f>
        <v>189355.21817630259</v>
      </c>
      <c r="AC696" s="73">
        <v>9.1</v>
      </c>
      <c r="AD696" s="79">
        <f t="shared" si="96"/>
        <v>199316.92653099436</v>
      </c>
      <c r="AE696" s="53">
        <v>9.1</v>
      </c>
      <c r="AF696" s="80">
        <f>IF($AE696&gt;$G$20,IF('Silo Levels'!$L$26="Pumping",((PI()*((($C$19+$G$20)-$AE696)*($O$20/($O$19/2)))^2*((($O$20+$G$20)-$AE696))/3)*$AF$603)+(((PI()*((($C$19+$G$20)-$AE696)*($O$20/($O$19/2)))^2*(((($C$19+$G$20)-$AE696)*($O$20/($O$19/2)))*$AZ$19))/3)*$AF$603),(((PI()*((($C$19+$G$20)-$AE696)*($O$20/($O$19/2)))^2*((($O$20+$G$20)-$AE696)/3))*$AF$603)-((PI()*((($C$19+$G$20)-$AE696)*($O$20/($O$19/2)))^2*(((($C$19+$G$20)-$AE696)*($O$20/($O$19/2)))*$AZ$19)/3)*$AF$603))),IF('Silo Levels'!$L$26="Pumping",(($D$18*$AF$603)+((PI()*(($C$21/2)^2)*($G$20-$AE696))*$AF$603))+((($D$18+$H$18)/3)*$BD$19)+(((PI()*($C$21/2)^2*(($C$21/2)*$AZ$19))/3)*$AF$603),(($D$18*$AF$603)+((PI()*(($C$21/2)^2)*($G$20-$AE696))*$AF$603))+((($D$18+$H$18)/3)*$BD$19)-(((PI()*($C$21/2)^2*(($C$21/2)*$AZ$19))/3)*$AF$603)))</f>
        <v>197106.44087873437</v>
      </c>
      <c r="AG696" s="73">
        <v>9.1</v>
      </c>
      <c r="AH696" s="79">
        <f t="shared" si="97"/>
        <v>186342.00012979584</v>
      </c>
      <c r="AI696" s="53">
        <v>9.1</v>
      </c>
      <c r="AJ696" s="80">
        <f>IF($AI696&gt;$G$20,IF('Silo Levels'!$L$27="Pumping",((PI()*((($C$19+$G$20)-$AI696)*($O$20/($O$19/2)))^2*((($O$20+$G$20)-$AI696))/3)*$AJ$603)+(((PI()*((($C$19+$G$20)-$AI696)*($O$20/($O$19/2)))^2*(((($C$19+$G$20)-$AI696)*($O$20/($O$19/2)))*$AZ$20))/3)*$AJ$603),(((PI()*((($C$19+$G$20)-$AI696)*($O$20/($O$19/2)))^2*((($O$20+$G$20)-$AI696)/3))*$AJ$603)-((PI()*((($C$19+$G$20)-$AI696)*($O$20/($O$19/2)))^2*(((($C$19+$G$20)-$AI696)*($O$20/($O$19/2)))*$AZ$20)/3)*$AJ$603))),IF('Silo Levels'!$L$27="Pumping",(($D$18*$AJ$603)+((PI()*(($C$21/2)^2)*($G$20-$AI696))*$AJ$603))+((($D$18+$H$18)/3)*$BD$20)+(((PI()*($C$21/2)^2*(($C$21/2)*$AZ$20))/3)*$AJ$603),(($D$18*$AJ$603)+((PI()*(($C$21/2)^2)*($G$20-$AI696))*$AJ$603))+((($D$18+$H$18)/3)*$BD$20)-(((PI()*($C$21/2)^2*(($C$21/2)*$AZ$20))/3)*$AJ$603)))</f>
        <v>182160.54473898912</v>
      </c>
    </row>
    <row r="697" spans="1:36" x14ac:dyDescent="0.3">
      <c r="A697">
        <v>9.1999999999999993</v>
      </c>
      <c r="B697" s="79">
        <f t="shared" si="91"/>
        <v>185922.39763761737</v>
      </c>
      <c r="C697" s="53">
        <v>9.1999999999999993</v>
      </c>
      <c r="D697" s="80">
        <f>IF($C697&gt;$G$20,IF('Silo Levels'!$L$19="Pumping",((PI()*((($C$19+$G$20)-$C697)*($O$20/($O$19/2)))^2*((($O$20+$G$20)-$C697))/3)*$D$603)+(((PI()*((($C$19+$G$20)-$C697)*($O$20/($O$19/2)))^2*(((($C$19+$G$20)-$C697)*($O$20/($O$19/2)))*$AZ$12))/3)*$D$603),(((PI()*((($C$19+$G$20)-$C697)*($O$20/($O$19/2)))^2*((($O$20+$G$20)-$C697)/3))*$D$603)-((PI()*((($C$19+$G$20)-$C697)*($O$20/($O$19/2)))^2*(((($C$19+$G$20)-$C697)*($O$20/($O$19/2)))*$AZ$12)/3)*$D$603))),IF('Silo Levels'!$L$19="Pumping",(($D$18*$D$603)+((PI()*(($C$21/2)^2)*($G$20-$C697))*$D$603))+((($D$18+$H$18)/3)*$BD$12)+(((PI()*($C$21/2)^2*(($C$21/2)*$AZ$12))/3)*$D$603),(($D$18*$D$603)+((PI()*(($C$21/2)^2)*($G$20-$C697))*$D$603))+((($D$18+$H$18)/3)*$BD$12)-(((PI()*($C$21/2)^2*(($C$21/2)*$AZ$12))/3)*$D$603)))</f>
        <v>182995.37886405265</v>
      </c>
      <c r="E697" s="73">
        <v>9.1999999999999993</v>
      </c>
      <c r="F697" s="79">
        <f t="shared" si="92"/>
        <v>168712.86490310228</v>
      </c>
      <c r="G697" s="53">
        <v>9.1999999999999993</v>
      </c>
      <c r="H697" s="80">
        <f>IF($G697&gt;$G$20,IF('Silo Levels'!$L$20="Pumping",((PI()*((($C$19+$G$20)-$G697)*($O$20/($O$19/2)))^2*((($O$20+$G$20)-$G697))/3)*$H$603)+(((PI()*((($C$19+$G$20)-$G697)*($O$20/($O$19/2)))^2*(((($C$19+$G$20)-$G697)*($O$20/($O$19/2)))*$AZ$13))/3)*$H$603),(((PI()*((($C$19+$G$20)-$G697)*($O$20/($O$19/2)))^2*((($O$20+$G$20)-$G697)/3))*$H$603)-((PI()*((($C$19+$G$20)-$G697)*($O$20/($O$19/2)))^2*(((($C$19+$G$20)-$G697)*($O$20/($O$19/2)))*$AZ$13)/3)*$H$603))),IF('Silo Levels'!$L$20="Pumping",(($D$18*$H$603)+((PI()*(($C$21/2)^2)*($G$20-$G697))*$H$603))+((($D$18+$H$18)/3)*$BD$13)+(((PI()*($C$21/2)^2*(($C$21/2)*$AZ$13))/3)*$H$603),(($D$18*$H$603)+((PI()*(($C$21/2)^2)*($G$20-$G697))*$H$603))+((($D$18+$H$18)/3)*$BD$13)-(((PI()*($C$21/2)^2*(($C$21/2)*$AZ$13))/3)*$H$603)))</f>
        <v>164924.73045807643</v>
      </c>
      <c r="I697" s="73">
        <v>9.1999999999999993</v>
      </c>
      <c r="J697" s="79">
        <f t="shared" si="93"/>
        <v>169468.00403794443</v>
      </c>
      <c r="K697" s="53">
        <v>9.1999999999999993</v>
      </c>
      <c r="L697" s="80">
        <f>IF($K697&gt;$G$20,IF('Silo Levels'!$L$21="Pumping",((PI()*((($C$19+$G$20)-$K697)*($O$20/($O$19/2)))^2*((($O$20+$G$20)-$K697))/3)*$L$603)+(((PI()*((($C$19+$G$20)-$K697)*($O$20/($O$19/2)))^2*(((($C$19+$G$20)-$K697)*($O$20/($O$19/2)))*$AZ$14))/3)*$L$603),(((PI()*((($C$19+$G$20)-$K697)*($O$20/($O$19/2)))^2*((($O$20+$G$20)-$K697)/3))*$L$603)-((PI()*((($C$19+$G$20)-$K697)*($O$20/($O$19/2)))^2*(((($C$19+$G$20)-$K697)*($O$20/($O$19/2)))*$AZ$14)/3)*$L$603))),IF('Silo Levels'!$L$21="Pumping",(($D$18*$L$603)+((PI()*(($C$21/2)^2)*($G$20-$K697))*$L$603))+((($D$18+$H$18)/3)*$BD$14)+(((PI()*($C$21/2)^2*(($C$21/2)*$AZ$14))/3)*$L$603),(($D$18*$L$603)+((PI()*(($C$21/2)^2)*($G$20-$K697))*$L$603))+((($D$18+$H$18)/3)*$BD$14)-(((PI()*($C$21/2)^2*(($C$21/2)*$AZ$14))/3)*$L$603)))</f>
        <v>165662.61101633232</v>
      </c>
      <c r="M697" s="73">
        <v>9.1999999999999993</v>
      </c>
      <c r="N697" s="79">
        <f t="shared" si="98"/>
        <v>173395.51108167588</v>
      </c>
      <c r="O697" s="53">
        <v>9.1999999999999993</v>
      </c>
      <c r="P697" s="80">
        <f>IF($O697&gt;$G$20,IF('Silo Levels'!$L$22="Pumping",((PI()*((($C$19+$G$20)-$O697)*($O$20/($O$19/2)))^2*((($O$20+$G$20)-$O697))/3)*$P$603)+(((PI()*((($C$19+$G$20)-$O697)*($O$20/($O$19/2)))^2*(((($C$19+$G$20)-$O697)*($O$20/($O$19/2)))*$AZ$15))/3)*$P$603),(((PI()*((($C$19+$G$20)-$O697)*($O$20/($O$19/2)))^2*((($O$20+$G$20)-$O697)/3))*$P$603)-((PI()*((($C$19+$G$20)-$O697)*($O$20/($O$19/2)))^2*(((($C$19+$G$20)-$O697)*($O$20/($O$19/2)))*$AZ$15)/3)*$P$603))),IF('Silo Levels'!$L$22="Pumping",(($D$18*$P$603)+((PI()*(($C$21/2)^2)*($G$20-$O697))*$P$603))+((($D$18+$H$18)/3)*$BD$15)+(((PI()*($C$21/2)^2*(($C$21/2)*$AZ$15))/3)*$P$603),(($D$18*$P$603)+((PI()*(($C$21/2)^2)*($G$20-$O697))*$P$603))+((($D$18+$H$18)/3)*$BD$15)-(((PI()*($C$21/2)^2*(($C$21/2)*$AZ$15))/3)*$P$603)))</f>
        <v>169500.35555408339</v>
      </c>
      <c r="Q697" s="73">
        <v>9.1999999999999993</v>
      </c>
      <c r="R697" s="79">
        <f t="shared" si="99"/>
        <v>179262.28594251166</v>
      </c>
      <c r="S697" s="53">
        <v>9.1999999999999993</v>
      </c>
      <c r="T697" s="80">
        <f>IF($S697&gt;$G$20,IF('Silo Levels'!$L$23="Pumping",((PI()*((($C$19+$G$20)-$S697)*($O$20/($O$19/2)))^2*((($O$20+$G$20)-$S697))/3)*$T$603)+(((PI()*((($C$19+$G$20)-$S697)*($O$20/($O$19/2)))^2*(((($C$19+$G$20)-$S697)*($O$20/($O$19/2)))*$AZ$16))/3)*$T$603),(((PI()*((($C$19+$G$20)-$S697)*($O$20/($O$19/2)))^2*((($O$20+$G$20)-$S697)/3))*$T$603)-((PI()*((($C$19+$G$20)-$S697)*($O$20/($O$19/2)))^2*(((($C$19+$G$20)-$S697)*($O$20/($O$19/2)))*$AZ$16)/3)*$T$603))),IF('Silo Levels'!$L$23="Pumping",(($D$18*$T$603)+((PI()*(($C$21/2)^2)*($G$20-$S697))*$T$603))+((($D$18+$H$18)/3)*$BD$16)+(((PI()*($C$21/2)^2*(($C$21/2)*$AZ$16))/3)*$T$603),(($D$18*$T$603)+((PI()*(($C$21/2)^2)*($G$20-$S697))*$T$603))+((($D$18+$H$18)/3)*$BD$16)-(((PI()*($C$21/2)^2*(($C$21/2)*$AZ$16))/3)*$T$603)))</f>
        <v>175233.04627256942</v>
      </c>
      <c r="U697" s="73">
        <v>9.1999999999999993</v>
      </c>
      <c r="V697" s="79">
        <f t="shared" si="94"/>
        <v>168712.86490310228</v>
      </c>
      <c r="W697" s="53">
        <v>9.1999999999999993</v>
      </c>
      <c r="X697" s="80">
        <f>IF($W697&gt;$G$20,IF('Silo Levels'!$L$24="Pumping",((PI()*((($C$19+$G$20)-$W697)*($O$20/($O$19/2)))^2*((($O$20+$G$20)-$W697))/3)*$X$603)+(((PI()*((($C$19+$G$20)-$W697)*($O$20/($O$19/2)))^2*(((($C$19+$G$20)-$W697)*($O$20/($O$19/2)))*$AZ$17))/3)*$X$603),(((PI()*((($C$19+$G$20)-$W697)*($O$20/($O$19/2)))^2*((($O$20+$G$20)-$W697)/3))*$X$603)-((PI()*((($C$19+$G$20)-$W697)*($O$20/($O$19/2)))^2*(((($C$19+$G$20)-$W697)*($O$20/($O$19/2)))*$AZ$17)/3)*$X$603))),IF('Silo Levels'!$L$24="Pumping",(($D$18*$X$603)+((PI()*(($C$21/2)^2)*($G$20-$W697))*$X$603))+((($D$18+$H$18)/3)*$BD$17)+(((PI()*($C$21/2)^2*(($C$21/2)*$AZ$17))/3)*$X$603),(($D$18*$X$603)+((PI()*(($C$21/2)^2)*($G$20-$W697))*$X$603))+((($D$18+$H$18)/3)*$BD$17)-(((PI()*($C$21/2)^2*(($C$21/2)*$AZ$17))/3)*$X$603)))</f>
        <v>164924.73045807643</v>
      </c>
      <c r="Y697" s="73">
        <v>9.1999999999999993</v>
      </c>
      <c r="Z697" s="79">
        <f t="shared" si="95"/>
        <v>193268.10906604279</v>
      </c>
      <c r="AA697" s="53">
        <v>9.1999999999999993</v>
      </c>
      <c r="AB697" s="80">
        <f>IF($AA697&gt;$G$20,IF('Silo Levels'!$L$25="Pumping",((PI()*((($C$19+$G$20)-$AA697)*($O$20/($O$19/2)))^2*((($O$20+$G$20)-$AA697))/3)*$AB$603)+(((PI()*((($C$19+$G$20)-$AA697)*($O$20/($O$19/2)))^2*(((($C$19+$G$20)-$AA697)*($O$20/($O$19/2)))*$AZ$18))/3)*$AB$603),(((PI()*((($C$19+$G$20)-$AA697)*($O$20/($O$19/2)))^2*((($O$20+$G$20)-$AA697)/3))*$AB$603)-((PI()*((($C$19+$G$20)-$AA697)*($O$20/($O$19/2)))^2*(((($C$19+$G$20)-$AA697)*($O$20/($O$19/2)))*$AZ$18)/3)*$AB$603))),IF('Silo Levels'!$L$25="Pumping",(($D$18*$AB$603)+((PI()*(($C$21/2)^2)*($G$20-$AA697))*$AB$603))+((($D$18+$H$18)/3)*$BD$18)+(((PI()*($C$21/2)^2*(($C$21/2)*$AZ$18))/3)*$AB$603),(($D$18*$AB$603)+((PI()*(($C$21/2)^2)*($G$20-$AA697))*$AB$603))+((($D$18+$H$18)/3)*$BD$18)-(((PI()*($C$21/2)^2*(($C$21/2)*$AZ$18))/3)*$AB$603)))</f>
        <v>188918.76868898846</v>
      </c>
      <c r="AC697" s="73">
        <v>9.1999999999999993</v>
      </c>
      <c r="AD697" s="79">
        <f t="shared" si="96"/>
        <v>198873.28899242234</v>
      </c>
      <c r="AE697" s="53">
        <v>9.1999999999999993</v>
      </c>
      <c r="AF697" s="80">
        <f>IF($AE697&gt;$G$20,IF('Silo Levels'!$L$26="Pumping",((PI()*((($C$19+$G$20)-$AE697)*($O$20/($O$19/2)))^2*((($O$20+$G$20)-$AE697))/3)*$AF$603)+(((PI()*((($C$19+$G$20)-$AE697)*($O$20/($O$19/2)))^2*(((($C$19+$G$20)-$AE697)*($O$20/($O$19/2)))*$AZ$19))/3)*$AF$603),(((PI()*((($C$19+$G$20)-$AE697)*($O$20/($O$19/2)))^2*((($O$20+$G$20)-$AE697)/3))*$AF$603)-((PI()*((($C$19+$G$20)-$AE697)*($O$20/($O$19/2)))^2*(((($C$19+$G$20)-$AE697)*($O$20/($O$19/2)))*$AZ$19)/3)*$AF$603))),IF('Silo Levels'!$L$26="Pumping",(($D$18*$AF$603)+((PI()*(($C$21/2)^2)*($G$20-$AE697))*$AF$603))+((($D$18+$H$18)/3)*$BD$19)+(((PI()*($C$21/2)^2*(($C$21/2)*$AZ$19))/3)*$AF$603),(($D$18*$AF$603)+((PI()*(($C$21/2)^2)*($G$20-$AE697))*$AF$603))+((($D$18+$H$18)/3)*$BD$19)-(((PI()*($C$21/2)^2*(($C$21/2)*$AZ$19))/3)*$AF$603)))</f>
        <v>196662.80334016235</v>
      </c>
      <c r="AG697" s="73">
        <v>9.1999999999999993</v>
      </c>
      <c r="AH697" s="79">
        <f t="shared" si="97"/>
        <v>185922.39763761737</v>
      </c>
      <c r="AI697" s="53">
        <v>9.1999999999999993</v>
      </c>
      <c r="AJ697" s="80">
        <f>IF($AI697&gt;$G$20,IF('Silo Levels'!$L$27="Pumping",((PI()*((($C$19+$G$20)-$AI697)*($O$20/($O$19/2)))^2*((($O$20+$G$20)-$AI697))/3)*$AJ$603)+(((PI()*((($C$19+$G$20)-$AI697)*($O$20/($O$19/2)))^2*(((($C$19+$G$20)-$AI697)*($O$20/($O$19/2)))*$AZ$20))/3)*$AJ$603),(((PI()*((($C$19+$G$20)-$AI697)*($O$20/($O$19/2)))^2*((($O$20+$G$20)-$AI697)/3))*$AJ$603)-((PI()*((($C$19+$G$20)-$AI697)*($O$20/($O$19/2)))^2*(((($C$19+$G$20)-$AI697)*($O$20/($O$19/2)))*$AZ$20)/3)*$AJ$603))),IF('Silo Levels'!$L$27="Pumping",(($D$18*$AJ$603)+((PI()*(($C$21/2)^2)*($G$20-$AI697))*$AJ$603))+((($D$18+$H$18)/3)*$BD$20)+(((PI()*($C$21/2)^2*(($C$21/2)*$AZ$20))/3)*$AJ$603),(($D$18*$AJ$603)+((PI()*(($C$21/2)^2)*($G$20-$AI697))*$AJ$603))+((($D$18+$H$18)/3)*$BD$20)-(((PI()*($C$21/2)^2*(($C$21/2)*$AZ$20))/3)*$AJ$603)))</f>
        <v>181740.94224681065</v>
      </c>
    </row>
    <row r="698" spans="1:36" x14ac:dyDescent="0.3">
      <c r="A698">
        <v>9.3000000000000007</v>
      </c>
      <c r="B698" s="79">
        <f t="shared" si="91"/>
        <v>185502.79514543881</v>
      </c>
      <c r="C698" s="53">
        <v>9.3000000000000007</v>
      </c>
      <c r="D698" s="80">
        <f>IF($C698&gt;$G$20,IF('Silo Levels'!$L$19="Pumping",((PI()*((($C$19+$G$20)-$C698)*($O$20/($O$19/2)))^2*((($O$20+$G$20)-$C698))/3)*$D$603)+(((PI()*((($C$19+$G$20)-$C698)*($O$20/($O$19/2)))^2*(((($C$19+$G$20)-$C698)*($O$20/($O$19/2)))*$AZ$12))/3)*$D$603),(((PI()*((($C$19+$G$20)-$C698)*($O$20/($O$19/2)))^2*((($O$20+$G$20)-$C698)/3))*$D$603)-((PI()*((($C$19+$G$20)-$C698)*($O$20/($O$19/2)))^2*(((($C$19+$G$20)-$C698)*($O$20/($O$19/2)))*$AZ$12)/3)*$D$603))),IF('Silo Levels'!$L$19="Pumping",(($D$18*$D$603)+((PI()*(($C$21/2)^2)*($G$20-$C698))*$D$603))+((($D$18+$H$18)/3)*$BD$12)+(((PI()*($C$21/2)^2*(($C$21/2)*$AZ$12))/3)*$D$603),(($D$18*$D$603)+((PI()*(($C$21/2)^2)*($G$20-$C698))*$D$603))+((($D$18+$H$18)/3)*$BD$12)-(((PI()*($C$21/2)^2*(($C$21/2)*$AZ$12))/3)*$D$603)))</f>
        <v>182575.77637187409</v>
      </c>
      <c r="E698" s="73">
        <v>9.3000000000000007</v>
      </c>
      <c r="F698" s="79">
        <f t="shared" si="92"/>
        <v>168332.73155112754</v>
      </c>
      <c r="G698" s="53">
        <v>9.3000000000000007</v>
      </c>
      <c r="H698" s="80">
        <f>IF($G698&gt;$G$20,IF('Silo Levels'!$L$20="Pumping",((PI()*((($C$19+$G$20)-$G698)*($O$20/($O$19/2)))^2*((($O$20+$G$20)-$G698))/3)*$H$603)+(((PI()*((($C$19+$G$20)-$G698)*($O$20/($O$19/2)))^2*(((($C$19+$G$20)-$G698)*($O$20/($O$19/2)))*$AZ$13))/3)*$H$603),(((PI()*((($C$19+$G$20)-$G698)*($O$20/($O$19/2)))^2*((($O$20+$G$20)-$G698)/3))*$H$603)-((PI()*((($C$19+$G$20)-$G698)*($O$20/($O$19/2)))^2*(((($C$19+$G$20)-$G698)*($O$20/($O$19/2)))*$AZ$13)/3)*$H$603))),IF('Silo Levels'!$L$20="Pumping",(($D$18*$H$603)+((PI()*(($C$21/2)^2)*($G$20-$G698))*$H$603))+((($D$18+$H$18)/3)*$BD$13)+(((PI()*($C$21/2)^2*(($C$21/2)*$AZ$13))/3)*$H$603),(($D$18*$H$603)+((PI()*(($C$21/2)^2)*($G$20-$G698))*$H$603))+((($D$18+$H$18)/3)*$BD$13)-(((PI()*($C$21/2)^2*(($C$21/2)*$AZ$13))/3)*$H$603)))</f>
        <v>164544.59710610169</v>
      </c>
      <c r="I698" s="73">
        <v>9.3000000000000007</v>
      </c>
      <c r="J698" s="79">
        <f t="shared" si="93"/>
        <v>169086.13881486972</v>
      </c>
      <c r="K698" s="53">
        <v>9.3000000000000007</v>
      </c>
      <c r="L698" s="80">
        <f>IF($K698&gt;$G$20,IF('Silo Levels'!$L$21="Pumping",((PI()*((($C$19+$G$20)-$K698)*($O$20/($O$19/2)))^2*((($O$20+$G$20)-$K698))/3)*$L$603)+(((PI()*((($C$19+$G$20)-$K698)*($O$20/($O$19/2)))^2*(((($C$19+$G$20)-$K698)*($O$20/($O$19/2)))*$AZ$14))/3)*$L$603),(((PI()*((($C$19+$G$20)-$K698)*($O$20/($O$19/2)))^2*((($O$20+$G$20)-$K698)/3))*$L$603)-((PI()*((($C$19+$G$20)-$K698)*($O$20/($O$19/2)))^2*(((($C$19+$G$20)-$K698)*($O$20/($O$19/2)))*$AZ$14)/3)*$L$603))),IF('Silo Levels'!$L$21="Pumping",(($D$18*$L$603)+((PI()*(($C$21/2)^2)*($G$20-$K698))*$L$603))+((($D$18+$H$18)/3)*$BD$14)+(((PI()*($C$21/2)^2*(($C$21/2)*$AZ$14))/3)*$L$603),(($D$18*$L$603)+((PI()*(($C$21/2)^2)*($G$20-$K698))*$L$603))+((($D$18+$H$18)/3)*$BD$14)-(((PI()*($C$21/2)^2*(($C$21/2)*$AZ$14))/3)*$L$603)))</f>
        <v>165280.74579325761</v>
      </c>
      <c r="M698" s="73">
        <v>9.3000000000000007</v>
      </c>
      <c r="N698" s="79">
        <f t="shared" si="98"/>
        <v>173004.63833186866</v>
      </c>
      <c r="O698" s="53">
        <v>9.3000000000000007</v>
      </c>
      <c r="P698" s="80">
        <f>IF($O698&gt;$G$20,IF('Silo Levels'!$L$22="Pumping",((PI()*((($C$19+$G$20)-$O698)*($O$20/($O$19/2)))^2*((($O$20+$G$20)-$O698))/3)*$P$603)+(((PI()*((($C$19+$G$20)-$O698)*($O$20/($O$19/2)))^2*(((($C$19+$G$20)-$O698)*($O$20/($O$19/2)))*$AZ$15))/3)*$P$603),(((PI()*((($C$19+$G$20)-$O698)*($O$20/($O$19/2)))^2*((($O$20+$G$20)-$O698)/3))*$P$603)-((PI()*((($C$19+$G$20)-$O698)*($O$20/($O$19/2)))^2*(((($C$19+$G$20)-$O698)*($O$20/($O$19/2)))*$AZ$15)/3)*$P$603))),IF('Silo Levels'!$L$22="Pumping",(($D$18*$P$603)+((PI()*(($C$21/2)^2)*($G$20-$O698))*$P$603))+((($D$18+$H$18)/3)*$BD$15)+(((PI()*($C$21/2)^2*(($C$21/2)*$AZ$15))/3)*$P$603),(($D$18*$P$603)+((PI()*(($C$21/2)^2)*($G$20-$O698))*$P$603))+((($D$18+$H$18)/3)*$BD$15)-(((PI()*($C$21/2)^2*(($C$21/2)*$AZ$15))/3)*$P$603)))</f>
        <v>169109.48280427617</v>
      </c>
      <c r="Q698" s="73">
        <v>9.3000000000000007</v>
      </c>
      <c r="R698" s="79">
        <f t="shared" si="99"/>
        <v>178857.95805925608</v>
      </c>
      <c r="S698" s="53">
        <v>9.3000000000000007</v>
      </c>
      <c r="T698" s="80">
        <f>IF($S698&gt;$G$20,IF('Silo Levels'!$L$23="Pumping",((PI()*((($C$19+$G$20)-$S698)*($O$20/($O$19/2)))^2*((($O$20+$G$20)-$S698))/3)*$T$603)+(((PI()*((($C$19+$G$20)-$S698)*($O$20/($O$19/2)))^2*(((($C$19+$G$20)-$S698)*($O$20/($O$19/2)))*$AZ$16))/3)*$T$603),(((PI()*((($C$19+$G$20)-$S698)*($O$20/($O$19/2)))^2*((($O$20+$G$20)-$S698)/3))*$T$603)-((PI()*((($C$19+$G$20)-$S698)*($O$20/($O$19/2)))^2*(((($C$19+$G$20)-$S698)*($O$20/($O$19/2)))*$AZ$16)/3)*$T$603))),IF('Silo Levels'!$L$23="Pumping",(($D$18*$T$603)+((PI()*(($C$21/2)^2)*($G$20-$S698))*$T$603))+((($D$18+$H$18)/3)*$BD$16)+(((PI()*($C$21/2)^2*(($C$21/2)*$AZ$16))/3)*$T$603),(($D$18*$T$603)+((PI()*(($C$21/2)^2)*($G$20-$S698))*$T$603))+((($D$18+$H$18)/3)*$BD$16)-(((PI()*($C$21/2)^2*(($C$21/2)*$AZ$16))/3)*$T$603)))</f>
        <v>174828.71838931384</v>
      </c>
      <c r="U698" s="73">
        <v>9.3000000000000007</v>
      </c>
      <c r="V698" s="79">
        <f t="shared" si="94"/>
        <v>168332.73155112754</v>
      </c>
      <c r="W698" s="53">
        <v>9.3000000000000007</v>
      </c>
      <c r="X698" s="80">
        <f>IF($W698&gt;$G$20,IF('Silo Levels'!$L$24="Pumping",((PI()*((($C$19+$G$20)-$W698)*($O$20/($O$19/2)))^2*((($O$20+$G$20)-$W698))/3)*$X$603)+(((PI()*((($C$19+$G$20)-$W698)*($O$20/($O$19/2)))^2*(((($C$19+$G$20)-$W698)*($O$20/($O$19/2)))*$AZ$17))/3)*$X$603),(((PI()*((($C$19+$G$20)-$W698)*($O$20/($O$19/2)))^2*((($O$20+$G$20)-$W698)/3))*$X$603)-((PI()*((($C$19+$G$20)-$W698)*($O$20/($O$19/2)))^2*(((($C$19+$G$20)-$W698)*($O$20/($O$19/2)))*$AZ$17)/3)*$X$603))),IF('Silo Levels'!$L$24="Pumping",(($D$18*$X$603)+((PI()*(($C$21/2)^2)*($G$20-$W698))*$X$603))+((($D$18+$H$18)/3)*$BD$17)+(((PI()*($C$21/2)^2*(($C$21/2)*$AZ$17))/3)*$X$603),(($D$18*$X$603)+((PI()*(($C$21/2)^2)*($G$20-$W698))*$X$603))+((($D$18+$H$18)/3)*$BD$17)-(((PI()*($C$21/2)^2*(($C$21/2)*$AZ$17))/3)*$X$603)))</f>
        <v>164544.59710610169</v>
      </c>
      <c r="Y698" s="73">
        <v>9.3000000000000007</v>
      </c>
      <c r="Z698" s="79">
        <f t="shared" si="95"/>
        <v>192831.65957872858</v>
      </c>
      <c r="AA698" s="53">
        <v>9.3000000000000007</v>
      </c>
      <c r="AB698" s="80">
        <f>IF($AA698&gt;$G$20,IF('Silo Levels'!$L$25="Pumping",((PI()*((($C$19+$G$20)-$AA698)*($O$20/($O$19/2)))^2*((($O$20+$G$20)-$AA698))/3)*$AB$603)+(((PI()*((($C$19+$G$20)-$AA698)*($O$20/($O$19/2)))^2*(((($C$19+$G$20)-$AA698)*($O$20/($O$19/2)))*$AZ$18))/3)*$AB$603),(((PI()*((($C$19+$G$20)-$AA698)*($O$20/($O$19/2)))^2*((($O$20+$G$20)-$AA698)/3))*$AB$603)-((PI()*((($C$19+$G$20)-$AA698)*($O$20/($O$19/2)))^2*(((($C$19+$G$20)-$AA698)*($O$20/($O$19/2)))*$AZ$18)/3)*$AB$603))),IF('Silo Levels'!$L$25="Pumping",(($D$18*$AB$603)+((PI()*(($C$21/2)^2)*($G$20-$AA698))*$AB$603))+((($D$18+$H$18)/3)*$BD$18)+(((PI()*($C$21/2)^2*(($C$21/2)*$AZ$18))/3)*$AB$603),(($D$18*$AB$603)+((PI()*(($C$21/2)^2)*($G$20-$AA698))*$AB$603))+((($D$18+$H$18)/3)*$BD$18)-(((PI()*($C$21/2)^2*(($C$21/2)*$AZ$18))/3)*$AB$603)))</f>
        <v>188482.31920167425</v>
      </c>
      <c r="AC698" s="73">
        <v>9.3000000000000007</v>
      </c>
      <c r="AD698" s="79">
        <f t="shared" si="96"/>
        <v>198429.65145385024</v>
      </c>
      <c r="AE698" s="53">
        <v>9.3000000000000007</v>
      </c>
      <c r="AF698" s="80">
        <f>IF($AE698&gt;$G$20,IF('Silo Levels'!$L$26="Pumping",((PI()*((($C$19+$G$20)-$AE698)*($O$20/($O$19/2)))^2*((($O$20+$G$20)-$AE698))/3)*$AF$603)+(((PI()*((($C$19+$G$20)-$AE698)*($O$20/($O$19/2)))^2*(((($C$19+$G$20)-$AE698)*($O$20/($O$19/2)))*$AZ$19))/3)*$AF$603),(((PI()*((($C$19+$G$20)-$AE698)*($O$20/($O$19/2)))^2*((($O$20+$G$20)-$AE698)/3))*$AF$603)-((PI()*((($C$19+$G$20)-$AE698)*($O$20/($O$19/2)))^2*(((($C$19+$G$20)-$AE698)*($O$20/($O$19/2)))*$AZ$19)/3)*$AF$603))),IF('Silo Levels'!$L$26="Pumping",(($D$18*$AF$603)+((PI()*(($C$21/2)^2)*($G$20-$AE698))*$AF$603))+((($D$18+$H$18)/3)*$BD$19)+(((PI()*($C$21/2)^2*(($C$21/2)*$AZ$19))/3)*$AF$603),(($D$18*$AF$603)+((PI()*(($C$21/2)^2)*($G$20-$AE698))*$AF$603))+((($D$18+$H$18)/3)*$BD$19)-(((PI()*($C$21/2)^2*(($C$21/2)*$AZ$19))/3)*$AF$603)))</f>
        <v>196219.16580159025</v>
      </c>
      <c r="AG698" s="73">
        <v>9.3000000000000007</v>
      </c>
      <c r="AH698" s="79">
        <f t="shared" si="97"/>
        <v>185502.79514543881</v>
      </c>
      <c r="AI698" s="53">
        <v>9.3000000000000007</v>
      </c>
      <c r="AJ698" s="80">
        <f>IF($AI698&gt;$G$20,IF('Silo Levels'!$L$27="Pumping",((PI()*((($C$19+$G$20)-$AI698)*($O$20/($O$19/2)))^2*((($O$20+$G$20)-$AI698))/3)*$AJ$603)+(((PI()*((($C$19+$G$20)-$AI698)*($O$20/($O$19/2)))^2*(((($C$19+$G$20)-$AI698)*($O$20/($O$19/2)))*$AZ$20))/3)*$AJ$603),(((PI()*((($C$19+$G$20)-$AI698)*($O$20/($O$19/2)))^2*((($O$20+$G$20)-$AI698)/3))*$AJ$603)-((PI()*((($C$19+$G$20)-$AI698)*($O$20/($O$19/2)))^2*(((($C$19+$G$20)-$AI698)*($O$20/($O$19/2)))*$AZ$20)/3)*$AJ$603))),IF('Silo Levels'!$L$27="Pumping",(($D$18*$AJ$603)+((PI()*(($C$21/2)^2)*($G$20-$AI698))*$AJ$603))+((($D$18+$H$18)/3)*$BD$20)+(((PI()*($C$21/2)^2*(($C$21/2)*$AZ$20))/3)*$AJ$603),(($D$18*$AJ$603)+((PI()*(($C$21/2)^2)*($G$20-$AI698))*$AJ$603))+((($D$18+$H$18)/3)*$BD$20)-(((PI()*($C$21/2)^2*(($C$21/2)*$AZ$20))/3)*$AJ$603)))</f>
        <v>181321.33975463209</v>
      </c>
    </row>
    <row r="699" spans="1:36" x14ac:dyDescent="0.3">
      <c r="A699">
        <v>9.4</v>
      </c>
      <c r="B699" s="79">
        <f t="shared" si="91"/>
        <v>185083.19265326031</v>
      </c>
      <c r="C699" s="53">
        <v>9.4</v>
      </c>
      <c r="D699" s="80">
        <f>IF($C699&gt;$G$20,IF('Silo Levels'!$L$19="Pumping",((PI()*((($C$19+$G$20)-$C699)*($O$20/($O$19/2)))^2*((($O$20+$G$20)-$C699))/3)*$D$603)+(((PI()*((($C$19+$G$20)-$C699)*($O$20/($O$19/2)))^2*(((($C$19+$G$20)-$C699)*($O$20/($O$19/2)))*$AZ$12))/3)*$D$603),(((PI()*((($C$19+$G$20)-$C699)*($O$20/($O$19/2)))^2*((($O$20+$G$20)-$C699)/3))*$D$603)-((PI()*((($C$19+$G$20)-$C699)*($O$20/($O$19/2)))^2*(((($C$19+$G$20)-$C699)*($O$20/($O$19/2)))*$AZ$12)/3)*$D$603))),IF('Silo Levels'!$L$19="Pumping",(($D$18*$D$603)+((PI()*(($C$21/2)^2)*($G$20-$C699))*$D$603))+((($D$18+$H$18)/3)*$BD$12)+(((PI()*($C$21/2)^2*(($C$21/2)*$AZ$12))/3)*$D$603),(($D$18*$D$603)+((PI()*(($C$21/2)^2)*($G$20-$C699))*$D$603))+((($D$18+$H$18)/3)*$BD$12)-(((PI()*($C$21/2)^2*(($C$21/2)*$AZ$12))/3)*$D$603)))</f>
        <v>182156.17387969559</v>
      </c>
      <c r="E699" s="73">
        <v>9.4</v>
      </c>
      <c r="F699" s="79">
        <f t="shared" si="92"/>
        <v>167952.59819915282</v>
      </c>
      <c r="G699" s="53">
        <v>9.4</v>
      </c>
      <c r="H699" s="80">
        <f>IF($G699&gt;$G$20,IF('Silo Levels'!$L$20="Pumping",((PI()*((($C$19+$G$20)-$G699)*($O$20/($O$19/2)))^2*((($O$20+$G$20)-$G699))/3)*$H$603)+(((PI()*((($C$19+$G$20)-$G699)*($O$20/($O$19/2)))^2*(((($C$19+$G$20)-$G699)*($O$20/($O$19/2)))*$AZ$13))/3)*$H$603),(((PI()*((($C$19+$G$20)-$G699)*($O$20/($O$19/2)))^2*((($O$20+$G$20)-$G699)/3))*$H$603)-((PI()*((($C$19+$G$20)-$G699)*($O$20/($O$19/2)))^2*(((($C$19+$G$20)-$G699)*($O$20/($O$19/2)))*$AZ$13)/3)*$H$603))),IF('Silo Levels'!$L$20="Pumping",(($D$18*$H$603)+((PI()*(($C$21/2)^2)*($G$20-$G699))*$H$603))+((($D$18+$H$18)/3)*$BD$13)+(((PI()*($C$21/2)^2*(($C$21/2)*$AZ$13))/3)*$H$603),(($D$18*$H$603)+((PI()*(($C$21/2)^2)*($G$20-$G699))*$H$603))+((($D$18+$H$18)/3)*$BD$13)-(((PI()*($C$21/2)^2*(($C$21/2)*$AZ$13))/3)*$H$603)))</f>
        <v>164164.46375412698</v>
      </c>
      <c r="I699" s="73">
        <v>9.4</v>
      </c>
      <c r="J699" s="79">
        <f t="shared" si="93"/>
        <v>168704.27359179506</v>
      </c>
      <c r="K699" s="53">
        <v>9.4</v>
      </c>
      <c r="L699" s="80">
        <f>IF($K699&gt;$G$20,IF('Silo Levels'!$L$21="Pumping",((PI()*((($C$19+$G$20)-$K699)*($O$20/($O$19/2)))^2*((($O$20+$G$20)-$K699))/3)*$L$603)+(((PI()*((($C$19+$G$20)-$K699)*($O$20/($O$19/2)))^2*(((($C$19+$G$20)-$K699)*($O$20/($O$19/2)))*$AZ$14))/3)*$L$603),(((PI()*((($C$19+$G$20)-$K699)*($O$20/($O$19/2)))^2*((($O$20+$G$20)-$K699)/3))*$L$603)-((PI()*((($C$19+$G$20)-$K699)*($O$20/($O$19/2)))^2*(((($C$19+$G$20)-$K699)*($O$20/($O$19/2)))*$AZ$14)/3)*$L$603))),IF('Silo Levels'!$L$21="Pumping",(($D$18*$L$603)+((PI()*(($C$21/2)^2)*($G$20-$K699))*$L$603))+((($D$18+$H$18)/3)*$BD$14)+(((PI()*($C$21/2)^2*(($C$21/2)*$AZ$14))/3)*$L$603),(($D$18*$L$603)+((PI()*(($C$21/2)^2)*($G$20-$K699))*$L$603))+((($D$18+$H$18)/3)*$BD$14)-(((PI()*($C$21/2)^2*(($C$21/2)*$AZ$14))/3)*$L$603)))</f>
        <v>164898.88057018296</v>
      </c>
      <c r="M699" s="73">
        <v>9.4</v>
      </c>
      <c r="N699" s="79">
        <f t="shared" si="98"/>
        <v>172613.76558206149</v>
      </c>
      <c r="O699" s="53">
        <v>9.4</v>
      </c>
      <c r="P699" s="80">
        <f>IF($O699&gt;$G$20,IF('Silo Levels'!$L$22="Pumping",((PI()*((($C$19+$G$20)-$O699)*($O$20/($O$19/2)))^2*((($O$20+$G$20)-$O699))/3)*$P$603)+(((PI()*((($C$19+$G$20)-$O699)*($O$20/($O$19/2)))^2*(((($C$19+$G$20)-$O699)*($O$20/($O$19/2)))*$AZ$15))/3)*$P$603),(((PI()*((($C$19+$G$20)-$O699)*($O$20/($O$19/2)))^2*((($O$20+$G$20)-$O699)/3))*$P$603)-((PI()*((($C$19+$G$20)-$O699)*($O$20/($O$19/2)))^2*(((($C$19+$G$20)-$O699)*($O$20/($O$19/2)))*$AZ$15)/3)*$P$603))),IF('Silo Levels'!$L$22="Pumping",(($D$18*$P$603)+((PI()*(($C$21/2)^2)*($G$20-$O699))*$P$603))+((($D$18+$H$18)/3)*$BD$15)+(((PI()*($C$21/2)^2*(($C$21/2)*$AZ$15))/3)*$P$603),(($D$18*$P$603)+((PI()*(($C$21/2)^2)*($G$20-$O699))*$P$603))+((($D$18+$H$18)/3)*$BD$15)-(((PI()*($C$21/2)^2*(($C$21/2)*$AZ$15))/3)*$P$603)))</f>
        <v>168718.610054469</v>
      </c>
      <c r="Q699" s="73">
        <v>9.4</v>
      </c>
      <c r="R699" s="79">
        <f t="shared" si="99"/>
        <v>178453.63017600059</v>
      </c>
      <c r="S699" s="53">
        <v>9.4</v>
      </c>
      <c r="T699" s="80">
        <f>IF($S699&gt;$G$20,IF('Silo Levels'!$L$23="Pumping",((PI()*((($C$19+$G$20)-$S699)*($O$20/($O$19/2)))^2*((($O$20+$G$20)-$S699))/3)*$T$603)+(((PI()*((($C$19+$G$20)-$S699)*($O$20/($O$19/2)))^2*(((($C$19+$G$20)-$S699)*($O$20/($O$19/2)))*$AZ$16))/3)*$T$603),(((PI()*((($C$19+$G$20)-$S699)*($O$20/($O$19/2)))^2*((($O$20+$G$20)-$S699)/3))*$T$603)-((PI()*((($C$19+$G$20)-$S699)*($O$20/($O$19/2)))^2*(((($C$19+$G$20)-$S699)*($O$20/($O$19/2)))*$AZ$16)/3)*$T$603))),IF('Silo Levels'!$L$23="Pumping",(($D$18*$T$603)+((PI()*(($C$21/2)^2)*($G$20-$S699))*$T$603))+((($D$18+$H$18)/3)*$BD$16)+(((PI()*($C$21/2)^2*(($C$21/2)*$AZ$16))/3)*$T$603),(($D$18*$T$603)+((PI()*(($C$21/2)^2)*($G$20-$S699))*$T$603))+((($D$18+$H$18)/3)*$BD$16)-(((PI()*($C$21/2)^2*(($C$21/2)*$AZ$16))/3)*$T$603)))</f>
        <v>174424.39050605835</v>
      </c>
      <c r="U699" s="73">
        <v>9.4</v>
      </c>
      <c r="V699" s="79">
        <f t="shared" si="94"/>
        <v>167952.59819915282</v>
      </c>
      <c r="W699" s="53">
        <v>9.4</v>
      </c>
      <c r="X699" s="80">
        <f>IF($W699&gt;$G$20,IF('Silo Levels'!$L$24="Pumping",((PI()*((($C$19+$G$20)-$W699)*($O$20/($O$19/2)))^2*((($O$20+$G$20)-$W699))/3)*$X$603)+(((PI()*((($C$19+$G$20)-$W699)*($O$20/($O$19/2)))^2*(((($C$19+$G$20)-$W699)*($O$20/($O$19/2)))*$AZ$17))/3)*$X$603),(((PI()*((($C$19+$G$20)-$W699)*($O$20/($O$19/2)))^2*((($O$20+$G$20)-$W699)/3))*$X$603)-((PI()*((($C$19+$G$20)-$W699)*($O$20/($O$19/2)))^2*(((($C$19+$G$20)-$W699)*($O$20/($O$19/2)))*$AZ$17)/3)*$X$603))),IF('Silo Levels'!$L$24="Pumping",(($D$18*$X$603)+((PI()*(($C$21/2)^2)*($G$20-$W699))*$X$603))+((($D$18+$H$18)/3)*$BD$17)+(((PI()*($C$21/2)^2*(($C$21/2)*$AZ$17))/3)*$X$603),(($D$18*$X$603)+((PI()*(($C$21/2)^2)*($G$20-$W699))*$X$603))+((($D$18+$H$18)/3)*$BD$17)-(((PI()*($C$21/2)^2*(($C$21/2)*$AZ$17))/3)*$X$603)))</f>
        <v>164164.46375412698</v>
      </c>
      <c r="Y699" s="73">
        <v>9.4</v>
      </c>
      <c r="Z699" s="79">
        <f t="shared" si="95"/>
        <v>192395.21009141445</v>
      </c>
      <c r="AA699" s="53">
        <v>9.4</v>
      </c>
      <c r="AB699" s="80">
        <f>IF($AA699&gt;$G$20,IF('Silo Levels'!$L$25="Pumping",((PI()*((($C$19+$G$20)-$AA699)*($O$20/($O$19/2)))^2*((($O$20+$G$20)-$AA699))/3)*$AB$603)+(((PI()*((($C$19+$G$20)-$AA699)*($O$20/($O$19/2)))^2*(((($C$19+$G$20)-$AA699)*($O$20/($O$19/2)))*$AZ$18))/3)*$AB$603),(((PI()*((($C$19+$G$20)-$AA699)*($O$20/($O$19/2)))^2*((($O$20+$G$20)-$AA699)/3))*$AB$603)-((PI()*((($C$19+$G$20)-$AA699)*($O$20/($O$19/2)))^2*(((($C$19+$G$20)-$AA699)*($O$20/($O$19/2)))*$AZ$18)/3)*$AB$603))),IF('Silo Levels'!$L$25="Pumping",(($D$18*$AB$603)+((PI()*(($C$21/2)^2)*($G$20-$AA699))*$AB$603))+((($D$18+$H$18)/3)*$BD$18)+(((PI()*($C$21/2)^2*(($C$21/2)*$AZ$18))/3)*$AB$603),(($D$18*$AB$603)+((PI()*(($C$21/2)^2)*($G$20-$AA699))*$AB$603))+((($D$18+$H$18)/3)*$BD$18)-(((PI()*($C$21/2)^2*(($C$21/2)*$AZ$18))/3)*$AB$603)))</f>
        <v>188045.86971436013</v>
      </c>
      <c r="AC699" s="73">
        <v>9.4</v>
      </c>
      <c r="AD699" s="79">
        <f t="shared" si="96"/>
        <v>197986.01391527825</v>
      </c>
      <c r="AE699" s="53">
        <v>9.4</v>
      </c>
      <c r="AF699" s="80">
        <f>IF($AE699&gt;$G$20,IF('Silo Levels'!$L$26="Pumping",((PI()*((($C$19+$G$20)-$AE699)*($O$20/($O$19/2)))^2*((($O$20+$G$20)-$AE699))/3)*$AF$603)+(((PI()*((($C$19+$G$20)-$AE699)*($O$20/($O$19/2)))^2*(((($C$19+$G$20)-$AE699)*($O$20/($O$19/2)))*$AZ$19))/3)*$AF$603),(((PI()*((($C$19+$G$20)-$AE699)*($O$20/($O$19/2)))^2*((($O$20+$G$20)-$AE699)/3))*$AF$603)-((PI()*((($C$19+$G$20)-$AE699)*($O$20/($O$19/2)))^2*(((($C$19+$G$20)-$AE699)*($O$20/($O$19/2)))*$AZ$19)/3)*$AF$603))),IF('Silo Levels'!$L$26="Pumping",(($D$18*$AF$603)+((PI()*(($C$21/2)^2)*($G$20-$AE699))*$AF$603))+((($D$18+$H$18)/3)*$BD$19)+(((PI()*($C$21/2)^2*(($C$21/2)*$AZ$19))/3)*$AF$603),(($D$18*$AF$603)+((PI()*(($C$21/2)^2)*($G$20-$AE699))*$AF$603))+((($D$18+$H$18)/3)*$BD$19)-(((PI()*($C$21/2)^2*(($C$21/2)*$AZ$19))/3)*$AF$603)))</f>
        <v>195775.52826301826</v>
      </c>
      <c r="AG699" s="73">
        <v>9.4</v>
      </c>
      <c r="AH699" s="79">
        <f t="shared" si="97"/>
        <v>185083.19265326031</v>
      </c>
      <c r="AI699" s="53">
        <v>9.4</v>
      </c>
      <c r="AJ699" s="80">
        <f>IF($AI699&gt;$G$20,IF('Silo Levels'!$L$27="Pumping",((PI()*((($C$19+$G$20)-$AI699)*($O$20/($O$19/2)))^2*((($O$20+$G$20)-$AI699))/3)*$AJ$603)+(((PI()*((($C$19+$G$20)-$AI699)*($O$20/($O$19/2)))^2*(((($C$19+$G$20)-$AI699)*($O$20/($O$19/2)))*$AZ$20))/3)*$AJ$603),(((PI()*((($C$19+$G$20)-$AI699)*($O$20/($O$19/2)))^2*((($O$20+$G$20)-$AI699)/3))*$AJ$603)-((PI()*((($C$19+$G$20)-$AI699)*($O$20/($O$19/2)))^2*(((($C$19+$G$20)-$AI699)*($O$20/($O$19/2)))*$AZ$20)/3)*$AJ$603))),IF('Silo Levels'!$L$27="Pumping",(($D$18*$AJ$603)+((PI()*(($C$21/2)^2)*($G$20-$AI699))*$AJ$603))+((($D$18+$H$18)/3)*$BD$20)+(((PI()*($C$21/2)^2*(($C$21/2)*$AZ$20))/3)*$AJ$603),(($D$18*$AJ$603)+((PI()*(($C$21/2)^2)*($G$20-$AI699))*$AJ$603))+((($D$18+$H$18)/3)*$BD$20)-(((PI()*($C$21/2)^2*(($C$21/2)*$AZ$20))/3)*$AJ$603)))</f>
        <v>180901.73726245359</v>
      </c>
    </row>
    <row r="700" spans="1:36" x14ac:dyDescent="0.3">
      <c r="A700">
        <v>9.5</v>
      </c>
      <c r="B700" s="79">
        <f t="shared" si="91"/>
        <v>184663.59016108178</v>
      </c>
      <c r="C700" s="53">
        <v>9.5</v>
      </c>
      <c r="D700" s="80">
        <f>IF($C700&gt;$G$20,IF('Silo Levels'!$L$19="Pumping",((PI()*((($C$19+$G$20)-$C700)*($O$20/($O$19/2)))^2*((($O$20+$G$20)-$C700))/3)*$D$603)+(((PI()*((($C$19+$G$20)-$C700)*($O$20/($O$19/2)))^2*(((($C$19+$G$20)-$C700)*($O$20/($O$19/2)))*$AZ$12))/3)*$D$603),(((PI()*((($C$19+$G$20)-$C700)*($O$20/($O$19/2)))^2*((($O$20+$G$20)-$C700)/3))*$D$603)-((PI()*((($C$19+$G$20)-$C700)*($O$20/($O$19/2)))^2*(((($C$19+$G$20)-$C700)*($O$20/($O$19/2)))*$AZ$12)/3)*$D$603))),IF('Silo Levels'!$L$19="Pumping",(($D$18*$D$603)+((PI()*(($C$21/2)^2)*($G$20-$C700))*$D$603))+((($D$18+$H$18)/3)*$BD$12)+(((PI()*($C$21/2)^2*(($C$21/2)*$AZ$12))/3)*$D$603),(($D$18*$D$603)+((PI()*(($C$21/2)^2)*($G$20-$C700))*$D$603))+((($D$18+$H$18)/3)*$BD$12)-(((PI()*($C$21/2)^2*(($C$21/2)*$AZ$12))/3)*$D$603)))</f>
        <v>181736.57138751709</v>
      </c>
      <c r="E700" s="73">
        <v>9.5</v>
      </c>
      <c r="F700" s="79">
        <f t="shared" si="92"/>
        <v>167572.46484717811</v>
      </c>
      <c r="G700" s="53">
        <v>9.5</v>
      </c>
      <c r="H700" s="80">
        <f>IF($G700&gt;$G$20,IF('Silo Levels'!$L$20="Pumping",((PI()*((($C$19+$G$20)-$G700)*($O$20/($O$19/2)))^2*((($O$20+$G$20)-$G700))/3)*$H$603)+(((PI()*((($C$19+$G$20)-$G700)*($O$20/($O$19/2)))^2*(((($C$19+$G$20)-$G700)*($O$20/($O$19/2)))*$AZ$13))/3)*$H$603),(((PI()*((($C$19+$G$20)-$G700)*($O$20/($O$19/2)))^2*((($O$20+$G$20)-$G700)/3))*$H$603)-((PI()*((($C$19+$G$20)-$G700)*($O$20/($O$19/2)))^2*(((($C$19+$G$20)-$G700)*($O$20/($O$19/2)))*$AZ$13)/3)*$H$603))),IF('Silo Levels'!$L$20="Pumping",(($D$18*$H$603)+((PI()*(($C$21/2)^2)*($G$20-$G700))*$H$603))+((($D$18+$H$18)/3)*$BD$13)+(((PI()*($C$21/2)^2*(($C$21/2)*$AZ$13))/3)*$H$603),(($D$18*$H$603)+((PI()*(($C$21/2)^2)*($G$20-$G700))*$H$603))+((($D$18+$H$18)/3)*$BD$13)-(((PI()*($C$21/2)^2*(($C$21/2)*$AZ$13))/3)*$H$603)))</f>
        <v>163784.33040215226</v>
      </c>
      <c r="I700" s="73">
        <v>9.5</v>
      </c>
      <c r="J700" s="79">
        <f t="shared" si="93"/>
        <v>168322.40836872041</v>
      </c>
      <c r="K700" s="53">
        <v>9.5</v>
      </c>
      <c r="L700" s="80">
        <f>IF($K700&gt;$G$20,IF('Silo Levels'!$L$21="Pumping",((PI()*((($C$19+$G$20)-$K700)*($O$20/($O$19/2)))^2*((($O$20+$G$20)-$K700))/3)*$L$603)+(((PI()*((($C$19+$G$20)-$K700)*($O$20/($O$19/2)))^2*(((($C$19+$G$20)-$K700)*($O$20/($O$19/2)))*$AZ$14))/3)*$L$603),(((PI()*((($C$19+$G$20)-$K700)*($O$20/($O$19/2)))^2*((($O$20+$G$20)-$K700)/3))*$L$603)-((PI()*((($C$19+$G$20)-$K700)*($O$20/($O$19/2)))^2*(((($C$19+$G$20)-$K700)*($O$20/($O$19/2)))*$AZ$14)/3)*$L$603))),IF('Silo Levels'!$L$21="Pumping",(($D$18*$L$603)+((PI()*(($C$21/2)^2)*($G$20-$K700))*$L$603))+((($D$18+$H$18)/3)*$BD$14)+(((PI()*($C$21/2)^2*(($C$21/2)*$AZ$14))/3)*$L$603),(($D$18*$L$603)+((PI()*(($C$21/2)^2)*($G$20-$K700))*$L$603))+((($D$18+$H$18)/3)*$BD$14)-(((PI()*($C$21/2)^2*(($C$21/2)*$AZ$14))/3)*$L$603)))</f>
        <v>164517.0153471083</v>
      </c>
      <c r="M700" s="73">
        <v>9.5</v>
      </c>
      <c r="N700" s="79">
        <f t="shared" si="98"/>
        <v>172222.89283225429</v>
      </c>
      <c r="O700" s="53">
        <v>9.5</v>
      </c>
      <c r="P700" s="80">
        <f>IF($O700&gt;$G$20,IF('Silo Levels'!$L$22="Pumping",((PI()*((($C$19+$G$20)-$O700)*($O$20/($O$19/2)))^2*((($O$20+$G$20)-$O700))/3)*$P$603)+(((PI()*((($C$19+$G$20)-$O700)*($O$20/($O$19/2)))^2*(((($C$19+$G$20)-$O700)*($O$20/($O$19/2)))*$AZ$15))/3)*$P$603),(((PI()*((($C$19+$G$20)-$O700)*($O$20/($O$19/2)))^2*((($O$20+$G$20)-$O700)/3))*$P$603)-((PI()*((($C$19+$G$20)-$O700)*($O$20/($O$19/2)))^2*(((($C$19+$G$20)-$O700)*($O$20/($O$19/2)))*$AZ$15)/3)*$P$603))),IF('Silo Levels'!$L$22="Pumping",(($D$18*$P$603)+((PI()*(($C$21/2)^2)*($G$20-$O700))*$P$603))+((($D$18+$H$18)/3)*$BD$15)+(((PI()*($C$21/2)^2*(($C$21/2)*$AZ$15))/3)*$P$603),(($D$18*$P$603)+((PI()*(($C$21/2)^2)*($G$20-$O700))*$P$603))+((($D$18+$H$18)/3)*$BD$15)-(((PI()*($C$21/2)^2*(($C$21/2)*$AZ$15))/3)*$P$603)))</f>
        <v>168327.7373046618</v>
      </c>
      <c r="Q700" s="73">
        <v>9.5</v>
      </c>
      <c r="R700" s="79">
        <f t="shared" si="99"/>
        <v>178049.30229274504</v>
      </c>
      <c r="S700" s="53">
        <v>9.5</v>
      </c>
      <c r="T700" s="80">
        <f>IF($S700&gt;$G$20,IF('Silo Levels'!$L$23="Pumping",((PI()*((($C$19+$G$20)-$S700)*($O$20/($O$19/2)))^2*((($O$20+$G$20)-$S700))/3)*$T$603)+(((PI()*((($C$19+$G$20)-$S700)*($O$20/($O$19/2)))^2*(((($C$19+$G$20)-$S700)*($O$20/($O$19/2)))*$AZ$16))/3)*$T$603),(((PI()*((($C$19+$G$20)-$S700)*($O$20/($O$19/2)))^2*((($O$20+$G$20)-$S700)/3))*$T$603)-((PI()*((($C$19+$G$20)-$S700)*($O$20/($O$19/2)))^2*(((($C$19+$G$20)-$S700)*($O$20/($O$19/2)))*$AZ$16)/3)*$T$603))),IF('Silo Levels'!$L$23="Pumping",(($D$18*$T$603)+((PI()*(($C$21/2)^2)*($G$20-$S700))*$T$603))+((($D$18+$H$18)/3)*$BD$16)+(((PI()*($C$21/2)^2*(($C$21/2)*$AZ$16))/3)*$T$603),(($D$18*$T$603)+((PI()*(($C$21/2)^2)*($G$20-$S700))*$T$603))+((($D$18+$H$18)/3)*$BD$16)-(((PI()*($C$21/2)^2*(($C$21/2)*$AZ$16))/3)*$T$603)))</f>
        <v>174020.0626228028</v>
      </c>
      <c r="U700" s="73">
        <v>9.5</v>
      </c>
      <c r="V700" s="79">
        <f t="shared" si="94"/>
        <v>167572.46484717811</v>
      </c>
      <c r="W700" s="53">
        <v>9.5</v>
      </c>
      <c r="X700" s="80">
        <f>IF($W700&gt;$G$20,IF('Silo Levels'!$L$24="Pumping",((PI()*((($C$19+$G$20)-$W700)*($O$20/($O$19/2)))^2*((($O$20+$G$20)-$W700))/3)*$X$603)+(((PI()*((($C$19+$G$20)-$W700)*($O$20/($O$19/2)))^2*(((($C$19+$G$20)-$W700)*($O$20/($O$19/2)))*$AZ$17))/3)*$X$603),(((PI()*((($C$19+$G$20)-$W700)*($O$20/($O$19/2)))^2*((($O$20+$G$20)-$W700)/3))*$X$603)-((PI()*((($C$19+$G$20)-$W700)*($O$20/($O$19/2)))^2*(((($C$19+$G$20)-$W700)*($O$20/($O$19/2)))*$AZ$17)/3)*$X$603))),IF('Silo Levels'!$L$24="Pumping",(($D$18*$X$603)+((PI()*(($C$21/2)^2)*($G$20-$W700))*$X$603))+((($D$18+$H$18)/3)*$BD$17)+(((PI()*($C$21/2)^2*(($C$21/2)*$AZ$17))/3)*$X$603),(($D$18*$X$603)+((PI()*(($C$21/2)^2)*($G$20-$W700))*$X$603))+((($D$18+$H$18)/3)*$BD$17)-(((PI()*($C$21/2)^2*(($C$21/2)*$AZ$17))/3)*$X$603)))</f>
        <v>163784.33040215226</v>
      </c>
      <c r="Y700" s="73">
        <v>9.5</v>
      </c>
      <c r="Z700" s="79">
        <f t="shared" si="95"/>
        <v>191958.76060410027</v>
      </c>
      <c r="AA700" s="53">
        <v>9.5</v>
      </c>
      <c r="AB700" s="80">
        <f>IF($AA700&gt;$G$20,IF('Silo Levels'!$L$25="Pumping",((PI()*((($C$19+$G$20)-$AA700)*($O$20/($O$19/2)))^2*((($O$20+$G$20)-$AA700))/3)*$AB$603)+(((PI()*((($C$19+$G$20)-$AA700)*($O$20/($O$19/2)))^2*(((($C$19+$G$20)-$AA700)*($O$20/($O$19/2)))*$AZ$18))/3)*$AB$603),(((PI()*((($C$19+$G$20)-$AA700)*($O$20/($O$19/2)))^2*((($O$20+$G$20)-$AA700)/3))*$AB$603)-((PI()*((($C$19+$G$20)-$AA700)*($O$20/($O$19/2)))^2*(((($C$19+$G$20)-$AA700)*($O$20/($O$19/2)))*$AZ$18)/3)*$AB$603))),IF('Silo Levels'!$L$25="Pumping",(($D$18*$AB$603)+((PI()*(($C$21/2)^2)*($G$20-$AA700))*$AB$603))+((($D$18+$H$18)/3)*$BD$18)+(((PI()*($C$21/2)^2*(($C$21/2)*$AZ$18))/3)*$AB$603),(($D$18*$AB$603)+((PI()*(($C$21/2)^2)*($G$20-$AA700))*$AB$603))+((($D$18+$H$18)/3)*$BD$18)-(((PI()*($C$21/2)^2*(($C$21/2)*$AZ$18))/3)*$AB$603)))</f>
        <v>187609.42022704595</v>
      </c>
      <c r="AC700" s="73">
        <v>9.5</v>
      </c>
      <c r="AD700" s="79">
        <f t="shared" si="96"/>
        <v>197542.3763767062</v>
      </c>
      <c r="AE700" s="53">
        <v>9.5</v>
      </c>
      <c r="AF700" s="80">
        <f>IF($AE700&gt;$G$20,IF('Silo Levels'!$L$26="Pumping",((PI()*((($C$19+$G$20)-$AE700)*($O$20/($O$19/2)))^2*((($O$20+$G$20)-$AE700))/3)*$AF$603)+(((PI()*((($C$19+$G$20)-$AE700)*($O$20/($O$19/2)))^2*(((($C$19+$G$20)-$AE700)*($O$20/($O$19/2)))*$AZ$19))/3)*$AF$603),(((PI()*((($C$19+$G$20)-$AE700)*($O$20/($O$19/2)))^2*((($O$20+$G$20)-$AE700)/3))*$AF$603)-((PI()*((($C$19+$G$20)-$AE700)*($O$20/($O$19/2)))^2*(((($C$19+$G$20)-$AE700)*($O$20/($O$19/2)))*$AZ$19)/3)*$AF$603))),IF('Silo Levels'!$L$26="Pumping",(($D$18*$AF$603)+((PI()*(($C$21/2)^2)*($G$20-$AE700))*$AF$603))+((($D$18+$H$18)/3)*$BD$19)+(((PI()*($C$21/2)^2*(($C$21/2)*$AZ$19))/3)*$AF$603),(($D$18*$AF$603)+((PI()*(($C$21/2)^2)*($G$20-$AE700))*$AF$603))+((($D$18+$H$18)/3)*$BD$19)-(((PI()*($C$21/2)^2*(($C$21/2)*$AZ$19))/3)*$AF$603)))</f>
        <v>195331.89072444622</v>
      </c>
      <c r="AG700" s="73">
        <v>9.5</v>
      </c>
      <c r="AH700" s="79">
        <f t="shared" si="97"/>
        <v>184663.59016108178</v>
      </c>
      <c r="AI700" s="53">
        <v>9.5</v>
      </c>
      <c r="AJ700" s="80">
        <f>IF($AI700&gt;$G$20,IF('Silo Levels'!$L$27="Pumping",((PI()*((($C$19+$G$20)-$AI700)*($O$20/($O$19/2)))^2*((($O$20+$G$20)-$AI700))/3)*$AJ$603)+(((PI()*((($C$19+$G$20)-$AI700)*($O$20/($O$19/2)))^2*(((($C$19+$G$20)-$AI700)*($O$20/($O$19/2)))*$AZ$20))/3)*$AJ$603),(((PI()*((($C$19+$G$20)-$AI700)*($O$20/($O$19/2)))^2*((($O$20+$G$20)-$AI700)/3))*$AJ$603)-((PI()*((($C$19+$G$20)-$AI700)*($O$20/($O$19/2)))^2*(((($C$19+$G$20)-$AI700)*($O$20/($O$19/2)))*$AZ$20)/3)*$AJ$603))),IF('Silo Levels'!$L$27="Pumping",(($D$18*$AJ$603)+((PI()*(($C$21/2)^2)*($G$20-$AI700))*$AJ$603))+((($D$18+$H$18)/3)*$BD$20)+(((PI()*($C$21/2)^2*(($C$21/2)*$AZ$20))/3)*$AJ$603),(($D$18*$AJ$603)+((PI()*(($C$21/2)^2)*($G$20-$AI700))*$AJ$603))+((($D$18+$H$18)/3)*$BD$20)-(((PI()*($C$21/2)^2*(($C$21/2)*$AZ$20))/3)*$AJ$603)))</f>
        <v>180482.13477027506</v>
      </c>
    </row>
    <row r="701" spans="1:36" x14ac:dyDescent="0.3">
      <c r="A701">
        <v>9.6</v>
      </c>
      <c r="B701" s="79">
        <f t="shared" si="91"/>
        <v>184243.98766890328</v>
      </c>
      <c r="C701" s="53">
        <v>9.6</v>
      </c>
      <c r="D701" s="80">
        <f>IF($C701&gt;$G$20,IF('Silo Levels'!$L$19="Pumping",((PI()*((($C$19+$G$20)-$C701)*($O$20/($O$19/2)))^2*((($O$20+$G$20)-$C701))/3)*$D$603)+(((PI()*((($C$19+$G$20)-$C701)*($O$20/($O$19/2)))^2*(((($C$19+$G$20)-$C701)*($O$20/($O$19/2)))*$AZ$12))/3)*$D$603),(((PI()*((($C$19+$G$20)-$C701)*($O$20/($O$19/2)))^2*((($O$20+$G$20)-$C701)/3))*$D$603)-((PI()*((($C$19+$G$20)-$C701)*($O$20/($O$19/2)))^2*(((($C$19+$G$20)-$C701)*($O$20/($O$19/2)))*$AZ$12)/3)*$D$603))),IF('Silo Levels'!$L$19="Pumping",(($D$18*$D$603)+((PI()*(($C$21/2)^2)*($G$20-$C701))*$D$603))+((($D$18+$H$18)/3)*$BD$12)+(((PI()*($C$21/2)^2*(($C$21/2)*$AZ$12))/3)*$D$603),(($D$18*$D$603)+((PI()*(($C$21/2)^2)*($G$20-$C701))*$D$603))+((($D$18+$H$18)/3)*$BD$12)-(((PI()*($C$21/2)^2*(($C$21/2)*$AZ$12))/3)*$D$603)))</f>
        <v>181316.96889533859</v>
      </c>
      <c r="E701" s="73">
        <v>9.6</v>
      </c>
      <c r="F701" s="79">
        <f t="shared" si="92"/>
        <v>167192.3314952034</v>
      </c>
      <c r="G701" s="53">
        <v>9.6</v>
      </c>
      <c r="H701" s="80">
        <f>IF($G701&gt;$G$20,IF('Silo Levels'!$L$20="Pumping",((PI()*((($C$19+$G$20)-$G701)*($O$20/($O$19/2)))^2*((($O$20+$G$20)-$G701))/3)*$H$603)+(((PI()*((($C$19+$G$20)-$G701)*($O$20/($O$19/2)))^2*(((($C$19+$G$20)-$G701)*($O$20/($O$19/2)))*$AZ$13))/3)*$H$603),(((PI()*((($C$19+$G$20)-$G701)*($O$20/($O$19/2)))^2*((($O$20+$G$20)-$G701)/3))*$H$603)-((PI()*((($C$19+$G$20)-$G701)*($O$20/($O$19/2)))^2*(((($C$19+$G$20)-$G701)*($O$20/($O$19/2)))*$AZ$13)/3)*$H$603))),IF('Silo Levels'!$L$20="Pumping",(($D$18*$H$603)+((PI()*(($C$21/2)^2)*($G$20-$G701))*$H$603))+((($D$18+$H$18)/3)*$BD$13)+(((PI()*($C$21/2)^2*(($C$21/2)*$AZ$13))/3)*$H$603),(($D$18*$H$603)+((PI()*(($C$21/2)^2)*($G$20-$G701))*$H$603))+((($D$18+$H$18)/3)*$BD$13)-(((PI()*($C$21/2)^2*(($C$21/2)*$AZ$13))/3)*$H$603)))</f>
        <v>163404.19705017755</v>
      </c>
      <c r="I701" s="73">
        <v>9.6</v>
      </c>
      <c r="J701" s="79">
        <f t="shared" si="93"/>
        <v>167940.54314564576</v>
      </c>
      <c r="K701" s="53">
        <v>9.6</v>
      </c>
      <c r="L701" s="80">
        <f>IF($K701&gt;$G$20,IF('Silo Levels'!$L$21="Pumping",((PI()*((($C$19+$G$20)-$K701)*($O$20/($O$19/2)))^2*((($O$20+$G$20)-$K701))/3)*$L$603)+(((PI()*((($C$19+$G$20)-$K701)*($O$20/($O$19/2)))^2*(((($C$19+$G$20)-$K701)*($O$20/($O$19/2)))*$AZ$14))/3)*$L$603),(((PI()*((($C$19+$G$20)-$K701)*($O$20/($O$19/2)))^2*((($O$20+$G$20)-$K701)/3))*$L$603)-((PI()*((($C$19+$G$20)-$K701)*($O$20/($O$19/2)))^2*(((($C$19+$G$20)-$K701)*($O$20/($O$19/2)))*$AZ$14)/3)*$L$603))),IF('Silo Levels'!$L$21="Pumping",(($D$18*$L$603)+((PI()*(($C$21/2)^2)*($G$20-$K701))*$L$603))+((($D$18+$H$18)/3)*$BD$14)+(((PI()*($C$21/2)^2*(($C$21/2)*$AZ$14))/3)*$L$603),(($D$18*$L$603)+((PI()*(($C$21/2)^2)*($G$20-$K701))*$L$603))+((($D$18+$H$18)/3)*$BD$14)-(((PI()*($C$21/2)^2*(($C$21/2)*$AZ$14))/3)*$L$603)))</f>
        <v>164135.15012403365</v>
      </c>
      <c r="M701" s="73">
        <v>9.6</v>
      </c>
      <c r="N701" s="79">
        <f t="shared" si="98"/>
        <v>171832.02008244712</v>
      </c>
      <c r="O701" s="53">
        <v>9.6</v>
      </c>
      <c r="P701" s="80">
        <f>IF($O701&gt;$G$20,IF('Silo Levels'!$L$22="Pumping",((PI()*((($C$19+$G$20)-$O701)*($O$20/($O$19/2)))^2*((($O$20+$G$20)-$O701))/3)*$P$603)+(((PI()*((($C$19+$G$20)-$O701)*($O$20/($O$19/2)))^2*(((($C$19+$G$20)-$O701)*($O$20/($O$19/2)))*$AZ$15))/3)*$P$603),(((PI()*((($C$19+$G$20)-$O701)*($O$20/($O$19/2)))^2*((($O$20+$G$20)-$O701)/3))*$P$603)-((PI()*((($C$19+$G$20)-$O701)*($O$20/($O$19/2)))^2*(((($C$19+$G$20)-$O701)*($O$20/($O$19/2)))*$AZ$15)/3)*$P$603))),IF('Silo Levels'!$L$22="Pumping",(($D$18*$P$603)+((PI()*(($C$21/2)^2)*($G$20-$O701))*$P$603))+((($D$18+$H$18)/3)*$BD$15)+(((PI()*($C$21/2)^2*(($C$21/2)*$AZ$15))/3)*$P$603),(($D$18*$P$603)+((PI()*(($C$21/2)^2)*($G$20-$O701))*$P$603))+((($D$18+$H$18)/3)*$BD$15)-(((PI()*($C$21/2)^2*(($C$21/2)*$AZ$15))/3)*$P$603)))</f>
        <v>167936.86455485463</v>
      </c>
      <c r="Q701" s="73">
        <v>9.6</v>
      </c>
      <c r="R701" s="79">
        <f t="shared" si="99"/>
        <v>177644.97440948954</v>
      </c>
      <c r="S701" s="53">
        <v>9.6</v>
      </c>
      <c r="T701" s="80">
        <f>IF($S701&gt;$G$20,IF('Silo Levels'!$L$23="Pumping",((PI()*((($C$19+$G$20)-$S701)*($O$20/($O$19/2)))^2*((($O$20+$G$20)-$S701))/3)*$T$603)+(((PI()*((($C$19+$G$20)-$S701)*($O$20/($O$19/2)))^2*(((($C$19+$G$20)-$S701)*($O$20/($O$19/2)))*$AZ$16))/3)*$T$603),(((PI()*((($C$19+$G$20)-$S701)*($O$20/($O$19/2)))^2*((($O$20+$G$20)-$S701)/3))*$T$603)-((PI()*((($C$19+$G$20)-$S701)*($O$20/($O$19/2)))^2*(((($C$19+$G$20)-$S701)*($O$20/($O$19/2)))*$AZ$16)/3)*$T$603))),IF('Silo Levels'!$L$23="Pumping",(($D$18*$T$603)+((PI()*(($C$21/2)^2)*($G$20-$S701))*$T$603))+((($D$18+$H$18)/3)*$BD$16)+(((PI()*($C$21/2)^2*(($C$21/2)*$AZ$16))/3)*$T$603),(($D$18*$T$603)+((PI()*(($C$21/2)^2)*($G$20-$S701))*$T$603))+((($D$18+$H$18)/3)*$BD$16)-(((PI()*($C$21/2)^2*(($C$21/2)*$AZ$16))/3)*$T$603)))</f>
        <v>173615.7347395473</v>
      </c>
      <c r="U701" s="73">
        <v>9.6</v>
      </c>
      <c r="V701" s="79">
        <f t="shared" si="94"/>
        <v>167192.3314952034</v>
      </c>
      <c r="W701" s="53">
        <v>9.6</v>
      </c>
      <c r="X701" s="80">
        <f>IF($W701&gt;$G$20,IF('Silo Levels'!$L$24="Pumping",((PI()*((($C$19+$G$20)-$W701)*($O$20/($O$19/2)))^2*((($O$20+$G$20)-$W701))/3)*$X$603)+(((PI()*((($C$19+$G$20)-$W701)*($O$20/($O$19/2)))^2*(((($C$19+$G$20)-$W701)*($O$20/($O$19/2)))*$AZ$17))/3)*$X$603),(((PI()*((($C$19+$G$20)-$W701)*($O$20/($O$19/2)))^2*((($O$20+$G$20)-$W701)/3))*$X$603)-((PI()*((($C$19+$G$20)-$W701)*($O$20/($O$19/2)))^2*(((($C$19+$G$20)-$W701)*($O$20/($O$19/2)))*$AZ$17)/3)*$X$603))),IF('Silo Levels'!$L$24="Pumping",(($D$18*$X$603)+((PI()*(($C$21/2)^2)*($G$20-$W701))*$X$603))+((($D$18+$H$18)/3)*$BD$17)+(((PI()*($C$21/2)^2*(($C$21/2)*$AZ$17))/3)*$X$603),(($D$18*$X$603)+((PI()*(($C$21/2)^2)*($G$20-$W701))*$X$603))+((($D$18+$H$18)/3)*$BD$17)-(((PI()*($C$21/2)^2*(($C$21/2)*$AZ$17))/3)*$X$603)))</f>
        <v>163404.19705017755</v>
      </c>
      <c r="Y701" s="73">
        <v>9.6</v>
      </c>
      <c r="Z701" s="79">
        <f t="shared" si="95"/>
        <v>191522.31111678612</v>
      </c>
      <c r="AA701" s="53">
        <v>9.6</v>
      </c>
      <c r="AB701" s="80">
        <f>IF($AA701&gt;$G$20,IF('Silo Levels'!$L$25="Pumping",((PI()*((($C$19+$G$20)-$AA701)*($O$20/($O$19/2)))^2*((($O$20+$G$20)-$AA701))/3)*$AB$603)+(((PI()*((($C$19+$G$20)-$AA701)*($O$20/($O$19/2)))^2*(((($C$19+$G$20)-$AA701)*($O$20/($O$19/2)))*$AZ$18))/3)*$AB$603),(((PI()*((($C$19+$G$20)-$AA701)*($O$20/($O$19/2)))^2*((($O$20+$G$20)-$AA701)/3))*$AB$603)-((PI()*((($C$19+$G$20)-$AA701)*($O$20/($O$19/2)))^2*(((($C$19+$G$20)-$AA701)*($O$20/($O$19/2)))*$AZ$18)/3)*$AB$603))),IF('Silo Levels'!$L$25="Pumping",(($D$18*$AB$603)+((PI()*(($C$21/2)^2)*($G$20-$AA701))*$AB$603))+((($D$18+$H$18)/3)*$BD$18)+(((PI()*($C$21/2)^2*(($C$21/2)*$AZ$18))/3)*$AB$603),(($D$18*$AB$603)+((PI()*(($C$21/2)^2)*($G$20-$AA701))*$AB$603))+((($D$18+$H$18)/3)*$BD$18)-(((PI()*($C$21/2)^2*(($C$21/2)*$AZ$18))/3)*$AB$603)))</f>
        <v>187172.9707397318</v>
      </c>
      <c r="AC701" s="73">
        <v>9.6</v>
      </c>
      <c r="AD701" s="79">
        <f t="shared" si="96"/>
        <v>197098.73883813419</v>
      </c>
      <c r="AE701" s="53">
        <v>9.6</v>
      </c>
      <c r="AF701" s="80">
        <f>IF($AE701&gt;$G$20,IF('Silo Levels'!$L$26="Pumping",((PI()*((($C$19+$G$20)-$AE701)*($O$20/($O$19/2)))^2*((($O$20+$G$20)-$AE701))/3)*$AF$603)+(((PI()*((($C$19+$G$20)-$AE701)*($O$20/($O$19/2)))^2*(((($C$19+$G$20)-$AE701)*($O$20/($O$19/2)))*$AZ$19))/3)*$AF$603),(((PI()*((($C$19+$G$20)-$AE701)*($O$20/($O$19/2)))^2*((($O$20+$G$20)-$AE701)/3))*$AF$603)-((PI()*((($C$19+$G$20)-$AE701)*($O$20/($O$19/2)))^2*(((($C$19+$G$20)-$AE701)*($O$20/($O$19/2)))*$AZ$19)/3)*$AF$603))),IF('Silo Levels'!$L$26="Pumping",(($D$18*$AF$603)+((PI()*(($C$21/2)^2)*($G$20-$AE701))*$AF$603))+((($D$18+$H$18)/3)*$BD$19)+(((PI()*($C$21/2)^2*(($C$21/2)*$AZ$19))/3)*$AF$603),(($D$18*$AF$603)+((PI()*(($C$21/2)^2)*($G$20-$AE701))*$AF$603))+((($D$18+$H$18)/3)*$BD$19)-(((PI()*($C$21/2)^2*(($C$21/2)*$AZ$19))/3)*$AF$603)))</f>
        <v>194888.2531858742</v>
      </c>
      <c r="AG701" s="73">
        <v>9.6</v>
      </c>
      <c r="AH701" s="79">
        <f t="shared" si="97"/>
        <v>184243.98766890328</v>
      </c>
      <c r="AI701" s="53">
        <v>9.6</v>
      </c>
      <c r="AJ701" s="80">
        <f>IF($AI701&gt;$G$20,IF('Silo Levels'!$L$27="Pumping",((PI()*((($C$19+$G$20)-$AI701)*($O$20/($O$19/2)))^2*((($O$20+$G$20)-$AI701))/3)*$AJ$603)+(((PI()*((($C$19+$G$20)-$AI701)*($O$20/($O$19/2)))^2*(((($C$19+$G$20)-$AI701)*($O$20/($O$19/2)))*$AZ$20))/3)*$AJ$603),(((PI()*((($C$19+$G$20)-$AI701)*($O$20/($O$19/2)))^2*((($O$20+$G$20)-$AI701)/3))*$AJ$603)-((PI()*((($C$19+$G$20)-$AI701)*($O$20/($O$19/2)))^2*(((($C$19+$G$20)-$AI701)*($O$20/($O$19/2)))*$AZ$20)/3)*$AJ$603))),IF('Silo Levels'!$L$27="Pumping",(($D$18*$AJ$603)+((PI()*(($C$21/2)^2)*($G$20-$AI701))*$AJ$603))+((($D$18+$H$18)/3)*$BD$20)+(((PI()*($C$21/2)^2*(($C$21/2)*$AZ$20))/3)*$AJ$603),(($D$18*$AJ$603)+((PI()*(($C$21/2)^2)*($G$20-$AI701))*$AJ$603))+((($D$18+$H$18)/3)*$BD$20)-(((PI()*($C$21/2)^2*(($C$21/2)*$AZ$20))/3)*$AJ$603)))</f>
        <v>180062.53227809657</v>
      </c>
    </row>
    <row r="702" spans="1:36" x14ac:dyDescent="0.3">
      <c r="A702">
        <v>9.6999999999999993</v>
      </c>
      <c r="B702" s="79">
        <f t="shared" si="91"/>
        <v>183824.38517672481</v>
      </c>
      <c r="C702" s="53">
        <v>9.6999999999999993</v>
      </c>
      <c r="D702" s="80">
        <f>IF($C702&gt;$G$20,IF('Silo Levels'!$L$19="Pumping",((PI()*((($C$19+$G$20)-$C702)*($O$20/($O$19/2)))^2*((($O$20+$G$20)-$C702))/3)*$D$603)+(((PI()*((($C$19+$G$20)-$C702)*($O$20/($O$19/2)))^2*(((($C$19+$G$20)-$C702)*($O$20/($O$19/2)))*$AZ$12))/3)*$D$603),(((PI()*((($C$19+$G$20)-$C702)*($O$20/($O$19/2)))^2*((($O$20+$G$20)-$C702)/3))*$D$603)-((PI()*((($C$19+$G$20)-$C702)*($O$20/($O$19/2)))^2*(((($C$19+$G$20)-$C702)*($O$20/($O$19/2)))*$AZ$12)/3)*$D$603))),IF('Silo Levels'!$L$19="Pumping",(($D$18*$D$603)+((PI()*(($C$21/2)^2)*($G$20-$C702))*$D$603))+((($D$18+$H$18)/3)*$BD$12)+(((PI()*($C$21/2)^2*(($C$21/2)*$AZ$12))/3)*$D$603),(($D$18*$D$603)+((PI()*(($C$21/2)^2)*($G$20-$C702))*$D$603))+((($D$18+$H$18)/3)*$BD$12)-(((PI()*($C$21/2)^2*(($C$21/2)*$AZ$12))/3)*$D$603)))</f>
        <v>180897.36640316009</v>
      </c>
      <c r="E702" s="73">
        <v>9.6999999999999993</v>
      </c>
      <c r="F702" s="79">
        <f t="shared" si="92"/>
        <v>166812.19814322871</v>
      </c>
      <c r="G702" s="53">
        <v>9.6999999999999993</v>
      </c>
      <c r="H702" s="80">
        <f>IF($G702&gt;$G$20,IF('Silo Levels'!$L$20="Pumping",((PI()*((($C$19+$G$20)-$G702)*($O$20/($O$19/2)))^2*((($O$20+$G$20)-$G702))/3)*$H$603)+(((PI()*((($C$19+$G$20)-$G702)*($O$20/($O$19/2)))^2*(((($C$19+$G$20)-$G702)*($O$20/($O$19/2)))*$AZ$13))/3)*$H$603),(((PI()*((($C$19+$G$20)-$G702)*($O$20/($O$19/2)))^2*((($O$20+$G$20)-$G702)/3))*$H$603)-((PI()*((($C$19+$G$20)-$G702)*($O$20/($O$19/2)))^2*(((($C$19+$G$20)-$G702)*($O$20/($O$19/2)))*$AZ$13)/3)*$H$603))),IF('Silo Levels'!$L$20="Pumping",(($D$18*$H$603)+((PI()*(($C$21/2)^2)*($G$20-$G702))*$H$603))+((($D$18+$H$18)/3)*$BD$13)+(((PI()*($C$21/2)^2*(($C$21/2)*$AZ$13))/3)*$H$603),(($D$18*$H$603)+((PI()*(($C$21/2)^2)*($G$20-$G702))*$H$603))+((($D$18+$H$18)/3)*$BD$13)-(((PI()*($C$21/2)^2*(($C$21/2)*$AZ$13))/3)*$H$603)))</f>
        <v>163024.06369820287</v>
      </c>
      <c r="I702" s="73">
        <v>9.6999999999999993</v>
      </c>
      <c r="J702" s="79">
        <f t="shared" si="93"/>
        <v>167558.67792257111</v>
      </c>
      <c r="K702" s="53">
        <v>9.6999999999999993</v>
      </c>
      <c r="L702" s="80">
        <f>IF($K702&gt;$G$20,IF('Silo Levels'!$L$21="Pumping",((PI()*((($C$19+$G$20)-$K702)*($O$20/($O$19/2)))^2*((($O$20+$G$20)-$K702))/3)*$L$603)+(((PI()*((($C$19+$G$20)-$K702)*($O$20/($O$19/2)))^2*(((($C$19+$G$20)-$K702)*($O$20/($O$19/2)))*$AZ$14))/3)*$L$603),(((PI()*((($C$19+$G$20)-$K702)*($O$20/($O$19/2)))^2*((($O$20+$G$20)-$K702)/3))*$L$603)-((PI()*((($C$19+$G$20)-$K702)*($O$20/($O$19/2)))^2*(((($C$19+$G$20)-$K702)*($O$20/($O$19/2)))*$AZ$14)/3)*$L$603))),IF('Silo Levels'!$L$21="Pumping",(($D$18*$L$603)+((PI()*(($C$21/2)^2)*($G$20-$K702))*$L$603))+((($D$18+$H$18)/3)*$BD$14)+(((PI()*($C$21/2)^2*(($C$21/2)*$AZ$14))/3)*$L$603),(($D$18*$L$603)+((PI()*(($C$21/2)^2)*($G$20-$K702))*$L$603))+((($D$18+$H$18)/3)*$BD$14)-(((PI()*($C$21/2)^2*(($C$21/2)*$AZ$14))/3)*$L$603)))</f>
        <v>163753.284900959</v>
      </c>
      <c r="M702" s="73">
        <v>9.6999999999999993</v>
      </c>
      <c r="N702" s="79">
        <f t="shared" si="98"/>
        <v>171441.14733263996</v>
      </c>
      <c r="O702" s="53">
        <v>9.6999999999999993</v>
      </c>
      <c r="P702" s="80">
        <f>IF($O702&gt;$G$20,IF('Silo Levels'!$L$22="Pumping",((PI()*((($C$19+$G$20)-$O702)*($O$20/($O$19/2)))^2*((($O$20+$G$20)-$O702))/3)*$P$603)+(((PI()*((($C$19+$G$20)-$O702)*($O$20/($O$19/2)))^2*(((($C$19+$G$20)-$O702)*($O$20/($O$19/2)))*$AZ$15))/3)*$P$603),(((PI()*((($C$19+$G$20)-$O702)*($O$20/($O$19/2)))^2*((($O$20+$G$20)-$O702)/3))*$P$603)-((PI()*((($C$19+$G$20)-$O702)*($O$20/($O$19/2)))^2*(((($C$19+$G$20)-$O702)*($O$20/($O$19/2)))*$AZ$15)/3)*$P$603))),IF('Silo Levels'!$L$22="Pumping",(($D$18*$P$603)+((PI()*(($C$21/2)^2)*($G$20-$O702))*$P$603))+((($D$18+$H$18)/3)*$BD$15)+(((PI()*($C$21/2)^2*(($C$21/2)*$AZ$15))/3)*$P$603),(($D$18*$P$603)+((PI()*(($C$21/2)^2)*($G$20-$O702))*$P$603))+((($D$18+$H$18)/3)*$BD$15)-(((PI()*($C$21/2)^2*(($C$21/2)*$AZ$15))/3)*$P$603)))</f>
        <v>167545.99180504747</v>
      </c>
      <c r="Q702" s="73">
        <v>9.6999999999999993</v>
      </c>
      <c r="R702" s="79">
        <f t="shared" si="99"/>
        <v>177240.64652623402</v>
      </c>
      <c r="S702" s="53">
        <v>9.6999999999999993</v>
      </c>
      <c r="T702" s="80">
        <f>IF($S702&gt;$G$20,IF('Silo Levels'!$L$23="Pumping",((PI()*((($C$19+$G$20)-$S702)*($O$20/($O$19/2)))^2*((($O$20+$G$20)-$S702))/3)*$T$603)+(((PI()*((($C$19+$G$20)-$S702)*($O$20/($O$19/2)))^2*(((($C$19+$G$20)-$S702)*($O$20/($O$19/2)))*$AZ$16))/3)*$T$603),(((PI()*((($C$19+$G$20)-$S702)*($O$20/($O$19/2)))^2*((($O$20+$G$20)-$S702)/3))*$T$603)-((PI()*((($C$19+$G$20)-$S702)*($O$20/($O$19/2)))^2*(((($C$19+$G$20)-$S702)*($O$20/($O$19/2)))*$AZ$16)/3)*$T$603))),IF('Silo Levels'!$L$23="Pumping",(($D$18*$T$603)+((PI()*(($C$21/2)^2)*($G$20-$S702))*$T$603))+((($D$18+$H$18)/3)*$BD$16)+(((PI()*($C$21/2)^2*(($C$21/2)*$AZ$16))/3)*$T$603),(($D$18*$T$603)+((PI()*(($C$21/2)^2)*($G$20-$S702))*$T$603))+((($D$18+$H$18)/3)*$BD$16)-(((PI()*($C$21/2)^2*(($C$21/2)*$AZ$16))/3)*$T$603)))</f>
        <v>173211.40685629178</v>
      </c>
      <c r="U702" s="73">
        <v>9.6999999999999993</v>
      </c>
      <c r="V702" s="79">
        <f t="shared" si="94"/>
        <v>166812.19814322871</v>
      </c>
      <c r="W702" s="53">
        <v>9.6999999999999993</v>
      </c>
      <c r="X702" s="80">
        <f>IF($W702&gt;$G$20,IF('Silo Levels'!$L$24="Pumping",((PI()*((($C$19+$G$20)-$W702)*($O$20/($O$19/2)))^2*((($O$20+$G$20)-$W702))/3)*$X$603)+(((PI()*((($C$19+$G$20)-$W702)*($O$20/($O$19/2)))^2*(((($C$19+$G$20)-$W702)*($O$20/($O$19/2)))*$AZ$17))/3)*$X$603),(((PI()*((($C$19+$G$20)-$W702)*($O$20/($O$19/2)))^2*((($O$20+$G$20)-$W702)/3))*$X$603)-((PI()*((($C$19+$G$20)-$W702)*($O$20/($O$19/2)))^2*(((($C$19+$G$20)-$W702)*($O$20/($O$19/2)))*$AZ$17)/3)*$X$603))),IF('Silo Levels'!$L$24="Pumping",(($D$18*$X$603)+((PI()*(($C$21/2)^2)*($G$20-$W702))*$X$603))+((($D$18+$H$18)/3)*$BD$17)+(((PI()*($C$21/2)^2*(($C$21/2)*$AZ$17))/3)*$X$603),(($D$18*$X$603)+((PI()*(($C$21/2)^2)*($G$20-$W702))*$X$603))+((($D$18+$H$18)/3)*$BD$17)-(((PI()*($C$21/2)^2*(($C$21/2)*$AZ$17))/3)*$X$603)))</f>
        <v>163024.06369820287</v>
      </c>
      <c r="Y702" s="73">
        <v>9.6999999999999993</v>
      </c>
      <c r="Z702" s="79">
        <f t="shared" si="95"/>
        <v>191085.861629472</v>
      </c>
      <c r="AA702" s="53">
        <v>9.6999999999999993</v>
      </c>
      <c r="AB702" s="80">
        <f>IF($AA702&gt;$G$20,IF('Silo Levels'!$L$25="Pumping",((PI()*((($C$19+$G$20)-$AA702)*($O$20/($O$19/2)))^2*((($O$20+$G$20)-$AA702))/3)*$AB$603)+(((PI()*((($C$19+$G$20)-$AA702)*($O$20/($O$19/2)))^2*(((($C$19+$G$20)-$AA702)*($O$20/($O$19/2)))*$AZ$18))/3)*$AB$603),(((PI()*((($C$19+$G$20)-$AA702)*($O$20/($O$19/2)))^2*((($O$20+$G$20)-$AA702)/3))*$AB$603)-((PI()*((($C$19+$G$20)-$AA702)*($O$20/($O$19/2)))^2*(((($C$19+$G$20)-$AA702)*($O$20/($O$19/2)))*$AZ$18)/3)*$AB$603))),IF('Silo Levels'!$L$25="Pumping",(($D$18*$AB$603)+((PI()*(($C$21/2)^2)*($G$20-$AA702))*$AB$603))+((($D$18+$H$18)/3)*$BD$18)+(((PI()*($C$21/2)^2*(($C$21/2)*$AZ$18))/3)*$AB$603),(($D$18*$AB$603)+((PI()*(($C$21/2)^2)*($G$20-$AA702))*$AB$603))+((($D$18+$H$18)/3)*$BD$18)-(((PI()*($C$21/2)^2*(($C$21/2)*$AZ$18))/3)*$AB$603)))</f>
        <v>186736.52125241767</v>
      </c>
      <c r="AC702" s="73">
        <v>9.6999999999999993</v>
      </c>
      <c r="AD702" s="79">
        <f t="shared" si="96"/>
        <v>196655.10129956217</v>
      </c>
      <c r="AE702" s="53">
        <v>9.6999999999999993</v>
      </c>
      <c r="AF702" s="80">
        <f>IF($AE702&gt;$G$20,IF('Silo Levels'!$L$26="Pumping",((PI()*((($C$19+$G$20)-$AE702)*($O$20/($O$19/2)))^2*((($O$20+$G$20)-$AE702))/3)*$AF$603)+(((PI()*((($C$19+$G$20)-$AE702)*($O$20/($O$19/2)))^2*(((($C$19+$G$20)-$AE702)*($O$20/($O$19/2)))*$AZ$19))/3)*$AF$603),(((PI()*((($C$19+$G$20)-$AE702)*($O$20/($O$19/2)))^2*((($O$20+$G$20)-$AE702)/3))*$AF$603)-((PI()*((($C$19+$G$20)-$AE702)*($O$20/($O$19/2)))^2*(((($C$19+$G$20)-$AE702)*($O$20/($O$19/2)))*$AZ$19)/3)*$AF$603))),IF('Silo Levels'!$L$26="Pumping",(($D$18*$AF$603)+((PI()*(($C$21/2)^2)*($G$20-$AE702))*$AF$603))+((($D$18+$H$18)/3)*$BD$19)+(((PI()*($C$21/2)^2*(($C$21/2)*$AZ$19))/3)*$AF$603),(($D$18*$AF$603)+((PI()*(($C$21/2)^2)*($G$20-$AE702))*$AF$603))+((($D$18+$H$18)/3)*$BD$19)-(((PI()*($C$21/2)^2*(($C$21/2)*$AZ$19))/3)*$AF$603)))</f>
        <v>194444.61564730218</v>
      </c>
      <c r="AG702" s="73">
        <v>9.6999999999999993</v>
      </c>
      <c r="AH702" s="79">
        <f t="shared" si="97"/>
        <v>183824.38517672481</v>
      </c>
      <c r="AI702" s="53">
        <v>9.6999999999999993</v>
      </c>
      <c r="AJ702" s="80">
        <f>IF($AI702&gt;$G$20,IF('Silo Levels'!$L$27="Pumping",((PI()*((($C$19+$G$20)-$AI702)*($O$20/($O$19/2)))^2*((($O$20+$G$20)-$AI702))/3)*$AJ$603)+(((PI()*((($C$19+$G$20)-$AI702)*($O$20/($O$19/2)))^2*(((($C$19+$G$20)-$AI702)*($O$20/($O$19/2)))*$AZ$20))/3)*$AJ$603),(((PI()*((($C$19+$G$20)-$AI702)*($O$20/($O$19/2)))^2*((($O$20+$G$20)-$AI702)/3))*$AJ$603)-((PI()*((($C$19+$G$20)-$AI702)*($O$20/($O$19/2)))^2*(((($C$19+$G$20)-$AI702)*($O$20/($O$19/2)))*$AZ$20)/3)*$AJ$603))),IF('Silo Levels'!$L$27="Pumping",(($D$18*$AJ$603)+((PI()*(($C$21/2)^2)*($G$20-$AI702))*$AJ$603))+((($D$18+$H$18)/3)*$BD$20)+(((PI()*($C$21/2)^2*(($C$21/2)*$AZ$20))/3)*$AJ$603),(($D$18*$AJ$603)+((PI()*(($C$21/2)^2)*($G$20-$AI702))*$AJ$603))+((($D$18+$H$18)/3)*$BD$20)-(((PI()*($C$21/2)^2*(($C$21/2)*$AZ$20))/3)*$AJ$603)))</f>
        <v>179642.9297859181</v>
      </c>
    </row>
    <row r="703" spans="1:36" x14ac:dyDescent="0.3">
      <c r="A703">
        <v>9.8000000000000007</v>
      </c>
      <c r="B703" s="79">
        <f t="shared" si="91"/>
        <v>183404.78268454626</v>
      </c>
      <c r="C703" s="53">
        <v>9.8000000000000007</v>
      </c>
      <c r="D703" s="80">
        <f>IF($C703&gt;$G$20,IF('Silo Levels'!$L$19="Pumping",((PI()*((($C$19+$G$20)-$C703)*($O$20/($O$19/2)))^2*((($O$20+$G$20)-$C703))/3)*$D$603)+(((PI()*((($C$19+$G$20)-$C703)*($O$20/($O$19/2)))^2*(((($C$19+$G$20)-$C703)*($O$20/($O$19/2)))*$AZ$12))/3)*$D$603),(((PI()*((($C$19+$G$20)-$C703)*($O$20/($O$19/2)))^2*((($O$20+$G$20)-$C703)/3))*$D$603)-((PI()*((($C$19+$G$20)-$C703)*($O$20/($O$19/2)))^2*(((($C$19+$G$20)-$C703)*($O$20/($O$19/2)))*$AZ$12)/3)*$D$603))),IF('Silo Levels'!$L$19="Pumping",(($D$18*$D$603)+((PI()*(($C$21/2)^2)*($G$20-$C703))*$D$603))+((($D$18+$H$18)/3)*$BD$12)+(((PI()*($C$21/2)^2*(($C$21/2)*$AZ$12))/3)*$D$603),(($D$18*$D$603)+((PI()*(($C$21/2)^2)*($G$20-$C703))*$D$603))+((($D$18+$H$18)/3)*$BD$12)-(((PI()*($C$21/2)^2*(($C$21/2)*$AZ$12))/3)*$D$603)))</f>
        <v>180477.76391098154</v>
      </c>
      <c r="E703" s="73">
        <v>9.8000000000000007</v>
      </c>
      <c r="F703" s="79">
        <f t="shared" si="92"/>
        <v>166432.06479125394</v>
      </c>
      <c r="G703" s="53">
        <v>9.8000000000000007</v>
      </c>
      <c r="H703" s="80">
        <f>IF($G703&gt;$G$20,IF('Silo Levels'!$L$20="Pumping",((PI()*((($C$19+$G$20)-$G703)*($O$20/($O$19/2)))^2*((($O$20+$G$20)-$G703))/3)*$H$603)+(((PI()*((($C$19+$G$20)-$G703)*($O$20/($O$19/2)))^2*(((($C$19+$G$20)-$G703)*($O$20/($O$19/2)))*$AZ$13))/3)*$H$603),(((PI()*((($C$19+$G$20)-$G703)*($O$20/($O$19/2)))^2*((($O$20+$G$20)-$G703)/3))*$H$603)-((PI()*((($C$19+$G$20)-$G703)*($O$20/($O$19/2)))^2*(((($C$19+$G$20)-$G703)*($O$20/($O$19/2)))*$AZ$13)/3)*$H$603))),IF('Silo Levels'!$L$20="Pumping",(($D$18*$H$603)+((PI()*(($C$21/2)^2)*($G$20-$G703))*$H$603))+((($D$18+$H$18)/3)*$BD$13)+(((PI()*($C$21/2)^2*(($C$21/2)*$AZ$13))/3)*$H$603),(($D$18*$H$603)+((PI()*(($C$21/2)^2)*($G$20-$G703))*$H$603))+((($D$18+$H$18)/3)*$BD$13)-(((PI()*($C$21/2)^2*(($C$21/2)*$AZ$13))/3)*$H$603)))</f>
        <v>162643.9303462281</v>
      </c>
      <c r="I703" s="73">
        <v>9.8000000000000007</v>
      </c>
      <c r="J703" s="79">
        <f t="shared" si="93"/>
        <v>167176.8126994964</v>
      </c>
      <c r="K703" s="53">
        <v>9.8000000000000007</v>
      </c>
      <c r="L703" s="80">
        <f>IF($K703&gt;$G$20,IF('Silo Levels'!$L$21="Pumping",((PI()*((($C$19+$G$20)-$K703)*($O$20/($O$19/2)))^2*((($O$20+$G$20)-$K703))/3)*$L$603)+(((PI()*((($C$19+$G$20)-$K703)*($O$20/($O$19/2)))^2*(((($C$19+$G$20)-$K703)*($O$20/($O$19/2)))*$AZ$14))/3)*$L$603),(((PI()*((($C$19+$G$20)-$K703)*($O$20/($O$19/2)))^2*((($O$20+$G$20)-$K703)/3))*$L$603)-((PI()*((($C$19+$G$20)-$K703)*($O$20/($O$19/2)))^2*(((($C$19+$G$20)-$K703)*($O$20/($O$19/2)))*$AZ$14)/3)*$L$603))),IF('Silo Levels'!$L$21="Pumping",(($D$18*$L$603)+((PI()*(($C$21/2)^2)*($G$20-$K703))*$L$603))+((($D$18+$H$18)/3)*$BD$14)+(((PI()*($C$21/2)^2*(($C$21/2)*$AZ$14))/3)*$L$603),(($D$18*$L$603)+((PI()*(($C$21/2)^2)*($G$20-$K703))*$L$603))+((($D$18+$H$18)/3)*$BD$14)-(((PI()*($C$21/2)^2*(($C$21/2)*$AZ$14))/3)*$L$603)))</f>
        <v>163371.41967788429</v>
      </c>
      <c r="M703" s="73">
        <v>9.8000000000000007</v>
      </c>
      <c r="N703" s="79">
        <f t="shared" si="98"/>
        <v>171050.27458283273</v>
      </c>
      <c r="O703" s="53">
        <v>9.8000000000000007</v>
      </c>
      <c r="P703" s="80">
        <f>IF($O703&gt;$G$20,IF('Silo Levels'!$L$22="Pumping",((PI()*((($C$19+$G$20)-$O703)*($O$20/($O$19/2)))^2*((($O$20+$G$20)-$O703))/3)*$P$603)+(((PI()*((($C$19+$G$20)-$O703)*($O$20/($O$19/2)))^2*(((($C$19+$G$20)-$O703)*($O$20/($O$19/2)))*$AZ$15))/3)*$P$603),(((PI()*((($C$19+$G$20)-$O703)*($O$20/($O$19/2)))^2*((($O$20+$G$20)-$O703)/3))*$P$603)-((PI()*((($C$19+$G$20)-$O703)*($O$20/($O$19/2)))^2*(((($C$19+$G$20)-$O703)*($O$20/($O$19/2)))*$AZ$15)/3)*$P$603))),IF('Silo Levels'!$L$22="Pumping",(($D$18*$P$603)+((PI()*(($C$21/2)^2)*($G$20-$O703))*$P$603))+((($D$18+$H$18)/3)*$BD$15)+(((PI()*($C$21/2)^2*(($C$21/2)*$AZ$15))/3)*$P$603),(($D$18*$P$603)+((PI()*(($C$21/2)^2)*($G$20-$O703))*$P$603))+((($D$18+$H$18)/3)*$BD$15)-(((PI()*($C$21/2)^2*(($C$21/2)*$AZ$15))/3)*$P$603)))</f>
        <v>167155.11905524024</v>
      </c>
      <c r="Q703" s="73">
        <v>9.8000000000000007</v>
      </c>
      <c r="R703" s="79">
        <f t="shared" si="99"/>
        <v>176836.31864297847</v>
      </c>
      <c r="S703" s="53">
        <v>9.8000000000000007</v>
      </c>
      <c r="T703" s="80">
        <f>IF($S703&gt;$G$20,IF('Silo Levels'!$L$23="Pumping",((PI()*((($C$19+$G$20)-$S703)*($O$20/($O$19/2)))^2*((($O$20+$G$20)-$S703))/3)*$T$603)+(((PI()*((($C$19+$G$20)-$S703)*($O$20/($O$19/2)))^2*(((($C$19+$G$20)-$S703)*($O$20/($O$19/2)))*$AZ$16))/3)*$T$603),(((PI()*((($C$19+$G$20)-$S703)*($O$20/($O$19/2)))^2*((($O$20+$G$20)-$S703)/3))*$T$603)-((PI()*((($C$19+$G$20)-$S703)*($O$20/($O$19/2)))^2*(((($C$19+$G$20)-$S703)*($O$20/($O$19/2)))*$AZ$16)/3)*$T$603))),IF('Silo Levels'!$L$23="Pumping",(($D$18*$T$603)+((PI()*(($C$21/2)^2)*($G$20-$S703))*$T$603))+((($D$18+$H$18)/3)*$BD$16)+(((PI()*($C$21/2)^2*(($C$21/2)*$AZ$16))/3)*$T$603),(($D$18*$T$603)+((PI()*(($C$21/2)^2)*($G$20-$S703))*$T$603))+((($D$18+$H$18)/3)*$BD$16)-(((PI()*($C$21/2)^2*(($C$21/2)*$AZ$16))/3)*$T$603)))</f>
        <v>172807.07897303623</v>
      </c>
      <c r="U703" s="73">
        <v>9.8000000000000007</v>
      </c>
      <c r="V703" s="79">
        <f t="shared" si="94"/>
        <v>166432.06479125394</v>
      </c>
      <c r="W703" s="53">
        <v>9.8000000000000007</v>
      </c>
      <c r="X703" s="80">
        <f>IF($W703&gt;$G$20,IF('Silo Levels'!$L$24="Pumping",((PI()*((($C$19+$G$20)-$W703)*($O$20/($O$19/2)))^2*((($O$20+$G$20)-$W703))/3)*$X$603)+(((PI()*((($C$19+$G$20)-$W703)*($O$20/($O$19/2)))^2*(((($C$19+$G$20)-$W703)*($O$20/($O$19/2)))*$AZ$17))/3)*$X$603),(((PI()*((($C$19+$G$20)-$W703)*($O$20/($O$19/2)))^2*((($O$20+$G$20)-$W703)/3))*$X$603)-((PI()*((($C$19+$G$20)-$W703)*($O$20/($O$19/2)))^2*(((($C$19+$G$20)-$W703)*($O$20/($O$19/2)))*$AZ$17)/3)*$X$603))),IF('Silo Levels'!$L$24="Pumping",(($D$18*$X$603)+((PI()*(($C$21/2)^2)*($G$20-$W703))*$X$603))+((($D$18+$H$18)/3)*$BD$17)+(((PI()*($C$21/2)^2*(($C$21/2)*$AZ$17))/3)*$X$603),(($D$18*$X$603)+((PI()*(($C$21/2)^2)*($G$20-$W703))*$X$603))+((($D$18+$H$18)/3)*$BD$17)-(((PI()*($C$21/2)^2*(($C$21/2)*$AZ$17))/3)*$X$603)))</f>
        <v>162643.9303462281</v>
      </c>
      <c r="Y703" s="73">
        <v>9.8000000000000007</v>
      </c>
      <c r="Z703" s="79">
        <f t="shared" si="95"/>
        <v>190649.41214215779</v>
      </c>
      <c r="AA703" s="53">
        <v>9.8000000000000007</v>
      </c>
      <c r="AB703" s="80">
        <f>IF($AA703&gt;$G$20,IF('Silo Levels'!$L$25="Pumping",((PI()*((($C$19+$G$20)-$AA703)*($O$20/($O$19/2)))^2*((($O$20+$G$20)-$AA703))/3)*$AB$603)+(((PI()*((($C$19+$G$20)-$AA703)*($O$20/($O$19/2)))^2*(((($C$19+$G$20)-$AA703)*($O$20/($O$19/2)))*$AZ$18))/3)*$AB$603),(((PI()*((($C$19+$G$20)-$AA703)*($O$20/($O$19/2)))^2*((($O$20+$G$20)-$AA703)/3))*$AB$603)-((PI()*((($C$19+$G$20)-$AA703)*($O$20/($O$19/2)))^2*(((($C$19+$G$20)-$AA703)*($O$20/($O$19/2)))*$AZ$18)/3)*$AB$603))),IF('Silo Levels'!$L$25="Pumping",(($D$18*$AB$603)+((PI()*(($C$21/2)^2)*($G$20-$AA703))*$AB$603))+((($D$18+$H$18)/3)*$BD$18)+(((PI()*($C$21/2)^2*(($C$21/2)*$AZ$18))/3)*$AB$603),(($D$18*$AB$603)+((PI()*(($C$21/2)^2)*($G$20-$AA703))*$AB$603))+((($D$18+$H$18)/3)*$BD$18)-(((PI()*($C$21/2)^2*(($C$21/2)*$AZ$18))/3)*$AB$603)))</f>
        <v>186300.07176510346</v>
      </c>
      <c r="AC703" s="73">
        <v>9.8000000000000007</v>
      </c>
      <c r="AD703" s="79">
        <f t="shared" si="96"/>
        <v>196211.4637609901</v>
      </c>
      <c r="AE703" s="53">
        <v>9.8000000000000007</v>
      </c>
      <c r="AF703" s="80">
        <f>IF($AE703&gt;$G$20,IF('Silo Levels'!$L$26="Pumping",((PI()*((($C$19+$G$20)-$AE703)*($O$20/($O$19/2)))^2*((($O$20+$G$20)-$AE703))/3)*$AF$603)+(((PI()*((($C$19+$G$20)-$AE703)*($O$20/($O$19/2)))^2*(((($C$19+$G$20)-$AE703)*($O$20/($O$19/2)))*$AZ$19))/3)*$AF$603),(((PI()*((($C$19+$G$20)-$AE703)*($O$20/($O$19/2)))^2*((($O$20+$G$20)-$AE703)/3))*$AF$603)-((PI()*((($C$19+$G$20)-$AE703)*($O$20/($O$19/2)))^2*(((($C$19+$G$20)-$AE703)*($O$20/($O$19/2)))*$AZ$19)/3)*$AF$603))),IF('Silo Levels'!$L$26="Pumping",(($D$18*$AF$603)+((PI()*(($C$21/2)^2)*($G$20-$AE703))*$AF$603))+((($D$18+$H$18)/3)*$BD$19)+(((PI()*($C$21/2)^2*(($C$21/2)*$AZ$19))/3)*$AF$603),(($D$18*$AF$603)+((PI()*(($C$21/2)^2)*($G$20-$AE703))*$AF$603))+((($D$18+$H$18)/3)*$BD$19)-(((PI()*($C$21/2)^2*(($C$21/2)*$AZ$19))/3)*$AF$603)))</f>
        <v>194000.97810873011</v>
      </c>
      <c r="AG703" s="73">
        <v>9.8000000000000007</v>
      </c>
      <c r="AH703" s="79">
        <f t="shared" si="97"/>
        <v>183404.78268454626</v>
      </c>
      <c r="AI703" s="53">
        <v>9.8000000000000007</v>
      </c>
      <c r="AJ703" s="80">
        <f>IF($AI703&gt;$G$20,IF('Silo Levels'!$L$27="Pumping",((PI()*((($C$19+$G$20)-$AI703)*($O$20/($O$19/2)))^2*((($O$20+$G$20)-$AI703))/3)*$AJ$603)+(((PI()*((($C$19+$G$20)-$AI703)*($O$20/($O$19/2)))^2*(((($C$19+$G$20)-$AI703)*($O$20/($O$19/2)))*$AZ$20))/3)*$AJ$603),(((PI()*((($C$19+$G$20)-$AI703)*($O$20/($O$19/2)))^2*((($O$20+$G$20)-$AI703)/3))*$AJ$603)-((PI()*((($C$19+$G$20)-$AI703)*($O$20/($O$19/2)))^2*(((($C$19+$G$20)-$AI703)*($O$20/($O$19/2)))*$AZ$20)/3)*$AJ$603))),IF('Silo Levels'!$L$27="Pumping",(($D$18*$AJ$603)+((PI()*(($C$21/2)^2)*($G$20-$AI703))*$AJ$603))+((($D$18+$H$18)/3)*$BD$20)+(((PI()*($C$21/2)^2*(($C$21/2)*$AZ$20))/3)*$AJ$603),(($D$18*$AJ$603)+((PI()*(($C$21/2)^2)*($G$20-$AI703))*$AJ$603))+((($D$18+$H$18)/3)*$BD$20)-(((PI()*($C$21/2)^2*(($C$21/2)*$AZ$20))/3)*$AJ$603)))</f>
        <v>179223.32729373954</v>
      </c>
    </row>
    <row r="704" spans="1:36" x14ac:dyDescent="0.3">
      <c r="A704">
        <v>9.9</v>
      </c>
      <c r="B704" s="79">
        <f t="shared" si="91"/>
        <v>182985.18019236776</v>
      </c>
      <c r="C704" s="53">
        <v>9.9</v>
      </c>
      <c r="D704" s="80">
        <f>IF($C704&gt;$G$20,IF('Silo Levels'!$L$19="Pumping",((PI()*((($C$19+$G$20)-$C704)*($O$20/($O$19/2)))^2*((($O$20+$G$20)-$C704))/3)*$D$603)+(((PI()*((($C$19+$G$20)-$C704)*($O$20/($O$19/2)))^2*(((($C$19+$G$20)-$C704)*($O$20/($O$19/2)))*$AZ$12))/3)*$D$603),(((PI()*((($C$19+$G$20)-$C704)*($O$20/($O$19/2)))^2*((($O$20+$G$20)-$C704)/3))*$D$603)-((PI()*((($C$19+$G$20)-$C704)*($O$20/($O$19/2)))^2*(((($C$19+$G$20)-$C704)*($O$20/($O$19/2)))*$AZ$12)/3)*$D$603))),IF('Silo Levels'!$L$19="Pumping",(($D$18*$D$603)+((PI()*(($C$21/2)^2)*($G$20-$C704))*$D$603))+((($D$18+$H$18)/3)*$BD$12)+(((PI()*($C$21/2)^2*(($C$21/2)*$AZ$12))/3)*$D$603),(($D$18*$D$603)+((PI()*(($C$21/2)^2)*($G$20-$C704))*$D$603))+((($D$18+$H$18)/3)*$BD$12)-(((PI()*($C$21/2)^2*(($C$21/2)*$AZ$12))/3)*$D$603)))</f>
        <v>180058.16141880304</v>
      </c>
      <c r="E704" s="73">
        <v>9.9</v>
      </c>
      <c r="F704" s="79">
        <f t="shared" si="92"/>
        <v>166051.93143927926</v>
      </c>
      <c r="G704" s="53">
        <v>9.9</v>
      </c>
      <c r="H704" s="80">
        <f>IF($G704&gt;$G$20,IF('Silo Levels'!$L$20="Pumping",((PI()*((($C$19+$G$20)-$G704)*($O$20/($O$19/2)))^2*((($O$20+$G$20)-$G704))/3)*$H$603)+(((PI()*((($C$19+$G$20)-$G704)*($O$20/($O$19/2)))^2*(((($C$19+$G$20)-$G704)*($O$20/($O$19/2)))*$AZ$13))/3)*$H$603),(((PI()*((($C$19+$G$20)-$G704)*($O$20/($O$19/2)))^2*((($O$20+$G$20)-$G704)/3))*$H$603)-((PI()*((($C$19+$G$20)-$G704)*($O$20/($O$19/2)))^2*(((($C$19+$G$20)-$G704)*($O$20/($O$19/2)))*$AZ$13)/3)*$H$603))),IF('Silo Levels'!$L$20="Pumping",(($D$18*$H$603)+((PI()*(($C$21/2)^2)*($G$20-$G704))*$H$603))+((($D$18+$H$18)/3)*$BD$13)+(((PI()*($C$21/2)^2*(($C$21/2)*$AZ$13))/3)*$H$603),(($D$18*$H$603)+((PI()*(($C$21/2)^2)*($G$20-$G704))*$H$603))+((($D$18+$H$18)/3)*$BD$13)-(((PI()*($C$21/2)^2*(($C$21/2)*$AZ$13))/3)*$H$603)))</f>
        <v>162263.79699425341</v>
      </c>
      <c r="I704" s="73">
        <v>9.9</v>
      </c>
      <c r="J704" s="79">
        <f t="shared" si="93"/>
        <v>166794.94747642177</v>
      </c>
      <c r="K704" s="53">
        <v>9.9</v>
      </c>
      <c r="L704" s="80">
        <f>IF($K704&gt;$G$20,IF('Silo Levels'!$L$21="Pumping",((PI()*((($C$19+$G$20)-$K704)*($O$20/($O$19/2)))^2*((($O$20+$G$20)-$K704))/3)*$L$603)+(((PI()*((($C$19+$G$20)-$K704)*($O$20/($O$19/2)))^2*(((($C$19+$G$20)-$K704)*($O$20/($O$19/2)))*$AZ$14))/3)*$L$603),(((PI()*((($C$19+$G$20)-$K704)*($O$20/($O$19/2)))^2*((($O$20+$G$20)-$K704)/3))*$L$603)-((PI()*((($C$19+$G$20)-$K704)*($O$20/($O$19/2)))^2*(((($C$19+$G$20)-$K704)*($O$20/($O$19/2)))*$AZ$14)/3)*$L$603))),IF('Silo Levels'!$L$21="Pumping",(($D$18*$L$603)+((PI()*(($C$21/2)^2)*($G$20-$K704))*$L$603))+((($D$18+$H$18)/3)*$BD$14)+(((PI()*($C$21/2)^2*(($C$21/2)*$AZ$14))/3)*$L$603),(($D$18*$L$603)+((PI()*(($C$21/2)^2)*($G$20-$K704))*$L$603))+((($D$18+$H$18)/3)*$BD$14)-(((PI()*($C$21/2)^2*(($C$21/2)*$AZ$14))/3)*$L$603)))</f>
        <v>162989.55445480967</v>
      </c>
      <c r="M704" s="73">
        <v>9.9</v>
      </c>
      <c r="N704" s="79">
        <f t="shared" si="98"/>
        <v>170659.40183302556</v>
      </c>
      <c r="O704" s="53">
        <v>9.9</v>
      </c>
      <c r="P704" s="80">
        <f>IF($O704&gt;$G$20,IF('Silo Levels'!$L$22="Pumping",((PI()*((($C$19+$G$20)-$O704)*($O$20/($O$19/2)))^2*((($O$20+$G$20)-$O704))/3)*$P$603)+(((PI()*((($C$19+$G$20)-$O704)*($O$20/($O$19/2)))^2*(((($C$19+$G$20)-$O704)*($O$20/($O$19/2)))*$AZ$15))/3)*$P$603),(((PI()*((($C$19+$G$20)-$O704)*($O$20/($O$19/2)))^2*((($O$20+$G$20)-$O704)/3))*$P$603)-((PI()*((($C$19+$G$20)-$O704)*($O$20/($O$19/2)))^2*(((($C$19+$G$20)-$O704)*($O$20/($O$19/2)))*$AZ$15)/3)*$P$603))),IF('Silo Levels'!$L$22="Pumping",(($D$18*$P$603)+((PI()*(($C$21/2)^2)*($G$20-$O704))*$P$603))+((($D$18+$H$18)/3)*$BD$15)+(((PI()*($C$21/2)^2*(($C$21/2)*$AZ$15))/3)*$P$603),(($D$18*$P$603)+((PI()*(($C$21/2)^2)*($G$20-$O704))*$P$603))+((($D$18+$H$18)/3)*$BD$15)-(((PI()*($C$21/2)^2*(($C$21/2)*$AZ$15))/3)*$P$603)))</f>
        <v>166764.24630543307</v>
      </c>
      <c r="Q704" s="73">
        <v>9.9</v>
      </c>
      <c r="R704" s="79">
        <f t="shared" si="99"/>
        <v>176431.99075972295</v>
      </c>
      <c r="S704" s="53">
        <v>9.9</v>
      </c>
      <c r="T704" s="80">
        <f>IF($S704&gt;$G$20,IF('Silo Levels'!$L$23="Pumping",((PI()*((($C$19+$G$20)-$S704)*($O$20/($O$19/2)))^2*((($O$20+$G$20)-$S704))/3)*$T$603)+(((PI()*((($C$19+$G$20)-$S704)*($O$20/($O$19/2)))^2*(((($C$19+$G$20)-$S704)*($O$20/($O$19/2)))*$AZ$16))/3)*$T$603),(((PI()*((($C$19+$G$20)-$S704)*($O$20/($O$19/2)))^2*((($O$20+$G$20)-$S704)/3))*$T$603)-((PI()*((($C$19+$G$20)-$S704)*($O$20/($O$19/2)))^2*(((($C$19+$G$20)-$S704)*($O$20/($O$19/2)))*$AZ$16)/3)*$T$603))),IF('Silo Levels'!$L$23="Pumping",(($D$18*$T$603)+((PI()*(($C$21/2)^2)*($G$20-$S704))*$T$603))+((($D$18+$H$18)/3)*$BD$16)+(((PI()*($C$21/2)^2*(($C$21/2)*$AZ$16))/3)*$T$603),(($D$18*$T$603)+((PI()*(($C$21/2)^2)*($G$20-$S704))*$T$603))+((($D$18+$H$18)/3)*$BD$16)-(((PI()*($C$21/2)^2*(($C$21/2)*$AZ$16))/3)*$T$603)))</f>
        <v>172402.75108978071</v>
      </c>
      <c r="U704" s="73">
        <v>9.9</v>
      </c>
      <c r="V704" s="79">
        <f t="shared" si="94"/>
        <v>166051.93143927926</v>
      </c>
      <c r="W704" s="53">
        <v>9.9</v>
      </c>
      <c r="X704" s="80">
        <f>IF($W704&gt;$G$20,IF('Silo Levels'!$L$24="Pumping",((PI()*((($C$19+$G$20)-$W704)*($O$20/($O$19/2)))^2*((($O$20+$G$20)-$W704))/3)*$X$603)+(((PI()*((($C$19+$G$20)-$W704)*($O$20/($O$19/2)))^2*(((($C$19+$G$20)-$W704)*($O$20/($O$19/2)))*$AZ$17))/3)*$X$603),(((PI()*((($C$19+$G$20)-$W704)*($O$20/($O$19/2)))^2*((($O$20+$G$20)-$W704)/3))*$X$603)-((PI()*((($C$19+$G$20)-$W704)*($O$20/($O$19/2)))^2*(((($C$19+$G$20)-$W704)*($O$20/($O$19/2)))*$AZ$17)/3)*$X$603))),IF('Silo Levels'!$L$24="Pumping",(($D$18*$X$603)+((PI()*(($C$21/2)^2)*($G$20-$W704))*$X$603))+((($D$18+$H$18)/3)*$BD$17)+(((PI()*($C$21/2)^2*(($C$21/2)*$AZ$17))/3)*$X$603),(($D$18*$X$603)+((PI()*(($C$21/2)^2)*($G$20-$W704))*$X$603))+((($D$18+$H$18)/3)*$BD$17)-(((PI()*($C$21/2)^2*(($C$21/2)*$AZ$17))/3)*$X$603)))</f>
        <v>162263.79699425341</v>
      </c>
      <c r="Y704" s="73">
        <v>9.9</v>
      </c>
      <c r="Z704" s="79">
        <f t="shared" si="95"/>
        <v>190212.96265484366</v>
      </c>
      <c r="AA704" s="53">
        <v>9.9</v>
      </c>
      <c r="AB704" s="80">
        <f>IF($AA704&gt;$G$20,IF('Silo Levels'!$L$25="Pumping",((PI()*((($C$19+$G$20)-$AA704)*($O$20/($O$19/2)))^2*((($O$20+$G$20)-$AA704))/3)*$AB$603)+(((PI()*((($C$19+$G$20)-$AA704)*($O$20/($O$19/2)))^2*(((($C$19+$G$20)-$AA704)*($O$20/($O$19/2)))*$AZ$18))/3)*$AB$603),(((PI()*((($C$19+$G$20)-$AA704)*($O$20/($O$19/2)))^2*((($O$20+$G$20)-$AA704)/3))*$AB$603)-((PI()*((($C$19+$G$20)-$AA704)*($O$20/($O$19/2)))^2*(((($C$19+$G$20)-$AA704)*($O$20/($O$19/2)))*$AZ$18)/3)*$AB$603))),IF('Silo Levels'!$L$25="Pumping",(($D$18*$AB$603)+((PI()*(($C$21/2)^2)*($G$20-$AA704))*$AB$603))+((($D$18+$H$18)/3)*$BD$18)+(((PI()*($C$21/2)^2*(($C$21/2)*$AZ$18))/3)*$AB$603),(($D$18*$AB$603)+((PI()*(($C$21/2)^2)*($G$20-$AA704))*$AB$603))+((($D$18+$H$18)/3)*$BD$18)-(((PI()*($C$21/2)^2*(($C$21/2)*$AZ$18))/3)*$AB$603)))</f>
        <v>185863.62227778934</v>
      </c>
      <c r="AC704" s="73">
        <v>9.9</v>
      </c>
      <c r="AD704" s="79">
        <f t="shared" si="96"/>
        <v>195767.82622241808</v>
      </c>
      <c r="AE704" s="53">
        <v>9.9</v>
      </c>
      <c r="AF704" s="80">
        <f>IF($AE704&gt;$G$20,IF('Silo Levels'!$L$26="Pumping",((PI()*((($C$19+$G$20)-$AE704)*($O$20/($O$19/2)))^2*((($O$20+$G$20)-$AE704))/3)*$AF$603)+(((PI()*((($C$19+$G$20)-$AE704)*($O$20/($O$19/2)))^2*(((($C$19+$G$20)-$AE704)*($O$20/($O$19/2)))*$AZ$19))/3)*$AF$603),(((PI()*((($C$19+$G$20)-$AE704)*($O$20/($O$19/2)))^2*((($O$20+$G$20)-$AE704)/3))*$AF$603)-((PI()*((($C$19+$G$20)-$AE704)*($O$20/($O$19/2)))^2*(((($C$19+$G$20)-$AE704)*($O$20/($O$19/2)))*$AZ$19)/3)*$AF$603))),IF('Silo Levels'!$L$26="Pumping",(($D$18*$AF$603)+((PI()*(($C$21/2)^2)*($G$20-$AE704))*$AF$603))+((($D$18+$H$18)/3)*$BD$19)+(((PI()*($C$21/2)^2*(($C$21/2)*$AZ$19))/3)*$AF$603),(($D$18*$AF$603)+((PI()*(($C$21/2)^2)*($G$20-$AE704))*$AF$603))+((($D$18+$H$18)/3)*$BD$19)-(((PI()*($C$21/2)^2*(($C$21/2)*$AZ$19))/3)*$AF$603)))</f>
        <v>193557.34057015809</v>
      </c>
      <c r="AG704" s="73">
        <v>9.9</v>
      </c>
      <c r="AH704" s="79">
        <f t="shared" si="97"/>
        <v>182985.18019236776</v>
      </c>
      <c r="AI704" s="53">
        <v>9.9</v>
      </c>
      <c r="AJ704" s="80">
        <f>IF($AI704&gt;$G$20,IF('Silo Levels'!$L$27="Pumping",((PI()*((($C$19+$G$20)-$AI704)*($O$20/($O$19/2)))^2*((($O$20+$G$20)-$AI704))/3)*$AJ$603)+(((PI()*((($C$19+$G$20)-$AI704)*($O$20/($O$19/2)))^2*(((($C$19+$G$20)-$AI704)*($O$20/($O$19/2)))*$AZ$20))/3)*$AJ$603),(((PI()*((($C$19+$G$20)-$AI704)*($O$20/($O$19/2)))^2*((($O$20+$G$20)-$AI704)/3))*$AJ$603)-((PI()*((($C$19+$G$20)-$AI704)*($O$20/($O$19/2)))^2*(((($C$19+$G$20)-$AI704)*($O$20/($O$19/2)))*$AZ$20)/3)*$AJ$603))),IF('Silo Levels'!$L$27="Pumping",(($D$18*$AJ$603)+((PI()*(($C$21/2)^2)*($G$20-$AI704))*$AJ$603))+((($D$18+$H$18)/3)*$BD$20)+(((PI()*($C$21/2)^2*(($C$21/2)*$AZ$20))/3)*$AJ$603),(($D$18*$AJ$603)+((PI()*(($C$21/2)^2)*($G$20-$AI704))*$AJ$603))+((($D$18+$H$18)/3)*$BD$20)-(((PI()*($C$21/2)^2*(($C$21/2)*$AZ$20))/3)*$AJ$603)))</f>
        <v>178803.72480156104</v>
      </c>
    </row>
    <row r="705" spans="1:36" x14ac:dyDescent="0.3">
      <c r="A705">
        <v>10</v>
      </c>
      <c r="B705" s="79">
        <f t="shared" si="91"/>
        <v>182565.57770018923</v>
      </c>
      <c r="C705" s="53">
        <v>10</v>
      </c>
      <c r="D705" s="80">
        <f>IF($C705&gt;$G$20,IF('Silo Levels'!$L$19="Pumping",((PI()*((($C$19+$G$20)-$C705)*($O$20/($O$19/2)))^2*((($O$20+$G$20)-$C705))/3)*$D$603)+(((PI()*((($C$19+$G$20)-$C705)*($O$20/($O$19/2)))^2*(((($C$19+$G$20)-$C705)*($O$20/($O$19/2)))*$AZ$12))/3)*$D$603),(((PI()*((($C$19+$G$20)-$C705)*($O$20/($O$19/2)))^2*((($O$20+$G$20)-$C705)/3))*$D$603)-((PI()*((($C$19+$G$20)-$C705)*($O$20/($O$19/2)))^2*(((($C$19+$G$20)-$C705)*($O$20/($O$19/2)))*$AZ$12)/3)*$D$603))),IF('Silo Levels'!$L$19="Pumping",(($D$18*$D$603)+((PI()*(($C$21/2)^2)*($G$20-$C705))*$D$603))+((($D$18+$H$18)/3)*$BD$12)+(((PI()*($C$21/2)^2*(($C$21/2)*$AZ$12))/3)*$D$603),(($D$18*$D$603)+((PI()*(($C$21/2)^2)*($G$20-$C705))*$D$603))+((($D$18+$H$18)/3)*$BD$12)-(((PI()*($C$21/2)^2*(($C$21/2)*$AZ$12))/3)*$D$603)))</f>
        <v>179638.55892662454</v>
      </c>
      <c r="E705" s="73">
        <v>10</v>
      </c>
      <c r="F705" s="79">
        <f t="shared" si="92"/>
        <v>165671.79808730452</v>
      </c>
      <c r="G705" s="53">
        <v>10</v>
      </c>
      <c r="H705" s="80">
        <f>IF($G705&gt;$G$20,IF('Silo Levels'!$L$20="Pumping",((PI()*((($C$19+$G$20)-$G705)*($O$20/($O$19/2)))^2*((($O$20+$G$20)-$G705))/3)*$H$603)+(((PI()*((($C$19+$G$20)-$G705)*($O$20/($O$19/2)))^2*(((($C$19+$G$20)-$G705)*($O$20/($O$19/2)))*$AZ$13))/3)*$H$603),(((PI()*((($C$19+$G$20)-$G705)*($O$20/($O$19/2)))^2*((($O$20+$G$20)-$G705)/3))*$H$603)-((PI()*((($C$19+$G$20)-$G705)*($O$20/($O$19/2)))^2*(((($C$19+$G$20)-$G705)*($O$20/($O$19/2)))*$AZ$13)/3)*$H$603))),IF('Silo Levels'!$L$20="Pumping",(($D$18*$H$603)+((PI()*(($C$21/2)^2)*($G$20-$G705))*$H$603))+((($D$18+$H$18)/3)*$BD$13)+(((PI()*($C$21/2)^2*(($C$21/2)*$AZ$13))/3)*$H$603),(($D$18*$H$603)+((PI()*(($C$21/2)^2)*($G$20-$G705))*$H$603))+((($D$18+$H$18)/3)*$BD$13)-(((PI()*($C$21/2)^2*(($C$21/2)*$AZ$13))/3)*$H$603)))</f>
        <v>161883.66364227867</v>
      </c>
      <c r="I705" s="73">
        <v>10</v>
      </c>
      <c r="J705" s="79">
        <f t="shared" si="93"/>
        <v>166413.08225334709</v>
      </c>
      <c r="K705" s="53">
        <v>10</v>
      </c>
      <c r="L705" s="80">
        <f>IF($K705&gt;$G$20,IF('Silo Levels'!$L$21="Pumping",((PI()*((($C$19+$G$20)-$K705)*($O$20/($O$19/2)))^2*((($O$20+$G$20)-$K705))/3)*$L$603)+(((PI()*((($C$19+$G$20)-$K705)*($O$20/($O$19/2)))^2*(((($C$19+$G$20)-$K705)*($O$20/($O$19/2)))*$AZ$14))/3)*$L$603),(((PI()*((($C$19+$G$20)-$K705)*($O$20/($O$19/2)))^2*((($O$20+$G$20)-$K705)/3))*$L$603)-((PI()*((($C$19+$G$20)-$K705)*($O$20/($O$19/2)))^2*(((($C$19+$G$20)-$K705)*($O$20/($O$19/2)))*$AZ$14)/3)*$L$603))),IF('Silo Levels'!$L$21="Pumping",(($D$18*$L$603)+((PI()*(($C$21/2)^2)*($G$20-$K705))*$L$603))+((($D$18+$H$18)/3)*$BD$14)+(((PI()*($C$21/2)^2*(($C$21/2)*$AZ$14))/3)*$L$603),(($D$18*$L$603)+((PI()*(($C$21/2)^2)*($G$20-$K705))*$L$603))+((($D$18+$H$18)/3)*$BD$14)-(((PI()*($C$21/2)^2*(($C$21/2)*$AZ$14))/3)*$L$603)))</f>
        <v>162607.68923173498</v>
      </c>
      <c r="M705" s="73">
        <v>10</v>
      </c>
      <c r="N705" s="79">
        <f t="shared" si="98"/>
        <v>170268.52908321834</v>
      </c>
      <c r="O705" s="53">
        <v>10</v>
      </c>
      <c r="P705" s="80">
        <f>IF($O705&gt;$G$20,IF('Silo Levels'!$L$22="Pumping",((PI()*((($C$19+$G$20)-$O705)*($O$20/($O$19/2)))^2*((($O$20+$G$20)-$O705))/3)*$P$603)+(((PI()*((($C$19+$G$20)-$O705)*($O$20/($O$19/2)))^2*(((($C$19+$G$20)-$O705)*($O$20/($O$19/2)))*$AZ$15))/3)*$P$603),(((PI()*((($C$19+$G$20)-$O705)*($O$20/($O$19/2)))^2*((($O$20+$G$20)-$O705)/3))*$P$603)-((PI()*((($C$19+$G$20)-$O705)*($O$20/($O$19/2)))^2*(((($C$19+$G$20)-$O705)*($O$20/($O$19/2)))*$AZ$15)/3)*$P$603))),IF('Silo Levels'!$L$22="Pumping",(($D$18*$P$603)+((PI()*(($C$21/2)^2)*($G$20-$O705))*$P$603))+((($D$18+$H$18)/3)*$BD$15)+(((PI()*($C$21/2)^2*(($C$21/2)*$AZ$15))/3)*$P$603),(($D$18*$P$603)+((PI()*(($C$21/2)^2)*($G$20-$O705))*$P$603))+((($D$18+$H$18)/3)*$BD$15)-(((PI()*($C$21/2)^2*(($C$21/2)*$AZ$15))/3)*$P$603)))</f>
        <v>166373.37355562585</v>
      </c>
      <c r="Q705" s="73">
        <v>10</v>
      </c>
      <c r="R705" s="79">
        <f t="shared" si="99"/>
        <v>176027.66287646742</v>
      </c>
      <c r="S705" s="53">
        <v>10</v>
      </c>
      <c r="T705" s="80">
        <f>IF($S705&gt;$G$20,IF('Silo Levels'!$L$23="Pumping",((PI()*((($C$19+$G$20)-$S705)*($O$20/($O$19/2)))^2*((($O$20+$G$20)-$S705))/3)*$T$603)+(((PI()*((($C$19+$G$20)-$S705)*($O$20/($O$19/2)))^2*(((($C$19+$G$20)-$S705)*($O$20/($O$19/2)))*$AZ$16))/3)*$T$603),(((PI()*((($C$19+$G$20)-$S705)*($O$20/($O$19/2)))^2*((($O$20+$G$20)-$S705)/3))*$T$603)-((PI()*((($C$19+$G$20)-$S705)*($O$20/($O$19/2)))^2*(((($C$19+$G$20)-$S705)*($O$20/($O$19/2)))*$AZ$16)/3)*$T$603))),IF('Silo Levels'!$L$23="Pumping",(($D$18*$T$603)+((PI()*(($C$21/2)^2)*($G$20-$S705))*$T$603))+((($D$18+$H$18)/3)*$BD$16)+(((PI()*($C$21/2)^2*(($C$21/2)*$AZ$16))/3)*$T$603),(($D$18*$T$603)+((PI()*(($C$21/2)^2)*($G$20-$S705))*$T$603))+((($D$18+$H$18)/3)*$BD$16)-(((PI()*($C$21/2)^2*(($C$21/2)*$AZ$16))/3)*$T$603)))</f>
        <v>171998.42320652519</v>
      </c>
      <c r="U705" s="73">
        <v>10</v>
      </c>
      <c r="V705" s="79">
        <f t="shared" si="94"/>
        <v>165671.79808730452</v>
      </c>
      <c r="W705" s="53">
        <v>10</v>
      </c>
      <c r="X705" s="80">
        <f>IF($W705&gt;$G$20,IF('Silo Levels'!$L$24="Pumping",((PI()*((($C$19+$G$20)-$W705)*($O$20/($O$19/2)))^2*((($O$20+$G$20)-$W705))/3)*$X$603)+(((PI()*((($C$19+$G$20)-$W705)*($O$20/($O$19/2)))^2*(((($C$19+$G$20)-$W705)*($O$20/($O$19/2)))*$AZ$17))/3)*$X$603),(((PI()*((($C$19+$G$20)-$W705)*($O$20/($O$19/2)))^2*((($O$20+$G$20)-$W705)/3))*$X$603)-((PI()*((($C$19+$G$20)-$W705)*($O$20/($O$19/2)))^2*(((($C$19+$G$20)-$W705)*($O$20/($O$19/2)))*$AZ$17)/3)*$X$603))),IF('Silo Levels'!$L$24="Pumping",(($D$18*$X$603)+((PI()*(($C$21/2)^2)*($G$20-$W705))*$X$603))+((($D$18+$H$18)/3)*$BD$17)+(((PI()*($C$21/2)^2*(($C$21/2)*$AZ$17))/3)*$X$603),(($D$18*$X$603)+((PI()*(($C$21/2)^2)*($G$20-$W705))*$X$603))+((($D$18+$H$18)/3)*$BD$17)-(((PI()*($C$21/2)^2*(($C$21/2)*$AZ$17))/3)*$X$603)))</f>
        <v>161883.66364227867</v>
      </c>
      <c r="Y705" s="73">
        <v>10</v>
      </c>
      <c r="Z705" s="79">
        <f t="shared" si="95"/>
        <v>189776.51316752948</v>
      </c>
      <c r="AA705" s="53">
        <v>10</v>
      </c>
      <c r="AB705" s="80">
        <f>IF($AA705&gt;$G$20,IF('Silo Levels'!$L$25="Pumping",((PI()*((($C$19+$G$20)-$AA705)*($O$20/($O$19/2)))^2*((($O$20+$G$20)-$AA705))/3)*$AB$603)+(((PI()*((($C$19+$G$20)-$AA705)*($O$20/($O$19/2)))^2*(((($C$19+$G$20)-$AA705)*($O$20/($O$19/2)))*$AZ$18))/3)*$AB$603),(((PI()*((($C$19+$G$20)-$AA705)*($O$20/($O$19/2)))^2*((($O$20+$G$20)-$AA705)/3))*$AB$603)-((PI()*((($C$19+$G$20)-$AA705)*($O$20/($O$19/2)))^2*(((($C$19+$G$20)-$AA705)*($O$20/($O$19/2)))*$AZ$18)/3)*$AB$603))),IF('Silo Levels'!$L$25="Pumping",(($D$18*$AB$603)+((PI()*(($C$21/2)^2)*($G$20-$AA705))*$AB$603))+((($D$18+$H$18)/3)*$BD$18)+(((PI()*($C$21/2)^2*(($C$21/2)*$AZ$18))/3)*$AB$603),(($D$18*$AB$603)+((PI()*(($C$21/2)^2)*($G$20-$AA705))*$AB$603))+((($D$18+$H$18)/3)*$BD$18)-(((PI()*($C$21/2)^2*(($C$21/2)*$AZ$18))/3)*$AB$603)))</f>
        <v>185427.17279047516</v>
      </c>
      <c r="AC705" s="73">
        <v>10</v>
      </c>
      <c r="AD705" s="79">
        <f t="shared" si="96"/>
        <v>195324.18868384603</v>
      </c>
      <c r="AE705" s="53">
        <v>10</v>
      </c>
      <c r="AF705" s="80">
        <f>IF($AE705&gt;$G$20,IF('Silo Levels'!$L$26="Pumping",((PI()*((($C$19+$G$20)-$AE705)*($O$20/($O$19/2)))^2*((($O$20+$G$20)-$AE705))/3)*$AF$603)+(((PI()*((($C$19+$G$20)-$AE705)*($O$20/($O$19/2)))^2*(((($C$19+$G$20)-$AE705)*($O$20/($O$19/2)))*$AZ$19))/3)*$AF$603),(((PI()*((($C$19+$G$20)-$AE705)*($O$20/($O$19/2)))^2*((($O$20+$G$20)-$AE705)/3))*$AF$603)-((PI()*((($C$19+$G$20)-$AE705)*($O$20/($O$19/2)))^2*(((($C$19+$G$20)-$AE705)*($O$20/($O$19/2)))*$AZ$19)/3)*$AF$603))),IF('Silo Levels'!$L$26="Pumping",(($D$18*$AF$603)+((PI()*(($C$21/2)^2)*($G$20-$AE705))*$AF$603))+((($D$18+$H$18)/3)*$BD$19)+(((PI()*($C$21/2)^2*(($C$21/2)*$AZ$19))/3)*$AF$603),(($D$18*$AF$603)+((PI()*(($C$21/2)^2)*($G$20-$AE705))*$AF$603))+((($D$18+$H$18)/3)*$BD$19)-(((PI()*($C$21/2)^2*(($C$21/2)*$AZ$19))/3)*$AF$603)))</f>
        <v>193113.70303158605</v>
      </c>
      <c r="AG705" s="73">
        <v>10</v>
      </c>
      <c r="AH705" s="79">
        <f t="shared" si="97"/>
        <v>182565.57770018923</v>
      </c>
      <c r="AI705" s="53">
        <v>10</v>
      </c>
      <c r="AJ705" s="80">
        <f>IF($AI705&gt;$G$20,IF('Silo Levels'!$L$27="Pumping",((PI()*((($C$19+$G$20)-$AI705)*($O$20/($O$19/2)))^2*((($O$20+$G$20)-$AI705))/3)*$AJ$603)+(((PI()*((($C$19+$G$20)-$AI705)*($O$20/($O$19/2)))^2*(((($C$19+$G$20)-$AI705)*($O$20/($O$19/2)))*$AZ$20))/3)*$AJ$603),(((PI()*((($C$19+$G$20)-$AI705)*($O$20/($O$19/2)))^2*((($O$20+$G$20)-$AI705)/3))*$AJ$603)-((PI()*((($C$19+$G$20)-$AI705)*($O$20/($O$19/2)))^2*(((($C$19+$G$20)-$AI705)*($O$20/($O$19/2)))*$AZ$20)/3)*$AJ$603))),IF('Silo Levels'!$L$27="Pumping",(($D$18*$AJ$603)+((PI()*(($C$21/2)^2)*($G$20-$AI705))*$AJ$603))+((($D$18+$H$18)/3)*$BD$20)+(((PI()*($C$21/2)^2*(($C$21/2)*$AZ$20))/3)*$AJ$603),(($D$18*$AJ$603)+((PI()*(($C$21/2)^2)*($G$20-$AI705))*$AJ$603))+((($D$18+$H$18)/3)*$BD$20)-(((PI()*($C$21/2)^2*(($C$21/2)*$AZ$20))/3)*$AJ$603)))</f>
        <v>178384.12230938251</v>
      </c>
    </row>
    <row r="706" spans="1:36" x14ac:dyDescent="0.3">
      <c r="A706">
        <v>10.1</v>
      </c>
      <c r="B706" s="79">
        <f t="shared" si="91"/>
        <v>182145.9752080107</v>
      </c>
      <c r="C706" s="53">
        <v>10.1</v>
      </c>
      <c r="D706" s="80">
        <f>IF($C706&gt;$G$20,IF('Silo Levels'!$L$19="Pumping",((PI()*((($C$19+$G$20)-$C706)*($O$20/($O$19/2)))^2*((($O$20+$G$20)-$C706))/3)*$D$603)+(((PI()*((($C$19+$G$20)-$C706)*($O$20/($O$19/2)))^2*(((($C$19+$G$20)-$C706)*($O$20/($O$19/2)))*$AZ$12))/3)*$D$603),(((PI()*((($C$19+$G$20)-$C706)*($O$20/($O$19/2)))^2*((($O$20+$G$20)-$C706)/3))*$D$603)-((PI()*((($C$19+$G$20)-$C706)*($O$20/($O$19/2)))^2*(((($C$19+$G$20)-$C706)*($O$20/($O$19/2)))*$AZ$12)/3)*$D$603))),IF('Silo Levels'!$L$19="Pumping",(($D$18*$D$603)+((PI()*(($C$21/2)^2)*($G$20-$C706))*$D$603))+((($D$18+$H$18)/3)*$BD$12)+(((PI()*($C$21/2)^2*(($C$21/2)*$AZ$12))/3)*$D$603),(($D$18*$D$603)+((PI()*(($C$21/2)^2)*($G$20-$C706))*$D$603))+((($D$18+$H$18)/3)*$BD$12)-(((PI()*($C$21/2)^2*(($C$21/2)*$AZ$12))/3)*$D$603)))</f>
        <v>179218.95643444598</v>
      </c>
      <c r="E706" s="73">
        <v>10.1</v>
      </c>
      <c r="F706" s="79">
        <f t="shared" si="92"/>
        <v>165291.66473532977</v>
      </c>
      <c r="G706" s="53">
        <v>10.1</v>
      </c>
      <c r="H706" s="80">
        <f>IF($G706&gt;$G$20,IF('Silo Levels'!$L$20="Pumping",((PI()*((($C$19+$G$20)-$G706)*($O$20/($O$19/2)))^2*((($O$20+$G$20)-$G706))/3)*$H$603)+(((PI()*((($C$19+$G$20)-$G706)*($O$20/($O$19/2)))^2*(((($C$19+$G$20)-$G706)*($O$20/($O$19/2)))*$AZ$13))/3)*$H$603),(((PI()*((($C$19+$G$20)-$G706)*($O$20/($O$19/2)))^2*((($O$20+$G$20)-$G706)/3))*$H$603)-((PI()*((($C$19+$G$20)-$G706)*($O$20/($O$19/2)))^2*(((($C$19+$G$20)-$G706)*($O$20/($O$19/2)))*$AZ$13)/3)*$H$603))),IF('Silo Levels'!$L$20="Pumping",(($D$18*$H$603)+((PI()*(($C$21/2)^2)*($G$20-$G706))*$H$603))+((($D$18+$H$18)/3)*$BD$13)+(((PI()*($C$21/2)^2*(($C$21/2)*$AZ$13))/3)*$H$603),(($D$18*$H$603)+((PI()*(($C$21/2)^2)*($G$20-$G706))*$H$603))+((($D$18+$H$18)/3)*$BD$13)-(((PI()*($C$21/2)^2*(($C$21/2)*$AZ$13))/3)*$H$603)))</f>
        <v>161503.53029030393</v>
      </c>
      <c r="I706" s="73">
        <v>10.1</v>
      </c>
      <c r="J706" s="79">
        <f t="shared" si="93"/>
        <v>166031.21703027241</v>
      </c>
      <c r="K706" s="53">
        <v>10.1</v>
      </c>
      <c r="L706" s="80">
        <f>IF($K706&gt;$G$20,IF('Silo Levels'!$L$21="Pumping",((PI()*((($C$19+$G$20)-$K706)*($O$20/($O$19/2)))^2*((($O$20+$G$20)-$K706))/3)*$L$603)+(((PI()*((($C$19+$G$20)-$K706)*($O$20/($O$19/2)))^2*(((($C$19+$G$20)-$K706)*($O$20/($O$19/2)))*$AZ$14))/3)*$L$603),(((PI()*((($C$19+$G$20)-$K706)*($O$20/($O$19/2)))^2*((($O$20+$G$20)-$K706)/3))*$L$603)-((PI()*((($C$19+$G$20)-$K706)*($O$20/($O$19/2)))^2*(((($C$19+$G$20)-$K706)*($O$20/($O$19/2)))*$AZ$14)/3)*$L$603))),IF('Silo Levels'!$L$21="Pumping",(($D$18*$L$603)+((PI()*(($C$21/2)^2)*($G$20-$K706))*$L$603))+((($D$18+$H$18)/3)*$BD$14)+(((PI()*($C$21/2)^2*(($C$21/2)*$AZ$14))/3)*$L$603),(($D$18*$L$603)+((PI()*(($C$21/2)^2)*($G$20-$K706))*$L$603))+((($D$18+$H$18)/3)*$BD$14)-(((PI()*($C$21/2)^2*(($C$21/2)*$AZ$14))/3)*$L$603)))</f>
        <v>162225.8240086603</v>
      </c>
      <c r="M706" s="73">
        <v>10.1</v>
      </c>
      <c r="N706" s="79">
        <f t="shared" si="98"/>
        <v>169877.65633341114</v>
      </c>
      <c r="O706" s="53">
        <v>10.1</v>
      </c>
      <c r="P706" s="80">
        <f>IF($O706&gt;$G$20,IF('Silo Levels'!$L$22="Pumping",((PI()*((($C$19+$G$20)-$O706)*($O$20/($O$19/2)))^2*((($O$20+$G$20)-$O706))/3)*$P$603)+(((PI()*((($C$19+$G$20)-$O706)*($O$20/($O$19/2)))^2*(((($C$19+$G$20)-$O706)*($O$20/($O$19/2)))*$AZ$15))/3)*$P$603),(((PI()*((($C$19+$G$20)-$O706)*($O$20/($O$19/2)))^2*((($O$20+$G$20)-$O706)/3))*$P$603)-((PI()*((($C$19+$G$20)-$O706)*($O$20/($O$19/2)))^2*(((($C$19+$G$20)-$O706)*($O$20/($O$19/2)))*$AZ$15)/3)*$P$603))),IF('Silo Levels'!$L$22="Pumping",(($D$18*$P$603)+((PI()*(($C$21/2)^2)*($G$20-$O706))*$P$603))+((($D$18+$H$18)/3)*$BD$15)+(((PI()*($C$21/2)^2*(($C$21/2)*$AZ$15))/3)*$P$603),(($D$18*$P$603)+((PI()*(($C$21/2)^2)*($G$20-$O706))*$P$603))+((($D$18+$H$18)/3)*$BD$15)-(((PI()*($C$21/2)^2*(($C$21/2)*$AZ$15))/3)*$P$603)))</f>
        <v>165982.50080581865</v>
      </c>
      <c r="Q706" s="73">
        <v>10.1</v>
      </c>
      <c r="R706" s="79">
        <f t="shared" si="99"/>
        <v>175623.33499321187</v>
      </c>
      <c r="S706" s="53">
        <v>10.1</v>
      </c>
      <c r="T706" s="80">
        <f>IF($S706&gt;$G$20,IF('Silo Levels'!$L$23="Pumping",((PI()*((($C$19+$G$20)-$S706)*($O$20/($O$19/2)))^2*((($O$20+$G$20)-$S706))/3)*$T$603)+(((PI()*((($C$19+$G$20)-$S706)*($O$20/($O$19/2)))^2*(((($C$19+$G$20)-$S706)*($O$20/($O$19/2)))*$AZ$16))/3)*$T$603),(((PI()*((($C$19+$G$20)-$S706)*($O$20/($O$19/2)))^2*((($O$20+$G$20)-$S706)/3))*$T$603)-((PI()*((($C$19+$G$20)-$S706)*($O$20/($O$19/2)))^2*(((($C$19+$G$20)-$S706)*($O$20/($O$19/2)))*$AZ$16)/3)*$T$603))),IF('Silo Levels'!$L$23="Pumping",(($D$18*$T$603)+((PI()*(($C$21/2)^2)*($G$20-$S706))*$T$603))+((($D$18+$H$18)/3)*$BD$16)+(((PI()*($C$21/2)^2*(($C$21/2)*$AZ$16))/3)*$T$603),(($D$18*$T$603)+((PI()*(($C$21/2)^2)*($G$20-$S706))*$T$603))+((($D$18+$H$18)/3)*$BD$16)-(((PI()*($C$21/2)^2*(($C$21/2)*$AZ$16))/3)*$T$603)))</f>
        <v>171594.09532326963</v>
      </c>
      <c r="U706" s="73">
        <v>10.1</v>
      </c>
      <c r="V706" s="79">
        <f t="shared" si="94"/>
        <v>165291.66473532977</v>
      </c>
      <c r="W706" s="53">
        <v>10.1</v>
      </c>
      <c r="X706" s="80">
        <f>IF($W706&gt;$G$20,IF('Silo Levels'!$L$24="Pumping",((PI()*((($C$19+$G$20)-$W706)*($O$20/($O$19/2)))^2*((($O$20+$G$20)-$W706))/3)*$X$603)+(((PI()*((($C$19+$G$20)-$W706)*($O$20/($O$19/2)))^2*(((($C$19+$G$20)-$W706)*($O$20/($O$19/2)))*$AZ$17))/3)*$X$603),(((PI()*((($C$19+$G$20)-$W706)*($O$20/($O$19/2)))^2*((($O$20+$G$20)-$W706)/3))*$X$603)-((PI()*((($C$19+$G$20)-$W706)*($O$20/($O$19/2)))^2*(((($C$19+$G$20)-$W706)*($O$20/($O$19/2)))*$AZ$17)/3)*$X$603))),IF('Silo Levels'!$L$24="Pumping",(($D$18*$X$603)+((PI()*(($C$21/2)^2)*($G$20-$W706))*$X$603))+((($D$18+$H$18)/3)*$BD$17)+(((PI()*($C$21/2)^2*(($C$21/2)*$AZ$17))/3)*$X$603),(($D$18*$X$603)+((PI()*(($C$21/2)^2)*($G$20-$W706))*$X$603))+((($D$18+$H$18)/3)*$BD$17)-(((PI()*($C$21/2)^2*(($C$21/2)*$AZ$17))/3)*$X$603)))</f>
        <v>161503.53029030393</v>
      </c>
      <c r="Y706" s="73">
        <v>10.1</v>
      </c>
      <c r="Z706" s="79">
        <f t="shared" si="95"/>
        <v>189340.0636802153</v>
      </c>
      <c r="AA706" s="53">
        <v>10.1</v>
      </c>
      <c r="AB706" s="80">
        <f>IF($AA706&gt;$G$20,IF('Silo Levels'!$L$25="Pumping",((PI()*((($C$19+$G$20)-$AA706)*($O$20/($O$19/2)))^2*((($O$20+$G$20)-$AA706))/3)*$AB$603)+(((PI()*((($C$19+$G$20)-$AA706)*($O$20/($O$19/2)))^2*(((($C$19+$G$20)-$AA706)*($O$20/($O$19/2)))*$AZ$18))/3)*$AB$603),(((PI()*((($C$19+$G$20)-$AA706)*($O$20/($O$19/2)))^2*((($O$20+$G$20)-$AA706)/3))*$AB$603)-((PI()*((($C$19+$G$20)-$AA706)*($O$20/($O$19/2)))^2*(((($C$19+$G$20)-$AA706)*($O$20/($O$19/2)))*$AZ$18)/3)*$AB$603))),IF('Silo Levels'!$L$25="Pumping",(($D$18*$AB$603)+((PI()*(($C$21/2)^2)*($G$20-$AA706))*$AB$603))+((($D$18+$H$18)/3)*$BD$18)+(((PI()*($C$21/2)^2*(($C$21/2)*$AZ$18))/3)*$AB$603),(($D$18*$AB$603)+((PI()*(($C$21/2)^2)*($G$20-$AA706))*$AB$603))+((($D$18+$H$18)/3)*$BD$18)-(((PI()*($C$21/2)^2*(($C$21/2)*$AZ$18))/3)*$AB$603)))</f>
        <v>184990.72330316098</v>
      </c>
      <c r="AC706" s="73">
        <v>10.1</v>
      </c>
      <c r="AD706" s="79">
        <f t="shared" si="96"/>
        <v>194880.55114527399</v>
      </c>
      <c r="AE706" s="53">
        <v>10.1</v>
      </c>
      <c r="AF706" s="80">
        <f>IF($AE706&gt;$G$20,IF('Silo Levels'!$L$26="Pumping",((PI()*((($C$19+$G$20)-$AE706)*($O$20/($O$19/2)))^2*((($O$20+$G$20)-$AE706))/3)*$AF$603)+(((PI()*((($C$19+$G$20)-$AE706)*($O$20/($O$19/2)))^2*(((($C$19+$G$20)-$AE706)*($O$20/($O$19/2)))*$AZ$19))/3)*$AF$603),(((PI()*((($C$19+$G$20)-$AE706)*($O$20/($O$19/2)))^2*((($O$20+$G$20)-$AE706)/3))*$AF$603)-((PI()*((($C$19+$G$20)-$AE706)*($O$20/($O$19/2)))^2*(((($C$19+$G$20)-$AE706)*($O$20/($O$19/2)))*$AZ$19)/3)*$AF$603))),IF('Silo Levels'!$L$26="Pumping",(($D$18*$AF$603)+((PI()*(($C$21/2)^2)*($G$20-$AE706))*$AF$603))+((($D$18+$H$18)/3)*$BD$19)+(((PI()*($C$21/2)^2*(($C$21/2)*$AZ$19))/3)*$AF$603),(($D$18*$AF$603)+((PI()*(($C$21/2)^2)*($G$20-$AE706))*$AF$603))+((($D$18+$H$18)/3)*$BD$19)-(((PI()*($C$21/2)^2*(($C$21/2)*$AZ$19))/3)*$AF$603)))</f>
        <v>192670.065493014</v>
      </c>
      <c r="AG706" s="73">
        <v>10.1</v>
      </c>
      <c r="AH706" s="79">
        <f t="shared" si="97"/>
        <v>182145.9752080107</v>
      </c>
      <c r="AI706" s="53">
        <v>10.1</v>
      </c>
      <c r="AJ706" s="80">
        <f>IF($AI706&gt;$G$20,IF('Silo Levels'!$L$27="Pumping",((PI()*((($C$19+$G$20)-$AI706)*($O$20/($O$19/2)))^2*((($O$20+$G$20)-$AI706))/3)*$AJ$603)+(((PI()*((($C$19+$G$20)-$AI706)*($O$20/($O$19/2)))^2*(((($C$19+$G$20)-$AI706)*($O$20/($O$19/2)))*$AZ$20))/3)*$AJ$603),(((PI()*((($C$19+$G$20)-$AI706)*($O$20/($O$19/2)))^2*((($O$20+$G$20)-$AI706)/3))*$AJ$603)-((PI()*((($C$19+$G$20)-$AI706)*($O$20/($O$19/2)))^2*(((($C$19+$G$20)-$AI706)*($O$20/($O$19/2)))*$AZ$20)/3)*$AJ$603))),IF('Silo Levels'!$L$27="Pumping",(($D$18*$AJ$603)+((PI()*(($C$21/2)^2)*($G$20-$AI706))*$AJ$603))+((($D$18+$H$18)/3)*$BD$20)+(((PI()*($C$21/2)^2*(($C$21/2)*$AZ$20))/3)*$AJ$603),(($D$18*$AJ$603)+((PI()*(($C$21/2)^2)*($G$20-$AI706))*$AJ$603))+((($D$18+$H$18)/3)*$BD$20)-(((PI()*($C$21/2)^2*(($C$21/2)*$AZ$20))/3)*$AJ$603)))</f>
        <v>177964.51981720398</v>
      </c>
    </row>
    <row r="707" spans="1:36" x14ac:dyDescent="0.3">
      <c r="A707">
        <v>10.199999999999999</v>
      </c>
      <c r="B707" s="79">
        <f t="shared" si="91"/>
        <v>181726.37271583223</v>
      </c>
      <c r="C707" s="53">
        <v>10.199999999999999</v>
      </c>
      <c r="D707" s="80">
        <f>IF($C707&gt;$G$20,IF('Silo Levels'!$L$19="Pumping",((PI()*((($C$19+$G$20)-$C707)*($O$20/($O$19/2)))^2*((($O$20+$G$20)-$C707))/3)*$D$603)+(((PI()*((($C$19+$G$20)-$C707)*($O$20/($O$19/2)))^2*(((($C$19+$G$20)-$C707)*($O$20/($O$19/2)))*$AZ$12))/3)*$D$603),(((PI()*((($C$19+$G$20)-$C707)*($O$20/($O$19/2)))^2*((($O$20+$G$20)-$C707)/3))*$D$603)-((PI()*((($C$19+$G$20)-$C707)*($O$20/($O$19/2)))^2*(((($C$19+$G$20)-$C707)*($O$20/($O$19/2)))*$AZ$12)/3)*$D$603))),IF('Silo Levels'!$L$19="Pumping",(($D$18*$D$603)+((PI()*(($C$21/2)^2)*($G$20-$C707))*$D$603))+((($D$18+$H$18)/3)*$BD$12)+(((PI()*($C$21/2)^2*(($C$21/2)*$AZ$12))/3)*$D$603),(($D$18*$D$603)+((PI()*(($C$21/2)^2)*($G$20-$C707))*$D$603))+((($D$18+$H$18)/3)*$BD$12)-(((PI()*($C$21/2)^2*(($C$21/2)*$AZ$12))/3)*$D$603)))</f>
        <v>178799.35394226754</v>
      </c>
      <c r="E707" s="73">
        <v>10.199999999999999</v>
      </c>
      <c r="F707" s="79">
        <f t="shared" si="92"/>
        <v>164911.53138335509</v>
      </c>
      <c r="G707" s="53">
        <v>10.199999999999999</v>
      </c>
      <c r="H707" s="80">
        <f>IF($G707&gt;$G$20,IF('Silo Levels'!$L$20="Pumping",((PI()*((($C$19+$G$20)-$G707)*($O$20/($O$19/2)))^2*((($O$20+$G$20)-$G707))/3)*$H$603)+(((PI()*((($C$19+$G$20)-$G707)*($O$20/($O$19/2)))^2*(((($C$19+$G$20)-$G707)*($O$20/($O$19/2)))*$AZ$13))/3)*$H$603),(((PI()*((($C$19+$G$20)-$G707)*($O$20/($O$19/2)))^2*((($O$20+$G$20)-$G707)/3))*$H$603)-((PI()*((($C$19+$G$20)-$G707)*($O$20/($O$19/2)))^2*(((($C$19+$G$20)-$G707)*($O$20/($O$19/2)))*$AZ$13)/3)*$H$603))),IF('Silo Levels'!$L$20="Pumping",(($D$18*$H$603)+((PI()*(($C$21/2)^2)*($G$20-$G707))*$H$603))+((($D$18+$H$18)/3)*$BD$13)+(((PI()*($C$21/2)^2*(($C$21/2)*$AZ$13))/3)*$H$603),(($D$18*$H$603)+((PI()*(($C$21/2)^2)*($G$20-$G707))*$H$603))+((($D$18+$H$18)/3)*$BD$13)-(((PI()*($C$21/2)^2*(($C$21/2)*$AZ$13))/3)*$H$603)))</f>
        <v>161123.39693832924</v>
      </c>
      <c r="I707" s="73">
        <v>10.199999999999999</v>
      </c>
      <c r="J707" s="79">
        <f t="shared" si="93"/>
        <v>165649.35180719776</v>
      </c>
      <c r="K707" s="53">
        <v>10.199999999999999</v>
      </c>
      <c r="L707" s="80">
        <f>IF($K707&gt;$G$20,IF('Silo Levels'!$L$21="Pumping",((PI()*((($C$19+$G$20)-$K707)*($O$20/($O$19/2)))^2*((($O$20+$G$20)-$K707))/3)*$L$603)+(((PI()*((($C$19+$G$20)-$K707)*($O$20/($O$19/2)))^2*(((($C$19+$G$20)-$K707)*($O$20/($O$19/2)))*$AZ$14))/3)*$L$603),(((PI()*((($C$19+$G$20)-$K707)*($O$20/($O$19/2)))^2*((($O$20+$G$20)-$K707)/3))*$L$603)-((PI()*((($C$19+$G$20)-$K707)*($O$20/($O$19/2)))^2*(((($C$19+$G$20)-$K707)*($O$20/($O$19/2)))*$AZ$14)/3)*$L$603))),IF('Silo Levels'!$L$21="Pumping",(($D$18*$L$603)+((PI()*(($C$21/2)^2)*($G$20-$K707))*$L$603))+((($D$18+$H$18)/3)*$BD$14)+(((PI()*($C$21/2)^2*(($C$21/2)*$AZ$14))/3)*$L$603),(($D$18*$L$603)+((PI()*(($C$21/2)^2)*($G$20-$K707))*$L$603))+((($D$18+$H$18)/3)*$BD$14)-(((PI()*($C$21/2)^2*(($C$21/2)*$AZ$14))/3)*$L$603)))</f>
        <v>161843.95878558565</v>
      </c>
      <c r="M707" s="73">
        <v>10.199999999999999</v>
      </c>
      <c r="N707" s="79">
        <f t="shared" si="98"/>
        <v>169486.78358360397</v>
      </c>
      <c r="O707" s="53">
        <v>10.199999999999999</v>
      </c>
      <c r="P707" s="80">
        <f>IF($O707&gt;$G$20,IF('Silo Levels'!$L$22="Pumping",((PI()*((($C$19+$G$20)-$O707)*($O$20/($O$19/2)))^2*((($O$20+$G$20)-$O707))/3)*$P$603)+(((PI()*((($C$19+$G$20)-$O707)*($O$20/($O$19/2)))^2*(((($C$19+$G$20)-$O707)*($O$20/($O$19/2)))*$AZ$15))/3)*$P$603),(((PI()*((($C$19+$G$20)-$O707)*($O$20/($O$19/2)))^2*((($O$20+$G$20)-$O707)/3))*$P$603)-((PI()*((($C$19+$G$20)-$O707)*($O$20/($O$19/2)))^2*(((($C$19+$G$20)-$O707)*($O$20/($O$19/2)))*$AZ$15)/3)*$P$603))),IF('Silo Levels'!$L$22="Pumping",(($D$18*$P$603)+((PI()*(($C$21/2)^2)*($G$20-$O707))*$P$603))+((($D$18+$H$18)/3)*$BD$15)+(((PI()*($C$21/2)^2*(($C$21/2)*$AZ$15))/3)*$P$603),(($D$18*$P$603)+((PI()*(($C$21/2)^2)*($G$20-$O707))*$P$603))+((($D$18+$H$18)/3)*$BD$15)-(((PI()*($C$21/2)^2*(($C$21/2)*$AZ$15))/3)*$P$603)))</f>
        <v>165591.62805601148</v>
      </c>
      <c r="Q707" s="73">
        <v>10.199999999999999</v>
      </c>
      <c r="R707" s="79">
        <f t="shared" si="99"/>
        <v>175219.00710995638</v>
      </c>
      <c r="S707" s="53">
        <v>10.199999999999999</v>
      </c>
      <c r="T707" s="80">
        <f>IF($S707&gt;$G$20,IF('Silo Levels'!$L$23="Pumping",((PI()*((($C$19+$G$20)-$S707)*($O$20/($O$19/2)))^2*((($O$20+$G$20)-$S707))/3)*$T$603)+(((PI()*((($C$19+$G$20)-$S707)*($O$20/($O$19/2)))^2*(((($C$19+$G$20)-$S707)*($O$20/($O$19/2)))*$AZ$16))/3)*$T$603),(((PI()*((($C$19+$G$20)-$S707)*($O$20/($O$19/2)))^2*((($O$20+$G$20)-$S707)/3))*$T$603)-((PI()*((($C$19+$G$20)-$S707)*($O$20/($O$19/2)))^2*(((($C$19+$G$20)-$S707)*($O$20/($O$19/2)))*$AZ$16)/3)*$T$603))),IF('Silo Levels'!$L$23="Pumping",(($D$18*$T$603)+((PI()*(($C$21/2)^2)*($G$20-$S707))*$T$603))+((($D$18+$H$18)/3)*$BD$16)+(((PI()*($C$21/2)^2*(($C$21/2)*$AZ$16))/3)*$T$603),(($D$18*$T$603)+((PI()*(($C$21/2)^2)*($G$20-$S707))*$T$603))+((($D$18+$H$18)/3)*$BD$16)-(((PI()*($C$21/2)^2*(($C$21/2)*$AZ$16))/3)*$T$603)))</f>
        <v>171189.76744001414</v>
      </c>
      <c r="U707" s="73">
        <v>10.199999999999999</v>
      </c>
      <c r="V707" s="79">
        <f t="shared" si="94"/>
        <v>164911.53138335509</v>
      </c>
      <c r="W707" s="53">
        <v>10.199999999999999</v>
      </c>
      <c r="X707" s="80">
        <f>IF($W707&gt;$G$20,IF('Silo Levels'!$L$24="Pumping",((PI()*((($C$19+$G$20)-$W707)*($O$20/($O$19/2)))^2*((($O$20+$G$20)-$W707))/3)*$X$603)+(((PI()*((($C$19+$G$20)-$W707)*($O$20/($O$19/2)))^2*(((($C$19+$G$20)-$W707)*($O$20/($O$19/2)))*$AZ$17))/3)*$X$603),(((PI()*((($C$19+$G$20)-$W707)*($O$20/($O$19/2)))^2*((($O$20+$G$20)-$W707)/3))*$X$603)-((PI()*((($C$19+$G$20)-$W707)*($O$20/($O$19/2)))^2*(((($C$19+$G$20)-$W707)*($O$20/($O$19/2)))*$AZ$17)/3)*$X$603))),IF('Silo Levels'!$L$24="Pumping",(($D$18*$X$603)+((PI()*(($C$21/2)^2)*($G$20-$W707))*$X$603))+((($D$18+$H$18)/3)*$BD$17)+(((PI()*($C$21/2)^2*(($C$21/2)*$AZ$17))/3)*$X$603),(($D$18*$X$603)+((PI()*(($C$21/2)^2)*($G$20-$W707))*$X$603))+((($D$18+$H$18)/3)*$BD$17)-(((PI()*($C$21/2)^2*(($C$21/2)*$AZ$17))/3)*$X$603)))</f>
        <v>161123.39693832924</v>
      </c>
      <c r="Y707" s="73">
        <v>10.199999999999999</v>
      </c>
      <c r="Z707" s="79">
        <f t="shared" si="95"/>
        <v>188903.61419290118</v>
      </c>
      <c r="AA707" s="53">
        <v>10.199999999999999</v>
      </c>
      <c r="AB707" s="80">
        <f>IF($AA707&gt;$G$20,IF('Silo Levels'!$L$25="Pumping",((PI()*((($C$19+$G$20)-$AA707)*($O$20/($O$19/2)))^2*((($O$20+$G$20)-$AA707))/3)*$AB$603)+(((PI()*((($C$19+$G$20)-$AA707)*($O$20/($O$19/2)))^2*(((($C$19+$G$20)-$AA707)*($O$20/($O$19/2)))*$AZ$18))/3)*$AB$603),(((PI()*((($C$19+$G$20)-$AA707)*($O$20/($O$19/2)))^2*((($O$20+$G$20)-$AA707)/3))*$AB$603)-((PI()*((($C$19+$G$20)-$AA707)*($O$20/($O$19/2)))^2*(((($C$19+$G$20)-$AA707)*($O$20/($O$19/2)))*$AZ$18)/3)*$AB$603))),IF('Silo Levels'!$L$25="Pumping",(($D$18*$AB$603)+((PI()*(($C$21/2)^2)*($G$20-$AA707))*$AB$603))+((($D$18+$H$18)/3)*$BD$18)+(((PI()*($C$21/2)^2*(($C$21/2)*$AZ$18))/3)*$AB$603),(($D$18*$AB$603)+((PI()*(($C$21/2)^2)*($G$20-$AA707))*$AB$603))+((($D$18+$H$18)/3)*$BD$18)-(((PI()*($C$21/2)^2*(($C$21/2)*$AZ$18))/3)*$AB$603)))</f>
        <v>184554.27381584686</v>
      </c>
      <c r="AC707" s="73">
        <v>10.199999999999999</v>
      </c>
      <c r="AD707" s="79">
        <f t="shared" si="96"/>
        <v>194436.91360670197</v>
      </c>
      <c r="AE707" s="53">
        <v>10.199999999999999</v>
      </c>
      <c r="AF707" s="80">
        <f>IF($AE707&gt;$G$20,IF('Silo Levels'!$L$26="Pumping",((PI()*((($C$19+$G$20)-$AE707)*($O$20/($O$19/2)))^2*((($O$20+$G$20)-$AE707))/3)*$AF$603)+(((PI()*((($C$19+$G$20)-$AE707)*($O$20/($O$19/2)))^2*(((($C$19+$G$20)-$AE707)*($O$20/($O$19/2)))*$AZ$19))/3)*$AF$603),(((PI()*((($C$19+$G$20)-$AE707)*($O$20/($O$19/2)))^2*((($O$20+$G$20)-$AE707)/3))*$AF$603)-((PI()*((($C$19+$G$20)-$AE707)*($O$20/($O$19/2)))^2*(((($C$19+$G$20)-$AE707)*($O$20/($O$19/2)))*$AZ$19)/3)*$AF$603))),IF('Silo Levels'!$L$26="Pumping",(($D$18*$AF$603)+((PI()*(($C$21/2)^2)*($G$20-$AE707))*$AF$603))+((($D$18+$H$18)/3)*$BD$19)+(((PI()*($C$21/2)^2*(($C$21/2)*$AZ$19))/3)*$AF$603),(($D$18*$AF$603)+((PI()*(($C$21/2)^2)*($G$20-$AE707))*$AF$603))+((($D$18+$H$18)/3)*$BD$19)-(((PI()*($C$21/2)^2*(($C$21/2)*$AZ$19))/3)*$AF$603)))</f>
        <v>192226.42795444198</v>
      </c>
      <c r="AG707" s="73">
        <v>10.199999999999999</v>
      </c>
      <c r="AH707" s="79">
        <f t="shared" si="97"/>
        <v>181726.37271583223</v>
      </c>
      <c r="AI707" s="53">
        <v>10.199999999999999</v>
      </c>
      <c r="AJ707" s="80">
        <f>IF($AI707&gt;$G$20,IF('Silo Levels'!$L$27="Pumping",((PI()*((($C$19+$G$20)-$AI707)*($O$20/($O$19/2)))^2*((($O$20+$G$20)-$AI707))/3)*$AJ$603)+(((PI()*((($C$19+$G$20)-$AI707)*($O$20/($O$19/2)))^2*(((($C$19+$G$20)-$AI707)*($O$20/($O$19/2)))*$AZ$20))/3)*$AJ$603),(((PI()*((($C$19+$G$20)-$AI707)*($O$20/($O$19/2)))^2*((($O$20+$G$20)-$AI707)/3))*$AJ$603)-((PI()*((($C$19+$G$20)-$AI707)*($O$20/($O$19/2)))^2*(((($C$19+$G$20)-$AI707)*($O$20/($O$19/2)))*$AZ$20)/3)*$AJ$603))),IF('Silo Levels'!$L$27="Pumping",(($D$18*$AJ$603)+((PI()*(($C$21/2)^2)*($G$20-$AI707))*$AJ$603))+((($D$18+$H$18)/3)*$BD$20)+(((PI()*($C$21/2)^2*(($C$21/2)*$AZ$20))/3)*$AJ$603),(($D$18*$AJ$603)+((PI()*(($C$21/2)^2)*($G$20-$AI707))*$AJ$603))+((($D$18+$H$18)/3)*$BD$20)-(((PI()*($C$21/2)^2*(($C$21/2)*$AZ$20))/3)*$AJ$603)))</f>
        <v>177544.91732502551</v>
      </c>
    </row>
    <row r="708" spans="1:36" x14ac:dyDescent="0.3">
      <c r="A708">
        <v>10.3</v>
      </c>
      <c r="B708" s="79">
        <f t="shared" si="91"/>
        <v>181306.77022365367</v>
      </c>
      <c r="C708" s="53">
        <v>10.3</v>
      </c>
      <c r="D708" s="80">
        <f>IF($C708&gt;$G$20,IF('Silo Levels'!$L$19="Pumping",((PI()*((($C$19+$G$20)-$C708)*($O$20/($O$19/2)))^2*((($O$20+$G$20)-$C708))/3)*$D$603)+(((PI()*((($C$19+$G$20)-$C708)*($O$20/($O$19/2)))^2*(((($C$19+$G$20)-$C708)*($O$20/($O$19/2)))*$AZ$12))/3)*$D$603),(((PI()*((($C$19+$G$20)-$C708)*($O$20/($O$19/2)))^2*((($O$20+$G$20)-$C708)/3))*$D$603)-((PI()*((($C$19+$G$20)-$C708)*($O$20/($O$19/2)))^2*(((($C$19+$G$20)-$C708)*($O$20/($O$19/2)))*$AZ$12)/3)*$D$603))),IF('Silo Levels'!$L$19="Pumping",(($D$18*$D$603)+((PI()*(($C$21/2)^2)*($G$20-$C708))*$D$603))+((($D$18+$H$18)/3)*$BD$12)+(((PI()*($C$21/2)^2*(($C$21/2)*$AZ$12))/3)*$D$603),(($D$18*$D$603)+((PI()*(($C$21/2)^2)*($G$20-$C708))*$D$603))+((($D$18+$H$18)/3)*$BD$12)-(((PI()*($C$21/2)^2*(($C$21/2)*$AZ$12))/3)*$D$603)))</f>
        <v>178379.75145008898</v>
      </c>
      <c r="E708" s="73">
        <v>10.3</v>
      </c>
      <c r="F708" s="79">
        <f t="shared" si="92"/>
        <v>164531.39803138032</v>
      </c>
      <c r="G708" s="53">
        <v>10.3</v>
      </c>
      <c r="H708" s="80">
        <f>IF($G708&gt;$G$20,IF('Silo Levels'!$L$20="Pumping",((PI()*((($C$19+$G$20)-$G708)*($O$20/($O$19/2)))^2*((($O$20+$G$20)-$G708))/3)*$H$603)+(((PI()*((($C$19+$G$20)-$G708)*($O$20/($O$19/2)))^2*(((($C$19+$G$20)-$G708)*($O$20/($O$19/2)))*$AZ$13))/3)*$H$603),(((PI()*((($C$19+$G$20)-$G708)*($O$20/($O$19/2)))^2*((($O$20+$G$20)-$G708)/3))*$H$603)-((PI()*((($C$19+$G$20)-$G708)*($O$20/($O$19/2)))^2*(((($C$19+$G$20)-$G708)*($O$20/($O$19/2)))*$AZ$13)/3)*$H$603))),IF('Silo Levels'!$L$20="Pumping",(($D$18*$H$603)+((PI()*(($C$21/2)^2)*($G$20-$G708))*$H$603))+((($D$18+$H$18)/3)*$BD$13)+(((PI()*($C$21/2)^2*(($C$21/2)*$AZ$13))/3)*$H$603),(($D$18*$H$603)+((PI()*(($C$21/2)^2)*($G$20-$G708))*$H$603))+((($D$18+$H$18)/3)*$BD$13)-(((PI()*($C$21/2)^2*(($C$21/2)*$AZ$13))/3)*$H$603)))</f>
        <v>160743.26358635447</v>
      </c>
      <c r="I708" s="73">
        <v>10.3</v>
      </c>
      <c r="J708" s="79">
        <f t="shared" si="93"/>
        <v>165267.48658412308</v>
      </c>
      <c r="K708" s="53">
        <v>10.3</v>
      </c>
      <c r="L708" s="80">
        <f>IF($K708&gt;$G$20,IF('Silo Levels'!$L$21="Pumping",((PI()*((($C$19+$G$20)-$K708)*($O$20/($O$19/2)))^2*((($O$20+$G$20)-$K708))/3)*$L$603)+(((PI()*((($C$19+$G$20)-$K708)*($O$20/($O$19/2)))^2*(((($C$19+$G$20)-$K708)*($O$20/($O$19/2)))*$AZ$14))/3)*$L$603),(((PI()*((($C$19+$G$20)-$K708)*($O$20/($O$19/2)))^2*((($O$20+$G$20)-$K708)/3))*$L$603)-((PI()*((($C$19+$G$20)-$K708)*($O$20/($O$19/2)))^2*(((($C$19+$G$20)-$K708)*($O$20/($O$19/2)))*$AZ$14)/3)*$L$603))),IF('Silo Levels'!$L$21="Pumping",(($D$18*$L$603)+((PI()*(($C$21/2)^2)*($G$20-$K708))*$L$603))+((($D$18+$H$18)/3)*$BD$14)+(((PI()*($C$21/2)^2*(($C$21/2)*$AZ$14))/3)*$L$603),(($D$18*$L$603)+((PI()*(($C$21/2)^2)*($G$20-$K708))*$L$603))+((($D$18+$H$18)/3)*$BD$14)-(((PI()*($C$21/2)^2*(($C$21/2)*$AZ$14))/3)*$L$603)))</f>
        <v>161462.09356251097</v>
      </c>
      <c r="M708" s="73">
        <v>10.3</v>
      </c>
      <c r="N708" s="79">
        <f t="shared" si="98"/>
        <v>169095.91083379675</v>
      </c>
      <c r="O708" s="53">
        <v>10.3</v>
      </c>
      <c r="P708" s="80">
        <f>IF($O708&gt;$G$20,IF('Silo Levels'!$L$22="Pumping",((PI()*((($C$19+$G$20)-$O708)*($O$20/($O$19/2)))^2*((($O$20+$G$20)-$O708))/3)*$P$603)+(((PI()*((($C$19+$G$20)-$O708)*($O$20/($O$19/2)))^2*(((($C$19+$G$20)-$O708)*($O$20/($O$19/2)))*$AZ$15))/3)*$P$603),(((PI()*((($C$19+$G$20)-$O708)*($O$20/($O$19/2)))^2*((($O$20+$G$20)-$O708)/3))*$P$603)-((PI()*((($C$19+$G$20)-$O708)*($O$20/($O$19/2)))^2*(((($C$19+$G$20)-$O708)*($O$20/($O$19/2)))*$AZ$15)/3)*$P$603))),IF('Silo Levels'!$L$22="Pumping",(($D$18*$P$603)+((PI()*(($C$21/2)^2)*($G$20-$O708))*$P$603))+((($D$18+$H$18)/3)*$BD$15)+(((PI()*($C$21/2)^2*(($C$21/2)*$AZ$15))/3)*$P$603),(($D$18*$P$603)+((PI()*(($C$21/2)^2)*($G$20-$O708))*$P$603))+((($D$18+$H$18)/3)*$BD$15)-(((PI()*($C$21/2)^2*(($C$21/2)*$AZ$15))/3)*$P$603)))</f>
        <v>165200.75530620426</v>
      </c>
      <c r="Q708" s="73">
        <v>10.3</v>
      </c>
      <c r="R708" s="79">
        <f t="shared" si="99"/>
        <v>174814.6792267008</v>
      </c>
      <c r="S708" s="53">
        <v>10.3</v>
      </c>
      <c r="T708" s="80">
        <f>IF($S708&gt;$G$20,IF('Silo Levels'!$L$23="Pumping",((PI()*((($C$19+$G$20)-$S708)*($O$20/($O$19/2)))^2*((($O$20+$G$20)-$S708))/3)*$T$603)+(((PI()*((($C$19+$G$20)-$S708)*($O$20/($O$19/2)))^2*(((($C$19+$G$20)-$S708)*($O$20/($O$19/2)))*$AZ$16))/3)*$T$603),(((PI()*((($C$19+$G$20)-$S708)*($O$20/($O$19/2)))^2*((($O$20+$G$20)-$S708)/3))*$T$603)-((PI()*((($C$19+$G$20)-$S708)*($O$20/($O$19/2)))^2*(((($C$19+$G$20)-$S708)*($O$20/($O$19/2)))*$AZ$16)/3)*$T$603))),IF('Silo Levels'!$L$23="Pumping",(($D$18*$T$603)+((PI()*(($C$21/2)^2)*($G$20-$S708))*$T$603))+((($D$18+$H$18)/3)*$BD$16)+(((PI()*($C$21/2)^2*(($C$21/2)*$AZ$16))/3)*$T$603),(($D$18*$T$603)+((PI()*(($C$21/2)^2)*($G$20-$S708))*$T$603))+((($D$18+$H$18)/3)*$BD$16)-(((PI()*($C$21/2)^2*(($C$21/2)*$AZ$16))/3)*$T$603)))</f>
        <v>170785.43955675856</v>
      </c>
      <c r="U708" s="73">
        <v>10.3</v>
      </c>
      <c r="V708" s="79">
        <f t="shared" si="94"/>
        <v>164531.39803138032</v>
      </c>
      <c r="W708" s="53">
        <v>10.3</v>
      </c>
      <c r="X708" s="80">
        <f>IF($W708&gt;$G$20,IF('Silo Levels'!$L$24="Pumping",((PI()*((($C$19+$G$20)-$W708)*($O$20/($O$19/2)))^2*((($O$20+$G$20)-$W708))/3)*$X$603)+(((PI()*((($C$19+$G$20)-$W708)*($O$20/($O$19/2)))^2*(((($C$19+$G$20)-$W708)*($O$20/($O$19/2)))*$AZ$17))/3)*$X$603),(((PI()*((($C$19+$G$20)-$W708)*($O$20/($O$19/2)))^2*((($O$20+$G$20)-$W708)/3))*$X$603)-((PI()*((($C$19+$G$20)-$W708)*($O$20/($O$19/2)))^2*(((($C$19+$G$20)-$W708)*($O$20/($O$19/2)))*$AZ$17)/3)*$X$603))),IF('Silo Levels'!$L$24="Pumping",(($D$18*$X$603)+((PI()*(($C$21/2)^2)*($G$20-$W708))*$X$603))+((($D$18+$H$18)/3)*$BD$17)+(((PI()*($C$21/2)^2*(($C$21/2)*$AZ$17))/3)*$X$603),(($D$18*$X$603)+((PI()*(($C$21/2)^2)*($G$20-$W708))*$X$603))+((($D$18+$H$18)/3)*$BD$17)-(((PI()*($C$21/2)^2*(($C$21/2)*$AZ$17))/3)*$X$603)))</f>
        <v>160743.26358635447</v>
      </c>
      <c r="Y708" s="73">
        <v>10.3</v>
      </c>
      <c r="Z708" s="79">
        <f t="shared" si="95"/>
        <v>188467.16470558697</v>
      </c>
      <c r="AA708" s="53">
        <v>10.3</v>
      </c>
      <c r="AB708" s="80">
        <f>IF($AA708&gt;$G$20,IF('Silo Levels'!$L$25="Pumping",((PI()*((($C$19+$G$20)-$AA708)*($O$20/($O$19/2)))^2*((($O$20+$G$20)-$AA708))/3)*$AB$603)+(((PI()*((($C$19+$G$20)-$AA708)*($O$20/($O$19/2)))^2*(((($C$19+$G$20)-$AA708)*($O$20/($O$19/2)))*$AZ$18))/3)*$AB$603),(((PI()*((($C$19+$G$20)-$AA708)*($O$20/($O$19/2)))^2*((($O$20+$G$20)-$AA708)/3))*$AB$603)-((PI()*((($C$19+$G$20)-$AA708)*($O$20/($O$19/2)))^2*(((($C$19+$G$20)-$AA708)*($O$20/($O$19/2)))*$AZ$18)/3)*$AB$603))),IF('Silo Levels'!$L$25="Pumping",(($D$18*$AB$603)+((PI()*(($C$21/2)^2)*($G$20-$AA708))*$AB$603))+((($D$18+$H$18)/3)*$BD$18)+(((PI()*($C$21/2)^2*(($C$21/2)*$AZ$18))/3)*$AB$603),(($D$18*$AB$603)+((PI()*(($C$21/2)^2)*($G$20-$AA708))*$AB$603))+((($D$18+$H$18)/3)*$BD$18)-(((PI()*($C$21/2)^2*(($C$21/2)*$AZ$18))/3)*$AB$603)))</f>
        <v>184117.82432853265</v>
      </c>
      <c r="AC708" s="73">
        <v>10.3</v>
      </c>
      <c r="AD708" s="79">
        <f t="shared" si="96"/>
        <v>193993.2760681299</v>
      </c>
      <c r="AE708" s="53">
        <v>10.3</v>
      </c>
      <c r="AF708" s="80">
        <f>IF($AE708&gt;$G$20,IF('Silo Levels'!$L$26="Pumping",((PI()*((($C$19+$G$20)-$AE708)*($O$20/($O$19/2)))^2*((($O$20+$G$20)-$AE708))/3)*$AF$603)+(((PI()*((($C$19+$G$20)-$AE708)*($O$20/($O$19/2)))^2*(((($C$19+$G$20)-$AE708)*($O$20/($O$19/2)))*$AZ$19))/3)*$AF$603),(((PI()*((($C$19+$G$20)-$AE708)*($O$20/($O$19/2)))^2*((($O$20+$G$20)-$AE708)/3))*$AF$603)-((PI()*((($C$19+$G$20)-$AE708)*($O$20/($O$19/2)))^2*(((($C$19+$G$20)-$AE708)*($O$20/($O$19/2)))*$AZ$19)/3)*$AF$603))),IF('Silo Levels'!$L$26="Pumping",(($D$18*$AF$603)+((PI()*(($C$21/2)^2)*($G$20-$AE708))*$AF$603))+((($D$18+$H$18)/3)*$BD$19)+(((PI()*($C$21/2)^2*(($C$21/2)*$AZ$19))/3)*$AF$603),(($D$18*$AF$603)+((PI()*(($C$21/2)^2)*($G$20-$AE708))*$AF$603))+((($D$18+$H$18)/3)*$BD$19)-(((PI()*($C$21/2)^2*(($C$21/2)*$AZ$19))/3)*$AF$603)))</f>
        <v>191782.79041586991</v>
      </c>
      <c r="AG708" s="73">
        <v>10.3</v>
      </c>
      <c r="AH708" s="79">
        <f t="shared" si="97"/>
        <v>181306.77022365367</v>
      </c>
      <c r="AI708" s="53">
        <v>10.3</v>
      </c>
      <c r="AJ708" s="80">
        <f>IF($AI708&gt;$G$20,IF('Silo Levels'!$L$27="Pumping",((PI()*((($C$19+$G$20)-$AI708)*($O$20/($O$19/2)))^2*((($O$20+$G$20)-$AI708))/3)*$AJ$603)+(((PI()*((($C$19+$G$20)-$AI708)*($O$20/($O$19/2)))^2*(((($C$19+$G$20)-$AI708)*($O$20/($O$19/2)))*$AZ$20))/3)*$AJ$603),(((PI()*((($C$19+$G$20)-$AI708)*($O$20/($O$19/2)))^2*((($O$20+$G$20)-$AI708)/3))*$AJ$603)-((PI()*((($C$19+$G$20)-$AI708)*($O$20/($O$19/2)))^2*(((($C$19+$G$20)-$AI708)*($O$20/($O$19/2)))*$AZ$20)/3)*$AJ$603))),IF('Silo Levels'!$L$27="Pumping",(($D$18*$AJ$603)+((PI()*(($C$21/2)^2)*($G$20-$AI708))*$AJ$603))+((($D$18+$H$18)/3)*$BD$20)+(((PI()*($C$21/2)^2*(($C$21/2)*$AZ$20))/3)*$AJ$603),(($D$18*$AJ$603)+((PI()*(($C$21/2)^2)*($G$20-$AI708))*$AJ$603))+((($D$18+$H$18)/3)*$BD$20)-(((PI()*($C$21/2)^2*(($C$21/2)*$AZ$20))/3)*$AJ$603)))</f>
        <v>177125.31483284695</v>
      </c>
    </row>
    <row r="709" spans="1:36" x14ac:dyDescent="0.3">
      <c r="A709">
        <v>10.4</v>
      </c>
      <c r="B709" s="79">
        <f t="shared" si="91"/>
        <v>180887.16773147517</v>
      </c>
      <c r="C709" s="53">
        <v>10.4</v>
      </c>
      <c r="D709" s="80">
        <f>IF($C709&gt;$G$20,IF('Silo Levels'!$L$19="Pumping",((PI()*((($C$19+$G$20)-$C709)*($O$20/($O$19/2)))^2*((($O$20+$G$20)-$C709))/3)*$D$603)+(((PI()*((($C$19+$G$20)-$C709)*($O$20/($O$19/2)))^2*(((($C$19+$G$20)-$C709)*($O$20/($O$19/2)))*$AZ$12))/3)*$D$603),(((PI()*((($C$19+$G$20)-$C709)*($O$20/($O$19/2)))^2*((($O$20+$G$20)-$C709)/3))*$D$603)-((PI()*((($C$19+$G$20)-$C709)*($O$20/($O$19/2)))^2*(((($C$19+$G$20)-$C709)*($O$20/($O$19/2)))*$AZ$12)/3)*$D$603))),IF('Silo Levels'!$L$19="Pumping",(($D$18*$D$603)+((PI()*(($C$21/2)^2)*($G$20-$C709))*$D$603))+((($D$18+$H$18)/3)*$BD$12)+(((PI()*($C$21/2)^2*(($C$21/2)*$AZ$12))/3)*$D$603),(($D$18*$D$603)+((PI()*(($C$21/2)^2)*($G$20-$C709))*$D$603))+((($D$18+$H$18)/3)*$BD$12)-(((PI()*($C$21/2)^2*(($C$21/2)*$AZ$12))/3)*$D$603)))</f>
        <v>177960.14895791048</v>
      </c>
      <c r="E709" s="73">
        <v>10.4</v>
      </c>
      <c r="F709" s="79">
        <f t="shared" si="92"/>
        <v>164151.26467940563</v>
      </c>
      <c r="G709" s="53">
        <v>10.4</v>
      </c>
      <c r="H709" s="80">
        <f>IF($G709&gt;$G$20,IF('Silo Levels'!$L$20="Pumping",((PI()*((($C$19+$G$20)-$G709)*($O$20/($O$19/2)))^2*((($O$20+$G$20)-$G709))/3)*$H$603)+(((PI()*((($C$19+$G$20)-$G709)*($O$20/($O$19/2)))^2*(((($C$19+$G$20)-$G709)*($O$20/($O$19/2)))*$AZ$13))/3)*$H$603),(((PI()*((($C$19+$G$20)-$G709)*($O$20/($O$19/2)))^2*((($O$20+$G$20)-$G709)/3))*$H$603)-((PI()*((($C$19+$G$20)-$G709)*($O$20/($O$19/2)))^2*(((($C$19+$G$20)-$G709)*($O$20/($O$19/2)))*$AZ$13)/3)*$H$603))),IF('Silo Levels'!$L$20="Pumping",(($D$18*$H$603)+((PI()*(($C$21/2)^2)*($G$20-$G709))*$H$603))+((($D$18+$H$18)/3)*$BD$13)+(((PI()*($C$21/2)^2*(($C$21/2)*$AZ$13))/3)*$H$603),(($D$18*$H$603)+((PI()*(($C$21/2)^2)*($G$20-$G709))*$H$603))+((($D$18+$H$18)/3)*$BD$13)-(((PI()*($C$21/2)^2*(($C$21/2)*$AZ$13))/3)*$H$603)))</f>
        <v>160363.13023437979</v>
      </c>
      <c r="I709" s="73">
        <v>10.4</v>
      </c>
      <c r="J709" s="79">
        <f t="shared" si="93"/>
        <v>164885.62136104843</v>
      </c>
      <c r="K709" s="53">
        <v>10.4</v>
      </c>
      <c r="L709" s="80">
        <f>IF($K709&gt;$G$20,IF('Silo Levels'!$L$21="Pumping",((PI()*((($C$19+$G$20)-$K709)*($O$20/($O$19/2)))^2*((($O$20+$G$20)-$K709))/3)*$L$603)+(((PI()*((($C$19+$G$20)-$K709)*($O$20/($O$19/2)))^2*(((($C$19+$G$20)-$K709)*($O$20/($O$19/2)))*$AZ$14))/3)*$L$603),(((PI()*((($C$19+$G$20)-$K709)*($O$20/($O$19/2)))^2*((($O$20+$G$20)-$K709)/3))*$L$603)-((PI()*((($C$19+$G$20)-$K709)*($O$20/($O$19/2)))^2*(((($C$19+$G$20)-$K709)*($O$20/($O$19/2)))*$AZ$14)/3)*$L$603))),IF('Silo Levels'!$L$21="Pumping",(($D$18*$L$603)+((PI()*(($C$21/2)^2)*($G$20-$K709))*$L$603))+((($D$18+$H$18)/3)*$BD$14)+(((PI()*($C$21/2)^2*(($C$21/2)*$AZ$14))/3)*$L$603),(($D$18*$L$603)+((PI()*(($C$21/2)^2)*($G$20-$K709))*$L$603))+((($D$18+$H$18)/3)*$BD$14)-(((PI()*($C$21/2)^2*(($C$21/2)*$AZ$14))/3)*$L$603)))</f>
        <v>161080.22833943632</v>
      </c>
      <c r="M709" s="73">
        <v>10.4</v>
      </c>
      <c r="N709" s="79">
        <f t="shared" si="98"/>
        <v>168705.03808398958</v>
      </c>
      <c r="O709" s="53">
        <v>10.4</v>
      </c>
      <c r="P709" s="80">
        <f>IF($O709&gt;$G$20,IF('Silo Levels'!$L$22="Pumping",((PI()*((($C$19+$G$20)-$O709)*($O$20/($O$19/2)))^2*((($O$20+$G$20)-$O709))/3)*$P$603)+(((PI()*((($C$19+$G$20)-$O709)*($O$20/($O$19/2)))^2*(((($C$19+$G$20)-$O709)*($O$20/($O$19/2)))*$AZ$15))/3)*$P$603),(((PI()*((($C$19+$G$20)-$O709)*($O$20/($O$19/2)))^2*((($O$20+$G$20)-$O709)/3))*$P$603)-((PI()*((($C$19+$G$20)-$O709)*($O$20/($O$19/2)))^2*(((($C$19+$G$20)-$O709)*($O$20/($O$19/2)))*$AZ$15)/3)*$P$603))),IF('Silo Levels'!$L$22="Pumping",(($D$18*$P$603)+((PI()*(($C$21/2)^2)*($G$20-$O709))*$P$603))+((($D$18+$H$18)/3)*$BD$15)+(((PI()*($C$21/2)^2*(($C$21/2)*$AZ$15))/3)*$P$603),(($D$18*$P$603)+((PI()*(($C$21/2)^2)*($G$20-$O709))*$P$603))+((($D$18+$H$18)/3)*$BD$15)-(((PI()*($C$21/2)^2*(($C$21/2)*$AZ$15))/3)*$P$603)))</f>
        <v>164809.88255639709</v>
      </c>
      <c r="Q709" s="73">
        <v>10.4</v>
      </c>
      <c r="R709" s="79">
        <f t="shared" si="99"/>
        <v>174410.35134344531</v>
      </c>
      <c r="S709" s="53">
        <v>10.4</v>
      </c>
      <c r="T709" s="80">
        <f>IF($S709&gt;$G$20,IF('Silo Levels'!$L$23="Pumping",((PI()*((($C$19+$G$20)-$S709)*($O$20/($O$19/2)))^2*((($O$20+$G$20)-$S709))/3)*$T$603)+(((PI()*((($C$19+$G$20)-$S709)*($O$20/($O$19/2)))^2*(((($C$19+$G$20)-$S709)*($O$20/($O$19/2)))*$AZ$16))/3)*$T$603),(((PI()*((($C$19+$G$20)-$S709)*($O$20/($O$19/2)))^2*((($O$20+$G$20)-$S709)/3))*$T$603)-((PI()*((($C$19+$G$20)-$S709)*($O$20/($O$19/2)))^2*(((($C$19+$G$20)-$S709)*($O$20/($O$19/2)))*$AZ$16)/3)*$T$603))),IF('Silo Levels'!$L$23="Pumping",(($D$18*$T$603)+((PI()*(($C$21/2)^2)*($G$20-$S709))*$T$603))+((($D$18+$H$18)/3)*$BD$16)+(((PI()*($C$21/2)^2*(($C$21/2)*$AZ$16))/3)*$T$603),(($D$18*$T$603)+((PI()*(($C$21/2)^2)*($G$20-$S709))*$T$603))+((($D$18+$H$18)/3)*$BD$16)-(((PI()*($C$21/2)^2*(($C$21/2)*$AZ$16))/3)*$T$603)))</f>
        <v>170381.11167350307</v>
      </c>
      <c r="U709" s="73">
        <v>10.4</v>
      </c>
      <c r="V709" s="79">
        <f t="shared" si="94"/>
        <v>164151.26467940563</v>
      </c>
      <c r="W709" s="53">
        <v>10.4</v>
      </c>
      <c r="X709" s="80">
        <f>IF($W709&gt;$G$20,IF('Silo Levels'!$L$24="Pumping",((PI()*((($C$19+$G$20)-$W709)*($O$20/($O$19/2)))^2*((($O$20+$G$20)-$W709))/3)*$X$603)+(((PI()*((($C$19+$G$20)-$W709)*($O$20/($O$19/2)))^2*(((($C$19+$G$20)-$W709)*($O$20/($O$19/2)))*$AZ$17))/3)*$X$603),(((PI()*((($C$19+$G$20)-$W709)*($O$20/($O$19/2)))^2*((($O$20+$G$20)-$W709)/3))*$X$603)-((PI()*((($C$19+$G$20)-$W709)*($O$20/($O$19/2)))^2*(((($C$19+$G$20)-$W709)*($O$20/($O$19/2)))*$AZ$17)/3)*$X$603))),IF('Silo Levels'!$L$24="Pumping",(($D$18*$X$603)+((PI()*(($C$21/2)^2)*($G$20-$W709))*$X$603))+((($D$18+$H$18)/3)*$BD$17)+(((PI()*($C$21/2)^2*(($C$21/2)*$AZ$17))/3)*$X$603),(($D$18*$X$603)+((PI()*(($C$21/2)^2)*($G$20-$W709))*$X$603))+((($D$18+$H$18)/3)*$BD$17)-(((PI()*($C$21/2)^2*(($C$21/2)*$AZ$17))/3)*$X$603)))</f>
        <v>160363.13023437979</v>
      </c>
      <c r="Y709" s="73">
        <v>10.4</v>
      </c>
      <c r="Z709" s="79">
        <f t="shared" si="95"/>
        <v>188030.71521827285</v>
      </c>
      <c r="AA709" s="53">
        <v>10.4</v>
      </c>
      <c r="AB709" s="80">
        <f>IF($AA709&gt;$G$20,IF('Silo Levels'!$L$25="Pumping",((PI()*((($C$19+$G$20)-$AA709)*($O$20/($O$19/2)))^2*((($O$20+$G$20)-$AA709))/3)*$AB$603)+(((PI()*((($C$19+$G$20)-$AA709)*($O$20/($O$19/2)))^2*(((($C$19+$G$20)-$AA709)*($O$20/($O$19/2)))*$AZ$18))/3)*$AB$603),(((PI()*((($C$19+$G$20)-$AA709)*($O$20/($O$19/2)))^2*((($O$20+$G$20)-$AA709)/3))*$AB$603)-((PI()*((($C$19+$G$20)-$AA709)*($O$20/($O$19/2)))^2*(((($C$19+$G$20)-$AA709)*($O$20/($O$19/2)))*$AZ$18)/3)*$AB$603))),IF('Silo Levels'!$L$25="Pumping",(($D$18*$AB$603)+((PI()*(($C$21/2)^2)*($G$20-$AA709))*$AB$603))+((($D$18+$H$18)/3)*$BD$18)+(((PI()*($C$21/2)^2*(($C$21/2)*$AZ$18))/3)*$AB$603),(($D$18*$AB$603)+((PI()*(($C$21/2)^2)*($G$20-$AA709))*$AB$603))+((($D$18+$H$18)/3)*$BD$18)-(((PI()*($C$21/2)^2*(($C$21/2)*$AZ$18))/3)*$AB$603)))</f>
        <v>183681.37484121852</v>
      </c>
      <c r="AC709" s="73">
        <v>10.4</v>
      </c>
      <c r="AD709" s="79">
        <f t="shared" si="96"/>
        <v>193549.63852955788</v>
      </c>
      <c r="AE709" s="53">
        <v>10.4</v>
      </c>
      <c r="AF709" s="80">
        <f>IF($AE709&gt;$G$20,IF('Silo Levels'!$L$26="Pumping",((PI()*((($C$19+$G$20)-$AE709)*($O$20/($O$19/2)))^2*((($O$20+$G$20)-$AE709))/3)*$AF$603)+(((PI()*((($C$19+$G$20)-$AE709)*($O$20/($O$19/2)))^2*(((($C$19+$G$20)-$AE709)*($O$20/($O$19/2)))*$AZ$19))/3)*$AF$603),(((PI()*((($C$19+$G$20)-$AE709)*($O$20/($O$19/2)))^2*((($O$20+$G$20)-$AE709)/3))*$AF$603)-((PI()*((($C$19+$G$20)-$AE709)*($O$20/($O$19/2)))^2*(((($C$19+$G$20)-$AE709)*($O$20/($O$19/2)))*$AZ$19)/3)*$AF$603))),IF('Silo Levels'!$L$26="Pumping",(($D$18*$AF$603)+((PI()*(($C$21/2)^2)*($G$20-$AE709))*$AF$603))+((($D$18+$H$18)/3)*$BD$19)+(((PI()*($C$21/2)^2*(($C$21/2)*$AZ$19))/3)*$AF$603),(($D$18*$AF$603)+((PI()*(($C$21/2)^2)*($G$20-$AE709))*$AF$603))+((($D$18+$H$18)/3)*$BD$19)-(((PI()*($C$21/2)^2*(($C$21/2)*$AZ$19))/3)*$AF$603)))</f>
        <v>191339.15287729789</v>
      </c>
      <c r="AG709" s="73">
        <v>10.4</v>
      </c>
      <c r="AH709" s="79">
        <f t="shared" si="97"/>
        <v>180887.16773147517</v>
      </c>
      <c r="AI709" s="53">
        <v>10.4</v>
      </c>
      <c r="AJ709" s="80">
        <f>IF($AI709&gt;$G$20,IF('Silo Levels'!$L$27="Pumping",((PI()*((($C$19+$G$20)-$AI709)*($O$20/($O$19/2)))^2*((($O$20+$G$20)-$AI709))/3)*$AJ$603)+(((PI()*((($C$19+$G$20)-$AI709)*($O$20/($O$19/2)))^2*(((($C$19+$G$20)-$AI709)*($O$20/($O$19/2)))*$AZ$20))/3)*$AJ$603),(((PI()*((($C$19+$G$20)-$AI709)*($O$20/($O$19/2)))^2*((($O$20+$G$20)-$AI709)/3))*$AJ$603)-((PI()*((($C$19+$G$20)-$AI709)*($O$20/($O$19/2)))^2*(((($C$19+$G$20)-$AI709)*($O$20/($O$19/2)))*$AZ$20)/3)*$AJ$603))),IF('Silo Levels'!$L$27="Pumping",(($D$18*$AJ$603)+((PI()*(($C$21/2)^2)*($G$20-$AI709))*$AJ$603))+((($D$18+$H$18)/3)*$BD$20)+(((PI()*($C$21/2)^2*(($C$21/2)*$AZ$20))/3)*$AJ$603),(($D$18*$AJ$603)+((PI()*(($C$21/2)^2)*($G$20-$AI709))*$AJ$603))+((($D$18+$H$18)/3)*$BD$20)-(((PI()*($C$21/2)^2*(($C$21/2)*$AZ$20))/3)*$AJ$603)))</f>
        <v>176705.71234066845</v>
      </c>
    </row>
    <row r="710" spans="1:36" x14ac:dyDescent="0.3">
      <c r="A710">
        <v>10.5</v>
      </c>
      <c r="B710" s="79">
        <f t="shared" si="91"/>
        <v>180467.56523929664</v>
      </c>
      <c r="C710" s="53">
        <v>10.5</v>
      </c>
      <c r="D710" s="80">
        <f>IF($C710&gt;$G$20,IF('Silo Levels'!$L$19="Pumping",((PI()*((($C$19+$G$20)-$C710)*($O$20/($O$19/2)))^2*((($O$20+$G$20)-$C710))/3)*$D$603)+(((PI()*((($C$19+$G$20)-$C710)*($O$20/($O$19/2)))^2*(((($C$19+$G$20)-$C710)*($O$20/($O$19/2)))*$AZ$12))/3)*$D$603),(((PI()*((($C$19+$G$20)-$C710)*($O$20/($O$19/2)))^2*((($O$20+$G$20)-$C710)/3))*$D$603)-((PI()*((($C$19+$G$20)-$C710)*($O$20/($O$19/2)))^2*(((($C$19+$G$20)-$C710)*($O$20/($O$19/2)))*$AZ$12)/3)*$D$603))),IF('Silo Levels'!$L$19="Pumping",(($D$18*$D$603)+((PI()*(($C$21/2)^2)*($G$20-$C710))*$D$603))+((($D$18+$H$18)/3)*$BD$12)+(((PI()*($C$21/2)^2*(($C$21/2)*$AZ$12))/3)*$D$603),(($D$18*$D$603)+((PI()*(($C$21/2)^2)*($G$20-$C710))*$D$603))+((($D$18+$H$18)/3)*$BD$12)-(((PI()*($C$21/2)^2*(($C$21/2)*$AZ$12))/3)*$D$603)))</f>
        <v>177540.54646573192</v>
      </c>
      <c r="E710" s="73">
        <v>10.5</v>
      </c>
      <c r="F710" s="79">
        <f t="shared" si="92"/>
        <v>163771.13132743089</v>
      </c>
      <c r="G710" s="53">
        <v>10.5</v>
      </c>
      <c r="H710" s="80">
        <f>IF($G710&gt;$G$20,IF('Silo Levels'!$L$20="Pumping",((PI()*((($C$19+$G$20)-$G710)*($O$20/($O$19/2)))^2*((($O$20+$G$20)-$G710))/3)*$H$603)+(((PI()*((($C$19+$G$20)-$G710)*($O$20/($O$19/2)))^2*(((($C$19+$G$20)-$G710)*($O$20/($O$19/2)))*$AZ$13))/3)*$H$603),(((PI()*((($C$19+$G$20)-$G710)*($O$20/($O$19/2)))^2*((($O$20+$G$20)-$G710)/3))*$H$603)-((PI()*((($C$19+$G$20)-$G710)*($O$20/($O$19/2)))^2*(((($C$19+$G$20)-$G710)*($O$20/($O$19/2)))*$AZ$13)/3)*$H$603))),IF('Silo Levels'!$L$20="Pumping",(($D$18*$H$603)+((PI()*(($C$21/2)^2)*($G$20-$G710))*$H$603))+((($D$18+$H$18)/3)*$BD$13)+(((PI()*($C$21/2)^2*(($C$21/2)*$AZ$13))/3)*$H$603),(($D$18*$H$603)+((PI()*(($C$21/2)^2)*($G$20-$G710))*$H$603))+((($D$18+$H$18)/3)*$BD$13)-(((PI()*($C$21/2)^2*(($C$21/2)*$AZ$13))/3)*$H$603)))</f>
        <v>159982.99688240504</v>
      </c>
      <c r="I710" s="73">
        <v>10.5</v>
      </c>
      <c r="J710" s="79">
        <f t="shared" si="93"/>
        <v>164503.75613797375</v>
      </c>
      <c r="K710" s="53">
        <v>10.5</v>
      </c>
      <c r="L710" s="80">
        <f>IF($K710&gt;$G$20,IF('Silo Levels'!$L$21="Pumping",((PI()*((($C$19+$G$20)-$K710)*($O$20/($O$19/2)))^2*((($O$20+$G$20)-$K710))/3)*$L$603)+(((PI()*((($C$19+$G$20)-$K710)*($O$20/($O$19/2)))^2*(((($C$19+$G$20)-$K710)*($O$20/($O$19/2)))*$AZ$14))/3)*$L$603),(((PI()*((($C$19+$G$20)-$K710)*($O$20/($O$19/2)))^2*((($O$20+$G$20)-$K710)/3))*$L$603)-((PI()*((($C$19+$G$20)-$K710)*($O$20/($O$19/2)))^2*(((($C$19+$G$20)-$K710)*($O$20/($O$19/2)))*$AZ$14)/3)*$L$603))),IF('Silo Levels'!$L$21="Pumping",(($D$18*$L$603)+((PI()*(($C$21/2)^2)*($G$20-$K710))*$L$603))+((($D$18+$H$18)/3)*$BD$14)+(((PI()*($C$21/2)^2*(($C$21/2)*$AZ$14))/3)*$L$603),(($D$18*$L$603)+((PI()*(($C$21/2)^2)*($G$20-$K710))*$L$603))+((($D$18+$H$18)/3)*$BD$14)-(((PI()*($C$21/2)^2*(($C$21/2)*$AZ$14))/3)*$L$603)))</f>
        <v>160698.36311636164</v>
      </c>
      <c r="M710" s="73">
        <v>10.5</v>
      </c>
      <c r="N710" s="79">
        <f t="shared" si="98"/>
        <v>168314.16533418238</v>
      </c>
      <c r="O710" s="53">
        <v>10.5</v>
      </c>
      <c r="P710" s="80">
        <f>IF($O710&gt;$G$20,IF('Silo Levels'!$L$22="Pumping",((PI()*((($C$19+$G$20)-$O710)*($O$20/($O$19/2)))^2*((($O$20+$G$20)-$O710))/3)*$P$603)+(((PI()*((($C$19+$G$20)-$O710)*($O$20/($O$19/2)))^2*(((($C$19+$G$20)-$O710)*($O$20/($O$19/2)))*$AZ$15))/3)*$P$603),(((PI()*((($C$19+$G$20)-$O710)*($O$20/($O$19/2)))^2*((($O$20+$G$20)-$O710)/3))*$P$603)-((PI()*((($C$19+$G$20)-$O710)*($O$20/($O$19/2)))^2*(((($C$19+$G$20)-$O710)*($O$20/($O$19/2)))*$AZ$15)/3)*$P$603))),IF('Silo Levels'!$L$22="Pumping",(($D$18*$P$603)+((PI()*(($C$21/2)^2)*($G$20-$O710))*$P$603))+((($D$18+$H$18)/3)*$BD$15)+(((PI()*($C$21/2)^2*(($C$21/2)*$AZ$15))/3)*$P$603),(($D$18*$P$603)+((PI()*(($C$21/2)^2)*($G$20-$O710))*$P$603))+((($D$18+$H$18)/3)*$BD$15)-(((PI()*($C$21/2)^2*(($C$21/2)*$AZ$15))/3)*$P$603)))</f>
        <v>164419.00980658989</v>
      </c>
      <c r="Q710" s="73">
        <v>10.5</v>
      </c>
      <c r="R710" s="79">
        <f t="shared" si="99"/>
        <v>174006.02346018975</v>
      </c>
      <c r="S710" s="53">
        <v>10.5</v>
      </c>
      <c r="T710" s="80">
        <f>IF($S710&gt;$G$20,IF('Silo Levels'!$L$23="Pumping",((PI()*((($C$19+$G$20)-$S710)*($O$20/($O$19/2)))^2*((($O$20+$G$20)-$S710))/3)*$T$603)+(((PI()*((($C$19+$G$20)-$S710)*($O$20/($O$19/2)))^2*(((($C$19+$G$20)-$S710)*($O$20/($O$19/2)))*$AZ$16))/3)*$T$603),(((PI()*((($C$19+$G$20)-$S710)*($O$20/($O$19/2)))^2*((($O$20+$G$20)-$S710)/3))*$T$603)-((PI()*((($C$19+$G$20)-$S710)*($O$20/($O$19/2)))^2*(((($C$19+$G$20)-$S710)*($O$20/($O$19/2)))*$AZ$16)/3)*$T$603))),IF('Silo Levels'!$L$23="Pumping",(($D$18*$T$603)+((PI()*(($C$21/2)^2)*($G$20-$S710))*$T$603))+((($D$18+$H$18)/3)*$BD$16)+(((PI()*($C$21/2)^2*(($C$21/2)*$AZ$16))/3)*$T$603),(($D$18*$T$603)+((PI()*(($C$21/2)^2)*($G$20-$S710))*$T$603))+((($D$18+$H$18)/3)*$BD$16)-(((PI()*($C$21/2)^2*(($C$21/2)*$AZ$16))/3)*$T$603)))</f>
        <v>169976.78379024751</v>
      </c>
      <c r="U710" s="73">
        <v>10.5</v>
      </c>
      <c r="V710" s="79">
        <f t="shared" si="94"/>
        <v>163771.13132743089</v>
      </c>
      <c r="W710" s="53">
        <v>10.5</v>
      </c>
      <c r="X710" s="80">
        <f>IF($W710&gt;$G$20,IF('Silo Levels'!$L$24="Pumping",((PI()*((($C$19+$G$20)-$W710)*($O$20/($O$19/2)))^2*((($O$20+$G$20)-$W710))/3)*$X$603)+(((PI()*((($C$19+$G$20)-$W710)*($O$20/($O$19/2)))^2*(((($C$19+$G$20)-$W710)*($O$20/($O$19/2)))*$AZ$17))/3)*$X$603),(((PI()*((($C$19+$G$20)-$W710)*($O$20/($O$19/2)))^2*((($O$20+$G$20)-$W710)/3))*$X$603)-((PI()*((($C$19+$G$20)-$W710)*($O$20/($O$19/2)))^2*(((($C$19+$G$20)-$W710)*($O$20/($O$19/2)))*$AZ$17)/3)*$X$603))),IF('Silo Levels'!$L$24="Pumping",(($D$18*$X$603)+((PI()*(($C$21/2)^2)*($G$20-$W710))*$X$603))+((($D$18+$H$18)/3)*$BD$17)+(((PI()*($C$21/2)^2*(($C$21/2)*$AZ$17))/3)*$X$603),(($D$18*$X$603)+((PI()*(($C$21/2)^2)*($G$20-$W710))*$X$603))+((($D$18+$H$18)/3)*$BD$17)-(((PI()*($C$21/2)^2*(($C$21/2)*$AZ$17))/3)*$X$603)))</f>
        <v>159982.99688240504</v>
      </c>
      <c r="Y710" s="73">
        <v>10.5</v>
      </c>
      <c r="Z710" s="79">
        <f t="shared" si="95"/>
        <v>187594.26573095866</v>
      </c>
      <c r="AA710" s="53">
        <v>10.5</v>
      </c>
      <c r="AB710" s="80">
        <f>IF($AA710&gt;$G$20,IF('Silo Levels'!$L$25="Pumping",((PI()*((($C$19+$G$20)-$AA710)*($O$20/($O$19/2)))^2*((($O$20+$G$20)-$AA710))/3)*$AB$603)+(((PI()*((($C$19+$G$20)-$AA710)*($O$20/($O$19/2)))^2*(((($C$19+$G$20)-$AA710)*($O$20/($O$19/2)))*$AZ$18))/3)*$AB$603),(((PI()*((($C$19+$G$20)-$AA710)*($O$20/($O$19/2)))^2*((($O$20+$G$20)-$AA710)/3))*$AB$603)-((PI()*((($C$19+$G$20)-$AA710)*($O$20/($O$19/2)))^2*(((($C$19+$G$20)-$AA710)*($O$20/($O$19/2)))*$AZ$18)/3)*$AB$603))),IF('Silo Levels'!$L$25="Pumping",(($D$18*$AB$603)+((PI()*(($C$21/2)^2)*($G$20-$AA710))*$AB$603))+((($D$18+$H$18)/3)*$BD$18)+(((PI()*($C$21/2)^2*(($C$21/2)*$AZ$18))/3)*$AB$603),(($D$18*$AB$603)+((PI()*(($C$21/2)^2)*($G$20-$AA710))*$AB$603))+((($D$18+$H$18)/3)*$BD$18)-(((PI()*($C$21/2)^2*(($C$21/2)*$AZ$18))/3)*$AB$603)))</f>
        <v>183244.92535390434</v>
      </c>
      <c r="AC710" s="73">
        <v>10.5</v>
      </c>
      <c r="AD710" s="79">
        <f t="shared" si="96"/>
        <v>193106.00099098583</v>
      </c>
      <c r="AE710" s="53">
        <v>10.5</v>
      </c>
      <c r="AF710" s="80">
        <f>IF($AE710&gt;$G$20,IF('Silo Levels'!$L$26="Pumping",((PI()*((($C$19+$G$20)-$AE710)*($O$20/($O$19/2)))^2*((($O$20+$G$20)-$AE710))/3)*$AF$603)+(((PI()*((($C$19+$G$20)-$AE710)*($O$20/($O$19/2)))^2*(((($C$19+$G$20)-$AE710)*($O$20/($O$19/2)))*$AZ$19))/3)*$AF$603),(((PI()*((($C$19+$G$20)-$AE710)*($O$20/($O$19/2)))^2*((($O$20+$G$20)-$AE710)/3))*$AF$603)-((PI()*((($C$19+$G$20)-$AE710)*($O$20/($O$19/2)))^2*(((($C$19+$G$20)-$AE710)*($O$20/($O$19/2)))*$AZ$19)/3)*$AF$603))),IF('Silo Levels'!$L$26="Pumping",(($D$18*$AF$603)+((PI()*(($C$21/2)^2)*($G$20-$AE710))*$AF$603))+((($D$18+$H$18)/3)*$BD$19)+(((PI()*($C$21/2)^2*(($C$21/2)*$AZ$19))/3)*$AF$603),(($D$18*$AF$603)+((PI()*(($C$21/2)^2)*($G$20-$AE710))*$AF$603))+((($D$18+$H$18)/3)*$BD$19)-(((PI()*($C$21/2)^2*(($C$21/2)*$AZ$19))/3)*$AF$603)))</f>
        <v>190895.51533872585</v>
      </c>
      <c r="AG710" s="73">
        <v>10.5</v>
      </c>
      <c r="AH710" s="79">
        <f t="shared" si="97"/>
        <v>180467.56523929664</v>
      </c>
      <c r="AI710" s="53">
        <v>10.5</v>
      </c>
      <c r="AJ710" s="80">
        <f>IF($AI710&gt;$G$20,IF('Silo Levels'!$L$27="Pumping",((PI()*((($C$19+$G$20)-$AI710)*($O$20/($O$19/2)))^2*((($O$20+$G$20)-$AI710))/3)*$AJ$603)+(((PI()*((($C$19+$G$20)-$AI710)*($O$20/($O$19/2)))^2*(((($C$19+$G$20)-$AI710)*($O$20/($O$19/2)))*$AZ$20))/3)*$AJ$603),(((PI()*((($C$19+$G$20)-$AI710)*($O$20/($O$19/2)))^2*((($O$20+$G$20)-$AI710)/3))*$AJ$603)-((PI()*((($C$19+$G$20)-$AI710)*($O$20/($O$19/2)))^2*(((($C$19+$G$20)-$AI710)*($O$20/($O$19/2)))*$AZ$20)/3)*$AJ$603))),IF('Silo Levels'!$L$27="Pumping",(($D$18*$AJ$603)+((PI()*(($C$21/2)^2)*($G$20-$AI710))*$AJ$603))+((($D$18+$H$18)/3)*$BD$20)+(((PI()*($C$21/2)^2*(($C$21/2)*$AZ$20))/3)*$AJ$603),(($D$18*$AJ$603)+((PI()*(($C$21/2)^2)*($G$20-$AI710))*$AJ$603))+((($D$18+$H$18)/3)*$BD$20)-(((PI()*($C$21/2)^2*(($C$21/2)*$AZ$20))/3)*$AJ$603)))</f>
        <v>176286.10984848993</v>
      </c>
    </row>
    <row r="711" spans="1:36" x14ac:dyDescent="0.3">
      <c r="A711">
        <v>10.6</v>
      </c>
      <c r="B711" s="79">
        <f t="shared" si="91"/>
        <v>180047.96274711812</v>
      </c>
      <c r="C711" s="53">
        <v>10.6</v>
      </c>
      <c r="D711" s="80">
        <f>IF($C711&gt;$G$20,IF('Silo Levels'!$L$19="Pumping",((PI()*((($C$19+$G$20)-$C711)*($O$20/($O$19/2)))^2*((($O$20+$G$20)-$C711))/3)*$D$603)+(((PI()*((($C$19+$G$20)-$C711)*($O$20/($O$19/2)))^2*(((($C$19+$G$20)-$C711)*($O$20/($O$19/2)))*$AZ$12))/3)*$D$603),(((PI()*((($C$19+$G$20)-$C711)*($O$20/($O$19/2)))^2*((($O$20+$G$20)-$C711)/3))*$D$603)-((PI()*((($C$19+$G$20)-$C711)*($O$20/($O$19/2)))^2*(((($C$19+$G$20)-$C711)*($O$20/($O$19/2)))*$AZ$12)/3)*$D$603))),IF('Silo Levels'!$L$19="Pumping",(($D$18*$D$603)+((PI()*(($C$21/2)^2)*($G$20-$C711))*$D$603))+((($D$18+$H$18)/3)*$BD$12)+(((PI()*($C$21/2)^2*(($C$21/2)*$AZ$12))/3)*$D$603),(($D$18*$D$603)+((PI()*(($C$21/2)^2)*($G$20-$C711))*$D$603))+((($D$18+$H$18)/3)*$BD$12)-(((PI()*($C$21/2)^2*(($C$21/2)*$AZ$12))/3)*$D$603)))</f>
        <v>177120.94397355343</v>
      </c>
      <c r="E711" s="73">
        <v>10.6</v>
      </c>
      <c r="F711" s="79">
        <f t="shared" si="92"/>
        <v>163390.99797545618</v>
      </c>
      <c r="G711" s="53">
        <v>10.6</v>
      </c>
      <c r="H711" s="80">
        <f>IF($G711&gt;$G$20,IF('Silo Levels'!$L$20="Pumping",((PI()*((($C$19+$G$20)-$G711)*($O$20/($O$19/2)))^2*((($O$20+$G$20)-$G711))/3)*$H$603)+(((PI()*((($C$19+$G$20)-$G711)*($O$20/($O$19/2)))^2*(((($C$19+$G$20)-$G711)*($O$20/($O$19/2)))*$AZ$13))/3)*$H$603),(((PI()*((($C$19+$G$20)-$G711)*($O$20/($O$19/2)))^2*((($O$20+$G$20)-$G711)/3))*$H$603)-((PI()*((($C$19+$G$20)-$G711)*($O$20/($O$19/2)))^2*(((($C$19+$G$20)-$G711)*($O$20/($O$19/2)))*$AZ$13)/3)*$H$603))),IF('Silo Levels'!$L$20="Pumping",(($D$18*$H$603)+((PI()*(($C$21/2)^2)*($G$20-$G711))*$H$603))+((($D$18+$H$18)/3)*$BD$13)+(((PI()*($C$21/2)^2*(($C$21/2)*$AZ$13))/3)*$H$603),(($D$18*$H$603)+((PI()*(($C$21/2)^2)*($G$20-$G711))*$H$603))+((($D$18+$H$18)/3)*$BD$13)-(((PI()*($C$21/2)^2*(($C$21/2)*$AZ$13))/3)*$H$603)))</f>
        <v>159602.86353043033</v>
      </c>
      <c r="I711" s="73">
        <v>10.6</v>
      </c>
      <c r="J711" s="79">
        <f t="shared" si="93"/>
        <v>164121.89091489909</v>
      </c>
      <c r="K711" s="53">
        <v>10.6</v>
      </c>
      <c r="L711" s="80">
        <f>IF($K711&gt;$G$20,IF('Silo Levels'!$L$21="Pumping",((PI()*((($C$19+$G$20)-$K711)*($O$20/($O$19/2)))^2*((($O$20+$G$20)-$K711))/3)*$L$603)+(((PI()*((($C$19+$G$20)-$K711)*($O$20/($O$19/2)))^2*(((($C$19+$G$20)-$K711)*($O$20/($O$19/2)))*$AZ$14))/3)*$L$603),(((PI()*((($C$19+$G$20)-$K711)*($O$20/($O$19/2)))^2*((($O$20+$G$20)-$K711)/3))*$L$603)-((PI()*((($C$19+$G$20)-$K711)*($O$20/($O$19/2)))^2*(((($C$19+$G$20)-$K711)*($O$20/($O$19/2)))*$AZ$14)/3)*$L$603))),IF('Silo Levels'!$L$21="Pumping",(($D$18*$L$603)+((PI()*(($C$21/2)^2)*($G$20-$K711))*$L$603))+((($D$18+$H$18)/3)*$BD$14)+(((PI()*($C$21/2)^2*(($C$21/2)*$AZ$14))/3)*$L$603),(($D$18*$L$603)+((PI()*(($C$21/2)^2)*($G$20-$K711))*$L$603))+((($D$18+$H$18)/3)*$BD$14)-(((PI()*($C$21/2)^2*(($C$21/2)*$AZ$14))/3)*$L$603)))</f>
        <v>160316.49789328699</v>
      </c>
      <c r="M711" s="73">
        <v>10.6</v>
      </c>
      <c r="N711" s="79">
        <f t="shared" si="98"/>
        <v>167923.29258437519</v>
      </c>
      <c r="O711" s="53">
        <v>10.6</v>
      </c>
      <c r="P711" s="80">
        <f>IF($O711&gt;$G$20,IF('Silo Levels'!$L$22="Pumping",((PI()*((($C$19+$G$20)-$O711)*($O$20/($O$19/2)))^2*((($O$20+$G$20)-$O711))/3)*$P$603)+(((PI()*((($C$19+$G$20)-$O711)*($O$20/($O$19/2)))^2*(((($C$19+$G$20)-$O711)*($O$20/($O$19/2)))*$AZ$15))/3)*$P$603),(((PI()*((($C$19+$G$20)-$O711)*($O$20/($O$19/2)))^2*((($O$20+$G$20)-$O711)/3))*$P$603)-((PI()*((($C$19+$G$20)-$O711)*($O$20/($O$19/2)))^2*(((($C$19+$G$20)-$O711)*($O$20/($O$19/2)))*$AZ$15)/3)*$P$603))),IF('Silo Levels'!$L$22="Pumping",(($D$18*$P$603)+((PI()*(($C$21/2)^2)*($G$20-$O711))*$P$603))+((($D$18+$H$18)/3)*$BD$15)+(((PI()*($C$21/2)^2*(($C$21/2)*$AZ$15))/3)*$P$603),(($D$18*$P$603)+((PI()*(($C$21/2)^2)*($G$20-$O711))*$P$603))+((($D$18+$H$18)/3)*$BD$15)-(((PI()*($C$21/2)^2*(($C$21/2)*$AZ$15))/3)*$P$603)))</f>
        <v>164028.1370567827</v>
      </c>
      <c r="Q711" s="73">
        <v>10.6</v>
      </c>
      <c r="R711" s="79">
        <f t="shared" si="99"/>
        <v>173601.69557693423</v>
      </c>
      <c r="S711" s="53">
        <v>10.6</v>
      </c>
      <c r="T711" s="80">
        <f>IF($S711&gt;$G$20,IF('Silo Levels'!$L$23="Pumping",((PI()*((($C$19+$G$20)-$S711)*($O$20/($O$19/2)))^2*((($O$20+$G$20)-$S711))/3)*$T$603)+(((PI()*((($C$19+$G$20)-$S711)*($O$20/($O$19/2)))^2*(((($C$19+$G$20)-$S711)*($O$20/($O$19/2)))*$AZ$16))/3)*$T$603),(((PI()*((($C$19+$G$20)-$S711)*($O$20/($O$19/2)))^2*((($O$20+$G$20)-$S711)/3))*$T$603)-((PI()*((($C$19+$G$20)-$S711)*($O$20/($O$19/2)))^2*(((($C$19+$G$20)-$S711)*($O$20/($O$19/2)))*$AZ$16)/3)*$T$603))),IF('Silo Levels'!$L$23="Pumping",(($D$18*$T$603)+((PI()*(($C$21/2)^2)*($G$20-$S711))*$T$603))+((($D$18+$H$18)/3)*$BD$16)+(((PI()*($C$21/2)^2*(($C$21/2)*$AZ$16))/3)*$T$603),(($D$18*$T$603)+((PI()*(($C$21/2)^2)*($G$20-$S711))*$T$603))+((($D$18+$H$18)/3)*$BD$16)-(((PI()*($C$21/2)^2*(($C$21/2)*$AZ$16))/3)*$T$603)))</f>
        <v>169572.45590699199</v>
      </c>
      <c r="U711" s="73">
        <v>10.6</v>
      </c>
      <c r="V711" s="79">
        <f t="shared" si="94"/>
        <v>163390.99797545618</v>
      </c>
      <c r="W711" s="53">
        <v>10.6</v>
      </c>
      <c r="X711" s="80">
        <f>IF($W711&gt;$G$20,IF('Silo Levels'!$L$24="Pumping",((PI()*((($C$19+$G$20)-$W711)*($O$20/($O$19/2)))^2*((($O$20+$G$20)-$W711))/3)*$X$603)+(((PI()*((($C$19+$G$20)-$W711)*($O$20/($O$19/2)))^2*(((($C$19+$G$20)-$W711)*($O$20/($O$19/2)))*$AZ$17))/3)*$X$603),(((PI()*((($C$19+$G$20)-$W711)*($O$20/($O$19/2)))^2*((($O$20+$G$20)-$W711)/3))*$X$603)-((PI()*((($C$19+$G$20)-$W711)*($O$20/($O$19/2)))^2*(((($C$19+$G$20)-$W711)*($O$20/($O$19/2)))*$AZ$17)/3)*$X$603))),IF('Silo Levels'!$L$24="Pumping",(($D$18*$X$603)+((PI()*(($C$21/2)^2)*($G$20-$W711))*$X$603))+((($D$18+$H$18)/3)*$BD$17)+(((PI()*($C$21/2)^2*(($C$21/2)*$AZ$17))/3)*$X$603),(($D$18*$X$603)+((PI()*(($C$21/2)^2)*($G$20-$W711))*$X$603))+((($D$18+$H$18)/3)*$BD$17)-(((PI()*($C$21/2)^2*(($C$21/2)*$AZ$17))/3)*$X$603)))</f>
        <v>159602.86353043033</v>
      </c>
      <c r="Y711" s="73">
        <v>10.6</v>
      </c>
      <c r="Z711" s="79">
        <f t="shared" si="95"/>
        <v>187157.81624364448</v>
      </c>
      <c r="AA711" s="53">
        <v>10.6</v>
      </c>
      <c r="AB711" s="80">
        <f>IF($AA711&gt;$G$20,IF('Silo Levels'!$L$25="Pumping",((PI()*((($C$19+$G$20)-$AA711)*($O$20/($O$19/2)))^2*((($O$20+$G$20)-$AA711))/3)*$AB$603)+(((PI()*((($C$19+$G$20)-$AA711)*($O$20/($O$19/2)))^2*(((($C$19+$G$20)-$AA711)*($O$20/($O$19/2)))*$AZ$18))/3)*$AB$603),(((PI()*((($C$19+$G$20)-$AA711)*($O$20/($O$19/2)))^2*((($O$20+$G$20)-$AA711)/3))*$AB$603)-((PI()*((($C$19+$G$20)-$AA711)*($O$20/($O$19/2)))^2*(((($C$19+$G$20)-$AA711)*($O$20/($O$19/2)))*$AZ$18)/3)*$AB$603))),IF('Silo Levels'!$L$25="Pumping",(($D$18*$AB$603)+((PI()*(($C$21/2)^2)*($G$20-$AA711))*$AB$603))+((($D$18+$H$18)/3)*$BD$18)+(((PI()*($C$21/2)^2*(($C$21/2)*$AZ$18))/3)*$AB$603),(($D$18*$AB$603)+((PI()*(($C$21/2)^2)*($G$20-$AA711))*$AB$603))+((($D$18+$H$18)/3)*$BD$18)-(((PI()*($C$21/2)^2*(($C$21/2)*$AZ$18))/3)*$AB$603)))</f>
        <v>182808.47586659016</v>
      </c>
      <c r="AC711" s="73">
        <v>10.6</v>
      </c>
      <c r="AD711" s="79">
        <f t="shared" si="96"/>
        <v>192662.36345241379</v>
      </c>
      <c r="AE711" s="53">
        <v>10.6</v>
      </c>
      <c r="AF711" s="80">
        <f>IF($AE711&gt;$G$20,IF('Silo Levels'!$L$26="Pumping",((PI()*((($C$19+$G$20)-$AE711)*($O$20/($O$19/2)))^2*((($O$20+$G$20)-$AE711))/3)*$AF$603)+(((PI()*((($C$19+$G$20)-$AE711)*($O$20/($O$19/2)))^2*(((($C$19+$G$20)-$AE711)*($O$20/($O$19/2)))*$AZ$19))/3)*$AF$603),(((PI()*((($C$19+$G$20)-$AE711)*($O$20/($O$19/2)))^2*((($O$20+$G$20)-$AE711)/3))*$AF$603)-((PI()*((($C$19+$G$20)-$AE711)*($O$20/($O$19/2)))^2*(((($C$19+$G$20)-$AE711)*($O$20/($O$19/2)))*$AZ$19)/3)*$AF$603))),IF('Silo Levels'!$L$26="Pumping",(($D$18*$AF$603)+((PI()*(($C$21/2)^2)*($G$20-$AE711))*$AF$603))+((($D$18+$H$18)/3)*$BD$19)+(((PI()*($C$21/2)^2*(($C$21/2)*$AZ$19))/3)*$AF$603),(($D$18*$AF$603)+((PI()*(($C$21/2)^2)*($G$20-$AE711))*$AF$603))+((($D$18+$H$18)/3)*$BD$19)-(((PI()*($C$21/2)^2*(($C$21/2)*$AZ$19))/3)*$AF$603)))</f>
        <v>190451.8778001538</v>
      </c>
      <c r="AG711" s="73">
        <v>10.6</v>
      </c>
      <c r="AH711" s="79">
        <f t="shared" si="97"/>
        <v>180047.96274711812</v>
      </c>
      <c r="AI711" s="53">
        <v>10.6</v>
      </c>
      <c r="AJ711" s="80">
        <f>IF($AI711&gt;$G$20,IF('Silo Levels'!$L$27="Pumping",((PI()*((($C$19+$G$20)-$AI711)*($O$20/($O$19/2)))^2*((($O$20+$G$20)-$AI711))/3)*$AJ$603)+(((PI()*((($C$19+$G$20)-$AI711)*($O$20/($O$19/2)))^2*(((($C$19+$G$20)-$AI711)*($O$20/($O$19/2)))*$AZ$20))/3)*$AJ$603),(((PI()*((($C$19+$G$20)-$AI711)*($O$20/($O$19/2)))^2*((($O$20+$G$20)-$AI711)/3))*$AJ$603)-((PI()*((($C$19+$G$20)-$AI711)*($O$20/($O$19/2)))^2*(((($C$19+$G$20)-$AI711)*($O$20/($O$19/2)))*$AZ$20)/3)*$AJ$603))),IF('Silo Levels'!$L$27="Pumping",(($D$18*$AJ$603)+((PI()*(($C$21/2)^2)*($G$20-$AI711))*$AJ$603))+((($D$18+$H$18)/3)*$BD$20)+(((PI()*($C$21/2)^2*(($C$21/2)*$AZ$20))/3)*$AJ$603),(($D$18*$AJ$603)+((PI()*(($C$21/2)^2)*($G$20-$AI711))*$AJ$603))+((($D$18+$H$18)/3)*$BD$20)-(((PI()*($C$21/2)^2*(($C$21/2)*$AZ$20))/3)*$AJ$603)))</f>
        <v>175866.5073563114</v>
      </c>
    </row>
    <row r="712" spans="1:36" x14ac:dyDescent="0.3">
      <c r="A712">
        <v>10.7</v>
      </c>
      <c r="B712" s="79">
        <f t="shared" si="91"/>
        <v>179628.36025493962</v>
      </c>
      <c r="C712" s="53">
        <v>10.7</v>
      </c>
      <c r="D712" s="80">
        <f>IF($C712&gt;$G$20,IF('Silo Levels'!$L$19="Pumping",((PI()*((($C$19+$G$20)-$C712)*($O$20/($O$19/2)))^2*((($O$20+$G$20)-$C712))/3)*$D$603)+(((PI()*((($C$19+$G$20)-$C712)*($O$20/($O$19/2)))^2*(((($C$19+$G$20)-$C712)*($O$20/($O$19/2)))*$AZ$12))/3)*$D$603),(((PI()*((($C$19+$G$20)-$C712)*($O$20/($O$19/2)))^2*((($O$20+$G$20)-$C712)/3))*$D$603)-((PI()*((($C$19+$G$20)-$C712)*($O$20/($O$19/2)))^2*(((($C$19+$G$20)-$C712)*($O$20/($O$19/2)))*$AZ$12)/3)*$D$603))),IF('Silo Levels'!$L$19="Pumping",(($D$18*$D$603)+((PI()*(($C$21/2)^2)*($G$20-$C712))*$D$603))+((($D$18+$H$18)/3)*$BD$12)+(((PI()*($C$21/2)^2*(($C$21/2)*$AZ$12))/3)*$D$603),(($D$18*$D$603)+((PI()*(($C$21/2)^2)*($G$20-$C712))*$D$603))+((($D$18+$H$18)/3)*$BD$12)-(((PI()*($C$21/2)^2*(($C$21/2)*$AZ$12))/3)*$D$603)))</f>
        <v>176701.34148137493</v>
      </c>
      <c r="E712" s="73">
        <v>10.7</v>
      </c>
      <c r="F712" s="79">
        <f t="shared" si="92"/>
        <v>163010.86462348147</v>
      </c>
      <c r="G712" s="53">
        <v>10.7</v>
      </c>
      <c r="H712" s="80">
        <f>IF($G712&gt;$G$20,IF('Silo Levels'!$L$20="Pumping",((PI()*((($C$19+$G$20)-$G712)*($O$20/($O$19/2)))^2*((($O$20+$G$20)-$G712))/3)*$H$603)+(((PI()*((($C$19+$G$20)-$G712)*($O$20/($O$19/2)))^2*(((($C$19+$G$20)-$G712)*($O$20/($O$19/2)))*$AZ$13))/3)*$H$603),(((PI()*((($C$19+$G$20)-$G712)*($O$20/($O$19/2)))^2*((($O$20+$G$20)-$G712)/3))*$H$603)-((PI()*((($C$19+$G$20)-$G712)*($O$20/($O$19/2)))^2*(((($C$19+$G$20)-$G712)*($O$20/($O$19/2)))*$AZ$13)/3)*$H$603))),IF('Silo Levels'!$L$20="Pumping",(($D$18*$H$603)+((PI()*(($C$21/2)^2)*($G$20-$G712))*$H$603))+((($D$18+$H$18)/3)*$BD$13)+(((PI()*($C$21/2)^2*(($C$21/2)*$AZ$13))/3)*$H$603),(($D$18*$H$603)+((PI()*(($C$21/2)^2)*($G$20-$G712))*$H$603))+((($D$18+$H$18)/3)*$BD$13)-(((PI()*($C$21/2)^2*(($C$21/2)*$AZ$13))/3)*$H$603)))</f>
        <v>159222.73017845562</v>
      </c>
      <c r="I712" s="73">
        <v>10.7</v>
      </c>
      <c r="J712" s="79">
        <f t="shared" si="93"/>
        <v>163740.02569182444</v>
      </c>
      <c r="K712" s="53">
        <v>10.7</v>
      </c>
      <c r="L712" s="80">
        <f>IF($K712&gt;$G$20,IF('Silo Levels'!$L$21="Pumping",((PI()*((($C$19+$G$20)-$K712)*($O$20/($O$19/2)))^2*((($O$20+$G$20)-$K712))/3)*$L$603)+(((PI()*((($C$19+$G$20)-$K712)*($O$20/($O$19/2)))^2*(((($C$19+$G$20)-$K712)*($O$20/($O$19/2)))*$AZ$14))/3)*$L$603),(((PI()*((($C$19+$G$20)-$K712)*($O$20/($O$19/2)))^2*((($O$20+$G$20)-$K712)/3))*$L$603)-((PI()*((($C$19+$G$20)-$K712)*($O$20/($O$19/2)))^2*(((($C$19+$G$20)-$K712)*($O$20/($O$19/2)))*$AZ$14)/3)*$L$603))),IF('Silo Levels'!$L$21="Pumping",(($D$18*$L$603)+((PI()*(($C$21/2)^2)*($G$20-$K712))*$L$603))+((($D$18+$H$18)/3)*$BD$14)+(((PI()*($C$21/2)^2*(($C$21/2)*$AZ$14))/3)*$L$603),(($D$18*$L$603)+((PI()*(($C$21/2)^2)*($G$20-$K712))*$L$603))+((($D$18+$H$18)/3)*$BD$14)-(((PI()*($C$21/2)^2*(($C$21/2)*$AZ$14))/3)*$L$603)))</f>
        <v>159934.63267021233</v>
      </c>
      <c r="M712" s="73">
        <v>10.7</v>
      </c>
      <c r="N712" s="79">
        <f t="shared" si="98"/>
        <v>167532.41983456802</v>
      </c>
      <c r="O712" s="53">
        <v>10.7</v>
      </c>
      <c r="P712" s="80">
        <f>IF($O712&gt;$G$20,IF('Silo Levels'!$L$22="Pumping",((PI()*((($C$19+$G$20)-$O712)*($O$20/($O$19/2)))^2*((($O$20+$G$20)-$O712))/3)*$P$603)+(((PI()*((($C$19+$G$20)-$O712)*($O$20/($O$19/2)))^2*(((($C$19+$G$20)-$O712)*($O$20/($O$19/2)))*$AZ$15))/3)*$P$603),(((PI()*((($C$19+$G$20)-$O712)*($O$20/($O$19/2)))^2*((($O$20+$G$20)-$O712)/3))*$P$603)-((PI()*((($C$19+$G$20)-$O712)*($O$20/($O$19/2)))^2*(((($C$19+$G$20)-$O712)*($O$20/($O$19/2)))*$AZ$15)/3)*$P$603))),IF('Silo Levels'!$L$22="Pumping",(($D$18*$P$603)+((PI()*(($C$21/2)^2)*($G$20-$O712))*$P$603))+((($D$18+$H$18)/3)*$BD$15)+(((PI()*($C$21/2)^2*(($C$21/2)*$AZ$15))/3)*$P$603),(($D$18*$P$603)+((PI()*(($C$21/2)^2)*($G$20-$O712))*$P$603))+((($D$18+$H$18)/3)*$BD$15)-(((PI()*($C$21/2)^2*(($C$21/2)*$AZ$15))/3)*$P$603)))</f>
        <v>163637.26430697553</v>
      </c>
      <c r="Q712" s="73">
        <v>10.7</v>
      </c>
      <c r="R712" s="79">
        <f t="shared" si="99"/>
        <v>173197.36769367874</v>
      </c>
      <c r="S712" s="53">
        <v>10.7</v>
      </c>
      <c r="T712" s="80">
        <f>IF($S712&gt;$G$20,IF('Silo Levels'!$L$23="Pumping",((PI()*((($C$19+$G$20)-$S712)*($O$20/($O$19/2)))^2*((($O$20+$G$20)-$S712))/3)*$T$603)+(((PI()*((($C$19+$G$20)-$S712)*($O$20/($O$19/2)))^2*(((($C$19+$G$20)-$S712)*($O$20/($O$19/2)))*$AZ$16))/3)*$T$603),(((PI()*((($C$19+$G$20)-$S712)*($O$20/($O$19/2)))^2*((($O$20+$G$20)-$S712)/3))*$T$603)-((PI()*((($C$19+$G$20)-$S712)*($O$20/($O$19/2)))^2*(((($C$19+$G$20)-$S712)*($O$20/($O$19/2)))*$AZ$16)/3)*$T$603))),IF('Silo Levels'!$L$23="Pumping",(($D$18*$T$603)+((PI()*(($C$21/2)^2)*($G$20-$S712))*$T$603))+((($D$18+$H$18)/3)*$BD$16)+(((PI()*($C$21/2)^2*(($C$21/2)*$AZ$16))/3)*$T$603),(($D$18*$T$603)+((PI()*(($C$21/2)^2)*($G$20-$S712))*$T$603))+((($D$18+$H$18)/3)*$BD$16)-(((PI()*($C$21/2)^2*(($C$21/2)*$AZ$16))/3)*$T$603)))</f>
        <v>169168.1280237365</v>
      </c>
      <c r="U712" s="73">
        <v>10.7</v>
      </c>
      <c r="V712" s="79">
        <f t="shared" si="94"/>
        <v>163010.86462348147</v>
      </c>
      <c r="W712" s="53">
        <v>10.7</v>
      </c>
      <c r="X712" s="80">
        <f>IF($W712&gt;$G$20,IF('Silo Levels'!$L$24="Pumping",((PI()*((($C$19+$G$20)-$W712)*($O$20/($O$19/2)))^2*((($O$20+$G$20)-$W712))/3)*$X$603)+(((PI()*((($C$19+$G$20)-$W712)*($O$20/($O$19/2)))^2*(((($C$19+$G$20)-$W712)*($O$20/($O$19/2)))*$AZ$17))/3)*$X$603),(((PI()*((($C$19+$G$20)-$W712)*($O$20/($O$19/2)))^2*((($O$20+$G$20)-$W712)/3))*$X$603)-((PI()*((($C$19+$G$20)-$W712)*($O$20/($O$19/2)))^2*(((($C$19+$G$20)-$W712)*($O$20/($O$19/2)))*$AZ$17)/3)*$X$603))),IF('Silo Levels'!$L$24="Pumping",(($D$18*$X$603)+((PI()*(($C$21/2)^2)*($G$20-$W712))*$X$603))+((($D$18+$H$18)/3)*$BD$17)+(((PI()*($C$21/2)^2*(($C$21/2)*$AZ$17))/3)*$X$603),(($D$18*$X$603)+((PI()*(($C$21/2)^2)*($G$20-$W712))*$X$603))+((($D$18+$H$18)/3)*$BD$17)-(((PI()*($C$21/2)^2*(($C$21/2)*$AZ$17))/3)*$X$603)))</f>
        <v>159222.73017845562</v>
      </c>
      <c r="Y712" s="73">
        <v>10.7</v>
      </c>
      <c r="Z712" s="79">
        <f t="shared" si="95"/>
        <v>186721.36675633036</v>
      </c>
      <c r="AA712" s="53">
        <v>10.7</v>
      </c>
      <c r="AB712" s="80">
        <f>IF($AA712&gt;$G$20,IF('Silo Levels'!$L$25="Pumping",((PI()*((($C$19+$G$20)-$AA712)*($O$20/($O$19/2)))^2*((($O$20+$G$20)-$AA712))/3)*$AB$603)+(((PI()*((($C$19+$G$20)-$AA712)*($O$20/($O$19/2)))^2*(((($C$19+$G$20)-$AA712)*($O$20/($O$19/2)))*$AZ$18))/3)*$AB$603),(((PI()*((($C$19+$G$20)-$AA712)*($O$20/($O$19/2)))^2*((($O$20+$G$20)-$AA712)/3))*$AB$603)-((PI()*((($C$19+$G$20)-$AA712)*($O$20/($O$19/2)))^2*(((($C$19+$G$20)-$AA712)*($O$20/($O$19/2)))*$AZ$18)/3)*$AB$603))),IF('Silo Levels'!$L$25="Pumping",(($D$18*$AB$603)+((PI()*(($C$21/2)^2)*($G$20-$AA712))*$AB$603))+((($D$18+$H$18)/3)*$BD$18)+(((PI()*($C$21/2)^2*(($C$21/2)*$AZ$18))/3)*$AB$603),(($D$18*$AB$603)+((PI()*(($C$21/2)^2)*($G$20-$AA712))*$AB$603))+((($D$18+$H$18)/3)*$BD$18)-(((PI()*($C$21/2)^2*(($C$21/2)*$AZ$18))/3)*$AB$603)))</f>
        <v>182372.02637927604</v>
      </c>
      <c r="AC712" s="73">
        <v>10.7</v>
      </c>
      <c r="AD712" s="79">
        <f t="shared" si="96"/>
        <v>192218.72591384177</v>
      </c>
      <c r="AE712" s="53">
        <v>10.7</v>
      </c>
      <c r="AF712" s="80">
        <f>IF($AE712&gt;$G$20,IF('Silo Levels'!$L$26="Pumping",((PI()*((($C$19+$G$20)-$AE712)*($O$20/($O$19/2)))^2*((($O$20+$G$20)-$AE712))/3)*$AF$603)+(((PI()*((($C$19+$G$20)-$AE712)*($O$20/($O$19/2)))^2*(((($C$19+$G$20)-$AE712)*($O$20/($O$19/2)))*$AZ$19))/3)*$AF$603),(((PI()*((($C$19+$G$20)-$AE712)*($O$20/($O$19/2)))^2*((($O$20+$G$20)-$AE712)/3))*$AF$603)-((PI()*((($C$19+$G$20)-$AE712)*($O$20/($O$19/2)))^2*(((($C$19+$G$20)-$AE712)*($O$20/($O$19/2)))*$AZ$19)/3)*$AF$603))),IF('Silo Levels'!$L$26="Pumping",(($D$18*$AF$603)+((PI()*(($C$21/2)^2)*($G$20-$AE712))*$AF$603))+((($D$18+$H$18)/3)*$BD$19)+(((PI()*($C$21/2)^2*(($C$21/2)*$AZ$19))/3)*$AF$603),(($D$18*$AF$603)+((PI()*(($C$21/2)^2)*($G$20-$AE712))*$AF$603))+((($D$18+$H$18)/3)*$BD$19)-(((PI()*($C$21/2)^2*(($C$21/2)*$AZ$19))/3)*$AF$603)))</f>
        <v>190008.24026158178</v>
      </c>
      <c r="AG712" s="73">
        <v>10.7</v>
      </c>
      <c r="AH712" s="79">
        <f t="shared" si="97"/>
        <v>179628.36025493962</v>
      </c>
      <c r="AI712" s="53">
        <v>10.7</v>
      </c>
      <c r="AJ712" s="80">
        <f>IF($AI712&gt;$G$20,IF('Silo Levels'!$L$27="Pumping",((PI()*((($C$19+$G$20)-$AI712)*($O$20/($O$19/2)))^2*((($O$20+$G$20)-$AI712))/3)*$AJ$603)+(((PI()*((($C$19+$G$20)-$AI712)*($O$20/($O$19/2)))^2*(((($C$19+$G$20)-$AI712)*($O$20/($O$19/2)))*$AZ$20))/3)*$AJ$603),(((PI()*((($C$19+$G$20)-$AI712)*($O$20/($O$19/2)))^2*((($O$20+$G$20)-$AI712)/3))*$AJ$603)-((PI()*((($C$19+$G$20)-$AI712)*($O$20/($O$19/2)))^2*(((($C$19+$G$20)-$AI712)*($O$20/($O$19/2)))*$AZ$20)/3)*$AJ$603))),IF('Silo Levels'!$L$27="Pumping",(($D$18*$AJ$603)+((PI()*(($C$21/2)^2)*($G$20-$AI712))*$AJ$603))+((($D$18+$H$18)/3)*$BD$20)+(((PI()*($C$21/2)^2*(($C$21/2)*$AZ$20))/3)*$AJ$603),(($D$18*$AJ$603)+((PI()*(($C$21/2)^2)*($G$20-$AI712))*$AJ$603))+((($D$18+$H$18)/3)*$BD$20)-(((PI()*($C$21/2)^2*(($C$21/2)*$AZ$20))/3)*$AJ$603)))</f>
        <v>175446.9048641329</v>
      </c>
    </row>
    <row r="713" spans="1:36" x14ac:dyDescent="0.3">
      <c r="A713">
        <v>10.8</v>
      </c>
      <c r="B713" s="79">
        <f t="shared" si="91"/>
        <v>179208.75776276112</v>
      </c>
      <c r="C713" s="53">
        <v>10.8</v>
      </c>
      <c r="D713" s="80">
        <f>IF($C713&gt;$G$20,IF('Silo Levels'!$L$19="Pumping",((PI()*((($C$19+$G$20)-$C713)*($O$20/($O$19/2)))^2*((($O$20+$G$20)-$C713))/3)*$D$603)+(((PI()*((($C$19+$G$20)-$C713)*($O$20/($O$19/2)))^2*(((($C$19+$G$20)-$C713)*($O$20/($O$19/2)))*$AZ$12))/3)*$D$603),(((PI()*((($C$19+$G$20)-$C713)*($O$20/($O$19/2)))^2*((($O$20+$G$20)-$C713)/3))*$D$603)-((PI()*((($C$19+$G$20)-$C713)*($O$20/($O$19/2)))^2*(((($C$19+$G$20)-$C713)*($O$20/($O$19/2)))*$AZ$12)/3)*$D$603))),IF('Silo Levels'!$L$19="Pumping",(($D$18*$D$603)+((PI()*(($C$21/2)^2)*($G$20-$C713))*$D$603))+((($D$18+$H$18)/3)*$BD$12)+(((PI()*($C$21/2)^2*(($C$21/2)*$AZ$12))/3)*$D$603),(($D$18*$D$603)+((PI()*(($C$21/2)^2)*($G$20-$C713))*$D$603))+((($D$18+$H$18)/3)*$BD$12)-(((PI()*($C$21/2)^2*(($C$21/2)*$AZ$12))/3)*$D$603)))</f>
        <v>176281.73898919643</v>
      </c>
      <c r="E713" s="73">
        <v>10.8</v>
      </c>
      <c r="F713" s="79">
        <f t="shared" si="92"/>
        <v>162630.73127150675</v>
      </c>
      <c r="G713" s="53">
        <v>10.8</v>
      </c>
      <c r="H713" s="80">
        <f>IF($G713&gt;$G$20,IF('Silo Levels'!$L$20="Pumping",((PI()*((($C$19+$G$20)-$G713)*($O$20/($O$19/2)))^2*((($O$20+$G$20)-$G713))/3)*$H$603)+(((PI()*((($C$19+$G$20)-$G713)*($O$20/($O$19/2)))^2*(((($C$19+$G$20)-$G713)*($O$20/($O$19/2)))*$AZ$13))/3)*$H$603),(((PI()*((($C$19+$G$20)-$G713)*($O$20/($O$19/2)))^2*((($O$20+$G$20)-$G713)/3))*$H$603)-((PI()*((($C$19+$G$20)-$G713)*($O$20/($O$19/2)))^2*(((($C$19+$G$20)-$G713)*($O$20/($O$19/2)))*$AZ$13)/3)*$H$603))),IF('Silo Levels'!$L$20="Pumping",(($D$18*$H$603)+((PI()*(($C$21/2)^2)*($G$20-$G713))*$H$603))+((($D$18+$H$18)/3)*$BD$13)+(((PI()*($C$21/2)^2*(($C$21/2)*$AZ$13))/3)*$H$603),(($D$18*$H$603)+((PI()*(($C$21/2)^2)*($G$20-$G713))*$H$603))+((($D$18+$H$18)/3)*$BD$13)-(((PI()*($C$21/2)^2*(($C$21/2)*$AZ$13))/3)*$H$603)))</f>
        <v>158842.59682648091</v>
      </c>
      <c r="I713" s="73">
        <v>10.8</v>
      </c>
      <c r="J713" s="79">
        <f t="shared" si="93"/>
        <v>163358.16046874976</v>
      </c>
      <c r="K713" s="53">
        <v>10.8</v>
      </c>
      <c r="L713" s="80">
        <f>IF($K713&gt;$G$20,IF('Silo Levels'!$L$21="Pumping",((PI()*((($C$19+$G$20)-$K713)*($O$20/($O$19/2)))^2*((($O$20+$G$20)-$K713))/3)*$L$603)+(((PI()*((($C$19+$G$20)-$K713)*($O$20/($O$19/2)))^2*(((($C$19+$G$20)-$K713)*($O$20/($O$19/2)))*$AZ$14))/3)*$L$603),(((PI()*((($C$19+$G$20)-$K713)*($O$20/($O$19/2)))^2*((($O$20+$G$20)-$K713)/3))*$L$603)-((PI()*((($C$19+$G$20)-$K713)*($O$20/($O$19/2)))^2*(((($C$19+$G$20)-$K713)*($O$20/($O$19/2)))*$AZ$14)/3)*$L$603))),IF('Silo Levels'!$L$21="Pumping",(($D$18*$L$603)+((PI()*(($C$21/2)^2)*($G$20-$K713))*$L$603))+((($D$18+$H$18)/3)*$BD$14)+(((PI()*($C$21/2)^2*(($C$21/2)*$AZ$14))/3)*$L$603),(($D$18*$L$603)+((PI()*(($C$21/2)^2)*($G$20-$K713))*$L$603))+((($D$18+$H$18)/3)*$BD$14)-(((PI()*($C$21/2)^2*(($C$21/2)*$AZ$14))/3)*$L$603)))</f>
        <v>159552.76744713765</v>
      </c>
      <c r="M713" s="73">
        <v>10.8</v>
      </c>
      <c r="N713" s="79">
        <f t="shared" si="98"/>
        <v>167141.54708476082</v>
      </c>
      <c r="O713" s="53">
        <v>10.8</v>
      </c>
      <c r="P713" s="80">
        <f>IF($O713&gt;$G$20,IF('Silo Levels'!$L$22="Pumping",((PI()*((($C$19+$G$20)-$O713)*($O$20/($O$19/2)))^2*((($O$20+$G$20)-$O713))/3)*$P$603)+(((PI()*((($C$19+$G$20)-$O713)*($O$20/($O$19/2)))^2*(((($C$19+$G$20)-$O713)*($O$20/($O$19/2)))*$AZ$15))/3)*$P$603),(((PI()*((($C$19+$G$20)-$O713)*($O$20/($O$19/2)))^2*((($O$20+$G$20)-$O713)/3))*$P$603)-((PI()*((($C$19+$G$20)-$O713)*($O$20/($O$19/2)))^2*(((($C$19+$G$20)-$O713)*($O$20/($O$19/2)))*$AZ$15)/3)*$P$603))),IF('Silo Levels'!$L$22="Pumping",(($D$18*$P$603)+((PI()*(($C$21/2)^2)*($G$20-$O713))*$P$603))+((($D$18+$H$18)/3)*$BD$15)+(((PI()*($C$21/2)^2*(($C$21/2)*$AZ$15))/3)*$P$603),(($D$18*$P$603)+((PI()*(($C$21/2)^2)*($G$20-$O713))*$P$603))+((($D$18+$H$18)/3)*$BD$15)-(((PI()*($C$21/2)^2*(($C$21/2)*$AZ$15))/3)*$P$603)))</f>
        <v>163246.39155716833</v>
      </c>
      <c r="Q713" s="73">
        <v>10.8</v>
      </c>
      <c r="R713" s="79">
        <f t="shared" si="99"/>
        <v>172793.03981042319</v>
      </c>
      <c r="S713" s="53">
        <v>10.8</v>
      </c>
      <c r="T713" s="80">
        <f>IF($S713&gt;$G$20,IF('Silo Levels'!$L$23="Pumping",((PI()*((($C$19+$G$20)-$S713)*($O$20/($O$19/2)))^2*((($O$20+$G$20)-$S713))/3)*$T$603)+(((PI()*((($C$19+$G$20)-$S713)*($O$20/($O$19/2)))^2*(((($C$19+$G$20)-$S713)*($O$20/($O$19/2)))*$AZ$16))/3)*$T$603),(((PI()*((($C$19+$G$20)-$S713)*($O$20/($O$19/2)))^2*((($O$20+$G$20)-$S713)/3))*$T$603)-((PI()*((($C$19+$G$20)-$S713)*($O$20/($O$19/2)))^2*(((($C$19+$G$20)-$S713)*($O$20/($O$19/2)))*$AZ$16)/3)*$T$603))),IF('Silo Levels'!$L$23="Pumping",(($D$18*$T$603)+((PI()*(($C$21/2)^2)*($G$20-$S713))*$T$603))+((($D$18+$H$18)/3)*$BD$16)+(((PI()*($C$21/2)^2*(($C$21/2)*$AZ$16))/3)*$T$603),(($D$18*$T$603)+((PI()*(($C$21/2)^2)*($G$20-$S713))*$T$603))+((($D$18+$H$18)/3)*$BD$16)-(((PI()*($C$21/2)^2*(($C$21/2)*$AZ$16))/3)*$T$603)))</f>
        <v>168763.80014048095</v>
      </c>
      <c r="U713" s="73">
        <v>10.8</v>
      </c>
      <c r="V713" s="79">
        <f t="shared" si="94"/>
        <v>162630.73127150675</v>
      </c>
      <c r="W713" s="53">
        <v>10.8</v>
      </c>
      <c r="X713" s="80">
        <f>IF($W713&gt;$G$20,IF('Silo Levels'!$L$24="Pumping",((PI()*((($C$19+$G$20)-$W713)*($O$20/($O$19/2)))^2*((($O$20+$G$20)-$W713))/3)*$X$603)+(((PI()*((($C$19+$G$20)-$W713)*($O$20/($O$19/2)))^2*(((($C$19+$G$20)-$W713)*($O$20/($O$19/2)))*$AZ$17))/3)*$X$603),(((PI()*((($C$19+$G$20)-$W713)*($O$20/($O$19/2)))^2*((($O$20+$G$20)-$W713)/3))*$X$603)-((PI()*((($C$19+$G$20)-$W713)*($O$20/($O$19/2)))^2*(((($C$19+$G$20)-$W713)*($O$20/($O$19/2)))*$AZ$17)/3)*$X$603))),IF('Silo Levels'!$L$24="Pumping",(($D$18*$X$603)+((PI()*(($C$21/2)^2)*($G$20-$W713))*$X$603))+((($D$18+$H$18)/3)*$BD$17)+(((PI()*($C$21/2)^2*(($C$21/2)*$AZ$17))/3)*$X$603),(($D$18*$X$603)+((PI()*(($C$21/2)^2)*($G$20-$W713))*$X$603))+((($D$18+$H$18)/3)*$BD$17)-(((PI()*($C$21/2)^2*(($C$21/2)*$AZ$17))/3)*$X$603)))</f>
        <v>158842.59682648091</v>
      </c>
      <c r="Y713" s="73">
        <v>10.8</v>
      </c>
      <c r="Z713" s="79">
        <f t="shared" si="95"/>
        <v>186284.91726901618</v>
      </c>
      <c r="AA713" s="53">
        <v>10.8</v>
      </c>
      <c r="AB713" s="80">
        <f>IF($AA713&gt;$G$20,IF('Silo Levels'!$L$25="Pumping",((PI()*((($C$19+$G$20)-$AA713)*($O$20/($O$19/2)))^2*((($O$20+$G$20)-$AA713))/3)*$AB$603)+(((PI()*((($C$19+$G$20)-$AA713)*($O$20/($O$19/2)))^2*(((($C$19+$G$20)-$AA713)*($O$20/($O$19/2)))*$AZ$18))/3)*$AB$603),(((PI()*((($C$19+$G$20)-$AA713)*($O$20/($O$19/2)))^2*((($O$20+$G$20)-$AA713)/3))*$AB$603)-((PI()*((($C$19+$G$20)-$AA713)*($O$20/($O$19/2)))^2*(((($C$19+$G$20)-$AA713)*($O$20/($O$19/2)))*$AZ$18)/3)*$AB$603))),IF('Silo Levels'!$L$25="Pumping",(($D$18*$AB$603)+((PI()*(($C$21/2)^2)*($G$20-$AA713))*$AB$603))+((($D$18+$H$18)/3)*$BD$18)+(((PI()*($C$21/2)^2*(($C$21/2)*$AZ$18))/3)*$AB$603),(($D$18*$AB$603)+((PI()*(($C$21/2)^2)*($G$20-$AA713))*$AB$603))+((($D$18+$H$18)/3)*$BD$18)-(((PI()*($C$21/2)^2*(($C$21/2)*$AZ$18))/3)*$AB$603)))</f>
        <v>181935.57689196186</v>
      </c>
      <c r="AC713" s="73">
        <v>10.8</v>
      </c>
      <c r="AD713" s="79">
        <f t="shared" si="96"/>
        <v>191775.08837526973</v>
      </c>
      <c r="AE713" s="53">
        <v>10.8</v>
      </c>
      <c r="AF713" s="80">
        <f>IF($AE713&gt;$G$20,IF('Silo Levels'!$L$26="Pumping",((PI()*((($C$19+$G$20)-$AE713)*($O$20/($O$19/2)))^2*((($O$20+$G$20)-$AE713))/3)*$AF$603)+(((PI()*((($C$19+$G$20)-$AE713)*($O$20/($O$19/2)))^2*(((($C$19+$G$20)-$AE713)*($O$20/($O$19/2)))*$AZ$19))/3)*$AF$603),(((PI()*((($C$19+$G$20)-$AE713)*($O$20/($O$19/2)))^2*((($O$20+$G$20)-$AE713)/3))*$AF$603)-((PI()*((($C$19+$G$20)-$AE713)*($O$20/($O$19/2)))^2*(((($C$19+$G$20)-$AE713)*($O$20/($O$19/2)))*$AZ$19)/3)*$AF$603))),IF('Silo Levels'!$L$26="Pumping",(($D$18*$AF$603)+((PI()*(($C$21/2)^2)*($G$20-$AE713))*$AF$603))+((($D$18+$H$18)/3)*$BD$19)+(((PI()*($C$21/2)^2*(($C$21/2)*$AZ$19))/3)*$AF$603),(($D$18*$AF$603)+((PI()*(($C$21/2)^2)*($G$20-$AE713))*$AF$603))+((($D$18+$H$18)/3)*$BD$19)-(((PI()*($C$21/2)^2*(($C$21/2)*$AZ$19))/3)*$AF$603)))</f>
        <v>189564.60272300974</v>
      </c>
      <c r="AG713" s="73">
        <v>10.8</v>
      </c>
      <c r="AH713" s="79">
        <f t="shared" si="97"/>
        <v>179208.75776276112</v>
      </c>
      <c r="AI713" s="53">
        <v>10.8</v>
      </c>
      <c r="AJ713" s="80">
        <f>IF($AI713&gt;$G$20,IF('Silo Levels'!$L$27="Pumping",((PI()*((($C$19+$G$20)-$AI713)*($O$20/($O$19/2)))^2*((($O$20+$G$20)-$AI713))/3)*$AJ$603)+(((PI()*((($C$19+$G$20)-$AI713)*($O$20/($O$19/2)))^2*(((($C$19+$G$20)-$AI713)*($O$20/($O$19/2)))*$AZ$20))/3)*$AJ$603),(((PI()*((($C$19+$G$20)-$AI713)*($O$20/($O$19/2)))^2*((($O$20+$G$20)-$AI713)/3))*$AJ$603)-((PI()*((($C$19+$G$20)-$AI713)*($O$20/($O$19/2)))^2*(((($C$19+$G$20)-$AI713)*($O$20/($O$19/2)))*$AZ$20)/3)*$AJ$603))),IF('Silo Levels'!$L$27="Pumping",(($D$18*$AJ$603)+((PI()*(($C$21/2)^2)*($G$20-$AI713))*$AJ$603))+((($D$18+$H$18)/3)*$BD$20)+(((PI()*($C$21/2)^2*(($C$21/2)*$AZ$20))/3)*$AJ$603),(($D$18*$AJ$603)+((PI()*(($C$21/2)^2)*($G$20-$AI713))*$AJ$603))+((($D$18+$H$18)/3)*$BD$20)-(((PI()*($C$21/2)^2*(($C$21/2)*$AZ$20))/3)*$AJ$603)))</f>
        <v>175027.3023719544</v>
      </c>
    </row>
    <row r="714" spans="1:36" x14ac:dyDescent="0.3">
      <c r="A714">
        <v>10.9</v>
      </c>
      <c r="B714" s="79">
        <f t="shared" si="91"/>
        <v>178789.15527058262</v>
      </c>
      <c r="C714" s="53">
        <v>10.9</v>
      </c>
      <c r="D714" s="80">
        <f>IF($C714&gt;$G$20,IF('Silo Levels'!$L$19="Pumping",((PI()*((($C$19+$G$20)-$C714)*($O$20/($O$19/2)))^2*((($O$20+$G$20)-$C714))/3)*$D$603)+(((PI()*((($C$19+$G$20)-$C714)*($O$20/($O$19/2)))^2*(((($C$19+$G$20)-$C714)*($O$20/($O$19/2)))*$AZ$12))/3)*$D$603),(((PI()*((($C$19+$G$20)-$C714)*($O$20/($O$19/2)))^2*((($O$20+$G$20)-$C714)/3))*$D$603)-((PI()*((($C$19+$G$20)-$C714)*($O$20/($O$19/2)))^2*(((($C$19+$G$20)-$C714)*($O$20/($O$19/2)))*$AZ$12)/3)*$D$603))),IF('Silo Levels'!$L$19="Pumping",(($D$18*$D$603)+((PI()*(($C$21/2)^2)*($G$20-$C714))*$D$603))+((($D$18+$H$18)/3)*$BD$12)+(((PI()*($C$21/2)^2*(($C$21/2)*$AZ$12))/3)*$D$603),(($D$18*$D$603)+((PI()*(($C$21/2)^2)*($G$20-$C714))*$D$603))+((($D$18+$H$18)/3)*$BD$12)-(((PI()*($C$21/2)^2*(($C$21/2)*$AZ$12))/3)*$D$603)))</f>
        <v>175862.13649701793</v>
      </c>
      <c r="E714" s="73">
        <v>10.9</v>
      </c>
      <c r="F714" s="79">
        <f t="shared" si="92"/>
        <v>162250.59791953204</v>
      </c>
      <c r="G714" s="53">
        <v>10.9</v>
      </c>
      <c r="H714" s="80">
        <f>IF($G714&gt;$G$20,IF('Silo Levels'!$L$20="Pumping",((PI()*((($C$19+$G$20)-$G714)*($O$20/($O$19/2)))^2*((($O$20+$G$20)-$G714))/3)*$H$603)+(((PI()*((($C$19+$G$20)-$G714)*($O$20/($O$19/2)))^2*(((($C$19+$G$20)-$G714)*($O$20/($O$19/2)))*$AZ$13))/3)*$H$603),(((PI()*((($C$19+$G$20)-$G714)*($O$20/($O$19/2)))^2*((($O$20+$G$20)-$G714)/3))*$H$603)-((PI()*((($C$19+$G$20)-$G714)*($O$20/($O$19/2)))^2*(((($C$19+$G$20)-$G714)*($O$20/($O$19/2)))*$AZ$13)/3)*$H$603))),IF('Silo Levels'!$L$20="Pumping",(($D$18*$H$603)+((PI()*(($C$21/2)^2)*($G$20-$G714))*$H$603))+((($D$18+$H$18)/3)*$BD$13)+(((PI()*($C$21/2)^2*(($C$21/2)*$AZ$13))/3)*$H$603),(($D$18*$H$603)+((PI()*(($C$21/2)^2)*($G$20-$G714))*$H$603))+((($D$18+$H$18)/3)*$BD$13)-(((PI()*($C$21/2)^2*(($C$21/2)*$AZ$13))/3)*$H$603)))</f>
        <v>158462.46347450619</v>
      </c>
      <c r="I714" s="73">
        <v>10.9</v>
      </c>
      <c r="J714" s="79">
        <f t="shared" si="93"/>
        <v>162976.29524567511</v>
      </c>
      <c r="K714" s="53">
        <v>10.9</v>
      </c>
      <c r="L714" s="80">
        <f>IF($K714&gt;$G$20,IF('Silo Levels'!$L$21="Pumping",((PI()*((($C$19+$G$20)-$K714)*($O$20/($O$19/2)))^2*((($O$20+$G$20)-$K714))/3)*$L$603)+(((PI()*((($C$19+$G$20)-$K714)*($O$20/($O$19/2)))^2*(((($C$19+$G$20)-$K714)*($O$20/($O$19/2)))*$AZ$14))/3)*$L$603),(((PI()*((($C$19+$G$20)-$K714)*($O$20/($O$19/2)))^2*((($O$20+$G$20)-$K714)/3))*$L$603)-((PI()*((($C$19+$G$20)-$K714)*($O$20/($O$19/2)))^2*(((($C$19+$G$20)-$K714)*($O$20/($O$19/2)))*$AZ$14)/3)*$L$603))),IF('Silo Levels'!$L$21="Pumping",(($D$18*$L$603)+((PI()*(($C$21/2)^2)*($G$20-$K714))*$L$603))+((($D$18+$H$18)/3)*$BD$14)+(((PI()*($C$21/2)^2*(($C$21/2)*$AZ$14))/3)*$L$603),(($D$18*$L$603)+((PI()*(($C$21/2)^2)*($G$20-$K714))*$L$603))+((($D$18+$H$18)/3)*$BD$14)-(((PI()*($C$21/2)^2*(($C$21/2)*$AZ$14))/3)*$L$603)))</f>
        <v>159170.902224063</v>
      </c>
      <c r="M714" s="73">
        <v>10.9</v>
      </c>
      <c r="N714" s="79">
        <f t="shared" si="98"/>
        <v>166750.67433495366</v>
      </c>
      <c r="O714" s="53">
        <v>10.9</v>
      </c>
      <c r="P714" s="80">
        <f>IF($O714&gt;$G$20,IF('Silo Levels'!$L$22="Pumping",((PI()*((($C$19+$G$20)-$O714)*($O$20/($O$19/2)))^2*((($O$20+$G$20)-$O714))/3)*$P$603)+(((PI()*((($C$19+$G$20)-$O714)*($O$20/($O$19/2)))^2*(((($C$19+$G$20)-$O714)*($O$20/($O$19/2)))*$AZ$15))/3)*$P$603),(((PI()*((($C$19+$G$20)-$O714)*($O$20/($O$19/2)))^2*((($O$20+$G$20)-$O714)/3))*$P$603)-((PI()*((($C$19+$G$20)-$O714)*($O$20/($O$19/2)))^2*(((($C$19+$G$20)-$O714)*($O$20/($O$19/2)))*$AZ$15)/3)*$P$603))),IF('Silo Levels'!$L$22="Pumping",(($D$18*$P$603)+((PI()*(($C$21/2)^2)*($G$20-$O714))*$P$603))+((($D$18+$H$18)/3)*$BD$15)+(((PI()*($C$21/2)^2*(($C$21/2)*$AZ$15))/3)*$P$603),(($D$18*$P$603)+((PI()*(($C$21/2)^2)*($G$20-$O714))*$P$603))+((($D$18+$H$18)/3)*$BD$15)-(((PI()*($C$21/2)^2*(($C$21/2)*$AZ$15))/3)*$P$603)))</f>
        <v>162855.51880736116</v>
      </c>
      <c r="Q714" s="73">
        <v>10.9</v>
      </c>
      <c r="R714" s="79">
        <f t="shared" si="99"/>
        <v>172388.71192716769</v>
      </c>
      <c r="S714" s="53">
        <v>10.9</v>
      </c>
      <c r="T714" s="80">
        <f>IF($S714&gt;$G$20,IF('Silo Levels'!$L$23="Pumping",((PI()*((($C$19+$G$20)-$S714)*($O$20/($O$19/2)))^2*((($O$20+$G$20)-$S714))/3)*$T$603)+(((PI()*((($C$19+$G$20)-$S714)*($O$20/($O$19/2)))^2*(((($C$19+$G$20)-$S714)*($O$20/($O$19/2)))*$AZ$16))/3)*$T$603),(((PI()*((($C$19+$G$20)-$S714)*($O$20/($O$19/2)))^2*((($O$20+$G$20)-$S714)/3))*$T$603)-((PI()*((($C$19+$G$20)-$S714)*($O$20/($O$19/2)))^2*(((($C$19+$G$20)-$S714)*($O$20/($O$19/2)))*$AZ$16)/3)*$T$603))),IF('Silo Levels'!$L$23="Pumping",(($D$18*$T$603)+((PI()*(($C$21/2)^2)*($G$20-$S714))*$T$603))+((($D$18+$H$18)/3)*$BD$16)+(((PI()*($C$21/2)^2*(($C$21/2)*$AZ$16))/3)*$T$603),(($D$18*$T$603)+((PI()*(($C$21/2)^2)*($G$20-$S714))*$T$603))+((($D$18+$H$18)/3)*$BD$16)-(((PI()*($C$21/2)^2*(($C$21/2)*$AZ$16))/3)*$T$603)))</f>
        <v>168359.47225722545</v>
      </c>
      <c r="U714" s="73">
        <v>10.9</v>
      </c>
      <c r="V714" s="79">
        <f t="shared" si="94"/>
        <v>162250.59791953204</v>
      </c>
      <c r="W714" s="53">
        <v>10.9</v>
      </c>
      <c r="X714" s="80">
        <f>IF($W714&gt;$G$20,IF('Silo Levels'!$L$24="Pumping",((PI()*((($C$19+$G$20)-$W714)*($O$20/($O$19/2)))^2*((($O$20+$G$20)-$W714))/3)*$X$603)+(((PI()*((($C$19+$G$20)-$W714)*($O$20/($O$19/2)))^2*(((($C$19+$G$20)-$W714)*($O$20/($O$19/2)))*$AZ$17))/3)*$X$603),(((PI()*((($C$19+$G$20)-$W714)*($O$20/($O$19/2)))^2*((($O$20+$G$20)-$W714)/3))*$X$603)-((PI()*((($C$19+$G$20)-$W714)*($O$20/($O$19/2)))^2*(((($C$19+$G$20)-$W714)*($O$20/($O$19/2)))*$AZ$17)/3)*$X$603))),IF('Silo Levels'!$L$24="Pumping",(($D$18*$X$603)+((PI()*(($C$21/2)^2)*($G$20-$W714))*$X$603))+((($D$18+$H$18)/3)*$BD$17)+(((PI()*($C$21/2)^2*(($C$21/2)*$AZ$17))/3)*$X$603),(($D$18*$X$603)+((PI()*(($C$21/2)^2)*($G$20-$W714))*$X$603))+((($D$18+$H$18)/3)*$BD$17)-(((PI()*($C$21/2)^2*(($C$21/2)*$AZ$17))/3)*$X$603)))</f>
        <v>158462.46347450619</v>
      </c>
      <c r="Y714" s="73">
        <v>10.9</v>
      </c>
      <c r="Z714" s="79">
        <f t="shared" si="95"/>
        <v>185848.46778170206</v>
      </c>
      <c r="AA714" s="53">
        <v>10.9</v>
      </c>
      <c r="AB714" s="80">
        <f>IF($AA714&gt;$G$20,IF('Silo Levels'!$L$25="Pumping",((PI()*((($C$19+$G$20)-$AA714)*($O$20/($O$19/2)))^2*((($O$20+$G$20)-$AA714))/3)*$AB$603)+(((PI()*((($C$19+$G$20)-$AA714)*($O$20/($O$19/2)))^2*(((($C$19+$G$20)-$AA714)*($O$20/($O$19/2)))*$AZ$18))/3)*$AB$603),(((PI()*((($C$19+$G$20)-$AA714)*($O$20/($O$19/2)))^2*((($O$20+$G$20)-$AA714)/3))*$AB$603)-((PI()*((($C$19+$G$20)-$AA714)*($O$20/($O$19/2)))^2*(((($C$19+$G$20)-$AA714)*($O$20/($O$19/2)))*$AZ$18)/3)*$AB$603))),IF('Silo Levels'!$L$25="Pumping",(($D$18*$AB$603)+((PI()*(($C$21/2)^2)*($G$20-$AA714))*$AB$603))+((($D$18+$H$18)/3)*$BD$18)+(((PI()*($C$21/2)^2*(($C$21/2)*$AZ$18))/3)*$AB$603),(($D$18*$AB$603)+((PI()*(($C$21/2)^2)*($G$20-$AA714))*$AB$603))+((($D$18+$H$18)/3)*$BD$18)-(((PI()*($C$21/2)^2*(($C$21/2)*$AZ$18))/3)*$AB$603)))</f>
        <v>181499.12740464773</v>
      </c>
      <c r="AC714" s="73">
        <v>10.9</v>
      </c>
      <c r="AD714" s="79">
        <f t="shared" si="96"/>
        <v>191331.45083669771</v>
      </c>
      <c r="AE714" s="53">
        <v>10.9</v>
      </c>
      <c r="AF714" s="80">
        <f>IF($AE714&gt;$G$20,IF('Silo Levels'!$L$26="Pumping",((PI()*((($C$19+$G$20)-$AE714)*($O$20/($O$19/2)))^2*((($O$20+$G$20)-$AE714))/3)*$AF$603)+(((PI()*((($C$19+$G$20)-$AE714)*($O$20/($O$19/2)))^2*(((($C$19+$G$20)-$AE714)*($O$20/($O$19/2)))*$AZ$19))/3)*$AF$603),(((PI()*((($C$19+$G$20)-$AE714)*($O$20/($O$19/2)))^2*((($O$20+$G$20)-$AE714)/3))*$AF$603)-((PI()*((($C$19+$G$20)-$AE714)*($O$20/($O$19/2)))^2*(((($C$19+$G$20)-$AE714)*($O$20/($O$19/2)))*$AZ$19)/3)*$AF$603))),IF('Silo Levels'!$L$26="Pumping",(($D$18*$AF$603)+((PI()*(($C$21/2)^2)*($G$20-$AE714))*$AF$603))+((($D$18+$H$18)/3)*$BD$19)+(((PI()*($C$21/2)^2*(($C$21/2)*$AZ$19))/3)*$AF$603),(($D$18*$AF$603)+((PI()*(($C$21/2)^2)*($G$20-$AE714))*$AF$603))+((($D$18+$H$18)/3)*$BD$19)-(((PI()*($C$21/2)^2*(($C$21/2)*$AZ$19))/3)*$AF$603)))</f>
        <v>189120.96518443772</v>
      </c>
      <c r="AG714" s="73">
        <v>10.9</v>
      </c>
      <c r="AH714" s="79">
        <f t="shared" si="97"/>
        <v>178789.15527058262</v>
      </c>
      <c r="AI714" s="53">
        <v>10.9</v>
      </c>
      <c r="AJ714" s="80">
        <f>IF($AI714&gt;$G$20,IF('Silo Levels'!$L$27="Pumping",((PI()*((($C$19+$G$20)-$AI714)*($O$20/($O$19/2)))^2*((($O$20+$G$20)-$AI714))/3)*$AJ$603)+(((PI()*((($C$19+$G$20)-$AI714)*($O$20/($O$19/2)))^2*(((($C$19+$G$20)-$AI714)*($O$20/($O$19/2)))*$AZ$20))/3)*$AJ$603),(((PI()*((($C$19+$G$20)-$AI714)*($O$20/($O$19/2)))^2*((($O$20+$G$20)-$AI714)/3))*$AJ$603)-((PI()*((($C$19+$G$20)-$AI714)*($O$20/($O$19/2)))^2*(((($C$19+$G$20)-$AI714)*($O$20/($O$19/2)))*$AZ$20)/3)*$AJ$603))),IF('Silo Levels'!$L$27="Pumping",(($D$18*$AJ$603)+((PI()*(($C$21/2)^2)*($G$20-$AI714))*$AJ$603))+((($D$18+$H$18)/3)*$BD$20)+(((PI()*($C$21/2)^2*(($C$21/2)*$AZ$20))/3)*$AJ$603),(($D$18*$AJ$603)+((PI()*(($C$21/2)^2)*($G$20-$AI714))*$AJ$603))+((($D$18+$H$18)/3)*$BD$20)-(((PI()*($C$21/2)^2*(($C$21/2)*$AZ$20))/3)*$AJ$603)))</f>
        <v>174607.6998797759</v>
      </c>
    </row>
    <row r="715" spans="1:36" x14ac:dyDescent="0.3">
      <c r="A715">
        <v>11</v>
      </c>
      <c r="B715" s="79">
        <f t="shared" si="91"/>
        <v>178369.55277840409</v>
      </c>
      <c r="C715" s="53">
        <v>11</v>
      </c>
      <c r="D715" s="80">
        <f>IF($C715&gt;$G$20,IF('Silo Levels'!$L$19="Pumping",((PI()*((($C$19+$G$20)-$C715)*($O$20/($O$19/2)))^2*((($O$20+$G$20)-$C715))/3)*$D$603)+(((PI()*((($C$19+$G$20)-$C715)*($O$20/($O$19/2)))^2*(((($C$19+$G$20)-$C715)*($O$20/($O$19/2)))*$AZ$12))/3)*$D$603),(((PI()*((($C$19+$G$20)-$C715)*($O$20/($O$19/2)))^2*((($O$20+$G$20)-$C715)/3))*$D$603)-((PI()*((($C$19+$G$20)-$C715)*($O$20/($O$19/2)))^2*(((($C$19+$G$20)-$C715)*($O$20/($O$19/2)))*$AZ$12)/3)*$D$603))),IF('Silo Levels'!$L$19="Pumping",(($D$18*$D$603)+((PI()*(($C$21/2)^2)*($G$20-$C715))*$D$603))+((($D$18+$H$18)/3)*$BD$12)+(((PI()*($C$21/2)^2*(($C$21/2)*$AZ$12))/3)*$D$603),(($D$18*$D$603)+((PI()*(($C$21/2)^2)*($G$20-$C715))*$D$603))+((($D$18+$H$18)/3)*$BD$12)-(((PI()*($C$21/2)^2*(($C$21/2)*$AZ$12))/3)*$D$603)))</f>
        <v>175442.53400483937</v>
      </c>
      <c r="E715" s="73">
        <v>11</v>
      </c>
      <c r="F715" s="79">
        <f t="shared" si="92"/>
        <v>161870.46456755733</v>
      </c>
      <c r="G715" s="53">
        <v>11</v>
      </c>
      <c r="H715" s="80">
        <f>IF($G715&gt;$G$20,IF('Silo Levels'!$L$20="Pumping",((PI()*((($C$19+$G$20)-$G715)*($O$20/($O$19/2)))^2*((($O$20+$G$20)-$G715))/3)*$H$603)+(((PI()*((($C$19+$G$20)-$G715)*($O$20/($O$19/2)))^2*(((($C$19+$G$20)-$G715)*($O$20/($O$19/2)))*$AZ$13))/3)*$H$603),(((PI()*((($C$19+$G$20)-$G715)*($O$20/($O$19/2)))^2*((($O$20+$G$20)-$G715)/3))*$H$603)-((PI()*((($C$19+$G$20)-$G715)*($O$20/($O$19/2)))^2*(((($C$19+$G$20)-$G715)*($O$20/($O$19/2)))*$AZ$13)/3)*$H$603))),IF('Silo Levels'!$L$20="Pumping",(($D$18*$H$603)+((PI()*(($C$21/2)^2)*($G$20-$G715))*$H$603))+((($D$18+$H$18)/3)*$BD$13)+(((PI()*($C$21/2)^2*(($C$21/2)*$AZ$13))/3)*$H$603),(($D$18*$H$603)+((PI()*(($C$21/2)^2)*($G$20-$G715))*$H$603))+((($D$18+$H$18)/3)*$BD$13)-(((PI()*($C$21/2)^2*(($C$21/2)*$AZ$13))/3)*$H$603)))</f>
        <v>158082.33012253148</v>
      </c>
      <c r="I715" s="73">
        <v>11</v>
      </c>
      <c r="J715" s="79">
        <f t="shared" si="93"/>
        <v>162594.43002260046</v>
      </c>
      <c r="K715" s="53">
        <v>11</v>
      </c>
      <c r="L715" s="80">
        <f>IF($K715&gt;$G$20,IF('Silo Levels'!$L$21="Pumping",((PI()*((($C$19+$G$20)-$K715)*($O$20/($O$19/2)))^2*((($O$20+$G$20)-$K715))/3)*$L$603)+(((PI()*((($C$19+$G$20)-$K715)*($O$20/($O$19/2)))^2*(((($C$19+$G$20)-$K715)*($O$20/($O$19/2)))*$AZ$14))/3)*$L$603),(((PI()*((($C$19+$G$20)-$K715)*($O$20/($O$19/2)))^2*((($O$20+$G$20)-$K715)/3))*$L$603)-((PI()*((($C$19+$G$20)-$K715)*($O$20/($O$19/2)))^2*(((($C$19+$G$20)-$K715)*($O$20/($O$19/2)))*$AZ$14)/3)*$L$603))),IF('Silo Levels'!$L$21="Pumping",(($D$18*$L$603)+((PI()*(($C$21/2)^2)*($G$20-$K715))*$L$603))+((($D$18+$H$18)/3)*$BD$14)+(((PI()*($C$21/2)^2*(($C$21/2)*$AZ$14))/3)*$L$603),(($D$18*$L$603)+((PI()*(($C$21/2)^2)*($G$20-$K715))*$L$603))+((($D$18+$H$18)/3)*$BD$14)-(((PI()*($C$21/2)^2*(($C$21/2)*$AZ$14))/3)*$L$603)))</f>
        <v>158789.03700098835</v>
      </c>
      <c r="M715" s="73">
        <v>11</v>
      </c>
      <c r="N715" s="79">
        <f t="shared" si="98"/>
        <v>166359.80158514646</v>
      </c>
      <c r="O715" s="53">
        <v>11</v>
      </c>
      <c r="P715" s="80">
        <f>IF($O715&gt;$G$20,IF('Silo Levels'!$L$22="Pumping",((PI()*((($C$19+$G$20)-$O715)*($O$20/($O$19/2)))^2*((($O$20+$G$20)-$O715))/3)*$P$603)+(((PI()*((($C$19+$G$20)-$O715)*($O$20/($O$19/2)))^2*(((($C$19+$G$20)-$O715)*($O$20/($O$19/2)))*$AZ$15))/3)*$P$603),(((PI()*((($C$19+$G$20)-$O715)*($O$20/($O$19/2)))^2*((($O$20+$G$20)-$O715)/3))*$P$603)-((PI()*((($C$19+$G$20)-$O715)*($O$20/($O$19/2)))^2*(((($C$19+$G$20)-$O715)*($O$20/($O$19/2)))*$AZ$15)/3)*$P$603))),IF('Silo Levels'!$L$22="Pumping",(($D$18*$P$603)+((PI()*(($C$21/2)^2)*($G$20-$O715))*$P$603))+((($D$18+$H$18)/3)*$BD$15)+(((PI()*($C$21/2)^2*(($C$21/2)*$AZ$15))/3)*$P$603),(($D$18*$P$603)+((PI()*(($C$21/2)^2)*($G$20-$O715))*$P$603))+((($D$18+$H$18)/3)*$BD$15)-(((PI()*($C$21/2)^2*(($C$21/2)*$AZ$15))/3)*$P$603)))</f>
        <v>162464.64605755397</v>
      </c>
      <c r="Q715" s="73">
        <v>11</v>
      </c>
      <c r="R715" s="79">
        <f t="shared" si="99"/>
        <v>171984.38404391214</v>
      </c>
      <c r="S715" s="53">
        <v>11</v>
      </c>
      <c r="T715" s="80">
        <f>IF($S715&gt;$G$20,IF('Silo Levels'!$L$23="Pumping",((PI()*((($C$19+$G$20)-$S715)*($O$20/($O$19/2)))^2*((($O$20+$G$20)-$S715))/3)*$T$603)+(((PI()*((($C$19+$G$20)-$S715)*($O$20/($O$19/2)))^2*(((($C$19+$G$20)-$S715)*($O$20/($O$19/2)))*$AZ$16))/3)*$T$603),(((PI()*((($C$19+$G$20)-$S715)*($O$20/($O$19/2)))^2*((($O$20+$G$20)-$S715)/3))*$T$603)-((PI()*((($C$19+$G$20)-$S715)*($O$20/($O$19/2)))^2*(((($C$19+$G$20)-$S715)*($O$20/($O$19/2)))*$AZ$16)/3)*$T$603))),IF('Silo Levels'!$L$23="Pumping",(($D$18*$T$603)+((PI()*(($C$21/2)^2)*($G$20-$S715))*$T$603))+((($D$18+$H$18)/3)*$BD$16)+(((PI()*($C$21/2)^2*(($C$21/2)*$AZ$16))/3)*$T$603),(($D$18*$T$603)+((PI()*(($C$21/2)^2)*($G$20-$S715))*$T$603))+((($D$18+$H$18)/3)*$BD$16)-(((PI()*($C$21/2)^2*(($C$21/2)*$AZ$16))/3)*$T$603)))</f>
        <v>167955.1443739699</v>
      </c>
      <c r="U715" s="73">
        <v>11</v>
      </c>
      <c r="V715" s="79">
        <f t="shared" si="94"/>
        <v>161870.46456755733</v>
      </c>
      <c r="W715" s="53">
        <v>11</v>
      </c>
      <c r="X715" s="80">
        <f>IF($W715&gt;$G$20,IF('Silo Levels'!$L$24="Pumping",((PI()*((($C$19+$G$20)-$W715)*($O$20/($O$19/2)))^2*((($O$20+$G$20)-$W715))/3)*$X$603)+(((PI()*((($C$19+$G$20)-$W715)*($O$20/($O$19/2)))^2*(((($C$19+$G$20)-$W715)*($O$20/($O$19/2)))*$AZ$17))/3)*$X$603),(((PI()*((($C$19+$G$20)-$W715)*($O$20/($O$19/2)))^2*((($O$20+$G$20)-$W715)/3))*$X$603)-((PI()*((($C$19+$G$20)-$W715)*($O$20/($O$19/2)))^2*(((($C$19+$G$20)-$W715)*($O$20/($O$19/2)))*$AZ$17)/3)*$X$603))),IF('Silo Levels'!$L$24="Pumping",(($D$18*$X$603)+((PI()*(($C$21/2)^2)*($G$20-$W715))*$X$603))+((($D$18+$H$18)/3)*$BD$17)+(((PI()*($C$21/2)^2*(($C$21/2)*$AZ$17))/3)*$X$603),(($D$18*$X$603)+((PI()*(($C$21/2)^2)*($G$20-$W715))*$X$603))+((($D$18+$H$18)/3)*$BD$17)-(((PI()*($C$21/2)^2*(($C$21/2)*$AZ$17))/3)*$X$603)))</f>
        <v>158082.33012253148</v>
      </c>
      <c r="Y715" s="73">
        <v>11</v>
      </c>
      <c r="Z715" s="79">
        <f t="shared" si="95"/>
        <v>185412.01829438788</v>
      </c>
      <c r="AA715" s="53">
        <v>11</v>
      </c>
      <c r="AB715" s="80">
        <f>IF($AA715&gt;$G$20,IF('Silo Levels'!$L$25="Pumping",((PI()*((($C$19+$G$20)-$AA715)*($O$20/($O$19/2)))^2*((($O$20+$G$20)-$AA715))/3)*$AB$603)+(((PI()*((($C$19+$G$20)-$AA715)*($O$20/($O$19/2)))^2*(((($C$19+$G$20)-$AA715)*($O$20/($O$19/2)))*$AZ$18))/3)*$AB$603),(((PI()*((($C$19+$G$20)-$AA715)*($O$20/($O$19/2)))^2*((($O$20+$G$20)-$AA715)/3))*$AB$603)-((PI()*((($C$19+$G$20)-$AA715)*($O$20/($O$19/2)))^2*(((($C$19+$G$20)-$AA715)*($O$20/($O$19/2)))*$AZ$18)/3)*$AB$603))),IF('Silo Levels'!$L$25="Pumping",(($D$18*$AB$603)+((PI()*(($C$21/2)^2)*($G$20-$AA715))*$AB$603))+((($D$18+$H$18)/3)*$BD$18)+(((PI()*($C$21/2)^2*(($C$21/2)*$AZ$18))/3)*$AB$603),(($D$18*$AB$603)+((PI()*(($C$21/2)^2)*($G$20-$AA715))*$AB$603))+((($D$18+$H$18)/3)*$BD$18)-(((PI()*($C$21/2)^2*(($C$21/2)*$AZ$18))/3)*$AB$603)))</f>
        <v>181062.67791733355</v>
      </c>
      <c r="AC715" s="73">
        <v>11</v>
      </c>
      <c r="AD715" s="79">
        <f t="shared" si="96"/>
        <v>190887.81329812566</v>
      </c>
      <c r="AE715" s="53">
        <v>11</v>
      </c>
      <c r="AF715" s="80">
        <f>IF($AE715&gt;$G$20,IF('Silo Levels'!$L$26="Pumping",((PI()*((($C$19+$G$20)-$AE715)*($O$20/($O$19/2)))^2*((($O$20+$G$20)-$AE715))/3)*$AF$603)+(((PI()*((($C$19+$G$20)-$AE715)*($O$20/($O$19/2)))^2*(((($C$19+$G$20)-$AE715)*($O$20/($O$19/2)))*$AZ$19))/3)*$AF$603),(((PI()*((($C$19+$G$20)-$AE715)*($O$20/($O$19/2)))^2*((($O$20+$G$20)-$AE715)/3))*$AF$603)-((PI()*((($C$19+$G$20)-$AE715)*($O$20/($O$19/2)))^2*(((($C$19+$G$20)-$AE715)*($O$20/($O$19/2)))*$AZ$19)/3)*$AF$603))),IF('Silo Levels'!$L$26="Pumping",(($D$18*$AF$603)+((PI()*(($C$21/2)^2)*($G$20-$AE715))*$AF$603))+((($D$18+$H$18)/3)*$BD$19)+(((PI()*($C$21/2)^2*(($C$21/2)*$AZ$19))/3)*$AF$603),(($D$18*$AF$603)+((PI()*(($C$21/2)^2)*($G$20-$AE715))*$AF$603))+((($D$18+$H$18)/3)*$BD$19)-(((PI()*($C$21/2)^2*(($C$21/2)*$AZ$19))/3)*$AF$603)))</f>
        <v>188677.32764586568</v>
      </c>
      <c r="AG715" s="73">
        <v>11</v>
      </c>
      <c r="AH715" s="79">
        <f t="shared" si="97"/>
        <v>178369.55277840409</v>
      </c>
      <c r="AI715" s="53">
        <v>11</v>
      </c>
      <c r="AJ715" s="80">
        <f>IF($AI715&gt;$G$20,IF('Silo Levels'!$L$27="Pumping",((PI()*((($C$19+$G$20)-$AI715)*($O$20/($O$19/2)))^2*((($O$20+$G$20)-$AI715))/3)*$AJ$603)+(((PI()*((($C$19+$G$20)-$AI715)*($O$20/($O$19/2)))^2*(((($C$19+$G$20)-$AI715)*($O$20/($O$19/2)))*$AZ$20))/3)*$AJ$603),(((PI()*((($C$19+$G$20)-$AI715)*($O$20/($O$19/2)))^2*((($O$20+$G$20)-$AI715)/3))*$AJ$603)-((PI()*((($C$19+$G$20)-$AI715)*($O$20/($O$19/2)))^2*(((($C$19+$G$20)-$AI715)*($O$20/($O$19/2)))*$AZ$20)/3)*$AJ$603))),IF('Silo Levels'!$L$27="Pumping",(($D$18*$AJ$603)+((PI()*(($C$21/2)^2)*($G$20-$AI715))*$AJ$603))+((($D$18+$H$18)/3)*$BD$20)+(((PI()*($C$21/2)^2*(($C$21/2)*$AZ$20))/3)*$AJ$603),(($D$18*$AJ$603)+((PI()*(($C$21/2)^2)*($G$20-$AI715))*$AJ$603))+((($D$18+$H$18)/3)*$BD$20)-(((PI()*($C$21/2)^2*(($C$21/2)*$AZ$20))/3)*$AJ$603)))</f>
        <v>174188.09738759737</v>
      </c>
    </row>
    <row r="716" spans="1:36" x14ac:dyDescent="0.3">
      <c r="A716">
        <v>11.1</v>
      </c>
      <c r="B716" s="79">
        <f t="shared" si="91"/>
        <v>177949.95028622556</v>
      </c>
      <c r="C716" s="53">
        <v>11.1</v>
      </c>
      <c r="D716" s="80">
        <f>IF($C716&gt;$G$20,IF('Silo Levels'!$L$19="Pumping",((PI()*((($C$19+$G$20)-$C716)*($O$20/($O$19/2)))^2*((($O$20+$G$20)-$C716))/3)*$D$603)+(((PI()*((($C$19+$G$20)-$C716)*($O$20/($O$19/2)))^2*(((($C$19+$G$20)-$C716)*($O$20/($O$19/2)))*$AZ$12))/3)*$D$603),(((PI()*((($C$19+$G$20)-$C716)*($O$20/($O$19/2)))^2*((($O$20+$G$20)-$C716)/3))*$D$603)-((PI()*((($C$19+$G$20)-$C716)*($O$20/($O$19/2)))^2*(((($C$19+$G$20)-$C716)*($O$20/($O$19/2)))*$AZ$12)/3)*$D$603))),IF('Silo Levels'!$L$19="Pumping",(($D$18*$D$603)+((PI()*(($C$21/2)^2)*($G$20-$C716))*$D$603))+((($D$18+$H$18)/3)*$BD$12)+(((PI()*($C$21/2)^2*(($C$21/2)*$AZ$12))/3)*$D$603),(($D$18*$D$603)+((PI()*(($C$21/2)^2)*($G$20-$C716))*$D$603))+((($D$18+$H$18)/3)*$BD$12)-(((PI()*($C$21/2)^2*(($C$21/2)*$AZ$12))/3)*$D$603)))</f>
        <v>175022.93151266087</v>
      </c>
      <c r="E716" s="73">
        <v>11.1</v>
      </c>
      <c r="F716" s="79">
        <f t="shared" si="92"/>
        <v>161490.33121558258</v>
      </c>
      <c r="G716" s="53">
        <v>11.1</v>
      </c>
      <c r="H716" s="80">
        <f>IF($G716&gt;$G$20,IF('Silo Levels'!$L$20="Pumping",((PI()*((($C$19+$G$20)-$G716)*($O$20/($O$19/2)))^2*((($O$20+$G$20)-$G716))/3)*$H$603)+(((PI()*((($C$19+$G$20)-$G716)*($O$20/($O$19/2)))^2*(((($C$19+$G$20)-$G716)*($O$20/($O$19/2)))*$AZ$13))/3)*$H$603),(((PI()*((($C$19+$G$20)-$G716)*($O$20/($O$19/2)))^2*((($O$20+$G$20)-$G716)/3))*$H$603)-((PI()*((($C$19+$G$20)-$G716)*($O$20/($O$19/2)))^2*(((($C$19+$G$20)-$G716)*($O$20/($O$19/2)))*$AZ$13)/3)*$H$603))),IF('Silo Levels'!$L$20="Pumping",(($D$18*$H$603)+((PI()*(($C$21/2)^2)*($G$20-$G716))*$H$603))+((($D$18+$H$18)/3)*$BD$13)+(((PI()*($C$21/2)^2*(($C$21/2)*$AZ$13))/3)*$H$603),(($D$18*$H$603)+((PI()*(($C$21/2)^2)*($G$20-$G716))*$H$603))+((($D$18+$H$18)/3)*$BD$13)-(((PI()*($C$21/2)^2*(($C$21/2)*$AZ$13))/3)*$H$603)))</f>
        <v>157702.19677055674</v>
      </c>
      <c r="I716" s="73">
        <v>11.1</v>
      </c>
      <c r="J716" s="79">
        <f t="shared" si="93"/>
        <v>162212.56479952578</v>
      </c>
      <c r="K716" s="53">
        <v>11.1</v>
      </c>
      <c r="L716" s="80">
        <f>IF($K716&gt;$G$20,IF('Silo Levels'!$L$21="Pumping",((PI()*((($C$19+$G$20)-$K716)*($O$20/($O$19/2)))^2*((($O$20+$G$20)-$K716))/3)*$L$603)+(((PI()*((($C$19+$G$20)-$K716)*($O$20/($O$19/2)))^2*(((($C$19+$G$20)-$K716)*($O$20/($O$19/2)))*$AZ$14))/3)*$L$603),(((PI()*((($C$19+$G$20)-$K716)*($O$20/($O$19/2)))^2*((($O$20+$G$20)-$K716)/3))*$L$603)-((PI()*((($C$19+$G$20)-$K716)*($O$20/($O$19/2)))^2*(((($C$19+$G$20)-$K716)*($O$20/($O$19/2)))*$AZ$14)/3)*$L$603))),IF('Silo Levels'!$L$21="Pumping",(($D$18*$L$603)+((PI()*(($C$21/2)^2)*($G$20-$K716))*$L$603))+((($D$18+$H$18)/3)*$BD$14)+(((PI()*($C$21/2)^2*(($C$21/2)*$AZ$14))/3)*$L$603),(($D$18*$L$603)+((PI()*(($C$21/2)^2)*($G$20-$K716))*$L$603))+((($D$18+$H$18)/3)*$BD$14)-(((PI()*($C$21/2)^2*(($C$21/2)*$AZ$14))/3)*$L$603)))</f>
        <v>158407.17177791367</v>
      </c>
      <c r="M716" s="73">
        <v>11.1</v>
      </c>
      <c r="N716" s="79">
        <f t="shared" si="98"/>
        <v>165968.92883533923</v>
      </c>
      <c r="O716" s="53">
        <v>11.1</v>
      </c>
      <c r="P716" s="80">
        <f>IF($O716&gt;$G$20,IF('Silo Levels'!$L$22="Pumping",((PI()*((($C$19+$G$20)-$O716)*($O$20/($O$19/2)))^2*((($O$20+$G$20)-$O716))/3)*$P$603)+(((PI()*((($C$19+$G$20)-$O716)*($O$20/($O$19/2)))^2*(((($C$19+$G$20)-$O716)*($O$20/($O$19/2)))*$AZ$15))/3)*$P$603),(((PI()*((($C$19+$G$20)-$O716)*($O$20/($O$19/2)))^2*((($O$20+$G$20)-$O716)/3))*$P$603)-((PI()*((($C$19+$G$20)-$O716)*($O$20/($O$19/2)))^2*(((($C$19+$G$20)-$O716)*($O$20/($O$19/2)))*$AZ$15)/3)*$P$603))),IF('Silo Levels'!$L$22="Pumping",(($D$18*$P$603)+((PI()*(($C$21/2)^2)*($G$20-$O716))*$P$603))+((($D$18+$H$18)/3)*$BD$15)+(((PI()*($C$21/2)^2*(($C$21/2)*$AZ$15))/3)*$P$603),(($D$18*$P$603)+((PI()*(($C$21/2)^2)*($G$20-$O716))*$P$603))+((($D$18+$H$18)/3)*$BD$15)-(((PI()*($C$21/2)^2*(($C$21/2)*$AZ$15))/3)*$P$603)))</f>
        <v>162073.77330774674</v>
      </c>
      <c r="Q716" s="73">
        <v>11.1</v>
      </c>
      <c r="R716" s="79">
        <f t="shared" si="99"/>
        <v>171580.05616065662</v>
      </c>
      <c r="S716" s="53">
        <v>11.1</v>
      </c>
      <c r="T716" s="80">
        <f>IF($S716&gt;$G$20,IF('Silo Levels'!$L$23="Pumping",((PI()*((($C$19+$G$20)-$S716)*($O$20/($O$19/2)))^2*((($O$20+$G$20)-$S716))/3)*$T$603)+(((PI()*((($C$19+$G$20)-$S716)*($O$20/($O$19/2)))^2*(((($C$19+$G$20)-$S716)*($O$20/($O$19/2)))*$AZ$16))/3)*$T$603),(((PI()*((($C$19+$G$20)-$S716)*($O$20/($O$19/2)))^2*((($O$20+$G$20)-$S716)/3))*$T$603)-((PI()*((($C$19+$G$20)-$S716)*($O$20/($O$19/2)))^2*(((($C$19+$G$20)-$S716)*($O$20/($O$19/2)))*$AZ$16)/3)*$T$603))),IF('Silo Levels'!$L$23="Pumping",(($D$18*$T$603)+((PI()*(($C$21/2)^2)*($G$20-$S716))*$T$603))+((($D$18+$H$18)/3)*$BD$16)+(((PI()*($C$21/2)^2*(($C$21/2)*$AZ$16))/3)*$T$603),(($D$18*$T$603)+((PI()*(($C$21/2)^2)*($G$20-$S716))*$T$603))+((($D$18+$H$18)/3)*$BD$16)-(((PI()*($C$21/2)^2*(($C$21/2)*$AZ$16))/3)*$T$603)))</f>
        <v>167550.81649071438</v>
      </c>
      <c r="U716" s="73">
        <v>11.1</v>
      </c>
      <c r="V716" s="79">
        <f t="shared" si="94"/>
        <v>161490.33121558258</v>
      </c>
      <c r="W716" s="53">
        <v>11.1</v>
      </c>
      <c r="X716" s="80">
        <f>IF($W716&gt;$G$20,IF('Silo Levels'!$L$24="Pumping",((PI()*((($C$19+$G$20)-$W716)*($O$20/($O$19/2)))^2*((($O$20+$G$20)-$W716))/3)*$X$603)+(((PI()*((($C$19+$G$20)-$W716)*($O$20/($O$19/2)))^2*(((($C$19+$G$20)-$W716)*($O$20/($O$19/2)))*$AZ$17))/3)*$X$603),(((PI()*((($C$19+$G$20)-$W716)*($O$20/($O$19/2)))^2*((($O$20+$G$20)-$W716)/3))*$X$603)-((PI()*((($C$19+$G$20)-$W716)*($O$20/($O$19/2)))^2*(((($C$19+$G$20)-$W716)*($O$20/($O$19/2)))*$AZ$17)/3)*$X$603))),IF('Silo Levels'!$L$24="Pumping",(($D$18*$X$603)+((PI()*(($C$21/2)^2)*($G$20-$W716))*$X$603))+((($D$18+$H$18)/3)*$BD$17)+(((PI()*($C$21/2)^2*(($C$21/2)*$AZ$17))/3)*$X$603),(($D$18*$X$603)+((PI()*(($C$21/2)^2)*($G$20-$W716))*$X$603))+((($D$18+$H$18)/3)*$BD$17)-(((PI()*($C$21/2)^2*(($C$21/2)*$AZ$17))/3)*$X$603)))</f>
        <v>157702.19677055674</v>
      </c>
      <c r="Y716" s="73">
        <v>11.1</v>
      </c>
      <c r="Z716" s="79">
        <f t="shared" si="95"/>
        <v>184975.56880707369</v>
      </c>
      <c r="AA716" s="53">
        <v>11.1</v>
      </c>
      <c r="AB716" s="80">
        <f>IF($AA716&gt;$G$20,IF('Silo Levels'!$L$25="Pumping",((PI()*((($C$19+$G$20)-$AA716)*($O$20/($O$19/2)))^2*((($O$20+$G$20)-$AA716))/3)*$AB$603)+(((PI()*((($C$19+$G$20)-$AA716)*($O$20/($O$19/2)))^2*(((($C$19+$G$20)-$AA716)*($O$20/($O$19/2)))*$AZ$18))/3)*$AB$603),(((PI()*((($C$19+$G$20)-$AA716)*($O$20/($O$19/2)))^2*((($O$20+$G$20)-$AA716)/3))*$AB$603)-((PI()*((($C$19+$G$20)-$AA716)*($O$20/($O$19/2)))^2*(((($C$19+$G$20)-$AA716)*($O$20/($O$19/2)))*$AZ$18)/3)*$AB$603))),IF('Silo Levels'!$L$25="Pumping",(($D$18*$AB$603)+((PI()*(($C$21/2)^2)*($G$20-$AA716))*$AB$603))+((($D$18+$H$18)/3)*$BD$18)+(((PI()*($C$21/2)^2*(($C$21/2)*$AZ$18))/3)*$AB$603),(($D$18*$AB$603)+((PI()*(($C$21/2)^2)*($G$20-$AA716))*$AB$603))+((($D$18+$H$18)/3)*$BD$18)-(((PI()*($C$21/2)^2*(($C$21/2)*$AZ$18))/3)*$AB$603)))</f>
        <v>180626.22843001937</v>
      </c>
      <c r="AC716" s="73">
        <v>11.1</v>
      </c>
      <c r="AD716" s="79">
        <f t="shared" si="96"/>
        <v>190444.17575955362</v>
      </c>
      <c r="AE716" s="53">
        <v>11.1</v>
      </c>
      <c r="AF716" s="80">
        <f>IF($AE716&gt;$G$20,IF('Silo Levels'!$L$26="Pumping",((PI()*((($C$19+$G$20)-$AE716)*($O$20/($O$19/2)))^2*((($O$20+$G$20)-$AE716))/3)*$AF$603)+(((PI()*((($C$19+$G$20)-$AE716)*($O$20/($O$19/2)))^2*(((($C$19+$G$20)-$AE716)*($O$20/($O$19/2)))*$AZ$19))/3)*$AF$603),(((PI()*((($C$19+$G$20)-$AE716)*($O$20/($O$19/2)))^2*((($O$20+$G$20)-$AE716)/3))*$AF$603)-((PI()*((($C$19+$G$20)-$AE716)*($O$20/($O$19/2)))^2*(((($C$19+$G$20)-$AE716)*($O$20/($O$19/2)))*$AZ$19)/3)*$AF$603))),IF('Silo Levels'!$L$26="Pumping",(($D$18*$AF$603)+((PI()*(($C$21/2)^2)*($G$20-$AE716))*$AF$603))+((($D$18+$H$18)/3)*$BD$19)+(((PI()*($C$21/2)^2*(($C$21/2)*$AZ$19))/3)*$AF$603),(($D$18*$AF$603)+((PI()*(($C$21/2)^2)*($G$20-$AE716))*$AF$603))+((($D$18+$H$18)/3)*$BD$19)-(((PI()*($C$21/2)^2*(($C$21/2)*$AZ$19))/3)*$AF$603)))</f>
        <v>188233.69010729363</v>
      </c>
      <c r="AG716" s="73">
        <v>11.1</v>
      </c>
      <c r="AH716" s="79">
        <f t="shared" si="97"/>
        <v>177949.95028622556</v>
      </c>
      <c r="AI716" s="53">
        <v>11.1</v>
      </c>
      <c r="AJ716" s="80">
        <f>IF($AI716&gt;$G$20,IF('Silo Levels'!$L$27="Pumping",((PI()*((($C$19+$G$20)-$AI716)*($O$20/($O$19/2)))^2*((($O$20+$G$20)-$AI716))/3)*$AJ$603)+(((PI()*((($C$19+$G$20)-$AI716)*($O$20/($O$19/2)))^2*(((($C$19+$G$20)-$AI716)*($O$20/($O$19/2)))*$AZ$20))/3)*$AJ$603),(((PI()*((($C$19+$G$20)-$AI716)*($O$20/($O$19/2)))^2*((($O$20+$G$20)-$AI716)/3))*$AJ$603)-((PI()*((($C$19+$G$20)-$AI716)*($O$20/($O$19/2)))^2*(((($C$19+$G$20)-$AI716)*($O$20/($O$19/2)))*$AZ$20)/3)*$AJ$603))),IF('Silo Levels'!$L$27="Pumping",(($D$18*$AJ$603)+((PI()*(($C$21/2)^2)*($G$20-$AI716))*$AJ$603))+((($D$18+$H$18)/3)*$BD$20)+(((PI()*($C$21/2)^2*(($C$21/2)*$AZ$20))/3)*$AJ$603),(($D$18*$AJ$603)+((PI()*(($C$21/2)^2)*($G$20-$AI716))*$AJ$603))+((($D$18+$H$18)/3)*$BD$20)-(((PI()*($C$21/2)^2*(($C$21/2)*$AZ$20))/3)*$AJ$603)))</f>
        <v>173768.49489541884</v>
      </c>
    </row>
    <row r="717" spans="1:36" x14ac:dyDescent="0.3">
      <c r="A717">
        <v>11.2</v>
      </c>
      <c r="B717" s="79">
        <f t="shared" si="91"/>
        <v>177530.34779404709</v>
      </c>
      <c r="C717" s="53">
        <v>11.2</v>
      </c>
      <c r="D717" s="80">
        <f>IF($C717&gt;$G$20,IF('Silo Levels'!$L$19="Pumping",((PI()*((($C$19+$G$20)-$C717)*($O$20/($O$19/2)))^2*((($O$20+$G$20)-$C717))/3)*$D$603)+(((PI()*((($C$19+$G$20)-$C717)*($O$20/($O$19/2)))^2*(((($C$19+$G$20)-$C717)*($O$20/($O$19/2)))*$AZ$12))/3)*$D$603),(((PI()*((($C$19+$G$20)-$C717)*($O$20/($O$19/2)))^2*((($O$20+$G$20)-$C717)/3))*$D$603)-((PI()*((($C$19+$G$20)-$C717)*($O$20/($O$19/2)))^2*(((($C$19+$G$20)-$C717)*($O$20/($O$19/2)))*$AZ$12)/3)*$D$603))),IF('Silo Levels'!$L$19="Pumping",(($D$18*$D$603)+((PI()*(($C$21/2)^2)*($G$20-$C717))*$D$603))+((($D$18+$H$18)/3)*$BD$12)+(((PI()*($C$21/2)^2*(($C$21/2)*$AZ$12))/3)*$D$603),(($D$18*$D$603)+((PI()*(($C$21/2)^2)*($G$20-$C717))*$D$603))+((($D$18+$H$18)/3)*$BD$12)-(((PI()*($C$21/2)^2*(($C$21/2)*$AZ$12))/3)*$D$603)))</f>
        <v>174603.32902048237</v>
      </c>
      <c r="E717" s="73">
        <v>11.2</v>
      </c>
      <c r="F717" s="79">
        <f t="shared" si="92"/>
        <v>161110.1978636079</v>
      </c>
      <c r="G717" s="53">
        <v>11.2</v>
      </c>
      <c r="H717" s="80">
        <f>IF($G717&gt;$G$20,IF('Silo Levels'!$L$20="Pumping",((PI()*((($C$19+$G$20)-$G717)*($O$20/($O$19/2)))^2*((($O$20+$G$20)-$G717))/3)*$H$603)+(((PI()*((($C$19+$G$20)-$G717)*($O$20/($O$19/2)))^2*(((($C$19+$G$20)-$G717)*($O$20/($O$19/2)))*$AZ$13))/3)*$H$603),(((PI()*((($C$19+$G$20)-$G717)*($O$20/($O$19/2)))^2*((($O$20+$G$20)-$G717)/3))*$H$603)-((PI()*((($C$19+$G$20)-$G717)*($O$20/($O$19/2)))^2*(((($C$19+$G$20)-$G717)*($O$20/($O$19/2)))*$AZ$13)/3)*$H$603))),IF('Silo Levels'!$L$20="Pumping",(($D$18*$H$603)+((PI()*(($C$21/2)^2)*($G$20-$G717))*$H$603))+((($D$18+$H$18)/3)*$BD$13)+(((PI()*($C$21/2)^2*(($C$21/2)*$AZ$13))/3)*$H$603),(($D$18*$H$603)+((PI()*(($C$21/2)^2)*($G$20-$G717))*$H$603))+((($D$18+$H$18)/3)*$BD$13)-(((PI()*($C$21/2)^2*(($C$21/2)*$AZ$13))/3)*$H$603)))</f>
        <v>157322.06341858205</v>
      </c>
      <c r="I717" s="73">
        <v>11.2</v>
      </c>
      <c r="J717" s="79">
        <f t="shared" si="93"/>
        <v>161830.69957645112</v>
      </c>
      <c r="K717" s="53">
        <v>11.2</v>
      </c>
      <c r="L717" s="80">
        <f>IF($K717&gt;$G$20,IF('Silo Levels'!$L$21="Pumping",((PI()*((($C$19+$G$20)-$K717)*($O$20/($O$19/2)))^2*((($O$20+$G$20)-$K717))/3)*$L$603)+(((PI()*((($C$19+$G$20)-$K717)*($O$20/($O$19/2)))^2*(((($C$19+$G$20)-$K717)*($O$20/($O$19/2)))*$AZ$14))/3)*$L$603),(((PI()*((($C$19+$G$20)-$K717)*($O$20/($O$19/2)))^2*((($O$20+$G$20)-$K717)/3))*$L$603)-((PI()*((($C$19+$G$20)-$K717)*($O$20/($O$19/2)))^2*(((($C$19+$G$20)-$K717)*($O$20/($O$19/2)))*$AZ$14)/3)*$L$603))),IF('Silo Levels'!$L$21="Pumping",(($D$18*$L$603)+((PI()*(($C$21/2)^2)*($G$20-$K717))*$L$603))+((($D$18+$H$18)/3)*$BD$14)+(((PI()*($C$21/2)^2*(($C$21/2)*$AZ$14))/3)*$L$603),(($D$18*$L$603)+((PI()*(($C$21/2)^2)*($G$20-$K717))*$L$603))+((($D$18+$H$18)/3)*$BD$14)-(((PI()*($C$21/2)^2*(($C$21/2)*$AZ$14))/3)*$L$603)))</f>
        <v>158025.30655483902</v>
      </c>
      <c r="M717" s="73">
        <v>11.2</v>
      </c>
      <c r="N717" s="79">
        <f t="shared" si="98"/>
        <v>165578.05608553207</v>
      </c>
      <c r="O717" s="53">
        <v>11.2</v>
      </c>
      <c r="P717" s="80">
        <f>IF($O717&gt;$G$20,IF('Silo Levels'!$L$22="Pumping",((PI()*((($C$19+$G$20)-$O717)*($O$20/($O$19/2)))^2*((($O$20+$G$20)-$O717))/3)*$P$603)+(((PI()*((($C$19+$G$20)-$O717)*($O$20/($O$19/2)))^2*(((($C$19+$G$20)-$O717)*($O$20/($O$19/2)))*$AZ$15))/3)*$P$603),(((PI()*((($C$19+$G$20)-$O717)*($O$20/($O$19/2)))^2*((($O$20+$G$20)-$O717)/3))*$P$603)-((PI()*((($C$19+$G$20)-$O717)*($O$20/($O$19/2)))^2*(((($C$19+$G$20)-$O717)*($O$20/($O$19/2)))*$AZ$15)/3)*$P$603))),IF('Silo Levels'!$L$22="Pumping",(($D$18*$P$603)+((PI()*(($C$21/2)^2)*($G$20-$O717))*$P$603))+((($D$18+$H$18)/3)*$BD$15)+(((PI()*($C$21/2)^2*(($C$21/2)*$AZ$15))/3)*$P$603),(($D$18*$P$603)+((PI()*(($C$21/2)^2)*($G$20-$O717))*$P$603))+((($D$18+$H$18)/3)*$BD$15)-(((PI()*($C$21/2)^2*(($C$21/2)*$AZ$15))/3)*$P$603)))</f>
        <v>161682.90055793957</v>
      </c>
      <c r="Q717" s="73">
        <v>11.2</v>
      </c>
      <c r="R717" s="79">
        <f t="shared" si="99"/>
        <v>171175.7282774011</v>
      </c>
      <c r="S717" s="53">
        <v>11.2</v>
      </c>
      <c r="T717" s="80">
        <f>IF($S717&gt;$G$20,IF('Silo Levels'!$L$23="Pumping",((PI()*((($C$19+$G$20)-$S717)*($O$20/($O$19/2)))^2*((($O$20+$G$20)-$S717))/3)*$T$603)+(((PI()*((($C$19+$G$20)-$S717)*($O$20/($O$19/2)))^2*(((($C$19+$G$20)-$S717)*($O$20/($O$19/2)))*$AZ$16))/3)*$T$603),(((PI()*((($C$19+$G$20)-$S717)*($O$20/($O$19/2)))^2*((($O$20+$G$20)-$S717)/3))*$T$603)-((PI()*((($C$19+$G$20)-$S717)*($O$20/($O$19/2)))^2*(((($C$19+$G$20)-$S717)*($O$20/($O$19/2)))*$AZ$16)/3)*$T$603))),IF('Silo Levels'!$L$23="Pumping",(($D$18*$T$603)+((PI()*(($C$21/2)^2)*($G$20-$S717))*$T$603))+((($D$18+$H$18)/3)*$BD$16)+(((PI()*($C$21/2)^2*(($C$21/2)*$AZ$16))/3)*$T$603),(($D$18*$T$603)+((PI()*(($C$21/2)^2)*($G$20-$S717))*$T$603))+((($D$18+$H$18)/3)*$BD$16)-(((PI()*($C$21/2)^2*(($C$21/2)*$AZ$16))/3)*$T$603)))</f>
        <v>167146.48860745886</v>
      </c>
      <c r="U717" s="73">
        <v>11.2</v>
      </c>
      <c r="V717" s="79">
        <f t="shared" si="94"/>
        <v>161110.1978636079</v>
      </c>
      <c r="W717" s="53">
        <v>11.2</v>
      </c>
      <c r="X717" s="80">
        <f>IF($W717&gt;$G$20,IF('Silo Levels'!$L$24="Pumping",((PI()*((($C$19+$G$20)-$W717)*($O$20/($O$19/2)))^2*((($O$20+$G$20)-$W717))/3)*$X$603)+(((PI()*((($C$19+$G$20)-$W717)*($O$20/($O$19/2)))^2*(((($C$19+$G$20)-$W717)*($O$20/($O$19/2)))*$AZ$17))/3)*$X$603),(((PI()*((($C$19+$G$20)-$W717)*($O$20/($O$19/2)))^2*((($O$20+$G$20)-$W717)/3))*$X$603)-((PI()*((($C$19+$G$20)-$W717)*($O$20/($O$19/2)))^2*(((($C$19+$G$20)-$W717)*($O$20/($O$19/2)))*$AZ$17)/3)*$X$603))),IF('Silo Levels'!$L$24="Pumping",(($D$18*$X$603)+((PI()*(($C$21/2)^2)*($G$20-$W717))*$X$603))+((($D$18+$H$18)/3)*$BD$17)+(((PI()*($C$21/2)^2*(($C$21/2)*$AZ$17))/3)*$X$603),(($D$18*$X$603)+((PI()*(($C$21/2)^2)*($G$20-$W717))*$X$603))+((($D$18+$H$18)/3)*$BD$17)-(((PI()*($C$21/2)^2*(($C$21/2)*$AZ$17))/3)*$X$603)))</f>
        <v>157322.06341858205</v>
      </c>
      <c r="Y717" s="73">
        <v>11.2</v>
      </c>
      <c r="Z717" s="79">
        <f t="shared" si="95"/>
        <v>184539.11931975957</v>
      </c>
      <c r="AA717" s="53">
        <v>11.2</v>
      </c>
      <c r="AB717" s="80">
        <f>IF($AA717&gt;$G$20,IF('Silo Levels'!$L$25="Pumping",((PI()*((($C$19+$G$20)-$AA717)*($O$20/($O$19/2)))^2*((($O$20+$G$20)-$AA717))/3)*$AB$603)+(((PI()*((($C$19+$G$20)-$AA717)*($O$20/($O$19/2)))^2*(((($C$19+$G$20)-$AA717)*($O$20/($O$19/2)))*$AZ$18))/3)*$AB$603),(((PI()*((($C$19+$G$20)-$AA717)*($O$20/($O$19/2)))^2*((($O$20+$G$20)-$AA717)/3))*$AB$603)-((PI()*((($C$19+$G$20)-$AA717)*($O$20/($O$19/2)))^2*(((($C$19+$G$20)-$AA717)*($O$20/($O$19/2)))*$AZ$18)/3)*$AB$603))),IF('Silo Levels'!$L$25="Pumping",(($D$18*$AB$603)+((PI()*(($C$21/2)^2)*($G$20-$AA717))*$AB$603))+((($D$18+$H$18)/3)*$BD$18)+(((PI()*($C$21/2)^2*(($C$21/2)*$AZ$18))/3)*$AB$603),(($D$18*$AB$603)+((PI()*(($C$21/2)^2)*($G$20-$AA717))*$AB$603))+((($D$18+$H$18)/3)*$BD$18)-(((PI()*($C$21/2)^2*(($C$21/2)*$AZ$18))/3)*$AB$603)))</f>
        <v>180189.77894270525</v>
      </c>
      <c r="AC717" s="73">
        <v>11.2</v>
      </c>
      <c r="AD717" s="79">
        <f t="shared" si="96"/>
        <v>190000.5382209816</v>
      </c>
      <c r="AE717" s="53">
        <v>11.2</v>
      </c>
      <c r="AF717" s="80">
        <f>IF($AE717&gt;$G$20,IF('Silo Levels'!$L$26="Pumping",((PI()*((($C$19+$G$20)-$AE717)*($O$20/($O$19/2)))^2*((($O$20+$G$20)-$AE717))/3)*$AF$603)+(((PI()*((($C$19+$G$20)-$AE717)*($O$20/($O$19/2)))^2*(((($C$19+$G$20)-$AE717)*($O$20/($O$19/2)))*$AZ$19))/3)*$AF$603),(((PI()*((($C$19+$G$20)-$AE717)*($O$20/($O$19/2)))^2*((($O$20+$G$20)-$AE717)/3))*$AF$603)-((PI()*((($C$19+$G$20)-$AE717)*($O$20/($O$19/2)))^2*(((($C$19+$G$20)-$AE717)*($O$20/($O$19/2)))*$AZ$19)/3)*$AF$603))),IF('Silo Levels'!$L$26="Pumping",(($D$18*$AF$603)+((PI()*(($C$21/2)^2)*($G$20-$AE717))*$AF$603))+((($D$18+$H$18)/3)*$BD$19)+(((PI()*($C$21/2)^2*(($C$21/2)*$AZ$19))/3)*$AF$603),(($D$18*$AF$603)+((PI()*(($C$21/2)^2)*($G$20-$AE717))*$AF$603))+((($D$18+$H$18)/3)*$BD$19)-(((PI()*($C$21/2)^2*(($C$21/2)*$AZ$19))/3)*$AF$603)))</f>
        <v>187790.05256872161</v>
      </c>
      <c r="AG717" s="73">
        <v>11.2</v>
      </c>
      <c r="AH717" s="79">
        <f t="shared" si="97"/>
        <v>177530.34779404709</v>
      </c>
      <c r="AI717" s="53">
        <v>11.2</v>
      </c>
      <c r="AJ717" s="80">
        <f>IF($AI717&gt;$G$20,IF('Silo Levels'!$L$27="Pumping",((PI()*((($C$19+$G$20)-$AI717)*($O$20/($O$19/2)))^2*((($O$20+$G$20)-$AI717))/3)*$AJ$603)+(((PI()*((($C$19+$G$20)-$AI717)*($O$20/($O$19/2)))^2*(((($C$19+$G$20)-$AI717)*($O$20/($O$19/2)))*$AZ$20))/3)*$AJ$603),(((PI()*((($C$19+$G$20)-$AI717)*($O$20/($O$19/2)))^2*((($O$20+$G$20)-$AI717)/3))*$AJ$603)-((PI()*((($C$19+$G$20)-$AI717)*($O$20/($O$19/2)))^2*(((($C$19+$G$20)-$AI717)*($O$20/($O$19/2)))*$AZ$20)/3)*$AJ$603))),IF('Silo Levels'!$L$27="Pumping",(($D$18*$AJ$603)+((PI()*(($C$21/2)^2)*($G$20-$AI717))*$AJ$603))+((($D$18+$H$18)/3)*$BD$20)+(((PI()*($C$21/2)^2*(($C$21/2)*$AZ$20))/3)*$AJ$603),(($D$18*$AJ$603)+((PI()*(($C$21/2)^2)*($G$20-$AI717))*$AJ$603))+((($D$18+$H$18)/3)*$BD$20)-(((PI()*($C$21/2)^2*(($C$21/2)*$AZ$20))/3)*$AJ$603)))</f>
        <v>173348.89240324037</v>
      </c>
    </row>
    <row r="718" spans="1:36" x14ac:dyDescent="0.3">
      <c r="A718">
        <v>11.3</v>
      </c>
      <c r="B718" s="79">
        <f t="shared" si="91"/>
        <v>177110.74530186853</v>
      </c>
      <c r="C718" s="53">
        <v>11.3</v>
      </c>
      <c r="D718" s="80">
        <f>IF($C718&gt;$G$20,IF('Silo Levels'!$L$19="Pumping",((PI()*((($C$19+$G$20)-$C718)*($O$20/($O$19/2)))^2*((($O$20+$G$20)-$C718))/3)*$D$603)+(((PI()*((($C$19+$G$20)-$C718)*($O$20/($O$19/2)))^2*(((($C$19+$G$20)-$C718)*($O$20/($O$19/2)))*$AZ$12))/3)*$D$603),(((PI()*((($C$19+$G$20)-$C718)*($O$20/($O$19/2)))^2*((($O$20+$G$20)-$C718)/3))*$D$603)-((PI()*((($C$19+$G$20)-$C718)*($O$20/($O$19/2)))^2*(((($C$19+$G$20)-$C718)*($O$20/($O$19/2)))*$AZ$12)/3)*$D$603))),IF('Silo Levels'!$L$19="Pumping",(($D$18*$D$603)+((PI()*(($C$21/2)^2)*($G$20-$C718))*$D$603))+((($D$18+$H$18)/3)*$BD$12)+(((PI()*($C$21/2)^2*(($C$21/2)*$AZ$12))/3)*$D$603),(($D$18*$D$603)+((PI()*(($C$21/2)^2)*($G$20-$C718))*$D$603))+((($D$18+$H$18)/3)*$BD$12)-(((PI()*($C$21/2)^2*(($C$21/2)*$AZ$12))/3)*$D$603)))</f>
        <v>174183.72652830381</v>
      </c>
      <c r="E718" s="73">
        <v>11.3</v>
      </c>
      <c r="F718" s="79">
        <f t="shared" si="92"/>
        <v>160730.06451163313</v>
      </c>
      <c r="G718" s="53">
        <v>11.3</v>
      </c>
      <c r="H718" s="80">
        <f>IF($G718&gt;$G$20,IF('Silo Levels'!$L$20="Pumping",((PI()*((($C$19+$G$20)-$G718)*($O$20/($O$19/2)))^2*((($O$20+$G$20)-$G718))/3)*$H$603)+(((PI()*((($C$19+$G$20)-$G718)*($O$20/($O$19/2)))^2*(((($C$19+$G$20)-$G718)*($O$20/($O$19/2)))*$AZ$13))/3)*$H$603),(((PI()*((($C$19+$G$20)-$G718)*($O$20/($O$19/2)))^2*((($O$20+$G$20)-$G718)/3))*$H$603)-((PI()*((($C$19+$G$20)-$G718)*($O$20/($O$19/2)))^2*(((($C$19+$G$20)-$G718)*($O$20/($O$19/2)))*$AZ$13)/3)*$H$603))),IF('Silo Levels'!$L$20="Pumping",(($D$18*$H$603)+((PI()*(($C$21/2)^2)*($G$20-$G718))*$H$603))+((($D$18+$H$18)/3)*$BD$13)+(((PI()*($C$21/2)^2*(($C$21/2)*$AZ$13))/3)*$H$603),(($D$18*$H$603)+((PI()*(($C$21/2)^2)*($G$20-$G718))*$H$603))+((($D$18+$H$18)/3)*$BD$13)-(((PI()*($C$21/2)^2*(($C$21/2)*$AZ$13))/3)*$H$603)))</f>
        <v>156941.93006660728</v>
      </c>
      <c r="I718" s="73">
        <v>11.3</v>
      </c>
      <c r="J718" s="79">
        <f t="shared" si="93"/>
        <v>161448.83435337641</v>
      </c>
      <c r="K718" s="53">
        <v>11.3</v>
      </c>
      <c r="L718" s="80">
        <f>IF($K718&gt;$G$20,IF('Silo Levels'!$L$21="Pumping",((PI()*((($C$19+$G$20)-$K718)*($O$20/($O$19/2)))^2*((($O$20+$G$20)-$K718))/3)*$L$603)+(((PI()*((($C$19+$G$20)-$K718)*($O$20/($O$19/2)))^2*(((($C$19+$G$20)-$K718)*($O$20/($O$19/2)))*$AZ$14))/3)*$L$603),(((PI()*((($C$19+$G$20)-$K718)*($O$20/($O$19/2)))^2*((($O$20+$G$20)-$K718)/3))*$L$603)-((PI()*((($C$19+$G$20)-$K718)*($O$20/($O$19/2)))^2*(((($C$19+$G$20)-$K718)*($O$20/($O$19/2)))*$AZ$14)/3)*$L$603))),IF('Silo Levels'!$L$21="Pumping",(($D$18*$L$603)+((PI()*(($C$21/2)^2)*($G$20-$K718))*$L$603))+((($D$18+$H$18)/3)*$BD$14)+(((PI()*($C$21/2)^2*(($C$21/2)*$AZ$14))/3)*$L$603),(($D$18*$L$603)+((PI()*(($C$21/2)^2)*($G$20-$K718))*$L$603))+((($D$18+$H$18)/3)*$BD$14)-(((PI()*($C$21/2)^2*(($C$21/2)*$AZ$14))/3)*$L$603)))</f>
        <v>157643.4413317643</v>
      </c>
      <c r="M718" s="73">
        <v>11.3</v>
      </c>
      <c r="N718" s="79">
        <f t="shared" si="98"/>
        <v>165187.18333572484</v>
      </c>
      <c r="O718" s="53">
        <v>11.3</v>
      </c>
      <c r="P718" s="80">
        <f>IF($O718&gt;$G$20,IF('Silo Levels'!$L$22="Pumping",((PI()*((($C$19+$G$20)-$O718)*($O$20/($O$19/2)))^2*((($O$20+$G$20)-$O718))/3)*$P$603)+(((PI()*((($C$19+$G$20)-$O718)*($O$20/($O$19/2)))^2*(((($C$19+$G$20)-$O718)*($O$20/($O$19/2)))*$AZ$15))/3)*$P$603),(((PI()*((($C$19+$G$20)-$O718)*($O$20/($O$19/2)))^2*((($O$20+$G$20)-$O718)/3))*$P$603)-((PI()*((($C$19+$G$20)-$O718)*($O$20/($O$19/2)))^2*(((($C$19+$G$20)-$O718)*($O$20/($O$19/2)))*$AZ$15)/3)*$P$603))),IF('Silo Levels'!$L$22="Pumping",(($D$18*$P$603)+((PI()*(($C$21/2)^2)*($G$20-$O718))*$P$603))+((($D$18+$H$18)/3)*$BD$15)+(((PI()*($C$21/2)^2*(($C$21/2)*$AZ$15))/3)*$P$603),(($D$18*$P$603)+((PI()*(($C$21/2)^2)*($G$20-$O718))*$P$603))+((($D$18+$H$18)/3)*$BD$15)-(((PI()*($C$21/2)^2*(($C$21/2)*$AZ$15))/3)*$P$603)))</f>
        <v>161292.02780813235</v>
      </c>
      <c r="Q718" s="73">
        <v>11.3</v>
      </c>
      <c r="R718" s="79">
        <f t="shared" si="99"/>
        <v>170771.40039414554</v>
      </c>
      <c r="S718" s="53">
        <v>11.3</v>
      </c>
      <c r="T718" s="80">
        <f>IF($S718&gt;$G$20,IF('Silo Levels'!$L$23="Pumping",((PI()*((($C$19+$G$20)-$S718)*($O$20/($O$19/2)))^2*((($O$20+$G$20)-$S718))/3)*$T$603)+(((PI()*((($C$19+$G$20)-$S718)*($O$20/($O$19/2)))^2*(((($C$19+$G$20)-$S718)*($O$20/($O$19/2)))*$AZ$16))/3)*$T$603),(((PI()*((($C$19+$G$20)-$S718)*($O$20/($O$19/2)))^2*((($O$20+$G$20)-$S718)/3))*$T$603)-((PI()*((($C$19+$G$20)-$S718)*($O$20/($O$19/2)))^2*(((($C$19+$G$20)-$S718)*($O$20/($O$19/2)))*$AZ$16)/3)*$T$603))),IF('Silo Levels'!$L$23="Pumping",(($D$18*$T$603)+((PI()*(($C$21/2)^2)*($G$20-$S718))*$T$603))+((($D$18+$H$18)/3)*$BD$16)+(((PI()*($C$21/2)^2*(($C$21/2)*$AZ$16))/3)*$T$603),(($D$18*$T$603)+((PI()*(($C$21/2)^2)*($G$20-$S718))*$T$603))+((($D$18+$H$18)/3)*$BD$16)-(((PI()*($C$21/2)^2*(($C$21/2)*$AZ$16))/3)*$T$603)))</f>
        <v>166742.16072420331</v>
      </c>
      <c r="U718" s="73">
        <v>11.3</v>
      </c>
      <c r="V718" s="79">
        <f t="shared" si="94"/>
        <v>160730.06451163313</v>
      </c>
      <c r="W718" s="53">
        <v>11.3</v>
      </c>
      <c r="X718" s="80">
        <f>IF($W718&gt;$G$20,IF('Silo Levels'!$L$24="Pumping",((PI()*((($C$19+$G$20)-$W718)*($O$20/($O$19/2)))^2*((($O$20+$G$20)-$W718))/3)*$X$603)+(((PI()*((($C$19+$G$20)-$W718)*($O$20/($O$19/2)))^2*(((($C$19+$G$20)-$W718)*($O$20/($O$19/2)))*$AZ$17))/3)*$X$603),(((PI()*((($C$19+$G$20)-$W718)*($O$20/($O$19/2)))^2*((($O$20+$G$20)-$W718)/3))*$X$603)-((PI()*((($C$19+$G$20)-$W718)*($O$20/($O$19/2)))^2*(((($C$19+$G$20)-$W718)*($O$20/($O$19/2)))*$AZ$17)/3)*$X$603))),IF('Silo Levels'!$L$24="Pumping",(($D$18*$X$603)+((PI()*(($C$21/2)^2)*($G$20-$W718))*$X$603))+((($D$18+$H$18)/3)*$BD$17)+(((PI()*($C$21/2)^2*(($C$21/2)*$AZ$17))/3)*$X$603),(($D$18*$X$603)+((PI()*(($C$21/2)^2)*($G$20-$W718))*$X$603))+((($D$18+$H$18)/3)*$BD$17)-(((PI()*($C$21/2)^2*(($C$21/2)*$AZ$17))/3)*$X$603)))</f>
        <v>156941.93006660728</v>
      </c>
      <c r="Y718" s="73">
        <v>11.3</v>
      </c>
      <c r="Z718" s="79">
        <f t="shared" si="95"/>
        <v>184102.66983244536</v>
      </c>
      <c r="AA718" s="53">
        <v>11.3</v>
      </c>
      <c r="AB718" s="80">
        <f>IF($AA718&gt;$G$20,IF('Silo Levels'!$L$25="Pumping",((PI()*((($C$19+$G$20)-$AA718)*($O$20/($O$19/2)))^2*((($O$20+$G$20)-$AA718))/3)*$AB$603)+(((PI()*((($C$19+$G$20)-$AA718)*($O$20/($O$19/2)))^2*(((($C$19+$G$20)-$AA718)*($O$20/($O$19/2)))*$AZ$18))/3)*$AB$603),(((PI()*((($C$19+$G$20)-$AA718)*($O$20/($O$19/2)))^2*((($O$20+$G$20)-$AA718)/3))*$AB$603)-((PI()*((($C$19+$G$20)-$AA718)*($O$20/($O$19/2)))^2*(((($C$19+$G$20)-$AA718)*($O$20/($O$19/2)))*$AZ$18)/3)*$AB$603))),IF('Silo Levels'!$L$25="Pumping",(($D$18*$AB$603)+((PI()*(($C$21/2)^2)*($G$20-$AA718))*$AB$603))+((($D$18+$H$18)/3)*$BD$18)+(((PI()*($C$21/2)^2*(($C$21/2)*$AZ$18))/3)*$AB$603),(($D$18*$AB$603)+((PI()*(($C$21/2)^2)*($G$20-$AA718))*$AB$603))+((($D$18+$H$18)/3)*$BD$18)-(((PI()*($C$21/2)^2*(($C$21/2)*$AZ$18))/3)*$AB$603)))</f>
        <v>179753.32945539104</v>
      </c>
      <c r="AC718" s="73">
        <v>11.3</v>
      </c>
      <c r="AD718" s="79">
        <f t="shared" si="96"/>
        <v>189556.90068240953</v>
      </c>
      <c r="AE718" s="53">
        <v>11.3</v>
      </c>
      <c r="AF718" s="80">
        <f>IF($AE718&gt;$G$20,IF('Silo Levels'!$L$26="Pumping",((PI()*((($C$19+$G$20)-$AE718)*($O$20/($O$19/2)))^2*((($O$20+$G$20)-$AE718))/3)*$AF$603)+(((PI()*((($C$19+$G$20)-$AE718)*($O$20/($O$19/2)))^2*(((($C$19+$G$20)-$AE718)*($O$20/($O$19/2)))*$AZ$19))/3)*$AF$603),(((PI()*((($C$19+$G$20)-$AE718)*($O$20/($O$19/2)))^2*((($O$20+$G$20)-$AE718)/3))*$AF$603)-((PI()*((($C$19+$G$20)-$AE718)*($O$20/($O$19/2)))^2*(((($C$19+$G$20)-$AE718)*($O$20/($O$19/2)))*$AZ$19)/3)*$AF$603))),IF('Silo Levels'!$L$26="Pumping",(($D$18*$AF$603)+((PI()*(($C$21/2)^2)*($G$20-$AE718))*$AF$603))+((($D$18+$H$18)/3)*$BD$19)+(((PI()*($C$21/2)^2*(($C$21/2)*$AZ$19))/3)*$AF$603),(($D$18*$AF$603)+((PI()*(($C$21/2)^2)*($G$20-$AE718))*$AF$603))+((($D$18+$H$18)/3)*$BD$19)-(((PI()*($C$21/2)^2*(($C$21/2)*$AZ$19))/3)*$AF$603)))</f>
        <v>187346.41503014954</v>
      </c>
      <c r="AG718" s="73">
        <v>11.3</v>
      </c>
      <c r="AH718" s="79">
        <f t="shared" si="97"/>
        <v>177110.74530186853</v>
      </c>
      <c r="AI718" s="53">
        <v>11.3</v>
      </c>
      <c r="AJ718" s="80">
        <f>IF($AI718&gt;$G$20,IF('Silo Levels'!$L$27="Pumping",((PI()*((($C$19+$G$20)-$AI718)*($O$20/($O$19/2)))^2*((($O$20+$G$20)-$AI718))/3)*$AJ$603)+(((PI()*((($C$19+$G$20)-$AI718)*($O$20/($O$19/2)))^2*(((($C$19+$G$20)-$AI718)*($O$20/($O$19/2)))*$AZ$20))/3)*$AJ$603),(((PI()*((($C$19+$G$20)-$AI718)*($O$20/($O$19/2)))^2*((($O$20+$G$20)-$AI718)/3))*$AJ$603)-((PI()*((($C$19+$G$20)-$AI718)*($O$20/($O$19/2)))^2*(((($C$19+$G$20)-$AI718)*($O$20/($O$19/2)))*$AZ$20)/3)*$AJ$603))),IF('Silo Levels'!$L$27="Pumping",(($D$18*$AJ$603)+((PI()*(($C$21/2)^2)*($G$20-$AI718))*$AJ$603))+((($D$18+$H$18)/3)*$BD$20)+(((PI()*($C$21/2)^2*(($C$21/2)*$AZ$20))/3)*$AJ$603),(($D$18*$AJ$603)+((PI()*(($C$21/2)^2)*($G$20-$AI718))*$AJ$603))+((($D$18+$H$18)/3)*$BD$20)-(((PI()*($C$21/2)^2*(($C$21/2)*$AZ$20))/3)*$AJ$603)))</f>
        <v>172929.28991106182</v>
      </c>
    </row>
    <row r="719" spans="1:36" x14ac:dyDescent="0.3">
      <c r="A719">
        <v>11.4</v>
      </c>
      <c r="B719" s="79">
        <f t="shared" si="91"/>
        <v>176691.14280969003</v>
      </c>
      <c r="C719" s="53">
        <v>11.4</v>
      </c>
      <c r="D719" s="80">
        <f>IF($C719&gt;$G$20,IF('Silo Levels'!$L$19="Pumping",((PI()*((($C$19+$G$20)-$C719)*($O$20/($O$19/2)))^2*((($O$20+$G$20)-$C719))/3)*$D$603)+(((PI()*((($C$19+$G$20)-$C719)*($O$20/($O$19/2)))^2*(((($C$19+$G$20)-$C719)*($O$20/($O$19/2)))*$AZ$12))/3)*$D$603),(((PI()*((($C$19+$G$20)-$C719)*($O$20/($O$19/2)))^2*((($O$20+$G$20)-$C719)/3))*$D$603)-((PI()*((($C$19+$G$20)-$C719)*($O$20/($O$19/2)))^2*(((($C$19+$G$20)-$C719)*($O$20/($O$19/2)))*$AZ$12)/3)*$D$603))),IF('Silo Levels'!$L$19="Pumping",(($D$18*$D$603)+((PI()*(($C$21/2)^2)*($G$20-$C719))*$D$603))+((($D$18+$H$18)/3)*$BD$12)+(((PI()*($C$21/2)^2*(($C$21/2)*$AZ$12))/3)*$D$603),(($D$18*$D$603)+((PI()*(($C$21/2)^2)*($G$20-$C719))*$D$603))+((($D$18+$H$18)/3)*$BD$12)-(((PI()*($C$21/2)^2*(($C$21/2)*$AZ$12))/3)*$D$603)))</f>
        <v>173764.12403612531</v>
      </c>
      <c r="E719" s="73">
        <v>11.4</v>
      </c>
      <c r="F719" s="79">
        <f t="shared" si="92"/>
        <v>160349.93115965842</v>
      </c>
      <c r="G719" s="53">
        <v>11.4</v>
      </c>
      <c r="H719" s="80">
        <f>IF($G719&gt;$G$20,IF('Silo Levels'!$L$20="Pumping",((PI()*((($C$19+$G$20)-$G719)*($O$20/($O$19/2)))^2*((($O$20+$G$20)-$G719))/3)*$H$603)+(((PI()*((($C$19+$G$20)-$G719)*($O$20/($O$19/2)))^2*(((($C$19+$G$20)-$G719)*($O$20/($O$19/2)))*$AZ$13))/3)*$H$603),(((PI()*((($C$19+$G$20)-$G719)*($O$20/($O$19/2)))^2*((($O$20+$G$20)-$G719)/3))*$H$603)-((PI()*((($C$19+$G$20)-$G719)*($O$20/($O$19/2)))^2*(((($C$19+$G$20)-$G719)*($O$20/($O$19/2)))*$AZ$13)/3)*$H$603))),IF('Silo Levels'!$L$20="Pumping",(($D$18*$H$603)+((PI()*(($C$21/2)^2)*($G$20-$G719))*$H$603))+((($D$18+$H$18)/3)*$BD$13)+(((PI()*($C$21/2)^2*(($C$21/2)*$AZ$13))/3)*$H$603),(($D$18*$H$603)+((PI()*(($C$21/2)^2)*($G$20-$G719))*$H$603))+((($D$18+$H$18)/3)*$BD$13)-(((PI()*($C$21/2)^2*(($C$21/2)*$AZ$13))/3)*$H$603)))</f>
        <v>156561.79671463257</v>
      </c>
      <c r="I719" s="73">
        <v>11.4</v>
      </c>
      <c r="J719" s="79">
        <f t="shared" si="93"/>
        <v>161066.96913030179</v>
      </c>
      <c r="K719" s="53">
        <v>11.4</v>
      </c>
      <c r="L719" s="80">
        <f>IF($K719&gt;$G$20,IF('Silo Levels'!$L$21="Pumping",((PI()*((($C$19+$G$20)-$K719)*($O$20/($O$19/2)))^2*((($O$20+$G$20)-$K719))/3)*$L$603)+(((PI()*((($C$19+$G$20)-$K719)*($O$20/($O$19/2)))^2*(((($C$19+$G$20)-$K719)*($O$20/($O$19/2)))*$AZ$14))/3)*$L$603),(((PI()*((($C$19+$G$20)-$K719)*($O$20/($O$19/2)))^2*((($O$20+$G$20)-$K719)/3))*$L$603)-((PI()*((($C$19+$G$20)-$K719)*($O$20/($O$19/2)))^2*(((($C$19+$G$20)-$K719)*($O$20/($O$19/2)))*$AZ$14)/3)*$L$603))),IF('Silo Levels'!$L$21="Pumping",(($D$18*$L$603)+((PI()*(($C$21/2)^2)*($G$20-$K719))*$L$603))+((($D$18+$H$18)/3)*$BD$14)+(((PI()*($C$21/2)^2*(($C$21/2)*$AZ$14))/3)*$L$603),(($D$18*$L$603)+((PI()*(($C$21/2)^2)*($G$20-$K719))*$L$603))+((($D$18+$H$18)/3)*$BD$14)-(((PI()*($C$21/2)^2*(($C$21/2)*$AZ$14))/3)*$L$603)))</f>
        <v>157261.57610868968</v>
      </c>
      <c r="M719" s="73">
        <v>11.4</v>
      </c>
      <c r="N719" s="79">
        <f t="shared" si="98"/>
        <v>164796.31058591767</v>
      </c>
      <c r="O719" s="53">
        <v>11.4</v>
      </c>
      <c r="P719" s="80">
        <f>IF($O719&gt;$G$20,IF('Silo Levels'!$L$22="Pumping",((PI()*((($C$19+$G$20)-$O719)*($O$20/($O$19/2)))^2*((($O$20+$G$20)-$O719))/3)*$P$603)+(((PI()*((($C$19+$G$20)-$O719)*($O$20/($O$19/2)))^2*(((($C$19+$G$20)-$O719)*($O$20/($O$19/2)))*$AZ$15))/3)*$P$603),(((PI()*((($C$19+$G$20)-$O719)*($O$20/($O$19/2)))^2*((($O$20+$G$20)-$O719)/3))*$P$603)-((PI()*((($C$19+$G$20)-$O719)*($O$20/($O$19/2)))^2*(((($C$19+$G$20)-$O719)*($O$20/($O$19/2)))*$AZ$15)/3)*$P$603))),IF('Silo Levels'!$L$22="Pumping",(($D$18*$P$603)+((PI()*(($C$21/2)^2)*($G$20-$O719))*$P$603))+((($D$18+$H$18)/3)*$BD$15)+(((PI()*($C$21/2)^2*(($C$21/2)*$AZ$15))/3)*$P$603),(($D$18*$P$603)+((PI()*(($C$21/2)^2)*($G$20-$O719))*$P$603))+((($D$18+$H$18)/3)*$BD$15)-(((PI()*($C$21/2)^2*(($C$21/2)*$AZ$15))/3)*$P$603)))</f>
        <v>160901.15505832518</v>
      </c>
      <c r="Q719" s="73">
        <v>11.4</v>
      </c>
      <c r="R719" s="79">
        <f t="shared" si="99"/>
        <v>170367.07251089002</v>
      </c>
      <c r="S719" s="53">
        <v>11.4</v>
      </c>
      <c r="T719" s="80">
        <f>IF($S719&gt;$G$20,IF('Silo Levels'!$L$23="Pumping",((PI()*((($C$19+$G$20)-$S719)*($O$20/($O$19/2)))^2*((($O$20+$G$20)-$S719))/3)*$T$603)+(((PI()*((($C$19+$G$20)-$S719)*($O$20/($O$19/2)))^2*(((($C$19+$G$20)-$S719)*($O$20/($O$19/2)))*$AZ$16))/3)*$T$603),(((PI()*((($C$19+$G$20)-$S719)*($O$20/($O$19/2)))^2*((($O$20+$G$20)-$S719)/3))*$T$603)-((PI()*((($C$19+$G$20)-$S719)*($O$20/($O$19/2)))^2*(((($C$19+$G$20)-$S719)*($O$20/($O$19/2)))*$AZ$16)/3)*$T$603))),IF('Silo Levels'!$L$23="Pumping",(($D$18*$T$603)+((PI()*(($C$21/2)^2)*($G$20-$S719))*$T$603))+((($D$18+$H$18)/3)*$BD$16)+(((PI()*($C$21/2)^2*(($C$21/2)*$AZ$16))/3)*$T$603),(($D$18*$T$603)+((PI()*(($C$21/2)^2)*($G$20-$S719))*$T$603))+((($D$18+$H$18)/3)*$BD$16)-(((PI()*($C$21/2)^2*(($C$21/2)*$AZ$16))/3)*$T$603)))</f>
        <v>166337.83284094778</v>
      </c>
      <c r="U719" s="73">
        <v>11.4</v>
      </c>
      <c r="V719" s="79">
        <f t="shared" si="94"/>
        <v>160349.93115965842</v>
      </c>
      <c r="W719" s="53">
        <v>11.4</v>
      </c>
      <c r="X719" s="80">
        <f>IF($W719&gt;$G$20,IF('Silo Levels'!$L$24="Pumping",((PI()*((($C$19+$G$20)-$W719)*($O$20/($O$19/2)))^2*((($O$20+$G$20)-$W719))/3)*$X$603)+(((PI()*((($C$19+$G$20)-$W719)*($O$20/($O$19/2)))^2*(((($C$19+$G$20)-$W719)*($O$20/($O$19/2)))*$AZ$17))/3)*$X$603),(((PI()*((($C$19+$G$20)-$W719)*($O$20/($O$19/2)))^2*((($O$20+$G$20)-$W719)/3))*$X$603)-((PI()*((($C$19+$G$20)-$W719)*($O$20/($O$19/2)))^2*(((($C$19+$G$20)-$W719)*($O$20/($O$19/2)))*$AZ$17)/3)*$X$603))),IF('Silo Levels'!$L$24="Pumping",(($D$18*$X$603)+((PI()*(($C$21/2)^2)*($G$20-$W719))*$X$603))+((($D$18+$H$18)/3)*$BD$17)+(((PI()*($C$21/2)^2*(($C$21/2)*$AZ$17))/3)*$X$603),(($D$18*$X$603)+((PI()*(($C$21/2)^2)*($G$20-$W719))*$X$603))+((($D$18+$H$18)/3)*$BD$17)-(((PI()*($C$21/2)^2*(($C$21/2)*$AZ$17))/3)*$X$603)))</f>
        <v>156561.79671463257</v>
      </c>
      <c r="Y719" s="73">
        <v>11.4</v>
      </c>
      <c r="Z719" s="79">
        <f t="shared" si="95"/>
        <v>183666.22034513124</v>
      </c>
      <c r="AA719" s="53">
        <v>11.4</v>
      </c>
      <c r="AB719" s="80">
        <f>IF($AA719&gt;$G$20,IF('Silo Levels'!$L$25="Pumping",((PI()*((($C$19+$G$20)-$AA719)*($O$20/($O$19/2)))^2*((($O$20+$G$20)-$AA719))/3)*$AB$603)+(((PI()*((($C$19+$G$20)-$AA719)*($O$20/($O$19/2)))^2*(((($C$19+$G$20)-$AA719)*($O$20/($O$19/2)))*$AZ$18))/3)*$AB$603),(((PI()*((($C$19+$G$20)-$AA719)*($O$20/($O$19/2)))^2*((($O$20+$G$20)-$AA719)/3))*$AB$603)-((PI()*((($C$19+$G$20)-$AA719)*($O$20/($O$19/2)))^2*(((($C$19+$G$20)-$AA719)*($O$20/($O$19/2)))*$AZ$18)/3)*$AB$603))),IF('Silo Levels'!$L$25="Pumping",(($D$18*$AB$603)+((PI()*(($C$21/2)^2)*($G$20-$AA719))*$AB$603))+((($D$18+$H$18)/3)*$BD$18)+(((PI()*($C$21/2)^2*(($C$21/2)*$AZ$18))/3)*$AB$603),(($D$18*$AB$603)+((PI()*(($C$21/2)^2)*($G$20-$AA719))*$AB$603))+((($D$18+$H$18)/3)*$BD$18)-(((PI()*($C$21/2)^2*(($C$21/2)*$AZ$18))/3)*$AB$603)))</f>
        <v>179316.87996807692</v>
      </c>
      <c r="AC719" s="73">
        <v>11.4</v>
      </c>
      <c r="AD719" s="79">
        <f t="shared" si="96"/>
        <v>189113.26314383751</v>
      </c>
      <c r="AE719" s="53">
        <v>11.4</v>
      </c>
      <c r="AF719" s="80">
        <f>IF($AE719&gt;$G$20,IF('Silo Levels'!$L$26="Pumping",((PI()*((($C$19+$G$20)-$AE719)*($O$20/($O$19/2)))^2*((($O$20+$G$20)-$AE719))/3)*$AF$603)+(((PI()*((($C$19+$G$20)-$AE719)*($O$20/($O$19/2)))^2*(((($C$19+$G$20)-$AE719)*($O$20/($O$19/2)))*$AZ$19))/3)*$AF$603),(((PI()*((($C$19+$G$20)-$AE719)*($O$20/($O$19/2)))^2*((($O$20+$G$20)-$AE719)/3))*$AF$603)-((PI()*((($C$19+$G$20)-$AE719)*($O$20/($O$19/2)))^2*(((($C$19+$G$20)-$AE719)*($O$20/($O$19/2)))*$AZ$19)/3)*$AF$603))),IF('Silo Levels'!$L$26="Pumping",(($D$18*$AF$603)+((PI()*(($C$21/2)^2)*($G$20-$AE719))*$AF$603))+((($D$18+$H$18)/3)*$BD$19)+(((PI()*($C$21/2)^2*(($C$21/2)*$AZ$19))/3)*$AF$603),(($D$18*$AF$603)+((PI()*(($C$21/2)^2)*($G$20-$AE719))*$AF$603))+((($D$18+$H$18)/3)*$BD$19)-(((PI()*($C$21/2)^2*(($C$21/2)*$AZ$19))/3)*$AF$603)))</f>
        <v>186902.77749157752</v>
      </c>
      <c r="AG719" s="73">
        <v>11.4</v>
      </c>
      <c r="AH719" s="79">
        <f t="shared" si="97"/>
        <v>176691.14280969003</v>
      </c>
      <c r="AI719" s="53">
        <v>11.4</v>
      </c>
      <c r="AJ719" s="80">
        <f>IF($AI719&gt;$G$20,IF('Silo Levels'!$L$27="Pumping",((PI()*((($C$19+$G$20)-$AI719)*($O$20/($O$19/2)))^2*((($O$20+$G$20)-$AI719))/3)*$AJ$603)+(((PI()*((($C$19+$G$20)-$AI719)*($O$20/($O$19/2)))^2*(((($C$19+$G$20)-$AI719)*($O$20/($O$19/2)))*$AZ$20))/3)*$AJ$603),(((PI()*((($C$19+$G$20)-$AI719)*($O$20/($O$19/2)))^2*((($O$20+$G$20)-$AI719)/3))*$AJ$603)-((PI()*((($C$19+$G$20)-$AI719)*($O$20/($O$19/2)))^2*(((($C$19+$G$20)-$AI719)*($O$20/($O$19/2)))*$AZ$20)/3)*$AJ$603))),IF('Silo Levels'!$L$27="Pumping",(($D$18*$AJ$603)+((PI()*(($C$21/2)^2)*($G$20-$AI719))*$AJ$603))+((($D$18+$H$18)/3)*$BD$20)+(((PI()*($C$21/2)^2*(($C$21/2)*$AZ$20))/3)*$AJ$603),(($D$18*$AJ$603)+((PI()*(($C$21/2)^2)*($G$20-$AI719))*$AJ$603))+((($D$18+$H$18)/3)*$BD$20)-(((PI()*($C$21/2)^2*(($C$21/2)*$AZ$20))/3)*$AJ$603)))</f>
        <v>172509.68741888332</v>
      </c>
    </row>
    <row r="720" spans="1:36" x14ac:dyDescent="0.3">
      <c r="A720">
        <v>11.5</v>
      </c>
      <c r="B720" s="79">
        <f t="shared" si="91"/>
        <v>176271.54031751151</v>
      </c>
      <c r="C720" s="53">
        <v>11.5</v>
      </c>
      <c r="D720" s="80">
        <f>IF($C720&gt;$G$20,IF('Silo Levels'!$L$19="Pumping",((PI()*((($C$19+$G$20)-$C720)*($O$20/($O$19/2)))^2*((($O$20+$G$20)-$C720))/3)*$D$603)+(((PI()*((($C$19+$G$20)-$C720)*($O$20/($O$19/2)))^2*(((($C$19+$G$20)-$C720)*($O$20/($O$19/2)))*$AZ$12))/3)*$D$603),(((PI()*((($C$19+$G$20)-$C720)*($O$20/($O$19/2)))^2*((($O$20+$G$20)-$C720)/3))*$D$603)-((PI()*((($C$19+$G$20)-$C720)*($O$20/($O$19/2)))^2*(((($C$19+$G$20)-$C720)*($O$20/($O$19/2)))*$AZ$12)/3)*$D$603))),IF('Silo Levels'!$L$19="Pumping",(($D$18*$D$603)+((PI()*(($C$21/2)^2)*($G$20-$C720))*$D$603))+((($D$18+$H$18)/3)*$BD$12)+(((PI()*($C$21/2)^2*(($C$21/2)*$AZ$12))/3)*$D$603),(($D$18*$D$603)+((PI()*(($C$21/2)^2)*($G$20-$C720))*$D$603))+((($D$18+$H$18)/3)*$BD$12)-(((PI()*($C$21/2)^2*(($C$21/2)*$AZ$12))/3)*$D$603)))</f>
        <v>173344.52154394682</v>
      </c>
      <c r="E720" s="73">
        <v>11.5</v>
      </c>
      <c r="F720" s="79">
        <f t="shared" si="92"/>
        <v>159969.7978076837</v>
      </c>
      <c r="G720" s="53">
        <v>11.5</v>
      </c>
      <c r="H720" s="80">
        <f>IF($G720&gt;$G$20,IF('Silo Levels'!$L$20="Pumping",((PI()*((($C$19+$G$20)-$G720)*($O$20/($O$19/2)))^2*((($O$20+$G$20)-$G720))/3)*$H$603)+(((PI()*((($C$19+$G$20)-$G720)*($O$20/($O$19/2)))^2*(((($C$19+$G$20)-$G720)*($O$20/($O$19/2)))*$AZ$13))/3)*$H$603),(((PI()*((($C$19+$G$20)-$G720)*($O$20/($O$19/2)))^2*((($O$20+$G$20)-$G720)/3))*$H$603)-((PI()*((($C$19+$G$20)-$G720)*($O$20/($O$19/2)))^2*(((($C$19+$G$20)-$G720)*($O$20/($O$19/2)))*$AZ$13)/3)*$H$603))),IF('Silo Levels'!$L$20="Pumping",(($D$18*$H$603)+((PI()*(($C$21/2)^2)*($G$20-$G720))*$H$603))+((($D$18+$H$18)/3)*$BD$13)+(((PI()*($C$21/2)^2*(($C$21/2)*$AZ$13))/3)*$H$603),(($D$18*$H$603)+((PI()*(($C$21/2)^2)*($G$20-$G720))*$H$603))+((($D$18+$H$18)/3)*$BD$13)-(((PI()*($C$21/2)^2*(($C$21/2)*$AZ$13))/3)*$H$603)))</f>
        <v>156181.66336265786</v>
      </c>
      <c r="I720" s="73">
        <v>11.5</v>
      </c>
      <c r="J720" s="79">
        <f t="shared" si="93"/>
        <v>160685.10390722711</v>
      </c>
      <c r="K720" s="53">
        <v>11.5</v>
      </c>
      <c r="L720" s="80">
        <f>IF($K720&gt;$G$20,IF('Silo Levels'!$L$21="Pumping",((PI()*((($C$19+$G$20)-$K720)*($O$20/($O$19/2)))^2*((($O$20+$G$20)-$K720))/3)*$L$603)+(((PI()*((($C$19+$G$20)-$K720)*($O$20/($O$19/2)))^2*(((($C$19+$G$20)-$K720)*($O$20/($O$19/2)))*$AZ$14))/3)*$L$603),(((PI()*((($C$19+$G$20)-$K720)*($O$20/($O$19/2)))^2*((($O$20+$G$20)-$K720)/3))*$L$603)-((PI()*((($C$19+$G$20)-$K720)*($O$20/($O$19/2)))^2*(((($C$19+$G$20)-$K720)*($O$20/($O$19/2)))*$AZ$14)/3)*$L$603))),IF('Silo Levels'!$L$21="Pumping",(($D$18*$L$603)+((PI()*(($C$21/2)^2)*($G$20-$K720))*$L$603))+((($D$18+$H$18)/3)*$BD$14)+(((PI()*($C$21/2)^2*(($C$21/2)*$AZ$14))/3)*$L$603),(($D$18*$L$603)+((PI()*(($C$21/2)^2)*($G$20-$K720))*$L$603))+((($D$18+$H$18)/3)*$BD$14)-(((PI()*($C$21/2)^2*(($C$21/2)*$AZ$14))/3)*$L$603)))</f>
        <v>156879.710885615</v>
      </c>
      <c r="M720" s="73">
        <v>11.5</v>
      </c>
      <c r="N720" s="79">
        <f t="shared" si="98"/>
        <v>164405.43783611048</v>
      </c>
      <c r="O720" s="53">
        <v>11.5</v>
      </c>
      <c r="P720" s="80">
        <f>IF($O720&gt;$G$20,IF('Silo Levels'!$L$22="Pumping",((PI()*((($C$19+$G$20)-$O720)*($O$20/($O$19/2)))^2*((($O$20+$G$20)-$O720))/3)*$P$603)+(((PI()*((($C$19+$G$20)-$O720)*($O$20/($O$19/2)))^2*(((($C$19+$G$20)-$O720)*($O$20/($O$19/2)))*$AZ$15))/3)*$P$603),(((PI()*((($C$19+$G$20)-$O720)*($O$20/($O$19/2)))^2*((($O$20+$G$20)-$O720)/3))*$P$603)-((PI()*((($C$19+$G$20)-$O720)*($O$20/($O$19/2)))^2*(((($C$19+$G$20)-$O720)*($O$20/($O$19/2)))*$AZ$15)/3)*$P$603))),IF('Silo Levels'!$L$22="Pumping",(($D$18*$P$603)+((PI()*(($C$21/2)^2)*($G$20-$O720))*$P$603))+((($D$18+$H$18)/3)*$BD$15)+(((PI()*($C$21/2)^2*(($C$21/2)*$AZ$15))/3)*$P$603),(($D$18*$P$603)+((PI()*(($C$21/2)^2)*($G$20-$O720))*$P$603))+((($D$18+$H$18)/3)*$BD$15)-(((PI()*($C$21/2)^2*(($C$21/2)*$AZ$15))/3)*$P$603)))</f>
        <v>160510.28230851798</v>
      </c>
      <c r="Q720" s="73">
        <v>11.5</v>
      </c>
      <c r="R720" s="79">
        <f t="shared" si="99"/>
        <v>169962.7446276345</v>
      </c>
      <c r="S720" s="53">
        <v>11.5</v>
      </c>
      <c r="T720" s="80">
        <f>IF($S720&gt;$G$20,IF('Silo Levels'!$L$23="Pumping",((PI()*((($C$19+$G$20)-$S720)*($O$20/($O$19/2)))^2*((($O$20+$G$20)-$S720))/3)*$T$603)+(((PI()*((($C$19+$G$20)-$S720)*($O$20/($O$19/2)))^2*(((($C$19+$G$20)-$S720)*($O$20/($O$19/2)))*$AZ$16))/3)*$T$603),(((PI()*((($C$19+$G$20)-$S720)*($O$20/($O$19/2)))^2*((($O$20+$G$20)-$S720)/3))*$T$603)-((PI()*((($C$19+$G$20)-$S720)*($O$20/($O$19/2)))^2*(((($C$19+$G$20)-$S720)*($O$20/($O$19/2)))*$AZ$16)/3)*$T$603))),IF('Silo Levels'!$L$23="Pumping",(($D$18*$T$603)+((PI()*(($C$21/2)^2)*($G$20-$S720))*$T$603))+((($D$18+$H$18)/3)*$BD$16)+(((PI()*($C$21/2)^2*(($C$21/2)*$AZ$16))/3)*$T$603),(($D$18*$T$603)+((PI()*(($C$21/2)^2)*($G$20-$S720))*$T$603))+((($D$18+$H$18)/3)*$BD$16)-(((PI()*($C$21/2)^2*(($C$21/2)*$AZ$16))/3)*$T$603)))</f>
        <v>165933.50495769226</v>
      </c>
      <c r="U720" s="73">
        <v>11.5</v>
      </c>
      <c r="V720" s="79">
        <f t="shared" si="94"/>
        <v>159969.7978076837</v>
      </c>
      <c r="W720" s="53">
        <v>11.5</v>
      </c>
      <c r="X720" s="80">
        <f>IF($W720&gt;$G$20,IF('Silo Levels'!$L$24="Pumping",((PI()*((($C$19+$G$20)-$W720)*($O$20/($O$19/2)))^2*((($O$20+$G$20)-$W720))/3)*$X$603)+(((PI()*((($C$19+$G$20)-$W720)*($O$20/($O$19/2)))^2*(((($C$19+$G$20)-$W720)*($O$20/($O$19/2)))*$AZ$17))/3)*$X$603),(((PI()*((($C$19+$G$20)-$W720)*($O$20/($O$19/2)))^2*((($O$20+$G$20)-$W720)/3))*$X$603)-((PI()*((($C$19+$G$20)-$W720)*($O$20/($O$19/2)))^2*(((($C$19+$G$20)-$W720)*($O$20/($O$19/2)))*$AZ$17)/3)*$X$603))),IF('Silo Levels'!$L$24="Pumping",(($D$18*$X$603)+((PI()*(($C$21/2)^2)*($G$20-$W720))*$X$603))+((($D$18+$H$18)/3)*$BD$17)+(((PI()*($C$21/2)^2*(($C$21/2)*$AZ$17))/3)*$X$603),(($D$18*$X$603)+((PI()*(($C$21/2)^2)*($G$20-$W720))*$X$603))+((($D$18+$H$18)/3)*$BD$17)-(((PI()*($C$21/2)^2*(($C$21/2)*$AZ$17))/3)*$X$603)))</f>
        <v>156181.66336265786</v>
      </c>
      <c r="Y720" s="73">
        <v>11.5</v>
      </c>
      <c r="Z720" s="79">
        <f t="shared" si="95"/>
        <v>183229.77085781706</v>
      </c>
      <c r="AA720" s="53">
        <v>11.5</v>
      </c>
      <c r="AB720" s="80">
        <f>IF($AA720&gt;$G$20,IF('Silo Levels'!$L$25="Pumping",((PI()*((($C$19+$G$20)-$AA720)*($O$20/($O$19/2)))^2*((($O$20+$G$20)-$AA720))/3)*$AB$603)+(((PI()*((($C$19+$G$20)-$AA720)*($O$20/($O$19/2)))^2*(((($C$19+$G$20)-$AA720)*($O$20/($O$19/2)))*$AZ$18))/3)*$AB$603),(((PI()*((($C$19+$G$20)-$AA720)*($O$20/($O$19/2)))^2*((($O$20+$G$20)-$AA720)/3))*$AB$603)-((PI()*((($C$19+$G$20)-$AA720)*($O$20/($O$19/2)))^2*(((($C$19+$G$20)-$AA720)*($O$20/($O$19/2)))*$AZ$18)/3)*$AB$603))),IF('Silo Levels'!$L$25="Pumping",(($D$18*$AB$603)+((PI()*(($C$21/2)^2)*($G$20-$AA720))*$AB$603))+((($D$18+$H$18)/3)*$BD$18)+(((PI()*($C$21/2)^2*(($C$21/2)*$AZ$18))/3)*$AB$603),(($D$18*$AB$603)+((PI()*(($C$21/2)^2)*($G$20-$AA720))*$AB$603))+((($D$18+$H$18)/3)*$BD$18)-(((PI()*($C$21/2)^2*(($C$21/2)*$AZ$18))/3)*$AB$603)))</f>
        <v>178880.43048076273</v>
      </c>
      <c r="AC720" s="73">
        <v>11.5</v>
      </c>
      <c r="AD720" s="79">
        <f t="shared" si="96"/>
        <v>188669.62560526546</v>
      </c>
      <c r="AE720" s="53">
        <v>11.5</v>
      </c>
      <c r="AF720" s="80">
        <f>IF($AE720&gt;$G$20,IF('Silo Levels'!$L$26="Pumping",((PI()*((($C$19+$G$20)-$AE720)*($O$20/($O$19/2)))^2*((($O$20+$G$20)-$AE720))/3)*$AF$603)+(((PI()*((($C$19+$G$20)-$AE720)*($O$20/($O$19/2)))^2*(((($C$19+$G$20)-$AE720)*($O$20/($O$19/2)))*$AZ$19))/3)*$AF$603),(((PI()*((($C$19+$G$20)-$AE720)*($O$20/($O$19/2)))^2*((($O$20+$G$20)-$AE720)/3))*$AF$603)-((PI()*((($C$19+$G$20)-$AE720)*($O$20/($O$19/2)))^2*(((($C$19+$G$20)-$AE720)*($O$20/($O$19/2)))*$AZ$19)/3)*$AF$603))),IF('Silo Levels'!$L$26="Pumping",(($D$18*$AF$603)+((PI()*(($C$21/2)^2)*($G$20-$AE720))*$AF$603))+((($D$18+$H$18)/3)*$BD$19)+(((PI()*($C$21/2)^2*(($C$21/2)*$AZ$19))/3)*$AF$603),(($D$18*$AF$603)+((PI()*(($C$21/2)^2)*($G$20-$AE720))*$AF$603))+((($D$18+$H$18)/3)*$BD$19)-(((PI()*($C$21/2)^2*(($C$21/2)*$AZ$19))/3)*$AF$603)))</f>
        <v>186459.13995300548</v>
      </c>
      <c r="AG720" s="73">
        <v>11.5</v>
      </c>
      <c r="AH720" s="79">
        <f t="shared" si="97"/>
        <v>176271.54031751151</v>
      </c>
      <c r="AI720" s="53">
        <v>11.5</v>
      </c>
      <c r="AJ720" s="80">
        <f>IF($AI720&gt;$G$20,IF('Silo Levels'!$L$27="Pumping",((PI()*((($C$19+$G$20)-$AI720)*($O$20/($O$19/2)))^2*((($O$20+$G$20)-$AI720))/3)*$AJ$603)+(((PI()*((($C$19+$G$20)-$AI720)*($O$20/($O$19/2)))^2*(((($C$19+$G$20)-$AI720)*($O$20/($O$19/2)))*$AZ$20))/3)*$AJ$603),(((PI()*((($C$19+$G$20)-$AI720)*($O$20/($O$19/2)))^2*((($O$20+$G$20)-$AI720)/3))*$AJ$603)-((PI()*((($C$19+$G$20)-$AI720)*($O$20/($O$19/2)))^2*(((($C$19+$G$20)-$AI720)*($O$20/($O$19/2)))*$AZ$20)/3)*$AJ$603))),IF('Silo Levels'!$L$27="Pumping",(($D$18*$AJ$603)+((PI()*(($C$21/2)^2)*($G$20-$AI720))*$AJ$603))+((($D$18+$H$18)/3)*$BD$20)+(((PI()*($C$21/2)^2*(($C$21/2)*$AZ$20))/3)*$AJ$603),(($D$18*$AJ$603)+((PI()*(($C$21/2)^2)*($G$20-$AI720))*$AJ$603))+((($D$18+$H$18)/3)*$BD$20)-(((PI()*($C$21/2)^2*(($C$21/2)*$AZ$20))/3)*$AJ$603)))</f>
        <v>172090.08492670479</v>
      </c>
    </row>
    <row r="721" spans="1:36" x14ac:dyDescent="0.3">
      <c r="A721">
        <v>11.6</v>
      </c>
      <c r="B721" s="79">
        <f t="shared" si="91"/>
        <v>175851.93782533298</v>
      </c>
      <c r="C721" s="53">
        <v>11.6</v>
      </c>
      <c r="D721" s="80">
        <f>IF($C721&gt;$G$20,IF('Silo Levels'!$L$19="Pumping",((PI()*((($C$19+$G$20)-$C721)*($O$20/($O$19/2)))^2*((($O$20+$G$20)-$C721))/3)*$D$603)+(((PI()*((($C$19+$G$20)-$C721)*($O$20/($O$19/2)))^2*(((($C$19+$G$20)-$C721)*($O$20/($O$19/2)))*$AZ$12))/3)*$D$603),(((PI()*((($C$19+$G$20)-$C721)*($O$20/($O$19/2)))^2*((($O$20+$G$20)-$C721)/3))*$D$603)-((PI()*((($C$19+$G$20)-$C721)*($O$20/($O$19/2)))^2*(((($C$19+$G$20)-$C721)*($O$20/($O$19/2)))*$AZ$12)/3)*$D$603))),IF('Silo Levels'!$L$19="Pumping",(($D$18*$D$603)+((PI()*(($C$21/2)^2)*($G$20-$C721))*$D$603))+((($D$18+$H$18)/3)*$BD$12)+(((PI()*($C$21/2)^2*(($C$21/2)*$AZ$12))/3)*$D$603),(($D$18*$D$603)+((PI()*(($C$21/2)^2)*($G$20-$C721))*$D$603))+((($D$18+$H$18)/3)*$BD$12)-(((PI()*($C$21/2)^2*(($C$21/2)*$AZ$12))/3)*$D$603)))</f>
        <v>172924.91905176826</v>
      </c>
      <c r="E721" s="73">
        <v>11.6</v>
      </c>
      <c r="F721" s="79">
        <f t="shared" si="92"/>
        <v>159589.66445570896</v>
      </c>
      <c r="G721" s="53">
        <v>11.6</v>
      </c>
      <c r="H721" s="80">
        <f>IF($G721&gt;$G$20,IF('Silo Levels'!$L$20="Pumping",((PI()*((($C$19+$G$20)-$G721)*($O$20/($O$19/2)))^2*((($O$20+$G$20)-$G721))/3)*$H$603)+(((PI()*((($C$19+$G$20)-$G721)*($O$20/($O$19/2)))^2*(((($C$19+$G$20)-$G721)*($O$20/($O$19/2)))*$AZ$13))/3)*$H$603),(((PI()*((($C$19+$G$20)-$G721)*($O$20/($O$19/2)))^2*((($O$20+$G$20)-$G721)/3))*$H$603)-((PI()*((($C$19+$G$20)-$G721)*($O$20/($O$19/2)))^2*(((($C$19+$G$20)-$G721)*($O$20/($O$19/2)))*$AZ$13)/3)*$H$603))),IF('Silo Levels'!$L$20="Pumping",(($D$18*$H$603)+((PI()*(($C$21/2)^2)*($G$20-$G721))*$H$603))+((($D$18+$H$18)/3)*$BD$13)+(((PI()*($C$21/2)^2*(($C$21/2)*$AZ$13))/3)*$H$603),(($D$18*$H$603)+((PI()*(($C$21/2)^2)*($G$20-$G721))*$H$603))+((($D$18+$H$18)/3)*$BD$13)-(((PI()*($C$21/2)^2*(($C$21/2)*$AZ$13))/3)*$H$603)))</f>
        <v>155801.53001068311</v>
      </c>
      <c r="I721" s="73">
        <v>11.6</v>
      </c>
      <c r="J721" s="79">
        <f t="shared" si="93"/>
        <v>160303.23868415243</v>
      </c>
      <c r="K721" s="53">
        <v>11.6</v>
      </c>
      <c r="L721" s="80">
        <f>IF($K721&gt;$G$20,IF('Silo Levels'!$L$21="Pumping",((PI()*((($C$19+$G$20)-$K721)*($O$20/($O$19/2)))^2*((($O$20+$G$20)-$K721))/3)*$L$603)+(((PI()*((($C$19+$G$20)-$K721)*($O$20/($O$19/2)))^2*(((($C$19+$G$20)-$K721)*($O$20/($O$19/2)))*$AZ$14))/3)*$L$603),(((PI()*((($C$19+$G$20)-$K721)*($O$20/($O$19/2)))^2*((($O$20+$G$20)-$K721)/3))*$L$603)-((PI()*((($C$19+$G$20)-$K721)*($O$20/($O$19/2)))^2*(((($C$19+$G$20)-$K721)*($O$20/($O$19/2)))*$AZ$14)/3)*$L$603))),IF('Silo Levels'!$L$21="Pumping",(($D$18*$L$603)+((PI()*(($C$21/2)^2)*($G$20-$K721))*$L$603))+((($D$18+$H$18)/3)*$BD$14)+(((PI()*($C$21/2)^2*(($C$21/2)*$AZ$14))/3)*$L$603),(($D$18*$L$603)+((PI()*(($C$21/2)^2)*($G$20-$K721))*$L$603))+((($D$18+$H$18)/3)*$BD$14)-(((PI()*($C$21/2)^2*(($C$21/2)*$AZ$14))/3)*$L$603)))</f>
        <v>156497.84566254032</v>
      </c>
      <c r="M721" s="73">
        <v>11.6</v>
      </c>
      <c r="N721" s="79">
        <f t="shared" si="98"/>
        <v>164014.56508630328</v>
      </c>
      <c r="O721" s="53">
        <v>11.6</v>
      </c>
      <c r="P721" s="80">
        <f>IF($O721&gt;$G$20,IF('Silo Levels'!$L$22="Pumping",((PI()*((($C$19+$G$20)-$O721)*($O$20/($O$19/2)))^2*((($O$20+$G$20)-$O721))/3)*$P$603)+(((PI()*((($C$19+$G$20)-$O721)*($O$20/($O$19/2)))^2*(((($C$19+$G$20)-$O721)*($O$20/($O$19/2)))*$AZ$15))/3)*$P$603),(((PI()*((($C$19+$G$20)-$O721)*($O$20/($O$19/2)))^2*((($O$20+$G$20)-$O721)/3))*$P$603)-((PI()*((($C$19+$G$20)-$O721)*($O$20/($O$19/2)))^2*(((($C$19+$G$20)-$O721)*($O$20/($O$19/2)))*$AZ$15)/3)*$P$603))),IF('Silo Levels'!$L$22="Pumping",(($D$18*$P$603)+((PI()*(($C$21/2)^2)*($G$20-$O721))*$P$603))+((($D$18+$H$18)/3)*$BD$15)+(((PI()*($C$21/2)^2*(($C$21/2)*$AZ$15))/3)*$P$603),(($D$18*$P$603)+((PI()*(($C$21/2)^2)*($G$20-$O721))*$P$603))+((($D$18+$H$18)/3)*$BD$15)-(((PI()*($C$21/2)^2*(($C$21/2)*$AZ$15))/3)*$P$603)))</f>
        <v>160119.40955871079</v>
      </c>
      <c r="Q721" s="73">
        <v>11.6</v>
      </c>
      <c r="R721" s="79">
        <f t="shared" si="99"/>
        <v>169558.41674437895</v>
      </c>
      <c r="S721" s="53">
        <v>11.6</v>
      </c>
      <c r="T721" s="80">
        <f>IF($S721&gt;$G$20,IF('Silo Levels'!$L$23="Pumping",((PI()*((($C$19+$G$20)-$S721)*($O$20/($O$19/2)))^2*((($O$20+$G$20)-$S721))/3)*$T$603)+(((PI()*((($C$19+$G$20)-$S721)*($O$20/($O$19/2)))^2*(((($C$19+$G$20)-$S721)*($O$20/($O$19/2)))*$AZ$16))/3)*$T$603),(((PI()*((($C$19+$G$20)-$S721)*($O$20/($O$19/2)))^2*((($O$20+$G$20)-$S721)/3))*$T$603)-((PI()*((($C$19+$G$20)-$S721)*($O$20/($O$19/2)))^2*(((($C$19+$G$20)-$S721)*($O$20/($O$19/2)))*$AZ$16)/3)*$T$603))),IF('Silo Levels'!$L$23="Pumping",(($D$18*$T$603)+((PI()*(($C$21/2)^2)*($G$20-$S721))*$T$603))+((($D$18+$H$18)/3)*$BD$16)+(((PI()*($C$21/2)^2*(($C$21/2)*$AZ$16))/3)*$T$603),(($D$18*$T$603)+((PI()*(($C$21/2)^2)*($G$20-$S721))*$T$603))+((($D$18+$H$18)/3)*$BD$16)-(((PI()*($C$21/2)^2*(($C$21/2)*$AZ$16))/3)*$T$603)))</f>
        <v>165529.17707443671</v>
      </c>
      <c r="U721" s="73">
        <v>11.6</v>
      </c>
      <c r="V721" s="79">
        <f t="shared" si="94"/>
        <v>159589.66445570896</v>
      </c>
      <c r="W721" s="53">
        <v>11.6</v>
      </c>
      <c r="X721" s="80">
        <f>IF($W721&gt;$G$20,IF('Silo Levels'!$L$24="Pumping",((PI()*((($C$19+$G$20)-$W721)*($O$20/($O$19/2)))^2*((($O$20+$G$20)-$W721))/3)*$X$603)+(((PI()*((($C$19+$G$20)-$W721)*($O$20/($O$19/2)))^2*(((($C$19+$G$20)-$W721)*($O$20/($O$19/2)))*$AZ$17))/3)*$X$603),(((PI()*((($C$19+$G$20)-$W721)*($O$20/($O$19/2)))^2*((($O$20+$G$20)-$W721)/3))*$X$603)-((PI()*((($C$19+$G$20)-$W721)*($O$20/($O$19/2)))^2*(((($C$19+$G$20)-$W721)*($O$20/($O$19/2)))*$AZ$17)/3)*$X$603))),IF('Silo Levels'!$L$24="Pumping",(($D$18*$X$603)+((PI()*(($C$21/2)^2)*($G$20-$W721))*$X$603))+((($D$18+$H$18)/3)*$BD$17)+(((PI()*($C$21/2)^2*(($C$21/2)*$AZ$17))/3)*$X$603),(($D$18*$X$603)+((PI()*(($C$21/2)^2)*($G$20-$W721))*$X$603))+((($D$18+$H$18)/3)*$BD$17)-(((PI()*($C$21/2)^2*(($C$21/2)*$AZ$17))/3)*$X$603)))</f>
        <v>155801.53001068311</v>
      </c>
      <c r="Y721" s="73">
        <v>11.6</v>
      </c>
      <c r="Z721" s="79">
        <f t="shared" si="95"/>
        <v>182793.32137050288</v>
      </c>
      <c r="AA721" s="53">
        <v>11.6</v>
      </c>
      <c r="AB721" s="80">
        <f>IF($AA721&gt;$G$20,IF('Silo Levels'!$L$25="Pumping",((PI()*((($C$19+$G$20)-$AA721)*($O$20/($O$19/2)))^2*((($O$20+$G$20)-$AA721))/3)*$AB$603)+(((PI()*((($C$19+$G$20)-$AA721)*($O$20/($O$19/2)))^2*(((($C$19+$G$20)-$AA721)*($O$20/($O$19/2)))*$AZ$18))/3)*$AB$603),(((PI()*((($C$19+$G$20)-$AA721)*($O$20/($O$19/2)))^2*((($O$20+$G$20)-$AA721)/3))*$AB$603)-((PI()*((($C$19+$G$20)-$AA721)*($O$20/($O$19/2)))^2*(((($C$19+$G$20)-$AA721)*($O$20/($O$19/2)))*$AZ$18)/3)*$AB$603))),IF('Silo Levels'!$L$25="Pumping",(($D$18*$AB$603)+((PI()*(($C$21/2)^2)*($G$20-$AA721))*$AB$603))+((($D$18+$H$18)/3)*$BD$18)+(((PI()*($C$21/2)^2*(($C$21/2)*$AZ$18))/3)*$AB$603),(($D$18*$AB$603)+((PI()*(($C$21/2)^2)*($G$20-$AA721))*$AB$603))+((($D$18+$H$18)/3)*$BD$18)-(((PI()*($C$21/2)^2*(($C$21/2)*$AZ$18))/3)*$AB$603)))</f>
        <v>178443.98099344855</v>
      </c>
      <c r="AC721" s="73">
        <v>11.6</v>
      </c>
      <c r="AD721" s="79">
        <f t="shared" si="96"/>
        <v>188225.98806669342</v>
      </c>
      <c r="AE721" s="53">
        <v>11.6</v>
      </c>
      <c r="AF721" s="80">
        <f>IF($AE721&gt;$G$20,IF('Silo Levels'!$L$26="Pumping",((PI()*((($C$19+$G$20)-$AE721)*($O$20/($O$19/2)))^2*((($O$20+$G$20)-$AE721))/3)*$AF$603)+(((PI()*((($C$19+$G$20)-$AE721)*($O$20/($O$19/2)))^2*(((($C$19+$G$20)-$AE721)*($O$20/($O$19/2)))*$AZ$19))/3)*$AF$603),(((PI()*((($C$19+$G$20)-$AE721)*($O$20/($O$19/2)))^2*((($O$20+$G$20)-$AE721)/3))*$AF$603)-((PI()*((($C$19+$G$20)-$AE721)*($O$20/($O$19/2)))^2*(((($C$19+$G$20)-$AE721)*($O$20/($O$19/2)))*$AZ$19)/3)*$AF$603))),IF('Silo Levels'!$L$26="Pumping",(($D$18*$AF$603)+((PI()*(($C$21/2)^2)*($G$20-$AE721))*$AF$603))+((($D$18+$H$18)/3)*$BD$19)+(((PI()*($C$21/2)^2*(($C$21/2)*$AZ$19))/3)*$AF$603),(($D$18*$AF$603)+((PI()*(($C$21/2)^2)*($G$20-$AE721))*$AF$603))+((($D$18+$H$18)/3)*$BD$19)-(((PI()*($C$21/2)^2*(($C$21/2)*$AZ$19))/3)*$AF$603)))</f>
        <v>186015.50241443343</v>
      </c>
      <c r="AG721" s="73">
        <v>11.6</v>
      </c>
      <c r="AH721" s="79">
        <f t="shared" si="97"/>
        <v>175851.93782533298</v>
      </c>
      <c r="AI721" s="53">
        <v>11.6</v>
      </c>
      <c r="AJ721" s="80">
        <f>IF($AI721&gt;$G$20,IF('Silo Levels'!$L$27="Pumping",((PI()*((($C$19+$G$20)-$AI721)*($O$20/($O$19/2)))^2*((($O$20+$G$20)-$AI721))/3)*$AJ$603)+(((PI()*((($C$19+$G$20)-$AI721)*($O$20/($O$19/2)))^2*(((($C$19+$G$20)-$AI721)*($O$20/($O$19/2)))*$AZ$20))/3)*$AJ$603),(((PI()*((($C$19+$G$20)-$AI721)*($O$20/($O$19/2)))^2*((($O$20+$G$20)-$AI721)/3))*$AJ$603)-((PI()*((($C$19+$G$20)-$AI721)*($O$20/($O$19/2)))^2*(((($C$19+$G$20)-$AI721)*($O$20/($O$19/2)))*$AZ$20)/3)*$AJ$603))),IF('Silo Levels'!$L$27="Pumping",(($D$18*$AJ$603)+((PI()*(($C$21/2)^2)*($G$20-$AI721))*$AJ$603))+((($D$18+$H$18)/3)*$BD$20)+(((PI()*($C$21/2)^2*(($C$21/2)*$AZ$20))/3)*$AJ$603),(($D$18*$AJ$603)+((PI()*(($C$21/2)^2)*($G$20-$AI721))*$AJ$603))+((($D$18+$H$18)/3)*$BD$20)-(((PI()*($C$21/2)^2*(($C$21/2)*$AZ$20))/3)*$AJ$603)))</f>
        <v>171670.48243452626</v>
      </c>
    </row>
    <row r="722" spans="1:36" x14ac:dyDescent="0.3">
      <c r="A722">
        <v>11.7</v>
      </c>
      <c r="B722" s="79">
        <f t="shared" si="91"/>
        <v>175432.33533315448</v>
      </c>
      <c r="C722" s="53">
        <v>11.7</v>
      </c>
      <c r="D722" s="80">
        <f>IF($C722&gt;$G$20,IF('Silo Levels'!$L$19="Pumping",((PI()*((($C$19+$G$20)-$C722)*($O$20/($O$19/2)))^2*((($O$20+$G$20)-$C722))/3)*$D$603)+(((PI()*((($C$19+$G$20)-$C722)*($O$20/($O$19/2)))^2*(((($C$19+$G$20)-$C722)*($O$20/($O$19/2)))*$AZ$12))/3)*$D$603),(((PI()*((($C$19+$G$20)-$C722)*($O$20/($O$19/2)))^2*((($O$20+$G$20)-$C722)/3))*$D$603)-((PI()*((($C$19+$G$20)-$C722)*($O$20/($O$19/2)))^2*(((($C$19+$G$20)-$C722)*($O$20/($O$19/2)))*$AZ$12)/3)*$D$603))),IF('Silo Levels'!$L$19="Pumping",(($D$18*$D$603)+((PI()*(($C$21/2)^2)*($G$20-$C722))*$D$603))+((($D$18+$H$18)/3)*$BD$12)+(((PI()*($C$21/2)^2*(($C$21/2)*$AZ$12))/3)*$D$603),(($D$18*$D$603)+((PI()*(($C$21/2)^2)*($G$20-$C722))*$D$603))+((($D$18+$H$18)/3)*$BD$12)-(((PI()*($C$21/2)^2*(($C$21/2)*$AZ$12))/3)*$D$603)))</f>
        <v>172505.31655958976</v>
      </c>
      <c r="E722" s="73">
        <v>11.7</v>
      </c>
      <c r="F722" s="79">
        <f t="shared" si="92"/>
        <v>159209.53110373428</v>
      </c>
      <c r="G722" s="53">
        <v>11.7</v>
      </c>
      <c r="H722" s="80">
        <f>IF($G722&gt;$G$20,IF('Silo Levels'!$L$20="Pumping",((PI()*((($C$19+$G$20)-$G722)*($O$20/($O$19/2)))^2*((($O$20+$G$20)-$G722))/3)*$H$603)+(((PI()*((($C$19+$G$20)-$G722)*($O$20/($O$19/2)))^2*(((($C$19+$G$20)-$G722)*($O$20/($O$19/2)))*$AZ$13))/3)*$H$603),(((PI()*((($C$19+$G$20)-$G722)*($O$20/($O$19/2)))^2*((($O$20+$G$20)-$G722)/3))*$H$603)-((PI()*((($C$19+$G$20)-$G722)*($O$20/($O$19/2)))^2*(((($C$19+$G$20)-$G722)*($O$20/($O$19/2)))*$AZ$13)/3)*$H$603))),IF('Silo Levels'!$L$20="Pumping",(($D$18*$H$603)+((PI()*(($C$21/2)^2)*($G$20-$G722))*$H$603))+((($D$18+$H$18)/3)*$BD$13)+(((PI()*($C$21/2)^2*(($C$21/2)*$AZ$13))/3)*$H$603),(($D$18*$H$603)+((PI()*(($C$21/2)^2)*($G$20-$G722))*$H$603))+((($D$18+$H$18)/3)*$BD$13)-(((PI()*($C$21/2)^2*(($C$21/2)*$AZ$13))/3)*$H$603)))</f>
        <v>155421.39665870843</v>
      </c>
      <c r="I722" s="73">
        <v>11.7</v>
      </c>
      <c r="J722" s="79">
        <f t="shared" si="93"/>
        <v>159921.37346107778</v>
      </c>
      <c r="K722" s="53">
        <v>11.7</v>
      </c>
      <c r="L722" s="80">
        <f>IF($K722&gt;$G$20,IF('Silo Levels'!$L$21="Pumping",((PI()*((($C$19+$G$20)-$K722)*($O$20/($O$19/2)))^2*((($O$20+$G$20)-$K722))/3)*$L$603)+(((PI()*((($C$19+$G$20)-$K722)*($O$20/($O$19/2)))^2*(((($C$19+$G$20)-$K722)*($O$20/($O$19/2)))*$AZ$14))/3)*$L$603),(((PI()*((($C$19+$G$20)-$K722)*($O$20/($O$19/2)))^2*((($O$20+$G$20)-$K722)/3))*$L$603)-((PI()*((($C$19+$G$20)-$K722)*($O$20/($O$19/2)))^2*(((($C$19+$G$20)-$K722)*($O$20/($O$19/2)))*$AZ$14)/3)*$L$603))),IF('Silo Levels'!$L$21="Pumping",(($D$18*$L$603)+((PI()*(($C$21/2)^2)*($G$20-$K722))*$L$603))+((($D$18+$H$18)/3)*$BD$14)+(((PI()*($C$21/2)^2*(($C$21/2)*$AZ$14))/3)*$L$603),(($D$18*$L$603)+((PI()*(($C$21/2)^2)*($G$20-$K722))*$L$603))+((($D$18+$H$18)/3)*$BD$14)-(((PI()*($C$21/2)^2*(($C$21/2)*$AZ$14))/3)*$L$603)))</f>
        <v>156115.98043946567</v>
      </c>
      <c r="M722" s="73">
        <v>11.7</v>
      </c>
      <c r="N722" s="79">
        <f t="shared" si="98"/>
        <v>163623.69233649611</v>
      </c>
      <c r="O722" s="53">
        <v>11.7</v>
      </c>
      <c r="P722" s="80">
        <f>IF($O722&gt;$G$20,IF('Silo Levels'!$L$22="Pumping",((PI()*((($C$19+$G$20)-$O722)*($O$20/($O$19/2)))^2*((($O$20+$G$20)-$O722))/3)*$P$603)+(((PI()*((($C$19+$G$20)-$O722)*($O$20/($O$19/2)))^2*(((($C$19+$G$20)-$O722)*($O$20/($O$19/2)))*$AZ$15))/3)*$P$603),(((PI()*((($C$19+$G$20)-$O722)*($O$20/($O$19/2)))^2*((($O$20+$G$20)-$O722)/3))*$P$603)-((PI()*((($C$19+$G$20)-$O722)*($O$20/($O$19/2)))^2*(((($C$19+$G$20)-$O722)*($O$20/($O$19/2)))*$AZ$15)/3)*$P$603))),IF('Silo Levels'!$L$22="Pumping",(($D$18*$P$603)+((PI()*(($C$21/2)^2)*($G$20-$O722))*$P$603))+((($D$18+$H$18)/3)*$BD$15)+(((PI()*($C$21/2)^2*(($C$21/2)*$AZ$15))/3)*$P$603),(($D$18*$P$603)+((PI()*(($C$21/2)^2)*($G$20-$O722))*$P$603))+((($D$18+$H$18)/3)*$BD$15)-(((PI()*($C$21/2)^2*(($C$21/2)*$AZ$15))/3)*$P$603)))</f>
        <v>159728.53680890362</v>
      </c>
      <c r="Q722" s="73">
        <v>11.7</v>
      </c>
      <c r="R722" s="79">
        <f t="shared" si="99"/>
        <v>169154.08886112345</v>
      </c>
      <c r="S722" s="53">
        <v>11.7</v>
      </c>
      <c r="T722" s="80">
        <f>IF($S722&gt;$G$20,IF('Silo Levels'!$L$23="Pumping",((PI()*((($C$19+$G$20)-$S722)*($O$20/($O$19/2)))^2*((($O$20+$G$20)-$S722))/3)*$T$603)+(((PI()*((($C$19+$G$20)-$S722)*($O$20/($O$19/2)))^2*(((($C$19+$G$20)-$S722)*($O$20/($O$19/2)))*$AZ$16))/3)*$T$603),(((PI()*((($C$19+$G$20)-$S722)*($O$20/($O$19/2)))^2*((($O$20+$G$20)-$S722)/3))*$T$603)-((PI()*((($C$19+$G$20)-$S722)*($O$20/($O$19/2)))^2*(((($C$19+$G$20)-$S722)*($O$20/($O$19/2)))*$AZ$16)/3)*$T$603))),IF('Silo Levels'!$L$23="Pumping",(($D$18*$T$603)+((PI()*(($C$21/2)^2)*($G$20-$S722))*$T$603))+((($D$18+$H$18)/3)*$BD$16)+(((PI()*($C$21/2)^2*(($C$21/2)*$AZ$16))/3)*$T$603),(($D$18*$T$603)+((PI()*(($C$21/2)^2)*($G$20-$S722))*$T$603))+((($D$18+$H$18)/3)*$BD$16)-(((PI()*($C$21/2)^2*(($C$21/2)*$AZ$16))/3)*$T$603)))</f>
        <v>165124.84919118122</v>
      </c>
      <c r="U722" s="73">
        <v>11.7</v>
      </c>
      <c r="V722" s="79">
        <f t="shared" si="94"/>
        <v>159209.53110373428</v>
      </c>
      <c r="W722" s="53">
        <v>11.7</v>
      </c>
      <c r="X722" s="80">
        <f>IF($W722&gt;$G$20,IF('Silo Levels'!$L$24="Pumping",((PI()*((($C$19+$G$20)-$W722)*($O$20/($O$19/2)))^2*((($O$20+$G$20)-$W722))/3)*$X$603)+(((PI()*((($C$19+$G$20)-$W722)*($O$20/($O$19/2)))^2*(((($C$19+$G$20)-$W722)*($O$20/($O$19/2)))*$AZ$17))/3)*$X$603),(((PI()*((($C$19+$G$20)-$W722)*($O$20/($O$19/2)))^2*((($O$20+$G$20)-$W722)/3))*$X$603)-((PI()*((($C$19+$G$20)-$W722)*($O$20/($O$19/2)))^2*(((($C$19+$G$20)-$W722)*($O$20/($O$19/2)))*$AZ$17)/3)*$X$603))),IF('Silo Levels'!$L$24="Pumping",(($D$18*$X$603)+((PI()*(($C$21/2)^2)*($G$20-$W722))*$X$603))+((($D$18+$H$18)/3)*$BD$17)+(((PI()*($C$21/2)^2*(($C$21/2)*$AZ$17))/3)*$X$603),(($D$18*$X$603)+((PI()*(($C$21/2)^2)*($G$20-$W722))*$X$603))+((($D$18+$H$18)/3)*$BD$17)-(((PI()*($C$21/2)^2*(($C$21/2)*$AZ$17))/3)*$X$603)))</f>
        <v>155421.39665870843</v>
      </c>
      <c r="Y722" s="73">
        <v>11.7</v>
      </c>
      <c r="Z722" s="79">
        <f t="shared" si="95"/>
        <v>182356.87188318875</v>
      </c>
      <c r="AA722" s="53">
        <v>11.7</v>
      </c>
      <c r="AB722" s="80">
        <f>IF($AA722&gt;$G$20,IF('Silo Levels'!$L$25="Pumping",((PI()*((($C$19+$G$20)-$AA722)*($O$20/($O$19/2)))^2*((($O$20+$G$20)-$AA722))/3)*$AB$603)+(((PI()*((($C$19+$G$20)-$AA722)*($O$20/($O$19/2)))^2*(((($C$19+$G$20)-$AA722)*($O$20/($O$19/2)))*$AZ$18))/3)*$AB$603),(((PI()*((($C$19+$G$20)-$AA722)*($O$20/($O$19/2)))^2*((($O$20+$G$20)-$AA722)/3))*$AB$603)-((PI()*((($C$19+$G$20)-$AA722)*($O$20/($O$19/2)))^2*(((($C$19+$G$20)-$AA722)*($O$20/($O$19/2)))*$AZ$18)/3)*$AB$603))),IF('Silo Levels'!$L$25="Pumping",(($D$18*$AB$603)+((PI()*(($C$21/2)^2)*($G$20-$AA722))*$AB$603))+((($D$18+$H$18)/3)*$BD$18)+(((PI()*($C$21/2)^2*(($C$21/2)*$AZ$18))/3)*$AB$603),(($D$18*$AB$603)+((PI()*(($C$21/2)^2)*($G$20-$AA722))*$AB$603))+((($D$18+$H$18)/3)*$BD$18)-(((PI()*($C$21/2)^2*(($C$21/2)*$AZ$18))/3)*$AB$603)))</f>
        <v>178007.53150613443</v>
      </c>
      <c r="AC722" s="73">
        <v>11.7</v>
      </c>
      <c r="AD722" s="79">
        <f t="shared" si="96"/>
        <v>187782.3505281214</v>
      </c>
      <c r="AE722" s="53">
        <v>11.7</v>
      </c>
      <c r="AF722" s="80">
        <f>IF($AE722&gt;$G$20,IF('Silo Levels'!$L$26="Pumping",((PI()*((($C$19+$G$20)-$AE722)*($O$20/($O$19/2)))^2*((($O$20+$G$20)-$AE722))/3)*$AF$603)+(((PI()*((($C$19+$G$20)-$AE722)*($O$20/($O$19/2)))^2*(((($C$19+$G$20)-$AE722)*($O$20/($O$19/2)))*$AZ$19))/3)*$AF$603),(((PI()*((($C$19+$G$20)-$AE722)*($O$20/($O$19/2)))^2*((($O$20+$G$20)-$AE722)/3))*$AF$603)-((PI()*((($C$19+$G$20)-$AE722)*($O$20/($O$19/2)))^2*(((($C$19+$G$20)-$AE722)*($O$20/($O$19/2)))*$AZ$19)/3)*$AF$603))),IF('Silo Levels'!$L$26="Pumping",(($D$18*$AF$603)+((PI()*(($C$21/2)^2)*($G$20-$AE722))*$AF$603))+((($D$18+$H$18)/3)*$BD$19)+(((PI()*($C$21/2)^2*(($C$21/2)*$AZ$19))/3)*$AF$603),(($D$18*$AF$603)+((PI()*(($C$21/2)^2)*($G$20-$AE722))*$AF$603))+((($D$18+$H$18)/3)*$BD$19)-(((PI()*($C$21/2)^2*(($C$21/2)*$AZ$19))/3)*$AF$603)))</f>
        <v>185571.86487586141</v>
      </c>
      <c r="AG722" s="73">
        <v>11.7</v>
      </c>
      <c r="AH722" s="79">
        <f t="shared" si="97"/>
        <v>175432.33533315448</v>
      </c>
      <c r="AI722" s="53">
        <v>11.7</v>
      </c>
      <c r="AJ722" s="80">
        <f>IF($AI722&gt;$G$20,IF('Silo Levels'!$L$27="Pumping",((PI()*((($C$19+$G$20)-$AI722)*($O$20/($O$19/2)))^2*((($O$20+$G$20)-$AI722))/3)*$AJ$603)+(((PI()*((($C$19+$G$20)-$AI722)*($O$20/($O$19/2)))^2*(((($C$19+$G$20)-$AI722)*($O$20/($O$19/2)))*$AZ$20))/3)*$AJ$603),(((PI()*((($C$19+$G$20)-$AI722)*($O$20/($O$19/2)))^2*((($O$20+$G$20)-$AI722)/3))*$AJ$603)-((PI()*((($C$19+$G$20)-$AI722)*($O$20/($O$19/2)))^2*(((($C$19+$G$20)-$AI722)*($O$20/($O$19/2)))*$AZ$20)/3)*$AJ$603))),IF('Silo Levels'!$L$27="Pumping",(($D$18*$AJ$603)+((PI()*(($C$21/2)^2)*($G$20-$AI722))*$AJ$603))+((($D$18+$H$18)/3)*$BD$20)+(((PI()*($C$21/2)^2*(($C$21/2)*$AZ$20))/3)*$AJ$603),(($D$18*$AJ$603)+((PI()*(($C$21/2)^2)*($G$20-$AI722))*$AJ$603))+((($D$18+$H$18)/3)*$BD$20)-(((PI()*($C$21/2)^2*(($C$21/2)*$AZ$20))/3)*$AJ$603)))</f>
        <v>171250.87994234776</v>
      </c>
    </row>
    <row r="723" spans="1:36" x14ac:dyDescent="0.3">
      <c r="A723">
        <v>11.8</v>
      </c>
      <c r="B723" s="79">
        <f t="shared" si="91"/>
        <v>175012.73284097598</v>
      </c>
      <c r="C723" s="53">
        <v>11.8</v>
      </c>
      <c r="D723" s="80">
        <f>IF($C723&gt;$G$20,IF('Silo Levels'!$L$19="Pumping",((PI()*((($C$19+$G$20)-$C723)*($O$20/($O$19/2)))^2*((($O$20+$G$20)-$C723))/3)*$D$603)+(((PI()*((($C$19+$G$20)-$C723)*($O$20/($O$19/2)))^2*(((($C$19+$G$20)-$C723)*($O$20/($O$19/2)))*$AZ$12))/3)*$D$603),(((PI()*((($C$19+$G$20)-$C723)*($O$20/($O$19/2)))^2*((($O$20+$G$20)-$C723)/3))*$D$603)-((PI()*((($C$19+$G$20)-$C723)*($O$20/($O$19/2)))^2*(((($C$19+$G$20)-$C723)*($O$20/($O$19/2)))*$AZ$12)/3)*$D$603))),IF('Silo Levels'!$L$19="Pumping",(($D$18*$D$603)+((PI()*(($C$21/2)^2)*($G$20-$C723))*$D$603))+((($D$18+$H$18)/3)*$BD$12)+(((PI()*($C$21/2)^2*(($C$21/2)*$AZ$12))/3)*$D$603),(($D$18*$D$603)+((PI()*(($C$21/2)^2)*($G$20-$C723))*$D$603))+((($D$18+$H$18)/3)*$BD$12)-(((PI()*($C$21/2)^2*(($C$21/2)*$AZ$12))/3)*$D$603)))</f>
        <v>172085.71406741126</v>
      </c>
      <c r="E723" s="73">
        <v>11.8</v>
      </c>
      <c r="F723" s="79">
        <f t="shared" si="92"/>
        <v>158829.39775175953</v>
      </c>
      <c r="G723" s="53">
        <v>11.8</v>
      </c>
      <c r="H723" s="80">
        <f>IF($G723&gt;$G$20,IF('Silo Levels'!$L$20="Pumping",((PI()*((($C$19+$G$20)-$G723)*($O$20/($O$19/2)))^2*((($O$20+$G$20)-$G723))/3)*$H$603)+(((PI()*((($C$19+$G$20)-$G723)*($O$20/($O$19/2)))^2*(((($C$19+$G$20)-$G723)*($O$20/($O$19/2)))*$AZ$13))/3)*$H$603),(((PI()*((($C$19+$G$20)-$G723)*($O$20/($O$19/2)))^2*((($O$20+$G$20)-$G723)/3))*$H$603)-((PI()*((($C$19+$G$20)-$G723)*($O$20/($O$19/2)))^2*(((($C$19+$G$20)-$G723)*($O$20/($O$19/2)))*$AZ$13)/3)*$H$603))),IF('Silo Levels'!$L$20="Pumping",(($D$18*$H$603)+((PI()*(($C$21/2)^2)*($G$20-$G723))*$H$603))+((($D$18+$H$18)/3)*$BD$13)+(((PI()*($C$21/2)^2*(($C$21/2)*$AZ$13))/3)*$H$603),(($D$18*$H$603)+((PI()*(($C$21/2)^2)*($G$20-$G723))*$H$603))+((($D$18+$H$18)/3)*$BD$13)-(((PI()*($C$21/2)^2*(($C$21/2)*$AZ$13))/3)*$H$603)))</f>
        <v>155041.26330673369</v>
      </c>
      <c r="I723" s="73">
        <v>11.8</v>
      </c>
      <c r="J723" s="79">
        <f t="shared" si="93"/>
        <v>159539.50823800312</v>
      </c>
      <c r="K723" s="53">
        <v>11.8</v>
      </c>
      <c r="L723" s="80">
        <f>IF($K723&gt;$G$20,IF('Silo Levels'!$L$21="Pumping",((PI()*((($C$19+$G$20)-$K723)*($O$20/($O$19/2)))^2*((($O$20+$G$20)-$K723))/3)*$L$603)+(((PI()*((($C$19+$G$20)-$K723)*($O$20/($O$19/2)))^2*(((($C$19+$G$20)-$K723)*($O$20/($O$19/2)))*$AZ$14))/3)*$L$603),(((PI()*((($C$19+$G$20)-$K723)*($O$20/($O$19/2)))^2*((($O$20+$G$20)-$K723)/3))*$L$603)-((PI()*((($C$19+$G$20)-$K723)*($O$20/($O$19/2)))^2*(((($C$19+$G$20)-$K723)*($O$20/($O$19/2)))*$AZ$14)/3)*$L$603))),IF('Silo Levels'!$L$21="Pumping",(($D$18*$L$603)+((PI()*(($C$21/2)^2)*($G$20-$K723))*$L$603))+((($D$18+$H$18)/3)*$BD$14)+(((PI()*($C$21/2)^2*(($C$21/2)*$AZ$14))/3)*$L$603),(($D$18*$L$603)+((PI()*(($C$21/2)^2)*($G$20-$K723))*$L$603))+((($D$18+$H$18)/3)*$BD$14)-(((PI()*($C$21/2)^2*(($C$21/2)*$AZ$14))/3)*$L$603)))</f>
        <v>155734.11521639102</v>
      </c>
      <c r="M723" s="73">
        <v>11.8</v>
      </c>
      <c r="N723" s="79">
        <f t="shared" si="98"/>
        <v>163232.81958668891</v>
      </c>
      <c r="O723" s="53">
        <v>11.8</v>
      </c>
      <c r="P723" s="80">
        <f>IF($O723&gt;$G$20,IF('Silo Levels'!$L$22="Pumping",((PI()*((($C$19+$G$20)-$O723)*($O$20/($O$19/2)))^2*((($O$20+$G$20)-$O723))/3)*$P$603)+(((PI()*((($C$19+$G$20)-$O723)*($O$20/($O$19/2)))^2*(((($C$19+$G$20)-$O723)*($O$20/($O$19/2)))*$AZ$15))/3)*$P$603),(((PI()*((($C$19+$G$20)-$O723)*($O$20/($O$19/2)))^2*((($O$20+$G$20)-$O723)/3))*$P$603)-((PI()*((($C$19+$G$20)-$O723)*($O$20/($O$19/2)))^2*(((($C$19+$G$20)-$O723)*($O$20/($O$19/2)))*$AZ$15)/3)*$P$603))),IF('Silo Levels'!$L$22="Pumping",(($D$18*$P$603)+((PI()*(($C$21/2)^2)*($G$20-$O723))*$P$603))+((($D$18+$H$18)/3)*$BD$15)+(((PI()*($C$21/2)^2*(($C$21/2)*$AZ$15))/3)*$P$603),(($D$18*$P$603)+((PI()*(($C$21/2)^2)*($G$20-$O723))*$P$603))+((($D$18+$H$18)/3)*$BD$15)-(((PI()*($C$21/2)^2*(($C$21/2)*$AZ$15))/3)*$P$603)))</f>
        <v>159337.66405909642</v>
      </c>
      <c r="Q723" s="73">
        <v>11.8</v>
      </c>
      <c r="R723" s="79">
        <f t="shared" si="99"/>
        <v>168749.76097786793</v>
      </c>
      <c r="S723" s="53">
        <v>11.8</v>
      </c>
      <c r="T723" s="80">
        <f>IF($S723&gt;$G$20,IF('Silo Levels'!$L$23="Pumping",((PI()*((($C$19+$G$20)-$S723)*($O$20/($O$19/2)))^2*((($O$20+$G$20)-$S723))/3)*$T$603)+(((PI()*((($C$19+$G$20)-$S723)*($O$20/($O$19/2)))^2*(((($C$19+$G$20)-$S723)*($O$20/($O$19/2)))*$AZ$16))/3)*$T$603),(((PI()*((($C$19+$G$20)-$S723)*($O$20/($O$19/2)))^2*((($O$20+$G$20)-$S723)/3))*$T$603)-((PI()*((($C$19+$G$20)-$S723)*($O$20/($O$19/2)))^2*(((($C$19+$G$20)-$S723)*($O$20/($O$19/2)))*$AZ$16)/3)*$T$603))),IF('Silo Levels'!$L$23="Pumping",(($D$18*$T$603)+((PI()*(($C$21/2)^2)*($G$20-$S723))*$T$603))+((($D$18+$H$18)/3)*$BD$16)+(((PI()*($C$21/2)^2*(($C$21/2)*$AZ$16))/3)*$T$603),(($D$18*$T$603)+((PI()*(($C$21/2)^2)*($G$20-$S723))*$T$603))+((($D$18+$H$18)/3)*$BD$16)-(((PI()*($C$21/2)^2*(($C$21/2)*$AZ$16))/3)*$T$603)))</f>
        <v>164720.52130792569</v>
      </c>
      <c r="U723" s="73">
        <v>11.8</v>
      </c>
      <c r="V723" s="79">
        <f t="shared" si="94"/>
        <v>158829.39775175953</v>
      </c>
      <c r="W723" s="53">
        <v>11.8</v>
      </c>
      <c r="X723" s="80">
        <f>IF($W723&gt;$G$20,IF('Silo Levels'!$L$24="Pumping",((PI()*((($C$19+$G$20)-$W723)*($O$20/($O$19/2)))^2*((($O$20+$G$20)-$W723))/3)*$X$603)+(((PI()*((($C$19+$G$20)-$W723)*($O$20/($O$19/2)))^2*(((($C$19+$G$20)-$W723)*($O$20/($O$19/2)))*$AZ$17))/3)*$X$603),(((PI()*((($C$19+$G$20)-$W723)*($O$20/($O$19/2)))^2*((($O$20+$G$20)-$W723)/3))*$X$603)-((PI()*((($C$19+$G$20)-$W723)*($O$20/($O$19/2)))^2*(((($C$19+$G$20)-$W723)*($O$20/($O$19/2)))*$AZ$17)/3)*$X$603))),IF('Silo Levels'!$L$24="Pumping",(($D$18*$X$603)+((PI()*(($C$21/2)^2)*($G$20-$W723))*$X$603))+((($D$18+$H$18)/3)*$BD$17)+(((PI()*($C$21/2)^2*(($C$21/2)*$AZ$17))/3)*$X$603),(($D$18*$X$603)+((PI()*(($C$21/2)^2)*($G$20-$W723))*$X$603))+((($D$18+$H$18)/3)*$BD$17)-(((PI()*($C$21/2)^2*(($C$21/2)*$AZ$17))/3)*$X$603)))</f>
        <v>155041.26330673369</v>
      </c>
      <c r="Y723" s="73">
        <v>11.8</v>
      </c>
      <c r="Z723" s="79">
        <f t="shared" si="95"/>
        <v>181920.42239587457</v>
      </c>
      <c r="AA723" s="53">
        <v>11.8</v>
      </c>
      <c r="AB723" s="80">
        <f>IF($AA723&gt;$G$20,IF('Silo Levels'!$L$25="Pumping",((PI()*((($C$19+$G$20)-$AA723)*($O$20/($O$19/2)))^2*((($O$20+$G$20)-$AA723))/3)*$AB$603)+(((PI()*((($C$19+$G$20)-$AA723)*($O$20/($O$19/2)))^2*(((($C$19+$G$20)-$AA723)*($O$20/($O$19/2)))*$AZ$18))/3)*$AB$603),(((PI()*((($C$19+$G$20)-$AA723)*($O$20/($O$19/2)))^2*((($O$20+$G$20)-$AA723)/3))*$AB$603)-((PI()*((($C$19+$G$20)-$AA723)*($O$20/($O$19/2)))^2*(((($C$19+$G$20)-$AA723)*($O$20/($O$19/2)))*$AZ$18)/3)*$AB$603))),IF('Silo Levels'!$L$25="Pumping",(($D$18*$AB$603)+((PI()*(($C$21/2)^2)*($G$20-$AA723))*$AB$603))+((($D$18+$H$18)/3)*$BD$18)+(((PI()*($C$21/2)^2*(($C$21/2)*$AZ$18))/3)*$AB$603),(($D$18*$AB$603)+((PI()*(($C$21/2)^2)*($G$20-$AA723))*$AB$603))+((($D$18+$H$18)/3)*$BD$18)-(((PI()*($C$21/2)^2*(($C$21/2)*$AZ$18))/3)*$AB$603)))</f>
        <v>177571.08201882025</v>
      </c>
      <c r="AC723" s="73">
        <v>11.8</v>
      </c>
      <c r="AD723" s="79">
        <f t="shared" si="96"/>
        <v>187338.71298954936</v>
      </c>
      <c r="AE723" s="53">
        <v>11.8</v>
      </c>
      <c r="AF723" s="80">
        <f>IF($AE723&gt;$G$20,IF('Silo Levels'!$L$26="Pumping",((PI()*((($C$19+$G$20)-$AE723)*($O$20/($O$19/2)))^2*((($O$20+$G$20)-$AE723))/3)*$AF$603)+(((PI()*((($C$19+$G$20)-$AE723)*($O$20/($O$19/2)))^2*(((($C$19+$G$20)-$AE723)*($O$20/($O$19/2)))*$AZ$19))/3)*$AF$603),(((PI()*((($C$19+$G$20)-$AE723)*($O$20/($O$19/2)))^2*((($O$20+$G$20)-$AE723)/3))*$AF$603)-((PI()*((($C$19+$G$20)-$AE723)*($O$20/($O$19/2)))^2*(((($C$19+$G$20)-$AE723)*($O$20/($O$19/2)))*$AZ$19)/3)*$AF$603))),IF('Silo Levels'!$L$26="Pumping",(($D$18*$AF$603)+((PI()*(($C$21/2)^2)*($G$20-$AE723))*$AF$603))+((($D$18+$H$18)/3)*$BD$19)+(((PI()*($C$21/2)^2*(($C$21/2)*$AZ$19))/3)*$AF$603),(($D$18*$AF$603)+((PI()*(($C$21/2)^2)*($G$20-$AE723))*$AF$603))+((($D$18+$H$18)/3)*$BD$19)-(((PI()*($C$21/2)^2*(($C$21/2)*$AZ$19))/3)*$AF$603)))</f>
        <v>185128.22733728937</v>
      </c>
      <c r="AG723" s="73">
        <v>11.8</v>
      </c>
      <c r="AH723" s="79">
        <f t="shared" si="97"/>
        <v>175012.73284097598</v>
      </c>
      <c r="AI723" s="53">
        <v>11.8</v>
      </c>
      <c r="AJ723" s="80">
        <f>IF($AI723&gt;$G$20,IF('Silo Levels'!$L$27="Pumping",((PI()*((($C$19+$G$20)-$AI723)*($O$20/($O$19/2)))^2*((($O$20+$G$20)-$AI723))/3)*$AJ$603)+(((PI()*((($C$19+$G$20)-$AI723)*($O$20/($O$19/2)))^2*(((($C$19+$G$20)-$AI723)*($O$20/($O$19/2)))*$AZ$20))/3)*$AJ$603),(((PI()*((($C$19+$G$20)-$AI723)*($O$20/($O$19/2)))^2*((($O$20+$G$20)-$AI723)/3))*$AJ$603)-((PI()*((($C$19+$G$20)-$AI723)*($O$20/($O$19/2)))^2*(((($C$19+$G$20)-$AI723)*($O$20/($O$19/2)))*$AZ$20)/3)*$AJ$603))),IF('Silo Levels'!$L$27="Pumping",(($D$18*$AJ$603)+((PI()*(($C$21/2)^2)*($G$20-$AI723))*$AJ$603))+((($D$18+$H$18)/3)*$BD$20)+(((PI()*($C$21/2)^2*(($C$21/2)*$AZ$20))/3)*$AJ$603),(($D$18*$AJ$603)+((PI()*(($C$21/2)^2)*($G$20-$AI723))*$AJ$603))+((($D$18+$H$18)/3)*$BD$20)-(((PI()*($C$21/2)^2*(($C$21/2)*$AZ$20))/3)*$AJ$603)))</f>
        <v>170831.27745016926</v>
      </c>
    </row>
    <row r="724" spans="1:36" x14ac:dyDescent="0.3">
      <c r="A724">
        <v>11.9</v>
      </c>
      <c r="B724" s="79">
        <f t="shared" si="91"/>
        <v>174593.13034879748</v>
      </c>
      <c r="C724" s="53">
        <v>11.9</v>
      </c>
      <c r="D724" s="80">
        <f>IF($C724&gt;$G$20,IF('Silo Levels'!$L$19="Pumping",((PI()*((($C$19+$G$20)-$C724)*($O$20/($O$19/2)))^2*((($O$20+$G$20)-$C724))/3)*$D$603)+(((PI()*((($C$19+$G$20)-$C724)*($O$20/($O$19/2)))^2*(((($C$19+$G$20)-$C724)*($O$20/($O$19/2)))*$AZ$12))/3)*$D$603),(((PI()*((($C$19+$G$20)-$C724)*($O$20/($O$19/2)))^2*((($O$20+$G$20)-$C724)/3))*$D$603)-((PI()*((($C$19+$G$20)-$C724)*($O$20/($O$19/2)))^2*(((($C$19+$G$20)-$C724)*($O$20/($O$19/2)))*$AZ$12)/3)*$D$603))),IF('Silo Levels'!$L$19="Pumping",(($D$18*$D$603)+((PI()*(($C$21/2)^2)*($G$20-$C724))*$D$603))+((($D$18+$H$18)/3)*$BD$12)+(((PI()*($C$21/2)^2*(($C$21/2)*$AZ$12))/3)*$D$603),(($D$18*$D$603)+((PI()*(($C$21/2)^2)*($G$20-$C724))*$D$603))+((($D$18+$H$18)/3)*$BD$12)-(((PI()*($C$21/2)^2*(($C$21/2)*$AZ$12))/3)*$D$603)))</f>
        <v>171666.11157523276</v>
      </c>
      <c r="E724" s="73">
        <v>11.9</v>
      </c>
      <c r="F724" s="79">
        <f t="shared" si="92"/>
        <v>158449.26439978485</v>
      </c>
      <c r="G724" s="53">
        <v>11.9</v>
      </c>
      <c r="H724" s="80">
        <f>IF($G724&gt;$G$20,IF('Silo Levels'!$L$20="Pumping",((PI()*((($C$19+$G$20)-$G724)*($O$20/($O$19/2)))^2*((($O$20+$G$20)-$G724))/3)*$H$603)+(((PI()*((($C$19+$G$20)-$G724)*($O$20/($O$19/2)))^2*(((($C$19+$G$20)-$G724)*($O$20/($O$19/2)))*$AZ$13))/3)*$H$603),(((PI()*((($C$19+$G$20)-$G724)*($O$20/($O$19/2)))^2*((($O$20+$G$20)-$G724)/3))*$H$603)-((PI()*((($C$19+$G$20)-$G724)*($O$20/($O$19/2)))^2*(((($C$19+$G$20)-$G724)*($O$20/($O$19/2)))*$AZ$13)/3)*$H$603))),IF('Silo Levels'!$L$20="Pumping",(($D$18*$H$603)+((PI()*(($C$21/2)^2)*($G$20-$G724))*$H$603))+((($D$18+$H$18)/3)*$BD$13)+(((PI()*($C$21/2)^2*(($C$21/2)*$AZ$13))/3)*$H$603),(($D$18*$H$603)+((PI()*(($C$21/2)^2)*($G$20-$G724))*$H$603))+((($D$18+$H$18)/3)*$BD$13)-(((PI()*($C$21/2)^2*(($C$21/2)*$AZ$13))/3)*$H$603)))</f>
        <v>154661.129954759</v>
      </c>
      <c r="I724" s="73">
        <v>11.9</v>
      </c>
      <c r="J724" s="79">
        <f t="shared" si="93"/>
        <v>159157.64301492847</v>
      </c>
      <c r="K724" s="53">
        <v>11.9</v>
      </c>
      <c r="L724" s="80">
        <f>IF($K724&gt;$G$20,IF('Silo Levels'!$L$21="Pumping",((PI()*((($C$19+$G$20)-$K724)*($O$20/($O$19/2)))^2*((($O$20+$G$20)-$K724))/3)*$L$603)+(((PI()*((($C$19+$G$20)-$K724)*($O$20/($O$19/2)))^2*(((($C$19+$G$20)-$K724)*($O$20/($O$19/2)))*$AZ$14))/3)*$L$603),(((PI()*((($C$19+$G$20)-$K724)*($O$20/($O$19/2)))^2*((($O$20+$G$20)-$K724)/3))*$L$603)-((PI()*((($C$19+$G$20)-$K724)*($O$20/($O$19/2)))^2*(((($C$19+$G$20)-$K724)*($O$20/($O$19/2)))*$AZ$14)/3)*$L$603))),IF('Silo Levels'!$L$21="Pumping",(($D$18*$L$603)+((PI()*(($C$21/2)^2)*($G$20-$K724))*$L$603))+((($D$18+$H$18)/3)*$BD$14)+(((PI()*($C$21/2)^2*(($C$21/2)*$AZ$14))/3)*$L$603),(($D$18*$L$603)+((PI()*(($C$21/2)^2)*($G$20-$K724))*$L$603))+((($D$18+$H$18)/3)*$BD$14)-(((PI()*($C$21/2)^2*(($C$21/2)*$AZ$14))/3)*$L$603)))</f>
        <v>155352.24999331636</v>
      </c>
      <c r="M724" s="73">
        <v>11.9</v>
      </c>
      <c r="N724" s="79">
        <f t="shared" si="98"/>
        <v>162841.94683688175</v>
      </c>
      <c r="O724" s="53">
        <v>11.9</v>
      </c>
      <c r="P724" s="80">
        <f>IF($O724&gt;$G$20,IF('Silo Levels'!$L$22="Pumping",((PI()*((($C$19+$G$20)-$O724)*($O$20/($O$19/2)))^2*((($O$20+$G$20)-$O724))/3)*$P$603)+(((PI()*((($C$19+$G$20)-$O724)*($O$20/($O$19/2)))^2*(((($C$19+$G$20)-$O724)*($O$20/($O$19/2)))*$AZ$15))/3)*$P$603),(((PI()*((($C$19+$G$20)-$O724)*($O$20/($O$19/2)))^2*((($O$20+$G$20)-$O724)/3))*$P$603)-((PI()*((($C$19+$G$20)-$O724)*($O$20/($O$19/2)))^2*(((($C$19+$G$20)-$O724)*($O$20/($O$19/2)))*$AZ$15)/3)*$P$603))),IF('Silo Levels'!$L$22="Pumping",(($D$18*$P$603)+((PI()*(($C$21/2)^2)*($G$20-$O724))*$P$603))+((($D$18+$H$18)/3)*$BD$15)+(((PI()*($C$21/2)^2*(($C$21/2)*$AZ$15))/3)*$P$603),(($D$18*$P$603)+((PI()*(($C$21/2)^2)*($G$20-$O724))*$P$603))+((($D$18+$H$18)/3)*$BD$15)-(((PI()*($C$21/2)^2*(($C$21/2)*$AZ$15))/3)*$P$603)))</f>
        <v>158946.79130928926</v>
      </c>
      <c r="Q724" s="73">
        <v>11.9</v>
      </c>
      <c r="R724" s="79">
        <f t="shared" si="99"/>
        <v>168345.43309461241</v>
      </c>
      <c r="S724" s="53">
        <v>11.9</v>
      </c>
      <c r="T724" s="80">
        <f>IF($S724&gt;$G$20,IF('Silo Levels'!$L$23="Pumping",((PI()*((($C$19+$G$20)-$S724)*($O$20/($O$19/2)))^2*((($O$20+$G$20)-$S724))/3)*$T$603)+(((PI()*((($C$19+$G$20)-$S724)*($O$20/($O$19/2)))^2*(((($C$19+$G$20)-$S724)*($O$20/($O$19/2)))*$AZ$16))/3)*$T$603),(((PI()*((($C$19+$G$20)-$S724)*($O$20/($O$19/2)))^2*((($O$20+$G$20)-$S724)/3))*$T$603)-((PI()*((($C$19+$G$20)-$S724)*($O$20/($O$19/2)))^2*(((($C$19+$G$20)-$S724)*($O$20/($O$19/2)))*$AZ$16)/3)*$T$603))),IF('Silo Levels'!$L$23="Pumping",(($D$18*$T$603)+((PI()*(($C$21/2)^2)*($G$20-$S724))*$T$603))+((($D$18+$H$18)/3)*$BD$16)+(((PI()*($C$21/2)^2*(($C$21/2)*$AZ$16))/3)*$T$603),(($D$18*$T$603)+((PI()*(($C$21/2)^2)*($G$20-$S724))*$T$603))+((($D$18+$H$18)/3)*$BD$16)-(((PI()*($C$21/2)^2*(($C$21/2)*$AZ$16))/3)*$T$603)))</f>
        <v>164316.19342467017</v>
      </c>
      <c r="U724" s="73">
        <v>11.9</v>
      </c>
      <c r="V724" s="79">
        <f t="shared" si="94"/>
        <v>158449.26439978485</v>
      </c>
      <c r="W724" s="53">
        <v>11.9</v>
      </c>
      <c r="X724" s="80">
        <f>IF($W724&gt;$G$20,IF('Silo Levels'!$L$24="Pumping",((PI()*((($C$19+$G$20)-$W724)*($O$20/($O$19/2)))^2*((($O$20+$G$20)-$W724))/3)*$X$603)+(((PI()*((($C$19+$G$20)-$W724)*($O$20/($O$19/2)))^2*(((($C$19+$G$20)-$W724)*($O$20/($O$19/2)))*$AZ$17))/3)*$X$603),(((PI()*((($C$19+$G$20)-$W724)*($O$20/($O$19/2)))^2*((($O$20+$G$20)-$W724)/3))*$X$603)-((PI()*((($C$19+$G$20)-$W724)*($O$20/($O$19/2)))^2*(((($C$19+$G$20)-$W724)*($O$20/($O$19/2)))*$AZ$17)/3)*$X$603))),IF('Silo Levels'!$L$24="Pumping",(($D$18*$X$603)+((PI()*(($C$21/2)^2)*($G$20-$W724))*$X$603))+((($D$18+$H$18)/3)*$BD$17)+(((PI()*($C$21/2)^2*(($C$21/2)*$AZ$17))/3)*$X$603),(($D$18*$X$603)+((PI()*(($C$21/2)^2)*($G$20-$W724))*$X$603))+((($D$18+$H$18)/3)*$BD$17)-(((PI()*($C$21/2)^2*(($C$21/2)*$AZ$17))/3)*$X$603)))</f>
        <v>154661.129954759</v>
      </c>
      <c r="Y724" s="73">
        <v>11.9</v>
      </c>
      <c r="Z724" s="79">
        <f t="shared" si="95"/>
        <v>181483.97290856045</v>
      </c>
      <c r="AA724" s="53">
        <v>11.9</v>
      </c>
      <c r="AB724" s="80">
        <f>IF($AA724&gt;$G$20,IF('Silo Levels'!$L$25="Pumping",((PI()*((($C$19+$G$20)-$AA724)*($O$20/($O$19/2)))^2*((($O$20+$G$20)-$AA724))/3)*$AB$603)+(((PI()*((($C$19+$G$20)-$AA724)*($O$20/($O$19/2)))^2*(((($C$19+$G$20)-$AA724)*($O$20/($O$19/2)))*$AZ$18))/3)*$AB$603),(((PI()*((($C$19+$G$20)-$AA724)*($O$20/($O$19/2)))^2*((($O$20+$G$20)-$AA724)/3))*$AB$603)-((PI()*((($C$19+$G$20)-$AA724)*($O$20/($O$19/2)))^2*(((($C$19+$G$20)-$AA724)*($O$20/($O$19/2)))*$AZ$18)/3)*$AB$603))),IF('Silo Levels'!$L$25="Pumping",(($D$18*$AB$603)+((PI()*(($C$21/2)^2)*($G$20-$AA724))*$AB$603))+((($D$18+$H$18)/3)*$BD$18)+(((PI()*($C$21/2)^2*(($C$21/2)*$AZ$18))/3)*$AB$603),(($D$18*$AB$603)+((PI()*(($C$21/2)^2)*($G$20-$AA724))*$AB$603))+((($D$18+$H$18)/3)*$BD$18)-(((PI()*($C$21/2)^2*(($C$21/2)*$AZ$18))/3)*$AB$603)))</f>
        <v>177134.63253150613</v>
      </c>
      <c r="AC724" s="73">
        <v>11.9</v>
      </c>
      <c r="AD724" s="79">
        <f t="shared" si="96"/>
        <v>186895.07545097734</v>
      </c>
      <c r="AE724" s="53">
        <v>11.9</v>
      </c>
      <c r="AF724" s="80">
        <f>IF($AE724&gt;$G$20,IF('Silo Levels'!$L$26="Pumping",((PI()*((($C$19+$G$20)-$AE724)*($O$20/($O$19/2)))^2*((($O$20+$G$20)-$AE724))/3)*$AF$603)+(((PI()*((($C$19+$G$20)-$AE724)*($O$20/($O$19/2)))^2*(((($C$19+$G$20)-$AE724)*($O$20/($O$19/2)))*$AZ$19))/3)*$AF$603),(((PI()*((($C$19+$G$20)-$AE724)*($O$20/($O$19/2)))^2*((($O$20+$G$20)-$AE724)/3))*$AF$603)-((PI()*((($C$19+$G$20)-$AE724)*($O$20/($O$19/2)))^2*(((($C$19+$G$20)-$AE724)*($O$20/($O$19/2)))*$AZ$19)/3)*$AF$603))),IF('Silo Levels'!$L$26="Pumping",(($D$18*$AF$603)+((PI()*(($C$21/2)^2)*($G$20-$AE724))*$AF$603))+((($D$18+$H$18)/3)*$BD$19)+(((PI()*($C$21/2)^2*(($C$21/2)*$AZ$19))/3)*$AF$603),(($D$18*$AF$603)+((PI()*(($C$21/2)^2)*($G$20-$AE724))*$AF$603))+((($D$18+$H$18)/3)*$BD$19)-(((PI()*($C$21/2)^2*(($C$21/2)*$AZ$19))/3)*$AF$603)))</f>
        <v>184684.58979871735</v>
      </c>
      <c r="AG724" s="73">
        <v>11.9</v>
      </c>
      <c r="AH724" s="79">
        <f t="shared" si="97"/>
        <v>174593.13034879748</v>
      </c>
      <c r="AI724" s="53">
        <v>11.9</v>
      </c>
      <c r="AJ724" s="80">
        <f>IF($AI724&gt;$G$20,IF('Silo Levels'!$L$27="Pumping",((PI()*((($C$19+$G$20)-$AI724)*($O$20/($O$19/2)))^2*((($O$20+$G$20)-$AI724))/3)*$AJ$603)+(((PI()*((($C$19+$G$20)-$AI724)*($O$20/($O$19/2)))^2*(((($C$19+$G$20)-$AI724)*($O$20/($O$19/2)))*$AZ$20))/3)*$AJ$603),(((PI()*((($C$19+$G$20)-$AI724)*($O$20/($O$19/2)))^2*((($O$20+$G$20)-$AI724)/3))*$AJ$603)-((PI()*((($C$19+$G$20)-$AI724)*($O$20/($O$19/2)))^2*(((($C$19+$G$20)-$AI724)*($O$20/($O$19/2)))*$AZ$20)/3)*$AJ$603))),IF('Silo Levels'!$L$27="Pumping",(($D$18*$AJ$603)+((PI()*(($C$21/2)^2)*($G$20-$AI724))*$AJ$603))+((($D$18+$H$18)/3)*$BD$20)+(((PI()*($C$21/2)^2*(($C$21/2)*$AZ$20))/3)*$AJ$603),(($D$18*$AJ$603)+((PI()*(($C$21/2)^2)*($G$20-$AI724))*$AJ$603))+((($D$18+$H$18)/3)*$BD$20)-(((PI()*($C$21/2)^2*(($C$21/2)*$AZ$20))/3)*$AJ$603)))</f>
        <v>170411.67495799076</v>
      </c>
    </row>
    <row r="725" spans="1:36" x14ac:dyDescent="0.3">
      <c r="A725">
        <v>12</v>
      </c>
      <c r="B725" s="79">
        <f t="shared" si="91"/>
        <v>174173.52785661895</v>
      </c>
      <c r="C725" s="53">
        <v>12</v>
      </c>
      <c r="D725" s="80">
        <f>IF($C725&gt;$G$20,IF('Silo Levels'!$L$19="Pumping",((PI()*((($C$19+$G$20)-$C725)*($O$20/($O$19/2)))^2*((($O$20+$G$20)-$C725))/3)*$D$603)+(((PI()*((($C$19+$G$20)-$C725)*($O$20/($O$19/2)))^2*(((($C$19+$G$20)-$C725)*($O$20/($O$19/2)))*$AZ$12))/3)*$D$603),(((PI()*((($C$19+$G$20)-$C725)*($O$20/($O$19/2)))^2*((($O$20+$G$20)-$C725)/3))*$D$603)-((PI()*((($C$19+$G$20)-$C725)*($O$20/($O$19/2)))^2*(((($C$19+$G$20)-$C725)*($O$20/($O$19/2)))*$AZ$12)/3)*$D$603))),IF('Silo Levels'!$L$19="Pumping",(($D$18*$D$603)+((PI()*(($C$21/2)^2)*($G$20-$C725))*$D$603))+((($D$18+$H$18)/3)*$BD$12)+(((PI()*($C$21/2)^2*(($C$21/2)*$AZ$12))/3)*$D$603),(($D$18*$D$603)+((PI()*(($C$21/2)^2)*($G$20-$C725))*$D$603))+((($D$18+$H$18)/3)*$BD$12)-(((PI()*($C$21/2)^2*(($C$21/2)*$AZ$12))/3)*$D$603)))</f>
        <v>171246.50908305426</v>
      </c>
      <c r="E725" s="73">
        <v>12</v>
      </c>
      <c r="F725" s="79">
        <f t="shared" si="92"/>
        <v>158069.13104781011</v>
      </c>
      <c r="G725" s="53">
        <v>12</v>
      </c>
      <c r="H725" s="80">
        <f>IF($G725&gt;$G$20,IF('Silo Levels'!$L$20="Pumping",((PI()*((($C$19+$G$20)-$G725)*($O$20/($O$19/2)))^2*((($O$20+$G$20)-$G725))/3)*$H$603)+(((PI()*((($C$19+$G$20)-$G725)*($O$20/($O$19/2)))^2*(((($C$19+$G$20)-$G725)*($O$20/($O$19/2)))*$AZ$13))/3)*$H$603),(((PI()*((($C$19+$G$20)-$G725)*($O$20/($O$19/2)))^2*((($O$20+$G$20)-$G725)/3))*$H$603)-((PI()*((($C$19+$G$20)-$G725)*($O$20/($O$19/2)))^2*(((($C$19+$G$20)-$G725)*($O$20/($O$19/2)))*$AZ$13)/3)*$H$603))),IF('Silo Levels'!$L$20="Pumping",(($D$18*$H$603)+((PI()*(($C$21/2)^2)*($G$20-$G725))*$H$603))+((($D$18+$H$18)/3)*$BD$13)+(((PI()*($C$21/2)^2*(($C$21/2)*$AZ$13))/3)*$H$603),(($D$18*$H$603)+((PI()*(($C$21/2)^2)*($G$20-$G725))*$H$603))+((($D$18+$H$18)/3)*$BD$13)-(((PI()*($C$21/2)^2*(($C$21/2)*$AZ$13))/3)*$H$603)))</f>
        <v>154280.99660278426</v>
      </c>
      <c r="I725" s="73">
        <v>12</v>
      </c>
      <c r="J725" s="79">
        <f t="shared" si="93"/>
        <v>158775.77779185379</v>
      </c>
      <c r="K725" s="53">
        <v>12</v>
      </c>
      <c r="L725" s="80">
        <f>IF($K725&gt;$G$20,IF('Silo Levels'!$L$21="Pumping",((PI()*((($C$19+$G$20)-$K725)*($O$20/($O$19/2)))^2*((($O$20+$G$20)-$K725))/3)*$L$603)+(((PI()*((($C$19+$G$20)-$K725)*($O$20/($O$19/2)))^2*(((($C$19+$G$20)-$K725)*($O$20/($O$19/2)))*$AZ$14))/3)*$L$603),(((PI()*((($C$19+$G$20)-$K725)*($O$20/($O$19/2)))^2*((($O$20+$G$20)-$K725)/3))*$L$603)-((PI()*((($C$19+$G$20)-$K725)*($O$20/($O$19/2)))^2*(((($C$19+$G$20)-$K725)*($O$20/($O$19/2)))*$AZ$14)/3)*$L$603))),IF('Silo Levels'!$L$21="Pumping",(($D$18*$L$603)+((PI()*(($C$21/2)^2)*($G$20-$K725))*$L$603))+((($D$18+$H$18)/3)*$BD$14)+(((PI()*($C$21/2)^2*(($C$21/2)*$AZ$14))/3)*$L$603),(($D$18*$L$603)+((PI()*(($C$21/2)^2)*($G$20-$K725))*$L$603))+((($D$18+$H$18)/3)*$BD$14)-(((PI()*($C$21/2)^2*(($C$21/2)*$AZ$14))/3)*$L$603)))</f>
        <v>154970.38477024168</v>
      </c>
      <c r="M725" s="73">
        <v>12</v>
      </c>
      <c r="N725" s="79">
        <f t="shared" si="98"/>
        <v>162451.07408707455</v>
      </c>
      <c r="O725" s="53">
        <v>12</v>
      </c>
      <c r="P725" s="80">
        <f>IF($O725&gt;$G$20,IF('Silo Levels'!$L$22="Pumping",((PI()*((($C$19+$G$20)-$O725)*($O$20/($O$19/2)))^2*((($O$20+$G$20)-$O725))/3)*$P$603)+(((PI()*((($C$19+$G$20)-$O725)*($O$20/($O$19/2)))^2*(((($C$19+$G$20)-$O725)*($O$20/($O$19/2)))*$AZ$15))/3)*$P$603),(((PI()*((($C$19+$G$20)-$O725)*($O$20/($O$19/2)))^2*((($O$20+$G$20)-$O725)/3))*$P$603)-((PI()*((($C$19+$G$20)-$O725)*($O$20/($O$19/2)))^2*(((($C$19+$G$20)-$O725)*($O$20/($O$19/2)))*$AZ$15)/3)*$P$603))),IF('Silo Levels'!$L$22="Pumping",(($D$18*$P$603)+((PI()*(($C$21/2)^2)*($G$20-$O725))*$P$603))+((($D$18+$H$18)/3)*$BD$15)+(((PI()*($C$21/2)^2*(($C$21/2)*$AZ$15))/3)*$P$603),(($D$18*$P$603)+((PI()*(($C$21/2)^2)*($G$20-$O725))*$P$603))+((($D$18+$H$18)/3)*$BD$15)-(((PI()*($C$21/2)^2*(($C$21/2)*$AZ$15))/3)*$P$603)))</f>
        <v>158555.91855948206</v>
      </c>
      <c r="Q725" s="73">
        <v>12</v>
      </c>
      <c r="R725" s="79">
        <f t="shared" si="99"/>
        <v>167941.10521135689</v>
      </c>
      <c r="S725" s="53">
        <v>12</v>
      </c>
      <c r="T725" s="80">
        <f>IF($S725&gt;$G$20,IF('Silo Levels'!$L$23="Pumping",((PI()*((($C$19+$G$20)-$S725)*($O$20/($O$19/2)))^2*((($O$20+$G$20)-$S725))/3)*$T$603)+(((PI()*((($C$19+$G$20)-$S725)*($O$20/($O$19/2)))^2*(((($C$19+$G$20)-$S725)*($O$20/($O$19/2)))*$AZ$16))/3)*$T$603),(((PI()*((($C$19+$G$20)-$S725)*($O$20/($O$19/2)))^2*((($O$20+$G$20)-$S725)/3))*$T$603)-((PI()*((($C$19+$G$20)-$S725)*($O$20/($O$19/2)))^2*(((($C$19+$G$20)-$S725)*($O$20/($O$19/2)))*$AZ$16)/3)*$T$603))),IF('Silo Levels'!$L$23="Pumping",(($D$18*$T$603)+((PI()*(($C$21/2)^2)*($G$20-$S725))*$T$603))+((($D$18+$H$18)/3)*$BD$16)+(((PI()*($C$21/2)^2*(($C$21/2)*$AZ$16))/3)*$T$603),(($D$18*$T$603)+((PI()*(($C$21/2)^2)*($G$20-$S725))*$T$603))+((($D$18+$H$18)/3)*$BD$16)-(((PI()*($C$21/2)^2*(($C$21/2)*$AZ$16))/3)*$T$603)))</f>
        <v>163911.86554141465</v>
      </c>
      <c r="U725" s="73">
        <v>12</v>
      </c>
      <c r="V725" s="79">
        <f t="shared" si="94"/>
        <v>158069.13104781011</v>
      </c>
      <c r="W725" s="53">
        <v>12</v>
      </c>
      <c r="X725" s="80">
        <f>IF($W725&gt;$G$20,IF('Silo Levels'!$L$24="Pumping",((PI()*((($C$19+$G$20)-$W725)*($O$20/($O$19/2)))^2*((($O$20+$G$20)-$W725))/3)*$X$603)+(((PI()*((($C$19+$G$20)-$W725)*($O$20/($O$19/2)))^2*(((($C$19+$G$20)-$W725)*($O$20/($O$19/2)))*$AZ$17))/3)*$X$603),(((PI()*((($C$19+$G$20)-$W725)*($O$20/($O$19/2)))^2*((($O$20+$G$20)-$W725)/3))*$X$603)-((PI()*((($C$19+$G$20)-$W725)*($O$20/($O$19/2)))^2*(((($C$19+$G$20)-$W725)*($O$20/($O$19/2)))*$AZ$17)/3)*$X$603))),IF('Silo Levels'!$L$24="Pumping",(($D$18*$X$603)+((PI()*(($C$21/2)^2)*($G$20-$W725))*$X$603))+((($D$18+$H$18)/3)*$BD$17)+(((PI()*($C$21/2)^2*(($C$21/2)*$AZ$17))/3)*$X$603),(($D$18*$X$603)+((PI()*(($C$21/2)^2)*($G$20-$W725))*$X$603))+((($D$18+$H$18)/3)*$BD$17)-(((PI()*($C$21/2)^2*(($C$21/2)*$AZ$17))/3)*$X$603)))</f>
        <v>154280.99660278426</v>
      </c>
      <c r="Y725" s="73">
        <v>12</v>
      </c>
      <c r="Z725" s="79">
        <f t="shared" si="95"/>
        <v>181047.52342124627</v>
      </c>
      <c r="AA725" s="53">
        <v>12</v>
      </c>
      <c r="AB725" s="80">
        <f>IF($AA725&gt;$G$20,IF('Silo Levels'!$L$25="Pumping",((PI()*((($C$19+$G$20)-$AA725)*($O$20/($O$19/2)))^2*((($O$20+$G$20)-$AA725))/3)*$AB$603)+(((PI()*((($C$19+$G$20)-$AA725)*($O$20/($O$19/2)))^2*(((($C$19+$G$20)-$AA725)*($O$20/($O$19/2)))*$AZ$18))/3)*$AB$603),(((PI()*((($C$19+$G$20)-$AA725)*($O$20/($O$19/2)))^2*((($O$20+$G$20)-$AA725)/3))*$AB$603)-((PI()*((($C$19+$G$20)-$AA725)*($O$20/($O$19/2)))^2*(((($C$19+$G$20)-$AA725)*($O$20/($O$19/2)))*$AZ$18)/3)*$AB$603))),IF('Silo Levels'!$L$25="Pumping",(($D$18*$AB$603)+((PI()*(($C$21/2)^2)*($G$20-$AA725))*$AB$603))+((($D$18+$H$18)/3)*$BD$18)+(((PI()*($C$21/2)^2*(($C$21/2)*$AZ$18))/3)*$AB$603),(($D$18*$AB$603)+((PI()*(($C$21/2)^2)*($G$20-$AA725))*$AB$603))+((($D$18+$H$18)/3)*$BD$18)-(((PI()*($C$21/2)^2*(($C$21/2)*$AZ$18))/3)*$AB$603)))</f>
        <v>176698.18304419194</v>
      </c>
      <c r="AC725" s="73">
        <v>12</v>
      </c>
      <c r="AD725" s="79">
        <f t="shared" si="96"/>
        <v>186451.43791240529</v>
      </c>
      <c r="AE725" s="53">
        <v>12</v>
      </c>
      <c r="AF725" s="80">
        <f>IF($AE725&gt;$G$20,IF('Silo Levels'!$L$26="Pumping",((PI()*((($C$19+$G$20)-$AE725)*($O$20/($O$19/2)))^2*((($O$20+$G$20)-$AE725))/3)*$AF$603)+(((PI()*((($C$19+$G$20)-$AE725)*($O$20/($O$19/2)))^2*(((($C$19+$G$20)-$AE725)*($O$20/($O$19/2)))*$AZ$19))/3)*$AF$603),(((PI()*((($C$19+$G$20)-$AE725)*($O$20/($O$19/2)))^2*((($O$20+$G$20)-$AE725)/3))*$AF$603)-((PI()*((($C$19+$G$20)-$AE725)*($O$20/($O$19/2)))^2*(((($C$19+$G$20)-$AE725)*($O$20/($O$19/2)))*$AZ$19)/3)*$AF$603))),IF('Silo Levels'!$L$26="Pumping",(($D$18*$AF$603)+((PI()*(($C$21/2)^2)*($G$20-$AE725))*$AF$603))+((($D$18+$H$18)/3)*$BD$19)+(((PI()*($C$21/2)^2*(($C$21/2)*$AZ$19))/3)*$AF$603),(($D$18*$AF$603)+((PI()*(($C$21/2)^2)*($G$20-$AE725))*$AF$603))+((($D$18+$H$18)/3)*$BD$19)-(((PI()*($C$21/2)^2*(($C$21/2)*$AZ$19))/3)*$AF$603)))</f>
        <v>184240.95226014531</v>
      </c>
      <c r="AG725" s="73">
        <v>12</v>
      </c>
      <c r="AH725" s="79">
        <f t="shared" si="97"/>
        <v>174173.52785661895</v>
      </c>
      <c r="AI725" s="53">
        <v>12</v>
      </c>
      <c r="AJ725" s="80">
        <f>IF($AI725&gt;$G$20,IF('Silo Levels'!$L$27="Pumping",((PI()*((($C$19+$G$20)-$AI725)*($O$20/($O$19/2)))^2*((($O$20+$G$20)-$AI725))/3)*$AJ$603)+(((PI()*((($C$19+$G$20)-$AI725)*($O$20/($O$19/2)))^2*(((($C$19+$G$20)-$AI725)*($O$20/($O$19/2)))*$AZ$20))/3)*$AJ$603),(((PI()*((($C$19+$G$20)-$AI725)*($O$20/($O$19/2)))^2*((($O$20+$G$20)-$AI725)/3))*$AJ$603)-((PI()*((($C$19+$G$20)-$AI725)*($O$20/($O$19/2)))^2*(((($C$19+$G$20)-$AI725)*($O$20/($O$19/2)))*$AZ$20)/3)*$AJ$603))),IF('Silo Levels'!$L$27="Pumping",(($D$18*$AJ$603)+((PI()*(($C$21/2)^2)*($G$20-$AI725))*$AJ$603))+((($D$18+$H$18)/3)*$BD$20)+(((PI()*($C$21/2)^2*(($C$21/2)*$AZ$20))/3)*$AJ$603),(($D$18*$AJ$603)+((PI()*(($C$21/2)^2)*($G$20-$AI725))*$AJ$603))+((($D$18+$H$18)/3)*$BD$20)-(((PI()*($C$21/2)^2*(($C$21/2)*$AZ$20))/3)*$AJ$603)))</f>
        <v>169992.07246581223</v>
      </c>
    </row>
    <row r="726" spans="1:36" x14ac:dyDescent="0.3">
      <c r="A726">
        <v>12.1</v>
      </c>
      <c r="B726" s="79">
        <f t="shared" si="91"/>
        <v>173753.92536444042</v>
      </c>
      <c r="C726" s="53">
        <v>12.1</v>
      </c>
      <c r="D726" s="80">
        <f>IF($C726&gt;$G$20,IF('Silo Levels'!$L$19="Pumping",((PI()*((($C$19+$G$20)-$C726)*($O$20/($O$19/2)))^2*((($O$20+$G$20)-$C726))/3)*$D$603)+(((PI()*((($C$19+$G$20)-$C726)*($O$20/($O$19/2)))^2*(((($C$19+$G$20)-$C726)*($O$20/($O$19/2)))*$AZ$12))/3)*$D$603),(((PI()*((($C$19+$G$20)-$C726)*($O$20/($O$19/2)))^2*((($O$20+$G$20)-$C726)/3))*$D$603)-((PI()*((($C$19+$G$20)-$C726)*($O$20/($O$19/2)))^2*(((($C$19+$G$20)-$C726)*($O$20/($O$19/2)))*$AZ$12)/3)*$D$603))),IF('Silo Levels'!$L$19="Pumping",(($D$18*$D$603)+((PI()*(($C$21/2)^2)*($G$20-$C726))*$D$603))+((($D$18+$H$18)/3)*$BD$12)+(((PI()*($C$21/2)^2*(($C$21/2)*$AZ$12))/3)*$D$603),(($D$18*$D$603)+((PI()*(($C$21/2)^2)*($G$20-$C726))*$D$603))+((($D$18+$H$18)/3)*$BD$12)-(((PI()*($C$21/2)^2*(($C$21/2)*$AZ$12))/3)*$D$603)))</f>
        <v>170826.9065908757</v>
      </c>
      <c r="E726" s="73">
        <v>12.1</v>
      </c>
      <c r="F726" s="79">
        <f t="shared" si="92"/>
        <v>157688.99769583539</v>
      </c>
      <c r="G726" s="53">
        <v>12.1</v>
      </c>
      <c r="H726" s="80">
        <f>IF($G726&gt;$G$20,IF('Silo Levels'!$L$20="Pumping",((PI()*((($C$19+$G$20)-$G726)*($O$20/($O$19/2)))^2*((($O$20+$G$20)-$G726))/3)*$H$603)+(((PI()*((($C$19+$G$20)-$G726)*($O$20/($O$19/2)))^2*(((($C$19+$G$20)-$G726)*($O$20/($O$19/2)))*$AZ$13))/3)*$H$603),(((PI()*((($C$19+$G$20)-$G726)*($O$20/($O$19/2)))^2*((($O$20+$G$20)-$G726)/3))*$H$603)-((PI()*((($C$19+$G$20)-$G726)*($O$20/($O$19/2)))^2*(((($C$19+$G$20)-$G726)*($O$20/($O$19/2)))*$AZ$13)/3)*$H$603))),IF('Silo Levels'!$L$20="Pumping",(($D$18*$H$603)+((PI()*(($C$21/2)^2)*($G$20-$G726))*$H$603))+((($D$18+$H$18)/3)*$BD$13)+(((PI()*($C$21/2)^2*(($C$21/2)*$AZ$13))/3)*$H$603),(($D$18*$H$603)+((PI()*(($C$21/2)^2)*($G$20-$G726))*$H$603))+((($D$18+$H$18)/3)*$BD$13)-(((PI()*($C$21/2)^2*(($C$21/2)*$AZ$13))/3)*$H$603)))</f>
        <v>153900.86325080955</v>
      </c>
      <c r="I726" s="73">
        <v>12.1</v>
      </c>
      <c r="J726" s="79">
        <f t="shared" si="93"/>
        <v>158393.91256877914</v>
      </c>
      <c r="K726" s="53">
        <v>12.1</v>
      </c>
      <c r="L726" s="80">
        <f>IF($K726&gt;$G$20,IF('Silo Levels'!$L$21="Pumping",((PI()*((($C$19+$G$20)-$K726)*($O$20/($O$19/2)))^2*((($O$20+$G$20)-$K726))/3)*$L$603)+(((PI()*((($C$19+$G$20)-$K726)*($O$20/($O$19/2)))^2*(((($C$19+$G$20)-$K726)*($O$20/($O$19/2)))*$AZ$14))/3)*$L$603),(((PI()*((($C$19+$G$20)-$K726)*($O$20/($O$19/2)))^2*((($O$20+$G$20)-$K726)/3))*$L$603)-((PI()*((($C$19+$G$20)-$K726)*($O$20/($O$19/2)))^2*(((($C$19+$G$20)-$K726)*($O$20/($O$19/2)))*$AZ$14)/3)*$L$603))),IF('Silo Levels'!$L$21="Pumping",(($D$18*$L$603)+((PI()*(($C$21/2)^2)*($G$20-$K726))*$L$603))+((($D$18+$H$18)/3)*$BD$14)+(((PI()*($C$21/2)^2*(($C$21/2)*$AZ$14))/3)*$L$603),(($D$18*$L$603)+((PI()*(($C$21/2)^2)*($G$20-$K726))*$L$603))+((($D$18+$H$18)/3)*$BD$14)-(((PI()*($C$21/2)^2*(($C$21/2)*$AZ$14))/3)*$L$603)))</f>
        <v>154588.51954716703</v>
      </c>
      <c r="M726" s="73">
        <v>12.1</v>
      </c>
      <c r="N726" s="79">
        <f t="shared" si="98"/>
        <v>162060.20133726735</v>
      </c>
      <c r="O726" s="53">
        <v>12.1</v>
      </c>
      <c r="P726" s="80">
        <f>IF($O726&gt;$G$20,IF('Silo Levels'!$L$22="Pumping",((PI()*((($C$19+$G$20)-$O726)*($O$20/($O$19/2)))^2*((($O$20+$G$20)-$O726))/3)*$P$603)+(((PI()*((($C$19+$G$20)-$O726)*($O$20/($O$19/2)))^2*(((($C$19+$G$20)-$O726)*($O$20/($O$19/2)))*$AZ$15))/3)*$P$603),(((PI()*((($C$19+$G$20)-$O726)*($O$20/($O$19/2)))^2*((($O$20+$G$20)-$O726)/3))*$P$603)-((PI()*((($C$19+$G$20)-$O726)*($O$20/($O$19/2)))^2*(((($C$19+$G$20)-$O726)*($O$20/($O$19/2)))*$AZ$15)/3)*$P$603))),IF('Silo Levels'!$L$22="Pumping",(($D$18*$P$603)+((PI()*(($C$21/2)^2)*($G$20-$O726))*$P$603))+((($D$18+$H$18)/3)*$BD$15)+(((PI()*($C$21/2)^2*(($C$21/2)*$AZ$15))/3)*$P$603),(($D$18*$P$603)+((PI()*(($C$21/2)^2)*($G$20-$O726))*$P$603))+((($D$18+$H$18)/3)*$BD$15)-(((PI()*($C$21/2)^2*(($C$21/2)*$AZ$15))/3)*$P$603)))</f>
        <v>158165.04580967486</v>
      </c>
      <c r="Q726" s="73">
        <v>12.1</v>
      </c>
      <c r="R726" s="79">
        <f t="shared" si="99"/>
        <v>167536.77732810134</v>
      </c>
      <c r="S726" s="53">
        <v>12.1</v>
      </c>
      <c r="T726" s="80">
        <f>IF($S726&gt;$G$20,IF('Silo Levels'!$L$23="Pumping",((PI()*((($C$19+$G$20)-$S726)*($O$20/($O$19/2)))^2*((($O$20+$G$20)-$S726))/3)*$T$603)+(((PI()*((($C$19+$G$20)-$S726)*($O$20/($O$19/2)))^2*(((($C$19+$G$20)-$S726)*($O$20/($O$19/2)))*$AZ$16))/3)*$T$603),(((PI()*((($C$19+$G$20)-$S726)*($O$20/($O$19/2)))^2*((($O$20+$G$20)-$S726)/3))*$T$603)-((PI()*((($C$19+$G$20)-$S726)*($O$20/($O$19/2)))^2*(((($C$19+$G$20)-$S726)*($O$20/($O$19/2)))*$AZ$16)/3)*$T$603))),IF('Silo Levels'!$L$23="Pumping",(($D$18*$T$603)+((PI()*(($C$21/2)^2)*($G$20-$S726))*$T$603))+((($D$18+$H$18)/3)*$BD$16)+(((PI()*($C$21/2)^2*(($C$21/2)*$AZ$16))/3)*$T$603),(($D$18*$T$603)+((PI()*(($C$21/2)^2)*($G$20-$S726))*$T$603))+((($D$18+$H$18)/3)*$BD$16)-(((PI()*($C$21/2)^2*(($C$21/2)*$AZ$16))/3)*$T$603)))</f>
        <v>163507.5376581591</v>
      </c>
      <c r="U726" s="73">
        <v>12.1</v>
      </c>
      <c r="V726" s="79">
        <f t="shared" si="94"/>
        <v>157688.99769583539</v>
      </c>
      <c r="W726" s="53">
        <v>12.1</v>
      </c>
      <c r="X726" s="80">
        <f>IF($W726&gt;$G$20,IF('Silo Levels'!$L$24="Pumping",((PI()*((($C$19+$G$20)-$W726)*($O$20/($O$19/2)))^2*((($O$20+$G$20)-$W726))/3)*$X$603)+(((PI()*((($C$19+$G$20)-$W726)*($O$20/($O$19/2)))^2*(((($C$19+$G$20)-$W726)*($O$20/($O$19/2)))*$AZ$17))/3)*$X$603),(((PI()*((($C$19+$G$20)-$W726)*($O$20/($O$19/2)))^2*((($O$20+$G$20)-$W726)/3))*$X$603)-((PI()*((($C$19+$G$20)-$W726)*($O$20/($O$19/2)))^2*(((($C$19+$G$20)-$W726)*($O$20/($O$19/2)))*$AZ$17)/3)*$X$603))),IF('Silo Levels'!$L$24="Pumping",(($D$18*$X$603)+((PI()*(($C$21/2)^2)*($G$20-$W726))*$X$603))+((($D$18+$H$18)/3)*$BD$17)+(((PI()*($C$21/2)^2*(($C$21/2)*$AZ$17))/3)*$X$603),(($D$18*$X$603)+((PI()*(($C$21/2)^2)*($G$20-$W726))*$X$603))+((($D$18+$H$18)/3)*$BD$17)-(((PI()*($C$21/2)^2*(($C$21/2)*$AZ$17))/3)*$X$603)))</f>
        <v>153900.86325080955</v>
      </c>
      <c r="Y726" s="73">
        <v>12.1</v>
      </c>
      <c r="Z726" s="79">
        <f t="shared" si="95"/>
        <v>180611.07393393209</v>
      </c>
      <c r="AA726" s="53">
        <v>12.1</v>
      </c>
      <c r="AB726" s="80">
        <f>IF($AA726&gt;$G$20,IF('Silo Levels'!$L$25="Pumping",((PI()*((($C$19+$G$20)-$AA726)*($O$20/($O$19/2)))^2*((($O$20+$G$20)-$AA726))/3)*$AB$603)+(((PI()*((($C$19+$G$20)-$AA726)*($O$20/($O$19/2)))^2*(((($C$19+$G$20)-$AA726)*($O$20/($O$19/2)))*$AZ$18))/3)*$AB$603),(((PI()*((($C$19+$G$20)-$AA726)*($O$20/($O$19/2)))^2*((($O$20+$G$20)-$AA726)/3))*$AB$603)-((PI()*((($C$19+$G$20)-$AA726)*($O$20/($O$19/2)))^2*(((($C$19+$G$20)-$AA726)*($O$20/($O$19/2)))*$AZ$18)/3)*$AB$603))),IF('Silo Levels'!$L$25="Pumping",(($D$18*$AB$603)+((PI()*(($C$21/2)^2)*($G$20-$AA726))*$AB$603))+((($D$18+$H$18)/3)*$BD$18)+(((PI()*($C$21/2)^2*(($C$21/2)*$AZ$18))/3)*$AB$603),(($D$18*$AB$603)+((PI()*(($C$21/2)^2)*($G$20-$AA726))*$AB$603))+((($D$18+$H$18)/3)*$BD$18)-(((PI()*($C$21/2)^2*(($C$21/2)*$AZ$18))/3)*$AB$603)))</f>
        <v>176261.73355687776</v>
      </c>
      <c r="AC726" s="73">
        <v>12.1</v>
      </c>
      <c r="AD726" s="79">
        <f t="shared" si="96"/>
        <v>186007.80037383325</v>
      </c>
      <c r="AE726" s="53">
        <v>12.1</v>
      </c>
      <c r="AF726" s="80">
        <f>IF($AE726&gt;$G$20,IF('Silo Levels'!$L$26="Pumping",((PI()*((($C$19+$G$20)-$AE726)*($O$20/($O$19/2)))^2*((($O$20+$G$20)-$AE726))/3)*$AF$603)+(((PI()*((($C$19+$G$20)-$AE726)*($O$20/($O$19/2)))^2*(((($C$19+$G$20)-$AE726)*($O$20/($O$19/2)))*$AZ$19))/3)*$AF$603),(((PI()*((($C$19+$G$20)-$AE726)*($O$20/($O$19/2)))^2*((($O$20+$G$20)-$AE726)/3))*$AF$603)-((PI()*((($C$19+$G$20)-$AE726)*($O$20/($O$19/2)))^2*(((($C$19+$G$20)-$AE726)*($O$20/($O$19/2)))*$AZ$19)/3)*$AF$603))),IF('Silo Levels'!$L$26="Pumping",(($D$18*$AF$603)+((PI()*(($C$21/2)^2)*($G$20-$AE726))*$AF$603))+((($D$18+$H$18)/3)*$BD$19)+(((PI()*($C$21/2)^2*(($C$21/2)*$AZ$19))/3)*$AF$603),(($D$18*$AF$603)+((PI()*(($C$21/2)^2)*($G$20-$AE726))*$AF$603))+((($D$18+$H$18)/3)*$BD$19)-(((PI()*($C$21/2)^2*(($C$21/2)*$AZ$19))/3)*$AF$603)))</f>
        <v>183797.31472157326</v>
      </c>
      <c r="AG726" s="73">
        <v>12.1</v>
      </c>
      <c r="AH726" s="79">
        <f t="shared" si="97"/>
        <v>173753.92536444042</v>
      </c>
      <c r="AI726" s="53">
        <v>12.1</v>
      </c>
      <c r="AJ726" s="80">
        <f>IF($AI726&gt;$G$20,IF('Silo Levels'!$L$27="Pumping",((PI()*((($C$19+$G$20)-$AI726)*($O$20/($O$19/2)))^2*((($O$20+$G$20)-$AI726))/3)*$AJ$603)+(((PI()*((($C$19+$G$20)-$AI726)*($O$20/($O$19/2)))^2*(((($C$19+$G$20)-$AI726)*($O$20/($O$19/2)))*$AZ$20))/3)*$AJ$603),(((PI()*((($C$19+$G$20)-$AI726)*($O$20/($O$19/2)))^2*((($O$20+$G$20)-$AI726)/3))*$AJ$603)-((PI()*((($C$19+$G$20)-$AI726)*($O$20/($O$19/2)))^2*(((($C$19+$G$20)-$AI726)*($O$20/($O$19/2)))*$AZ$20)/3)*$AJ$603))),IF('Silo Levels'!$L$27="Pumping",(($D$18*$AJ$603)+((PI()*(($C$21/2)^2)*($G$20-$AI726))*$AJ$603))+((($D$18+$H$18)/3)*$BD$20)+(((PI()*($C$21/2)^2*(($C$21/2)*$AZ$20))/3)*$AJ$603),(($D$18*$AJ$603)+((PI()*(($C$21/2)^2)*($G$20-$AI726))*$AJ$603))+((($D$18+$H$18)/3)*$BD$20)-(((PI()*($C$21/2)^2*(($C$21/2)*$AZ$20))/3)*$AJ$603)))</f>
        <v>169572.46997363371</v>
      </c>
    </row>
    <row r="727" spans="1:36" x14ac:dyDescent="0.3">
      <c r="A727">
        <v>12.2</v>
      </c>
      <c r="B727" s="79">
        <f t="shared" si="91"/>
        <v>173334.32287226195</v>
      </c>
      <c r="C727" s="53">
        <v>12.2</v>
      </c>
      <c r="D727" s="80">
        <f>IF($C727&gt;$G$20,IF('Silo Levels'!$L$19="Pumping",((PI()*((($C$19+$G$20)-$C727)*($O$20/($O$19/2)))^2*((($O$20+$G$20)-$C727))/3)*$D$603)+(((PI()*((($C$19+$G$20)-$C727)*($O$20/($O$19/2)))^2*(((($C$19+$G$20)-$C727)*($O$20/($O$19/2)))*$AZ$12))/3)*$D$603),(((PI()*((($C$19+$G$20)-$C727)*($O$20/($O$19/2)))^2*((($O$20+$G$20)-$C727)/3))*$D$603)-((PI()*((($C$19+$G$20)-$C727)*($O$20/($O$19/2)))^2*(((($C$19+$G$20)-$C727)*($O$20/($O$19/2)))*$AZ$12)/3)*$D$603))),IF('Silo Levels'!$L$19="Pumping",(($D$18*$D$603)+((PI()*(($C$21/2)^2)*($G$20-$C727))*$D$603))+((($D$18+$H$18)/3)*$BD$12)+(((PI()*($C$21/2)^2*(($C$21/2)*$AZ$12))/3)*$D$603),(($D$18*$D$603)+((PI()*(($C$21/2)^2)*($G$20-$C727))*$D$603))+((($D$18+$H$18)/3)*$BD$12)-(((PI()*($C$21/2)^2*(($C$21/2)*$AZ$12))/3)*$D$603)))</f>
        <v>170407.30409869726</v>
      </c>
      <c r="E727" s="73">
        <v>12.2</v>
      </c>
      <c r="F727" s="79">
        <f t="shared" si="92"/>
        <v>157308.86434386068</v>
      </c>
      <c r="G727" s="53">
        <v>12.2</v>
      </c>
      <c r="H727" s="80">
        <f>IF($G727&gt;$G$20,IF('Silo Levels'!$L$20="Pumping",((PI()*((($C$19+$G$20)-$G727)*($O$20/($O$19/2)))^2*((($O$20+$G$20)-$G727))/3)*$H$603)+(((PI()*((($C$19+$G$20)-$G727)*($O$20/($O$19/2)))^2*(((($C$19+$G$20)-$G727)*($O$20/($O$19/2)))*$AZ$13))/3)*$H$603),(((PI()*((($C$19+$G$20)-$G727)*($O$20/($O$19/2)))^2*((($O$20+$G$20)-$G727)/3))*$H$603)-((PI()*((($C$19+$G$20)-$G727)*($O$20/($O$19/2)))^2*(((($C$19+$G$20)-$G727)*($O$20/($O$19/2)))*$AZ$13)/3)*$H$603))),IF('Silo Levels'!$L$20="Pumping",(($D$18*$H$603)+((PI()*(($C$21/2)^2)*($G$20-$G727))*$H$603))+((($D$18+$H$18)/3)*$BD$13)+(((PI()*($C$21/2)^2*(($C$21/2)*$AZ$13))/3)*$H$603),(($D$18*$H$603)+((PI()*(($C$21/2)^2)*($G$20-$G727))*$H$603))+((($D$18+$H$18)/3)*$BD$13)-(((PI()*($C$21/2)^2*(($C$21/2)*$AZ$13))/3)*$H$603)))</f>
        <v>153520.72989883483</v>
      </c>
      <c r="I727" s="73">
        <v>12.2</v>
      </c>
      <c r="J727" s="79">
        <f t="shared" si="93"/>
        <v>158012.04734570449</v>
      </c>
      <c r="K727" s="53">
        <v>12.2</v>
      </c>
      <c r="L727" s="80">
        <f>IF($K727&gt;$G$20,IF('Silo Levels'!$L$21="Pumping",((PI()*((($C$19+$G$20)-$K727)*($O$20/($O$19/2)))^2*((($O$20+$G$20)-$K727))/3)*$L$603)+(((PI()*((($C$19+$G$20)-$K727)*($O$20/($O$19/2)))^2*(((($C$19+$G$20)-$K727)*($O$20/($O$19/2)))*$AZ$14))/3)*$L$603),(((PI()*((($C$19+$G$20)-$K727)*($O$20/($O$19/2)))^2*((($O$20+$G$20)-$K727)/3))*$L$603)-((PI()*((($C$19+$G$20)-$K727)*($O$20/($O$19/2)))^2*(((($C$19+$G$20)-$K727)*($O$20/($O$19/2)))*$AZ$14)/3)*$L$603))),IF('Silo Levels'!$L$21="Pumping",(($D$18*$L$603)+((PI()*(($C$21/2)^2)*($G$20-$K727))*$L$603))+((($D$18+$H$18)/3)*$BD$14)+(((PI()*($C$21/2)^2*(($C$21/2)*$AZ$14))/3)*$L$603),(($D$18*$L$603)+((PI()*(($C$21/2)^2)*($G$20-$K727))*$L$603))+((($D$18+$H$18)/3)*$BD$14)-(((PI()*($C$21/2)^2*(($C$21/2)*$AZ$14))/3)*$L$603)))</f>
        <v>154206.65432409238</v>
      </c>
      <c r="M727" s="73">
        <v>12.2</v>
      </c>
      <c r="N727" s="79">
        <f t="shared" si="98"/>
        <v>161669.32858746019</v>
      </c>
      <c r="O727" s="53">
        <v>12.2</v>
      </c>
      <c r="P727" s="80">
        <f>IF($O727&gt;$G$20,IF('Silo Levels'!$L$22="Pumping",((PI()*((($C$19+$G$20)-$O727)*($O$20/($O$19/2)))^2*((($O$20+$G$20)-$O727))/3)*$P$603)+(((PI()*((($C$19+$G$20)-$O727)*($O$20/($O$19/2)))^2*(((($C$19+$G$20)-$O727)*($O$20/($O$19/2)))*$AZ$15))/3)*$P$603),(((PI()*((($C$19+$G$20)-$O727)*($O$20/($O$19/2)))^2*((($O$20+$G$20)-$O727)/3))*$P$603)-((PI()*((($C$19+$G$20)-$O727)*($O$20/($O$19/2)))^2*(((($C$19+$G$20)-$O727)*($O$20/($O$19/2)))*$AZ$15)/3)*$P$603))),IF('Silo Levels'!$L$22="Pumping",(($D$18*$P$603)+((PI()*(($C$21/2)^2)*($G$20-$O727))*$P$603))+((($D$18+$H$18)/3)*$BD$15)+(((PI()*($C$21/2)^2*(($C$21/2)*$AZ$15))/3)*$P$603),(($D$18*$P$603)+((PI()*(($C$21/2)^2)*($G$20-$O727))*$P$603))+((($D$18+$H$18)/3)*$BD$15)-(((PI()*($C$21/2)^2*(($C$21/2)*$AZ$15))/3)*$P$603)))</f>
        <v>157774.17305986769</v>
      </c>
      <c r="Q727" s="73">
        <v>12.2</v>
      </c>
      <c r="R727" s="79">
        <f t="shared" si="99"/>
        <v>167132.44944484584</v>
      </c>
      <c r="S727" s="53">
        <v>12.2</v>
      </c>
      <c r="T727" s="80">
        <f>IF($S727&gt;$G$20,IF('Silo Levels'!$L$23="Pumping",((PI()*((($C$19+$G$20)-$S727)*($O$20/($O$19/2)))^2*((($O$20+$G$20)-$S727))/3)*$T$603)+(((PI()*((($C$19+$G$20)-$S727)*($O$20/($O$19/2)))^2*(((($C$19+$G$20)-$S727)*($O$20/($O$19/2)))*$AZ$16))/3)*$T$603),(((PI()*((($C$19+$G$20)-$S727)*($O$20/($O$19/2)))^2*((($O$20+$G$20)-$S727)/3))*$T$603)-((PI()*((($C$19+$G$20)-$S727)*($O$20/($O$19/2)))^2*(((($C$19+$G$20)-$S727)*($O$20/($O$19/2)))*$AZ$16)/3)*$T$603))),IF('Silo Levels'!$L$23="Pumping",(($D$18*$T$603)+((PI()*(($C$21/2)^2)*($G$20-$S727))*$T$603))+((($D$18+$H$18)/3)*$BD$16)+(((PI()*($C$21/2)^2*(($C$21/2)*$AZ$16))/3)*$T$603),(($D$18*$T$603)+((PI()*(($C$21/2)^2)*($G$20-$S727))*$T$603))+((($D$18+$H$18)/3)*$BD$16)-(((PI()*($C$21/2)^2*(($C$21/2)*$AZ$16))/3)*$T$603)))</f>
        <v>163103.2097749036</v>
      </c>
      <c r="U727" s="73">
        <v>12.2</v>
      </c>
      <c r="V727" s="79">
        <f t="shared" si="94"/>
        <v>157308.86434386068</v>
      </c>
      <c r="W727" s="53">
        <v>12.2</v>
      </c>
      <c r="X727" s="80">
        <f>IF($W727&gt;$G$20,IF('Silo Levels'!$L$24="Pumping",((PI()*((($C$19+$G$20)-$W727)*($O$20/($O$19/2)))^2*((($O$20+$G$20)-$W727))/3)*$X$603)+(((PI()*((($C$19+$G$20)-$W727)*($O$20/($O$19/2)))^2*(((($C$19+$G$20)-$W727)*($O$20/($O$19/2)))*$AZ$17))/3)*$X$603),(((PI()*((($C$19+$G$20)-$W727)*($O$20/($O$19/2)))^2*((($O$20+$G$20)-$W727)/3))*$X$603)-((PI()*((($C$19+$G$20)-$W727)*($O$20/($O$19/2)))^2*(((($C$19+$G$20)-$W727)*($O$20/($O$19/2)))*$AZ$17)/3)*$X$603))),IF('Silo Levels'!$L$24="Pumping",(($D$18*$X$603)+((PI()*(($C$21/2)^2)*($G$20-$W727))*$X$603))+((($D$18+$H$18)/3)*$BD$17)+(((PI()*($C$21/2)^2*(($C$21/2)*$AZ$17))/3)*$X$603),(($D$18*$X$603)+((PI()*(($C$21/2)^2)*($G$20-$W727))*$X$603))+((($D$18+$H$18)/3)*$BD$17)-(((PI()*($C$21/2)^2*(($C$21/2)*$AZ$17))/3)*$X$603)))</f>
        <v>153520.72989883483</v>
      </c>
      <c r="Y727" s="73">
        <v>12.2</v>
      </c>
      <c r="Z727" s="79">
        <f t="shared" si="95"/>
        <v>180174.62444661796</v>
      </c>
      <c r="AA727" s="53">
        <v>12.2</v>
      </c>
      <c r="AB727" s="80">
        <f>IF($AA727&gt;$G$20,IF('Silo Levels'!$L$25="Pumping",((PI()*((($C$19+$G$20)-$AA727)*($O$20/($O$19/2)))^2*((($O$20+$G$20)-$AA727))/3)*$AB$603)+(((PI()*((($C$19+$G$20)-$AA727)*($O$20/($O$19/2)))^2*(((($C$19+$G$20)-$AA727)*($O$20/($O$19/2)))*$AZ$18))/3)*$AB$603),(((PI()*((($C$19+$G$20)-$AA727)*($O$20/($O$19/2)))^2*((($O$20+$G$20)-$AA727)/3))*$AB$603)-((PI()*((($C$19+$G$20)-$AA727)*($O$20/($O$19/2)))^2*(((($C$19+$G$20)-$AA727)*($O$20/($O$19/2)))*$AZ$18)/3)*$AB$603))),IF('Silo Levels'!$L$25="Pumping",(($D$18*$AB$603)+((PI()*(($C$21/2)^2)*($G$20-$AA727))*$AB$603))+((($D$18+$H$18)/3)*$BD$18)+(((PI()*($C$21/2)^2*(($C$21/2)*$AZ$18))/3)*$AB$603),(($D$18*$AB$603)+((PI()*(($C$21/2)^2)*($G$20-$AA727))*$AB$603))+((($D$18+$H$18)/3)*$BD$18)-(((PI()*($C$21/2)^2*(($C$21/2)*$AZ$18))/3)*$AB$603)))</f>
        <v>175825.28406956364</v>
      </c>
      <c r="AC727" s="73">
        <v>12.2</v>
      </c>
      <c r="AD727" s="79">
        <f t="shared" si="96"/>
        <v>185564.16283526123</v>
      </c>
      <c r="AE727" s="53">
        <v>12.2</v>
      </c>
      <c r="AF727" s="80">
        <f>IF($AE727&gt;$G$20,IF('Silo Levels'!$L$26="Pumping",((PI()*((($C$19+$G$20)-$AE727)*($O$20/($O$19/2)))^2*((($O$20+$G$20)-$AE727))/3)*$AF$603)+(((PI()*((($C$19+$G$20)-$AE727)*($O$20/($O$19/2)))^2*(((($C$19+$G$20)-$AE727)*($O$20/($O$19/2)))*$AZ$19))/3)*$AF$603),(((PI()*((($C$19+$G$20)-$AE727)*($O$20/($O$19/2)))^2*((($O$20+$G$20)-$AE727)/3))*$AF$603)-((PI()*((($C$19+$G$20)-$AE727)*($O$20/($O$19/2)))^2*(((($C$19+$G$20)-$AE727)*($O$20/($O$19/2)))*$AZ$19)/3)*$AF$603))),IF('Silo Levels'!$L$26="Pumping",(($D$18*$AF$603)+((PI()*(($C$21/2)^2)*($G$20-$AE727))*$AF$603))+((($D$18+$H$18)/3)*$BD$19)+(((PI()*($C$21/2)^2*(($C$21/2)*$AZ$19))/3)*$AF$603),(($D$18*$AF$603)+((PI()*(($C$21/2)^2)*($G$20-$AE727))*$AF$603))+((($D$18+$H$18)/3)*$BD$19)-(((PI()*($C$21/2)^2*(($C$21/2)*$AZ$19))/3)*$AF$603)))</f>
        <v>183353.67718300124</v>
      </c>
      <c r="AG727" s="73">
        <v>12.2</v>
      </c>
      <c r="AH727" s="79">
        <f t="shared" si="97"/>
        <v>173334.32287226195</v>
      </c>
      <c r="AI727" s="53">
        <v>12.2</v>
      </c>
      <c r="AJ727" s="80">
        <f>IF($AI727&gt;$G$20,IF('Silo Levels'!$L$27="Pumping",((PI()*((($C$19+$G$20)-$AI727)*($O$20/($O$19/2)))^2*((($O$20+$G$20)-$AI727))/3)*$AJ$603)+(((PI()*((($C$19+$G$20)-$AI727)*($O$20/($O$19/2)))^2*(((($C$19+$G$20)-$AI727)*($O$20/($O$19/2)))*$AZ$20))/3)*$AJ$603),(((PI()*((($C$19+$G$20)-$AI727)*($O$20/($O$19/2)))^2*((($O$20+$G$20)-$AI727)/3))*$AJ$603)-((PI()*((($C$19+$G$20)-$AI727)*($O$20/($O$19/2)))^2*(((($C$19+$G$20)-$AI727)*($O$20/($O$19/2)))*$AZ$20)/3)*$AJ$603))),IF('Silo Levels'!$L$27="Pumping",(($D$18*$AJ$603)+((PI()*(($C$21/2)^2)*($G$20-$AI727))*$AJ$603))+((($D$18+$H$18)/3)*$BD$20)+(((PI()*($C$21/2)^2*(($C$21/2)*$AZ$20))/3)*$AJ$603),(($D$18*$AJ$603)+((PI()*(($C$21/2)^2)*($G$20-$AI727))*$AJ$603))+((($D$18+$H$18)/3)*$BD$20)-(((PI()*($C$21/2)^2*(($C$21/2)*$AZ$20))/3)*$AJ$603)))</f>
        <v>169152.86748145524</v>
      </c>
    </row>
    <row r="728" spans="1:36" x14ac:dyDescent="0.3">
      <c r="A728">
        <v>12.3</v>
      </c>
      <c r="B728" s="79">
        <f t="shared" si="91"/>
        <v>172914.7203800834</v>
      </c>
      <c r="C728" s="53">
        <v>12.3</v>
      </c>
      <c r="D728" s="80">
        <f>IF($C728&gt;$G$20,IF('Silo Levels'!$L$19="Pumping",((PI()*((($C$19+$G$20)-$C728)*($O$20/($O$19/2)))^2*((($O$20+$G$20)-$C728))/3)*$D$603)+(((PI()*((($C$19+$G$20)-$C728)*($O$20/($O$19/2)))^2*(((($C$19+$G$20)-$C728)*($O$20/($O$19/2)))*$AZ$12))/3)*$D$603),(((PI()*((($C$19+$G$20)-$C728)*($O$20/($O$19/2)))^2*((($O$20+$G$20)-$C728)/3))*$D$603)-((PI()*((($C$19+$G$20)-$C728)*($O$20/($O$19/2)))^2*(((($C$19+$G$20)-$C728)*($O$20/($O$19/2)))*$AZ$12)/3)*$D$603))),IF('Silo Levels'!$L$19="Pumping",(($D$18*$D$603)+((PI()*(($C$21/2)^2)*($G$20-$C728))*$D$603))+((($D$18+$H$18)/3)*$BD$12)+(((PI()*($C$21/2)^2*(($C$21/2)*$AZ$12))/3)*$D$603),(($D$18*$D$603)+((PI()*(($C$21/2)^2)*($G$20-$C728))*$D$603))+((($D$18+$H$18)/3)*$BD$12)-(((PI()*($C$21/2)^2*(($C$21/2)*$AZ$12))/3)*$D$603)))</f>
        <v>169987.70160651871</v>
      </c>
      <c r="E728" s="73">
        <v>12.3</v>
      </c>
      <c r="F728" s="79">
        <f t="shared" si="92"/>
        <v>156928.73099188594</v>
      </c>
      <c r="G728" s="53">
        <v>12.3</v>
      </c>
      <c r="H728" s="80">
        <f>IF($G728&gt;$G$20,IF('Silo Levels'!$L$20="Pumping",((PI()*((($C$19+$G$20)-$G728)*($O$20/($O$19/2)))^2*((($O$20+$G$20)-$G728))/3)*$H$603)+(((PI()*((($C$19+$G$20)-$G728)*($O$20/($O$19/2)))^2*(((($C$19+$G$20)-$G728)*($O$20/($O$19/2)))*$AZ$13))/3)*$H$603),(((PI()*((($C$19+$G$20)-$G728)*($O$20/($O$19/2)))^2*((($O$20+$G$20)-$G728)/3))*$H$603)-((PI()*((($C$19+$G$20)-$G728)*($O$20/($O$19/2)))^2*(((($C$19+$G$20)-$G728)*($O$20/($O$19/2)))*$AZ$13)/3)*$H$603))),IF('Silo Levels'!$L$20="Pumping",(($D$18*$H$603)+((PI()*(($C$21/2)^2)*($G$20-$G728))*$H$603))+((($D$18+$H$18)/3)*$BD$13)+(((PI()*($C$21/2)^2*(($C$21/2)*$AZ$13))/3)*$H$603),(($D$18*$H$603)+((PI()*(($C$21/2)^2)*($G$20-$G728))*$H$603))+((($D$18+$H$18)/3)*$BD$13)-(((PI()*($C$21/2)^2*(($C$21/2)*$AZ$13))/3)*$H$603)))</f>
        <v>153140.59654686009</v>
      </c>
      <c r="I728" s="73">
        <v>12.3</v>
      </c>
      <c r="J728" s="79">
        <f t="shared" si="93"/>
        <v>157630.18212262978</v>
      </c>
      <c r="K728" s="53">
        <v>12.3</v>
      </c>
      <c r="L728" s="80">
        <f>IF($K728&gt;$G$20,IF('Silo Levels'!$L$21="Pumping",((PI()*((($C$19+$G$20)-$K728)*($O$20/($O$19/2)))^2*((($O$20+$G$20)-$K728))/3)*$L$603)+(((PI()*((($C$19+$G$20)-$K728)*($O$20/($O$19/2)))^2*(((($C$19+$G$20)-$K728)*($O$20/($O$19/2)))*$AZ$14))/3)*$L$603),(((PI()*((($C$19+$G$20)-$K728)*($O$20/($O$19/2)))^2*((($O$20+$G$20)-$K728)/3))*$L$603)-((PI()*((($C$19+$G$20)-$K728)*($O$20/($O$19/2)))^2*(((($C$19+$G$20)-$K728)*($O$20/($O$19/2)))*$AZ$14)/3)*$L$603))),IF('Silo Levels'!$L$21="Pumping",(($D$18*$L$603)+((PI()*(($C$21/2)^2)*($G$20-$K728))*$L$603))+((($D$18+$H$18)/3)*$BD$14)+(((PI()*($C$21/2)^2*(($C$21/2)*$AZ$14))/3)*$L$603),(($D$18*$L$603)+((PI()*(($C$21/2)^2)*($G$20-$K728))*$L$603))+((($D$18+$H$18)/3)*$BD$14)-(((PI()*($C$21/2)^2*(($C$21/2)*$AZ$14))/3)*$L$603)))</f>
        <v>153824.78910101767</v>
      </c>
      <c r="M728" s="73">
        <v>12.3</v>
      </c>
      <c r="N728" s="79">
        <f t="shared" si="98"/>
        <v>161278.45583765293</v>
      </c>
      <c r="O728" s="53">
        <v>12.3</v>
      </c>
      <c r="P728" s="80">
        <f>IF($O728&gt;$G$20,IF('Silo Levels'!$L$22="Pumping",((PI()*((($C$19+$G$20)-$O728)*($O$20/($O$19/2)))^2*((($O$20+$G$20)-$O728))/3)*$P$603)+(((PI()*((($C$19+$G$20)-$O728)*($O$20/($O$19/2)))^2*(((($C$19+$G$20)-$O728)*($O$20/($O$19/2)))*$AZ$15))/3)*$P$603),(((PI()*((($C$19+$G$20)-$O728)*($O$20/($O$19/2)))^2*((($O$20+$G$20)-$O728)/3))*$P$603)-((PI()*((($C$19+$G$20)-$O728)*($O$20/($O$19/2)))^2*(((($C$19+$G$20)-$O728)*($O$20/($O$19/2)))*$AZ$15)/3)*$P$603))),IF('Silo Levels'!$L$22="Pumping",(($D$18*$P$603)+((PI()*(($C$21/2)^2)*($G$20-$O728))*$P$603))+((($D$18+$H$18)/3)*$BD$15)+(((PI()*($C$21/2)^2*(($C$21/2)*$AZ$15))/3)*$P$603),(($D$18*$P$603)+((PI()*(($C$21/2)^2)*($G$20-$O728))*$P$603))+((($D$18+$H$18)/3)*$BD$15)-(((PI()*($C$21/2)^2*(($C$21/2)*$AZ$15))/3)*$P$603)))</f>
        <v>157383.30031006044</v>
      </c>
      <c r="Q728" s="73">
        <v>12.3</v>
      </c>
      <c r="R728" s="79">
        <f t="shared" si="99"/>
        <v>166728.12156159026</v>
      </c>
      <c r="S728" s="53">
        <v>12.3</v>
      </c>
      <c r="T728" s="80">
        <f>IF($S728&gt;$G$20,IF('Silo Levels'!$L$23="Pumping",((PI()*((($C$19+$G$20)-$S728)*($O$20/($O$19/2)))^2*((($O$20+$G$20)-$S728))/3)*$T$603)+(((PI()*((($C$19+$G$20)-$S728)*($O$20/($O$19/2)))^2*(((($C$19+$G$20)-$S728)*($O$20/($O$19/2)))*$AZ$16))/3)*$T$603),(((PI()*((($C$19+$G$20)-$S728)*($O$20/($O$19/2)))^2*((($O$20+$G$20)-$S728)/3))*$T$603)-((PI()*((($C$19+$G$20)-$S728)*($O$20/($O$19/2)))^2*(((($C$19+$G$20)-$S728)*($O$20/($O$19/2)))*$AZ$16)/3)*$T$603))),IF('Silo Levels'!$L$23="Pumping",(($D$18*$T$603)+((PI()*(($C$21/2)^2)*($G$20-$S728))*$T$603))+((($D$18+$H$18)/3)*$BD$16)+(((PI()*($C$21/2)^2*(($C$21/2)*$AZ$16))/3)*$T$603),(($D$18*$T$603)+((PI()*(($C$21/2)^2)*($G$20-$S728))*$T$603))+((($D$18+$H$18)/3)*$BD$16)-(((PI()*($C$21/2)^2*(($C$21/2)*$AZ$16))/3)*$T$603)))</f>
        <v>162698.88189164802</v>
      </c>
      <c r="U728" s="73">
        <v>12.3</v>
      </c>
      <c r="V728" s="79">
        <f t="shared" si="94"/>
        <v>156928.73099188594</v>
      </c>
      <c r="W728" s="53">
        <v>12.3</v>
      </c>
      <c r="X728" s="80">
        <f>IF($W728&gt;$G$20,IF('Silo Levels'!$L$24="Pumping",((PI()*((($C$19+$G$20)-$W728)*($O$20/($O$19/2)))^2*((($O$20+$G$20)-$W728))/3)*$X$603)+(((PI()*((($C$19+$G$20)-$W728)*($O$20/($O$19/2)))^2*(((($C$19+$G$20)-$W728)*($O$20/($O$19/2)))*$AZ$17))/3)*$X$603),(((PI()*((($C$19+$G$20)-$W728)*($O$20/($O$19/2)))^2*((($O$20+$G$20)-$W728)/3))*$X$603)-((PI()*((($C$19+$G$20)-$W728)*($O$20/($O$19/2)))^2*(((($C$19+$G$20)-$W728)*($O$20/($O$19/2)))*$AZ$17)/3)*$X$603))),IF('Silo Levels'!$L$24="Pumping",(($D$18*$X$603)+((PI()*(($C$21/2)^2)*($G$20-$W728))*$X$603))+((($D$18+$H$18)/3)*$BD$17)+(((PI()*($C$21/2)^2*(($C$21/2)*$AZ$17))/3)*$X$603),(($D$18*$X$603)+((PI()*(($C$21/2)^2)*($G$20-$W728))*$X$603))+((($D$18+$H$18)/3)*$BD$17)-(((PI()*($C$21/2)^2*(($C$21/2)*$AZ$17))/3)*$X$603)))</f>
        <v>153140.59654686009</v>
      </c>
      <c r="Y728" s="73">
        <v>12.3</v>
      </c>
      <c r="Z728" s="79">
        <f t="shared" si="95"/>
        <v>179738.17495930375</v>
      </c>
      <c r="AA728" s="53">
        <v>12.3</v>
      </c>
      <c r="AB728" s="80">
        <f>IF($AA728&gt;$G$20,IF('Silo Levels'!$L$25="Pumping",((PI()*((($C$19+$G$20)-$AA728)*($O$20/($O$19/2)))^2*((($O$20+$G$20)-$AA728))/3)*$AB$603)+(((PI()*((($C$19+$G$20)-$AA728)*($O$20/($O$19/2)))^2*(((($C$19+$G$20)-$AA728)*($O$20/($O$19/2)))*$AZ$18))/3)*$AB$603),(((PI()*((($C$19+$G$20)-$AA728)*($O$20/($O$19/2)))^2*((($O$20+$G$20)-$AA728)/3))*$AB$603)-((PI()*((($C$19+$G$20)-$AA728)*($O$20/($O$19/2)))^2*(((($C$19+$G$20)-$AA728)*($O$20/($O$19/2)))*$AZ$18)/3)*$AB$603))),IF('Silo Levels'!$L$25="Pumping",(($D$18*$AB$603)+((PI()*(($C$21/2)^2)*($G$20-$AA728))*$AB$603))+((($D$18+$H$18)/3)*$BD$18)+(((PI()*($C$21/2)^2*(($C$21/2)*$AZ$18))/3)*$AB$603),(($D$18*$AB$603)+((PI()*(($C$21/2)^2)*($G$20-$AA728))*$AB$603))+((($D$18+$H$18)/3)*$BD$18)-(((PI()*($C$21/2)^2*(($C$21/2)*$AZ$18))/3)*$AB$603)))</f>
        <v>175388.83458224943</v>
      </c>
      <c r="AC728" s="73">
        <v>12.3</v>
      </c>
      <c r="AD728" s="79">
        <f t="shared" si="96"/>
        <v>185120.52529668916</v>
      </c>
      <c r="AE728" s="53">
        <v>12.3</v>
      </c>
      <c r="AF728" s="80">
        <f>IF($AE728&gt;$G$20,IF('Silo Levels'!$L$26="Pumping",((PI()*((($C$19+$G$20)-$AE728)*($O$20/($O$19/2)))^2*((($O$20+$G$20)-$AE728))/3)*$AF$603)+(((PI()*((($C$19+$G$20)-$AE728)*($O$20/($O$19/2)))^2*(((($C$19+$G$20)-$AE728)*($O$20/($O$19/2)))*$AZ$19))/3)*$AF$603),(((PI()*((($C$19+$G$20)-$AE728)*($O$20/($O$19/2)))^2*((($O$20+$G$20)-$AE728)/3))*$AF$603)-((PI()*((($C$19+$G$20)-$AE728)*($O$20/($O$19/2)))^2*(((($C$19+$G$20)-$AE728)*($O$20/($O$19/2)))*$AZ$19)/3)*$AF$603))),IF('Silo Levels'!$L$26="Pumping",(($D$18*$AF$603)+((PI()*(($C$21/2)^2)*($G$20-$AE728))*$AF$603))+((($D$18+$H$18)/3)*$BD$19)+(((PI()*($C$21/2)^2*(($C$21/2)*$AZ$19))/3)*$AF$603),(($D$18*$AF$603)+((PI()*(($C$21/2)^2)*($G$20-$AE728))*$AF$603))+((($D$18+$H$18)/3)*$BD$19)-(((PI()*($C$21/2)^2*(($C$21/2)*$AZ$19))/3)*$AF$603)))</f>
        <v>182910.03964442917</v>
      </c>
      <c r="AG728" s="73">
        <v>12.3</v>
      </c>
      <c r="AH728" s="79">
        <f t="shared" si="97"/>
        <v>172914.7203800834</v>
      </c>
      <c r="AI728" s="53">
        <v>12.3</v>
      </c>
      <c r="AJ728" s="80">
        <f>IF($AI728&gt;$G$20,IF('Silo Levels'!$L$27="Pumping",((PI()*((($C$19+$G$20)-$AI728)*($O$20/($O$19/2)))^2*((($O$20+$G$20)-$AI728))/3)*$AJ$603)+(((PI()*((($C$19+$G$20)-$AI728)*($O$20/($O$19/2)))^2*(((($C$19+$G$20)-$AI728)*($O$20/($O$19/2)))*$AZ$20))/3)*$AJ$603),(((PI()*((($C$19+$G$20)-$AI728)*($O$20/($O$19/2)))^2*((($O$20+$G$20)-$AI728)/3))*$AJ$603)-((PI()*((($C$19+$G$20)-$AI728)*($O$20/($O$19/2)))^2*(((($C$19+$G$20)-$AI728)*($O$20/($O$19/2)))*$AZ$20)/3)*$AJ$603))),IF('Silo Levels'!$L$27="Pumping",(($D$18*$AJ$603)+((PI()*(($C$21/2)^2)*($G$20-$AI728))*$AJ$603))+((($D$18+$H$18)/3)*$BD$20)+(((PI()*($C$21/2)^2*(($C$21/2)*$AZ$20))/3)*$AJ$603),(($D$18*$AJ$603)+((PI()*(($C$21/2)^2)*($G$20-$AI728))*$AJ$603))+((($D$18+$H$18)/3)*$BD$20)-(((PI()*($C$21/2)^2*(($C$21/2)*$AZ$20))/3)*$AJ$603)))</f>
        <v>168733.26498927668</v>
      </c>
    </row>
    <row r="729" spans="1:36" x14ac:dyDescent="0.3">
      <c r="A729">
        <v>12.4</v>
      </c>
      <c r="B729" s="79">
        <f t="shared" si="91"/>
        <v>172495.1178879049</v>
      </c>
      <c r="C729" s="53">
        <v>12.4</v>
      </c>
      <c r="D729" s="80">
        <f>IF($C729&gt;$G$20,IF('Silo Levels'!$L$19="Pumping",((PI()*((($C$19+$G$20)-$C729)*($O$20/($O$19/2)))^2*((($O$20+$G$20)-$C729))/3)*$D$603)+(((PI()*((($C$19+$G$20)-$C729)*($O$20/($O$19/2)))^2*(((($C$19+$G$20)-$C729)*($O$20/($O$19/2)))*$AZ$12))/3)*$D$603),(((PI()*((($C$19+$G$20)-$C729)*($O$20/($O$19/2)))^2*((($O$20+$G$20)-$C729)/3))*$D$603)-((PI()*((($C$19+$G$20)-$C729)*($O$20/($O$19/2)))^2*(((($C$19+$G$20)-$C729)*($O$20/($O$19/2)))*$AZ$12)/3)*$D$603))),IF('Silo Levels'!$L$19="Pumping",(($D$18*$D$603)+((PI()*(($C$21/2)^2)*($G$20-$C729))*$D$603))+((($D$18+$H$18)/3)*$BD$12)+(((PI()*($C$21/2)^2*(($C$21/2)*$AZ$12))/3)*$D$603),(($D$18*$D$603)+((PI()*(($C$21/2)^2)*($G$20-$C729))*$D$603))+((($D$18+$H$18)/3)*$BD$12)-(((PI()*($C$21/2)^2*(($C$21/2)*$AZ$12))/3)*$D$603)))</f>
        <v>169568.09911434021</v>
      </c>
      <c r="E729" s="73">
        <v>12.4</v>
      </c>
      <c r="F729" s="79">
        <f t="shared" si="92"/>
        <v>156548.59763991123</v>
      </c>
      <c r="G729" s="53">
        <v>12.4</v>
      </c>
      <c r="H729" s="80">
        <f>IF($G729&gt;$G$20,IF('Silo Levels'!$L$20="Pumping",((PI()*((($C$19+$G$20)-$G729)*($O$20/($O$19/2)))^2*((($O$20+$G$20)-$G729))/3)*$H$603)+(((PI()*((($C$19+$G$20)-$G729)*($O$20/($O$19/2)))^2*(((($C$19+$G$20)-$G729)*($O$20/($O$19/2)))*$AZ$13))/3)*$H$603),(((PI()*((($C$19+$G$20)-$G729)*($O$20/($O$19/2)))^2*((($O$20+$G$20)-$G729)/3))*$H$603)-((PI()*((($C$19+$G$20)-$G729)*($O$20/($O$19/2)))^2*(((($C$19+$G$20)-$G729)*($O$20/($O$19/2)))*$AZ$13)/3)*$H$603))),IF('Silo Levels'!$L$20="Pumping",(($D$18*$H$603)+((PI()*(($C$21/2)^2)*($G$20-$G729))*$H$603))+((($D$18+$H$18)/3)*$BD$13)+(((PI()*($C$21/2)^2*(($C$21/2)*$AZ$13))/3)*$H$603),(($D$18*$H$603)+((PI()*(($C$21/2)^2)*($G$20-$G729))*$H$603))+((($D$18+$H$18)/3)*$BD$13)-(((PI()*($C$21/2)^2*(($C$21/2)*$AZ$13))/3)*$H$603)))</f>
        <v>152760.46319488538</v>
      </c>
      <c r="I729" s="73">
        <v>12.4</v>
      </c>
      <c r="J729" s="79">
        <f t="shared" si="93"/>
        <v>157248.31689955512</v>
      </c>
      <c r="K729" s="53">
        <v>12.4</v>
      </c>
      <c r="L729" s="80">
        <f>IF($K729&gt;$G$20,IF('Silo Levels'!$L$21="Pumping",((PI()*((($C$19+$G$20)-$K729)*($O$20/($O$19/2)))^2*((($O$20+$G$20)-$K729))/3)*$L$603)+(((PI()*((($C$19+$G$20)-$K729)*($O$20/($O$19/2)))^2*(((($C$19+$G$20)-$K729)*($O$20/($O$19/2)))*$AZ$14))/3)*$L$603),(((PI()*((($C$19+$G$20)-$K729)*($O$20/($O$19/2)))^2*((($O$20+$G$20)-$K729)/3))*$L$603)-((PI()*((($C$19+$G$20)-$K729)*($O$20/($O$19/2)))^2*(((($C$19+$G$20)-$K729)*($O$20/($O$19/2)))*$AZ$14)/3)*$L$603))),IF('Silo Levels'!$L$21="Pumping",(($D$18*$L$603)+((PI()*(($C$21/2)^2)*($G$20-$K729))*$L$603))+((($D$18+$H$18)/3)*$BD$14)+(((PI()*($C$21/2)^2*(($C$21/2)*$AZ$14))/3)*$L$603),(($D$18*$L$603)+((PI()*(($C$21/2)^2)*($G$20-$K729))*$L$603))+((($D$18+$H$18)/3)*$BD$14)-(((PI()*($C$21/2)^2*(($C$21/2)*$AZ$14))/3)*$L$603)))</f>
        <v>153442.92387794302</v>
      </c>
      <c r="M729" s="73">
        <v>12.4</v>
      </c>
      <c r="N729" s="79">
        <f t="shared" si="98"/>
        <v>160887.58308784576</v>
      </c>
      <c r="O729" s="53">
        <v>12.4</v>
      </c>
      <c r="P729" s="80">
        <f>IF($O729&gt;$G$20,IF('Silo Levels'!$L$22="Pumping",((PI()*((($C$19+$G$20)-$O729)*($O$20/($O$19/2)))^2*((($O$20+$G$20)-$O729))/3)*$P$603)+(((PI()*((($C$19+$G$20)-$O729)*($O$20/($O$19/2)))^2*(((($C$19+$G$20)-$O729)*($O$20/($O$19/2)))*$AZ$15))/3)*$P$603),(((PI()*((($C$19+$G$20)-$O729)*($O$20/($O$19/2)))^2*((($O$20+$G$20)-$O729)/3))*$P$603)-((PI()*((($C$19+$G$20)-$O729)*($O$20/($O$19/2)))^2*(((($C$19+$G$20)-$O729)*($O$20/($O$19/2)))*$AZ$15)/3)*$P$603))),IF('Silo Levels'!$L$22="Pumping",(($D$18*$P$603)+((PI()*(($C$21/2)^2)*($G$20-$O729))*$P$603))+((($D$18+$H$18)/3)*$BD$15)+(((PI()*($C$21/2)^2*(($C$21/2)*$AZ$15))/3)*$P$603),(($D$18*$P$603)+((PI()*(($C$21/2)^2)*($G$20-$O729))*$P$603))+((($D$18+$H$18)/3)*$BD$15)-(((PI()*($C$21/2)^2*(($C$21/2)*$AZ$15))/3)*$P$603)))</f>
        <v>156992.42756025327</v>
      </c>
      <c r="Q729" s="73">
        <v>12.4</v>
      </c>
      <c r="R729" s="79">
        <f t="shared" si="99"/>
        <v>166323.79367833477</v>
      </c>
      <c r="S729" s="53">
        <v>12.4</v>
      </c>
      <c r="T729" s="80">
        <f>IF($S729&gt;$G$20,IF('Silo Levels'!$L$23="Pumping",((PI()*((($C$19+$G$20)-$S729)*($O$20/($O$19/2)))^2*((($O$20+$G$20)-$S729))/3)*$T$603)+(((PI()*((($C$19+$G$20)-$S729)*($O$20/($O$19/2)))^2*(((($C$19+$G$20)-$S729)*($O$20/($O$19/2)))*$AZ$16))/3)*$T$603),(((PI()*((($C$19+$G$20)-$S729)*($O$20/($O$19/2)))^2*((($O$20+$G$20)-$S729)/3))*$T$603)-((PI()*((($C$19+$G$20)-$S729)*($O$20/($O$19/2)))^2*(((($C$19+$G$20)-$S729)*($O$20/($O$19/2)))*$AZ$16)/3)*$T$603))),IF('Silo Levels'!$L$23="Pumping",(($D$18*$T$603)+((PI()*(($C$21/2)^2)*($G$20-$S729))*$T$603))+((($D$18+$H$18)/3)*$BD$16)+(((PI()*($C$21/2)^2*(($C$21/2)*$AZ$16))/3)*$T$603),(($D$18*$T$603)+((PI()*(($C$21/2)^2)*($G$20-$S729))*$T$603))+((($D$18+$H$18)/3)*$BD$16)-(((PI()*($C$21/2)^2*(($C$21/2)*$AZ$16))/3)*$T$603)))</f>
        <v>162294.55400839253</v>
      </c>
      <c r="U729" s="73">
        <v>12.4</v>
      </c>
      <c r="V729" s="79">
        <f t="shared" si="94"/>
        <v>156548.59763991123</v>
      </c>
      <c r="W729" s="53">
        <v>12.4</v>
      </c>
      <c r="X729" s="80">
        <f>IF($W729&gt;$G$20,IF('Silo Levels'!$L$24="Pumping",((PI()*((($C$19+$G$20)-$W729)*($O$20/($O$19/2)))^2*((($O$20+$G$20)-$W729))/3)*$X$603)+(((PI()*((($C$19+$G$20)-$W729)*($O$20/($O$19/2)))^2*(((($C$19+$G$20)-$W729)*($O$20/($O$19/2)))*$AZ$17))/3)*$X$603),(((PI()*((($C$19+$G$20)-$W729)*($O$20/($O$19/2)))^2*((($O$20+$G$20)-$W729)/3))*$X$603)-((PI()*((($C$19+$G$20)-$W729)*($O$20/($O$19/2)))^2*(((($C$19+$G$20)-$W729)*($O$20/($O$19/2)))*$AZ$17)/3)*$X$603))),IF('Silo Levels'!$L$24="Pumping",(($D$18*$X$603)+((PI()*(($C$21/2)^2)*($G$20-$W729))*$X$603))+((($D$18+$H$18)/3)*$BD$17)+(((PI()*($C$21/2)^2*(($C$21/2)*$AZ$17))/3)*$X$603),(($D$18*$X$603)+((PI()*(($C$21/2)^2)*($G$20-$W729))*$X$603))+((($D$18+$H$18)/3)*$BD$17)-(((PI()*($C$21/2)^2*(($C$21/2)*$AZ$17))/3)*$X$603)))</f>
        <v>152760.46319488538</v>
      </c>
      <c r="Y729" s="73">
        <v>12.4</v>
      </c>
      <c r="Z729" s="79">
        <f t="shared" si="95"/>
        <v>179301.72547198963</v>
      </c>
      <c r="AA729" s="53">
        <v>12.4</v>
      </c>
      <c r="AB729" s="80">
        <f>IF($AA729&gt;$G$20,IF('Silo Levels'!$L$25="Pumping",((PI()*((($C$19+$G$20)-$AA729)*($O$20/($O$19/2)))^2*((($O$20+$G$20)-$AA729))/3)*$AB$603)+(((PI()*((($C$19+$G$20)-$AA729)*($O$20/($O$19/2)))^2*(((($C$19+$G$20)-$AA729)*($O$20/($O$19/2)))*$AZ$18))/3)*$AB$603),(((PI()*((($C$19+$G$20)-$AA729)*($O$20/($O$19/2)))^2*((($O$20+$G$20)-$AA729)/3))*$AB$603)-((PI()*((($C$19+$G$20)-$AA729)*($O$20/($O$19/2)))^2*(((($C$19+$G$20)-$AA729)*($O$20/($O$19/2)))*$AZ$18)/3)*$AB$603))),IF('Silo Levels'!$L$25="Pumping",(($D$18*$AB$603)+((PI()*(($C$21/2)^2)*($G$20-$AA729))*$AB$603))+((($D$18+$H$18)/3)*$BD$18)+(((PI()*($C$21/2)^2*(($C$21/2)*$AZ$18))/3)*$AB$603),(($D$18*$AB$603)+((PI()*(($C$21/2)^2)*($G$20-$AA729))*$AB$603))+((($D$18+$H$18)/3)*$BD$18)-(((PI()*($C$21/2)^2*(($C$21/2)*$AZ$18))/3)*$AB$603)))</f>
        <v>174952.38509493531</v>
      </c>
      <c r="AC729" s="73">
        <v>12.4</v>
      </c>
      <c r="AD729" s="79">
        <f t="shared" si="96"/>
        <v>184676.88775811714</v>
      </c>
      <c r="AE729" s="53">
        <v>12.4</v>
      </c>
      <c r="AF729" s="80">
        <f>IF($AE729&gt;$G$20,IF('Silo Levels'!$L$26="Pumping",((PI()*((($C$19+$G$20)-$AE729)*($O$20/($O$19/2)))^2*((($O$20+$G$20)-$AE729))/3)*$AF$603)+(((PI()*((($C$19+$G$20)-$AE729)*($O$20/($O$19/2)))^2*(((($C$19+$G$20)-$AE729)*($O$20/($O$19/2)))*$AZ$19))/3)*$AF$603),(((PI()*((($C$19+$G$20)-$AE729)*($O$20/($O$19/2)))^2*((($O$20+$G$20)-$AE729)/3))*$AF$603)-((PI()*((($C$19+$G$20)-$AE729)*($O$20/($O$19/2)))^2*(((($C$19+$G$20)-$AE729)*($O$20/($O$19/2)))*$AZ$19)/3)*$AF$603))),IF('Silo Levels'!$L$26="Pumping",(($D$18*$AF$603)+((PI()*(($C$21/2)^2)*($G$20-$AE729))*$AF$603))+((($D$18+$H$18)/3)*$BD$19)+(((PI()*($C$21/2)^2*(($C$21/2)*$AZ$19))/3)*$AF$603),(($D$18*$AF$603)+((PI()*(($C$21/2)^2)*($G$20-$AE729))*$AF$603))+((($D$18+$H$18)/3)*$BD$19)-(((PI()*($C$21/2)^2*(($C$21/2)*$AZ$19))/3)*$AF$603)))</f>
        <v>182466.40210585715</v>
      </c>
      <c r="AG729" s="73">
        <v>12.4</v>
      </c>
      <c r="AH729" s="79">
        <f t="shared" si="97"/>
        <v>172495.1178879049</v>
      </c>
      <c r="AI729" s="53">
        <v>12.4</v>
      </c>
      <c r="AJ729" s="80">
        <f>IF($AI729&gt;$G$20,IF('Silo Levels'!$L$27="Pumping",((PI()*((($C$19+$G$20)-$AI729)*($O$20/($O$19/2)))^2*((($O$20+$G$20)-$AI729))/3)*$AJ$603)+(((PI()*((($C$19+$G$20)-$AI729)*($O$20/($O$19/2)))^2*(((($C$19+$G$20)-$AI729)*($O$20/($O$19/2)))*$AZ$20))/3)*$AJ$603),(((PI()*((($C$19+$G$20)-$AI729)*($O$20/($O$19/2)))^2*((($O$20+$G$20)-$AI729)/3))*$AJ$603)-((PI()*((($C$19+$G$20)-$AI729)*($O$20/($O$19/2)))^2*(((($C$19+$G$20)-$AI729)*($O$20/($O$19/2)))*$AZ$20)/3)*$AJ$603))),IF('Silo Levels'!$L$27="Pumping",(($D$18*$AJ$603)+((PI()*(($C$21/2)^2)*($G$20-$AI729))*$AJ$603))+((($D$18+$H$18)/3)*$BD$20)+(((PI()*($C$21/2)^2*(($C$21/2)*$AZ$20))/3)*$AJ$603),(($D$18*$AJ$603)+((PI()*(($C$21/2)^2)*($G$20-$AI729))*$AJ$603))+((($D$18+$H$18)/3)*$BD$20)-(((PI()*($C$21/2)^2*(($C$21/2)*$AZ$20))/3)*$AJ$603)))</f>
        <v>168313.66249709818</v>
      </c>
    </row>
    <row r="730" spans="1:36" x14ac:dyDescent="0.3">
      <c r="A730">
        <v>12.5</v>
      </c>
      <c r="B730" s="79">
        <f t="shared" si="91"/>
        <v>172075.51539572637</v>
      </c>
      <c r="C730" s="53">
        <v>12.5</v>
      </c>
      <c r="D730" s="80">
        <f>IF($C730&gt;$G$20,IF('Silo Levels'!$L$19="Pumping",((PI()*((($C$19+$G$20)-$C730)*($O$20/($O$19/2)))^2*((($O$20+$G$20)-$C730))/3)*$D$603)+(((PI()*((($C$19+$G$20)-$C730)*($O$20/($O$19/2)))^2*(((($C$19+$G$20)-$C730)*($O$20/($O$19/2)))*$AZ$12))/3)*$D$603),(((PI()*((($C$19+$G$20)-$C730)*($O$20/($O$19/2)))^2*((($O$20+$G$20)-$C730)/3))*$D$603)-((PI()*((($C$19+$G$20)-$C730)*($O$20/($O$19/2)))^2*(((($C$19+$G$20)-$C730)*($O$20/($O$19/2)))*$AZ$12)/3)*$D$603))),IF('Silo Levels'!$L$19="Pumping",(($D$18*$D$603)+((PI()*(($C$21/2)^2)*($G$20-$C730))*$D$603))+((($D$18+$H$18)/3)*$BD$12)+(((PI()*($C$21/2)^2*(($C$21/2)*$AZ$12))/3)*$D$603),(($D$18*$D$603)+((PI()*(($C$21/2)^2)*($G$20-$C730))*$D$603))+((($D$18+$H$18)/3)*$BD$12)-(((PI()*($C$21/2)^2*(($C$21/2)*$AZ$12))/3)*$D$603)))</f>
        <v>169148.49662216165</v>
      </c>
      <c r="E730" s="73">
        <v>12.5</v>
      </c>
      <c r="F730" s="79">
        <f t="shared" si="92"/>
        <v>156168.46428793651</v>
      </c>
      <c r="G730" s="53">
        <v>12.5</v>
      </c>
      <c r="H730" s="80">
        <f>IF($G730&gt;$G$20,IF('Silo Levels'!$L$20="Pumping",((PI()*((($C$19+$G$20)-$G730)*($O$20/($O$19/2)))^2*((($O$20+$G$20)-$G730))/3)*$H$603)+(((PI()*((($C$19+$G$20)-$G730)*($O$20/($O$19/2)))^2*(((($C$19+$G$20)-$G730)*($O$20/($O$19/2)))*$AZ$13))/3)*$H$603),(((PI()*((($C$19+$G$20)-$G730)*($O$20/($O$19/2)))^2*((($O$20+$G$20)-$G730)/3))*$H$603)-((PI()*((($C$19+$G$20)-$G730)*($O$20/($O$19/2)))^2*(((($C$19+$G$20)-$G730)*($O$20/($O$19/2)))*$AZ$13)/3)*$H$603))),IF('Silo Levels'!$L$20="Pumping",(($D$18*$H$603)+((PI()*(($C$21/2)^2)*($G$20-$G730))*$H$603))+((($D$18+$H$18)/3)*$BD$13)+(((PI()*($C$21/2)^2*(($C$21/2)*$AZ$13))/3)*$H$603),(($D$18*$H$603)+((PI()*(($C$21/2)^2)*($G$20-$G730))*$H$603))+((($D$18+$H$18)/3)*$BD$13)-(((PI()*($C$21/2)^2*(($C$21/2)*$AZ$13))/3)*$H$603)))</f>
        <v>152380.32984291067</v>
      </c>
      <c r="I730" s="73">
        <v>12.5</v>
      </c>
      <c r="J730" s="79">
        <f t="shared" si="93"/>
        <v>156866.45167648047</v>
      </c>
      <c r="K730" s="53">
        <v>12.5</v>
      </c>
      <c r="L730" s="80">
        <f>IF($K730&gt;$G$20,IF('Silo Levels'!$L$21="Pumping",((PI()*((($C$19+$G$20)-$K730)*($O$20/($O$19/2)))^2*((($O$20+$G$20)-$K730))/3)*$L$603)+(((PI()*((($C$19+$G$20)-$K730)*($O$20/($O$19/2)))^2*(((($C$19+$G$20)-$K730)*($O$20/($O$19/2)))*$AZ$14))/3)*$L$603),(((PI()*((($C$19+$G$20)-$K730)*($O$20/($O$19/2)))^2*((($O$20+$G$20)-$K730)/3))*$L$603)-((PI()*((($C$19+$G$20)-$K730)*($O$20/($O$19/2)))^2*(((($C$19+$G$20)-$K730)*($O$20/($O$19/2)))*$AZ$14)/3)*$L$603))),IF('Silo Levels'!$L$21="Pumping",(($D$18*$L$603)+((PI()*(($C$21/2)^2)*($G$20-$K730))*$L$603))+((($D$18+$H$18)/3)*$BD$14)+(((PI()*($C$21/2)^2*(($C$21/2)*$AZ$14))/3)*$L$603),(($D$18*$L$603)+((PI()*(($C$21/2)^2)*($G$20-$K730))*$L$603))+((($D$18+$H$18)/3)*$BD$14)-(((PI()*($C$21/2)^2*(($C$21/2)*$AZ$14))/3)*$L$603)))</f>
        <v>153061.05865486836</v>
      </c>
      <c r="M730" s="73">
        <v>12.5</v>
      </c>
      <c r="N730" s="79">
        <f t="shared" si="98"/>
        <v>160496.71033803857</v>
      </c>
      <c r="O730" s="53">
        <v>12.5</v>
      </c>
      <c r="P730" s="80">
        <f>IF($O730&gt;$G$20,IF('Silo Levels'!$L$22="Pumping",((PI()*((($C$19+$G$20)-$O730)*($O$20/($O$19/2)))^2*((($O$20+$G$20)-$O730))/3)*$P$603)+(((PI()*((($C$19+$G$20)-$O730)*($O$20/($O$19/2)))^2*(((($C$19+$G$20)-$O730)*($O$20/($O$19/2)))*$AZ$15))/3)*$P$603),(((PI()*((($C$19+$G$20)-$O730)*($O$20/($O$19/2)))^2*((($O$20+$G$20)-$O730)/3))*$P$603)-((PI()*((($C$19+$G$20)-$O730)*($O$20/($O$19/2)))^2*(((($C$19+$G$20)-$O730)*($O$20/($O$19/2)))*$AZ$15)/3)*$P$603))),IF('Silo Levels'!$L$22="Pumping",(($D$18*$P$603)+((PI()*(($C$21/2)^2)*($G$20-$O730))*$P$603))+((($D$18+$H$18)/3)*$BD$15)+(((PI()*($C$21/2)^2*(($C$21/2)*$AZ$15))/3)*$P$603),(($D$18*$P$603)+((PI()*(($C$21/2)^2)*($G$20-$O730))*$P$603))+((($D$18+$H$18)/3)*$BD$15)-(((PI()*($C$21/2)^2*(($C$21/2)*$AZ$15))/3)*$P$603)))</f>
        <v>156601.55481044608</v>
      </c>
      <c r="Q730" s="73">
        <v>12.5</v>
      </c>
      <c r="R730" s="79">
        <f t="shared" si="99"/>
        <v>165919.46579507922</v>
      </c>
      <c r="S730" s="53">
        <v>12.5</v>
      </c>
      <c r="T730" s="80">
        <f>IF($S730&gt;$G$20,IF('Silo Levels'!$L$23="Pumping",((PI()*((($C$19+$G$20)-$S730)*($O$20/($O$19/2)))^2*((($O$20+$G$20)-$S730))/3)*$T$603)+(((PI()*((($C$19+$G$20)-$S730)*($O$20/($O$19/2)))^2*(((($C$19+$G$20)-$S730)*($O$20/($O$19/2)))*$AZ$16))/3)*$T$603),(((PI()*((($C$19+$G$20)-$S730)*($O$20/($O$19/2)))^2*((($O$20+$G$20)-$S730)/3))*$T$603)-((PI()*((($C$19+$G$20)-$S730)*($O$20/($O$19/2)))^2*(((($C$19+$G$20)-$S730)*($O$20/($O$19/2)))*$AZ$16)/3)*$T$603))),IF('Silo Levels'!$L$23="Pumping",(($D$18*$T$603)+((PI()*(($C$21/2)^2)*($G$20-$S730))*$T$603))+((($D$18+$H$18)/3)*$BD$16)+(((PI()*($C$21/2)^2*(($C$21/2)*$AZ$16))/3)*$T$603),(($D$18*$T$603)+((PI()*(($C$21/2)^2)*($G$20-$S730))*$T$603))+((($D$18+$H$18)/3)*$BD$16)-(((PI()*($C$21/2)^2*(($C$21/2)*$AZ$16))/3)*$T$603)))</f>
        <v>161890.22612513698</v>
      </c>
      <c r="U730" s="73">
        <v>12.5</v>
      </c>
      <c r="V730" s="79">
        <f t="shared" si="94"/>
        <v>156168.46428793651</v>
      </c>
      <c r="W730" s="53">
        <v>12.5</v>
      </c>
      <c r="X730" s="80">
        <f>IF($W730&gt;$G$20,IF('Silo Levels'!$L$24="Pumping",((PI()*((($C$19+$G$20)-$W730)*($O$20/($O$19/2)))^2*((($O$20+$G$20)-$W730))/3)*$X$603)+(((PI()*((($C$19+$G$20)-$W730)*($O$20/($O$19/2)))^2*(((($C$19+$G$20)-$W730)*($O$20/($O$19/2)))*$AZ$17))/3)*$X$603),(((PI()*((($C$19+$G$20)-$W730)*($O$20/($O$19/2)))^2*((($O$20+$G$20)-$W730)/3))*$X$603)-((PI()*((($C$19+$G$20)-$W730)*($O$20/($O$19/2)))^2*(((($C$19+$G$20)-$W730)*($O$20/($O$19/2)))*$AZ$17)/3)*$X$603))),IF('Silo Levels'!$L$24="Pumping",(($D$18*$X$603)+((PI()*(($C$21/2)^2)*($G$20-$W730))*$X$603))+((($D$18+$H$18)/3)*$BD$17)+(((PI()*($C$21/2)^2*(($C$21/2)*$AZ$17))/3)*$X$603),(($D$18*$X$603)+((PI()*(($C$21/2)^2)*($G$20-$W730))*$X$603))+((($D$18+$H$18)/3)*$BD$17)-(((PI()*($C$21/2)^2*(($C$21/2)*$AZ$17))/3)*$X$603)))</f>
        <v>152380.32984291067</v>
      </c>
      <c r="Y730" s="73">
        <v>12.5</v>
      </c>
      <c r="Z730" s="79">
        <f t="shared" si="95"/>
        <v>178865.27598467545</v>
      </c>
      <c r="AA730" s="53">
        <v>12.5</v>
      </c>
      <c r="AB730" s="80">
        <f>IF($AA730&gt;$G$20,IF('Silo Levels'!$L$25="Pumping",((PI()*((($C$19+$G$20)-$AA730)*($O$20/($O$19/2)))^2*((($O$20+$G$20)-$AA730))/3)*$AB$603)+(((PI()*((($C$19+$G$20)-$AA730)*($O$20/($O$19/2)))^2*(((($C$19+$G$20)-$AA730)*($O$20/($O$19/2)))*$AZ$18))/3)*$AB$603),(((PI()*((($C$19+$G$20)-$AA730)*($O$20/($O$19/2)))^2*((($O$20+$G$20)-$AA730)/3))*$AB$603)-((PI()*((($C$19+$G$20)-$AA730)*($O$20/($O$19/2)))^2*(((($C$19+$G$20)-$AA730)*($O$20/($O$19/2)))*$AZ$18)/3)*$AB$603))),IF('Silo Levels'!$L$25="Pumping",(($D$18*$AB$603)+((PI()*(($C$21/2)^2)*($G$20-$AA730))*$AB$603))+((($D$18+$H$18)/3)*$BD$18)+(((PI()*($C$21/2)^2*(($C$21/2)*$AZ$18))/3)*$AB$603),(($D$18*$AB$603)+((PI()*(($C$21/2)^2)*($G$20-$AA730))*$AB$603))+((($D$18+$H$18)/3)*$BD$18)-(((PI()*($C$21/2)^2*(($C$21/2)*$AZ$18))/3)*$AB$603)))</f>
        <v>174515.93560762113</v>
      </c>
      <c r="AC730" s="73">
        <v>12.5</v>
      </c>
      <c r="AD730" s="79">
        <f t="shared" si="96"/>
        <v>184233.25021954509</v>
      </c>
      <c r="AE730" s="53">
        <v>12.5</v>
      </c>
      <c r="AF730" s="80">
        <f>IF($AE730&gt;$G$20,IF('Silo Levels'!$L$26="Pumping",((PI()*((($C$19+$G$20)-$AE730)*($O$20/($O$19/2)))^2*((($O$20+$G$20)-$AE730))/3)*$AF$603)+(((PI()*((($C$19+$G$20)-$AE730)*($O$20/($O$19/2)))^2*(((($C$19+$G$20)-$AE730)*($O$20/($O$19/2)))*$AZ$19))/3)*$AF$603),(((PI()*((($C$19+$G$20)-$AE730)*($O$20/($O$19/2)))^2*((($O$20+$G$20)-$AE730)/3))*$AF$603)-((PI()*((($C$19+$G$20)-$AE730)*($O$20/($O$19/2)))^2*(((($C$19+$G$20)-$AE730)*($O$20/($O$19/2)))*$AZ$19)/3)*$AF$603))),IF('Silo Levels'!$L$26="Pumping",(($D$18*$AF$603)+((PI()*(($C$21/2)^2)*($G$20-$AE730))*$AF$603))+((($D$18+$H$18)/3)*$BD$19)+(((PI()*($C$21/2)^2*(($C$21/2)*$AZ$19))/3)*$AF$603),(($D$18*$AF$603)+((PI()*(($C$21/2)^2)*($G$20-$AE730))*$AF$603))+((($D$18+$H$18)/3)*$BD$19)-(((PI()*($C$21/2)^2*(($C$21/2)*$AZ$19))/3)*$AF$603)))</f>
        <v>182022.76456728511</v>
      </c>
      <c r="AG730" s="73">
        <v>12.5</v>
      </c>
      <c r="AH730" s="79">
        <f t="shared" si="97"/>
        <v>172075.51539572637</v>
      </c>
      <c r="AI730" s="53">
        <v>12.5</v>
      </c>
      <c r="AJ730" s="80">
        <f>IF($AI730&gt;$G$20,IF('Silo Levels'!$L$27="Pumping",((PI()*((($C$19+$G$20)-$AI730)*($O$20/($O$19/2)))^2*((($O$20+$G$20)-$AI730))/3)*$AJ$603)+(((PI()*((($C$19+$G$20)-$AI730)*($O$20/($O$19/2)))^2*(((($C$19+$G$20)-$AI730)*($O$20/($O$19/2)))*$AZ$20))/3)*$AJ$603),(((PI()*((($C$19+$G$20)-$AI730)*($O$20/($O$19/2)))^2*((($O$20+$G$20)-$AI730)/3))*$AJ$603)-((PI()*((($C$19+$G$20)-$AI730)*($O$20/($O$19/2)))^2*(((($C$19+$G$20)-$AI730)*($O$20/($O$19/2)))*$AZ$20)/3)*$AJ$603))),IF('Silo Levels'!$L$27="Pumping",(($D$18*$AJ$603)+((PI()*(($C$21/2)^2)*($G$20-$AI730))*$AJ$603))+((($D$18+$H$18)/3)*$BD$20)+(((PI()*($C$21/2)^2*(($C$21/2)*$AZ$20))/3)*$AJ$603),(($D$18*$AJ$603)+((PI()*(($C$21/2)^2)*($G$20-$AI730))*$AJ$603))+((($D$18+$H$18)/3)*$BD$20)-(((PI()*($C$21/2)^2*(($C$21/2)*$AZ$20))/3)*$AJ$603)))</f>
        <v>167894.06000491965</v>
      </c>
    </row>
    <row r="731" spans="1:36" x14ac:dyDescent="0.3">
      <c r="A731">
        <v>12.6</v>
      </c>
      <c r="B731" s="79">
        <f t="shared" si="91"/>
        <v>171655.91290354784</v>
      </c>
      <c r="C731" s="53">
        <v>12.6</v>
      </c>
      <c r="D731" s="80">
        <f>IF($C731&gt;$G$20,IF('Silo Levels'!$L$19="Pumping",((PI()*((($C$19+$G$20)-$C731)*($O$20/($O$19/2)))^2*((($O$20+$G$20)-$C731))/3)*$D$603)+(((PI()*((($C$19+$G$20)-$C731)*($O$20/($O$19/2)))^2*(((($C$19+$G$20)-$C731)*($O$20/($O$19/2)))*$AZ$12))/3)*$D$603),(((PI()*((($C$19+$G$20)-$C731)*($O$20/($O$19/2)))^2*((($O$20+$G$20)-$C731)/3))*$D$603)-((PI()*((($C$19+$G$20)-$C731)*($O$20/($O$19/2)))^2*(((($C$19+$G$20)-$C731)*($O$20/($O$19/2)))*$AZ$12)/3)*$D$603))),IF('Silo Levels'!$L$19="Pumping",(($D$18*$D$603)+((PI()*(($C$21/2)^2)*($G$20-$C731))*$D$603))+((($D$18+$H$18)/3)*$BD$12)+(((PI()*($C$21/2)^2*(($C$21/2)*$AZ$12))/3)*$D$603),(($D$18*$D$603)+((PI()*(($C$21/2)^2)*($G$20-$C731))*$D$603))+((($D$18+$H$18)/3)*$BD$12)-(((PI()*($C$21/2)^2*(($C$21/2)*$AZ$12))/3)*$D$603)))</f>
        <v>168728.89412998315</v>
      </c>
      <c r="E731" s="73">
        <v>12.6</v>
      </c>
      <c r="F731" s="79">
        <f t="shared" si="92"/>
        <v>155788.33093596177</v>
      </c>
      <c r="G731" s="53">
        <v>12.6</v>
      </c>
      <c r="H731" s="80">
        <f>IF($G731&gt;$G$20,IF('Silo Levels'!$L$20="Pumping",((PI()*((($C$19+$G$20)-$G731)*($O$20/($O$19/2)))^2*((($O$20+$G$20)-$G731))/3)*$H$603)+(((PI()*((($C$19+$G$20)-$G731)*($O$20/($O$19/2)))^2*(((($C$19+$G$20)-$G731)*($O$20/($O$19/2)))*$AZ$13))/3)*$H$603),(((PI()*((($C$19+$G$20)-$G731)*($O$20/($O$19/2)))^2*((($O$20+$G$20)-$G731)/3))*$H$603)-((PI()*((($C$19+$G$20)-$G731)*($O$20/($O$19/2)))^2*(((($C$19+$G$20)-$G731)*($O$20/($O$19/2)))*$AZ$13)/3)*$H$603))),IF('Silo Levels'!$L$20="Pumping",(($D$18*$H$603)+((PI()*(($C$21/2)^2)*($G$20-$G731))*$H$603))+((($D$18+$H$18)/3)*$BD$13)+(((PI()*($C$21/2)^2*(($C$21/2)*$AZ$13))/3)*$H$603),(($D$18*$H$603)+((PI()*(($C$21/2)^2)*($G$20-$G731))*$H$603))+((($D$18+$H$18)/3)*$BD$13)-(((PI()*($C$21/2)^2*(($C$21/2)*$AZ$13))/3)*$H$603)))</f>
        <v>152000.19649093592</v>
      </c>
      <c r="I731" s="73">
        <v>12.6</v>
      </c>
      <c r="J731" s="79">
        <f t="shared" si="93"/>
        <v>156484.58645340579</v>
      </c>
      <c r="K731" s="53">
        <v>12.6</v>
      </c>
      <c r="L731" s="80">
        <f>IF($K731&gt;$G$20,IF('Silo Levels'!$L$21="Pumping",((PI()*((($C$19+$G$20)-$K731)*($O$20/($O$19/2)))^2*((($O$20+$G$20)-$K731))/3)*$L$603)+(((PI()*((($C$19+$G$20)-$K731)*($O$20/($O$19/2)))^2*(((($C$19+$G$20)-$K731)*($O$20/($O$19/2)))*$AZ$14))/3)*$L$603),(((PI()*((($C$19+$G$20)-$K731)*($O$20/($O$19/2)))^2*((($O$20+$G$20)-$K731)/3))*$L$603)-((PI()*((($C$19+$G$20)-$K731)*($O$20/($O$19/2)))^2*(((($C$19+$G$20)-$K731)*($O$20/($O$19/2)))*$AZ$14)/3)*$L$603))),IF('Silo Levels'!$L$21="Pumping",(($D$18*$L$603)+((PI()*(($C$21/2)^2)*($G$20-$K731))*$L$603))+((($D$18+$H$18)/3)*$BD$14)+(((PI()*($C$21/2)^2*(($C$21/2)*$AZ$14))/3)*$L$603),(($D$18*$L$603)+((PI()*(($C$21/2)^2)*($G$20-$K731))*$L$603))+((($D$18+$H$18)/3)*$BD$14)-(((PI()*($C$21/2)^2*(($C$21/2)*$AZ$14))/3)*$L$603)))</f>
        <v>152679.19343179368</v>
      </c>
      <c r="M731" s="73">
        <v>12.6</v>
      </c>
      <c r="N731" s="79">
        <f t="shared" si="98"/>
        <v>160105.83758823137</v>
      </c>
      <c r="O731" s="53">
        <v>12.6</v>
      </c>
      <c r="P731" s="80">
        <f>IF($O731&gt;$G$20,IF('Silo Levels'!$L$22="Pumping",((PI()*((($C$19+$G$20)-$O731)*($O$20/($O$19/2)))^2*((($O$20+$G$20)-$O731))/3)*$P$603)+(((PI()*((($C$19+$G$20)-$O731)*($O$20/($O$19/2)))^2*(((($C$19+$G$20)-$O731)*($O$20/($O$19/2)))*$AZ$15))/3)*$P$603),(((PI()*((($C$19+$G$20)-$O731)*($O$20/($O$19/2)))^2*((($O$20+$G$20)-$O731)/3))*$P$603)-((PI()*((($C$19+$G$20)-$O731)*($O$20/($O$19/2)))^2*(((($C$19+$G$20)-$O731)*($O$20/($O$19/2)))*$AZ$15)/3)*$P$603))),IF('Silo Levels'!$L$22="Pumping",(($D$18*$P$603)+((PI()*(($C$21/2)^2)*($G$20-$O731))*$P$603))+((($D$18+$H$18)/3)*$BD$15)+(((PI()*($C$21/2)^2*(($C$21/2)*$AZ$15))/3)*$P$603),(($D$18*$P$603)+((PI()*(($C$21/2)^2)*($G$20-$O731))*$P$603))+((($D$18+$H$18)/3)*$BD$15)-(((PI()*($C$21/2)^2*(($C$21/2)*$AZ$15))/3)*$P$603)))</f>
        <v>156210.68206063888</v>
      </c>
      <c r="Q731" s="73">
        <v>12.6</v>
      </c>
      <c r="R731" s="79">
        <f t="shared" si="99"/>
        <v>165515.13791182369</v>
      </c>
      <c r="S731" s="53">
        <v>12.6</v>
      </c>
      <c r="T731" s="80">
        <f>IF($S731&gt;$G$20,IF('Silo Levels'!$L$23="Pumping",((PI()*((($C$19+$G$20)-$S731)*($O$20/($O$19/2)))^2*((($O$20+$G$20)-$S731))/3)*$T$603)+(((PI()*((($C$19+$G$20)-$S731)*($O$20/($O$19/2)))^2*(((($C$19+$G$20)-$S731)*($O$20/($O$19/2)))*$AZ$16))/3)*$T$603),(((PI()*((($C$19+$G$20)-$S731)*($O$20/($O$19/2)))^2*((($O$20+$G$20)-$S731)/3))*$T$603)-((PI()*((($C$19+$G$20)-$S731)*($O$20/($O$19/2)))^2*(((($C$19+$G$20)-$S731)*($O$20/($O$19/2)))*$AZ$16)/3)*$T$603))),IF('Silo Levels'!$L$23="Pumping",(($D$18*$T$603)+((PI()*(($C$21/2)^2)*($G$20-$S731))*$T$603))+((($D$18+$H$18)/3)*$BD$16)+(((PI()*($C$21/2)^2*(($C$21/2)*$AZ$16))/3)*$T$603),(($D$18*$T$603)+((PI()*(($C$21/2)^2)*($G$20-$S731))*$T$603))+((($D$18+$H$18)/3)*$BD$16)-(((PI()*($C$21/2)^2*(($C$21/2)*$AZ$16))/3)*$T$603)))</f>
        <v>161485.89824188146</v>
      </c>
      <c r="U731" s="73">
        <v>12.6</v>
      </c>
      <c r="V731" s="79">
        <f t="shared" si="94"/>
        <v>155788.33093596177</v>
      </c>
      <c r="W731" s="53">
        <v>12.6</v>
      </c>
      <c r="X731" s="80">
        <f>IF($W731&gt;$G$20,IF('Silo Levels'!$L$24="Pumping",((PI()*((($C$19+$G$20)-$W731)*($O$20/($O$19/2)))^2*((($O$20+$G$20)-$W731))/3)*$X$603)+(((PI()*((($C$19+$G$20)-$W731)*($O$20/($O$19/2)))^2*(((($C$19+$G$20)-$W731)*($O$20/($O$19/2)))*$AZ$17))/3)*$X$603),(((PI()*((($C$19+$G$20)-$W731)*($O$20/($O$19/2)))^2*((($O$20+$G$20)-$W731)/3))*$X$603)-((PI()*((($C$19+$G$20)-$W731)*($O$20/($O$19/2)))^2*(((($C$19+$G$20)-$W731)*($O$20/($O$19/2)))*$AZ$17)/3)*$X$603))),IF('Silo Levels'!$L$24="Pumping",(($D$18*$X$603)+((PI()*(($C$21/2)^2)*($G$20-$W731))*$X$603))+((($D$18+$H$18)/3)*$BD$17)+(((PI()*($C$21/2)^2*(($C$21/2)*$AZ$17))/3)*$X$603),(($D$18*$X$603)+((PI()*(($C$21/2)^2)*($G$20-$W731))*$X$603))+((($D$18+$H$18)/3)*$BD$17)-(((PI()*($C$21/2)^2*(($C$21/2)*$AZ$17))/3)*$X$603)))</f>
        <v>152000.19649093592</v>
      </c>
      <c r="Y731" s="73">
        <v>12.6</v>
      </c>
      <c r="Z731" s="79">
        <f t="shared" si="95"/>
        <v>178428.82649736127</v>
      </c>
      <c r="AA731" s="53">
        <v>12.6</v>
      </c>
      <c r="AB731" s="80">
        <f>IF($AA731&gt;$G$20,IF('Silo Levels'!$L$25="Pumping",((PI()*((($C$19+$G$20)-$AA731)*($O$20/($O$19/2)))^2*((($O$20+$G$20)-$AA731))/3)*$AB$603)+(((PI()*((($C$19+$G$20)-$AA731)*($O$20/($O$19/2)))^2*(((($C$19+$G$20)-$AA731)*($O$20/($O$19/2)))*$AZ$18))/3)*$AB$603),(((PI()*((($C$19+$G$20)-$AA731)*($O$20/($O$19/2)))^2*((($O$20+$G$20)-$AA731)/3))*$AB$603)-((PI()*((($C$19+$G$20)-$AA731)*($O$20/($O$19/2)))^2*(((($C$19+$G$20)-$AA731)*($O$20/($O$19/2)))*$AZ$18)/3)*$AB$603))),IF('Silo Levels'!$L$25="Pumping",(($D$18*$AB$603)+((PI()*(($C$21/2)^2)*($G$20-$AA731))*$AB$603))+((($D$18+$H$18)/3)*$BD$18)+(((PI()*($C$21/2)^2*(($C$21/2)*$AZ$18))/3)*$AB$603),(($D$18*$AB$603)+((PI()*(($C$21/2)^2)*($G$20-$AA731))*$AB$603))+((($D$18+$H$18)/3)*$BD$18)-(((PI()*($C$21/2)^2*(($C$21/2)*$AZ$18))/3)*$AB$603)))</f>
        <v>174079.48612030694</v>
      </c>
      <c r="AC731" s="73">
        <v>12.6</v>
      </c>
      <c r="AD731" s="79">
        <f t="shared" si="96"/>
        <v>183789.61268097305</v>
      </c>
      <c r="AE731" s="53">
        <v>12.6</v>
      </c>
      <c r="AF731" s="80">
        <f>IF($AE731&gt;$G$20,IF('Silo Levels'!$L$26="Pumping",((PI()*((($C$19+$G$20)-$AE731)*($O$20/($O$19/2)))^2*((($O$20+$G$20)-$AE731))/3)*$AF$603)+(((PI()*((($C$19+$G$20)-$AE731)*($O$20/($O$19/2)))^2*(((($C$19+$G$20)-$AE731)*($O$20/($O$19/2)))*$AZ$19))/3)*$AF$603),(((PI()*((($C$19+$G$20)-$AE731)*($O$20/($O$19/2)))^2*((($O$20+$G$20)-$AE731)/3))*$AF$603)-((PI()*((($C$19+$G$20)-$AE731)*($O$20/($O$19/2)))^2*(((($C$19+$G$20)-$AE731)*($O$20/($O$19/2)))*$AZ$19)/3)*$AF$603))),IF('Silo Levels'!$L$26="Pumping",(($D$18*$AF$603)+((PI()*(($C$21/2)^2)*($G$20-$AE731))*$AF$603))+((($D$18+$H$18)/3)*$BD$19)+(((PI()*($C$21/2)^2*(($C$21/2)*$AZ$19))/3)*$AF$603),(($D$18*$AF$603)+((PI()*(($C$21/2)^2)*($G$20-$AE731))*$AF$603))+((($D$18+$H$18)/3)*$BD$19)-(((PI()*($C$21/2)^2*(($C$21/2)*$AZ$19))/3)*$AF$603)))</f>
        <v>181579.12702871306</v>
      </c>
      <c r="AG731" s="73">
        <v>12.6</v>
      </c>
      <c r="AH731" s="79">
        <f t="shared" si="97"/>
        <v>171655.91290354784</v>
      </c>
      <c r="AI731" s="53">
        <v>12.6</v>
      </c>
      <c r="AJ731" s="80">
        <f>IF($AI731&gt;$G$20,IF('Silo Levels'!$L$27="Pumping",((PI()*((($C$19+$G$20)-$AI731)*($O$20/($O$19/2)))^2*((($O$20+$G$20)-$AI731))/3)*$AJ$603)+(((PI()*((($C$19+$G$20)-$AI731)*($O$20/($O$19/2)))^2*(((($C$19+$G$20)-$AI731)*($O$20/($O$19/2)))*$AZ$20))/3)*$AJ$603),(((PI()*((($C$19+$G$20)-$AI731)*($O$20/($O$19/2)))^2*((($O$20+$G$20)-$AI731)/3))*$AJ$603)-((PI()*((($C$19+$G$20)-$AI731)*($O$20/($O$19/2)))^2*(((($C$19+$G$20)-$AI731)*($O$20/($O$19/2)))*$AZ$20)/3)*$AJ$603))),IF('Silo Levels'!$L$27="Pumping",(($D$18*$AJ$603)+((PI()*(($C$21/2)^2)*($G$20-$AI731))*$AJ$603))+((($D$18+$H$18)/3)*$BD$20)+(((PI()*($C$21/2)^2*(($C$21/2)*$AZ$20))/3)*$AJ$603),(($D$18*$AJ$603)+((PI()*(($C$21/2)^2)*($G$20-$AI731))*$AJ$603))+((($D$18+$H$18)/3)*$BD$20)-(((PI()*($C$21/2)^2*(($C$21/2)*$AZ$20))/3)*$AJ$603)))</f>
        <v>167474.45751274112</v>
      </c>
    </row>
    <row r="732" spans="1:36" x14ac:dyDescent="0.3">
      <c r="A732">
        <v>12.7</v>
      </c>
      <c r="B732" s="79">
        <f t="shared" si="91"/>
        <v>171236.31041136934</v>
      </c>
      <c r="C732" s="53">
        <v>12.7</v>
      </c>
      <c r="D732" s="80">
        <f>IF($C732&gt;$G$20,IF('Silo Levels'!$L$19="Pumping",((PI()*((($C$19+$G$20)-$C732)*($O$20/($O$19/2)))^2*((($O$20+$G$20)-$C732))/3)*$D$603)+(((PI()*((($C$19+$G$20)-$C732)*($O$20/($O$19/2)))^2*(((($C$19+$G$20)-$C732)*($O$20/($O$19/2)))*$AZ$12))/3)*$D$603),(((PI()*((($C$19+$G$20)-$C732)*($O$20/($O$19/2)))^2*((($O$20+$G$20)-$C732)/3))*$D$603)-((PI()*((($C$19+$G$20)-$C732)*($O$20/($O$19/2)))^2*(((($C$19+$G$20)-$C732)*($O$20/($O$19/2)))*$AZ$12)/3)*$D$603))),IF('Silo Levels'!$L$19="Pumping",(($D$18*$D$603)+((PI()*(($C$21/2)^2)*($G$20-$C732))*$D$603))+((($D$18+$H$18)/3)*$BD$12)+(((PI()*($C$21/2)^2*(($C$21/2)*$AZ$12))/3)*$D$603),(($D$18*$D$603)+((PI()*(($C$21/2)^2)*($G$20-$C732))*$D$603))+((($D$18+$H$18)/3)*$BD$12)-(((PI()*($C$21/2)^2*(($C$21/2)*$AZ$12))/3)*$D$603)))</f>
        <v>168309.29163780465</v>
      </c>
      <c r="E732" s="73">
        <v>12.7</v>
      </c>
      <c r="F732" s="79">
        <f t="shared" si="92"/>
        <v>155408.19758398709</v>
      </c>
      <c r="G732" s="53">
        <v>12.7</v>
      </c>
      <c r="H732" s="80">
        <f>IF($G732&gt;$G$20,IF('Silo Levels'!$L$20="Pumping",((PI()*((($C$19+$G$20)-$G732)*($O$20/($O$19/2)))^2*((($O$20+$G$20)-$G732))/3)*$H$603)+(((PI()*((($C$19+$G$20)-$G732)*($O$20/($O$19/2)))^2*(((($C$19+$G$20)-$G732)*($O$20/($O$19/2)))*$AZ$13))/3)*$H$603),(((PI()*((($C$19+$G$20)-$G732)*($O$20/($O$19/2)))^2*((($O$20+$G$20)-$G732)/3))*$H$603)-((PI()*((($C$19+$G$20)-$G732)*($O$20/($O$19/2)))^2*(((($C$19+$G$20)-$G732)*($O$20/($O$19/2)))*$AZ$13)/3)*$H$603))),IF('Silo Levels'!$L$20="Pumping",(($D$18*$H$603)+((PI()*(($C$21/2)^2)*($G$20-$G732))*$H$603))+((($D$18+$H$18)/3)*$BD$13)+(((PI()*($C$21/2)^2*(($C$21/2)*$AZ$13))/3)*$H$603),(($D$18*$H$603)+((PI()*(($C$21/2)^2)*($G$20-$G732))*$H$603))+((($D$18+$H$18)/3)*$BD$13)-(((PI()*($C$21/2)^2*(($C$21/2)*$AZ$13))/3)*$H$603)))</f>
        <v>151620.06313896124</v>
      </c>
      <c r="I732" s="73">
        <v>12.7</v>
      </c>
      <c r="J732" s="79">
        <f t="shared" si="93"/>
        <v>156102.72123033114</v>
      </c>
      <c r="K732" s="53">
        <v>12.7</v>
      </c>
      <c r="L732" s="80">
        <f>IF($K732&gt;$G$20,IF('Silo Levels'!$L$21="Pumping",((PI()*((($C$19+$G$20)-$K732)*($O$20/($O$19/2)))^2*((($O$20+$G$20)-$K732))/3)*$L$603)+(((PI()*((($C$19+$G$20)-$K732)*($O$20/($O$19/2)))^2*(((($C$19+$G$20)-$K732)*($O$20/($O$19/2)))*$AZ$14))/3)*$L$603),(((PI()*((($C$19+$G$20)-$K732)*($O$20/($O$19/2)))^2*((($O$20+$G$20)-$K732)/3))*$L$603)-((PI()*((($C$19+$G$20)-$K732)*($O$20/($O$19/2)))^2*(((($C$19+$G$20)-$K732)*($O$20/($O$19/2)))*$AZ$14)/3)*$L$603))),IF('Silo Levels'!$L$21="Pumping",(($D$18*$L$603)+((PI()*(($C$21/2)^2)*($G$20-$K732))*$L$603))+((($D$18+$H$18)/3)*$BD$14)+(((PI()*($C$21/2)^2*(($C$21/2)*$AZ$14))/3)*$L$603),(($D$18*$L$603)+((PI()*(($C$21/2)^2)*($G$20-$K732))*$L$603))+((($D$18+$H$18)/3)*$BD$14)-(((PI()*($C$21/2)^2*(($C$21/2)*$AZ$14))/3)*$L$603)))</f>
        <v>152297.32820871903</v>
      </c>
      <c r="M732" s="73">
        <v>12.7</v>
      </c>
      <c r="N732" s="79">
        <f t="shared" si="98"/>
        <v>159714.9648384242</v>
      </c>
      <c r="O732" s="53">
        <v>12.7</v>
      </c>
      <c r="P732" s="80">
        <f>IF($O732&gt;$G$20,IF('Silo Levels'!$L$22="Pumping",((PI()*((($C$19+$G$20)-$O732)*($O$20/($O$19/2)))^2*((($O$20+$G$20)-$O732))/3)*$P$603)+(((PI()*((($C$19+$G$20)-$O732)*($O$20/($O$19/2)))^2*(((($C$19+$G$20)-$O732)*($O$20/($O$19/2)))*$AZ$15))/3)*$P$603),(((PI()*((($C$19+$G$20)-$O732)*($O$20/($O$19/2)))^2*((($O$20+$G$20)-$O732)/3))*$P$603)-((PI()*((($C$19+$G$20)-$O732)*($O$20/($O$19/2)))^2*(((($C$19+$G$20)-$O732)*($O$20/($O$19/2)))*$AZ$15)/3)*$P$603))),IF('Silo Levels'!$L$22="Pumping",(($D$18*$P$603)+((PI()*(($C$21/2)^2)*($G$20-$O732))*$P$603))+((($D$18+$H$18)/3)*$BD$15)+(((PI()*($C$21/2)^2*(($C$21/2)*$AZ$15))/3)*$P$603),(($D$18*$P$603)+((PI()*(($C$21/2)^2)*($G$20-$O732))*$P$603))+((($D$18+$H$18)/3)*$BD$15)-(((PI()*($C$21/2)^2*(($C$21/2)*$AZ$15))/3)*$P$603)))</f>
        <v>155819.80931083171</v>
      </c>
      <c r="Q732" s="73">
        <v>12.7</v>
      </c>
      <c r="R732" s="79">
        <f t="shared" si="99"/>
        <v>165110.81002856817</v>
      </c>
      <c r="S732" s="53">
        <v>12.7</v>
      </c>
      <c r="T732" s="80">
        <f>IF($S732&gt;$G$20,IF('Silo Levels'!$L$23="Pumping",((PI()*((($C$19+$G$20)-$S732)*($O$20/($O$19/2)))^2*((($O$20+$G$20)-$S732))/3)*$T$603)+(((PI()*((($C$19+$G$20)-$S732)*($O$20/($O$19/2)))^2*(((($C$19+$G$20)-$S732)*($O$20/($O$19/2)))*$AZ$16))/3)*$T$603),(((PI()*((($C$19+$G$20)-$S732)*($O$20/($O$19/2)))^2*((($O$20+$G$20)-$S732)/3))*$T$603)-((PI()*((($C$19+$G$20)-$S732)*($O$20/($O$19/2)))^2*(((($C$19+$G$20)-$S732)*($O$20/($O$19/2)))*$AZ$16)/3)*$T$603))),IF('Silo Levels'!$L$23="Pumping",(($D$18*$T$603)+((PI()*(($C$21/2)^2)*($G$20-$S732))*$T$603))+((($D$18+$H$18)/3)*$BD$16)+(((PI()*($C$21/2)^2*(($C$21/2)*$AZ$16))/3)*$T$603),(($D$18*$T$603)+((PI()*(($C$21/2)^2)*($G$20-$S732))*$T$603))+((($D$18+$H$18)/3)*$BD$16)-(((PI()*($C$21/2)^2*(($C$21/2)*$AZ$16))/3)*$T$603)))</f>
        <v>161081.57035862593</v>
      </c>
      <c r="U732" s="73">
        <v>12.7</v>
      </c>
      <c r="V732" s="79">
        <f t="shared" si="94"/>
        <v>155408.19758398709</v>
      </c>
      <c r="W732" s="53">
        <v>12.7</v>
      </c>
      <c r="X732" s="80">
        <f>IF($W732&gt;$G$20,IF('Silo Levels'!$L$24="Pumping",((PI()*((($C$19+$G$20)-$W732)*($O$20/($O$19/2)))^2*((($O$20+$G$20)-$W732))/3)*$X$603)+(((PI()*((($C$19+$G$20)-$W732)*($O$20/($O$19/2)))^2*(((($C$19+$G$20)-$W732)*($O$20/($O$19/2)))*$AZ$17))/3)*$X$603),(((PI()*((($C$19+$G$20)-$W732)*($O$20/($O$19/2)))^2*((($O$20+$G$20)-$W732)/3))*$X$603)-((PI()*((($C$19+$G$20)-$W732)*($O$20/($O$19/2)))^2*(((($C$19+$G$20)-$W732)*($O$20/($O$19/2)))*$AZ$17)/3)*$X$603))),IF('Silo Levels'!$L$24="Pumping",(($D$18*$X$603)+((PI()*(($C$21/2)^2)*($G$20-$W732))*$X$603))+((($D$18+$H$18)/3)*$BD$17)+(((PI()*($C$21/2)^2*(($C$21/2)*$AZ$17))/3)*$X$603),(($D$18*$X$603)+((PI()*(($C$21/2)^2)*($G$20-$W732))*$X$603))+((($D$18+$H$18)/3)*$BD$17)-(((PI()*($C$21/2)^2*(($C$21/2)*$AZ$17))/3)*$X$603)))</f>
        <v>151620.06313896124</v>
      </c>
      <c r="Y732" s="73">
        <v>12.7</v>
      </c>
      <c r="Z732" s="79">
        <f t="shared" si="95"/>
        <v>177992.37701004714</v>
      </c>
      <c r="AA732" s="53">
        <v>12.7</v>
      </c>
      <c r="AB732" s="80">
        <f>IF($AA732&gt;$G$20,IF('Silo Levels'!$L$25="Pumping",((PI()*((($C$19+$G$20)-$AA732)*($O$20/($O$19/2)))^2*((($O$20+$G$20)-$AA732))/3)*$AB$603)+(((PI()*((($C$19+$G$20)-$AA732)*($O$20/($O$19/2)))^2*(((($C$19+$G$20)-$AA732)*($O$20/($O$19/2)))*$AZ$18))/3)*$AB$603),(((PI()*((($C$19+$G$20)-$AA732)*($O$20/($O$19/2)))^2*((($O$20+$G$20)-$AA732)/3))*$AB$603)-((PI()*((($C$19+$G$20)-$AA732)*($O$20/($O$19/2)))^2*(((($C$19+$G$20)-$AA732)*($O$20/($O$19/2)))*$AZ$18)/3)*$AB$603))),IF('Silo Levels'!$L$25="Pumping",(($D$18*$AB$603)+((PI()*(($C$21/2)^2)*($G$20-$AA732))*$AB$603))+((($D$18+$H$18)/3)*$BD$18)+(((PI()*($C$21/2)^2*(($C$21/2)*$AZ$18))/3)*$AB$603),(($D$18*$AB$603)+((PI()*(($C$21/2)^2)*($G$20-$AA732))*$AB$603))+((($D$18+$H$18)/3)*$BD$18)-(((PI()*($C$21/2)^2*(($C$21/2)*$AZ$18))/3)*$AB$603)))</f>
        <v>173643.03663299282</v>
      </c>
      <c r="AC732" s="73">
        <v>12.7</v>
      </c>
      <c r="AD732" s="79">
        <f t="shared" si="96"/>
        <v>183345.97514240103</v>
      </c>
      <c r="AE732" s="53">
        <v>12.7</v>
      </c>
      <c r="AF732" s="80">
        <f>IF($AE732&gt;$G$20,IF('Silo Levels'!$L$26="Pumping",((PI()*((($C$19+$G$20)-$AE732)*($O$20/($O$19/2)))^2*((($O$20+$G$20)-$AE732))/3)*$AF$603)+(((PI()*((($C$19+$G$20)-$AE732)*($O$20/($O$19/2)))^2*(((($C$19+$G$20)-$AE732)*($O$20/($O$19/2)))*$AZ$19))/3)*$AF$603),(((PI()*((($C$19+$G$20)-$AE732)*($O$20/($O$19/2)))^2*((($O$20+$G$20)-$AE732)/3))*$AF$603)-((PI()*((($C$19+$G$20)-$AE732)*($O$20/($O$19/2)))^2*(((($C$19+$G$20)-$AE732)*($O$20/($O$19/2)))*$AZ$19)/3)*$AF$603))),IF('Silo Levels'!$L$26="Pumping",(($D$18*$AF$603)+((PI()*(($C$21/2)^2)*($G$20-$AE732))*$AF$603))+((($D$18+$H$18)/3)*$BD$19)+(((PI()*($C$21/2)^2*(($C$21/2)*$AZ$19))/3)*$AF$603),(($D$18*$AF$603)+((PI()*(($C$21/2)^2)*($G$20-$AE732))*$AF$603))+((($D$18+$H$18)/3)*$BD$19)-(((PI()*($C$21/2)^2*(($C$21/2)*$AZ$19))/3)*$AF$603)))</f>
        <v>181135.48949014104</v>
      </c>
      <c r="AG732" s="73">
        <v>12.7</v>
      </c>
      <c r="AH732" s="79">
        <f t="shared" si="97"/>
        <v>171236.31041136934</v>
      </c>
      <c r="AI732" s="53">
        <v>12.7</v>
      </c>
      <c r="AJ732" s="80">
        <f>IF($AI732&gt;$G$20,IF('Silo Levels'!$L$27="Pumping",((PI()*((($C$19+$G$20)-$AI732)*($O$20/($O$19/2)))^2*((($O$20+$G$20)-$AI732))/3)*$AJ$603)+(((PI()*((($C$19+$G$20)-$AI732)*($O$20/($O$19/2)))^2*(((($C$19+$G$20)-$AI732)*($O$20/($O$19/2)))*$AZ$20))/3)*$AJ$603),(((PI()*((($C$19+$G$20)-$AI732)*($O$20/($O$19/2)))^2*((($O$20+$G$20)-$AI732)/3))*$AJ$603)-((PI()*((($C$19+$G$20)-$AI732)*($O$20/($O$19/2)))^2*(((($C$19+$G$20)-$AI732)*($O$20/($O$19/2)))*$AZ$20)/3)*$AJ$603))),IF('Silo Levels'!$L$27="Pumping",(($D$18*$AJ$603)+((PI()*(($C$21/2)^2)*($G$20-$AI732))*$AJ$603))+((($D$18+$H$18)/3)*$BD$20)+(((PI()*($C$21/2)^2*(($C$21/2)*$AZ$20))/3)*$AJ$603),(($D$18*$AJ$603)+((PI()*(($C$21/2)^2)*($G$20-$AI732))*$AJ$603))+((($D$18+$H$18)/3)*$BD$20)-(((PI()*($C$21/2)^2*(($C$21/2)*$AZ$20))/3)*$AJ$603)))</f>
        <v>167054.85502056262</v>
      </c>
    </row>
    <row r="733" spans="1:36" x14ac:dyDescent="0.3">
      <c r="A733">
        <v>12.8</v>
      </c>
      <c r="B733" s="79">
        <f t="shared" si="91"/>
        <v>170816.70791919078</v>
      </c>
      <c r="C733" s="53">
        <v>12.8</v>
      </c>
      <c r="D733" s="80">
        <f>IF($C733&gt;$G$20,IF('Silo Levels'!$L$19="Pumping",((PI()*((($C$19+$G$20)-$C733)*($O$20/($O$19/2)))^2*((($O$20+$G$20)-$C733))/3)*$D$603)+(((PI()*((($C$19+$G$20)-$C733)*($O$20/($O$19/2)))^2*(((($C$19+$G$20)-$C733)*($O$20/($O$19/2)))*$AZ$12))/3)*$D$603),(((PI()*((($C$19+$G$20)-$C733)*($O$20/($O$19/2)))^2*((($O$20+$G$20)-$C733)/3))*$D$603)-((PI()*((($C$19+$G$20)-$C733)*($O$20/($O$19/2)))^2*(((($C$19+$G$20)-$C733)*($O$20/($O$19/2)))*$AZ$12)/3)*$D$603))),IF('Silo Levels'!$L$19="Pumping",(($D$18*$D$603)+((PI()*(($C$21/2)^2)*($G$20-$C733))*$D$603))+((($D$18+$H$18)/3)*$BD$12)+(((PI()*($C$21/2)^2*(($C$21/2)*$AZ$12))/3)*$D$603),(($D$18*$D$603)+((PI()*(($C$21/2)^2)*($G$20-$C733))*$D$603))+((($D$18+$H$18)/3)*$BD$12)-(((PI()*($C$21/2)^2*(($C$21/2)*$AZ$12))/3)*$D$603)))</f>
        <v>167889.68914562609</v>
      </c>
      <c r="E733" s="73">
        <v>12.8</v>
      </c>
      <c r="F733" s="79">
        <f t="shared" si="92"/>
        <v>155028.06423201232</v>
      </c>
      <c r="G733" s="53">
        <v>12.8</v>
      </c>
      <c r="H733" s="80">
        <f>IF($G733&gt;$G$20,IF('Silo Levels'!$L$20="Pumping",((PI()*((($C$19+$G$20)-$G733)*($O$20/($O$19/2)))^2*((($O$20+$G$20)-$G733))/3)*$H$603)+(((PI()*((($C$19+$G$20)-$G733)*($O$20/($O$19/2)))^2*(((($C$19+$G$20)-$G733)*($O$20/($O$19/2)))*$AZ$13))/3)*$H$603),(((PI()*((($C$19+$G$20)-$G733)*($O$20/($O$19/2)))^2*((($O$20+$G$20)-$G733)/3))*$H$603)-((PI()*((($C$19+$G$20)-$G733)*($O$20/($O$19/2)))^2*(((($C$19+$G$20)-$G733)*($O$20/($O$19/2)))*$AZ$13)/3)*$H$603))),IF('Silo Levels'!$L$20="Pumping",(($D$18*$H$603)+((PI()*(($C$21/2)^2)*($G$20-$G733))*$H$603))+((($D$18+$H$18)/3)*$BD$13)+(((PI()*($C$21/2)^2*(($C$21/2)*$AZ$13))/3)*$H$603),(($D$18*$H$603)+((PI()*(($C$21/2)^2)*($G$20-$G733))*$H$603))+((($D$18+$H$18)/3)*$BD$13)-(((PI()*($C$21/2)^2*(($C$21/2)*$AZ$13))/3)*$H$603)))</f>
        <v>151239.92978698647</v>
      </c>
      <c r="I733" s="73">
        <v>12.8</v>
      </c>
      <c r="J733" s="79">
        <f t="shared" si="93"/>
        <v>155720.85600725643</v>
      </c>
      <c r="K733" s="53">
        <v>12.8</v>
      </c>
      <c r="L733" s="80">
        <f>IF($K733&gt;$G$20,IF('Silo Levels'!$L$21="Pumping",((PI()*((($C$19+$G$20)-$K733)*($O$20/($O$19/2)))^2*((($O$20+$G$20)-$K733))/3)*$L$603)+(((PI()*((($C$19+$G$20)-$K733)*($O$20/($O$19/2)))^2*(((($C$19+$G$20)-$K733)*($O$20/($O$19/2)))*$AZ$14))/3)*$L$603),(((PI()*((($C$19+$G$20)-$K733)*($O$20/($O$19/2)))^2*((($O$20+$G$20)-$K733)/3))*$L$603)-((PI()*((($C$19+$G$20)-$K733)*($O$20/($O$19/2)))^2*(((($C$19+$G$20)-$K733)*($O$20/($O$19/2)))*$AZ$14)/3)*$L$603))),IF('Silo Levels'!$L$21="Pumping",(($D$18*$L$603)+((PI()*(($C$21/2)^2)*($G$20-$K733))*$L$603))+((($D$18+$H$18)/3)*$BD$14)+(((PI()*($C$21/2)^2*(($C$21/2)*$AZ$14))/3)*$L$603),(($D$18*$L$603)+((PI()*(($C$21/2)^2)*($G$20-$K733))*$L$603))+((($D$18+$H$18)/3)*$BD$14)-(((PI()*($C$21/2)^2*(($C$21/2)*$AZ$14))/3)*$L$603)))</f>
        <v>151915.46298564432</v>
      </c>
      <c r="M733" s="73">
        <v>12.8</v>
      </c>
      <c r="N733" s="79">
        <f t="shared" si="98"/>
        <v>159324.09208861698</v>
      </c>
      <c r="O733" s="53">
        <v>12.8</v>
      </c>
      <c r="P733" s="80">
        <f>IF($O733&gt;$G$20,IF('Silo Levels'!$L$22="Pumping",((PI()*((($C$19+$G$20)-$O733)*($O$20/($O$19/2)))^2*((($O$20+$G$20)-$O733))/3)*$P$603)+(((PI()*((($C$19+$G$20)-$O733)*($O$20/($O$19/2)))^2*(((($C$19+$G$20)-$O733)*($O$20/($O$19/2)))*$AZ$15))/3)*$P$603),(((PI()*((($C$19+$G$20)-$O733)*($O$20/($O$19/2)))^2*((($O$20+$G$20)-$O733)/3))*$P$603)-((PI()*((($C$19+$G$20)-$O733)*($O$20/($O$19/2)))^2*(((($C$19+$G$20)-$O733)*($O$20/($O$19/2)))*$AZ$15)/3)*$P$603))),IF('Silo Levels'!$L$22="Pumping",(($D$18*$P$603)+((PI()*(($C$21/2)^2)*($G$20-$O733))*$P$603))+((($D$18+$H$18)/3)*$BD$15)+(((PI()*($C$21/2)^2*(($C$21/2)*$AZ$15))/3)*$P$603),(($D$18*$P$603)+((PI()*(($C$21/2)^2)*($G$20-$O733))*$P$603))+((($D$18+$H$18)/3)*$BD$15)-(((PI()*($C$21/2)^2*(($C$21/2)*$AZ$15))/3)*$P$603)))</f>
        <v>155428.93656102449</v>
      </c>
      <c r="Q733" s="73">
        <v>12.8</v>
      </c>
      <c r="R733" s="79">
        <f t="shared" si="99"/>
        <v>164706.48214531262</v>
      </c>
      <c r="S733" s="53">
        <v>12.8</v>
      </c>
      <c r="T733" s="80">
        <f>IF($S733&gt;$G$20,IF('Silo Levels'!$L$23="Pumping",((PI()*((($C$19+$G$20)-$S733)*($O$20/($O$19/2)))^2*((($O$20+$G$20)-$S733))/3)*$T$603)+(((PI()*((($C$19+$G$20)-$S733)*($O$20/($O$19/2)))^2*(((($C$19+$G$20)-$S733)*($O$20/($O$19/2)))*$AZ$16))/3)*$T$603),(((PI()*((($C$19+$G$20)-$S733)*($O$20/($O$19/2)))^2*((($O$20+$G$20)-$S733)/3))*$T$603)-((PI()*((($C$19+$G$20)-$S733)*($O$20/($O$19/2)))^2*(((($C$19+$G$20)-$S733)*($O$20/($O$19/2)))*$AZ$16)/3)*$T$603))),IF('Silo Levels'!$L$23="Pumping",(($D$18*$T$603)+((PI()*(($C$21/2)^2)*($G$20-$S733))*$T$603))+((($D$18+$H$18)/3)*$BD$16)+(((PI()*($C$21/2)^2*(($C$21/2)*$AZ$16))/3)*$T$603),(($D$18*$T$603)+((PI()*(($C$21/2)^2)*($G$20-$S733))*$T$603))+((($D$18+$H$18)/3)*$BD$16)-(((PI()*($C$21/2)^2*(($C$21/2)*$AZ$16))/3)*$T$603)))</f>
        <v>160677.24247537038</v>
      </c>
      <c r="U733" s="73">
        <v>12.8</v>
      </c>
      <c r="V733" s="79">
        <f t="shared" si="94"/>
        <v>155028.06423201232</v>
      </c>
      <c r="W733" s="53">
        <v>12.8</v>
      </c>
      <c r="X733" s="80">
        <f>IF($W733&gt;$G$20,IF('Silo Levels'!$L$24="Pumping",((PI()*((($C$19+$G$20)-$W733)*($O$20/($O$19/2)))^2*((($O$20+$G$20)-$W733))/3)*$X$603)+(((PI()*((($C$19+$G$20)-$W733)*($O$20/($O$19/2)))^2*(((($C$19+$G$20)-$W733)*($O$20/($O$19/2)))*$AZ$17))/3)*$X$603),(((PI()*((($C$19+$G$20)-$W733)*($O$20/($O$19/2)))^2*((($O$20+$G$20)-$W733)/3))*$X$603)-((PI()*((($C$19+$G$20)-$W733)*($O$20/($O$19/2)))^2*(((($C$19+$G$20)-$W733)*($O$20/($O$19/2)))*$AZ$17)/3)*$X$603))),IF('Silo Levels'!$L$24="Pumping",(($D$18*$X$603)+((PI()*(($C$21/2)^2)*($G$20-$W733))*$X$603))+((($D$18+$H$18)/3)*$BD$17)+(((PI()*($C$21/2)^2*(($C$21/2)*$AZ$17))/3)*$X$603),(($D$18*$X$603)+((PI()*(($C$21/2)^2)*($G$20-$W733))*$X$603))+((($D$18+$H$18)/3)*$BD$17)-(((PI()*($C$21/2)^2*(($C$21/2)*$AZ$17))/3)*$X$603)))</f>
        <v>151239.92978698647</v>
      </c>
      <c r="Y733" s="73">
        <v>12.8</v>
      </c>
      <c r="Z733" s="79">
        <f t="shared" si="95"/>
        <v>177555.92752273293</v>
      </c>
      <c r="AA733" s="53">
        <v>12.8</v>
      </c>
      <c r="AB733" s="80">
        <f>IF($AA733&gt;$G$20,IF('Silo Levels'!$L$25="Pumping",((PI()*((($C$19+$G$20)-$AA733)*($O$20/($O$19/2)))^2*((($O$20+$G$20)-$AA733))/3)*$AB$603)+(((PI()*((($C$19+$G$20)-$AA733)*($O$20/($O$19/2)))^2*(((($C$19+$G$20)-$AA733)*($O$20/($O$19/2)))*$AZ$18))/3)*$AB$603),(((PI()*((($C$19+$G$20)-$AA733)*($O$20/($O$19/2)))^2*((($O$20+$G$20)-$AA733)/3))*$AB$603)-((PI()*((($C$19+$G$20)-$AA733)*($O$20/($O$19/2)))^2*(((($C$19+$G$20)-$AA733)*($O$20/($O$19/2)))*$AZ$18)/3)*$AB$603))),IF('Silo Levels'!$L$25="Pumping",(($D$18*$AB$603)+((PI()*(($C$21/2)^2)*($G$20-$AA733))*$AB$603))+((($D$18+$H$18)/3)*$BD$18)+(((PI()*($C$21/2)^2*(($C$21/2)*$AZ$18))/3)*$AB$603),(($D$18*$AB$603)+((PI()*(($C$21/2)^2)*($G$20-$AA733))*$AB$603))+((($D$18+$H$18)/3)*$BD$18)-(((PI()*($C$21/2)^2*(($C$21/2)*$AZ$18))/3)*$AB$603)))</f>
        <v>173206.58714567861</v>
      </c>
      <c r="AC733" s="73">
        <v>12.8</v>
      </c>
      <c r="AD733" s="79">
        <f t="shared" si="96"/>
        <v>182902.33760382896</v>
      </c>
      <c r="AE733" s="53">
        <v>12.8</v>
      </c>
      <c r="AF733" s="80">
        <f>IF($AE733&gt;$G$20,IF('Silo Levels'!$L$26="Pumping",((PI()*((($C$19+$G$20)-$AE733)*($O$20/($O$19/2)))^2*((($O$20+$G$20)-$AE733))/3)*$AF$603)+(((PI()*((($C$19+$G$20)-$AE733)*($O$20/($O$19/2)))^2*(((($C$19+$G$20)-$AE733)*($O$20/($O$19/2)))*$AZ$19))/3)*$AF$603),(((PI()*((($C$19+$G$20)-$AE733)*($O$20/($O$19/2)))^2*((($O$20+$G$20)-$AE733)/3))*$AF$603)-((PI()*((($C$19+$G$20)-$AE733)*($O$20/($O$19/2)))^2*(((($C$19+$G$20)-$AE733)*($O$20/($O$19/2)))*$AZ$19)/3)*$AF$603))),IF('Silo Levels'!$L$26="Pumping",(($D$18*$AF$603)+((PI()*(($C$21/2)^2)*($G$20-$AE733))*$AF$603))+((($D$18+$H$18)/3)*$BD$19)+(((PI()*($C$21/2)^2*(($C$21/2)*$AZ$19))/3)*$AF$603),(($D$18*$AF$603)+((PI()*(($C$21/2)^2)*($G$20-$AE733))*$AF$603))+((($D$18+$H$18)/3)*$BD$19)-(((PI()*($C$21/2)^2*(($C$21/2)*$AZ$19))/3)*$AF$603)))</f>
        <v>180691.85195156897</v>
      </c>
      <c r="AG733" s="73">
        <v>12.8</v>
      </c>
      <c r="AH733" s="79">
        <f t="shared" si="97"/>
        <v>170816.70791919078</v>
      </c>
      <c r="AI733" s="53">
        <v>12.8</v>
      </c>
      <c r="AJ733" s="80">
        <f>IF($AI733&gt;$G$20,IF('Silo Levels'!$L$27="Pumping",((PI()*((($C$19+$G$20)-$AI733)*($O$20/($O$19/2)))^2*((($O$20+$G$20)-$AI733))/3)*$AJ$603)+(((PI()*((($C$19+$G$20)-$AI733)*($O$20/($O$19/2)))^2*(((($C$19+$G$20)-$AI733)*($O$20/($O$19/2)))*$AZ$20))/3)*$AJ$603),(((PI()*((($C$19+$G$20)-$AI733)*($O$20/($O$19/2)))^2*((($O$20+$G$20)-$AI733)/3))*$AJ$603)-((PI()*((($C$19+$G$20)-$AI733)*($O$20/($O$19/2)))^2*(((($C$19+$G$20)-$AI733)*($O$20/($O$19/2)))*$AZ$20)/3)*$AJ$603))),IF('Silo Levels'!$L$27="Pumping",(($D$18*$AJ$603)+((PI()*(($C$21/2)^2)*($G$20-$AI733))*$AJ$603))+((($D$18+$H$18)/3)*$BD$20)+(((PI()*($C$21/2)^2*(($C$21/2)*$AZ$20))/3)*$AJ$603),(($D$18*$AJ$603)+((PI()*(($C$21/2)^2)*($G$20-$AI733))*$AJ$603))+((($D$18+$H$18)/3)*$BD$20)-(((PI()*($C$21/2)^2*(($C$21/2)*$AZ$20))/3)*$AJ$603)))</f>
        <v>166635.25252838407</v>
      </c>
    </row>
    <row r="734" spans="1:36" x14ac:dyDescent="0.3">
      <c r="A734">
        <v>12.9</v>
      </c>
      <c r="B734" s="79">
        <f t="shared" ref="B734:B794" si="100">IF($C734&gt;$G$20,(PI()*((($C$19+$G$20)-$C734)*($O$20/($O$19/2)))^2*((($O$20+$G$20)-$C734)/3))*$D$603,($D$18*$D$603)+((PI()*(($C$21/2)^2)*($G$20-$C734))*$D$603)+((($D$18+$H$18)/3)*$BD$12))</f>
        <v>170397.10542701231</v>
      </c>
      <c r="C734" s="53">
        <v>12.9</v>
      </c>
      <c r="D734" s="80">
        <f>IF($C734&gt;$G$20,IF('Silo Levels'!$L$19="Pumping",((PI()*((($C$19+$G$20)-$C734)*($O$20/($O$19/2)))^2*((($O$20+$G$20)-$C734))/3)*$D$603)+(((PI()*((($C$19+$G$20)-$C734)*($O$20/($O$19/2)))^2*(((($C$19+$G$20)-$C734)*($O$20/($O$19/2)))*$AZ$12))/3)*$D$603),(((PI()*((($C$19+$G$20)-$C734)*($O$20/($O$19/2)))^2*((($O$20+$G$20)-$C734)/3))*$D$603)-((PI()*((($C$19+$G$20)-$C734)*($O$20/($O$19/2)))^2*(((($C$19+$G$20)-$C734)*($O$20/($O$19/2)))*$AZ$12)/3)*$D$603))),IF('Silo Levels'!$L$19="Pumping",(($D$18*$D$603)+((PI()*(($C$21/2)^2)*($G$20-$C734))*$D$603))+((($D$18+$H$18)/3)*$BD$12)+(((PI()*($C$21/2)^2*(($C$21/2)*$AZ$12))/3)*$D$603),(($D$18*$D$603)+((PI()*(($C$21/2)^2)*($G$20-$C734))*$D$603))+((($D$18+$H$18)/3)*$BD$12)-(((PI()*($C$21/2)^2*(($C$21/2)*$AZ$12))/3)*$D$603)))</f>
        <v>167470.08665344759</v>
      </c>
      <c r="E734" s="73">
        <v>12.9</v>
      </c>
      <c r="F734" s="79">
        <f t="shared" ref="F734:F794" si="101">IF($G734&gt;$G$20,(PI()*((($C$19+$G$20)-$G734)*($O$20/($O$19/2)))^2*((($O$20+$G$20)-$G734)/3))*$H$603,($D$18*$H$603)+((PI()*(($C$21/2)^2)*($G$20-$G734))*$H$603)+((($D$18+$H$18)/3)*$BD$13))</f>
        <v>154647.9308800376</v>
      </c>
      <c r="G734" s="53">
        <v>12.9</v>
      </c>
      <c r="H734" s="80">
        <f>IF($G734&gt;$G$20,IF('Silo Levels'!$L$20="Pumping",((PI()*((($C$19+$G$20)-$G734)*($O$20/($O$19/2)))^2*((($O$20+$G$20)-$G734))/3)*$H$603)+(((PI()*((($C$19+$G$20)-$G734)*($O$20/($O$19/2)))^2*(((($C$19+$G$20)-$G734)*($O$20/($O$19/2)))*$AZ$13))/3)*$H$603),(((PI()*((($C$19+$G$20)-$G734)*($O$20/($O$19/2)))^2*((($O$20+$G$20)-$G734)/3))*$H$603)-((PI()*((($C$19+$G$20)-$G734)*($O$20/($O$19/2)))^2*(((($C$19+$G$20)-$G734)*($O$20/($O$19/2)))*$AZ$13)/3)*$H$603))),IF('Silo Levels'!$L$20="Pumping",(($D$18*$H$603)+((PI()*(($C$21/2)^2)*($G$20-$G734))*$H$603))+((($D$18+$H$18)/3)*$BD$13)+(((PI()*($C$21/2)^2*(($C$21/2)*$AZ$13))/3)*$H$603),(($D$18*$H$603)+((PI()*(($C$21/2)^2)*($G$20-$G734))*$H$603))+((($D$18+$H$18)/3)*$BD$13)-(((PI()*($C$21/2)^2*(($C$21/2)*$AZ$13))/3)*$H$603)))</f>
        <v>150859.79643501175</v>
      </c>
      <c r="I734" s="73">
        <v>12.9</v>
      </c>
      <c r="J734" s="79">
        <f t="shared" ref="J734:J794" si="102">IF($K734&gt;$G$20,(PI()*((($C$19+$G$20)-$K734)*($O$20/($O$19/2)))^2*((($O$20+$G$20)-$K734)/3))*$L$603,($D$18*$L$603)+((PI()*(($C$21/2)^2)*($G$20-$K734))*$L$603)+((($D$18+$H$18)/3)*$BD$14))</f>
        <v>155338.99078418181</v>
      </c>
      <c r="K734" s="53">
        <v>12.9</v>
      </c>
      <c r="L734" s="80">
        <f>IF($K734&gt;$G$20,IF('Silo Levels'!$L$21="Pumping",((PI()*((($C$19+$G$20)-$K734)*($O$20/($O$19/2)))^2*((($O$20+$G$20)-$K734))/3)*$L$603)+(((PI()*((($C$19+$G$20)-$K734)*($O$20/($O$19/2)))^2*(((($C$19+$G$20)-$K734)*($O$20/($O$19/2)))*$AZ$14))/3)*$L$603),(((PI()*((($C$19+$G$20)-$K734)*($O$20/($O$19/2)))^2*((($O$20+$G$20)-$K734)/3))*$L$603)-((PI()*((($C$19+$G$20)-$K734)*($O$20/($O$19/2)))^2*(((($C$19+$G$20)-$K734)*($O$20/($O$19/2)))*$AZ$14)/3)*$L$603))),IF('Silo Levels'!$L$21="Pumping",(($D$18*$L$603)+((PI()*(($C$21/2)^2)*($G$20-$K734))*$L$603))+((($D$18+$H$18)/3)*$BD$14)+(((PI()*($C$21/2)^2*(($C$21/2)*$AZ$14))/3)*$L$603),(($D$18*$L$603)+((PI()*(($C$21/2)^2)*($G$20-$K734))*$L$603))+((($D$18+$H$18)/3)*$BD$14)-(((PI()*($C$21/2)^2*(($C$21/2)*$AZ$14))/3)*$L$603)))</f>
        <v>151533.5977625697</v>
      </c>
      <c r="M734" s="73">
        <v>12.9</v>
      </c>
      <c r="N734" s="79">
        <f t="shared" si="98"/>
        <v>158933.21933880981</v>
      </c>
      <c r="O734" s="53">
        <v>12.9</v>
      </c>
      <c r="P734" s="80">
        <f>IF($O734&gt;$G$20,IF('Silo Levels'!$L$22="Pumping",((PI()*((($C$19+$G$20)-$O734)*($O$20/($O$19/2)))^2*((($O$20+$G$20)-$O734))/3)*$P$603)+(((PI()*((($C$19+$G$20)-$O734)*($O$20/($O$19/2)))^2*(((($C$19+$G$20)-$O734)*($O$20/($O$19/2)))*$AZ$15))/3)*$P$603),(((PI()*((($C$19+$G$20)-$O734)*($O$20/($O$19/2)))^2*((($O$20+$G$20)-$O734)/3))*$P$603)-((PI()*((($C$19+$G$20)-$O734)*($O$20/($O$19/2)))^2*(((($C$19+$G$20)-$O734)*($O$20/($O$19/2)))*$AZ$15)/3)*$P$603))),IF('Silo Levels'!$L$22="Pumping",(($D$18*$P$603)+((PI()*(($C$21/2)^2)*($G$20-$O734))*$P$603))+((($D$18+$H$18)/3)*$BD$15)+(((PI()*($C$21/2)^2*(($C$21/2)*$AZ$15))/3)*$P$603),(($D$18*$P$603)+((PI()*(($C$21/2)^2)*($G$20-$O734))*$P$603))+((($D$18+$H$18)/3)*$BD$15)-(((PI()*($C$21/2)^2*(($C$21/2)*$AZ$15))/3)*$P$603)))</f>
        <v>155038.06381121732</v>
      </c>
      <c r="Q734" s="73">
        <v>12.9</v>
      </c>
      <c r="R734" s="79">
        <f t="shared" si="99"/>
        <v>164302.1542620571</v>
      </c>
      <c r="S734" s="53">
        <v>12.9</v>
      </c>
      <c r="T734" s="80">
        <f>IF($S734&gt;$G$20,IF('Silo Levels'!$L$23="Pumping",((PI()*((($C$19+$G$20)-$S734)*($O$20/($O$19/2)))^2*((($O$20+$G$20)-$S734))/3)*$T$603)+(((PI()*((($C$19+$G$20)-$S734)*($O$20/($O$19/2)))^2*(((($C$19+$G$20)-$S734)*($O$20/($O$19/2)))*$AZ$16))/3)*$T$603),(((PI()*((($C$19+$G$20)-$S734)*($O$20/($O$19/2)))^2*((($O$20+$G$20)-$S734)/3))*$T$603)-((PI()*((($C$19+$G$20)-$S734)*($O$20/($O$19/2)))^2*(((($C$19+$G$20)-$S734)*($O$20/($O$19/2)))*$AZ$16)/3)*$T$603))),IF('Silo Levels'!$L$23="Pumping",(($D$18*$T$603)+((PI()*(($C$21/2)^2)*($G$20-$S734))*$T$603))+((($D$18+$H$18)/3)*$BD$16)+(((PI()*($C$21/2)^2*(($C$21/2)*$AZ$16))/3)*$T$603),(($D$18*$T$603)+((PI()*(($C$21/2)^2)*($G$20-$S734))*$T$603))+((($D$18+$H$18)/3)*$BD$16)-(((PI()*($C$21/2)^2*(($C$21/2)*$AZ$16))/3)*$T$603)))</f>
        <v>160272.91459211486</v>
      </c>
      <c r="U734" s="73">
        <v>12.9</v>
      </c>
      <c r="V734" s="79">
        <f t="shared" ref="V734:V794" si="103">IF($W734&gt;$G$20,(PI()*((($C$19+$G$20)-$W734)*($O$20/($O$19/2)))^2*((($O$20+$G$20)-$W734)/3))*$X$603,($D$18*$X$603)+((PI()*(($C$21/2)^2)*($G$20-$W734))*$X$603)+((($D$18+$H$18)/3)*$BD$17))</f>
        <v>154647.9308800376</v>
      </c>
      <c r="W734" s="53">
        <v>12.9</v>
      </c>
      <c r="X734" s="80">
        <f>IF($W734&gt;$G$20,IF('Silo Levels'!$L$24="Pumping",((PI()*((($C$19+$G$20)-$W734)*($O$20/($O$19/2)))^2*((($O$20+$G$20)-$W734))/3)*$X$603)+(((PI()*((($C$19+$G$20)-$W734)*($O$20/($O$19/2)))^2*(((($C$19+$G$20)-$W734)*($O$20/($O$19/2)))*$AZ$17))/3)*$X$603),(((PI()*((($C$19+$G$20)-$W734)*($O$20/($O$19/2)))^2*((($O$20+$G$20)-$W734)/3))*$X$603)-((PI()*((($C$19+$G$20)-$W734)*($O$20/($O$19/2)))^2*(((($C$19+$G$20)-$W734)*($O$20/($O$19/2)))*$AZ$17)/3)*$X$603))),IF('Silo Levels'!$L$24="Pumping",(($D$18*$X$603)+((PI()*(($C$21/2)^2)*($G$20-$W734))*$X$603))+((($D$18+$H$18)/3)*$BD$17)+(((PI()*($C$21/2)^2*(($C$21/2)*$AZ$17))/3)*$X$603),(($D$18*$X$603)+((PI()*(($C$21/2)^2)*($G$20-$W734))*$X$603))+((($D$18+$H$18)/3)*$BD$17)-(((PI()*($C$21/2)^2*(($C$21/2)*$AZ$17))/3)*$X$603)))</f>
        <v>150859.79643501175</v>
      </c>
      <c r="Y734" s="73">
        <v>12.9</v>
      </c>
      <c r="Z734" s="79">
        <f t="shared" ref="Z734:Z794" si="104">IF($AA734&gt;$G$20,(PI()*((($C$19+$G$20)-$AA734)*($O$20/($O$19/2)))^2*((($O$20+$G$20)-$AA734)/3))*$AB$603,($D$18*$AB$603)+((PI()*(($C$21/2)^2)*($G$20-$AA734))*$AB$603)+((($D$18+$H$18)/3)*$BD$18))</f>
        <v>177119.47803541881</v>
      </c>
      <c r="AA734" s="53">
        <v>12.9</v>
      </c>
      <c r="AB734" s="80">
        <f>IF($AA734&gt;$G$20,IF('Silo Levels'!$L$25="Pumping",((PI()*((($C$19+$G$20)-$AA734)*($O$20/($O$19/2)))^2*((($O$20+$G$20)-$AA734))/3)*$AB$603)+(((PI()*((($C$19+$G$20)-$AA734)*($O$20/($O$19/2)))^2*(((($C$19+$G$20)-$AA734)*($O$20/($O$19/2)))*$AZ$18))/3)*$AB$603),(((PI()*((($C$19+$G$20)-$AA734)*($O$20/($O$19/2)))^2*((($O$20+$G$20)-$AA734)/3))*$AB$603)-((PI()*((($C$19+$G$20)-$AA734)*($O$20/($O$19/2)))^2*(((($C$19+$G$20)-$AA734)*($O$20/($O$19/2)))*$AZ$18)/3)*$AB$603))),IF('Silo Levels'!$L$25="Pumping",(($D$18*$AB$603)+((PI()*(($C$21/2)^2)*($G$20-$AA734))*$AB$603))+((($D$18+$H$18)/3)*$BD$18)+(((PI()*($C$21/2)^2*(($C$21/2)*$AZ$18))/3)*$AB$603),(($D$18*$AB$603)+((PI()*(($C$21/2)^2)*($G$20-$AA734))*$AB$603))+((($D$18+$H$18)/3)*$BD$18)-(((PI()*($C$21/2)^2*(($C$21/2)*$AZ$18))/3)*$AB$603)))</f>
        <v>172770.13765836449</v>
      </c>
      <c r="AC734" s="73">
        <v>12.9</v>
      </c>
      <c r="AD734" s="79">
        <f t="shared" ref="AD734:AD794" si="105">IF($AE734&gt;$G$20,(PI()*((($C$19+$G$20)-$AE734)*($O$20/($O$19/2)))^2*((($O$20+$G$20)-$AE734)/3))*$AF$603,($D$18*$AF$603)+((PI()*(($C$21/2)^2)*($G$20-$AE734))*$AF$603)+((($D$18+$H$18)/3)*$BD$19))</f>
        <v>182458.70006525694</v>
      </c>
      <c r="AE734" s="53">
        <v>12.9</v>
      </c>
      <c r="AF734" s="80">
        <f>IF($AE734&gt;$G$20,IF('Silo Levels'!$L$26="Pumping",((PI()*((($C$19+$G$20)-$AE734)*($O$20/($O$19/2)))^2*((($O$20+$G$20)-$AE734))/3)*$AF$603)+(((PI()*((($C$19+$G$20)-$AE734)*($O$20/($O$19/2)))^2*(((($C$19+$G$20)-$AE734)*($O$20/($O$19/2)))*$AZ$19))/3)*$AF$603),(((PI()*((($C$19+$G$20)-$AE734)*($O$20/($O$19/2)))^2*((($O$20+$G$20)-$AE734)/3))*$AF$603)-((PI()*((($C$19+$G$20)-$AE734)*($O$20/($O$19/2)))^2*(((($C$19+$G$20)-$AE734)*($O$20/($O$19/2)))*$AZ$19)/3)*$AF$603))),IF('Silo Levels'!$L$26="Pumping",(($D$18*$AF$603)+((PI()*(($C$21/2)^2)*($G$20-$AE734))*$AF$603))+((($D$18+$H$18)/3)*$BD$19)+(((PI()*($C$21/2)^2*(($C$21/2)*$AZ$19))/3)*$AF$603),(($D$18*$AF$603)+((PI()*(($C$21/2)^2)*($G$20-$AE734))*$AF$603))+((($D$18+$H$18)/3)*$BD$19)-(((PI()*($C$21/2)^2*(($C$21/2)*$AZ$19))/3)*$AF$603)))</f>
        <v>180248.21441299695</v>
      </c>
      <c r="AG734" s="73">
        <v>12.9</v>
      </c>
      <c r="AH734" s="79">
        <f t="shared" ref="AH734:AH794" si="106">IF($AI734&gt;$G$20,(PI()*((($C$19+$G$20)-$AI734)*($O$20/($O$19/2)))^2*((($O$20+$G$20)-$AI734)/3))*$AJ$603,($D$18*$AJ$603)+((PI()*(($C$21/2)^2)*($G$20-$AI734))*$AJ$603)+((($D$18+$H$18)/3)*$BD$20))</f>
        <v>170397.10542701231</v>
      </c>
      <c r="AI734" s="53">
        <v>12.9</v>
      </c>
      <c r="AJ734" s="80">
        <f>IF($AI734&gt;$G$20,IF('Silo Levels'!$L$27="Pumping",((PI()*((($C$19+$G$20)-$AI734)*($O$20/($O$19/2)))^2*((($O$20+$G$20)-$AI734))/3)*$AJ$603)+(((PI()*((($C$19+$G$20)-$AI734)*($O$20/($O$19/2)))^2*(((($C$19+$G$20)-$AI734)*($O$20/($O$19/2)))*$AZ$20))/3)*$AJ$603),(((PI()*((($C$19+$G$20)-$AI734)*($O$20/($O$19/2)))^2*((($O$20+$G$20)-$AI734)/3))*$AJ$603)-((PI()*((($C$19+$G$20)-$AI734)*($O$20/($O$19/2)))^2*(((($C$19+$G$20)-$AI734)*($O$20/($O$19/2)))*$AZ$20)/3)*$AJ$603))),IF('Silo Levels'!$L$27="Pumping",(($D$18*$AJ$603)+((PI()*(($C$21/2)^2)*($G$20-$AI734))*$AJ$603))+((($D$18+$H$18)/3)*$BD$20)+(((PI()*($C$21/2)^2*(($C$21/2)*$AZ$20))/3)*$AJ$603),(($D$18*$AJ$603)+((PI()*(($C$21/2)^2)*($G$20-$AI734))*$AJ$603))+((($D$18+$H$18)/3)*$BD$20)-(((PI()*($C$21/2)^2*(($C$21/2)*$AZ$20))/3)*$AJ$603)))</f>
        <v>166215.6500362056</v>
      </c>
    </row>
    <row r="735" spans="1:36" x14ac:dyDescent="0.3">
      <c r="A735">
        <v>13</v>
      </c>
      <c r="B735" s="79">
        <f t="shared" si="100"/>
        <v>169977.50293483381</v>
      </c>
      <c r="C735" s="53">
        <v>13</v>
      </c>
      <c r="D735" s="80">
        <f>IF($C735&gt;$G$20,IF('Silo Levels'!$L$19="Pumping",((PI()*((($C$19+$G$20)-$C735)*($O$20/($O$19/2)))^2*((($O$20+$G$20)-$C735))/3)*$D$603)+(((PI()*((($C$19+$G$20)-$C735)*($O$20/($O$19/2)))^2*(((($C$19+$G$20)-$C735)*($O$20/($O$19/2)))*$AZ$12))/3)*$D$603),(((PI()*((($C$19+$G$20)-$C735)*($O$20/($O$19/2)))^2*((($O$20+$G$20)-$C735)/3))*$D$603)-((PI()*((($C$19+$G$20)-$C735)*($O$20/($O$19/2)))^2*(((($C$19+$G$20)-$C735)*($O$20/($O$19/2)))*$AZ$12)/3)*$D$603))),IF('Silo Levels'!$L$19="Pumping",(($D$18*$D$603)+((PI()*(($C$21/2)^2)*($G$20-$C735))*$D$603))+((($D$18+$H$18)/3)*$BD$12)+(((PI()*($C$21/2)^2*(($C$21/2)*$AZ$12))/3)*$D$603),(($D$18*$D$603)+((PI()*(($C$21/2)^2)*($G$20-$C735))*$D$603))+((($D$18+$H$18)/3)*$BD$12)-(((PI()*($C$21/2)^2*(($C$21/2)*$AZ$12))/3)*$D$603)))</f>
        <v>167050.48416126909</v>
      </c>
      <c r="E735" s="73">
        <v>13</v>
      </c>
      <c r="F735" s="79">
        <f t="shared" si="101"/>
        <v>154267.79752806292</v>
      </c>
      <c r="G735" s="53">
        <v>13</v>
      </c>
      <c r="H735" s="80">
        <f>IF($G735&gt;$G$20,IF('Silo Levels'!$L$20="Pumping",((PI()*((($C$19+$G$20)-$G735)*($O$20/($O$19/2)))^2*((($O$20+$G$20)-$G735))/3)*$H$603)+(((PI()*((($C$19+$G$20)-$G735)*($O$20/($O$19/2)))^2*(((($C$19+$G$20)-$G735)*($O$20/($O$19/2)))*$AZ$13))/3)*$H$603),(((PI()*((($C$19+$G$20)-$G735)*($O$20/($O$19/2)))^2*((($O$20+$G$20)-$G735)/3))*$H$603)-((PI()*((($C$19+$G$20)-$G735)*($O$20/($O$19/2)))^2*(((($C$19+$G$20)-$G735)*($O$20/($O$19/2)))*$AZ$13)/3)*$H$603))),IF('Silo Levels'!$L$20="Pumping",(($D$18*$H$603)+((PI()*(($C$21/2)^2)*($G$20-$G735))*$H$603))+((($D$18+$H$18)/3)*$BD$13)+(((PI()*($C$21/2)^2*(($C$21/2)*$AZ$13))/3)*$H$603),(($D$18*$H$603)+((PI()*(($C$21/2)^2)*($G$20-$G735))*$H$603))+((($D$18+$H$18)/3)*$BD$13)-(((PI()*($C$21/2)^2*(($C$21/2)*$AZ$13))/3)*$H$603)))</f>
        <v>150479.66308303707</v>
      </c>
      <c r="I735" s="73">
        <v>13</v>
      </c>
      <c r="J735" s="79">
        <f t="shared" si="102"/>
        <v>154957.12556110715</v>
      </c>
      <c r="K735" s="53">
        <v>13</v>
      </c>
      <c r="L735" s="80">
        <f>IF($K735&gt;$G$20,IF('Silo Levels'!$L$21="Pumping",((PI()*((($C$19+$G$20)-$K735)*($O$20/($O$19/2)))^2*((($O$20+$G$20)-$K735))/3)*$L$603)+(((PI()*((($C$19+$G$20)-$K735)*($O$20/($O$19/2)))^2*(((($C$19+$G$20)-$K735)*($O$20/($O$19/2)))*$AZ$14))/3)*$L$603),(((PI()*((($C$19+$G$20)-$K735)*($O$20/($O$19/2)))^2*((($O$20+$G$20)-$K735)/3))*$L$603)-((PI()*((($C$19+$G$20)-$K735)*($O$20/($O$19/2)))^2*(((($C$19+$G$20)-$K735)*($O$20/($O$19/2)))*$AZ$14)/3)*$L$603))),IF('Silo Levels'!$L$21="Pumping",(($D$18*$L$603)+((PI()*(($C$21/2)^2)*($G$20-$K735))*$L$603))+((($D$18+$H$18)/3)*$BD$14)+(((PI()*($C$21/2)^2*(($C$21/2)*$AZ$14))/3)*$L$603),(($D$18*$L$603)+((PI()*(($C$21/2)^2)*($G$20-$K735))*$L$603))+((($D$18+$H$18)/3)*$BD$14)-(((PI()*($C$21/2)^2*(($C$21/2)*$AZ$14))/3)*$L$603)))</f>
        <v>151151.73253949505</v>
      </c>
      <c r="M735" s="73">
        <v>13</v>
      </c>
      <c r="N735" s="79">
        <f t="shared" ref="N735:N794" si="107">IF($O735&gt;$G$20,(PI()*((($C$19+$G$20)-$O735)*($O$20/($O$19/2)))^2*((($O$20+$G$20)-$O735)/3))*$P$603,($D$18*$P$603)+((PI()*(($C$21/2)^2)*($G$20-$O735))*$P$603)+((($D$18+$H$18)/3)*$BD$15))</f>
        <v>158542.34658900264</v>
      </c>
      <c r="O735" s="53">
        <v>13</v>
      </c>
      <c r="P735" s="80">
        <f>IF($O735&gt;$G$20,IF('Silo Levels'!$L$22="Pumping",((PI()*((($C$19+$G$20)-$O735)*($O$20/($O$19/2)))^2*((($O$20+$G$20)-$O735))/3)*$P$603)+(((PI()*((($C$19+$G$20)-$O735)*($O$20/($O$19/2)))^2*(((($C$19+$G$20)-$O735)*($O$20/($O$19/2)))*$AZ$15))/3)*$P$603),(((PI()*((($C$19+$G$20)-$O735)*($O$20/($O$19/2)))^2*((($O$20+$G$20)-$O735)/3))*$P$603)-((PI()*((($C$19+$G$20)-$O735)*($O$20/($O$19/2)))^2*(((($C$19+$G$20)-$O735)*($O$20/($O$19/2)))*$AZ$15)/3)*$P$603))),IF('Silo Levels'!$L$22="Pumping",(($D$18*$P$603)+((PI()*(($C$21/2)^2)*($G$20-$O735))*$P$603))+((($D$18+$H$18)/3)*$BD$15)+(((PI()*($C$21/2)^2*(($C$21/2)*$AZ$15))/3)*$P$603),(($D$18*$P$603)+((PI()*(($C$21/2)^2)*($G$20-$O735))*$P$603))+((($D$18+$H$18)/3)*$BD$15)-(((PI()*($C$21/2)^2*(($C$21/2)*$AZ$15))/3)*$P$603)))</f>
        <v>154647.19106141015</v>
      </c>
      <c r="Q735" s="73">
        <v>13</v>
      </c>
      <c r="R735" s="79">
        <f t="shared" ref="R735:R794" si="108">IF($S735&gt;$G$20,(PI()*((($C$19+$G$20)-$S735)*($O$20/($O$19/2)))^2*((($O$20+$G$20)-$S735)/3))*$T$603,($D$18*$T$603)+((PI()*(($C$21/2)^2)*($G$20-$S735))*$T$603)+((($D$18+$H$18)/3)*$BD$16))</f>
        <v>163897.8263788016</v>
      </c>
      <c r="S735" s="53">
        <v>13</v>
      </c>
      <c r="T735" s="80">
        <f>IF($S735&gt;$G$20,IF('Silo Levels'!$L$23="Pumping",((PI()*((($C$19+$G$20)-$S735)*($O$20/($O$19/2)))^2*((($O$20+$G$20)-$S735))/3)*$T$603)+(((PI()*((($C$19+$G$20)-$S735)*($O$20/($O$19/2)))^2*(((($C$19+$G$20)-$S735)*($O$20/($O$19/2)))*$AZ$16))/3)*$T$603),(((PI()*((($C$19+$G$20)-$S735)*($O$20/($O$19/2)))^2*((($O$20+$G$20)-$S735)/3))*$T$603)-((PI()*((($C$19+$G$20)-$S735)*($O$20/($O$19/2)))^2*(((($C$19+$G$20)-$S735)*($O$20/($O$19/2)))*$AZ$16)/3)*$T$603))),IF('Silo Levels'!$L$23="Pumping",(($D$18*$T$603)+((PI()*(($C$21/2)^2)*($G$20-$S735))*$T$603))+((($D$18+$H$18)/3)*$BD$16)+(((PI()*($C$21/2)^2*(($C$21/2)*$AZ$16))/3)*$T$603),(($D$18*$T$603)+((PI()*(($C$21/2)^2)*($G$20-$S735))*$T$603))+((($D$18+$H$18)/3)*$BD$16)-(((PI()*($C$21/2)^2*(($C$21/2)*$AZ$16))/3)*$T$603)))</f>
        <v>159868.58670885937</v>
      </c>
      <c r="U735" s="73">
        <v>13</v>
      </c>
      <c r="V735" s="79">
        <f t="shared" si="103"/>
        <v>154267.79752806292</v>
      </c>
      <c r="W735" s="53">
        <v>13</v>
      </c>
      <c r="X735" s="80">
        <f>IF($W735&gt;$G$20,IF('Silo Levels'!$L$24="Pumping",((PI()*((($C$19+$G$20)-$W735)*($O$20/($O$19/2)))^2*((($O$20+$G$20)-$W735))/3)*$X$603)+(((PI()*((($C$19+$G$20)-$W735)*($O$20/($O$19/2)))^2*(((($C$19+$G$20)-$W735)*($O$20/($O$19/2)))*$AZ$17))/3)*$X$603),(((PI()*((($C$19+$G$20)-$W735)*($O$20/($O$19/2)))^2*((($O$20+$G$20)-$W735)/3))*$X$603)-((PI()*((($C$19+$G$20)-$W735)*($O$20/($O$19/2)))^2*(((($C$19+$G$20)-$W735)*($O$20/($O$19/2)))*$AZ$17)/3)*$X$603))),IF('Silo Levels'!$L$24="Pumping",(($D$18*$X$603)+((PI()*(($C$21/2)^2)*($G$20-$W735))*$X$603))+((($D$18+$H$18)/3)*$BD$17)+(((PI()*($C$21/2)^2*(($C$21/2)*$AZ$17))/3)*$X$603),(($D$18*$X$603)+((PI()*(($C$21/2)^2)*($G$20-$W735))*$X$603))+((($D$18+$H$18)/3)*$BD$17)-(((PI()*($C$21/2)^2*(($C$21/2)*$AZ$17))/3)*$X$603)))</f>
        <v>150479.66308303707</v>
      </c>
      <c r="Y735" s="73">
        <v>13</v>
      </c>
      <c r="Z735" s="79">
        <f t="shared" si="104"/>
        <v>176683.02854810466</v>
      </c>
      <c r="AA735" s="53">
        <v>13</v>
      </c>
      <c r="AB735" s="80">
        <f>IF($AA735&gt;$G$20,IF('Silo Levels'!$L$25="Pumping",((PI()*((($C$19+$G$20)-$AA735)*($O$20/($O$19/2)))^2*((($O$20+$G$20)-$AA735))/3)*$AB$603)+(((PI()*((($C$19+$G$20)-$AA735)*($O$20/($O$19/2)))^2*(((($C$19+$G$20)-$AA735)*($O$20/($O$19/2)))*$AZ$18))/3)*$AB$603),(((PI()*((($C$19+$G$20)-$AA735)*($O$20/($O$19/2)))^2*((($O$20+$G$20)-$AA735)/3))*$AB$603)-((PI()*((($C$19+$G$20)-$AA735)*($O$20/($O$19/2)))^2*(((($C$19+$G$20)-$AA735)*($O$20/($O$19/2)))*$AZ$18)/3)*$AB$603))),IF('Silo Levels'!$L$25="Pumping",(($D$18*$AB$603)+((PI()*(($C$21/2)^2)*($G$20-$AA735))*$AB$603))+((($D$18+$H$18)/3)*$BD$18)+(((PI()*($C$21/2)^2*(($C$21/2)*$AZ$18))/3)*$AB$603),(($D$18*$AB$603)+((PI()*(($C$21/2)^2)*($G$20-$AA735))*$AB$603))+((($D$18+$H$18)/3)*$BD$18)-(((PI()*($C$21/2)^2*(($C$21/2)*$AZ$18))/3)*$AB$603)))</f>
        <v>172333.68817105034</v>
      </c>
      <c r="AC735" s="73">
        <v>13</v>
      </c>
      <c r="AD735" s="79">
        <f t="shared" si="105"/>
        <v>182015.06252668492</v>
      </c>
      <c r="AE735" s="53">
        <v>13</v>
      </c>
      <c r="AF735" s="80">
        <f>IF($AE735&gt;$G$20,IF('Silo Levels'!$L$26="Pumping",((PI()*((($C$19+$G$20)-$AE735)*($O$20/($O$19/2)))^2*((($O$20+$G$20)-$AE735))/3)*$AF$603)+(((PI()*((($C$19+$G$20)-$AE735)*($O$20/($O$19/2)))^2*(((($C$19+$G$20)-$AE735)*($O$20/($O$19/2)))*$AZ$19))/3)*$AF$603),(((PI()*((($C$19+$G$20)-$AE735)*($O$20/($O$19/2)))^2*((($O$20+$G$20)-$AE735)/3))*$AF$603)-((PI()*((($C$19+$G$20)-$AE735)*($O$20/($O$19/2)))^2*(((($C$19+$G$20)-$AE735)*($O$20/($O$19/2)))*$AZ$19)/3)*$AF$603))),IF('Silo Levels'!$L$26="Pumping",(($D$18*$AF$603)+((PI()*(($C$21/2)^2)*($G$20-$AE735))*$AF$603))+((($D$18+$H$18)/3)*$BD$19)+(((PI()*($C$21/2)^2*(($C$21/2)*$AZ$19))/3)*$AF$603),(($D$18*$AF$603)+((PI()*(($C$21/2)^2)*($G$20-$AE735))*$AF$603))+((($D$18+$H$18)/3)*$BD$19)-(((PI()*($C$21/2)^2*(($C$21/2)*$AZ$19))/3)*$AF$603)))</f>
        <v>179804.57687442494</v>
      </c>
      <c r="AG735" s="73">
        <v>13</v>
      </c>
      <c r="AH735" s="79">
        <f t="shared" si="106"/>
        <v>169977.50293483381</v>
      </c>
      <c r="AI735" s="53">
        <v>13</v>
      </c>
      <c r="AJ735" s="80">
        <f>IF($AI735&gt;$G$20,IF('Silo Levels'!$L$27="Pumping",((PI()*((($C$19+$G$20)-$AI735)*($O$20/($O$19/2)))^2*((($O$20+$G$20)-$AI735))/3)*$AJ$603)+(((PI()*((($C$19+$G$20)-$AI735)*($O$20/($O$19/2)))^2*(((($C$19+$G$20)-$AI735)*($O$20/($O$19/2)))*$AZ$20))/3)*$AJ$603),(((PI()*((($C$19+$G$20)-$AI735)*($O$20/($O$19/2)))^2*((($O$20+$G$20)-$AI735)/3))*$AJ$603)-((PI()*((($C$19+$G$20)-$AI735)*($O$20/($O$19/2)))^2*(((($C$19+$G$20)-$AI735)*($O$20/($O$19/2)))*$AZ$20)/3)*$AJ$603))),IF('Silo Levels'!$L$27="Pumping",(($D$18*$AJ$603)+((PI()*(($C$21/2)^2)*($G$20-$AI735))*$AJ$603))+((($D$18+$H$18)/3)*$BD$20)+(((PI()*($C$21/2)^2*(($C$21/2)*$AZ$20))/3)*$AJ$603),(($D$18*$AJ$603)+((PI()*(($C$21/2)^2)*($G$20-$AI735))*$AJ$603))+((($D$18+$H$18)/3)*$BD$20)-(((PI()*($C$21/2)^2*(($C$21/2)*$AZ$20))/3)*$AJ$603)))</f>
        <v>165796.0475440271</v>
      </c>
    </row>
    <row r="736" spans="1:36" x14ac:dyDescent="0.3">
      <c r="A736">
        <v>13.1</v>
      </c>
      <c r="B736" s="79">
        <f t="shared" si="100"/>
        <v>169557.90044265529</v>
      </c>
      <c r="C736" s="53">
        <v>13.1</v>
      </c>
      <c r="D736" s="80">
        <f>IF($C736&gt;$G$20,IF('Silo Levels'!$L$19="Pumping",((PI()*((($C$19+$G$20)-$C736)*($O$20/($O$19/2)))^2*((($O$20+$G$20)-$C736))/3)*$D$603)+(((PI()*((($C$19+$G$20)-$C736)*($O$20/($O$19/2)))^2*(((($C$19+$G$20)-$C736)*($O$20/($O$19/2)))*$AZ$12))/3)*$D$603),(((PI()*((($C$19+$G$20)-$C736)*($O$20/($O$19/2)))^2*((($O$20+$G$20)-$C736)/3))*$D$603)-((PI()*((($C$19+$G$20)-$C736)*($O$20/($O$19/2)))^2*(((($C$19+$G$20)-$C736)*($O$20/($O$19/2)))*$AZ$12)/3)*$D$603))),IF('Silo Levels'!$L$19="Pumping",(($D$18*$D$603)+((PI()*(($C$21/2)^2)*($G$20-$C736))*$D$603))+((($D$18+$H$18)/3)*$BD$12)+(((PI()*($C$21/2)^2*(($C$21/2)*$AZ$12))/3)*$D$603),(($D$18*$D$603)+((PI()*(($C$21/2)^2)*($G$20-$C736))*$D$603))+((($D$18+$H$18)/3)*$BD$12)-(((PI()*($C$21/2)^2*(($C$21/2)*$AZ$12))/3)*$D$603)))</f>
        <v>166630.8816690906</v>
      </c>
      <c r="E736" s="73">
        <v>13.1</v>
      </c>
      <c r="F736" s="79">
        <f t="shared" si="101"/>
        <v>153887.66417608818</v>
      </c>
      <c r="G736" s="53">
        <v>13.1</v>
      </c>
      <c r="H736" s="80">
        <f>IF($G736&gt;$G$20,IF('Silo Levels'!$L$20="Pumping",((PI()*((($C$19+$G$20)-$G736)*($O$20/($O$19/2)))^2*((($O$20+$G$20)-$G736))/3)*$H$603)+(((PI()*((($C$19+$G$20)-$G736)*($O$20/($O$19/2)))^2*(((($C$19+$G$20)-$G736)*($O$20/($O$19/2)))*$AZ$13))/3)*$H$603),(((PI()*((($C$19+$G$20)-$G736)*($O$20/($O$19/2)))^2*((($O$20+$G$20)-$G736)/3))*$H$603)-((PI()*((($C$19+$G$20)-$G736)*($O$20/($O$19/2)))^2*(((($C$19+$G$20)-$G736)*($O$20/($O$19/2)))*$AZ$13)/3)*$H$603))),IF('Silo Levels'!$L$20="Pumping",(($D$18*$H$603)+((PI()*(($C$21/2)^2)*($G$20-$G736))*$H$603))+((($D$18+$H$18)/3)*$BD$13)+(((PI()*($C$21/2)^2*(($C$21/2)*$AZ$13))/3)*$H$603),(($D$18*$H$603)+((PI()*(($C$21/2)^2)*($G$20-$G736))*$H$603))+((($D$18+$H$18)/3)*$BD$13)-(((PI()*($C$21/2)^2*(($C$21/2)*$AZ$13))/3)*$H$603)))</f>
        <v>150099.52973106233</v>
      </c>
      <c r="I736" s="73">
        <v>13.1</v>
      </c>
      <c r="J736" s="79">
        <f t="shared" si="102"/>
        <v>154575.26033803247</v>
      </c>
      <c r="K736" s="53">
        <v>13.1</v>
      </c>
      <c r="L736" s="80">
        <f>IF($K736&gt;$G$20,IF('Silo Levels'!$L$21="Pumping",((PI()*((($C$19+$G$20)-$K736)*($O$20/($O$19/2)))^2*((($O$20+$G$20)-$K736))/3)*$L$603)+(((PI()*((($C$19+$G$20)-$K736)*($O$20/($O$19/2)))^2*(((($C$19+$G$20)-$K736)*($O$20/($O$19/2)))*$AZ$14))/3)*$L$603),(((PI()*((($C$19+$G$20)-$K736)*($O$20/($O$19/2)))^2*((($O$20+$G$20)-$K736)/3))*$L$603)-((PI()*((($C$19+$G$20)-$K736)*($O$20/($O$19/2)))^2*(((($C$19+$G$20)-$K736)*($O$20/($O$19/2)))*$AZ$14)/3)*$L$603))),IF('Silo Levels'!$L$21="Pumping",(($D$18*$L$603)+((PI()*(($C$21/2)^2)*($G$20-$K736))*$L$603))+((($D$18+$H$18)/3)*$BD$14)+(((PI()*($C$21/2)^2*(($C$21/2)*$AZ$14))/3)*$L$603),(($D$18*$L$603)+((PI()*(($C$21/2)^2)*($G$20-$K736))*$L$603))+((($D$18+$H$18)/3)*$BD$14)-(((PI()*($C$21/2)^2*(($C$21/2)*$AZ$14))/3)*$L$603)))</f>
        <v>150769.86731642036</v>
      </c>
      <c r="M736" s="73">
        <v>13.1</v>
      </c>
      <c r="N736" s="79">
        <f t="shared" si="107"/>
        <v>158151.47383919545</v>
      </c>
      <c r="O736" s="53">
        <v>13.1</v>
      </c>
      <c r="P736" s="80">
        <f>IF($O736&gt;$G$20,IF('Silo Levels'!$L$22="Pumping",((PI()*((($C$19+$G$20)-$O736)*($O$20/($O$19/2)))^2*((($O$20+$G$20)-$O736))/3)*$P$603)+(((PI()*((($C$19+$G$20)-$O736)*($O$20/($O$19/2)))^2*(((($C$19+$G$20)-$O736)*($O$20/($O$19/2)))*$AZ$15))/3)*$P$603),(((PI()*((($C$19+$G$20)-$O736)*($O$20/($O$19/2)))^2*((($O$20+$G$20)-$O736)/3))*$P$603)-((PI()*((($C$19+$G$20)-$O736)*($O$20/($O$19/2)))^2*(((($C$19+$G$20)-$O736)*($O$20/($O$19/2)))*$AZ$15)/3)*$P$603))),IF('Silo Levels'!$L$22="Pumping",(($D$18*$P$603)+((PI()*(($C$21/2)^2)*($G$20-$O736))*$P$603))+((($D$18+$H$18)/3)*$BD$15)+(((PI()*($C$21/2)^2*(($C$21/2)*$AZ$15))/3)*$P$603),(($D$18*$P$603)+((PI()*(($C$21/2)^2)*($G$20-$O736))*$P$603))+((($D$18+$H$18)/3)*$BD$15)-(((PI()*($C$21/2)^2*(($C$21/2)*$AZ$15))/3)*$P$603)))</f>
        <v>154256.31831160295</v>
      </c>
      <c r="Q736" s="73">
        <v>13.1</v>
      </c>
      <c r="R736" s="79">
        <f t="shared" si="108"/>
        <v>163493.49849554605</v>
      </c>
      <c r="S736" s="53">
        <v>13.1</v>
      </c>
      <c r="T736" s="80">
        <f>IF($S736&gt;$G$20,IF('Silo Levels'!$L$23="Pumping",((PI()*((($C$19+$G$20)-$S736)*($O$20/($O$19/2)))^2*((($O$20+$G$20)-$S736))/3)*$T$603)+(((PI()*((($C$19+$G$20)-$S736)*($O$20/($O$19/2)))^2*(((($C$19+$G$20)-$S736)*($O$20/($O$19/2)))*$AZ$16))/3)*$T$603),(((PI()*((($C$19+$G$20)-$S736)*($O$20/($O$19/2)))^2*((($O$20+$G$20)-$S736)/3))*$T$603)-((PI()*((($C$19+$G$20)-$S736)*($O$20/($O$19/2)))^2*(((($C$19+$G$20)-$S736)*($O$20/($O$19/2)))*$AZ$16)/3)*$T$603))),IF('Silo Levels'!$L$23="Pumping",(($D$18*$T$603)+((PI()*(($C$21/2)^2)*($G$20-$S736))*$T$603))+((($D$18+$H$18)/3)*$BD$16)+(((PI()*($C$21/2)^2*(($C$21/2)*$AZ$16))/3)*$T$603),(($D$18*$T$603)+((PI()*(($C$21/2)^2)*($G$20-$S736))*$T$603))+((($D$18+$H$18)/3)*$BD$16)-(((PI()*($C$21/2)^2*(($C$21/2)*$AZ$16))/3)*$T$603)))</f>
        <v>159464.25882560381</v>
      </c>
      <c r="U736" s="73">
        <v>13.1</v>
      </c>
      <c r="V736" s="79">
        <f t="shared" si="103"/>
        <v>153887.66417608818</v>
      </c>
      <c r="W736" s="53">
        <v>13.1</v>
      </c>
      <c r="X736" s="80">
        <f>IF($W736&gt;$G$20,IF('Silo Levels'!$L$24="Pumping",((PI()*((($C$19+$G$20)-$W736)*($O$20/($O$19/2)))^2*((($O$20+$G$20)-$W736))/3)*$X$603)+(((PI()*((($C$19+$G$20)-$W736)*($O$20/($O$19/2)))^2*(((($C$19+$G$20)-$W736)*($O$20/($O$19/2)))*$AZ$17))/3)*$X$603),(((PI()*((($C$19+$G$20)-$W736)*($O$20/($O$19/2)))^2*((($O$20+$G$20)-$W736)/3))*$X$603)-((PI()*((($C$19+$G$20)-$W736)*($O$20/($O$19/2)))^2*(((($C$19+$G$20)-$W736)*($O$20/($O$19/2)))*$AZ$17)/3)*$X$603))),IF('Silo Levels'!$L$24="Pumping",(($D$18*$X$603)+((PI()*(($C$21/2)^2)*($G$20-$W736))*$X$603))+((($D$18+$H$18)/3)*$BD$17)+(((PI()*($C$21/2)^2*(($C$21/2)*$AZ$17))/3)*$X$603),(($D$18*$X$603)+((PI()*(($C$21/2)^2)*($G$20-$W736))*$X$603))+((($D$18+$H$18)/3)*$BD$17)-(((PI()*($C$21/2)^2*(($C$21/2)*$AZ$17))/3)*$X$603)))</f>
        <v>150099.52973106233</v>
      </c>
      <c r="Y736" s="73">
        <v>13.1</v>
      </c>
      <c r="Z736" s="79">
        <f t="shared" si="104"/>
        <v>176246.57906079048</v>
      </c>
      <c r="AA736" s="53">
        <v>13.1</v>
      </c>
      <c r="AB736" s="80">
        <f>IF($AA736&gt;$G$20,IF('Silo Levels'!$L$25="Pumping",((PI()*((($C$19+$G$20)-$AA736)*($O$20/($O$19/2)))^2*((($O$20+$G$20)-$AA736))/3)*$AB$603)+(((PI()*((($C$19+$G$20)-$AA736)*($O$20/($O$19/2)))^2*(((($C$19+$G$20)-$AA736)*($O$20/($O$19/2)))*$AZ$18))/3)*$AB$603),(((PI()*((($C$19+$G$20)-$AA736)*($O$20/($O$19/2)))^2*((($O$20+$G$20)-$AA736)/3))*$AB$603)-((PI()*((($C$19+$G$20)-$AA736)*($O$20/($O$19/2)))^2*(((($C$19+$G$20)-$AA736)*($O$20/($O$19/2)))*$AZ$18)/3)*$AB$603))),IF('Silo Levels'!$L$25="Pumping",(($D$18*$AB$603)+((PI()*(($C$21/2)^2)*($G$20-$AA736))*$AB$603))+((($D$18+$H$18)/3)*$BD$18)+(((PI()*($C$21/2)^2*(($C$21/2)*$AZ$18))/3)*$AB$603),(($D$18*$AB$603)+((PI()*(($C$21/2)^2)*($G$20-$AA736))*$AB$603))+((($D$18+$H$18)/3)*$BD$18)-(((PI()*($C$21/2)^2*(($C$21/2)*$AZ$18))/3)*$AB$603)))</f>
        <v>171897.23868373616</v>
      </c>
      <c r="AC736" s="73">
        <v>13.1</v>
      </c>
      <c r="AD736" s="79">
        <f t="shared" si="105"/>
        <v>181571.42498811288</v>
      </c>
      <c r="AE736" s="53">
        <v>13.1</v>
      </c>
      <c r="AF736" s="80">
        <f>IF($AE736&gt;$G$20,IF('Silo Levels'!$L$26="Pumping",((PI()*((($C$19+$G$20)-$AE736)*($O$20/($O$19/2)))^2*((($O$20+$G$20)-$AE736))/3)*$AF$603)+(((PI()*((($C$19+$G$20)-$AE736)*($O$20/($O$19/2)))^2*(((($C$19+$G$20)-$AE736)*($O$20/($O$19/2)))*$AZ$19))/3)*$AF$603),(((PI()*((($C$19+$G$20)-$AE736)*($O$20/($O$19/2)))^2*((($O$20+$G$20)-$AE736)/3))*$AF$603)-((PI()*((($C$19+$G$20)-$AE736)*($O$20/($O$19/2)))^2*(((($C$19+$G$20)-$AE736)*($O$20/($O$19/2)))*$AZ$19)/3)*$AF$603))),IF('Silo Levels'!$L$26="Pumping",(($D$18*$AF$603)+((PI()*(($C$21/2)^2)*($G$20-$AE736))*$AF$603))+((($D$18+$H$18)/3)*$BD$19)+(((PI()*($C$21/2)^2*(($C$21/2)*$AZ$19))/3)*$AF$603),(($D$18*$AF$603)+((PI()*(($C$21/2)^2)*($G$20-$AE736))*$AF$603))+((($D$18+$H$18)/3)*$BD$19)-(((PI()*($C$21/2)^2*(($C$21/2)*$AZ$19))/3)*$AF$603)))</f>
        <v>179360.93933585289</v>
      </c>
      <c r="AG736" s="73">
        <v>13.1</v>
      </c>
      <c r="AH736" s="79">
        <f t="shared" si="106"/>
        <v>169557.90044265529</v>
      </c>
      <c r="AI736" s="53">
        <v>13.1</v>
      </c>
      <c r="AJ736" s="80">
        <f>IF($AI736&gt;$G$20,IF('Silo Levels'!$L$27="Pumping",((PI()*((($C$19+$G$20)-$AI736)*($O$20/($O$19/2)))^2*((($O$20+$G$20)-$AI736))/3)*$AJ$603)+(((PI()*((($C$19+$G$20)-$AI736)*($O$20/($O$19/2)))^2*(((($C$19+$G$20)-$AI736)*($O$20/($O$19/2)))*$AZ$20))/3)*$AJ$603),(((PI()*((($C$19+$G$20)-$AI736)*($O$20/($O$19/2)))^2*((($O$20+$G$20)-$AI736)/3))*$AJ$603)-((PI()*((($C$19+$G$20)-$AI736)*($O$20/($O$19/2)))^2*(((($C$19+$G$20)-$AI736)*($O$20/($O$19/2)))*$AZ$20)/3)*$AJ$603))),IF('Silo Levels'!$L$27="Pumping",(($D$18*$AJ$603)+((PI()*(($C$21/2)^2)*($G$20-$AI736))*$AJ$603))+((($D$18+$H$18)/3)*$BD$20)+(((PI()*($C$21/2)^2*(($C$21/2)*$AZ$20))/3)*$AJ$603),(($D$18*$AJ$603)+((PI()*(($C$21/2)^2)*($G$20-$AI736))*$AJ$603))+((($D$18+$H$18)/3)*$BD$20)-(((PI()*($C$21/2)^2*(($C$21/2)*$AZ$20))/3)*$AJ$603)))</f>
        <v>165376.44505184857</v>
      </c>
    </row>
    <row r="737" spans="1:36" x14ac:dyDescent="0.3">
      <c r="A737">
        <v>13.2</v>
      </c>
      <c r="B737" s="79">
        <f t="shared" si="100"/>
        <v>169138.29795047682</v>
      </c>
      <c r="C737" s="53">
        <v>13.2</v>
      </c>
      <c r="D737" s="80">
        <f>IF($C737&gt;$G$20,IF('Silo Levels'!$L$19="Pumping",((PI()*((($C$19+$G$20)-$C737)*($O$20/($O$19/2)))^2*((($O$20+$G$20)-$C737))/3)*$D$603)+(((PI()*((($C$19+$G$20)-$C737)*($O$20/($O$19/2)))^2*(((($C$19+$G$20)-$C737)*($O$20/($O$19/2)))*$AZ$12))/3)*$D$603),(((PI()*((($C$19+$G$20)-$C737)*($O$20/($O$19/2)))^2*((($O$20+$G$20)-$C737)/3))*$D$603)-((PI()*((($C$19+$G$20)-$C737)*($O$20/($O$19/2)))^2*(((($C$19+$G$20)-$C737)*($O$20/($O$19/2)))*$AZ$12)/3)*$D$603))),IF('Silo Levels'!$L$19="Pumping",(($D$18*$D$603)+((PI()*(($C$21/2)^2)*($G$20-$C737))*$D$603))+((($D$18+$H$18)/3)*$BD$12)+(((PI()*($C$21/2)^2*(($C$21/2)*$AZ$12))/3)*$D$603),(($D$18*$D$603)+((PI()*(($C$21/2)^2)*($G$20-$C737))*$D$603))+((($D$18+$H$18)/3)*$BD$12)-(((PI()*($C$21/2)^2*(($C$21/2)*$AZ$12))/3)*$D$603)))</f>
        <v>166211.2791769121</v>
      </c>
      <c r="E737" s="73">
        <v>13.2</v>
      </c>
      <c r="F737" s="79">
        <f t="shared" si="101"/>
        <v>153507.53082411349</v>
      </c>
      <c r="G737" s="53">
        <v>13.2</v>
      </c>
      <c r="H737" s="80">
        <f>IF($G737&gt;$G$20,IF('Silo Levels'!$L$20="Pumping",((PI()*((($C$19+$G$20)-$G737)*($O$20/($O$19/2)))^2*((($O$20+$G$20)-$G737))/3)*$H$603)+(((PI()*((($C$19+$G$20)-$G737)*($O$20/($O$19/2)))^2*(((($C$19+$G$20)-$G737)*($O$20/($O$19/2)))*$AZ$13))/3)*$H$603),(((PI()*((($C$19+$G$20)-$G737)*($O$20/($O$19/2)))^2*((($O$20+$G$20)-$G737)/3))*$H$603)-((PI()*((($C$19+$G$20)-$G737)*($O$20/($O$19/2)))^2*(((($C$19+$G$20)-$G737)*($O$20/($O$19/2)))*$AZ$13)/3)*$H$603))),IF('Silo Levels'!$L$20="Pumping",(($D$18*$H$603)+((PI()*(($C$21/2)^2)*($G$20-$G737))*$H$603))+((($D$18+$H$18)/3)*$BD$13)+(((PI()*($C$21/2)^2*(($C$21/2)*$AZ$13))/3)*$H$603),(($D$18*$H$603)+((PI()*(($C$21/2)^2)*($G$20-$G737))*$H$603))+((($D$18+$H$18)/3)*$BD$13)-(((PI()*($C$21/2)^2*(($C$21/2)*$AZ$13))/3)*$H$603)))</f>
        <v>149719.39637908764</v>
      </c>
      <c r="I737" s="73">
        <v>13.2</v>
      </c>
      <c r="J737" s="79">
        <f t="shared" si="102"/>
        <v>154193.39511495785</v>
      </c>
      <c r="K737" s="53">
        <v>13.2</v>
      </c>
      <c r="L737" s="80">
        <f>IF($K737&gt;$G$20,IF('Silo Levels'!$L$21="Pumping",((PI()*((($C$19+$G$20)-$K737)*($O$20/($O$19/2)))^2*((($O$20+$G$20)-$K737))/3)*$L$603)+(((PI()*((($C$19+$G$20)-$K737)*($O$20/($O$19/2)))^2*(((($C$19+$G$20)-$K737)*($O$20/($O$19/2)))*$AZ$14))/3)*$L$603),(((PI()*((($C$19+$G$20)-$K737)*($O$20/($O$19/2)))^2*((($O$20+$G$20)-$K737)/3))*$L$603)-((PI()*((($C$19+$G$20)-$K737)*($O$20/($O$19/2)))^2*(((($C$19+$G$20)-$K737)*($O$20/($O$19/2)))*$AZ$14)/3)*$L$603))),IF('Silo Levels'!$L$21="Pumping",(($D$18*$L$603)+((PI()*(($C$21/2)^2)*($G$20-$K737))*$L$603))+((($D$18+$H$18)/3)*$BD$14)+(((PI()*($C$21/2)^2*(($C$21/2)*$AZ$14))/3)*$L$603),(($D$18*$L$603)+((PI()*(($C$21/2)^2)*($G$20-$K737))*$L$603))+((($D$18+$H$18)/3)*$BD$14)-(((PI()*($C$21/2)^2*(($C$21/2)*$AZ$14))/3)*$L$603)))</f>
        <v>150388.00209334574</v>
      </c>
      <c r="M737" s="73">
        <v>13.2</v>
      </c>
      <c r="N737" s="79">
        <f t="shared" si="107"/>
        <v>157760.60108938828</v>
      </c>
      <c r="O737" s="53">
        <v>13.2</v>
      </c>
      <c r="P737" s="80">
        <f>IF($O737&gt;$G$20,IF('Silo Levels'!$L$22="Pumping",((PI()*((($C$19+$G$20)-$O737)*($O$20/($O$19/2)))^2*((($O$20+$G$20)-$O737))/3)*$P$603)+(((PI()*((($C$19+$G$20)-$O737)*($O$20/($O$19/2)))^2*(((($C$19+$G$20)-$O737)*($O$20/($O$19/2)))*$AZ$15))/3)*$P$603),(((PI()*((($C$19+$G$20)-$O737)*($O$20/($O$19/2)))^2*((($O$20+$G$20)-$O737)/3))*$P$603)-((PI()*((($C$19+$G$20)-$O737)*($O$20/($O$19/2)))^2*(((($C$19+$G$20)-$O737)*($O$20/($O$19/2)))*$AZ$15)/3)*$P$603))),IF('Silo Levels'!$L$22="Pumping",(($D$18*$P$603)+((PI()*(($C$21/2)^2)*($G$20-$O737))*$P$603))+((($D$18+$H$18)/3)*$BD$15)+(((PI()*($C$21/2)^2*(($C$21/2)*$AZ$15))/3)*$P$603),(($D$18*$P$603)+((PI()*(($C$21/2)^2)*($G$20-$O737))*$P$603))+((($D$18+$H$18)/3)*$BD$15)-(((PI()*($C$21/2)^2*(($C$21/2)*$AZ$15))/3)*$P$603)))</f>
        <v>153865.44556179579</v>
      </c>
      <c r="Q737" s="73">
        <v>13.2</v>
      </c>
      <c r="R737" s="79">
        <f t="shared" si="108"/>
        <v>163089.17061229056</v>
      </c>
      <c r="S737" s="53">
        <v>13.2</v>
      </c>
      <c r="T737" s="80">
        <f>IF($S737&gt;$G$20,IF('Silo Levels'!$L$23="Pumping",((PI()*((($C$19+$G$20)-$S737)*($O$20/($O$19/2)))^2*((($O$20+$G$20)-$S737))/3)*$T$603)+(((PI()*((($C$19+$G$20)-$S737)*($O$20/($O$19/2)))^2*(((($C$19+$G$20)-$S737)*($O$20/($O$19/2)))*$AZ$16))/3)*$T$603),(((PI()*((($C$19+$G$20)-$S737)*($O$20/($O$19/2)))^2*((($O$20+$G$20)-$S737)/3))*$T$603)-((PI()*((($C$19+$G$20)-$S737)*($O$20/($O$19/2)))^2*(((($C$19+$G$20)-$S737)*($O$20/($O$19/2)))*$AZ$16)/3)*$T$603))),IF('Silo Levels'!$L$23="Pumping",(($D$18*$T$603)+((PI()*(($C$21/2)^2)*($G$20-$S737))*$T$603))+((($D$18+$H$18)/3)*$BD$16)+(((PI()*($C$21/2)^2*(($C$21/2)*$AZ$16))/3)*$T$603),(($D$18*$T$603)+((PI()*(($C$21/2)^2)*($G$20-$S737))*$T$603))+((($D$18+$H$18)/3)*$BD$16)-(((PI()*($C$21/2)^2*(($C$21/2)*$AZ$16))/3)*$T$603)))</f>
        <v>159059.93094234832</v>
      </c>
      <c r="U737" s="73">
        <v>13.2</v>
      </c>
      <c r="V737" s="79">
        <f t="shared" si="103"/>
        <v>153507.53082411349</v>
      </c>
      <c r="W737" s="53">
        <v>13.2</v>
      </c>
      <c r="X737" s="80">
        <f>IF($W737&gt;$G$20,IF('Silo Levels'!$L$24="Pumping",((PI()*((($C$19+$G$20)-$W737)*($O$20/($O$19/2)))^2*((($O$20+$G$20)-$W737))/3)*$X$603)+(((PI()*((($C$19+$G$20)-$W737)*($O$20/($O$19/2)))^2*(((($C$19+$G$20)-$W737)*($O$20/($O$19/2)))*$AZ$17))/3)*$X$603),(((PI()*((($C$19+$G$20)-$W737)*($O$20/($O$19/2)))^2*((($O$20+$G$20)-$W737)/3))*$X$603)-((PI()*((($C$19+$G$20)-$W737)*($O$20/($O$19/2)))^2*(((($C$19+$G$20)-$W737)*($O$20/($O$19/2)))*$AZ$17)/3)*$X$603))),IF('Silo Levels'!$L$24="Pumping",(($D$18*$X$603)+((PI()*(($C$21/2)^2)*($G$20-$W737))*$X$603))+((($D$18+$H$18)/3)*$BD$17)+(((PI()*($C$21/2)^2*(($C$21/2)*$AZ$17))/3)*$X$603),(($D$18*$X$603)+((PI()*(($C$21/2)^2)*($G$20-$W737))*$X$603))+((($D$18+$H$18)/3)*$BD$17)-(((PI()*($C$21/2)^2*(($C$21/2)*$AZ$17))/3)*$X$603)))</f>
        <v>149719.39637908764</v>
      </c>
      <c r="Y737" s="73">
        <v>13.2</v>
      </c>
      <c r="Z737" s="79">
        <f t="shared" si="104"/>
        <v>175810.12957347636</v>
      </c>
      <c r="AA737" s="53">
        <v>13.2</v>
      </c>
      <c r="AB737" s="80">
        <f>IF($AA737&gt;$G$20,IF('Silo Levels'!$L$25="Pumping",((PI()*((($C$19+$G$20)-$AA737)*($O$20/($O$19/2)))^2*((($O$20+$G$20)-$AA737))/3)*$AB$603)+(((PI()*((($C$19+$G$20)-$AA737)*($O$20/($O$19/2)))^2*(((($C$19+$G$20)-$AA737)*($O$20/($O$19/2)))*$AZ$18))/3)*$AB$603),(((PI()*((($C$19+$G$20)-$AA737)*($O$20/($O$19/2)))^2*((($O$20+$G$20)-$AA737)/3))*$AB$603)-((PI()*((($C$19+$G$20)-$AA737)*($O$20/($O$19/2)))^2*(((($C$19+$G$20)-$AA737)*($O$20/($O$19/2)))*$AZ$18)/3)*$AB$603))),IF('Silo Levels'!$L$25="Pumping",(($D$18*$AB$603)+((PI()*(($C$21/2)^2)*($G$20-$AA737))*$AB$603))+((($D$18+$H$18)/3)*$BD$18)+(((PI()*($C$21/2)^2*(($C$21/2)*$AZ$18))/3)*$AB$603),(($D$18*$AB$603)+((PI()*(($C$21/2)^2)*($G$20-$AA737))*$AB$603))+((($D$18+$H$18)/3)*$BD$18)-(((PI()*($C$21/2)^2*(($C$21/2)*$AZ$18))/3)*$AB$603)))</f>
        <v>171460.78919642203</v>
      </c>
      <c r="AC737" s="73">
        <v>13.2</v>
      </c>
      <c r="AD737" s="79">
        <f t="shared" si="105"/>
        <v>181127.78744954086</v>
      </c>
      <c r="AE737" s="53">
        <v>13.2</v>
      </c>
      <c r="AF737" s="80">
        <f>IF($AE737&gt;$G$20,IF('Silo Levels'!$L$26="Pumping",((PI()*((($C$19+$G$20)-$AE737)*($O$20/($O$19/2)))^2*((($O$20+$G$20)-$AE737))/3)*$AF$603)+(((PI()*((($C$19+$G$20)-$AE737)*($O$20/($O$19/2)))^2*(((($C$19+$G$20)-$AE737)*($O$20/($O$19/2)))*$AZ$19))/3)*$AF$603),(((PI()*((($C$19+$G$20)-$AE737)*($O$20/($O$19/2)))^2*((($O$20+$G$20)-$AE737)/3))*$AF$603)-((PI()*((($C$19+$G$20)-$AE737)*($O$20/($O$19/2)))^2*(((($C$19+$G$20)-$AE737)*($O$20/($O$19/2)))*$AZ$19)/3)*$AF$603))),IF('Silo Levels'!$L$26="Pumping",(($D$18*$AF$603)+((PI()*(($C$21/2)^2)*($G$20-$AE737))*$AF$603))+((($D$18+$H$18)/3)*$BD$19)+(((PI()*($C$21/2)^2*(($C$21/2)*$AZ$19))/3)*$AF$603),(($D$18*$AF$603)+((PI()*(($C$21/2)^2)*($G$20-$AE737))*$AF$603))+((($D$18+$H$18)/3)*$BD$19)-(((PI()*($C$21/2)^2*(($C$21/2)*$AZ$19))/3)*$AF$603)))</f>
        <v>178917.30179728087</v>
      </c>
      <c r="AG737" s="73">
        <v>13.2</v>
      </c>
      <c r="AH737" s="79">
        <f t="shared" si="106"/>
        <v>169138.29795047682</v>
      </c>
      <c r="AI737" s="53">
        <v>13.2</v>
      </c>
      <c r="AJ737" s="80">
        <f>IF($AI737&gt;$G$20,IF('Silo Levels'!$L$27="Pumping",((PI()*((($C$19+$G$20)-$AI737)*($O$20/($O$19/2)))^2*((($O$20+$G$20)-$AI737))/3)*$AJ$603)+(((PI()*((($C$19+$G$20)-$AI737)*($O$20/($O$19/2)))^2*(((($C$19+$G$20)-$AI737)*($O$20/($O$19/2)))*$AZ$20))/3)*$AJ$603),(((PI()*((($C$19+$G$20)-$AI737)*($O$20/($O$19/2)))^2*((($O$20+$G$20)-$AI737)/3))*$AJ$603)-((PI()*((($C$19+$G$20)-$AI737)*($O$20/($O$19/2)))^2*(((($C$19+$G$20)-$AI737)*($O$20/($O$19/2)))*$AZ$20)/3)*$AJ$603))),IF('Silo Levels'!$L$27="Pumping",(($D$18*$AJ$603)+((PI()*(($C$21/2)^2)*($G$20-$AI737))*$AJ$603))+((($D$18+$H$18)/3)*$BD$20)+(((PI()*($C$21/2)^2*(($C$21/2)*$AZ$20))/3)*$AJ$603),(($D$18*$AJ$603)+((PI()*(($C$21/2)^2)*($G$20-$AI737))*$AJ$603))+((($D$18+$H$18)/3)*$BD$20)-(((PI()*($C$21/2)^2*(($C$21/2)*$AZ$20))/3)*$AJ$603)))</f>
        <v>164956.8425596701</v>
      </c>
    </row>
    <row r="738" spans="1:36" x14ac:dyDescent="0.3">
      <c r="A738">
        <v>13.3</v>
      </c>
      <c r="B738" s="79">
        <f t="shared" si="100"/>
        <v>168718.69545829826</v>
      </c>
      <c r="C738" s="53">
        <v>13.3</v>
      </c>
      <c r="D738" s="80">
        <f>IF($C738&gt;$G$20,IF('Silo Levels'!$L$19="Pumping",((PI()*((($C$19+$G$20)-$C738)*($O$20/($O$19/2)))^2*((($O$20+$G$20)-$C738))/3)*$D$603)+(((PI()*((($C$19+$G$20)-$C738)*($O$20/($O$19/2)))^2*(((($C$19+$G$20)-$C738)*($O$20/($O$19/2)))*$AZ$12))/3)*$D$603),(((PI()*((($C$19+$G$20)-$C738)*($O$20/($O$19/2)))^2*((($O$20+$G$20)-$C738)/3))*$D$603)-((PI()*((($C$19+$G$20)-$C738)*($O$20/($O$19/2)))^2*(((($C$19+$G$20)-$C738)*($O$20/($O$19/2)))*$AZ$12)/3)*$D$603))),IF('Silo Levels'!$L$19="Pumping",(($D$18*$D$603)+((PI()*(($C$21/2)^2)*($G$20-$C738))*$D$603))+((($D$18+$H$18)/3)*$BD$12)+(((PI()*($C$21/2)^2*(($C$21/2)*$AZ$12))/3)*$D$603),(($D$18*$D$603)+((PI()*(($C$21/2)^2)*($G$20-$C738))*$D$603))+((($D$18+$H$18)/3)*$BD$12)-(((PI()*($C$21/2)^2*(($C$21/2)*$AZ$12))/3)*$D$603)))</f>
        <v>165791.67668473354</v>
      </c>
      <c r="E738" s="73">
        <v>13.3</v>
      </c>
      <c r="F738" s="79">
        <f t="shared" si="101"/>
        <v>153127.39747213872</v>
      </c>
      <c r="G738" s="53">
        <v>13.3</v>
      </c>
      <c r="H738" s="80">
        <f>IF($G738&gt;$G$20,IF('Silo Levels'!$L$20="Pumping",((PI()*((($C$19+$G$20)-$G738)*($O$20/($O$19/2)))^2*((($O$20+$G$20)-$G738))/3)*$H$603)+(((PI()*((($C$19+$G$20)-$G738)*($O$20/($O$19/2)))^2*(((($C$19+$G$20)-$G738)*($O$20/($O$19/2)))*$AZ$13))/3)*$H$603),(((PI()*((($C$19+$G$20)-$G738)*($O$20/($O$19/2)))^2*((($O$20+$G$20)-$G738)/3))*$H$603)-((PI()*((($C$19+$G$20)-$G738)*($O$20/($O$19/2)))^2*(((($C$19+$G$20)-$G738)*($O$20/($O$19/2)))*$AZ$13)/3)*$H$603))),IF('Silo Levels'!$L$20="Pumping",(($D$18*$H$603)+((PI()*(($C$21/2)^2)*($G$20-$G738))*$H$603))+((($D$18+$H$18)/3)*$BD$13)+(((PI()*($C$21/2)^2*(($C$21/2)*$AZ$13))/3)*$H$603),(($D$18*$H$603)+((PI()*(($C$21/2)^2)*($G$20-$G738))*$H$603))+((($D$18+$H$18)/3)*$BD$13)-(((PI()*($C$21/2)^2*(($C$21/2)*$AZ$13))/3)*$H$603)))</f>
        <v>149339.26302711287</v>
      </c>
      <c r="I738" s="73">
        <v>13.3</v>
      </c>
      <c r="J738" s="79">
        <f t="shared" si="102"/>
        <v>153811.52989188314</v>
      </c>
      <c r="K738" s="53">
        <v>13.3</v>
      </c>
      <c r="L738" s="80">
        <f>IF($K738&gt;$G$20,IF('Silo Levels'!$L$21="Pumping",((PI()*((($C$19+$G$20)-$K738)*($O$20/($O$19/2)))^2*((($O$20+$G$20)-$K738))/3)*$L$603)+(((PI()*((($C$19+$G$20)-$K738)*($O$20/($O$19/2)))^2*(((($C$19+$G$20)-$K738)*($O$20/($O$19/2)))*$AZ$14))/3)*$L$603),(((PI()*((($C$19+$G$20)-$K738)*($O$20/($O$19/2)))^2*((($O$20+$G$20)-$K738)/3))*$L$603)-((PI()*((($C$19+$G$20)-$K738)*($O$20/($O$19/2)))^2*(((($C$19+$G$20)-$K738)*($O$20/($O$19/2)))*$AZ$14)/3)*$L$603))),IF('Silo Levels'!$L$21="Pumping",(($D$18*$L$603)+((PI()*(($C$21/2)^2)*($G$20-$K738))*$L$603))+((($D$18+$H$18)/3)*$BD$14)+(((PI()*($C$21/2)^2*(($C$21/2)*$AZ$14))/3)*$L$603),(($D$18*$L$603)+((PI()*(($C$21/2)^2)*($G$20-$K738))*$L$603))+((($D$18+$H$18)/3)*$BD$14)-(((PI()*($C$21/2)^2*(($C$21/2)*$AZ$14))/3)*$L$603)))</f>
        <v>150006.13687027103</v>
      </c>
      <c r="M738" s="73">
        <v>13.3</v>
      </c>
      <c r="N738" s="79">
        <f t="shared" si="107"/>
        <v>157369.72833958105</v>
      </c>
      <c r="O738" s="53">
        <v>13.3</v>
      </c>
      <c r="P738" s="80">
        <f>IF($O738&gt;$G$20,IF('Silo Levels'!$L$22="Pumping",((PI()*((($C$19+$G$20)-$O738)*($O$20/($O$19/2)))^2*((($O$20+$G$20)-$O738))/3)*$P$603)+(((PI()*((($C$19+$G$20)-$O738)*($O$20/($O$19/2)))^2*(((($C$19+$G$20)-$O738)*($O$20/($O$19/2)))*$AZ$15))/3)*$P$603),(((PI()*((($C$19+$G$20)-$O738)*($O$20/($O$19/2)))^2*((($O$20+$G$20)-$O738)/3))*$P$603)-((PI()*((($C$19+$G$20)-$O738)*($O$20/($O$19/2)))^2*(((($C$19+$G$20)-$O738)*($O$20/($O$19/2)))*$AZ$15)/3)*$P$603))),IF('Silo Levels'!$L$22="Pumping",(($D$18*$P$603)+((PI()*(($C$21/2)^2)*($G$20-$O738))*$P$603))+((($D$18+$H$18)/3)*$BD$15)+(((PI()*($C$21/2)^2*(($C$21/2)*$AZ$15))/3)*$P$603),(($D$18*$P$603)+((PI()*(($C$21/2)^2)*($G$20-$O738))*$P$603))+((($D$18+$H$18)/3)*$BD$15)-(((PI()*($C$21/2)^2*(($C$21/2)*$AZ$15))/3)*$P$603)))</f>
        <v>153474.57281198856</v>
      </c>
      <c r="Q738" s="73">
        <v>13.3</v>
      </c>
      <c r="R738" s="79">
        <f t="shared" si="108"/>
        <v>162684.84272903501</v>
      </c>
      <c r="S738" s="53">
        <v>13.3</v>
      </c>
      <c r="T738" s="80">
        <f>IF($S738&gt;$G$20,IF('Silo Levels'!$L$23="Pumping",((PI()*((($C$19+$G$20)-$S738)*($O$20/($O$19/2)))^2*((($O$20+$G$20)-$S738))/3)*$T$603)+(((PI()*((($C$19+$G$20)-$S738)*($O$20/($O$19/2)))^2*(((($C$19+$G$20)-$S738)*($O$20/($O$19/2)))*$AZ$16))/3)*$T$603),(((PI()*((($C$19+$G$20)-$S738)*($O$20/($O$19/2)))^2*((($O$20+$G$20)-$S738)/3))*$T$603)-((PI()*((($C$19+$G$20)-$S738)*($O$20/($O$19/2)))^2*(((($C$19+$G$20)-$S738)*($O$20/($O$19/2)))*$AZ$16)/3)*$T$603))),IF('Silo Levels'!$L$23="Pumping",(($D$18*$T$603)+((PI()*(($C$21/2)^2)*($G$20-$S738))*$T$603))+((($D$18+$H$18)/3)*$BD$16)+(((PI()*($C$21/2)^2*(($C$21/2)*$AZ$16))/3)*$T$603),(($D$18*$T$603)+((PI()*(($C$21/2)^2)*($G$20-$S738))*$T$603))+((($D$18+$H$18)/3)*$BD$16)-(((PI()*($C$21/2)^2*(($C$21/2)*$AZ$16))/3)*$T$603)))</f>
        <v>158655.60305909277</v>
      </c>
      <c r="U738" s="73">
        <v>13.3</v>
      </c>
      <c r="V738" s="79">
        <f t="shared" si="103"/>
        <v>153127.39747213872</v>
      </c>
      <c r="W738" s="53">
        <v>13.3</v>
      </c>
      <c r="X738" s="80">
        <f>IF($W738&gt;$G$20,IF('Silo Levels'!$L$24="Pumping",((PI()*((($C$19+$G$20)-$W738)*($O$20/($O$19/2)))^2*((($O$20+$G$20)-$W738))/3)*$X$603)+(((PI()*((($C$19+$G$20)-$W738)*($O$20/($O$19/2)))^2*(((($C$19+$G$20)-$W738)*($O$20/($O$19/2)))*$AZ$17))/3)*$X$603),(((PI()*((($C$19+$G$20)-$W738)*($O$20/($O$19/2)))^2*((($O$20+$G$20)-$W738)/3))*$X$603)-((PI()*((($C$19+$G$20)-$W738)*($O$20/($O$19/2)))^2*(((($C$19+$G$20)-$W738)*($O$20/($O$19/2)))*$AZ$17)/3)*$X$603))),IF('Silo Levels'!$L$24="Pumping",(($D$18*$X$603)+((PI()*(($C$21/2)^2)*($G$20-$W738))*$X$603))+((($D$18+$H$18)/3)*$BD$17)+(((PI()*($C$21/2)^2*(($C$21/2)*$AZ$17))/3)*$X$603),(($D$18*$X$603)+((PI()*(($C$21/2)^2)*($G$20-$W738))*$X$603))+((($D$18+$H$18)/3)*$BD$17)-(((PI()*($C$21/2)^2*(($C$21/2)*$AZ$17))/3)*$X$603)))</f>
        <v>149339.26302711287</v>
      </c>
      <c r="Y738" s="73">
        <v>13.3</v>
      </c>
      <c r="Z738" s="79">
        <f t="shared" si="104"/>
        <v>175373.68008616215</v>
      </c>
      <c r="AA738" s="53">
        <v>13.3</v>
      </c>
      <c r="AB738" s="80">
        <f>IF($AA738&gt;$G$20,IF('Silo Levels'!$L$25="Pumping",((PI()*((($C$19+$G$20)-$AA738)*($O$20/($O$19/2)))^2*((($O$20+$G$20)-$AA738))/3)*$AB$603)+(((PI()*((($C$19+$G$20)-$AA738)*($O$20/($O$19/2)))^2*(((($C$19+$G$20)-$AA738)*($O$20/($O$19/2)))*$AZ$18))/3)*$AB$603),(((PI()*((($C$19+$G$20)-$AA738)*($O$20/($O$19/2)))^2*((($O$20+$G$20)-$AA738)/3))*$AB$603)-((PI()*((($C$19+$G$20)-$AA738)*($O$20/($O$19/2)))^2*(((($C$19+$G$20)-$AA738)*($O$20/($O$19/2)))*$AZ$18)/3)*$AB$603))),IF('Silo Levels'!$L$25="Pumping",(($D$18*$AB$603)+((PI()*(($C$21/2)^2)*($G$20-$AA738))*$AB$603))+((($D$18+$H$18)/3)*$BD$18)+(((PI()*($C$21/2)^2*(($C$21/2)*$AZ$18))/3)*$AB$603),(($D$18*$AB$603)+((PI()*(($C$21/2)^2)*($G$20-$AA738))*$AB$603))+((($D$18+$H$18)/3)*$BD$18)-(((PI()*($C$21/2)^2*(($C$21/2)*$AZ$18))/3)*$AB$603)))</f>
        <v>171024.33970910782</v>
      </c>
      <c r="AC738" s="73">
        <v>13.3</v>
      </c>
      <c r="AD738" s="79">
        <f t="shared" si="105"/>
        <v>180684.14991096879</v>
      </c>
      <c r="AE738" s="53">
        <v>13.3</v>
      </c>
      <c r="AF738" s="80">
        <f>IF($AE738&gt;$G$20,IF('Silo Levels'!$L$26="Pumping",((PI()*((($C$19+$G$20)-$AE738)*($O$20/($O$19/2)))^2*((($O$20+$G$20)-$AE738))/3)*$AF$603)+(((PI()*((($C$19+$G$20)-$AE738)*($O$20/($O$19/2)))^2*(((($C$19+$G$20)-$AE738)*($O$20/($O$19/2)))*$AZ$19))/3)*$AF$603),(((PI()*((($C$19+$G$20)-$AE738)*($O$20/($O$19/2)))^2*((($O$20+$G$20)-$AE738)/3))*$AF$603)-((PI()*((($C$19+$G$20)-$AE738)*($O$20/($O$19/2)))^2*(((($C$19+$G$20)-$AE738)*($O$20/($O$19/2)))*$AZ$19)/3)*$AF$603))),IF('Silo Levels'!$L$26="Pumping",(($D$18*$AF$603)+((PI()*(($C$21/2)^2)*($G$20-$AE738))*$AF$603))+((($D$18+$H$18)/3)*$BD$19)+(((PI()*($C$21/2)^2*(($C$21/2)*$AZ$19))/3)*$AF$603),(($D$18*$AF$603)+((PI()*(($C$21/2)^2)*($G$20-$AE738))*$AF$603))+((($D$18+$H$18)/3)*$BD$19)-(((PI()*($C$21/2)^2*(($C$21/2)*$AZ$19))/3)*$AF$603)))</f>
        <v>178473.6642587088</v>
      </c>
      <c r="AG738" s="73">
        <v>13.3</v>
      </c>
      <c r="AH738" s="79">
        <f t="shared" si="106"/>
        <v>168718.69545829826</v>
      </c>
      <c r="AI738" s="53">
        <v>13.3</v>
      </c>
      <c r="AJ738" s="80">
        <f>IF($AI738&gt;$G$20,IF('Silo Levels'!$L$27="Pumping",((PI()*((($C$19+$G$20)-$AI738)*($O$20/($O$19/2)))^2*((($O$20+$G$20)-$AI738))/3)*$AJ$603)+(((PI()*((($C$19+$G$20)-$AI738)*($O$20/($O$19/2)))^2*(((($C$19+$G$20)-$AI738)*($O$20/($O$19/2)))*$AZ$20))/3)*$AJ$603),(((PI()*((($C$19+$G$20)-$AI738)*($O$20/($O$19/2)))^2*((($O$20+$G$20)-$AI738)/3))*$AJ$603)-((PI()*((($C$19+$G$20)-$AI738)*($O$20/($O$19/2)))^2*(((($C$19+$G$20)-$AI738)*($O$20/($O$19/2)))*$AZ$20)/3)*$AJ$603))),IF('Silo Levels'!$L$27="Pumping",(($D$18*$AJ$603)+((PI()*(($C$21/2)^2)*($G$20-$AI738))*$AJ$603))+((($D$18+$H$18)/3)*$BD$20)+(((PI()*($C$21/2)^2*(($C$21/2)*$AZ$20))/3)*$AJ$603),(($D$18*$AJ$603)+((PI()*(($C$21/2)^2)*($G$20-$AI738))*$AJ$603))+((($D$18+$H$18)/3)*$BD$20)-(((PI()*($C$21/2)^2*(($C$21/2)*$AZ$20))/3)*$AJ$603)))</f>
        <v>164537.24006749154</v>
      </c>
    </row>
    <row r="739" spans="1:36" x14ac:dyDescent="0.3">
      <c r="A739">
        <v>13.4</v>
      </c>
      <c r="B739" s="79">
        <f t="shared" si="100"/>
        <v>168299.09296611976</v>
      </c>
      <c r="C739" s="53">
        <v>13.4</v>
      </c>
      <c r="D739" s="80">
        <f>IF($C739&gt;$G$20,IF('Silo Levels'!$L$19="Pumping",((PI()*((($C$19+$G$20)-$C739)*($O$20/($O$19/2)))^2*((($O$20+$G$20)-$C739))/3)*$D$603)+(((PI()*((($C$19+$G$20)-$C739)*($O$20/($O$19/2)))^2*(((($C$19+$G$20)-$C739)*($O$20/($O$19/2)))*$AZ$12))/3)*$D$603),(((PI()*((($C$19+$G$20)-$C739)*($O$20/($O$19/2)))^2*((($O$20+$G$20)-$C739)/3))*$D$603)-((PI()*((($C$19+$G$20)-$C739)*($O$20/($O$19/2)))^2*(((($C$19+$G$20)-$C739)*($O$20/($O$19/2)))*$AZ$12)/3)*$D$603))),IF('Silo Levels'!$L$19="Pumping",(($D$18*$D$603)+((PI()*(($C$21/2)^2)*($G$20-$C739))*$D$603))+((($D$18+$H$18)/3)*$BD$12)+(((PI()*($C$21/2)^2*(($C$21/2)*$AZ$12))/3)*$D$603),(($D$18*$D$603)+((PI()*(($C$21/2)^2)*($G$20-$C739))*$D$603))+((($D$18+$H$18)/3)*$BD$12)-(((PI()*($C$21/2)^2*(($C$21/2)*$AZ$12))/3)*$D$603)))</f>
        <v>165372.07419255504</v>
      </c>
      <c r="E739" s="73">
        <v>13.4</v>
      </c>
      <c r="F739" s="79">
        <f t="shared" si="101"/>
        <v>152747.26412016404</v>
      </c>
      <c r="G739" s="53">
        <v>13.4</v>
      </c>
      <c r="H739" s="80">
        <f>IF($G739&gt;$G$20,IF('Silo Levels'!$L$20="Pumping",((PI()*((($C$19+$G$20)-$G739)*($O$20/($O$19/2)))^2*((($O$20+$G$20)-$G739))/3)*$H$603)+(((PI()*((($C$19+$G$20)-$G739)*($O$20/($O$19/2)))^2*(((($C$19+$G$20)-$G739)*($O$20/($O$19/2)))*$AZ$13))/3)*$H$603),(((PI()*((($C$19+$G$20)-$G739)*($O$20/($O$19/2)))^2*((($O$20+$G$20)-$G739)/3))*$H$603)-((PI()*((($C$19+$G$20)-$G739)*($O$20/($O$19/2)))^2*(((($C$19+$G$20)-$G739)*($O$20/($O$19/2)))*$AZ$13)/3)*$H$603))),IF('Silo Levels'!$L$20="Pumping",(($D$18*$H$603)+((PI()*(($C$21/2)^2)*($G$20-$G739))*$H$603))+((($D$18+$H$18)/3)*$BD$13)+(((PI()*($C$21/2)^2*(($C$21/2)*$AZ$13))/3)*$H$603),(($D$18*$H$603)+((PI()*(($C$21/2)^2)*($G$20-$G739))*$H$603))+((($D$18+$H$18)/3)*$BD$13)-(((PI()*($C$21/2)^2*(($C$21/2)*$AZ$13))/3)*$H$603)))</f>
        <v>148959.12967513819</v>
      </c>
      <c r="I739" s="73">
        <v>13.4</v>
      </c>
      <c r="J739" s="79">
        <f t="shared" si="102"/>
        <v>153429.66466880849</v>
      </c>
      <c r="K739" s="53">
        <v>13.4</v>
      </c>
      <c r="L739" s="80">
        <f>IF($K739&gt;$G$20,IF('Silo Levels'!$L$21="Pumping",((PI()*((($C$19+$G$20)-$K739)*($O$20/($O$19/2)))^2*((($O$20+$G$20)-$K739))/3)*$L$603)+(((PI()*((($C$19+$G$20)-$K739)*($O$20/($O$19/2)))^2*(((($C$19+$G$20)-$K739)*($O$20/($O$19/2)))*$AZ$14))/3)*$L$603),(((PI()*((($C$19+$G$20)-$K739)*($O$20/($O$19/2)))^2*((($O$20+$G$20)-$K739)/3))*$L$603)-((PI()*((($C$19+$G$20)-$K739)*($O$20/($O$19/2)))^2*(((($C$19+$G$20)-$K739)*($O$20/($O$19/2)))*$AZ$14)/3)*$L$603))),IF('Silo Levels'!$L$21="Pumping",(($D$18*$L$603)+((PI()*(($C$21/2)^2)*($G$20-$K739))*$L$603))+((($D$18+$H$18)/3)*$BD$14)+(((PI()*($C$21/2)^2*(($C$21/2)*$AZ$14))/3)*$L$603),(($D$18*$L$603)+((PI()*(($C$21/2)^2)*($G$20-$K739))*$L$603))+((($D$18+$H$18)/3)*$BD$14)-(((PI()*($C$21/2)^2*(($C$21/2)*$AZ$14))/3)*$L$603)))</f>
        <v>149624.27164719638</v>
      </c>
      <c r="M739" s="73">
        <v>13.4</v>
      </c>
      <c r="N739" s="79">
        <f t="shared" si="107"/>
        <v>156978.85558977386</v>
      </c>
      <c r="O739" s="53">
        <v>13.4</v>
      </c>
      <c r="P739" s="80">
        <f>IF($O739&gt;$G$20,IF('Silo Levels'!$L$22="Pumping",((PI()*((($C$19+$G$20)-$O739)*($O$20/($O$19/2)))^2*((($O$20+$G$20)-$O739))/3)*$P$603)+(((PI()*((($C$19+$G$20)-$O739)*($O$20/($O$19/2)))^2*(((($C$19+$G$20)-$O739)*($O$20/($O$19/2)))*$AZ$15))/3)*$P$603),(((PI()*((($C$19+$G$20)-$O739)*($O$20/($O$19/2)))^2*((($O$20+$G$20)-$O739)/3))*$P$603)-((PI()*((($C$19+$G$20)-$O739)*($O$20/($O$19/2)))^2*(((($C$19+$G$20)-$O739)*($O$20/($O$19/2)))*$AZ$15)/3)*$P$603))),IF('Silo Levels'!$L$22="Pumping",(($D$18*$P$603)+((PI()*(($C$21/2)^2)*($G$20-$O739))*$P$603))+((($D$18+$H$18)/3)*$BD$15)+(((PI()*($C$21/2)^2*(($C$21/2)*$AZ$15))/3)*$P$603),(($D$18*$P$603)+((PI()*(($C$21/2)^2)*($G$20-$O739))*$P$603))+((($D$18+$H$18)/3)*$BD$15)-(((PI()*($C$21/2)^2*(($C$21/2)*$AZ$15))/3)*$P$603)))</f>
        <v>153083.70006218136</v>
      </c>
      <c r="Q739" s="73">
        <v>13.4</v>
      </c>
      <c r="R739" s="79">
        <f t="shared" si="108"/>
        <v>162280.51484577949</v>
      </c>
      <c r="S739" s="53">
        <v>13.4</v>
      </c>
      <c r="T739" s="80">
        <f>IF($S739&gt;$G$20,IF('Silo Levels'!$L$23="Pumping",((PI()*((($C$19+$G$20)-$S739)*($O$20/($O$19/2)))^2*((($O$20+$G$20)-$S739))/3)*$T$603)+(((PI()*((($C$19+$G$20)-$S739)*($O$20/($O$19/2)))^2*(((($C$19+$G$20)-$S739)*($O$20/($O$19/2)))*$AZ$16))/3)*$T$603),(((PI()*((($C$19+$G$20)-$S739)*($O$20/($O$19/2)))^2*((($O$20+$G$20)-$S739)/3))*$T$603)-((PI()*((($C$19+$G$20)-$S739)*($O$20/($O$19/2)))^2*(((($C$19+$G$20)-$S739)*($O$20/($O$19/2)))*$AZ$16)/3)*$T$603))),IF('Silo Levels'!$L$23="Pumping",(($D$18*$T$603)+((PI()*(($C$21/2)^2)*($G$20-$S739))*$T$603))+((($D$18+$H$18)/3)*$BD$16)+(((PI()*($C$21/2)^2*(($C$21/2)*$AZ$16))/3)*$T$603),(($D$18*$T$603)+((PI()*(($C$21/2)^2)*($G$20-$S739))*$T$603))+((($D$18+$H$18)/3)*$BD$16)-(((PI()*($C$21/2)^2*(($C$21/2)*$AZ$16))/3)*$T$603)))</f>
        <v>158251.27517583725</v>
      </c>
      <c r="U739" s="73">
        <v>13.4</v>
      </c>
      <c r="V739" s="79">
        <f t="shared" si="103"/>
        <v>152747.26412016404</v>
      </c>
      <c r="W739" s="53">
        <v>13.4</v>
      </c>
      <c r="X739" s="80">
        <f>IF($W739&gt;$G$20,IF('Silo Levels'!$L$24="Pumping",((PI()*((($C$19+$G$20)-$W739)*($O$20/($O$19/2)))^2*((($O$20+$G$20)-$W739))/3)*$X$603)+(((PI()*((($C$19+$G$20)-$W739)*($O$20/($O$19/2)))^2*(((($C$19+$G$20)-$W739)*($O$20/($O$19/2)))*$AZ$17))/3)*$X$603),(((PI()*((($C$19+$G$20)-$W739)*($O$20/($O$19/2)))^2*((($O$20+$G$20)-$W739)/3))*$X$603)-((PI()*((($C$19+$G$20)-$W739)*($O$20/($O$19/2)))^2*(((($C$19+$G$20)-$W739)*($O$20/($O$19/2)))*$AZ$17)/3)*$X$603))),IF('Silo Levels'!$L$24="Pumping",(($D$18*$X$603)+((PI()*(($C$21/2)^2)*($G$20-$W739))*$X$603))+((($D$18+$H$18)/3)*$BD$17)+(((PI()*($C$21/2)^2*(($C$21/2)*$AZ$17))/3)*$X$603),(($D$18*$X$603)+((PI()*(($C$21/2)^2)*($G$20-$W739))*$X$603))+((($D$18+$H$18)/3)*$BD$17)-(((PI()*($C$21/2)^2*(($C$21/2)*$AZ$17))/3)*$X$603)))</f>
        <v>148959.12967513819</v>
      </c>
      <c r="Y739" s="73">
        <v>13.4</v>
      </c>
      <c r="Z739" s="79">
        <f t="shared" si="104"/>
        <v>174937.23059884802</v>
      </c>
      <c r="AA739" s="53">
        <v>13.4</v>
      </c>
      <c r="AB739" s="80">
        <f>IF($AA739&gt;$G$20,IF('Silo Levels'!$L$25="Pumping",((PI()*((($C$19+$G$20)-$AA739)*($O$20/($O$19/2)))^2*((($O$20+$G$20)-$AA739))/3)*$AB$603)+(((PI()*((($C$19+$G$20)-$AA739)*($O$20/($O$19/2)))^2*(((($C$19+$G$20)-$AA739)*($O$20/($O$19/2)))*$AZ$18))/3)*$AB$603),(((PI()*((($C$19+$G$20)-$AA739)*($O$20/($O$19/2)))^2*((($O$20+$G$20)-$AA739)/3))*$AB$603)-((PI()*((($C$19+$G$20)-$AA739)*($O$20/($O$19/2)))^2*(((($C$19+$G$20)-$AA739)*($O$20/($O$19/2)))*$AZ$18)/3)*$AB$603))),IF('Silo Levels'!$L$25="Pumping",(($D$18*$AB$603)+((PI()*(($C$21/2)^2)*($G$20-$AA739))*$AB$603))+((($D$18+$H$18)/3)*$BD$18)+(((PI()*($C$21/2)^2*(($C$21/2)*$AZ$18))/3)*$AB$603),(($D$18*$AB$603)+((PI()*(($C$21/2)^2)*($G$20-$AA739))*$AB$603))+((($D$18+$H$18)/3)*$BD$18)-(((PI()*($C$21/2)^2*(($C$21/2)*$AZ$18))/3)*$AB$603)))</f>
        <v>170587.8902217937</v>
      </c>
      <c r="AC739" s="73">
        <v>13.4</v>
      </c>
      <c r="AD739" s="79">
        <f t="shared" si="105"/>
        <v>180240.51237239677</v>
      </c>
      <c r="AE739" s="53">
        <v>13.4</v>
      </c>
      <c r="AF739" s="80">
        <f>IF($AE739&gt;$G$20,IF('Silo Levels'!$L$26="Pumping",((PI()*((($C$19+$G$20)-$AE739)*($O$20/($O$19/2)))^2*((($O$20+$G$20)-$AE739))/3)*$AF$603)+(((PI()*((($C$19+$G$20)-$AE739)*($O$20/($O$19/2)))^2*(((($C$19+$G$20)-$AE739)*($O$20/($O$19/2)))*$AZ$19))/3)*$AF$603),(((PI()*((($C$19+$G$20)-$AE739)*($O$20/($O$19/2)))^2*((($O$20+$G$20)-$AE739)/3))*$AF$603)-((PI()*((($C$19+$G$20)-$AE739)*($O$20/($O$19/2)))^2*(((($C$19+$G$20)-$AE739)*($O$20/($O$19/2)))*$AZ$19)/3)*$AF$603))),IF('Silo Levels'!$L$26="Pumping",(($D$18*$AF$603)+((PI()*(($C$21/2)^2)*($G$20-$AE739))*$AF$603))+((($D$18+$H$18)/3)*$BD$19)+(((PI()*($C$21/2)^2*(($C$21/2)*$AZ$19))/3)*$AF$603),(($D$18*$AF$603)+((PI()*(($C$21/2)^2)*($G$20-$AE739))*$AF$603))+((($D$18+$H$18)/3)*$BD$19)-(((PI()*($C$21/2)^2*(($C$21/2)*$AZ$19))/3)*$AF$603)))</f>
        <v>178030.02672013678</v>
      </c>
      <c r="AG739" s="73">
        <v>13.4</v>
      </c>
      <c r="AH739" s="79">
        <f t="shared" si="106"/>
        <v>168299.09296611976</v>
      </c>
      <c r="AI739" s="53">
        <v>13.4</v>
      </c>
      <c r="AJ739" s="80">
        <f>IF($AI739&gt;$G$20,IF('Silo Levels'!$L$27="Pumping",((PI()*((($C$19+$G$20)-$AI739)*($O$20/($O$19/2)))^2*((($O$20+$G$20)-$AI739))/3)*$AJ$603)+(((PI()*((($C$19+$G$20)-$AI739)*($O$20/($O$19/2)))^2*(((($C$19+$G$20)-$AI739)*($O$20/($O$19/2)))*$AZ$20))/3)*$AJ$603),(((PI()*((($C$19+$G$20)-$AI739)*($O$20/($O$19/2)))^2*((($O$20+$G$20)-$AI739)/3))*$AJ$603)-((PI()*((($C$19+$G$20)-$AI739)*($O$20/($O$19/2)))^2*(((($C$19+$G$20)-$AI739)*($O$20/($O$19/2)))*$AZ$20)/3)*$AJ$603))),IF('Silo Levels'!$L$27="Pumping",(($D$18*$AJ$603)+((PI()*(($C$21/2)^2)*($G$20-$AI739))*$AJ$603))+((($D$18+$H$18)/3)*$BD$20)+(((PI()*($C$21/2)^2*(($C$21/2)*$AZ$20))/3)*$AJ$603),(($D$18*$AJ$603)+((PI()*(($C$21/2)^2)*($G$20-$AI739))*$AJ$603))+((($D$18+$H$18)/3)*$BD$20)-(((PI()*($C$21/2)^2*(($C$21/2)*$AZ$20))/3)*$AJ$603)))</f>
        <v>164117.63757531304</v>
      </c>
    </row>
    <row r="740" spans="1:36" x14ac:dyDescent="0.3">
      <c r="A740">
        <v>13.5</v>
      </c>
      <c r="B740" s="79">
        <f t="shared" si="100"/>
        <v>167879.49047394123</v>
      </c>
      <c r="C740" s="53">
        <v>13.5</v>
      </c>
      <c r="D740" s="80">
        <f>IF($C740&gt;$G$20,IF('Silo Levels'!$L$19="Pumping",((PI()*((($C$19+$G$20)-$C740)*($O$20/($O$19/2)))^2*((($O$20+$G$20)-$C740))/3)*$D$603)+(((PI()*((($C$19+$G$20)-$C740)*($O$20/($O$19/2)))^2*(((($C$19+$G$20)-$C740)*($O$20/($O$19/2)))*$AZ$12))/3)*$D$603),(((PI()*((($C$19+$G$20)-$C740)*($O$20/($O$19/2)))^2*((($O$20+$G$20)-$C740)/3))*$D$603)-((PI()*((($C$19+$G$20)-$C740)*($O$20/($O$19/2)))^2*(((($C$19+$G$20)-$C740)*($O$20/($O$19/2)))*$AZ$12)/3)*$D$603))),IF('Silo Levels'!$L$19="Pumping",(($D$18*$D$603)+((PI()*(($C$21/2)^2)*($G$20-$C740))*$D$603))+((($D$18+$H$18)/3)*$BD$12)+(((PI()*($C$21/2)^2*(($C$21/2)*$AZ$12))/3)*$D$603),(($D$18*$D$603)+((PI()*(($C$21/2)^2)*($G$20-$C740))*$D$603))+((($D$18+$H$18)/3)*$BD$12)-(((PI()*($C$21/2)^2*(($C$21/2)*$AZ$12))/3)*$D$603)))</f>
        <v>164952.47170037654</v>
      </c>
      <c r="E740" s="73">
        <v>13.5</v>
      </c>
      <c r="F740" s="79">
        <f t="shared" si="101"/>
        <v>152367.13076818929</v>
      </c>
      <c r="G740" s="53">
        <v>13.5</v>
      </c>
      <c r="H740" s="80">
        <f>IF($G740&gt;$G$20,IF('Silo Levels'!$L$20="Pumping",((PI()*((($C$19+$G$20)-$G740)*($O$20/($O$19/2)))^2*((($O$20+$G$20)-$G740))/3)*$H$603)+(((PI()*((($C$19+$G$20)-$G740)*($O$20/($O$19/2)))^2*(((($C$19+$G$20)-$G740)*($O$20/($O$19/2)))*$AZ$13))/3)*$H$603),(((PI()*((($C$19+$G$20)-$G740)*($O$20/($O$19/2)))^2*((($O$20+$G$20)-$G740)/3))*$H$603)-((PI()*((($C$19+$G$20)-$G740)*($O$20/($O$19/2)))^2*(((($C$19+$G$20)-$G740)*($O$20/($O$19/2)))*$AZ$13)/3)*$H$603))),IF('Silo Levels'!$L$20="Pumping",(($D$18*$H$603)+((PI()*(($C$21/2)^2)*($G$20-$G740))*$H$603))+((($D$18+$H$18)/3)*$BD$13)+(((PI()*($C$21/2)^2*(($C$21/2)*$AZ$13))/3)*$H$603),(($D$18*$H$603)+((PI()*(($C$21/2)^2)*($G$20-$G740))*$H$603))+((($D$18+$H$18)/3)*$BD$13)-(((PI()*($C$21/2)^2*(($C$21/2)*$AZ$13))/3)*$H$603)))</f>
        <v>148578.99632316345</v>
      </c>
      <c r="I740" s="73">
        <v>13.5</v>
      </c>
      <c r="J740" s="79">
        <f t="shared" si="102"/>
        <v>153047.79944573381</v>
      </c>
      <c r="K740" s="53">
        <v>13.5</v>
      </c>
      <c r="L740" s="80">
        <f>IF($K740&gt;$G$20,IF('Silo Levels'!$L$21="Pumping",((PI()*((($C$19+$G$20)-$K740)*($O$20/($O$19/2)))^2*((($O$20+$G$20)-$K740))/3)*$L$603)+(((PI()*((($C$19+$G$20)-$K740)*($O$20/($O$19/2)))^2*(((($C$19+$G$20)-$K740)*($O$20/($O$19/2)))*$AZ$14))/3)*$L$603),(((PI()*((($C$19+$G$20)-$K740)*($O$20/($O$19/2)))^2*((($O$20+$G$20)-$K740)/3))*$L$603)-((PI()*((($C$19+$G$20)-$K740)*($O$20/($O$19/2)))^2*(((($C$19+$G$20)-$K740)*($O$20/($O$19/2)))*$AZ$14)/3)*$L$603))),IF('Silo Levels'!$L$21="Pumping",(($D$18*$L$603)+((PI()*(($C$21/2)^2)*($G$20-$K740))*$L$603))+((($D$18+$H$18)/3)*$BD$14)+(((PI()*($C$21/2)^2*(($C$21/2)*$AZ$14))/3)*$L$603),(($D$18*$L$603)+((PI()*(($C$21/2)^2)*($G$20-$K740))*$L$603))+((($D$18+$H$18)/3)*$BD$14)-(((PI()*($C$21/2)^2*(($C$21/2)*$AZ$14))/3)*$L$603)))</f>
        <v>149242.4064241217</v>
      </c>
      <c r="M740" s="73">
        <v>13.5</v>
      </c>
      <c r="N740" s="79">
        <f t="shared" si="107"/>
        <v>156587.98283996666</v>
      </c>
      <c r="O740" s="53">
        <v>13.5</v>
      </c>
      <c r="P740" s="80">
        <f>IF($O740&gt;$G$20,IF('Silo Levels'!$L$22="Pumping",((PI()*((($C$19+$G$20)-$O740)*($O$20/($O$19/2)))^2*((($O$20+$G$20)-$O740))/3)*$P$603)+(((PI()*((($C$19+$G$20)-$O740)*($O$20/($O$19/2)))^2*(((($C$19+$G$20)-$O740)*($O$20/($O$19/2)))*$AZ$15))/3)*$P$603),(((PI()*((($C$19+$G$20)-$O740)*($O$20/($O$19/2)))^2*((($O$20+$G$20)-$O740)/3))*$P$603)-((PI()*((($C$19+$G$20)-$O740)*($O$20/($O$19/2)))^2*(((($C$19+$G$20)-$O740)*($O$20/($O$19/2)))*$AZ$15)/3)*$P$603))),IF('Silo Levels'!$L$22="Pumping",(($D$18*$P$603)+((PI()*(($C$21/2)^2)*($G$20-$O740))*$P$603))+((($D$18+$H$18)/3)*$BD$15)+(((PI()*($C$21/2)^2*(($C$21/2)*$AZ$15))/3)*$P$603),(($D$18*$P$603)+((PI()*(($C$21/2)^2)*($G$20-$O740))*$P$603))+((($D$18+$H$18)/3)*$BD$15)-(((PI()*($C$21/2)^2*(($C$21/2)*$AZ$15))/3)*$P$603)))</f>
        <v>152692.82731237417</v>
      </c>
      <c r="Q740" s="73">
        <v>13.5</v>
      </c>
      <c r="R740" s="79">
        <f t="shared" si="108"/>
        <v>161876.18696252396</v>
      </c>
      <c r="S740" s="53">
        <v>13.5</v>
      </c>
      <c r="T740" s="80">
        <f>IF($S740&gt;$G$20,IF('Silo Levels'!$L$23="Pumping",((PI()*((($C$19+$G$20)-$S740)*($O$20/($O$19/2)))^2*((($O$20+$G$20)-$S740))/3)*$T$603)+(((PI()*((($C$19+$G$20)-$S740)*($O$20/($O$19/2)))^2*(((($C$19+$G$20)-$S740)*($O$20/($O$19/2)))*$AZ$16))/3)*$T$603),(((PI()*((($C$19+$G$20)-$S740)*($O$20/($O$19/2)))^2*((($O$20+$G$20)-$S740)/3))*$T$603)-((PI()*((($C$19+$G$20)-$S740)*($O$20/($O$19/2)))^2*(((($C$19+$G$20)-$S740)*($O$20/($O$19/2)))*$AZ$16)/3)*$T$603))),IF('Silo Levels'!$L$23="Pumping",(($D$18*$T$603)+((PI()*(($C$21/2)^2)*($G$20-$S740))*$T$603))+((($D$18+$H$18)/3)*$BD$16)+(((PI()*($C$21/2)^2*(($C$21/2)*$AZ$16))/3)*$T$603),(($D$18*$T$603)+((PI()*(($C$21/2)^2)*($G$20-$S740))*$T$603))+((($D$18+$H$18)/3)*$BD$16)-(((PI()*($C$21/2)^2*(($C$21/2)*$AZ$16))/3)*$T$603)))</f>
        <v>157846.94729258172</v>
      </c>
      <c r="U740" s="73">
        <v>13.5</v>
      </c>
      <c r="V740" s="79">
        <f t="shared" si="103"/>
        <v>152367.13076818929</v>
      </c>
      <c r="W740" s="53">
        <v>13.5</v>
      </c>
      <c r="X740" s="80">
        <f>IF($W740&gt;$G$20,IF('Silo Levels'!$L$24="Pumping",((PI()*((($C$19+$G$20)-$W740)*($O$20/($O$19/2)))^2*((($O$20+$G$20)-$W740))/3)*$X$603)+(((PI()*((($C$19+$G$20)-$W740)*($O$20/($O$19/2)))^2*(((($C$19+$G$20)-$W740)*($O$20/($O$19/2)))*$AZ$17))/3)*$X$603),(((PI()*((($C$19+$G$20)-$W740)*($O$20/($O$19/2)))^2*((($O$20+$G$20)-$W740)/3))*$X$603)-((PI()*((($C$19+$G$20)-$W740)*($O$20/($O$19/2)))^2*(((($C$19+$G$20)-$W740)*($O$20/($O$19/2)))*$AZ$17)/3)*$X$603))),IF('Silo Levels'!$L$24="Pumping",(($D$18*$X$603)+((PI()*(($C$21/2)^2)*($G$20-$W740))*$X$603))+((($D$18+$H$18)/3)*$BD$17)+(((PI()*($C$21/2)^2*(($C$21/2)*$AZ$17))/3)*$X$603),(($D$18*$X$603)+((PI()*(($C$21/2)^2)*($G$20-$W740))*$X$603))+((($D$18+$H$18)/3)*$BD$17)-(((PI()*($C$21/2)^2*(($C$21/2)*$AZ$17))/3)*$X$603)))</f>
        <v>148578.99632316345</v>
      </c>
      <c r="Y740" s="73">
        <v>13.5</v>
      </c>
      <c r="Z740" s="79">
        <f t="shared" si="104"/>
        <v>174500.78111153384</v>
      </c>
      <c r="AA740" s="53">
        <v>13.5</v>
      </c>
      <c r="AB740" s="80">
        <f>IF($AA740&gt;$G$20,IF('Silo Levels'!$L$25="Pumping",((PI()*((($C$19+$G$20)-$AA740)*($O$20/($O$19/2)))^2*((($O$20+$G$20)-$AA740))/3)*$AB$603)+(((PI()*((($C$19+$G$20)-$AA740)*($O$20/($O$19/2)))^2*(((($C$19+$G$20)-$AA740)*($O$20/($O$19/2)))*$AZ$18))/3)*$AB$603),(((PI()*((($C$19+$G$20)-$AA740)*($O$20/($O$19/2)))^2*((($O$20+$G$20)-$AA740)/3))*$AB$603)-((PI()*((($C$19+$G$20)-$AA740)*($O$20/($O$19/2)))^2*(((($C$19+$G$20)-$AA740)*($O$20/($O$19/2)))*$AZ$18)/3)*$AB$603))),IF('Silo Levels'!$L$25="Pumping",(($D$18*$AB$603)+((PI()*(($C$21/2)^2)*($G$20-$AA740))*$AB$603))+((($D$18+$H$18)/3)*$BD$18)+(((PI()*($C$21/2)^2*(($C$21/2)*$AZ$18))/3)*$AB$603),(($D$18*$AB$603)+((PI()*(($C$21/2)^2)*($G$20-$AA740))*$AB$603))+((($D$18+$H$18)/3)*$BD$18)-(((PI()*($C$21/2)^2*(($C$21/2)*$AZ$18))/3)*$AB$603)))</f>
        <v>170151.44073447952</v>
      </c>
      <c r="AC740" s="73">
        <v>13.5</v>
      </c>
      <c r="AD740" s="79">
        <f t="shared" si="105"/>
        <v>179796.87483382472</v>
      </c>
      <c r="AE740" s="53">
        <v>13.5</v>
      </c>
      <c r="AF740" s="80">
        <f>IF($AE740&gt;$G$20,IF('Silo Levels'!$L$26="Pumping",((PI()*((($C$19+$G$20)-$AE740)*($O$20/($O$19/2)))^2*((($O$20+$G$20)-$AE740))/3)*$AF$603)+(((PI()*((($C$19+$G$20)-$AE740)*($O$20/($O$19/2)))^2*(((($C$19+$G$20)-$AE740)*($O$20/($O$19/2)))*$AZ$19))/3)*$AF$603),(((PI()*((($C$19+$G$20)-$AE740)*($O$20/($O$19/2)))^2*((($O$20+$G$20)-$AE740)/3))*$AF$603)-((PI()*((($C$19+$G$20)-$AE740)*($O$20/($O$19/2)))^2*(((($C$19+$G$20)-$AE740)*($O$20/($O$19/2)))*$AZ$19)/3)*$AF$603))),IF('Silo Levels'!$L$26="Pumping",(($D$18*$AF$603)+((PI()*(($C$21/2)^2)*($G$20-$AE740))*$AF$603))+((($D$18+$H$18)/3)*$BD$19)+(((PI()*($C$21/2)^2*(($C$21/2)*$AZ$19))/3)*$AF$603),(($D$18*$AF$603)+((PI()*(($C$21/2)^2)*($G$20-$AE740))*$AF$603))+((($D$18+$H$18)/3)*$BD$19)-(((PI()*($C$21/2)^2*(($C$21/2)*$AZ$19))/3)*$AF$603)))</f>
        <v>177586.38918156474</v>
      </c>
      <c r="AG740" s="73">
        <v>13.5</v>
      </c>
      <c r="AH740" s="79">
        <f t="shared" si="106"/>
        <v>167879.49047394123</v>
      </c>
      <c r="AI740" s="53">
        <v>13.5</v>
      </c>
      <c r="AJ740" s="80">
        <f>IF($AI740&gt;$G$20,IF('Silo Levels'!$L$27="Pumping",((PI()*((($C$19+$G$20)-$AI740)*($O$20/($O$19/2)))^2*((($O$20+$G$20)-$AI740))/3)*$AJ$603)+(((PI()*((($C$19+$G$20)-$AI740)*($O$20/($O$19/2)))^2*(((($C$19+$G$20)-$AI740)*($O$20/($O$19/2)))*$AZ$20))/3)*$AJ$603),(((PI()*((($C$19+$G$20)-$AI740)*($O$20/($O$19/2)))^2*((($O$20+$G$20)-$AI740)/3))*$AJ$603)-((PI()*((($C$19+$G$20)-$AI740)*($O$20/($O$19/2)))^2*(((($C$19+$G$20)-$AI740)*($O$20/($O$19/2)))*$AZ$20)/3)*$AJ$603))),IF('Silo Levels'!$L$27="Pumping",(($D$18*$AJ$603)+((PI()*(($C$21/2)^2)*($G$20-$AI740))*$AJ$603))+((($D$18+$H$18)/3)*$BD$20)+(((PI()*($C$21/2)^2*(($C$21/2)*$AZ$20))/3)*$AJ$603),(($D$18*$AJ$603)+((PI()*(($C$21/2)^2)*($G$20-$AI740))*$AJ$603))+((($D$18+$H$18)/3)*$BD$20)-(((PI()*($C$21/2)^2*(($C$21/2)*$AZ$20))/3)*$AJ$603)))</f>
        <v>163698.03508313451</v>
      </c>
    </row>
    <row r="741" spans="1:36" x14ac:dyDescent="0.3">
      <c r="A741">
        <v>13.6</v>
      </c>
      <c r="B741" s="79">
        <f t="shared" si="100"/>
        <v>167459.8879817627</v>
      </c>
      <c r="C741" s="53">
        <v>13.6</v>
      </c>
      <c r="D741" s="80">
        <f>IF($C741&gt;$G$20,IF('Silo Levels'!$L$19="Pumping",((PI()*((($C$19+$G$20)-$C741)*($O$20/($O$19/2)))^2*((($O$20+$G$20)-$C741))/3)*$D$603)+(((PI()*((($C$19+$G$20)-$C741)*($O$20/($O$19/2)))^2*(((($C$19+$G$20)-$C741)*($O$20/($O$19/2)))*$AZ$12))/3)*$D$603),(((PI()*((($C$19+$G$20)-$C741)*($O$20/($O$19/2)))^2*((($O$20+$G$20)-$C741)/3))*$D$603)-((PI()*((($C$19+$G$20)-$C741)*($O$20/($O$19/2)))^2*(((($C$19+$G$20)-$C741)*($O$20/($O$19/2)))*$AZ$12)/3)*$D$603))),IF('Silo Levels'!$L$19="Pumping",(($D$18*$D$603)+((PI()*(($C$21/2)^2)*($G$20-$C741))*$D$603))+((($D$18+$H$18)/3)*$BD$12)+(((PI()*($C$21/2)^2*(($C$21/2)*$AZ$12))/3)*$D$603),(($D$18*$D$603)+((PI()*(($C$21/2)^2)*($G$20-$C741))*$D$603))+((($D$18+$H$18)/3)*$BD$12)-(((PI()*($C$21/2)^2*(($C$21/2)*$AZ$12))/3)*$D$603)))</f>
        <v>164532.86920819798</v>
      </c>
      <c r="E741" s="73">
        <v>13.6</v>
      </c>
      <c r="F741" s="79">
        <f t="shared" si="101"/>
        <v>151986.99741621458</v>
      </c>
      <c r="G741" s="53">
        <v>13.6</v>
      </c>
      <c r="H741" s="80">
        <f>IF($G741&gt;$G$20,IF('Silo Levels'!$L$20="Pumping",((PI()*((($C$19+$G$20)-$G741)*($O$20/($O$19/2)))^2*((($O$20+$G$20)-$G741))/3)*$H$603)+(((PI()*((($C$19+$G$20)-$G741)*($O$20/($O$19/2)))^2*(((($C$19+$G$20)-$G741)*($O$20/($O$19/2)))*$AZ$13))/3)*$H$603),(((PI()*((($C$19+$G$20)-$G741)*($O$20/($O$19/2)))^2*((($O$20+$G$20)-$G741)/3))*$H$603)-((PI()*((($C$19+$G$20)-$G741)*($O$20/($O$19/2)))^2*(((($C$19+$G$20)-$G741)*($O$20/($O$19/2)))*$AZ$13)/3)*$H$603))),IF('Silo Levels'!$L$20="Pumping",(($D$18*$H$603)+((PI()*(($C$21/2)^2)*($G$20-$G741))*$H$603))+((($D$18+$H$18)/3)*$BD$13)+(((PI()*($C$21/2)^2*(($C$21/2)*$AZ$13))/3)*$H$603),(($D$18*$H$603)+((PI()*(($C$21/2)^2)*($G$20-$G741))*$H$603))+((($D$18+$H$18)/3)*$BD$13)-(((PI()*($C$21/2)^2*(($C$21/2)*$AZ$13))/3)*$H$603)))</f>
        <v>148198.86297118873</v>
      </c>
      <c r="I741" s="73">
        <v>13.6</v>
      </c>
      <c r="J741" s="79">
        <f t="shared" si="102"/>
        <v>152665.93422265915</v>
      </c>
      <c r="K741" s="53">
        <v>13.6</v>
      </c>
      <c r="L741" s="80">
        <f>IF($K741&gt;$G$20,IF('Silo Levels'!$L$21="Pumping",((PI()*((($C$19+$G$20)-$K741)*($O$20/($O$19/2)))^2*((($O$20+$G$20)-$K741))/3)*$L$603)+(((PI()*((($C$19+$G$20)-$K741)*($O$20/($O$19/2)))^2*(((($C$19+$G$20)-$K741)*($O$20/($O$19/2)))*$AZ$14))/3)*$L$603),(((PI()*((($C$19+$G$20)-$K741)*($O$20/($O$19/2)))^2*((($O$20+$G$20)-$K741)/3))*$L$603)-((PI()*((($C$19+$G$20)-$K741)*($O$20/($O$19/2)))^2*(((($C$19+$G$20)-$K741)*($O$20/($O$19/2)))*$AZ$14)/3)*$L$603))),IF('Silo Levels'!$L$21="Pumping",(($D$18*$L$603)+((PI()*(($C$21/2)^2)*($G$20-$K741))*$L$603))+((($D$18+$H$18)/3)*$BD$14)+(((PI()*($C$21/2)^2*(($C$21/2)*$AZ$14))/3)*$L$603),(($D$18*$L$603)+((PI()*(($C$21/2)^2)*($G$20-$K741))*$L$603))+((($D$18+$H$18)/3)*$BD$14)-(((PI()*($C$21/2)^2*(($C$21/2)*$AZ$14))/3)*$L$603)))</f>
        <v>148860.54120104705</v>
      </c>
      <c r="M741" s="73">
        <v>13.6</v>
      </c>
      <c r="N741" s="79">
        <f t="shared" si="107"/>
        <v>156197.11009015946</v>
      </c>
      <c r="O741" s="53">
        <v>13.6</v>
      </c>
      <c r="P741" s="80">
        <f>IF($O741&gt;$G$20,IF('Silo Levels'!$L$22="Pumping",((PI()*((($C$19+$G$20)-$O741)*($O$20/($O$19/2)))^2*((($O$20+$G$20)-$O741))/3)*$P$603)+(((PI()*((($C$19+$G$20)-$O741)*($O$20/($O$19/2)))^2*(((($C$19+$G$20)-$O741)*($O$20/($O$19/2)))*$AZ$15))/3)*$P$603),(((PI()*((($C$19+$G$20)-$O741)*($O$20/($O$19/2)))^2*((($O$20+$G$20)-$O741)/3))*$P$603)-((PI()*((($C$19+$G$20)-$O741)*($O$20/($O$19/2)))^2*(((($C$19+$G$20)-$O741)*($O$20/($O$19/2)))*$AZ$15)/3)*$P$603))),IF('Silo Levels'!$L$22="Pumping",(($D$18*$P$603)+((PI()*(($C$21/2)^2)*($G$20-$O741))*$P$603))+((($D$18+$H$18)/3)*$BD$15)+(((PI()*($C$21/2)^2*(($C$21/2)*$AZ$15))/3)*$P$603),(($D$18*$P$603)+((PI()*(($C$21/2)^2)*($G$20-$O741))*$P$603))+((($D$18+$H$18)/3)*$BD$15)-(((PI()*($C$21/2)^2*(($C$21/2)*$AZ$15))/3)*$P$603)))</f>
        <v>152301.95456256697</v>
      </c>
      <c r="Q741" s="73">
        <v>13.6</v>
      </c>
      <c r="R741" s="79">
        <f t="shared" si="108"/>
        <v>161471.85907926841</v>
      </c>
      <c r="S741" s="53">
        <v>13.6</v>
      </c>
      <c r="T741" s="80">
        <f>IF($S741&gt;$G$20,IF('Silo Levels'!$L$23="Pumping",((PI()*((($C$19+$G$20)-$S741)*($O$20/($O$19/2)))^2*((($O$20+$G$20)-$S741))/3)*$T$603)+(((PI()*((($C$19+$G$20)-$S741)*($O$20/($O$19/2)))^2*(((($C$19+$G$20)-$S741)*($O$20/($O$19/2)))*$AZ$16))/3)*$T$603),(((PI()*((($C$19+$G$20)-$S741)*($O$20/($O$19/2)))^2*((($O$20+$G$20)-$S741)/3))*$T$603)-((PI()*((($C$19+$G$20)-$S741)*($O$20/($O$19/2)))^2*(((($C$19+$G$20)-$S741)*($O$20/($O$19/2)))*$AZ$16)/3)*$T$603))),IF('Silo Levels'!$L$23="Pumping",(($D$18*$T$603)+((PI()*(($C$21/2)^2)*($G$20-$S741))*$T$603))+((($D$18+$H$18)/3)*$BD$16)+(((PI()*($C$21/2)^2*(($C$21/2)*$AZ$16))/3)*$T$603),(($D$18*$T$603)+((PI()*(($C$21/2)^2)*($G$20-$S741))*$T$603))+((($D$18+$H$18)/3)*$BD$16)-(((PI()*($C$21/2)^2*(($C$21/2)*$AZ$16))/3)*$T$603)))</f>
        <v>157442.61940932617</v>
      </c>
      <c r="U741" s="73">
        <v>13.6</v>
      </c>
      <c r="V741" s="79">
        <f t="shared" si="103"/>
        <v>151986.99741621458</v>
      </c>
      <c r="W741" s="53">
        <v>13.6</v>
      </c>
      <c r="X741" s="80">
        <f>IF($W741&gt;$G$20,IF('Silo Levels'!$L$24="Pumping",((PI()*((($C$19+$G$20)-$W741)*($O$20/($O$19/2)))^2*((($O$20+$G$20)-$W741))/3)*$X$603)+(((PI()*((($C$19+$G$20)-$W741)*($O$20/($O$19/2)))^2*(((($C$19+$G$20)-$W741)*($O$20/($O$19/2)))*$AZ$17))/3)*$X$603),(((PI()*((($C$19+$G$20)-$W741)*($O$20/($O$19/2)))^2*((($O$20+$G$20)-$W741)/3))*$X$603)-((PI()*((($C$19+$G$20)-$W741)*($O$20/($O$19/2)))^2*(((($C$19+$G$20)-$W741)*($O$20/($O$19/2)))*$AZ$17)/3)*$X$603))),IF('Silo Levels'!$L$24="Pumping",(($D$18*$X$603)+((PI()*(($C$21/2)^2)*($G$20-$W741))*$X$603))+((($D$18+$H$18)/3)*$BD$17)+(((PI()*($C$21/2)^2*(($C$21/2)*$AZ$17))/3)*$X$603),(($D$18*$X$603)+((PI()*(($C$21/2)^2)*($G$20-$W741))*$X$603))+((($D$18+$H$18)/3)*$BD$17)-(((PI()*($C$21/2)^2*(($C$21/2)*$AZ$17))/3)*$X$603)))</f>
        <v>148198.86297118873</v>
      </c>
      <c r="Y741" s="73">
        <v>13.6</v>
      </c>
      <c r="Z741" s="79">
        <f t="shared" si="104"/>
        <v>174064.33162421966</v>
      </c>
      <c r="AA741" s="53">
        <v>13.6</v>
      </c>
      <c r="AB741" s="80">
        <f>IF($AA741&gt;$G$20,IF('Silo Levels'!$L$25="Pumping",((PI()*((($C$19+$G$20)-$AA741)*($O$20/($O$19/2)))^2*((($O$20+$G$20)-$AA741))/3)*$AB$603)+(((PI()*((($C$19+$G$20)-$AA741)*($O$20/($O$19/2)))^2*(((($C$19+$G$20)-$AA741)*($O$20/($O$19/2)))*$AZ$18))/3)*$AB$603),(((PI()*((($C$19+$G$20)-$AA741)*($O$20/($O$19/2)))^2*((($O$20+$G$20)-$AA741)/3))*$AB$603)-((PI()*((($C$19+$G$20)-$AA741)*($O$20/($O$19/2)))^2*(((($C$19+$G$20)-$AA741)*($O$20/($O$19/2)))*$AZ$18)/3)*$AB$603))),IF('Silo Levels'!$L$25="Pumping",(($D$18*$AB$603)+((PI()*(($C$21/2)^2)*($G$20-$AA741))*$AB$603))+((($D$18+$H$18)/3)*$BD$18)+(((PI()*($C$21/2)^2*(($C$21/2)*$AZ$18))/3)*$AB$603),(($D$18*$AB$603)+((PI()*(($C$21/2)^2)*($G$20-$AA741))*$AB$603))+((($D$18+$H$18)/3)*$BD$18)-(((PI()*($C$21/2)^2*(($C$21/2)*$AZ$18))/3)*$AB$603)))</f>
        <v>169714.99124716534</v>
      </c>
      <c r="AC741" s="73">
        <v>13.6</v>
      </c>
      <c r="AD741" s="79">
        <f t="shared" si="105"/>
        <v>179353.23729525268</v>
      </c>
      <c r="AE741" s="53">
        <v>13.6</v>
      </c>
      <c r="AF741" s="80">
        <f>IF($AE741&gt;$G$20,IF('Silo Levels'!$L$26="Pumping",((PI()*((($C$19+$G$20)-$AE741)*($O$20/($O$19/2)))^2*((($O$20+$G$20)-$AE741))/3)*$AF$603)+(((PI()*((($C$19+$G$20)-$AE741)*($O$20/($O$19/2)))^2*(((($C$19+$G$20)-$AE741)*($O$20/($O$19/2)))*$AZ$19))/3)*$AF$603),(((PI()*((($C$19+$G$20)-$AE741)*($O$20/($O$19/2)))^2*((($O$20+$G$20)-$AE741)/3))*$AF$603)-((PI()*((($C$19+$G$20)-$AE741)*($O$20/($O$19/2)))^2*(((($C$19+$G$20)-$AE741)*($O$20/($O$19/2)))*$AZ$19)/3)*$AF$603))),IF('Silo Levels'!$L$26="Pumping",(($D$18*$AF$603)+((PI()*(($C$21/2)^2)*($G$20-$AE741))*$AF$603))+((($D$18+$H$18)/3)*$BD$19)+(((PI()*($C$21/2)^2*(($C$21/2)*$AZ$19))/3)*$AF$603),(($D$18*$AF$603)+((PI()*(($C$21/2)^2)*($G$20-$AE741))*$AF$603))+((($D$18+$H$18)/3)*$BD$19)-(((PI()*($C$21/2)^2*(($C$21/2)*$AZ$19))/3)*$AF$603)))</f>
        <v>177142.75164299269</v>
      </c>
      <c r="AG741" s="73">
        <v>13.6</v>
      </c>
      <c r="AH741" s="79">
        <f t="shared" si="106"/>
        <v>167459.8879817627</v>
      </c>
      <c r="AI741" s="53">
        <v>13.6</v>
      </c>
      <c r="AJ741" s="80">
        <f>IF($AI741&gt;$G$20,IF('Silo Levels'!$L$27="Pumping",((PI()*((($C$19+$G$20)-$AI741)*($O$20/($O$19/2)))^2*((($O$20+$G$20)-$AI741))/3)*$AJ$603)+(((PI()*((($C$19+$G$20)-$AI741)*($O$20/($O$19/2)))^2*(((($C$19+$G$20)-$AI741)*($O$20/($O$19/2)))*$AZ$20))/3)*$AJ$603),(((PI()*((($C$19+$G$20)-$AI741)*($O$20/($O$19/2)))^2*((($O$20+$G$20)-$AI741)/3))*$AJ$603)-((PI()*((($C$19+$G$20)-$AI741)*($O$20/($O$19/2)))^2*(((($C$19+$G$20)-$AI741)*($O$20/($O$19/2)))*$AZ$20)/3)*$AJ$603))),IF('Silo Levels'!$L$27="Pumping",(($D$18*$AJ$603)+((PI()*(($C$21/2)^2)*($G$20-$AI741))*$AJ$603))+((($D$18+$H$18)/3)*$BD$20)+(((PI()*($C$21/2)^2*(($C$21/2)*$AZ$20))/3)*$AJ$603),(($D$18*$AJ$603)+((PI()*(($C$21/2)^2)*($G$20-$AI741))*$AJ$603))+((($D$18+$H$18)/3)*$BD$20)-(((PI()*($C$21/2)^2*(($C$21/2)*$AZ$20))/3)*$AJ$603)))</f>
        <v>163278.43259095598</v>
      </c>
    </row>
    <row r="742" spans="1:36" x14ac:dyDescent="0.3">
      <c r="A742">
        <v>13.7</v>
      </c>
      <c r="B742" s="79">
        <f t="shared" si="100"/>
        <v>167040.2854895842</v>
      </c>
      <c r="C742" s="53">
        <v>13.7</v>
      </c>
      <c r="D742" s="80">
        <f>IF($C742&gt;$G$20,IF('Silo Levels'!$L$19="Pumping",((PI()*((($C$19+$G$20)-$C742)*($O$20/($O$19/2)))^2*((($O$20+$G$20)-$C742))/3)*$D$603)+(((PI()*((($C$19+$G$20)-$C742)*($O$20/($O$19/2)))^2*(((($C$19+$G$20)-$C742)*($O$20/($O$19/2)))*$AZ$12))/3)*$D$603),(((PI()*((($C$19+$G$20)-$C742)*($O$20/($O$19/2)))^2*((($O$20+$G$20)-$C742)/3))*$D$603)-((PI()*((($C$19+$G$20)-$C742)*($O$20/($O$19/2)))^2*(((($C$19+$G$20)-$C742)*($O$20/($O$19/2)))*$AZ$12)/3)*$D$603))),IF('Silo Levels'!$L$19="Pumping",(($D$18*$D$603)+((PI()*(($C$21/2)^2)*($G$20-$C742))*$D$603))+((($D$18+$H$18)/3)*$BD$12)+(((PI()*($C$21/2)^2*(($C$21/2)*$AZ$12))/3)*$D$603),(($D$18*$D$603)+((PI()*(($C$21/2)^2)*($G$20-$C742))*$D$603))+((($D$18+$H$18)/3)*$BD$12)-(((PI()*($C$21/2)^2*(($C$21/2)*$AZ$12))/3)*$D$603)))</f>
        <v>164113.26671601948</v>
      </c>
      <c r="E742" s="73">
        <v>13.7</v>
      </c>
      <c r="F742" s="79">
        <f t="shared" si="101"/>
        <v>151606.86406423987</v>
      </c>
      <c r="G742" s="53">
        <v>13.7</v>
      </c>
      <c r="H742" s="80">
        <f>IF($G742&gt;$G$20,IF('Silo Levels'!$L$20="Pumping",((PI()*((($C$19+$G$20)-$G742)*($O$20/($O$19/2)))^2*((($O$20+$G$20)-$G742))/3)*$H$603)+(((PI()*((($C$19+$G$20)-$G742)*($O$20/($O$19/2)))^2*(((($C$19+$G$20)-$G742)*($O$20/($O$19/2)))*$AZ$13))/3)*$H$603),(((PI()*((($C$19+$G$20)-$G742)*($O$20/($O$19/2)))^2*((($O$20+$G$20)-$G742)/3))*$H$603)-((PI()*((($C$19+$G$20)-$G742)*($O$20/($O$19/2)))^2*(((($C$19+$G$20)-$G742)*($O$20/($O$19/2)))*$AZ$13)/3)*$H$603))),IF('Silo Levels'!$L$20="Pumping",(($D$18*$H$603)+((PI()*(($C$21/2)^2)*($G$20-$G742))*$H$603))+((($D$18+$H$18)/3)*$BD$13)+(((PI()*($C$21/2)^2*(($C$21/2)*$AZ$13))/3)*$H$603),(($D$18*$H$603)+((PI()*(($C$21/2)^2)*($G$20-$G742))*$H$603))+((($D$18+$H$18)/3)*$BD$13)-(((PI()*($C$21/2)^2*(($C$21/2)*$AZ$13))/3)*$H$603)))</f>
        <v>147818.72961921402</v>
      </c>
      <c r="I742" s="73">
        <v>13.7</v>
      </c>
      <c r="J742" s="79">
        <f t="shared" si="102"/>
        <v>152284.0689995845</v>
      </c>
      <c r="K742" s="53">
        <v>13.7</v>
      </c>
      <c r="L742" s="80">
        <f>IF($K742&gt;$G$20,IF('Silo Levels'!$L$21="Pumping",((PI()*((($C$19+$G$20)-$K742)*($O$20/($O$19/2)))^2*((($O$20+$G$20)-$K742))/3)*$L$603)+(((PI()*((($C$19+$G$20)-$K742)*($O$20/($O$19/2)))^2*(((($C$19+$G$20)-$K742)*($O$20/($O$19/2)))*$AZ$14))/3)*$L$603),(((PI()*((($C$19+$G$20)-$K742)*($O$20/($O$19/2)))^2*((($O$20+$G$20)-$K742)/3))*$L$603)-((PI()*((($C$19+$G$20)-$K742)*($O$20/($O$19/2)))^2*(((($C$19+$G$20)-$K742)*($O$20/($O$19/2)))*$AZ$14)/3)*$L$603))),IF('Silo Levels'!$L$21="Pumping",(($D$18*$L$603)+((PI()*(($C$21/2)^2)*($G$20-$K742))*$L$603))+((($D$18+$H$18)/3)*$BD$14)+(((PI()*($C$21/2)^2*(($C$21/2)*$AZ$14))/3)*$L$603),(($D$18*$L$603)+((PI()*(($C$21/2)^2)*($G$20-$K742))*$L$603))+((($D$18+$H$18)/3)*$BD$14)-(((PI()*($C$21/2)^2*(($C$21/2)*$AZ$14))/3)*$L$603)))</f>
        <v>148478.67597797239</v>
      </c>
      <c r="M742" s="73">
        <v>13.7</v>
      </c>
      <c r="N742" s="79">
        <f t="shared" si="107"/>
        <v>155806.23734035229</v>
      </c>
      <c r="O742" s="53">
        <v>13.7</v>
      </c>
      <c r="P742" s="80">
        <f>IF($O742&gt;$G$20,IF('Silo Levels'!$L$22="Pumping",((PI()*((($C$19+$G$20)-$O742)*($O$20/($O$19/2)))^2*((($O$20+$G$20)-$O742))/3)*$P$603)+(((PI()*((($C$19+$G$20)-$O742)*($O$20/($O$19/2)))^2*(((($C$19+$G$20)-$O742)*($O$20/($O$19/2)))*$AZ$15))/3)*$P$603),(((PI()*((($C$19+$G$20)-$O742)*($O$20/($O$19/2)))^2*((($O$20+$G$20)-$O742)/3))*$P$603)-((PI()*((($C$19+$G$20)-$O742)*($O$20/($O$19/2)))^2*(((($C$19+$G$20)-$O742)*($O$20/($O$19/2)))*$AZ$15)/3)*$P$603))),IF('Silo Levels'!$L$22="Pumping",(($D$18*$P$603)+((PI()*(($C$21/2)^2)*($G$20-$O742))*$P$603))+((($D$18+$H$18)/3)*$BD$15)+(((PI()*($C$21/2)^2*(($C$21/2)*$AZ$15))/3)*$P$603),(($D$18*$P$603)+((PI()*(($C$21/2)^2)*($G$20-$O742))*$P$603))+((($D$18+$H$18)/3)*$BD$15)-(((PI()*($C$21/2)^2*(($C$21/2)*$AZ$15))/3)*$P$603)))</f>
        <v>151911.0818127598</v>
      </c>
      <c r="Q742" s="73">
        <v>13.7</v>
      </c>
      <c r="R742" s="79">
        <f t="shared" si="108"/>
        <v>161067.53119601292</v>
      </c>
      <c r="S742" s="53">
        <v>13.7</v>
      </c>
      <c r="T742" s="80">
        <f>IF($S742&gt;$G$20,IF('Silo Levels'!$L$23="Pumping",((PI()*((($C$19+$G$20)-$S742)*($O$20/($O$19/2)))^2*((($O$20+$G$20)-$S742))/3)*$T$603)+(((PI()*((($C$19+$G$20)-$S742)*($O$20/($O$19/2)))^2*(((($C$19+$G$20)-$S742)*($O$20/($O$19/2)))*$AZ$16))/3)*$T$603),(((PI()*((($C$19+$G$20)-$S742)*($O$20/($O$19/2)))^2*((($O$20+$G$20)-$S742)/3))*$T$603)-((PI()*((($C$19+$G$20)-$S742)*($O$20/($O$19/2)))^2*(((($C$19+$G$20)-$S742)*($O$20/($O$19/2)))*$AZ$16)/3)*$T$603))),IF('Silo Levels'!$L$23="Pumping",(($D$18*$T$603)+((PI()*(($C$21/2)^2)*($G$20-$S742))*$T$603))+((($D$18+$H$18)/3)*$BD$16)+(((PI()*($C$21/2)^2*(($C$21/2)*$AZ$16))/3)*$T$603),(($D$18*$T$603)+((PI()*(($C$21/2)^2)*($G$20-$S742))*$T$603))+((($D$18+$H$18)/3)*$BD$16)-(((PI()*($C$21/2)^2*(($C$21/2)*$AZ$16))/3)*$T$603)))</f>
        <v>157038.29152607068</v>
      </c>
      <c r="U742" s="73">
        <v>13.7</v>
      </c>
      <c r="V742" s="79">
        <f t="shared" si="103"/>
        <v>151606.86406423987</v>
      </c>
      <c r="W742" s="53">
        <v>13.7</v>
      </c>
      <c r="X742" s="80">
        <f>IF($W742&gt;$G$20,IF('Silo Levels'!$L$24="Pumping",((PI()*((($C$19+$G$20)-$W742)*($O$20/($O$19/2)))^2*((($O$20+$G$20)-$W742))/3)*$X$603)+(((PI()*((($C$19+$G$20)-$W742)*($O$20/($O$19/2)))^2*(((($C$19+$G$20)-$W742)*($O$20/($O$19/2)))*$AZ$17))/3)*$X$603),(((PI()*((($C$19+$G$20)-$W742)*($O$20/($O$19/2)))^2*((($O$20+$G$20)-$W742)/3))*$X$603)-((PI()*((($C$19+$G$20)-$W742)*($O$20/($O$19/2)))^2*(((($C$19+$G$20)-$W742)*($O$20/($O$19/2)))*$AZ$17)/3)*$X$603))),IF('Silo Levels'!$L$24="Pumping",(($D$18*$X$603)+((PI()*(($C$21/2)^2)*($G$20-$W742))*$X$603))+((($D$18+$H$18)/3)*$BD$17)+(((PI()*($C$21/2)^2*(($C$21/2)*$AZ$17))/3)*$X$603),(($D$18*$X$603)+((PI()*(($C$21/2)^2)*($G$20-$W742))*$X$603))+((($D$18+$H$18)/3)*$BD$17)-(((PI()*($C$21/2)^2*(($C$21/2)*$AZ$17))/3)*$X$603)))</f>
        <v>147818.72961921402</v>
      </c>
      <c r="Y742" s="73">
        <v>13.7</v>
      </c>
      <c r="Z742" s="79">
        <f t="shared" si="104"/>
        <v>173627.88213690554</v>
      </c>
      <c r="AA742" s="53">
        <v>13.7</v>
      </c>
      <c r="AB742" s="80">
        <f>IF($AA742&gt;$G$20,IF('Silo Levels'!$L$25="Pumping",((PI()*((($C$19+$G$20)-$AA742)*($O$20/($O$19/2)))^2*((($O$20+$G$20)-$AA742))/3)*$AB$603)+(((PI()*((($C$19+$G$20)-$AA742)*($O$20/($O$19/2)))^2*(((($C$19+$G$20)-$AA742)*($O$20/($O$19/2)))*$AZ$18))/3)*$AB$603),(((PI()*((($C$19+$G$20)-$AA742)*($O$20/($O$19/2)))^2*((($O$20+$G$20)-$AA742)/3))*$AB$603)-((PI()*((($C$19+$G$20)-$AA742)*($O$20/($O$19/2)))^2*(((($C$19+$G$20)-$AA742)*($O$20/($O$19/2)))*$AZ$18)/3)*$AB$603))),IF('Silo Levels'!$L$25="Pumping",(($D$18*$AB$603)+((PI()*(($C$21/2)^2)*($G$20-$AA742))*$AB$603))+((($D$18+$H$18)/3)*$BD$18)+(((PI()*($C$21/2)^2*(($C$21/2)*$AZ$18))/3)*$AB$603),(($D$18*$AB$603)+((PI()*(($C$21/2)^2)*($G$20-$AA742))*$AB$603))+((($D$18+$H$18)/3)*$BD$18)-(((PI()*($C$21/2)^2*(($C$21/2)*$AZ$18))/3)*$AB$603)))</f>
        <v>169278.54175985121</v>
      </c>
      <c r="AC742" s="73">
        <v>13.7</v>
      </c>
      <c r="AD742" s="79">
        <f t="shared" si="105"/>
        <v>178909.59975668066</v>
      </c>
      <c r="AE742" s="53">
        <v>13.7</v>
      </c>
      <c r="AF742" s="80">
        <f>IF($AE742&gt;$G$20,IF('Silo Levels'!$L$26="Pumping",((PI()*((($C$19+$G$20)-$AE742)*($O$20/($O$19/2)))^2*((($O$20+$G$20)-$AE742))/3)*$AF$603)+(((PI()*((($C$19+$G$20)-$AE742)*($O$20/($O$19/2)))^2*(((($C$19+$G$20)-$AE742)*($O$20/($O$19/2)))*$AZ$19))/3)*$AF$603),(((PI()*((($C$19+$G$20)-$AE742)*($O$20/($O$19/2)))^2*((($O$20+$G$20)-$AE742)/3))*$AF$603)-((PI()*((($C$19+$G$20)-$AE742)*($O$20/($O$19/2)))^2*(((($C$19+$G$20)-$AE742)*($O$20/($O$19/2)))*$AZ$19)/3)*$AF$603))),IF('Silo Levels'!$L$26="Pumping",(($D$18*$AF$603)+((PI()*(($C$21/2)^2)*($G$20-$AE742))*$AF$603))+((($D$18+$H$18)/3)*$BD$19)+(((PI()*($C$21/2)^2*(($C$21/2)*$AZ$19))/3)*$AF$603),(($D$18*$AF$603)+((PI()*(($C$21/2)^2)*($G$20-$AE742))*$AF$603))+((($D$18+$H$18)/3)*$BD$19)-(((PI()*($C$21/2)^2*(($C$21/2)*$AZ$19))/3)*$AF$603)))</f>
        <v>176699.11410442067</v>
      </c>
      <c r="AG742" s="73">
        <v>13.7</v>
      </c>
      <c r="AH742" s="79">
        <f t="shared" si="106"/>
        <v>167040.2854895842</v>
      </c>
      <c r="AI742" s="53">
        <v>13.7</v>
      </c>
      <c r="AJ742" s="80">
        <f>IF($AI742&gt;$G$20,IF('Silo Levels'!$L$27="Pumping",((PI()*((($C$19+$G$20)-$AI742)*($O$20/($O$19/2)))^2*((($O$20+$G$20)-$AI742))/3)*$AJ$603)+(((PI()*((($C$19+$G$20)-$AI742)*($O$20/($O$19/2)))^2*(((($C$19+$G$20)-$AI742)*($O$20/($O$19/2)))*$AZ$20))/3)*$AJ$603),(((PI()*((($C$19+$G$20)-$AI742)*($O$20/($O$19/2)))^2*((($O$20+$G$20)-$AI742)/3))*$AJ$603)-((PI()*((($C$19+$G$20)-$AI742)*($O$20/($O$19/2)))^2*(((($C$19+$G$20)-$AI742)*($O$20/($O$19/2)))*$AZ$20)/3)*$AJ$603))),IF('Silo Levels'!$L$27="Pumping",(($D$18*$AJ$603)+((PI()*(($C$21/2)^2)*($G$20-$AI742))*$AJ$603))+((($D$18+$H$18)/3)*$BD$20)+(((PI()*($C$21/2)^2*(($C$21/2)*$AZ$20))/3)*$AJ$603),(($D$18*$AJ$603)+((PI()*(($C$21/2)^2)*($G$20-$AI742))*$AJ$603))+((($D$18+$H$18)/3)*$BD$20)-(((PI()*($C$21/2)^2*(($C$21/2)*$AZ$20))/3)*$AJ$603)))</f>
        <v>162858.83009877749</v>
      </c>
    </row>
    <row r="743" spans="1:36" x14ac:dyDescent="0.3">
      <c r="A743">
        <v>13.8</v>
      </c>
      <c r="B743" s="79">
        <f t="shared" si="100"/>
        <v>166620.68299740565</v>
      </c>
      <c r="C743" s="53">
        <v>13.8</v>
      </c>
      <c r="D743" s="80">
        <f>IF($C743&gt;$G$20,IF('Silo Levels'!$L$19="Pumping",((PI()*((($C$19+$G$20)-$C743)*($O$20/($O$19/2)))^2*((($O$20+$G$20)-$C743))/3)*$D$603)+(((PI()*((($C$19+$G$20)-$C743)*($O$20/($O$19/2)))^2*(((($C$19+$G$20)-$C743)*($O$20/($O$19/2)))*$AZ$12))/3)*$D$603),(((PI()*((($C$19+$G$20)-$C743)*($O$20/($O$19/2)))^2*((($O$20+$G$20)-$C743)/3))*$D$603)-((PI()*((($C$19+$G$20)-$C743)*($O$20/($O$19/2)))^2*(((($C$19+$G$20)-$C743)*($O$20/($O$19/2)))*$AZ$12)/3)*$D$603))),IF('Silo Levels'!$L$19="Pumping",(($D$18*$D$603)+((PI()*(($C$21/2)^2)*($G$20-$C743))*$D$603))+((($D$18+$H$18)/3)*$BD$12)+(((PI()*($C$21/2)^2*(($C$21/2)*$AZ$12))/3)*$D$603),(($D$18*$D$603)+((PI()*(($C$21/2)^2)*($G$20-$C743))*$D$603))+((($D$18+$H$18)/3)*$BD$12)-(((PI()*($C$21/2)^2*(($C$21/2)*$AZ$12))/3)*$D$603)))</f>
        <v>163693.66422384093</v>
      </c>
      <c r="E743" s="73">
        <v>13.8</v>
      </c>
      <c r="F743" s="79">
        <f t="shared" si="101"/>
        <v>151226.73071226513</v>
      </c>
      <c r="G743" s="53">
        <v>13.8</v>
      </c>
      <c r="H743" s="80">
        <f>IF($G743&gt;$G$20,IF('Silo Levels'!$L$20="Pumping",((PI()*((($C$19+$G$20)-$G743)*($O$20/($O$19/2)))^2*((($O$20+$G$20)-$G743))/3)*$H$603)+(((PI()*((($C$19+$G$20)-$G743)*($O$20/($O$19/2)))^2*(((($C$19+$G$20)-$G743)*($O$20/($O$19/2)))*$AZ$13))/3)*$H$603),(((PI()*((($C$19+$G$20)-$G743)*($O$20/($O$19/2)))^2*((($O$20+$G$20)-$G743)/3))*$H$603)-((PI()*((($C$19+$G$20)-$G743)*($O$20/($O$19/2)))^2*(((($C$19+$G$20)-$G743)*($O$20/($O$19/2)))*$AZ$13)/3)*$H$603))),IF('Silo Levels'!$L$20="Pumping",(($D$18*$H$603)+((PI()*(($C$21/2)^2)*($G$20-$G743))*$H$603))+((($D$18+$H$18)/3)*$BD$13)+(((PI()*($C$21/2)^2*(($C$21/2)*$AZ$13))/3)*$H$603),(($D$18*$H$603)+((PI()*(($C$21/2)^2)*($G$20-$G743))*$H$603))+((($D$18+$H$18)/3)*$BD$13)-(((PI()*($C$21/2)^2*(($C$21/2)*$AZ$13))/3)*$H$603)))</f>
        <v>147438.59626723928</v>
      </c>
      <c r="I743" s="73">
        <v>13.8</v>
      </c>
      <c r="J743" s="79">
        <f t="shared" si="102"/>
        <v>151902.20377650979</v>
      </c>
      <c r="K743" s="53">
        <v>13.8</v>
      </c>
      <c r="L743" s="80">
        <f>IF($K743&gt;$G$20,IF('Silo Levels'!$L$21="Pumping",((PI()*((($C$19+$G$20)-$K743)*($O$20/($O$19/2)))^2*((($O$20+$G$20)-$K743))/3)*$L$603)+(((PI()*((($C$19+$G$20)-$K743)*($O$20/($O$19/2)))^2*(((($C$19+$G$20)-$K743)*($O$20/($O$19/2)))*$AZ$14))/3)*$L$603),(((PI()*((($C$19+$G$20)-$K743)*($O$20/($O$19/2)))^2*((($O$20+$G$20)-$K743)/3))*$L$603)-((PI()*((($C$19+$G$20)-$K743)*($O$20/($O$19/2)))^2*(((($C$19+$G$20)-$K743)*($O$20/($O$19/2)))*$AZ$14)/3)*$L$603))),IF('Silo Levels'!$L$21="Pumping",(($D$18*$L$603)+((PI()*(($C$21/2)^2)*($G$20-$K743))*$L$603))+((($D$18+$H$18)/3)*$BD$14)+(((PI()*($C$21/2)^2*(($C$21/2)*$AZ$14))/3)*$L$603),(($D$18*$L$603)+((PI()*(($C$21/2)^2)*($G$20-$K743))*$L$603))+((($D$18+$H$18)/3)*$BD$14)-(((PI()*($C$21/2)^2*(($C$21/2)*$AZ$14))/3)*$L$603)))</f>
        <v>148096.81075489768</v>
      </c>
      <c r="M743" s="73">
        <v>13.8</v>
      </c>
      <c r="N743" s="79">
        <f t="shared" si="107"/>
        <v>155415.36459054507</v>
      </c>
      <c r="O743" s="53">
        <v>13.8</v>
      </c>
      <c r="P743" s="80">
        <f>IF($O743&gt;$G$20,IF('Silo Levels'!$L$22="Pumping",((PI()*((($C$19+$G$20)-$O743)*($O$20/($O$19/2)))^2*((($O$20+$G$20)-$O743))/3)*$P$603)+(((PI()*((($C$19+$G$20)-$O743)*($O$20/($O$19/2)))^2*(((($C$19+$G$20)-$O743)*($O$20/($O$19/2)))*$AZ$15))/3)*$P$603),(((PI()*((($C$19+$G$20)-$O743)*($O$20/($O$19/2)))^2*((($O$20+$G$20)-$O743)/3))*$P$603)-((PI()*((($C$19+$G$20)-$O743)*($O$20/($O$19/2)))^2*(((($C$19+$G$20)-$O743)*($O$20/($O$19/2)))*$AZ$15)/3)*$P$603))),IF('Silo Levels'!$L$22="Pumping",(($D$18*$P$603)+((PI()*(($C$21/2)^2)*($G$20-$O743))*$P$603))+((($D$18+$H$18)/3)*$BD$15)+(((PI()*($C$21/2)^2*(($C$21/2)*$AZ$15))/3)*$P$603),(($D$18*$P$603)+((PI()*(($C$21/2)^2)*($G$20-$O743))*$P$603))+((($D$18+$H$18)/3)*$BD$15)-(((PI()*($C$21/2)^2*(($C$21/2)*$AZ$15))/3)*$P$603)))</f>
        <v>151520.20906295258</v>
      </c>
      <c r="Q743" s="73">
        <v>13.8</v>
      </c>
      <c r="R743" s="79">
        <f t="shared" si="108"/>
        <v>160663.20331275734</v>
      </c>
      <c r="S743" s="53">
        <v>13.8</v>
      </c>
      <c r="T743" s="80">
        <f>IF($S743&gt;$G$20,IF('Silo Levels'!$L$23="Pumping",((PI()*((($C$19+$G$20)-$S743)*($O$20/($O$19/2)))^2*((($O$20+$G$20)-$S743))/3)*$T$603)+(((PI()*((($C$19+$G$20)-$S743)*($O$20/($O$19/2)))^2*(((($C$19+$G$20)-$S743)*($O$20/($O$19/2)))*$AZ$16))/3)*$T$603),(((PI()*((($C$19+$G$20)-$S743)*($O$20/($O$19/2)))^2*((($O$20+$G$20)-$S743)/3))*$T$603)-((PI()*((($C$19+$G$20)-$S743)*($O$20/($O$19/2)))^2*(((($C$19+$G$20)-$S743)*($O$20/($O$19/2)))*$AZ$16)/3)*$T$603))),IF('Silo Levels'!$L$23="Pumping",(($D$18*$T$603)+((PI()*(($C$21/2)^2)*($G$20-$S743))*$T$603))+((($D$18+$H$18)/3)*$BD$16)+(((PI()*($C$21/2)^2*(($C$21/2)*$AZ$16))/3)*$T$603),(($D$18*$T$603)+((PI()*(($C$21/2)^2)*($G$20-$S743))*$T$603))+((($D$18+$H$18)/3)*$BD$16)-(((PI()*($C$21/2)^2*(($C$21/2)*$AZ$16))/3)*$T$603)))</f>
        <v>156633.9636428151</v>
      </c>
      <c r="U743" s="73">
        <v>13.8</v>
      </c>
      <c r="V743" s="79">
        <f t="shared" si="103"/>
        <v>151226.73071226513</v>
      </c>
      <c r="W743" s="53">
        <v>13.8</v>
      </c>
      <c r="X743" s="80">
        <f>IF($W743&gt;$G$20,IF('Silo Levels'!$L$24="Pumping",((PI()*((($C$19+$G$20)-$W743)*($O$20/($O$19/2)))^2*((($O$20+$G$20)-$W743))/3)*$X$603)+(((PI()*((($C$19+$G$20)-$W743)*($O$20/($O$19/2)))^2*(((($C$19+$G$20)-$W743)*($O$20/($O$19/2)))*$AZ$17))/3)*$X$603),(((PI()*((($C$19+$G$20)-$W743)*($O$20/($O$19/2)))^2*((($O$20+$G$20)-$W743)/3))*$X$603)-((PI()*((($C$19+$G$20)-$W743)*($O$20/($O$19/2)))^2*(((($C$19+$G$20)-$W743)*($O$20/($O$19/2)))*$AZ$17)/3)*$X$603))),IF('Silo Levels'!$L$24="Pumping",(($D$18*$X$603)+((PI()*(($C$21/2)^2)*($G$20-$W743))*$X$603))+((($D$18+$H$18)/3)*$BD$17)+(((PI()*($C$21/2)^2*(($C$21/2)*$AZ$17))/3)*$X$603),(($D$18*$X$603)+((PI()*(($C$21/2)^2)*($G$20-$W743))*$X$603))+((($D$18+$H$18)/3)*$BD$17)-(((PI()*($C$21/2)^2*(($C$21/2)*$AZ$17))/3)*$X$603)))</f>
        <v>147438.59626723928</v>
      </c>
      <c r="Y743" s="73">
        <v>13.8</v>
      </c>
      <c r="Z743" s="79">
        <f t="shared" si="104"/>
        <v>173191.43264959133</v>
      </c>
      <c r="AA743" s="53">
        <v>13.8</v>
      </c>
      <c r="AB743" s="80">
        <f>IF($AA743&gt;$G$20,IF('Silo Levels'!$L$25="Pumping",((PI()*((($C$19+$G$20)-$AA743)*($O$20/($O$19/2)))^2*((($O$20+$G$20)-$AA743))/3)*$AB$603)+(((PI()*((($C$19+$G$20)-$AA743)*($O$20/($O$19/2)))^2*(((($C$19+$G$20)-$AA743)*($O$20/($O$19/2)))*$AZ$18))/3)*$AB$603),(((PI()*((($C$19+$G$20)-$AA743)*($O$20/($O$19/2)))^2*((($O$20+$G$20)-$AA743)/3))*$AB$603)-((PI()*((($C$19+$G$20)-$AA743)*($O$20/($O$19/2)))^2*(((($C$19+$G$20)-$AA743)*($O$20/($O$19/2)))*$AZ$18)/3)*$AB$603))),IF('Silo Levels'!$L$25="Pumping",(($D$18*$AB$603)+((PI()*(($C$21/2)^2)*($G$20-$AA743))*$AB$603))+((($D$18+$H$18)/3)*$BD$18)+(((PI()*($C$21/2)^2*(($C$21/2)*$AZ$18))/3)*$AB$603),(($D$18*$AB$603)+((PI()*(($C$21/2)^2)*($G$20-$AA743))*$AB$603))+((($D$18+$H$18)/3)*$BD$18)-(((PI()*($C$21/2)^2*(($C$21/2)*$AZ$18))/3)*$AB$603)))</f>
        <v>168842.092272537</v>
      </c>
      <c r="AC743" s="73">
        <v>13.8</v>
      </c>
      <c r="AD743" s="79">
        <f t="shared" si="105"/>
        <v>178465.96221810859</v>
      </c>
      <c r="AE743" s="53">
        <v>13.8</v>
      </c>
      <c r="AF743" s="80">
        <f>IF($AE743&gt;$G$20,IF('Silo Levels'!$L$26="Pumping",((PI()*((($C$19+$G$20)-$AE743)*($O$20/($O$19/2)))^2*((($O$20+$G$20)-$AE743))/3)*$AF$603)+(((PI()*((($C$19+$G$20)-$AE743)*($O$20/($O$19/2)))^2*(((($C$19+$G$20)-$AE743)*($O$20/($O$19/2)))*$AZ$19))/3)*$AF$603),(((PI()*((($C$19+$G$20)-$AE743)*($O$20/($O$19/2)))^2*((($O$20+$G$20)-$AE743)/3))*$AF$603)-((PI()*((($C$19+$G$20)-$AE743)*($O$20/($O$19/2)))^2*(((($C$19+$G$20)-$AE743)*($O$20/($O$19/2)))*$AZ$19)/3)*$AF$603))),IF('Silo Levels'!$L$26="Pumping",(($D$18*$AF$603)+((PI()*(($C$21/2)^2)*($G$20-$AE743))*$AF$603))+((($D$18+$H$18)/3)*$BD$19)+(((PI()*($C$21/2)^2*(($C$21/2)*$AZ$19))/3)*$AF$603),(($D$18*$AF$603)+((PI()*(($C$21/2)^2)*($G$20-$AE743))*$AF$603))+((($D$18+$H$18)/3)*$BD$19)-(((PI()*($C$21/2)^2*(($C$21/2)*$AZ$19))/3)*$AF$603)))</f>
        <v>176255.4765658486</v>
      </c>
      <c r="AG743" s="73">
        <v>13.8</v>
      </c>
      <c r="AH743" s="79">
        <f t="shared" si="106"/>
        <v>166620.68299740565</v>
      </c>
      <c r="AI743" s="53">
        <v>13.8</v>
      </c>
      <c r="AJ743" s="80">
        <f>IF($AI743&gt;$G$20,IF('Silo Levels'!$L$27="Pumping",((PI()*((($C$19+$G$20)-$AI743)*($O$20/($O$19/2)))^2*((($O$20+$G$20)-$AI743))/3)*$AJ$603)+(((PI()*((($C$19+$G$20)-$AI743)*($O$20/($O$19/2)))^2*(((($C$19+$G$20)-$AI743)*($O$20/($O$19/2)))*$AZ$20))/3)*$AJ$603),(((PI()*((($C$19+$G$20)-$AI743)*($O$20/($O$19/2)))^2*((($O$20+$G$20)-$AI743)/3))*$AJ$603)-((PI()*((($C$19+$G$20)-$AI743)*($O$20/($O$19/2)))^2*(((($C$19+$G$20)-$AI743)*($O$20/($O$19/2)))*$AZ$20)/3)*$AJ$603))),IF('Silo Levels'!$L$27="Pumping",(($D$18*$AJ$603)+((PI()*(($C$21/2)^2)*($G$20-$AI743))*$AJ$603))+((($D$18+$H$18)/3)*$BD$20)+(((PI()*($C$21/2)^2*(($C$21/2)*$AZ$20))/3)*$AJ$603),(($D$18*$AJ$603)+((PI()*(($C$21/2)^2)*($G$20-$AI743))*$AJ$603))+((($D$18+$H$18)/3)*$BD$20)-(((PI()*($C$21/2)^2*(($C$21/2)*$AZ$20))/3)*$AJ$603)))</f>
        <v>162439.22760659893</v>
      </c>
    </row>
    <row r="744" spans="1:36" x14ac:dyDescent="0.3">
      <c r="A744">
        <v>13.9</v>
      </c>
      <c r="B744" s="79">
        <f t="shared" si="100"/>
        <v>166201.08050522718</v>
      </c>
      <c r="C744" s="53">
        <v>13.9</v>
      </c>
      <c r="D744" s="80">
        <f>IF($C744&gt;$G$20,IF('Silo Levels'!$L$19="Pumping",((PI()*((($C$19+$G$20)-$C744)*($O$20/($O$19/2)))^2*((($O$20+$G$20)-$C744))/3)*$D$603)+(((PI()*((($C$19+$G$20)-$C744)*($O$20/($O$19/2)))^2*(((($C$19+$G$20)-$C744)*($O$20/($O$19/2)))*$AZ$12))/3)*$D$603),(((PI()*((($C$19+$G$20)-$C744)*($O$20/($O$19/2)))^2*((($O$20+$G$20)-$C744)/3))*$D$603)-((PI()*((($C$19+$G$20)-$C744)*($O$20/($O$19/2)))^2*(((($C$19+$G$20)-$C744)*($O$20/($O$19/2)))*$AZ$12)/3)*$D$603))),IF('Silo Levels'!$L$19="Pumping",(($D$18*$D$603)+((PI()*(($C$21/2)^2)*($G$20-$C744))*$D$603))+((($D$18+$H$18)/3)*$BD$12)+(((PI()*($C$21/2)^2*(($C$21/2)*$AZ$12))/3)*$D$603),(($D$18*$D$603)+((PI()*(($C$21/2)^2)*($G$20-$C744))*$D$603))+((($D$18+$H$18)/3)*$BD$12)-(((PI()*($C$21/2)^2*(($C$21/2)*$AZ$12))/3)*$D$603)))</f>
        <v>163274.06173166248</v>
      </c>
      <c r="E744" s="73">
        <v>13.9</v>
      </c>
      <c r="F744" s="79">
        <f t="shared" si="101"/>
        <v>150846.59736029041</v>
      </c>
      <c r="G744" s="53">
        <v>13.9</v>
      </c>
      <c r="H744" s="80">
        <f>IF($G744&gt;$G$20,IF('Silo Levels'!$L$20="Pumping",((PI()*((($C$19+$G$20)-$G744)*($O$20/($O$19/2)))^2*((($O$20+$G$20)-$G744))/3)*$H$603)+(((PI()*((($C$19+$G$20)-$G744)*($O$20/($O$19/2)))^2*(((($C$19+$G$20)-$G744)*($O$20/($O$19/2)))*$AZ$13))/3)*$H$603),(((PI()*((($C$19+$G$20)-$G744)*($O$20/($O$19/2)))^2*((($O$20+$G$20)-$G744)/3))*$H$603)-((PI()*((($C$19+$G$20)-$G744)*($O$20/($O$19/2)))^2*(((($C$19+$G$20)-$G744)*($O$20/($O$19/2)))*$AZ$13)/3)*$H$603))),IF('Silo Levels'!$L$20="Pumping",(($D$18*$H$603)+((PI()*(($C$21/2)^2)*($G$20-$G744))*$H$603))+((($D$18+$H$18)/3)*$BD$13)+(((PI()*($C$21/2)^2*(($C$21/2)*$AZ$13))/3)*$H$603),(($D$18*$H$603)+((PI()*(($C$21/2)^2)*($G$20-$G744))*$H$603))+((($D$18+$H$18)/3)*$BD$13)-(((PI()*($C$21/2)^2*(($C$21/2)*$AZ$13))/3)*$H$603)))</f>
        <v>147058.46291526456</v>
      </c>
      <c r="I744" s="73">
        <v>13.9</v>
      </c>
      <c r="J744" s="79">
        <f t="shared" si="102"/>
        <v>151520.33855343514</v>
      </c>
      <c r="K744" s="53">
        <v>13.9</v>
      </c>
      <c r="L744" s="80">
        <f>IF($K744&gt;$G$20,IF('Silo Levels'!$L$21="Pumping",((PI()*((($C$19+$G$20)-$K744)*($O$20/($O$19/2)))^2*((($O$20+$G$20)-$K744))/3)*$L$603)+(((PI()*((($C$19+$G$20)-$K744)*($O$20/($O$19/2)))^2*(((($C$19+$G$20)-$K744)*($O$20/($O$19/2)))*$AZ$14))/3)*$L$603),(((PI()*((($C$19+$G$20)-$K744)*($O$20/($O$19/2)))^2*((($O$20+$G$20)-$K744)/3))*$L$603)-((PI()*((($C$19+$G$20)-$K744)*($O$20/($O$19/2)))^2*(((($C$19+$G$20)-$K744)*($O$20/($O$19/2)))*$AZ$14)/3)*$L$603))),IF('Silo Levels'!$L$21="Pumping",(($D$18*$L$603)+((PI()*(($C$21/2)^2)*($G$20-$K744))*$L$603))+((($D$18+$H$18)/3)*$BD$14)+(((PI()*($C$21/2)^2*(($C$21/2)*$AZ$14))/3)*$L$603),(($D$18*$L$603)+((PI()*(($C$21/2)^2)*($G$20-$K744))*$L$603))+((($D$18+$H$18)/3)*$BD$14)-(((PI()*($C$21/2)^2*(($C$21/2)*$AZ$14))/3)*$L$603)))</f>
        <v>147714.94553182303</v>
      </c>
      <c r="M744" s="73">
        <v>13.9</v>
      </c>
      <c r="N744" s="79">
        <f t="shared" si="107"/>
        <v>155024.4918407379</v>
      </c>
      <c r="O744" s="53">
        <v>13.9</v>
      </c>
      <c r="P744" s="80">
        <f>IF($O744&gt;$G$20,IF('Silo Levels'!$L$22="Pumping",((PI()*((($C$19+$G$20)-$O744)*($O$20/($O$19/2)))^2*((($O$20+$G$20)-$O744))/3)*$P$603)+(((PI()*((($C$19+$G$20)-$O744)*($O$20/($O$19/2)))^2*(((($C$19+$G$20)-$O744)*($O$20/($O$19/2)))*$AZ$15))/3)*$P$603),(((PI()*((($C$19+$G$20)-$O744)*($O$20/($O$19/2)))^2*((($O$20+$G$20)-$O744)/3))*$P$603)-((PI()*((($C$19+$G$20)-$O744)*($O$20/($O$19/2)))^2*(((($C$19+$G$20)-$O744)*($O$20/($O$19/2)))*$AZ$15)/3)*$P$603))),IF('Silo Levels'!$L$22="Pumping",(($D$18*$P$603)+((PI()*(($C$21/2)^2)*($G$20-$O744))*$P$603))+((($D$18+$H$18)/3)*$BD$15)+(((PI()*($C$21/2)^2*(($C$21/2)*$AZ$15))/3)*$P$603),(($D$18*$P$603)+((PI()*(($C$21/2)^2)*($G$20-$O744))*$P$603))+((($D$18+$H$18)/3)*$BD$15)-(((PI()*($C$21/2)^2*(($C$21/2)*$AZ$15))/3)*$P$603)))</f>
        <v>151129.33631314541</v>
      </c>
      <c r="Q744" s="73">
        <v>13.9</v>
      </c>
      <c r="R744" s="79">
        <f t="shared" si="108"/>
        <v>160258.87542950184</v>
      </c>
      <c r="S744" s="53">
        <v>13.9</v>
      </c>
      <c r="T744" s="80">
        <f>IF($S744&gt;$G$20,IF('Silo Levels'!$L$23="Pumping",((PI()*((($C$19+$G$20)-$S744)*($O$20/($O$19/2)))^2*((($O$20+$G$20)-$S744))/3)*$T$603)+(((PI()*((($C$19+$G$20)-$S744)*($O$20/($O$19/2)))^2*(((($C$19+$G$20)-$S744)*($O$20/($O$19/2)))*$AZ$16))/3)*$T$603),(((PI()*((($C$19+$G$20)-$S744)*($O$20/($O$19/2)))^2*((($O$20+$G$20)-$S744)/3))*$T$603)-((PI()*((($C$19+$G$20)-$S744)*($O$20/($O$19/2)))^2*(((($C$19+$G$20)-$S744)*($O$20/($O$19/2)))*$AZ$16)/3)*$T$603))),IF('Silo Levels'!$L$23="Pumping",(($D$18*$T$603)+((PI()*(($C$21/2)^2)*($G$20-$S744))*$T$603))+((($D$18+$H$18)/3)*$BD$16)+(((PI()*($C$21/2)^2*(($C$21/2)*$AZ$16))/3)*$T$603),(($D$18*$T$603)+((PI()*(($C$21/2)^2)*($G$20-$S744))*$T$603))+((($D$18+$H$18)/3)*$BD$16)-(((PI()*($C$21/2)^2*(($C$21/2)*$AZ$16))/3)*$T$603)))</f>
        <v>156229.63575955961</v>
      </c>
      <c r="U744" s="73">
        <v>13.9</v>
      </c>
      <c r="V744" s="79">
        <f t="shared" si="103"/>
        <v>150846.59736029041</v>
      </c>
      <c r="W744" s="53">
        <v>13.9</v>
      </c>
      <c r="X744" s="80">
        <f>IF($W744&gt;$G$20,IF('Silo Levels'!$L$24="Pumping",((PI()*((($C$19+$G$20)-$W744)*($O$20/($O$19/2)))^2*((($O$20+$G$20)-$W744))/3)*$X$603)+(((PI()*((($C$19+$G$20)-$W744)*($O$20/($O$19/2)))^2*(((($C$19+$G$20)-$W744)*($O$20/($O$19/2)))*$AZ$17))/3)*$X$603),(((PI()*((($C$19+$G$20)-$W744)*($O$20/($O$19/2)))^2*((($O$20+$G$20)-$W744)/3))*$X$603)-((PI()*((($C$19+$G$20)-$W744)*($O$20/($O$19/2)))^2*(((($C$19+$G$20)-$W744)*($O$20/($O$19/2)))*$AZ$17)/3)*$X$603))),IF('Silo Levels'!$L$24="Pumping",(($D$18*$X$603)+((PI()*(($C$21/2)^2)*($G$20-$W744))*$X$603))+((($D$18+$H$18)/3)*$BD$17)+(((PI()*($C$21/2)^2*(($C$21/2)*$AZ$17))/3)*$X$603),(($D$18*$X$603)+((PI()*(($C$21/2)^2)*($G$20-$W744))*$X$603))+((($D$18+$H$18)/3)*$BD$17)-(((PI()*($C$21/2)^2*(($C$21/2)*$AZ$17))/3)*$X$603)))</f>
        <v>147058.46291526456</v>
      </c>
      <c r="Y744" s="73">
        <v>13.9</v>
      </c>
      <c r="Z744" s="79">
        <f t="shared" si="104"/>
        <v>172754.9831622772</v>
      </c>
      <c r="AA744" s="53">
        <v>13.9</v>
      </c>
      <c r="AB744" s="80">
        <f>IF($AA744&gt;$G$20,IF('Silo Levels'!$L$25="Pumping",((PI()*((($C$19+$G$20)-$AA744)*($O$20/($O$19/2)))^2*((($O$20+$G$20)-$AA744))/3)*$AB$603)+(((PI()*((($C$19+$G$20)-$AA744)*($O$20/($O$19/2)))^2*(((($C$19+$G$20)-$AA744)*($O$20/($O$19/2)))*$AZ$18))/3)*$AB$603),(((PI()*((($C$19+$G$20)-$AA744)*($O$20/($O$19/2)))^2*((($O$20+$G$20)-$AA744)/3))*$AB$603)-((PI()*((($C$19+$G$20)-$AA744)*($O$20/($O$19/2)))^2*(((($C$19+$G$20)-$AA744)*($O$20/($O$19/2)))*$AZ$18)/3)*$AB$603))),IF('Silo Levels'!$L$25="Pumping",(($D$18*$AB$603)+((PI()*(($C$21/2)^2)*($G$20-$AA744))*$AB$603))+((($D$18+$H$18)/3)*$BD$18)+(((PI()*($C$21/2)^2*(($C$21/2)*$AZ$18))/3)*$AB$603),(($D$18*$AB$603)+((PI()*(($C$21/2)^2)*($G$20-$AA744))*$AB$603))+((($D$18+$H$18)/3)*$BD$18)-(((PI()*($C$21/2)^2*(($C$21/2)*$AZ$18))/3)*$AB$603)))</f>
        <v>168405.64278522288</v>
      </c>
      <c r="AC744" s="73">
        <v>13.9</v>
      </c>
      <c r="AD744" s="79">
        <f t="shared" si="105"/>
        <v>178022.32467953657</v>
      </c>
      <c r="AE744" s="53">
        <v>13.9</v>
      </c>
      <c r="AF744" s="80">
        <f>IF($AE744&gt;$G$20,IF('Silo Levels'!$L$26="Pumping",((PI()*((($C$19+$G$20)-$AE744)*($O$20/($O$19/2)))^2*((($O$20+$G$20)-$AE744))/3)*$AF$603)+(((PI()*((($C$19+$G$20)-$AE744)*($O$20/($O$19/2)))^2*(((($C$19+$G$20)-$AE744)*($O$20/($O$19/2)))*$AZ$19))/3)*$AF$603),(((PI()*((($C$19+$G$20)-$AE744)*($O$20/($O$19/2)))^2*((($O$20+$G$20)-$AE744)/3))*$AF$603)-((PI()*((($C$19+$G$20)-$AE744)*($O$20/($O$19/2)))^2*(((($C$19+$G$20)-$AE744)*($O$20/($O$19/2)))*$AZ$19)/3)*$AF$603))),IF('Silo Levels'!$L$26="Pumping",(($D$18*$AF$603)+((PI()*(($C$21/2)^2)*($G$20-$AE744))*$AF$603))+((($D$18+$H$18)/3)*$BD$19)+(((PI()*($C$21/2)^2*(($C$21/2)*$AZ$19))/3)*$AF$603),(($D$18*$AF$603)+((PI()*(($C$21/2)^2)*($G$20-$AE744))*$AF$603))+((($D$18+$H$18)/3)*$BD$19)-(((PI()*($C$21/2)^2*(($C$21/2)*$AZ$19))/3)*$AF$603)))</f>
        <v>175811.83902727658</v>
      </c>
      <c r="AG744" s="73">
        <v>13.9</v>
      </c>
      <c r="AH744" s="79">
        <f t="shared" si="106"/>
        <v>166201.08050522718</v>
      </c>
      <c r="AI744" s="53">
        <v>13.9</v>
      </c>
      <c r="AJ744" s="80">
        <f>IF($AI744&gt;$G$20,IF('Silo Levels'!$L$27="Pumping",((PI()*((($C$19+$G$20)-$AI744)*($O$20/($O$19/2)))^2*((($O$20+$G$20)-$AI744))/3)*$AJ$603)+(((PI()*((($C$19+$G$20)-$AI744)*($O$20/($O$19/2)))^2*(((($C$19+$G$20)-$AI744)*($O$20/($O$19/2)))*$AZ$20))/3)*$AJ$603),(((PI()*((($C$19+$G$20)-$AI744)*($O$20/($O$19/2)))^2*((($O$20+$G$20)-$AI744)/3))*$AJ$603)-((PI()*((($C$19+$G$20)-$AI744)*($O$20/($O$19/2)))^2*(((($C$19+$G$20)-$AI744)*($O$20/($O$19/2)))*$AZ$20)/3)*$AJ$603))),IF('Silo Levels'!$L$27="Pumping",(($D$18*$AJ$603)+((PI()*(($C$21/2)^2)*($G$20-$AI744))*$AJ$603))+((($D$18+$H$18)/3)*$BD$20)+(((PI()*($C$21/2)^2*(($C$21/2)*$AZ$20))/3)*$AJ$603),(($D$18*$AJ$603)+((PI()*(($C$21/2)^2)*($G$20-$AI744))*$AJ$603))+((($D$18+$H$18)/3)*$BD$20)-(((PI()*($C$21/2)^2*(($C$21/2)*$AZ$20))/3)*$AJ$603)))</f>
        <v>162019.62511442046</v>
      </c>
    </row>
    <row r="745" spans="1:36" x14ac:dyDescent="0.3">
      <c r="A745">
        <v>14</v>
      </c>
      <c r="B745" s="79">
        <f t="shared" si="100"/>
        <v>165781.47801304865</v>
      </c>
      <c r="C745" s="53">
        <v>14</v>
      </c>
      <c r="D745" s="80">
        <f>IF($C745&gt;$G$20,IF('Silo Levels'!$L$19="Pumping",((PI()*((($C$19+$G$20)-$C745)*($O$20/($O$19/2)))^2*((($O$20+$G$20)-$C745))/3)*$D$603)+(((PI()*((($C$19+$G$20)-$C745)*($O$20/($O$19/2)))^2*(((($C$19+$G$20)-$C745)*($O$20/($O$19/2)))*$AZ$12))/3)*$D$603),(((PI()*((($C$19+$G$20)-$C745)*($O$20/($O$19/2)))^2*((($O$20+$G$20)-$C745)/3))*$D$603)-((PI()*((($C$19+$G$20)-$C745)*($O$20/($O$19/2)))^2*(((($C$19+$G$20)-$C745)*($O$20/($O$19/2)))*$AZ$12)/3)*$D$603))),IF('Silo Levels'!$L$19="Pumping",(($D$18*$D$603)+((PI()*(($C$21/2)^2)*($G$20-$C745))*$D$603))+((($D$18+$H$18)/3)*$BD$12)+(((PI()*($C$21/2)^2*(($C$21/2)*$AZ$12))/3)*$D$603),(($D$18*$D$603)+((PI()*(($C$21/2)^2)*($G$20-$C745))*$D$603))+((($D$18+$H$18)/3)*$BD$12)-(((PI()*($C$21/2)^2*(($C$21/2)*$AZ$12))/3)*$D$603)))</f>
        <v>162854.45923948393</v>
      </c>
      <c r="E745" s="73">
        <v>14</v>
      </c>
      <c r="F745" s="79">
        <f t="shared" si="101"/>
        <v>150466.4640083157</v>
      </c>
      <c r="G745" s="53">
        <v>14</v>
      </c>
      <c r="H745" s="80">
        <f>IF($G745&gt;$G$20,IF('Silo Levels'!$L$20="Pumping",((PI()*((($C$19+$G$20)-$G745)*($O$20/($O$19/2)))^2*((($O$20+$G$20)-$G745))/3)*$H$603)+(((PI()*((($C$19+$G$20)-$G745)*($O$20/($O$19/2)))^2*(((($C$19+$G$20)-$G745)*($O$20/($O$19/2)))*$AZ$13))/3)*$H$603),(((PI()*((($C$19+$G$20)-$G745)*($O$20/($O$19/2)))^2*((($O$20+$G$20)-$G745)/3))*$H$603)-((PI()*((($C$19+$G$20)-$G745)*($O$20/($O$19/2)))^2*(((($C$19+$G$20)-$G745)*($O$20/($O$19/2)))*$AZ$13)/3)*$H$603))),IF('Silo Levels'!$L$20="Pumping",(($D$18*$H$603)+((PI()*(($C$21/2)^2)*($G$20-$G745))*$H$603))+((($D$18+$H$18)/3)*$BD$13)+(((PI()*($C$21/2)^2*(($C$21/2)*$AZ$13))/3)*$H$603),(($D$18*$H$603)+((PI()*(($C$21/2)^2)*($G$20-$G745))*$H$603))+((($D$18+$H$18)/3)*$BD$13)-(((PI()*($C$21/2)^2*(($C$21/2)*$AZ$13))/3)*$H$603)))</f>
        <v>146678.32956328985</v>
      </c>
      <c r="I745" s="73">
        <v>14</v>
      </c>
      <c r="J745" s="79">
        <f t="shared" si="102"/>
        <v>151138.47333036049</v>
      </c>
      <c r="K745" s="53">
        <v>14</v>
      </c>
      <c r="L745" s="80">
        <f>IF($K745&gt;$G$20,IF('Silo Levels'!$L$21="Pumping",((PI()*((($C$19+$G$20)-$K745)*($O$20/($O$19/2)))^2*((($O$20+$G$20)-$K745))/3)*$L$603)+(((PI()*((($C$19+$G$20)-$K745)*($O$20/($O$19/2)))^2*(((($C$19+$G$20)-$K745)*($O$20/($O$19/2)))*$AZ$14))/3)*$L$603),(((PI()*((($C$19+$G$20)-$K745)*($O$20/($O$19/2)))^2*((($O$20+$G$20)-$K745)/3))*$L$603)-((PI()*((($C$19+$G$20)-$K745)*($O$20/($O$19/2)))^2*(((($C$19+$G$20)-$K745)*($O$20/($O$19/2)))*$AZ$14)/3)*$L$603))),IF('Silo Levels'!$L$21="Pumping",(($D$18*$L$603)+((PI()*(($C$21/2)^2)*($G$20-$K745))*$L$603))+((($D$18+$H$18)/3)*$BD$14)+(((PI()*($C$21/2)^2*(($C$21/2)*$AZ$14))/3)*$L$603),(($D$18*$L$603)+((PI()*(($C$21/2)^2)*($G$20-$K745))*$L$603))+((($D$18+$H$18)/3)*$BD$14)-(((PI()*($C$21/2)^2*(($C$21/2)*$AZ$14))/3)*$L$603)))</f>
        <v>147333.08030874838</v>
      </c>
      <c r="M745" s="73">
        <v>14</v>
      </c>
      <c r="N745" s="79">
        <f t="shared" si="107"/>
        <v>154633.6190909307</v>
      </c>
      <c r="O745" s="53">
        <v>14</v>
      </c>
      <c r="P745" s="80">
        <f>IF($O745&gt;$G$20,IF('Silo Levels'!$L$22="Pumping",((PI()*((($C$19+$G$20)-$O745)*($O$20/($O$19/2)))^2*((($O$20+$G$20)-$O745))/3)*$P$603)+(((PI()*((($C$19+$G$20)-$O745)*($O$20/($O$19/2)))^2*(((($C$19+$G$20)-$O745)*($O$20/($O$19/2)))*$AZ$15))/3)*$P$603),(((PI()*((($C$19+$G$20)-$O745)*($O$20/($O$19/2)))^2*((($O$20+$G$20)-$O745)/3))*$P$603)-((PI()*((($C$19+$G$20)-$O745)*($O$20/($O$19/2)))^2*(((($C$19+$G$20)-$O745)*($O$20/($O$19/2)))*$AZ$15)/3)*$P$603))),IF('Silo Levels'!$L$22="Pumping",(($D$18*$P$603)+((PI()*(($C$21/2)^2)*($G$20-$O745))*$P$603))+((($D$18+$H$18)/3)*$BD$15)+(((PI()*($C$21/2)^2*(($C$21/2)*$AZ$15))/3)*$P$603),(($D$18*$P$603)+((PI()*(($C$21/2)^2)*($G$20-$O745))*$P$603))+((($D$18+$H$18)/3)*$BD$15)-(((PI()*($C$21/2)^2*(($C$21/2)*$AZ$15))/3)*$P$603)))</f>
        <v>150738.46356333821</v>
      </c>
      <c r="Q745" s="73">
        <v>14</v>
      </c>
      <c r="R745" s="79">
        <f t="shared" si="108"/>
        <v>159854.54754624629</v>
      </c>
      <c r="S745" s="53">
        <v>14</v>
      </c>
      <c r="T745" s="80">
        <f>IF($S745&gt;$G$20,IF('Silo Levels'!$L$23="Pumping",((PI()*((($C$19+$G$20)-$S745)*($O$20/($O$19/2)))^2*((($O$20+$G$20)-$S745))/3)*$T$603)+(((PI()*((($C$19+$G$20)-$S745)*($O$20/($O$19/2)))^2*(((($C$19+$G$20)-$S745)*($O$20/($O$19/2)))*$AZ$16))/3)*$T$603),(((PI()*((($C$19+$G$20)-$S745)*($O$20/($O$19/2)))^2*((($O$20+$G$20)-$S745)/3))*$T$603)-((PI()*((($C$19+$G$20)-$S745)*($O$20/($O$19/2)))^2*(((($C$19+$G$20)-$S745)*($O$20/($O$19/2)))*$AZ$16)/3)*$T$603))),IF('Silo Levels'!$L$23="Pumping",(($D$18*$T$603)+((PI()*(($C$21/2)^2)*($G$20-$S745))*$T$603))+((($D$18+$H$18)/3)*$BD$16)+(((PI()*($C$21/2)^2*(($C$21/2)*$AZ$16))/3)*$T$603),(($D$18*$T$603)+((PI()*(($C$21/2)^2)*($G$20-$S745))*$T$603))+((($D$18+$H$18)/3)*$BD$16)-(((PI()*($C$21/2)^2*(($C$21/2)*$AZ$16))/3)*$T$603)))</f>
        <v>155825.30787630405</v>
      </c>
      <c r="U745" s="73">
        <v>14</v>
      </c>
      <c r="V745" s="79">
        <f t="shared" si="103"/>
        <v>150466.4640083157</v>
      </c>
      <c r="W745" s="53">
        <v>14</v>
      </c>
      <c r="X745" s="80">
        <f>IF($W745&gt;$G$20,IF('Silo Levels'!$L$24="Pumping",((PI()*((($C$19+$G$20)-$W745)*($O$20/($O$19/2)))^2*((($O$20+$G$20)-$W745))/3)*$X$603)+(((PI()*((($C$19+$G$20)-$W745)*($O$20/($O$19/2)))^2*(((($C$19+$G$20)-$W745)*($O$20/($O$19/2)))*$AZ$17))/3)*$X$603),(((PI()*((($C$19+$G$20)-$W745)*($O$20/($O$19/2)))^2*((($O$20+$G$20)-$W745)/3))*$X$603)-((PI()*((($C$19+$G$20)-$W745)*($O$20/($O$19/2)))^2*(((($C$19+$G$20)-$W745)*($O$20/($O$19/2)))*$AZ$17)/3)*$X$603))),IF('Silo Levels'!$L$24="Pumping",(($D$18*$X$603)+((PI()*(($C$21/2)^2)*($G$20-$W745))*$X$603))+((($D$18+$H$18)/3)*$BD$17)+(((PI()*($C$21/2)^2*(($C$21/2)*$AZ$17))/3)*$X$603),(($D$18*$X$603)+((PI()*(($C$21/2)^2)*($G$20-$W745))*$X$603))+((($D$18+$H$18)/3)*$BD$17)-(((PI()*($C$21/2)^2*(($C$21/2)*$AZ$17))/3)*$X$603)))</f>
        <v>146678.32956328985</v>
      </c>
      <c r="Y745" s="73">
        <v>14</v>
      </c>
      <c r="Z745" s="79">
        <f t="shared" si="104"/>
        <v>172318.53367496302</v>
      </c>
      <c r="AA745" s="53">
        <v>14</v>
      </c>
      <c r="AB745" s="80">
        <f>IF($AA745&gt;$G$20,IF('Silo Levels'!$L$25="Pumping",((PI()*((($C$19+$G$20)-$AA745)*($O$20/($O$19/2)))^2*((($O$20+$G$20)-$AA745))/3)*$AB$603)+(((PI()*((($C$19+$G$20)-$AA745)*($O$20/($O$19/2)))^2*(((($C$19+$G$20)-$AA745)*($O$20/($O$19/2)))*$AZ$18))/3)*$AB$603),(((PI()*((($C$19+$G$20)-$AA745)*($O$20/($O$19/2)))^2*((($O$20+$G$20)-$AA745)/3))*$AB$603)-((PI()*((($C$19+$G$20)-$AA745)*($O$20/($O$19/2)))^2*(((($C$19+$G$20)-$AA745)*($O$20/($O$19/2)))*$AZ$18)/3)*$AB$603))),IF('Silo Levels'!$L$25="Pumping",(($D$18*$AB$603)+((PI()*(($C$21/2)^2)*($G$20-$AA745))*$AB$603))+((($D$18+$H$18)/3)*$BD$18)+(((PI()*($C$21/2)^2*(($C$21/2)*$AZ$18))/3)*$AB$603),(($D$18*$AB$603)+((PI()*(($C$21/2)^2)*($G$20-$AA745))*$AB$603))+((($D$18+$H$18)/3)*$BD$18)-(((PI()*($C$21/2)^2*(($C$21/2)*$AZ$18))/3)*$AB$603)))</f>
        <v>167969.1932979087</v>
      </c>
      <c r="AC745" s="73">
        <v>14</v>
      </c>
      <c r="AD745" s="79">
        <f t="shared" si="105"/>
        <v>177578.68714096452</v>
      </c>
      <c r="AE745" s="53">
        <v>14</v>
      </c>
      <c r="AF745" s="80">
        <f>IF($AE745&gt;$G$20,IF('Silo Levels'!$L$26="Pumping",((PI()*((($C$19+$G$20)-$AE745)*($O$20/($O$19/2)))^2*((($O$20+$G$20)-$AE745))/3)*$AF$603)+(((PI()*((($C$19+$G$20)-$AE745)*($O$20/($O$19/2)))^2*(((($C$19+$G$20)-$AE745)*($O$20/($O$19/2)))*$AZ$19))/3)*$AF$603),(((PI()*((($C$19+$G$20)-$AE745)*($O$20/($O$19/2)))^2*((($O$20+$G$20)-$AE745)/3))*$AF$603)-((PI()*((($C$19+$G$20)-$AE745)*($O$20/($O$19/2)))^2*(((($C$19+$G$20)-$AE745)*($O$20/($O$19/2)))*$AZ$19)/3)*$AF$603))),IF('Silo Levels'!$L$26="Pumping",(($D$18*$AF$603)+((PI()*(($C$21/2)^2)*($G$20-$AE745))*$AF$603))+((($D$18+$H$18)/3)*$BD$19)+(((PI()*($C$21/2)^2*(($C$21/2)*$AZ$19))/3)*$AF$603),(($D$18*$AF$603)+((PI()*(($C$21/2)^2)*($G$20-$AE745))*$AF$603))+((($D$18+$H$18)/3)*$BD$19)-(((PI()*($C$21/2)^2*(($C$21/2)*$AZ$19))/3)*$AF$603)))</f>
        <v>175368.20148870454</v>
      </c>
      <c r="AG745" s="73">
        <v>14</v>
      </c>
      <c r="AH745" s="79">
        <f t="shared" si="106"/>
        <v>165781.47801304865</v>
      </c>
      <c r="AI745" s="53">
        <v>14</v>
      </c>
      <c r="AJ745" s="80">
        <f>IF($AI745&gt;$G$20,IF('Silo Levels'!$L$27="Pumping",((PI()*((($C$19+$G$20)-$AI745)*($O$20/($O$19/2)))^2*((($O$20+$G$20)-$AI745))/3)*$AJ$603)+(((PI()*((($C$19+$G$20)-$AI745)*($O$20/($O$19/2)))^2*(((($C$19+$G$20)-$AI745)*($O$20/($O$19/2)))*$AZ$20))/3)*$AJ$603),(((PI()*((($C$19+$G$20)-$AI745)*($O$20/($O$19/2)))^2*((($O$20+$G$20)-$AI745)/3))*$AJ$603)-((PI()*((($C$19+$G$20)-$AI745)*($O$20/($O$19/2)))^2*(((($C$19+$G$20)-$AI745)*($O$20/($O$19/2)))*$AZ$20)/3)*$AJ$603))),IF('Silo Levels'!$L$27="Pumping",(($D$18*$AJ$603)+((PI()*(($C$21/2)^2)*($G$20-$AI745))*$AJ$603))+((($D$18+$H$18)/3)*$BD$20)+(((PI()*($C$21/2)^2*(($C$21/2)*$AZ$20))/3)*$AJ$603),(($D$18*$AJ$603)+((PI()*(($C$21/2)^2)*($G$20-$AI745))*$AJ$603))+((($D$18+$H$18)/3)*$BD$20)-(((PI()*($C$21/2)^2*(($C$21/2)*$AZ$20))/3)*$AJ$603)))</f>
        <v>161600.02262224193</v>
      </c>
    </row>
    <row r="746" spans="1:36" x14ac:dyDescent="0.3">
      <c r="A746">
        <v>14.1</v>
      </c>
      <c r="B746" s="79">
        <f t="shared" si="100"/>
        <v>165361.87552087015</v>
      </c>
      <c r="C746" s="53">
        <v>14.1</v>
      </c>
      <c r="D746" s="80">
        <f>IF($C746&gt;$G$20,IF('Silo Levels'!$L$19="Pumping",((PI()*((($C$19+$G$20)-$C746)*($O$20/($O$19/2)))^2*((($O$20+$G$20)-$C746))/3)*$D$603)+(((PI()*((($C$19+$G$20)-$C746)*($O$20/($O$19/2)))^2*(((($C$19+$G$20)-$C746)*($O$20/($O$19/2)))*$AZ$12))/3)*$D$603),(((PI()*((($C$19+$G$20)-$C746)*($O$20/($O$19/2)))^2*((($O$20+$G$20)-$C746)/3))*$D$603)-((PI()*((($C$19+$G$20)-$C746)*($O$20/($O$19/2)))^2*(((($C$19+$G$20)-$C746)*($O$20/($O$19/2)))*$AZ$12)/3)*$D$603))),IF('Silo Levels'!$L$19="Pumping",(($D$18*$D$603)+((PI()*(($C$21/2)^2)*($G$20-$C746))*$D$603))+((($D$18+$H$18)/3)*$BD$12)+(((PI()*($C$21/2)^2*(($C$21/2)*$AZ$12))/3)*$D$603),(($D$18*$D$603)+((PI()*(($C$21/2)^2)*($G$20-$C746))*$D$603))+((($D$18+$H$18)/3)*$BD$12)-(((PI()*($C$21/2)^2*(($C$21/2)*$AZ$12))/3)*$D$603)))</f>
        <v>162434.85674730543</v>
      </c>
      <c r="E746" s="73">
        <v>14.1</v>
      </c>
      <c r="F746" s="79">
        <f t="shared" si="101"/>
        <v>150086.33065634099</v>
      </c>
      <c r="G746" s="53">
        <v>14.1</v>
      </c>
      <c r="H746" s="80">
        <f>IF($G746&gt;$G$20,IF('Silo Levels'!$L$20="Pumping",((PI()*((($C$19+$G$20)-$G746)*($O$20/($O$19/2)))^2*((($O$20+$G$20)-$G746))/3)*$H$603)+(((PI()*((($C$19+$G$20)-$G746)*($O$20/($O$19/2)))^2*(((($C$19+$G$20)-$G746)*($O$20/($O$19/2)))*$AZ$13))/3)*$H$603),(((PI()*((($C$19+$G$20)-$G746)*($O$20/($O$19/2)))^2*((($O$20+$G$20)-$G746)/3))*$H$603)-((PI()*((($C$19+$G$20)-$G746)*($O$20/($O$19/2)))^2*(((($C$19+$G$20)-$G746)*($O$20/($O$19/2)))*$AZ$13)/3)*$H$603))),IF('Silo Levels'!$L$20="Pumping",(($D$18*$H$603)+((PI()*(($C$21/2)^2)*($G$20-$G746))*$H$603))+((($D$18+$H$18)/3)*$BD$13)+(((PI()*($C$21/2)^2*(($C$21/2)*$AZ$13))/3)*$H$603),(($D$18*$H$603)+((PI()*(($C$21/2)^2)*($G$20-$G746))*$H$603))+((($D$18+$H$18)/3)*$BD$13)-(((PI()*($C$21/2)^2*(($C$21/2)*$AZ$13))/3)*$H$603)))</f>
        <v>146298.19621131514</v>
      </c>
      <c r="I746" s="73">
        <v>14.1</v>
      </c>
      <c r="J746" s="79">
        <f t="shared" si="102"/>
        <v>150756.60810728584</v>
      </c>
      <c r="K746" s="53">
        <v>14.1</v>
      </c>
      <c r="L746" s="80">
        <f>IF($K746&gt;$G$20,IF('Silo Levels'!$L$21="Pumping",((PI()*((($C$19+$G$20)-$K746)*($O$20/($O$19/2)))^2*((($O$20+$G$20)-$K746))/3)*$L$603)+(((PI()*((($C$19+$G$20)-$K746)*($O$20/($O$19/2)))^2*(((($C$19+$G$20)-$K746)*($O$20/($O$19/2)))*$AZ$14))/3)*$L$603),(((PI()*((($C$19+$G$20)-$K746)*($O$20/($O$19/2)))^2*((($O$20+$G$20)-$K746)/3))*$L$603)-((PI()*((($C$19+$G$20)-$K746)*($O$20/($O$19/2)))^2*(((($C$19+$G$20)-$K746)*($O$20/($O$19/2)))*$AZ$14)/3)*$L$603))),IF('Silo Levels'!$L$21="Pumping",(($D$18*$L$603)+((PI()*(($C$21/2)^2)*($G$20-$K746))*$L$603))+((($D$18+$H$18)/3)*$BD$14)+(((PI()*($C$21/2)^2*(($C$21/2)*$AZ$14))/3)*$L$603),(($D$18*$L$603)+((PI()*(($C$21/2)^2)*($G$20-$K746))*$L$603))+((($D$18+$H$18)/3)*$BD$14)-(((PI()*($C$21/2)^2*(($C$21/2)*$AZ$14))/3)*$L$603)))</f>
        <v>146951.21508567373</v>
      </c>
      <c r="M746" s="73">
        <v>14.1</v>
      </c>
      <c r="N746" s="79">
        <f t="shared" si="107"/>
        <v>154242.74634112354</v>
      </c>
      <c r="O746" s="53">
        <v>14.1</v>
      </c>
      <c r="P746" s="80">
        <f>IF($O746&gt;$G$20,IF('Silo Levels'!$L$22="Pumping",((PI()*((($C$19+$G$20)-$O746)*($O$20/($O$19/2)))^2*((($O$20+$G$20)-$O746))/3)*$P$603)+(((PI()*((($C$19+$G$20)-$O746)*($O$20/($O$19/2)))^2*(((($C$19+$G$20)-$O746)*($O$20/($O$19/2)))*$AZ$15))/3)*$P$603),(((PI()*((($C$19+$G$20)-$O746)*($O$20/($O$19/2)))^2*((($O$20+$G$20)-$O746)/3))*$P$603)-((PI()*((($C$19+$G$20)-$O746)*($O$20/($O$19/2)))^2*(((($C$19+$G$20)-$O746)*($O$20/($O$19/2)))*$AZ$15)/3)*$P$603))),IF('Silo Levels'!$L$22="Pumping",(($D$18*$P$603)+((PI()*(($C$21/2)^2)*($G$20-$O746))*$P$603))+((($D$18+$H$18)/3)*$BD$15)+(((PI()*($C$21/2)^2*(($C$21/2)*$AZ$15))/3)*$P$603),(($D$18*$P$603)+((PI()*(($C$21/2)^2)*($G$20-$O746))*$P$603))+((($D$18+$H$18)/3)*$BD$15)-(((PI()*($C$21/2)^2*(($C$21/2)*$AZ$15))/3)*$P$603)))</f>
        <v>150347.59081353105</v>
      </c>
      <c r="Q746" s="73">
        <v>14.1</v>
      </c>
      <c r="R746" s="79">
        <f t="shared" si="108"/>
        <v>159450.2196629908</v>
      </c>
      <c r="S746" s="53">
        <v>14.1</v>
      </c>
      <c r="T746" s="80">
        <f>IF($S746&gt;$G$20,IF('Silo Levels'!$L$23="Pumping",((PI()*((($C$19+$G$20)-$S746)*($O$20/($O$19/2)))^2*((($O$20+$G$20)-$S746))/3)*$T$603)+(((PI()*((($C$19+$G$20)-$S746)*($O$20/($O$19/2)))^2*(((($C$19+$G$20)-$S746)*($O$20/($O$19/2)))*$AZ$16))/3)*$T$603),(((PI()*((($C$19+$G$20)-$S746)*($O$20/($O$19/2)))^2*((($O$20+$G$20)-$S746)/3))*$T$603)-((PI()*((($C$19+$G$20)-$S746)*($O$20/($O$19/2)))^2*(((($C$19+$G$20)-$S746)*($O$20/($O$19/2)))*$AZ$16)/3)*$T$603))),IF('Silo Levels'!$L$23="Pumping",(($D$18*$T$603)+((PI()*(($C$21/2)^2)*($G$20-$S746))*$T$603))+((($D$18+$H$18)/3)*$BD$16)+(((PI()*($C$21/2)^2*(($C$21/2)*$AZ$16))/3)*$T$603),(($D$18*$T$603)+((PI()*(($C$21/2)^2)*($G$20-$S746))*$T$603))+((($D$18+$H$18)/3)*$BD$16)-(((PI()*($C$21/2)^2*(($C$21/2)*$AZ$16))/3)*$T$603)))</f>
        <v>155420.97999304856</v>
      </c>
      <c r="U746" s="73">
        <v>14.1</v>
      </c>
      <c r="V746" s="79">
        <f t="shared" si="103"/>
        <v>150086.33065634099</v>
      </c>
      <c r="W746" s="53">
        <v>14.1</v>
      </c>
      <c r="X746" s="80">
        <f>IF($W746&gt;$G$20,IF('Silo Levels'!$L$24="Pumping",((PI()*((($C$19+$G$20)-$W746)*($O$20/($O$19/2)))^2*((($O$20+$G$20)-$W746))/3)*$X$603)+(((PI()*((($C$19+$G$20)-$W746)*($O$20/($O$19/2)))^2*(((($C$19+$G$20)-$W746)*($O$20/($O$19/2)))*$AZ$17))/3)*$X$603),(((PI()*((($C$19+$G$20)-$W746)*($O$20/($O$19/2)))^2*((($O$20+$G$20)-$W746)/3))*$X$603)-((PI()*((($C$19+$G$20)-$W746)*($O$20/($O$19/2)))^2*(((($C$19+$G$20)-$W746)*($O$20/($O$19/2)))*$AZ$17)/3)*$X$603))),IF('Silo Levels'!$L$24="Pumping",(($D$18*$X$603)+((PI()*(($C$21/2)^2)*($G$20-$W746))*$X$603))+((($D$18+$H$18)/3)*$BD$17)+(((PI()*($C$21/2)^2*(($C$21/2)*$AZ$17))/3)*$X$603),(($D$18*$X$603)+((PI()*(($C$21/2)^2)*($G$20-$W746))*$X$603))+((($D$18+$H$18)/3)*$BD$17)-(((PI()*($C$21/2)^2*(($C$21/2)*$AZ$17))/3)*$X$603)))</f>
        <v>146298.19621131514</v>
      </c>
      <c r="Y746" s="73">
        <v>14.1</v>
      </c>
      <c r="Z746" s="79">
        <f t="shared" si="104"/>
        <v>171882.08418764887</v>
      </c>
      <c r="AA746" s="53">
        <v>14.1</v>
      </c>
      <c r="AB746" s="80">
        <f>IF($AA746&gt;$G$20,IF('Silo Levels'!$L$25="Pumping",((PI()*((($C$19+$G$20)-$AA746)*($O$20/($O$19/2)))^2*((($O$20+$G$20)-$AA746))/3)*$AB$603)+(((PI()*((($C$19+$G$20)-$AA746)*($O$20/($O$19/2)))^2*(((($C$19+$G$20)-$AA746)*($O$20/($O$19/2)))*$AZ$18))/3)*$AB$603),(((PI()*((($C$19+$G$20)-$AA746)*($O$20/($O$19/2)))^2*((($O$20+$G$20)-$AA746)/3))*$AB$603)-((PI()*((($C$19+$G$20)-$AA746)*($O$20/($O$19/2)))^2*(((($C$19+$G$20)-$AA746)*($O$20/($O$19/2)))*$AZ$18)/3)*$AB$603))),IF('Silo Levels'!$L$25="Pumping",(($D$18*$AB$603)+((PI()*(($C$21/2)^2)*($G$20-$AA746))*$AB$603))+((($D$18+$H$18)/3)*$BD$18)+(((PI()*($C$21/2)^2*(($C$21/2)*$AZ$18))/3)*$AB$603),(($D$18*$AB$603)+((PI()*(($C$21/2)^2)*($G$20-$AA746))*$AB$603))+((($D$18+$H$18)/3)*$BD$18)-(((PI()*($C$21/2)^2*(($C$21/2)*$AZ$18))/3)*$AB$603)))</f>
        <v>167532.74381059455</v>
      </c>
      <c r="AC746" s="73">
        <v>14.1</v>
      </c>
      <c r="AD746" s="79">
        <f t="shared" si="105"/>
        <v>177135.04960239251</v>
      </c>
      <c r="AE746" s="53">
        <v>14.1</v>
      </c>
      <c r="AF746" s="80">
        <f>IF($AE746&gt;$G$20,IF('Silo Levels'!$L$26="Pumping",((PI()*((($C$19+$G$20)-$AE746)*($O$20/($O$19/2)))^2*((($O$20+$G$20)-$AE746))/3)*$AF$603)+(((PI()*((($C$19+$G$20)-$AE746)*($O$20/($O$19/2)))^2*(((($C$19+$G$20)-$AE746)*($O$20/($O$19/2)))*$AZ$19))/3)*$AF$603),(((PI()*((($C$19+$G$20)-$AE746)*($O$20/($O$19/2)))^2*((($O$20+$G$20)-$AE746)/3))*$AF$603)-((PI()*((($C$19+$G$20)-$AE746)*($O$20/($O$19/2)))^2*(((($C$19+$G$20)-$AE746)*($O$20/($O$19/2)))*$AZ$19)/3)*$AF$603))),IF('Silo Levels'!$L$26="Pumping",(($D$18*$AF$603)+((PI()*(($C$21/2)^2)*($G$20-$AE746))*$AF$603))+((($D$18+$H$18)/3)*$BD$19)+(((PI()*($C$21/2)^2*(($C$21/2)*$AZ$19))/3)*$AF$603),(($D$18*$AF$603)+((PI()*(($C$21/2)^2)*($G$20-$AE746))*$AF$603))+((($D$18+$H$18)/3)*$BD$19)-(((PI()*($C$21/2)^2*(($C$21/2)*$AZ$19))/3)*$AF$603)))</f>
        <v>174924.56395013252</v>
      </c>
      <c r="AG746" s="73">
        <v>14.1</v>
      </c>
      <c r="AH746" s="79">
        <f t="shared" si="106"/>
        <v>165361.87552087015</v>
      </c>
      <c r="AI746" s="53">
        <v>14.1</v>
      </c>
      <c r="AJ746" s="80">
        <f>IF($AI746&gt;$G$20,IF('Silo Levels'!$L$27="Pumping",((PI()*((($C$19+$G$20)-$AI746)*($O$20/($O$19/2)))^2*((($O$20+$G$20)-$AI746))/3)*$AJ$603)+(((PI()*((($C$19+$G$20)-$AI746)*($O$20/($O$19/2)))^2*(((($C$19+$G$20)-$AI746)*($O$20/($O$19/2)))*$AZ$20))/3)*$AJ$603),(((PI()*((($C$19+$G$20)-$AI746)*($O$20/($O$19/2)))^2*((($O$20+$G$20)-$AI746)/3))*$AJ$603)-((PI()*((($C$19+$G$20)-$AI746)*($O$20/($O$19/2)))^2*(((($C$19+$G$20)-$AI746)*($O$20/($O$19/2)))*$AZ$20)/3)*$AJ$603))),IF('Silo Levels'!$L$27="Pumping",(($D$18*$AJ$603)+((PI()*(($C$21/2)^2)*($G$20-$AI746))*$AJ$603))+((($D$18+$H$18)/3)*$BD$20)+(((PI()*($C$21/2)^2*(($C$21/2)*$AZ$20))/3)*$AJ$603),(($D$18*$AJ$603)+((PI()*(($C$21/2)^2)*($G$20-$AI746))*$AJ$603))+((($D$18+$H$18)/3)*$BD$20)-(((PI()*($C$21/2)^2*(($C$21/2)*$AZ$20))/3)*$AJ$603)))</f>
        <v>161180.42013006343</v>
      </c>
    </row>
    <row r="747" spans="1:36" x14ac:dyDescent="0.3">
      <c r="A747">
        <v>14.2</v>
      </c>
      <c r="B747" s="79">
        <f t="shared" si="100"/>
        <v>164942.27302869162</v>
      </c>
      <c r="C747" s="53">
        <v>14.2</v>
      </c>
      <c r="D747" s="80">
        <f>IF($C747&gt;$G$20,IF('Silo Levels'!$L$19="Pumping",((PI()*((($C$19+$G$20)-$C747)*($O$20/($O$19/2)))^2*((($O$20+$G$20)-$C747))/3)*$D$603)+(((PI()*((($C$19+$G$20)-$C747)*($O$20/($O$19/2)))^2*(((($C$19+$G$20)-$C747)*($O$20/($O$19/2)))*$AZ$12))/3)*$D$603),(((PI()*((($C$19+$G$20)-$C747)*($O$20/($O$19/2)))^2*((($O$20+$G$20)-$C747)/3))*$D$603)-((PI()*((($C$19+$G$20)-$C747)*($O$20/($O$19/2)))^2*(((($C$19+$G$20)-$C747)*($O$20/($O$19/2)))*$AZ$12)/3)*$D$603))),IF('Silo Levels'!$L$19="Pumping",(($D$18*$D$603)+((PI()*(($C$21/2)^2)*($G$20-$C747))*$D$603))+((($D$18+$H$18)/3)*$BD$12)+(((PI()*($C$21/2)^2*(($C$21/2)*$AZ$12))/3)*$D$603),(($D$18*$D$603)+((PI()*(($C$21/2)^2)*($G$20-$C747))*$D$603))+((($D$18+$H$18)/3)*$BD$12)-(((PI()*($C$21/2)^2*(($C$21/2)*$AZ$12))/3)*$D$603)))</f>
        <v>162015.25425512693</v>
      </c>
      <c r="E747" s="73">
        <v>14.2</v>
      </c>
      <c r="F747" s="79">
        <f t="shared" si="101"/>
        <v>149706.19730436624</v>
      </c>
      <c r="G747" s="53">
        <v>14.2</v>
      </c>
      <c r="H747" s="80">
        <f>IF($G747&gt;$G$20,IF('Silo Levels'!$L$20="Pumping",((PI()*((($C$19+$G$20)-$G747)*($O$20/($O$19/2)))^2*((($O$20+$G$20)-$G747))/3)*$H$603)+(((PI()*((($C$19+$G$20)-$G747)*($O$20/($O$19/2)))^2*(((($C$19+$G$20)-$G747)*($O$20/($O$19/2)))*$AZ$13))/3)*$H$603),(((PI()*((($C$19+$G$20)-$G747)*($O$20/($O$19/2)))^2*((($O$20+$G$20)-$G747)/3))*$H$603)-((PI()*((($C$19+$G$20)-$G747)*($O$20/($O$19/2)))^2*(((($C$19+$G$20)-$G747)*($O$20/($O$19/2)))*$AZ$13)/3)*$H$603))),IF('Silo Levels'!$L$20="Pumping",(($D$18*$H$603)+((PI()*(($C$21/2)^2)*($G$20-$G747))*$H$603))+((($D$18+$H$18)/3)*$BD$13)+(((PI()*($C$21/2)^2*(($C$21/2)*$AZ$13))/3)*$H$603),(($D$18*$H$603)+((PI()*(($C$21/2)^2)*($G$20-$G747))*$H$603))+((($D$18+$H$18)/3)*$BD$13)-(((PI()*($C$21/2)^2*(($C$21/2)*$AZ$13))/3)*$H$603)))</f>
        <v>145918.0628593404</v>
      </c>
      <c r="I747" s="73">
        <v>14.2</v>
      </c>
      <c r="J747" s="79">
        <f t="shared" si="102"/>
        <v>150374.74288421115</v>
      </c>
      <c r="K747" s="53">
        <v>14.2</v>
      </c>
      <c r="L747" s="80">
        <f>IF($K747&gt;$G$20,IF('Silo Levels'!$L$21="Pumping",((PI()*((($C$19+$G$20)-$K747)*($O$20/($O$19/2)))^2*((($O$20+$G$20)-$K747))/3)*$L$603)+(((PI()*((($C$19+$G$20)-$K747)*($O$20/($O$19/2)))^2*(((($C$19+$G$20)-$K747)*($O$20/($O$19/2)))*$AZ$14))/3)*$L$603),(((PI()*((($C$19+$G$20)-$K747)*($O$20/($O$19/2)))^2*((($O$20+$G$20)-$K747)/3))*$L$603)-((PI()*((($C$19+$G$20)-$K747)*($O$20/($O$19/2)))^2*(((($C$19+$G$20)-$K747)*($O$20/($O$19/2)))*$AZ$14)/3)*$L$603))),IF('Silo Levels'!$L$21="Pumping",(($D$18*$L$603)+((PI()*(($C$21/2)^2)*($G$20-$K747))*$L$603))+((($D$18+$H$18)/3)*$BD$14)+(((PI()*($C$21/2)^2*(($C$21/2)*$AZ$14))/3)*$L$603),(($D$18*$L$603)+((PI()*(($C$21/2)^2)*($G$20-$K747))*$L$603))+((($D$18+$H$18)/3)*$BD$14)-(((PI()*($C$21/2)^2*(($C$21/2)*$AZ$14))/3)*$L$603)))</f>
        <v>146569.34986259905</v>
      </c>
      <c r="M747" s="73">
        <v>14.2</v>
      </c>
      <c r="N747" s="79">
        <f t="shared" si="107"/>
        <v>153851.87359131634</v>
      </c>
      <c r="O747" s="53">
        <v>14.2</v>
      </c>
      <c r="P747" s="80">
        <f>IF($O747&gt;$G$20,IF('Silo Levels'!$L$22="Pumping",((PI()*((($C$19+$G$20)-$O747)*($O$20/($O$19/2)))^2*((($O$20+$G$20)-$O747))/3)*$P$603)+(((PI()*((($C$19+$G$20)-$O747)*($O$20/($O$19/2)))^2*(((($C$19+$G$20)-$O747)*($O$20/($O$19/2)))*$AZ$15))/3)*$P$603),(((PI()*((($C$19+$G$20)-$O747)*($O$20/($O$19/2)))^2*((($O$20+$G$20)-$O747)/3))*$P$603)-((PI()*((($C$19+$G$20)-$O747)*($O$20/($O$19/2)))^2*(((($C$19+$G$20)-$O747)*($O$20/($O$19/2)))*$AZ$15)/3)*$P$603))),IF('Silo Levels'!$L$22="Pumping",(($D$18*$P$603)+((PI()*(($C$21/2)^2)*($G$20-$O747))*$P$603))+((($D$18+$H$18)/3)*$BD$15)+(((PI()*($C$21/2)^2*(($C$21/2)*$AZ$15))/3)*$P$603),(($D$18*$P$603)+((PI()*(($C$21/2)^2)*($G$20-$O747))*$P$603))+((($D$18+$H$18)/3)*$BD$15)-(((PI()*($C$21/2)^2*(($C$21/2)*$AZ$15))/3)*$P$603)))</f>
        <v>149956.71806372385</v>
      </c>
      <c r="Q747" s="73">
        <v>14.2</v>
      </c>
      <c r="R747" s="79">
        <f t="shared" si="108"/>
        <v>159045.89177973525</v>
      </c>
      <c r="S747" s="53">
        <v>14.2</v>
      </c>
      <c r="T747" s="80">
        <f>IF($S747&gt;$G$20,IF('Silo Levels'!$L$23="Pumping",((PI()*((($C$19+$G$20)-$S747)*($O$20/($O$19/2)))^2*((($O$20+$G$20)-$S747))/3)*$T$603)+(((PI()*((($C$19+$G$20)-$S747)*($O$20/($O$19/2)))^2*(((($C$19+$G$20)-$S747)*($O$20/($O$19/2)))*$AZ$16))/3)*$T$603),(((PI()*((($C$19+$G$20)-$S747)*($O$20/($O$19/2)))^2*((($O$20+$G$20)-$S747)/3))*$T$603)-((PI()*((($C$19+$G$20)-$S747)*($O$20/($O$19/2)))^2*(((($C$19+$G$20)-$S747)*($O$20/($O$19/2)))*$AZ$16)/3)*$T$603))),IF('Silo Levels'!$L$23="Pumping",(($D$18*$T$603)+((PI()*(($C$21/2)^2)*($G$20-$S747))*$T$603))+((($D$18+$H$18)/3)*$BD$16)+(((PI()*($C$21/2)^2*(($C$21/2)*$AZ$16))/3)*$T$603),(($D$18*$T$603)+((PI()*(($C$21/2)^2)*($G$20-$S747))*$T$603))+((($D$18+$H$18)/3)*$BD$16)-(((PI()*($C$21/2)^2*(($C$21/2)*$AZ$16))/3)*$T$603)))</f>
        <v>155016.65210979301</v>
      </c>
      <c r="U747" s="73">
        <v>14.2</v>
      </c>
      <c r="V747" s="79">
        <f t="shared" si="103"/>
        <v>149706.19730436624</v>
      </c>
      <c r="W747" s="53">
        <v>14.2</v>
      </c>
      <c r="X747" s="80">
        <f>IF($W747&gt;$G$20,IF('Silo Levels'!$L$24="Pumping",((PI()*((($C$19+$G$20)-$W747)*($O$20/($O$19/2)))^2*((($O$20+$G$20)-$W747))/3)*$X$603)+(((PI()*((($C$19+$G$20)-$W747)*($O$20/($O$19/2)))^2*(((($C$19+$G$20)-$W747)*($O$20/($O$19/2)))*$AZ$17))/3)*$X$603),(((PI()*((($C$19+$G$20)-$W747)*($O$20/($O$19/2)))^2*((($O$20+$G$20)-$W747)/3))*$X$603)-((PI()*((($C$19+$G$20)-$W747)*($O$20/($O$19/2)))^2*(((($C$19+$G$20)-$W747)*($O$20/($O$19/2)))*$AZ$17)/3)*$X$603))),IF('Silo Levels'!$L$24="Pumping",(($D$18*$X$603)+((PI()*(($C$21/2)^2)*($G$20-$W747))*$X$603))+((($D$18+$H$18)/3)*$BD$17)+(((PI()*($C$21/2)^2*(($C$21/2)*$AZ$17))/3)*$X$603),(($D$18*$X$603)+((PI()*(($C$21/2)^2)*($G$20-$W747))*$X$603))+((($D$18+$H$18)/3)*$BD$17)-(((PI()*($C$21/2)^2*(($C$21/2)*$AZ$17))/3)*$X$603)))</f>
        <v>145918.0628593404</v>
      </c>
      <c r="Y747" s="73">
        <v>14.2</v>
      </c>
      <c r="Z747" s="79">
        <f t="shared" si="104"/>
        <v>171445.63470033472</v>
      </c>
      <c r="AA747" s="53">
        <v>14.2</v>
      </c>
      <c r="AB747" s="80">
        <f>IF($AA747&gt;$G$20,IF('Silo Levels'!$L$25="Pumping",((PI()*((($C$19+$G$20)-$AA747)*($O$20/($O$19/2)))^2*((($O$20+$G$20)-$AA747))/3)*$AB$603)+(((PI()*((($C$19+$G$20)-$AA747)*($O$20/($O$19/2)))^2*(((($C$19+$G$20)-$AA747)*($O$20/($O$19/2)))*$AZ$18))/3)*$AB$603),(((PI()*((($C$19+$G$20)-$AA747)*($O$20/($O$19/2)))^2*((($O$20+$G$20)-$AA747)/3))*$AB$603)-((PI()*((($C$19+$G$20)-$AA747)*($O$20/($O$19/2)))^2*(((($C$19+$G$20)-$AA747)*($O$20/($O$19/2)))*$AZ$18)/3)*$AB$603))),IF('Silo Levels'!$L$25="Pumping",(($D$18*$AB$603)+((PI()*(($C$21/2)^2)*($G$20-$AA747))*$AB$603))+((($D$18+$H$18)/3)*$BD$18)+(((PI()*($C$21/2)^2*(($C$21/2)*$AZ$18))/3)*$AB$603),(($D$18*$AB$603)+((PI()*(($C$21/2)^2)*($G$20-$AA747))*$AB$603))+((($D$18+$H$18)/3)*$BD$18)-(((PI()*($C$21/2)^2*(($C$21/2)*$AZ$18))/3)*$AB$603)))</f>
        <v>167096.2943232804</v>
      </c>
      <c r="AC747" s="73">
        <v>14.2</v>
      </c>
      <c r="AD747" s="79">
        <f t="shared" si="105"/>
        <v>176691.41206382046</v>
      </c>
      <c r="AE747" s="53">
        <v>14.2</v>
      </c>
      <c r="AF747" s="80">
        <f>IF($AE747&gt;$G$20,IF('Silo Levels'!$L$26="Pumping",((PI()*((($C$19+$G$20)-$AE747)*($O$20/($O$19/2)))^2*((($O$20+$G$20)-$AE747))/3)*$AF$603)+(((PI()*((($C$19+$G$20)-$AE747)*($O$20/($O$19/2)))^2*(((($C$19+$G$20)-$AE747)*($O$20/($O$19/2)))*$AZ$19))/3)*$AF$603),(((PI()*((($C$19+$G$20)-$AE747)*($O$20/($O$19/2)))^2*((($O$20+$G$20)-$AE747)/3))*$AF$603)-((PI()*((($C$19+$G$20)-$AE747)*($O$20/($O$19/2)))^2*(((($C$19+$G$20)-$AE747)*($O$20/($O$19/2)))*$AZ$19)/3)*$AF$603))),IF('Silo Levels'!$L$26="Pumping",(($D$18*$AF$603)+((PI()*(($C$21/2)^2)*($G$20-$AE747))*$AF$603))+((($D$18+$H$18)/3)*$BD$19)+(((PI()*($C$21/2)^2*(($C$21/2)*$AZ$19))/3)*$AF$603),(($D$18*$AF$603)+((PI()*(($C$21/2)^2)*($G$20-$AE747))*$AF$603))+((($D$18+$H$18)/3)*$BD$19)-(((PI()*($C$21/2)^2*(($C$21/2)*$AZ$19))/3)*$AF$603)))</f>
        <v>174480.92641156047</v>
      </c>
      <c r="AG747" s="73">
        <v>14.2</v>
      </c>
      <c r="AH747" s="79">
        <f t="shared" si="106"/>
        <v>164942.27302869162</v>
      </c>
      <c r="AI747" s="53">
        <v>14.2</v>
      </c>
      <c r="AJ747" s="80">
        <f>IF($AI747&gt;$G$20,IF('Silo Levels'!$L$27="Pumping",((PI()*((($C$19+$G$20)-$AI747)*($O$20/($O$19/2)))^2*((($O$20+$G$20)-$AI747))/3)*$AJ$603)+(((PI()*((($C$19+$G$20)-$AI747)*($O$20/($O$19/2)))^2*(((($C$19+$G$20)-$AI747)*($O$20/($O$19/2)))*$AZ$20))/3)*$AJ$603),(((PI()*((($C$19+$G$20)-$AI747)*($O$20/($O$19/2)))^2*((($O$20+$G$20)-$AI747)/3))*$AJ$603)-((PI()*((($C$19+$G$20)-$AI747)*($O$20/($O$19/2)))^2*(((($C$19+$G$20)-$AI747)*($O$20/($O$19/2)))*$AZ$20)/3)*$AJ$603))),IF('Silo Levels'!$L$27="Pumping",(($D$18*$AJ$603)+((PI()*(($C$21/2)^2)*($G$20-$AI747))*$AJ$603))+((($D$18+$H$18)/3)*$BD$20)+(((PI()*($C$21/2)^2*(($C$21/2)*$AZ$20))/3)*$AJ$603),(($D$18*$AJ$603)+((PI()*(($C$21/2)^2)*($G$20-$AI747))*$AJ$603))+((($D$18+$H$18)/3)*$BD$20)-(((PI()*($C$21/2)^2*(($C$21/2)*$AZ$20))/3)*$AJ$603)))</f>
        <v>160760.8176378849</v>
      </c>
    </row>
    <row r="748" spans="1:36" x14ac:dyDescent="0.3">
      <c r="A748">
        <v>14.3</v>
      </c>
      <c r="B748" s="79">
        <f t="shared" si="100"/>
        <v>164522.67053651312</v>
      </c>
      <c r="C748" s="53">
        <v>14.3</v>
      </c>
      <c r="D748" s="80">
        <f>IF($C748&gt;$G$20,IF('Silo Levels'!$L$19="Pumping",((PI()*((($C$19+$G$20)-$C748)*($O$20/($O$19/2)))^2*((($O$20+$G$20)-$C748))/3)*$D$603)+(((PI()*((($C$19+$G$20)-$C748)*($O$20/($O$19/2)))^2*(((($C$19+$G$20)-$C748)*($O$20/($O$19/2)))*$AZ$12))/3)*$D$603),(((PI()*((($C$19+$G$20)-$C748)*($O$20/($O$19/2)))^2*((($O$20+$G$20)-$C748)/3))*$D$603)-((PI()*((($C$19+$G$20)-$C748)*($O$20/($O$19/2)))^2*(((($C$19+$G$20)-$C748)*($O$20/($O$19/2)))*$AZ$12)/3)*$D$603))),IF('Silo Levels'!$L$19="Pumping",(($D$18*$D$603)+((PI()*(($C$21/2)^2)*($G$20-$C748))*$D$603))+((($D$18+$H$18)/3)*$BD$12)+(((PI()*($C$21/2)^2*(($C$21/2)*$AZ$12))/3)*$D$603),(($D$18*$D$603)+((PI()*(($C$21/2)^2)*($G$20-$C748))*$D$603))+((($D$18+$H$18)/3)*$BD$12)-(((PI()*($C$21/2)^2*(($C$21/2)*$AZ$12))/3)*$D$603)))</f>
        <v>161595.65176294843</v>
      </c>
      <c r="E748" s="73">
        <v>14.3</v>
      </c>
      <c r="F748" s="79">
        <f t="shared" si="101"/>
        <v>149326.06395239153</v>
      </c>
      <c r="G748" s="53">
        <v>14.3</v>
      </c>
      <c r="H748" s="80">
        <f>IF($G748&gt;$G$20,IF('Silo Levels'!$L$20="Pumping",((PI()*((($C$19+$G$20)-$G748)*($O$20/($O$19/2)))^2*((($O$20+$G$20)-$G748))/3)*$H$603)+(((PI()*((($C$19+$G$20)-$G748)*($O$20/($O$19/2)))^2*(((($C$19+$G$20)-$G748)*($O$20/($O$19/2)))*$AZ$13))/3)*$H$603),(((PI()*((($C$19+$G$20)-$G748)*($O$20/($O$19/2)))^2*((($O$20+$G$20)-$G748)/3))*$H$603)-((PI()*((($C$19+$G$20)-$G748)*($O$20/($O$19/2)))^2*(((($C$19+$G$20)-$G748)*($O$20/($O$19/2)))*$AZ$13)/3)*$H$603))),IF('Silo Levels'!$L$20="Pumping",(($D$18*$H$603)+((PI()*(($C$21/2)^2)*($G$20-$G748))*$H$603))+((($D$18+$H$18)/3)*$BD$13)+(((PI()*($C$21/2)^2*(($C$21/2)*$AZ$13))/3)*$H$603),(($D$18*$H$603)+((PI()*(($C$21/2)^2)*($G$20-$G748))*$H$603))+((($D$18+$H$18)/3)*$BD$13)-(((PI()*($C$21/2)^2*(($C$21/2)*$AZ$13))/3)*$H$603)))</f>
        <v>145537.92950736568</v>
      </c>
      <c r="I748" s="73">
        <v>14.3</v>
      </c>
      <c r="J748" s="79">
        <f t="shared" si="102"/>
        <v>149992.87766113647</v>
      </c>
      <c r="K748" s="53">
        <v>14.3</v>
      </c>
      <c r="L748" s="80">
        <f>IF($K748&gt;$G$20,IF('Silo Levels'!$L$21="Pumping",((PI()*((($C$19+$G$20)-$K748)*($O$20/($O$19/2)))^2*((($O$20+$G$20)-$K748))/3)*$L$603)+(((PI()*((($C$19+$G$20)-$K748)*($O$20/($O$19/2)))^2*(((($C$19+$G$20)-$K748)*($O$20/($O$19/2)))*$AZ$14))/3)*$L$603),(((PI()*((($C$19+$G$20)-$K748)*($O$20/($O$19/2)))^2*((($O$20+$G$20)-$K748)/3))*$L$603)-((PI()*((($C$19+$G$20)-$K748)*($O$20/($O$19/2)))^2*(((($C$19+$G$20)-$K748)*($O$20/($O$19/2)))*$AZ$14)/3)*$L$603))),IF('Silo Levels'!$L$21="Pumping",(($D$18*$L$603)+((PI()*(($C$21/2)^2)*($G$20-$K748))*$L$603))+((($D$18+$H$18)/3)*$BD$14)+(((PI()*($C$21/2)^2*(($C$21/2)*$AZ$14))/3)*$L$603),(($D$18*$L$603)+((PI()*(($C$21/2)^2)*($G$20-$K748))*$L$603))+((($D$18+$H$18)/3)*$BD$14)-(((PI()*($C$21/2)^2*(($C$21/2)*$AZ$14))/3)*$L$603)))</f>
        <v>146187.48463952437</v>
      </c>
      <c r="M748" s="73">
        <v>14.3</v>
      </c>
      <c r="N748" s="79">
        <f t="shared" si="107"/>
        <v>153461.00084150914</v>
      </c>
      <c r="O748" s="53">
        <v>14.3</v>
      </c>
      <c r="P748" s="80">
        <f>IF($O748&gt;$G$20,IF('Silo Levels'!$L$22="Pumping",((PI()*((($C$19+$G$20)-$O748)*($O$20/($O$19/2)))^2*((($O$20+$G$20)-$O748))/3)*$P$603)+(((PI()*((($C$19+$G$20)-$O748)*($O$20/($O$19/2)))^2*(((($C$19+$G$20)-$O748)*($O$20/($O$19/2)))*$AZ$15))/3)*$P$603),(((PI()*((($C$19+$G$20)-$O748)*($O$20/($O$19/2)))^2*((($O$20+$G$20)-$O748)/3))*$P$603)-((PI()*((($C$19+$G$20)-$O748)*($O$20/($O$19/2)))^2*(((($C$19+$G$20)-$O748)*($O$20/($O$19/2)))*$AZ$15)/3)*$P$603))),IF('Silo Levels'!$L$22="Pumping",(($D$18*$P$603)+((PI()*(($C$21/2)^2)*($G$20-$O748))*$P$603))+((($D$18+$H$18)/3)*$BD$15)+(((PI()*($C$21/2)^2*(($C$21/2)*$AZ$15))/3)*$P$603),(($D$18*$P$603)+((PI()*(($C$21/2)^2)*($G$20-$O748))*$P$603))+((($D$18+$H$18)/3)*$BD$15)-(((PI()*($C$21/2)^2*(($C$21/2)*$AZ$15))/3)*$P$603)))</f>
        <v>149565.84531391665</v>
      </c>
      <c r="Q748" s="73">
        <v>14.3</v>
      </c>
      <c r="R748" s="79">
        <f t="shared" si="108"/>
        <v>158641.56389647973</v>
      </c>
      <c r="S748" s="53">
        <v>14.3</v>
      </c>
      <c r="T748" s="80">
        <f>IF($S748&gt;$G$20,IF('Silo Levels'!$L$23="Pumping",((PI()*((($C$19+$G$20)-$S748)*($O$20/($O$19/2)))^2*((($O$20+$G$20)-$S748))/3)*$T$603)+(((PI()*((($C$19+$G$20)-$S748)*($O$20/($O$19/2)))^2*(((($C$19+$G$20)-$S748)*($O$20/($O$19/2)))*$AZ$16))/3)*$T$603),(((PI()*((($C$19+$G$20)-$S748)*($O$20/($O$19/2)))^2*((($O$20+$G$20)-$S748)/3))*$T$603)-((PI()*((($C$19+$G$20)-$S748)*($O$20/($O$19/2)))^2*(((($C$19+$G$20)-$S748)*($O$20/($O$19/2)))*$AZ$16)/3)*$T$603))),IF('Silo Levels'!$L$23="Pumping",(($D$18*$T$603)+((PI()*(($C$21/2)^2)*($G$20-$S748))*$T$603))+((($D$18+$H$18)/3)*$BD$16)+(((PI()*($C$21/2)^2*(($C$21/2)*$AZ$16))/3)*$T$603),(($D$18*$T$603)+((PI()*(($C$21/2)^2)*($G$20-$S748))*$T$603))+((($D$18+$H$18)/3)*$BD$16)-(((PI()*($C$21/2)^2*(($C$21/2)*$AZ$16))/3)*$T$603)))</f>
        <v>154612.32422653749</v>
      </c>
      <c r="U748" s="73">
        <v>14.3</v>
      </c>
      <c r="V748" s="79">
        <f t="shared" si="103"/>
        <v>149326.06395239153</v>
      </c>
      <c r="W748" s="53">
        <v>14.3</v>
      </c>
      <c r="X748" s="80">
        <f>IF($W748&gt;$G$20,IF('Silo Levels'!$L$24="Pumping",((PI()*((($C$19+$G$20)-$W748)*($O$20/($O$19/2)))^2*((($O$20+$G$20)-$W748))/3)*$X$603)+(((PI()*((($C$19+$G$20)-$W748)*($O$20/($O$19/2)))^2*(((($C$19+$G$20)-$W748)*($O$20/($O$19/2)))*$AZ$17))/3)*$X$603),(((PI()*((($C$19+$G$20)-$W748)*($O$20/($O$19/2)))^2*((($O$20+$G$20)-$W748)/3))*$X$603)-((PI()*((($C$19+$G$20)-$W748)*($O$20/($O$19/2)))^2*(((($C$19+$G$20)-$W748)*($O$20/($O$19/2)))*$AZ$17)/3)*$X$603))),IF('Silo Levels'!$L$24="Pumping",(($D$18*$X$603)+((PI()*(($C$21/2)^2)*($G$20-$W748))*$X$603))+((($D$18+$H$18)/3)*$BD$17)+(((PI()*($C$21/2)^2*(($C$21/2)*$AZ$17))/3)*$X$603),(($D$18*$X$603)+((PI()*(($C$21/2)^2)*($G$20-$W748))*$X$603))+((($D$18+$H$18)/3)*$BD$17)-(((PI()*($C$21/2)^2*(($C$21/2)*$AZ$17))/3)*$X$603)))</f>
        <v>145537.92950736568</v>
      </c>
      <c r="Y748" s="73">
        <v>14.3</v>
      </c>
      <c r="Z748" s="79">
        <f t="shared" si="104"/>
        <v>171009.18521302054</v>
      </c>
      <c r="AA748" s="53">
        <v>14.3</v>
      </c>
      <c r="AB748" s="80">
        <f>IF($AA748&gt;$G$20,IF('Silo Levels'!$L$25="Pumping",((PI()*((($C$19+$G$20)-$AA748)*($O$20/($O$19/2)))^2*((($O$20+$G$20)-$AA748))/3)*$AB$603)+(((PI()*((($C$19+$G$20)-$AA748)*($O$20/($O$19/2)))^2*(((($C$19+$G$20)-$AA748)*($O$20/($O$19/2)))*$AZ$18))/3)*$AB$603),(((PI()*((($C$19+$G$20)-$AA748)*($O$20/($O$19/2)))^2*((($O$20+$G$20)-$AA748)/3))*$AB$603)-((PI()*((($C$19+$G$20)-$AA748)*($O$20/($O$19/2)))^2*(((($C$19+$G$20)-$AA748)*($O$20/($O$19/2)))*$AZ$18)/3)*$AB$603))),IF('Silo Levels'!$L$25="Pumping",(($D$18*$AB$603)+((PI()*(($C$21/2)^2)*($G$20-$AA748))*$AB$603))+((($D$18+$H$18)/3)*$BD$18)+(((PI()*($C$21/2)^2*(($C$21/2)*$AZ$18))/3)*$AB$603),(($D$18*$AB$603)+((PI()*(($C$21/2)^2)*($G$20-$AA748))*$AB$603))+((($D$18+$H$18)/3)*$BD$18)-(((PI()*($C$21/2)^2*(($C$21/2)*$AZ$18))/3)*$AB$603)))</f>
        <v>166659.84483596621</v>
      </c>
      <c r="AC748" s="73">
        <v>14.3</v>
      </c>
      <c r="AD748" s="79">
        <f t="shared" si="105"/>
        <v>176247.77452524842</v>
      </c>
      <c r="AE748" s="53">
        <v>14.3</v>
      </c>
      <c r="AF748" s="80">
        <f>IF($AE748&gt;$G$20,IF('Silo Levels'!$L$26="Pumping",((PI()*((($C$19+$G$20)-$AE748)*($O$20/($O$19/2)))^2*((($O$20+$G$20)-$AE748))/3)*$AF$603)+(((PI()*((($C$19+$G$20)-$AE748)*($O$20/($O$19/2)))^2*(((($C$19+$G$20)-$AE748)*($O$20/($O$19/2)))*$AZ$19))/3)*$AF$603),(((PI()*((($C$19+$G$20)-$AE748)*($O$20/($O$19/2)))^2*((($O$20+$G$20)-$AE748)/3))*$AF$603)-((PI()*((($C$19+$G$20)-$AE748)*($O$20/($O$19/2)))^2*(((($C$19+$G$20)-$AE748)*($O$20/($O$19/2)))*$AZ$19)/3)*$AF$603))),IF('Silo Levels'!$L$26="Pumping",(($D$18*$AF$603)+((PI()*(($C$21/2)^2)*($G$20-$AE748))*$AF$603))+((($D$18+$H$18)/3)*$BD$19)+(((PI()*($C$21/2)^2*(($C$21/2)*$AZ$19))/3)*$AF$603),(($D$18*$AF$603)+((PI()*(($C$21/2)^2)*($G$20-$AE748))*$AF$603))+((($D$18+$H$18)/3)*$BD$19)-(((PI()*($C$21/2)^2*(($C$21/2)*$AZ$19))/3)*$AF$603)))</f>
        <v>174037.28887298843</v>
      </c>
      <c r="AG748" s="73">
        <v>14.3</v>
      </c>
      <c r="AH748" s="79">
        <f t="shared" si="106"/>
        <v>164522.67053651312</v>
      </c>
      <c r="AI748" s="53">
        <v>14.3</v>
      </c>
      <c r="AJ748" s="80">
        <f>IF($AI748&gt;$G$20,IF('Silo Levels'!$L$27="Pumping",((PI()*((($C$19+$G$20)-$AI748)*($O$20/($O$19/2)))^2*((($O$20+$G$20)-$AI748))/3)*$AJ$603)+(((PI()*((($C$19+$G$20)-$AI748)*($O$20/($O$19/2)))^2*(((($C$19+$G$20)-$AI748)*($O$20/($O$19/2)))*$AZ$20))/3)*$AJ$603),(((PI()*((($C$19+$G$20)-$AI748)*($O$20/($O$19/2)))^2*((($O$20+$G$20)-$AI748)/3))*$AJ$603)-((PI()*((($C$19+$G$20)-$AI748)*($O$20/($O$19/2)))^2*(((($C$19+$G$20)-$AI748)*($O$20/($O$19/2)))*$AZ$20)/3)*$AJ$603))),IF('Silo Levels'!$L$27="Pumping",(($D$18*$AJ$603)+((PI()*(($C$21/2)^2)*($G$20-$AI748))*$AJ$603))+((($D$18+$H$18)/3)*$BD$20)+(((PI()*($C$21/2)^2*(($C$21/2)*$AZ$20))/3)*$AJ$603),(($D$18*$AJ$603)+((PI()*(($C$21/2)^2)*($G$20-$AI748))*$AJ$603))+((($D$18+$H$18)/3)*$BD$20)-(((PI()*($C$21/2)^2*(($C$21/2)*$AZ$20))/3)*$AJ$603)))</f>
        <v>160341.2151457064</v>
      </c>
    </row>
    <row r="749" spans="1:36" x14ac:dyDescent="0.3">
      <c r="A749">
        <v>14.4</v>
      </c>
      <c r="B749" s="79">
        <f t="shared" si="100"/>
        <v>164103.06804433459</v>
      </c>
      <c r="C749" s="53">
        <v>14.4</v>
      </c>
      <c r="D749" s="80">
        <f>IF($C749&gt;$G$20,IF('Silo Levels'!$L$19="Pumping",((PI()*((($C$19+$G$20)-$C749)*($O$20/($O$19/2)))^2*((($O$20+$G$20)-$C749))/3)*$D$603)+(((PI()*((($C$19+$G$20)-$C749)*($O$20/($O$19/2)))^2*(((($C$19+$G$20)-$C749)*($O$20/($O$19/2)))*$AZ$12))/3)*$D$603),(((PI()*((($C$19+$G$20)-$C749)*($O$20/($O$19/2)))^2*((($O$20+$G$20)-$C749)/3))*$D$603)-((PI()*((($C$19+$G$20)-$C749)*($O$20/($O$19/2)))^2*(((($C$19+$G$20)-$C749)*($O$20/($O$19/2)))*$AZ$12)/3)*$D$603))),IF('Silo Levels'!$L$19="Pumping",(($D$18*$D$603)+((PI()*(($C$21/2)^2)*($G$20-$C749))*$D$603))+((($D$18+$H$18)/3)*$BD$12)+(((PI()*($C$21/2)^2*(($C$21/2)*$AZ$12))/3)*$D$603),(($D$18*$D$603)+((PI()*(($C$21/2)^2)*($G$20-$C749))*$D$603))+((($D$18+$H$18)/3)*$BD$12)-(((PI()*($C$21/2)^2*(($C$21/2)*$AZ$12))/3)*$D$603)))</f>
        <v>161176.04927076987</v>
      </c>
      <c r="E749" s="73">
        <v>14.4</v>
      </c>
      <c r="F749" s="79">
        <f t="shared" si="101"/>
        <v>148945.93060041682</v>
      </c>
      <c r="G749" s="53">
        <v>14.4</v>
      </c>
      <c r="H749" s="80">
        <f>IF($G749&gt;$G$20,IF('Silo Levels'!$L$20="Pumping",((PI()*((($C$19+$G$20)-$G749)*($O$20/($O$19/2)))^2*((($O$20+$G$20)-$G749))/3)*$H$603)+(((PI()*((($C$19+$G$20)-$G749)*($O$20/($O$19/2)))^2*(((($C$19+$G$20)-$G749)*($O$20/($O$19/2)))*$AZ$13))/3)*$H$603),(((PI()*((($C$19+$G$20)-$G749)*($O$20/($O$19/2)))^2*((($O$20+$G$20)-$G749)/3))*$H$603)-((PI()*((($C$19+$G$20)-$G749)*($O$20/($O$19/2)))^2*(((($C$19+$G$20)-$G749)*($O$20/($O$19/2)))*$AZ$13)/3)*$H$603))),IF('Silo Levels'!$L$20="Pumping",(($D$18*$H$603)+((PI()*(($C$21/2)^2)*($G$20-$G749))*$H$603))+((($D$18+$H$18)/3)*$BD$13)+(((PI()*($C$21/2)^2*(($C$21/2)*$AZ$13))/3)*$H$603),(($D$18*$H$603)+((PI()*(($C$21/2)^2)*($G$20-$G749))*$H$603))+((($D$18+$H$18)/3)*$BD$13)-(((PI()*($C$21/2)^2*(($C$21/2)*$AZ$13))/3)*$H$603)))</f>
        <v>145157.79615539097</v>
      </c>
      <c r="I749" s="73">
        <v>14.4</v>
      </c>
      <c r="J749" s="79">
        <f t="shared" si="102"/>
        <v>149611.01243806182</v>
      </c>
      <c r="K749" s="53">
        <v>14.4</v>
      </c>
      <c r="L749" s="80">
        <f>IF($K749&gt;$G$20,IF('Silo Levels'!$L$21="Pumping",((PI()*((($C$19+$G$20)-$K749)*($O$20/($O$19/2)))^2*((($O$20+$G$20)-$K749))/3)*$L$603)+(((PI()*((($C$19+$G$20)-$K749)*($O$20/($O$19/2)))^2*(((($C$19+$G$20)-$K749)*($O$20/($O$19/2)))*$AZ$14))/3)*$L$603),(((PI()*((($C$19+$G$20)-$K749)*($O$20/($O$19/2)))^2*((($O$20+$G$20)-$K749)/3))*$L$603)-((PI()*((($C$19+$G$20)-$K749)*($O$20/($O$19/2)))^2*(((($C$19+$G$20)-$K749)*($O$20/($O$19/2)))*$AZ$14)/3)*$L$603))),IF('Silo Levels'!$L$21="Pumping",(($D$18*$L$603)+((PI()*(($C$21/2)^2)*($G$20-$K749))*$L$603))+((($D$18+$H$18)/3)*$BD$14)+(((PI()*($C$21/2)^2*(($C$21/2)*$AZ$14))/3)*$L$603),(($D$18*$L$603)+((PI()*(($C$21/2)^2)*($G$20-$K749))*$L$603))+((($D$18+$H$18)/3)*$BD$14)-(((PI()*($C$21/2)^2*(($C$21/2)*$AZ$14))/3)*$L$603)))</f>
        <v>145805.61941644971</v>
      </c>
      <c r="M749" s="73">
        <v>14.4</v>
      </c>
      <c r="N749" s="79">
        <f t="shared" si="107"/>
        <v>153070.12809170195</v>
      </c>
      <c r="O749" s="53">
        <v>14.4</v>
      </c>
      <c r="P749" s="80">
        <f>IF($O749&gt;$G$20,IF('Silo Levels'!$L$22="Pumping",((PI()*((($C$19+$G$20)-$O749)*($O$20/($O$19/2)))^2*((($O$20+$G$20)-$O749))/3)*$P$603)+(((PI()*((($C$19+$G$20)-$O749)*($O$20/($O$19/2)))^2*(((($C$19+$G$20)-$O749)*($O$20/($O$19/2)))*$AZ$15))/3)*$P$603),(((PI()*((($C$19+$G$20)-$O749)*($O$20/($O$19/2)))^2*((($O$20+$G$20)-$O749)/3))*$P$603)-((PI()*((($C$19+$G$20)-$O749)*($O$20/($O$19/2)))^2*(((($C$19+$G$20)-$O749)*($O$20/($O$19/2)))*$AZ$15)/3)*$P$603))),IF('Silo Levels'!$L$22="Pumping",(($D$18*$P$603)+((PI()*(($C$21/2)^2)*($G$20-$O749))*$P$603))+((($D$18+$H$18)/3)*$BD$15)+(((PI()*($C$21/2)^2*(($C$21/2)*$AZ$15))/3)*$P$603),(($D$18*$P$603)+((PI()*(($C$21/2)^2)*($G$20-$O749))*$P$603))+((($D$18+$H$18)/3)*$BD$15)-(((PI()*($C$21/2)^2*(($C$21/2)*$AZ$15))/3)*$P$603)))</f>
        <v>149174.97256410946</v>
      </c>
      <c r="Q749" s="73">
        <v>14.4</v>
      </c>
      <c r="R749" s="79">
        <f t="shared" si="108"/>
        <v>158237.2360132242</v>
      </c>
      <c r="S749" s="53">
        <v>14.4</v>
      </c>
      <c r="T749" s="80">
        <f>IF($S749&gt;$G$20,IF('Silo Levels'!$L$23="Pumping",((PI()*((($C$19+$G$20)-$S749)*($O$20/($O$19/2)))^2*((($O$20+$G$20)-$S749))/3)*$T$603)+(((PI()*((($C$19+$G$20)-$S749)*($O$20/($O$19/2)))^2*(((($C$19+$G$20)-$S749)*($O$20/($O$19/2)))*$AZ$16))/3)*$T$603),(((PI()*((($C$19+$G$20)-$S749)*($O$20/($O$19/2)))^2*((($O$20+$G$20)-$S749)/3))*$T$603)-((PI()*((($C$19+$G$20)-$S749)*($O$20/($O$19/2)))^2*(((($C$19+$G$20)-$S749)*($O$20/($O$19/2)))*$AZ$16)/3)*$T$603))),IF('Silo Levels'!$L$23="Pumping",(($D$18*$T$603)+((PI()*(($C$21/2)^2)*($G$20-$S749))*$T$603))+((($D$18+$H$18)/3)*$BD$16)+(((PI()*($C$21/2)^2*(($C$21/2)*$AZ$16))/3)*$T$603),(($D$18*$T$603)+((PI()*(($C$21/2)^2)*($G$20-$S749))*$T$603))+((($D$18+$H$18)/3)*$BD$16)-(((PI()*($C$21/2)^2*(($C$21/2)*$AZ$16))/3)*$T$603)))</f>
        <v>154207.99634328196</v>
      </c>
      <c r="U749" s="73">
        <v>14.4</v>
      </c>
      <c r="V749" s="79">
        <f t="shared" si="103"/>
        <v>148945.93060041682</v>
      </c>
      <c r="W749" s="53">
        <v>14.4</v>
      </c>
      <c r="X749" s="80">
        <f>IF($W749&gt;$G$20,IF('Silo Levels'!$L$24="Pumping",((PI()*((($C$19+$G$20)-$W749)*($O$20/($O$19/2)))^2*((($O$20+$G$20)-$W749))/3)*$X$603)+(((PI()*((($C$19+$G$20)-$W749)*($O$20/($O$19/2)))^2*(((($C$19+$G$20)-$W749)*($O$20/($O$19/2)))*$AZ$17))/3)*$X$603),(((PI()*((($C$19+$G$20)-$W749)*($O$20/($O$19/2)))^2*((($O$20+$G$20)-$W749)/3))*$X$603)-((PI()*((($C$19+$G$20)-$W749)*($O$20/($O$19/2)))^2*(((($C$19+$G$20)-$W749)*($O$20/($O$19/2)))*$AZ$17)/3)*$X$603))),IF('Silo Levels'!$L$24="Pumping",(($D$18*$X$603)+((PI()*(($C$21/2)^2)*($G$20-$W749))*$X$603))+((($D$18+$H$18)/3)*$BD$17)+(((PI()*($C$21/2)^2*(($C$21/2)*$AZ$17))/3)*$X$603),(($D$18*$X$603)+((PI()*(($C$21/2)^2)*($G$20-$W749))*$X$603))+((($D$18+$H$18)/3)*$BD$17)-(((PI()*($C$21/2)^2*(($C$21/2)*$AZ$17))/3)*$X$603)))</f>
        <v>145157.79615539097</v>
      </c>
      <c r="Y749" s="73">
        <v>14.4</v>
      </c>
      <c r="Z749" s="79">
        <f t="shared" si="104"/>
        <v>170572.73572570638</v>
      </c>
      <c r="AA749" s="53">
        <v>14.4</v>
      </c>
      <c r="AB749" s="80">
        <f>IF($AA749&gt;$G$20,IF('Silo Levels'!$L$25="Pumping",((PI()*((($C$19+$G$20)-$AA749)*($O$20/($O$19/2)))^2*((($O$20+$G$20)-$AA749))/3)*$AB$603)+(((PI()*((($C$19+$G$20)-$AA749)*($O$20/($O$19/2)))^2*(((($C$19+$G$20)-$AA749)*($O$20/($O$19/2)))*$AZ$18))/3)*$AB$603),(((PI()*((($C$19+$G$20)-$AA749)*($O$20/($O$19/2)))^2*((($O$20+$G$20)-$AA749)/3))*$AB$603)-((PI()*((($C$19+$G$20)-$AA749)*($O$20/($O$19/2)))^2*(((($C$19+$G$20)-$AA749)*($O$20/($O$19/2)))*$AZ$18)/3)*$AB$603))),IF('Silo Levels'!$L$25="Pumping",(($D$18*$AB$603)+((PI()*(($C$21/2)^2)*($G$20-$AA749))*$AB$603))+((($D$18+$H$18)/3)*$BD$18)+(((PI()*($C$21/2)^2*(($C$21/2)*$AZ$18))/3)*$AB$603),(($D$18*$AB$603)+((PI()*(($C$21/2)^2)*($G$20-$AA749))*$AB$603))+((($D$18+$H$18)/3)*$BD$18)-(((PI()*($C$21/2)^2*(($C$21/2)*$AZ$18))/3)*$AB$603)))</f>
        <v>166223.39534865206</v>
      </c>
      <c r="AC749" s="73">
        <v>14.4</v>
      </c>
      <c r="AD749" s="79">
        <f t="shared" si="105"/>
        <v>175804.13698667637</v>
      </c>
      <c r="AE749" s="53">
        <v>14.4</v>
      </c>
      <c r="AF749" s="80">
        <f>IF($AE749&gt;$G$20,IF('Silo Levels'!$L$26="Pumping",((PI()*((($C$19+$G$20)-$AE749)*($O$20/($O$19/2)))^2*((($O$20+$G$20)-$AE749))/3)*$AF$603)+(((PI()*((($C$19+$G$20)-$AE749)*($O$20/($O$19/2)))^2*(((($C$19+$G$20)-$AE749)*($O$20/($O$19/2)))*$AZ$19))/3)*$AF$603),(((PI()*((($C$19+$G$20)-$AE749)*($O$20/($O$19/2)))^2*((($O$20+$G$20)-$AE749)/3))*$AF$603)-((PI()*((($C$19+$G$20)-$AE749)*($O$20/($O$19/2)))^2*(((($C$19+$G$20)-$AE749)*($O$20/($O$19/2)))*$AZ$19)/3)*$AF$603))),IF('Silo Levels'!$L$26="Pumping",(($D$18*$AF$603)+((PI()*(($C$21/2)^2)*($G$20-$AE749))*$AF$603))+((($D$18+$H$18)/3)*$BD$19)+(((PI()*($C$21/2)^2*(($C$21/2)*$AZ$19))/3)*$AF$603),(($D$18*$AF$603)+((PI()*(($C$21/2)^2)*($G$20-$AE749))*$AF$603))+((($D$18+$H$18)/3)*$BD$19)-(((PI()*($C$21/2)^2*(($C$21/2)*$AZ$19))/3)*$AF$603)))</f>
        <v>173593.65133441638</v>
      </c>
      <c r="AG749" s="73">
        <v>14.4</v>
      </c>
      <c r="AH749" s="79">
        <f t="shared" si="106"/>
        <v>164103.06804433459</v>
      </c>
      <c r="AI749" s="53">
        <v>14.4</v>
      </c>
      <c r="AJ749" s="80">
        <f>IF($AI749&gt;$G$20,IF('Silo Levels'!$L$27="Pumping",((PI()*((($C$19+$G$20)-$AI749)*($O$20/($O$19/2)))^2*((($O$20+$G$20)-$AI749))/3)*$AJ$603)+(((PI()*((($C$19+$G$20)-$AI749)*($O$20/($O$19/2)))^2*(((($C$19+$G$20)-$AI749)*($O$20/($O$19/2)))*$AZ$20))/3)*$AJ$603),(((PI()*((($C$19+$G$20)-$AI749)*($O$20/($O$19/2)))^2*((($O$20+$G$20)-$AI749)/3))*$AJ$603)-((PI()*((($C$19+$G$20)-$AI749)*($O$20/($O$19/2)))^2*(((($C$19+$G$20)-$AI749)*($O$20/($O$19/2)))*$AZ$20)/3)*$AJ$603))),IF('Silo Levels'!$L$27="Pumping",(($D$18*$AJ$603)+((PI()*(($C$21/2)^2)*($G$20-$AI749))*$AJ$603))+((($D$18+$H$18)/3)*$BD$20)+(((PI()*($C$21/2)^2*(($C$21/2)*$AZ$20))/3)*$AJ$603),(($D$18*$AJ$603)+((PI()*(($C$21/2)^2)*($G$20-$AI749))*$AJ$603))+((($D$18+$H$18)/3)*$BD$20)-(((PI()*($C$21/2)^2*(($C$21/2)*$AZ$20))/3)*$AJ$603)))</f>
        <v>159921.61265352787</v>
      </c>
    </row>
    <row r="750" spans="1:36" x14ac:dyDescent="0.3">
      <c r="A750">
        <v>14.5</v>
      </c>
      <c r="B750" s="79">
        <f t="shared" si="100"/>
        <v>163683.46555215609</v>
      </c>
      <c r="C750" s="53">
        <v>14.5</v>
      </c>
      <c r="D750" s="80">
        <f>IF($C750&gt;$G$20,IF('Silo Levels'!$L$19="Pumping",((PI()*((($C$19+$G$20)-$C750)*($O$20/($O$19/2)))^2*((($O$20+$G$20)-$C750))/3)*$D$603)+(((PI()*((($C$19+$G$20)-$C750)*($O$20/($O$19/2)))^2*(((($C$19+$G$20)-$C750)*($O$20/($O$19/2)))*$AZ$12))/3)*$D$603),(((PI()*((($C$19+$G$20)-$C750)*($O$20/($O$19/2)))^2*((($O$20+$G$20)-$C750)/3))*$D$603)-((PI()*((($C$19+$G$20)-$C750)*($O$20/($O$19/2)))^2*(((($C$19+$G$20)-$C750)*($O$20/($O$19/2)))*$AZ$12)/3)*$D$603))),IF('Silo Levels'!$L$19="Pumping",(($D$18*$D$603)+((PI()*(($C$21/2)^2)*($G$20-$C750))*$D$603))+((($D$18+$H$18)/3)*$BD$12)+(((PI()*($C$21/2)^2*(($C$21/2)*$AZ$12))/3)*$D$603),(($D$18*$D$603)+((PI()*(($C$21/2)^2)*($G$20-$C750))*$D$603))+((($D$18+$H$18)/3)*$BD$12)-(((PI()*($C$21/2)^2*(($C$21/2)*$AZ$12))/3)*$D$603)))</f>
        <v>160756.44677859137</v>
      </c>
      <c r="E750" s="73">
        <v>14.5</v>
      </c>
      <c r="F750" s="79">
        <f t="shared" si="101"/>
        <v>148565.7972484421</v>
      </c>
      <c r="G750" s="53">
        <v>14.5</v>
      </c>
      <c r="H750" s="80">
        <f>IF($G750&gt;$G$20,IF('Silo Levels'!$L$20="Pumping",((PI()*((($C$19+$G$20)-$G750)*($O$20/($O$19/2)))^2*((($O$20+$G$20)-$G750))/3)*$H$603)+(((PI()*((($C$19+$G$20)-$G750)*($O$20/($O$19/2)))^2*(((($C$19+$G$20)-$G750)*($O$20/($O$19/2)))*$AZ$13))/3)*$H$603),(((PI()*((($C$19+$G$20)-$G750)*($O$20/($O$19/2)))^2*((($O$20+$G$20)-$G750)/3))*$H$603)-((PI()*((($C$19+$G$20)-$G750)*($O$20/($O$19/2)))^2*(((($C$19+$G$20)-$G750)*($O$20/($O$19/2)))*$AZ$13)/3)*$H$603))),IF('Silo Levels'!$L$20="Pumping",(($D$18*$H$603)+((PI()*(($C$21/2)^2)*($G$20-$G750))*$H$603))+((($D$18+$H$18)/3)*$BD$13)+(((PI()*($C$21/2)^2*(($C$21/2)*$AZ$13))/3)*$H$603),(($D$18*$H$603)+((PI()*(($C$21/2)^2)*($G$20-$G750))*$H$603))+((($D$18+$H$18)/3)*$BD$13)-(((PI()*($C$21/2)^2*(($C$21/2)*$AZ$13))/3)*$H$603)))</f>
        <v>144777.66280341626</v>
      </c>
      <c r="I750" s="73">
        <v>14.5</v>
      </c>
      <c r="J750" s="79">
        <f t="shared" si="102"/>
        <v>149229.14721498717</v>
      </c>
      <c r="K750" s="53">
        <v>14.5</v>
      </c>
      <c r="L750" s="80">
        <f>IF($K750&gt;$G$20,IF('Silo Levels'!$L$21="Pumping",((PI()*((($C$19+$G$20)-$K750)*($O$20/($O$19/2)))^2*((($O$20+$G$20)-$K750))/3)*$L$603)+(((PI()*((($C$19+$G$20)-$K750)*($O$20/($O$19/2)))^2*(((($C$19+$G$20)-$K750)*($O$20/($O$19/2)))*$AZ$14))/3)*$L$603),(((PI()*((($C$19+$G$20)-$K750)*($O$20/($O$19/2)))^2*((($O$20+$G$20)-$K750)/3))*$L$603)-((PI()*((($C$19+$G$20)-$K750)*($O$20/($O$19/2)))^2*(((($C$19+$G$20)-$K750)*($O$20/($O$19/2)))*$AZ$14)/3)*$L$603))),IF('Silo Levels'!$L$21="Pumping",(($D$18*$L$603)+((PI()*(($C$21/2)^2)*($G$20-$K750))*$L$603))+((($D$18+$H$18)/3)*$BD$14)+(((PI()*($C$21/2)^2*(($C$21/2)*$AZ$14))/3)*$L$603),(($D$18*$L$603)+((PI()*(($C$21/2)^2)*($G$20-$K750))*$L$603))+((($D$18+$H$18)/3)*$BD$14)-(((PI()*($C$21/2)^2*(($C$21/2)*$AZ$14))/3)*$L$603)))</f>
        <v>145423.75419337506</v>
      </c>
      <c r="M750" s="73">
        <v>14.5</v>
      </c>
      <c r="N750" s="79">
        <f t="shared" si="107"/>
        <v>152679.25534189478</v>
      </c>
      <c r="O750" s="53">
        <v>14.5</v>
      </c>
      <c r="P750" s="80">
        <f>IF($O750&gt;$G$20,IF('Silo Levels'!$L$22="Pumping",((PI()*((($C$19+$G$20)-$O750)*($O$20/($O$19/2)))^2*((($O$20+$G$20)-$O750))/3)*$P$603)+(((PI()*((($C$19+$G$20)-$O750)*($O$20/($O$19/2)))^2*(((($C$19+$G$20)-$O750)*($O$20/($O$19/2)))*$AZ$15))/3)*$P$603),(((PI()*((($C$19+$G$20)-$O750)*($O$20/($O$19/2)))^2*((($O$20+$G$20)-$O750)/3))*$P$603)-((PI()*((($C$19+$G$20)-$O750)*($O$20/($O$19/2)))^2*(((($C$19+$G$20)-$O750)*($O$20/($O$19/2)))*$AZ$15)/3)*$P$603))),IF('Silo Levels'!$L$22="Pumping",(($D$18*$P$603)+((PI()*(($C$21/2)^2)*($G$20-$O750))*$P$603))+((($D$18+$H$18)/3)*$BD$15)+(((PI()*($C$21/2)^2*(($C$21/2)*$AZ$15))/3)*$P$603),(($D$18*$P$603)+((PI()*(($C$21/2)^2)*($G$20-$O750))*$P$603))+((($D$18+$H$18)/3)*$BD$15)-(((PI()*($C$21/2)^2*(($C$21/2)*$AZ$15))/3)*$P$603)))</f>
        <v>148784.09981430229</v>
      </c>
      <c r="Q750" s="73">
        <v>14.5</v>
      </c>
      <c r="R750" s="79">
        <f t="shared" si="108"/>
        <v>157832.90812996868</v>
      </c>
      <c r="S750" s="53">
        <v>14.5</v>
      </c>
      <c r="T750" s="80">
        <f>IF($S750&gt;$G$20,IF('Silo Levels'!$L$23="Pumping",((PI()*((($C$19+$G$20)-$S750)*($O$20/($O$19/2)))^2*((($O$20+$G$20)-$S750))/3)*$T$603)+(((PI()*((($C$19+$G$20)-$S750)*($O$20/($O$19/2)))^2*(((($C$19+$G$20)-$S750)*($O$20/($O$19/2)))*$AZ$16))/3)*$T$603),(((PI()*((($C$19+$G$20)-$S750)*($O$20/($O$19/2)))^2*((($O$20+$G$20)-$S750)/3))*$T$603)-((PI()*((($C$19+$G$20)-$S750)*($O$20/($O$19/2)))^2*(((($C$19+$G$20)-$S750)*($O$20/($O$19/2)))*$AZ$16)/3)*$T$603))),IF('Silo Levels'!$L$23="Pumping",(($D$18*$T$603)+((PI()*(($C$21/2)^2)*($G$20-$S750))*$T$603))+((($D$18+$H$18)/3)*$BD$16)+(((PI()*($C$21/2)^2*(($C$21/2)*$AZ$16))/3)*$T$603),(($D$18*$T$603)+((PI()*(($C$21/2)^2)*($G$20-$S750))*$T$603))+((($D$18+$H$18)/3)*$BD$16)-(((PI()*($C$21/2)^2*(($C$21/2)*$AZ$16))/3)*$T$603)))</f>
        <v>153803.66846002644</v>
      </c>
      <c r="U750" s="73">
        <v>14.5</v>
      </c>
      <c r="V750" s="79">
        <f t="shared" si="103"/>
        <v>148565.7972484421</v>
      </c>
      <c r="W750" s="53">
        <v>14.5</v>
      </c>
      <c r="X750" s="80">
        <f>IF($W750&gt;$G$20,IF('Silo Levels'!$L$24="Pumping",((PI()*((($C$19+$G$20)-$W750)*($O$20/($O$19/2)))^2*((($O$20+$G$20)-$W750))/3)*$X$603)+(((PI()*((($C$19+$G$20)-$W750)*($O$20/($O$19/2)))^2*(((($C$19+$G$20)-$W750)*($O$20/($O$19/2)))*$AZ$17))/3)*$X$603),(((PI()*((($C$19+$G$20)-$W750)*($O$20/($O$19/2)))^2*((($O$20+$G$20)-$W750)/3))*$X$603)-((PI()*((($C$19+$G$20)-$W750)*($O$20/($O$19/2)))^2*(((($C$19+$G$20)-$W750)*($O$20/($O$19/2)))*$AZ$17)/3)*$X$603))),IF('Silo Levels'!$L$24="Pumping",(($D$18*$X$603)+((PI()*(($C$21/2)^2)*($G$20-$W750))*$X$603))+((($D$18+$H$18)/3)*$BD$17)+(((PI()*($C$21/2)^2*(($C$21/2)*$AZ$17))/3)*$X$603),(($D$18*$X$603)+((PI()*(($C$21/2)^2)*($G$20-$W750))*$X$603))+((($D$18+$H$18)/3)*$BD$17)-(((PI()*($C$21/2)^2*(($C$21/2)*$AZ$17))/3)*$X$603)))</f>
        <v>144777.66280341626</v>
      </c>
      <c r="Y750" s="73">
        <v>14.5</v>
      </c>
      <c r="Z750" s="79">
        <f t="shared" si="104"/>
        <v>170136.28623839223</v>
      </c>
      <c r="AA750" s="53">
        <v>14.5</v>
      </c>
      <c r="AB750" s="80">
        <f>IF($AA750&gt;$G$20,IF('Silo Levels'!$L$25="Pumping",((PI()*((($C$19+$G$20)-$AA750)*($O$20/($O$19/2)))^2*((($O$20+$G$20)-$AA750))/3)*$AB$603)+(((PI()*((($C$19+$G$20)-$AA750)*($O$20/($O$19/2)))^2*(((($C$19+$G$20)-$AA750)*($O$20/($O$19/2)))*$AZ$18))/3)*$AB$603),(((PI()*((($C$19+$G$20)-$AA750)*($O$20/($O$19/2)))^2*((($O$20+$G$20)-$AA750)/3))*$AB$603)-((PI()*((($C$19+$G$20)-$AA750)*($O$20/($O$19/2)))^2*(((($C$19+$G$20)-$AA750)*($O$20/($O$19/2)))*$AZ$18)/3)*$AB$603))),IF('Silo Levels'!$L$25="Pumping",(($D$18*$AB$603)+((PI()*(($C$21/2)^2)*($G$20-$AA750))*$AB$603))+((($D$18+$H$18)/3)*$BD$18)+(((PI()*($C$21/2)^2*(($C$21/2)*$AZ$18))/3)*$AB$603),(($D$18*$AB$603)+((PI()*(($C$21/2)^2)*($G$20-$AA750))*$AB$603))+((($D$18+$H$18)/3)*$BD$18)-(((PI()*($C$21/2)^2*(($C$21/2)*$AZ$18))/3)*$AB$603)))</f>
        <v>165786.94586133791</v>
      </c>
      <c r="AC750" s="73">
        <v>14.5</v>
      </c>
      <c r="AD750" s="79">
        <f t="shared" si="105"/>
        <v>175360.49944810435</v>
      </c>
      <c r="AE750" s="53">
        <v>14.5</v>
      </c>
      <c r="AF750" s="80">
        <f>IF($AE750&gt;$G$20,IF('Silo Levels'!$L$26="Pumping",((PI()*((($C$19+$G$20)-$AE750)*($O$20/($O$19/2)))^2*((($O$20+$G$20)-$AE750))/3)*$AF$603)+(((PI()*((($C$19+$G$20)-$AE750)*($O$20/($O$19/2)))^2*(((($C$19+$G$20)-$AE750)*($O$20/($O$19/2)))*$AZ$19))/3)*$AF$603),(((PI()*((($C$19+$G$20)-$AE750)*($O$20/($O$19/2)))^2*((($O$20+$G$20)-$AE750)/3))*$AF$603)-((PI()*((($C$19+$G$20)-$AE750)*($O$20/($O$19/2)))^2*(((($C$19+$G$20)-$AE750)*($O$20/($O$19/2)))*$AZ$19)/3)*$AF$603))),IF('Silo Levels'!$L$26="Pumping",(($D$18*$AF$603)+((PI()*(($C$21/2)^2)*($G$20-$AE750))*$AF$603))+((($D$18+$H$18)/3)*$BD$19)+(((PI()*($C$21/2)^2*(($C$21/2)*$AZ$19))/3)*$AF$603),(($D$18*$AF$603)+((PI()*(($C$21/2)^2)*($G$20-$AE750))*$AF$603))+((($D$18+$H$18)/3)*$BD$19)-(((PI()*($C$21/2)^2*(($C$21/2)*$AZ$19))/3)*$AF$603)))</f>
        <v>173150.01379584437</v>
      </c>
      <c r="AG750" s="73">
        <v>14.5</v>
      </c>
      <c r="AH750" s="79">
        <f t="shared" si="106"/>
        <v>163683.46555215609</v>
      </c>
      <c r="AI750" s="53">
        <v>14.5</v>
      </c>
      <c r="AJ750" s="80">
        <f>IF($AI750&gt;$G$20,IF('Silo Levels'!$L$27="Pumping",((PI()*((($C$19+$G$20)-$AI750)*($O$20/($O$19/2)))^2*((($O$20+$G$20)-$AI750))/3)*$AJ$603)+(((PI()*((($C$19+$G$20)-$AI750)*($O$20/($O$19/2)))^2*(((($C$19+$G$20)-$AI750)*($O$20/($O$19/2)))*$AZ$20))/3)*$AJ$603),(((PI()*((($C$19+$G$20)-$AI750)*($O$20/($O$19/2)))^2*((($O$20+$G$20)-$AI750)/3))*$AJ$603)-((PI()*((($C$19+$G$20)-$AI750)*($O$20/($O$19/2)))^2*(((($C$19+$G$20)-$AI750)*($O$20/($O$19/2)))*$AZ$20)/3)*$AJ$603))),IF('Silo Levels'!$L$27="Pumping",(($D$18*$AJ$603)+((PI()*(($C$21/2)^2)*($G$20-$AI750))*$AJ$603))+((($D$18+$H$18)/3)*$BD$20)+(((PI()*($C$21/2)^2*(($C$21/2)*$AZ$20))/3)*$AJ$603),(($D$18*$AJ$603)+((PI()*(($C$21/2)^2)*($G$20-$AI750))*$AJ$603))+((($D$18+$H$18)/3)*$BD$20)-(((PI()*($C$21/2)^2*(($C$21/2)*$AZ$20))/3)*$AJ$603)))</f>
        <v>159502.01016134938</v>
      </c>
    </row>
    <row r="751" spans="1:36" x14ac:dyDescent="0.3">
      <c r="A751">
        <v>14.6</v>
      </c>
      <c r="B751" s="79">
        <f t="shared" si="100"/>
        <v>163263.86305997756</v>
      </c>
      <c r="C751" s="53">
        <v>14.6</v>
      </c>
      <c r="D751" s="80">
        <f>IF($C751&gt;$G$20,IF('Silo Levels'!$L$19="Pumping",((PI()*((($C$19+$G$20)-$C751)*($O$20/($O$19/2)))^2*((($O$20+$G$20)-$C751))/3)*$D$603)+(((PI()*((($C$19+$G$20)-$C751)*($O$20/($O$19/2)))^2*(((($C$19+$G$20)-$C751)*($O$20/($O$19/2)))*$AZ$12))/3)*$D$603),(((PI()*((($C$19+$G$20)-$C751)*($O$20/($O$19/2)))^2*((($O$20+$G$20)-$C751)/3))*$D$603)-((PI()*((($C$19+$G$20)-$C751)*($O$20/($O$19/2)))^2*(((($C$19+$G$20)-$C751)*($O$20/($O$19/2)))*$AZ$12)/3)*$D$603))),IF('Silo Levels'!$L$19="Pumping",(($D$18*$D$603)+((PI()*(($C$21/2)^2)*($G$20-$C751))*$D$603))+((($D$18+$H$18)/3)*$BD$12)+(((PI()*($C$21/2)^2*(($C$21/2)*$AZ$12))/3)*$D$603),(($D$18*$D$603)+((PI()*(($C$21/2)^2)*($G$20-$C751))*$D$603))+((($D$18+$H$18)/3)*$BD$12)-(((PI()*($C$21/2)^2*(($C$21/2)*$AZ$12))/3)*$D$603)))</f>
        <v>160336.84428641287</v>
      </c>
      <c r="E751" s="73">
        <v>14.6</v>
      </c>
      <c r="F751" s="79">
        <f t="shared" si="101"/>
        <v>148185.66389646736</v>
      </c>
      <c r="G751" s="53">
        <v>14.6</v>
      </c>
      <c r="H751" s="80">
        <f>IF($G751&gt;$G$20,IF('Silo Levels'!$L$20="Pumping",((PI()*((($C$19+$G$20)-$G751)*($O$20/($O$19/2)))^2*((($O$20+$G$20)-$G751))/3)*$H$603)+(((PI()*((($C$19+$G$20)-$G751)*($O$20/($O$19/2)))^2*(((($C$19+$G$20)-$G751)*($O$20/($O$19/2)))*$AZ$13))/3)*$H$603),(((PI()*((($C$19+$G$20)-$G751)*($O$20/($O$19/2)))^2*((($O$20+$G$20)-$G751)/3))*$H$603)-((PI()*((($C$19+$G$20)-$G751)*($O$20/($O$19/2)))^2*(((($C$19+$G$20)-$G751)*($O$20/($O$19/2)))*$AZ$13)/3)*$H$603))),IF('Silo Levels'!$L$20="Pumping",(($D$18*$H$603)+((PI()*(($C$21/2)^2)*($G$20-$G751))*$H$603))+((($D$18+$H$18)/3)*$BD$13)+(((PI()*($C$21/2)^2*(($C$21/2)*$AZ$13))/3)*$H$603),(($D$18*$H$603)+((PI()*(($C$21/2)^2)*($G$20-$G751))*$H$603))+((($D$18+$H$18)/3)*$BD$13)-(((PI()*($C$21/2)^2*(($C$21/2)*$AZ$13))/3)*$H$603)))</f>
        <v>144397.52945144151</v>
      </c>
      <c r="I751" s="73">
        <v>14.6</v>
      </c>
      <c r="J751" s="79">
        <f t="shared" si="102"/>
        <v>148847.28199191249</v>
      </c>
      <c r="K751" s="53">
        <v>14.6</v>
      </c>
      <c r="L751" s="80">
        <f>IF($K751&gt;$G$20,IF('Silo Levels'!$L$21="Pumping",((PI()*((($C$19+$G$20)-$K751)*($O$20/($O$19/2)))^2*((($O$20+$G$20)-$K751))/3)*$L$603)+(((PI()*((($C$19+$G$20)-$K751)*($O$20/($O$19/2)))^2*(((($C$19+$G$20)-$K751)*($O$20/($O$19/2)))*$AZ$14))/3)*$L$603),(((PI()*((($C$19+$G$20)-$K751)*($O$20/($O$19/2)))^2*((($O$20+$G$20)-$K751)/3))*$L$603)-((PI()*((($C$19+$G$20)-$K751)*($O$20/($O$19/2)))^2*(((($C$19+$G$20)-$K751)*($O$20/($O$19/2)))*$AZ$14)/3)*$L$603))),IF('Silo Levels'!$L$21="Pumping",(($D$18*$L$603)+((PI()*(($C$21/2)^2)*($G$20-$K751))*$L$603))+((($D$18+$H$18)/3)*$BD$14)+(((PI()*($C$21/2)^2*(($C$21/2)*$AZ$14))/3)*$L$603),(($D$18*$L$603)+((PI()*(($C$21/2)^2)*($G$20-$K751))*$L$603))+((($D$18+$H$18)/3)*$BD$14)-(((PI()*($C$21/2)^2*(($C$21/2)*$AZ$14))/3)*$L$603)))</f>
        <v>145041.88897030038</v>
      </c>
      <c r="M751" s="73">
        <v>14.6</v>
      </c>
      <c r="N751" s="79">
        <f t="shared" si="107"/>
        <v>152288.38259208755</v>
      </c>
      <c r="O751" s="53">
        <v>14.6</v>
      </c>
      <c r="P751" s="80">
        <f>IF($O751&gt;$G$20,IF('Silo Levels'!$L$22="Pumping",((PI()*((($C$19+$G$20)-$O751)*($O$20/($O$19/2)))^2*((($O$20+$G$20)-$O751))/3)*$P$603)+(((PI()*((($C$19+$G$20)-$O751)*($O$20/($O$19/2)))^2*(((($C$19+$G$20)-$O751)*($O$20/($O$19/2)))*$AZ$15))/3)*$P$603),(((PI()*((($C$19+$G$20)-$O751)*($O$20/($O$19/2)))^2*((($O$20+$G$20)-$O751)/3))*$P$603)-((PI()*((($C$19+$G$20)-$O751)*($O$20/($O$19/2)))^2*(((($C$19+$G$20)-$O751)*($O$20/($O$19/2)))*$AZ$15)/3)*$P$603))),IF('Silo Levels'!$L$22="Pumping",(($D$18*$P$603)+((PI()*(($C$21/2)^2)*($G$20-$O751))*$P$603))+((($D$18+$H$18)/3)*$BD$15)+(((PI()*($C$21/2)^2*(($C$21/2)*$AZ$15))/3)*$P$603),(($D$18*$P$603)+((PI()*(($C$21/2)^2)*($G$20-$O751))*$P$603))+((($D$18+$H$18)/3)*$BD$15)-(((PI()*($C$21/2)^2*(($C$21/2)*$AZ$15))/3)*$P$603)))</f>
        <v>148393.22706449506</v>
      </c>
      <c r="Q751" s="73">
        <v>14.6</v>
      </c>
      <c r="R751" s="79">
        <f t="shared" si="108"/>
        <v>157428.58024671313</v>
      </c>
      <c r="S751" s="53">
        <v>14.6</v>
      </c>
      <c r="T751" s="80">
        <f>IF($S751&gt;$G$20,IF('Silo Levels'!$L$23="Pumping",((PI()*((($C$19+$G$20)-$S751)*($O$20/($O$19/2)))^2*((($O$20+$G$20)-$S751))/3)*$T$603)+(((PI()*((($C$19+$G$20)-$S751)*($O$20/($O$19/2)))^2*(((($C$19+$G$20)-$S751)*($O$20/($O$19/2)))*$AZ$16))/3)*$T$603),(((PI()*((($C$19+$G$20)-$S751)*($O$20/($O$19/2)))^2*((($O$20+$G$20)-$S751)/3))*$T$603)-((PI()*((($C$19+$G$20)-$S751)*($O$20/($O$19/2)))^2*(((($C$19+$G$20)-$S751)*($O$20/($O$19/2)))*$AZ$16)/3)*$T$603))),IF('Silo Levels'!$L$23="Pumping",(($D$18*$T$603)+((PI()*(($C$21/2)^2)*($G$20-$S751))*$T$603))+((($D$18+$H$18)/3)*$BD$16)+(((PI()*($C$21/2)^2*(($C$21/2)*$AZ$16))/3)*$T$603),(($D$18*$T$603)+((PI()*(($C$21/2)^2)*($G$20-$S751))*$T$603))+((($D$18+$H$18)/3)*$BD$16)-(((PI()*($C$21/2)^2*(($C$21/2)*$AZ$16))/3)*$T$603)))</f>
        <v>153399.34057677089</v>
      </c>
      <c r="U751" s="73">
        <v>14.6</v>
      </c>
      <c r="V751" s="79">
        <f t="shared" si="103"/>
        <v>148185.66389646736</v>
      </c>
      <c r="W751" s="53">
        <v>14.6</v>
      </c>
      <c r="X751" s="80">
        <f>IF($W751&gt;$G$20,IF('Silo Levels'!$L$24="Pumping",((PI()*((($C$19+$G$20)-$W751)*($O$20/($O$19/2)))^2*((($O$20+$G$20)-$W751))/3)*$X$603)+(((PI()*((($C$19+$G$20)-$W751)*($O$20/($O$19/2)))^2*(((($C$19+$G$20)-$W751)*($O$20/($O$19/2)))*$AZ$17))/3)*$X$603),(((PI()*((($C$19+$G$20)-$W751)*($O$20/($O$19/2)))^2*((($O$20+$G$20)-$W751)/3))*$X$603)-((PI()*((($C$19+$G$20)-$W751)*($O$20/($O$19/2)))^2*(((($C$19+$G$20)-$W751)*($O$20/($O$19/2)))*$AZ$17)/3)*$X$603))),IF('Silo Levels'!$L$24="Pumping",(($D$18*$X$603)+((PI()*(($C$21/2)^2)*($G$20-$W751))*$X$603))+((($D$18+$H$18)/3)*$BD$17)+(((PI()*($C$21/2)^2*(($C$21/2)*$AZ$17))/3)*$X$603),(($D$18*$X$603)+((PI()*(($C$21/2)^2)*($G$20-$W751))*$X$603))+((($D$18+$H$18)/3)*$BD$17)-(((PI()*($C$21/2)^2*(($C$21/2)*$AZ$17))/3)*$X$603)))</f>
        <v>144397.52945144151</v>
      </c>
      <c r="Y751" s="73">
        <v>14.6</v>
      </c>
      <c r="Z751" s="79">
        <f t="shared" si="104"/>
        <v>169699.83675107805</v>
      </c>
      <c r="AA751" s="53">
        <v>14.6</v>
      </c>
      <c r="AB751" s="80">
        <f>IF($AA751&gt;$G$20,IF('Silo Levels'!$L$25="Pumping",((PI()*((($C$19+$G$20)-$AA751)*($O$20/($O$19/2)))^2*((($O$20+$G$20)-$AA751))/3)*$AB$603)+(((PI()*((($C$19+$G$20)-$AA751)*($O$20/($O$19/2)))^2*(((($C$19+$G$20)-$AA751)*($O$20/($O$19/2)))*$AZ$18))/3)*$AB$603),(((PI()*((($C$19+$G$20)-$AA751)*($O$20/($O$19/2)))^2*((($O$20+$G$20)-$AA751)/3))*$AB$603)-((PI()*((($C$19+$G$20)-$AA751)*($O$20/($O$19/2)))^2*(((($C$19+$G$20)-$AA751)*($O$20/($O$19/2)))*$AZ$18)/3)*$AB$603))),IF('Silo Levels'!$L$25="Pumping",(($D$18*$AB$603)+((PI()*(($C$21/2)^2)*($G$20-$AA751))*$AB$603))+((($D$18+$H$18)/3)*$BD$18)+(((PI()*($C$21/2)^2*(($C$21/2)*$AZ$18))/3)*$AB$603),(($D$18*$AB$603)+((PI()*(($C$21/2)^2)*($G$20-$AA751))*$AB$603))+((($D$18+$H$18)/3)*$BD$18)-(((PI()*($C$21/2)^2*(($C$21/2)*$AZ$18))/3)*$AB$603)))</f>
        <v>165350.49637402373</v>
      </c>
      <c r="AC751" s="73">
        <v>14.6</v>
      </c>
      <c r="AD751" s="79">
        <f t="shared" si="105"/>
        <v>174916.86190953231</v>
      </c>
      <c r="AE751" s="53">
        <v>14.6</v>
      </c>
      <c r="AF751" s="80">
        <f>IF($AE751&gt;$G$20,IF('Silo Levels'!$L$26="Pumping",((PI()*((($C$19+$G$20)-$AE751)*($O$20/($O$19/2)))^2*((($O$20+$G$20)-$AE751))/3)*$AF$603)+(((PI()*((($C$19+$G$20)-$AE751)*($O$20/($O$19/2)))^2*(((($C$19+$G$20)-$AE751)*($O$20/($O$19/2)))*$AZ$19))/3)*$AF$603),(((PI()*((($C$19+$G$20)-$AE751)*($O$20/($O$19/2)))^2*((($O$20+$G$20)-$AE751)/3))*$AF$603)-((PI()*((($C$19+$G$20)-$AE751)*($O$20/($O$19/2)))^2*(((($C$19+$G$20)-$AE751)*($O$20/($O$19/2)))*$AZ$19)/3)*$AF$603))),IF('Silo Levels'!$L$26="Pumping",(($D$18*$AF$603)+((PI()*(($C$21/2)^2)*($G$20-$AE751))*$AF$603))+((($D$18+$H$18)/3)*$BD$19)+(((PI()*($C$21/2)^2*(($C$21/2)*$AZ$19))/3)*$AF$603),(($D$18*$AF$603)+((PI()*(($C$21/2)^2)*($G$20-$AE751))*$AF$603))+((($D$18+$H$18)/3)*$BD$19)-(((PI()*($C$21/2)^2*(($C$21/2)*$AZ$19))/3)*$AF$603)))</f>
        <v>172706.37625727232</v>
      </c>
      <c r="AG751" s="73">
        <v>14.6</v>
      </c>
      <c r="AH751" s="79">
        <f t="shared" si="106"/>
        <v>163263.86305997756</v>
      </c>
      <c r="AI751" s="53">
        <v>14.6</v>
      </c>
      <c r="AJ751" s="80">
        <f>IF($AI751&gt;$G$20,IF('Silo Levels'!$L$27="Pumping",((PI()*((($C$19+$G$20)-$AI751)*($O$20/($O$19/2)))^2*((($O$20+$G$20)-$AI751))/3)*$AJ$603)+(((PI()*((($C$19+$G$20)-$AI751)*($O$20/($O$19/2)))^2*(((($C$19+$G$20)-$AI751)*($O$20/($O$19/2)))*$AZ$20))/3)*$AJ$603),(((PI()*((($C$19+$G$20)-$AI751)*($O$20/($O$19/2)))^2*((($O$20+$G$20)-$AI751)/3))*$AJ$603)-((PI()*((($C$19+$G$20)-$AI751)*($O$20/($O$19/2)))^2*(((($C$19+$G$20)-$AI751)*($O$20/($O$19/2)))*$AZ$20)/3)*$AJ$603))),IF('Silo Levels'!$L$27="Pumping",(($D$18*$AJ$603)+((PI()*(($C$21/2)^2)*($G$20-$AI751))*$AJ$603))+((($D$18+$H$18)/3)*$BD$20)+(((PI()*($C$21/2)^2*(($C$21/2)*$AZ$20))/3)*$AJ$603),(($D$18*$AJ$603)+((PI()*(($C$21/2)^2)*($G$20-$AI751))*$AJ$603))+((($D$18+$H$18)/3)*$BD$20)-(((PI()*($C$21/2)^2*(($C$21/2)*$AZ$20))/3)*$AJ$603)))</f>
        <v>159082.40766917085</v>
      </c>
    </row>
    <row r="752" spans="1:36" x14ac:dyDescent="0.3">
      <c r="A752">
        <v>14.7</v>
      </c>
      <c r="B752" s="79">
        <f t="shared" si="100"/>
        <v>162844.26056779907</v>
      </c>
      <c r="C752" s="53">
        <v>14.7</v>
      </c>
      <c r="D752" s="80">
        <f>IF($C752&gt;$G$20,IF('Silo Levels'!$L$19="Pumping",((PI()*((($C$19+$G$20)-$C752)*($O$20/($O$19/2)))^2*((($O$20+$G$20)-$C752))/3)*$D$603)+(((PI()*((($C$19+$G$20)-$C752)*($O$20/($O$19/2)))^2*(((($C$19+$G$20)-$C752)*($O$20/($O$19/2)))*$AZ$12))/3)*$D$603),(((PI()*((($C$19+$G$20)-$C752)*($O$20/($O$19/2)))^2*((($O$20+$G$20)-$C752)/3))*$D$603)-((PI()*((($C$19+$G$20)-$C752)*($O$20/($O$19/2)))^2*(((($C$19+$G$20)-$C752)*($O$20/($O$19/2)))*$AZ$12)/3)*$D$603))),IF('Silo Levels'!$L$19="Pumping",(($D$18*$D$603)+((PI()*(($C$21/2)^2)*($G$20-$C752))*$D$603))+((($D$18+$H$18)/3)*$BD$12)+(((PI()*($C$21/2)^2*(($C$21/2)*$AZ$12))/3)*$D$603),(($D$18*$D$603)+((PI()*(($C$21/2)^2)*($G$20-$C752))*$D$603))+((($D$18+$H$18)/3)*$BD$12)-(((PI()*($C$21/2)^2*(($C$21/2)*$AZ$12))/3)*$D$603)))</f>
        <v>159917.24179423437</v>
      </c>
      <c r="E752" s="73">
        <v>14.7</v>
      </c>
      <c r="F752" s="79">
        <f t="shared" si="101"/>
        <v>147805.53054449268</v>
      </c>
      <c r="G752" s="53">
        <v>14.7</v>
      </c>
      <c r="H752" s="80">
        <f>IF($G752&gt;$G$20,IF('Silo Levels'!$L$20="Pumping",((PI()*((($C$19+$G$20)-$G752)*($O$20/($O$19/2)))^2*((($O$20+$G$20)-$G752))/3)*$H$603)+(((PI()*((($C$19+$G$20)-$G752)*($O$20/($O$19/2)))^2*(((($C$19+$G$20)-$G752)*($O$20/($O$19/2)))*$AZ$13))/3)*$H$603),(((PI()*((($C$19+$G$20)-$G752)*($O$20/($O$19/2)))^2*((($O$20+$G$20)-$G752)/3))*$H$603)-((PI()*((($C$19+$G$20)-$G752)*($O$20/($O$19/2)))^2*(((($C$19+$G$20)-$G752)*($O$20/($O$19/2)))*$AZ$13)/3)*$H$603))),IF('Silo Levels'!$L$20="Pumping",(($D$18*$H$603)+((PI()*(($C$21/2)^2)*($G$20-$G752))*$H$603))+((($D$18+$H$18)/3)*$BD$13)+(((PI()*($C$21/2)^2*(($C$21/2)*$AZ$13))/3)*$H$603),(($D$18*$H$603)+((PI()*(($C$21/2)^2)*($G$20-$G752))*$H$603))+((($D$18+$H$18)/3)*$BD$13)-(((PI()*($C$21/2)^2*(($C$21/2)*$AZ$13))/3)*$H$603)))</f>
        <v>144017.39609946683</v>
      </c>
      <c r="I752" s="73">
        <v>14.7</v>
      </c>
      <c r="J752" s="79">
        <f t="shared" si="102"/>
        <v>148465.41676883787</v>
      </c>
      <c r="K752" s="53">
        <v>14.7</v>
      </c>
      <c r="L752" s="80">
        <f>IF($K752&gt;$G$20,IF('Silo Levels'!$L$21="Pumping",((PI()*((($C$19+$G$20)-$K752)*($O$20/($O$19/2)))^2*((($O$20+$G$20)-$K752))/3)*$L$603)+(((PI()*((($C$19+$G$20)-$K752)*($O$20/($O$19/2)))^2*(((($C$19+$G$20)-$K752)*($O$20/($O$19/2)))*$AZ$14))/3)*$L$603),(((PI()*((($C$19+$G$20)-$K752)*($O$20/($O$19/2)))^2*((($O$20+$G$20)-$K752)/3))*$L$603)-((PI()*((($C$19+$G$20)-$K752)*($O$20/($O$19/2)))^2*(((($C$19+$G$20)-$K752)*($O$20/($O$19/2)))*$AZ$14)/3)*$L$603))),IF('Silo Levels'!$L$21="Pumping",(($D$18*$L$603)+((PI()*(($C$21/2)^2)*($G$20-$K752))*$L$603))+((($D$18+$H$18)/3)*$BD$14)+(((PI()*($C$21/2)^2*(($C$21/2)*$AZ$14))/3)*$L$603),(($D$18*$L$603)+((PI()*(($C$21/2)^2)*($G$20-$K752))*$L$603))+((($D$18+$H$18)/3)*$BD$14)-(((PI()*($C$21/2)^2*(($C$21/2)*$AZ$14))/3)*$L$603)))</f>
        <v>144660.02374722576</v>
      </c>
      <c r="M752" s="73">
        <v>14.7</v>
      </c>
      <c r="N752" s="79">
        <f t="shared" si="107"/>
        <v>151897.50984228039</v>
      </c>
      <c r="O752" s="53">
        <v>14.7</v>
      </c>
      <c r="P752" s="80">
        <f>IF($O752&gt;$G$20,IF('Silo Levels'!$L$22="Pumping",((PI()*((($C$19+$G$20)-$O752)*($O$20/($O$19/2)))^2*((($O$20+$G$20)-$O752))/3)*$P$603)+(((PI()*((($C$19+$G$20)-$O752)*($O$20/($O$19/2)))^2*(((($C$19+$G$20)-$O752)*($O$20/($O$19/2)))*$AZ$15))/3)*$P$603),(((PI()*((($C$19+$G$20)-$O752)*($O$20/($O$19/2)))^2*((($O$20+$G$20)-$O752)/3))*$P$603)-((PI()*((($C$19+$G$20)-$O752)*($O$20/($O$19/2)))^2*(((($C$19+$G$20)-$O752)*($O$20/($O$19/2)))*$AZ$15)/3)*$P$603))),IF('Silo Levels'!$L$22="Pumping",(($D$18*$P$603)+((PI()*(($C$21/2)^2)*($G$20-$O752))*$P$603))+((($D$18+$H$18)/3)*$BD$15)+(((PI()*($C$21/2)^2*(($C$21/2)*$AZ$15))/3)*$P$603),(($D$18*$P$603)+((PI()*(($C$21/2)^2)*($G$20-$O752))*$P$603))+((($D$18+$H$18)/3)*$BD$15)-(((PI()*($C$21/2)^2*(($C$21/2)*$AZ$15))/3)*$P$603)))</f>
        <v>148002.35431468789</v>
      </c>
      <c r="Q752" s="73">
        <v>14.7</v>
      </c>
      <c r="R752" s="79">
        <f t="shared" si="108"/>
        <v>157024.25236345764</v>
      </c>
      <c r="S752" s="53">
        <v>14.7</v>
      </c>
      <c r="T752" s="80">
        <f>IF($S752&gt;$G$20,IF('Silo Levels'!$L$23="Pumping",((PI()*((($C$19+$G$20)-$S752)*($O$20/($O$19/2)))^2*((($O$20+$G$20)-$S752))/3)*$T$603)+(((PI()*((($C$19+$G$20)-$S752)*($O$20/($O$19/2)))^2*(((($C$19+$G$20)-$S752)*($O$20/($O$19/2)))*$AZ$16))/3)*$T$603),(((PI()*((($C$19+$G$20)-$S752)*($O$20/($O$19/2)))^2*((($O$20+$G$20)-$S752)/3))*$T$603)-((PI()*((($C$19+$G$20)-$S752)*($O$20/($O$19/2)))^2*(((($C$19+$G$20)-$S752)*($O$20/($O$19/2)))*$AZ$16)/3)*$T$603))),IF('Silo Levels'!$L$23="Pumping",(($D$18*$T$603)+((PI()*(($C$21/2)^2)*($G$20-$S752))*$T$603))+((($D$18+$H$18)/3)*$BD$16)+(((PI()*($C$21/2)^2*(($C$21/2)*$AZ$16))/3)*$T$603),(($D$18*$T$603)+((PI()*(($C$21/2)^2)*($G$20-$S752))*$T$603))+((($D$18+$H$18)/3)*$BD$16)-(((PI()*($C$21/2)^2*(($C$21/2)*$AZ$16))/3)*$T$603)))</f>
        <v>152995.0126935154</v>
      </c>
      <c r="U752" s="73">
        <v>14.7</v>
      </c>
      <c r="V752" s="79">
        <f t="shared" si="103"/>
        <v>147805.53054449268</v>
      </c>
      <c r="W752" s="53">
        <v>14.7</v>
      </c>
      <c r="X752" s="80">
        <f>IF($W752&gt;$G$20,IF('Silo Levels'!$L$24="Pumping",((PI()*((($C$19+$G$20)-$W752)*($O$20/($O$19/2)))^2*((($O$20+$G$20)-$W752))/3)*$X$603)+(((PI()*((($C$19+$G$20)-$W752)*($O$20/($O$19/2)))^2*(((($C$19+$G$20)-$W752)*($O$20/($O$19/2)))*$AZ$17))/3)*$X$603),(((PI()*((($C$19+$G$20)-$W752)*($O$20/($O$19/2)))^2*((($O$20+$G$20)-$W752)/3))*$X$603)-((PI()*((($C$19+$G$20)-$W752)*($O$20/($O$19/2)))^2*(((($C$19+$G$20)-$W752)*($O$20/($O$19/2)))*$AZ$17)/3)*$X$603))),IF('Silo Levels'!$L$24="Pumping",(($D$18*$X$603)+((PI()*(($C$21/2)^2)*($G$20-$W752))*$X$603))+((($D$18+$H$18)/3)*$BD$17)+(((PI()*($C$21/2)^2*(($C$21/2)*$AZ$17))/3)*$X$603),(($D$18*$X$603)+((PI()*(($C$21/2)^2)*($G$20-$W752))*$X$603))+((($D$18+$H$18)/3)*$BD$17)-(((PI()*($C$21/2)^2*(($C$21/2)*$AZ$17))/3)*$X$603)))</f>
        <v>144017.39609946683</v>
      </c>
      <c r="Y752" s="73">
        <v>14.7</v>
      </c>
      <c r="Z752" s="79">
        <f t="shared" si="104"/>
        <v>169263.38726376393</v>
      </c>
      <c r="AA752" s="53">
        <v>14.7</v>
      </c>
      <c r="AB752" s="80">
        <f>IF($AA752&gt;$G$20,IF('Silo Levels'!$L$25="Pumping",((PI()*((($C$19+$G$20)-$AA752)*($O$20/($O$19/2)))^2*((($O$20+$G$20)-$AA752))/3)*$AB$603)+(((PI()*((($C$19+$G$20)-$AA752)*($O$20/($O$19/2)))^2*(((($C$19+$G$20)-$AA752)*($O$20/($O$19/2)))*$AZ$18))/3)*$AB$603),(((PI()*((($C$19+$G$20)-$AA752)*($O$20/($O$19/2)))^2*((($O$20+$G$20)-$AA752)/3))*$AB$603)-((PI()*((($C$19+$G$20)-$AA752)*($O$20/($O$19/2)))^2*(((($C$19+$G$20)-$AA752)*($O$20/($O$19/2)))*$AZ$18)/3)*$AB$603))),IF('Silo Levels'!$L$25="Pumping",(($D$18*$AB$603)+((PI()*(($C$21/2)^2)*($G$20-$AA752))*$AB$603))+((($D$18+$H$18)/3)*$BD$18)+(((PI()*($C$21/2)^2*(($C$21/2)*$AZ$18))/3)*$AB$603),(($D$18*$AB$603)+((PI()*(($C$21/2)^2)*($G$20-$AA752))*$AB$603))+((($D$18+$H$18)/3)*$BD$18)-(((PI()*($C$21/2)^2*(($C$21/2)*$AZ$18))/3)*$AB$603)))</f>
        <v>164914.04688670961</v>
      </c>
      <c r="AC752" s="73">
        <v>14.7</v>
      </c>
      <c r="AD752" s="79">
        <f t="shared" si="105"/>
        <v>174473.22437096029</v>
      </c>
      <c r="AE752" s="53">
        <v>14.7</v>
      </c>
      <c r="AF752" s="80">
        <f>IF($AE752&gt;$G$20,IF('Silo Levels'!$L$26="Pumping",((PI()*((($C$19+$G$20)-$AE752)*($O$20/($O$19/2)))^2*((($O$20+$G$20)-$AE752))/3)*$AF$603)+(((PI()*((($C$19+$G$20)-$AE752)*($O$20/($O$19/2)))^2*(((($C$19+$G$20)-$AE752)*($O$20/($O$19/2)))*$AZ$19))/3)*$AF$603),(((PI()*((($C$19+$G$20)-$AE752)*($O$20/($O$19/2)))^2*((($O$20+$G$20)-$AE752)/3))*$AF$603)-((PI()*((($C$19+$G$20)-$AE752)*($O$20/($O$19/2)))^2*(((($C$19+$G$20)-$AE752)*($O$20/($O$19/2)))*$AZ$19)/3)*$AF$603))),IF('Silo Levels'!$L$26="Pumping",(($D$18*$AF$603)+((PI()*(($C$21/2)^2)*($G$20-$AE752))*$AF$603))+((($D$18+$H$18)/3)*$BD$19)+(((PI()*($C$21/2)^2*(($C$21/2)*$AZ$19))/3)*$AF$603),(($D$18*$AF$603)+((PI()*(($C$21/2)^2)*($G$20-$AE752))*$AF$603))+((($D$18+$H$18)/3)*$BD$19)-(((PI()*($C$21/2)^2*(($C$21/2)*$AZ$19))/3)*$AF$603)))</f>
        <v>172262.7387187003</v>
      </c>
      <c r="AG752" s="73">
        <v>14.7</v>
      </c>
      <c r="AH752" s="79">
        <f t="shared" si="106"/>
        <v>162844.26056779907</v>
      </c>
      <c r="AI752" s="53">
        <v>14.7</v>
      </c>
      <c r="AJ752" s="80">
        <f>IF($AI752&gt;$G$20,IF('Silo Levels'!$L$27="Pumping",((PI()*((($C$19+$G$20)-$AI752)*($O$20/($O$19/2)))^2*((($O$20+$G$20)-$AI752))/3)*$AJ$603)+(((PI()*((($C$19+$G$20)-$AI752)*($O$20/($O$19/2)))^2*(((($C$19+$G$20)-$AI752)*($O$20/($O$19/2)))*$AZ$20))/3)*$AJ$603),(((PI()*((($C$19+$G$20)-$AI752)*($O$20/($O$19/2)))^2*((($O$20+$G$20)-$AI752)/3))*$AJ$603)-((PI()*((($C$19+$G$20)-$AI752)*($O$20/($O$19/2)))^2*(((($C$19+$G$20)-$AI752)*($O$20/($O$19/2)))*$AZ$20)/3)*$AJ$603))),IF('Silo Levels'!$L$27="Pumping",(($D$18*$AJ$603)+((PI()*(($C$21/2)^2)*($G$20-$AI752))*$AJ$603))+((($D$18+$H$18)/3)*$BD$20)+(((PI()*($C$21/2)^2*(($C$21/2)*$AZ$20))/3)*$AJ$603),(($D$18*$AJ$603)+((PI()*(($C$21/2)^2)*($G$20-$AI752))*$AJ$603))+((($D$18+$H$18)/3)*$BD$20)-(((PI()*($C$21/2)^2*(($C$21/2)*$AZ$20))/3)*$AJ$603)))</f>
        <v>158662.80517699235</v>
      </c>
    </row>
    <row r="753" spans="1:36" x14ac:dyDescent="0.3">
      <c r="A753">
        <v>14.8</v>
      </c>
      <c r="B753" s="79">
        <f t="shared" si="100"/>
        <v>162424.65807562051</v>
      </c>
      <c r="C753" s="53">
        <v>14.8</v>
      </c>
      <c r="D753" s="80">
        <f>IF($C753&gt;$G$20,IF('Silo Levels'!$L$19="Pumping",((PI()*((($C$19+$G$20)-$C753)*($O$20/($O$19/2)))^2*((($O$20+$G$20)-$C753))/3)*$D$603)+(((PI()*((($C$19+$G$20)-$C753)*($O$20/($O$19/2)))^2*(((($C$19+$G$20)-$C753)*($O$20/($O$19/2)))*$AZ$12))/3)*$D$603),(((PI()*((($C$19+$G$20)-$C753)*($O$20/($O$19/2)))^2*((($O$20+$G$20)-$C753)/3))*$D$603)-((PI()*((($C$19+$G$20)-$C753)*($O$20/($O$19/2)))^2*(((($C$19+$G$20)-$C753)*($O$20/($O$19/2)))*$AZ$12)/3)*$D$603))),IF('Silo Levels'!$L$19="Pumping",(($D$18*$D$603)+((PI()*(($C$21/2)^2)*($G$20-$C753))*$D$603))+((($D$18+$H$18)/3)*$BD$12)+(((PI()*($C$21/2)^2*(($C$21/2)*$AZ$12))/3)*$D$603),(($D$18*$D$603)+((PI()*(($C$21/2)^2)*($G$20-$C753))*$D$603))+((($D$18+$H$18)/3)*$BD$12)-(((PI()*($C$21/2)^2*(($C$21/2)*$AZ$12))/3)*$D$603)))</f>
        <v>159497.63930205582</v>
      </c>
      <c r="E753" s="73">
        <v>14.8</v>
      </c>
      <c r="F753" s="79">
        <f t="shared" si="101"/>
        <v>147425.39719251791</v>
      </c>
      <c r="G753" s="53">
        <v>14.8</v>
      </c>
      <c r="H753" s="80">
        <f>IF($G753&gt;$G$20,IF('Silo Levels'!$L$20="Pumping",((PI()*((($C$19+$G$20)-$G753)*($O$20/($O$19/2)))^2*((($O$20+$G$20)-$G753))/3)*$H$603)+(((PI()*((($C$19+$G$20)-$G753)*($O$20/($O$19/2)))^2*(((($C$19+$G$20)-$G753)*($O$20/($O$19/2)))*$AZ$13))/3)*$H$603),(((PI()*((($C$19+$G$20)-$G753)*($O$20/($O$19/2)))^2*((($O$20+$G$20)-$G753)/3))*$H$603)-((PI()*((($C$19+$G$20)-$G753)*($O$20/($O$19/2)))^2*(((($C$19+$G$20)-$G753)*($O$20/($O$19/2)))*$AZ$13)/3)*$H$603))),IF('Silo Levels'!$L$20="Pumping",(($D$18*$H$603)+((PI()*(($C$21/2)^2)*($G$20-$G753))*$H$603))+((($D$18+$H$18)/3)*$BD$13)+(((PI()*($C$21/2)^2*(($C$21/2)*$AZ$13))/3)*$H$603),(($D$18*$H$603)+((PI()*(($C$21/2)^2)*($G$20-$G753))*$H$603))+((($D$18+$H$18)/3)*$BD$13)-(((PI()*($C$21/2)^2*(($C$21/2)*$AZ$13))/3)*$H$603)))</f>
        <v>143637.26274749206</v>
      </c>
      <c r="I753" s="73">
        <v>14.8</v>
      </c>
      <c r="J753" s="79">
        <f t="shared" si="102"/>
        <v>148083.55154576316</v>
      </c>
      <c r="K753" s="53">
        <v>14.8</v>
      </c>
      <c r="L753" s="80">
        <f>IF($K753&gt;$G$20,IF('Silo Levels'!$L$21="Pumping",((PI()*((($C$19+$G$20)-$K753)*($O$20/($O$19/2)))^2*((($O$20+$G$20)-$K753))/3)*$L$603)+(((PI()*((($C$19+$G$20)-$K753)*($O$20/($O$19/2)))^2*(((($C$19+$G$20)-$K753)*($O$20/($O$19/2)))*$AZ$14))/3)*$L$603),(((PI()*((($C$19+$G$20)-$K753)*($O$20/($O$19/2)))^2*((($O$20+$G$20)-$K753)/3))*$L$603)-((PI()*((($C$19+$G$20)-$K753)*($O$20/($O$19/2)))^2*(((($C$19+$G$20)-$K753)*($O$20/($O$19/2)))*$AZ$14)/3)*$L$603))),IF('Silo Levels'!$L$21="Pumping",(($D$18*$L$603)+((PI()*(($C$21/2)^2)*($G$20-$K753))*$L$603))+((($D$18+$H$18)/3)*$BD$14)+(((PI()*($C$21/2)^2*(($C$21/2)*$AZ$14))/3)*$L$603),(($D$18*$L$603)+((PI()*(($C$21/2)^2)*($G$20-$K753))*$L$603))+((($D$18+$H$18)/3)*$BD$14)-(((PI()*($C$21/2)^2*(($C$21/2)*$AZ$14))/3)*$L$603)))</f>
        <v>144278.15852415105</v>
      </c>
      <c r="M753" s="73">
        <v>14.8</v>
      </c>
      <c r="N753" s="79">
        <f t="shared" si="107"/>
        <v>151506.63709247316</v>
      </c>
      <c r="O753" s="53">
        <v>14.8</v>
      </c>
      <c r="P753" s="80">
        <f>IF($O753&gt;$G$20,IF('Silo Levels'!$L$22="Pumping",((PI()*((($C$19+$G$20)-$O753)*($O$20/($O$19/2)))^2*((($O$20+$G$20)-$O753))/3)*$P$603)+(((PI()*((($C$19+$G$20)-$O753)*($O$20/($O$19/2)))^2*(((($C$19+$G$20)-$O753)*($O$20/($O$19/2)))*$AZ$15))/3)*$P$603),(((PI()*((($C$19+$G$20)-$O753)*($O$20/($O$19/2)))^2*((($O$20+$G$20)-$O753)/3))*$P$603)-((PI()*((($C$19+$G$20)-$O753)*($O$20/($O$19/2)))^2*(((($C$19+$G$20)-$O753)*($O$20/($O$19/2)))*$AZ$15)/3)*$P$603))),IF('Silo Levels'!$L$22="Pumping",(($D$18*$P$603)+((PI()*(($C$21/2)^2)*($G$20-$O753))*$P$603))+((($D$18+$H$18)/3)*$BD$15)+(((PI()*($C$21/2)^2*(($C$21/2)*$AZ$15))/3)*$P$603),(($D$18*$P$603)+((PI()*(($C$21/2)^2)*($G$20-$O753))*$P$603))+((($D$18+$H$18)/3)*$BD$15)-(((PI()*($C$21/2)^2*(($C$21/2)*$AZ$15))/3)*$P$603)))</f>
        <v>147611.48156488067</v>
      </c>
      <c r="Q753" s="73">
        <v>14.8</v>
      </c>
      <c r="R753" s="79">
        <f t="shared" si="108"/>
        <v>156619.92448020208</v>
      </c>
      <c r="S753" s="53">
        <v>14.8</v>
      </c>
      <c r="T753" s="80">
        <f>IF($S753&gt;$G$20,IF('Silo Levels'!$L$23="Pumping",((PI()*((($C$19+$G$20)-$S753)*($O$20/($O$19/2)))^2*((($O$20+$G$20)-$S753))/3)*$T$603)+(((PI()*((($C$19+$G$20)-$S753)*($O$20/($O$19/2)))^2*(((($C$19+$G$20)-$S753)*($O$20/($O$19/2)))*$AZ$16))/3)*$T$603),(((PI()*((($C$19+$G$20)-$S753)*($O$20/($O$19/2)))^2*((($O$20+$G$20)-$S753)/3))*$T$603)-((PI()*((($C$19+$G$20)-$S753)*($O$20/($O$19/2)))^2*(((($C$19+$G$20)-$S753)*($O$20/($O$19/2)))*$AZ$16)/3)*$T$603))),IF('Silo Levels'!$L$23="Pumping",(($D$18*$T$603)+((PI()*(($C$21/2)^2)*($G$20-$S753))*$T$603))+((($D$18+$H$18)/3)*$BD$16)+(((PI()*($C$21/2)^2*(($C$21/2)*$AZ$16))/3)*$T$603),(($D$18*$T$603)+((PI()*(($C$21/2)^2)*($G$20-$S753))*$T$603))+((($D$18+$H$18)/3)*$BD$16)-(((PI()*($C$21/2)^2*(($C$21/2)*$AZ$16))/3)*$T$603)))</f>
        <v>152590.68481025985</v>
      </c>
      <c r="U753" s="73">
        <v>14.8</v>
      </c>
      <c r="V753" s="79">
        <f t="shared" si="103"/>
        <v>147425.39719251791</v>
      </c>
      <c r="W753" s="53">
        <v>14.8</v>
      </c>
      <c r="X753" s="80">
        <f>IF($W753&gt;$G$20,IF('Silo Levels'!$L$24="Pumping",((PI()*((($C$19+$G$20)-$W753)*($O$20/($O$19/2)))^2*((($O$20+$G$20)-$W753))/3)*$X$603)+(((PI()*((($C$19+$G$20)-$W753)*($O$20/($O$19/2)))^2*(((($C$19+$G$20)-$W753)*($O$20/($O$19/2)))*$AZ$17))/3)*$X$603),(((PI()*((($C$19+$G$20)-$W753)*($O$20/($O$19/2)))^2*((($O$20+$G$20)-$W753)/3))*$X$603)-((PI()*((($C$19+$G$20)-$W753)*($O$20/($O$19/2)))^2*(((($C$19+$G$20)-$W753)*($O$20/($O$19/2)))*$AZ$17)/3)*$X$603))),IF('Silo Levels'!$L$24="Pumping",(($D$18*$X$603)+((PI()*(($C$21/2)^2)*($G$20-$W753))*$X$603))+((($D$18+$H$18)/3)*$BD$17)+(((PI()*($C$21/2)^2*(($C$21/2)*$AZ$17))/3)*$X$603),(($D$18*$X$603)+((PI()*(($C$21/2)^2)*($G$20-$W753))*$X$603))+((($D$18+$H$18)/3)*$BD$17)-(((PI()*($C$21/2)^2*(($C$21/2)*$AZ$17))/3)*$X$603)))</f>
        <v>143637.26274749206</v>
      </c>
      <c r="Y753" s="73">
        <v>14.8</v>
      </c>
      <c r="Z753" s="79">
        <f t="shared" si="104"/>
        <v>168826.93777644972</v>
      </c>
      <c r="AA753" s="53">
        <v>14.8</v>
      </c>
      <c r="AB753" s="80">
        <f>IF($AA753&gt;$G$20,IF('Silo Levels'!$L$25="Pumping",((PI()*((($C$19+$G$20)-$AA753)*($O$20/($O$19/2)))^2*((($O$20+$G$20)-$AA753))/3)*$AB$603)+(((PI()*((($C$19+$G$20)-$AA753)*($O$20/($O$19/2)))^2*(((($C$19+$G$20)-$AA753)*($O$20/($O$19/2)))*$AZ$18))/3)*$AB$603),(((PI()*((($C$19+$G$20)-$AA753)*($O$20/($O$19/2)))^2*((($O$20+$G$20)-$AA753)/3))*$AB$603)-((PI()*((($C$19+$G$20)-$AA753)*($O$20/($O$19/2)))^2*(((($C$19+$G$20)-$AA753)*($O$20/($O$19/2)))*$AZ$18)/3)*$AB$603))),IF('Silo Levels'!$L$25="Pumping",(($D$18*$AB$603)+((PI()*(($C$21/2)^2)*($G$20-$AA753))*$AB$603))+((($D$18+$H$18)/3)*$BD$18)+(((PI()*($C$21/2)^2*(($C$21/2)*$AZ$18))/3)*$AB$603),(($D$18*$AB$603)+((PI()*(($C$21/2)^2)*($G$20-$AA753))*$AB$603))+((($D$18+$H$18)/3)*$BD$18)-(((PI()*($C$21/2)^2*(($C$21/2)*$AZ$18))/3)*$AB$603)))</f>
        <v>164477.5973993954</v>
      </c>
      <c r="AC753" s="73">
        <v>14.8</v>
      </c>
      <c r="AD753" s="79">
        <f t="shared" si="105"/>
        <v>174029.58683238822</v>
      </c>
      <c r="AE753" s="53">
        <v>14.8</v>
      </c>
      <c r="AF753" s="80">
        <f>IF($AE753&gt;$G$20,IF('Silo Levels'!$L$26="Pumping",((PI()*((($C$19+$G$20)-$AE753)*($O$20/($O$19/2)))^2*((($O$20+$G$20)-$AE753))/3)*$AF$603)+(((PI()*((($C$19+$G$20)-$AE753)*($O$20/($O$19/2)))^2*(((($C$19+$G$20)-$AE753)*($O$20/($O$19/2)))*$AZ$19))/3)*$AF$603),(((PI()*((($C$19+$G$20)-$AE753)*($O$20/($O$19/2)))^2*((($O$20+$G$20)-$AE753)/3))*$AF$603)-((PI()*((($C$19+$G$20)-$AE753)*($O$20/($O$19/2)))^2*(((($C$19+$G$20)-$AE753)*($O$20/($O$19/2)))*$AZ$19)/3)*$AF$603))),IF('Silo Levels'!$L$26="Pumping",(($D$18*$AF$603)+((PI()*(($C$21/2)^2)*($G$20-$AE753))*$AF$603))+((($D$18+$H$18)/3)*$BD$19)+(((PI()*($C$21/2)^2*(($C$21/2)*$AZ$19))/3)*$AF$603),(($D$18*$AF$603)+((PI()*(($C$21/2)^2)*($G$20-$AE753))*$AF$603))+((($D$18+$H$18)/3)*$BD$19)-(((PI()*($C$21/2)^2*(($C$21/2)*$AZ$19))/3)*$AF$603)))</f>
        <v>171819.10118012823</v>
      </c>
      <c r="AG753" s="73">
        <v>14.8</v>
      </c>
      <c r="AH753" s="79">
        <f t="shared" si="106"/>
        <v>162424.65807562051</v>
      </c>
      <c r="AI753" s="53">
        <v>14.8</v>
      </c>
      <c r="AJ753" s="80">
        <f>IF($AI753&gt;$G$20,IF('Silo Levels'!$L$27="Pumping",((PI()*((($C$19+$G$20)-$AI753)*($O$20/($O$19/2)))^2*((($O$20+$G$20)-$AI753))/3)*$AJ$603)+(((PI()*((($C$19+$G$20)-$AI753)*($O$20/($O$19/2)))^2*(((($C$19+$G$20)-$AI753)*($O$20/($O$19/2)))*$AZ$20))/3)*$AJ$603),(((PI()*((($C$19+$G$20)-$AI753)*($O$20/($O$19/2)))^2*((($O$20+$G$20)-$AI753)/3))*$AJ$603)-((PI()*((($C$19+$G$20)-$AI753)*($O$20/($O$19/2)))^2*(((($C$19+$G$20)-$AI753)*($O$20/($O$19/2)))*$AZ$20)/3)*$AJ$603))),IF('Silo Levels'!$L$27="Pumping",(($D$18*$AJ$603)+((PI()*(($C$21/2)^2)*($G$20-$AI753))*$AJ$603))+((($D$18+$H$18)/3)*$BD$20)+(((PI()*($C$21/2)^2*(($C$21/2)*$AZ$20))/3)*$AJ$603),(($D$18*$AJ$603)+((PI()*(($C$21/2)^2)*($G$20-$AI753))*$AJ$603))+((($D$18+$H$18)/3)*$BD$20)-(((PI()*($C$21/2)^2*(($C$21/2)*$AZ$20))/3)*$AJ$603)))</f>
        <v>158243.20268481379</v>
      </c>
    </row>
    <row r="754" spans="1:36" x14ac:dyDescent="0.3">
      <c r="A754">
        <v>14.9</v>
      </c>
      <c r="B754" s="79">
        <f t="shared" si="100"/>
        <v>162005.05558344204</v>
      </c>
      <c r="C754" s="53">
        <v>14.9</v>
      </c>
      <c r="D754" s="80">
        <f>IF($C754&gt;$G$20,IF('Silo Levels'!$L$19="Pumping",((PI()*((($C$19+$G$20)-$C754)*($O$20/($O$19/2)))^2*((($O$20+$G$20)-$C754))/3)*$D$603)+(((PI()*((($C$19+$G$20)-$C754)*($O$20/($O$19/2)))^2*(((($C$19+$G$20)-$C754)*($O$20/($O$19/2)))*$AZ$12))/3)*$D$603),(((PI()*((($C$19+$G$20)-$C754)*($O$20/($O$19/2)))^2*((($O$20+$G$20)-$C754)/3))*$D$603)-((PI()*((($C$19+$G$20)-$C754)*($O$20/($O$19/2)))^2*(((($C$19+$G$20)-$C754)*($O$20/($O$19/2)))*$AZ$12)/3)*$D$603))),IF('Silo Levels'!$L$19="Pumping",(($D$18*$D$603)+((PI()*(($C$21/2)^2)*($G$20-$C754))*$D$603))+((($D$18+$H$18)/3)*$BD$12)+(((PI()*($C$21/2)^2*(($C$21/2)*$AZ$12))/3)*$D$603),(($D$18*$D$603)+((PI()*(($C$21/2)^2)*($G$20-$C754))*$D$603))+((($D$18+$H$18)/3)*$BD$12)-(((PI()*($C$21/2)^2*(($C$21/2)*$AZ$12))/3)*$D$603)))</f>
        <v>159078.03680987732</v>
      </c>
      <c r="E754" s="73">
        <v>14.9</v>
      </c>
      <c r="F754" s="79">
        <f t="shared" si="101"/>
        <v>147045.26384054322</v>
      </c>
      <c r="G754" s="53">
        <v>14.9</v>
      </c>
      <c r="H754" s="80">
        <f>IF($G754&gt;$G$20,IF('Silo Levels'!$L$20="Pumping",((PI()*((($C$19+$G$20)-$G754)*($O$20/($O$19/2)))^2*((($O$20+$G$20)-$G754))/3)*$H$603)+(((PI()*((($C$19+$G$20)-$G754)*($O$20/($O$19/2)))^2*(((($C$19+$G$20)-$G754)*($O$20/($O$19/2)))*$AZ$13))/3)*$H$603),(((PI()*((($C$19+$G$20)-$G754)*($O$20/($O$19/2)))^2*((($O$20+$G$20)-$G754)/3))*$H$603)-((PI()*((($C$19+$G$20)-$G754)*($O$20/($O$19/2)))^2*(((($C$19+$G$20)-$G754)*($O$20/($O$19/2)))*$AZ$13)/3)*$H$603))),IF('Silo Levels'!$L$20="Pumping",(($D$18*$H$603)+((PI()*(($C$21/2)^2)*($G$20-$G754))*$H$603))+((($D$18+$H$18)/3)*$BD$13)+(((PI()*($C$21/2)^2*(($C$21/2)*$AZ$13))/3)*$H$603),(($D$18*$H$603)+((PI()*(($C$21/2)^2)*($G$20-$G754))*$H$603))+((($D$18+$H$18)/3)*$BD$13)-(((PI()*($C$21/2)^2*(($C$21/2)*$AZ$13))/3)*$H$603)))</f>
        <v>143257.12939551738</v>
      </c>
      <c r="I754" s="73">
        <v>14.9</v>
      </c>
      <c r="J754" s="79">
        <f t="shared" si="102"/>
        <v>147701.6863226885</v>
      </c>
      <c r="K754" s="53">
        <v>14.9</v>
      </c>
      <c r="L754" s="80">
        <f>IF($K754&gt;$G$20,IF('Silo Levels'!$L$21="Pumping",((PI()*((($C$19+$G$20)-$K754)*($O$20/($O$19/2)))^2*((($O$20+$G$20)-$K754))/3)*$L$603)+(((PI()*((($C$19+$G$20)-$K754)*($O$20/($O$19/2)))^2*(((($C$19+$G$20)-$K754)*($O$20/($O$19/2)))*$AZ$14))/3)*$L$603),(((PI()*((($C$19+$G$20)-$K754)*($O$20/($O$19/2)))^2*((($O$20+$G$20)-$K754)/3))*$L$603)-((PI()*((($C$19+$G$20)-$K754)*($O$20/($O$19/2)))^2*(((($C$19+$G$20)-$K754)*($O$20/($O$19/2)))*$AZ$14)/3)*$L$603))),IF('Silo Levels'!$L$21="Pumping",(($D$18*$L$603)+((PI()*(($C$21/2)^2)*($G$20-$K754))*$L$603))+((($D$18+$H$18)/3)*$BD$14)+(((PI()*($C$21/2)^2*(($C$21/2)*$AZ$14))/3)*$L$603),(($D$18*$L$603)+((PI()*(($C$21/2)^2)*($G$20-$K754))*$L$603))+((($D$18+$H$18)/3)*$BD$14)-(((PI()*($C$21/2)^2*(($C$21/2)*$AZ$14))/3)*$L$603)))</f>
        <v>143896.2933010764</v>
      </c>
      <c r="M754" s="73">
        <v>14.9</v>
      </c>
      <c r="N754" s="79">
        <f t="shared" si="107"/>
        <v>151115.76434266599</v>
      </c>
      <c r="O754" s="53">
        <v>14.9</v>
      </c>
      <c r="P754" s="80">
        <f>IF($O754&gt;$G$20,IF('Silo Levels'!$L$22="Pumping",((PI()*((($C$19+$G$20)-$O754)*($O$20/($O$19/2)))^2*((($O$20+$G$20)-$O754))/3)*$P$603)+(((PI()*((($C$19+$G$20)-$O754)*($O$20/($O$19/2)))^2*(((($C$19+$G$20)-$O754)*($O$20/($O$19/2)))*$AZ$15))/3)*$P$603),(((PI()*((($C$19+$G$20)-$O754)*($O$20/($O$19/2)))^2*((($O$20+$G$20)-$O754)/3))*$P$603)-((PI()*((($C$19+$G$20)-$O754)*($O$20/($O$19/2)))^2*(((($C$19+$G$20)-$O754)*($O$20/($O$19/2)))*$AZ$15)/3)*$P$603))),IF('Silo Levels'!$L$22="Pumping",(($D$18*$P$603)+((PI()*(($C$21/2)^2)*($G$20-$O754))*$P$603))+((($D$18+$H$18)/3)*$BD$15)+(((PI()*($C$21/2)^2*(($C$21/2)*$AZ$15))/3)*$P$603),(($D$18*$P$603)+((PI()*(($C$21/2)^2)*($G$20-$O754))*$P$603))+((($D$18+$H$18)/3)*$BD$15)-(((PI()*($C$21/2)^2*(($C$21/2)*$AZ$15))/3)*$P$603)))</f>
        <v>147220.6088150735</v>
      </c>
      <c r="Q754" s="73">
        <v>14.9</v>
      </c>
      <c r="R754" s="79">
        <f t="shared" si="108"/>
        <v>156215.59659694656</v>
      </c>
      <c r="S754" s="53">
        <v>14.9</v>
      </c>
      <c r="T754" s="80">
        <f>IF($S754&gt;$G$20,IF('Silo Levels'!$L$23="Pumping",((PI()*((($C$19+$G$20)-$S754)*($O$20/($O$19/2)))^2*((($O$20+$G$20)-$S754))/3)*$T$603)+(((PI()*((($C$19+$G$20)-$S754)*($O$20/($O$19/2)))^2*(((($C$19+$G$20)-$S754)*($O$20/($O$19/2)))*$AZ$16))/3)*$T$603),(((PI()*((($C$19+$G$20)-$S754)*($O$20/($O$19/2)))^2*((($O$20+$G$20)-$S754)/3))*$T$603)-((PI()*((($C$19+$G$20)-$S754)*($O$20/($O$19/2)))^2*(((($C$19+$G$20)-$S754)*($O$20/($O$19/2)))*$AZ$16)/3)*$T$603))),IF('Silo Levels'!$L$23="Pumping",(($D$18*$T$603)+((PI()*(($C$21/2)^2)*($G$20-$S754))*$T$603))+((($D$18+$H$18)/3)*$BD$16)+(((PI()*($C$21/2)^2*(($C$21/2)*$AZ$16))/3)*$T$603),(($D$18*$T$603)+((PI()*(($C$21/2)^2)*($G$20-$S754))*$T$603))+((($D$18+$H$18)/3)*$BD$16)-(((PI()*($C$21/2)^2*(($C$21/2)*$AZ$16))/3)*$T$603)))</f>
        <v>152186.35692700432</v>
      </c>
      <c r="U754" s="73">
        <v>14.9</v>
      </c>
      <c r="V754" s="79">
        <f t="shared" si="103"/>
        <v>147045.26384054322</v>
      </c>
      <c r="W754" s="53">
        <v>14.9</v>
      </c>
      <c r="X754" s="80">
        <f>IF($W754&gt;$G$20,IF('Silo Levels'!$L$24="Pumping",((PI()*((($C$19+$G$20)-$W754)*($O$20/($O$19/2)))^2*((($O$20+$G$20)-$W754))/3)*$X$603)+(((PI()*((($C$19+$G$20)-$W754)*($O$20/($O$19/2)))^2*(((($C$19+$G$20)-$W754)*($O$20/($O$19/2)))*$AZ$17))/3)*$X$603),(((PI()*((($C$19+$G$20)-$W754)*($O$20/($O$19/2)))^2*((($O$20+$G$20)-$W754)/3))*$X$603)-((PI()*((($C$19+$G$20)-$W754)*($O$20/($O$19/2)))^2*(((($C$19+$G$20)-$W754)*($O$20/($O$19/2)))*$AZ$17)/3)*$X$603))),IF('Silo Levels'!$L$24="Pumping",(($D$18*$X$603)+((PI()*(($C$21/2)^2)*($G$20-$W754))*$X$603))+((($D$18+$H$18)/3)*$BD$17)+(((PI()*($C$21/2)^2*(($C$21/2)*$AZ$17))/3)*$X$603),(($D$18*$X$603)+((PI()*(($C$21/2)^2)*($G$20-$W754))*$X$603))+((($D$18+$H$18)/3)*$BD$17)-(((PI()*($C$21/2)^2*(($C$21/2)*$AZ$17))/3)*$X$603)))</f>
        <v>143257.12939551738</v>
      </c>
      <c r="Y754" s="73">
        <v>14.9</v>
      </c>
      <c r="Z754" s="79">
        <f t="shared" si="104"/>
        <v>168390.4882891356</v>
      </c>
      <c r="AA754" s="53">
        <v>14.9</v>
      </c>
      <c r="AB754" s="80">
        <f>IF($AA754&gt;$G$20,IF('Silo Levels'!$L$25="Pumping",((PI()*((($C$19+$G$20)-$AA754)*($O$20/($O$19/2)))^2*((($O$20+$G$20)-$AA754))/3)*$AB$603)+(((PI()*((($C$19+$G$20)-$AA754)*($O$20/($O$19/2)))^2*(((($C$19+$G$20)-$AA754)*($O$20/($O$19/2)))*$AZ$18))/3)*$AB$603),(((PI()*((($C$19+$G$20)-$AA754)*($O$20/($O$19/2)))^2*((($O$20+$G$20)-$AA754)/3))*$AB$603)-((PI()*((($C$19+$G$20)-$AA754)*($O$20/($O$19/2)))^2*(((($C$19+$G$20)-$AA754)*($O$20/($O$19/2)))*$AZ$18)/3)*$AB$603))),IF('Silo Levels'!$L$25="Pumping",(($D$18*$AB$603)+((PI()*(($C$21/2)^2)*($G$20-$AA754))*$AB$603))+((($D$18+$H$18)/3)*$BD$18)+(((PI()*($C$21/2)^2*(($C$21/2)*$AZ$18))/3)*$AB$603),(($D$18*$AB$603)+((PI()*(($C$21/2)^2)*($G$20-$AA754))*$AB$603))+((($D$18+$H$18)/3)*$BD$18)-(((PI()*($C$21/2)^2*(($C$21/2)*$AZ$18))/3)*$AB$603)))</f>
        <v>164041.14791208127</v>
      </c>
      <c r="AC754" s="73">
        <v>14.9</v>
      </c>
      <c r="AD754" s="79">
        <f t="shared" si="105"/>
        <v>173585.9492938162</v>
      </c>
      <c r="AE754" s="53">
        <v>14.9</v>
      </c>
      <c r="AF754" s="80">
        <f>IF($AE754&gt;$G$20,IF('Silo Levels'!$L$26="Pumping",((PI()*((($C$19+$G$20)-$AE754)*($O$20/($O$19/2)))^2*((($O$20+$G$20)-$AE754))/3)*$AF$603)+(((PI()*((($C$19+$G$20)-$AE754)*($O$20/($O$19/2)))^2*(((($C$19+$G$20)-$AE754)*($O$20/($O$19/2)))*$AZ$19))/3)*$AF$603),(((PI()*((($C$19+$G$20)-$AE754)*($O$20/($O$19/2)))^2*((($O$20+$G$20)-$AE754)/3))*$AF$603)-((PI()*((($C$19+$G$20)-$AE754)*($O$20/($O$19/2)))^2*(((($C$19+$G$20)-$AE754)*($O$20/($O$19/2)))*$AZ$19)/3)*$AF$603))),IF('Silo Levels'!$L$26="Pumping",(($D$18*$AF$603)+((PI()*(($C$21/2)^2)*($G$20-$AE754))*$AF$603))+((($D$18+$H$18)/3)*$BD$19)+(((PI()*($C$21/2)^2*(($C$21/2)*$AZ$19))/3)*$AF$603),(($D$18*$AF$603)+((PI()*(($C$21/2)^2)*($G$20-$AE754))*$AF$603))+((($D$18+$H$18)/3)*$BD$19)-(((PI()*($C$21/2)^2*(($C$21/2)*$AZ$19))/3)*$AF$603)))</f>
        <v>171375.46364155621</v>
      </c>
      <c r="AG754" s="73">
        <v>14.9</v>
      </c>
      <c r="AH754" s="79">
        <f t="shared" si="106"/>
        <v>162005.05558344204</v>
      </c>
      <c r="AI754" s="53">
        <v>14.9</v>
      </c>
      <c r="AJ754" s="80">
        <f>IF($AI754&gt;$G$20,IF('Silo Levels'!$L$27="Pumping",((PI()*((($C$19+$G$20)-$AI754)*($O$20/($O$19/2)))^2*((($O$20+$G$20)-$AI754))/3)*$AJ$603)+(((PI()*((($C$19+$G$20)-$AI754)*($O$20/($O$19/2)))^2*(((($C$19+$G$20)-$AI754)*($O$20/($O$19/2)))*$AZ$20))/3)*$AJ$603),(((PI()*((($C$19+$G$20)-$AI754)*($O$20/($O$19/2)))^2*((($O$20+$G$20)-$AI754)/3))*$AJ$603)-((PI()*((($C$19+$G$20)-$AI754)*($O$20/($O$19/2)))^2*(((($C$19+$G$20)-$AI754)*($O$20/($O$19/2)))*$AZ$20)/3)*$AJ$603))),IF('Silo Levels'!$L$27="Pumping",(($D$18*$AJ$603)+((PI()*(($C$21/2)^2)*($G$20-$AI754))*$AJ$603))+((($D$18+$H$18)/3)*$BD$20)+(((PI()*($C$21/2)^2*(($C$21/2)*$AZ$20))/3)*$AJ$603),(($D$18*$AJ$603)+((PI()*(($C$21/2)^2)*($G$20-$AI754))*$AJ$603))+((($D$18+$H$18)/3)*$BD$20)-(((PI()*($C$21/2)^2*(($C$21/2)*$AZ$20))/3)*$AJ$603)))</f>
        <v>157823.60019263532</v>
      </c>
    </row>
    <row r="755" spans="1:36" x14ac:dyDescent="0.3">
      <c r="A755">
        <v>15</v>
      </c>
      <c r="B755" s="79">
        <f t="shared" si="100"/>
        <v>161585.45309126354</v>
      </c>
      <c r="C755" s="53">
        <v>15</v>
      </c>
      <c r="D755" s="80">
        <f>IF($C755&gt;$G$20,IF('Silo Levels'!$L$19="Pumping",((PI()*((($C$19+$G$20)-$C755)*($O$20/($O$19/2)))^2*((($O$20+$G$20)-$C755))/3)*$D$603)+(((PI()*((($C$19+$G$20)-$C755)*($O$20/($O$19/2)))^2*(((($C$19+$G$20)-$C755)*($O$20/($O$19/2)))*$AZ$12))/3)*$D$603),(((PI()*((($C$19+$G$20)-$C755)*($O$20/($O$19/2)))^2*((($O$20+$G$20)-$C755)/3))*$D$603)-((PI()*((($C$19+$G$20)-$C755)*($O$20/($O$19/2)))^2*(((($C$19+$G$20)-$C755)*($O$20/($O$19/2)))*$AZ$12)/3)*$D$603))),IF('Silo Levels'!$L$19="Pumping",(($D$18*$D$603)+((PI()*(($C$21/2)^2)*($G$20-$C755))*$D$603))+((($D$18+$H$18)/3)*$BD$12)+(((PI()*($C$21/2)^2*(($C$21/2)*$AZ$12))/3)*$D$603),(($D$18*$D$603)+((PI()*(($C$21/2)^2)*($G$20-$C755))*$D$603))+((($D$18+$H$18)/3)*$BD$12)-(((PI()*($C$21/2)^2*(($C$21/2)*$AZ$12))/3)*$D$603)))</f>
        <v>158658.43431769882</v>
      </c>
      <c r="E755" s="73">
        <v>15</v>
      </c>
      <c r="F755" s="79">
        <f t="shared" si="101"/>
        <v>146665.13048856851</v>
      </c>
      <c r="G755" s="53">
        <v>15</v>
      </c>
      <c r="H755" s="80">
        <f>IF($G755&gt;$G$20,IF('Silo Levels'!$L$20="Pumping",((PI()*((($C$19+$G$20)-$G755)*($O$20/($O$19/2)))^2*((($O$20+$G$20)-$G755))/3)*$H$603)+(((PI()*((($C$19+$G$20)-$G755)*($O$20/($O$19/2)))^2*(((($C$19+$G$20)-$G755)*($O$20/($O$19/2)))*$AZ$13))/3)*$H$603),(((PI()*((($C$19+$G$20)-$G755)*($O$20/($O$19/2)))^2*((($O$20+$G$20)-$G755)/3))*$H$603)-((PI()*((($C$19+$G$20)-$G755)*($O$20/($O$19/2)))^2*(((($C$19+$G$20)-$G755)*($O$20/($O$19/2)))*$AZ$13)/3)*$H$603))),IF('Silo Levels'!$L$20="Pumping",(($D$18*$H$603)+((PI()*(($C$21/2)^2)*($G$20-$G755))*$H$603))+((($D$18+$H$18)/3)*$BD$13)+(((PI()*($C$21/2)^2*(($C$21/2)*$AZ$13))/3)*$H$603),(($D$18*$H$603)+((PI()*(($C$21/2)^2)*($G$20-$G755))*$H$603))+((($D$18+$H$18)/3)*$BD$13)-(((PI()*($C$21/2)^2*(($C$21/2)*$AZ$13))/3)*$H$603)))</f>
        <v>142876.99604354266</v>
      </c>
      <c r="I755" s="73">
        <v>15</v>
      </c>
      <c r="J755" s="79">
        <f t="shared" si="102"/>
        <v>147319.82109961385</v>
      </c>
      <c r="K755" s="53">
        <v>15</v>
      </c>
      <c r="L755" s="80">
        <f>IF($K755&gt;$G$20,IF('Silo Levels'!$L$21="Pumping",((PI()*((($C$19+$G$20)-$K755)*($O$20/($O$19/2)))^2*((($O$20+$G$20)-$K755))/3)*$L$603)+(((PI()*((($C$19+$G$20)-$K755)*($O$20/($O$19/2)))^2*(((($C$19+$G$20)-$K755)*($O$20/($O$19/2)))*$AZ$14))/3)*$L$603),(((PI()*((($C$19+$G$20)-$K755)*($O$20/($O$19/2)))^2*((($O$20+$G$20)-$K755)/3))*$L$603)-((PI()*((($C$19+$G$20)-$K755)*($O$20/($O$19/2)))^2*(((($C$19+$G$20)-$K755)*($O$20/($O$19/2)))*$AZ$14)/3)*$L$603))),IF('Silo Levels'!$L$21="Pumping",(($D$18*$L$603)+((PI()*(($C$21/2)^2)*($G$20-$K755))*$L$603))+((($D$18+$H$18)/3)*$BD$14)+(((PI()*($C$21/2)^2*(($C$21/2)*$AZ$14))/3)*$L$603),(($D$18*$L$603)+((PI()*(($C$21/2)^2)*($G$20-$K755))*$L$603))+((($D$18+$H$18)/3)*$BD$14)-(((PI()*($C$21/2)^2*(($C$21/2)*$AZ$14))/3)*$L$603)))</f>
        <v>143514.42807800174</v>
      </c>
      <c r="M755" s="73">
        <v>15</v>
      </c>
      <c r="N755" s="79">
        <f t="shared" si="107"/>
        <v>150724.89159285882</v>
      </c>
      <c r="O755" s="53">
        <v>15</v>
      </c>
      <c r="P755" s="80">
        <f>IF($O755&gt;$G$20,IF('Silo Levels'!$L$22="Pumping",((PI()*((($C$19+$G$20)-$O755)*($O$20/($O$19/2)))^2*((($O$20+$G$20)-$O755))/3)*$P$603)+(((PI()*((($C$19+$G$20)-$O755)*($O$20/($O$19/2)))^2*(((($C$19+$G$20)-$O755)*($O$20/($O$19/2)))*$AZ$15))/3)*$P$603),(((PI()*((($C$19+$G$20)-$O755)*($O$20/($O$19/2)))^2*((($O$20+$G$20)-$O755)/3))*$P$603)-((PI()*((($C$19+$G$20)-$O755)*($O$20/($O$19/2)))^2*(((($C$19+$G$20)-$O755)*($O$20/($O$19/2)))*$AZ$15)/3)*$P$603))),IF('Silo Levels'!$L$22="Pumping",(($D$18*$P$603)+((PI()*(($C$21/2)^2)*($G$20-$O755))*$P$603))+((($D$18+$H$18)/3)*$BD$15)+(((PI()*($C$21/2)^2*(($C$21/2)*$AZ$15))/3)*$P$603),(($D$18*$P$603)+((PI()*(($C$21/2)^2)*($G$20-$O755))*$P$603))+((($D$18+$H$18)/3)*$BD$15)-(((PI()*($C$21/2)^2*(($C$21/2)*$AZ$15))/3)*$P$603)))</f>
        <v>146829.73606526633</v>
      </c>
      <c r="Q755" s="73">
        <v>15</v>
      </c>
      <c r="R755" s="79">
        <f t="shared" si="108"/>
        <v>155811.26871369104</v>
      </c>
      <c r="S755" s="53">
        <v>15</v>
      </c>
      <c r="T755" s="80">
        <f>IF($S755&gt;$G$20,IF('Silo Levels'!$L$23="Pumping",((PI()*((($C$19+$G$20)-$S755)*($O$20/($O$19/2)))^2*((($O$20+$G$20)-$S755))/3)*$T$603)+(((PI()*((($C$19+$G$20)-$S755)*($O$20/($O$19/2)))^2*(((($C$19+$G$20)-$S755)*($O$20/($O$19/2)))*$AZ$16))/3)*$T$603),(((PI()*((($C$19+$G$20)-$S755)*($O$20/($O$19/2)))^2*((($O$20+$G$20)-$S755)/3))*$T$603)-((PI()*((($C$19+$G$20)-$S755)*($O$20/($O$19/2)))^2*(((($C$19+$G$20)-$S755)*($O$20/($O$19/2)))*$AZ$16)/3)*$T$603))),IF('Silo Levels'!$L$23="Pumping",(($D$18*$T$603)+((PI()*(($C$21/2)^2)*($G$20-$S755))*$T$603))+((($D$18+$H$18)/3)*$BD$16)+(((PI()*($C$21/2)^2*(($C$21/2)*$AZ$16))/3)*$T$603),(($D$18*$T$603)+((PI()*(($C$21/2)^2)*($G$20-$S755))*$T$603))+((($D$18+$H$18)/3)*$BD$16)-(((PI()*($C$21/2)^2*(($C$21/2)*$AZ$16))/3)*$T$603)))</f>
        <v>151782.0290437488</v>
      </c>
      <c r="U755" s="73">
        <v>15</v>
      </c>
      <c r="V755" s="79">
        <f t="shared" si="103"/>
        <v>146665.13048856851</v>
      </c>
      <c r="W755" s="53">
        <v>15</v>
      </c>
      <c r="X755" s="80">
        <f>IF($W755&gt;$G$20,IF('Silo Levels'!$L$24="Pumping",((PI()*((($C$19+$G$20)-$W755)*($O$20/($O$19/2)))^2*((($O$20+$G$20)-$W755))/3)*$X$603)+(((PI()*((($C$19+$G$20)-$W755)*($O$20/($O$19/2)))^2*(((($C$19+$G$20)-$W755)*($O$20/($O$19/2)))*$AZ$17))/3)*$X$603),(((PI()*((($C$19+$G$20)-$W755)*($O$20/($O$19/2)))^2*((($O$20+$G$20)-$W755)/3))*$X$603)-((PI()*((($C$19+$G$20)-$W755)*($O$20/($O$19/2)))^2*(((($C$19+$G$20)-$W755)*($O$20/($O$19/2)))*$AZ$17)/3)*$X$603))),IF('Silo Levels'!$L$24="Pumping",(($D$18*$X$603)+((PI()*(($C$21/2)^2)*($G$20-$W755))*$X$603))+((($D$18+$H$18)/3)*$BD$17)+(((PI()*($C$21/2)^2*(($C$21/2)*$AZ$17))/3)*$X$603),(($D$18*$X$603)+((PI()*(($C$21/2)^2)*($G$20-$W755))*$X$603))+((($D$18+$H$18)/3)*$BD$17)-(((PI()*($C$21/2)^2*(($C$21/2)*$AZ$17))/3)*$X$603)))</f>
        <v>142876.99604354266</v>
      </c>
      <c r="Y755" s="73">
        <v>15</v>
      </c>
      <c r="Z755" s="79">
        <f t="shared" si="104"/>
        <v>167954.03880182144</v>
      </c>
      <c r="AA755" s="53">
        <v>15</v>
      </c>
      <c r="AB755" s="80">
        <f>IF($AA755&gt;$G$20,IF('Silo Levels'!$L$25="Pumping",((PI()*((($C$19+$G$20)-$AA755)*($O$20/($O$19/2)))^2*((($O$20+$G$20)-$AA755))/3)*$AB$603)+(((PI()*((($C$19+$G$20)-$AA755)*($O$20/($O$19/2)))^2*(((($C$19+$G$20)-$AA755)*($O$20/($O$19/2)))*$AZ$18))/3)*$AB$603),(((PI()*((($C$19+$G$20)-$AA755)*($O$20/($O$19/2)))^2*((($O$20+$G$20)-$AA755)/3))*$AB$603)-((PI()*((($C$19+$G$20)-$AA755)*($O$20/($O$19/2)))^2*(((($C$19+$G$20)-$AA755)*($O$20/($O$19/2)))*$AZ$18)/3)*$AB$603))),IF('Silo Levels'!$L$25="Pumping",(($D$18*$AB$603)+((PI()*(($C$21/2)^2)*($G$20-$AA755))*$AB$603))+((($D$18+$H$18)/3)*$BD$18)+(((PI()*($C$21/2)^2*(($C$21/2)*$AZ$18))/3)*$AB$603),(($D$18*$AB$603)+((PI()*(($C$21/2)^2)*($G$20-$AA755))*$AB$603))+((($D$18+$H$18)/3)*$BD$18)-(((PI()*($C$21/2)^2*(($C$21/2)*$AZ$18))/3)*$AB$603)))</f>
        <v>163604.69842476712</v>
      </c>
      <c r="AC755" s="73">
        <v>15</v>
      </c>
      <c r="AD755" s="79">
        <f t="shared" si="105"/>
        <v>173142.31175524418</v>
      </c>
      <c r="AE755" s="53">
        <v>15</v>
      </c>
      <c r="AF755" s="80">
        <f>IF($AE755&gt;$G$20,IF('Silo Levels'!$L$26="Pumping",((PI()*((($C$19+$G$20)-$AE755)*($O$20/($O$19/2)))^2*((($O$20+$G$20)-$AE755))/3)*$AF$603)+(((PI()*((($C$19+$G$20)-$AE755)*($O$20/($O$19/2)))^2*(((($C$19+$G$20)-$AE755)*($O$20/($O$19/2)))*$AZ$19))/3)*$AF$603),(((PI()*((($C$19+$G$20)-$AE755)*($O$20/($O$19/2)))^2*((($O$20+$G$20)-$AE755)/3))*$AF$603)-((PI()*((($C$19+$G$20)-$AE755)*($O$20/($O$19/2)))^2*(((($C$19+$G$20)-$AE755)*($O$20/($O$19/2)))*$AZ$19)/3)*$AF$603))),IF('Silo Levels'!$L$26="Pumping",(($D$18*$AF$603)+((PI()*(($C$21/2)^2)*($G$20-$AE755))*$AF$603))+((($D$18+$H$18)/3)*$BD$19)+(((PI()*($C$21/2)^2*(($C$21/2)*$AZ$19))/3)*$AF$603),(($D$18*$AF$603)+((PI()*(($C$21/2)^2)*($G$20-$AE755))*$AF$603))+((($D$18+$H$18)/3)*$BD$19)-(((PI()*($C$21/2)^2*(($C$21/2)*$AZ$19))/3)*$AF$603)))</f>
        <v>170931.8261029842</v>
      </c>
      <c r="AG755" s="73">
        <v>15</v>
      </c>
      <c r="AH755" s="79">
        <f t="shared" si="106"/>
        <v>161585.45309126354</v>
      </c>
      <c r="AI755" s="53">
        <v>15</v>
      </c>
      <c r="AJ755" s="80">
        <f>IF($AI755&gt;$G$20,IF('Silo Levels'!$L$27="Pumping",((PI()*((($C$19+$G$20)-$AI755)*($O$20/($O$19/2)))^2*((($O$20+$G$20)-$AI755))/3)*$AJ$603)+(((PI()*((($C$19+$G$20)-$AI755)*($O$20/($O$19/2)))^2*(((($C$19+$G$20)-$AI755)*($O$20/($O$19/2)))*$AZ$20))/3)*$AJ$603),(((PI()*((($C$19+$G$20)-$AI755)*($O$20/($O$19/2)))^2*((($O$20+$G$20)-$AI755)/3))*$AJ$603)-((PI()*((($C$19+$G$20)-$AI755)*($O$20/($O$19/2)))^2*(((($C$19+$G$20)-$AI755)*($O$20/($O$19/2)))*$AZ$20)/3)*$AJ$603))),IF('Silo Levels'!$L$27="Pumping",(($D$18*$AJ$603)+((PI()*(($C$21/2)^2)*($G$20-$AI755))*$AJ$603))+((($D$18+$H$18)/3)*$BD$20)+(((PI()*($C$21/2)^2*(($C$21/2)*$AZ$20))/3)*$AJ$603),(($D$18*$AJ$603)+((PI()*(($C$21/2)^2)*($G$20-$AI755))*$AJ$603))+((($D$18+$H$18)/3)*$BD$20)-(((PI()*($C$21/2)^2*(($C$21/2)*$AZ$20))/3)*$AJ$603)))</f>
        <v>157403.99770045682</v>
      </c>
    </row>
    <row r="756" spans="1:36" x14ac:dyDescent="0.3">
      <c r="A756">
        <v>15.1</v>
      </c>
      <c r="B756" s="79">
        <f t="shared" si="100"/>
        <v>161165.85059908501</v>
      </c>
      <c r="C756" s="53">
        <v>15.1</v>
      </c>
      <c r="D756" s="80">
        <f>IF($C756&gt;$G$20,IF('Silo Levels'!$L$19="Pumping",((PI()*((($C$19+$G$20)-$C756)*($O$20/($O$19/2)))^2*((($O$20+$G$20)-$C756))/3)*$D$603)+(((PI()*((($C$19+$G$20)-$C756)*($O$20/($O$19/2)))^2*(((($C$19+$G$20)-$C756)*($O$20/($O$19/2)))*$AZ$12))/3)*$D$603),(((PI()*((($C$19+$G$20)-$C756)*($O$20/($O$19/2)))^2*((($O$20+$G$20)-$C756)/3))*$D$603)-((PI()*((($C$19+$G$20)-$C756)*($O$20/($O$19/2)))^2*(((($C$19+$G$20)-$C756)*($O$20/($O$19/2)))*$AZ$12)/3)*$D$603))),IF('Silo Levels'!$L$19="Pumping",(($D$18*$D$603)+((PI()*(($C$21/2)^2)*($G$20-$C756))*$D$603))+((($D$18+$H$18)/3)*$BD$12)+(((PI()*($C$21/2)^2*(($C$21/2)*$AZ$12))/3)*$D$603),(($D$18*$D$603)+((PI()*(($C$21/2)^2)*($G$20-$C756))*$D$603))+((($D$18+$H$18)/3)*$BD$12)-(((PI()*($C$21/2)^2*(($C$21/2)*$AZ$12))/3)*$D$603)))</f>
        <v>158238.83182552032</v>
      </c>
      <c r="E756" s="73">
        <v>15.1</v>
      </c>
      <c r="F756" s="79">
        <f t="shared" si="101"/>
        <v>146284.99713659377</v>
      </c>
      <c r="G756" s="53">
        <v>15.1</v>
      </c>
      <c r="H756" s="80">
        <f>IF($G756&gt;$G$20,IF('Silo Levels'!$L$20="Pumping",((PI()*((($C$19+$G$20)-$G756)*($O$20/($O$19/2)))^2*((($O$20+$G$20)-$G756))/3)*$H$603)+(((PI()*((($C$19+$G$20)-$G756)*($O$20/($O$19/2)))^2*(((($C$19+$G$20)-$G756)*($O$20/($O$19/2)))*$AZ$13))/3)*$H$603),(((PI()*((($C$19+$G$20)-$G756)*($O$20/($O$19/2)))^2*((($O$20+$G$20)-$G756)/3))*$H$603)-((PI()*((($C$19+$G$20)-$G756)*($O$20/($O$19/2)))^2*(((($C$19+$G$20)-$G756)*($O$20/($O$19/2)))*$AZ$13)/3)*$H$603))),IF('Silo Levels'!$L$20="Pumping",(($D$18*$H$603)+((PI()*(($C$21/2)^2)*($G$20-$G756))*$H$603))+((($D$18+$H$18)/3)*$BD$13)+(((PI()*($C$21/2)^2*(($C$21/2)*$AZ$13))/3)*$H$603),(($D$18*$H$603)+((PI()*(($C$21/2)^2)*($G$20-$G756))*$H$603))+((($D$18+$H$18)/3)*$BD$13)-(((PI()*($C$21/2)^2*(($C$21/2)*$AZ$13))/3)*$H$603)))</f>
        <v>142496.86269156792</v>
      </c>
      <c r="I756" s="73">
        <v>15.1</v>
      </c>
      <c r="J756" s="79">
        <f t="shared" si="102"/>
        <v>146937.95587653917</v>
      </c>
      <c r="K756" s="53">
        <v>15.1</v>
      </c>
      <c r="L756" s="80">
        <f>IF($K756&gt;$G$20,IF('Silo Levels'!$L$21="Pumping",((PI()*((($C$19+$G$20)-$K756)*($O$20/($O$19/2)))^2*((($O$20+$G$20)-$K756))/3)*$L$603)+(((PI()*((($C$19+$G$20)-$K756)*($O$20/($O$19/2)))^2*(((($C$19+$G$20)-$K756)*($O$20/($O$19/2)))*$AZ$14))/3)*$L$603),(((PI()*((($C$19+$G$20)-$K756)*($O$20/($O$19/2)))^2*((($O$20+$G$20)-$K756)/3))*$L$603)-((PI()*((($C$19+$G$20)-$K756)*($O$20/($O$19/2)))^2*(((($C$19+$G$20)-$K756)*($O$20/($O$19/2)))*$AZ$14)/3)*$L$603))),IF('Silo Levels'!$L$21="Pumping",(($D$18*$L$603)+((PI()*(($C$21/2)^2)*($G$20-$K756))*$L$603))+((($D$18+$H$18)/3)*$BD$14)+(((PI()*($C$21/2)^2*(($C$21/2)*$AZ$14))/3)*$L$603),(($D$18*$L$603)+((PI()*(($C$21/2)^2)*($G$20-$K756))*$L$603))+((($D$18+$H$18)/3)*$BD$14)-(((PI()*($C$21/2)^2*(($C$21/2)*$AZ$14))/3)*$L$603)))</f>
        <v>143132.56285492706</v>
      </c>
      <c r="M756" s="73">
        <v>15.1</v>
      </c>
      <c r="N756" s="79">
        <f t="shared" si="107"/>
        <v>150334.0188430516</v>
      </c>
      <c r="O756" s="53">
        <v>15.1</v>
      </c>
      <c r="P756" s="80">
        <f>IF($O756&gt;$G$20,IF('Silo Levels'!$L$22="Pumping",((PI()*((($C$19+$G$20)-$O756)*($O$20/($O$19/2)))^2*((($O$20+$G$20)-$O756))/3)*$P$603)+(((PI()*((($C$19+$G$20)-$O756)*($O$20/($O$19/2)))^2*(((($C$19+$G$20)-$O756)*($O$20/($O$19/2)))*$AZ$15))/3)*$P$603),(((PI()*((($C$19+$G$20)-$O756)*($O$20/($O$19/2)))^2*((($O$20+$G$20)-$O756)/3))*$P$603)-((PI()*((($C$19+$G$20)-$O756)*($O$20/($O$19/2)))^2*(((($C$19+$G$20)-$O756)*($O$20/($O$19/2)))*$AZ$15)/3)*$P$603))),IF('Silo Levels'!$L$22="Pumping",(($D$18*$P$603)+((PI()*(($C$21/2)^2)*($G$20-$O756))*$P$603))+((($D$18+$H$18)/3)*$BD$15)+(((PI()*($C$21/2)^2*(($C$21/2)*$AZ$15))/3)*$P$603),(($D$18*$P$603)+((PI()*(($C$21/2)^2)*($G$20-$O756))*$P$603))+((($D$18+$H$18)/3)*$BD$15)-(((PI()*($C$21/2)^2*(($C$21/2)*$AZ$15))/3)*$P$603)))</f>
        <v>146438.86331545911</v>
      </c>
      <c r="Q756" s="73">
        <v>15.1</v>
      </c>
      <c r="R756" s="79">
        <f t="shared" si="108"/>
        <v>155406.94083043552</v>
      </c>
      <c r="S756" s="53">
        <v>15.1</v>
      </c>
      <c r="T756" s="80">
        <f>IF($S756&gt;$G$20,IF('Silo Levels'!$L$23="Pumping",((PI()*((($C$19+$G$20)-$S756)*($O$20/($O$19/2)))^2*((($O$20+$G$20)-$S756))/3)*$T$603)+(((PI()*((($C$19+$G$20)-$S756)*($O$20/($O$19/2)))^2*(((($C$19+$G$20)-$S756)*($O$20/($O$19/2)))*$AZ$16))/3)*$T$603),(((PI()*((($C$19+$G$20)-$S756)*($O$20/($O$19/2)))^2*((($O$20+$G$20)-$S756)/3))*$T$603)-((PI()*((($C$19+$G$20)-$S756)*($O$20/($O$19/2)))^2*(((($C$19+$G$20)-$S756)*($O$20/($O$19/2)))*$AZ$16)/3)*$T$603))),IF('Silo Levels'!$L$23="Pumping",(($D$18*$T$603)+((PI()*(($C$21/2)^2)*($G$20-$S756))*$T$603))+((($D$18+$H$18)/3)*$BD$16)+(((PI()*($C$21/2)^2*(($C$21/2)*$AZ$16))/3)*$T$603),(($D$18*$T$603)+((PI()*(($C$21/2)^2)*($G$20-$S756))*$T$603))+((($D$18+$H$18)/3)*$BD$16)-(((PI()*($C$21/2)^2*(($C$21/2)*$AZ$16))/3)*$T$603)))</f>
        <v>151377.70116049328</v>
      </c>
      <c r="U756" s="73">
        <v>15.1</v>
      </c>
      <c r="V756" s="79">
        <f t="shared" si="103"/>
        <v>146284.99713659377</v>
      </c>
      <c r="W756" s="53">
        <v>15.1</v>
      </c>
      <c r="X756" s="80">
        <f>IF($W756&gt;$G$20,IF('Silo Levels'!$L$24="Pumping",((PI()*((($C$19+$G$20)-$W756)*($O$20/($O$19/2)))^2*((($O$20+$G$20)-$W756))/3)*$X$603)+(((PI()*((($C$19+$G$20)-$W756)*($O$20/($O$19/2)))^2*(((($C$19+$G$20)-$W756)*($O$20/($O$19/2)))*$AZ$17))/3)*$X$603),(((PI()*((($C$19+$G$20)-$W756)*($O$20/($O$19/2)))^2*((($O$20+$G$20)-$W756)/3))*$X$603)-((PI()*((($C$19+$G$20)-$W756)*($O$20/($O$19/2)))^2*(((($C$19+$G$20)-$W756)*($O$20/($O$19/2)))*$AZ$17)/3)*$X$603))),IF('Silo Levels'!$L$24="Pumping",(($D$18*$X$603)+((PI()*(($C$21/2)^2)*($G$20-$W756))*$X$603))+((($D$18+$H$18)/3)*$BD$17)+(((PI()*($C$21/2)^2*(($C$21/2)*$AZ$17))/3)*$X$603),(($D$18*$X$603)+((PI()*(($C$21/2)^2)*($G$20-$W756))*$X$603))+((($D$18+$H$18)/3)*$BD$17)-(((PI()*($C$21/2)^2*(($C$21/2)*$AZ$17))/3)*$X$603)))</f>
        <v>142496.86269156792</v>
      </c>
      <c r="Y756" s="73">
        <v>15.1</v>
      </c>
      <c r="Z756" s="79">
        <f t="shared" si="104"/>
        <v>167517.58931450726</v>
      </c>
      <c r="AA756" s="53">
        <v>15.1</v>
      </c>
      <c r="AB756" s="80">
        <f>IF($AA756&gt;$G$20,IF('Silo Levels'!$L$25="Pumping",((PI()*((($C$19+$G$20)-$AA756)*($O$20/($O$19/2)))^2*((($O$20+$G$20)-$AA756))/3)*$AB$603)+(((PI()*((($C$19+$G$20)-$AA756)*($O$20/($O$19/2)))^2*(((($C$19+$G$20)-$AA756)*($O$20/($O$19/2)))*$AZ$18))/3)*$AB$603),(((PI()*((($C$19+$G$20)-$AA756)*($O$20/($O$19/2)))^2*((($O$20+$G$20)-$AA756)/3))*$AB$603)-((PI()*((($C$19+$G$20)-$AA756)*($O$20/($O$19/2)))^2*(((($C$19+$G$20)-$AA756)*($O$20/($O$19/2)))*$AZ$18)/3)*$AB$603))),IF('Silo Levels'!$L$25="Pumping",(($D$18*$AB$603)+((PI()*(($C$21/2)^2)*($G$20-$AA756))*$AB$603))+((($D$18+$H$18)/3)*$BD$18)+(((PI()*($C$21/2)^2*(($C$21/2)*$AZ$18))/3)*$AB$603),(($D$18*$AB$603)+((PI()*(($C$21/2)^2)*($G$20-$AA756))*$AB$603))+((($D$18+$H$18)/3)*$BD$18)-(((PI()*($C$21/2)^2*(($C$21/2)*$AZ$18))/3)*$AB$603)))</f>
        <v>163168.24893745294</v>
      </c>
      <c r="AC756" s="73">
        <v>15.1</v>
      </c>
      <c r="AD756" s="79">
        <f t="shared" si="105"/>
        <v>172698.67421667211</v>
      </c>
      <c r="AE756" s="53">
        <v>15.1</v>
      </c>
      <c r="AF756" s="80">
        <f>IF($AE756&gt;$G$20,IF('Silo Levels'!$L$26="Pumping",((PI()*((($C$19+$G$20)-$AE756)*($O$20/($O$19/2)))^2*((($O$20+$G$20)-$AE756))/3)*$AF$603)+(((PI()*((($C$19+$G$20)-$AE756)*($O$20/($O$19/2)))^2*(((($C$19+$G$20)-$AE756)*($O$20/($O$19/2)))*$AZ$19))/3)*$AF$603),(((PI()*((($C$19+$G$20)-$AE756)*($O$20/($O$19/2)))^2*((($O$20+$G$20)-$AE756)/3))*$AF$603)-((PI()*((($C$19+$G$20)-$AE756)*($O$20/($O$19/2)))^2*(((($C$19+$G$20)-$AE756)*($O$20/($O$19/2)))*$AZ$19)/3)*$AF$603))),IF('Silo Levels'!$L$26="Pumping",(($D$18*$AF$603)+((PI()*(($C$21/2)^2)*($G$20-$AE756))*$AF$603))+((($D$18+$H$18)/3)*$BD$19)+(((PI()*($C$21/2)^2*(($C$21/2)*$AZ$19))/3)*$AF$603),(($D$18*$AF$603)+((PI()*(($C$21/2)^2)*($G$20-$AE756))*$AF$603))+((($D$18+$H$18)/3)*$BD$19)-(((PI()*($C$21/2)^2*(($C$21/2)*$AZ$19))/3)*$AF$603)))</f>
        <v>170488.18856441212</v>
      </c>
      <c r="AG756" s="73">
        <v>15.1</v>
      </c>
      <c r="AH756" s="79">
        <f t="shared" si="106"/>
        <v>161165.85059908501</v>
      </c>
      <c r="AI756" s="53">
        <v>15.1</v>
      </c>
      <c r="AJ756" s="80">
        <f>IF($AI756&gt;$G$20,IF('Silo Levels'!$L$27="Pumping",((PI()*((($C$19+$G$20)-$AI756)*($O$20/($O$19/2)))^2*((($O$20+$G$20)-$AI756))/3)*$AJ$603)+(((PI()*((($C$19+$G$20)-$AI756)*($O$20/($O$19/2)))^2*(((($C$19+$G$20)-$AI756)*($O$20/($O$19/2)))*$AZ$20))/3)*$AJ$603),(((PI()*((($C$19+$G$20)-$AI756)*($O$20/($O$19/2)))^2*((($O$20+$G$20)-$AI756)/3))*$AJ$603)-((PI()*((($C$19+$G$20)-$AI756)*($O$20/($O$19/2)))^2*(((($C$19+$G$20)-$AI756)*($O$20/($O$19/2)))*$AZ$20)/3)*$AJ$603))),IF('Silo Levels'!$L$27="Pumping",(($D$18*$AJ$603)+((PI()*(($C$21/2)^2)*($G$20-$AI756))*$AJ$603))+((($D$18+$H$18)/3)*$BD$20)+(((PI()*($C$21/2)^2*(($C$21/2)*$AZ$20))/3)*$AJ$603),(($D$18*$AJ$603)+((PI()*(($C$21/2)^2)*($G$20-$AI756))*$AJ$603))+((($D$18+$H$18)/3)*$BD$20)-(((PI()*($C$21/2)^2*(($C$21/2)*$AZ$20))/3)*$AJ$603)))</f>
        <v>156984.39520827829</v>
      </c>
    </row>
    <row r="757" spans="1:36" x14ac:dyDescent="0.3">
      <c r="A757">
        <v>15.2</v>
      </c>
      <c r="B757" s="79">
        <f t="shared" si="100"/>
        <v>160746.24810690651</v>
      </c>
      <c r="C757" s="53">
        <v>15.2</v>
      </c>
      <c r="D757" s="80">
        <f>IF($C757&gt;$G$20,IF('Silo Levels'!$L$19="Pumping",((PI()*((($C$19+$G$20)-$C757)*($O$20/($O$19/2)))^2*((($O$20+$G$20)-$C757))/3)*$D$603)+(((PI()*((($C$19+$G$20)-$C757)*($O$20/($O$19/2)))^2*(((($C$19+$G$20)-$C757)*($O$20/($O$19/2)))*$AZ$12))/3)*$D$603),(((PI()*((($C$19+$G$20)-$C757)*($O$20/($O$19/2)))^2*((($O$20+$G$20)-$C757)/3))*$D$603)-((PI()*((($C$19+$G$20)-$C757)*($O$20/($O$19/2)))^2*(((($C$19+$G$20)-$C757)*($O$20/($O$19/2)))*$AZ$12)/3)*$D$603))),IF('Silo Levels'!$L$19="Pumping",(($D$18*$D$603)+((PI()*(($C$21/2)^2)*($G$20-$C757))*$D$603))+((($D$18+$H$18)/3)*$BD$12)+(((PI()*($C$21/2)^2*(($C$21/2)*$AZ$12))/3)*$D$603),(($D$18*$D$603)+((PI()*(($C$21/2)^2)*($G$20-$C757))*$D$603))+((($D$18+$H$18)/3)*$BD$12)-(((PI()*($C$21/2)^2*(($C$21/2)*$AZ$12))/3)*$D$603)))</f>
        <v>157819.22933334182</v>
      </c>
      <c r="E757" s="73">
        <v>15.2</v>
      </c>
      <c r="F757" s="79">
        <f t="shared" si="101"/>
        <v>145904.86378461908</v>
      </c>
      <c r="G757" s="53">
        <v>15.2</v>
      </c>
      <c r="H757" s="80">
        <f>IF($G757&gt;$G$20,IF('Silo Levels'!$L$20="Pumping",((PI()*((($C$19+$G$20)-$G757)*($O$20/($O$19/2)))^2*((($O$20+$G$20)-$G757))/3)*$H$603)+(((PI()*((($C$19+$G$20)-$G757)*($O$20/($O$19/2)))^2*(((($C$19+$G$20)-$G757)*($O$20/($O$19/2)))*$AZ$13))/3)*$H$603),(((PI()*((($C$19+$G$20)-$G757)*($O$20/($O$19/2)))^2*((($O$20+$G$20)-$G757)/3))*$H$603)-((PI()*((($C$19+$G$20)-$G757)*($O$20/($O$19/2)))^2*(((($C$19+$G$20)-$G757)*($O$20/($O$19/2)))*$AZ$13)/3)*$H$603))),IF('Silo Levels'!$L$20="Pumping",(($D$18*$H$603)+((PI()*(($C$21/2)^2)*($G$20-$G757))*$H$603))+((($D$18+$H$18)/3)*$BD$13)+(((PI()*($C$21/2)^2*(($C$21/2)*$AZ$13))/3)*$H$603),(($D$18*$H$603)+((PI()*(($C$21/2)^2)*($G$20-$G757))*$H$603))+((($D$18+$H$18)/3)*$BD$13)-(((PI()*($C$21/2)^2*(($C$21/2)*$AZ$13))/3)*$H$603)))</f>
        <v>142116.72933959324</v>
      </c>
      <c r="I757" s="73">
        <v>15.2</v>
      </c>
      <c r="J757" s="79">
        <f t="shared" si="102"/>
        <v>146556.09065346452</v>
      </c>
      <c r="K757" s="53">
        <v>15.2</v>
      </c>
      <c r="L757" s="80">
        <f>IF($K757&gt;$G$20,IF('Silo Levels'!$L$21="Pumping",((PI()*((($C$19+$G$20)-$K757)*($O$20/($O$19/2)))^2*((($O$20+$G$20)-$K757))/3)*$L$603)+(((PI()*((($C$19+$G$20)-$K757)*($O$20/($O$19/2)))^2*(((($C$19+$G$20)-$K757)*($O$20/($O$19/2)))*$AZ$14))/3)*$L$603),(((PI()*((($C$19+$G$20)-$K757)*($O$20/($O$19/2)))^2*((($O$20+$G$20)-$K757)/3))*$L$603)-((PI()*((($C$19+$G$20)-$K757)*($O$20/($O$19/2)))^2*(((($C$19+$G$20)-$K757)*($O$20/($O$19/2)))*$AZ$14)/3)*$L$603))),IF('Silo Levels'!$L$21="Pumping",(($D$18*$L$603)+((PI()*(($C$21/2)^2)*($G$20-$K757))*$L$603))+((($D$18+$H$18)/3)*$BD$14)+(((PI()*($C$21/2)^2*(($C$21/2)*$AZ$14))/3)*$L$603),(($D$18*$L$603)+((PI()*(($C$21/2)^2)*($G$20-$K757))*$L$603))+((($D$18+$H$18)/3)*$BD$14)-(((PI()*($C$21/2)^2*(($C$21/2)*$AZ$14))/3)*$L$603)))</f>
        <v>142750.69763185241</v>
      </c>
      <c r="M757" s="73">
        <v>15.2</v>
      </c>
      <c r="N757" s="79">
        <f t="shared" si="107"/>
        <v>149943.14609324443</v>
      </c>
      <c r="O757" s="53">
        <v>15.2</v>
      </c>
      <c r="P757" s="80">
        <f>IF($O757&gt;$G$20,IF('Silo Levels'!$L$22="Pumping",((PI()*((($C$19+$G$20)-$O757)*($O$20/($O$19/2)))^2*((($O$20+$G$20)-$O757))/3)*$P$603)+(((PI()*((($C$19+$G$20)-$O757)*($O$20/($O$19/2)))^2*(((($C$19+$G$20)-$O757)*($O$20/($O$19/2)))*$AZ$15))/3)*$P$603),(((PI()*((($C$19+$G$20)-$O757)*($O$20/($O$19/2)))^2*((($O$20+$G$20)-$O757)/3))*$P$603)-((PI()*((($C$19+$G$20)-$O757)*($O$20/($O$19/2)))^2*(((($C$19+$G$20)-$O757)*($O$20/($O$19/2)))*$AZ$15)/3)*$P$603))),IF('Silo Levels'!$L$22="Pumping",(($D$18*$P$603)+((PI()*(($C$21/2)^2)*($G$20-$O757))*$P$603))+((($D$18+$H$18)/3)*$BD$15)+(((PI()*($C$21/2)^2*(($C$21/2)*$AZ$15))/3)*$P$603),(($D$18*$P$603)+((PI()*(($C$21/2)^2)*($G$20-$O757))*$P$603))+((($D$18+$H$18)/3)*$BD$15)-(((PI()*($C$21/2)^2*(($C$21/2)*$AZ$15))/3)*$P$603)))</f>
        <v>146047.99056565194</v>
      </c>
      <c r="Q757" s="73">
        <v>15.2</v>
      </c>
      <c r="R757" s="79">
        <f t="shared" si="108"/>
        <v>155002.61294717999</v>
      </c>
      <c r="S757" s="53">
        <v>15.2</v>
      </c>
      <c r="T757" s="80">
        <f>IF($S757&gt;$G$20,IF('Silo Levels'!$L$23="Pumping",((PI()*((($C$19+$G$20)-$S757)*($O$20/($O$19/2)))^2*((($O$20+$G$20)-$S757))/3)*$T$603)+(((PI()*((($C$19+$G$20)-$S757)*($O$20/($O$19/2)))^2*(((($C$19+$G$20)-$S757)*($O$20/($O$19/2)))*$AZ$16))/3)*$T$603),(((PI()*((($C$19+$G$20)-$S757)*($O$20/($O$19/2)))^2*((($O$20+$G$20)-$S757)/3))*$T$603)-((PI()*((($C$19+$G$20)-$S757)*($O$20/($O$19/2)))^2*(((($C$19+$G$20)-$S757)*($O$20/($O$19/2)))*$AZ$16)/3)*$T$603))),IF('Silo Levels'!$L$23="Pumping",(($D$18*$T$603)+((PI()*(($C$21/2)^2)*($G$20-$S757))*$T$603))+((($D$18+$H$18)/3)*$BD$16)+(((PI()*($C$21/2)^2*(($C$21/2)*$AZ$16))/3)*$T$603),(($D$18*$T$603)+((PI()*(($C$21/2)^2)*($G$20-$S757))*$T$603))+((($D$18+$H$18)/3)*$BD$16)-(((PI()*($C$21/2)^2*(($C$21/2)*$AZ$16))/3)*$T$603)))</f>
        <v>150973.37327723776</v>
      </c>
      <c r="U757" s="73">
        <v>15.2</v>
      </c>
      <c r="V757" s="79">
        <f t="shared" si="103"/>
        <v>145904.86378461908</v>
      </c>
      <c r="W757" s="53">
        <v>15.2</v>
      </c>
      <c r="X757" s="80">
        <f>IF($W757&gt;$G$20,IF('Silo Levels'!$L$24="Pumping",((PI()*((($C$19+$G$20)-$W757)*($O$20/($O$19/2)))^2*((($O$20+$G$20)-$W757))/3)*$X$603)+(((PI()*((($C$19+$G$20)-$W757)*($O$20/($O$19/2)))^2*(((($C$19+$G$20)-$W757)*($O$20/($O$19/2)))*$AZ$17))/3)*$X$603),(((PI()*((($C$19+$G$20)-$W757)*($O$20/($O$19/2)))^2*((($O$20+$G$20)-$W757)/3))*$X$603)-((PI()*((($C$19+$G$20)-$W757)*($O$20/($O$19/2)))^2*(((($C$19+$G$20)-$W757)*($O$20/($O$19/2)))*$AZ$17)/3)*$X$603))),IF('Silo Levels'!$L$24="Pumping",(($D$18*$X$603)+((PI()*(($C$21/2)^2)*($G$20-$W757))*$X$603))+((($D$18+$H$18)/3)*$BD$17)+(((PI()*($C$21/2)^2*(($C$21/2)*$AZ$17))/3)*$X$603),(($D$18*$X$603)+((PI()*(($C$21/2)^2)*($G$20-$W757))*$X$603))+((($D$18+$H$18)/3)*$BD$17)-(((PI()*($C$21/2)^2*(($C$21/2)*$AZ$17))/3)*$X$603)))</f>
        <v>142116.72933959324</v>
      </c>
      <c r="Y757" s="73">
        <v>15.2</v>
      </c>
      <c r="Z757" s="79">
        <f t="shared" si="104"/>
        <v>167081.13982719311</v>
      </c>
      <c r="AA757" s="53">
        <v>15.2</v>
      </c>
      <c r="AB757" s="80">
        <f>IF($AA757&gt;$G$20,IF('Silo Levels'!$L$25="Pumping",((PI()*((($C$19+$G$20)-$AA757)*($O$20/($O$19/2)))^2*((($O$20+$G$20)-$AA757))/3)*$AB$603)+(((PI()*((($C$19+$G$20)-$AA757)*($O$20/($O$19/2)))^2*(((($C$19+$G$20)-$AA757)*($O$20/($O$19/2)))*$AZ$18))/3)*$AB$603),(((PI()*((($C$19+$G$20)-$AA757)*($O$20/($O$19/2)))^2*((($O$20+$G$20)-$AA757)/3))*$AB$603)-((PI()*((($C$19+$G$20)-$AA757)*($O$20/($O$19/2)))^2*(((($C$19+$G$20)-$AA757)*($O$20/($O$19/2)))*$AZ$18)/3)*$AB$603))),IF('Silo Levels'!$L$25="Pumping",(($D$18*$AB$603)+((PI()*(($C$21/2)^2)*($G$20-$AA757))*$AB$603))+((($D$18+$H$18)/3)*$BD$18)+(((PI()*($C$21/2)^2*(($C$21/2)*$AZ$18))/3)*$AB$603),(($D$18*$AB$603)+((PI()*(($C$21/2)^2)*($G$20-$AA757))*$AB$603))+((($D$18+$H$18)/3)*$BD$18)-(((PI()*($C$21/2)^2*(($C$21/2)*$AZ$18))/3)*$AB$603)))</f>
        <v>162731.79945013879</v>
      </c>
      <c r="AC757" s="73">
        <v>15.2</v>
      </c>
      <c r="AD757" s="79">
        <f t="shared" si="105"/>
        <v>172255.03667810012</v>
      </c>
      <c r="AE757" s="53">
        <v>15.2</v>
      </c>
      <c r="AF757" s="80">
        <f>IF($AE757&gt;$G$20,IF('Silo Levels'!$L$26="Pumping",((PI()*((($C$19+$G$20)-$AE757)*($O$20/($O$19/2)))^2*((($O$20+$G$20)-$AE757))/3)*$AF$603)+(((PI()*((($C$19+$G$20)-$AE757)*($O$20/($O$19/2)))^2*(((($C$19+$G$20)-$AE757)*($O$20/($O$19/2)))*$AZ$19))/3)*$AF$603),(((PI()*((($C$19+$G$20)-$AE757)*($O$20/($O$19/2)))^2*((($O$20+$G$20)-$AE757)/3))*$AF$603)-((PI()*((($C$19+$G$20)-$AE757)*($O$20/($O$19/2)))^2*(((($C$19+$G$20)-$AE757)*($O$20/($O$19/2)))*$AZ$19)/3)*$AF$603))),IF('Silo Levels'!$L$26="Pumping",(($D$18*$AF$603)+((PI()*(($C$21/2)^2)*($G$20-$AE757))*$AF$603))+((($D$18+$H$18)/3)*$BD$19)+(((PI()*($C$21/2)^2*(($C$21/2)*$AZ$19))/3)*$AF$603),(($D$18*$AF$603)+((PI()*(($C$21/2)^2)*($G$20-$AE757))*$AF$603))+((($D$18+$H$18)/3)*$BD$19)-(((PI()*($C$21/2)^2*(($C$21/2)*$AZ$19))/3)*$AF$603)))</f>
        <v>170044.55102584013</v>
      </c>
      <c r="AG757" s="73">
        <v>15.2</v>
      </c>
      <c r="AH757" s="79">
        <f t="shared" si="106"/>
        <v>160746.24810690651</v>
      </c>
      <c r="AI757" s="53">
        <v>15.2</v>
      </c>
      <c r="AJ757" s="80">
        <f>IF($AI757&gt;$G$20,IF('Silo Levels'!$L$27="Pumping",((PI()*((($C$19+$G$20)-$AI757)*($O$20/($O$19/2)))^2*((($O$20+$G$20)-$AI757))/3)*$AJ$603)+(((PI()*((($C$19+$G$20)-$AI757)*($O$20/($O$19/2)))^2*(((($C$19+$G$20)-$AI757)*($O$20/($O$19/2)))*$AZ$20))/3)*$AJ$603),(((PI()*((($C$19+$G$20)-$AI757)*($O$20/($O$19/2)))^2*((($O$20+$G$20)-$AI757)/3))*$AJ$603)-((PI()*((($C$19+$G$20)-$AI757)*($O$20/($O$19/2)))^2*(((($C$19+$G$20)-$AI757)*($O$20/($O$19/2)))*$AZ$20)/3)*$AJ$603))),IF('Silo Levels'!$L$27="Pumping",(($D$18*$AJ$603)+((PI()*(($C$21/2)^2)*($G$20-$AI757))*$AJ$603))+((($D$18+$H$18)/3)*$BD$20)+(((PI()*($C$21/2)^2*(($C$21/2)*$AZ$20))/3)*$AJ$603),(($D$18*$AJ$603)+((PI()*(($C$21/2)^2)*($G$20-$AI757))*$AJ$603))+((($D$18+$H$18)/3)*$BD$20)-(((PI()*($C$21/2)^2*(($C$21/2)*$AZ$20))/3)*$AJ$603)))</f>
        <v>156564.79271609979</v>
      </c>
    </row>
    <row r="758" spans="1:36" x14ac:dyDescent="0.3">
      <c r="A758">
        <v>15.3</v>
      </c>
      <c r="B758" s="79">
        <f t="shared" si="100"/>
        <v>160326.64561472795</v>
      </c>
      <c r="C758" s="53">
        <v>15.3</v>
      </c>
      <c r="D758" s="80">
        <f>IF($C758&gt;$G$20,IF('Silo Levels'!$L$19="Pumping",((PI()*((($C$19+$G$20)-$C758)*($O$20/($O$19/2)))^2*((($O$20+$G$20)-$C758))/3)*$D$603)+(((PI()*((($C$19+$G$20)-$C758)*($O$20/($O$19/2)))^2*(((($C$19+$G$20)-$C758)*($O$20/($O$19/2)))*$AZ$12))/3)*$D$603),(((PI()*((($C$19+$G$20)-$C758)*($O$20/($O$19/2)))^2*((($O$20+$G$20)-$C758)/3))*$D$603)-((PI()*((($C$19+$G$20)-$C758)*($O$20/($O$19/2)))^2*(((($C$19+$G$20)-$C758)*($O$20/($O$19/2)))*$AZ$12)/3)*$D$603))),IF('Silo Levels'!$L$19="Pumping",(($D$18*$D$603)+((PI()*(($C$21/2)^2)*($G$20-$C758))*$D$603))+((($D$18+$H$18)/3)*$BD$12)+(((PI()*($C$21/2)^2*(($C$21/2)*$AZ$12))/3)*$D$603),(($D$18*$D$603)+((PI()*(($C$21/2)^2)*($G$20-$C758))*$D$603))+((($D$18+$H$18)/3)*$BD$12)-(((PI()*($C$21/2)^2*(($C$21/2)*$AZ$12))/3)*$D$603)))</f>
        <v>157399.62684116326</v>
      </c>
      <c r="E758" s="73">
        <v>15.3</v>
      </c>
      <c r="F758" s="79">
        <f t="shared" si="101"/>
        <v>145524.73043264431</v>
      </c>
      <c r="G758" s="53">
        <v>15.3</v>
      </c>
      <c r="H758" s="80">
        <f>IF($G758&gt;$G$20,IF('Silo Levels'!$L$20="Pumping",((PI()*((($C$19+$G$20)-$G758)*($O$20/($O$19/2)))^2*((($O$20+$G$20)-$G758))/3)*$H$603)+(((PI()*((($C$19+$G$20)-$G758)*($O$20/($O$19/2)))^2*(((($C$19+$G$20)-$G758)*($O$20/($O$19/2)))*$AZ$13))/3)*$H$603),(((PI()*((($C$19+$G$20)-$G758)*($O$20/($O$19/2)))^2*((($O$20+$G$20)-$G758)/3))*$H$603)-((PI()*((($C$19+$G$20)-$G758)*($O$20/($O$19/2)))^2*(((($C$19+$G$20)-$G758)*($O$20/($O$19/2)))*$AZ$13)/3)*$H$603))),IF('Silo Levels'!$L$20="Pumping",(($D$18*$H$603)+((PI()*(($C$21/2)^2)*($G$20-$G758))*$H$603))+((($D$18+$H$18)/3)*$BD$13)+(((PI()*($C$21/2)^2*(($C$21/2)*$AZ$13))/3)*$H$603),(($D$18*$H$603)+((PI()*(($C$21/2)^2)*($G$20-$G758))*$H$603))+((($D$18+$H$18)/3)*$BD$13)-(((PI()*($C$21/2)^2*(($C$21/2)*$AZ$13))/3)*$H$603)))</f>
        <v>141736.59598761846</v>
      </c>
      <c r="I758" s="73">
        <v>15.3</v>
      </c>
      <c r="J758" s="79">
        <f t="shared" si="102"/>
        <v>146174.22543038984</v>
      </c>
      <c r="K758" s="53">
        <v>15.3</v>
      </c>
      <c r="L758" s="80">
        <f>IF($K758&gt;$G$20,IF('Silo Levels'!$L$21="Pumping",((PI()*((($C$19+$G$20)-$K758)*($O$20/($O$19/2)))^2*((($O$20+$G$20)-$K758))/3)*$L$603)+(((PI()*((($C$19+$G$20)-$K758)*($O$20/($O$19/2)))^2*(((($C$19+$G$20)-$K758)*($O$20/($O$19/2)))*$AZ$14))/3)*$L$603),(((PI()*((($C$19+$G$20)-$K758)*($O$20/($O$19/2)))^2*((($O$20+$G$20)-$K758)/3))*$L$603)-((PI()*((($C$19+$G$20)-$K758)*($O$20/($O$19/2)))^2*(((($C$19+$G$20)-$K758)*($O$20/($O$19/2)))*$AZ$14)/3)*$L$603))),IF('Silo Levels'!$L$21="Pumping",(($D$18*$L$603)+((PI()*(($C$21/2)^2)*($G$20-$K758))*$L$603))+((($D$18+$H$18)/3)*$BD$14)+(((PI()*($C$21/2)^2*(($C$21/2)*$AZ$14))/3)*$L$603),(($D$18*$L$603)+((PI()*(($C$21/2)^2)*($G$20-$K758))*$L$603))+((($D$18+$H$18)/3)*$BD$14)-(((PI()*($C$21/2)^2*(($C$21/2)*$AZ$14))/3)*$L$603)))</f>
        <v>142368.83240877773</v>
      </c>
      <c r="M758" s="73">
        <v>15.3</v>
      </c>
      <c r="N758" s="79">
        <f t="shared" si="107"/>
        <v>149552.27334343721</v>
      </c>
      <c r="O758" s="53">
        <v>15.3</v>
      </c>
      <c r="P758" s="80">
        <f>IF($O758&gt;$G$20,IF('Silo Levels'!$L$22="Pumping",((PI()*((($C$19+$G$20)-$O758)*($O$20/($O$19/2)))^2*((($O$20+$G$20)-$O758))/3)*$P$603)+(((PI()*((($C$19+$G$20)-$O758)*($O$20/($O$19/2)))^2*(((($C$19+$G$20)-$O758)*($O$20/($O$19/2)))*$AZ$15))/3)*$P$603),(((PI()*((($C$19+$G$20)-$O758)*($O$20/($O$19/2)))^2*((($O$20+$G$20)-$O758)/3))*$P$603)-((PI()*((($C$19+$G$20)-$O758)*($O$20/($O$19/2)))^2*(((($C$19+$G$20)-$O758)*($O$20/($O$19/2)))*$AZ$15)/3)*$P$603))),IF('Silo Levels'!$L$22="Pumping",(($D$18*$P$603)+((PI()*(($C$21/2)^2)*($G$20-$O758))*$P$603))+((($D$18+$H$18)/3)*$BD$15)+(((PI()*($C$21/2)^2*(($C$21/2)*$AZ$15))/3)*$P$603),(($D$18*$P$603)+((PI()*(($C$21/2)^2)*($G$20-$O758))*$P$603))+((($D$18+$H$18)/3)*$BD$15)-(((PI()*($C$21/2)^2*(($C$21/2)*$AZ$15))/3)*$P$603)))</f>
        <v>145657.11781584471</v>
      </c>
      <c r="Q758" s="73">
        <v>15.3</v>
      </c>
      <c r="R758" s="79">
        <f t="shared" si="108"/>
        <v>154598.28506392444</v>
      </c>
      <c r="S758" s="53">
        <v>15.3</v>
      </c>
      <c r="T758" s="80">
        <f>IF($S758&gt;$G$20,IF('Silo Levels'!$L$23="Pumping",((PI()*((($C$19+$G$20)-$S758)*($O$20/($O$19/2)))^2*((($O$20+$G$20)-$S758))/3)*$T$603)+(((PI()*((($C$19+$G$20)-$S758)*($O$20/($O$19/2)))^2*(((($C$19+$G$20)-$S758)*($O$20/($O$19/2)))*$AZ$16))/3)*$T$603),(((PI()*((($C$19+$G$20)-$S758)*($O$20/($O$19/2)))^2*((($O$20+$G$20)-$S758)/3))*$T$603)-((PI()*((($C$19+$G$20)-$S758)*($O$20/($O$19/2)))^2*(((($C$19+$G$20)-$S758)*($O$20/($O$19/2)))*$AZ$16)/3)*$T$603))),IF('Silo Levels'!$L$23="Pumping",(($D$18*$T$603)+((PI()*(($C$21/2)^2)*($G$20-$S758))*$T$603))+((($D$18+$H$18)/3)*$BD$16)+(((PI()*($C$21/2)^2*(($C$21/2)*$AZ$16))/3)*$T$603),(($D$18*$T$603)+((PI()*(($C$21/2)^2)*($G$20-$S758))*$T$603))+((($D$18+$H$18)/3)*$BD$16)-(((PI()*($C$21/2)^2*(($C$21/2)*$AZ$16))/3)*$T$603)))</f>
        <v>150569.0453939822</v>
      </c>
      <c r="U758" s="73">
        <v>15.3</v>
      </c>
      <c r="V758" s="79">
        <f t="shared" si="103"/>
        <v>145524.73043264431</v>
      </c>
      <c r="W758" s="53">
        <v>15.3</v>
      </c>
      <c r="X758" s="80">
        <f>IF($W758&gt;$G$20,IF('Silo Levels'!$L$24="Pumping",((PI()*((($C$19+$G$20)-$W758)*($O$20/($O$19/2)))^2*((($O$20+$G$20)-$W758))/3)*$X$603)+(((PI()*((($C$19+$G$20)-$W758)*($O$20/($O$19/2)))^2*(((($C$19+$G$20)-$W758)*($O$20/($O$19/2)))*$AZ$17))/3)*$X$603),(((PI()*((($C$19+$G$20)-$W758)*($O$20/($O$19/2)))^2*((($O$20+$G$20)-$W758)/3))*$X$603)-((PI()*((($C$19+$G$20)-$W758)*($O$20/($O$19/2)))^2*(((($C$19+$G$20)-$W758)*($O$20/($O$19/2)))*$AZ$17)/3)*$X$603))),IF('Silo Levels'!$L$24="Pumping",(($D$18*$X$603)+((PI()*(($C$21/2)^2)*($G$20-$W758))*$X$603))+((($D$18+$H$18)/3)*$BD$17)+(((PI()*($C$21/2)^2*(($C$21/2)*$AZ$17))/3)*$X$603),(($D$18*$X$603)+((PI()*(($C$21/2)^2)*($G$20-$W758))*$X$603))+((($D$18+$H$18)/3)*$BD$17)-(((PI()*($C$21/2)^2*(($C$21/2)*$AZ$17))/3)*$X$603)))</f>
        <v>141736.59598761846</v>
      </c>
      <c r="Y758" s="73">
        <v>15.3</v>
      </c>
      <c r="Z758" s="79">
        <f t="shared" si="104"/>
        <v>166644.69033987893</v>
      </c>
      <c r="AA758" s="53">
        <v>15.3</v>
      </c>
      <c r="AB758" s="80">
        <f>IF($AA758&gt;$G$20,IF('Silo Levels'!$L$25="Pumping",((PI()*((($C$19+$G$20)-$AA758)*($O$20/($O$19/2)))^2*((($O$20+$G$20)-$AA758))/3)*$AB$603)+(((PI()*((($C$19+$G$20)-$AA758)*($O$20/($O$19/2)))^2*(((($C$19+$G$20)-$AA758)*($O$20/($O$19/2)))*$AZ$18))/3)*$AB$603),(((PI()*((($C$19+$G$20)-$AA758)*($O$20/($O$19/2)))^2*((($O$20+$G$20)-$AA758)/3))*$AB$603)-((PI()*((($C$19+$G$20)-$AA758)*($O$20/($O$19/2)))^2*(((($C$19+$G$20)-$AA758)*($O$20/($O$19/2)))*$AZ$18)/3)*$AB$603))),IF('Silo Levels'!$L$25="Pumping",(($D$18*$AB$603)+((PI()*(($C$21/2)^2)*($G$20-$AA758))*$AB$603))+((($D$18+$H$18)/3)*$BD$18)+(((PI()*($C$21/2)^2*(($C$21/2)*$AZ$18))/3)*$AB$603),(($D$18*$AB$603)+((PI()*(($C$21/2)^2)*($G$20-$AA758))*$AB$603))+((($D$18+$H$18)/3)*$BD$18)-(((PI()*($C$21/2)^2*(($C$21/2)*$AZ$18))/3)*$AB$603)))</f>
        <v>162295.34996282461</v>
      </c>
      <c r="AC758" s="73">
        <v>15.3</v>
      </c>
      <c r="AD758" s="79">
        <f t="shared" si="105"/>
        <v>171811.39913952802</v>
      </c>
      <c r="AE758" s="53">
        <v>15.3</v>
      </c>
      <c r="AF758" s="80">
        <f>IF($AE758&gt;$G$20,IF('Silo Levels'!$L$26="Pumping",((PI()*((($C$19+$G$20)-$AE758)*($O$20/($O$19/2)))^2*((($O$20+$G$20)-$AE758))/3)*$AF$603)+(((PI()*((($C$19+$G$20)-$AE758)*($O$20/($O$19/2)))^2*(((($C$19+$G$20)-$AE758)*($O$20/($O$19/2)))*$AZ$19))/3)*$AF$603),(((PI()*((($C$19+$G$20)-$AE758)*($O$20/($O$19/2)))^2*((($O$20+$G$20)-$AE758)/3))*$AF$603)-((PI()*((($C$19+$G$20)-$AE758)*($O$20/($O$19/2)))^2*(((($C$19+$G$20)-$AE758)*($O$20/($O$19/2)))*$AZ$19)/3)*$AF$603))),IF('Silo Levels'!$L$26="Pumping",(($D$18*$AF$603)+((PI()*(($C$21/2)^2)*($G$20-$AE758))*$AF$603))+((($D$18+$H$18)/3)*$BD$19)+(((PI()*($C$21/2)^2*(($C$21/2)*$AZ$19))/3)*$AF$603),(($D$18*$AF$603)+((PI()*(($C$21/2)^2)*($G$20-$AE758))*$AF$603))+((($D$18+$H$18)/3)*$BD$19)-(((PI()*($C$21/2)^2*(($C$21/2)*$AZ$19))/3)*$AF$603)))</f>
        <v>169600.91348726803</v>
      </c>
      <c r="AG758" s="73">
        <v>15.3</v>
      </c>
      <c r="AH758" s="79">
        <f t="shared" si="106"/>
        <v>160326.64561472795</v>
      </c>
      <c r="AI758" s="53">
        <v>15.3</v>
      </c>
      <c r="AJ758" s="80">
        <f>IF($AI758&gt;$G$20,IF('Silo Levels'!$L$27="Pumping",((PI()*((($C$19+$G$20)-$AI758)*($O$20/($O$19/2)))^2*((($O$20+$G$20)-$AI758))/3)*$AJ$603)+(((PI()*((($C$19+$G$20)-$AI758)*($O$20/($O$19/2)))^2*(((($C$19+$G$20)-$AI758)*($O$20/($O$19/2)))*$AZ$20))/3)*$AJ$603),(((PI()*((($C$19+$G$20)-$AI758)*($O$20/($O$19/2)))^2*((($O$20+$G$20)-$AI758)/3))*$AJ$603)-((PI()*((($C$19+$G$20)-$AI758)*($O$20/($O$19/2)))^2*(((($C$19+$G$20)-$AI758)*($O$20/($O$19/2)))*$AZ$20)/3)*$AJ$603))),IF('Silo Levels'!$L$27="Pumping",(($D$18*$AJ$603)+((PI()*(($C$21/2)^2)*($G$20-$AI758))*$AJ$603))+((($D$18+$H$18)/3)*$BD$20)+(((PI()*($C$21/2)^2*(($C$21/2)*$AZ$20))/3)*$AJ$603),(($D$18*$AJ$603)+((PI()*(($C$21/2)^2)*($G$20-$AI758))*$AJ$603))+((($D$18+$H$18)/3)*$BD$20)-(((PI()*($C$21/2)^2*(($C$21/2)*$AZ$20))/3)*$AJ$603)))</f>
        <v>156145.19022392124</v>
      </c>
    </row>
    <row r="759" spans="1:36" x14ac:dyDescent="0.3">
      <c r="A759">
        <v>15.4</v>
      </c>
      <c r="B759" s="79">
        <f t="shared" si="100"/>
        <v>159907.04312254945</v>
      </c>
      <c r="C759" s="53">
        <v>15.4</v>
      </c>
      <c r="D759" s="80">
        <f>IF($C759&gt;$G$20,IF('Silo Levels'!$L$19="Pumping",((PI()*((($C$19+$G$20)-$C759)*($O$20/($O$19/2)))^2*((($O$20+$G$20)-$C759))/3)*$D$603)+(((PI()*((($C$19+$G$20)-$C759)*($O$20/($O$19/2)))^2*(((($C$19+$G$20)-$C759)*($O$20/($O$19/2)))*$AZ$12))/3)*$D$603),(((PI()*((($C$19+$G$20)-$C759)*($O$20/($O$19/2)))^2*((($O$20+$G$20)-$C759)/3))*$D$603)-((PI()*((($C$19+$G$20)-$C759)*($O$20/($O$19/2)))^2*(((($C$19+$G$20)-$C759)*($O$20/($O$19/2)))*$AZ$12)/3)*$D$603))),IF('Silo Levels'!$L$19="Pumping",(($D$18*$D$603)+((PI()*(($C$21/2)^2)*($G$20-$C759))*$D$603))+((($D$18+$H$18)/3)*$BD$12)+(((PI()*($C$21/2)^2*(($C$21/2)*$AZ$12))/3)*$D$603),(($D$18*$D$603)+((PI()*(($C$21/2)^2)*($G$20-$C759))*$D$603))+((($D$18+$H$18)/3)*$BD$12)-(((PI()*($C$21/2)^2*(($C$21/2)*$AZ$12))/3)*$D$603)))</f>
        <v>156980.02434898476</v>
      </c>
      <c r="E759" s="73">
        <v>15.4</v>
      </c>
      <c r="F759" s="79">
        <f t="shared" si="101"/>
        <v>145144.59708066963</v>
      </c>
      <c r="G759" s="53">
        <v>15.4</v>
      </c>
      <c r="H759" s="80">
        <f>IF($G759&gt;$G$20,IF('Silo Levels'!$L$20="Pumping",((PI()*((($C$19+$G$20)-$G759)*($O$20/($O$19/2)))^2*((($O$20+$G$20)-$G759))/3)*$H$603)+(((PI()*((($C$19+$G$20)-$G759)*($O$20/($O$19/2)))^2*(((($C$19+$G$20)-$G759)*($O$20/($O$19/2)))*$AZ$13))/3)*$H$603),(((PI()*((($C$19+$G$20)-$G759)*($O$20/($O$19/2)))^2*((($O$20+$G$20)-$G759)/3))*$H$603)-((PI()*((($C$19+$G$20)-$G759)*($O$20/($O$19/2)))^2*(((($C$19+$G$20)-$G759)*($O$20/($O$19/2)))*$AZ$13)/3)*$H$603))),IF('Silo Levels'!$L$20="Pumping",(($D$18*$H$603)+((PI()*(($C$21/2)^2)*($G$20-$G759))*$H$603))+((($D$18+$H$18)/3)*$BD$13)+(((PI()*($C$21/2)^2*(($C$21/2)*$AZ$13))/3)*$H$603),(($D$18*$H$603)+((PI()*(($C$21/2)^2)*($G$20-$G759))*$H$603))+((($D$18+$H$18)/3)*$BD$13)-(((PI()*($C$21/2)^2*(($C$21/2)*$AZ$13))/3)*$H$603)))</f>
        <v>141356.46263564378</v>
      </c>
      <c r="I759" s="73">
        <v>15.4</v>
      </c>
      <c r="J759" s="79">
        <f t="shared" si="102"/>
        <v>145792.36020731519</v>
      </c>
      <c r="K759" s="53">
        <v>15.4</v>
      </c>
      <c r="L759" s="80">
        <f>IF($K759&gt;$G$20,IF('Silo Levels'!$L$21="Pumping",((PI()*((($C$19+$G$20)-$K759)*($O$20/($O$19/2)))^2*((($O$20+$G$20)-$K759))/3)*$L$603)+(((PI()*((($C$19+$G$20)-$K759)*($O$20/($O$19/2)))^2*(((($C$19+$G$20)-$K759)*($O$20/($O$19/2)))*$AZ$14))/3)*$L$603),(((PI()*((($C$19+$G$20)-$K759)*($O$20/($O$19/2)))^2*((($O$20+$G$20)-$K759)/3))*$L$603)-((PI()*((($C$19+$G$20)-$K759)*($O$20/($O$19/2)))^2*(((($C$19+$G$20)-$K759)*($O$20/($O$19/2)))*$AZ$14)/3)*$L$603))),IF('Silo Levels'!$L$21="Pumping",(($D$18*$L$603)+((PI()*(($C$21/2)^2)*($G$20-$K759))*$L$603))+((($D$18+$H$18)/3)*$BD$14)+(((PI()*($C$21/2)^2*(($C$21/2)*$AZ$14))/3)*$L$603),(($D$18*$L$603)+((PI()*(($C$21/2)^2)*($G$20-$K759))*$L$603))+((($D$18+$H$18)/3)*$BD$14)-(((PI()*($C$21/2)^2*(($C$21/2)*$AZ$14))/3)*$L$603)))</f>
        <v>141986.96718570308</v>
      </c>
      <c r="M759" s="73">
        <v>15.4</v>
      </c>
      <c r="N759" s="79">
        <f t="shared" si="107"/>
        <v>149161.40059363004</v>
      </c>
      <c r="O759" s="53">
        <v>15.4</v>
      </c>
      <c r="P759" s="80">
        <f>IF($O759&gt;$G$20,IF('Silo Levels'!$L$22="Pumping",((PI()*((($C$19+$G$20)-$O759)*($O$20/($O$19/2)))^2*((($O$20+$G$20)-$O759))/3)*$P$603)+(((PI()*((($C$19+$G$20)-$O759)*($O$20/($O$19/2)))^2*(((($C$19+$G$20)-$O759)*($O$20/($O$19/2)))*$AZ$15))/3)*$P$603),(((PI()*((($C$19+$G$20)-$O759)*($O$20/($O$19/2)))^2*((($O$20+$G$20)-$O759)/3))*$P$603)-((PI()*((($C$19+$G$20)-$O759)*($O$20/($O$19/2)))^2*(((($C$19+$G$20)-$O759)*($O$20/($O$19/2)))*$AZ$15)/3)*$P$603))),IF('Silo Levels'!$L$22="Pumping",(($D$18*$P$603)+((PI()*(($C$21/2)^2)*($G$20-$O759))*$P$603))+((($D$18+$H$18)/3)*$BD$15)+(((PI()*($C$21/2)^2*(($C$21/2)*$AZ$15))/3)*$P$603),(($D$18*$P$603)+((PI()*(($C$21/2)^2)*($G$20-$O759))*$P$603))+((($D$18+$H$18)/3)*$BD$15)-(((PI()*($C$21/2)^2*(($C$21/2)*$AZ$15))/3)*$P$603)))</f>
        <v>145266.24506603755</v>
      </c>
      <c r="Q759" s="73">
        <v>15.4</v>
      </c>
      <c r="R759" s="79">
        <f t="shared" si="108"/>
        <v>154193.95718066892</v>
      </c>
      <c r="S759" s="53">
        <v>15.4</v>
      </c>
      <c r="T759" s="80">
        <f>IF($S759&gt;$G$20,IF('Silo Levels'!$L$23="Pumping",((PI()*((($C$19+$G$20)-$S759)*($O$20/($O$19/2)))^2*((($O$20+$G$20)-$S759))/3)*$T$603)+(((PI()*((($C$19+$G$20)-$S759)*($O$20/($O$19/2)))^2*(((($C$19+$G$20)-$S759)*($O$20/($O$19/2)))*$AZ$16))/3)*$T$603),(((PI()*((($C$19+$G$20)-$S759)*($O$20/($O$19/2)))^2*((($O$20+$G$20)-$S759)/3))*$T$603)-((PI()*((($C$19+$G$20)-$S759)*($O$20/($O$19/2)))^2*(((($C$19+$G$20)-$S759)*($O$20/($O$19/2)))*$AZ$16)/3)*$T$603))),IF('Silo Levels'!$L$23="Pumping",(($D$18*$T$603)+((PI()*(($C$21/2)^2)*($G$20-$S759))*$T$603))+((($D$18+$H$18)/3)*$BD$16)+(((PI()*($C$21/2)^2*(($C$21/2)*$AZ$16))/3)*$T$603),(($D$18*$T$603)+((PI()*(($C$21/2)^2)*($G$20-$S759))*$T$603))+((($D$18+$H$18)/3)*$BD$16)-(((PI()*($C$21/2)^2*(($C$21/2)*$AZ$16))/3)*$T$603)))</f>
        <v>150164.71751072668</v>
      </c>
      <c r="U759" s="73">
        <v>15.4</v>
      </c>
      <c r="V759" s="79">
        <f t="shared" si="103"/>
        <v>145144.59708066963</v>
      </c>
      <c r="W759" s="53">
        <v>15.4</v>
      </c>
      <c r="X759" s="80">
        <f>IF($W759&gt;$G$20,IF('Silo Levels'!$L$24="Pumping",((PI()*((($C$19+$G$20)-$W759)*($O$20/($O$19/2)))^2*((($O$20+$G$20)-$W759))/3)*$X$603)+(((PI()*((($C$19+$G$20)-$W759)*($O$20/($O$19/2)))^2*(((($C$19+$G$20)-$W759)*($O$20/($O$19/2)))*$AZ$17))/3)*$X$603),(((PI()*((($C$19+$G$20)-$W759)*($O$20/($O$19/2)))^2*((($O$20+$G$20)-$W759)/3))*$X$603)-((PI()*((($C$19+$G$20)-$W759)*($O$20/($O$19/2)))^2*(((($C$19+$G$20)-$W759)*($O$20/($O$19/2)))*$AZ$17)/3)*$X$603))),IF('Silo Levels'!$L$24="Pumping",(($D$18*$X$603)+((PI()*(($C$21/2)^2)*($G$20-$W759))*$X$603))+((($D$18+$H$18)/3)*$BD$17)+(((PI()*($C$21/2)^2*(($C$21/2)*$AZ$17))/3)*$X$603),(($D$18*$X$603)+((PI()*(($C$21/2)^2)*($G$20-$W759))*$X$603))+((($D$18+$H$18)/3)*$BD$17)-(((PI()*($C$21/2)^2*(($C$21/2)*$AZ$17))/3)*$X$603)))</f>
        <v>141356.46263564378</v>
      </c>
      <c r="Y759" s="73">
        <v>15.4</v>
      </c>
      <c r="Z759" s="79">
        <f t="shared" si="104"/>
        <v>166208.24085256478</v>
      </c>
      <c r="AA759" s="53">
        <v>15.4</v>
      </c>
      <c r="AB759" s="80">
        <f>IF($AA759&gt;$G$20,IF('Silo Levels'!$L$25="Pumping",((PI()*((($C$19+$G$20)-$AA759)*($O$20/($O$19/2)))^2*((($O$20+$G$20)-$AA759))/3)*$AB$603)+(((PI()*((($C$19+$G$20)-$AA759)*($O$20/($O$19/2)))^2*(((($C$19+$G$20)-$AA759)*($O$20/($O$19/2)))*$AZ$18))/3)*$AB$603),(((PI()*((($C$19+$G$20)-$AA759)*($O$20/($O$19/2)))^2*((($O$20+$G$20)-$AA759)/3))*$AB$603)-((PI()*((($C$19+$G$20)-$AA759)*($O$20/($O$19/2)))^2*(((($C$19+$G$20)-$AA759)*($O$20/($O$19/2)))*$AZ$18)/3)*$AB$603))),IF('Silo Levels'!$L$25="Pumping",(($D$18*$AB$603)+((PI()*(($C$21/2)^2)*($G$20-$AA759))*$AB$603))+((($D$18+$H$18)/3)*$BD$18)+(((PI()*($C$21/2)^2*(($C$21/2)*$AZ$18))/3)*$AB$603),(($D$18*$AB$603)+((PI()*(($C$21/2)^2)*($G$20-$AA759))*$AB$603))+((($D$18+$H$18)/3)*$BD$18)-(((PI()*($C$21/2)^2*(($C$21/2)*$AZ$18))/3)*$AB$603)))</f>
        <v>161858.90047551045</v>
      </c>
      <c r="AC759" s="73">
        <v>15.4</v>
      </c>
      <c r="AD759" s="79">
        <f t="shared" si="105"/>
        <v>171367.76160095603</v>
      </c>
      <c r="AE759" s="53">
        <v>15.4</v>
      </c>
      <c r="AF759" s="80">
        <f>IF($AE759&gt;$G$20,IF('Silo Levels'!$L$26="Pumping",((PI()*((($C$19+$G$20)-$AE759)*($O$20/($O$19/2)))^2*((($O$20+$G$20)-$AE759))/3)*$AF$603)+(((PI()*((($C$19+$G$20)-$AE759)*($O$20/($O$19/2)))^2*(((($C$19+$G$20)-$AE759)*($O$20/($O$19/2)))*$AZ$19))/3)*$AF$603),(((PI()*((($C$19+$G$20)-$AE759)*($O$20/($O$19/2)))^2*((($O$20+$G$20)-$AE759)/3))*$AF$603)-((PI()*((($C$19+$G$20)-$AE759)*($O$20/($O$19/2)))^2*(((($C$19+$G$20)-$AE759)*($O$20/($O$19/2)))*$AZ$19)/3)*$AF$603))),IF('Silo Levels'!$L$26="Pumping",(($D$18*$AF$603)+((PI()*(($C$21/2)^2)*($G$20-$AE759))*$AF$603))+((($D$18+$H$18)/3)*$BD$19)+(((PI()*($C$21/2)^2*(($C$21/2)*$AZ$19))/3)*$AF$603),(($D$18*$AF$603)+((PI()*(($C$21/2)^2)*($G$20-$AE759))*$AF$603))+((($D$18+$H$18)/3)*$BD$19)-(((PI()*($C$21/2)^2*(($C$21/2)*$AZ$19))/3)*$AF$603)))</f>
        <v>169157.27594869604</v>
      </c>
      <c r="AG759" s="73">
        <v>15.4</v>
      </c>
      <c r="AH759" s="79">
        <f t="shared" si="106"/>
        <v>159907.04312254945</v>
      </c>
      <c r="AI759" s="53">
        <v>15.4</v>
      </c>
      <c r="AJ759" s="80">
        <f>IF($AI759&gt;$G$20,IF('Silo Levels'!$L$27="Pumping",((PI()*((($C$19+$G$20)-$AI759)*($O$20/($O$19/2)))^2*((($O$20+$G$20)-$AI759))/3)*$AJ$603)+(((PI()*((($C$19+$G$20)-$AI759)*($O$20/($O$19/2)))^2*(((($C$19+$G$20)-$AI759)*($O$20/($O$19/2)))*$AZ$20))/3)*$AJ$603),(((PI()*((($C$19+$G$20)-$AI759)*($O$20/($O$19/2)))^2*((($O$20+$G$20)-$AI759)/3))*$AJ$603)-((PI()*((($C$19+$G$20)-$AI759)*($O$20/($O$19/2)))^2*(((($C$19+$G$20)-$AI759)*($O$20/($O$19/2)))*$AZ$20)/3)*$AJ$603))),IF('Silo Levels'!$L$27="Pumping",(($D$18*$AJ$603)+((PI()*(($C$21/2)^2)*($G$20-$AI759))*$AJ$603))+((($D$18+$H$18)/3)*$BD$20)+(((PI()*($C$21/2)^2*(($C$21/2)*$AZ$20))/3)*$AJ$603),(($D$18*$AJ$603)+((PI()*(($C$21/2)^2)*($G$20-$AI759))*$AJ$603))+((($D$18+$H$18)/3)*$BD$20)-(((PI()*($C$21/2)^2*(($C$21/2)*$AZ$20))/3)*$AJ$603)))</f>
        <v>155725.58773174274</v>
      </c>
    </row>
    <row r="760" spans="1:36" x14ac:dyDescent="0.3">
      <c r="A760">
        <v>15.5</v>
      </c>
      <c r="B760" s="79">
        <f t="shared" si="100"/>
        <v>159487.44063037093</v>
      </c>
      <c r="C760" s="53">
        <v>15.5</v>
      </c>
      <c r="D760" s="80">
        <f>IF($C760&gt;$G$20,IF('Silo Levels'!$L$19="Pumping",((PI()*((($C$19+$G$20)-$C760)*($O$20/($O$19/2)))^2*((($O$20+$G$20)-$C760))/3)*$D$603)+(((PI()*((($C$19+$G$20)-$C760)*($O$20/($O$19/2)))^2*(((($C$19+$G$20)-$C760)*($O$20/($O$19/2)))*$AZ$12))/3)*$D$603),(((PI()*((($C$19+$G$20)-$C760)*($O$20/($O$19/2)))^2*((($O$20+$G$20)-$C760)/3))*$D$603)-((PI()*((($C$19+$G$20)-$C760)*($O$20/($O$19/2)))^2*(((($C$19+$G$20)-$C760)*($O$20/($O$19/2)))*$AZ$12)/3)*$D$603))),IF('Silo Levels'!$L$19="Pumping",(($D$18*$D$603)+((PI()*(($C$21/2)^2)*($G$20-$C760))*$D$603))+((($D$18+$H$18)/3)*$BD$12)+(((PI()*($C$21/2)^2*(($C$21/2)*$AZ$12))/3)*$D$603),(($D$18*$D$603)+((PI()*(($C$21/2)^2)*($G$20-$C760))*$D$603))+((($D$18+$H$18)/3)*$BD$12)-(((PI()*($C$21/2)^2*(($C$21/2)*$AZ$12))/3)*$D$603)))</f>
        <v>156560.42185680621</v>
      </c>
      <c r="E760" s="73">
        <v>15.5</v>
      </c>
      <c r="F760" s="79">
        <f t="shared" si="101"/>
        <v>144764.46372869489</v>
      </c>
      <c r="G760" s="53">
        <v>15.5</v>
      </c>
      <c r="H760" s="80">
        <f>IF($G760&gt;$G$20,IF('Silo Levels'!$L$20="Pumping",((PI()*((($C$19+$G$20)-$G760)*($O$20/($O$19/2)))^2*((($O$20+$G$20)-$G760))/3)*$H$603)+(((PI()*((($C$19+$G$20)-$G760)*($O$20/($O$19/2)))^2*(((($C$19+$G$20)-$G760)*($O$20/($O$19/2)))*$AZ$13))/3)*$H$603),(((PI()*((($C$19+$G$20)-$G760)*($O$20/($O$19/2)))^2*((($O$20+$G$20)-$G760)/3))*$H$603)-((PI()*((($C$19+$G$20)-$G760)*($O$20/($O$19/2)))^2*(((($C$19+$G$20)-$G760)*($O$20/($O$19/2)))*$AZ$13)/3)*$H$603))),IF('Silo Levels'!$L$20="Pumping",(($D$18*$H$603)+((PI()*(($C$21/2)^2)*($G$20-$G760))*$H$603))+((($D$18+$H$18)/3)*$BD$13)+(((PI()*($C$21/2)^2*(($C$21/2)*$AZ$13))/3)*$H$603),(($D$18*$H$603)+((PI()*(($C$21/2)^2)*($G$20-$G760))*$H$603))+((($D$18+$H$18)/3)*$BD$13)-(((PI()*($C$21/2)^2*(($C$21/2)*$AZ$13))/3)*$H$603)))</f>
        <v>140976.32928366904</v>
      </c>
      <c r="I760" s="73">
        <v>15.5</v>
      </c>
      <c r="J760" s="79">
        <f t="shared" si="102"/>
        <v>145410.4949842405</v>
      </c>
      <c r="K760" s="53">
        <v>15.5</v>
      </c>
      <c r="L760" s="80">
        <f>IF($K760&gt;$G$20,IF('Silo Levels'!$L$21="Pumping",((PI()*((($C$19+$G$20)-$K760)*($O$20/($O$19/2)))^2*((($O$20+$G$20)-$K760))/3)*$L$603)+(((PI()*((($C$19+$G$20)-$K760)*($O$20/($O$19/2)))^2*(((($C$19+$G$20)-$K760)*($O$20/($O$19/2)))*$AZ$14))/3)*$L$603),(((PI()*((($C$19+$G$20)-$K760)*($O$20/($O$19/2)))^2*((($O$20+$G$20)-$K760)/3))*$L$603)-((PI()*((($C$19+$G$20)-$K760)*($O$20/($O$19/2)))^2*(((($C$19+$G$20)-$K760)*($O$20/($O$19/2)))*$AZ$14)/3)*$L$603))),IF('Silo Levels'!$L$21="Pumping",(($D$18*$L$603)+((PI()*(($C$21/2)^2)*($G$20-$K760))*$L$603))+((($D$18+$H$18)/3)*$BD$14)+(((PI()*($C$21/2)^2*(($C$21/2)*$AZ$14))/3)*$L$603),(($D$18*$L$603)+((PI()*(($C$21/2)^2)*($G$20-$K760))*$L$603))+((($D$18+$H$18)/3)*$BD$14)-(((PI()*($C$21/2)^2*(($C$21/2)*$AZ$14))/3)*$L$603)))</f>
        <v>141605.1019626284</v>
      </c>
      <c r="M760" s="73">
        <v>15.5</v>
      </c>
      <c r="N760" s="79">
        <f t="shared" si="107"/>
        <v>148770.52784382284</v>
      </c>
      <c r="O760" s="53">
        <v>15.5</v>
      </c>
      <c r="P760" s="80">
        <f>IF($O760&gt;$G$20,IF('Silo Levels'!$L$22="Pumping",((PI()*((($C$19+$G$20)-$O760)*($O$20/($O$19/2)))^2*((($O$20+$G$20)-$O760))/3)*$P$603)+(((PI()*((($C$19+$G$20)-$O760)*($O$20/($O$19/2)))^2*(((($C$19+$G$20)-$O760)*($O$20/($O$19/2)))*$AZ$15))/3)*$P$603),(((PI()*((($C$19+$G$20)-$O760)*($O$20/($O$19/2)))^2*((($O$20+$G$20)-$O760)/3))*$P$603)-((PI()*((($C$19+$G$20)-$O760)*($O$20/($O$19/2)))^2*(((($C$19+$G$20)-$O760)*($O$20/($O$19/2)))*$AZ$15)/3)*$P$603))),IF('Silo Levels'!$L$22="Pumping",(($D$18*$P$603)+((PI()*(($C$21/2)^2)*($G$20-$O760))*$P$603))+((($D$18+$H$18)/3)*$BD$15)+(((PI()*($C$21/2)^2*(($C$21/2)*$AZ$15))/3)*$P$603),(($D$18*$P$603)+((PI()*(($C$21/2)^2)*($G$20-$O760))*$P$603))+((($D$18+$H$18)/3)*$BD$15)-(((PI()*($C$21/2)^2*(($C$21/2)*$AZ$15))/3)*$P$603)))</f>
        <v>144875.37231623035</v>
      </c>
      <c r="Q760" s="73">
        <v>15.5</v>
      </c>
      <c r="R760" s="79">
        <f t="shared" si="108"/>
        <v>153789.6292974134</v>
      </c>
      <c r="S760" s="53">
        <v>15.5</v>
      </c>
      <c r="T760" s="80">
        <f>IF($S760&gt;$G$20,IF('Silo Levels'!$L$23="Pumping",((PI()*((($C$19+$G$20)-$S760)*($O$20/($O$19/2)))^2*((($O$20+$G$20)-$S760))/3)*$T$603)+(((PI()*((($C$19+$G$20)-$S760)*($O$20/($O$19/2)))^2*(((($C$19+$G$20)-$S760)*($O$20/($O$19/2)))*$AZ$16))/3)*$T$603),(((PI()*((($C$19+$G$20)-$S760)*($O$20/($O$19/2)))^2*((($O$20+$G$20)-$S760)/3))*$T$603)-((PI()*((($C$19+$G$20)-$S760)*($O$20/($O$19/2)))^2*(((($C$19+$G$20)-$S760)*($O$20/($O$19/2)))*$AZ$16)/3)*$T$603))),IF('Silo Levels'!$L$23="Pumping",(($D$18*$T$603)+((PI()*(($C$21/2)^2)*($G$20-$S760))*$T$603))+((($D$18+$H$18)/3)*$BD$16)+(((PI()*($C$21/2)^2*(($C$21/2)*$AZ$16))/3)*$T$603),(($D$18*$T$603)+((PI()*(($C$21/2)^2)*($G$20-$S760))*$T$603))+((($D$18+$H$18)/3)*$BD$16)-(((PI()*($C$21/2)^2*(($C$21/2)*$AZ$16))/3)*$T$603)))</f>
        <v>149760.38962747116</v>
      </c>
      <c r="U760" s="73">
        <v>15.5</v>
      </c>
      <c r="V760" s="79">
        <f t="shared" si="103"/>
        <v>144764.46372869489</v>
      </c>
      <c r="W760" s="53">
        <v>15.5</v>
      </c>
      <c r="X760" s="80">
        <f>IF($W760&gt;$G$20,IF('Silo Levels'!$L$24="Pumping",((PI()*((($C$19+$G$20)-$W760)*($O$20/($O$19/2)))^2*((($O$20+$G$20)-$W760))/3)*$X$603)+(((PI()*((($C$19+$G$20)-$W760)*($O$20/($O$19/2)))^2*(((($C$19+$G$20)-$W760)*($O$20/($O$19/2)))*$AZ$17))/3)*$X$603),(((PI()*((($C$19+$G$20)-$W760)*($O$20/($O$19/2)))^2*((($O$20+$G$20)-$W760)/3))*$X$603)-((PI()*((($C$19+$G$20)-$W760)*($O$20/($O$19/2)))^2*(((($C$19+$G$20)-$W760)*($O$20/($O$19/2)))*$AZ$17)/3)*$X$603))),IF('Silo Levels'!$L$24="Pumping",(($D$18*$X$603)+((PI()*(($C$21/2)^2)*($G$20-$W760))*$X$603))+((($D$18+$H$18)/3)*$BD$17)+(((PI()*($C$21/2)^2*(($C$21/2)*$AZ$17))/3)*$X$603),(($D$18*$X$603)+((PI()*(($C$21/2)^2)*($G$20-$W760))*$X$603))+((($D$18+$H$18)/3)*$BD$17)-(((PI()*($C$21/2)^2*(($C$21/2)*$AZ$17))/3)*$X$603)))</f>
        <v>140976.32928366904</v>
      </c>
      <c r="Y760" s="73">
        <v>15.5</v>
      </c>
      <c r="Z760" s="79">
        <f t="shared" si="104"/>
        <v>165771.7913652506</v>
      </c>
      <c r="AA760" s="53">
        <v>15.5</v>
      </c>
      <c r="AB760" s="80">
        <f>IF($AA760&gt;$G$20,IF('Silo Levels'!$L$25="Pumping",((PI()*((($C$19+$G$20)-$AA760)*($O$20/($O$19/2)))^2*((($O$20+$G$20)-$AA760))/3)*$AB$603)+(((PI()*((($C$19+$G$20)-$AA760)*($O$20/($O$19/2)))^2*(((($C$19+$G$20)-$AA760)*($O$20/($O$19/2)))*$AZ$18))/3)*$AB$603),(((PI()*((($C$19+$G$20)-$AA760)*($O$20/($O$19/2)))^2*((($O$20+$G$20)-$AA760)/3))*$AB$603)-((PI()*((($C$19+$G$20)-$AA760)*($O$20/($O$19/2)))^2*(((($C$19+$G$20)-$AA760)*($O$20/($O$19/2)))*$AZ$18)/3)*$AB$603))),IF('Silo Levels'!$L$25="Pumping",(($D$18*$AB$603)+((PI()*(($C$21/2)^2)*($G$20-$AA760))*$AB$603))+((($D$18+$H$18)/3)*$BD$18)+(((PI()*($C$21/2)^2*(($C$21/2)*$AZ$18))/3)*$AB$603),(($D$18*$AB$603)+((PI()*(($C$21/2)^2)*($G$20-$AA760))*$AB$603))+((($D$18+$H$18)/3)*$BD$18)-(((PI()*($C$21/2)^2*(($C$21/2)*$AZ$18))/3)*$AB$603)))</f>
        <v>161422.45098819627</v>
      </c>
      <c r="AC760" s="73">
        <v>15.5</v>
      </c>
      <c r="AD760" s="79">
        <f t="shared" si="105"/>
        <v>170924.12406238395</v>
      </c>
      <c r="AE760" s="53">
        <v>15.5</v>
      </c>
      <c r="AF760" s="80">
        <f>IF($AE760&gt;$G$20,IF('Silo Levels'!$L$26="Pumping",((PI()*((($C$19+$G$20)-$AE760)*($O$20/($O$19/2)))^2*((($O$20+$G$20)-$AE760))/3)*$AF$603)+(((PI()*((($C$19+$G$20)-$AE760)*($O$20/($O$19/2)))^2*(((($C$19+$G$20)-$AE760)*($O$20/($O$19/2)))*$AZ$19))/3)*$AF$603),(((PI()*((($C$19+$G$20)-$AE760)*($O$20/($O$19/2)))^2*((($O$20+$G$20)-$AE760)/3))*$AF$603)-((PI()*((($C$19+$G$20)-$AE760)*($O$20/($O$19/2)))^2*(((($C$19+$G$20)-$AE760)*($O$20/($O$19/2)))*$AZ$19)/3)*$AF$603))),IF('Silo Levels'!$L$26="Pumping",(($D$18*$AF$603)+((PI()*(($C$21/2)^2)*($G$20-$AE760))*$AF$603))+((($D$18+$H$18)/3)*$BD$19)+(((PI()*($C$21/2)^2*(($C$21/2)*$AZ$19))/3)*$AF$603),(($D$18*$AF$603)+((PI()*(($C$21/2)^2)*($G$20-$AE760))*$AF$603))+((($D$18+$H$18)/3)*$BD$19)-(((PI()*($C$21/2)^2*(($C$21/2)*$AZ$19))/3)*$AF$603)))</f>
        <v>168713.63841012397</v>
      </c>
      <c r="AG760" s="73">
        <v>15.5</v>
      </c>
      <c r="AH760" s="79">
        <f t="shared" si="106"/>
        <v>159487.44063037093</v>
      </c>
      <c r="AI760" s="53">
        <v>15.5</v>
      </c>
      <c r="AJ760" s="80">
        <f>IF($AI760&gt;$G$20,IF('Silo Levels'!$L$27="Pumping",((PI()*((($C$19+$G$20)-$AI760)*($O$20/($O$19/2)))^2*((($O$20+$G$20)-$AI760))/3)*$AJ$603)+(((PI()*((($C$19+$G$20)-$AI760)*($O$20/($O$19/2)))^2*(((($C$19+$G$20)-$AI760)*($O$20/($O$19/2)))*$AZ$20))/3)*$AJ$603),(((PI()*((($C$19+$G$20)-$AI760)*($O$20/($O$19/2)))^2*((($O$20+$G$20)-$AI760)/3))*$AJ$603)-((PI()*((($C$19+$G$20)-$AI760)*($O$20/($O$19/2)))^2*(((($C$19+$G$20)-$AI760)*($O$20/($O$19/2)))*$AZ$20)/3)*$AJ$603))),IF('Silo Levels'!$L$27="Pumping",(($D$18*$AJ$603)+((PI()*(($C$21/2)^2)*($G$20-$AI760))*$AJ$603))+((($D$18+$H$18)/3)*$BD$20)+(((PI()*($C$21/2)^2*(($C$21/2)*$AZ$20))/3)*$AJ$603),(($D$18*$AJ$603)+((PI()*(($C$21/2)^2)*($G$20-$AI760))*$AJ$603))+((($D$18+$H$18)/3)*$BD$20)-(((PI()*($C$21/2)^2*(($C$21/2)*$AZ$20))/3)*$AJ$603)))</f>
        <v>155305.98523956421</v>
      </c>
    </row>
    <row r="761" spans="1:36" x14ac:dyDescent="0.3">
      <c r="A761">
        <v>15.6</v>
      </c>
      <c r="B761" s="79">
        <f t="shared" si="100"/>
        <v>159067.83813819243</v>
      </c>
      <c r="C761" s="53">
        <v>15.6</v>
      </c>
      <c r="D761" s="80">
        <f>IF($C761&gt;$G$20,IF('Silo Levels'!$L$19="Pumping",((PI()*((($C$19+$G$20)-$C761)*($O$20/($O$19/2)))^2*((($O$20+$G$20)-$C761))/3)*$D$603)+(((PI()*((($C$19+$G$20)-$C761)*($O$20/($O$19/2)))^2*(((($C$19+$G$20)-$C761)*($O$20/($O$19/2)))*$AZ$12))/3)*$D$603),(((PI()*((($C$19+$G$20)-$C761)*($O$20/($O$19/2)))^2*((($O$20+$G$20)-$C761)/3))*$D$603)-((PI()*((($C$19+$G$20)-$C761)*($O$20/($O$19/2)))^2*(((($C$19+$G$20)-$C761)*($O$20/($O$19/2)))*$AZ$12)/3)*$D$603))),IF('Silo Levels'!$L$19="Pumping",(($D$18*$D$603)+((PI()*(($C$21/2)^2)*($G$20-$C761))*$D$603))+((($D$18+$H$18)/3)*$BD$12)+(((PI()*($C$21/2)^2*(($C$21/2)*$AZ$12))/3)*$D$603),(($D$18*$D$603)+((PI()*(($C$21/2)^2)*($G$20-$C761))*$D$603))+((($D$18+$H$18)/3)*$BD$12)-(((PI()*($C$21/2)^2*(($C$21/2)*$AZ$12))/3)*$D$603)))</f>
        <v>156140.81936462771</v>
      </c>
      <c r="E761" s="73">
        <v>15.6</v>
      </c>
      <c r="F761" s="79">
        <f t="shared" si="101"/>
        <v>144384.33037672017</v>
      </c>
      <c r="G761" s="53">
        <v>15.6</v>
      </c>
      <c r="H761" s="80">
        <f>IF($G761&gt;$G$20,IF('Silo Levels'!$L$20="Pumping",((PI()*((($C$19+$G$20)-$G761)*($O$20/($O$19/2)))^2*((($O$20+$G$20)-$G761))/3)*$H$603)+(((PI()*((($C$19+$G$20)-$G761)*($O$20/($O$19/2)))^2*(((($C$19+$G$20)-$G761)*($O$20/($O$19/2)))*$AZ$13))/3)*$H$603),(((PI()*((($C$19+$G$20)-$G761)*($O$20/($O$19/2)))^2*((($O$20+$G$20)-$G761)/3))*$H$603)-((PI()*((($C$19+$G$20)-$G761)*($O$20/($O$19/2)))^2*(((($C$19+$G$20)-$G761)*($O$20/($O$19/2)))*$AZ$13)/3)*$H$603))),IF('Silo Levels'!$L$20="Pumping",(($D$18*$H$603)+((PI()*(($C$21/2)^2)*($G$20-$G761))*$H$603))+((($D$18+$H$18)/3)*$BD$13)+(((PI()*($C$21/2)^2*(($C$21/2)*$AZ$13))/3)*$H$603),(($D$18*$H$603)+((PI()*(($C$21/2)^2)*($G$20-$G761))*$H$603))+((($D$18+$H$18)/3)*$BD$13)-(((PI()*($C$21/2)^2*(($C$21/2)*$AZ$13))/3)*$H$603)))</f>
        <v>140596.19593169432</v>
      </c>
      <c r="I761" s="73">
        <v>15.6</v>
      </c>
      <c r="J761" s="79">
        <f t="shared" si="102"/>
        <v>145028.62976116585</v>
      </c>
      <c r="K761" s="53">
        <v>15.6</v>
      </c>
      <c r="L761" s="80">
        <f>IF($K761&gt;$G$20,IF('Silo Levels'!$L$21="Pumping",((PI()*((($C$19+$G$20)-$K761)*($O$20/($O$19/2)))^2*((($O$20+$G$20)-$K761))/3)*$L$603)+(((PI()*((($C$19+$G$20)-$K761)*($O$20/($O$19/2)))^2*(((($C$19+$G$20)-$K761)*($O$20/($O$19/2)))*$AZ$14))/3)*$L$603),(((PI()*((($C$19+$G$20)-$K761)*($O$20/($O$19/2)))^2*((($O$20+$G$20)-$K761)/3))*$L$603)-((PI()*((($C$19+$G$20)-$K761)*($O$20/($O$19/2)))^2*(((($C$19+$G$20)-$K761)*($O$20/($O$19/2)))*$AZ$14)/3)*$L$603))),IF('Silo Levels'!$L$21="Pumping",(($D$18*$L$603)+((PI()*(($C$21/2)^2)*($G$20-$K761))*$L$603))+((($D$18+$H$18)/3)*$BD$14)+(((PI()*($C$21/2)^2*(($C$21/2)*$AZ$14))/3)*$L$603),(($D$18*$L$603)+((PI()*(($C$21/2)^2)*($G$20-$K761))*$L$603))+((($D$18+$H$18)/3)*$BD$14)-(((PI()*($C$21/2)^2*(($C$21/2)*$AZ$14))/3)*$L$603)))</f>
        <v>141223.23673955374</v>
      </c>
      <c r="M761" s="73">
        <v>15.6</v>
      </c>
      <c r="N761" s="79">
        <f t="shared" si="107"/>
        <v>148379.65509401567</v>
      </c>
      <c r="O761" s="53">
        <v>15.6</v>
      </c>
      <c r="P761" s="80">
        <f>IF($O761&gt;$G$20,IF('Silo Levels'!$L$22="Pumping",((PI()*((($C$19+$G$20)-$O761)*($O$20/($O$19/2)))^2*((($O$20+$G$20)-$O761))/3)*$P$603)+(((PI()*((($C$19+$G$20)-$O761)*($O$20/($O$19/2)))^2*(((($C$19+$G$20)-$O761)*($O$20/($O$19/2)))*$AZ$15))/3)*$P$603),(((PI()*((($C$19+$G$20)-$O761)*($O$20/($O$19/2)))^2*((($O$20+$G$20)-$O761)/3))*$P$603)-((PI()*((($C$19+$G$20)-$O761)*($O$20/($O$19/2)))^2*(((($C$19+$G$20)-$O761)*($O$20/($O$19/2)))*$AZ$15)/3)*$P$603))),IF('Silo Levels'!$L$22="Pumping",(($D$18*$P$603)+((PI()*(($C$21/2)^2)*($G$20-$O761))*$P$603))+((($D$18+$H$18)/3)*$BD$15)+(((PI()*($C$21/2)^2*(($C$21/2)*$AZ$15))/3)*$P$603),(($D$18*$P$603)+((PI()*(($C$21/2)^2)*($G$20-$O761))*$P$603))+((($D$18+$H$18)/3)*$BD$15)-(((PI()*($C$21/2)^2*(($C$21/2)*$AZ$15))/3)*$P$603)))</f>
        <v>144484.49956642318</v>
      </c>
      <c r="Q761" s="73">
        <v>15.6</v>
      </c>
      <c r="R761" s="79">
        <f t="shared" si="108"/>
        <v>153385.30141415788</v>
      </c>
      <c r="S761" s="53">
        <v>15.6</v>
      </c>
      <c r="T761" s="80">
        <f>IF($S761&gt;$G$20,IF('Silo Levels'!$L$23="Pumping",((PI()*((($C$19+$G$20)-$S761)*($O$20/($O$19/2)))^2*((($O$20+$G$20)-$S761))/3)*$T$603)+(((PI()*((($C$19+$G$20)-$S761)*($O$20/($O$19/2)))^2*(((($C$19+$G$20)-$S761)*($O$20/($O$19/2)))*$AZ$16))/3)*$T$603),(((PI()*((($C$19+$G$20)-$S761)*($O$20/($O$19/2)))^2*((($O$20+$G$20)-$S761)/3))*$T$603)-((PI()*((($C$19+$G$20)-$S761)*($O$20/($O$19/2)))^2*(((($C$19+$G$20)-$S761)*($O$20/($O$19/2)))*$AZ$16)/3)*$T$603))),IF('Silo Levels'!$L$23="Pumping",(($D$18*$T$603)+((PI()*(($C$21/2)^2)*($G$20-$S761))*$T$603))+((($D$18+$H$18)/3)*$BD$16)+(((PI()*($C$21/2)^2*(($C$21/2)*$AZ$16))/3)*$T$603),(($D$18*$T$603)+((PI()*(($C$21/2)^2)*($G$20-$S761))*$T$603))+((($D$18+$H$18)/3)*$BD$16)-(((PI()*($C$21/2)^2*(($C$21/2)*$AZ$16))/3)*$T$603)))</f>
        <v>149356.06174421564</v>
      </c>
      <c r="U761" s="73">
        <v>15.6</v>
      </c>
      <c r="V761" s="79">
        <f t="shared" si="103"/>
        <v>144384.33037672017</v>
      </c>
      <c r="W761" s="53">
        <v>15.6</v>
      </c>
      <c r="X761" s="80">
        <f>IF($W761&gt;$G$20,IF('Silo Levels'!$L$24="Pumping",((PI()*((($C$19+$G$20)-$W761)*($O$20/($O$19/2)))^2*((($O$20+$G$20)-$W761))/3)*$X$603)+(((PI()*((($C$19+$G$20)-$W761)*($O$20/($O$19/2)))^2*(((($C$19+$G$20)-$W761)*($O$20/($O$19/2)))*$AZ$17))/3)*$X$603),(((PI()*((($C$19+$G$20)-$W761)*($O$20/($O$19/2)))^2*((($O$20+$G$20)-$W761)/3))*$X$603)-((PI()*((($C$19+$G$20)-$W761)*($O$20/($O$19/2)))^2*(((($C$19+$G$20)-$W761)*($O$20/($O$19/2)))*$AZ$17)/3)*$X$603))),IF('Silo Levels'!$L$24="Pumping",(($D$18*$X$603)+((PI()*(($C$21/2)^2)*($G$20-$W761))*$X$603))+((($D$18+$H$18)/3)*$BD$17)+(((PI()*($C$21/2)^2*(($C$21/2)*$AZ$17))/3)*$X$603),(($D$18*$X$603)+((PI()*(($C$21/2)^2)*($G$20-$W761))*$X$603))+((($D$18+$H$18)/3)*$BD$17)-(((PI()*($C$21/2)^2*(($C$21/2)*$AZ$17))/3)*$X$603)))</f>
        <v>140596.19593169432</v>
      </c>
      <c r="Y761" s="73">
        <v>15.6</v>
      </c>
      <c r="Z761" s="79">
        <f t="shared" si="104"/>
        <v>165335.34187793644</v>
      </c>
      <c r="AA761" s="53">
        <v>15.6</v>
      </c>
      <c r="AB761" s="80">
        <f>IF($AA761&gt;$G$20,IF('Silo Levels'!$L$25="Pumping",((PI()*((($C$19+$G$20)-$AA761)*($O$20/($O$19/2)))^2*((($O$20+$G$20)-$AA761))/3)*$AB$603)+(((PI()*((($C$19+$G$20)-$AA761)*($O$20/($O$19/2)))^2*(((($C$19+$G$20)-$AA761)*($O$20/($O$19/2)))*$AZ$18))/3)*$AB$603),(((PI()*((($C$19+$G$20)-$AA761)*($O$20/($O$19/2)))^2*((($O$20+$G$20)-$AA761)/3))*$AB$603)-((PI()*((($C$19+$G$20)-$AA761)*($O$20/($O$19/2)))^2*(((($C$19+$G$20)-$AA761)*($O$20/($O$19/2)))*$AZ$18)/3)*$AB$603))),IF('Silo Levels'!$L$25="Pumping",(($D$18*$AB$603)+((PI()*(($C$21/2)^2)*($G$20-$AA761))*$AB$603))+((($D$18+$H$18)/3)*$BD$18)+(((PI()*($C$21/2)^2*(($C$21/2)*$AZ$18))/3)*$AB$603),(($D$18*$AB$603)+((PI()*(($C$21/2)^2)*($G$20-$AA761))*$AB$603))+((($D$18+$H$18)/3)*$BD$18)-(((PI()*($C$21/2)^2*(($C$21/2)*$AZ$18))/3)*$AB$603)))</f>
        <v>160986.00150088212</v>
      </c>
      <c r="AC761" s="73">
        <v>15.6</v>
      </c>
      <c r="AD761" s="79">
        <f t="shared" si="105"/>
        <v>170480.48652381194</v>
      </c>
      <c r="AE761" s="53">
        <v>15.6</v>
      </c>
      <c r="AF761" s="80">
        <f>IF($AE761&gt;$G$20,IF('Silo Levels'!$L$26="Pumping",((PI()*((($C$19+$G$20)-$AE761)*($O$20/($O$19/2)))^2*((($O$20+$G$20)-$AE761))/3)*$AF$603)+(((PI()*((($C$19+$G$20)-$AE761)*($O$20/($O$19/2)))^2*(((($C$19+$G$20)-$AE761)*($O$20/($O$19/2)))*$AZ$19))/3)*$AF$603),(((PI()*((($C$19+$G$20)-$AE761)*($O$20/($O$19/2)))^2*((($O$20+$G$20)-$AE761)/3))*$AF$603)-((PI()*((($C$19+$G$20)-$AE761)*($O$20/($O$19/2)))^2*(((($C$19+$G$20)-$AE761)*($O$20/($O$19/2)))*$AZ$19)/3)*$AF$603))),IF('Silo Levels'!$L$26="Pumping",(($D$18*$AF$603)+((PI()*(($C$21/2)^2)*($G$20-$AE761))*$AF$603))+((($D$18+$H$18)/3)*$BD$19)+(((PI()*($C$21/2)^2*(($C$21/2)*$AZ$19))/3)*$AF$603),(($D$18*$AF$603)+((PI()*(($C$21/2)^2)*($G$20-$AE761))*$AF$603))+((($D$18+$H$18)/3)*$BD$19)-(((PI()*($C$21/2)^2*(($C$21/2)*$AZ$19))/3)*$AF$603)))</f>
        <v>168270.00087155195</v>
      </c>
      <c r="AG761" s="73">
        <v>15.6</v>
      </c>
      <c r="AH761" s="79">
        <f t="shared" si="106"/>
        <v>159067.83813819243</v>
      </c>
      <c r="AI761" s="53">
        <v>15.6</v>
      </c>
      <c r="AJ761" s="80">
        <f>IF($AI761&gt;$G$20,IF('Silo Levels'!$L$27="Pumping",((PI()*((($C$19+$G$20)-$AI761)*($O$20/($O$19/2)))^2*((($O$20+$G$20)-$AI761))/3)*$AJ$603)+(((PI()*((($C$19+$G$20)-$AI761)*($O$20/($O$19/2)))^2*(((($C$19+$G$20)-$AI761)*($O$20/($O$19/2)))*$AZ$20))/3)*$AJ$603),(((PI()*((($C$19+$G$20)-$AI761)*($O$20/($O$19/2)))^2*((($O$20+$G$20)-$AI761)/3))*$AJ$603)-((PI()*((($C$19+$G$20)-$AI761)*($O$20/($O$19/2)))^2*(((($C$19+$G$20)-$AI761)*($O$20/($O$19/2)))*$AZ$20)/3)*$AJ$603))),IF('Silo Levels'!$L$27="Pumping",(($D$18*$AJ$603)+((PI()*(($C$21/2)^2)*($G$20-$AI761))*$AJ$603))+((($D$18+$H$18)/3)*$BD$20)+(((PI()*($C$21/2)^2*(($C$21/2)*$AZ$20))/3)*$AJ$603),(($D$18*$AJ$603)+((PI()*(($C$21/2)^2)*($G$20-$AI761))*$AJ$603))+((($D$18+$H$18)/3)*$BD$20)-(((PI()*($C$21/2)^2*(($C$21/2)*$AZ$20))/3)*$AJ$603)))</f>
        <v>154886.38274738571</v>
      </c>
    </row>
    <row r="762" spans="1:36" x14ac:dyDescent="0.3">
      <c r="A762">
        <v>15.7</v>
      </c>
      <c r="B762" s="79">
        <f t="shared" si="100"/>
        <v>158648.23564601393</v>
      </c>
      <c r="C762" s="53">
        <v>15.7</v>
      </c>
      <c r="D762" s="80">
        <f>IF($C762&gt;$G$20,IF('Silo Levels'!$L$19="Pumping",((PI()*((($C$19+$G$20)-$C762)*($O$20/($O$19/2)))^2*((($O$20+$G$20)-$C762))/3)*$D$603)+(((PI()*((($C$19+$G$20)-$C762)*($O$20/($O$19/2)))^2*(((($C$19+$G$20)-$C762)*($O$20/($O$19/2)))*$AZ$12))/3)*$D$603),(((PI()*((($C$19+$G$20)-$C762)*($O$20/($O$19/2)))^2*((($O$20+$G$20)-$C762)/3))*$D$603)-((PI()*((($C$19+$G$20)-$C762)*($O$20/($O$19/2)))^2*(((($C$19+$G$20)-$C762)*($O$20/($O$19/2)))*$AZ$12)/3)*$D$603))),IF('Silo Levels'!$L$19="Pumping",(($D$18*$D$603)+((PI()*(($C$21/2)^2)*($G$20-$C762))*$D$603))+((($D$18+$H$18)/3)*$BD$12)+(((PI()*($C$21/2)^2*(($C$21/2)*$AZ$12))/3)*$D$603),(($D$18*$D$603)+((PI()*(($C$21/2)^2)*($G$20-$C762))*$D$603))+((($D$18+$H$18)/3)*$BD$12)-(((PI()*($C$21/2)^2*(($C$21/2)*$AZ$12))/3)*$D$603)))</f>
        <v>155721.21687244921</v>
      </c>
      <c r="E762" s="73">
        <v>15.7</v>
      </c>
      <c r="F762" s="79">
        <f t="shared" si="101"/>
        <v>144004.19702474546</v>
      </c>
      <c r="G762" s="53">
        <v>15.7</v>
      </c>
      <c r="H762" s="80">
        <f>IF($G762&gt;$G$20,IF('Silo Levels'!$L$20="Pumping",((PI()*((($C$19+$G$20)-$G762)*($O$20/($O$19/2)))^2*((($O$20+$G$20)-$G762))/3)*$H$603)+(((PI()*((($C$19+$G$20)-$G762)*($O$20/($O$19/2)))^2*(((($C$19+$G$20)-$G762)*($O$20/($O$19/2)))*$AZ$13))/3)*$H$603),(((PI()*((($C$19+$G$20)-$G762)*($O$20/($O$19/2)))^2*((($O$20+$G$20)-$G762)/3))*$H$603)-((PI()*((($C$19+$G$20)-$G762)*($O$20/($O$19/2)))^2*(((($C$19+$G$20)-$G762)*($O$20/($O$19/2)))*$AZ$13)/3)*$H$603))),IF('Silo Levels'!$L$20="Pumping",(($D$18*$H$603)+((PI()*(($C$21/2)^2)*($G$20-$G762))*$H$603))+((($D$18+$H$18)/3)*$BD$13)+(((PI()*($C$21/2)^2*(($C$21/2)*$AZ$13))/3)*$H$603),(($D$18*$H$603)+((PI()*(($C$21/2)^2)*($G$20-$G762))*$H$603))+((($D$18+$H$18)/3)*$BD$13)-(((PI()*($C$21/2)^2*(($C$21/2)*$AZ$13))/3)*$H$603)))</f>
        <v>140216.06257971961</v>
      </c>
      <c r="I762" s="73">
        <v>15.7</v>
      </c>
      <c r="J762" s="79">
        <f t="shared" si="102"/>
        <v>144646.7645380912</v>
      </c>
      <c r="K762" s="53">
        <v>15.7</v>
      </c>
      <c r="L762" s="80">
        <f>IF($K762&gt;$G$20,IF('Silo Levels'!$L$21="Pumping",((PI()*((($C$19+$G$20)-$K762)*($O$20/($O$19/2)))^2*((($O$20+$G$20)-$K762))/3)*$L$603)+(((PI()*((($C$19+$G$20)-$K762)*($O$20/($O$19/2)))^2*(((($C$19+$G$20)-$K762)*($O$20/($O$19/2)))*$AZ$14))/3)*$L$603),(((PI()*((($C$19+$G$20)-$K762)*($O$20/($O$19/2)))^2*((($O$20+$G$20)-$K762)/3))*$L$603)-((PI()*((($C$19+$G$20)-$K762)*($O$20/($O$19/2)))^2*(((($C$19+$G$20)-$K762)*($O$20/($O$19/2)))*$AZ$14)/3)*$L$603))),IF('Silo Levels'!$L$21="Pumping",(($D$18*$L$603)+((PI()*(($C$21/2)^2)*($G$20-$K762))*$L$603))+((($D$18+$H$18)/3)*$BD$14)+(((PI()*($C$21/2)^2*(($C$21/2)*$AZ$14))/3)*$L$603),(($D$18*$L$603)+((PI()*(($C$21/2)^2)*($G$20-$K762))*$L$603))+((($D$18+$H$18)/3)*$BD$14)-(((PI()*($C$21/2)^2*(($C$21/2)*$AZ$14))/3)*$L$603)))</f>
        <v>140841.37151647909</v>
      </c>
      <c r="M762" s="73">
        <v>15.7</v>
      </c>
      <c r="N762" s="79">
        <f t="shared" si="107"/>
        <v>147988.78234420848</v>
      </c>
      <c r="O762" s="53">
        <v>15.7</v>
      </c>
      <c r="P762" s="80">
        <f>IF($O762&gt;$G$20,IF('Silo Levels'!$L$22="Pumping",((PI()*((($C$19+$G$20)-$O762)*($O$20/($O$19/2)))^2*((($O$20+$G$20)-$O762))/3)*$P$603)+(((PI()*((($C$19+$G$20)-$O762)*($O$20/($O$19/2)))^2*(((($C$19+$G$20)-$O762)*($O$20/($O$19/2)))*$AZ$15))/3)*$P$603),(((PI()*((($C$19+$G$20)-$O762)*($O$20/($O$19/2)))^2*((($O$20+$G$20)-$O762)/3))*$P$603)-((PI()*((($C$19+$G$20)-$O762)*($O$20/($O$19/2)))^2*(((($C$19+$G$20)-$O762)*($O$20/($O$19/2)))*$AZ$15)/3)*$P$603))),IF('Silo Levels'!$L$22="Pumping",(($D$18*$P$603)+((PI()*(($C$21/2)^2)*($G$20-$O762))*$P$603))+((($D$18+$H$18)/3)*$BD$15)+(((PI()*($C$21/2)^2*(($C$21/2)*$AZ$15))/3)*$P$603),(($D$18*$P$603)+((PI()*(($C$21/2)^2)*($G$20-$O762))*$P$603))+((($D$18+$H$18)/3)*$BD$15)-(((PI()*($C$21/2)^2*(($C$21/2)*$AZ$15))/3)*$P$603)))</f>
        <v>144093.62681661599</v>
      </c>
      <c r="Q762" s="73">
        <v>15.7</v>
      </c>
      <c r="R762" s="79">
        <f t="shared" si="108"/>
        <v>152980.97353090235</v>
      </c>
      <c r="S762" s="53">
        <v>15.7</v>
      </c>
      <c r="T762" s="80">
        <f>IF($S762&gt;$G$20,IF('Silo Levels'!$L$23="Pumping",((PI()*((($C$19+$G$20)-$S762)*($O$20/($O$19/2)))^2*((($O$20+$G$20)-$S762))/3)*$T$603)+(((PI()*((($C$19+$G$20)-$S762)*($O$20/($O$19/2)))^2*(((($C$19+$G$20)-$S762)*($O$20/($O$19/2)))*$AZ$16))/3)*$T$603),(((PI()*((($C$19+$G$20)-$S762)*($O$20/($O$19/2)))^2*((($O$20+$G$20)-$S762)/3))*$T$603)-((PI()*((($C$19+$G$20)-$S762)*($O$20/($O$19/2)))^2*(((($C$19+$G$20)-$S762)*($O$20/($O$19/2)))*$AZ$16)/3)*$T$603))),IF('Silo Levels'!$L$23="Pumping",(($D$18*$T$603)+((PI()*(($C$21/2)^2)*($G$20-$S762))*$T$603))+((($D$18+$H$18)/3)*$BD$16)+(((PI()*($C$21/2)^2*(($C$21/2)*$AZ$16))/3)*$T$603),(($D$18*$T$603)+((PI()*(($C$21/2)^2)*($G$20-$S762))*$T$603))+((($D$18+$H$18)/3)*$BD$16)-(((PI()*($C$21/2)^2*(($C$21/2)*$AZ$16))/3)*$T$603)))</f>
        <v>148951.73386096011</v>
      </c>
      <c r="U762" s="73">
        <v>15.7</v>
      </c>
      <c r="V762" s="79">
        <f t="shared" si="103"/>
        <v>144004.19702474546</v>
      </c>
      <c r="W762" s="53">
        <v>15.7</v>
      </c>
      <c r="X762" s="80">
        <f>IF($W762&gt;$G$20,IF('Silo Levels'!$L$24="Pumping",((PI()*((($C$19+$G$20)-$W762)*($O$20/($O$19/2)))^2*((($O$20+$G$20)-$W762))/3)*$X$603)+(((PI()*((($C$19+$G$20)-$W762)*($O$20/($O$19/2)))^2*(((($C$19+$G$20)-$W762)*($O$20/($O$19/2)))*$AZ$17))/3)*$X$603),(((PI()*((($C$19+$G$20)-$W762)*($O$20/($O$19/2)))^2*((($O$20+$G$20)-$W762)/3))*$X$603)-((PI()*((($C$19+$G$20)-$W762)*($O$20/($O$19/2)))^2*(((($C$19+$G$20)-$W762)*($O$20/($O$19/2)))*$AZ$17)/3)*$X$603))),IF('Silo Levels'!$L$24="Pumping",(($D$18*$X$603)+((PI()*(($C$21/2)^2)*($G$20-$W762))*$X$603))+((($D$18+$H$18)/3)*$BD$17)+(((PI()*($C$21/2)^2*(($C$21/2)*$AZ$17))/3)*$X$603),(($D$18*$X$603)+((PI()*(($C$21/2)^2)*($G$20-$W762))*$X$603))+((($D$18+$H$18)/3)*$BD$17)-(((PI()*($C$21/2)^2*(($C$21/2)*$AZ$17))/3)*$X$603)))</f>
        <v>140216.06257971961</v>
      </c>
      <c r="Y762" s="73">
        <v>15.7</v>
      </c>
      <c r="Z762" s="79">
        <f t="shared" si="104"/>
        <v>164898.89239062232</v>
      </c>
      <c r="AA762" s="53">
        <v>15.7</v>
      </c>
      <c r="AB762" s="80">
        <f>IF($AA762&gt;$G$20,IF('Silo Levels'!$L$25="Pumping",((PI()*((($C$19+$G$20)-$AA762)*($O$20/($O$19/2)))^2*((($O$20+$G$20)-$AA762))/3)*$AB$603)+(((PI()*((($C$19+$G$20)-$AA762)*($O$20/($O$19/2)))^2*(((($C$19+$G$20)-$AA762)*($O$20/($O$19/2)))*$AZ$18))/3)*$AB$603),(((PI()*((($C$19+$G$20)-$AA762)*($O$20/($O$19/2)))^2*((($O$20+$G$20)-$AA762)/3))*$AB$603)-((PI()*((($C$19+$G$20)-$AA762)*($O$20/($O$19/2)))^2*(((($C$19+$G$20)-$AA762)*($O$20/($O$19/2)))*$AZ$18)/3)*$AB$603))),IF('Silo Levels'!$L$25="Pumping",(($D$18*$AB$603)+((PI()*(($C$21/2)^2)*($G$20-$AA762))*$AB$603))+((($D$18+$H$18)/3)*$BD$18)+(((PI()*($C$21/2)^2*(($C$21/2)*$AZ$18))/3)*$AB$603),(($D$18*$AB$603)+((PI()*(($C$21/2)^2)*($G$20-$AA762))*$AB$603))+((($D$18+$H$18)/3)*$BD$18)-(((PI()*($C$21/2)^2*(($C$21/2)*$AZ$18))/3)*$AB$603)))</f>
        <v>160549.552013568</v>
      </c>
      <c r="AC762" s="73">
        <v>15.7</v>
      </c>
      <c r="AD762" s="79">
        <f t="shared" si="105"/>
        <v>170036.84898523992</v>
      </c>
      <c r="AE762" s="53">
        <v>15.7</v>
      </c>
      <c r="AF762" s="80">
        <f>IF($AE762&gt;$G$20,IF('Silo Levels'!$L$26="Pumping",((PI()*((($C$19+$G$20)-$AE762)*($O$20/($O$19/2)))^2*((($O$20+$G$20)-$AE762))/3)*$AF$603)+(((PI()*((($C$19+$G$20)-$AE762)*($O$20/($O$19/2)))^2*(((($C$19+$G$20)-$AE762)*($O$20/($O$19/2)))*$AZ$19))/3)*$AF$603),(((PI()*((($C$19+$G$20)-$AE762)*($O$20/($O$19/2)))^2*((($O$20+$G$20)-$AE762)/3))*$AF$603)-((PI()*((($C$19+$G$20)-$AE762)*($O$20/($O$19/2)))^2*(((($C$19+$G$20)-$AE762)*($O$20/($O$19/2)))*$AZ$19)/3)*$AF$603))),IF('Silo Levels'!$L$26="Pumping",(($D$18*$AF$603)+((PI()*(($C$21/2)^2)*($G$20-$AE762))*$AF$603))+((($D$18+$H$18)/3)*$BD$19)+(((PI()*($C$21/2)^2*(($C$21/2)*$AZ$19))/3)*$AF$603),(($D$18*$AF$603)+((PI()*(($C$21/2)^2)*($G$20-$AE762))*$AF$603))+((($D$18+$H$18)/3)*$BD$19)-(((PI()*($C$21/2)^2*(($C$21/2)*$AZ$19))/3)*$AF$603)))</f>
        <v>167826.36333297993</v>
      </c>
      <c r="AG762" s="73">
        <v>15.7</v>
      </c>
      <c r="AH762" s="79">
        <f t="shared" si="106"/>
        <v>158648.23564601393</v>
      </c>
      <c r="AI762" s="53">
        <v>15.7</v>
      </c>
      <c r="AJ762" s="80">
        <f>IF($AI762&gt;$G$20,IF('Silo Levels'!$L$27="Pumping",((PI()*((($C$19+$G$20)-$AI762)*($O$20/($O$19/2)))^2*((($O$20+$G$20)-$AI762))/3)*$AJ$603)+(((PI()*((($C$19+$G$20)-$AI762)*($O$20/($O$19/2)))^2*(((($C$19+$G$20)-$AI762)*($O$20/($O$19/2)))*$AZ$20))/3)*$AJ$603),(((PI()*((($C$19+$G$20)-$AI762)*($O$20/($O$19/2)))^2*((($O$20+$G$20)-$AI762)/3))*$AJ$603)-((PI()*((($C$19+$G$20)-$AI762)*($O$20/($O$19/2)))^2*(((($C$19+$G$20)-$AI762)*($O$20/($O$19/2)))*$AZ$20)/3)*$AJ$603))),IF('Silo Levels'!$L$27="Pumping",(($D$18*$AJ$603)+((PI()*(($C$21/2)^2)*($G$20-$AI762))*$AJ$603))+((($D$18+$H$18)/3)*$BD$20)+(((PI()*($C$21/2)^2*(($C$21/2)*$AZ$20))/3)*$AJ$603),(($D$18*$AJ$603)+((PI()*(($C$21/2)^2)*($G$20-$AI762))*$AJ$603))+((($D$18+$H$18)/3)*$BD$20)-(((PI()*($C$21/2)^2*(($C$21/2)*$AZ$20))/3)*$AJ$603)))</f>
        <v>154466.78025520721</v>
      </c>
    </row>
    <row r="763" spans="1:36" x14ac:dyDescent="0.3">
      <c r="A763">
        <v>15.8</v>
      </c>
      <c r="B763" s="79">
        <f t="shared" si="100"/>
        <v>158228.63315383537</v>
      </c>
      <c r="C763" s="53">
        <v>15.8</v>
      </c>
      <c r="D763" s="80">
        <f>IF($C763&gt;$G$20,IF('Silo Levels'!$L$19="Pumping",((PI()*((($C$19+$G$20)-$C763)*($O$20/($O$19/2)))^2*((($O$20+$G$20)-$C763))/3)*$D$603)+(((PI()*((($C$19+$G$20)-$C763)*($O$20/($O$19/2)))^2*(((($C$19+$G$20)-$C763)*($O$20/($O$19/2)))*$AZ$12))/3)*$D$603),(((PI()*((($C$19+$G$20)-$C763)*($O$20/($O$19/2)))^2*((($O$20+$G$20)-$C763)/3))*$D$603)-((PI()*((($C$19+$G$20)-$C763)*($O$20/($O$19/2)))^2*(((($C$19+$G$20)-$C763)*($O$20/($O$19/2)))*$AZ$12)/3)*$D$603))),IF('Silo Levels'!$L$19="Pumping",(($D$18*$D$603)+((PI()*(($C$21/2)^2)*($G$20-$C763))*$D$603))+((($D$18+$H$18)/3)*$BD$12)+(((PI()*($C$21/2)^2*(($C$21/2)*$AZ$12))/3)*$D$603),(($D$18*$D$603)+((PI()*(($C$21/2)^2)*($G$20-$C763))*$D$603))+((($D$18+$H$18)/3)*$BD$12)-(((PI()*($C$21/2)^2*(($C$21/2)*$AZ$12))/3)*$D$603)))</f>
        <v>155301.61438027065</v>
      </c>
      <c r="E763" s="73">
        <v>15.8</v>
      </c>
      <c r="F763" s="79">
        <f t="shared" si="101"/>
        <v>143624.06367277072</v>
      </c>
      <c r="G763" s="53">
        <v>15.8</v>
      </c>
      <c r="H763" s="80">
        <f>IF($G763&gt;$G$20,IF('Silo Levels'!$L$20="Pumping",((PI()*((($C$19+$G$20)-$G763)*($O$20/($O$19/2)))^2*((($O$20+$G$20)-$G763))/3)*$H$603)+(((PI()*((($C$19+$G$20)-$G763)*($O$20/($O$19/2)))^2*(((($C$19+$G$20)-$G763)*($O$20/($O$19/2)))*$AZ$13))/3)*$H$603),(((PI()*((($C$19+$G$20)-$G763)*($O$20/($O$19/2)))^2*((($O$20+$G$20)-$G763)/3))*$H$603)-((PI()*((($C$19+$G$20)-$G763)*($O$20/($O$19/2)))^2*(((($C$19+$G$20)-$G763)*($O$20/($O$19/2)))*$AZ$13)/3)*$H$603))),IF('Silo Levels'!$L$20="Pumping",(($D$18*$H$603)+((PI()*(($C$21/2)^2)*($G$20-$G763))*$H$603))+((($D$18+$H$18)/3)*$BD$13)+(((PI()*($C$21/2)^2*(($C$21/2)*$AZ$13))/3)*$H$603),(($D$18*$H$603)+((PI()*(($C$21/2)^2)*($G$20-$G763))*$H$603))+((($D$18+$H$18)/3)*$BD$13)-(((PI()*($C$21/2)^2*(($C$21/2)*$AZ$13))/3)*$H$603)))</f>
        <v>139835.92922774487</v>
      </c>
      <c r="I763" s="73">
        <v>15.8</v>
      </c>
      <c r="J763" s="79">
        <f t="shared" si="102"/>
        <v>144264.89931501649</v>
      </c>
      <c r="K763" s="53">
        <v>15.8</v>
      </c>
      <c r="L763" s="80">
        <f>IF($K763&gt;$G$20,IF('Silo Levels'!$L$21="Pumping",((PI()*((($C$19+$G$20)-$K763)*($O$20/($O$19/2)))^2*((($O$20+$G$20)-$K763))/3)*$L$603)+(((PI()*((($C$19+$G$20)-$K763)*($O$20/($O$19/2)))^2*(((($C$19+$G$20)-$K763)*($O$20/($O$19/2)))*$AZ$14))/3)*$L$603),(((PI()*((($C$19+$G$20)-$K763)*($O$20/($O$19/2)))^2*((($O$20+$G$20)-$K763)/3))*$L$603)-((PI()*((($C$19+$G$20)-$K763)*($O$20/($O$19/2)))^2*(((($C$19+$G$20)-$K763)*($O$20/($O$19/2)))*$AZ$14)/3)*$L$603))),IF('Silo Levels'!$L$21="Pumping",(($D$18*$L$603)+((PI()*(($C$21/2)^2)*($G$20-$K763))*$L$603))+((($D$18+$H$18)/3)*$BD$14)+(((PI()*($C$21/2)^2*(($C$21/2)*$AZ$14))/3)*$L$603),(($D$18*$L$603)+((PI()*(($C$21/2)^2)*($G$20-$K763))*$L$603))+((($D$18+$H$18)/3)*$BD$14)-(((PI()*($C$21/2)^2*(($C$21/2)*$AZ$14))/3)*$L$603)))</f>
        <v>140459.50629340438</v>
      </c>
      <c r="M763" s="73">
        <v>15.8</v>
      </c>
      <c r="N763" s="79">
        <f t="shared" si="107"/>
        <v>147597.90959440125</v>
      </c>
      <c r="O763" s="53">
        <v>15.8</v>
      </c>
      <c r="P763" s="80">
        <f>IF($O763&gt;$G$20,IF('Silo Levels'!$L$22="Pumping",((PI()*((($C$19+$G$20)-$O763)*($O$20/($O$19/2)))^2*((($O$20+$G$20)-$O763))/3)*$P$603)+(((PI()*((($C$19+$G$20)-$O763)*($O$20/($O$19/2)))^2*(((($C$19+$G$20)-$O763)*($O$20/($O$19/2)))*$AZ$15))/3)*$P$603),(((PI()*((($C$19+$G$20)-$O763)*($O$20/($O$19/2)))^2*((($O$20+$G$20)-$O763)/3))*$P$603)-((PI()*((($C$19+$G$20)-$O763)*($O$20/($O$19/2)))^2*(((($C$19+$G$20)-$O763)*($O$20/($O$19/2)))*$AZ$15)/3)*$P$603))),IF('Silo Levels'!$L$22="Pumping",(($D$18*$P$603)+((PI()*(($C$21/2)^2)*($G$20-$O763))*$P$603))+((($D$18+$H$18)/3)*$BD$15)+(((PI()*($C$21/2)^2*(($C$21/2)*$AZ$15))/3)*$P$603),(($D$18*$P$603)+((PI()*(($C$21/2)^2)*($G$20-$O763))*$P$603))+((($D$18+$H$18)/3)*$BD$15)-(((PI()*($C$21/2)^2*(($C$21/2)*$AZ$15))/3)*$P$603)))</f>
        <v>143702.75406680876</v>
      </c>
      <c r="Q763" s="73">
        <v>15.8</v>
      </c>
      <c r="R763" s="79">
        <f t="shared" si="108"/>
        <v>152576.6456476468</v>
      </c>
      <c r="S763" s="53">
        <v>15.8</v>
      </c>
      <c r="T763" s="80">
        <f>IF($S763&gt;$G$20,IF('Silo Levels'!$L$23="Pumping",((PI()*((($C$19+$G$20)-$S763)*($O$20/($O$19/2)))^2*((($O$20+$G$20)-$S763))/3)*$T$603)+(((PI()*((($C$19+$G$20)-$S763)*($O$20/($O$19/2)))^2*(((($C$19+$G$20)-$S763)*($O$20/($O$19/2)))*$AZ$16))/3)*$T$603),(((PI()*((($C$19+$G$20)-$S763)*($O$20/($O$19/2)))^2*((($O$20+$G$20)-$S763)/3))*$T$603)-((PI()*((($C$19+$G$20)-$S763)*($O$20/($O$19/2)))^2*(((($C$19+$G$20)-$S763)*($O$20/($O$19/2)))*$AZ$16)/3)*$T$603))),IF('Silo Levels'!$L$23="Pumping",(($D$18*$T$603)+((PI()*(($C$21/2)^2)*($G$20-$S763))*$T$603))+((($D$18+$H$18)/3)*$BD$16)+(((PI()*($C$21/2)^2*(($C$21/2)*$AZ$16))/3)*$T$603),(($D$18*$T$603)+((PI()*(($C$21/2)^2)*($G$20-$S763))*$T$603))+((($D$18+$H$18)/3)*$BD$16)-(((PI()*($C$21/2)^2*(($C$21/2)*$AZ$16))/3)*$T$603)))</f>
        <v>148547.40597770456</v>
      </c>
      <c r="U763" s="73">
        <v>15.8</v>
      </c>
      <c r="V763" s="79">
        <f t="shared" si="103"/>
        <v>143624.06367277072</v>
      </c>
      <c r="W763" s="53">
        <v>15.8</v>
      </c>
      <c r="X763" s="80">
        <f>IF($W763&gt;$G$20,IF('Silo Levels'!$L$24="Pumping",((PI()*((($C$19+$G$20)-$W763)*($O$20/($O$19/2)))^2*((($O$20+$G$20)-$W763))/3)*$X$603)+(((PI()*((($C$19+$G$20)-$W763)*($O$20/($O$19/2)))^2*(((($C$19+$G$20)-$W763)*($O$20/($O$19/2)))*$AZ$17))/3)*$X$603),(((PI()*((($C$19+$G$20)-$W763)*($O$20/($O$19/2)))^2*((($O$20+$G$20)-$W763)/3))*$X$603)-((PI()*((($C$19+$G$20)-$W763)*($O$20/($O$19/2)))^2*(((($C$19+$G$20)-$W763)*($O$20/($O$19/2)))*$AZ$17)/3)*$X$603))),IF('Silo Levels'!$L$24="Pumping",(($D$18*$X$603)+((PI()*(($C$21/2)^2)*($G$20-$W763))*$X$603))+((($D$18+$H$18)/3)*$BD$17)+(((PI()*($C$21/2)^2*(($C$21/2)*$AZ$17))/3)*$X$603),(($D$18*$X$603)+((PI()*(($C$21/2)^2)*($G$20-$W763))*$X$603))+((($D$18+$H$18)/3)*$BD$17)-(((PI()*($C$21/2)^2*(($C$21/2)*$AZ$17))/3)*$X$603)))</f>
        <v>139835.92922774487</v>
      </c>
      <c r="Y763" s="73">
        <v>15.8</v>
      </c>
      <c r="Z763" s="79">
        <f t="shared" si="104"/>
        <v>164462.44290330811</v>
      </c>
      <c r="AA763" s="53">
        <v>15.8</v>
      </c>
      <c r="AB763" s="80">
        <f>IF($AA763&gt;$G$20,IF('Silo Levels'!$L$25="Pumping",((PI()*((($C$19+$G$20)-$AA763)*($O$20/($O$19/2)))^2*((($O$20+$G$20)-$AA763))/3)*$AB$603)+(((PI()*((($C$19+$G$20)-$AA763)*($O$20/($O$19/2)))^2*(((($C$19+$G$20)-$AA763)*($O$20/($O$19/2)))*$AZ$18))/3)*$AB$603),(((PI()*((($C$19+$G$20)-$AA763)*($O$20/($O$19/2)))^2*((($O$20+$G$20)-$AA763)/3))*$AB$603)-((PI()*((($C$19+$G$20)-$AA763)*($O$20/($O$19/2)))^2*(((($C$19+$G$20)-$AA763)*($O$20/($O$19/2)))*$AZ$18)/3)*$AB$603))),IF('Silo Levels'!$L$25="Pumping",(($D$18*$AB$603)+((PI()*(($C$21/2)^2)*($G$20-$AA763))*$AB$603))+((($D$18+$H$18)/3)*$BD$18)+(((PI()*($C$21/2)^2*(($C$21/2)*$AZ$18))/3)*$AB$603),(($D$18*$AB$603)+((PI()*(($C$21/2)^2)*($G$20-$AA763))*$AB$603))+((($D$18+$H$18)/3)*$BD$18)-(((PI()*($C$21/2)^2*(($C$21/2)*$AZ$18))/3)*$AB$603)))</f>
        <v>160113.10252625379</v>
      </c>
      <c r="AC763" s="73">
        <v>15.8</v>
      </c>
      <c r="AD763" s="79">
        <f t="shared" si="105"/>
        <v>169593.21144666785</v>
      </c>
      <c r="AE763" s="53">
        <v>15.8</v>
      </c>
      <c r="AF763" s="80">
        <f>IF($AE763&gt;$G$20,IF('Silo Levels'!$L$26="Pumping",((PI()*((($C$19+$G$20)-$AE763)*($O$20/($O$19/2)))^2*((($O$20+$G$20)-$AE763))/3)*$AF$603)+(((PI()*((($C$19+$G$20)-$AE763)*($O$20/($O$19/2)))^2*(((($C$19+$G$20)-$AE763)*($O$20/($O$19/2)))*$AZ$19))/3)*$AF$603),(((PI()*((($C$19+$G$20)-$AE763)*($O$20/($O$19/2)))^2*((($O$20+$G$20)-$AE763)/3))*$AF$603)-((PI()*((($C$19+$G$20)-$AE763)*($O$20/($O$19/2)))^2*(((($C$19+$G$20)-$AE763)*($O$20/($O$19/2)))*$AZ$19)/3)*$AF$603))),IF('Silo Levels'!$L$26="Pumping",(($D$18*$AF$603)+((PI()*(($C$21/2)^2)*($G$20-$AE763))*$AF$603))+((($D$18+$H$18)/3)*$BD$19)+(((PI()*($C$21/2)^2*(($C$21/2)*$AZ$19))/3)*$AF$603),(($D$18*$AF$603)+((PI()*(($C$21/2)^2)*($G$20-$AE763))*$AF$603))+((($D$18+$H$18)/3)*$BD$19)-(((PI()*($C$21/2)^2*(($C$21/2)*$AZ$19))/3)*$AF$603)))</f>
        <v>167382.72579440786</v>
      </c>
      <c r="AG763" s="73">
        <v>15.8</v>
      </c>
      <c r="AH763" s="79">
        <f t="shared" si="106"/>
        <v>158228.63315383537</v>
      </c>
      <c r="AI763" s="53">
        <v>15.8</v>
      </c>
      <c r="AJ763" s="80">
        <f>IF($AI763&gt;$G$20,IF('Silo Levels'!$L$27="Pumping",((PI()*((($C$19+$G$20)-$AI763)*($O$20/($O$19/2)))^2*((($O$20+$G$20)-$AI763))/3)*$AJ$603)+(((PI()*((($C$19+$G$20)-$AI763)*($O$20/($O$19/2)))^2*(((($C$19+$G$20)-$AI763)*($O$20/($O$19/2)))*$AZ$20))/3)*$AJ$603),(((PI()*((($C$19+$G$20)-$AI763)*($O$20/($O$19/2)))^2*((($O$20+$G$20)-$AI763)/3))*$AJ$603)-((PI()*((($C$19+$G$20)-$AI763)*($O$20/($O$19/2)))^2*(((($C$19+$G$20)-$AI763)*($O$20/($O$19/2)))*$AZ$20)/3)*$AJ$603))),IF('Silo Levels'!$L$27="Pumping",(($D$18*$AJ$603)+((PI()*(($C$21/2)^2)*($G$20-$AI763))*$AJ$603))+((($D$18+$H$18)/3)*$BD$20)+(((PI()*($C$21/2)^2*(($C$21/2)*$AZ$20))/3)*$AJ$603),(($D$18*$AJ$603)+((PI()*(($C$21/2)^2)*($G$20-$AI763))*$AJ$603))+((($D$18+$H$18)/3)*$BD$20)-(((PI()*($C$21/2)^2*(($C$21/2)*$AZ$20))/3)*$AJ$603)))</f>
        <v>154047.17776302865</v>
      </c>
    </row>
    <row r="764" spans="1:36" x14ac:dyDescent="0.3">
      <c r="A764">
        <v>15.9</v>
      </c>
      <c r="B764" s="79">
        <f t="shared" si="100"/>
        <v>157809.0306616569</v>
      </c>
      <c r="C764" s="53">
        <v>15.9</v>
      </c>
      <c r="D764" s="80">
        <f>IF($C764&gt;$G$20,IF('Silo Levels'!$L$19="Pumping",((PI()*((($C$19+$G$20)-$C764)*($O$20/($O$19/2)))^2*((($O$20+$G$20)-$C764))/3)*$D$603)+(((PI()*((($C$19+$G$20)-$C764)*($O$20/($O$19/2)))^2*(((($C$19+$G$20)-$C764)*($O$20/($O$19/2)))*$AZ$12))/3)*$D$603),(((PI()*((($C$19+$G$20)-$C764)*($O$20/($O$19/2)))^2*((($O$20+$G$20)-$C764)/3))*$D$603)-((PI()*((($C$19+$G$20)-$C764)*($O$20/($O$19/2)))^2*(((($C$19+$G$20)-$C764)*($O$20/($O$19/2)))*$AZ$12)/3)*$D$603))),IF('Silo Levels'!$L$19="Pumping",(($D$18*$D$603)+((PI()*(($C$21/2)^2)*($G$20-$C764))*$D$603))+((($D$18+$H$18)/3)*$BD$12)+(((PI()*($C$21/2)^2*(($C$21/2)*$AZ$12))/3)*$D$603),(($D$18*$D$603)+((PI()*(($C$21/2)^2)*($G$20-$C764))*$D$603))+((($D$18+$H$18)/3)*$BD$12)-(((PI()*($C$21/2)^2*(($C$21/2)*$AZ$12))/3)*$D$603)))</f>
        <v>154882.01188809221</v>
      </c>
      <c r="E764" s="73">
        <v>15.9</v>
      </c>
      <c r="F764" s="79">
        <f t="shared" si="101"/>
        <v>143243.930320796</v>
      </c>
      <c r="G764" s="53">
        <v>15.9</v>
      </c>
      <c r="H764" s="80">
        <f>IF($G764&gt;$G$20,IF('Silo Levels'!$L$20="Pumping",((PI()*((($C$19+$G$20)-$G764)*($O$20/($O$19/2)))^2*((($O$20+$G$20)-$G764))/3)*$H$603)+(((PI()*((($C$19+$G$20)-$G764)*($O$20/($O$19/2)))^2*(((($C$19+$G$20)-$G764)*($O$20/($O$19/2)))*$AZ$13))/3)*$H$603),(((PI()*((($C$19+$G$20)-$G764)*($O$20/($O$19/2)))^2*((($O$20+$G$20)-$G764)/3))*$H$603)-((PI()*((($C$19+$G$20)-$G764)*($O$20/($O$19/2)))^2*(((($C$19+$G$20)-$G764)*($O$20/($O$19/2)))*$AZ$13)/3)*$H$603))),IF('Silo Levels'!$L$20="Pumping",(($D$18*$H$603)+((PI()*(($C$21/2)^2)*($G$20-$G764))*$H$603))+((($D$18+$H$18)/3)*$BD$13)+(((PI()*($C$21/2)^2*(($C$21/2)*$AZ$13))/3)*$H$603),(($D$18*$H$603)+((PI()*(($C$21/2)^2)*($G$20-$G764))*$H$603))+((($D$18+$H$18)/3)*$BD$13)-(((PI()*($C$21/2)^2*(($C$21/2)*$AZ$13))/3)*$H$603)))</f>
        <v>139455.79587577016</v>
      </c>
      <c r="I764" s="73">
        <v>15.9</v>
      </c>
      <c r="J764" s="79">
        <f t="shared" si="102"/>
        <v>143883.03409194187</v>
      </c>
      <c r="K764" s="53">
        <v>15.9</v>
      </c>
      <c r="L764" s="80">
        <f>IF($K764&gt;$G$20,IF('Silo Levels'!$L$21="Pumping",((PI()*((($C$19+$G$20)-$K764)*($O$20/($O$19/2)))^2*((($O$20+$G$20)-$K764))/3)*$L$603)+(((PI()*((($C$19+$G$20)-$K764)*($O$20/($O$19/2)))^2*(((($C$19+$G$20)-$K764)*($O$20/($O$19/2)))*$AZ$14))/3)*$L$603),(((PI()*((($C$19+$G$20)-$K764)*($O$20/($O$19/2)))^2*((($O$20+$G$20)-$K764)/3))*$L$603)-((PI()*((($C$19+$G$20)-$K764)*($O$20/($O$19/2)))^2*(((($C$19+$G$20)-$K764)*($O$20/($O$19/2)))*$AZ$14)/3)*$L$603))),IF('Silo Levels'!$L$21="Pumping",(($D$18*$L$603)+((PI()*(($C$21/2)^2)*($G$20-$K764))*$L$603))+((($D$18+$H$18)/3)*$BD$14)+(((PI()*($C$21/2)^2*(($C$21/2)*$AZ$14))/3)*$L$603),(($D$18*$L$603)+((PI()*(($C$21/2)^2)*($G$20-$K764))*$L$603))+((($D$18+$H$18)/3)*$BD$14)-(((PI()*($C$21/2)^2*(($C$21/2)*$AZ$14))/3)*$L$603)))</f>
        <v>140077.64107032976</v>
      </c>
      <c r="M764" s="73">
        <v>15.9</v>
      </c>
      <c r="N764" s="79">
        <f t="shared" si="107"/>
        <v>147207.03684459408</v>
      </c>
      <c r="O764" s="53">
        <v>15.9</v>
      </c>
      <c r="P764" s="80">
        <f>IF($O764&gt;$G$20,IF('Silo Levels'!$L$22="Pumping",((PI()*((($C$19+$G$20)-$O764)*($O$20/($O$19/2)))^2*((($O$20+$G$20)-$O764))/3)*$P$603)+(((PI()*((($C$19+$G$20)-$O764)*($O$20/($O$19/2)))^2*(((($C$19+$G$20)-$O764)*($O$20/($O$19/2)))*$AZ$15))/3)*$P$603),(((PI()*((($C$19+$G$20)-$O764)*($O$20/($O$19/2)))^2*((($O$20+$G$20)-$O764)/3))*$P$603)-((PI()*((($C$19+$G$20)-$O764)*($O$20/($O$19/2)))^2*(((($C$19+$G$20)-$O764)*($O$20/($O$19/2)))*$AZ$15)/3)*$P$603))),IF('Silo Levels'!$L$22="Pumping",(($D$18*$P$603)+((PI()*(($C$21/2)^2)*($G$20-$O764))*$P$603))+((($D$18+$H$18)/3)*$BD$15)+(((PI()*($C$21/2)^2*(($C$21/2)*$AZ$15))/3)*$P$603),(($D$18*$P$603)+((PI()*(($C$21/2)^2)*($G$20-$O764))*$P$603))+((($D$18+$H$18)/3)*$BD$15)-(((PI()*($C$21/2)^2*(($C$21/2)*$AZ$15))/3)*$P$603)))</f>
        <v>143311.88131700159</v>
      </c>
      <c r="Q764" s="73">
        <v>15.9</v>
      </c>
      <c r="R764" s="79">
        <f t="shared" si="108"/>
        <v>152172.31776439131</v>
      </c>
      <c r="S764" s="53">
        <v>15.9</v>
      </c>
      <c r="T764" s="80">
        <f>IF($S764&gt;$G$20,IF('Silo Levels'!$L$23="Pumping",((PI()*((($C$19+$G$20)-$S764)*($O$20/($O$19/2)))^2*((($O$20+$G$20)-$S764))/3)*$T$603)+(((PI()*((($C$19+$G$20)-$S764)*($O$20/($O$19/2)))^2*(((($C$19+$G$20)-$S764)*($O$20/($O$19/2)))*$AZ$16))/3)*$T$603),(((PI()*((($C$19+$G$20)-$S764)*($O$20/($O$19/2)))^2*((($O$20+$G$20)-$S764)/3))*$T$603)-((PI()*((($C$19+$G$20)-$S764)*($O$20/($O$19/2)))^2*(((($C$19+$G$20)-$S764)*($O$20/($O$19/2)))*$AZ$16)/3)*$T$603))),IF('Silo Levels'!$L$23="Pumping",(($D$18*$T$603)+((PI()*(($C$21/2)^2)*($G$20-$S764))*$T$603))+((($D$18+$H$18)/3)*$BD$16)+(((PI()*($C$21/2)^2*(($C$21/2)*$AZ$16))/3)*$T$603),(($D$18*$T$603)+((PI()*(($C$21/2)^2)*($G$20-$S764))*$T$603))+((($D$18+$H$18)/3)*$BD$16)-(((PI()*($C$21/2)^2*(($C$21/2)*$AZ$16))/3)*$T$603)))</f>
        <v>148143.07809444907</v>
      </c>
      <c r="U764" s="73">
        <v>15.9</v>
      </c>
      <c r="V764" s="79">
        <f t="shared" si="103"/>
        <v>143243.930320796</v>
      </c>
      <c r="W764" s="53">
        <v>15.9</v>
      </c>
      <c r="X764" s="80">
        <f>IF($W764&gt;$G$20,IF('Silo Levels'!$L$24="Pumping",((PI()*((($C$19+$G$20)-$W764)*($O$20/($O$19/2)))^2*((($O$20+$G$20)-$W764))/3)*$X$603)+(((PI()*((($C$19+$G$20)-$W764)*($O$20/($O$19/2)))^2*(((($C$19+$G$20)-$W764)*($O$20/($O$19/2)))*$AZ$17))/3)*$X$603),(((PI()*((($C$19+$G$20)-$W764)*($O$20/($O$19/2)))^2*((($O$20+$G$20)-$W764)/3))*$X$603)-((PI()*((($C$19+$G$20)-$W764)*($O$20/($O$19/2)))^2*(((($C$19+$G$20)-$W764)*($O$20/($O$19/2)))*$AZ$17)/3)*$X$603))),IF('Silo Levels'!$L$24="Pumping",(($D$18*$X$603)+((PI()*(($C$21/2)^2)*($G$20-$W764))*$X$603))+((($D$18+$H$18)/3)*$BD$17)+(((PI()*($C$21/2)^2*(($C$21/2)*$AZ$17))/3)*$X$603),(($D$18*$X$603)+((PI()*(($C$21/2)^2)*($G$20-$W764))*$X$603))+((($D$18+$H$18)/3)*$BD$17)-(((PI()*($C$21/2)^2*(($C$21/2)*$AZ$17))/3)*$X$603)))</f>
        <v>139455.79587577016</v>
      </c>
      <c r="Y764" s="73">
        <v>15.9</v>
      </c>
      <c r="Z764" s="79">
        <f t="shared" si="104"/>
        <v>164025.99341599399</v>
      </c>
      <c r="AA764" s="53">
        <v>15.9</v>
      </c>
      <c r="AB764" s="80">
        <f>IF($AA764&gt;$G$20,IF('Silo Levels'!$L$25="Pumping",((PI()*((($C$19+$G$20)-$AA764)*($O$20/($O$19/2)))^2*((($O$20+$G$20)-$AA764))/3)*$AB$603)+(((PI()*((($C$19+$G$20)-$AA764)*($O$20/($O$19/2)))^2*(((($C$19+$G$20)-$AA764)*($O$20/($O$19/2)))*$AZ$18))/3)*$AB$603),(((PI()*((($C$19+$G$20)-$AA764)*($O$20/($O$19/2)))^2*((($O$20+$G$20)-$AA764)/3))*$AB$603)-((PI()*((($C$19+$G$20)-$AA764)*($O$20/($O$19/2)))^2*(((($C$19+$G$20)-$AA764)*($O$20/($O$19/2)))*$AZ$18)/3)*$AB$603))),IF('Silo Levels'!$L$25="Pumping",(($D$18*$AB$603)+((PI()*(($C$21/2)^2)*($G$20-$AA764))*$AB$603))+((($D$18+$H$18)/3)*$BD$18)+(((PI()*($C$21/2)^2*(($C$21/2)*$AZ$18))/3)*$AB$603),(($D$18*$AB$603)+((PI()*(($C$21/2)^2)*($G$20-$AA764))*$AB$603))+((($D$18+$H$18)/3)*$BD$18)-(((PI()*($C$21/2)^2*(($C$21/2)*$AZ$18))/3)*$AB$603)))</f>
        <v>159676.65303893966</v>
      </c>
      <c r="AC764" s="73">
        <v>15.9</v>
      </c>
      <c r="AD764" s="79">
        <f t="shared" si="105"/>
        <v>169149.57390809583</v>
      </c>
      <c r="AE764" s="53">
        <v>15.9</v>
      </c>
      <c r="AF764" s="80">
        <f>IF($AE764&gt;$G$20,IF('Silo Levels'!$L$26="Pumping",((PI()*((($C$19+$G$20)-$AE764)*($O$20/($O$19/2)))^2*((($O$20+$G$20)-$AE764))/3)*$AF$603)+(((PI()*((($C$19+$G$20)-$AE764)*($O$20/($O$19/2)))^2*(((($C$19+$G$20)-$AE764)*($O$20/($O$19/2)))*$AZ$19))/3)*$AF$603),(((PI()*((($C$19+$G$20)-$AE764)*($O$20/($O$19/2)))^2*((($O$20+$G$20)-$AE764)/3))*$AF$603)-((PI()*((($C$19+$G$20)-$AE764)*($O$20/($O$19/2)))^2*(((($C$19+$G$20)-$AE764)*($O$20/($O$19/2)))*$AZ$19)/3)*$AF$603))),IF('Silo Levels'!$L$26="Pumping",(($D$18*$AF$603)+((PI()*(($C$21/2)^2)*($G$20-$AE764))*$AF$603))+((($D$18+$H$18)/3)*$BD$19)+(((PI()*($C$21/2)^2*(($C$21/2)*$AZ$19))/3)*$AF$603),(($D$18*$AF$603)+((PI()*(($C$21/2)^2)*($G$20-$AE764))*$AF$603))+((($D$18+$H$18)/3)*$BD$19)-(((PI()*($C$21/2)^2*(($C$21/2)*$AZ$19))/3)*$AF$603)))</f>
        <v>166939.08825583584</v>
      </c>
      <c r="AG764" s="73">
        <v>15.9</v>
      </c>
      <c r="AH764" s="79">
        <f t="shared" si="106"/>
        <v>157809.0306616569</v>
      </c>
      <c r="AI764" s="53">
        <v>15.9</v>
      </c>
      <c r="AJ764" s="80">
        <f>IF($AI764&gt;$G$20,IF('Silo Levels'!$L$27="Pumping",((PI()*((($C$19+$G$20)-$AI764)*($O$20/($O$19/2)))^2*((($O$20+$G$20)-$AI764))/3)*$AJ$603)+(((PI()*((($C$19+$G$20)-$AI764)*($O$20/($O$19/2)))^2*(((($C$19+$G$20)-$AI764)*($O$20/($O$19/2)))*$AZ$20))/3)*$AJ$603),(((PI()*((($C$19+$G$20)-$AI764)*($O$20/($O$19/2)))^2*((($O$20+$G$20)-$AI764)/3))*$AJ$603)-((PI()*((($C$19+$G$20)-$AI764)*($O$20/($O$19/2)))^2*(((($C$19+$G$20)-$AI764)*($O$20/($O$19/2)))*$AZ$20)/3)*$AJ$603))),IF('Silo Levels'!$L$27="Pumping",(($D$18*$AJ$603)+((PI()*(($C$21/2)^2)*($G$20-$AI764))*$AJ$603))+((($D$18+$H$18)/3)*$BD$20)+(((PI()*($C$21/2)^2*(($C$21/2)*$AZ$20))/3)*$AJ$603),(($D$18*$AJ$603)+((PI()*(($C$21/2)^2)*($G$20-$AI764))*$AJ$603))+((($D$18+$H$18)/3)*$BD$20)-(((PI()*($C$21/2)^2*(($C$21/2)*$AZ$20))/3)*$AJ$603)))</f>
        <v>153627.57527085018</v>
      </c>
    </row>
    <row r="765" spans="1:36" x14ac:dyDescent="0.3">
      <c r="A765">
        <v>16</v>
      </c>
      <c r="B765" s="79">
        <f t="shared" si="100"/>
        <v>157389.42816947837</v>
      </c>
      <c r="C765" s="53">
        <v>16</v>
      </c>
      <c r="D765" s="80">
        <f>IF($C765&gt;$G$20,IF('Silo Levels'!$L$19="Pumping",((PI()*((($C$19+$G$20)-$C765)*($O$20/($O$19/2)))^2*((($O$20+$G$20)-$C765))/3)*$D$603)+(((PI()*((($C$19+$G$20)-$C765)*($O$20/($O$19/2)))^2*(((($C$19+$G$20)-$C765)*($O$20/($O$19/2)))*$AZ$12))/3)*$D$603),(((PI()*((($C$19+$G$20)-$C765)*($O$20/($O$19/2)))^2*((($O$20+$G$20)-$C765)/3))*$D$603)-((PI()*((($C$19+$G$20)-$C765)*($O$20/($O$19/2)))^2*(((($C$19+$G$20)-$C765)*($O$20/($O$19/2)))*$AZ$12)/3)*$D$603))),IF('Silo Levels'!$L$19="Pumping",(($D$18*$D$603)+((PI()*(($C$21/2)^2)*($G$20-$C765))*$D$603))+((($D$18+$H$18)/3)*$BD$12)+(((PI()*($C$21/2)^2*(($C$21/2)*$AZ$12))/3)*$D$603),(($D$18*$D$603)+((PI()*(($C$21/2)^2)*($G$20-$C765))*$D$603))+((($D$18+$H$18)/3)*$BD$12)-(((PI()*($C$21/2)^2*(($C$21/2)*$AZ$12))/3)*$D$603)))</f>
        <v>154462.40939591365</v>
      </c>
      <c r="E765" s="73">
        <v>16</v>
      </c>
      <c r="F765" s="79">
        <f t="shared" si="101"/>
        <v>142863.79696882129</v>
      </c>
      <c r="G765" s="53">
        <v>16</v>
      </c>
      <c r="H765" s="80">
        <f>IF($G765&gt;$G$20,IF('Silo Levels'!$L$20="Pumping",((PI()*((($C$19+$G$20)-$G765)*($O$20/($O$19/2)))^2*((($O$20+$G$20)-$G765))/3)*$H$603)+(((PI()*((($C$19+$G$20)-$G765)*($O$20/($O$19/2)))^2*(((($C$19+$G$20)-$G765)*($O$20/($O$19/2)))*$AZ$13))/3)*$H$603),(((PI()*((($C$19+$G$20)-$G765)*($O$20/($O$19/2)))^2*((($O$20+$G$20)-$G765)/3))*$H$603)-((PI()*((($C$19+$G$20)-$G765)*($O$20/($O$19/2)))^2*(((($C$19+$G$20)-$G765)*($O$20/($O$19/2)))*$AZ$13)/3)*$H$603))),IF('Silo Levels'!$L$20="Pumping",(($D$18*$H$603)+((PI()*(($C$21/2)^2)*($G$20-$G765))*$H$603))+((($D$18+$H$18)/3)*$BD$13)+(((PI()*($C$21/2)^2*(($C$21/2)*$AZ$13))/3)*$H$603),(($D$18*$H$603)+((PI()*(($C$21/2)^2)*($G$20-$G765))*$H$603))+((($D$18+$H$18)/3)*$BD$13)-(((PI()*($C$21/2)^2*(($C$21/2)*$AZ$13))/3)*$H$603)))</f>
        <v>139075.66252379544</v>
      </c>
      <c r="I765" s="73">
        <v>16</v>
      </c>
      <c r="J765" s="79">
        <f t="shared" si="102"/>
        <v>143501.16886886719</v>
      </c>
      <c r="K765" s="53">
        <v>16</v>
      </c>
      <c r="L765" s="80">
        <f>IF($K765&gt;$G$20,IF('Silo Levels'!$L$21="Pumping",((PI()*((($C$19+$G$20)-$K765)*($O$20/($O$19/2)))^2*((($O$20+$G$20)-$K765))/3)*$L$603)+(((PI()*((($C$19+$G$20)-$K765)*($O$20/($O$19/2)))^2*(((($C$19+$G$20)-$K765)*($O$20/($O$19/2)))*$AZ$14))/3)*$L$603),(((PI()*((($C$19+$G$20)-$K765)*($O$20/($O$19/2)))^2*((($O$20+$G$20)-$K765)/3))*$L$603)-((PI()*((($C$19+$G$20)-$K765)*($O$20/($O$19/2)))^2*(((($C$19+$G$20)-$K765)*($O$20/($O$19/2)))*$AZ$14)/3)*$L$603))),IF('Silo Levels'!$L$21="Pumping",(($D$18*$L$603)+((PI()*(($C$21/2)^2)*($G$20-$K765))*$L$603))+((($D$18+$H$18)/3)*$BD$14)+(((PI()*($C$21/2)^2*(($C$21/2)*$AZ$14))/3)*$L$603),(($D$18*$L$603)+((PI()*(($C$21/2)^2)*($G$20-$K765))*$L$603))+((($D$18+$H$18)/3)*$BD$14)-(((PI()*($C$21/2)^2*(($C$21/2)*$AZ$14))/3)*$L$603)))</f>
        <v>139695.77584725508</v>
      </c>
      <c r="M765" s="73">
        <v>16</v>
      </c>
      <c r="N765" s="79">
        <f t="shared" si="107"/>
        <v>146816.16409478689</v>
      </c>
      <c r="O765" s="53">
        <v>16</v>
      </c>
      <c r="P765" s="80">
        <f>IF($O765&gt;$G$20,IF('Silo Levels'!$L$22="Pumping",((PI()*((($C$19+$G$20)-$O765)*($O$20/($O$19/2)))^2*((($O$20+$G$20)-$O765))/3)*$P$603)+(((PI()*((($C$19+$G$20)-$O765)*($O$20/($O$19/2)))^2*(((($C$19+$G$20)-$O765)*($O$20/($O$19/2)))*$AZ$15))/3)*$P$603),(((PI()*((($C$19+$G$20)-$O765)*($O$20/($O$19/2)))^2*((($O$20+$G$20)-$O765)/3))*$P$603)-((PI()*((($C$19+$G$20)-$O765)*($O$20/($O$19/2)))^2*(((($C$19+$G$20)-$O765)*($O$20/($O$19/2)))*$AZ$15)/3)*$P$603))),IF('Silo Levels'!$L$22="Pumping",(($D$18*$P$603)+((PI()*(($C$21/2)^2)*($G$20-$O765))*$P$603))+((($D$18+$H$18)/3)*$BD$15)+(((PI()*($C$21/2)^2*(($C$21/2)*$AZ$15))/3)*$P$603),(($D$18*$P$603)+((PI()*(($C$21/2)^2)*($G$20-$O765))*$P$603))+((($D$18+$H$18)/3)*$BD$15)-(((PI()*($C$21/2)^2*(($C$21/2)*$AZ$15))/3)*$P$603)))</f>
        <v>142921.0085671944</v>
      </c>
      <c r="Q765" s="73">
        <v>16</v>
      </c>
      <c r="R765" s="79">
        <f t="shared" si="108"/>
        <v>151767.98988113576</v>
      </c>
      <c r="S765" s="53">
        <v>16</v>
      </c>
      <c r="T765" s="80">
        <f>IF($S765&gt;$G$20,IF('Silo Levels'!$L$23="Pumping",((PI()*((($C$19+$G$20)-$S765)*($O$20/($O$19/2)))^2*((($O$20+$G$20)-$S765))/3)*$T$603)+(((PI()*((($C$19+$G$20)-$S765)*($O$20/($O$19/2)))^2*(((($C$19+$G$20)-$S765)*($O$20/($O$19/2)))*$AZ$16))/3)*$T$603),(((PI()*((($C$19+$G$20)-$S765)*($O$20/($O$19/2)))^2*((($O$20+$G$20)-$S765)/3))*$T$603)-((PI()*((($C$19+$G$20)-$S765)*($O$20/($O$19/2)))^2*(((($C$19+$G$20)-$S765)*($O$20/($O$19/2)))*$AZ$16)/3)*$T$603))),IF('Silo Levels'!$L$23="Pumping",(($D$18*$T$603)+((PI()*(($C$21/2)^2)*($G$20-$S765))*$T$603))+((($D$18+$H$18)/3)*$BD$16)+(((PI()*($C$21/2)^2*(($C$21/2)*$AZ$16))/3)*$T$603),(($D$18*$T$603)+((PI()*(($C$21/2)^2)*($G$20-$S765))*$T$603))+((($D$18+$H$18)/3)*$BD$16)-(((PI()*($C$21/2)^2*(($C$21/2)*$AZ$16))/3)*$T$603)))</f>
        <v>147738.75021119352</v>
      </c>
      <c r="U765" s="73">
        <v>16</v>
      </c>
      <c r="V765" s="79">
        <f t="shared" si="103"/>
        <v>142863.79696882129</v>
      </c>
      <c r="W765" s="53">
        <v>16</v>
      </c>
      <c r="X765" s="80">
        <f>IF($W765&gt;$G$20,IF('Silo Levels'!$L$24="Pumping",((PI()*((($C$19+$G$20)-$W765)*($O$20/($O$19/2)))^2*((($O$20+$G$20)-$W765))/3)*$X$603)+(((PI()*((($C$19+$G$20)-$W765)*($O$20/($O$19/2)))^2*(((($C$19+$G$20)-$W765)*($O$20/($O$19/2)))*$AZ$17))/3)*$X$603),(((PI()*((($C$19+$G$20)-$W765)*($O$20/($O$19/2)))^2*((($O$20+$G$20)-$W765)/3))*$X$603)-((PI()*((($C$19+$G$20)-$W765)*($O$20/($O$19/2)))^2*(((($C$19+$G$20)-$W765)*($O$20/($O$19/2)))*$AZ$17)/3)*$X$603))),IF('Silo Levels'!$L$24="Pumping",(($D$18*$X$603)+((PI()*(($C$21/2)^2)*($G$20-$W765))*$X$603))+((($D$18+$H$18)/3)*$BD$17)+(((PI()*($C$21/2)^2*(($C$21/2)*$AZ$17))/3)*$X$603),(($D$18*$X$603)+((PI()*(($C$21/2)^2)*($G$20-$W765))*$X$603))+((($D$18+$H$18)/3)*$BD$17)-(((PI()*($C$21/2)^2*(($C$21/2)*$AZ$17))/3)*$X$603)))</f>
        <v>139075.66252379544</v>
      </c>
      <c r="Y765" s="73">
        <v>16</v>
      </c>
      <c r="Z765" s="79">
        <f t="shared" si="104"/>
        <v>163589.54392867981</v>
      </c>
      <c r="AA765" s="53">
        <v>16</v>
      </c>
      <c r="AB765" s="80">
        <f>IF($AA765&gt;$G$20,IF('Silo Levels'!$L$25="Pumping",((PI()*((($C$19+$G$20)-$AA765)*($O$20/($O$19/2)))^2*((($O$20+$G$20)-$AA765))/3)*$AB$603)+(((PI()*((($C$19+$G$20)-$AA765)*($O$20/($O$19/2)))^2*(((($C$19+$G$20)-$AA765)*($O$20/($O$19/2)))*$AZ$18))/3)*$AB$603),(((PI()*((($C$19+$G$20)-$AA765)*($O$20/($O$19/2)))^2*((($O$20+$G$20)-$AA765)/3))*$AB$603)-((PI()*((($C$19+$G$20)-$AA765)*($O$20/($O$19/2)))^2*(((($C$19+$G$20)-$AA765)*($O$20/($O$19/2)))*$AZ$18)/3)*$AB$603))),IF('Silo Levels'!$L$25="Pumping",(($D$18*$AB$603)+((PI()*(($C$21/2)^2)*($G$20-$AA765))*$AB$603))+((($D$18+$H$18)/3)*$BD$18)+(((PI()*($C$21/2)^2*(($C$21/2)*$AZ$18))/3)*$AB$603),(($D$18*$AB$603)+((PI()*(($C$21/2)^2)*($G$20-$AA765))*$AB$603))+((($D$18+$H$18)/3)*$BD$18)-(((PI()*($C$21/2)^2*(($C$21/2)*$AZ$18))/3)*$AB$603)))</f>
        <v>159240.20355162548</v>
      </c>
      <c r="AC765" s="73">
        <v>16</v>
      </c>
      <c r="AD765" s="79">
        <f t="shared" si="105"/>
        <v>168705.93636952378</v>
      </c>
      <c r="AE765" s="53">
        <v>16</v>
      </c>
      <c r="AF765" s="80">
        <f>IF($AE765&gt;$G$20,IF('Silo Levels'!$L$26="Pumping",((PI()*((($C$19+$G$20)-$AE765)*($O$20/($O$19/2)))^2*((($O$20+$G$20)-$AE765))/3)*$AF$603)+(((PI()*((($C$19+$G$20)-$AE765)*($O$20/($O$19/2)))^2*(((($C$19+$G$20)-$AE765)*($O$20/($O$19/2)))*$AZ$19))/3)*$AF$603),(((PI()*((($C$19+$G$20)-$AE765)*($O$20/($O$19/2)))^2*((($O$20+$G$20)-$AE765)/3))*$AF$603)-((PI()*((($C$19+$G$20)-$AE765)*($O$20/($O$19/2)))^2*(((($C$19+$G$20)-$AE765)*($O$20/($O$19/2)))*$AZ$19)/3)*$AF$603))),IF('Silo Levels'!$L$26="Pumping",(($D$18*$AF$603)+((PI()*(($C$21/2)^2)*($G$20-$AE765))*$AF$603))+((($D$18+$H$18)/3)*$BD$19)+(((PI()*($C$21/2)^2*(($C$21/2)*$AZ$19))/3)*$AF$603),(($D$18*$AF$603)+((PI()*(($C$21/2)^2)*($G$20-$AE765))*$AF$603))+((($D$18+$H$18)/3)*$BD$19)-(((PI()*($C$21/2)^2*(($C$21/2)*$AZ$19))/3)*$AF$603)))</f>
        <v>166495.4507172638</v>
      </c>
      <c r="AG765" s="73">
        <v>16</v>
      </c>
      <c r="AH765" s="79">
        <f t="shared" si="106"/>
        <v>157389.42816947837</v>
      </c>
      <c r="AI765" s="53">
        <v>16</v>
      </c>
      <c r="AJ765" s="80">
        <f>IF($AI765&gt;$G$20,IF('Silo Levels'!$L$27="Pumping",((PI()*((($C$19+$G$20)-$AI765)*($O$20/($O$19/2)))^2*((($O$20+$G$20)-$AI765))/3)*$AJ$603)+(((PI()*((($C$19+$G$20)-$AI765)*($O$20/($O$19/2)))^2*(((($C$19+$G$20)-$AI765)*($O$20/($O$19/2)))*$AZ$20))/3)*$AJ$603),(((PI()*((($C$19+$G$20)-$AI765)*($O$20/($O$19/2)))^2*((($O$20+$G$20)-$AI765)/3))*$AJ$603)-((PI()*((($C$19+$G$20)-$AI765)*($O$20/($O$19/2)))^2*(((($C$19+$G$20)-$AI765)*($O$20/($O$19/2)))*$AZ$20)/3)*$AJ$603))),IF('Silo Levels'!$L$27="Pumping",(($D$18*$AJ$603)+((PI()*(($C$21/2)^2)*($G$20-$AI765))*$AJ$603))+((($D$18+$H$18)/3)*$BD$20)+(((PI()*($C$21/2)^2*(($C$21/2)*$AZ$20))/3)*$AJ$603),(($D$18*$AJ$603)+((PI()*(($C$21/2)^2)*($G$20-$AI765))*$AJ$603))+((($D$18+$H$18)/3)*$BD$20)-(((PI()*($C$21/2)^2*(($C$21/2)*$AZ$20))/3)*$AJ$603)))</f>
        <v>153207.97277867165</v>
      </c>
    </row>
    <row r="766" spans="1:36" x14ac:dyDescent="0.3">
      <c r="A766">
        <v>16.100000000000001</v>
      </c>
      <c r="B766" s="79">
        <f t="shared" si="100"/>
        <v>156969.82567729987</v>
      </c>
      <c r="C766" s="53">
        <v>16.100000000000001</v>
      </c>
      <c r="D766" s="80">
        <f>IF($C766&gt;$G$20,IF('Silo Levels'!$L$19="Pumping",((PI()*((($C$19+$G$20)-$C766)*($O$20/($O$19/2)))^2*((($O$20+$G$20)-$C766))/3)*$D$603)+(((PI()*((($C$19+$G$20)-$C766)*($O$20/($O$19/2)))^2*(((($C$19+$G$20)-$C766)*($O$20/($O$19/2)))*$AZ$12))/3)*$D$603),(((PI()*((($C$19+$G$20)-$C766)*($O$20/($O$19/2)))^2*((($O$20+$G$20)-$C766)/3))*$D$603)-((PI()*((($C$19+$G$20)-$C766)*($O$20/($O$19/2)))^2*(((($C$19+$G$20)-$C766)*($O$20/($O$19/2)))*$AZ$12)/3)*$D$603))),IF('Silo Levels'!$L$19="Pumping",(($D$18*$D$603)+((PI()*(($C$21/2)^2)*($G$20-$C766))*$D$603))+((($D$18+$H$18)/3)*$BD$12)+(((PI()*($C$21/2)^2*(($C$21/2)*$AZ$12))/3)*$D$603),(($D$18*$D$603)+((PI()*(($C$21/2)^2)*($G$20-$C766))*$D$603))+((($D$18+$H$18)/3)*$BD$12)-(((PI()*($C$21/2)^2*(($C$21/2)*$AZ$12))/3)*$D$603)))</f>
        <v>154042.80690373515</v>
      </c>
      <c r="E766" s="73">
        <v>16.100000000000001</v>
      </c>
      <c r="F766" s="79">
        <f t="shared" si="101"/>
        <v>142483.66361684658</v>
      </c>
      <c r="G766" s="53">
        <v>16.100000000000001</v>
      </c>
      <c r="H766" s="80">
        <f>IF($G766&gt;$G$20,IF('Silo Levels'!$L$20="Pumping",((PI()*((($C$19+$G$20)-$G766)*($O$20/($O$19/2)))^2*((($O$20+$G$20)-$G766))/3)*$H$603)+(((PI()*((($C$19+$G$20)-$G766)*($O$20/($O$19/2)))^2*(((($C$19+$G$20)-$G766)*($O$20/($O$19/2)))*$AZ$13))/3)*$H$603),(((PI()*((($C$19+$G$20)-$G766)*($O$20/($O$19/2)))^2*((($O$20+$G$20)-$G766)/3))*$H$603)-((PI()*((($C$19+$G$20)-$G766)*($O$20/($O$19/2)))^2*(((($C$19+$G$20)-$G766)*($O$20/($O$19/2)))*$AZ$13)/3)*$H$603))),IF('Silo Levels'!$L$20="Pumping",(($D$18*$H$603)+((PI()*(($C$21/2)^2)*($G$20-$G766))*$H$603))+((($D$18+$H$18)/3)*$BD$13)+(((PI()*($C$21/2)^2*(($C$21/2)*$AZ$13))/3)*$H$603),(($D$18*$H$603)+((PI()*(($C$21/2)^2)*($G$20-$G766))*$H$603))+((($D$18+$H$18)/3)*$BD$13)-(((PI()*($C$21/2)^2*(($C$21/2)*$AZ$13))/3)*$H$603)))</f>
        <v>138695.52917182073</v>
      </c>
      <c r="I766" s="73">
        <v>16.100000000000001</v>
      </c>
      <c r="J766" s="79">
        <f t="shared" si="102"/>
        <v>143119.30364579253</v>
      </c>
      <c r="K766" s="53">
        <v>16.100000000000001</v>
      </c>
      <c r="L766" s="80">
        <f>IF($K766&gt;$G$20,IF('Silo Levels'!$L$21="Pumping",((PI()*((($C$19+$G$20)-$K766)*($O$20/($O$19/2)))^2*((($O$20+$G$20)-$K766))/3)*$L$603)+(((PI()*((($C$19+$G$20)-$K766)*($O$20/($O$19/2)))^2*(((($C$19+$G$20)-$K766)*($O$20/($O$19/2)))*$AZ$14))/3)*$L$603),(((PI()*((($C$19+$G$20)-$K766)*($O$20/($O$19/2)))^2*((($O$20+$G$20)-$K766)/3))*$L$603)-((PI()*((($C$19+$G$20)-$K766)*($O$20/($O$19/2)))^2*(((($C$19+$G$20)-$K766)*($O$20/($O$19/2)))*$AZ$14)/3)*$L$603))),IF('Silo Levels'!$L$21="Pumping",(($D$18*$L$603)+((PI()*(($C$21/2)^2)*($G$20-$K766))*$L$603))+((($D$18+$H$18)/3)*$BD$14)+(((PI()*($C$21/2)^2*(($C$21/2)*$AZ$14))/3)*$L$603),(($D$18*$L$603)+((PI()*(($C$21/2)^2)*($G$20-$K766))*$L$603))+((($D$18+$H$18)/3)*$BD$14)-(((PI()*($C$21/2)^2*(($C$21/2)*$AZ$14))/3)*$L$603)))</f>
        <v>139313.91062418043</v>
      </c>
      <c r="M766" s="73">
        <v>16.100000000000001</v>
      </c>
      <c r="N766" s="79">
        <f t="shared" si="107"/>
        <v>146425.29134497972</v>
      </c>
      <c r="O766" s="53">
        <v>16.100000000000001</v>
      </c>
      <c r="P766" s="80">
        <f>IF($O766&gt;$G$20,IF('Silo Levels'!$L$22="Pumping",((PI()*((($C$19+$G$20)-$O766)*($O$20/($O$19/2)))^2*((($O$20+$G$20)-$O766))/3)*$P$603)+(((PI()*((($C$19+$G$20)-$O766)*($O$20/($O$19/2)))^2*(((($C$19+$G$20)-$O766)*($O$20/($O$19/2)))*$AZ$15))/3)*$P$603),(((PI()*((($C$19+$G$20)-$O766)*($O$20/($O$19/2)))^2*((($O$20+$G$20)-$O766)/3))*$P$603)-((PI()*((($C$19+$G$20)-$O766)*($O$20/($O$19/2)))^2*(((($C$19+$G$20)-$O766)*($O$20/($O$19/2)))*$AZ$15)/3)*$P$603))),IF('Silo Levels'!$L$22="Pumping",(($D$18*$P$603)+((PI()*(($C$21/2)^2)*($G$20-$O766))*$P$603))+((($D$18+$H$18)/3)*$BD$15)+(((PI()*($C$21/2)^2*(($C$21/2)*$AZ$15))/3)*$P$603),(($D$18*$P$603)+((PI()*(($C$21/2)^2)*($G$20-$O766))*$P$603))+((($D$18+$H$18)/3)*$BD$15)-(((PI()*($C$21/2)^2*(($C$21/2)*$AZ$15))/3)*$P$603)))</f>
        <v>142530.13581738723</v>
      </c>
      <c r="Q766" s="73">
        <v>16.100000000000001</v>
      </c>
      <c r="R766" s="79">
        <f t="shared" si="108"/>
        <v>151363.66199788023</v>
      </c>
      <c r="S766" s="53">
        <v>16.100000000000001</v>
      </c>
      <c r="T766" s="80">
        <f>IF($S766&gt;$G$20,IF('Silo Levels'!$L$23="Pumping",((PI()*((($C$19+$G$20)-$S766)*($O$20/($O$19/2)))^2*((($O$20+$G$20)-$S766))/3)*$T$603)+(((PI()*((($C$19+$G$20)-$S766)*($O$20/($O$19/2)))^2*(((($C$19+$G$20)-$S766)*($O$20/($O$19/2)))*$AZ$16))/3)*$T$603),(((PI()*((($C$19+$G$20)-$S766)*($O$20/($O$19/2)))^2*((($O$20+$G$20)-$S766)/3))*$T$603)-((PI()*((($C$19+$G$20)-$S766)*($O$20/($O$19/2)))^2*(((($C$19+$G$20)-$S766)*($O$20/($O$19/2)))*$AZ$16)/3)*$T$603))),IF('Silo Levels'!$L$23="Pumping",(($D$18*$T$603)+((PI()*(($C$21/2)^2)*($G$20-$S766))*$T$603))+((($D$18+$H$18)/3)*$BD$16)+(((PI()*($C$21/2)^2*(($C$21/2)*$AZ$16))/3)*$T$603),(($D$18*$T$603)+((PI()*(($C$21/2)^2)*($G$20-$S766))*$T$603))+((($D$18+$H$18)/3)*$BD$16)-(((PI()*($C$21/2)^2*(($C$21/2)*$AZ$16))/3)*$T$603)))</f>
        <v>147334.42232793799</v>
      </c>
      <c r="U766" s="73">
        <v>16.100000000000001</v>
      </c>
      <c r="V766" s="79">
        <f t="shared" si="103"/>
        <v>142483.66361684658</v>
      </c>
      <c r="W766" s="53">
        <v>16.100000000000001</v>
      </c>
      <c r="X766" s="80">
        <f>IF($W766&gt;$G$20,IF('Silo Levels'!$L$24="Pumping",((PI()*((($C$19+$G$20)-$W766)*($O$20/($O$19/2)))^2*((($O$20+$G$20)-$W766))/3)*$X$603)+(((PI()*((($C$19+$G$20)-$W766)*($O$20/($O$19/2)))^2*(((($C$19+$G$20)-$W766)*($O$20/($O$19/2)))*$AZ$17))/3)*$X$603),(((PI()*((($C$19+$G$20)-$W766)*($O$20/($O$19/2)))^2*((($O$20+$G$20)-$W766)/3))*$X$603)-((PI()*((($C$19+$G$20)-$W766)*($O$20/($O$19/2)))^2*(((($C$19+$G$20)-$W766)*($O$20/($O$19/2)))*$AZ$17)/3)*$X$603))),IF('Silo Levels'!$L$24="Pumping",(($D$18*$X$603)+((PI()*(($C$21/2)^2)*($G$20-$W766))*$X$603))+((($D$18+$H$18)/3)*$BD$17)+(((PI()*($C$21/2)^2*(($C$21/2)*$AZ$17))/3)*$X$603),(($D$18*$X$603)+((PI()*(($C$21/2)^2)*($G$20-$W766))*$X$603))+((($D$18+$H$18)/3)*$BD$17)-(((PI()*($C$21/2)^2*(($C$21/2)*$AZ$17))/3)*$X$603)))</f>
        <v>138695.52917182073</v>
      </c>
      <c r="Y766" s="73">
        <v>16.100000000000001</v>
      </c>
      <c r="Z766" s="79">
        <f t="shared" si="104"/>
        <v>163153.09444136565</v>
      </c>
      <c r="AA766" s="53">
        <v>16.100000000000001</v>
      </c>
      <c r="AB766" s="80">
        <f>IF($AA766&gt;$G$20,IF('Silo Levels'!$L$25="Pumping",((PI()*((($C$19+$G$20)-$AA766)*($O$20/($O$19/2)))^2*((($O$20+$G$20)-$AA766))/3)*$AB$603)+(((PI()*((($C$19+$G$20)-$AA766)*($O$20/($O$19/2)))^2*(((($C$19+$G$20)-$AA766)*($O$20/($O$19/2)))*$AZ$18))/3)*$AB$603),(((PI()*((($C$19+$G$20)-$AA766)*($O$20/($O$19/2)))^2*((($O$20+$G$20)-$AA766)/3))*$AB$603)-((PI()*((($C$19+$G$20)-$AA766)*($O$20/($O$19/2)))^2*(((($C$19+$G$20)-$AA766)*($O$20/($O$19/2)))*$AZ$18)/3)*$AB$603))),IF('Silo Levels'!$L$25="Pumping",(($D$18*$AB$603)+((PI()*(($C$21/2)^2)*($G$20-$AA766))*$AB$603))+((($D$18+$H$18)/3)*$BD$18)+(((PI()*($C$21/2)^2*(($C$21/2)*$AZ$18))/3)*$AB$603),(($D$18*$AB$603)+((PI()*(($C$21/2)^2)*($G$20-$AA766))*$AB$603))+((($D$18+$H$18)/3)*$BD$18)-(((PI()*($C$21/2)^2*(($C$21/2)*$AZ$18))/3)*$AB$603)))</f>
        <v>158803.75406431133</v>
      </c>
      <c r="AC766" s="73">
        <v>16.100000000000001</v>
      </c>
      <c r="AD766" s="79">
        <f t="shared" si="105"/>
        <v>168262.29883095177</v>
      </c>
      <c r="AE766" s="53">
        <v>16.100000000000001</v>
      </c>
      <c r="AF766" s="80">
        <f>IF($AE766&gt;$G$20,IF('Silo Levels'!$L$26="Pumping",((PI()*((($C$19+$G$20)-$AE766)*($O$20/($O$19/2)))^2*((($O$20+$G$20)-$AE766))/3)*$AF$603)+(((PI()*((($C$19+$G$20)-$AE766)*($O$20/($O$19/2)))^2*(((($C$19+$G$20)-$AE766)*($O$20/($O$19/2)))*$AZ$19))/3)*$AF$603),(((PI()*((($C$19+$G$20)-$AE766)*($O$20/($O$19/2)))^2*((($O$20+$G$20)-$AE766)/3))*$AF$603)-((PI()*((($C$19+$G$20)-$AE766)*($O$20/($O$19/2)))^2*(((($C$19+$G$20)-$AE766)*($O$20/($O$19/2)))*$AZ$19)/3)*$AF$603))),IF('Silo Levels'!$L$26="Pumping",(($D$18*$AF$603)+((PI()*(($C$21/2)^2)*($G$20-$AE766))*$AF$603))+((($D$18+$H$18)/3)*$BD$19)+(((PI()*($C$21/2)^2*(($C$21/2)*$AZ$19))/3)*$AF$603),(($D$18*$AF$603)+((PI()*(($C$21/2)^2)*($G$20-$AE766))*$AF$603))+((($D$18+$H$18)/3)*$BD$19)-(((PI()*($C$21/2)^2*(($C$21/2)*$AZ$19))/3)*$AF$603)))</f>
        <v>166051.81317869178</v>
      </c>
      <c r="AG766" s="73">
        <v>16.100000000000001</v>
      </c>
      <c r="AH766" s="79">
        <f t="shared" si="106"/>
        <v>156969.82567729987</v>
      </c>
      <c r="AI766" s="53">
        <v>16.100000000000001</v>
      </c>
      <c r="AJ766" s="80">
        <f>IF($AI766&gt;$G$20,IF('Silo Levels'!$L$27="Pumping",((PI()*((($C$19+$G$20)-$AI766)*($O$20/($O$19/2)))^2*((($O$20+$G$20)-$AI766))/3)*$AJ$603)+(((PI()*((($C$19+$G$20)-$AI766)*($O$20/($O$19/2)))^2*(((($C$19+$G$20)-$AI766)*($O$20/($O$19/2)))*$AZ$20))/3)*$AJ$603),(((PI()*((($C$19+$G$20)-$AI766)*($O$20/($O$19/2)))^2*((($O$20+$G$20)-$AI766)/3))*$AJ$603)-((PI()*((($C$19+$G$20)-$AI766)*($O$20/($O$19/2)))^2*(((($C$19+$G$20)-$AI766)*($O$20/($O$19/2)))*$AZ$20)/3)*$AJ$603))),IF('Silo Levels'!$L$27="Pumping",(($D$18*$AJ$603)+((PI()*(($C$21/2)^2)*($G$20-$AI766))*$AJ$603))+((($D$18+$H$18)/3)*$BD$20)+(((PI()*($C$21/2)^2*(($C$21/2)*$AZ$20))/3)*$AJ$603),(($D$18*$AJ$603)+((PI()*(($C$21/2)^2)*($G$20-$AI766))*$AJ$603))+((($D$18+$H$18)/3)*$BD$20)-(((PI()*($C$21/2)^2*(($C$21/2)*$AZ$20))/3)*$AJ$603)))</f>
        <v>152788.37028649315</v>
      </c>
    </row>
    <row r="767" spans="1:36" x14ac:dyDescent="0.3">
      <c r="A767">
        <v>16.2</v>
      </c>
      <c r="B767" s="79">
        <f t="shared" si="100"/>
        <v>156550.22318512134</v>
      </c>
      <c r="C767" s="53">
        <v>16.2</v>
      </c>
      <c r="D767" s="80">
        <f>IF($C767&gt;$G$20,IF('Silo Levels'!$L$19="Pumping",((PI()*((($C$19+$G$20)-$C767)*($O$20/($O$19/2)))^2*((($O$20+$G$20)-$C767))/3)*$D$603)+(((PI()*((($C$19+$G$20)-$C767)*($O$20/($O$19/2)))^2*(((($C$19+$G$20)-$C767)*($O$20/($O$19/2)))*$AZ$12))/3)*$D$603),(((PI()*((($C$19+$G$20)-$C767)*($O$20/($O$19/2)))^2*((($O$20+$G$20)-$C767)/3))*$D$603)-((PI()*((($C$19+$G$20)-$C767)*($O$20/($O$19/2)))^2*(((($C$19+$G$20)-$C767)*($O$20/($O$19/2)))*$AZ$12)/3)*$D$603))),IF('Silo Levels'!$L$19="Pumping",(($D$18*$D$603)+((PI()*(($C$21/2)^2)*($G$20-$C767))*$D$603))+((($D$18+$H$18)/3)*$BD$12)+(((PI()*($C$21/2)^2*(($C$21/2)*$AZ$12))/3)*$D$603),(($D$18*$D$603)+((PI()*(($C$21/2)^2)*($G$20-$C767))*$D$603))+((($D$18+$H$18)/3)*$BD$12)-(((PI()*($C$21/2)^2*(($C$21/2)*$AZ$12))/3)*$D$603)))</f>
        <v>153623.20441155665</v>
      </c>
      <c r="E767" s="73">
        <v>16.2</v>
      </c>
      <c r="F767" s="79">
        <f t="shared" si="101"/>
        <v>142103.53026487186</v>
      </c>
      <c r="G767" s="53">
        <v>16.2</v>
      </c>
      <c r="H767" s="80">
        <f>IF($G767&gt;$G$20,IF('Silo Levels'!$L$20="Pumping",((PI()*((($C$19+$G$20)-$G767)*($O$20/($O$19/2)))^2*((($O$20+$G$20)-$G767))/3)*$H$603)+(((PI()*((($C$19+$G$20)-$G767)*($O$20/($O$19/2)))^2*(((($C$19+$G$20)-$G767)*($O$20/($O$19/2)))*$AZ$13))/3)*$H$603),(((PI()*((($C$19+$G$20)-$G767)*($O$20/($O$19/2)))^2*((($O$20+$G$20)-$G767)/3))*$H$603)-((PI()*((($C$19+$G$20)-$G767)*($O$20/($O$19/2)))^2*(((($C$19+$G$20)-$G767)*($O$20/($O$19/2)))*$AZ$13)/3)*$H$603))),IF('Silo Levels'!$L$20="Pumping",(($D$18*$H$603)+((PI()*(($C$21/2)^2)*($G$20-$G767))*$H$603))+((($D$18+$H$18)/3)*$BD$13)+(((PI()*($C$21/2)^2*(($C$21/2)*$AZ$13))/3)*$H$603),(($D$18*$H$603)+((PI()*(($C$21/2)^2)*($G$20-$G767))*$H$603))+((($D$18+$H$18)/3)*$BD$13)-(((PI()*($C$21/2)^2*(($C$21/2)*$AZ$13))/3)*$H$603)))</f>
        <v>138315.39581984602</v>
      </c>
      <c r="I767" s="73">
        <v>16.2</v>
      </c>
      <c r="J767" s="79">
        <f t="shared" si="102"/>
        <v>142737.43842271788</v>
      </c>
      <c r="K767" s="53">
        <v>16.2</v>
      </c>
      <c r="L767" s="80">
        <f>IF($K767&gt;$G$20,IF('Silo Levels'!$L$21="Pumping",((PI()*((($C$19+$G$20)-$K767)*($O$20/($O$19/2)))^2*((($O$20+$G$20)-$K767))/3)*$L$603)+(((PI()*((($C$19+$G$20)-$K767)*($O$20/($O$19/2)))^2*(((($C$19+$G$20)-$K767)*($O$20/($O$19/2)))*$AZ$14))/3)*$L$603),(((PI()*((($C$19+$G$20)-$K767)*($O$20/($O$19/2)))^2*((($O$20+$G$20)-$K767)/3))*$L$603)-((PI()*((($C$19+$G$20)-$K767)*($O$20/($O$19/2)))^2*(((($C$19+$G$20)-$K767)*($O$20/($O$19/2)))*$AZ$14)/3)*$L$603))),IF('Silo Levels'!$L$21="Pumping",(($D$18*$L$603)+((PI()*(($C$21/2)^2)*($G$20-$K767))*$L$603))+((($D$18+$H$18)/3)*$BD$14)+(((PI()*($C$21/2)^2*(($C$21/2)*$AZ$14))/3)*$L$603),(($D$18*$L$603)+((PI()*(($C$21/2)^2)*($G$20-$K767))*$L$603))+((($D$18+$H$18)/3)*$BD$14)-(((PI()*($C$21/2)^2*(($C$21/2)*$AZ$14))/3)*$L$603)))</f>
        <v>138932.04540110577</v>
      </c>
      <c r="M767" s="73">
        <v>16.2</v>
      </c>
      <c r="N767" s="79">
        <f t="shared" si="107"/>
        <v>146034.41859517252</v>
      </c>
      <c r="O767" s="53">
        <v>16.2</v>
      </c>
      <c r="P767" s="80">
        <f>IF($O767&gt;$G$20,IF('Silo Levels'!$L$22="Pumping",((PI()*((($C$19+$G$20)-$O767)*($O$20/($O$19/2)))^2*((($O$20+$G$20)-$O767))/3)*$P$603)+(((PI()*((($C$19+$G$20)-$O767)*($O$20/($O$19/2)))^2*(((($C$19+$G$20)-$O767)*($O$20/($O$19/2)))*$AZ$15))/3)*$P$603),(((PI()*((($C$19+$G$20)-$O767)*($O$20/($O$19/2)))^2*((($O$20+$G$20)-$O767)/3))*$P$603)-((PI()*((($C$19+$G$20)-$O767)*($O$20/($O$19/2)))^2*(((($C$19+$G$20)-$O767)*($O$20/($O$19/2)))*$AZ$15)/3)*$P$603))),IF('Silo Levels'!$L$22="Pumping",(($D$18*$P$603)+((PI()*(($C$21/2)^2)*($G$20-$O767))*$P$603))+((($D$18+$H$18)/3)*$BD$15)+(((PI()*($C$21/2)^2*(($C$21/2)*$AZ$15))/3)*$P$603),(($D$18*$P$603)+((PI()*(($C$21/2)^2)*($G$20-$O767))*$P$603))+((($D$18+$H$18)/3)*$BD$15)-(((PI()*($C$21/2)^2*(($C$21/2)*$AZ$15))/3)*$P$603)))</f>
        <v>142139.26306758003</v>
      </c>
      <c r="Q767" s="73">
        <v>16.2</v>
      </c>
      <c r="R767" s="79">
        <f t="shared" si="108"/>
        <v>150959.33411462471</v>
      </c>
      <c r="S767" s="53">
        <v>16.2</v>
      </c>
      <c r="T767" s="80">
        <f>IF($S767&gt;$G$20,IF('Silo Levels'!$L$23="Pumping",((PI()*((($C$19+$G$20)-$S767)*($O$20/($O$19/2)))^2*((($O$20+$G$20)-$S767))/3)*$T$603)+(((PI()*((($C$19+$G$20)-$S767)*($O$20/($O$19/2)))^2*(((($C$19+$G$20)-$S767)*($O$20/($O$19/2)))*$AZ$16))/3)*$T$603),(((PI()*((($C$19+$G$20)-$S767)*($O$20/($O$19/2)))^2*((($O$20+$G$20)-$S767)/3))*$T$603)-((PI()*((($C$19+$G$20)-$S767)*($O$20/($O$19/2)))^2*(((($C$19+$G$20)-$S767)*($O$20/($O$19/2)))*$AZ$16)/3)*$T$603))),IF('Silo Levels'!$L$23="Pumping",(($D$18*$T$603)+((PI()*(($C$21/2)^2)*($G$20-$S767))*$T$603))+((($D$18+$H$18)/3)*$BD$16)+(((PI()*($C$21/2)^2*(($C$21/2)*$AZ$16))/3)*$T$603),(($D$18*$T$603)+((PI()*(($C$21/2)^2)*($G$20-$S767))*$T$603))+((($D$18+$H$18)/3)*$BD$16)-(((PI()*($C$21/2)^2*(($C$21/2)*$AZ$16))/3)*$T$603)))</f>
        <v>146930.09444468247</v>
      </c>
      <c r="U767" s="73">
        <v>16.2</v>
      </c>
      <c r="V767" s="79">
        <f t="shared" si="103"/>
        <v>142103.53026487186</v>
      </c>
      <c r="W767" s="53">
        <v>16.2</v>
      </c>
      <c r="X767" s="80">
        <f>IF($W767&gt;$G$20,IF('Silo Levels'!$L$24="Pumping",((PI()*((($C$19+$G$20)-$W767)*($O$20/($O$19/2)))^2*((($O$20+$G$20)-$W767))/3)*$X$603)+(((PI()*((($C$19+$G$20)-$W767)*($O$20/($O$19/2)))^2*(((($C$19+$G$20)-$W767)*($O$20/($O$19/2)))*$AZ$17))/3)*$X$603),(((PI()*((($C$19+$G$20)-$W767)*($O$20/($O$19/2)))^2*((($O$20+$G$20)-$W767)/3))*$X$603)-((PI()*((($C$19+$G$20)-$W767)*($O$20/($O$19/2)))^2*(((($C$19+$G$20)-$W767)*($O$20/($O$19/2)))*$AZ$17)/3)*$X$603))),IF('Silo Levels'!$L$24="Pumping",(($D$18*$X$603)+((PI()*(($C$21/2)^2)*($G$20-$W767))*$X$603))+((($D$18+$H$18)/3)*$BD$17)+(((PI()*($C$21/2)^2*(($C$21/2)*$AZ$17))/3)*$X$603),(($D$18*$X$603)+((PI()*(($C$21/2)^2)*($G$20-$W767))*$X$603))+((($D$18+$H$18)/3)*$BD$17)-(((PI()*($C$21/2)^2*(($C$21/2)*$AZ$17))/3)*$X$603)))</f>
        <v>138315.39581984602</v>
      </c>
      <c r="Y767" s="73">
        <v>16.2</v>
      </c>
      <c r="Z767" s="79">
        <f t="shared" si="104"/>
        <v>162716.6449540515</v>
      </c>
      <c r="AA767" s="53">
        <v>16.2</v>
      </c>
      <c r="AB767" s="80">
        <f>IF($AA767&gt;$G$20,IF('Silo Levels'!$L$25="Pumping",((PI()*((($C$19+$G$20)-$AA767)*($O$20/($O$19/2)))^2*((($O$20+$G$20)-$AA767))/3)*$AB$603)+(((PI()*((($C$19+$G$20)-$AA767)*($O$20/($O$19/2)))^2*(((($C$19+$G$20)-$AA767)*($O$20/($O$19/2)))*$AZ$18))/3)*$AB$603),(((PI()*((($C$19+$G$20)-$AA767)*($O$20/($O$19/2)))^2*((($O$20+$G$20)-$AA767)/3))*$AB$603)-((PI()*((($C$19+$G$20)-$AA767)*($O$20/($O$19/2)))^2*(((($C$19+$G$20)-$AA767)*($O$20/($O$19/2)))*$AZ$18)/3)*$AB$603))),IF('Silo Levels'!$L$25="Pumping",(($D$18*$AB$603)+((PI()*(($C$21/2)^2)*($G$20-$AA767))*$AB$603))+((($D$18+$H$18)/3)*$BD$18)+(((PI()*($C$21/2)^2*(($C$21/2)*$AZ$18))/3)*$AB$603),(($D$18*$AB$603)+((PI()*(($C$21/2)^2)*($G$20-$AA767))*$AB$603))+((($D$18+$H$18)/3)*$BD$18)-(((PI()*($C$21/2)^2*(($C$21/2)*$AZ$18))/3)*$AB$603)))</f>
        <v>158367.30457699718</v>
      </c>
      <c r="AC767" s="73">
        <v>16.2</v>
      </c>
      <c r="AD767" s="79">
        <f t="shared" si="105"/>
        <v>167818.66129237972</v>
      </c>
      <c r="AE767" s="53">
        <v>16.2</v>
      </c>
      <c r="AF767" s="80">
        <f>IF($AE767&gt;$G$20,IF('Silo Levels'!$L$26="Pumping",((PI()*((($C$19+$G$20)-$AE767)*($O$20/($O$19/2)))^2*((($O$20+$G$20)-$AE767))/3)*$AF$603)+(((PI()*((($C$19+$G$20)-$AE767)*($O$20/($O$19/2)))^2*(((($C$19+$G$20)-$AE767)*($O$20/($O$19/2)))*$AZ$19))/3)*$AF$603),(((PI()*((($C$19+$G$20)-$AE767)*($O$20/($O$19/2)))^2*((($O$20+$G$20)-$AE767)/3))*$AF$603)-((PI()*((($C$19+$G$20)-$AE767)*($O$20/($O$19/2)))^2*(((($C$19+$G$20)-$AE767)*($O$20/($O$19/2)))*$AZ$19)/3)*$AF$603))),IF('Silo Levels'!$L$26="Pumping",(($D$18*$AF$603)+((PI()*(($C$21/2)^2)*($G$20-$AE767))*$AF$603))+((($D$18+$H$18)/3)*$BD$19)+(((PI()*($C$21/2)^2*(($C$21/2)*$AZ$19))/3)*$AF$603),(($D$18*$AF$603)+((PI()*(($C$21/2)^2)*($G$20-$AE767))*$AF$603))+((($D$18+$H$18)/3)*$BD$19)-(((PI()*($C$21/2)^2*(($C$21/2)*$AZ$19))/3)*$AF$603)))</f>
        <v>165608.17564011973</v>
      </c>
      <c r="AG767" s="73">
        <v>16.2</v>
      </c>
      <c r="AH767" s="79">
        <f t="shared" si="106"/>
        <v>156550.22318512134</v>
      </c>
      <c r="AI767" s="53">
        <v>16.2</v>
      </c>
      <c r="AJ767" s="80">
        <f>IF($AI767&gt;$G$20,IF('Silo Levels'!$L$27="Pumping",((PI()*((($C$19+$G$20)-$AI767)*($O$20/($O$19/2)))^2*((($O$20+$G$20)-$AI767))/3)*$AJ$603)+(((PI()*((($C$19+$G$20)-$AI767)*($O$20/($O$19/2)))^2*(((($C$19+$G$20)-$AI767)*($O$20/($O$19/2)))*$AZ$20))/3)*$AJ$603),(((PI()*((($C$19+$G$20)-$AI767)*($O$20/($O$19/2)))^2*((($O$20+$G$20)-$AI767)/3))*$AJ$603)-((PI()*((($C$19+$G$20)-$AI767)*($O$20/($O$19/2)))^2*(((($C$19+$G$20)-$AI767)*($O$20/($O$19/2)))*$AZ$20)/3)*$AJ$603))),IF('Silo Levels'!$L$27="Pumping",(($D$18*$AJ$603)+((PI()*(($C$21/2)^2)*($G$20-$AI767))*$AJ$603))+((($D$18+$H$18)/3)*$BD$20)+(((PI()*($C$21/2)^2*(($C$21/2)*$AZ$20))/3)*$AJ$603),(($D$18*$AJ$603)+((PI()*(($C$21/2)^2)*($G$20-$AI767))*$AJ$603))+((($D$18+$H$18)/3)*$BD$20)-(((PI()*($C$21/2)^2*(($C$21/2)*$AZ$20))/3)*$AJ$603)))</f>
        <v>152368.76779431463</v>
      </c>
    </row>
    <row r="768" spans="1:36" x14ac:dyDescent="0.3">
      <c r="A768">
        <v>16.3</v>
      </c>
      <c r="B768" s="79">
        <f t="shared" si="100"/>
        <v>156130.62069294282</v>
      </c>
      <c r="C768" s="53">
        <v>16.3</v>
      </c>
      <c r="D768" s="80">
        <f>IF($C768&gt;$G$20,IF('Silo Levels'!$L$19="Pumping",((PI()*((($C$19+$G$20)-$C768)*($O$20/($O$19/2)))^2*((($O$20+$G$20)-$C768))/3)*$D$603)+(((PI()*((($C$19+$G$20)-$C768)*($O$20/($O$19/2)))^2*(((($C$19+$G$20)-$C768)*($O$20/($O$19/2)))*$AZ$12))/3)*$D$603),(((PI()*((($C$19+$G$20)-$C768)*($O$20/($O$19/2)))^2*((($O$20+$G$20)-$C768)/3))*$D$603)-((PI()*((($C$19+$G$20)-$C768)*($O$20/($O$19/2)))^2*(((($C$19+$G$20)-$C768)*($O$20/($O$19/2)))*$AZ$12)/3)*$D$603))),IF('Silo Levels'!$L$19="Pumping",(($D$18*$D$603)+((PI()*(($C$21/2)^2)*($G$20-$C768))*$D$603))+((($D$18+$H$18)/3)*$BD$12)+(((PI()*($C$21/2)^2*(($C$21/2)*$AZ$12))/3)*$D$603),(($D$18*$D$603)+((PI()*(($C$21/2)^2)*($G$20-$C768))*$D$603))+((($D$18+$H$18)/3)*$BD$12)-(((PI()*($C$21/2)^2*(($C$21/2)*$AZ$12))/3)*$D$603)))</f>
        <v>153203.6019193781</v>
      </c>
      <c r="E768" s="73">
        <v>16.3</v>
      </c>
      <c r="F768" s="79">
        <f t="shared" si="101"/>
        <v>141723.39691289712</v>
      </c>
      <c r="G768" s="53">
        <v>16.3</v>
      </c>
      <c r="H768" s="80">
        <f>IF($G768&gt;$G$20,IF('Silo Levels'!$L$20="Pumping",((PI()*((($C$19+$G$20)-$G768)*($O$20/($O$19/2)))^2*((($O$20+$G$20)-$G768))/3)*$H$603)+(((PI()*((($C$19+$G$20)-$G768)*($O$20/($O$19/2)))^2*(((($C$19+$G$20)-$G768)*($O$20/($O$19/2)))*$AZ$13))/3)*$H$603),(((PI()*((($C$19+$G$20)-$G768)*($O$20/($O$19/2)))^2*((($O$20+$G$20)-$G768)/3))*$H$603)-((PI()*((($C$19+$G$20)-$G768)*($O$20/($O$19/2)))^2*(((($C$19+$G$20)-$G768)*($O$20/($O$19/2)))*$AZ$13)/3)*$H$603))),IF('Silo Levels'!$L$20="Pumping",(($D$18*$H$603)+((PI()*(($C$21/2)^2)*($G$20-$G768))*$H$603))+((($D$18+$H$18)/3)*$BD$13)+(((PI()*($C$21/2)^2*(($C$21/2)*$AZ$13))/3)*$H$603),(($D$18*$H$603)+((PI()*(($C$21/2)^2)*($G$20-$G768))*$H$603))+((($D$18+$H$18)/3)*$BD$13)-(((PI()*($C$21/2)^2*(($C$21/2)*$AZ$13))/3)*$H$603)))</f>
        <v>137935.26246787127</v>
      </c>
      <c r="I768" s="73">
        <v>16.3</v>
      </c>
      <c r="J768" s="79">
        <f t="shared" si="102"/>
        <v>142355.57319964317</v>
      </c>
      <c r="K768" s="53">
        <v>16.3</v>
      </c>
      <c r="L768" s="80">
        <f>IF($K768&gt;$G$20,IF('Silo Levels'!$L$21="Pumping",((PI()*((($C$19+$G$20)-$K768)*($O$20/($O$19/2)))^2*((($O$20+$G$20)-$K768))/3)*$L$603)+(((PI()*((($C$19+$G$20)-$K768)*($O$20/($O$19/2)))^2*(((($C$19+$G$20)-$K768)*($O$20/($O$19/2)))*$AZ$14))/3)*$L$603),(((PI()*((($C$19+$G$20)-$K768)*($O$20/($O$19/2)))^2*((($O$20+$G$20)-$K768)/3))*$L$603)-((PI()*((($C$19+$G$20)-$K768)*($O$20/($O$19/2)))^2*(((($C$19+$G$20)-$K768)*($O$20/($O$19/2)))*$AZ$14)/3)*$L$603))),IF('Silo Levels'!$L$21="Pumping",(($D$18*$L$603)+((PI()*(($C$21/2)^2)*($G$20-$K768))*$L$603))+((($D$18+$H$18)/3)*$BD$14)+(((PI()*($C$21/2)^2*(($C$21/2)*$AZ$14))/3)*$L$603),(($D$18*$L$603)+((PI()*(($C$21/2)^2)*($G$20-$K768))*$L$603))+((($D$18+$H$18)/3)*$BD$14)-(((PI()*($C$21/2)^2*(($C$21/2)*$AZ$14))/3)*$L$603)))</f>
        <v>138550.18017803106</v>
      </c>
      <c r="M768" s="73">
        <v>16.3</v>
      </c>
      <c r="N768" s="79">
        <f t="shared" si="107"/>
        <v>145643.5458453653</v>
      </c>
      <c r="O768" s="53">
        <v>16.3</v>
      </c>
      <c r="P768" s="80">
        <f>IF($O768&gt;$G$20,IF('Silo Levels'!$L$22="Pumping",((PI()*((($C$19+$G$20)-$O768)*($O$20/($O$19/2)))^2*((($O$20+$G$20)-$O768))/3)*$P$603)+(((PI()*((($C$19+$G$20)-$O768)*($O$20/($O$19/2)))^2*(((($C$19+$G$20)-$O768)*($O$20/($O$19/2)))*$AZ$15))/3)*$P$603),(((PI()*((($C$19+$G$20)-$O768)*($O$20/($O$19/2)))^2*((($O$20+$G$20)-$O768)/3))*$P$603)-((PI()*((($C$19+$G$20)-$O768)*($O$20/($O$19/2)))^2*(((($C$19+$G$20)-$O768)*($O$20/($O$19/2)))*$AZ$15)/3)*$P$603))),IF('Silo Levels'!$L$22="Pumping",(($D$18*$P$603)+((PI()*(($C$21/2)^2)*($G$20-$O768))*$P$603))+((($D$18+$H$18)/3)*$BD$15)+(((PI()*($C$21/2)^2*(($C$21/2)*$AZ$15))/3)*$P$603),(($D$18*$P$603)+((PI()*(($C$21/2)^2)*($G$20-$O768))*$P$603))+((($D$18+$H$18)/3)*$BD$15)-(((PI()*($C$21/2)^2*(($C$21/2)*$AZ$15))/3)*$P$603)))</f>
        <v>141748.39031777281</v>
      </c>
      <c r="Q768" s="73">
        <v>16.3</v>
      </c>
      <c r="R768" s="79">
        <f t="shared" si="108"/>
        <v>150555.00623136916</v>
      </c>
      <c r="S768" s="53">
        <v>16.3</v>
      </c>
      <c r="T768" s="80">
        <f>IF($S768&gt;$G$20,IF('Silo Levels'!$L$23="Pumping",((PI()*((($C$19+$G$20)-$S768)*($O$20/($O$19/2)))^2*((($O$20+$G$20)-$S768))/3)*$T$603)+(((PI()*((($C$19+$G$20)-$S768)*($O$20/($O$19/2)))^2*(((($C$19+$G$20)-$S768)*($O$20/($O$19/2)))*$AZ$16))/3)*$T$603),(((PI()*((($C$19+$G$20)-$S768)*($O$20/($O$19/2)))^2*((($O$20+$G$20)-$S768)/3))*$T$603)-((PI()*((($C$19+$G$20)-$S768)*($O$20/($O$19/2)))^2*(((($C$19+$G$20)-$S768)*($O$20/($O$19/2)))*$AZ$16)/3)*$T$603))),IF('Silo Levels'!$L$23="Pumping",(($D$18*$T$603)+((PI()*(($C$21/2)^2)*($G$20-$S768))*$T$603))+((($D$18+$H$18)/3)*$BD$16)+(((PI()*($C$21/2)^2*(($C$21/2)*$AZ$16))/3)*$T$603),(($D$18*$T$603)+((PI()*(($C$21/2)^2)*($G$20-$S768))*$T$603))+((($D$18+$H$18)/3)*$BD$16)-(((PI()*($C$21/2)^2*(($C$21/2)*$AZ$16))/3)*$T$603)))</f>
        <v>146525.76656142692</v>
      </c>
      <c r="U768" s="73">
        <v>16.3</v>
      </c>
      <c r="V768" s="79">
        <f t="shared" si="103"/>
        <v>141723.39691289712</v>
      </c>
      <c r="W768" s="53">
        <v>16.3</v>
      </c>
      <c r="X768" s="80">
        <f>IF($W768&gt;$G$20,IF('Silo Levels'!$L$24="Pumping",((PI()*((($C$19+$G$20)-$W768)*($O$20/($O$19/2)))^2*((($O$20+$G$20)-$W768))/3)*$X$603)+(((PI()*((($C$19+$G$20)-$W768)*($O$20/($O$19/2)))^2*(((($C$19+$G$20)-$W768)*($O$20/($O$19/2)))*$AZ$17))/3)*$X$603),(((PI()*((($C$19+$G$20)-$W768)*($O$20/($O$19/2)))^2*((($O$20+$G$20)-$W768)/3))*$X$603)-((PI()*((($C$19+$G$20)-$W768)*($O$20/($O$19/2)))^2*(((($C$19+$G$20)-$W768)*($O$20/($O$19/2)))*$AZ$17)/3)*$X$603))),IF('Silo Levels'!$L$24="Pumping",(($D$18*$X$603)+((PI()*(($C$21/2)^2)*($G$20-$W768))*$X$603))+((($D$18+$H$18)/3)*$BD$17)+(((PI()*($C$21/2)^2*(($C$21/2)*$AZ$17))/3)*$X$603),(($D$18*$X$603)+((PI()*(($C$21/2)^2)*($G$20-$W768))*$X$603))+((($D$18+$H$18)/3)*$BD$17)-(((PI()*($C$21/2)^2*(($C$21/2)*$AZ$17))/3)*$X$603)))</f>
        <v>137935.26246787127</v>
      </c>
      <c r="Y768" s="73">
        <v>16.3</v>
      </c>
      <c r="Z768" s="79">
        <f t="shared" si="104"/>
        <v>162280.19546673732</v>
      </c>
      <c r="AA768" s="53">
        <v>16.3</v>
      </c>
      <c r="AB768" s="80">
        <f>IF($AA768&gt;$G$20,IF('Silo Levels'!$L$25="Pumping",((PI()*((($C$19+$G$20)-$AA768)*($O$20/($O$19/2)))^2*((($O$20+$G$20)-$AA768))/3)*$AB$603)+(((PI()*((($C$19+$G$20)-$AA768)*($O$20/($O$19/2)))^2*(((($C$19+$G$20)-$AA768)*($O$20/($O$19/2)))*$AZ$18))/3)*$AB$603),(((PI()*((($C$19+$G$20)-$AA768)*($O$20/($O$19/2)))^2*((($O$20+$G$20)-$AA768)/3))*$AB$603)-((PI()*((($C$19+$G$20)-$AA768)*($O$20/($O$19/2)))^2*(((($C$19+$G$20)-$AA768)*($O$20/($O$19/2)))*$AZ$18)/3)*$AB$603))),IF('Silo Levels'!$L$25="Pumping",(($D$18*$AB$603)+((PI()*(($C$21/2)^2)*($G$20-$AA768))*$AB$603))+((($D$18+$H$18)/3)*$BD$18)+(((PI()*($C$21/2)^2*(($C$21/2)*$AZ$18))/3)*$AB$603),(($D$18*$AB$603)+((PI()*(($C$21/2)^2)*($G$20-$AA768))*$AB$603))+((($D$18+$H$18)/3)*$BD$18)-(((PI()*($C$21/2)^2*(($C$21/2)*$AZ$18))/3)*$AB$603)))</f>
        <v>157930.855089683</v>
      </c>
      <c r="AC768" s="73">
        <v>16.3</v>
      </c>
      <c r="AD768" s="79">
        <f t="shared" si="105"/>
        <v>167375.02375380765</v>
      </c>
      <c r="AE768" s="53">
        <v>16.3</v>
      </c>
      <c r="AF768" s="80">
        <f>IF($AE768&gt;$G$20,IF('Silo Levels'!$L$26="Pumping",((PI()*((($C$19+$G$20)-$AE768)*($O$20/($O$19/2)))^2*((($O$20+$G$20)-$AE768))/3)*$AF$603)+(((PI()*((($C$19+$G$20)-$AE768)*($O$20/($O$19/2)))^2*(((($C$19+$G$20)-$AE768)*($O$20/($O$19/2)))*$AZ$19))/3)*$AF$603),(((PI()*((($C$19+$G$20)-$AE768)*($O$20/($O$19/2)))^2*((($O$20+$G$20)-$AE768)/3))*$AF$603)-((PI()*((($C$19+$G$20)-$AE768)*($O$20/($O$19/2)))^2*(((($C$19+$G$20)-$AE768)*($O$20/($O$19/2)))*$AZ$19)/3)*$AF$603))),IF('Silo Levels'!$L$26="Pumping",(($D$18*$AF$603)+((PI()*(($C$21/2)^2)*($G$20-$AE768))*$AF$603))+((($D$18+$H$18)/3)*$BD$19)+(((PI()*($C$21/2)^2*(($C$21/2)*$AZ$19))/3)*$AF$603),(($D$18*$AF$603)+((PI()*(($C$21/2)^2)*($G$20-$AE768))*$AF$603))+((($D$18+$H$18)/3)*$BD$19)-(((PI()*($C$21/2)^2*(($C$21/2)*$AZ$19))/3)*$AF$603)))</f>
        <v>165164.53810154766</v>
      </c>
      <c r="AG768" s="73">
        <v>16.3</v>
      </c>
      <c r="AH768" s="79">
        <f t="shared" si="106"/>
        <v>156130.62069294282</v>
      </c>
      <c r="AI768" s="53">
        <v>16.3</v>
      </c>
      <c r="AJ768" s="80">
        <f>IF($AI768&gt;$G$20,IF('Silo Levels'!$L$27="Pumping",((PI()*((($C$19+$G$20)-$AI768)*($O$20/($O$19/2)))^2*((($O$20+$G$20)-$AI768))/3)*$AJ$603)+(((PI()*((($C$19+$G$20)-$AI768)*($O$20/($O$19/2)))^2*(((($C$19+$G$20)-$AI768)*($O$20/($O$19/2)))*$AZ$20))/3)*$AJ$603),(((PI()*((($C$19+$G$20)-$AI768)*($O$20/($O$19/2)))^2*((($O$20+$G$20)-$AI768)/3))*$AJ$603)-((PI()*((($C$19+$G$20)-$AI768)*($O$20/($O$19/2)))^2*(((($C$19+$G$20)-$AI768)*($O$20/($O$19/2)))*$AZ$20)/3)*$AJ$603))),IF('Silo Levels'!$L$27="Pumping",(($D$18*$AJ$603)+((PI()*(($C$21/2)^2)*($G$20-$AI768))*$AJ$603))+((($D$18+$H$18)/3)*$BD$20)+(((PI()*($C$21/2)^2*(($C$21/2)*$AZ$20))/3)*$AJ$603),(($D$18*$AJ$603)+((PI()*(($C$21/2)^2)*($G$20-$AI768))*$AJ$603))+((($D$18+$H$18)/3)*$BD$20)-(((PI()*($C$21/2)^2*(($C$21/2)*$AZ$20))/3)*$AJ$603)))</f>
        <v>151949.1653021361</v>
      </c>
    </row>
    <row r="769" spans="1:36" x14ac:dyDescent="0.3">
      <c r="A769">
        <v>16.399999999999999</v>
      </c>
      <c r="B769" s="79">
        <f t="shared" si="100"/>
        <v>155711.01820076432</v>
      </c>
      <c r="C769" s="53">
        <v>16.399999999999999</v>
      </c>
      <c r="D769" s="80">
        <f>IF($C769&gt;$G$20,IF('Silo Levels'!$L$19="Pumping",((PI()*((($C$19+$G$20)-$C769)*($O$20/($O$19/2)))^2*((($O$20+$G$20)-$C769))/3)*$D$603)+(((PI()*((($C$19+$G$20)-$C769)*($O$20/($O$19/2)))^2*(((($C$19+$G$20)-$C769)*($O$20/($O$19/2)))*$AZ$12))/3)*$D$603),(((PI()*((($C$19+$G$20)-$C769)*($O$20/($O$19/2)))^2*((($O$20+$G$20)-$C769)/3))*$D$603)-((PI()*((($C$19+$G$20)-$C769)*($O$20/($O$19/2)))^2*(((($C$19+$G$20)-$C769)*($O$20/($O$19/2)))*$AZ$12)/3)*$D$603))),IF('Silo Levels'!$L$19="Pumping",(($D$18*$D$603)+((PI()*(($C$21/2)^2)*($G$20-$C769))*$D$603))+((($D$18+$H$18)/3)*$BD$12)+(((PI()*($C$21/2)^2*(($C$21/2)*$AZ$12))/3)*$D$603),(($D$18*$D$603)+((PI()*(($C$21/2)^2)*($G$20-$C769))*$D$603))+((($D$18+$H$18)/3)*$BD$12)-(((PI()*($C$21/2)^2*(($C$21/2)*$AZ$12))/3)*$D$603)))</f>
        <v>152783.9994271996</v>
      </c>
      <c r="E769" s="73">
        <v>16.399999999999999</v>
      </c>
      <c r="F769" s="79">
        <f t="shared" si="101"/>
        <v>141343.26356092241</v>
      </c>
      <c r="G769" s="53">
        <v>16.399999999999999</v>
      </c>
      <c r="H769" s="80">
        <f>IF($G769&gt;$G$20,IF('Silo Levels'!$L$20="Pumping",((PI()*((($C$19+$G$20)-$G769)*($O$20/($O$19/2)))^2*((($O$20+$G$20)-$G769))/3)*$H$603)+(((PI()*((($C$19+$G$20)-$G769)*($O$20/($O$19/2)))^2*(((($C$19+$G$20)-$G769)*($O$20/($O$19/2)))*$AZ$13))/3)*$H$603),(((PI()*((($C$19+$G$20)-$G769)*($O$20/($O$19/2)))^2*((($O$20+$G$20)-$G769)/3))*$H$603)-((PI()*((($C$19+$G$20)-$G769)*($O$20/($O$19/2)))^2*(((($C$19+$G$20)-$G769)*($O$20/($O$19/2)))*$AZ$13)/3)*$H$603))),IF('Silo Levels'!$L$20="Pumping",(($D$18*$H$603)+((PI()*(($C$21/2)^2)*($G$20-$G769))*$H$603))+((($D$18+$H$18)/3)*$BD$13)+(((PI()*($C$21/2)^2*(($C$21/2)*$AZ$13))/3)*$H$603),(($D$18*$H$603)+((PI()*(($C$21/2)^2)*($G$20-$G769))*$H$603))+((($D$18+$H$18)/3)*$BD$13)-(((PI()*($C$21/2)^2*(($C$21/2)*$AZ$13))/3)*$H$603)))</f>
        <v>137555.12911589656</v>
      </c>
      <c r="I769" s="73">
        <v>16.399999999999999</v>
      </c>
      <c r="J769" s="79">
        <f t="shared" si="102"/>
        <v>141973.70797656855</v>
      </c>
      <c r="K769" s="53">
        <v>16.399999999999999</v>
      </c>
      <c r="L769" s="80">
        <f>IF($K769&gt;$G$20,IF('Silo Levels'!$L$21="Pumping",((PI()*((($C$19+$G$20)-$K769)*($O$20/($O$19/2)))^2*((($O$20+$G$20)-$K769))/3)*$L$603)+(((PI()*((($C$19+$G$20)-$K769)*($O$20/($O$19/2)))^2*(((($C$19+$G$20)-$K769)*($O$20/($O$19/2)))*$AZ$14))/3)*$L$603),(((PI()*((($C$19+$G$20)-$K769)*($O$20/($O$19/2)))^2*((($O$20+$G$20)-$K769)/3))*$L$603)-((PI()*((($C$19+$G$20)-$K769)*($O$20/($O$19/2)))^2*(((($C$19+$G$20)-$K769)*($O$20/($O$19/2)))*$AZ$14)/3)*$L$603))),IF('Silo Levels'!$L$21="Pumping",(($D$18*$L$603)+((PI()*(($C$21/2)^2)*($G$20-$K769))*$L$603))+((($D$18+$H$18)/3)*$BD$14)+(((PI()*($C$21/2)^2*(($C$21/2)*$AZ$14))/3)*$L$603),(($D$18*$L$603)+((PI()*(($C$21/2)^2)*($G$20-$K769))*$L$603))+((($D$18+$H$18)/3)*$BD$14)-(((PI()*($C$21/2)^2*(($C$21/2)*$AZ$14))/3)*$L$603)))</f>
        <v>138168.31495495644</v>
      </c>
      <c r="M769" s="73">
        <v>16.399999999999999</v>
      </c>
      <c r="N769" s="79">
        <f t="shared" si="107"/>
        <v>145252.67309555813</v>
      </c>
      <c r="O769" s="53">
        <v>16.399999999999999</v>
      </c>
      <c r="P769" s="80">
        <f>IF($O769&gt;$G$20,IF('Silo Levels'!$L$22="Pumping",((PI()*((($C$19+$G$20)-$O769)*($O$20/($O$19/2)))^2*((($O$20+$G$20)-$O769))/3)*$P$603)+(((PI()*((($C$19+$G$20)-$O769)*($O$20/($O$19/2)))^2*(((($C$19+$G$20)-$O769)*($O$20/($O$19/2)))*$AZ$15))/3)*$P$603),(((PI()*((($C$19+$G$20)-$O769)*($O$20/($O$19/2)))^2*((($O$20+$G$20)-$O769)/3))*$P$603)-((PI()*((($C$19+$G$20)-$O769)*($O$20/($O$19/2)))^2*(((($C$19+$G$20)-$O769)*($O$20/($O$19/2)))*$AZ$15)/3)*$P$603))),IF('Silo Levels'!$L$22="Pumping",(($D$18*$P$603)+((PI()*(($C$21/2)^2)*($G$20-$O769))*$P$603))+((($D$18+$H$18)/3)*$BD$15)+(((PI()*($C$21/2)^2*(($C$21/2)*$AZ$15))/3)*$P$603),(($D$18*$P$603)+((PI()*(($C$21/2)^2)*($G$20-$O769))*$P$603))+((($D$18+$H$18)/3)*$BD$15)-(((PI()*($C$21/2)^2*(($C$21/2)*$AZ$15))/3)*$P$603)))</f>
        <v>141357.51756796564</v>
      </c>
      <c r="Q769" s="73">
        <v>16.399999999999999</v>
      </c>
      <c r="R769" s="79">
        <f t="shared" si="108"/>
        <v>150150.67834811367</v>
      </c>
      <c r="S769" s="53">
        <v>16.399999999999999</v>
      </c>
      <c r="T769" s="80">
        <f>IF($S769&gt;$G$20,IF('Silo Levels'!$L$23="Pumping",((PI()*((($C$19+$G$20)-$S769)*($O$20/($O$19/2)))^2*((($O$20+$G$20)-$S769))/3)*$T$603)+(((PI()*((($C$19+$G$20)-$S769)*($O$20/($O$19/2)))^2*(((($C$19+$G$20)-$S769)*($O$20/($O$19/2)))*$AZ$16))/3)*$T$603),(((PI()*((($C$19+$G$20)-$S769)*($O$20/($O$19/2)))^2*((($O$20+$G$20)-$S769)/3))*$T$603)-((PI()*((($C$19+$G$20)-$S769)*($O$20/($O$19/2)))^2*(((($C$19+$G$20)-$S769)*($O$20/($O$19/2)))*$AZ$16)/3)*$T$603))),IF('Silo Levels'!$L$23="Pumping",(($D$18*$T$603)+((PI()*(($C$21/2)^2)*($G$20-$S769))*$T$603))+((($D$18+$H$18)/3)*$BD$16)+(((PI()*($C$21/2)^2*(($C$21/2)*$AZ$16))/3)*$T$603),(($D$18*$T$603)+((PI()*(($C$21/2)^2)*($G$20-$S769))*$T$603))+((($D$18+$H$18)/3)*$BD$16)-(((PI()*($C$21/2)^2*(($C$21/2)*$AZ$16))/3)*$T$603)))</f>
        <v>146121.43867817143</v>
      </c>
      <c r="U769" s="73">
        <v>16.399999999999999</v>
      </c>
      <c r="V769" s="79">
        <f t="shared" si="103"/>
        <v>141343.26356092241</v>
      </c>
      <c r="W769" s="53">
        <v>16.399999999999999</v>
      </c>
      <c r="X769" s="80">
        <f>IF($W769&gt;$G$20,IF('Silo Levels'!$L$24="Pumping",((PI()*((($C$19+$G$20)-$W769)*($O$20/($O$19/2)))^2*((($O$20+$G$20)-$W769))/3)*$X$603)+(((PI()*((($C$19+$G$20)-$W769)*($O$20/($O$19/2)))^2*(((($C$19+$G$20)-$W769)*($O$20/($O$19/2)))*$AZ$17))/3)*$X$603),(((PI()*((($C$19+$G$20)-$W769)*($O$20/($O$19/2)))^2*((($O$20+$G$20)-$W769)/3))*$X$603)-((PI()*((($C$19+$G$20)-$W769)*($O$20/($O$19/2)))^2*(((($C$19+$G$20)-$W769)*($O$20/($O$19/2)))*$AZ$17)/3)*$X$603))),IF('Silo Levels'!$L$24="Pumping",(($D$18*$X$603)+((PI()*(($C$21/2)^2)*($G$20-$W769))*$X$603))+((($D$18+$H$18)/3)*$BD$17)+(((PI()*($C$21/2)^2*(($C$21/2)*$AZ$17))/3)*$X$603),(($D$18*$X$603)+((PI()*(($C$21/2)^2)*($G$20-$W769))*$X$603))+((($D$18+$H$18)/3)*$BD$17)-(((PI()*($C$21/2)^2*(($C$21/2)*$AZ$17))/3)*$X$603)))</f>
        <v>137555.12911589656</v>
      </c>
      <c r="Y769" s="73">
        <v>16.399999999999999</v>
      </c>
      <c r="Z769" s="79">
        <f t="shared" si="104"/>
        <v>161843.74597942317</v>
      </c>
      <c r="AA769" s="53">
        <v>16.399999999999999</v>
      </c>
      <c r="AB769" s="80">
        <f>IF($AA769&gt;$G$20,IF('Silo Levels'!$L$25="Pumping",((PI()*((($C$19+$G$20)-$AA769)*($O$20/($O$19/2)))^2*((($O$20+$G$20)-$AA769))/3)*$AB$603)+(((PI()*((($C$19+$G$20)-$AA769)*($O$20/($O$19/2)))^2*(((($C$19+$G$20)-$AA769)*($O$20/($O$19/2)))*$AZ$18))/3)*$AB$603),(((PI()*((($C$19+$G$20)-$AA769)*($O$20/($O$19/2)))^2*((($O$20+$G$20)-$AA769)/3))*$AB$603)-((PI()*((($C$19+$G$20)-$AA769)*($O$20/($O$19/2)))^2*(((($C$19+$G$20)-$AA769)*($O$20/($O$19/2)))*$AZ$18)/3)*$AB$603))),IF('Silo Levels'!$L$25="Pumping",(($D$18*$AB$603)+((PI()*(($C$21/2)^2)*($G$20-$AA769))*$AB$603))+((($D$18+$H$18)/3)*$BD$18)+(((PI()*($C$21/2)^2*(($C$21/2)*$AZ$18))/3)*$AB$603),(($D$18*$AB$603)+((PI()*(($C$21/2)^2)*($G$20-$AA769))*$AB$603))+((($D$18+$H$18)/3)*$BD$18)-(((PI()*($C$21/2)^2*(($C$21/2)*$AZ$18))/3)*$AB$603)))</f>
        <v>157494.40560236885</v>
      </c>
      <c r="AC769" s="73">
        <v>16.399999999999999</v>
      </c>
      <c r="AD769" s="79">
        <f t="shared" si="105"/>
        <v>166931.38621523566</v>
      </c>
      <c r="AE769" s="53">
        <v>16.399999999999999</v>
      </c>
      <c r="AF769" s="80">
        <f>IF($AE769&gt;$G$20,IF('Silo Levels'!$L$26="Pumping",((PI()*((($C$19+$G$20)-$AE769)*($O$20/($O$19/2)))^2*((($O$20+$G$20)-$AE769))/3)*$AF$603)+(((PI()*((($C$19+$G$20)-$AE769)*($O$20/($O$19/2)))^2*(((($C$19+$G$20)-$AE769)*($O$20/($O$19/2)))*$AZ$19))/3)*$AF$603),(((PI()*((($C$19+$G$20)-$AE769)*($O$20/($O$19/2)))^2*((($O$20+$G$20)-$AE769)/3))*$AF$603)-((PI()*((($C$19+$G$20)-$AE769)*($O$20/($O$19/2)))^2*(((($C$19+$G$20)-$AE769)*($O$20/($O$19/2)))*$AZ$19)/3)*$AF$603))),IF('Silo Levels'!$L$26="Pumping",(($D$18*$AF$603)+((PI()*(($C$21/2)^2)*($G$20-$AE769))*$AF$603))+((($D$18+$H$18)/3)*$BD$19)+(((PI()*($C$21/2)^2*(($C$21/2)*$AZ$19))/3)*$AF$603),(($D$18*$AF$603)+((PI()*(($C$21/2)^2)*($G$20-$AE769))*$AF$603))+((($D$18+$H$18)/3)*$BD$19)-(((PI()*($C$21/2)^2*(($C$21/2)*$AZ$19))/3)*$AF$603)))</f>
        <v>164720.90056297567</v>
      </c>
      <c r="AG769" s="73">
        <v>16.399999999999999</v>
      </c>
      <c r="AH769" s="79">
        <f t="shared" si="106"/>
        <v>155711.01820076432</v>
      </c>
      <c r="AI769" s="53">
        <v>16.399999999999999</v>
      </c>
      <c r="AJ769" s="80">
        <f>IF($AI769&gt;$G$20,IF('Silo Levels'!$L$27="Pumping",((PI()*((($C$19+$G$20)-$AI769)*($O$20/($O$19/2)))^2*((($O$20+$G$20)-$AI769))/3)*$AJ$603)+(((PI()*((($C$19+$G$20)-$AI769)*($O$20/($O$19/2)))^2*(((($C$19+$G$20)-$AI769)*($O$20/($O$19/2)))*$AZ$20))/3)*$AJ$603),(((PI()*((($C$19+$G$20)-$AI769)*($O$20/($O$19/2)))^2*((($O$20+$G$20)-$AI769)/3))*$AJ$603)-((PI()*((($C$19+$G$20)-$AI769)*($O$20/($O$19/2)))^2*(((($C$19+$G$20)-$AI769)*($O$20/($O$19/2)))*$AZ$20)/3)*$AJ$603))),IF('Silo Levels'!$L$27="Pumping",(($D$18*$AJ$603)+((PI()*(($C$21/2)^2)*($G$20-$AI769))*$AJ$603))+((($D$18+$H$18)/3)*$BD$20)+(((PI()*($C$21/2)^2*(($C$21/2)*$AZ$20))/3)*$AJ$603),(($D$18*$AJ$603)+((PI()*(($C$21/2)^2)*($G$20-$AI769))*$AJ$603))+((($D$18+$H$18)/3)*$BD$20)-(((PI()*($C$21/2)^2*(($C$21/2)*$AZ$20))/3)*$AJ$603)))</f>
        <v>151529.5628099576</v>
      </c>
    </row>
    <row r="770" spans="1:36" x14ac:dyDescent="0.3">
      <c r="A770">
        <v>16.5</v>
      </c>
      <c r="B770" s="79">
        <f t="shared" si="100"/>
        <v>155291.41570858579</v>
      </c>
      <c r="C770" s="53">
        <v>16.5</v>
      </c>
      <c r="D770" s="80">
        <f>IF($C770&gt;$G$20,IF('Silo Levels'!$L$19="Pumping",((PI()*((($C$19+$G$20)-$C770)*($O$20/($O$19/2)))^2*((($O$20+$G$20)-$C770))/3)*$D$603)+(((PI()*((($C$19+$G$20)-$C770)*($O$20/($O$19/2)))^2*(((($C$19+$G$20)-$C770)*($O$20/($O$19/2)))*$AZ$12))/3)*$D$603),(((PI()*((($C$19+$G$20)-$C770)*($O$20/($O$19/2)))^2*((($O$20+$G$20)-$C770)/3))*$D$603)-((PI()*((($C$19+$G$20)-$C770)*($O$20/($O$19/2)))^2*(((($C$19+$G$20)-$C770)*($O$20/($O$19/2)))*$AZ$12)/3)*$D$603))),IF('Silo Levels'!$L$19="Pumping",(($D$18*$D$603)+((PI()*(($C$21/2)^2)*($G$20-$C770))*$D$603))+((($D$18+$H$18)/3)*$BD$12)+(((PI()*($C$21/2)^2*(($C$21/2)*$AZ$12))/3)*$D$603),(($D$18*$D$603)+((PI()*(($C$21/2)^2)*($G$20-$C770))*$D$603))+((($D$18+$H$18)/3)*$BD$12)-(((PI()*($C$21/2)^2*(($C$21/2)*$AZ$12))/3)*$D$603)))</f>
        <v>152364.3969350211</v>
      </c>
      <c r="E770" s="73">
        <v>16.5</v>
      </c>
      <c r="F770" s="79">
        <f t="shared" si="101"/>
        <v>140963.13020894767</v>
      </c>
      <c r="G770" s="53">
        <v>16.5</v>
      </c>
      <c r="H770" s="80">
        <f>IF($G770&gt;$G$20,IF('Silo Levels'!$L$20="Pumping",((PI()*((($C$19+$G$20)-$G770)*($O$20/($O$19/2)))^2*((($O$20+$G$20)-$G770))/3)*$H$603)+(((PI()*((($C$19+$G$20)-$G770)*($O$20/($O$19/2)))^2*(((($C$19+$G$20)-$G770)*($O$20/($O$19/2)))*$AZ$13))/3)*$H$603),(((PI()*((($C$19+$G$20)-$G770)*($O$20/($O$19/2)))^2*((($O$20+$G$20)-$G770)/3))*$H$603)-((PI()*((($C$19+$G$20)-$G770)*($O$20/($O$19/2)))^2*(((($C$19+$G$20)-$G770)*($O$20/($O$19/2)))*$AZ$13)/3)*$H$603))),IF('Silo Levels'!$L$20="Pumping",(($D$18*$H$603)+((PI()*(($C$21/2)^2)*($G$20-$G770))*$H$603))+((($D$18+$H$18)/3)*$BD$13)+(((PI()*($C$21/2)^2*(($C$21/2)*$AZ$13))/3)*$H$603),(($D$18*$H$603)+((PI()*(($C$21/2)^2)*($G$20-$G770))*$H$603))+((($D$18+$H$18)/3)*$BD$13)-(((PI()*($C$21/2)^2*(($C$21/2)*$AZ$13))/3)*$H$603)))</f>
        <v>137174.99576392182</v>
      </c>
      <c r="I770" s="73">
        <v>16.5</v>
      </c>
      <c r="J770" s="79">
        <f t="shared" si="102"/>
        <v>141591.84275349387</v>
      </c>
      <c r="K770" s="53">
        <v>16.5</v>
      </c>
      <c r="L770" s="80">
        <f>IF($K770&gt;$G$20,IF('Silo Levels'!$L$21="Pumping",((PI()*((($C$19+$G$20)-$K770)*($O$20/($O$19/2)))^2*((($O$20+$G$20)-$K770))/3)*$L$603)+(((PI()*((($C$19+$G$20)-$K770)*($O$20/($O$19/2)))^2*(((($C$19+$G$20)-$K770)*($O$20/($O$19/2)))*$AZ$14))/3)*$L$603),(((PI()*((($C$19+$G$20)-$K770)*($O$20/($O$19/2)))^2*((($O$20+$G$20)-$K770)/3))*$L$603)-((PI()*((($C$19+$G$20)-$K770)*($O$20/($O$19/2)))^2*(((($C$19+$G$20)-$K770)*($O$20/($O$19/2)))*$AZ$14)/3)*$L$603))),IF('Silo Levels'!$L$21="Pumping",(($D$18*$L$603)+((PI()*(($C$21/2)^2)*($G$20-$K770))*$L$603))+((($D$18+$H$18)/3)*$BD$14)+(((PI()*($C$21/2)^2*(($C$21/2)*$AZ$14))/3)*$L$603),(($D$18*$L$603)+((PI()*(($C$21/2)^2)*($G$20-$K770))*$L$603))+((($D$18+$H$18)/3)*$BD$14)-(((PI()*($C$21/2)^2*(($C$21/2)*$AZ$14))/3)*$L$603)))</f>
        <v>137786.44973188176</v>
      </c>
      <c r="M770" s="73">
        <v>16.5</v>
      </c>
      <c r="N770" s="79">
        <f t="shared" si="107"/>
        <v>144861.80034575093</v>
      </c>
      <c r="O770" s="53">
        <v>16.5</v>
      </c>
      <c r="P770" s="80">
        <f>IF($O770&gt;$G$20,IF('Silo Levels'!$L$22="Pumping",((PI()*((($C$19+$G$20)-$O770)*($O$20/($O$19/2)))^2*((($O$20+$G$20)-$O770))/3)*$P$603)+(((PI()*((($C$19+$G$20)-$O770)*($O$20/($O$19/2)))^2*(((($C$19+$G$20)-$O770)*($O$20/($O$19/2)))*$AZ$15))/3)*$P$603),(((PI()*((($C$19+$G$20)-$O770)*($O$20/($O$19/2)))^2*((($O$20+$G$20)-$O770)/3))*$P$603)-((PI()*((($C$19+$G$20)-$O770)*($O$20/($O$19/2)))^2*(((($C$19+$G$20)-$O770)*($O$20/($O$19/2)))*$AZ$15)/3)*$P$603))),IF('Silo Levels'!$L$22="Pumping",(($D$18*$P$603)+((PI()*(($C$21/2)^2)*($G$20-$O770))*$P$603))+((($D$18+$H$18)/3)*$BD$15)+(((PI()*($C$21/2)^2*(($C$21/2)*$AZ$15))/3)*$P$603),(($D$18*$P$603)+((PI()*(($C$21/2)^2)*($G$20-$O770))*$P$603))+((($D$18+$H$18)/3)*$BD$15)-(((PI()*($C$21/2)^2*(($C$21/2)*$AZ$15))/3)*$P$603)))</f>
        <v>140966.64481815844</v>
      </c>
      <c r="Q770" s="73">
        <v>16.5</v>
      </c>
      <c r="R770" s="79">
        <f t="shared" si="108"/>
        <v>149746.35046485811</v>
      </c>
      <c r="S770" s="53">
        <v>16.5</v>
      </c>
      <c r="T770" s="80">
        <f>IF($S770&gt;$G$20,IF('Silo Levels'!$L$23="Pumping",((PI()*((($C$19+$G$20)-$S770)*($O$20/($O$19/2)))^2*((($O$20+$G$20)-$S770))/3)*$T$603)+(((PI()*((($C$19+$G$20)-$S770)*($O$20/($O$19/2)))^2*(((($C$19+$G$20)-$S770)*($O$20/($O$19/2)))*$AZ$16))/3)*$T$603),(((PI()*((($C$19+$G$20)-$S770)*($O$20/($O$19/2)))^2*((($O$20+$G$20)-$S770)/3))*$T$603)-((PI()*((($C$19+$G$20)-$S770)*($O$20/($O$19/2)))^2*(((($C$19+$G$20)-$S770)*($O$20/($O$19/2)))*$AZ$16)/3)*$T$603))),IF('Silo Levels'!$L$23="Pumping",(($D$18*$T$603)+((PI()*(($C$21/2)^2)*($G$20-$S770))*$T$603))+((($D$18+$H$18)/3)*$BD$16)+(((PI()*($C$21/2)^2*(($C$21/2)*$AZ$16))/3)*$T$603),(($D$18*$T$603)+((PI()*(($C$21/2)^2)*($G$20-$S770))*$T$603))+((($D$18+$H$18)/3)*$BD$16)-(((PI()*($C$21/2)^2*(($C$21/2)*$AZ$16))/3)*$T$603)))</f>
        <v>145717.11079491588</v>
      </c>
      <c r="U770" s="73">
        <v>16.5</v>
      </c>
      <c r="V770" s="79">
        <f t="shared" si="103"/>
        <v>140963.13020894767</v>
      </c>
      <c r="W770" s="53">
        <v>16.5</v>
      </c>
      <c r="X770" s="80">
        <f>IF($W770&gt;$G$20,IF('Silo Levels'!$L$24="Pumping",((PI()*((($C$19+$G$20)-$W770)*($O$20/($O$19/2)))^2*((($O$20+$G$20)-$W770))/3)*$X$603)+(((PI()*((($C$19+$G$20)-$W770)*($O$20/($O$19/2)))^2*(((($C$19+$G$20)-$W770)*($O$20/($O$19/2)))*$AZ$17))/3)*$X$603),(((PI()*((($C$19+$G$20)-$W770)*($O$20/($O$19/2)))^2*((($O$20+$G$20)-$W770)/3))*$X$603)-((PI()*((($C$19+$G$20)-$W770)*($O$20/($O$19/2)))^2*(((($C$19+$G$20)-$W770)*($O$20/($O$19/2)))*$AZ$17)/3)*$X$603))),IF('Silo Levels'!$L$24="Pumping",(($D$18*$X$603)+((PI()*(($C$21/2)^2)*($G$20-$W770))*$X$603))+((($D$18+$H$18)/3)*$BD$17)+(((PI()*($C$21/2)^2*(($C$21/2)*$AZ$17))/3)*$X$603),(($D$18*$X$603)+((PI()*(($C$21/2)^2)*($G$20-$W770))*$X$603))+((($D$18+$H$18)/3)*$BD$17)-(((PI()*($C$21/2)^2*(($C$21/2)*$AZ$17))/3)*$X$603)))</f>
        <v>137174.99576392182</v>
      </c>
      <c r="Y770" s="73">
        <v>16.5</v>
      </c>
      <c r="Z770" s="79">
        <f t="shared" si="104"/>
        <v>161407.29649210899</v>
      </c>
      <c r="AA770" s="53">
        <v>16.5</v>
      </c>
      <c r="AB770" s="80">
        <f>IF($AA770&gt;$G$20,IF('Silo Levels'!$L$25="Pumping",((PI()*((($C$19+$G$20)-$AA770)*($O$20/($O$19/2)))^2*((($O$20+$G$20)-$AA770))/3)*$AB$603)+(((PI()*((($C$19+$G$20)-$AA770)*($O$20/($O$19/2)))^2*(((($C$19+$G$20)-$AA770)*($O$20/($O$19/2)))*$AZ$18))/3)*$AB$603),(((PI()*((($C$19+$G$20)-$AA770)*($O$20/($O$19/2)))^2*((($O$20+$G$20)-$AA770)/3))*$AB$603)-((PI()*((($C$19+$G$20)-$AA770)*($O$20/($O$19/2)))^2*(((($C$19+$G$20)-$AA770)*($O$20/($O$19/2)))*$AZ$18)/3)*$AB$603))),IF('Silo Levels'!$L$25="Pumping",(($D$18*$AB$603)+((PI()*(($C$21/2)^2)*($G$20-$AA770))*$AB$603))+((($D$18+$H$18)/3)*$BD$18)+(((PI()*($C$21/2)^2*(($C$21/2)*$AZ$18))/3)*$AB$603),(($D$18*$AB$603)+((PI()*(($C$21/2)^2)*($G$20-$AA770))*$AB$603))+((($D$18+$H$18)/3)*$BD$18)-(((PI()*($C$21/2)^2*(($C$21/2)*$AZ$18))/3)*$AB$603)))</f>
        <v>157057.95611505467</v>
      </c>
      <c r="AC770" s="73">
        <v>16.5</v>
      </c>
      <c r="AD770" s="79">
        <f t="shared" si="105"/>
        <v>166487.74867666361</v>
      </c>
      <c r="AE770" s="53">
        <v>16.5</v>
      </c>
      <c r="AF770" s="80">
        <f>IF($AE770&gt;$G$20,IF('Silo Levels'!$L$26="Pumping",((PI()*((($C$19+$G$20)-$AE770)*($O$20/($O$19/2)))^2*((($O$20+$G$20)-$AE770))/3)*$AF$603)+(((PI()*((($C$19+$G$20)-$AE770)*($O$20/($O$19/2)))^2*(((($C$19+$G$20)-$AE770)*($O$20/($O$19/2)))*$AZ$19))/3)*$AF$603),(((PI()*((($C$19+$G$20)-$AE770)*($O$20/($O$19/2)))^2*((($O$20+$G$20)-$AE770)/3))*$AF$603)-((PI()*((($C$19+$G$20)-$AE770)*($O$20/($O$19/2)))^2*(((($C$19+$G$20)-$AE770)*($O$20/($O$19/2)))*$AZ$19)/3)*$AF$603))),IF('Silo Levels'!$L$26="Pumping",(($D$18*$AF$603)+((PI()*(($C$21/2)^2)*($G$20-$AE770))*$AF$603))+((($D$18+$H$18)/3)*$BD$19)+(((PI()*($C$21/2)^2*(($C$21/2)*$AZ$19))/3)*$AF$603),(($D$18*$AF$603)+((PI()*(($C$21/2)^2)*($G$20-$AE770))*$AF$603))+((($D$18+$H$18)/3)*$BD$19)-(((PI()*($C$21/2)^2*(($C$21/2)*$AZ$19))/3)*$AF$603)))</f>
        <v>164277.26302440363</v>
      </c>
      <c r="AG770" s="73">
        <v>16.5</v>
      </c>
      <c r="AH770" s="79">
        <f t="shared" si="106"/>
        <v>155291.41570858579</v>
      </c>
      <c r="AI770" s="53">
        <v>16.5</v>
      </c>
      <c r="AJ770" s="80">
        <f>IF($AI770&gt;$G$20,IF('Silo Levels'!$L$27="Pumping",((PI()*((($C$19+$G$20)-$AI770)*($O$20/($O$19/2)))^2*((($O$20+$G$20)-$AI770))/3)*$AJ$603)+(((PI()*((($C$19+$G$20)-$AI770)*($O$20/($O$19/2)))^2*(((($C$19+$G$20)-$AI770)*($O$20/($O$19/2)))*$AZ$20))/3)*$AJ$603),(((PI()*((($C$19+$G$20)-$AI770)*($O$20/($O$19/2)))^2*((($O$20+$G$20)-$AI770)/3))*$AJ$603)-((PI()*((($C$19+$G$20)-$AI770)*($O$20/($O$19/2)))^2*(((($C$19+$G$20)-$AI770)*($O$20/($O$19/2)))*$AZ$20)/3)*$AJ$603))),IF('Silo Levels'!$L$27="Pumping",(($D$18*$AJ$603)+((PI()*(($C$21/2)^2)*($G$20-$AI770))*$AJ$603))+((($D$18+$H$18)/3)*$BD$20)+(((PI()*($C$21/2)^2*(($C$21/2)*$AZ$20))/3)*$AJ$603),(($D$18*$AJ$603)+((PI()*(($C$21/2)^2)*($G$20-$AI770))*$AJ$603))+((($D$18+$H$18)/3)*$BD$20)-(((PI()*($C$21/2)^2*(($C$21/2)*$AZ$20))/3)*$AJ$603)))</f>
        <v>151109.96031777907</v>
      </c>
    </row>
    <row r="771" spans="1:36" x14ac:dyDescent="0.3">
      <c r="A771">
        <v>16.600000000000001</v>
      </c>
      <c r="B771" s="79">
        <f t="shared" si="100"/>
        <v>154871.81321640729</v>
      </c>
      <c r="C771" s="53">
        <v>16.600000000000001</v>
      </c>
      <c r="D771" s="80">
        <f>IF($C771&gt;$G$20,IF('Silo Levels'!$L$19="Pumping",((PI()*((($C$19+$G$20)-$C771)*($O$20/($O$19/2)))^2*((($O$20+$G$20)-$C771))/3)*$D$603)+(((PI()*((($C$19+$G$20)-$C771)*($O$20/($O$19/2)))^2*(((($C$19+$G$20)-$C771)*($O$20/($O$19/2)))*$AZ$12))/3)*$D$603),(((PI()*((($C$19+$G$20)-$C771)*($O$20/($O$19/2)))^2*((($O$20+$G$20)-$C771)/3))*$D$603)-((PI()*((($C$19+$G$20)-$C771)*($O$20/($O$19/2)))^2*(((($C$19+$G$20)-$C771)*($O$20/($O$19/2)))*$AZ$12)/3)*$D$603))),IF('Silo Levels'!$L$19="Pumping",(($D$18*$D$603)+((PI()*(($C$21/2)^2)*($G$20-$C771))*$D$603))+((($D$18+$H$18)/3)*$BD$12)+(((PI()*($C$21/2)^2*(($C$21/2)*$AZ$12))/3)*$D$603),(($D$18*$D$603)+((PI()*(($C$21/2)^2)*($G$20-$C771))*$D$603))+((($D$18+$H$18)/3)*$BD$12)-(((PI()*($C$21/2)^2*(($C$21/2)*$AZ$12))/3)*$D$603)))</f>
        <v>151944.7944428426</v>
      </c>
      <c r="E771" s="73">
        <v>16.600000000000001</v>
      </c>
      <c r="F771" s="79">
        <f t="shared" si="101"/>
        <v>140582.99685697295</v>
      </c>
      <c r="G771" s="53">
        <v>16.600000000000001</v>
      </c>
      <c r="H771" s="80">
        <f>IF($G771&gt;$G$20,IF('Silo Levels'!$L$20="Pumping",((PI()*((($C$19+$G$20)-$G771)*($O$20/($O$19/2)))^2*((($O$20+$G$20)-$G771))/3)*$H$603)+(((PI()*((($C$19+$G$20)-$G771)*($O$20/($O$19/2)))^2*(((($C$19+$G$20)-$G771)*($O$20/($O$19/2)))*$AZ$13))/3)*$H$603),(((PI()*((($C$19+$G$20)-$G771)*($O$20/($O$19/2)))^2*((($O$20+$G$20)-$G771)/3))*$H$603)-((PI()*((($C$19+$G$20)-$G771)*($O$20/($O$19/2)))^2*(((($C$19+$G$20)-$G771)*($O$20/($O$19/2)))*$AZ$13)/3)*$H$603))),IF('Silo Levels'!$L$20="Pumping",(($D$18*$H$603)+((PI()*(($C$21/2)^2)*($G$20-$G771))*$H$603))+((($D$18+$H$18)/3)*$BD$13)+(((PI()*($C$21/2)^2*(($C$21/2)*$AZ$13))/3)*$H$603),(($D$18*$H$603)+((PI()*(($C$21/2)^2)*($G$20-$G771))*$H$603))+((($D$18+$H$18)/3)*$BD$13)-(((PI()*($C$21/2)^2*(($C$21/2)*$AZ$13))/3)*$H$603)))</f>
        <v>136794.86241194711</v>
      </c>
      <c r="I771" s="73">
        <v>16.600000000000001</v>
      </c>
      <c r="J771" s="79">
        <f t="shared" si="102"/>
        <v>141209.97753041919</v>
      </c>
      <c r="K771" s="53">
        <v>16.600000000000001</v>
      </c>
      <c r="L771" s="80">
        <f>IF($K771&gt;$G$20,IF('Silo Levels'!$L$21="Pumping",((PI()*((($C$19+$G$20)-$K771)*($O$20/($O$19/2)))^2*((($O$20+$G$20)-$K771))/3)*$L$603)+(((PI()*((($C$19+$G$20)-$K771)*($O$20/($O$19/2)))^2*(((($C$19+$G$20)-$K771)*($O$20/($O$19/2)))*$AZ$14))/3)*$L$603),(((PI()*((($C$19+$G$20)-$K771)*($O$20/($O$19/2)))^2*((($O$20+$G$20)-$K771)/3))*$L$603)-((PI()*((($C$19+$G$20)-$K771)*($O$20/($O$19/2)))^2*(((($C$19+$G$20)-$K771)*($O$20/($O$19/2)))*$AZ$14)/3)*$L$603))),IF('Silo Levels'!$L$21="Pumping",(($D$18*$L$603)+((PI()*(($C$21/2)^2)*($G$20-$K771))*$L$603))+((($D$18+$H$18)/3)*$BD$14)+(((PI()*($C$21/2)^2*(($C$21/2)*$AZ$14))/3)*$L$603),(($D$18*$L$603)+((PI()*(($C$21/2)^2)*($G$20-$K771))*$L$603))+((($D$18+$H$18)/3)*$BD$14)-(((PI()*($C$21/2)^2*(($C$21/2)*$AZ$14))/3)*$L$603)))</f>
        <v>137404.58450880708</v>
      </c>
      <c r="M771" s="73">
        <v>16.600000000000001</v>
      </c>
      <c r="N771" s="79">
        <f t="shared" si="107"/>
        <v>144470.92759594374</v>
      </c>
      <c r="O771" s="53">
        <v>16.600000000000001</v>
      </c>
      <c r="P771" s="80">
        <f>IF($O771&gt;$G$20,IF('Silo Levels'!$L$22="Pumping",((PI()*((($C$19+$G$20)-$O771)*($O$20/($O$19/2)))^2*((($O$20+$G$20)-$O771))/3)*$P$603)+(((PI()*((($C$19+$G$20)-$O771)*($O$20/($O$19/2)))^2*(((($C$19+$G$20)-$O771)*($O$20/($O$19/2)))*$AZ$15))/3)*$P$603),(((PI()*((($C$19+$G$20)-$O771)*($O$20/($O$19/2)))^2*((($O$20+$G$20)-$O771)/3))*$P$603)-((PI()*((($C$19+$G$20)-$O771)*($O$20/($O$19/2)))^2*(((($C$19+$G$20)-$O771)*($O$20/($O$19/2)))*$AZ$15)/3)*$P$603))),IF('Silo Levels'!$L$22="Pumping",(($D$18*$P$603)+((PI()*(($C$21/2)^2)*($G$20-$O771))*$P$603))+((($D$18+$H$18)/3)*$BD$15)+(((PI()*($C$21/2)^2*(($C$21/2)*$AZ$15))/3)*$P$603),(($D$18*$P$603)+((PI()*(($C$21/2)^2)*($G$20-$O771))*$P$603))+((($D$18+$H$18)/3)*$BD$15)-(((PI()*($C$21/2)^2*(($C$21/2)*$AZ$15))/3)*$P$603)))</f>
        <v>140575.77206835125</v>
      </c>
      <c r="Q771" s="73">
        <v>16.600000000000001</v>
      </c>
      <c r="R771" s="79">
        <f t="shared" si="108"/>
        <v>149342.02258160259</v>
      </c>
      <c r="S771" s="53">
        <v>16.600000000000001</v>
      </c>
      <c r="T771" s="80">
        <f>IF($S771&gt;$G$20,IF('Silo Levels'!$L$23="Pumping",((PI()*((($C$19+$G$20)-$S771)*($O$20/($O$19/2)))^2*((($O$20+$G$20)-$S771))/3)*$T$603)+(((PI()*((($C$19+$G$20)-$S771)*($O$20/($O$19/2)))^2*(((($C$19+$G$20)-$S771)*($O$20/($O$19/2)))*$AZ$16))/3)*$T$603),(((PI()*((($C$19+$G$20)-$S771)*($O$20/($O$19/2)))^2*((($O$20+$G$20)-$S771)/3))*$T$603)-((PI()*((($C$19+$G$20)-$S771)*($O$20/($O$19/2)))^2*(((($C$19+$G$20)-$S771)*($O$20/($O$19/2)))*$AZ$16)/3)*$T$603))),IF('Silo Levels'!$L$23="Pumping",(($D$18*$T$603)+((PI()*(($C$21/2)^2)*($G$20-$S771))*$T$603))+((($D$18+$H$18)/3)*$BD$16)+(((PI()*($C$21/2)^2*(($C$21/2)*$AZ$16))/3)*$T$603),(($D$18*$T$603)+((PI()*(($C$21/2)^2)*($G$20-$S771))*$T$603))+((($D$18+$H$18)/3)*$BD$16)-(((PI()*($C$21/2)^2*(($C$21/2)*$AZ$16))/3)*$T$603)))</f>
        <v>145312.78291166035</v>
      </c>
      <c r="U771" s="73">
        <v>16.600000000000001</v>
      </c>
      <c r="V771" s="79">
        <f t="shared" si="103"/>
        <v>140582.99685697295</v>
      </c>
      <c r="W771" s="53">
        <v>16.600000000000001</v>
      </c>
      <c r="X771" s="80">
        <f>IF($W771&gt;$G$20,IF('Silo Levels'!$L$24="Pumping",((PI()*((($C$19+$G$20)-$W771)*($O$20/($O$19/2)))^2*((($O$20+$G$20)-$W771))/3)*$X$603)+(((PI()*((($C$19+$G$20)-$W771)*($O$20/($O$19/2)))^2*(((($C$19+$G$20)-$W771)*($O$20/($O$19/2)))*$AZ$17))/3)*$X$603),(((PI()*((($C$19+$G$20)-$W771)*($O$20/($O$19/2)))^2*((($O$20+$G$20)-$W771)/3))*$X$603)-((PI()*((($C$19+$G$20)-$W771)*($O$20/($O$19/2)))^2*(((($C$19+$G$20)-$W771)*($O$20/($O$19/2)))*$AZ$17)/3)*$X$603))),IF('Silo Levels'!$L$24="Pumping",(($D$18*$X$603)+((PI()*(($C$21/2)^2)*($G$20-$W771))*$X$603))+((($D$18+$H$18)/3)*$BD$17)+(((PI()*($C$21/2)^2*(($C$21/2)*$AZ$17))/3)*$X$603),(($D$18*$X$603)+((PI()*(($C$21/2)^2)*($G$20-$W771))*$X$603))+((($D$18+$H$18)/3)*$BD$17)-(((PI()*($C$21/2)^2*(($C$21/2)*$AZ$17))/3)*$X$603)))</f>
        <v>136794.86241194711</v>
      </c>
      <c r="Y771" s="73">
        <v>16.600000000000001</v>
      </c>
      <c r="Z771" s="79">
        <f t="shared" si="104"/>
        <v>160970.84700479484</v>
      </c>
      <c r="AA771" s="53">
        <v>16.600000000000001</v>
      </c>
      <c r="AB771" s="80">
        <f>IF($AA771&gt;$G$20,IF('Silo Levels'!$L$25="Pumping",((PI()*((($C$19+$G$20)-$AA771)*($O$20/($O$19/2)))^2*((($O$20+$G$20)-$AA771))/3)*$AB$603)+(((PI()*((($C$19+$G$20)-$AA771)*($O$20/($O$19/2)))^2*(((($C$19+$G$20)-$AA771)*($O$20/($O$19/2)))*$AZ$18))/3)*$AB$603),(((PI()*((($C$19+$G$20)-$AA771)*($O$20/($O$19/2)))^2*((($O$20+$G$20)-$AA771)/3))*$AB$603)-((PI()*((($C$19+$G$20)-$AA771)*($O$20/($O$19/2)))^2*(((($C$19+$G$20)-$AA771)*($O$20/($O$19/2)))*$AZ$18)/3)*$AB$603))),IF('Silo Levels'!$L$25="Pumping",(($D$18*$AB$603)+((PI()*(($C$21/2)^2)*($G$20-$AA771))*$AB$603))+((($D$18+$H$18)/3)*$BD$18)+(((PI()*($C$21/2)^2*(($C$21/2)*$AZ$18))/3)*$AB$603),(($D$18*$AB$603)+((PI()*(($C$21/2)^2)*($G$20-$AA771))*$AB$603))+((($D$18+$H$18)/3)*$BD$18)-(((PI()*($C$21/2)^2*(($C$21/2)*$AZ$18))/3)*$AB$603)))</f>
        <v>156621.50662774051</v>
      </c>
      <c r="AC771" s="73">
        <v>16.600000000000001</v>
      </c>
      <c r="AD771" s="79">
        <f t="shared" si="105"/>
        <v>166044.11113809154</v>
      </c>
      <c r="AE771" s="53">
        <v>16.600000000000001</v>
      </c>
      <c r="AF771" s="80">
        <f>IF($AE771&gt;$G$20,IF('Silo Levels'!$L$26="Pumping",((PI()*((($C$19+$G$20)-$AE771)*($O$20/($O$19/2)))^2*((($O$20+$G$20)-$AE771))/3)*$AF$603)+(((PI()*((($C$19+$G$20)-$AE771)*($O$20/($O$19/2)))^2*(((($C$19+$G$20)-$AE771)*($O$20/($O$19/2)))*$AZ$19))/3)*$AF$603),(((PI()*((($C$19+$G$20)-$AE771)*($O$20/($O$19/2)))^2*((($O$20+$G$20)-$AE771)/3))*$AF$603)-((PI()*((($C$19+$G$20)-$AE771)*($O$20/($O$19/2)))^2*(((($C$19+$G$20)-$AE771)*($O$20/($O$19/2)))*$AZ$19)/3)*$AF$603))),IF('Silo Levels'!$L$26="Pumping",(($D$18*$AF$603)+((PI()*(($C$21/2)^2)*($G$20-$AE771))*$AF$603))+((($D$18+$H$18)/3)*$BD$19)+(((PI()*($C$21/2)^2*(($C$21/2)*$AZ$19))/3)*$AF$603),(($D$18*$AF$603)+((PI()*(($C$21/2)^2)*($G$20-$AE771))*$AF$603))+((($D$18+$H$18)/3)*$BD$19)-(((PI()*($C$21/2)^2*(($C$21/2)*$AZ$19))/3)*$AF$603)))</f>
        <v>163833.62548583155</v>
      </c>
      <c r="AG771" s="73">
        <v>16.600000000000001</v>
      </c>
      <c r="AH771" s="79">
        <f t="shared" si="106"/>
        <v>154871.81321640729</v>
      </c>
      <c r="AI771" s="53">
        <v>16.600000000000001</v>
      </c>
      <c r="AJ771" s="80">
        <f>IF($AI771&gt;$G$20,IF('Silo Levels'!$L$27="Pumping",((PI()*((($C$19+$G$20)-$AI771)*($O$20/($O$19/2)))^2*((($O$20+$G$20)-$AI771))/3)*$AJ$603)+(((PI()*((($C$19+$G$20)-$AI771)*($O$20/($O$19/2)))^2*(((($C$19+$G$20)-$AI771)*($O$20/($O$19/2)))*$AZ$20))/3)*$AJ$603),(((PI()*((($C$19+$G$20)-$AI771)*($O$20/($O$19/2)))^2*((($O$20+$G$20)-$AI771)/3))*$AJ$603)-((PI()*((($C$19+$G$20)-$AI771)*($O$20/($O$19/2)))^2*(((($C$19+$G$20)-$AI771)*($O$20/($O$19/2)))*$AZ$20)/3)*$AJ$603))),IF('Silo Levels'!$L$27="Pumping",(($D$18*$AJ$603)+((PI()*(($C$21/2)^2)*($G$20-$AI771))*$AJ$603))+((($D$18+$H$18)/3)*$BD$20)+(((PI()*($C$21/2)^2*(($C$21/2)*$AZ$20))/3)*$AJ$603),(($D$18*$AJ$603)+((PI()*(($C$21/2)^2)*($G$20-$AI771))*$AJ$603))+((($D$18+$H$18)/3)*$BD$20)-(((PI()*($C$21/2)^2*(($C$21/2)*$AZ$20))/3)*$AJ$603)))</f>
        <v>150690.35782560057</v>
      </c>
    </row>
    <row r="772" spans="1:36" x14ac:dyDescent="0.3">
      <c r="A772">
        <v>16.7</v>
      </c>
      <c r="B772" s="79">
        <f t="shared" si="100"/>
        <v>154452.21072422879</v>
      </c>
      <c r="C772" s="53">
        <v>16.7</v>
      </c>
      <c r="D772" s="80">
        <f>IF($C772&gt;$G$20,IF('Silo Levels'!$L$19="Pumping",((PI()*((($C$19+$G$20)-$C772)*($O$20/($O$19/2)))^2*((($O$20+$G$20)-$C772))/3)*$D$603)+(((PI()*((($C$19+$G$20)-$C772)*($O$20/($O$19/2)))^2*(((($C$19+$G$20)-$C772)*($O$20/($O$19/2)))*$AZ$12))/3)*$D$603),(((PI()*((($C$19+$G$20)-$C772)*($O$20/($O$19/2)))^2*((($O$20+$G$20)-$C772)/3))*$D$603)-((PI()*((($C$19+$G$20)-$C772)*($O$20/($O$19/2)))^2*(((($C$19+$G$20)-$C772)*($O$20/($O$19/2)))*$AZ$12)/3)*$D$603))),IF('Silo Levels'!$L$19="Pumping",(($D$18*$D$603)+((PI()*(($C$21/2)^2)*($G$20-$C772))*$D$603))+((($D$18+$H$18)/3)*$BD$12)+(((PI()*($C$21/2)^2*(($C$21/2)*$AZ$12))/3)*$D$603),(($D$18*$D$603)+((PI()*(($C$21/2)^2)*($G$20-$C772))*$D$603))+((($D$18+$H$18)/3)*$BD$12)-(((PI()*($C$21/2)^2*(($C$21/2)*$AZ$12))/3)*$D$603)))</f>
        <v>151525.1919506641</v>
      </c>
      <c r="E772" s="73">
        <v>16.7</v>
      </c>
      <c r="F772" s="79">
        <f t="shared" si="101"/>
        <v>140202.86350499824</v>
      </c>
      <c r="G772" s="53">
        <v>16.7</v>
      </c>
      <c r="H772" s="80">
        <f>IF($G772&gt;$G$20,IF('Silo Levels'!$L$20="Pumping",((PI()*((($C$19+$G$20)-$G772)*($O$20/($O$19/2)))^2*((($O$20+$G$20)-$G772))/3)*$H$603)+(((PI()*((($C$19+$G$20)-$G772)*($O$20/($O$19/2)))^2*(((($C$19+$G$20)-$G772)*($O$20/($O$19/2)))*$AZ$13))/3)*$H$603),(((PI()*((($C$19+$G$20)-$G772)*($O$20/($O$19/2)))^2*((($O$20+$G$20)-$G772)/3))*$H$603)-((PI()*((($C$19+$G$20)-$G772)*($O$20/($O$19/2)))^2*(((($C$19+$G$20)-$G772)*($O$20/($O$19/2)))*$AZ$13)/3)*$H$603))),IF('Silo Levels'!$L$20="Pumping",(($D$18*$H$603)+((PI()*(($C$21/2)^2)*($G$20-$G772))*$H$603))+((($D$18+$H$18)/3)*$BD$13)+(((PI()*($C$21/2)^2*(($C$21/2)*$AZ$13))/3)*$H$603),(($D$18*$H$603)+((PI()*(($C$21/2)^2)*($G$20-$G772))*$H$603))+((($D$18+$H$18)/3)*$BD$13)-(((PI()*($C$21/2)^2*(($C$21/2)*$AZ$13))/3)*$H$603)))</f>
        <v>136414.72905997239</v>
      </c>
      <c r="I772" s="73">
        <v>16.7</v>
      </c>
      <c r="J772" s="79">
        <f t="shared" si="102"/>
        <v>140828.11230734456</v>
      </c>
      <c r="K772" s="53">
        <v>16.7</v>
      </c>
      <c r="L772" s="80">
        <f>IF($K772&gt;$G$20,IF('Silo Levels'!$L$21="Pumping",((PI()*((($C$19+$G$20)-$K772)*($O$20/($O$19/2)))^2*((($O$20+$G$20)-$K772))/3)*$L$603)+(((PI()*((($C$19+$G$20)-$K772)*($O$20/($O$19/2)))^2*(((($C$19+$G$20)-$K772)*($O$20/($O$19/2)))*$AZ$14))/3)*$L$603),(((PI()*((($C$19+$G$20)-$K772)*($O$20/($O$19/2)))^2*((($O$20+$G$20)-$K772)/3))*$L$603)-((PI()*((($C$19+$G$20)-$K772)*($O$20/($O$19/2)))^2*(((($C$19+$G$20)-$K772)*($O$20/($O$19/2)))*$AZ$14)/3)*$L$603))),IF('Silo Levels'!$L$21="Pumping",(($D$18*$L$603)+((PI()*(($C$21/2)^2)*($G$20-$K772))*$L$603))+((($D$18+$H$18)/3)*$BD$14)+(((PI()*($C$21/2)^2*(($C$21/2)*$AZ$14))/3)*$L$603),(($D$18*$L$603)+((PI()*(($C$21/2)^2)*($G$20-$K772))*$L$603))+((($D$18+$H$18)/3)*$BD$14)-(((PI()*($C$21/2)^2*(($C$21/2)*$AZ$14))/3)*$L$603)))</f>
        <v>137022.71928573246</v>
      </c>
      <c r="M772" s="73">
        <v>16.7</v>
      </c>
      <c r="N772" s="79">
        <f t="shared" si="107"/>
        <v>144080.05484613657</v>
      </c>
      <c r="O772" s="53">
        <v>16.7</v>
      </c>
      <c r="P772" s="80">
        <f>IF($O772&gt;$G$20,IF('Silo Levels'!$L$22="Pumping",((PI()*((($C$19+$G$20)-$O772)*($O$20/($O$19/2)))^2*((($O$20+$G$20)-$O772))/3)*$P$603)+(((PI()*((($C$19+$G$20)-$O772)*($O$20/($O$19/2)))^2*(((($C$19+$G$20)-$O772)*($O$20/($O$19/2)))*$AZ$15))/3)*$P$603),(((PI()*((($C$19+$G$20)-$O772)*($O$20/($O$19/2)))^2*((($O$20+$G$20)-$O772)/3))*$P$603)-((PI()*((($C$19+$G$20)-$O772)*($O$20/($O$19/2)))^2*(((($C$19+$G$20)-$O772)*($O$20/($O$19/2)))*$AZ$15)/3)*$P$603))),IF('Silo Levels'!$L$22="Pumping",(($D$18*$P$603)+((PI()*(($C$21/2)^2)*($G$20-$O772))*$P$603))+((($D$18+$H$18)/3)*$BD$15)+(((PI()*($C$21/2)^2*(($C$21/2)*$AZ$15))/3)*$P$603),(($D$18*$P$603)+((PI()*(($C$21/2)^2)*($G$20-$O772))*$P$603))+((($D$18+$H$18)/3)*$BD$15)-(((PI()*($C$21/2)^2*(($C$21/2)*$AZ$15))/3)*$P$603)))</f>
        <v>140184.89931854408</v>
      </c>
      <c r="Q772" s="73">
        <v>16.7</v>
      </c>
      <c r="R772" s="79">
        <f t="shared" si="108"/>
        <v>148937.69469834707</v>
      </c>
      <c r="S772" s="53">
        <v>16.7</v>
      </c>
      <c r="T772" s="80">
        <f>IF($S772&gt;$G$20,IF('Silo Levels'!$L$23="Pumping",((PI()*((($C$19+$G$20)-$S772)*($O$20/($O$19/2)))^2*((($O$20+$G$20)-$S772))/3)*$T$603)+(((PI()*((($C$19+$G$20)-$S772)*($O$20/($O$19/2)))^2*(((($C$19+$G$20)-$S772)*($O$20/($O$19/2)))*$AZ$16))/3)*$T$603),(((PI()*((($C$19+$G$20)-$S772)*($O$20/($O$19/2)))^2*((($O$20+$G$20)-$S772)/3))*$T$603)-((PI()*((($C$19+$G$20)-$S772)*($O$20/($O$19/2)))^2*(((($C$19+$G$20)-$S772)*($O$20/($O$19/2)))*$AZ$16)/3)*$T$603))),IF('Silo Levels'!$L$23="Pumping",(($D$18*$T$603)+((PI()*(($C$21/2)^2)*($G$20-$S772))*$T$603))+((($D$18+$H$18)/3)*$BD$16)+(((PI()*($C$21/2)^2*(($C$21/2)*$AZ$16))/3)*$T$603),(($D$18*$T$603)+((PI()*(($C$21/2)^2)*($G$20-$S772))*$T$603))+((($D$18+$H$18)/3)*$BD$16)-(((PI()*($C$21/2)^2*(($C$21/2)*$AZ$16))/3)*$T$603)))</f>
        <v>144908.45502840483</v>
      </c>
      <c r="U772" s="73">
        <v>16.7</v>
      </c>
      <c r="V772" s="79">
        <f t="shared" si="103"/>
        <v>140202.86350499824</v>
      </c>
      <c r="W772" s="53">
        <v>16.7</v>
      </c>
      <c r="X772" s="80">
        <f>IF($W772&gt;$G$20,IF('Silo Levels'!$L$24="Pumping",((PI()*((($C$19+$G$20)-$W772)*($O$20/($O$19/2)))^2*((($O$20+$G$20)-$W772))/3)*$X$603)+(((PI()*((($C$19+$G$20)-$W772)*($O$20/($O$19/2)))^2*(((($C$19+$G$20)-$W772)*($O$20/($O$19/2)))*$AZ$17))/3)*$X$603),(((PI()*((($C$19+$G$20)-$W772)*($O$20/($O$19/2)))^2*((($O$20+$G$20)-$W772)/3))*$X$603)-((PI()*((($C$19+$G$20)-$W772)*($O$20/($O$19/2)))^2*(((($C$19+$G$20)-$W772)*($O$20/($O$19/2)))*$AZ$17)/3)*$X$603))),IF('Silo Levels'!$L$24="Pumping",(($D$18*$X$603)+((PI()*(($C$21/2)^2)*($G$20-$W772))*$X$603))+((($D$18+$H$18)/3)*$BD$17)+(((PI()*($C$21/2)^2*(($C$21/2)*$AZ$17))/3)*$X$603),(($D$18*$X$603)+((PI()*(($C$21/2)^2)*($G$20-$W772))*$X$603))+((($D$18+$H$18)/3)*$BD$17)-(((PI()*($C$21/2)^2*(($C$21/2)*$AZ$17))/3)*$X$603)))</f>
        <v>136414.72905997239</v>
      </c>
      <c r="Y772" s="73">
        <v>16.7</v>
      </c>
      <c r="Z772" s="79">
        <f t="shared" si="104"/>
        <v>160534.39751748068</v>
      </c>
      <c r="AA772" s="53">
        <v>16.7</v>
      </c>
      <c r="AB772" s="80">
        <f>IF($AA772&gt;$G$20,IF('Silo Levels'!$L$25="Pumping",((PI()*((($C$19+$G$20)-$AA772)*($O$20/($O$19/2)))^2*((($O$20+$G$20)-$AA772))/3)*$AB$603)+(((PI()*((($C$19+$G$20)-$AA772)*($O$20/($O$19/2)))^2*(((($C$19+$G$20)-$AA772)*($O$20/($O$19/2)))*$AZ$18))/3)*$AB$603),(((PI()*((($C$19+$G$20)-$AA772)*($O$20/($O$19/2)))^2*((($O$20+$G$20)-$AA772)/3))*$AB$603)-((PI()*((($C$19+$G$20)-$AA772)*($O$20/($O$19/2)))^2*(((($C$19+$G$20)-$AA772)*($O$20/($O$19/2)))*$AZ$18)/3)*$AB$603))),IF('Silo Levels'!$L$25="Pumping",(($D$18*$AB$603)+((PI()*(($C$21/2)^2)*($G$20-$AA772))*$AB$603))+((($D$18+$H$18)/3)*$BD$18)+(((PI()*($C$21/2)^2*(($C$21/2)*$AZ$18))/3)*$AB$603),(($D$18*$AB$603)+((PI()*(($C$21/2)^2)*($G$20-$AA772))*$AB$603))+((($D$18+$H$18)/3)*$BD$18)-(((PI()*($C$21/2)^2*(($C$21/2)*$AZ$18))/3)*$AB$603)))</f>
        <v>156185.05714042636</v>
      </c>
      <c r="AC772" s="73">
        <v>16.7</v>
      </c>
      <c r="AD772" s="79">
        <f t="shared" si="105"/>
        <v>165600.47359951955</v>
      </c>
      <c r="AE772" s="53">
        <v>16.7</v>
      </c>
      <c r="AF772" s="80">
        <f>IF($AE772&gt;$G$20,IF('Silo Levels'!$L$26="Pumping",((PI()*((($C$19+$G$20)-$AE772)*($O$20/($O$19/2)))^2*((($O$20+$G$20)-$AE772))/3)*$AF$603)+(((PI()*((($C$19+$G$20)-$AE772)*($O$20/($O$19/2)))^2*(((($C$19+$G$20)-$AE772)*($O$20/($O$19/2)))*$AZ$19))/3)*$AF$603),(((PI()*((($C$19+$G$20)-$AE772)*($O$20/($O$19/2)))^2*((($O$20+$G$20)-$AE772)/3))*$AF$603)-((PI()*((($C$19+$G$20)-$AE772)*($O$20/($O$19/2)))^2*(((($C$19+$G$20)-$AE772)*($O$20/($O$19/2)))*$AZ$19)/3)*$AF$603))),IF('Silo Levels'!$L$26="Pumping",(($D$18*$AF$603)+((PI()*(($C$21/2)^2)*($G$20-$AE772))*$AF$603))+((($D$18+$H$18)/3)*$BD$19)+(((PI()*($C$21/2)^2*(($C$21/2)*$AZ$19))/3)*$AF$603),(($D$18*$AF$603)+((PI()*(($C$21/2)^2)*($G$20-$AE772))*$AF$603))+((($D$18+$H$18)/3)*$BD$19)-(((PI()*($C$21/2)^2*(($C$21/2)*$AZ$19))/3)*$AF$603)))</f>
        <v>163389.98794725956</v>
      </c>
      <c r="AG772" s="73">
        <v>16.7</v>
      </c>
      <c r="AH772" s="79">
        <f t="shared" si="106"/>
        <v>154452.21072422879</v>
      </c>
      <c r="AI772" s="53">
        <v>16.7</v>
      </c>
      <c r="AJ772" s="80">
        <f>IF($AI772&gt;$G$20,IF('Silo Levels'!$L$27="Pumping",((PI()*((($C$19+$G$20)-$AI772)*($O$20/($O$19/2)))^2*((($O$20+$G$20)-$AI772))/3)*$AJ$603)+(((PI()*((($C$19+$G$20)-$AI772)*($O$20/($O$19/2)))^2*(((($C$19+$G$20)-$AI772)*($O$20/($O$19/2)))*$AZ$20))/3)*$AJ$603),(((PI()*((($C$19+$G$20)-$AI772)*($O$20/($O$19/2)))^2*((($O$20+$G$20)-$AI772)/3))*$AJ$603)-((PI()*((($C$19+$G$20)-$AI772)*($O$20/($O$19/2)))^2*(((($C$19+$G$20)-$AI772)*($O$20/($O$19/2)))*$AZ$20)/3)*$AJ$603))),IF('Silo Levels'!$L$27="Pumping",(($D$18*$AJ$603)+((PI()*(($C$21/2)^2)*($G$20-$AI772))*$AJ$603))+((($D$18+$H$18)/3)*$BD$20)+(((PI()*($C$21/2)^2*(($C$21/2)*$AZ$20))/3)*$AJ$603),(($D$18*$AJ$603)+((PI()*(($C$21/2)^2)*($G$20-$AI772))*$AJ$603))+((($D$18+$H$18)/3)*$BD$20)-(((PI()*($C$21/2)^2*(($C$21/2)*$AZ$20))/3)*$AJ$603)))</f>
        <v>150270.75533342207</v>
      </c>
    </row>
    <row r="773" spans="1:36" x14ac:dyDescent="0.3">
      <c r="A773">
        <v>16.8</v>
      </c>
      <c r="B773" s="79">
        <f t="shared" si="100"/>
        <v>154032.60823205023</v>
      </c>
      <c r="C773" s="53">
        <v>16.8</v>
      </c>
      <c r="D773" s="80">
        <f>IF($C773&gt;$G$20,IF('Silo Levels'!$L$19="Pumping",((PI()*((($C$19+$G$20)-$C773)*($O$20/($O$19/2)))^2*((($O$20+$G$20)-$C773))/3)*$D$603)+(((PI()*((($C$19+$G$20)-$C773)*($O$20/($O$19/2)))^2*(((($C$19+$G$20)-$C773)*($O$20/($O$19/2)))*$AZ$12))/3)*$D$603),(((PI()*((($C$19+$G$20)-$C773)*($O$20/($O$19/2)))^2*((($O$20+$G$20)-$C773)/3))*$D$603)-((PI()*((($C$19+$G$20)-$C773)*($O$20/($O$19/2)))^2*(((($C$19+$G$20)-$C773)*($O$20/($O$19/2)))*$AZ$12)/3)*$D$603))),IF('Silo Levels'!$L$19="Pumping",(($D$18*$D$603)+((PI()*(($C$21/2)^2)*($G$20-$C773))*$D$603))+((($D$18+$H$18)/3)*$BD$12)+(((PI()*($C$21/2)^2*(($C$21/2)*$AZ$12))/3)*$D$603),(($D$18*$D$603)+((PI()*(($C$21/2)^2)*($G$20-$C773))*$D$603))+((($D$18+$H$18)/3)*$BD$12)-(((PI()*($C$21/2)^2*(($C$21/2)*$AZ$12))/3)*$D$603)))</f>
        <v>151105.58945848554</v>
      </c>
      <c r="E773" s="73">
        <v>16.8</v>
      </c>
      <c r="F773" s="79">
        <f t="shared" si="101"/>
        <v>139822.7301530235</v>
      </c>
      <c r="G773" s="53">
        <v>16.8</v>
      </c>
      <c r="H773" s="80">
        <f>IF($G773&gt;$G$20,IF('Silo Levels'!$L$20="Pumping",((PI()*((($C$19+$G$20)-$G773)*($O$20/($O$19/2)))^2*((($O$20+$G$20)-$G773))/3)*$H$603)+(((PI()*((($C$19+$G$20)-$G773)*($O$20/($O$19/2)))^2*(((($C$19+$G$20)-$G773)*($O$20/($O$19/2)))*$AZ$13))/3)*$H$603),(((PI()*((($C$19+$G$20)-$G773)*($O$20/($O$19/2)))^2*((($O$20+$G$20)-$G773)/3))*$H$603)-((PI()*((($C$19+$G$20)-$G773)*($O$20/($O$19/2)))^2*(((($C$19+$G$20)-$G773)*($O$20/($O$19/2)))*$AZ$13)/3)*$H$603))),IF('Silo Levels'!$L$20="Pumping",(($D$18*$H$603)+((PI()*(($C$21/2)^2)*($G$20-$G773))*$H$603))+((($D$18+$H$18)/3)*$BD$13)+(((PI()*($C$21/2)^2*(($C$21/2)*$AZ$13))/3)*$H$603),(($D$18*$H$603)+((PI()*(($C$21/2)^2)*($G$20-$G773))*$H$603))+((($D$18+$H$18)/3)*$BD$13)-(((PI()*($C$21/2)^2*(($C$21/2)*$AZ$13))/3)*$H$603)))</f>
        <v>136034.59570799765</v>
      </c>
      <c r="I773" s="73">
        <v>16.8</v>
      </c>
      <c r="J773" s="79">
        <f t="shared" si="102"/>
        <v>140446.24708426985</v>
      </c>
      <c r="K773" s="53">
        <v>16.8</v>
      </c>
      <c r="L773" s="80">
        <f>IF($K773&gt;$G$20,IF('Silo Levels'!$L$21="Pumping",((PI()*((($C$19+$G$20)-$K773)*($O$20/($O$19/2)))^2*((($O$20+$G$20)-$K773))/3)*$L$603)+(((PI()*((($C$19+$G$20)-$K773)*($O$20/($O$19/2)))^2*(((($C$19+$G$20)-$K773)*($O$20/($O$19/2)))*$AZ$14))/3)*$L$603),(((PI()*((($C$19+$G$20)-$K773)*($O$20/($O$19/2)))^2*((($O$20+$G$20)-$K773)/3))*$L$603)-((PI()*((($C$19+$G$20)-$K773)*($O$20/($O$19/2)))^2*(((($C$19+$G$20)-$K773)*($O$20/($O$19/2)))*$AZ$14)/3)*$L$603))),IF('Silo Levels'!$L$21="Pumping",(($D$18*$L$603)+((PI()*(($C$21/2)^2)*($G$20-$K773))*$L$603))+((($D$18+$H$18)/3)*$BD$14)+(((PI()*($C$21/2)^2*(($C$21/2)*$AZ$14))/3)*$L$603),(($D$18*$L$603)+((PI()*(($C$21/2)^2)*($G$20-$K773))*$L$603))+((($D$18+$H$18)/3)*$BD$14)-(((PI()*($C$21/2)^2*(($C$21/2)*$AZ$14))/3)*$L$603)))</f>
        <v>136640.85406265775</v>
      </c>
      <c r="M773" s="73">
        <v>16.8</v>
      </c>
      <c r="N773" s="79">
        <f t="shared" si="107"/>
        <v>143689.18209632934</v>
      </c>
      <c r="O773" s="53">
        <v>16.8</v>
      </c>
      <c r="P773" s="80">
        <f>IF($O773&gt;$G$20,IF('Silo Levels'!$L$22="Pumping",((PI()*((($C$19+$G$20)-$O773)*($O$20/($O$19/2)))^2*((($O$20+$G$20)-$O773))/3)*$P$603)+(((PI()*((($C$19+$G$20)-$O773)*($O$20/($O$19/2)))^2*(((($C$19+$G$20)-$O773)*($O$20/($O$19/2)))*$AZ$15))/3)*$P$603),(((PI()*((($C$19+$G$20)-$O773)*($O$20/($O$19/2)))^2*((($O$20+$G$20)-$O773)/3))*$P$603)-((PI()*((($C$19+$G$20)-$O773)*($O$20/($O$19/2)))^2*(((($C$19+$G$20)-$O773)*($O$20/($O$19/2)))*$AZ$15)/3)*$P$603))),IF('Silo Levels'!$L$22="Pumping",(($D$18*$P$603)+((PI()*(($C$21/2)^2)*($G$20-$O773))*$P$603))+((($D$18+$H$18)/3)*$BD$15)+(((PI()*($C$21/2)^2*(($C$21/2)*$AZ$15))/3)*$P$603),(($D$18*$P$603)+((PI()*(($C$21/2)^2)*($G$20-$O773))*$P$603))+((($D$18+$H$18)/3)*$BD$15)-(((PI()*($C$21/2)^2*(($C$21/2)*$AZ$15))/3)*$P$603)))</f>
        <v>139794.02656873685</v>
      </c>
      <c r="Q773" s="73">
        <v>16.8</v>
      </c>
      <c r="R773" s="79">
        <f t="shared" si="108"/>
        <v>148533.36681509152</v>
      </c>
      <c r="S773" s="53">
        <v>16.8</v>
      </c>
      <c r="T773" s="80">
        <f>IF($S773&gt;$G$20,IF('Silo Levels'!$L$23="Pumping",((PI()*((($C$19+$G$20)-$S773)*($O$20/($O$19/2)))^2*((($O$20+$G$20)-$S773))/3)*$T$603)+(((PI()*((($C$19+$G$20)-$S773)*($O$20/($O$19/2)))^2*(((($C$19+$G$20)-$S773)*($O$20/($O$19/2)))*$AZ$16))/3)*$T$603),(((PI()*((($C$19+$G$20)-$S773)*($O$20/($O$19/2)))^2*((($O$20+$G$20)-$S773)/3))*$T$603)-((PI()*((($C$19+$G$20)-$S773)*($O$20/($O$19/2)))^2*(((($C$19+$G$20)-$S773)*($O$20/($O$19/2)))*$AZ$16)/3)*$T$603))),IF('Silo Levels'!$L$23="Pumping",(($D$18*$T$603)+((PI()*(($C$21/2)^2)*($G$20-$S773))*$T$603))+((($D$18+$H$18)/3)*$BD$16)+(((PI()*($C$21/2)^2*(($C$21/2)*$AZ$16))/3)*$T$603),(($D$18*$T$603)+((PI()*(($C$21/2)^2)*($G$20-$S773))*$T$603))+((($D$18+$H$18)/3)*$BD$16)-(((PI()*($C$21/2)^2*(($C$21/2)*$AZ$16))/3)*$T$603)))</f>
        <v>144504.12714514928</v>
      </c>
      <c r="U773" s="73">
        <v>16.8</v>
      </c>
      <c r="V773" s="79">
        <f t="shared" si="103"/>
        <v>139822.7301530235</v>
      </c>
      <c r="W773" s="53">
        <v>16.8</v>
      </c>
      <c r="X773" s="80">
        <f>IF($W773&gt;$G$20,IF('Silo Levels'!$L$24="Pumping",((PI()*((($C$19+$G$20)-$W773)*($O$20/($O$19/2)))^2*((($O$20+$G$20)-$W773))/3)*$X$603)+(((PI()*((($C$19+$G$20)-$W773)*($O$20/($O$19/2)))^2*(((($C$19+$G$20)-$W773)*($O$20/($O$19/2)))*$AZ$17))/3)*$X$603),(((PI()*((($C$19+$G$20)-$W773)*($O$20/($O$19/2)))^2*((($O$20+$G$20)-$W773)/3))*$X$603)-((PI()*((($C$19+$G$20)-$W773)*($O$20/($O$19/2)))^2*(((($C$19+$G$20)-$W773)*($O$20/($O$19/2)))*$AZ$17)/3)*$X$603))),IF('Silo Levels'!$L$24="Pumping",(($D$18*$X$603)+((PI()*(($C$21/2)^2)*($G$20-$W773))*$X$603))+((($D$18+$H$18)/3)*$BD$17)+(((PI()*($C$21/2)^2*(($C$21/2)*$AZ$17))/3)*$X$603),(($D$18*$X$603)+((PI()*(($C$21/2)^2)*($G$20-$W773))*$X$603))+((($D$18+$H$18)/3)*$BD$17)-(((PI()*($C$21/2)^2*(($C$21/2)*$AZ$17))/3)*$X$603)))</f>
        <v>136034.59570799765</v>
      </c>
      <c r="Y773" s="73">
        <v>16.8</v>
      </c>
      <c r="Z773" s="79">
        <f t="shared" si="104"/>
        <v>160097.9480301665</v>
      </c>
      <c r="AA773" s="53">
        <v>16.8</v>
      </c>
      <c r="AB773" s="80">
        <f>IF($AA773&gt;$G$20,IF('Silo Levels'!$L$25="Pumping",((PI()*((($C$19+$G$20)-$AA773)*($O$20/($O$19/2)))^2*((($O$20+$G$20)-$AA773))/3)*$AB$603)+(((PI()*((($C$19+$G$20)-$AA773)*($O$20/($O$19/2)))^2*(((($C$19+$G$20)-$AA773)*($O$20/($O$19/2)))*$AZ$18))/3)*$AB$603),(((PI()*((($C$19+$G$20)-$AA773)*($O$20/($O$19/2)))^2*((($O$20+$G$20)-$AA773)/3))*$AB$603)-((PI()*((($C$19+$G$20)-$AA773)*($O$20/($O$19/2)))^2*(((($C$19+$G$20)-$AA773)*($O$20/($O$19/2)))*$AZ$18)/3)*$AB$603))),IF('Silo Levels'!$L$25="Pumping",(($D$18*$AB$603)+((PI()*(($C$21/2)^2)*($G$20-$AA773))*$AB$603))+((($D$18+$H$18)/3)*$BD$18)+(((PI()*($C$21/2)^2*(($C$21/2)*$AZ$18))/3)*$AB$603),(($D$18*$AB$603)+((PI()*(($C$21/2)^2)*($G$20-$AA773))*$AB$603))+((($D$18+$H$18)/3)*$BD$18)-(((PI()*($C$21/2)^2*(($C$21/2)*$AZ$18))/3)*$AB$603)))</f>
        <v>155748.60765311218</v>
      </c>
      <c r="AC773" s="73">
        <v>16.8</v>
      </c>
      <c r="AD773" s="79">
        <f t="shared" si="105"/>
        <v>165156.83606094748</v>
      </c>
      <c r="AE773" s="53">
        <v>16.8</v>
      </c>
      <c r="AF773" s="80">
        <f>IF($AE773&gt;$G$20,IF('Silo Levels'!$L$26="Pumping",((PI()*((($C$19+$G$20)-$AE773)*($O$20/($O$19/2)))^2*((($O$20+$G$20)-$AE773))/3)*$AF$603)+(((PI()*((($C$19+$G$20)-$AE773)*($O$20/($O$19/2)))^2*(((($C$19+$G$20)-$AE773)*($O$20/($O$19/2)))*$AZ$19))/3)*$AF$603),(((PI()*((($C$19+$G$20)-$AE773)*($O$20/($O$19/2)))^2*((($O$20+$G$20)-$AE773)/3))*$AF$603)-((PI()*((($C$19+$G$20)-$AE773)*($O$20/($O$19/2)))^2*(((($C$19+$G$20)-$AE773)*($O$20/($O$19/2)))*$AZ$19)/3)*$AF$603))),IF('Silo Levels'!$L$26="Pumping",(($D$18*$AF$603)+((PI()*(($C$21/2)^2)*($G$20-$AE773))*$AF$603))+((($D$18+$H$18)/3)*$BD$19)+(((PI()*($C$21/2)^2*(($C$21/2)*$AZ$19))/3)*$AF$603),(($D$18*$AF$603)+((PI()*(($C$21/2)^2)*($G$20-$AE773))*$AF$603))+((($D$18+$H$18)/3)*$BD$19)-(((PI()*($C$21/2)^2*(($C$21/2)*$AZ$19))/3)*$AF$603)))</f>
        <v>162946.35040868749</v>
      </c>
      <c r="AG773" s="73">
        <v>16.8</v>
      </c>
      <c r="AH773" s="79">
        <f t="shared" si="106"/>
        <v>154032.60823205023</v>
      </c>
      <c r="AI773" s="53">
        <v>16.8</v>
      </c>
      <c r="AJ773" s="80">
        <f>IF($AI773&gt;$G$20,IF('Silo Levels'!$L$27="Pumping",((PI()*((($C$19+$G$20)-$AI773)*($O$20/($O$19/2)))^2*((($O$20+$G$20)-$AI773))/3)*$AJ$603)+(((PI()*((($C$19+$G$20)-$AI773)*($O$20/($O$19/2)))^2*(((($C$19+$G$20)-$AI773)*($O$20/($O$19/2)))*$AZ$20))/3)*$AJ$603),(((PI()*((($C$19+$G$20)-$AI773)*($O$20/($O$19/2)))^2*((($O$20+$G$20)-$AI773)/3))*$AJ$603)-((PI()*((($C$19+$G$20)-$AI773)*($O$20/($O$19/2)))^2*(((($C$19+$G$20)-$AI773)*($O$20/($O$19/2)))*$AZ$20)/3)*$AJ$603))),IF('Silo Levels'!$L$27="Pumping",(($D$18*$AJ$603)+((PI()*(($C$21/2)^2)*($G$20-$AI773))*$AJ$603))+((($D$18+$H$18)/3)*$BD$20)+(((PI()*($C$21/2)^2*(($C$21/2)*$AZ$20))/3)*$AJ$603),(($D$18*$AJ$603)+((PI()*(($C$21/2)^2)*($G$20-$AI773))*$AJ$603))+((($D$18+$H$18)/3)*$BD$20)-(((PI()*($C$21/2)^2*(($C$21/2)*$AZ$20))/3)*$AJ$603)))</f>
        <v>149851.15284124351</v>
      </c>
    </row>
    <row r="774" spans="1:36" x14ac:dyDescent="0.3">
      <c r="A774">
        <v>16.899999999999999</v>
      </c>
      <c r="B774" s="79">
        <f t="shared" si="100"/>
        <v>153613.00573987176</v>
      </c>
      <c r="C774" s="53">
        <v>16.899999999999999</v>
      </c>
      <c r="D774" s="80">
        <f>IF($C774&gt;$G$20,IF('Silo Levels'!$L$19="Pumping",((PI()*((($C$19+$G$20)-$C774)*($O$20/($O$19/2)))^2*((($O$20+$G$20)-$C774))/3)*$D$603)+(((PI()*((($C$19+$G$20)-$C774)*($O$20/($O$19/2)))^2*(((($C$19+$G$20)-$C774)*($O$20/($O$19/2)))*$AZ$12))/3)*$D$603),(((PI()*((($C$19+$G$20)-$C774)*($O$20/($O$19/2)))^2*((($O$20+$G$20)-$C774)/3))*$D$603)-((PI()*((($C$19+$G$20)-$C774)*($O$20/($O$19/2)))^2*(((($C$19+$G$20)-$C774)*($O$20/($O$19/2)))*$AZ$12)/3)*$D$603))),IF('Silo Levels'!$L$19="Pumping",(($D$18*$D$603)+((PI()*(($C$21/2)^2)*($G$20-$C774))*$D$603))+((($D$18+$H$18)/3)*$BD$12)+(((PI()*($C$21/2)^2*(($C$21/2)*$AZ$12))/3)*$D$603),(($D$18*$D$603)+((PI()*(($C$21/2)^2)*($G$20-$C774))*$D$603))+((($D$18+$H$18)/3)*$BD$12)-(((PI()*($C$21/2)^2*(($C$21/2)*$AZ$12))/3)*$D$603)))</f>
        <v>150685.98696630704</v>
      </c>
      <c r="E774" s="73">
        <v>16.899999999999999</v>
      </c>
      <c r="F774" s="79">
        <f t="shared" si="101"/>
        <v>139442.59680104881</v>
      </c>
      <c r="G774" s="53">
        <v>16.899999999999999</v>
      </c>
      <c r="H774" s="80">
        <f>IF($G774&gt;$G$20,IF('Silo Levels'!$L$20="Pumping",((PI()*((($C$19+$G$20)-$G774)*($O$20/($O$19/2)))^2*((($O$20+$G$20)-$G774))/3)*$H$603)+(((PI()*((($C$19+$G$20)-$G774)*($O$20/($O$19/2)))^2*(((($C$19+$G$20)-$G774)*($O$20/($O$19/2)))*$AZ$13))/3)*$H$603),(((PI()*((($C$19+$G$20)-$G774)*($O$20/($O$19/2)))^2*((($O$20+$G$20)-$G774)/3))*$H$603)-((PI()*((($C$19+$G$20)-$G774)*($O$20/($O$19/2)))^2*(((($C$19+$G$20)-$G774)*($O$20/($O$19/2)))*$AZ$13)/3)*$H$603))),IF('Silo Levels'!$L$20="Pumping",(($D$18*$H$603)+((PI()*(($C$21/2)^2)*($G$20-$G774))*$H$603))+((($D$18+$H$18)/3)*$BD$13)+(((PI()*($C$21/2)^2*(($C$21/2)*$AZ$13))/3)*$H$603),(($D$18*$H$603)+((PI()*(($C$21/2)^2)*($G$20-$G774))*$H$603))+((($D$18+$H$18)/3)*$BD$13)-(((PI()*($C$21/2)^2*(($C$21/2)*$AZ$13))/3)*$H$603)))</f>
        <v>135654.46235602297</v>
      </c>
      <c r="I774" s="73">
        <v>16.899999999999999</v>
      </c>
      <c r="J774" s="79">
        <f t="shared" si="102"/>
        <v>140064.38186119523</v>
      </c>
      <c r="K774" s="53">
        <v>16.899999999999999</v>
      </c>
      <c r="L774" s="80">
        <f>IF($K774&gt;$G$20,IF('Silo Levels'!$L$21="Pumping",((PI()*((($C$19+$G$20)-$K774)*($O$20/($O$19/2)))^2*((($O$20+$G$20)-$K774))/3)*$L$603)+(((PI()*((($C$19+$G$20)-$K774)*($O$20/($O$19/2)))^2*(((($C$19+$G$20)-$K774)*($O$20/($O$19/2)))*$AZ$14))/3)*$L$603),(((PI()*((($C$19+$G$20)-$K774)*($O$20/($O$19/2)))^2*((($O$20+$G$20)-$K774)/3))*$L$603)-((PI()*((($C$19+$G$20)-$K774)*($O$20/($O$19/2)))^2*(((($C$19+$G$20)-$K774)*($O$20/($O$19/2)))*$AZ$14)/3)*$L$603))),IF('Silo Levels'!$L$21="Pumping",(($D$18*$L$603)+((PI()*(($C$21/2)^2)*($G$20-$K774))*$L$603))+((($D$18+$H$18)/3)*$BD$14)+(((PI()*($C$21/2)^2*(($C$21/2)*$AZ$14))/3)*$L$603),(($D$18*$L$603)+((PI()*(($C$21/2)^2)*($G$20-$K774))*$L$603))+((($D$18+$H$18)/3)*$BD$14)-(((PI()*($C$21/2)^2*(($C$21/2)*$AZ$14))/3)*$L$603)))</f>
        <v>136258.98883958312</v>
      </c>
      <c r="M774" s="73">
        <v>16.899999999999999</v>
      </c>
      <c r="N774" s="79">
        <f t="shared" si="107"/>
        <v>143298.30934652218</v>
      </c>
      <c r="O774" s="53">
        <v>16.899999999999999</v>
      </c>
      <c r="P774" s="80">
        <f>IF($O774&gt;$G$20,IF('Silo Levels'!$L$22="Pumping",((PI()*((($C$19+$G$20)-$O774)*($O$20/($O$19/2)))^2*((($O$20+$G$20)-$O774))/3)*$P$603)+(((PI()*((($C$19+$G$20)-$O774)*($O$20/($O$19/2)))^2*(((($C$19+$G$20)-$O774)*($O$20/($O$19/2)))*$AZ$15))/3)*$P$603),(((PI()*((($C$19+$G$20)-$O774)*($O$20/($O$19/2)))^2*((($O$20+$G$20)-$O774)/3))*$P$603)-((PI()*((($C$19+$G$20)-$O774)*($O$20/($O$19/2)))^2*(((($C$19+$G$20)-$O774)*($O$20/($O$19/2)))*$AZ$15)/3)*$P$603))),IF('Silo Levels'!$L$22="Pumping",(($D$18*$P$603)+((PI()*(($C$21/2)^2)*($G$20-$O774))*$P$603))+((($D$18+$H$18)/3)*$BD$15)+(((PI()*($C$21/2)^2*(($C$21/2)*$AZ$15))/3)*$P$603),(($D$18*$P$603)+((PI()*(($C$21/2)^2)*($G$20-$O774))*$P$603))+((($D$18+$H$18)/3)*$BD$15)-(((PI()*($C$21/2)^2*(($C$21/2)*$AZ$15))/3)*$P$603)))</f>
        <v>139403.15381892968</v>
      </c>
      <c r="Q774" s="73">
        <v>16.899999999999999</v>
      </c>
      <c r="R774" s="79">
        <f t="shared" si="108"/>
        <v>148129.03893183602</v>
      </c>
      <c r="S774" s="53">
        <v>16.899999999999999</v>
      </c>
      <c r="T774" s="80">
        <f>IF($S774&gt;$G$20,IF('Silo Levels'!$L$23="Pumping",((PI()*((($C$19+$G$20)-$S774)*($O$20/($O$19/2)))^2*((($O$20+$G$20)-$S774))/3)*$T$603)+(((PI()*((($C$19+$G$20)-$S774)*($O$20/($O$19/2)))^2*(((($C$19+$G$20)-$S774)*($O$20/($O$19/2)))*$AZ$16))/3)*$T$603),(((PI()*((($C$19+$G$20)-$S774)*($O$20/($O$19/2)))^2*((($O$20+$G$20)-$S774)/3))*$T$603)-((PI()*((($C$19+$G$20)-$S774)*($O$20/($O$19/2)))^2*(((($C$19+$G$20)-$S774)*($O$20/($O$19/2)))*$AZ$16)/3)*$T$603))),IF('Silo Levels'!$L$23="Pumping",(($D$18*$T$603)+((PI()*(($C$21/2)^2)*($G$20-$S774))*$T$603))+((($D$18+$H$18)/3)*$BD$16)+(((PI()*($C$21/2)^2*(($C$21/2)*$AZ$16))/3)*$T$603),(($D$18*$T$603)+((PI()*(($C$21/2)^2)*($G$20-$S774))*$T$603))+((($D$18+$H$18)/3)*$BD$16)-(((PI()*($C$21/2)^2*(($C$21/2)*$AZ$16))/3)*$T$603)))</f>
        <v>144099.79926189379</v>
      </c>
      <c r="U774" s="73">
        <v>16.899999999999999</v>
      </c>
      <c r="V774" s="79">
        <f t="shared" si="103"/>
        <v>139442.59680104881</v>
      </c>
      <c r="W774" s="53">
        <v>16.899999999999999</v>
      </c>
      <c r="X774" s="80">
        <f>IF($W774&gt;$G$20,IF('Silo Levels'!$L$24="Pumping",((PI()*((($C$19+$G$20)-$W774)*($O$20/($O$19/2)))^2*((($O$20+$G$20)-$W774))/3)*$X$603)+(((PI()*((($C$19+$G$20)-$W774)*($O$20/($O$19/2)))^2*(((($C$19+$G$20)-$W774)*($O$20/($O$19/2)))*$AZ$17))/3)*$X$603),(((PI()*((($C$19+$G$20)-$W774)*($O$20/($O$19/2)))^2*((($O$20+$G$20)-$W774)/3))*$X$603)-((PI()*((($C$19+$G$20)-$W774)*($O$20/($O$19/2)))^2*(((($C$19+$G$20)-$W774)*($O$20/($O$19/2)))*$AZ$17)/3)*$X$603))),IF('Silo Levels'!$L$24="Pumping",(($D$18*$X$603)+((PI()*(($C$21/2)^2)*($G$20-$W774))*$X$603))+((($D$18+$H$18)/3)*$BD$17)+(((PI()*($C$21/2)^2*(($C$21/2)*$AZ$17))/3)*$X$603),(($D$18*$X$603)+((PI()*(($C$21/2)^2)*($G$20-$W774))*$X$603))+((($D$18+$H$18)/3)*$BD$17)-(((PI()*($C$21/2)^2*(($C$21/2)*$AZ$17))/3)*$X$603)))</f>
        <v>135654.46235602297</v>
      </c>
      <c r="Y774" s="73">
        <v>16.899999999999999</v>
      </c>
      <c r="Z774" s="79">
        <f t="shared" si="104"/>
        <v>159661.49854285238</v>
      </c>
      <c r="AA774" s="53">
        <v>16.899999999999999</v>
      </c>
      <c r="AB774" s="80">
        <f>IF($AA774&gt;$G$20,IF('Silo Levels'!$L$25="Pumping",((PI()*((($C$19+$G$20)-$AA774)*($O$20/($O$19/2)))^2*((($O$20+$G$20)-$AA774))/3)*$AB$603)+(((PI()*((($C$19+$G$20)-$AA774)*($O$20/($O$19/2)))^2*(((($C$19+$G$20)-$AA774)*($O$20/($O$19/2)))*$AZ$18))/3)*$AB$603),(((PI()*((($C$19+$G$20)-$AA774)*($O$20/($O$19/2)))^2*((($O$20+$G$20)-$AA774)/3))*$AB$603)-((PI()*((($C$19+$G$20)-$AA774)*($O$20/($O$19/2)))^2*(((($C$19+$G$20)-$AA774)*($O$20/($O$19/2)))*$AZ$18)/3)*$AB$603))),IF('Silo Levels'!$L$25="Pumping",(($D$18*$AB$603)+((PI()*(($C$21/2)^2)*($G$20-$AA774))*$AB$603))+((($D$18+$H$18)/3)*$BD$18)+(((PI()*($C$21/2)^2*(($C$21/2)*$AZ$18))/3)*$AB$603),(($D$18*$AB$603)+((PI()*(($C$21/2)^2)*($G$20-$AA774))*$AB$603))+((($D$18+$H$18)/3)*$BD$18)-(((PI()*($C$21/2)^2*(($C$21/2)*$AZ$18))/3)*$AB$603)))</f>
        <v>155312.15816579806</v>
      </c>
      <c r="AC774" s="73">
        <v>16.899999999999999</v>
      </c>
      <c r="AD774" s="79">
        <f t="shared" si="105"/>
        <v>164713.19852237546</v>
      </c>
      <c r="AE774" s="53">
        <v>16.899999999999999</v>
      </c>
      <c r="AF774" s="80">
        <f>IF($AE774&gt;$G$20,IF('Silo Levels'!$L$26="Pumping",((PI()*((($C$19+$G$20)-$AE774)*($O$20/($O$19/2)))^2*((($O$20+$G$20)-$AE774))/3)*$AF$603)+(((PI()*((($C$19+$G$20)-$AE774)*($O$20/($O$19/2)))^2*(((($C$19+$G$20)-$AE774)*($O$20/($O$19/2)))*$AZ$19))/3)*$AF$603),(((PI()*((($C$19+$G$20)-$AE774)*($O$20/($O$19/2)))^2*((($O$20+$G$20)-$AE774)/3))*$AF$603)-((PI()*((($C$19+$G$20)-$AE774)*($O$20/($O$19/2)))^2*(((($C$19+$G$20)-$AE774)*($O$20/($O$19/2)))*$AZ$19)/3)*$AF$603))),IF('Silo Levels'!$L$26="Pumping",(($D$18*$AF$603)+((PI()*(($C$21/2)^2)*($G$20-$AE774))*$AF$603))+((($D$18+$H$18)/3)*$BD$19)+(((PI()*($C$21/2)^2*(($C$21/2)*$AZ$19))/3)*$AF$603),(($D$18*$AF$603)+((PI()*(($C$21/2)^2)*($G$20-$AE774))*$AF$603))+((($D$18+$H$18)/3)*$BD$19)-(((PI()*($C$21/2)^2*(($C$21/2)*$AZ$19))/3)*$AF$603)))</f>
        <v>162502.71287011547</v>
      </c>
      <c r="AG774" s="73">
        <v>16.899999999999999</v>
      </c>
      <c r="AH774" s="79">
        <f t="shared" si="106"/>
        <v>153613.00573987176</v>
      </c>
      <c r="AI774" s="53">
        <v>16.899999999999999</v>
      </c>
      <c r="AJ774" s="80">
        <f>IF($AI774&gt;$G$20,IF('Silo Levels'!$L$27="Pumping",((PI()*((($C$19+$G$20)-$AI774)*($O$20/($O$19/2)))^2*((($O$20+$G$20)-$AI774))/3)*$AJ$603)+(((PI()*((($C$19+$G$20)-$AI774)*($O$20/($O$19/2)))^2*(((($C$19+$G$20)-$AI774)*($O$20/($O$19/2)))*$AZ$20))/3)*$AJ$603),(((PI()*((($C$19+$G$20)-$AI774)*($O$20/($O$19/2)))^2*((($O$20+$G$20)-$AI774)/3))*$AJ$603)-((PI()*((($C$19+$G$20)-$AI774)*($O$20/($O$19/2)))^2*(((($C$19+$G$20)-$AI774)*($O$20/($O$19/2)))*$AZ$20)/3)*$AJ$603))),IF('Silo Levels'!$L$27="Pumping",(($D$18*$AJ$603)+((PI()*(($C$21/2)^2)*($G$20-$AI774))*$AJ$603))+((($D$18+$H$18)/3)*$BD$20)+(((PI()*($C$21/2)^2*(($C$21/2)*$AZ$20))/3)*$AJ$603),(($D$18*$AJ$603)+((PI()*(($C$21/2)^2)*($G$20-$AI774))*$AJ$603))+((($D$18+$H$18)/3)*$BD$20)-(((PI()*($C$21/2)^2*(($C$21/2)*$AZ$20))/3)*$AJ$603)))</f>
        <v>149431.55034906504</v>
      </c>
    </row>
    <row r="775" spans="1:36" x14ac:dyDescent="0.3">
      <c r="A775">
        <v>17</v>
      </c>
      <c r="B775" s="79">
        <f t="shared" si="100"/>
        <v>153193.40324769323</v>
      </c>
      <c r="C775" s="53">
        <v>17</v>
      </c>
      <c r="D775" s="80">
        <f>IF($C775&gt;$G$20,IF('Silo Levels'!$L$19="Pumping",((PI()*((($C$19+$G$20)-$C775)*($O$20/($O$19/2)))^2*((($O$20+$G$20)-$C775))/3)*$D$603)+(((PI()*((($C$19+$G$20)-$C775)*($O$20/($O$19/2)))^2*(((($C$19+$G$20)-$C775)*($O$20/($O$19/2)))*$AZ$12))/3)*$D$603),(((PI()*((($C$19+$G$20)-$C775)*($O$20/($O$19/2)))^2*((($O$20+$G$20)-$C775)/3))*$D$603)-((PI()*((($C$19+$G$20)-$C775)*($O$20/($O$19/2)))^2*(((($C$19+$G$20)-$C775)*($O$20/($O$19/2)))*$AZ$12)/3)*$D$603))),IF('Silo Levels'!$L$19="Pumping",(($D$18*$D$603)+((PI()*(($C$21/2)^2)*($G$20-$C775))*$D$603))+((($D$18+$H$18)/3)*$BD$12)+(((PI()*($C$21/2)^2*(($C$21/2)*$AZ$12))/3)*$D$603),(($D$18*$D$603)+((PI()*(($C$21/2)^2)*($G$20-$C775))*$D$603))+((($D$18+$H$18)/3)*$BD$12)-(((PI()*($C$21/2)^2*(($C$21/2)*$AZ$12))/3)*$D$603)))</f>
        <v>150266.38447412854</v>
      </c>
      <c r="E775" s="73">
        <v>17</v>
      </c>
      <c r="F775" s="79">
        <f t="shared" si="101"/>
        <v>139062.46344907407</v>
      </c>
      <c r="G775" s="53">
        <v>17</v>
      </c>
      <c r="H775" s="80">
        <f>IF($G775&gt;$G$20,IF('Silo Levels'!$L$20="Pumping",((PI()*((($C$19+$G$20)-$G775)*($O$20/($O$19/2)))^2*((($O$20+$G$20)-$G775))/3)*$H$603)+(((PI()*((($C$19+$G$20)-$G775)*($O$20/($O$19/2)))^2*(((($C$19+$G$20)-$G775)*($O$20/($O$19/2)))*$AZ$13))/3)*$H$603),(((PI()*((($C$19+$G$20)-$G775)*($O$20/($O$19/2)))^2*((($O$20+$G$20)-$G775)/3))*$H$603)-((PI()*((($C$19+$G$20)-$G775)*($O$20/($O$19/2)))^2*(((($C$19+$G$20)-$G775)*($O$20/($O$19/2)))*$AZ$13)/3)*$H$603))),IF('Silo Levels'!$L$20="Pumping",(($D$18*$H$603)+((PI()*(($C$21/2)^2)*($G$20-$G775))*$H$603))+((($D$18+$H$18)/3)*$BD$13)+(((PI()*($C$21/2)^2*(($C$21/2)*$AZ$13))/3)*$H$603),(($D$18*$H$603)+((PI()*(($C$21/2)^2)*($G$20-$G775))*$H$603))+((($D$18+$H$18)/3)*$BD$13)-(((PI()*($C$21/2)^2*(($C$21/2)*$AZ$13))/3)*$H$603)))</f>
        <v>135274.32900404822</v>
      </c>
      <c r="I775" s="73">
        <v>17</v>
      </c>
      <c r="J775" s="79">
        <f t="shared" si="102"/>
        <v>139682.51663812055</v>
      </c>
      <c r="K775" s="53">
        <v>17</v>
      </c>
      <c r="L775" s="80">
        <f>IF($K775&gt;$G$20,IF('Silo Levels'!$L$21="Pumping",((PI()*((($C$19+$G$20)-$K775)*($O$20/($O$19/2)))^2*((($O$20+$G$20)-$K775))/3)*$L$603)+(((PI()*((($C$19+$G$20)-$K775)*($O$20/($O$19/2)))^2*(((($C$19+$G$20)-$K775)*($O$20/($O$19/2)))*$AZ$14))/3)*$L$603),(((PI()*((($C$19+$G$20)-$K775)*($O$20/($O$19/2)))^2*((($O$20+$G$20)-$K775)/3))*$L$603)-((PI()*((($C$19+$G$20)-$K775)*($O$20/($O$19/2)))^2*(((($C$19+$G$20)-$K775)*($O$20/($O$19/2)))*$AZ$14)/3)*$L$603))),IF('Silo Levels'!$L$21="Pumping",(($D$18*$L$603)+((PI()*(($C$21/2)^2)*($G$20-$K775))*$L$603))+((($D$18+$H$18)/3)*$BD$14)+(((PI()*($C$21/2)^2*(($C$21/2)*$AZ$14))/3)*$L$603),(($D$18*$L$603)+((PI()*(($C$21/2)^2)*($G$20-$K775))*$L$603))+((($D$18+$H$18)/3)*$BD$14)-(((PI()*($C$21/2)^2*(($C$21/2)*$AZ$14))/3)*$L$603)))</f>
        <v>135877.12361650844</v>
      </c>
      <c r="M775" s="73">
        <v>17</v>
      </c>
      <c r="N775" s="79">
        <f t="shared" si="107"/>
        <v>142907.43659671498</v>
      </c>
      <c r="O775" s="53">
        <v>17</v>
      </c>
      <c r="P775" s="80">
        <f>IF($O775&gt;$G$20,IF('Silo Levels'!$L$22="Pumping",((PI()*((($C$19+$G$20)-$O775)*($O$20/($O$19/2)))^2*((($O$20+$G$20)-$O775))/3)*$P$603)+(((PI()*((($C$19+$G$20)-$O775)*($O$20/($O$19/2)))^2*(((($C$19+$G$20)-$O775)*($O$20/($O$19/2)))*$AZ$15))/3)*$P$603),(((PI()*((($C$19+$G$20)-$O775)*($O$20/($O$19/2)))^2*((($O$20+$G$20)-$O775)/3))*$P$603)-((PI()*((($C$19+$G$20)-$O775)*($O$20/($O$19/2)))^2*(((($C$19+$G$20)-$O775)*($O$20/($O$19/2)))*$AZ$15)/3)*$P$603))),IF('Silo Levels'!$L$22="Pumping",(($D$18*$P$603)+((PI()*(($C$21/2)^2)*($G$20-$O775))*$P$603))+((($D$18+$H$18)/3)*$BD$15)+(((PI()*($C$21/2)^2*(($C$21/2)*$AZ$15))/3)*$P$603),(($D$18*$P$603)+((PI()*(($C$21/2)^2)*($G$20-$O775))*$P$603))+((($D$18+$H$18)/3)*$BD$15)-(((PI()*($C$21/2)^2*(($C$21/2)*$AZ$15))/3)*$P$603)))</f>
        <v>139012.28106912249</v>
      </c>
      <c r="Q775" s="73">
        <v>17</v>
      </c>
      <c r="R775" s="79">
        <f t="shared" si="108"/>
        <v>147724.71104858047</v>
      </c>
      <c r="S775" s="53">
        <v>17</v>
      </c>
      <c r="T775" s="80">
        <f>IF($S775&gt;$G$20,IF('Silo Levels'!$L$23="Pumping",((PI()*((($C$19+$G$20)-$S775)*($O$20/($O$19/2)))^2*((($O$20+$G$20)-$S775))/3)*$T$603)+(((PI()*((($C$19+$G$20)-$S775)*($O$20/($O$19/2)))^2*(((($C$19+$G$20)-$S775)*($O$20/($O$19/2)))*$AZ$16))/3)*$T$603),(((PI()*((($C$19+$G$20)-$S775)*($O$20/($O$19/2)))^2*((($O$20+$G$20)-$S775)/3))*$T$603)-((PI()*((($C$19+$G$20)-$S775)*($O$20/($O$19/2)))^2*(((($C$19+$G$20)-$S775)*($O$20/($O$19/2)))*$AZ$16)/3)*$T$603))),IF('Silo Levels'!$L$23="Pumping",(($D$18*$T$603)+((PI()*(($C$21/2)^2)*($G$20-$S775))*$T$603))+((($D$18+$H$18)/3)*$BD$16)+(((PI()*($C$21/2)^2*(($C$21/2)*$AZ$16))/3)*$T$603),(($D$18*$T$603)+((PI()*(($C$21/2)^2)*($G$20-$S775))*$T$603))+((($D$18+$H$18)/3)*$BD$16)-(((PI()*($C$21/2)^2*(($C$21/2)*$AZ$16))/3)*$T$603)))</f>
        <v>143695.47137863823</v>
      </c>
      <c r="U775" s="73">
        <v>17</v>
      </c>
      <c r="V775" s="79">
        <f t="shared" si="103"/>
        <v>139062.46344907407</v>
      </c>
      <c r="W775" s="53">
        <v>17</v>
      </c>
      <c r="X775" s="80">
        <f>IF($W775&gt;$G$20,IF('Silo Levels'!$L$24="Pumping",((PI()*((($C$19+$G$20)-$W775)*($O$20/($O$19/2)))^2*((($O$20+$G$20)-$W775))/3)*$X$603)+(((PI()*((($C$19+$G$20)-$W775)*($O$20/($O$19/2)))^2*(((($C$19+$G$20)-$W775)*($O$20/($O$19/2)))*$AZ$17))/3)*$X$603),(((PI()*((($C$19+$G$20)-$W775)*($O$20/($O$19/2)))^2*((($O$20+$G$20)-$W775)/3))*$X$603)-((PI()*((($C$19+$G$20)-$W775)*($O$20/($O$19/2)))^2*(((($C$19+$G$20)-$W775)*($O$20/($O$19/2)))*$AZ$17)/3)*$X$603))),IF('Silo Levels'!$L$24="Pumping",(($D$18*$X$603)+((PI()*(($C$21/2)^2)*($G$20-$W775))*$X$603))+((($D$18+$H$18)/3)*$BD$17)+(((PI()*($C$21/2)^2*(($C$21/2)*$AZ$17))/3)*$X$603),(($D$18*$X$603)+((PI()*(($C$21/2)^2)*($G$20-$W775))*$X$603))+((($D$18+$H$18)/3)*$BD$17)-(((PI()*($C$21/2)^2*(($C$21/2)*$AZ$17))/3)*$X$603)))</f>
        <v>135274.32900404822</v>
      </c>
      <c r="Y775" s="73">
        <v>17</v>
      </c>
      <c r="Z775" s="79">
        <f t="shared" si="104"/>
        <v>159225.0490555382</v>
      </c>
      <c r="AA775" s="53">
        <v>17</v>
      </c>
      <c r="AB775" s="80">
        <f>IF($AA775&gt;$G$20,IF('Silo Levels'!$L$25="Pumping",((PI()*((($C$19+$G$20)-$AA775)*($O$20/($O$19/2)))^2*((($O$20+$G$20)-$AA775))/3)*$AB$603)+(((PI()*((($C$19+$G$20)-$AA775)*($O$20/($O$19/2)))^2*(((($C$19+$G$20)-$AA775)*($O$20/($O$19/2)))*$AZ$18))/3)*$AB$603),(((PI()*((($C$19+$G$20)-$AA775)*($O$20/($O$19/2)))^2*((($O$20+$G$20)-$AA775)/3))*$AB$603)-((PI()*((($C$19+$G$20)-$AA775)*($O$20/($O$19/2)))^2*(((($C$19+$G$20)-$AA775)*($O$20/($O$19/2)))*$AZ$18)/3)*$AB$603))),IF('Silo Levels'!$L$25="Pumping",(($D$18*$AB$603)+((PI()*(($C$21/2)^2)*($G$20-$AA775))*$AB$603))+((($D$18+$H$18)/3)*$BD$18)+(((PI()*($C$21/2)^2*(($C$21/2)*$AZ$18))/3)*$AB$603),(($D$18*$AB$603)+((PI()*(($C$21/2)^2)*($G$20-$AA775))*$AB$603))+((($D$18+$H$18)/3)*$BD$18)-(((PI()*($C$21/2)^2*(($C$21/2)*$AZ$18))/3)*$AB$603)))</f>
        <v>154875.70867848388</v>
      </c>
      <c r="AC775" s="73">
        <v>17</v>
      </c>
      <c r="AD775" s="79">
        <f t="shared" si="105"/>
        <v>164269.56098380341</v>
      </c>
      <c r="AE775" s="53">
        <v>17</v>
      </c>
      <c r="AF775" s="80">
        <f>IF($AE775&gt;$G$20,IF('Silo Levels'!$L$26="Pumping",((PI()*((($C$19+$G$20)-$AE775)*($O$20/($O$19/2)))^2*((($O$20+$G$20)-$AE775))/3)*$AF$603)+(((PI()*((($C$19+$G$20)-$AE775)*($O$20/($O$19/2)))^2*(((($C$19+$G$20)-$AE775)*($O$20/($O$19/2)))*$AZ$19))/3)*$AF$603),(((PI()*((($C$19+$G$20)-$AE775)*($O$20/($O$19/2)))^2*((($O$20+$G$20)-$AE775)/3))*$AF$603)-((PI()*((($C$19+$G$20)-$AE775)*($O$20/($O$19/2)))^2*(((($C$19+$G$20)-$AE775)*($O$20/($O$19/2)))*$AZ$19)/3)*$AF$603))),IF('Silo Levels'!$L$26="Pumping",(($D$18*$AF$603)+((PI()*(($C$21/2)^2)*($G$20-$AE775))*$AF$603))+((($D$18+$H$18)/3)*$BD$19)+(((PI()*($C$21/2)^2*(($C$21/2)*$AZ$19))/3)*$AF$603),(($D$18*$AF$603)+((PI()*(($C$21/2)^2)*($G$20-$AE775))*$AF$603))+((($D$18+$H$18)/3)*$BD$19)-(((PI()*($C$21/2)^2*(($C$21/2)*$AZ$19))/3)*$AF$603)))</f>
        <v>162059.07533154343</v>
      </c>
      <c r="AG775" s="73">
        <v>17</v>
      </c>
      <c r="AH775" s="79">
        <f t="shared" si="106"/>
        <v>153193.40324769323</v>
      </c>
      <c r="AI775" s="53">
        <v>17</v>
      </c>
      <c r="AJ775" s="80">
        <f>IF($AI775&gt;$G$20,IF('Silo Levels'!$L$27="Pumping",((PI()*((($C$19+$G$20)-$AI775)*($O$20/($O$19/2)))^2*((($O$20+$G$20)-$AI775))/3)*$AJ$603)+(((PI()*((($C$19+$G$20)-$AI775)*($O$20/($O$19/2)))^2*(((($C$19+$G$20)-$AI775)*($O$20/($O$19/2)))*$AZ$20))/3)*$AJ$603),(((PI()*((($C$19+$G$20)-$AI775)*($O$20/($O$19/2)))^2*((($O$20+$G$20)-$AI775)/3))*$AJ$603)-((PI()*((($C$19+$G$20)-$AI775)*($O$20/($O$19/2)))^2*(((($C$19+$G$20)-$AI775)*($O$20/($O$19/2)))*$AZ$20)/3)*$AJ$603))),IF('Silo Levels'!$L$27="Pumping",(($D$18*$AJ$603)+((PI()*(($C$21/2)^2)*($G$20-$AI775))*$AJ$603))+((($D$18+$H$18)/3)*$BD$20)+(((PI()*($C$21/2)^2*(($C$21/2)*$AZ$20))/3)*$AJ$603),(($D$18*$AJ$603)+((PI()*(($C$21/2)^2)*($G$20-$AI775))*$AJ$603))+((($D$18+$H$18)/3)*$BD$20)-(((PI()*($C$21/2)^2*(($C$21/2)*$AZ$20))/3)*$AJ$603)))</f>
        <v>149011.94785688652</v>
      </c>
    </row>
    <row r="776" spans="1:36" x14ac:dyDescent="0.3">
      <c r="A776">
        <v>17.100000000000001</v>
      </c>
      <c r="B776" s="79">
        <f t="shared" si="100"/>
        <v>152773.80075551471</v>
      </c>
      <c r="C776" s="53">
        <v>17.100000000000001</v>
      </c>
      <c r="D776" s="80">
        <f>IF($C776&gt;$G$20,IF('Silo Levels'!$L$19="Pumping",((PI()*((($C$19+$G$20)-$C776)*($O$20/($O$19/2)))^2*((($O$20+$G$20)-$C776))/3)*$D$603)+(((PI()*((($C$19+$G$20)-$C776)*($O$20/($O$19/2)))^2*(((($C$19+$G$20)-$C776)*($O$20/($O$19/2)))*$AZ$12))/3)*$D$603),(((PI()*((($C$19+$G$20)-$C776)*($O$20/($O$19/2)))^2*((($O$20+$G$20)-$C776)/3))*$D$603)-((PI()*((($C$19+$G$20)-$C776)*($O$20/($O$19/2)))^2*(((($C$19+$G$20)-$C776)*($O$20/($O$19/2)))*$AZ$12)/3)*$D$603))),IF('Silo Levels'!$L$19="Pumping",(($D$18*$D$603)+((PI()*(($C$21/2)^2)*($G$20-$C776))*$D$603))+((($D$18+$H$18)/3)*$BD$12)+(((PI()*($C$21/2)^2*(($C$21/2)*$AZ$12))/3)*$D$603),(($D$18*$D$603)+((PI()*(($C$21/2)^2)*($G$20-$C776))*$D$603))+((($D$18+$H$18)/3)*$BD$12)-(((PI()*($C$21/2)^2*(($C$21/2)*$AZ$12))/3)*$D$603)))</f>
        <v>149846.78198194999</v>
      </c>
      <c r="E776" s="73">
        <v>17.100000000000001</v>
      </c>
      <c r="F776" s="79">
        <f t="shared" si="101"/>
        <v>138682.33009709936</v>
      </c>
      <c r="G776" s="53">
        <v>17.100000000000001</v>
      </c>
      <c r="H776" s="80">
        <f>IF($G776&gt;$G$20,IF('Silo Levels'!$L$20="Pumping",((PI()*((($C$19+$G$20)-$G776)*($O$20/($O$19/2)))^2*((($O$20+$G$20)-$G776))/3)*$H$603)+(((PI()*((($C$19+$G$20)-$G776)*($O$20/($O$19/2)))^2*(((($C$19+$G$20)-$G776)*($O$20/($O$19/2)))*$AZ$13))/3)*$H$603),(((PI()*((($C$19+$G$20)-$G776)*($O$20/($O$19/2)))^2*((($O$20+$G$20)-$G776)/3))*$H$603)-((PI()*((($C$19+$G$20)-$G776)*($O$20/($O$19/2)))^2*(((($C$19+$G$20)-$G776)*($O$20/($O$19/2)))*$AZ$13)/3)*$H$603))),IF('Silo Levels'!$L$20="Pumping",(($D$18*$H$603)+((PI()*(($C$21/2)^2)*($G$20-$G776))*$H$603))+((($D$18+$H$18)/3)*$BD$13)+(((PI()*($C$21/2)^2*(($C$21/2)*$AZ$13))/3)*$H$603),(($D$18*$H$603)+((PI()*(($C$21/2)^2)*($G$20-$G776))*$H$603))+((($D$18+$H$18)/3)*$BD$13)-(((PI()*($C$21/2)^2*(($C$21/2)*$AZ$13))/3)*$H$603)))</f>
        <v>134894.19565207351</v>
      </c>
      <c r="I776" s="73">
        <v>17.100000000000001</v>
      </c>
      <c r="J776" s="79">
        <f t="shared" si="102"/>
        <v>139300.65141504587</v>
      </c>
      <c r="K776" s="53">
        <v>17.100000000000001</v>
      </c>
      <c r="L776" s="80">
        <f>IF($K776&gt;$G$20,IF('Silo Levels'!$L$21="Pumping",((PI()*((($C$19+$G$20)-$K776)*($O$20/($O$19/2)))^2*((($O$20+$G$20)-$K776))/3)*$L$603)+(((PI()*((($C$19+$G$20)-$K776)*($O$20/($O$19/2)))^2*(((($C$19+$G$20)-$K776)*($O$20/($O$19/2)))*$AZ$14))/3)*$L$603),(((PI()*((($C$19+$G$20)-$K776)*($O$20/($O$19/2)))^2*((($O$20+$G$20)-$K776)/3))*$L$603)-((PI()*((($C$19+$G$20)-$K776)*($O$20/($O$19/2)))^2*(((($C$19+$G$20)-$K776)*($O$20/($O$19/2)))*$AZ$14)/3)*$L$603))),IF('Silo Levels'!$L$21="Pumping",(($D$18*$L$603)+((PI()*(($C$21/2)^2)*($G$20-$K776))*$L$603))+((($D$18+$H$18)/3)*$BD$14)+(((PI()*($C$21/2)^2*(($C$21/2)*$AZ$14))/3)*$L$603),(($D$18*$L$603)+((PI()*(($C$21/2)^2)*($G$20-$K776))*$L$603))+((($D$18+$H$18)/3)*$BD$14)-(((PI()*($C$21/2)^2*(($C$21/2)*$AZ$14))/3)*$L$603)))</f>
        <v>135495.25839343376</v>
      </c>
      <c r="M776" s="73">
        <v>17.100000000000001</v>
      </c>
      <c r="N776" s="79">
        <f t="shared" si="107"/>
        <v>142516.56384690778</v>
      </c>
      <c r="O776" s="53">
        <v>17.100000000000001</v>
      </c>
      <c r="P776" s="80">
        <f>IF($O776&gt;$G$20,IF('Silo Levels'!$L$22="Pumping",((PI()*((($C$19+$G$20)-$O776)*($O$20/($O$19/2)))^2*((($O$20+$G$20)-$O776))/3)*$P$603)+(((PI()*((($C$19+$G$20)-$O776)*($O$20/($O$19/2)))^2*(((($C$19+$G$20)-$O776)*($O$20/($O$19/2)))*$AZ$15))/3)*$P$603),(((PI()*((($C$19+$G$20)-$O776)*($O$20/($O$19/2)))^2*((($O$20+$G$20)-$O776)/3))*$P$603)-((PI()*((($C$19+$G$20)-$O776)*($O$20/($O$19/2)))^2*(((($C$19+$G$20)-$O776)*($O$20/($O$19/2)))*$AZ$15)/3)*$P$603))),IF('Silo Levels'!$L$22="Pumping",(($D$18*$P$603)+((PI()*(($C$21/2)^2)*($G$20-$O776))*$P$603))+((($D$18+$H$18)/3)*$BD$15)+(((PI()*($C$21/2)^2*(($C$21/2)*$AZ$15))/3)*$P$603),(($D$18*$P$603)+((PI()*(($C$21/2)^2)*($G$20-$O776))*$P$603))+((($D$18+$H$18)/3)*$BD$15)-(((PI()*($C$21/2)^2*(($C$21/2)*$AZ$15))/3)*$P$603)))</f>
        <v>138621.40831931529</v>
      </c>
      <c r="Q776" s="73">
        <v>17.100000000000001</v>
      </c>
      <c r="R776" s="79">
        <f t="shared" si="108"/>
        <v>147320.38316532495</v>
      </c>
      <c r="S776" s="53">
        <v>17.100000000000001</v>
      </c>
      <c r="T776" s="80">
        <f>IF($S776&gt;$G$20,IF('Silo Levels'!$L$23="Pumping",((PI()*((($C$19+$G$20)-$S776)*($O$20/($O$19/2)))^2*((($O$20+$G$20)-$S776))/3)*$T$603)+(((PI()*((($C$19+$G$20)-$S776)*($O$20/($O$19/2)))^2*(((($C$19+$G$20)-$S776)*($O$20/($O$19/2)))*$AZ$16))/3)*$T$603),(((PI()*((($C$19+$G$20)-$S776)*($O$20/($O$19/2)))^2*((($O$20+$G$20)-$S776)/3))*$T$603)-((PI()*((($C$19+$G$20)-$S776)*($O$20/($O$19/2)))^2*(((($C$19+$G$20)-$S776)*($O$20/($O$19/2)))*$AZ$16)/3)*$T$603))),IF('Silo Levels'!$L$23="Pumping",(($D$18*$T$603)+((PI()*(($C$21/2)^2)*($G$20-$S776))*$T$603))+((($D$18+$H$18)/3)*$BD$16)+(((PI()*($C$21/2)^2*(($C$21/2)*$AZ$16))/3)*$T$603),(($D$18*$T$603)+((PI()*(($C$21/2)^2)*($G$20-$S776))*$T$603))+((($D$18+$H$18)/3)*$BD$16)-(((PI()*($C$21/2)^2*(($C$21/2)*$AZ$16))/3)*$T$603)))</f>
        <v>143291.14349538271</v>
      </c>
      <c r="U776" s="73">
        <v>17.100000000000001</v>
      </c>
      <c r="V776" s="79">
        <f t="shared" si="103"/>
        <v>138682.33009709936</v>
      </c>
      <c r="W776" s="53">
        <v>17.100000000000001</v>
      </c>
      <c r="X776" s="80">
        <f>IF($W776&gt;$G$20,IF('Silo Levels'!$L$24="Pumping",((PI()*((($C$19+$G$20)-$W776)*($O$20/($O$19/2)))^2*((($O$20+$G$20)-$W776))/3)*$X$603)+(((PI()*((($C$19+$G$20)-$W776)*($O$20/($O$19/2)))^2*(((($C$19+$G$20)-$W776)*($O$20/($O$19/2)))*$AZ$17))/3)*$X$603),(((PI()*((($C$19+$G$20)-$W776)*($O$20/($O$19/2)))^2*((($O$20+$G$20)-$W776)/3))*$X$603)-((PI()*((($C$19+$G$20)-$W776)*($O$20/($O$19/2)))^2*(((($C$19+$G$20)-$W776)*($O$20/($O$19/2)))*$AZ$17)/3)*$X$603))),IF('Silo Levels'!$L$24="Pumping",(($D$18*$X$603)+((PI()*(($C$21/2)^2)*($G$20-$W776))*$X$603))+((($D$18+$H$18)/3)*$BD$17)+(((PI()*($C$21/2)^2*(($C$21/2)*$AZ$17))/3)*$X$603),(($D$18*$X$603)+((PI()*(($C$21/2)^2)*($G$20-$W776))*$X$603))+((($D$18+$H$18)/3)*$BD$17)-(((PI()*($C$21/2)^2*(($C$21/2)*$AZ$17))/3)*$X$603)))</f>
        <v>134894.19565207351</v>
      </c>
      <c r="Y776" s="73">
        <v>17.100000000000001</v>
      </c>
      <c r="Z776" s="79">
        <f t="shared" si="104"/>
        <v>158788.59956822402</v>
      </c>
      <c r="AA776" s="53">
        <v>17.100000000000001</v>
      </c>
      <c r="AB776" s="80">
        <f>IF($AA776&gt;$G$20,IF('Silo Levels'!$L$25="Pumping",((PI()*((($C$19+$G$20)-$AA776)*($O$20/($O$19/2)))^2*((($O$20+$G$20)-$AA776))/3)*$AB$603)+(((PI()*((($C$19+$G$20)-$AA776)*($O$20/($O$19/2)))^2*(((($C$19+$G$20)-$AA776)*($O$20/($O$19/2)))*$AZ$18))/3)*$AB$603),(((PI()*((($C$19+$G$20)-$AA776)*($O$20/($O$19/2)))^2*((($O$20+$G$20)-$AA776)/3))*$AB$603)-((PI()*((($C$19+$G$20)-$AA776)*($O$20/($O$19/2)))^2*(((($C$19+$G$20)-$AA776)*($O$20/($O$19/2)))*$AZ$18)/3)*$AB$603))),IF('Silo Levels'!$L$25="Pumping",(($D$18*$AB$603)+((PI()*(($C$21/2)^2)*($G$20-$AA776))*$AB$603))+((($D$18+$H$18)/3)*$BD$18)+(((PI()*($C$21/2)^2*(($C$21/2)*$AZ$18))/3)*$AB$603),(($D$18*$AB$603)+((PI()*(($C$21/2)^2)*($G$20-$AA776))*$AB$603))+((($D$18+$H$18)/3)*$BD$18)-(((PI()*($C$21/2)^2*(($C$21/2)*$AZ$18))/3)*$AB$603)))</f>
        <v>154439.25919116969</v>
      </c>
      <c r="AC776" s="73">
        <v>17.100000000000001</v>
      </c>
      <c r="AD776" s="79">
        <f t="shared" si="105"/>
        <v>163825.92344523137</v>
      </c>
      <c r="AE776" s="53">
        <v>17.100000000000001</v>
      </c>
      <c r="AF776" s="80">
        <f>IF($AE776&gt;$G$20,IF('Silo Levels'!$L$26="Pumping",((PI()*((($C$19+$G$20)-$AE776)*($O$20/($O$19/2)))^2*((($O$20+$G$20)-$AE776))/3)*$AF$603)+(((PI()*((($C$19+$G$20)-$AE776)*($O$20/($O$19/2)))^2*(((($C$19+$G$20)-$AE776)*($O$20/($O$19/2)))*$AZ$19))/3)*$AF$603),(((PI()*((($C$19+$G$20)-$AE776)*($O$20/($O$19/2)))^2*((($O$20+$G$20)-$AE776)/3))*$AF$603)-((PI()*((($C$19+$G$20)-$AE776)*($O$20/($O$19/2)))^2*(((($C$19+$G$20)-$AE776)*($O$20/($O$19/2)))*$AZ$19)/3)*$AF$603))),IF('Silo Levels'!$L$26="Pumping",(($D$18*$AF$603)+((PI()*(($C$21/2)^2)*($G$20-$AE776))*$AF$603))+((($D$18+$H$18)/3)*$BD$19)+(((PI()*($C$21/2)^2*(($C$21/2)*$AZ$19))/3)*$AF$603),(($D$18*$AF$603)+((PI()*(($C$21/2)^2)*($G$20-$AE776))*$AF$603))+((($D$18+$H$18)/3)*$BD$19)-(((PI()*($C$21/2)^2*(($C$21/2)*$AZ$19))/3)*$AF$603)))</f>
        <v>161615.43779297138</v>
      </c>
      <c r="AG776" s="73">
        <v>17.100000000000001</v>
      </c>
      <c r="AH776" s="79">
        <f t="shared" si="106"/>
        <v>152773.80075551471</v>
      </c>
      <c r="AI776" s="53">
        <v>17.100000000000001</v>
      </c>
      <c r="AJ776" s="80">
        <f>IF($AI776&gt;$G$20,IF('Silo Levels'!$L$27="Pumping",((PI()*((($C$19+$G$20)-$AI776)*($O$20/($O$19/2)))^2*((($O$20+$G$20)-$AI776))/3)*$AJ$603)+(((PI()*((($C$19+$G$20)-$AI776)*($O$20/($O$19/2)))^2*(((($C$19+$G$20)-$AI776)*($O$20/($O$19/2)))*$AZ$20))/3)*$AJ$603),(((PI()*((($C$19+$G$20)-$AI776)*($O$20/($O$19/2)))^2*((($O$20+$G$20)-$AI776)/3))*$AJ$603)-((PI()*((($C$19+$G$20)-$AI776)*($O$20/($O$19/2)))^2*(((($C$19+$G$20)-$AI776)*($O$20/($O$19/2)))*$AZ$20)/3)*$AJ$603))),IF('Silo Levels'!$L$27="Pumping",(($D$18*$AJ$603)+((PI()*(($C$21/2)^2)*($G$20-$AI776))*$AJ$603))+((($D$18+$H$18)/3)*$BD$20)+(((PI()*($C$21/2)^2*(($C$21/2)*$AZ$20))/3)*$AJ$603),(($D$18*$AJ$603)+((PI()*(($C$21/2)^2)*($G$20-$AI776))*$AJ$603))+((($D$18+$H$18)/3)*$BD$20)-(((PI()*($C$21/2)^2*(($C$21/2)*$AZ$20))/3)*$AJ$603)))</f>
        <v>148592.34536470799</v>
      </c>
    </row>
    <row r="777" spans="1:36" x14ac:dyDescent="0.3">
      <c r="A777">
        <v>17.2</v>
      </c>
      <c r="B777" s="79">
        <f t="shared" si="100"/>
        <v>152354.19826333621</v>
      </c>
      <c r="C777" s="53">
        <v>17.2</v>
      </c>
      <c r="D777" s="80">
        <f>IF($C777&gt;$G$20,IF('Silo Levels'!$L$19="Pumping",((PI()*((($C$19+$G$20)-$C777)*($O$20/($O$19/2)))^2*((($O$20+$G$20)-$C777))/3)*$D$603)+(((PI()*((($C$19+$G$20)-$C777)*($O$20/($O$19/2)))^2*(((($C$19+$G$20)-$C777)*($O$20/($O$19/2)))*$AZ$12))/3)*$D$603),(((PI()*((($C$19+$G$20)-$C777)*($O$20/($O$19/2)))^2*((($O$20+$G$20)-$C777)/3))*$D$603)-((PI()*((($C$19+$G$20)-$C777)*($O$20/($O$19/2)))^2*(((($C$19+$G$20)-$C777)*($O$20/($O$19/2)))*$AZ$12)/3)*$D$603))),IF('Silo Levels'!$L$19="Pumping",(($D$18*$D$603)+((PI()*(($C$21/2)^2)*($G$20-$C777))*$D$603))+((($D$18+$H$18)/3)*$BD$12)+(((PI()*($C$21/2)^2*(($C$21/2)*$AZ$12))/3)*$D$603),(($D$18*$D$603)+((PI()*(($C$21/2)^2)*($G$20-$C777))*$D$603))+((($D$18+$H$18)/3)*$BD$12)-(((PI()*($C$21/2)^2*(($C$21/2)*$AZ$12))/3)*$D$603)))</f>
        <v>149427.17948977149</v>
      </c>
      <c r="E777" s="73">
        <v>17.2</v>
      </c>
      <c r="F777" s="79">
        <f t="shared" si="101"/>
        <v>138302.19674512465</v>
      </c>
      <c r="G777" s="53">
        <v>17.2</v>
      </c>
      <c r="H777" s="80">
        <f>IF($G777&gt;$G$20,IF('Silo Levels'!$L$20="Pumping",((PI()*((($C$19+$G$20)-$G777)*($O$20/($O$19/2)))^2*((($O$20+$G$20)-$G777))/3)*$H$603)+(((PI()*((($C$19+$G$20)-$G777)*($O$20/($O$19/2)))^2*(((($C$19+$G$20)-$G777)*($O$20/($O$19/2)))*$AZ$13))/3)*$H$603),(((PI()*((($C$19+$G$20)-$G777)*($O$20/($O$19/2)))^2*((($O$20+$G$20)-$G777)/3))*$H$603)-((PI()*((($C$19+$G$20)-$G777)*($O$20/($O$19/2)))^2*(((($C$19+$G$20)-$G777)*($O$20/($O$19/2)))*$AZ$13)/3)*$H$603))),IF('Silo Levels'!$L$20="Pumping",(($D$18*$H$603)+((PI()*(($C$21/2)^2)*($G$20-$G777))*$H$603))+((($D$18+$H$18)/3)*$BD$13)+(((PI()*($C$21/2)^2*(($C$21/2)*$AZ$13))/3)*$H$603),(($D$18*$H$603)+((PI()*(($C$21/2)^2)*($G$20-$G777))*$H$603))+((($D$18+$H$18)/3)*$BD$13)-(((PI()*($C$21/2)^2*(($C$21/2)*$AZ$13))/3)*$H$603)))</f>
        <v>134514.0623000988</v>
      </c>
      <c r="I777" s="73">
        <v>17.2</v>
      </c>
      <c r="J777" s="79">
        <f t="shared" si="102"/>
        <v>138918.78619197122</v>
      </c>
      <c r="K777" s="53">
        <v>17.2</v>
      </c>
      <c r="L777" s="80">
        <f>IF($K777&gt;$G$20,IF('Silo Levels'!$L$21="Pumping",((PI()*((($C$19+$G$20)-$K777)*($O$20/($O$19/2)))^2*((($O$20+$G$20)-$K777))/3)*$L$603)+(((PI()*((($C$19+$G$20)-$K777)*($O$20/($O$19/2)))^2*(((($C$19+$G$20)-$K777)*($O$20/($O$19/2)))*$AZ$14))/3)*$L$603),(((PI()*((($C$19+$G$20)-$K777)*($O$20/($O$19/2)))^2*((($O$20+$G$20)-$K777)/3))*$L$603)-((PI()*((($C$19+$G$20)-$K777)*($O$20/($O$19/2)))^2*(((($C$19+$G$20)-$K777)*($O$20/($O$19/2)))*$AZ$14)/3)*$L$603))),IF('Silo Levels'!$L$21="Pumping",(($D$18*$L$603)+((PI()*(($C$21/2)^2)*($G$20-$K777))*$L$603))+((($D$18+$H$18)/3)*$BD$14)+(((PI()*($C$21/2)^2*(($C$21/2)*$AZ$14))/3)*$L$603),(($D$18*$L$603)+((PI()*(($C$21/2)^2)*($G$20-$K777))*$L$603))+((($D$18+$H$18)/3)*$BD$14)-(((PI()*($C$21/2)^2*(($C$21/2)*$AZ$14))/3)*$L$603)))</f>
        <v>135113.39317035911</v>
      </c>
      <c r="M777" s="73">
        <v>17.2</v>
      </c>
      <c r="N777" s="79">
        <f t="shared" si="107"/>
        <v>142125.69109710061</v>
      </c>
      <c r="O777" s="53">
        <v>17.2</v>
      </c>
      <c r="P777" s="80">
        <f>IF($O777&gt;$G$20,IF('Silo Levels'!$L$22="Pumping",((PI()*((($C$19+$G$20)-$O777)*($O$20/($O$19/2)))^2*((($O$20+$G$20)-$O777))/3)*$P$603)+(((PI()*((($C$19+$G$20)-$O777)*($O$20/($O$19/2)))^2*(((($C$19+$G$20)-$O777)*($O$20/($O$19/2)))*$AZ$15))/3)*$P$603),(((PI()*((($C$19+$G$20)-$O777)*($O$20/($O$19/2)))^2*((($O$20+$G$20)-$O777)/3))*$P$603)-((PI()*((($C$19+$G$20)-$O777)*($O$20/($O$19/2)))^2*(((($C$19+$G$20)-$O777)*($O$20/($O$19/2)))*$AZ$15)/3)*$P$603))),IF('Silo Levels'!$L$22="Pumping",(($D$18*$P$603)+((PI()*(($C$21/2)^2)*($G$20-$O777))*$P$603))+((($D$18+$H$18)/3)*$BD$15)+(((PI()*($C$21/2)^2*(($C$21/2)*$AZ$15))/3)*$P$603),(($D$18*$P$603)+((PI()*(($C$21/2)^2)*($G$20-$O777))*$P$603))+((($D$18+$H$18)/3)*$BD$15)-(((PI()*($C$21/2)^2*(($C$21/2)*$AZ$15))/3)*$P$603)))</f>
        <v>138230.53556950812</v>
      </c>
      <c r="Q777" s="73">
        <v>17.2</v>
      </c>
      <c r="R777" s="79">
        <f t="shared" si="108"/>
        <v>146916.05528206943</v>
      </c>
      <c r="S777" s="53">
        <v>17.2</v>
      </c>
      <c r="T777" s="80">
        <f>IF($S777&gt;$G$20,IF('Silo Levels'!$L$23="Pumping",((PI()*((($C$19+$G$20)-$S777)*($O$20/($O$19/2)))^2*((($O$20+$G$20)-$S777))/3)*$T$603)+(((PI()*((($C$19+$G$20)-$S777)*($O$20/($O$19/2)))^2*(((($C$19+$G$20)-$S777)*($O$20/($O$19/2)))*$AZ$16))/3)*$T$603),(((PI()*((($C$19+$G$20)-$S777)*($O$20/($O$19/2)))^2*((($O$20+$G$20)-$S777)/3))*$T$603)-((PI()*((($C$19+$G$20)-$S777)*($O$20/($O$19/2)))^2*(((($C$19+$G$20)-$S777)*($O$20/($O$19/2)))*$AZ$16)/3)*$T$603))),IF('Silo Levels'!$L$23="Pumping",(($D$18*$T$603)+((PI()*(($C$21/2)^2)*($G$20-$S777))*$T$603))+((($D$18+$H$18)/3)*$BD$16)+(((PI()*($C$21/2)^2*(($C$21/2)*$AZ$16))/3)*$T$603),(($D$18*$T$603)+((PI()*(($C$21/2)^2)*($G$20-$S777))*$T$603))+((($D$18+$H$18)/3)*$BD$16)-(((PI()*($C$21/2)^2*(($C$21/2)*$AZ$16))/3)*$T$603)))</f>
        <v>142886.81561212719</v>
      </c>
      <c r="U777" s="73">
        <v>17.2</v>
      </c>
      <c r="V777" s="79">
        <f t="shared" si="103"/>
        <v>138302.19674512465</v>
      </c>
      <c r="W777" s="53">
        <v>17.2</v>
      </c>
      <c r="X777" s="80">
        <f>IF($W777&gt;$G$20,IF('Silo Levels'!$L$24="Pumping",((PI()*((($C$19+$G$20)-$W777)*($O$20/($O$19/2)))^2*((($O$20+$G$20)-$W777))/3)*$X$603)+(((PI()*((($C$19+$G$20)-$W777)*($O$20/($O$19/2)))^2*(((($C$19+$G$20)-$W777)*($O$20/($O$19/2)))*$AZ$17))/3)*$X$603),(((PI()*((($C$19+$G$20)-$W777)*($O$20/($O$19/2)))^2*((($O$20+$G$20)-$W777)/3))*$X$603)-((PI()*((($C$19+$G$20)-$W777)*($O$20/($O$19/2)))^2*(((($C$19+$G$20)-$W777)*($O$20/($O$19/2)))*$AZ$17)/3)*$X$603))),IF('Silo Levels'!$L$24="Pumping",(($D$18*$X$603)+((PI()*(($C$21/2)^2)*($G$20-$W777))*$X$603))+((($D$18+$H$18)/3)*$BD$17)+(((PI()*($C$21/2)^2*(($C$21/2)*$AZ$17))/3)*$X$603),(($D$18*$X$603)+((PI()*(($C$21/2)^2)*($G$20-$W777))*$X$603))+((($D$18+$H$18)/3)*$BD$17)-(((PI()*($C$21/2)^2*(($C$21/2)*$AZ$17))/3)*$X$603)))</f>
        <v>134514.0623000988</v>
      </c>
      <c r="Y777" s="73">
        <v>17.2</v>
      </c>
      <c r="Z777" s="79">
        <f t="shared" si="104"/>
        <v>158352.15008090989</v>
      </c>
      <c r="AA777" s="53">
        <v>17.2</v>
      </c>
      <c r="AB777" s="80">
        <f>IF($AA777&gt;$G$20,IF('Silo Levels'!$L$25="Pumping",((PI()*((($C$19+$G$20)-$AA777)*($O$20/($O$19/2)))^2*((($O$20+$G$20)-$AA777))/3)*$AB$603)+(((PI()*((($C$19+$G$20)-$AA777)*($O$20/($O$19/2)))^2*(((($C$19+$G$20)-$AA777)*($O$20/($O$19/2)))*$AZ$18))/3)*$AB$603),(((PI()*((($C$19+$G$20)-$AA777)*($O$20/($O$19/2)))^2*((($O$20+$G$20)-$AA777)/3))*$AB$603)-((PI()*((($C$19+$G$20)-$AA777)*($O$20/($O$19/2)))^2*(((($C$19+$G$20)-$AA777)*($O$20/($O$19/2)))*$AZ$18)/3)*$AB$603))),IF('Silo Levels'!$L$25="Pumping",(($D$18*$AB$603)+((PI()*(($C$21/2)^2)*($G$20-$AA777))*$AB$603))+((($D$18+$H$18)/3)*$BD$18)+(((PI()*($C$21/2)^2*(($C$21/2)*$AZ$18))/3)*$AB$603),(($D$18*$AB$603)+((PI()*(($C$21/2)^2)*($G$20-$AA777))*$AB$603))+((($D$18+$H$18)/3)*$BD$18)-(((PI()*($C$21/2)^2*(($C$21/2)*$AZ$18))/3)*$AB$603)))</f>
        <v>154002.80970385557</v>
      </c>
      <c r="AC777" s="73">
        <v>17.2</v>
      </c>
      <c r="AD777" s="79">
        <f t="shared" si="105"/>
        <v>163382.28590665935</v>
      </c>
      <c r="AE777" s="53">
        <v>17.2</v>
      </c>
      <c r="AF777" s="80">
        <f>IF($AE777&gt;$G$20,IF('Silo Levels'!$L$26="Pumping",((PI()*((($C$19+$G$20)-$AE777)*($O$20/($O$19/2)))^2*((($O$20+$G$20)-$AE777))/3)*$AF$603)+(((PI()*((($C$19+$G$20)-$AE777)*($O$20/($O$19/2)))^2*(((($C$19+$G$20)-$AE777)*($O$20/($O$19/2)))*$AZ$19))/3)*$AF$603),(((PI()*((($C$19+$G$20)-$AE777)*($O$20/($O$19/2)))^2*((($O$20+$G$20)-$AE777)/3))*$AF$603)-((PI()*((($C$19+$G$20)-$AE777)*($O$20/($O$19/2)))^2*(((($C$19+$G$20)-$AE777)*($O$20/($O$19/2)))*$AZ$19)/3)*$AF$603))),IF('Silo Levels'!$L$26="Pumping",(($D$18*$AF$603)+((PI()*(($C$21/2)^2)*($G$20-$AE777))*$AF$603))+((($D$18+$H$18)/3)*$BD$19)+(((PI()*($C$21/2)^2*(($C$21/2)*$AZ$19))/3)*$AF$603),(($D$18*$AF$603)+((PI()*(($C$21/2)^2)*($G$20-$AE777))*$AF$603))+((($D$18+$H$18)/3)*$BD$19)-(((PI()*($C$21/2)^2*(($C$21/2)*$AZ$19))/3)*$AF$603)))</f>
        <v>161171.80025439936</v>
      </c>
      <c r="AG777" s="73">
        <v>17.2</v>
      </c>
      <c r="AH777" s="79">
        <f t="shared" si="106"/>
        <v>152354.19826333621</v>
      </c>
      <c r="AI777" s="53">
        <v>17.2</v>
      </c>
      <c r="AJ777" s="80">
        <f>IF($AI777&gt;$G$20,IF('Silo Levels'!$L$27="Pumping",((PI()*((($C$19+$G$20)-$AI777)*($O$20/($O$19/2)))^2*((($O$20+$G$20)-$AI777))/3)*$AJ$603)+(((PI()*((($C$19+$G$20)-$AI777)*($O$20/($O$19/2)))^2*(((($C$19+$G$20)-$AI777)*($O$20/($O$19/2)))*$AZ$20))/3)*$AJ$603),(((PI()*((($C$19+$G$20)-$AI777)*($O$20/($O$19/2)))^2*((($O$20+$G$20)-$AI777)/3))*$AJ$603)-((PI()*((($C$19+$G$20)-$AI777)*($O$20/($O$19/2)))^2*(((($C$19+$G$20)-$AI777)*($O$20/($O$19/2)))*$AZ$20)/3)*$AJ$603))),IF('Silo Levels'!$L$27="Pumping",(($D$18*$AJ$603)+((PI()*(($C$21/2)^2)*($G$20-$AI777))*$AJ$603))+((($D$18+$H$18)/3)*$BD$20)+(((PI()*($C$21/2)^2*(($C$21/2)*$AZ$20))/3)*$AJ$603),(($D$18*$AJ$603)+((PI()*(($C$21/2)^2)*($G$20-$AI777))*$AJ$603))+((($D$18+$H$18)/3)*$BD$20)-(((PI()*($C$21/2)^2*(($C$21/2)*$AZ$20))/3)*$AJ$603)))</f>
        <v>148172.74287252949</v>
      </c>
    </row>
    <row r="778" spans="1:36" x14ac:dyDescent="0.3">
      <c r="A778">
        <v>17.3</v>
      </c>
      <c r="B778" s="79">
        <f t="shared" si="100"/>
        <v>151934.59577115768</v>
      </c>
      <c r="C778" s="53">
        <v>17.3</v>
      </c>
      <c r="D778" s="80">
        <f>IF($C778&gt;$G$20,IF('Silo Levels'!$L$19="Pumping",((PI()*((($C$19+$G$20)-$C778)*($O$20/($O$19/2)))^2*((($O$20+$G$20)-$C778))/3)*$D$603)+(((PI()*((($C$19+$G$20)-$C778)*($O$20/($O$19/2)))^2*(((($C$19+$G$20)-$C778)*($O$20/($O$19/2)))*$AZ$12))/3)*$D$603),(((PI()*((($C$19+$G$20)-$C778)*($O$20/($O$19/2)))^2*((($O$20+$G$20)-$C778)/3))*$D$603)-((PI()*((($C$19+$G$20)-$C778)*($O$20/($O$19/2)))^2*(((($C$19+$G$20)-$C778)*($O$20/($O$19/2)))*$AZ$12)/3)*$D$603))),IF('Silo Levels'!$L$19="Pumping",(($D$18*$D$603)+((PI()*(($C$21/2)^2)*($G$20-$C778))*$D$603))+((($D$18+$H$18)/3)*$BD$12)+(((PI()*($C$21/2)^2*(($C$21/2)*$AZ$12))/3)*$D$603),(($D$18*$D$603)+((PI()*(($C$21/2)^2)*($G$20-$C778))*$D$603))+((($D$18+$H$18)/3)*$BD$12)-(((PI()*($C$21/2)^2*(($C$21/2)*$AZ$12))/3)*$D$603)))</f>
        <v>149007.57699759299</v>
      </c>
      <c r="E778" s="73">
        <v>17.3</v>
      </c>
      <c r="F778" s="79">
        <f t="shared" si="101"/>
        <v>137922.0633931499</v>
      </c>
      <c r="G778" s="53">
        <v>17.3</v>
      </c>
      <c r="H778" s="80">
        <f>IF($G778&gt;$G$20,IF('Silo Levels'!$L$20="Pumping",((PI()*((($C$19+$G$20)-$G778)*($O$20/($O$19/2)))^2*((($O$20+$G$20)-$G778))/3)*$H$603)+(((PI()*((($C$19+$G$20)-$G778)*($O$20/($O$19/2)))^2*(((($C$19+$G$20)-$G778)*($O$20/($O$19/2)))*$AZ$13))/3)*$H$603),(((PI()*((($C$19+$G$20)-$G778)*($O$20/($O$19/2)))^2*((($O$20+$G$20)-$G778)/3))*$H$603)-((PI()*((($C$19+$G$20)-$G778)*($O$20/($O$19/2)))^2*(((($C$19+$G$20)-$G778)*($O$20/($O$19/2)))*$AZ$13)/3)*$H$603))),IF('Silo Levels'!$L$20="Pumping",(($D$18*$H$603)+((PI()*(($C$21/2)^2)*($G$20-$G778))*$H$603))+((($D$18+$H$18)/3)*$BD$13)+(((PI()*($C$21/2)^2*(($C$21/2)*$AZ$13))/3)*$H$603),(($D$18*$H$603)+((PI()*(($C$21/2)^2)*($G$20-$G778))*$H$603))+((($D$18+$H$18)/3)*$BD$13)-(((PI()*($C$21/2)^2*(($C$21/2)*$AZ$13))/3)*$H$603)))</f>
        <v>134133.92894812406</v>
      </c>
      <c r="I778" s="73">
        <v>17.3</v>
      </c>
      <c r="J778" s="79">
        <f t="shared" si="102"/>
        <v>138536.92096889653</v>
      </c>
      <c r="K778" s="53">
        <v>17.3</v>
      </c>
      <c r="L778" s="80">
        <f>IF($K778&gt;$G$20,IF('Silo Levels'!$L$21="Pumping",((PI()*((($C$19+$G$20)-$K778)*($O$20/($O$19/2)))^2*((($O$20+$G$20)-$K778))/3)*$L$603)+(((PI()*((($C$19+$G$20)-$K778)*($O$20/($O$19/2)))^2*(((($C$19+$G$20)-$K778)*($O$20/($O$19/2)))*$AZ$14))/3)*$L$603),(((PI()*((($C$19+$G$20)-$K778)*($O$20/($O$19/2)))^2*((($O$20+$G$20)-$K778)/3))*$L$603)-((PI()*((($C$19+$G$20)-$K778)*($O$20/($O$19/2)))^2*(((($C$19+$G$20)-$K778)*($O$20/($O$19/2)))*$AZ$14)/3)*$L$603))),IF('Silo Levels'!$L$21="Pumping",(($D$18*$L$603)+((PI()*(($C$21/2)^2)*($G$20-$K778))*$L$603))+((($D$18+$H$18)/3)*$BD$14)+(((PI()*($C$21/2)^2*(($C$21/2)*$AZ$14))/3)*$L$603),(($D$18*$L$603)+((PI()*(($C$21/2)^2)*($G$20-$K778))*$L$603))+((($D$18+$H$18)/3)*$BD$14)-(((PI()*($C$21/2)^2*(($C$21/2)*$AZ$14))/3)*$L$603)))</f>
        <v>134731.52794728443</v>
      </c>
      <c r="M778" s="73">
        <v>17.3</v>
      </c>
      <c r="N778" s="79">
        <f t="shared" si="107"/>
        <v>141734.81834729339</v>
      </c>
      <c r="O778" s="53">
        <v>17.3</v>
      </c>
      <c r="P778" s="80">
        <f>IF($O778&gt;$G$20,IF('Silo Levels'!$L$22="Pumping",((PI()*((($C$19+$G$20)-$O778)*($O$20/($O$19/2)))^2*((($O$20+$G$20)-$O778))/3)*$P$603)+(((PI()*((($C$19+$G$20)-$O778)*($O$20/($O$19/2)))^2*(((($C$19+$G$20)-$O778)*($O$20/($O$19/2)))*$AZ$15))/3)*$P$603),(((PI()*((($C$19+$G$20)-$O778)*($O$20/($O$19/2)))^2*((($O$20+$G$20)-$O778)/3))*$P$603)-((PI()*((($C$19+$G$20)-$O778)*($O$20/($O$19/2)))^2*(((($C$19+$G$20)-$O778)*($O$20/($O$19/2)))*$AZ$15)/3)*$P$603))),IF('Silo Levels'!$L$22="Pumping",(($D$18*$P$603)+((PI()*(($C$21/2)^2)*($G$20-$O778))*$P$603))+((($D$18+$H$18)/3)*$BD$15)+(((PI()*($C$21/2)^2*(($C$21/2)*$AZ$15))/3)*$P$603),(($D$18*$P$603)+((PI()*(($C$21/2)^2)*($G$20-$O778))*$P$603))+((($D$18+$H$18)/3)*$BD$15)-(((PI()*($C$21/2)^2*(($C$21/2)*$AZ$15))/3)*$P$603)))</f>
        <v>137839.6628197009</v>
      </c>
      <c r="Q778" s="73">
        <v>17.3</v>
      </c>
      <c r="R778" s="79">
        <f t="shared" si="108"/>
        <v>146511.72739881388</v>
      </c>
      <c r="S778" s="53">
        <v>17.3</v>
      </c>
      <c r="T778" s="80">
        <f>IF($S778&gt;$G$20,IF('Silo Levels'!$L$23="Pumping",((PI()*((($C$19+$G$20)-$S778)*($O$20/($O$19/2)))^2*((($O$20+$G$20)-$S778))/3)*$T$603)+(((PI()*((($C$19+$G$20)-$S778)*($O$20/($O$19/2)))^2*(((($C$19+$G$20)-$S778)*($O$20/($O$19/2)))*$AZ$16))/3)*$T$603),(((PI()*((($C$19+$G$20)-$S778)*($O$20/($O$19/2)))^2*((($O$20+$G$20)-$S778)/3))*$T$603)-((PI()*((($C$19+$G$20)-$S778)*($O$20/($O$19/2)))^2*(((($C$19+$G$20)-$S778)*($O$20/($O$19/2)))*$AZ$16)/3)*$T$603))),IF('Silo Levels'!$L$23="Pumping",(($D$18*$T$603)+((PI()*(($C$21/2)^2)*($G$20-$S778))*$T$603))+((($D$18+$H$18)/3)*$BD$16)+(((PI()*($C$21/2)^2*(($C$21/2)*$AZ$16))/3)*$T$603),(($D$18*$T$603)+((PI()*(($C$21/2)^2)*($G$20-$S778))*$T$603))+((($D$18+$H$18)/3)*$BD$16)-(((PI()*($C$21/2)^2*(($C$21/2)*$AZ$16))/3)*$T$603)))</f>
        <v>142482.48772887164</v>
      </c>
      <c r="U778" s="73">
        <v>17.3</v>
      </c>
      <c r="V778" s="79">
        <f t="shared" si="103"/>
        <v>137922.0633931499</v>
      </c>
      <c r="W778" s="53">
        <v>17.3</v>
      </c>
      <c r="X778" s="80">
        <f>IF($W778&gt;$G$20,IF('Silo Levels'!$L$24="Pumping",((PI()*((($C$19+$G$20)-$W778)*($O$20/($O$19/2)))^2*((($O$20+$G$20)-$W778))/3)*$X$603)+(((PI()*((($C$19+$G$20)-$W778)*($O$20/($O$19/2)))^2*(((($C$19+$G$20)-$W778)*($O$20/($O$19/2)))*$AZ$17))/3)*$X$603),(((PI()*((($C$19+$G$20)-$W778)*($O$20/($O$19/2)))^2*((($O$20+$G$20)-$W778)/3))*$X$603)-((PI()*((($C$19+$G$20)-$W778)*($O$20/($O$19/2)))^2*(((($C$19+$G$20)-$W778)*($O$20/($O$19/2)))*$AZ$17)/3)*$X$603))),IF('Silo Levels'!$L$24="Pumping",(($D$18*$X$603)+((PI()*(($C$21/2)^2)*($G$20-$W778))*$X$603))+((($D$18+$H$18)/3)*$BD$17)+(((PI()*($C$21/2)^2*(($C$21/2)*$AZ$17))/3)*$X$603),(($D$18*$X$603)+((PI()*(($C$21/2)^2)*($G$20-$W778))*$X$603))+((($D$18+$H$18)/3)*$BD$17)-(((PI()*($C$21/2)^2*(($C$21/2)*$AZ$17))/3)*$X$603)))</f>
        <v>134133.92894812406</v>
      </c>
      <c r="Y778" s="73">
        <v>17.3</v>
      </c>
      <c r="Z778" s="79">
        <f t="shared" si="104"/>
        <v>157915.70059359571</v>
      </c>
      <c r="AA778" s="53">
        <v>17.3</v>
      </c>
      <c r="AB778" s="80">
        <f>IF($AA778&gt;$G$20,IF('Silo Levels'!$L$25="Pumping",((PI()*((($C$19+$G$20)-$AA778)*($O$20/($O$19/2)))^2*((($O$20+$G$20)-$AA778))/3)*$AB$603)+(((PI()*((($C$19+$G$20)-$AA778)*($O$20/($O$19/2)))^2*(((($C$19+$G$20)-$AA778)*($O$20/($O$19/2)))*$AZ$18))/3)*$AB$603),(((PI()*((($C$19+$G$20)-$AA778)*($O$20/($O$19/2)))^2*((($O$20+$G$20)-$AA778)/3))*$AB$603)-((PI()*((($C$19+$G$20)-$AA778)*($O$20/($O$19/2)))^2*(((($C$19+$G$20)-$AA778)*($O$20/($O$19/2)))*$AZ$18)/3)*$AB$603))),IF('Silo Levels'!$L$25="Pumping",(($D$18*$AB$603)+((PI()*(($C$21/2)^2)*($G$20-$AA778))*$AB$603))+((($D$18+$H$18)/3)*$BD$18)+(((PI()*($C$21/2)^2*(($C$21/2)*$AZ$18))/3)*$AB$603),(($D$18*$AB$603)+((PI()*(($C$21/2)^2)*($G$20-$AA778))*$AB$603))+((($D$18+$H$18)/3)*$BD$18)-(((PI()*($C$21/2)^2*(($C$21/2)*$AZ$18))/3)*$AB$603)))</f>
        <v>153566.36021654139</v>
      </c>
      <c r="AC778" s="73">
        <v>17.3</v>
      </c>
      <c r="AD778" s="79">
        <f t="shared" si="105"/>
        <v>162938.64836808731</v>
      </c>
      <c r="AE778" s="53">
        <v>17.3</v>
      </c>
      <c r="AF778" s="80">
        <f>IF($AE778&gt;$G$20,IF('Silo Levels'!$L$26="Pumping",((PI()*((($C$19+$G$20)-$AE778)*($O$20/($O$19/2)))^2*((($O$20+$G$20)-$AE778))/3)*$AF$603)+(((PI()*((($C$19+$G$20)-$AE778)*($O$20/($O$19/2)))^2*(((($C$19+$G$20)-$AE778)*($O$20/($O$19/2)))*$AZ$19))/3)*$AF$603),(((PI()*((($C$19+$G$20)-$AE778)*($O$20/($O$19/2)))^2*((($O$20+$G$20)-$AE778)/3))*$AF$603)-((PI()*((($C$19+$G$20)-$AE778)*($O$20/($O$19/2)))^2*(((($C$19+$G$20)-$AE778)*($O$20/($O$19/2)))*$AZ$19)/3)*$AF$603))),IF('Silo Levels'!$L$26="Pumping",(($D$18*$AF$603)+((PI()*(($C$21/2)^2)*($G$20-$AE778))*$AF$603))+((($D$18+$H$18)/3)*$BD$19)+(((PI()*($C$21/2)^2*(($C$21/2)*$AZ$19))/3)*$AF$603),(($D$18*$AF$603)+((PI()*(($C$21/2)^2)*($G$20-$AE778))*$AF$603))+((($D$18+$H$18)/3)*$BD$19)-(((PI()*($C$21/2)^2*(($C$21/2)*$AZ$19))/3)*$AF$603)))</f>
        <v>160728.16271582732</v>
      </c>
      <c r="AG778" s="73">
        <v>17.3</v>
      </c>
      <c r="AH778" s="79">
        <f t="shared" si="106"/>
        <v>151934.59577115768</v>
      </c>
      <c r="AI778" s="53">
        <v>17.3</v>
      </c>
      <c r="AJ778" s="80">
        <f>IF($AI778&gt;$G$20,IF('Silo Levels'!$L$27="Pumping",((PI()*((($C$19+$G$20)-$AI778)*($O$20/($O$19/2)))^2*((($O$20+$G$20)-$AI778))/3)*$AJ$603)+(((PI()*((($C$19+$G$20)-$AI778)*($O$20/($O$19/2)))^2*(((($C$19+$G$20)-$AI778)*($O$20/($O$19/2)))*$AZ$20))/3)*$AJ$603),(((PI()*((($C$19+$G$20)-$AI778)*($O$20/($O$19/2)))^2*((($O$20+$G$20)-$AI778)/3))*$AJ$603)-((PI()*((($C$19+$G$20)-$AI778)*($O$20/($O$19/2)))^2*(((($C$19+$G$20)-$AI778)*($O$20/($O$19/2)))*$AZ$20)/3)*$AJ$603))),IF('Silo Levels'!$L$27="Pumping",(($D$18*$AJ$603)+((PI()*(($C$21/2)^2)*($G$20-$AI778))*$AJ$603))+((($D$18+$H$18)/3)*$BD$20)+(((PI()*($C$21/2)^2*(($C$21/2)*$AZ$20))/3)*$AJ$603),(($D$18*$AJ$603)+((PI()*(($C$21/2)^2)*($G$20-$AI778))*$AJ$603))+((($D$18+$H$18)/3)*$BD$20)-(((PI()*($C$21/2)^2*(($C$21/2)*$AZ$20))/3)*$AJ$603)))</f>
        <v>147753.14038035096</v>
      </c>
    </row>
    <row r="779" spans="1:36" x14ac:dyDescent="0.3">
      <c r="A779">
        <v>17.399999999999999</v>
      </c>
      <c r="B779" s="79">
        <f t="shared" si="100"/>
        <v>151514.99327897918</v>
      </c>
      <c r="C779" s="53">
        <v>17.399999999999999</v>
      </c>
      <c r="D779" s="80">
        <f>IF($C779&gt;$G$20,IF('Silo Levels'!$L$19="Pumping",((PI()*((($C$19+$G$20)-$C779)*($O$20/($O$19/2)))^2*((($O$20+$G$20)-$C779))/3)*$D$603)+(((PI()*((($C$19+$G$20)-$C779)*($O$20/($O$19/2)))^2*(((($C$19+$G$20)-$C779)*($O$20/($O$19/2)))*$AZ$12))/3)*$D$603),(((PI()*((($C$19+$G$20)-$C779)*($O$20/($O$19/2)))^2*((($O$20+$G$20)-$C779)/3))*$D$603)-((PI()*((($C$19+$G$20)-$C779)*($O$20/($O$19/2)))^2*(((($C$19+$G$20)-$C779)*($O$20/($O$19/2)))*$AZ$12)/3)*$D$603))),IF('Silo Levels'!$L$19="Pumping",(($D$18*$D$603)+((PI()*(($C$21/2)^2)*($G$20-$C779))*$D$603))+((($D$18+$H$18)/3)*$BD$12)+(((PI()*($C$21/2)^2*(($C$21/2)*$AZ$12))/3)*$D$603),(($D$18*$D$603)+((PI()*(($C$21/2)^2)*($G$20-$C779))*$D$603))+((($D$18+$H$18)/3)*$BD$12)-(((PI()*($C$21/2)^2*(($C$21/2)*$AZ$12))/3)*$D$603)))</f>
        <v>148587.97450541449</v>
      </c>
      <c r="E779" s="73">
        <v>17.399999999999999</v>
      </c>
      <c r="F779" s="79">
        <f t="shared" si="101"/>
        <v>137541.93004117522</v>
      </c>
      <c r="G779" s="53">
        <v>17.399999999999999</v>
      </c>
      <c r="H779" s="80">
        <f>IF($G779&gt;$G$20,IF('Silo Levels'!$L$20="Pumping",((PI()*((($C$19+$G$20)-$G779)*($O$20/($O$19/2)))^2*((($O$20+$G$20)-$G779))/3)*$H$603)+(((PI()*((($C$19+$G$20)-$G779)*($O$20/($O$19/2)))^2*(((($C$19+$G$20)-$G779)*($O$20/($O$19/2)))*$AZ$13))/3)*$H$603),(((PI()*((($C$19+$G$20)-$G779)*($O$20/($O$19/2)))^2*((($O$20+$G$20)-$G779)/3))*$H$603)-((PI()*((($C$19+$G$20)-$G779)*($O$20/($O$19/2)))^2*(((($C$19+$G$20)-$G779)*($O$20/($O$19/2)))*$AZ$13)/3)*$H$603))),IF('Silo Levels'!$L$20="Pumping",(($D$18*$H$603)+((PI()*(($C$21/2)^2)*($G$20-$G779))*$H$603))+((($D$18+$H$18)/3)*$BD$13)+(((PI()*($C$21/2)^2*(($C$21/2)*$AZ$13))/3)*$H$603),(($D$18*$H$603)+((PI()*(($C$21/2)^2)*($G$20-$G779))*$H$603))+((($D$18+$H$18)/3)*$BD$13)-(((PI()*($C$21/2)^2*(($C$21/2)*$AZ$13))/3)*$H$603)))</f>
        <v>133753.79559614937</v>
      </c>
      <c r="I779" s="73">
        <v>17.399999999999999</v>
      </c>
      <c r="J779" s="79">
        <f t="shared" si="102"/>
        <v>138155.05574582191</v>
      </c>
      <c r="K779" s="53">
        <v>17.399999999999999</v>
      </c>
      <c r="L779" s="80">
        <f>IF($K779&gt;$G$20,IF('Silo Levels'!$L$21="Pumping",((PI()*((($C$19+$G$20)-$K779)*($O$20/($O$19/2)))^2*((($O$20+$G$20)-$K779))/3)*$L$603)+(((PI()*((($C$19+$G$20)-$K779)*($O$20/($O$19/2)))^2*(((($C$19+$G$20)-$K779)*($O$20/($O$19/2)))*$AZ$14))/3)*$L$603),(((PI()*((($C$19+$G$20)-$K779)*($O$20/($O$19/2)))^2*((($O$20+$G$20)-$K779)/3))*$L$603)-((PI()*((($C$19+$G$20)-$K779)*($O$20/($O$19/2)))^2*(((($C$19+$G$20)-$K779)*($O$20/($O$19/2)))*$AZ$14)/3)*$L$603))),IF('Silo Levels'!$L$21="Pumping",(($D$18*$L$603)+((PI()*(($C$21/2)^2)*($G$20-$K779))*$L$603))+((($D$18+$H$18)/3)*$BD$14)+(((PI()*($C$21/2)^2*(($C$21/2)*$AZ$14))/3)*$L$603),(($D$18*$L$603)+((PI()*(($C$21/2)^2)*($G$20-$K779))*$L$603))+((($D$18+$H$18)/3)*$BD$14)-(((PI()*($C$21/2)^2*(($C$21/2)*$AZ$14))/3)*$L$603)))</f>
        <v>134349.6627242098</v>
      </c>
      <c r="M779" s="73">
        <v>17.399999999999999</v>
      </c>
      <c r="N779" s="79">
        <f t="shared" si="107"/>
        <v>141343.94559748622</v>
      </c>
      <c r="O779" s="53">
        <v>17.399999999999999</v>
      </c>
      <c r="P779" s="80">
        <f>IF($O779&gt;$G$20,IF('Silo Levels'!$L$22="Pumping",((PI()*((($C$19+$G$20)-$O779)*($O$20/($O$19/2)))^2*((($O$20+$G$20)-$O779))/3)*$P$603)+(((PI()*((($C$19+$G$20)-$O779)*($O$20/($O$19/2)))^2*(((($C$19+$G$20)-$O779)*($O$20/($O$19/2)))*$AZ$15))/3)*$P$603),(((PI()*((($C$19+$G$20)-$O779)*($O$20/($O$19/2)))^2*((($O$20+$G$20)-$O779)/3))*$P$603)-((PI()*((($C$19+$G$20)-$O779)*($O$20/($O$19/2)))^2*(((($C$19+$G$20)-$O779)*($O$20/($O$19/2)))*$AZ$15)/3)*$P$603))),IF('Silo Levels'!$L$22="Pumping",(($D$18*$P$603)+((PI()*(($C$21/2)^2)*($G$20-$O779))*$P$603))+((($D$18+$H$18)/3)*$BD$15)+(((PI()*($C$21/2)^2*(($C$21/2)*$AZ$15))/3)*$P$603),(($D$18*$P$603)+((PI()*(($C$21/2)^2)*($G$20-$O779))*$P$603))+((($D$18+$H$18)/3)*$BD$15)-(((PI()*($C$21/2)^2*(($C$21/2)*$AZ$15))/3)*$P$603)))</f>
        <v>137448.79006989373</v>
      </c>
      <c r="Q779" s="73">
        <v>17.399999999999999</v>
      </c>
      <c r="R779" s="79">
        <f t="shared" si="108"/>
        <v>146107.39951555838</v>
      </c>
      <c r="S779" s="53">
        <v>17.399999999999999</v>
      </c>
      <c r="T779" s="80">
        <f>IF($S779&gt;$G$20,IF('Silo Levels'!$L$23="Pumping",((PI()*((($C$19+$G$20)-$S779)*($O$20/($O$19/2)))^2*((($O$20+$G$20)-$S779))/3)*$T$603)+(((PI()*((($C$19+$G$20)-$S779)*($O$20/($O$19/2)))^2*(((($C$19+$G$20)-$S779)*($O$20/($O$19/2)))*$AZ$16))/3)*$T$603),(((PI()*((($C$19+$G$20)-$S779)*($O$20/($O$19/2)))^2*((($O$20+$G$20)-$S779)/3))*$T$603)-((PI()*((($C$19+$G$20)-$S779)*($O$20/($O$19/2)))^2*(((($C$19+$G$20)-$S779)*($O$20/($O$19/2)))*$AZ$16)/3)*$T$603))),IF('Silo Levels'!$L$23="Pumping",(($D$18*$T$603)+((PI()*(($C$21/2)^2)*($G$20-$S779))*$T$603))+((($D$18+$H$18)/3)*$BD$16)+(((PI()*($C$21/2)^2*(($C$21/2)*$AZ$16))/3)*$T$603),(($D$18*$T$603)+((PI()*(($C$21/2)^2)*($G$20-$S779))*$T$603))+((($D$18+$H$18)/3)*$BD$16)-(((PI()*($C$21/2)^2*(($C$21/2)*$AZ$16))/3)*$T$603)))</f>
        <v>142078.15984561614</v>
      </c>
      <c r="U779" s="73">
        <v>17.399999999999999</v>
      </c>
      <c r="V779" s="79">
        <f t="shared" si="103"/>
        <v>137541.93004117522</v>
      </c>
      <c r="W779" s="53">
        <v>17.399999999999999</v>
      </c>
      <c r="X779" s="80">
        <f>IF($W779&gt;$G$20,IF('Silo Levels'!$L$24="Pumping",((PI()*((($C$19+$G$20)-$W779)*($O$20/($O$19/2)))^2*((($O$20+$G$20)-$W779))/3)*$X$603)+(((PI()*((($C$19+$G$20)-$W779)*($O$20/($O$19/2)))^2*(((($C$19+$G$20)-$W779)*($O$20/($O$19/2)))*$AZ$17))/3)*$X$603),(((PI()*((($C$19+$G$20)-$W779)*($O$20/($O$19/2)))^2*((($O$20+$G$20)-$W779)/3))*$X$603)-((PI()*((($C$19+$G$20)-$W779)*($O$20/($O$19/2)))^2*(((($C$19+$G$20)-$W779)*($O$20/($O$19/2)))*$AZ$17)/3)*$X$603))),IF('Silo Levels'!$L$24="Pumping",(($D$18*$X$603)+((PI()*(($C$21/2)^2)*($G$20-$W779))*$X$603))+((($D$18+$H$18)/3)*$BD$17)+(((PI()*($C$21/2)^2*(($C$21/2)*$AZ$17))/3)*$X$603),(($D$18*$X$603)+((PI()*(($C$21/2)^2)*($G$20-$W779))*$X$603))+((($D$18+$H$18)/3)*$BD$17)-(((PI()*($C$21/2)^2*(($C$21/2)*$AZ$17))/3)*$X$603)))</f>
        <v>133753.79559614937</v>
      </c>
      <c r="Y779" s="73">
        <v>17.399999999999999</v>
      </c>
      <c r="Z779" s="79">
        <f t="shared" si="104"/>
        <v>157479.25110628156</v>
      </c>
      <c r="AA779" s="53">
        <v>17.399999999999999</v>
      </c>
      <c r="AB779" s="80">
        <f>IF($AA779&gt;$G$20,IF('Silo Levels'!$L$25="Pumping",((PI()*((($C$19+$G$20)-$AA779)*($O$20/($O$19/2)))^2*((($O$20+$G$20)-$AA779))/3)*$AB$603)+(((PI()*((($C$19+$G$20)-$AA779)*($O$20/($O$19/2)))^2*(((($C$19+$G$20)-$AA779)*($O$20/($O$19/2)))*$AZ$18))/3)*$AB$603),(((PI()*((($C$19+$G$20)-$AA779)*($O$20/($O$19/2)))^2*((($O$20+$G$20)-$AA779)/3))*$AB$603)-((PI()*((($C$19+$G$20)-$AA779)*($O$20/($O$19/2)))^2*(((($C$19+$G$20)-$AA779)*($O$20/($O$19/2)))*$AZ$18)/3)*$AB$603))),IF('Silo Levels'!$L$25="Pumping",(($D$18*$AB$603)+((PI()*(($C$21/2)^2)*($G$20-$AA779))*$AB$603))+((($D$18+$H$18)/3)*$BD$18)+(((PI()*($C$21/2)^2*(($C$21/2)*$AZ$18))/3)*$AB$603),(($D$18*$AB$603)+((PI()*(($C$21/2)^2)*($G$20-$AA779))*$AB$603))+((($D$18+$H$18)/3)*$BD$18)-(((PI()*($C$21/2)^2*(($C$21/2)*$AZ$18))/3)*$AB$603)))</f>
        <v>153129.91072922724</v>
      </c>
      <c r="AC779" s="73">
        <v>17.399999999999999</v>
      </c>
      <c r="AD779" s="79">
        <f t="shared" si="105"/>
        <v>162495.01082951529</v>
      </c>
      <c r="AE779" s="53">
        <v>17.399999999999999</v>
      </c>
      <c r="AF779" s="80">
        <f>IF($AE779&gt;$G$20,IF('Silo Levels'!$L$26="Pumping",((PI()*((($C$19+$G$20)-$AE779)*($O$20/($O$19/2)))^2*((($O$20+$G$20)-$AE779))/3)*$AF$603)+(((PI()*((($C$19+$G$20)-$AE779)*($O$20/($O$19/2)))^2*(((($C$19+$G$20)-$AE779)*($O$20/($O$19/2)))*$AZ$19))/3)*$AF$603),(((PI()*((($C$19+$G$20)-$AE779)*($O$20/($O$19/2)))^2*((($O$20+$G$20)-$AE779)/3))*$AF$603)-((PI()*((($C$19+$G$20)-$AE779)*($O$20/($O$19/2)))^2*(((($C$19+$G$20)-$AE779)*($O$20/($O$19/2)))*$AZ$19)/3)*$AF$603))),IF('Silo Levels'!$L$26="Pumping",(($D$18*$AF$603)+((PI()*(($C$21/2)^2)*($G$20-$AE779))*$AF$603))+((($D$18+$H$18)/3)*$BD$19)+(((PI()*($C$21/2)^2*(($C$21/2)*$AZ$19))/3)*$AF$603),(($D$18*$AF$603)+((PI()*(($C$21/2)^2)*($G$20-$AE779))*$AF$603))+((($D$18+$H$18)/3)*$BD$19)-(((PI()*($C$21/2)^2*(($C$21/2)*$AZ$19))/3)*$AF$603)))</f>
        <v>160284.5251772553</v>
      </c>
      <c r="AG779" s="73">
        <v>17.399999999999999</v>
      </c>
      <c r="AH779" s="79">
        <f t="shared" si="106"/>
        <v>151514.99327897918</v>
      </c>
      <c r="AI779" s="53">
        <v>17.399999999999999</v>
      </c>
      <c r="AJ779" s="80">
        <f>IF($AI779&gt;$G$20,IF('Silo Levels'!$L$27="Pumping",((PI()*((($C$19+$G$20)-$AI779)*($O$20/($O$19/2)))^2*((($O$20+$G$20)-$AI779))/3)*$AJ$603)+(((PI()*((($C$19+$G$20)-$AI779)*($O$20/($O$19/2)))^2*(((($C$19+$G$20)-$AI779)*($O$20/($O$19/2)))*$AZ$20))/3)*$AJ$603),(((PI()*((($C$19+$G$20)-$AI779)*($O$20/($O$19/2)))^2*((($O$20+$G$20)-$AI779)/3))*$AJ$603)-((PI()*((($C$19+$G$20)-$AI779)*($O$20/($O$19/2)))^2*(((($C$19+$G$20)-$AI779)*($O$20/($O$19/2)))*$AZ$20)/3)*$AJ$603))),IF('Silo Levels'!$L$27="Pumping",(($D$18*$AJ$603)+((PI()*(($C$21/2)^2)*($G$20-$AI779))*$AJ$603))+((($D$18+$H$18)/3)*$BD$20)+(((PI()*($C$21/2)^2*(($C$21/2)*$AZ$20))/3)*$AJ$603),(($D$18*$AJ$603)+((PI()*(($C$21/2)^2)*($G$20-$AI779))*$AJ$603))+((($D$18+$H$18)/3)*$BD$20)-(((PI()*($C$21/2)^2*(($C$21/2)*$AZ$20))/3)*$AJ$603)))</f>
        <v>147333.53788817246</v>
      </c>
    </row>
    <row r="780" spans="1:36" x14ac:dyDescent="0.3">
      <c r="A780">
        <v>17.5</v>
      </c>
      <c r="B780" s="79">
        <f t="shared" si="100"/>
        <v>151095.39078680065</v>
      </c>
      <c r="C780" s="53">
        <v>17.5</v>
      </c>
      <c r="D780" s="80">
        <f>IF($C780&gt;$G$20,IF('Silo Levels'!$L$19="Pumping",((PI()*((($C$19+$G$20)-$C780)*($O$20/($O$19/2)))^2*((($O$20+$G$20)-$C780))/3)*$D$603)+(((PI()*((($C$19+$G$20)-$C780)*($O$20/($O$19/2)))^2*(((($C$19+$G$20)-$C780)*($O$20/($O$19/2)))*$AZ$12))/3)*$D$603),(((PI()*((($C$19+$G$20)-$C780)*($O$20/($O$19/2)))^2*((($O$20+$G$20)-$C780)/3))*$D$603)-((PI()*((($C$19+$G$20)-$C780)*($O$20/($O$19/2)))^2*(((($C$19+$G$20)-$C780)*($O$20/($O$19/2)))*$AZ$12)/3)*$D$603))),IF('Silo Levels'!$L$19="Pumping",(($D$18*$D$603)+((PI()*(($C$21/2)^2)*($G$20-$C780))*$D$603))+((($D$18+$H$18)/3)*$BD$12)+(((PI()*($C$21/2)^2*(($C$21/2)*$AZ$12))/3)*$D$603),(($D$18*$D$603)+((PI()*(($C$21/2)^2)*($G$20-$C780))*$D$603))+((($D$18+$H$18)/3)*$BD$12)-(((PI()*($C$21/2)^2*(($C$21/2)*$AZ$12))/3)*$D$603)))</f>
        <v>148168.37201323593</v>
      </c>
      <c r="E780" s="73">
        <v>17.5</v>
      </c>
      <c r="F780" s="79">
        <f t="shared" si="101"/>
        <v>137161.79668920048</v>
      </c>
      <c r="G780" s="53">
        <v>17.5</v>
      </c>
      <c r="H780" s="80">
        <f>IF($G780&gt;$G$20,IF('Silo Levels'!$L$20="Pumping",((PI()*((($C$19+$G$20)-$G780)*($O$20/($O$19/2)))^2*((($O$20+$G$20)-$G780))/3)*$H$603)+(((PI()*((($C$19+$G$20)-$G780)*($O$20/($O$19/2)))^2*(((($C$19+$G$20)-$G780)*($O$20/($O$19/2)))*$AZ$13))/3)*$H$603),(((PI()*((($C$19+$G$20)-$G780)*($O$20/($O$19/2)))^2*((($O$20+$G$20)-$G780)/3))*$H$603)-((PI()*((($C$19+$G$20)-$G780)*($O$20/($O$19/2)))^2*(((($C$19+$G$20)-$G780)*($O$20/($O$19/2)))*$AZ$13)/3)*$H$603))),IF('Silo Levels'!$L$20="Pumping",(($D$18*$H$603)+((PI()*(($C$21/2)^2)*($G$20-$G780))*$H$603))+((($D$18+$H$18)/3)*$BD$13)+(((PI()*($C$21/2)^2*(($C$21/2)*$AZ$13))/3)*$H$603),(($D$18*$H$603)+((PI()*(($C$21/2)^2)*($G$20-$G780))*$H$603))+((($D$18+$H$18)/3)*$BD$13)-(((PI()*($C$21/2)^2*(($C$21/2)*$AZ$13))/3)*$H$603)))</f>
        <v>133373.66224417463</v>
      </c>
      <c r="I780" s="73">
        <v>17.5</v>
      </c>
      <c r="J780" s="79">
        <f t="shared" si="102"/>
        <v>137773.19052274723</v>
      </c>
      <c r="K780" s="53">
        <v>17.5</v>
      </c>
      <c r="L780" s="80">
        <f>IF($K780&gt;$G$20,IF('Silo Levels'!$L$21="Pumping",((PI()*((($C$19+$G$20)-$K780)*($O$20/($O$19/2)))^2*((($O$20+$G$20)-$K780))/3)*$L$603)+(((PI()*((($C$19+$G$20)-$K780)*($O$20/($O$19/2)))^2*(((($C$19+$G$20)-$K780)*($O$20/($O$19/2)))*$AZ$14))/3)*$L$603),(((PI()*((($C$19+$G$20)-$K780)*($O$20/($O$19/2)))^2*((($O$20+$G$20)-$K780)/3))*$L$603)-((PI()*((($C$19+$G$20)-$K780)*($O$20/($O$19/2)))^2*(((($C$19+$G$20)-$K780)*($O$20/($O$19/2)))*$AZ$14)/3)*$L$603))),IF('Silo Levels'!$L$21="Pumping",(($D$18*$L$603)+((PI()*(($C$21/2)^2)*($G$20-$K780))*$L$603))+((($D$18+$H$18)/3)*$BD$14)+(((PI()*($C$21/2)^2*(($C$21/2)*$AZ$14))/3)*$L$603),(($D$18*$L$603)+((PI()*(($C$21/2)^2)*($G$20-$K780))*$L$603))+((($D$18+$H$18)/3)*$BD$14)-(((PI()*($C$21/2)^2*(($C$21/2)*$AZ$14))/3)*$L$603)))</f>
        <v>133967.79750113512</v>
      </c>
      <c r="M780" s="73">
        <v>17.5</v>
      </c>
      <c r="N780" s="79">
        <f t="shared" si="107"/>
        <v>140953.07284767902</v>
      </c>
      <c r="O780" s="53">
        <v>17.5</v>
      </c>
      <c r="P780" s="80">
        <f>IF($O780&gt;$G$20,IF('Silo Levels'!$L$22="Pumping",((PI()*((($C$19+$G$20)-$O780)*($O$20/($O$19/2)))^2*((($O$20+$G$20)-$O780))/3)*$P$603)+(((PI()*((($C$19+$G$20)-$O780)*($O$20/($O$19/2)))^2*(((($C$19+$G$20)-$O780)*($O$20/($O$19/2)))*$AZ$15))/3)*$P$603),(((PI()*((($C$19+$G$20)-$O780)*($O$20/($O$19/2)))^2*((($O$20+$G$20)-$O780)/3))*$P$603)-((PI()*((($C$19+$G$20)-$O780)*($O$20/($O$19/2)))^2*(((($C$19+$G$20)-$O780)*($O$20/($O$19/2)))*$AZ$15)/3)*$P$603))),IF('Silo Levels'!$L$22="Pumping",(($D$18*$P$603)+((PI()*(($C$21/2)^2)*($G$20-$O780))*$P$603))+((($D$18+$H$18)/3)*$BD$15)+(((PI()*($C$21/2)^2*(($C$21/2)*$AZ$15))/3)*$P$603),(($D$18*$P$603)+((PI()*(($C$21/2)^2)*($G$20-$O780))*$P$603))+((($D$18+$H$18)/3)*$BD$15)-(((PI()*($C$21/2)^2*(($C$21/2)*$AZ$15))/3)*$P$603)))</f>
        <v>137057.91732008653</v>
      </c>
      <c r="Q780" s="73">
        <v>17.5</v>
      </c>
      <c r="R780" s="79">
        <f t="shared" si="108"/>
        <v>145703.07163230286</v>
      </c>
      <c r="S780" s="53">
        <v>17.5</v>
      </c>
      <c r="T780" s="80">
        <f>IF($S780&gt;$G$20,IF('Silo Levels'!$L$23="Pumping",((PI()*((($C$19+$G$20)-$S780)*($O$20/($O$19/2)))^2*((($O$20+$G$20)-$S780))/3)*$T$603)+(((PI()*((($C$19+$G$20)-$S780)*($O$20/($O$19/2)))^2*(((($C$19+$G$20)-$S780)*($O$20/($O$19/2)))*$AZ$16))/3)*$T$603),(((PI()*((($C$19+$G$20)-$S780)*($O$20/($O$19/2)))^2*((($O$20+$G$20)-$S780)/3))*$T$603)-((PI()*((($C$19+$G$20)-$S780)*($O$20/($O$19/2)))^2*(((($C$19+$G$20)-$S780)*($O$20/($O$19/2)))*$AZ$16)/3)*$T$603))),IF('Silo Levels'!$L$23="Pumping",(($D$18*$T$603)+((PI()*(($C$21/2)^2)*($G$20-$S780))*$T$603))+((($D$18+$H$18)/3)*$BD$16)+(((PI()*($C$21/2)^2*(($C$21/2)*$AZ$16))/3)*$T$603),(($D$18*$T$603)+((PI()*(($C$21/2)^2)*($G$20-$S780))*$T$603))+((($D$18+$H$18)/3)*$BD$16)-(((PI()*($C$21/2)^2*(($C$21/2)*$AZ$16))/3)*$T$603)))</f>
        <v>141673.83196236062</v>
      </c>
      <c r="U780" s="73">
        <v>17.5</v>
      </c>
      <c r="V780" s="79">
        <f t="shared" si="103"/>
        <v>137161.79668920048</v>
      </c>
      <c r="W780" s="53">
        <v>17.5</v>
      </c>
      <c r="X780" s="80">
        <f>IF($W780&gt;$G$20,IF('Silo Levels'!$L$24="Pumping",((PI()*((($C$19+$G$20)-$W780)*($O$20/($O$19/2)))^2*((($O$20+$G$20)-$W780))/3)*$X$603)+(((PI()*((($C$19+$G$20)-$W780)*($O$20/($O$19/2)))^2*(((($C$19+$G$20)-$W780)*($O$20/($O$19/2)))*$AZ$17))/3)*$X$603),(((PI()*((($C$19+$G$20)-$W780)*($O$20/($O$19/2)))^2*((($O$20+$G$20)-$W780)/3))*$X$603)-((PI()*((($C$19+$G$20)-$W780)*($O$20/($O$19/2)))^2*(((($C$19+$G$20)-$W780)*($O$20/($O$19/2)))*$AZ$17)/3)*$X$603))),IF('Silo Levels'!$L$24="Pumping",(($D$18*$X$603)+((PI()*(($C$21/2)^2)*($G$20-$W780))*$X$603))+((($D$18+$H$18)/3)*$BD$17)+(((PI()*($C$21/2)^2*(($C$21/2)*$AZ$17))/3)*$X$603),(($D$18*$X$603)+((PI()*(($C$21/2)^2)*($G$20-$W780))*$X$603))+((($D$18+$H$18)/3)*$BD$17)-(((PI()*($C$21/2)^2*(($C$21/2)*$AZ$17))/3)*$X$603)))</f>
        <v>133373.66224417463</v>
      </c>
      <c r="Y780" s="73">
        <v>17.5</v>
      </c>
      <c r="Z780" s="79">
        <f t="shared" si="104"/>
        <v>157042.80161896738</v>
      </c>
      <c r="AA780" s="53">
        <v>17.5</v>
      </c>
      <c r="AB780" s="80">
        <f>IF($AA780&gt;$G$20,IF('Silo Levels'!$L$25="Pumping",((PI()*((($C$19+$G$20)-$AA780)*($O$20/($O$19/2)))^2*((($O$20+$G$20)-$AA780))/3)*$AB$603)+(((PI()*((($C$19+$G$20)-$AA780)*($O$20/($O$19/2)))^2*(((($C$19+$G$20)-$AA780)*($O$20/($O$19/2)))*$AZ$18))/3)*$AB$603),(((PI()*((($C$19+$G$20)-$AA780)*($O$20/($O$19/2)))^2*((($O$20+$G$20)-$AA780)/3))*$AB$603)-((PI()*((($C$19+$G$20)-$AA780)*($O$20/($O$19/2)))^2*(((($C$19+$G$20)-$AA780)*($O$20/($O$19/2)))*$AZ$18)/3)*$AB$603))),IF('Silo Levels'!$L$25="Pumping",(($D$18*$AB$603)+((PI()*(($C$21/2)^2)*($G$20-$AA780))*$AB$603))+((($D$18+$H$18)/3)*$BD$18)+(((PI()*($C$21/2)^2*(($C$21/2)*$AZ$18))/3)*$AB$603),(($D$18*$AB$603)+((PI()*(($C$21/2)^2)*($G$20-$AA780))*$AB$603))+((($D$18+$H$18)/3)*$BD$18)-(((PI()*($C$21/2)^2*(($C$21/2)*$AZ$18))/3)*$AB$603)))</f>
        <v>152693.46124191306</v>
      </c>
      <c r="AC780" s="73">
        <v>17.5</v>
      </c>
      <c r="AD780" s="79">
        <f t="shared" si="105"/>
        <v>162051.37329094324</v>
      </c>
      <c r="AE780" s="53">
        <v>17.5</v>
      </c>
      <c r="AF780" s="80">
        <f>IF($AE780&gt;$G$20,IF('Silo Levels'!$L$26="Pumping",((PI()*((($C$19+$G$20)-$AE780)*($O$20/($O$19/2)))^2*((($O$20+$G$20)-$AE780))/3)*$AF$603)+(((PI()*((($C$19+$G$20)-$AE780)*($O$20/($O$19/2)))^2*(((($C$19+$G$20)-$AE780)*($O$20/($O$19/2)))*$AZ$19))/3)*$AF$603),(((PI()*((($C$19+$G$20)-$AE780)*($O$20/($O$19/2)))^2*((($O$20+$G$20)-$AE780)/3))*$AF$603)-((PI()*((($C$19+$G$20)-$AE780)*($O$20/($O$19/2)))^2*(((($C$19+$G$20)-$AE780)*($O$20/($O$19/2)))*$AZ$19)/3)*$AF$603))),IF('Silo Levels'!$L$26="Pumping",(($D$18*$AF$603)+((PI()*(($C$21/2)^2)*($G$20-$AE780))*$AF$603))+((($D$18+$H$18)/3)*$BD$19)+(((PI()*($C$21/2)^2*(($C$21/2)*$AZ$19))/3)*$AF$603),(($D$18*$AF$603)+((PI()*(($C$21/2)^2)*($G$20-$AE780))*$AF$603))+((($D$18+$H$18)/3)*$BD$19)-(((PI()*($C$21/2)^2*(($C$21/2)*$AZ$19))/3)*$AF$603)))</f>
        <v>159840.88763868326</v>
      </c>
      <c r="AG780" s="73">
        <v>17.5</v>
      </c>
      <c r="AH780" s="79">
        <f t="shared" si="106"/>
        <v>151095.39078680065</v>
      </c>
      <c r="AI780" s="53">
        <v>17.5</v>
      </c>
      <c r="AJ780" s="80">
        <f>IF($AI780&gt;$G$20,IF('Silo Levels'!$L$27="Pumping",((PI()*((($C$19+$G$20)-$AI780)*($O$20/($O$19/2)))^2*((($O$20+$G$20)-$AI780))/3)*$AJ$603)+(((PI()*((($C$19+$G$20)-$AI780)*($O$20/($O$19/2)))^2*(((($C$19+$G$20)-$AI780)*($O$20/($O$19/2)))*$AZ$20))/3)*$AJ$603),(((PI()*((($C$19+$G$20)-$AI780)*($O$20/($O$19/2)))^2*((($O$20+$G$20)-$AI780)/3))*$AJ$603)-((PI()*((($C$19+$G$20)-$AI780)*($O$20/($O$19/2)))^2*(((($C$19+$G$20)-$AI780)*($O$20/($O$19/2)))*$AZ$20)/3)*$AJ$603))),IF('Silo Levels'!$L$27="Pumping",(($D$18*$AJ$603)+((PI()*(($C$21/2)^2)*($G$20-$AI780))*$AJ$603))+((($D$18+$H$18)/3)*$BD$20)+(((PI()*($C$21/2)^2*(($C$21/2)*$AZ$20))/3)*$AJ$603),(($D$18*$AJ$603)+((PI()*(($C$21/2)^2)*($G$20-$AI780))*$AJ$603))+((($D$18+$H$18)/3)*$BD$20)-(((PI()*($C$21/2)^2*(($C$21/2)*$AZ$20))/3)*$AJ$603)))</f>
        <v>146913.93539599393</v>
      </c>
    </row>
    <row r="781" spans="1:36" x14ac:dyDescent="0.3">
      <c r="A781">
        <v>17.600000000000001</v>
      </c>
      <c r="B781" s="79">
        <f t="shared" si="100"/>
        <v>150675.78829462215</v>
      </c>
      <c r="C781" s="53">
        <v>17.600000000000001</v>
      </c>
      <c r="D781" s="80">
        <f>IF($C781&gt;$G$20,IF('Silo Levels'!$L$19="Pumping",((PI()*((($C$19+$G$20)-$C781)*($O$20/($O$19/2)))^2*((($O$20+$G$20)-$C781))/3)*$D$603)+(((PI()*((($C$19+$G$20)-$C781)*($O$20/($O$19/2)))^2*(((($C$19+$G$20)-$C781)*($O$20/($O$19/2)))*$AZ$12))/3)*$D$603),(((PI()*((($C$19+$G$20)-$C781)*($O$20/($O$19/2)))^2*((($O$20+$G$20)-$C781)/3))*$D$603)-((PI()*((($C$19+$G$20)-$C781)*($O$20/($O$19/2)))^2*(((($C$19+$G$20)-$C781)*($O$20/($O$19/2)))*$AZ$12)/3)*$D$603))),IF('Silo Levels'!$L$19="Pumping",(($D$18*$D$603)+((PI()*(($C$21/2)^2)*($G$20-$C781))*$D$603))+((($D$18+$H$18)/3)*$BD$12)+(((PI()*($C$21/2)^2*(($C$21/2)*$AZ$12))/3)*$D$603),(($D$18*$D$603)+((PI()*(($C$21/2)^2)*($G$20-$C781))*$D$603))+((($D$18+$H$18)/3)*$BD$12)-(((PI()*($C$21/2)^2*(($C$21/2)*$AZ$12))/3)*$D$603)))</f>
        <v>147748.76952105743</v>
      </c>
      <c r="E781" s="73">
        <v>17.600000000000001</v>
      </c>
      <c r="F781" s="79">
        <f t="shared" si="101"/>
        <v>136781.66333722573</v>
      </c>
      <c r="G781" s="53">
        <v>17.600000000000001</v>
      </c>
      <c r="H781" s="80">
        <f>IF($G781&gt;$G$20,IF('Silo Levels'!$L$20="Pumping",((PI()*((($C$19+$G$20)-$G781)*($O$20/($O$19/2)))^2*((($O$20+$G$20)-$G781))/3)*$H$603)+(((PI()*((($C$19+$G$20)-$G781)*($O$20/($O$19/2)))^2*(((($C$19+$G$20)-$G781)*($O$20/($O$19/2)))*$AZ$13))/3)*$H$603),(((PI()*((($C$19+$G$20)-$G781)*($O$20/($O$19/2)))^2*((($O$20+$G$20)-$G781)/3))*$H$603)-((PI()*((($C$19+$G$20)-$G781)*($O$20/($O$19/2)))^2*(((($C$19+$G$20)-$G781)*($O$20/($O$19/2)))*$AZ$13)/3)*$H$603))),IF('Silo Levels'!$L$20="Pumping",(($D$18*$H$603)+((PI()*(($C$21/2)^2)*($G$20-$G781))*$H$603))+((($D$18+$H$18)/3)*$BD$13)+(((PI()*($C$21/2)^2*(($C$21/2)*$AZ$13))/3)*$H$603),(($D$18*$H$603)+((PI()*(($C$21/2)^2)*($G$20-$G781))*$H$603))+((($D$18+$H$18)/3)*$BD$13)-(((PI()*($C$21/2)^2*(($C$21/2)*$AZ$13))/3)*$H$603)))</f>
        <v>132993.52889219989</v>
      </c>
      <c r="I781" s="73">
        <v>17.600000000000001</v>
      </c>
      <c r="J781" s="79">
        <f t="shared" si="102"/>
        <v>137391.32529967255</v>
      </c>
      <c r="K781" s="53">
        <v>17.600000000000001</v>
      </c>
      <c r="L781" s="80">
        <f>IF($K781&gt;$G$20,IF('Silo Levels'!$L$21="Pumping",((PI()*((($C$19+$G$20)-$K781)*($O$20/($O$19/2)))^2*((($O$20+$G$20)-$K781))/3)*$L$603)+(((PI()*((($C$19+$G$20)-$K781)*($O$20/($O$19/2)))^2*(((($C$19+$G$20)-$K781)*($O$20/($O$19/2)))*$AZ$14))/3)*$L$603),(((PI()*((($C$19+$G$20)-$K781)*($O$20/($O$19/2)))^2*((($O$20+$G$20)-$K781)/3))*$L$603)-((PI()*((($C$19+$G$20)-$K781)*($O$20/($O$19/2)))^2*(((($C$19+$G$20)-$K781)*($O$20/($O$19/2)))*$AZ$14)/3)*$L$603))),IF('Silo Levels'!$L$21="Pumping",(($D$18*$L$603)+((PI()*(($C$21/2)^2)*($G$20-$K781))*$L$603))+((($D$18+$H$18)/3)*$BD$14)+(((PI()*($C$21/2)^2*(($C$21/2)*$AZ$14))/3)*$L$603),(($D$18*$L$603)+((PI()*(($C$21/2)^2)*($G$20-$K781))*$L$603))+((($D$18+$H$18)/3)*$BD$14)-(((PI()*($C$21/2)^2*(($C$21/2)*$AZ$14))/3)*$L$603)))</f>
        <v>133585.93227806044</v>
      </c>
      <c r="M781" s="73">
        <v>17.600000000000001</v>
      </c>
      <c r="N781" s="79">
        <f t="shared" si="107"/>
        <v>140562.20009787183</v>
      </c>
      <c r="O781" s="53">
        <v>17.600000000000001</v>
      </c>
      <c r="P781" s="80">
        <f>IF($O781&gt;$G$20,IF('Silo Levels'!$L$22="Pumping",((PI()*((($C$19+$G$20)-$O781)*($O$20/($O$19/2)))^2*((($O$20+$G$20)-$O781))/3)*$P$603)+(((PI()*((($C$19+$G$20)-$O781)*($O$20/($O$19/2)))^2*(((($C$19+$G$20)-$O781)*($O$20/($O$19/2)))*$AZ$15))/3)*$P$603),(((PI()*((($C$19+$G$20)-$O781)*($O$20/($O$19/2)))^2*((($O$20+$G$20)-$O781)/3))*$P$603)-((PI()*((($C$19+$G$20)-$O781)*($O$20/($O$19/2)))^2*(((($C$19+$G$20)-$O781)*($O$20/($O$19/2)))*$AZ$15)/3)*$P$603))),IF('Silo Levels'!$L$22="Pumping",(($D$18*$P$603)+((PI()*(($C$21/2)^2)*($G$20-$O781))*$P$603))+((($D$18+$H$18)/3)*$BD$15)+(((PI()*($C$21/2)^2*(($C$21/2)*$AZ$15))/3)*$P$603),(($D$18*$P$603)+((PI()*(($C$21/2)^2)*($G$20-$O781))*$P$603))+((($D$18+$H$18)/3)*$BD$15)-(((PI()*($C$21/2)^2*(($C$21/2)*$AZ$15))/3)*$P$603)))</f>
        <v>136667.04457027934</v>
      </c>
      <c r="Q781" s="73">
        <v>17.600000000000001</v>
      </c>
      <c r="R781" s="79">
        <f t="shared" si="108"/>
        <v>145298.74374904731</v>
      </c>
      <c r="S781" s="53">
        <v>17.600000000000001</v>
      </c>
      <c r="T781" s="80">
        <f>IF($S781&gt;$G$20,IF('Silo Levels'!$L$23="Pumping",((PI()*((($C$19+$G$20)-$S781)*($O$20/($O$19/2)))^2*((($O$20+$G$20)-$S781))/3)*$T$603)+(((PI()*((($C$19+$G$20)-$S781)*($O$20/($O$19/2)))^2*(((($C$19+$G$20)-$S781)*($O$20/($O$19/2)))*$AZ$16))/3)*$T$603),(((PI()*((($C$19+$G$20)-$S781)*($O$20/($O$19/2)))^2*((($O$20+$G$20)-$S781)/3))*$T$603)-((PI()*((($C$19+$G$20)-$S781)*($O$20/($O$19/2)))^2*(((($C$19+$G$20)-$S781)*($O$20/($O$19/2)))*$AZ$16)/3)*$T$603))),IF('Silo Levels'!$L$23="Pumping",(($D$18*$T$603)+((PI()*(($C$21/2)^2)*($G$20-$S781))*$T$603))+((($D$18+$H$18)/3)*$BD$16)+(((PI()*($C$21/2)^2*(($C$21/2)*$AZ$16))/3)*$T$603),(($D$18*$T$603)+((PI()*(($C$21/2)^2)*($G$20-$S781))*$T$603))+((($D$18+$H$18)/3)*$BD$16)-(((PI()*($C$21/2)^2*(($C$21/2)*$AZ$16))/3)*$T$603)))</f>
        <v>141269.50407910507</v>
      </c>
      <c r="U781" s="73">
        <v>17.600000000000001</v>
      </c>
      <c r="V781" s="79">
        <f t="shared" si="103"/>
        <v>136781.66333722573</v>
      </c>
      <c r="W781" s="53">
        <v>17.600000000000001</v>
      </c>
      <c r="X781" s="80">
        <f>IF($W781&gt;$G$20,IF('Silo Levels'!$L$24="Pumping",((PI()*((($C$19+$G$20)-$W781)*($O$20/($O$19/2)))^2*((($O$20+$G$20)-$W781))/3)*$X$603)+(((PI()*((($C$19+$G$20)-$W781)*($O$20/($O$19/2)))^2*(((($C$19+$G$20)-$W781)*($O$20/($O$19/2)))*$AZ$17))/3)*$X$603),(((PI()*((($C$19+$G$20)-$W781)*($O$20/($O$19/2)))^2*((($O$20+$G$20)-$W781)/3))*$X$603)-((PI()*((($C$19+$G$20)-$W781)*($O$20/($O$19/2)))^2*(((($C$19+$G$20)-$W781)*($O$20/($O$19/2)))*$AZ$17)/3)*$X$603))),IF('Silo Levels'!$L$24="Pumping",(($D$18*$X$603)+((PI()*(($C$21/2)^2)*($G$20-$W781))*$X$603))+((($D$18+$H$18)/3)*$BD$17)+(((PI()*($C$21/2)^2*(($C$21/2)*$AZ$17))/3)*$X$603),(($D$18*$X$603)+((PI()*(($C$21/2)^2)*($G$20-$W781))*$X$603))+((($D$18+$H$18)/3)*$BD$17)-(((PI()*($C$21/2)^2*(($C$21/2)*$AZ$17))/3)*$X$603)))</f>
        <v>132993.52889219989</v>
      </c>
      <c r="Y781" s="73">
        <v>17.600000000000001</v>
      </c>
      <c r="Z781" s="79">
        <f t="shared" si="104"/>
        <v>156606.35213165323</v>
      </c>
      <c r="AA781" s="53">
        <v>17.600000000000001</v>
      </c>
      <c r="AB781" s="80">
        <f>IF($AA781&gt;$G$20,IF('Silo Levels'!$L$25="Pumping",((PI()*((($C$19+$G$20)-$AA781)*($O$20/($O$19/2)))^2*((($O$20+$G$20)-$AA781))/3)*$AB$603)+(((PI()*((($C$19+$G$20)-$AA781)*($O$20/($O$19/2)))^2*(((($C$19+$G$20)-$AA781)*($O$20/($O$19/2)))*$AZ$18))/3)*$AB$603),(((PI()*((($C$19+$G$20)-$AA781)*($O$20/($O$19/2)))^2*((($O$20+$G$20)-$AA781)/3))*$AB$603)-((PI()*((($C$19+$G$20)-$AA781)*($O$20/($O$19/2)))^2*(((($C$19+$G$20)-$AA781)*($O$20/($O$19/2)))*$AZ$18)/3)*$AB$603))),IF('Silo Levels'!$L$25="Pumping",(($D$18*$AB$603)+((PI()*(($C$21/2)^2)*($G$20-$AA781))*$AB$603))+((($D$18+$H$18)/3)*$BD$18)+(((PI()*($C$21/2)^2*(($C$21/2)*$AZ$18))/3)*$AB$603),(($D$18*$AB$603)+((PI()*(($C$21/2)^2)*($G$20-$AA781))*$AB$603))+((($D$18+$H$18)/3)*$BD$18)-(((PI()*($C$21/2)^2*(($C$21/2)*$AZ$18))/3)*$AB$603)))</f>
        <v>152257.01175459891</v>
      </c>
      <c r="AC781" s="73">
        <v>17.600000000000001</v>
      </c>
      <c r="AD781" s="79">
        <f t="shared" si="105"/>
        <v>161607.7357523712</v>
      </c>
      <c r="AE781" s="53">
        <v>17.600000000000001</v>
      </c>
      <c r="AF781" s="80">
        <f>IF($AE781&gt;$G$20,IF('Silo Levels'!$L$26="Pumping",((PI()*((($C$19+$G$20)-$AE781)*($O$20/($O$19/2)))^2*((($O$20+$G$20)-$AE781))/3)*$AF$603)+(((PI()*((($C$19+$G$20)-$AE781)*($O$20/($O$19/2)))^2*(((($C$19+$G$20)-$AE781)*($O$20/($O$19/2)))*$AZ$19))/3)*$AF$603),(((PI()*((($C$19+$G$20)-$AE781)*($O$20/($O$19/2)))^2*((($O$20+$G$20)-$AE781)/3))*$AF$603)-((PI()*((($C$19+$G$20)-$AE781)*($O$20/($O$19/2)))^2*(((($C$19+$G$20)-$AE781)*($O$20/($O$19/2)))*$AZ$19)/3)*$AF$603))),IF('Silo Levels'!$L$26="Pumping",(($D$18*$AF$603)+((PI()*(($C$21/2)^2)*($G$20-$AE781))*$AF$603))+((($D$18+$H$18)/3)*$BD$19)+(((PI()*($C$21/2)^2*(($C$21/2)*$AZ$19))/3)*$AF$603),(($D$18*$AF$603)+((PI()*(($C$21/2)^2)*($G$20-$AE781))*$AF$603))+((($D$18+$H$18)/3)*$BD$19)-(((PI()*($C$21/2)^2*(($C$21/2)*$AZ$19))/3)*$AF$603)))</f>
        <v>159397.25010011121</v>
      </c>
      <c r="AG781" s="73">
        <v>17.600000000000001</v>
      </c>
      <c r="AH781" s="79">
        <f t="shared" si="106"/>
        <v>150675.78829462215</v>
      </c>
      <c r="AI781" s="53">
        <v>17.600000000000001</v>
      </c>
      <c r="AJ781" s="80">
        <f>IF($AI781&gt;$G$20,IF('Silo Levels'!$L$27="Pumping",((PI()*((($C$19+$G$20)-$AI781)*($O$20/($O$19/2)))^2*((($O$20+$G$20)-$AI781))/3)*$AJ$603)+(((PI()*((($C$19+$G$20)-$AI781)*($O$20/($O$19/2)))^2*(((($C$19+$G$20)-$AI781)*($O$20/($O$19/2)))*$AZ$20))/3)*$AJ$603),(((PI()*((($C$19+$G$20)-$AI781)*($O$20/($O$19/2)))^2*((($O$20+$G$20)-$AI781)/3))*$AJ$603)-((PI()*((($C$19+$G$20)-$AI781)*($O$20/($O$19/2)))^2*(((($C$19+$G$20)-$AI781)*($O$20/($O$19/2)))*$AZ$20)/3)*$AJ$603))),IF('Silo Levels'!$L$27="Pumping",(($D$18*$AJ$603)+((PI()*(($C$21/2)^2)*($G$20-$AI781))*$AJ$603))+((($D$18+$H$18)/3)*$BD$20)+(((PI()*($C$21/2)^2*(($C$21/2)*$AZ$20))/3)*$AJ$603),(($D$18*$AJ$603)+((PI()*(($C$21/2)^2)*($G$20-$AI781))*$AJ$603))+((($D$18+$H$18)/3)*$BD$20)-(((PI()*($C$21/2)^2*(($C$21/2)*$AZ$20))/3)*$AJ$603)))</f>
        <v>146494.33290381543</v>
      </c>
    </row>
    <row r="782" spans="1:36" x14ac:dyDescent="0.3">
      <c r="A782">
        <v>17.7</v>
      </c>
      <c r="B782" s="79">
        <f t="shared" si="100"/>
        <v>150256.18580244365</v>
      </c>
      <c r="C782" s="53">
        <v>17.7</v>
      </c>
      <c r="D782" s="80">
        <f>IF($C782&gt;$G$20,IF('Silo Levels'!$L$19="Pumping",((PI()*((($C$19+$G$20)-$C782)*($O$20/($O$19/2)))^2*((($O$20+$G$20)-$C782))/3)*$D$603)+(((PI()*((($C$19+$G$20)-$C782)*($O$20/($O$19/2)))^2*(((($C$19+$G$20)-$C782)*($O$20/($O$19/2)))*$AZ$12))/3)*$D$603),(((PI()*((($C$19+$G$20)-$C782)*($O$20/($O$19/2)))^2*((($O$20+$G$20)-$C782)/3))*$D$603)-((PI()*((($C$19+$G$20)-$C782)*($O$20/($O$19/2)))^2*(((($C$19+$G$20)-$C782)*($O$20/($O$19/2)))*$AZ$12)/3)*$D$603))),IF('Silo Levels'!$L$19="Pumping",(($D$18*$D$603)+((PI()*(($C$21/2)^2)*($G$20-$C782))*$D$603))+((($D$18+$H$18)/3)*$BD$12)+(((PI()*($C$21/2)^2*(($C$21/2)*$AZ$12))/3)*$D$603),(($D$18*$D$603)+((PI()*(($C$21/2)^2)*($G$20-$C782))*$D$603))+((($D$18+$H$18)/3)*$BD$12)-(((PI()*($C$21/2)^2*(($C$21/2)*$AZ$12))/3)*$D$603)))</f>
        <v>147329.16702887893</v>
      </c>
      <c r="E782" s="73">
        <v>17.7</v>
      </c>
      <c r="F782" s="79">
        <f t="shared" si="101"/>
        <v>136401.52998525105</v>
      </c>
      <c r="G782" s="53">
        <v>17.7</v>
      </c>
      <c r="H782" s="80">
        <f>IF($G782&gt;$G$20,IF('Silo Levels'!$L$20="Pumping",((PI()*((($C$19+$G$20)-$G782)*($O$20/($O$19/2)))^2*((($O$20+$G$20)-$G782))/3)*$H$603)+(((PI()*((($C$19+$G$20)-$G782)*($O$20/($O$19/2)))^2*(((($C$19+$G$20)-$G782)*($O$20/($O$19/2)))*$AZ$13))/3)*$H$603),(((PI()*((($C$19+$G$20)-$G782)*($O$20/($O$19/2)))^2*((($O$20+$G$20)-$G782)/3))*$H$603)-((PI()*((($C$19+$G$20)-$G782)*($O$20/($O$19/2)))^2*(((($C$19+$G$20)-$G782)*($O$20/($O$19/2)))*$AZ$13)/3)*$H$603))),IF('Silo Levels'!$L$20="Pumping",(($D$18*$H$603)+((PI()*(($C$21/2)^2)*($G$20-$G782))*$H$603))+((($D$18+$H$18)/3)*$BD$13)+(((PI()*($C$21/2)^2*(($C$21/2)*$AZ$13))/3)*$H$603),(($D$18*$H$603)+((PI()*(($C$21/2)^2)*($G$20-$G782))*$H$603))+((($D$18+$H$18)/3)*$BD$13)-(((PI()*($C$21/2)^2*(($C$21/2)*$AZ$13))/3)*$H$603)))</f>
        <v>132613.3955402252</v>
      </c>
      <c r="I782" s="73">
        <v>17.7</v>
      </c>
      <c r="J782" s="79">
        <f t="shared" si="102"/>
        <v>137009.4600765979</v>
      </c>
      <c r="K782" s="53">
        <v>17.7</v>
      </c>
      <c r="L782" s="80">
        <f>IF($K782&gt;$G$20,IF('Silo Levels'!$L$21="Pumping",((PI()*((($C$19+$G$20)-$K782)*($O$20/($O$19/2)))^2*((($O$20+$G$20)-$K782))/3)*$L$603)+(((PI()*((($C$19+$G$20)-$K782)*($O$20/($O$19/2)))^2*(((($C$19+$G$20)-$K782)*($O$20/($O$19/2)))*$AZ$14))/3)*$L$603),(((PI()*((($C$19+$G$20)-$K782)*($O$20/($O$19/2)))^2*((($O$20+$G$20)-$K782)/3))*$L$603)-((PI()*((($C$19+$G$20)-$K782)*($O$20/($O$19/2)))^2*(((($C$19+$G$20)-$K782)*($O$20/($O$19/2)))*$AZ$14)/3)*$L$603))),IF('Silo Levels'!$L$21="Pumping",(($D$18*$L$603)+((PI()*(($C$21/2)^2)*($G$20-$K782))*$L$603))+((($D$18+$H$18)/3)*$BD$14)+(((PI()*($C$21/2)^2*(($C$21/2)*$AZ$14))/3)*$L$603),(($D$18*$L$603)+((PI()*(($C$21/2)^2)*($G$20-$K782))*$L$603))+((($D$18+$H$18)/3)*$BD$14)-(((PI()*($C$21/2)^2*(($C$21/2)*$AZ$14))/3)*$L$603)))</f>
        <v>133204.06705498579</v>
      </c>
      <c r="M782" s="73">
        <v>17.7</v>
      </c>
      <c r="N782" s="79">
        <f t="shared" si="107"/>
        <v>140171.32734806466</v>
      </c>
      <c r="O782" s="53">
        <v>17.7</v>
      </c>
      <c r="P782" s="80">
        <f>IF($O782&gt;$G$20,IF('Silo Levels'!$L$22="Pumping",((PI()*((($C$19+$G$20)-$O782)*($O$20/($O$19/2)))^2*((($O$20+$G$20)-$O782))/3)*$P$603)+(((PI()*((($C$19+$G$20)-$O782)*($O$20/($O$19/2)))^2*(((($C$19+$G$20)-$O782)*($O$20/($O$19/2)))*$AZ$15))/3)*$P$603),(((PI()*((($C$19+$G$20)-$O782)*($O$20/($O$19/2)))^2*((($O$20+$G$20)-$O782)/3))*$P$603)-((PI()*((($C$19+$G$20)-$O782)*($O$20/($O$19/2)))^2*(((($C$19+$G$20)-$O782)*($O$20/($O$19/2)))*$AZ$15)/3)*$P$603))),IF('Silo Levels'!$L$22="Pumping",(($D$18*$P$603)+((PI()*(($C$21/2)^2)*($G$20-$O782))*$P$603))+((($D$18+$H$18)/3)*$BD$15)+(((PI()*($C$21/2)^2*(($C$21/2)*$AZ$15))/3)*$P$603),(($D$18*$P$603)+((PI()*(($C$21/2)^2)*($G$20-$O782))*$P$603))+((($D$18+$H$18)/3)*$BD$15)-(((PI()*($C$21/2)^2*(($C$21/2)*$AZ$15))/3)*$P$603)))</f>
        <v>136276.17182047217</v>
      </c>
      <c r="Q782" s="73">
        <v>17.7</v>
      </c>
      <c r="R782" s="79">
        <f t="shared" si="108"/>
        <v>144894.41586579182</v>
      </c>
      <c r="S782" s="53">
        <v>17.7</v>
      </c>
      <c r="T782" s="80">
        <f>IF($S782&gt;$G$20,IF('Silo Levels'!$L$23="Pumping",((PI()*((($C$19+$G$20)-$S782)*($O$20/($O$19/2)))^2*((($O$20+$G$20)-$S782))/3)*$T$603)+(((PI()*((($C$19+$G$20)-$S782)*($O$20/($O$19/2)))^2*(((($C$19+$G$20)-$S782)*($O$20/($O$19/2)))*$AZ$16))/3)*$T$603),(((PI()*((($C$19+$G$20)-$S782)*($O$20/($O$19/2)))^2*((($O$20+$G$20)-$S782)/3))*$T$603)-((PI()*((($C$19+$G$20)-$S782)*($O$20/($O$19/2)))^2*(((($C$19+$G$20)-$S782)*($O$20/($O$19/2)))*$AZ$16)/3)*$T$603))),IF('Silo Levels'!$L$23="Pumping",(($D$18*$T$603)+((PI()*(($C$21/2)^2)*($G$20-$S782))*$T$603))+((($D$18+$H$18)/3)*$BD$16)+(((PI()*($C$21/2)^2*(($C$21/2)*$AZ$16))/3)*$T$603),(($D$18*$T$603)+((PI()*(($C$21/2)^2)*($G$20-$S782))*$T$603))+((($D$18+$H$18)/3)*$BD$16)-(((PI()*($C$21/2)^2*(($C$21/2)*$AZ$16))/3)*$T$603)))</f>
        <v>140865.17619584958</v>
      </c>
      <c r="U782" s="73">
        <v>17.7</v>
      </c>
      <c r="V782" s="79">
        <f t="shared" si="103"/>
        <v>136401.52998525105</v>
      </c>
      <c r="W782" s="53">
        <v>17.7</v>
      </c>
      <c r="X782" s="80">
        <f>IF($W782&gt;$G$20,IF('Silo Levels'!$L$24="Pumping",((PI()*((($C$19+$G$20)-$W782)*($O$20/($O$19/2)))^2*((($O$20+$G$20)-$W782))/3)*$X$603)+(((PI()*((($C$19+$G$20)-$W782)*($O$20/($O$19/2)))^2*(((($C$19+$G$20)-$W782)*($O$20/($O$19/2)))*$AZ$17))/3)*$X$603),(((PI()*((($C$19+$G$20)-$W782)*($O$20/($O$19/2)))^2*((($O$20+$G$20)-$W782)/3))*$X$603)-((PI()*((($C$19+$G$20)-$W782)*($O$20/($O$19/2)))^2*(((($C$19+$G$20)-$W782)*($O$20/($O$19/2)))*$AZ$17)/3)*$X$603))),IF('Silo Levels'!$L$24="Pumping",(($D$18*$X$603)+((PI()*(($C$21/2)^2)*($G$20-$W782))*$X$603))+((($D$18+$H$18)/3)*$BD$17)+(((PI()*($C$21/2)^2*(($C$21/2)*$AZ$17))/3)*$X$603),(($D$18*$X$603)+((PI()*(($C$21/2)^2)*($G$20-$W782))*$X$603))+((($D$18+$H$18)/3)*$BD$17)-(((PI()*($C$21/2)^2*(($C$21/2)*$AZ$17))/3)*$X$603)))</f>
        <v>132613.3955402252</v>
      </c>
      <c r="Y782" s="73">
        <v>17.7</v>
      </c>
      <c r="Z782" s="79">
        <f t="shared" si="104"/>
        <v>156169.90264433908</v>
      </c>
      <c r="AA782" s="53">
        <v>17.7</v>
      </c>
      <c r="AB782" s="80">
        <f>IF($AA782&gt;$G$20,IF('Silo Levels'!$L$25="Pumping",((PI()*((($C$19+$G$20)-$AA782)*($O$20/($O$19/2)))^2*((($O$20+$G$20)-$AA782))/3)*$AB$603)+(((PI()*((($C$19+$G$20)-$AA782)*($O$20/($O$19/2)))^2*(((($C$19+$G$20)-$AA782)*($O$20/($O$19/2)))*$AZ$18))/3)*$AB$603),(((PI()*((($C$19+$G$20)-$AA782)*($O$20/($O$19/2)))^2*((($O$20+$G$20)-$AA782)/3))*$AB$603)-((PI()*((($C$19+$G$20)-$AA782)*($O$20/($O$19/2)))^2*(((($C$19+$G$20)-$AA782)*($O$20/($O$19/2)))*$AZ$18)/3)*$AB$603))),IF('Silo Levels'!$L$25="Pumping",(($D$18*$AB$603)+((PI()*(($C$21/2)^2)*($G$20-$AA782))*$AB$603))+((($D$18+$H$18)/3)*$BD$18)+(((PI()*($C$21/2)^2*(($C$21/2)*$AZ$18))/3)*$AB$603),(($D$18*$AB$603)+((PI()*(($C$21/2)^2)*($G$20-$AA782))*$AB$603))+((($D$18+$H$18)/3)*$BD$18)-(((PI()*($C$21/2)^2*(($C$21/2)*$AZ$18))/3)*$AB$603)))</f>
        <v>151820.56226728475</v>
      </c>
      <c r="AC782" s="73">
        <v>17.7</v>
      </c>
      <c r="AD782" s="79">
        <f t="shared" si="105"/>
        <v>161164.09821379918</v>
      </c>
      <c r="AE782" s="53">
        <v>17.7</v>
      </c>
      <c r="AF782" s="80">
        <f>IF($AE782&gt;$G$20,IF('Silo Levels'!$L$26="Pumping",((PI()*((($C$19+$G$20)-$AE782)*($O$20/($O$19/2)))^2*((($O$20+$G$20)-$AE782))/3)*$AF$603)+(((PI()*((($C$19+$G$20)-$AE782)*($O$20/($O$19/2)))^2*(((($C$19+$G$20)-$AE782)*($O$20/($O$19/2)))*$AZ$19))/3)*$AF$603),(((PI()*((($C$19+$G$20)-$AE782)*($O$20/($O$19/2)))^2*((($O$20+$G$20)-$AE782)/3))*$AF$603)-((PI()*((($C$19+$G$20)-$AE782)*($O$20/($O$19/2)))^2*(((($C$19+$G$20)-$AE782)*($O$20/($O$19/2)))*$AZ$19)/3)*$AF$603))),IF('Silo Levels'!$L$26="Pumping",(($D$18*$AF$603)+((PI()*(($C$21/2)^2)*($G$20-$AE782))*$AF$603))+((($D$18+$H$18)/3)*$BD$19)+(((PI()*($C$21/2)^2*(($C$21/2)*$AZ$19))/3)*$AF$603),(($D$18*$AF$603)+((PI()*(($C$21/2)^2)*($G$20-$AE782))*$AF$603))+((($D$18+$H$18)/3)*$BD$19)-(((PI()*($C$21/2)^2*(($C$21/2)*$AZ$19))/3)*$AF$603)))</f>
        <v>158953.61256153919</v>
      </c>
      <c r="AG782" s="73">
        <v>17.7</v>
      </c>
      <c r="AH782" s="79">
        <f t="shared" si="106"/>
        <v>150256.18580244365</v>
      </c>
      <c r="AI782" s="53">
        <v>17.7</v>
      </c>
      <c r="AJ782" s="80">
        <f>IF($AI782&gt;$G$20,IF('Silo Levels'!$L$27="Pumping",((PI()*((($C$19+$G$20)-$AI782)*($O$20/($O$19/2)))^2*((($O$20+$G$20)-$AI782))/3)*$AJ$603)+(((PI()*((($C$19+$G$20)-$AI782)*($O$20/($O$19/2)))^2*(((($C$19+$G$20)-$AI782)*($O$20/($O$19/2)))*$AZ$20))/3)*$AJ$603),(((PI()*((($C$19+$G$20)-$AI782)*($O$20/($O$19/2)))^2*((($O$20+$G$20)-$AI782)/3))*$AJ$603)-((PI()*((($C$19+$G$20)-$AI782)*($O$20/($O$19/2)))^2*(((($C$19+$G$20)-$AI782)*($O$20/($O$19/2)))*$AZ$20)/3)*$AJ$603))),IF('Silo Levels'!$L$27="Pumping",(($D$18*$AJ$603)+((PI()*(($C$21/2)^2)*($G$20-$AI782))*$AJ$603))+((($D$18+$H$18)/3)*$BD$20)+(((PI()*($C$21/2)^2*(($C$21/2)*$AZ$20))/3)*$AJ$603),(($D$18*$AJ$603)+((PI()*(($C$21/2)^2)*($G$20-$AI782))*$AJ$603))+((($D$18+$H$18)/3)*$BD$20)-(((PI()*($C$21/2)^2*(($C$21/2)*$AZ$20))/3)*$AJ$603)))</f>
        <v>146074.73041163693</v>
      </c>
    </row>
    <row r="783" spans="1:36" x14ac:dyDescent="0.3">
      <c r="A783">
        <v>17.8</v>
      </c>
      <c r="B783" s="79">
        <f t="shared" si="100"/>
        <v>149836.58331026509</v>
      </c>
      <c r="C783" s="53">
        <v>17.8</v>
      </c>
      <c r="D783" s="80">
        <f>IF($C783&gt;$G$20,IF('Silo Levels'!$L$19="Pumping",((PI()*((($C$19+$G$20)-$C783)*($O$20/($O$19/2)))^2*((($O$20+$G$20)-$C783))/3)*$D$603)+(((PI()*((($C$19+$G$20)-$C783)*($O$20/($O$19/2)))^2*(((($C$19+$G$20)-$C783)*($O$20/($O$19/2)))*$AZ$12))/3)*$D$603),(((PI()*((($C$19+$G$20)-$C783)*($O$20/($O$19/2)))^2*((($O$20+$G$20)-$C783)/3))*$D$603)-((PI()*((($C$19+$G$20)-$C783)*($O$20/($O$19/2)))^2*(((($C$19+$G$20)-$C783)*($O$20/($O$19/2)))*$AZ$12)/3)*$D$603))),IF('Silo Levels'!$L$19="Pumping",(($D$18*$D$603)+((PI()*(($C$21/2)^2)*($G$20-$C783))*$D$603))+((($D$18+$H$18)/3)*$BD$12)+(((PI()*($C$21/2)^2*(($C$21/2)*$AZ$12))/3)*$D$603),(($D$18*$D$603)+((PI()*(($C$21/2)^2)*($G$20-$C783))*$D$603))+((($D$18+$H$18)/3)*$BD$12)-(((PI()*($C$21/2)^2*(($C$21/2)*$AZ$12))/3)*$D$603)))</f>
        <v>146909.56453670037</v>
      </c>
      <c r="E783" s="73">
        <v>17.8</v>
      </c>
      <c r="F783" s="79">
        <f t="shared" si="101"/>
        <v>136021.39663327631</v>
      </c>
      <c r="G783" s="53">
        <v>17.8</v>
      </c>
      <c r="H783" s="80">
        <f>IF($G783&gt;$G$20,IF('Silo Levels'!$L$20="Pumping",((PI()*((($C$19+$G$20)-$G783)*($O$20/($O$19/2)))^2*((($O$20+$G$20)-$G783))/3)*$H$603)+(((PI()*((($C$19+$G$20)-$G783)*($O$20/($O$19/2)))^2*(((($C$19+$G$20)-$G783)*($O$20/($O$19/2)))*$AZ$13))/3)*$H$603),(((PI()*((($C$19+$G$20)-$G783)*($O$20/($O$19/2)))^2*((($O$20+$G$20)-$G783)/3))*$H$603)-((PI()*((($C$19+$G$20)-$G783)*($O$20/($O$19/2)))^2*(((($C$19+$G$20)-$G783)*($O$20/($O$19/2)))*$AZ$13)/3)*$H$603))),IF('Silo Levels'!$L$20="Pumping",(($D$18*$H$603)+((PI()*(($C$21/2)^2)*($G$20-$G783))*$H$603))+((($D$18+$H$18)/3)*$BD$13)+(((PI()*($C$21/2)^2*(($C$21/2)*$AZ$13))/3)*$H$603),(($D$18*$H$603)+((PI()*(($C$21/2)^2)*($G$20-$G783))*$H$603))+((($D$18+$H$18)/3)*$BD$13)-(((PI()*($C$21/2)^2*(($C$21/2)*$AZ$13))/3)*$H$603)))</f>
        <v>132233.26218825046</v>
      </c>
      <c r="I783" s="73">
        <v>17.8</v>
      </c>
      <c r="J783" s="79">
        <f t="shared" si="102"/>
        <v>136627.59485352322</v>
      </c>
      <c r="K783" s="53">
        <v>17.8</v>
      </c>
      <c r="L783" s="80">
        <f>IF($K783&gt;$G$20,IF('Silo Levels'!$L$21="Pumping",((PI()*((($C$19+$G$20)-$K783)*($O$20/($O$19/2)))^2*((($O$20+$G$20)-$K783))/3)*$L$603)+(((PI()*((($C$19+$G$20)-$K783)*($O$20/($O$19/2)))^2*(((($C$19+$G$20)-$K783)*($O$20/($O$19/2)))*$AZ$14))/3)*$L$603),(((PI()*((($C$19+$G$20)-$K783)*($O$20/($O$19/2)))^2*((($O$20+$G$20)-$K783)/3))*$L$603)-((PI()*((($C$19+$G$20)-$K783)*($O$20/($O$19/2)))^2*(((($C$19+$G$20)-$K783)*($O$20/($O$19/2)))*$AZ$14)/3)*$L$603))),IF('Silo Levels'!$L$21="Pumping",(($D$18*$L$603)+((PI()*(($C$21/2)^2)*($G$20-$K783))*$L$603))+((($D$18+$H$18)/3)*$BD$14)+(((PI()*($C$21/2)^2*(($C$21/2)*$AZ$14))/3)*$L$603),(($D$18*$L$603)+((PI()*(($C$21/2)^2)*($G$20-$K783))*$L$603))+((($D$18+$H$18)/3)*$BD$14)-(((PI()*($C$21/2)^2*(($C$21/2)*$AZ$14))/3)*$L$603)))</f>
        <v>132822.20183191111</v>
      </c>
      <c r="M783" s="73">
        <v>17.8</v>
      </c>
      <c r="N783" s="79">
        <f t="shared" si="107"/>
        <v>139780.45459825743</v>
      </c>
      <c r="O783" s="53">
        <v>17.8</v>
      </c>
      <c r="P783" s="80">
        <f>IF($O783&gt;$G$20,IF('Silo Levels'!$L$22="Pumping",((PI()*((($C$19+$G$20)-$O783)*($O$20/($O$19/2)))^2*((($O$20+$G$20)-$O783))/3)*$P$603)+(((PI()*((($C$19+$G$20)-$O783)*($O$20/($O$19/2)))^2*(((($C$19+$G$20)-$O783)*($O$20/($O$19/2)))*$AZ$15))/3)*$P$603),(((PI()*((($C$19+$G$20)-$O783)*($O$20/($O$19/2)))^2*((($O$20+$G$20)-$O783)/3))*$P$603)-((PI()*((($C$19+$G$20)-$O783)*($O$20/($O$19/2)))^2*(((($C$19+$G$20)-$O783)*($O$20/($O$19/2)))*$AZ$15)/3)*$P$603))),IF('Silo Levels'!$L$22="Pumping",(($D$18*$P$603)+((PI()*(($C$21/2)^2)*($G$20-$O783))*$P$603))+((($D$18+$H$18)/3)*$BD$15)+(((PI()*($C$21/2)^2*(($C$21/2)*$AZ$15))/3)*$P$603),(($D$18*$P$603)+((PI()*(($C$21/2)^2)*($G$20-$O783))*$P$603))+((($D$18+$H$18)/3)*$BD$15)-(((PI()*($C$21/2)^2*(($C$21/2)*$AZ$15))/3)*$P$603)))</f>
        <v>135885.29907066494</v>
      </c>
      <c r="Q783" s="73">
        <v>17.8</v>
      </c>
      <c r="R783" s="79">
        <f t="shared" si="108"/>
        <v>144490.08798253626</v>
      </c>
      <c r="S783" s="53">
        <v>17.8</v>
      </c>
      <c r="T783" s="80">
        <f>IF($S783&gt;$G$20,IF('Silo Levels'!$L$23="Pumping",((PI()*((($C$19+$G$20)-$S783)*($O$20/($O$19/2)))^2*((($O$20+$G$20)-$S783))/3)*$T$603)+(((PI()*((($C$19+$G$20)-$S783)*($O$20/($O$19/2)))^2*(((($C$19+$G$20)-$S783)*($O$20/($O$19/2)))*$AZ$16))/3)*$T$603),(((PI()*((($C$19+$G$20)-$S783)*($O$20/($O$19/2)))^2*((($O$20+$G$20)-$S783)/3))*$T$603)-((PI()*((($C$19+$G$20)-$S783)*($O$20/($O$19/2)))^2*(((($C$19+$G$20)-$S783)*($O$20/($O$19/2)))*$AZ$16)/3)*$T$603))),IF('Silo Levels'!$L$23="Pumping",(($D$18*$T$603)+((PI()*(($C$21/2)^2)*($G$20-$S783))*$T$603))+((($D$18+$H$18)/3)*$BD$16)+(((PI()*($C$21/2)^2*(($C$21/2)*$AZ$16))/3)*$T$603),(($D$18*$T$603)+((PI()*(($C$21/2)^2)*($G$20-$S783))*$T$603))+((($D$18+$H$18)/3)*$BD$16)-(((PI()*($C$21/2)^2*(($C$21/2)*$AZ$16))/3)*$T$603)))</f>
        <v>140460.84831259403</v>
      </c>
      <c r="U783" s="73">
        <v>17.8</v>
      </c>
      <c r="V783" s="79">
        <f t="shared" si="103"/>
        <v>136021.39663327631</v>
      </c>
      <c r="W783" s="53">
        <v>17.8</v>
      </c>
      <c r="X783" s="80">
        <f>IF($W783&gt;$G$20,IF('Silo Levels'!$L$24="Pumping",((PI()*((($C$19+$G$20)-$W783)*($O$20/($O$19/2)))^2*((($O$20+$G$20)-$W783))/3)*$X$603)+(((PI()*((($C$19+$G$20)-$W783)*($O$20/($O$19/2)))^2*(((($C$19+$G$20)-$W783)*($O$20/($O$19/2)))*$AZ$17))/3)*$X$603),(((PI()*((($C$19+$G$20)-$W783)*($O$20/($O$19/2)))^2*((($O$20+$G$20)-$W783)/3))*$X$603)-((PI()*((($C$19+$G$20)-$W783)*($O$20/($O$19/2)))^2*(((($C$19+$G$20)-$W783)*($O$20/($O$19/2)))*$AZ$17)/3)*$X$603))),IF('Silo Levels'!$L$24="Pumping",(($D$18*$X$603)+((PI()*(($C$21/2)^2)*($G$20-$W783))*$X$603))+((($D$18+$H$18)/3)*$BD$17)+(((PI()*($C$21/2)^2*(($C$21/2)*$AZ$17))/3)*$X$603),(($D$18*$X$603)+((PI()*(($C$21/2)^2)*($G$20-$W783))*$X$603))+((($D$18+$H$18)/3)*$BD$17)-(((PI()*($C$21/2)^2*(($C$21/2)*$AZ$17))/3)*$X$603)))</f>
        <v>132233.26218825046</v>
      </c>
      <c r="Y783" s="73">
        <v>17.8</v>
      </c>
      <c r="Z783" s="79">
        <f t="shared" si="104"/>
        <v>155733.45315702489</v>
      </c>
      <c r="AA783" s="53">
        <v>17.8</v>
      </c>
      <c r="AB783" s="80">
        <f>IF($AA783&gt;$G$20,IF('Silo Levels'!$L$25="Pumping",((PI()*((($C$19+$G$20)-$AA783)*($O$20/($O$19/2)))^2*((($O$20+$G$20)-$AA783))/3)*$AB$603)+(((PI()*((($C$19+$G$20)-$AA783)*($O$20/($O$19/2)))^2*(((($C$19+$G$20)-$AA783)*($O$20/($O$19/2)))*$AZ$18))/3)*$AB$603),(((PI()*((($C$19+$G$20)-$AA783)*($O$20/($O$19/2)))^2*((($O$20+$G$20)-$AA783)/3))*$AB$603)-((PI()*((($C$19+$G$20)-$AA783)*($O$20/($O$19/2)))^2*(((($C$19+$G$20)-$AA783)*($O$20/($O$19/2)))*$AZ$18)/3)*$AB$603))),IF('Silo Levels'!$L$25="Pumping",(($D$18*$AB$603)+((PI()*(($C$21/2)^2)*($G$20-$AA783))*$AB$603))+((($D$18+$H$18)/3)*$BD$18)+(((PI()*($C$21/2)^2*(($C$21/2)*$AZ$18))/3)*$AB$603),(($D$18*$AB$603)+((PI()*(($C$21/2)^2)*($G$20-$AA783))*$AB$603))+((($D$18+$H$18)/3)*$BD$18)-(((PI()*($C$21/2)^2*(($C$21/2)*$AZ$18))/3)*$AB$603)))</f>
        <v>151384.11277997057</v>
      </c>
      <c r="AC783" s="73">
        <v>17.8</v>
      </c>
      <c r="AD783" s="79">
        <f t="shared" si="105"/>
        <v>160720.46067522711</v>
      </c>
      <c r="AE783" s="53">
        <v>17.8</v>
      </c>
      <c r="AF783" s="80">
        <f>IF($AE783&gt;$G$20,IF('Silo Levels'!$L$26="Pumping",((PI()*((($C$19+$G$20)-$AE783)*($O$20/($O$19/2)))^2*((($O$20+$G$20)-$AE783))/3)*$AF$603)+(((PI()*((($C$19+$G$20)-$AE783)*($O$20/($O$19/2)))^2*(((($C$19+$G$20)-$AE783)*($O$20/($O$19/2)))*$AZ$19))/3)*$AF$603),(((PI()*((($C$19+$G$20)-$AE783)*($O$20/($O$19/2)))^2*((($O$20+$G$20)-$AE783)/3))*$AF$603)-((PI()*((($C$19+$G$20)-$AE783)*($O$20/($O$19/2)))^2*(((($C$19+$G$20)-$AE783)*($O$20/($O$19/2)))*$AZ$19)/3)*$AF$603))),IF('Silo Levels'!$L$26="Pumping",(($D$18*$AF$603)+((PI()*(($C$21/2)^2)*($G$20-$AE783))*$AF$603))+((($D$18+$H$18)/3)*$BD$19)+(((PI()*($C$21/2)^2*(($C$21/2)*$AZ$19))/3)*$AF$603),(($D$18*$AF$603)+((PI()*(($C$21/2)^2)*($G$20-$AE783))*$AF$603))+((($D$18+$H$18)/3)*$BD$19)-(((PI()*($C$21/2)^2*(($C$21/2)*$AZ$19))/3)*$AF$603)))</f>
        <v>158509.97502296712</v>
      </c>
      <c r="AG783" s="73">
        <v>17.8</v>
      </c>
      <c r="AH783" s="79">
        <f t="shared" si="106"/>
        <v>149836.58331026509</v>
      </c>
      <c r="AI783" s="53">
        <v>17.8</v>
      </c>
      <c r="AJ783" s="80">
        <f>IF($AI783&gt;$G$20,IF('Silo Levels'!$L$27="Pumping",((PI()*((($C$19+$G$20)-$AI783)*($O$20/($O$19/2)))^2*((($O$20+$G$20)-$AI783))/3)*$AJ$603)+(((PI()*((($C$19+$G$20)-$AI783)*($O$20/($O$19/2)))^2*(((($C$19+$G$20)-$AI783)*($O$20/($O$19/2)))*$AZ$20))/3)*$AJ$603),(((PI()*((($C$19+$G$20)-$AI783)*($O$20/($O$19/2)))^2*((($O$20+$G$20)-$AI783)/3))*$AJ$603)-((PI()*((($C$19+$G$20)-$AI783)*($O$20/($O$19/2)))^2*(((($C$19+$G$20)-$AI783)*($O$20/($O$19/2)))*$AZ$20)/3)*$AJ$603))),IF('Silo Levels'!$L$27="Pumping",(($D$18*$AJ$603)+((PI()*(($C$21/2)^2)*($G$20-$AI783))*$AJ$603))+((($D$18+$H$18)/3)*$BD$20)+(((PI()*($C$21/2)^2*(($C$21/2)*$AZ$20))/3)*$AJ$603),(($D$18*$AJ$603)+((PI()*(($C$21/2)^2)*($G$20-$AI783))*$AJ$603))+((($D$18+$H$18)/3)*$BD$20)-(((PI()*($C$21/2)^2*(($C$21/2)*$AZ$20))/3)*$AJ$603)))</f>
        <v>145655.12791945838</v>
      </c>
    </row>
    <row r="784" spans="1:36" x14ac:dyDescent="0.3">
      <c r="A784">
        <v>17.899999999999999</v>
      </c>
      <c r="B784" s="79">
        <f t="shared" si="100"/>
        <v>149416.98081808662</v>
      </c>
      <c r="C784" s="53">
        <v>17.899999999999999</v>
      </c>
      <c r="D784" s="80">
        <f>IF($C784&gt;$G$20,IF('Silo Levels'!$L$19="Pumping",((PI()*((($C$19+$G$20)-$C784)*($O$20/($O$19/2)))^2*((($O$20+$G$20)-$C784))/3)*$D$603)+(((PI()*((($C$19+$G$20)-$C784)*($O$20/($O$19/2)))^2*(((($C$19+$G$20)-$C784)*($O$20/($O$19/2)))*$AZ$12))/3)*$D$603),(((PI()*((($C$19+$G$20)-$C784)*($O$20/($O$19/2)))^2*((($O$20+$G$20)-$C784)/3))*$D$603)-((PI()*((($C$19+$G$20)-$C784)*($O$20/($O$19/2)))^2*(((($C$19+$G$20)-$C784)*($O$20/($O$19/2)))*$AZ$12)/3)*$D$603))),IF('Silo Levels'!$L$19="Pumping",(($D$18*$D$603)+((PI()*(($C$21/2)^2)*($G$20-$C784))*$D$603))+((($D$18+$H$18)/3)*$BD$12)+(((PI()*($C$21/2)^2*(($C$21/2)*$AZ$12))/3)*$D$603),(($D$18*$D$603)+((PI()*(($C$21/2)^2)*($G$20-$C784))*$D$603))+((($D$18+$H$18)/3)*$BD$12)-(((PI()*($C$21/2)^2*(($C$21/2)*$AZ$12))/3)*$D$603)))</f>
        <v>146489.96204452193</v>
      </c>
      <c r="E784" s="73">
        <v>17.899999999999999</v>
      </c>
      <c r="F784" s="79">
        <f t="shared" si="101"/>
        <v>135641.2632813016</v>
      </c>
      <c r="G784" s="53">
        <v>17.899999999999999</v>
      </c>
      <c r="H784" s="80">
        <f>IF($G784&gt;$G$20,IF('Silo Levels'!$L$20="Pumping",((PI()*((($C$19+$G$20)-$G784)*($O$20/($O$19/2)))^2*((($O$20+$G$20)-$G784))/3)*$H$603)+(((PI()*((($C$19+$G$20)-$G784)*($O$20/($O$19/2)))^2*(((($C$19+$G$20)-$G784)*($O$20/($O$19/2)))*$AZ$13))/3)*$H$603),(((PI()*((($C$19+$G$20)-$G784)*($O$20/($O$19/2)))^2*((($O$20+$G$20)-$G784)/3))*$H$603)-((PI()*((($C$19+$G$20)-$G784)*($O$20/($O$19/2)))^2*(((($C$19+$G$20)-$G784)*($O$20/($O$19/2)))*$AZ$13)/3)*$H$603))),IF('Silo Levels'!$L$20="Pumping",(($D$18*$H$603)+((PI()*(($C$21/2)^2)*($G$20-$G784))*$H$603))+((($D$18+$H$18)/3)*$BD$13)+(((PI()*($C$21/2)^2*(($C$21/2)*$AZ$13))/3)*$H$603),(($D$18*$H$603)+((PI()*(($C$21/2)^2)*($G$20-$G784))*$H$603))+((($D$18+$H$18)/3)*$BD$13)-(((PI()*($C$21/2)^2*(($C$21/2)*$AZ$13))/3)*$H$603)))</f>
        <v>131853.12883627575</v>
      </c>
      <c r="I784" s="73">
        <v>17.899999999999999</v>
      </c>
      <c r="J784" s="79">
        <f t="shared" si="102"/>
        <v>136245.72963044856</v>
      </c>
      <c r="K784" s="53">
        <v>17.899999999999999</v>
      </c>
      <c r="L784" s="80">
        <f>IF($K784&gt;$G$20,IF('Silo Levels'!$L$21="Pumping",((PI()*((($C$19+$G$20)-$K784)*($O$20/($O$19/2)))^2*((($O$20+$G$20)-$K784))/3)*$L$603)+(((PI()*((($C$19+$G$20)-$K784)*($O$20/($O$19/2)))^2*(((($C$19+$G$20)-$K784)*($O$20/($O$19/2)))*$AZ$14))/3)*$L$603),(((PI()*((($C$19+$G$20)-$K784)*($O$20/($O$19/2)))^2*((($O$20+$G$20)-$K784)/3))*$L$603)-((PI()*((($C$19+$G$20)-$K784)*($O$20/($O$19/2)))^2*(((($C$19+$G$20)-$K784)*($O$20/($O$19/2)))*$AZ$14)/3)*$L$603))),IF('Silo Levels'!$L$21="Pumping",(($D$18*$L$603)+((PI()*(($C$21/2)^2)*($G$20-$K784))*$L$603))+((($D$18+$H$18)/3)*$BD$14)+(((PI()*($C$21/2)^2*(($C$21/2)*$AZ$14))/3)*$L$603),(($D$18*$L$603)+((PI()*(($C$21/2)^2)*($G$20-$K784))*$L$603))+((($D$18+$H$18)/3)*$BD$14)-(((PI()*($C$21/2)^2*(($C$21/2)*$AZ$14))/3)*$L$603)))</f>
        <v>132440.33660883646</v>
      </c>
      <c r="M784" s="73">
        <v>17.899999999999999</v>
      </c>
      <c r="N784" s="79">
        <f t="shared" si="107"/>
        <v>139389.58184845027</v>
      </c>
      <c r="O784" s="53">
        <v>17.899999999999999</v>
      </c>
      <c r="P784" s="80">
        <f>IF($O784&gt;$G$20,IF('Silo Levels'!$L$22="Pumping",((PI()*((($C$19+$G$20)-$O784)*($O$20/($O$19/2)))^2*((($O$20+$G$20)-$O784))/3)*$P$603)+(((PI()*((($C$19+$G$20)-$O784)*($O$20/($O$19/2)))^2*(((($C$19+$G$20)-$O784)*($O$20/($O$19/2)))*$AZ$15))/3)*$P$603),(((PI()*((($C$19+$G$20)-$O784)*($O$20/($O$19/2)))^2*((($O$20+$G$20)-$O784)/3))*$P$603)-((PI()*((($C$19+$G$20)-$O784)*($O$20/($O$19/2)))^2*(((($C$19+$G$20)-$O784)*($O$20/($O$19/2)))*$AZ$15)/3)*$P$603))),IF('Silo Levels'!$L$22="Pumping",(($D$18*$P$603)+((PI()*(($C$21/2)^2)*($G$20-$O784))*$P$603))+((($D$18+$H$18)/3)*$BD$15)+(((PI()*($C$21/2)^2*(($C$21/2)*$AZ$15))/3)*$P$603),(($D$18*$P$603)+((PI()*(($C$21/2)^2)*($G$20-$O784))*$P$603))+((($D$18+$H$18)/3)*$BD$15)-(((PI()*($C$21/2)^2*(($C$21/2)*$AZ$15))/3)*$P$603)))</f>
        <v>135494.42632085778</v>
      </c>
      <c r="Q784" s="73">
        <v>17.899999999999999</v>
      </c>
      <c r="R784" s="79">
        <f t="shared" si="108"/>
        <v>144085.76009928074</v>
      </c>
      <c r="S784" s="53">
        <v>17.899999999999999</v>
      </c>
      <c r="T784" s="80">
        <f>IF($S784&gt;$G$20,IF('Silo Levels'!$L$23="Pumping",((PI()*((($C$19+$G$20)-$S784)*($O$20/($O$19/2)))^2*((($O$20+$G$20)-$S784))/3)*$T$603)+(((PI()*((($C$19+$G$20)-$S784)*($O$20/($O$19/2)))^2*(((($C$19+$G$20)-$S784)*($O$20/($O$19/2)))*$AZ$16))/3)*$T$603),(((PI()*((($C$19+$G$20)-$S784)*($O$20/($O$19/2)))^2*((($O$20+$G$20)-$S784)/3))*$T$603)-((PI()*((($C$19+$G$20)-$S784)*($O$20/($O$19/2)))^2*(((($C$19+$G$20)-$S784)*($O$20/($O$19/2)))*$AZ$16)/3)*$T$603))),IF('Silo Levels'!$L$23="Pumping",(($D$18*$T$603)+((PI()*(($C$21/2)^2)*($G$20-$S784))*$T$603))+((($D$18+$H$18)/3)*$BD$16)+(((PI()*($C$21/2)^2*(($C$21/2)*$AZ$16))/3)*$T$603),(($D$18*$T$603)+((PI()*(($C$21/2)^2)*($G$20-$S784))*$T$603))+((($D$18+$H$18)/3)*$BD$16)-(((PI()*($C$21/2)^2*(($C$21/2)*$AZ$16))/3)*$T$603)))</f>
        <v>140056.5204293385</v>
      </c>
      <c r="U784" s="73">
        <v>17.899999999999999</v>
      </c>
      <c r="V784" s="79">
        <f t="shared" si="103"/>
        <v>135641.2632813016</v>
      </c>
      <c r="W784" s="53">
        <v>17.899999999999999</v>
      </c>
      <c r="X784" s="80">
        <f>IF($W784&gt;$G$20,IF('Silo Levels'!$L$24="Pumping",((PI()*((($C$19+$G$20)-$W784)*($O$20/($O$19/2)))^2*((($O$20+$G$20)-$W784))/3)*$X$603)+(((PI()*((($C$19+$G$20)-$W784)*($O$20/($O$19/2)))^2*(((($C$19+$G$20)-$W784)*($O$20/($O$19/2)))*$AZ$17))/3)*$X$603),(((PI()*((($C$19+$G$20)-$W784)*($O$20/($O$19/2)))^2*((($O$20+$G$20)-$W784)/3))*$X$603)-((PI()*((($C$19+$G$20)-$W784)*($O$20/($O$19/2)))^2*(((($C$19+$G$20)-$W784)*($O$20/($O$19/2)))*$AZ$17)/3)*$X$603))),IF('Silo Levels'!$L$24="Pumping",(($D$18*$X$603)+((PI()*(($C$21/2)^2)*($G$20-$W784))*$X$603))+((($D$18+$H$18)/3)*$BD$17)+(((PI()*($C$21/2)^2*(($C$21/2)*$AZ$17))/3)*$X$603),(($D$18*$X$603)+((PI()*(($C$21/2)^2)*($G$20-$W784))*$X$603))+((($D$18+$H$18)/3)*$BD$17)-(((PI()*($C$21/2)^2*(($C$21/2)*$AZ$17))/3)*$X$603)))</f>
        <v>131853.12883627575</v>
      </c>
      <c r="Y784" s="73">
        <v>17.899999999999999</v>
      </c>
      <c r="Z784" s="79">
        <f t="shared" si="104"/>
        <v>155297.00366971077</v>
      </c>
      <c r="AA784" s="53">
        <v>17.899999999999999</v>
      </c>
      <c r="AB784" s="80">
        <f>IF($AA784&gt;$G$20,IF('Silo Levels'!$L$25="Pumping",((PI()*((($C$19+$G$20)-$AA784)*($O$20/($O$19/2)))^2*((($O$20+$G$20)-$AA784))/3)*$AB$603)+(((PI()*((($C$19+$G$20)-$AA784)*($O$20/($O$19/2)))^2*(((($C$19+$G$20)-$AA784)*($O$20/($O$19/2)))*$AZ$18))/3)*$AB$603),(((PI()*((($C$19+$G$20)-$AA784)*($O$20/($O$19/2)))^2*((($O$20+$G$20)-$AA784)/3))*$AB$603)-((PI()*((($C$19+$G$20)-$AA784)*($O$20/($O$19/2)))^2*(((($C$19+$G$20)-$AA784)*($O$20/($O$19/2)))*$AZ$18)/3)*$AB$603))),IF('Silo Levels'!$L$25="Pumping",(($D$18*$AB$603)+((PI()*(($C$21/2)^2)*($G$20-$AA784))*$AB$603))+((($D$18+$H$18)/3)*$BD$18)+(((PI()*($C$21/2)^2*(($C$21/2)*$AZ$18))/3)*$AB$603),(($D$18*$AB$603)+((PI()*(($C$21/2)^2)*($G$20-$AA784))*$AB$603))+((($D$18+$H$18)/3)*$BD$18)-(((PI()*($C$21/2)^2*(($C$21/2)*$AZ$18))/3)*$AB$603)))</f>
        <v>150947.66329265645</v>
      </c>
      <c r="AC784" s="73">
        <v>17.899999999999999</v>
      </c>
      <c r="AD784" s="79">
        <f t="shared" si="105"/>
        <v>160276.82313665509</v>
      </c>
      <c r="AE784" s="53">
        <v>17.899999999999999</v>
      </c>
      <c r="AF784" s="80">
        <f>IF($AE784&gt;$G$20,IF('Silo Levels'!$L$26="Pumping",((PI()*((($C$19+$G$20)-$AE784)*($O$20/($O$19/2)))^2*((($O$20+$G$20)-$AE784))/3)*$AF$603)+(((PI()*((($C$19+$G$20)-$AE784)*($O$20/($O$19/2)))^2*(((($C$19+$G$20)-$AE784)*($O$20/($O$19/2)))*$AZ$19))/3)*$AF$603),(((PI()*((($C$19+$G$20)-$AE784)*($O$20/($O$19/2)))^2*((($O$20+$G$20)-$AE784)/3))*$AF$603)-((PI()*((($C$19+$G$20)-$AE784)*($O$20/($O$19/2)))^2*(((($C$19+$G$20)-$AE784)*($O$20/($O$19/2)))*$AZ$19)/3)*$AF$603))),IF('Silo Levels'!$L$26="Pumping",(($D$18*$AF$603)+((PI()*(($C$21/2)^2)*($G$20-$AE784))*$AF$603))+((($D$18+$H$18)/3)*$BD$19)+(((PI()*($C$21/2)^2*(($C$21/2)*$AZ$19))/3)*$AF$603),(($D$18*$AF$603)+((PI()*(($C$21/2)^2)*($G$20-$AE784))*$AF$603))+((($D$18+$H$18)/3)*$BD$19)-(((PI()*($C$21/2)^2*(($C$21/2)*$AZ$19))/3)*$AF$603)))</f>
        <v>158066.3374843951</v>
      </c>
      <c r="AG784" s="73">
        <v>17.899999999999999</v>
      </c>
      <c r="AH784" s="79">
        <f t="shared" si="106"/>
        <v>149416.98081808662</v>
      </c>
      <c r="AI784" s="53">
        <v>17.899999999999999</v>
      </c>
      <c r="AJ784" s="80">
        <f>IF($AI784&gt;$G$20,IF('Silo Levels'!$L$27="Pumping",((PI()*((($C$19+$G$20)-$AI784)*($O$20/($O$19/2)))^2*((($O$20+$G$20)-$AI784))/3)*$AJ$603)+(((PI()*((($C$19+$G$20)-$AI784)*($O$20/($O$19/2)))^2*(((($C$19+$G$20)-$AI784)*($O$20/($O$19/2)))*$AZ$20))/3)*$AJ$603),(((PI()*((($C$19+$G$20)-$AI784)*($O$20/($O$19/2)))^2*((($O$20+$G$20)-$AI784)/3))*$AJ$603)-((PI()*((($C$19+$G$20)-$AI784)*($O$20/($O$19/2)))^2*(((($C$19+$G$20)-$AI784)*($O$20/($O$19/2)))*$AZ$20)/3)*$AJ$603))),IF('Silo Levels'!$L$27="Pumping",(($D$18*$AJ$603)+((PI()*(($C$21/2)^2)*($G$20-$AI784))*$AJ$603))+((($D$18+$H$18)/3)*$BD$20)+(((PI()*($C$21/2)^2*(($C$21/2)*$AZ$20))/3)*$AJ$603),(($D$18*$AJ$603)+((PI()*(($C$21/2)^2)*($G$20-$AI784))*$AJ$603))+((($D$18+$H$18)/3)*$BD$20)-(((PI()*($C$21/2)^2*(($C$21/2)*$AZ$20))/3)*$AJ$603)))</f>
        <v>145235.52542727991</v>
      </c>
    </row>
    <row r="785" spans="1:36" x14ac:dyDescent="0.3">
      <c r="A785">
        <v>18</v>
      </c>
      <c r="B785" s="79">
        <f t="shared" si="100"/>
        <v>148997.3783259081</v>
      </c>
      <c r="C785" s="53">
        <v>18</v>
      </c>
      <c r="D785" s="80">
        <f>IF($C785&gt;$G$20,IF('Silo Levels'!$L$19="Pumping",((PI()*((($C$19+$G$20)-$C785)*($O$20/($O$19/2)))^2*((($O$20+$G$20)-$C785))/3)*$D$603)+(((PI()*((($C$19+$G$20)-$C785)*($O$20/($O$19/2)))^2*(((($C$19+$G$20)-$C785)*($O$20/($O$19/2)))*$AZ$12))/3)*$D$603),(((PI()*((($C$19+$G$20)-$C785)*($O$20/($O$19/2)))^2*((($O$20+$G$20)-$C785)/3))*$D$603)-((PI()*((($C$19+$G$20)-$C785)*($O$20/($O$19/2)))^2*(((($C$19+$G$20)-$C785)*($O$20/($O$19/2)))*$AZ$12)/3)*$D$603))),IF('Silo Levels'!$L$19="Pumping",(($D$18*$D$603)+((PI()*(($C$21/2)^2)*($G$20-$C785))*$D$603))+((($D$18+$H$18)/3)*$BD$12)+(((PI()*($C$21/2)^2*(($C$21/2)*$AZ$12))/3)*$D$603),(($D$18*$D$603)+((PI()*(($C$21/2)^2)*($G$20-$C785))*$D$603))+((($D$18+$H$18)/3)*$BD$12)-(((PI()*($C$21/2)^2*(($C$21/2)*$AZ$12))/3)*$D$603)))</f>
        <v>146070.35955234338</v>
      </c>
      <c r="E785" s="73">
        <v>18</v>
      </c>
      <c r="F785" s="79">
        <f t="shared" si="101"/>
        <v>135261.12992932688</v>
      </c>
      <c r="G785" s="53">
        <v>18</v>
      </c>
      <c r="H785" s="80">
        <f>IF($G785&gt;$G$20,IF('Silo Levels'!$L$20="Pumping",((PI()*((($C$19+$G$20)-$G785)*($O$20/($O$19/2)))^2*((($O$20+$G$20)-$G785))/3)*$H$603)+(((PI()*((($C$19+$G$20)-$G785)*($O$20/($O$19/2)))^2*(((($C$19+$G$20)-$G785)*($O$20/($O$19/2)))*$AZ$13))/3)*$H$603),(((PI()*((($C$19+$G$20)-$G785)*($O$20/($O$19/2)))^2*((($O$20+$G$20)-$G785)/3))*$H$603)-((PI()*((($C$19+$G$20)-$G785)*($O$20/($O$19/2)))^2*(((($C$19+$G$20)-$G785)*($O$20/($O$19/2)))*$AZ$13)/3)*$H$603))),IF('Silo Levels'!$L$20="Pumping",(($D$18*$H$603)+((PI()*(($C$21/2)^2)*($G$20-$G785))*$H$603))+((($D$18+$H$18)/3)*$BD$13)+(((PI()*($C$21/2)^2*(($C$21/2)*$AZ$13))/3)*$H$603),(($D$18*$H$603)+((PI()*(($C$21/2)^2)*($G$20-$G785))*$H$603))+((($D$18+$H$18)/3)*$BD$13)-(((PI()*($C$21/2)^2*(($C$21/2)*$AZ$13))/3)*$H$603)))</f>
        <v>131472.99548430103</v>
      </c>
      <c r="I785" s="73">
        <v>18</v>
      </c>
      <c r="J785" s="79">
        <f t="shared" si="102"/>
        <v>135863.86440737391</v>
      </c>
      <c r="K785" s="53">
        <v>18</v>
      </c>
      <c r="L785" s="80">
        <f>IF($K785&gt;$G$20,IF('Silo Levels'!$L$21="Pumping",((PI()*((($C$19+$G$20)-$K785)*($O$20/($O$19/2)))^2*((($O$20+$G$20)-$K785))/3)*$L$603)+(((PI()*((($C$19+$G$20)-$K785)*($O$20/($O$19/2)))^2*(((($C$19+$G$20)-$K785)*($O$20/($O$19/2)))*$AZ$14))/3)*$L$603),(((PI()*((($C$19+$G$20)-$K785)*($O$20/($O$19/2)))^2*((($O$20+$G$20)-$K785)/3))*$L$603)-((PI()*((($C$19+$G$20)-$K785)*($O$20/($O$19/2)))^2*(((($C$19+$G$20)-$K785)*($O$20/($O$19/2)))*$AZ$14)/3)*$L$603))),IF('Silo Levels'!$L$21="Pumping",(($D$18*$L$603)+((PI()*(($C$21/2)^2)*($G$20-$K785))*$L$603))+((($D$18+$H$18)/3)*$BD$14)+(((PI()*($C$21/2)^2*(($C$21/2)*$AZ$14))/3)*$L$603),(($D$18*$L$603)+((PI()*(($C$21/2)^2)*($G$20-$K785))*$L$603))+((($D$18+$H$18)/3)*$BD$14)-(((PI()*($C$21/2)^2*(($C$21/2)*$AZ$14))/3)*$L$603)))</f>
        <v>132058.4713857618</v>
      </c>
      <c r="M785" s="73">
        <v>18</v>
      </c>
      <c r="N785" s="79">
        <f t="shared" si="107"/>
        <v>138998.70909864307</v>
      </c>
      <c r="O785" s="53">
        <v>18</v>
      </c>
      <c r="P785" s="80">
        <f>IF($O785&gt;$G$20,IF('Silo Levels'!$L$22="Pumping",((PI()*((($C$19+$G$20)-$O785)*($O$20/($O$19/2)))^2*((($O$20+$G$20)-$O785))/3)*$P$603)+(((PI()*((($C$19+$G$20)-$O785)*($O$20/($O$19/2)))^2*(((($C$19+$G$20)-$O785)*($O$20/($O$19/2)))*$AZ$15))/3)*$P$603),(((PI()*((($C$19+$G$20)-$O785)*($O$20/($O$19/2)))^2*((($O$20+$G$20)-$O785)/3))*$P$603)-((PI()*((($C$19+$G$20)-$O785)*($O$20/($O$19/2)))^2*(((($C$19+$G$20)-$O785)*($O$20/($O$19/2)))*$AZ$15)/3)*$P$603))),IF('Silo Levels'!$L$22="Pumping",(($D$18*$P$603)+((PI()*(($C$21/2)^2)*($G$20-$O785))*$P$603))+((($D$18+$H$18)/3)*$BD$15)+(((PI()*($C$21/2)^2*(($C$21/2)*$AZ$15))/3)*$P$603),(($D$18*$P$603)+((PI()*(($C$21/2)^2)*($G$20-$O785))*$P$603))+((($D$18+$H$18)/3)*$BD$15)-(((PI()*($C$21/2)^2*(($C$21/2)*$AZ$15))/3)*$P$603)))</f>
        <v>135103.55357105058</v>
      </c>
      <c r="Q785" s="73">
        <v>18</v>
      </c>
      <c r="R785" s="79">
        <f t="shared" si="108"/>
        <v>143681.43221602522</v>
      </c>
      <c r="S785" s="53">
        <v>18</v>
      </c>
      <c r="T785" s="80">
        <f>IF($S785&gt;$G$20,IF('Silo Levels'!$L$23="Pumping",((PI()*((($C$19+$G$20)-$S785)*($O$20/($O$19/2)))^2*((($O$20+$G$20)-$S785))/3)*$T$603)+(((PI()*((($C$19+$G$20)-$S785)*($O$20/($O$19/2)))^2*(((($C$19+$G$20)-$S785)*($O$20/($O$19/2)))*$AZ$16))/3)*$T$603),(((PI()*((($C$19+$G$20)-$S785)*($O$20/($O$19/2)))^2*((($O$20+$G$20)-$S785)/3))*$T$603)-((PI()*((($C$19+$G$20)-$S785)*($O$20/($O$19/2)))^2*(((($C$19+$G$20)-$S785)*($O$20/($O$19/2)))*$AZ$16)/3)*$T$603))),IF('Silo Levels'!$L$23="Pumping",(($D$18*$T$603)+((PI()*(($C$21/2)^2)*($G$20-$S785))*$T$603))+((($D$18+$H$18)/3)*$BD$16)+(((PI()*($C$21/2)^2*(($C$21/2)*$AZ$16))/3)*$T$603),(($D$18*$T$603)+((PI()*(($C$21/2)^2)*($G$20-$S785))*$T$603))+((($D$18+$H$18)/3)*$BD$16)-(((PI()*($C$21/2)^2*(($C$21/2)*$AZ$16))/3)*$T$603)))</f>
        <v>139652.19254608298</v>
      </c>
      <c r="U785" s="73">
        <v>18</v>
      </c>
      <c r="V785" s="79">
        <f t="shared" si="103"/>
        <v>135261.12992932688</v>
      </c>
      <c r="W785" s="53">
        <v>18</v>
      </c>
      <c r="X785" s="80">
        <f>IF($W785&gt;$G$20,IF('Silo Levels'!$L$24="Pumping",((PI()*((($C$19+$G$20)-$W785)*($O$20/($O$19/2)))^2*((($O$20+$G$20)-$W785))/3)*$X$603)+(((PI()*((($C$19+$G$20)-$W785)*($O$20/($O$19/2)))^2*(((($C$19+$G$20)-$W785)*($O$20/($O$19/2)))*$AZ$17))/3)*$X$603),(((PI()*((($C$19+$G$20)-$W785)*($O$20/($O$19/2)))^2*((($O$20+$G$20)-$W785)/3))*$X$603)-((PI()*((($C$19+$G$20)-$W785)*($O$20/($O$19/2)))^2*(((($C$19+$G$20)-$W785)*($O$20/($O$19/2)))*$AZ$17)/3)*$X$603))),IF('Silo Levels'!$L$24="Pumping",(($D$18*$X$603)+((PI()*(($C$21/2)^2)*($G$20-$W785))*$X$603))+((($D$18+$H$18)/3)*$BD$17)+(((PI()*($C$21/2)^2*(($C$21/2)*$AZ$17))/3)*$X$603),(($D$18*$X$603)+((PI()*(($C$21/2)^2)*($G$20-$W785))*$X$603))+((($D$18+$H$18)/3)*$BD$17)-(((PI()*($C$21/2)^2*(($C$21/2)*$AZ$17))/3)*$X$603)))</f>
        <v>131472.99548430103</v>
      </c>
      <c r="Y785" s="73">
        <v>18</v>
      </c>
      <c r="Z785" s="79">
        <f t="shared" si="104"/>
        <v>154860.55418239659</v>
      </c>
      <c r="AA785" s="53">
        <v>18</v>
      </c>
      <c r="AB785" s="80">
        <f>IF($AA785&gt;$G$20,IF('Silo Levels'!$L$25="Pumping",((PI()*((($C$19+$G$20)-$AA785)*($O$20/($O$19/2)))^2*((($O$20+$G$20)-$AA785))/3)*$AB$603)+(((PI()*((($C$19+$G$20)-$AA785)*($O$20/($O$19/2)))^2*(((($C$19+$G$20)-$AA785)*($O$20/($O$19/2)))*$AZ$18))/3)*$AB$603),(((PI()*((($C$19+$G$20)-$AA785)*($O$20/($O$19/2)))^2*((($O$20+$G$20)-$AA785)/3))*$AB$603)-((PI()*((($C$19+$G$20)-$AA785)*($O$20/($O$19/2)))^2*(((($C$19+$G$20)-$AA785)*($O$20/($O$19/2)))*$AZ$18)/3)*$AB$603))),IF('Silo Levels'!$L$25="Pumping",(($D$18*$AB$603)+((PI()*(($C$21/2)^2)*($G$20-$AA785))*$AB$603))+((($D$18+$H$18)/3)*$BD$18)+(((PI()*($C$21/2)^2*(($C$21/2)*$AZ$18))/3)*$AB$603),(($D$18*$AB$603)+((PI()*(($C$21/2)^2)*($G$20-$AA785))*$AB$603))+((($D$18+$H$18)/3)*$BD$18)-(((PI()*($C$21/2)^2*(($C$21/2)*$AZ$18))/3)*$AB$603)))</f>
        <v>150511.21380534227</v>
      </c>
      <c r="AC785" s="73">
        <v>18</v>
      </c>
      <c r="AD785" s="79">
        <f t="shared" si="105"/>
        <v>159833.18559808304</v>
      </c>
      <c r="AE785" s="53">
        <v>18</v>
      </c>
      <c r="AF785" s="80">
        <f>IF($AE785&gt;$G$20,IF('Silo Levels'!$L$26="Pumping",((PI()*((($C$19+$G$20)-$AE785)*($O$20/($O$19/2)))^2*((($O$20+$G$20)-$AE785))/3)*$AF$603)+(((PI()*((($C$19+$G$20)-$AE785)*($O$20/($O$19/2)))^2*(((($C$19+$G$20)-$AE785)*($O$20/($O$19/2)))*$AZ$19))/3)*$AF$603),(((PI()*((($C$19+$G$20)-$AE785)*($O$20/($O$19/2)))^2*((($O$20+$G$20)-$AE785)/3))*$AF$603)-((PI()*((($C$19+$G$20)-$AE785)*($O$20/($O$19/2)))^2*(((($C$19+$G$20)-$AE785)*($O$20/($O$19/2)))*$AZ$19)/3)*$AF$603))),IF('Silo Levels'!$L$26="Pumping",(($D$18*$AF$603)+((PI()*(($C$21/2)^2)*($G$20-$AE785))*$AF$603))+((($D$18+$H$18)/3)*$BD$19)+(((PI()*($C$21/2)^2*(($C$21/2)*$AZ$19))/3)*$AF$603),(($D$18*$AF$603)+((PI()*(($C$21/2)^2)*($G$20-$AE785))*$AF$603))+((($D$18+$H$18)/3)*$BD$19)-(((PI()*($C$21/2)^2*(($C$21/2)*$AZ$19))/3)*$AF$603)))</f>
        <v>157622.69994582306</v>
      </c>
      <c r="AG785" s="73">
        <v>18</v>
      </c>
      <c r="AH785" s="79">
        <f t="shared" si="106"/>
        <v>148997.3783259081</v>
      </c>
      <c r="AI785" s="53">
        <v>18</v>
      </c>
      <c r="AJ785" s="80">
        <f>IF($AI785&gt;$G$20,IF('Silo Levels'!$L$27="Pumping",((PI()*((($C$19+$G$20)-$AI785)*($O$20/($O$19/2)))^2*((($O$20+$G$20)-$AI785))/3)*$AJ$603)+(((PI()*((($C$19+$G$20)-$AI785)*($O$20/($O$19/2)))^2*(((($C$19+$G$20)-$AI785)*($O$20/($O$19/2)))*$AZ$20))/3)*$AJ$603),(((PI()*((($C$19+$G$20)-$AI785)*($O$20/($O$19/2)))^2*((($O$20+$G$20)-$AI785)/3))*$AJ$603)-((PI()*((($C$19+$G$20)-$AI785)*($O$20/($O$19/2)))^2*(((($C$19+$G$20)-$AI785)*($O$20/($O$19/2)))*$AZ$20)/3)*$AJ$603))),IF('Silo Levels'!$L$27="Pumping",(($D$18*$AJ$603)+((PI()*(($C$21/2)^2)*($G$20-$AI785))*$AJ$603))+((($D$18+$H$18)/3)*$BD$20)+(((PI()*($C$21/2)^2*(($C$21/2)*$AZ$20))/3)*$AJ$603),(($D$18*$AJ$603)+((PI()*(($C$21/2)^2)*($G$20-$AI785))*$AJ$603))+((($D$18+$H$18)/3)*$BD$20)-(((PI()*($C$21/2)^2*(($C$21/2)*$AZ$20))/3)*$AJ$603)))</f>
        <v>144815.92293510138</v>
      </c>
    </row>
    <row r="786" spans="1:36" x14ac:dyDescent="0.3">
      <c r="A786">
        <v>18.100000000000001</v>
      </c>
      <c r="B786" s="79">
        <f t="shared" si="100"/>
        <v>148577.77583372957</v>
      </c>
      <c r="C786" s="53">
        <v>18.100000000000001</v>
      </c>
      <c r="D786" s="80">
        <f>IF($C786&gt;$G$20,IF('Silo Levels'!$L$19="Pumping",((PI()*((($C$19+$G$20)-$C786)*($O$20/($O$19/2)))^2*((($O$20+$G$20)-$C786))/3)*$D$603)+(((PI()*((($C$19+$G$20)-$C786)*($O$20/($O$19/2)))^2*(((($C$19+$G$20)-$C786)*($O$20/($O$19/2)))*$AZ$12))/3)*$D$603),(((PI()*((($C$19+$G$20)-$C786)*($O$20/($O$19/2)))^2*((($O$20+$G$20)-$C786)/3))*$D$603)-((PI()*((($C$19+$G$20)-$C786)*($O$20/($O$19/2)))^2*(((($C$19+$G$20)-$C786)*($O$20/($O$19/2)))*$AZ$12)/3)*$D$603))),IF('Silo Levels'!$L$19="Pumping",(($D$18*$D$603)+((PI()*(($C$21/2)^2)*($G$20-$C786))*$D$603))+((($D$18+$H$18)/3)*$BD$12)+(((PI()*($C$21/2)^2*(($C$21/2)*$AZ$12))/3)*$D$603),(($D$18*$D$603)+((PI()*(($C$21/2)^2)*($G$20-$C786))*$D$603))+((($D$18+$H$18)/3)*$BD$12)-(((PI()*($C$21/2)^2*(($C$21/2)*$AZ$12))/3)*$D$603)))</f>
        <v>145650.75706016488</v>
      </c>
      <c r="E786" s="73">
        <v>18.100000000000001</v>
      </c>
      <c r="F786" s="79">
        <f t="shared" si="101"/>
        <v>134880.99657735214</v>
      </c>
      <c r="G786" s="53">
        <v>18.100000000000001</v>
      </c>
      <c r="H786" s="80">
        <f>IF($G786&gt;$G$20,IF('Silo Levels'!$L$20="Pumping",((PI()*((($C$19+$G$20)-$G786)*($O$20/($O$19/2)))^2*((($O$20+$G$20)-$G786))/3)*$H$603)+(((PI()*((($C$19+$G$20)-$G786)*($O$20/($O$19/2)))^2*(((($C$19+$G$20)-$G786)*($O$20/($O$19/2)))*$AZ$13))/3)*$H$603),(((PI()*((($C$19+$G$20)-$G786)*($O$20/($O$19/2)))^2*((($O$20+$G$20)-$G786)/3))*$H$603)-((PI()*((($C$19+$G$20)-$G786)*($O$20/($O$19/2)))^2*(((($C$19+$G$20)-$G786)*($O$20/($O$19/2)))*$AZ$13)/3)*$H$603))),IF('Silo Levels'!$L$20="Pumping",(($D$18*$H$603)+((PI()*(($C$21/2)^2)*($G$20-$G786))*$H$603))+((($D$18+$H$18)/3)*$BD$13)+(((PI()*($C$21/2)^2*(($C$21/2)*$AZ$13))/3)*$H$603),(($D$18*$H$603)+((PI()*(($C$21/2)^2)*($G$20-$G786))*$H$603))+((($D$18+$H$18)/3)*$BD$13)-(((PI()*($C$21/2)^2*(($C$21/2)*$AZ$13))/3)*$H$603)))</f>
        <v>131092.86213232629</v>
      </c>
      <c r="I786" s="73">
        <v>18.100000000000001</v>
      </c>
      <c r="J786" s="79">
        <f t="shared" si="102"/>
        <v>135481.99918429923</v>
      </c>
      <c r="K786" s="53">
        <v>18.100000000000001</v>
      </c>
      <c r="L786" s="80">
        <f>IF($K786&gt;$G$20,IF('Silo Levels'!$L$21="Pumping",((PI()*((($C$19+$G$20)-$K786)*($O$20/($O$19/2)))^2*((($O$20+$G$20)-$K786))/3)*$L$603)+(((PI()*((($C$19+$G$20)-$K786)*($O$20/($O$19/2)))^2*(((($C$19+$G$20)-$K786)*($O$20/($O$19/2)))*$AZ$14))/3)*$L$603),(((PI()*((($C$19+$G$20)-$K786)*($O$20/($O$19/2)))^2*((($O$20+$G$20)-$K786)/3))*$L$603)-((PI()*((($C$19+$G$20)-$K786)*($O$20/($O$19/2)))^2*(((($C$19+$G$20)-$K786)*($O$20/($O$19/2)))*$AZ$14)/3)*$L$603))),IF('Silo Levels'!$L$21="Pumping",(($D$18*$L$603)+((PI()*(($C$21/2)^2)*($G$20-$K786))*$L$603))+((($D$18+$H$18)/3)*$BD$14)+(((PI()*($C$21/2)^2*(($C$21/2)*$AZ$14))/3)*$L$603),(($D$18*$L$603)+((PI()*(($C$21/2)^2)*($G$20-$K786))*$L$603))+((($D$18+$H$18)/3)*$BD$14)-(((PI()*($C$21/2)^2*(($C$21/2)*$AZ$14))/3)*$L$603)))</f>
        <v>131676.60616268712</v>
      </c>
      <c r="M786" s="73">
        <v>18.100000000000001</v>
      </c>
      <c r="N786" s="79">
        <f t="shared" si="107"/>
        <v>138607.83634883587</v>
      </c>
      <c r="O786" s="53">
        <v>18.100000000000001</v>
      </c>
      <c r="P786" s="80">
        <f>IF($O786&gt;$G$20,IF('Silo Levels'!$L$22="Pumping",((PI()*((($C$19+$G$20)-$O786)*($O$20/($O$19/2)))^2*((($O$20+$G$20)-$O786))/3)*$P$603)+(((PI()*((($C$19+$G$20)-$O786)*($O$20/($O$19/2)))^2*(((($C$19+$G$20)-$O786)*($O$20/($O$19/2)))*$AZ$15))/3)*$P$603),(((PI()*((($C$19+$G$20)-$O786)*($O$20/($O$19/2)))^2*((($O$20+$G$20)-$O786)/3))*$P$603)-((PI()*((($C$19+$G$20)-$O786)*($O$20/($O$19/2)))^2*(((($C$19+$G$20)-$O786)*($O$20/($O$19/2)))*$AZ$15)/3)*$P$603))),IF('Silo Levels'!$L$22="Pumping",(($D$18*$P$603)+((PI()*(($C$21/2)^2)*($G$20-$O786))*$P$603))+((($D$18+$H$18)/3)*$BD$15)+(((PI()*($C$21/2)^2*(($C$21/2)*$AZ$15))/3)*$P$603),(($D$18*$P$603)+((PI()*(($C$21/2)^2)*($G$20-$O786))*$P$603))+((($D$18+$H$18)/3)*$BD$15)-(((PI()*($C$21/2)^2*(($C$21/2)*$AZ$15))/3)*$P$603)))</f>
        <v>134712.68082124338</v>
      </c>
      <c r="Q786" s="73">
        <v>18.100000000000001</v>
      </c>
      <c r="R786" s="79">
        <f t="shared" si="108"/>
        <v>143277.10433276967</v>
      </c>
      <c r="S786" s="53">
        <v>18.100000000000001</v>
      </c>
      <c r="T786" s="80">
        <f>IF($S786&gt;$G$20,IF('Silo Levels'!$L$23="Pumping",((PI()*((($C$19+$G$20)-$S786)*($O$20/($O$19/2)))^2*((($O$20+$G$20)-$S786))/3)*$T$603)+(((PI()*((($C$19+$G$20)-$S786)*($O$20/($O$19/2)))^2*(((($C$19+$G$20)-$S786)*($O$20/($O$19/2)))*$AZ$16))/3)*$T$603),(((PI()*((($C$19+$G$20)-$S786)*($O$20/($O$19/2)))^2*((($O$20+$G$20)-$S786)/3))*$T$603)-((PI()*((($C$19+$G$20)-$S786)*($O$20/($O$19/2)))^2*(((($C$19+$G$20)-$S786)*($O$20/($O$19/2)))*$AZ$16)/3)*$T$603))),IF('Silo Levels'!$L$23="Pumping",(($D$18*$T$603)+((PI()*(($C$21/2)^2)*($G$20-$S786))*$T$603))+((($D$18+$H$18)/3)*$BD$16)+(((PI()*($C$21/2)^2*(($C$21/2)*$AZ$16))/3)*$T$603),(($D$18*$T$603)+((PI()*(($C$21/2)^2)*($G$20-$S786))*$T$603))+((($D$18+$H$18)/3)*$BD$16)-(((PI()*($C$21/2)^2*(($C$21/2)*$AZ$16))/3)*$T$603)))</f>
        <v>139247.86466282743</v>
      </c>
      <c r="U786" s="73">
        <v>18.100000000000001</v>
      </c>
      <c r="V786" s="79">
        <f t="shared" si="103"/>
        <v>134880.99657735214</v>
      </c>
      <c r="W786" s="53">
        <v>18.100000000000001</v>
      </c>
      <c r="X786" s="80">
        <f>IF($W786&gt;$G$20,IF('Silo Levels'!$L$24="Pumping",((PI()*((($C$19+$G$20)-$W786)*($O$20/($O$19/2)))^2*((($O$20+$G$20)-$W786))/3)*$X$603)+(((PI()*((($C$19+$G$20)-$W786)*($O$20/($O$19/2)))^2*(((($C$19+$G$20)-$W786)*($O$20/($O$19/2)))*$AZ$17))/3)*$X$603),(((PI()*((($C$19+$G$20)-$W786)*($O$20/($O$19/2)))^2*((($O$20+$G$20)-$W786)/3))*$X$603)-((PI()*((($C$19+$G$20)-$W786)*($O$20/($O$19/2)))^2*(((($C$19+$G$20)-$W786)*($O$20/($O$19/2)))*$AZ$17)/3)*$X$603))),IF('Silo Levels'!$L$24="Pumping",(($D$18*$X$603)+((PI()*(($C$21/2)^2)*($G$20-$W786))*$X$603))+((($D$18+$H$18)/3)*$BD$17)+(((PI()*($C$21/2)^2*(($C$21/2)*$AZ$17))/3)*$X$603),(($D$18*$X$603)+((PI()*(($C$21/2)^2)*($G$20-$W786))*$X$603))+((($D$18+$H$18)/3)*$BD$17)-(((PI()*($C$21/2)^2*(($C$21/2)*$AZ$17))/3)*$X$603)))</f>
        <v>131092.86213232629</v>
      </c>
      <c r="Y786" s="73">
        <v>18.100000000000001</v>
      </c>
      <c r="Z786" s="79">
        <f t="shared" si="104"/>
        <v>154424.10469508241</v>
      </c>
      <c r="AA786" s="53">
        <v>18.100000000000001</v>
      </c>
      <c r="AB786" s="80">
        <f>IF($AA786&gt;$G$20,IF('Silo Levels'!$L$25="Pumping",((PI()*((($C$19+$G$20)-$AA786)*($O$20/($O$19/2)))^2*((($O$20+$G$20)-$AA786))/3)*$AB$603)+(((PI()*((($C$19+$G$20)-$AA786)*($O$20/($O$19/2)))^2*(((($C$19+$G$20)-$AA786)*($O$20/($O$19/2)))*$AZ$18))/3)*$AB$603),(((PI()*((($C$19+$G$20)-$AA786)*($O$20/($O$19/2)))^2*((($O$20+$G$20)-$AA786)/3))*$AB$603)-((PI()*((($C$19+$G$20)-$AA786)*($O$20/($O$19/2)))^2*(((($C$19+$G$20)-$AA786)*($O$20/($O$19/2)))*$AZ$18)/3)*$AB$603))),IF('Silo Levels'!$L$25="Pumping",(($D$18*$AB$603)+((PI()*(($C$21/2)^2)*($G$20-$AA786))*$AB$603))+((($D$18+$H$18)/3)*$BD$18)+(((PI()*($C$21/2)^2*(($C$21/2)*$AZ$18))/3)*$AB$603),(($D$18*$AB$603)+((PI()*(($C$21/2)^2)*($G$20-$AA786))*$AB$603))+((($D$18+$H$18)/3)*$BD$18)-(((PI()*($C$21/2)^2*(($C$21/2)*$AZ$18))/3)*$AB$603)))</f>
        <v>150074.76431802809</v>
      </c>
      <c r="AC786" s="73">
        <v>18.100000000000001</v>
      </c>
      <c r="AD786" s="79">
        <f t="shared" si="105"/>
        <v>159389.548059511</v>
      </c>
      <c r="AE786" s="53">
        <v>18.100000000000001</v>
      </c>
      <c r="AF786" s="80">
        <f>IF($AE786&gt;$G$20,IF('Silo Levels'!$L$26="Pumping",((PI()*((($C$19+$G$20)-$AE786)*($O$20/($O$19/2)))^2*((($O$20+$G$20)-$AE786))/3)*$AF$603)+(((PI()*((($C$19+$G$20)-$AE786)*($O$20/($O$19/2)))^2*(((($C$19+$G$20)-$AE786)*($O$20/($O$19/2)))*$AZ$19))/3)*$AF$603),(((PI()*((($C$19+$G$20)-$AE786)*($O$20/($O$19/2)))^2*((($O$20+$G$20)-$AE786)/3))*$AF$603)-((PI()*((($C$19+$G$20)-$AE786)*($O$20/($O$19/2)))^2*(((($C$19+$G$20)-$AE786)*($O$20/($O$19/2)))*$AZ$19)/3)*$AF$603))),IF('Silo Levels'!$L$26="Pumping",(($D$18*$AF$603)+((PI()*(($C$21/2)^2)*($G$20-$AE786))*$AF$603))+((($D$18+$H$18)/3)*$BD$19)+(((PI()*($C$21/2)^2*(($C$21/2)*$AZ$19))/3)*$AF$603),(($D$18*$AF$603)+((PI()*(($C$21/2)^2)*($G$20-$AE786))*$AF$603))+((($D$18+$H$18)/3)*$BD$19)-(((PI()*($C$21/2)^2*(($C$21/2)*$AZ$19))/3)*$AF$603)))</f>
        <v>157179.06240725101</v>
      </c>
      <c r="AG786" s="73">
        <v>18.100000000000001</v>
      </c>
      <c r="AH786" s="79">
        <f t="shared" si="106"/>
        <v>148577.77583372957</v>
      </c>
      <c r="AI786" s="53">
        <v>18.100000000000001</v>
      </c>
      <c r="AJ786" s="80">
        <f>IF($AI786&gt;$G$20,IF('Silo Levels'!$L$27="Pumping",((PI()*((($C$19+$G$20)-$AI786)*($O$20/($O$19/2)))^2*((($O$20+$G$20)-$AI786))/3)*$AJ$603)+(((PI()*((($C$19+$G$20)-$AI786)*($O$20/($O$19/2)))^2*(((($C$19+$G$20)-$AI786)*($O$20/($O$19/2)))*$AZ$20))/3)*$AJ$603),(((PI()*((($C$19+$G$20)-$AI786)*($O$20/($O$19/2)))^2*((($O$20+$G$20)-$AI786)/3))*$AJ$603)-((PI()*((($C$19+$G$20)-$AI786)*($O$20/($O$19/2)))^2*(((($C$19+$G$20)-$AI786)*($O$20/($O$19/2)))*$AZ$20)/3)*$AJ$603))),IF('Silo Levels'!$L$27="Pumping",(($D$18*$AJ$603)+((PI()*(($C$21/2)^2)*($G$20-$AI786))*$AJ$603))+((($D$18+$H$18)/3)*$BD$20)+(((PI()*($C$21/2)^2*(($C$21/2)*$AZ$20))/3)*$AJ$603),(($D$18*$AJ$603)+((PI()*(($C$21/2)^2)*($G$20-$AI786))*$AJ$603))+((($D$18+$H$18)/3)*$BD$20)-(((PI()*($C$21/2)^2*(($C$21/2)*$AZ$20))/3)*$AJ$603)))</f>
        <v>144396.32044292285</v>
      </c>
    </row>
    <row r="787" spans="1:36" x14ac:dyDescent="0.3">
      <c r="A787">
        <v>18.2</v>
      </c>
      <c r="B787" s="79">
        <f t="shared" si="100"/>
        <v>148158.17334155107</v>
      </c>
      <c r="C787" s="53">
        <v>18.2</v>
      </c>
      <c r="D787" s="80">
        <f>IF($C787&gt;$G$20,IF('Silo Levels'!$L$19="Pumping",((PI()*((($C$19+$G$20)-$C787)*($O$20/($O$19/2)))^2*((($O$20+$G$20)-$C787))/3)*$D$603)+(((PI()*((($C$19+$G$20)-$C787)*($O$20/($O$19/2)))^2*(((($C$19+$G$20)-$C787)*($O$20/($O$19/2)))*$AZ$12))/3)*$D$603),(((PI()*((($C$19+$G$20)-$C787)*($O$20/($O$19/2)))^2*((($O$20+$G$20)-$C787)/3))*$D$603)-((PI()*((($C$19+$G$20)-$C787)*($O$20/($O$19/2)))^2*(((($C$19+$G$20)-$C787)*($O$20/($O$19/2)))*$AZ$12)/3)*$D$603))),IF('Silo Levels'!$L$19="Pumping",(($D$18*$D$603)+((PI()*(($C$21/2)^2)*($G$20-$C787))*$D$603))+((($D$18+$H$18)/3)*$BD$12)+(((PI()*($C$21/2)^2*(($C$21/2)*$AZ$12))/3)*$D$603),(($D$18*$D$603)+((PI()*(($C$21/2)^2)*($G$20-$C787))*$D$603))+((($D$18+$H$18)/3)*$BD$12)-(((PI()*($C$21/2)^2*(($C$21/2)*$AZ$12))/3)*$D$603)))</f>
        <v>145231.15456798638</v>
      </c>
      <c r="E787" s="73">
        <v>18.2</v>
      </c>
      <c r="F787" s="79">
        <f t="shared" si="101"/>
        <v>134500.86322537746</v>
      </c>
      <c r="G787" s="53">
        <v>18.2</v>
      </c>
      <c r="H787" s="80">
        <f>IF($G787&gt;$G$20,IF('Silo Levels'!$L$20="Pumping",((PI()*((($C$19+$G$20)-$G787)*($O$20/($O$19/2)))^2*((($O$20+$G$20)-$G787))/3)*$H$603)+(((PI()*((($C$19+$G$20)-$G787)*($O$20/($O$19/2)))^2*(((($C$19+$G$20)-$G787)*($O$20/($O$19/2)))*$AZ$13))/3)*$H$603),(((PI()*((($C$19+$G$20)-$G787)*($O$20/($O$19/2)))^2*((($O$20+$G$20)-$G787)/3))*$H$603)-((PI()*((($C$19+$G$20)-$G787)*($O$20/($O$19/2)))^2*(((($C$19+$G$20)-$G787)*($O$20/($O$19/2)))*$AZ$13)/3)*$H$603))),IF('Silo Levels'!$L$20="Pumping",(($D$18*$H$603)+((PI()*(($C$21/2)^2)*($G$20-$G787))*$H$603))+((($D$18+$H$18)/3)*$BD$13)+(((PI()*($C$21/2)^2*(($C$21/2)*$AZ$13))/3)*$H$603),(($D$18*$H$603)+((PI()*(($C$21/2)^2)*($G$20-$G787))*$H$603))+((($D$18+$H$18)/3)*$BD$13)-(((PI()*($C$21/2)^2*(($C$21/2)*$AZ$13))/3)*$H$603)))</f>
        <v>130712.72878035159</v>
      </c>
      <c r="I787" s="73">
        <v>18.2</v>
      </c>
      <c r="J787" s="79">
        <f t="shared" si="102"/>
        <v>135100.13396122458</v>
      </c>
      <c r="K787" s="53">
        <v>18.2</v>
      </c>
      <c r="L787" s="80">
        <f>IF($K787&gt;$G$20,IF('Silo Levels'!$L$21="Pumping",((PI()*((($C$19+$G$20)-$K787)*($O$20/($O$19/2)))^2*((($O$20+$G$20)-$K787))/3)*$L$603)+(((PI()*((($C$19+$G$20)-$K787)*($O$20/($O$19/2)))^2*(((($C$19+$G$20)-$K787)*($O$20/($O$19/2)))*$AZ$14))/3)*$L$603),(((PI()*((($C$19+$G$20)-$K787)*($O$20/($O$19/2)))^2*((($O$20+$G$20)-$K787)/3))*$L$603)-((PI()*((($C$19+$G$20)-$K787)*($O$20/($O$19/2)))^2*(((($C$19+$G$20)-$K787)*($O$20/($O$19/2)))*$AZ$14)/3)*$L$603))),IF('Silo Levels'!$L$21="Pumping",(($D$18*$L$603)+((PI()*(($C$21/2)^2)*($G$20-$K787))*$L$603))+((($D$18+$H$18)/3)*$BD$14)+(((PI()*($C$21/2)^2*(($C$21/2)*$AZ$14))/3)*$L$603),(($D$18*$L$603)+((PI()*(($C$21/2)^2)*($G$20-$K787))*$L$603))+((($D$18+$H$18)/3)*$BD$14)-(((PI()*($C$21/2)^2*(($C$21/2)*$AZ$14))/3)*$L$603)))</f>
        <v>131294.74093961247</v>
      </c>
      <c r="M787" s="73">
        <v>18.2</v>
      </c>
      <c r="N787" s="79">
        <f t="shared" si="107"/>
        <v>138216.96359902871</v>
      </c>
      <c r="O787" s="53">
        <v>18.2</v>
      </c>
      <c r="P787" s="80">
        <f>IF($O787&gt;$G$20,IF('Silo Levels'!$L$22="Pumping",((PI()*((($C$19+$G$20)-$O787)*($O$20/($O$19/2)))^2*((($O$20+$G$20)-$O787))/3)*$P$603)+(((PI()*((($C$19+$G$20)-$O787)*($O$20/($O$19/2)))^2*(((($C$19+$G$20)-$O787)*($O$20/($O$19/2)))*$AZ$15))/3)*$P$603),(((PI()*((($C$19+$G$20)-$O787)*($O$20/($O$19/2)))^2*((($O$20+$G$20)-$O787)/3))*$P$603)-((PI()*((($C$19+$G$20)-$O787)*($O$20/($O$19/2)))^2*(((($C$19+$G$20)-$O787)*($O$20/($O$19/2)))*$AZ$15)/3)*$P$603))),IF('Silo Levels'!$L$22="Pumping",(($D$18*$P$603)+((PI()*(($C$21/2)^2)*($G$20-$O787))*$P$603))+((($D$18+$H$18)/3)*$BD$15)+(((PI()*($C$21/2)^2*(($C$21/2)*$AZ$15))/3)*$P$603),(($D$18*$P$603)+((PI()*(($C$21/2)^2)*($G$20-$O787))*$P$603))+((($D$18+$H$18)/3)*$BD$15)-(((PI()*($C$21/2)^2*(($C$21/2)*$AZ$15))/3)*$P$603)))</f>
        <v>134321.80807143621</v>
      </c>
      <c r="Q787" s="73">
        <v>18.2</v>
      </c>
      <c r="R787" s="79">
        <f t="shared" si="108"/>
        <v>142872.77644951417</v>
      </c>
      <c r="S787" s="53">
        <v>18.2</v>
      </c>
      <c r="T787" s="80">
        <f>IF($S787&gt;$G$20,IF('Silo Levels'!$L$23="Pumping",((PI()*((($C$19+$G$20)-$S787)*($O$20/($O$19/2)))^2*((($O$20+$G$20)-$S787))/3)*$T$603)+(((PI()*((($C$19+$G$20)-$S787)*($O$20/($O$19/2)))^2*(((($C$19+$G$20)-$S787)*($O$20/($O$19/2)))*$AZ$16))/3)*$T$603),(((PI()*((($C$19+$G$20)-$S787)*($O$20/($O$19/2)))^2*((($O$20+$G$20)-$S787)/3))*$T$603)-((PI()*((($C$19+$G$20)-$S787)*($O$20/($O$19/2)))^2*(((($C$19+$G$20)-$S787)*($O$20/($O$19/2)))*$AZ$16)/3)*$T$603))),IF('Silo Levels'!$L$23="Pumping",(($D$18*$T$603)+((PI()*(($C$21/2)^2)*($G$20-$S787))*$T$603))+((($D$18+$H$18)/3)*$BD$16)+(((PI()*($C$21/2)^2*(($C$21/2)*$AZ$16))/3)*$T$603),(($D$18*$T$603)+((PI()*(($C$21/2)^2)*($G$20-$S787))*$T$603))+((($D$18+$H$18)/3)*$BD$16)-(((PI()*($C$21/2)^2*(($C$21/2)*$AZ$16))/3)*$T$603)))</f>
        <v>138843.53677957194</v>
      </c>
      <c r="U787" s="73">
        <v>18.2</v>
      </c>
      <c r="V787" s="79">
        <f t="shared" si="103"/>
        <v>134500.86322537746</v>
      </c>
      <c r="W787" s="53">
        <v>18.2</v>
      </c>
      <c r="X787" s="80">
        <f>IF($W787&gt;$G$20,IF('Silo Levels'!$L$24="Pumping",((PI()*((($C$19+$G$20)-$W787)*($O$20/($O$19/2)))^2*((($O$20+$G$20)-$W787))/3)*$X$603)+(((PI()*((($C$19+$G$20)-$W787)*($O$20/($O$19/2)))^2*(((($C$19+$G$20)-$W787)*($O$20/($O$19/2)))*$AZ$17))/3)*$X$603),(((PI()*((($C$19+$G$20)-$W787)*($O$20/($O$19/2)))^2*((($O$20+$G$20)-$W787)/3))*$X$603)-((PI()*((($C$19+$G$20)-$W787)*($O$20/($O$19/2)))^2*(((($C$19+$G$20)-$W787)*($O$20/($O$19/2)))*$AZ$17)/3)*$X$603))),IF('Silo Levels'!$L$24="Pumping",(($D$18*$X$603)+((PI()*(($C$21/2)^2)*($G$20-$W787))*$X$603))+((($D$18+$H$18)/3)*$BD$17)+(((PI()*($C$21/2)^2*(($C$21/2)*$AZ$17))/3)*$X$603),(($D$18*$X$603)+((PI()*(($C$21/2)^2)*($G$20-$W787))*$X$603))+((($D$18+$H$18)/3)*$BD$17)-(((PI()*($C$21/2)^2*(($C$21/2)*$AZ$17))/3)*$X$603)))</f>
        <v>130712.72878035159</v>
      </c>
      <c r="Y787" s="73">
        <v>18.2</v>
      </c>
      <c r="Z787" s="79">
        <f t="shared" si="104"/>
        <v>153987.65520776829</v>
      </c>
      <c r="AA787" s="53">
        <v>18.2</v>
      </c>
      <c r="AB787" s="80">
        <f>IF($AA787&gt;$G$20,IF('Silo Levels'!$L$25="Pumping",((PI()*((($C$19+$G$20)-$AA787)*($O$20/($O$19/2)))^2*((($O$20+$G$20)-$AA787))/3)*$AB$603)+(((PI()*((($C$19+$G$20)-$AA787)*($O$20/($O$19/2)))^2*(((($C$19+$G$20)-$AA787)*($O$20/($O$19/2)))*$AZ$18))/3)*$AB$603),(((PI()*((($C$19+$G$20)-$AA787)*($O$20/($O$19/2)))^2*((($O$20+$G$20)-$AA787)/3))*$AB$603)-((PI()*((($C$19+$G$20)-$AA787)*($O$20/($O$19/2)))^2*(((($C$19+$G$20)-$AA787)*($O$20/($O$19/2)))*$AZ$18)/3)*$AB$603))),IF('Silo Levels'!$L$25="Pumping",(($D$18*$AB$603)+((PI()*(($C$21/2)^2)*($G$20-$AA787))*$AB$603))+((($D$18+$H$18)/3)*$BD$18)+(((PI()*($C$21/2)^2*(($C$21/2)*$AZ$18))/3)*$AB$603),(($D$18*$AB$603)+((PI()*(($C$21/2)^2)*($G$20-$AA787))*$AB$603))+((($D$18+$H$18)/3)*$BD$18)-(((PI()*($C$21/2)^2*(($C$21/2)*$AZ$18))/3)*$AB$603)))</f>
        <v>149638.31483071396</v>
      </c>
      <c r="AC787" s="73">
        <v>18.2</v>
      </c>
      <c r="AD787" s="79">
        <f t="shared" si="105"/>
        <v>158945.91052093898</v>
      </c>
      <c r="AE787" s="53">
        <v>18.2</v>
      </c>
      <c r="AF787" s="80">
        <f>IF($AE787&gt;$G$20,IF('Silo Levels'!$L$26="Pumping",((PI()*((($C$19+$G$20)-$AE787)*($O$20/($O$19/2)))^2*((($O$20+$G$20)-$AE787))/3)*$AF$603)+(((PI()*((($C$19+$G$20)-$AE787)*($O$20/($O$19/2)))^2*(((($C$19+$G$20)-$AE787)*($O$20/($O$19/2)))*$AZ$19))/3)*$AF$603),(((PI()*((($C$19+$G$20)-$AE787)*($O$20/($O$19/2)))^2*((($O$20+$G$20)-$AE787)/3))*$AF$603)-((PI()*((($C$19+$G$20)-$AE787)*($O$20/($O$19/2)))^2*(((($C$19+$G$20)-$AE787)*($O$20/($O$19/2)))*$AZ$19)/3)*$AF$603))),IF('Silo Levels'!$L$26="Pumping",(($D$18*$AF$603)+((PI()*(($C$21/2)^2)*($G$20-$AE787))*$AF$603))+((($D$18+$H$18)/3)*$BD$19)+(((PI()*($C$21/2)^2*(($C$21/2)*$AZ$19))/3)*$AF$603),(($D$18*$AF$603)+((PI()*(($C$21/2)^2)*($G$20-$AE787))*$AF$603))+((($D$18+$H$18)/3)*$BD$19)-(((PI()*($C$21/2)^2*(($C$21/2)*$AZ$19))/3)*$AF$603)))</f>
        <v>156735.42486867899</v>
      </c>
      <c r="AG787" s="73">
        <v>18.2</v>
      </c>
      <c r="AH787" s="79">
        <f t="shared" si="106"/>
        <v>148158.17334155107</v>
      </c>
      <c r="AI787" s="53">
        <v>18.2</v>
      </c>
      <c r="AJ787" s="80">
        <f>IF($AI787&gt;$G$20,IF('Silo Levels'!$L$27="Pumping",((PI()*((($C$19+$G$20)-$AI787)*($O$20/($O$19/2)))^2*((($O$20+$G$20)-$AI787))/3)*$AJ$603)+(((PI()*((($C$19+$G$20)-$AI787)*($O$20/($O$19/2)))^2*(((($C$19+$G$20)-$AI787)*($O$20/($O$19/2)))*$AZ$20))/3)*$AJ$603),(((PI()*((($C$19+$G$20)-$AI787)*($O$20/($O$19/2)))^2*((($O$20+$G$20)-$AI787)/3))*$AJ$603)-((PI()*((($C$19+$G$20)-$AI787)*($O$20/($O$19/2)))^2*(((($C$19+$G$20)-$AI787)*($O$20/($O$19/2)))*$AZ$20)/3)*$AJ$603))),IF('Silo Levels'!$L$27="Pumping",(($D$18*$AJ$603)+((PI()*(($C$21/2)^2)*($G$20-$AI787))*$AJ$603))+((($D$18+$H$18)/3)*$BD$20)+(((PI()*($C$21/2)^2*(($C$21/2)*$AZ$20))/3)*$AJ$603),(($D$18*$AJ$603)+((PI()*(($C$21/2)^2)*($G$20-$AI787))*$AJ$603))+((($D$18+$H$18)/3)*$BD$20)-(((PI()*($C$21/2)^2*(($C$21/2)*$AZ$20))/3)*$AJ$603)))</f>
        <v>143976.71795074435</v>
      </c>
    </row>
    <row r="788" spans="1:36" x14ac:dyDescent="0.3">
      <c r="A788">
        <v>18.3</v>
      </c>
      <c r="B788" s="79">
        <f t="shared" si="100"/>
        <v>147738.57084937251</v>
      </c>
      <c r="C788" s="53">
        <v>18.3</v>
      </c>
      <c r="D788" s="80">
        <f>IF($C788&gt;$G$20,IF('Silo Levels'!$L$19="Pumping",((PI()*((($C$19+$G$20)-$C788)*($O$20/($O$19/2)))^2*((($O$20+$G$20)-$C788))/3)*$D$603)+(((PI()*((($C$19+$G$20)-$C788)*($O$20/($O$19/2)))^2*(((($C$19+$G$20)-$C788)*($O$20/($O$19/2)))*$AZ$12))/3)*$D$603),(((PI()*((($C$19+$G$20)-$C788)*($O$20/($O$19/2)))^2*((($O$20+$G$20)-$C788)/3))*$D$603)-((PI()*((($C$19+$G$20)-$C788)*($O$20/($O$19/2)))^2*(((($C$19+$G$20)-$C788)*($O$20/($O$19/2)))*$AZ$12)/3)*$D$603))),IF('Silo Levels'!$L$19="Pumping",(($D$18*$D$603)+((PI()*(($C$21/2)^2)*($G$20-$C788))*$D$603))+((($D$18+$H$18)/3)*$BD$12)+(((PI()*($C$21/2)^2*(($C$21/2)*$AZ$12))/3)*$D$603),(($D$18*$D$603)+((PI()*(($C$21/2)^2)*($G$20-$C788))*$D$603))+((($D$18+$H$18)/3)*$BD$12)-(((PI()*($C$21/2)^2*(($C$21/2)*$AZ$12))/3)*$D$603)))</f>
        <v>144811.55207580782</v>
      </c>
      <c r="E788" s="73">
        <v>18.3</v>
      </c>
      <c r="F788" s="79">
        <f t="shared" si="101"/>
        <v>134120.72987340268</v>
      </c>
      <c r="G788" s="53">
        <v>18.3</v>
      </c>
      <c r="H788" s="80">
        <f>IF($G788&gt;$G$20,IF('Silo Levels'!$L$20="Pumping",((PI()*((($C$19+$G$20)-$G788)*($O$20/($O$19/2)))^2*((($O$20+$G$20)-$G788))/3)*$H$603)+(((PI()*((($C$19+$G$20)-$G788)*($O$20/($O$19/2)))^2*(((($C$19+$G$20)-$G788)*($O$20/($O$19/2)))*$AZ$13))/3)*$H$603),(((PI()*((($C$19+$G$20)-$G788)*($O$20/($O$19/2)))^2*((($O$20+$G$20)-$G788)/3))*$H$603)-((PI()*((($C$19+$G$20)-$G788)*($O$20/($O$19/2)))^2*(((($C$19+$G$20)-$G788)*($O$20/($O$19/2)))*$AZ$13)/3)*$H$603))),IF('Silo Levels'!$L$20="Pumping",(($D$18*$H$603)+((PI()*(($C$21/2)^2)*($G$20-$G788))*$H$603))+((($D$18+$H$18)/3)*$BD$13)+(((PI()*($C$21/2)^2*(($C$21/2)*$AZ$13))/3)*$H$603),(($D$18*$H$603)+((PI()*(($C$21/2)^2)*($G$20-$G788))*$H$603))+((($D$18+$H$18)/3)*$BD$13)-(((PI()*($C$21/2)^2*(($C$21/2)*$AZ$13))/3)*$H$603)))</f>
        <v>130332.59542837682</v>
      </c>
      <c r="I788" s="73">
        <v>18.3</v>
      </c>
      <c r="J788" s="79">
        <f t="shared" si="102"/>
        <v>134718.26873814987</v>
      </c>
      <c r="K788" s="53">
        <v>18.3</v>
      </c>
      <c r="L788" s="80">
        <f>IF($K788&gt;$G$20,IF('Silo Levels'!$L$21="Pumping",((PI()*((($C$19+$G$20)-$K788)*($O$20/($O$19/2)))^2*((($O$20+$G$20)-$K788))/3)*$L$603)+(((PI()*((($C$19+$G$20)-$K788)*($O$20/($O$19/2)))^2*(((($C$19+$G$20)-$K788)*($O$20/($O$19/2)))*$AZ$14))/3)*$L$603),(((PI()*((($C$19+$G$20)-$K788)*($O$20/($O$19/2)))^2*((($O$20+$G$20)-$K788)/3))*$L$603)-((PI()*((($C$19+$G$20)-$K788)*($O$20/($O$19/2)))^2*(((($C$19+$G$20)-$K788)*($O$20/($O$19/2)))*$AZ$14)/3)*$L$603))),IF('Silo Levels'!$L$21="Pumping",(($D$18*$L$603)+((PI()*(($C$21/2)^2)*($G$20-$K788))*$L$603))+((($D$18+$H$18)/3)*$BD$14)+(((PI()*($C$21/2)^2*(($C$21/2)*$AZ$14))/3)*$L$603),(($D$18*$L$603)+((PI()*(($C$21/2)^2)*($G$20-$K788))*$L$603))+((($D$18+$H$18)/3)*$BD$14)-(((PI()*($C$21/2)^2*(($C$21/2)*$AZ$14))/3)*$L$603)))</f>
        <v>130912.87571653776</v>
      </c>
      <c r="M788" s="73">
        <v>18.3</v>
      </c>
      <c r="N788" s="79">
        <f t="shared" si="107"/>
        <v>137826.09084922148</v>
      </c>
      <c r="O788" s="53">
        <v>18.3</v>
      </c>
      <c r="P788" s="80">
        <f>IF($O788&gt;$G$20,IF('Silo Levels'!$L$22="Pumping",((PI()*((($C$19+$G$20)-$O788)*($O$20/($O$19/2)))^2*((($O$20+$G$20)-$O788))/3)*$P$603)+(((PI()*((($C$19+$G$20)-$O788)*($O$20/($O$19/2)))^2*(((($C$19+$G$20)-$O788)*($O$20/($O$19/2)))*$AZ$15))/3)*$P$603),(((PI()*((($C$19+$G$20)-$O788)*($O$20/($O$19/2)))^2*((($O$20+$G$20)-$O788)/3))*$P$603)-((PI()*((($C$19+$G$20)-$O788)*($O$20/($O$19/2)))^2*(((($C$19+$G$20)-$O788)*($O$20/($O$19/2)))*$AZ$15)/3)*$P$603))),IF('Silo Levels'!$L$22="Pumping",(($D$18*$P$603)+((PI()*(($C$21/2)^2)*($G$20-$O788))*$P$603))+((($D$18+$H$18)/3)*$BD$15)+(((PI()*($C$21/2)^2*(($C$21/2)*$AZ$15))/3)*$P$603),(($D$18*$P$603)+((PI()*(($C$21/2)^2)*($G$20-$O788))*$P$603))+((($D$18+$H$18)/3)*$BD$15)-(((PI()*($C$21/2)^2*(($C$21/2)*$AZ$15))/3)*$P$603)))</f>
        <v>133930.93532162899</v>
      </c>
      <c r="Q788" s="73">
        <v>18.3</v>
      </c>
      <c r="R788" s="79">
        <f t="shared" si="108"/>
        <v>142468.44856625859</v>
      </c>
      <c r="S788" s="53">
        <v>18.3</v>
      </c>
      <c r="T788" s="80">
        <f>IF($S788&gt;$G$20,IF('Silo Levels'!$L$23="Pumping",((PI()*((($C$19+$G$20)-$S788)*($O$20/($O$19/2)))^2*((($O$20+$G$20)-$S788))/3)*$T$603)+(((PI()*((($C$19+$G$20)-$S788)*($O$20/($O$19/2)))^2*(((($C$19+$G$20)-$S788)*($O$20/($O$19/2)))*$AZ$16))/3)*$T$603),(((PI()*((($C$19+$G$20)-$S788)*($O$20/($O$19/2)))^2*((($O$20+$G$20)-$S788)/3))*$T$603)-((PI()*((($C$19+$G$20)-$S788)*($O$20/($O$19/2)))^2*(((($C$19+$G$20)-$S788)*($O$20/($O$19/2)))*$AZ$16)/3)*$T$603))),IF('Silo Levels'!$L$23="Pumping",(($D$18*$T$603)+((PI()*(($C$21/2)^2)*($G$20-$S788))*$T$603))+((($D$18+$H$18)/3)*$BD$16)+(((PI()*($C$21/2)^2*(($C$21/2)*$AZ$16))/3)*$T$603),(($D$18*$T$603)+((PI()*(($C$21/2)^2)*($G$20-$S788))*$T$603))+((($D$18+$H$18)/3)*$BD$16)-(((PI()*($C$21/2)^2*(($C$21/2)*$AZ$16))/3)*$T$603)))</f>
        <v>138439.20889631636</v>
      </c>
      <c r="U788" s="73">
        <v>18.3</v>
      </c>
      <c r="V788" s="79">
        <f t="shared" si="103"/>
        <v>134120.72987340268</v>
      </c>
      <c r="W788" s="53">
        <v>18.3</v>
      </c>
      <c r="X788" s="80">
        <f>IF($W788&gt;$G$20,IF('Silo Levels'!$L$24="Pumping",((PI()*((($C$19+$G$20)-$W788)*($O$20/($O$19/2)))^2*((($O$20+$G$20)-$W788))/3)*$X$603)+(((PI()*((($C$19+$G$20)-$W788)*($O$20/($O$19/2)))^2*(((($C$19+$G$20)-$W788)*($O$20/($O$19/2)))*$AZ$17))/3)*$X$603),(((PI()*((($C$19+$G$20)-$W788)*($O$20/($O$19/2)))^2*((($O$20+$G$20)-$W788)/3))*$X$603)-((PI()*((($C$19+$G$20)-$W788)*($O$20/($O$19/2)))^2*(((($C$19+$G$20)-$W788)*($O$20/($O$19/2)))*$AZ$17)/3)*$X$603))),IF('Silo Levels'!$L$24="Pumping",(($D$18*$X$603)+((PI()*(($C$21/2)^2)*($G$20-$W788))*$X$603))+((($D$18+$H$18)/3)*$BD$17)+(((PI()*($C$21/2)^2*(($C$21/2)*$AZ$17))/3)*$X$603),(($D$18*$X$603)+((PI()*(($C$21/2)^2)*($G$20-$W788))*$X$603))+((($D$18+$H$18)/3)*$BD$17)-(((PI()*($C$21/2)^2*(($C$21/2)*$AZ$17))/3)*$X$603)))</f>
        <v>130332.59542837682</v>
      </c>
      <c r="Y788" s="73">
        <v>18.3</v>
      </c>
      <c r="Z788" s="79">
        <f t="shared" si="104"/>
        <v>153551.20572045408</v>
      </c>
      <c r="AA788" s="53">
        <v>18.3</v>
      </c>
      <c r="AB788" s="80">
        <f>IF($AA788&gt;$G$20,IF('Silo Levels'!$L$25="Pumping",((PI()*((($C$19+$G$20)-$AA788)*($O$20/($O$19/2)))^2*((($O$20+$G$20)-$AA788))/3)*$AB$603)+(((PI()*((($C$19+$G$20)-$AA788)*($O$20/($O$19/2)))^2*(((($C$19+$G$20)-$AA788)*($O$20/($O$19/2)))*$AZ$18))/3)*$AB$603),(((PI()*((($C$19+$G$20)-$AA788)*($O$20/($O$19/2)))^2*((($O$20+$G$20)-$AA788)/3))*$AB$603)-((PI()*((($C$19+$G$20)-$AA788)*($O$20/($O$19/2)))^2*(((($C$19+$G$20)-$AA788)*($O$20/($O$19/2)))*$AZ$18)/3)*$AB$603))),IF('Silo Levels'!$L$25="Pumping",(($D$18*$AB$603)+((PI()*(($C$21/2)^2)*($G$20-$AA788))*$AB$603))+((($D$18+$H$18)/3)*$BD$18)+(((PI()*($C$21/2)^2*(($C$21/2)*$AZ$18))/3)*$AB$603),(($D$18*$AB$603)+((PI()*(($C$21/2)^2)*($G$20-$AA788))*$AB$603))+((($D$18+$H$18)/3)*$BD$18)-(((PI()*($C$21/2)^2*(($C$21/2)*$AZ$18))/3)*$AB$603)))</f>
        <v>149201.86534339975</v>
      </c>
      <c r="AC788" s="73">
        <v>18.3</v>
      </c>
      <c r="AD788" s="79">
        <f t="shared" si="105"/>
        <v>158502.27298236691</v>
      </c>
      <c r="AE788" s="53">
        <v>18.3</v>
      </c>
      <c r="AF788" s="80">
        <f>IF($AE788&gt;$G$20,IF('Silo Levels'!$L$26="Pumping",((PI()*((($C$19+$G$20)-$AE788)*($O$20/($O$19/2)))^2*((($O$20+$G$20)-$AE788))/3)*$AF$603)+(((PI()*((($C$19+$G$20)-$AE788)*($O$20/($O$19/2)))^2*(((($C$19+$G$20)-$AE788)*($O$20/($O$19/2)))*$AZ$19))/3)*$AF$603),(((PI()*((($C$19+$G$20)-$AE788)*($O$20/($O$19/2)))^2*((($O$20+$G$20)-$AE788)/3))*$AF$603)-((PI()*((($C$19+$G$20)-$AE788)*($O$20/($O$19/2)))^2*(((($C$19+$G$20)-$AE788)*($O$20/($O$19/2)))*$AZ$19)/3)*$AF$603))),IF('Silo Levels'!$L$26="Pumping",(($D$18*$AF$603)+((PI()*(($C$21/2)^2)*($G$20-$AE788))*$AF$603))+((($D$18+$H$18)/3)*$BD$19)+(((PI()*($C$21/2)^2*(($C$21/2)*$AZ$19))/3)*$AF$603),(($D$18*$AF$603)+((PI()*(($C$21/2)^2)*($G$20-$AE788))*$AF$603))+((($D$18+$H$18)/3)*$BD$19)-(((PI()*($C$21/2)^2*(($C$21/2)*$AZ$19))/3)*$AF$603)))</f>
        <v>156291.78733010692</v>
      </c>
      <c r="AG788" s="73">
        <v>18.3</v>
      </c>
      <c r="AH788" s="79">
        <f t="shared" si="106"/>
        <v>147738.57084937251</v>
      </c>
      <c r="AI788" s="53">
        <v>18.3</v>
      </c>
      <c r="AJ788" s="80">
        <f>IF($AI788&gt;$G$20,IF('Silo Levels'!$L$27="Pumping",((PI()*((($C$19+$G$20)-$AI788)*($O$20/($O$19/2)))^2*((($O$20+$G$20)-$AI788))/3)*$AJ$603)+(((PI()*((($C$19+$G$20)-$AI788)*($O$20/($O$19/2)))^2*(((($C$19+$G$20)-$AI788)*($O$20/($O$19/2)))*$AZ$20))/3)*$AJ$603),(((PI()*((($C$19+$G$20)-$AI788)*($O$20/($O$19/2)))^2*((($O$20+$G$20)-$AI788)/3))*$AJ$603)-((PI()*((($C$19+$G$20)-$AI788)*($O$20/($O$19/2)))^2*(((($C$19+$G$20)-$AI788)*($O$20/($O$19/2)))*$AZ$20)/3)*$AJ$603))),IF('Silo Levels'!$L$27="Pumping",(($D$18*$AJ$603)+((PI()*(($C$21/2)^2)*($G$20-$AI788))*$AJ$603))+((($D$18+$H$18)/3)*$BD$20)+(((PI()*($C$21/2)^2*(($C$21/2)*$AZ$20))/3)*$AJ$603),(($D$18*$AJ$603)+((PI()*(($C$21/2)^2)*($G$20-$AI788))*$AJ$603))+((($D$18+$H$18)/3)*$BD$20)-(((PI()*($C$21/2)^2*(($C$21/2)*$AZ$20))/3)*$AJ$603)))</f>
        <v>143557.11545856579</v>
      </c>
    </row>
    <row r="789" spans="1:36" x14ac:dyDescent="0.3">
      <c r="A789">
        <v>18.399999999999999</v>
      </c>
      <c r="B789" s="79">
        <f t="shared" si="100"/>
        <v>147318.96835719404</v>
      </c>
      <c r="C789" s="53">
        <v>18.399999999999999</v>
      </c>
      <c r="D789" s="80">
        <f>IF($C789&gt;$G$20,IF('Silo Levels'!$L$19="Pumping",((PI()*((($C$19+$G$20)-$C789)*($O$20/($O$19/2)))^2*((($O$20+$G$20)-$C789))/3)*$D$603)+(((PI()*((($C$19+$G$20)-$C789)*($O$20/($O$19/2)))^2*(((($C$19+$G$20)-$C789)*($O$20/($O$19/2)))*$AZ$12))/3)*$D$603),(((PI()*((($C$19+$G$20)-$C789)*($O$20/($O$19/2)))^2*((($O$20+$G$20)-$C789)/3))*$D$603)-((PI()*((($C$19+$G$20)-$C789)*($O$20/($O$19/2)))^2*(((($C$19+$G$20)-$C789)*($O$20/($O$19/2)))*$AZ$12)/3)*$D$603))),IF('Silo Levels'!$L$19="Pumping",(($D$18*$D$603)+((PI()*(($C$21/2)^2)*($G$20-$C789))*$D$603))+((($D$18+$H$18)/3)*$BD$12)+(((PI()*($C$21/2)^2*(($C$21/2)*$AZ$12))/3)*$D$603),(($D$18*$D$603)+((PI()*(($C$21/2)^2)*($G$20-$C789))*$D$603))+((($D$18+$H$18)/3)*$BD$12)-(((PI()*($C$21/2)^2*(($C$21/2)*$AZ$12))/3)*$D$603)))</f>
        <v>144391.94958362932</v>
      </c>
      <c r="E789" s="73">
        <v>18.399999999999999</v>
      </c>
      <c r="F789" s="79">
        <f t="shared" si="101"/>
        <v>133740.596521428</v>
      </c>
      <c r="G789" s="53">
        <v>18.399999999999999</v>
      </c>
      <c r="H789" s="80">
        <f>IF($G789&gt;$G$20,IF('Silo Levels'!$L$20="Pumping",((PI()*((($C$19+$G$20)-$G789)*($O$20/($O$19/2)))^2*((($O$20+$G$20)-$G789))/3)*$H$603)+(((PI()*((($C$19+$G$20)-$G789)*($O$20/($O$19/2)))^2*(((($C$19+$G$20)-$G789)*($O$20/($O$19/2)))*$AZ$13))/3)*$H$603),(((PI()*((($C$19+$G$20)-$G789)*($O$20/($O$19/2)))^2*((($O$20+$G$20)-$G789)/3))*$H$603)-((PI()*((($C$19+$G$20)-$G789)*($O$20/($O$19/2)))^2*(((($C$19+$G$20)-$G789)*($O$20/($O$19/2)))*$AZ$13)/3)*$H$603))),IF('Silo Levels'!$L$20="Pumping",(($D$18*$H$603)+((PI()*(($C$21/2)^2)*($G$20-$G789))*$H$603))+((($D$18+$H$18)/3)*$BD$13)+(((PI()*($C$21/2)^2*(($C$21/2)*$AZ$13))/3)*$H$603),(($D$18*$H$603)+((PI()*(($C$21/2)^2)*($G$20-$G789))*$H$603))+((($D$18+$H$18)/3)*$BD$13)-(((PI()*($C$21/2)^2*(($C$21/2)*$AZ$13))/3)*$H$603)))</f>
        <v>129952.46207640214</v>
      </c>
      <c r="I789" s="73">
        <v>18.399999999999999</v>
      </c>
      <c r="J789" s="79">
        <f t="shared" si="102"/>
        <v>134336.40351507525</v>
      </c>
      <c r="K789" s="53">
        <v>18.399999999999999</v>
      </c>
      <c r="L789" s="80">
        <f>IF($K789&gt;$G$20,IF('Silo Levels'!$L$21="Pumping",((PI()*((($C$19+$G$20)-$K789)*($O$20/($O$19/2)))^2*((($O$20+$G$20)-$K789))/3)*$L$603)+(((PI()*((($C$19+$G$20)-$K789)*($O$20/($O$19/2)))^2*(((($C$19+$G$20)-$K789)*($O$20/($O$19/2)))*$AZ$14))/3)*$L$603),(((PI()*((($C$19+$G$20)-$K789)*($O$20/($O$19/2)))^2*((($O$20+$G$20)-$K789)/3))*$L$603)-((PI()*((($C$19+$G$20)-$K789)*($O$20/($O$19/2)))^2*(((($C$19+$G$20)-$K789)*($O$20/($O$19/2)))*$AZ$14)/3)*$L$603))),IF('Silo Levels'!$L$21="Pumping",(($D$18*$L$603)+((PI()*(($C$21/2)^2)*($G$20-$K789))*$L$603))+((($D$18+$H$18)/3)*$BD$14)+(((PI()*($C$21/2)^2*(($C$21/2)*$AZ$14))/3)*$L$603),(($D$18*$L$603)+((PI()*(($C$21/2)^2)*($G$20-$K789))*$L$603))+((($D$18+$H$18)/3)*$BD$14)-(((PI()*($C$21/2)^2*(($C$21/2)*$AZ$14))/3)*$L$603)))</f>
        <v>130531.01049346314</v>
      </c>
      <c r="M789" s="73">
        <v>18.399999999999999</v>
      </c>
      <c r="N789" s="79">
        <f t="shared" si="107"/>
        <v>137435.21809941431</v>
      </c>
      <c r="O789" s="53">
        <v>18.399999999999999</v>
      </c>
      <c r="P789" s="80">
        <f>IF($O789&gt;$G$20,IF('Silo Levels'!$L$22="Pumping",((PI()*((($C$19+$G$20)-$O789)*($O$20/($O$19/2)))^2*((($O$20+$G$20)-$O789))/3)*$P$603)+(((PI()*((($C$19+$G$20)-$O789)*($O$20/($O$19/2)))^2*(((($C$19+$G$20)-$O789)*($O$20/($O$19/2)))*$AZ$15))/3)*$P$603),(((PI()*((($C$19+$G$20)-$O789)*($O$20/($O$19/2)))^2*((($O$20+$G$20)-$O789)/3))*$P$603)-((PI()*((($C$19+$G$20)-$O789)*($O$20/($O$19/2)))^2*(((($C$19+$G$20)-$O789)*($O$20/($O$19/2)))*$AZ$15)/3)*$P$603))),IF('Silo Levels'!$L$22="Pumping",(($D$18*$P$603)+((PI()*(($C$21/2)^2)*($G$20-$O789))*$P$603))+((($D$18+$H$18)/3)*$BD$15)+(((PI()*($C$21/2)^2*(($C$21/2)*$AZ$15))/3)*$P$603),(($D$18*$P$603)+((PI()*(($C$21/2)^2)*($G$20-$O789))*$P$603))+((($D$18+$H$18)/3)*$BD$15)-(((PI()*($C$21/2)^2*(($C$21/2)*$AZ$15))/3)*$P$603)))</f>
        <v>133540.06257182182</v>
      </c>
      <c r="Q789" s="73">
        <v>18.399999999999999</v>
      </c>
      <c r="R789" s="79">
        <f t="shared" si="108"/>
        <v>142064.1206830031</v>
      </c>
      <c r="S789" s="53">
        <v>18.399999999999999</v>
      </c>
      <c r="T789" s="80">
        <f>IF($S789&gt;$G$20,IF('Silo Levels'!$L$23="Pumping",((PI()*((($C$19+$G$20)-$S789)*($O$20/($O$19/2)))^2*((($O$20+$G$20)-$S789))/3)*$T$603)+(((PI()*((($C$19+$G$20)-$S789)*($O$20/($O$19/2)))^2*(((($C$19+$G$20)-$S789)*($O$20/($O$19/2)))*$AZ$16))/3)*$T$603),(((PI()*((($C$19+$G$20)-$S789)*($O$20/($O$19/2)))^2*((($O$20+$G$20)-$S789)/3))*$T$603)-((PI()*((($C$19+$G$20)-$S789)*($O$20/($O$19/2)))^2*(((($C$19+$G$20)-$S789)*($O$20/($O$19/2)))*$AZ$16)/3)*$T$603))),IF('Silo Levels'!$L$23="Pumping",(($D$18*$T$603)+((PI()*(($C$21/2)^2)*($G$20-$S789))*$T$603))+((($D$18+$H$18)/3)*$BD$16)+(((PI()*($C$21/2)^2*(($C$21/2)*$AZ$16))/3)*$T$603),(($D$18*$T$603)+((PI()*(($C$21/2)^2)*($G$20-$S789))*$T$603))+((($D$18+$H$18)/3)*$BD$16)-(((PI()*($C$21/2)^2*(($C$21/2)*$AZ$16))/3)*$T$603)))</f>
        <v>138034.88101306086</v>
      </c>
      <c r="U789" s="73">
        <v>18.399999999999999</v>
      </c>
      <c r="V789" s="79">
        <f t="shared" si="103"/>
        <v>133740.596521428</v>
      </c>
      <c r="W789" s="53">
        <v>18.399999999999999</v>
      </c>
      <c r="X789" s="80">
        <f>IF($W789&gt;$G$20,IF('Silo Levels'!$L$24="Pumping",((PI()*((($C$19+$G$20)-$W789)*($O$20/($O$19/2)))^2*((($O$20+$G$20)-$W789))/3)*$X$603)+(((PI()*((($C$19+$G$20)-$W789)*($O$20/($O$19/2)))^2*(((($C$19+$G$20)-$W789)*($O$20/($O$19/2)))*$AZ$17))/3)*$X$603),(((PI()*((($C$19+$G$20)-$W789)*($O$20/($O$19/2)))^2*((($O$20+$G$20)-$W789)/3))*$X$603)-((PI()*((($C$19+$G$20)-$W789)*($O$20/($O$19/2)))^2*(((($C$19+$G$20)-$W789)*($O$20/($O$19/2)))*$AZ$17)/3)*$X$603))),IF('Silo Levels'!$L$24="Pumping",(($D$18*$X$603)+((PI()*(($C$21/2)^2)*($G$20-$W789))*$X$603))+((($D$18+$H$18)/3)*$BD$17)+(((PI()*($C$21/2)^2*(($C$21/2)*$AZ$17))/3)*$X$603),(($D$18*$X$603)+((PI()*(($C$21/2)^2)*($G$20-$W789))*$X$603))+((($D$18+$H$18)/3)*$BD$17)-(((PI()*($C$21/2)^2*(($C$21/2)*$AZ$17))/3)*$X$603)))</f>
        <v>129952.46207640214</v>
      </c>
      <c r="Y789" s="73">
        <v>18.399999999999999</v>
      </c>
      <c r="Z789" s="79">
        <f t="shared" si="104"/>
        <v>153114.75623313995</v>
      </c>
      <c r="AA789" s="53">
        <v>18.399999999999999</v>
      </c>
      <c r="AB789" s="80">
        <f>IF($AA789&gt;$G$20,IF('Silo Levels'!$L$25="Pumping",((PI()*((($C$19+$G$20)-$AA789)*($O$20/($O$19/2)))^2*((($O$20+$G$20)-$AA789))/3)*$AB$603)+(((PI()*((($C$19+$G$20)-$AA789)*($O$20/($O$19/2)))^2*(((($C$19+$G$20)-$AA789)*($O$20/($O$19/2)))*$AZ$18))/3)*$AB$603),(((PI()*((($C$19+$G$20)-$AA789)*($O$20/($O$19/2)))^2*((($O$20+$G$20)-$AA789)/3))*$AB$603)-((PI()*((($C$19+$G$20)-$AA789)*($O$20/($O$19/2)))^2*(((($C$19+$G$20)-$AA789)*($O$20/($O$19/2)))*$AZ$18)/3)*$AB$603))),IF('Silo Levels'!$L$25="Pumping",(($D$18*$AB$603)+((PI()*(($C$21/2)^2)*($G$20-$AA789))*$AB$603))+((($D$18+$H$18)/3)*$BD$18)+(((PI()*($C$21/2)^2*(($C$21/2)*$AZ$18))/3)*$AB$603),(($D$18*$AB$603)+((PI()*(($C$21/2)^2)*($G$20-$AA789))*$AB$603))+((($D$18+$H$18)/3)*$BD$18)-(((PI()*($C$21/2)^2*(($C$21/2)*$AZ$18))/3)*$AB$603)))</f>
        <v>148765.41585608563</v>
      </c>
      <c r="AC789" s="73">
        <v>18.399999999999999</v>
      </c>
      <c r="AD789" s="79">
        <f t="shared" si="105"/>
        <v>158058.63544379489</v>
      </c>
      <c r="AE789" s="53">
        <v>18.399999999999999</v>
      </c>
      <c r="AF789" s="80">
        <f>IF($AE789&gt;$G$20,IF('Silo Levels'!$L$26="Pumping",((PI()*((($C$19+$G$20)-$AE789)*($O$20/($O$19/2)))^2*((($O$20+$G$20)-$AE789))/3)*$AF$603)+(((PI()*((($C$19+$G$20)-$AE789)*($O$20/($O$19/2)))^2*(((($C$19+$G$20)-$AE789)*($O$20/($O$19/2)))*$AZ$19))/3)*$AF$603),(((PI()*((($C$19+$G$20)-$AE789)*($O$20/($O$19/2)))^2*((($O$20+$G$20)-$AE789)/3))*$AF$603)-((PI()*((($C$19+$G$20)-$AE789)*($O$20/($O$19/2)))^2*(((($C$19+$G$20)-$AE789)*($O$20/($O$19/2)))*$AZ$19)/3)*$AF$603))),IF('Silo Levels'!$L$26="Pumping",(($D$18*$AF$603)+((PI()*(($C$21/2)^2)*($G$20-$AE789))*$AF$603))+((($D$18+$H$18)/3)*$BD$19)+(((PI()*($C$21/2)^2*(($C$21/2)*$AZ$19))/3)*$AF$603),(($D$18*$AF$603)+((PI()*(($C$21/2)^2)*($G$20-$AE789))*$AF$603))+((($D$18+$H$18)/3)*$BD$19)-(((PI()*($C$21/2)^2*(($C$21/2)*$AZ$19))/3)*$AF$603)))</f>
        <v>155848.1497915349</v>
      </c>
      <c r="AG789" s="73">
        <v>18.399999999999999</v>
      </c>
      <c r="AH789" s="79">
        <f t="shared" si="106"/>
        <v>147318.96835719404</v>
      </c>
      <c r="AI789" s="53">
        <v>18.399999999999999</v>
      </c>
      <c r="AJ789" s="80">
        <f>IF($AI789&gt;$G$20,IF('Silo Levels'!$L$27="Pumping",((PI()*((($C$19+$G$20)-$AI789)*($O$20/($O$19/2)))^2*((($O$20+$G$20)-$AI789))/3)*$AJ$603)+(((PI()*((($C$19+$G$20)-$AI789)*($O$20/($O$19/2)))^2*(((($C$19+$G$20)-$AI789)*($O$20/($O$19/2)))*$AZ$20))/3)*$AJ$603),(((PI()*((($C$19+$G$20)-$AI789)*($O$20/($O$19/2)))^2*((($O$20+$G$20)-$AI789)/3))*$AJ$603)-((PI()*((($C$19+$G$20)-$AI789)*($O$20/($O$19/2)))^2*(((($C$19+$G$20)-$AI789)*($O$20/($O$19/2)))*$AZ$20)/3)*$AJ$603))),IF('Silo Levels'!$L$27="Pumping",(($D$18*$AJ$603)+((PI()*(($C$21/2)^2)*($G$20-$AI789))*$AJ$603))+((($D$18+$H$18)/3)*$BD$20)+(((PI()*($C$21/2)^2*(($C$21/2)*$AZ$20))/3)*$AJ$603),(($D$18*$AJ$603)+((PI()*(($C$21/2)^2)*($G$20-$AI789))*$AJ$603))+((($D$18+$H$18)/3)*$BD$20)-(((PI()*($C$21/2)^2*(($C$21/2)*$AZ$20))/3)*$AJ$603)))</f>
        <v>143137.51296638732</v>
      </c>
    </row>
    <row r="790" spans="1:36" x14ac:dyDescent="0.3">
      <c r="A790">
        <v>18.5</v>
      </c>
      <c r="B790" s="79">
        <f t="shared" si="100"/>
        <v>146899.36586501551</v>
      </c>
      <c r="C790" s="53">
        <v>18.5</v>
      </c>
      <c r="D790" s="80">
        <f>IF($C790&gt;$G$20,IF('Silo Levels'!$L$19="Pumping",((PI()*((($C$19+$G$20)-$C790)*($O$20/($O$19/2)))^2*((($O$20+$G$20)-$C790))/3)*$D$603)+(((PI()*((($C$19+$G$20)-$C790)*($O$20/($O$19/2)))^2*(((($C$19+$G$20)-$C790)*($O$20/($O$19/2)))*$AZ$12))/3)*$D$603),(((PI()*((($C$19+$G$20)-$C790)*($O$20/($O$19/2)))^2*((($O$20+$G$20)-$C790)/3))*$D$603)-((PI()*((($C$19+$G$20)-$C790)*($O$20/($O$19/2)))^2*(((($C$19+$G$20)-$C790)*($O$20/($O$19/2)))*$AZ$12)/3)*$D$603))),IF('Silo Levels'!$L$19="Pumping",(($D$18*$D$603)+((PI()*(($C$21/2)^2)*($G$20-$C790))*$D$603))+((($D$18+$H$18)/3)*$BD$12)+(((PI()*($C$21/2)^2*(($C$21/2)*$AZ$12))/3)*$D$603),(($D$18*$D$603)+((PI()*(($C$21/2)^2)*($G$20-$C790))*$D$603))+((($D$18+$H$18)/3)*$BD$12)-(((PI()*($C$21/2)^2*(($C$21/2)*$AZ$12))/3)*$D$603)))</f>
        <v>143972.34709145082</v>
      </c>
      <c r="E790" s="73">
        <v>18.5</v>
      </c>
      <c r="F790" s="79">
        <f t="shared" si="101"/>
        <v>133360.46316945329</v>
      </c>
      <c r="G790" s="53">
        <v>18.5</v>
      </c>
      <c r="H790" s="80">
        <f>IF($G790&gt;$G$20,IF('Silo Levels'!$L$20="Pumping",((PI()*((($C$19+$G$20)-$G790)*($O$20/($O$19/2)))^2*((($O$20+$G$20)-$G790))/3)*$H$603)+(((PI()*((($C$19+$G$20)-$G790)*($O$20/($O$19/2)))^2*(((($C$19+$G$20)-$G790)*($O$20/($O$19/2)))*$AZ$13))/3)*$H$603),(((PI()*((($C$19+$G$20)-$G790)*($O$20/($O$19/2)))^2*((($O$20+$G$20)-$G790)/3))*$H$603)-((PI()*((($C$19+$G$20)-$G790)*($O$20/($O$19/2)))^2*(((($C$19+$G$20)-$G790)*($O$20/($O$19/2)))*$AZ$13)/3)*$H$603))),IF('Silo Levels'!$L$20="Pumping",(($D$18*$H$603)+((PI()*(($C$21/2)^2)*($G$20-$G790))*$H$603))+((($D$18+$H$18)/3)*$BD$13)+(((PI()*($C$21/2)^2*(($C$21/2)*$AZ$13))/3)*$H$603),(($D$18*$H$603)+((PI()*(($C$21/2)^2)*($G$20-$G790))*$H$603))+((($D$18+$H$18)/3)*$BD$13)-(((PI()*($C$21/2)^2*(($C$21/2)*$AZ$13))/3)*$H$603)))</f>
        <v>129572.32872442743</v>
      </c>
      <c r="I790" s="73">
        <v>18.5</v>
      </c>
      <c r="J790" s="79">
        <f t="shared" si="102"/>
        <v>133954.53829200056</v>
      </c>
      <c r="K790" s="53">
        <v>18.5</v>
      </c>
      <c r="L790" s="80">
        <f>IF($K790&gt;$G$20,IF('Silo Levels'!$L$21="Pumping",((PI()*((($C$19+$G$20)-$K790)*($O$20/($O$19/2)))^2*((($O$20+$G$20)-$K790))/3)*$L$603)+(((PI()*((($C$19+$G$20)-$K790)*($O$20/($O$19/2)))^2*(((($C$19+$G$20)-$K790)*($O$20/($O$19/2)))*$AZ$14))/3)*$L$603),(((PI()*((($C$19+$G$20)-$K790)*($O$20/($O$19/2)))^2*((($O$20+$G$20)-$K790)/3))*$L$603)-((PI()*((($C$19+$G$20)-$K790)*($O$20/($O$19/2)))^2*(((($C$19+$G$20)-$K790)*($O$20/($O$19/2)))*$AZ$14)/3)*$L$603))),IF('Silo Levels'!$L$21="Pumping",(($D$18*$L$603)+((PI()*(($C$21/2)^2)*($G$20-$K790))*$L$603))+((($D$18+$H$18)/3)*$BD$14)+(((PI()*($C$21/2)^2*(($C$21/2)*$AZ$14))/3)*$L$603),(($D$18*$L$603)+((PI()*(($C$21/2)^2)*($G$20-$K790))*$L$603))+((($D$18+$H$18)/3)*$BD$14)-(((PI()*($C$21/2)^2*(($C$21/2)*$AZ$14))/3)*$L$603)))</f>
        <v>130149.14527038846</v>
      </c>
      <c r="M790" s="73">
        <v>18.5</v>
      </c>
      <c r="N790" s="79">
        <f t="shared" si="107"/>
        <v>137044.34534960712</v>
      </c>
      <c r="O790" s="53">
        <v>18.5</v>
      </c>
      <c r="P790" s="80">
        <f>IF($O790&gt;$G$20,IF('Silo Levels'!$L$22="Pumping",((PI()*((($C$19+$G$20)-$O790)*($O$20/($O$19/2)))^2*((($O$20+$G$20)-$O790))/3)*$P$603)+(((PI()*((($C$19+$G$20)-$O790)*($O$20/($O$19/2)))^2*(((($C$19+$G$20)-$O790)*($O$20/($O$19/2)))*$AZ$15))/3)*$P$603),(((PI()*((($C$19+$G$20)-$O790)*($O$20/($O$19/2)))^2*((($O$20+$G$20)-$O790)/3))*$P$603)-((PI()*((($C$19+$G$20)-$O790)*($O$20/($O$19/2)))^2*(((($C$19+$G$20)-$O790)*($O$20/($O$19/2)))*$AZ$15)/3)*$P$603))),IF('Silo Levels'!$L$22="Pumping",(($D$18*$P$603)+((PI()*(($C$21/2)^2)*($G$20-$O790))*$P$603))+((($D$18+$H$18)/3)*$BD$15)+(((PI()*($C$21/2)^2*(($C$21/2)*$AZ$15))/3)*$P$603),(($D$18*$P$603)+((PI()*(($C$21/2)^2)*($G$20-$O790))*$P$603))+((($D$18+$H$18)/3)*$BD$15)-(((PI()*($C$21/2)^2*(($C$21/2)*$AZ$15))/3)*$P$603)))</f>
        <v>133149.18982201462</v>
      </c>
      <c r="Q790" s="73">
        <v>18.5</v>
      </c>
      <c r="R790" s="79">
        <f t="shared" si="108"/>
        <v>141659.79279974758</v>
      </c>
      <c r="S790" s="53">
        <v>18.5</v>
      </c>
      <c r="T790" s="80">
        <f>IF($S790&gt;$G$20,IF('Silo Levels'!$L$23="Pumping",((PI()*((($C$19+$G$20)-$S790)*($O$20/($O$19/2)))^2*((($O$20+$G$20)-$S790))/3)*$T$603)+(((PI()*((($C$19+$G$20)-$S790)*($O$20/($O$19/2)))^2*(((($C$19+$G$20)-$S790)*($O$20/($O$19/2)))*$AZ$16))/3)*$T$603),(((PI()*((($C$19+$G$20)-$S790)*($O$20/($O$19/2)))^2*((($O$20+$G$20)-$S790)/3))*$T$603)-((PI()*((($C$19+$G$20)-$S790)*($O$20/($O$19/2)))^2*(((($C$19+$G$20)-$S790)*($O$20/($O$19/2)))*$AZ$16)/3)*$T$603))),IF('Silo Levels'!$L$23="Pumping",(($D$18*$T$603)+((PI()*(($C$21/2)^2)*($G$20-$S790))*$T$603))+((($D$18+$H$18)/3)*$BD$16)+(((PI()*($C$21/2)^2*(($C$21/2)*$AZ$16))/3)*$T$603),(($D$18*$T$603)+((PI()*(($C$21/2)^2)*($G$20-$S790))*$T$603))+((($D$18+$H$18)/3)*$BD$16)-(((PI()*($C$21/2)^2*(($C$21/2)*$AZ$16))/3)*$T$603)))</f>
        <v>137630.55312980534</v>
      </c>
      <c r="U790" s="73">
        <v>18.5</v>
      </c>
      <c r="V790" s="79">
        <f t="shared" si="103"/>
        <v>133360.46316945329</v>
      </c>
      <c r="W790" s="53">
        <v>18.5</v>
      </c>
      <c r="X790" s="80">
        <f>IF($W790&gt;$G$20,IF('Silo Levels'!$L$24="Pumping",((PI()*((($C$19+$G$20)-$W790)*($O$20/($O$19/2)))^2*((($O$20+$G$20)-$W790))/3)*$X$603)+(((PI()*((($C$19+$G$20)-$W790)*($O$20/($O$19/2)))^2*(((($C$19+$G$20)-$W790)*($O$20/($O$19/2)))*$AZ$17))/3)*$X$603),(((PI()*((($C$19+$G$20)-$W790)*($O$20/($O$19/2)))^2*((($O$20+$G$20)-$W790)/3))*$X$603)-((PI()*((($C$19+$G$20)-$W790)*($O$20/($O$19/2)))^2*(((($C$19+$G$20)-$W790)*($O$20/($O$19/2)))*$AZ$17)/3)*$X$603))),IF('Silo Levels'!$L$24="Pumping",(($D$18*$X$603)+((PI()*(($C$21/2)^2)*($G$20-$W790))*$X$603))+((($D$18+$H$18)/3)*$BD$17)+(((PI()*($C$21/2)^2*(($C$21/2)*$AZ$17))/3)*$X$603),(($D$18*$X$603)+((PI()*(($C$21/2)^2)*($G$20-$W790))*$X$603))+((($D$18+$H$18)/3)*$BD$17)-(((PI()*($C$21/2)^2*(($C$21/2)*$AZ$17))/3)*$X$603)))</f>
        <v>129572.32872442743</v>
      </c>
      <c r="Y790" s="73">
        <v>18.5</v>
      </c>
      <c r="Z790" s="79">
        <f t="shared" si="104"/>
        <v>152678.30674582577</v>
      </c>
      <c r="AA790" s="53">
        <v>18.5</v>
      </c>
      <c r="AB790" s="80">
        <f>IF($AA790&gt;$G$20,IF('Silo Levels'!$L$25="Pumping",((PI()*((($C$19+$G$20)-$AA790)*($O$20/($O$19/2)))^2*((($O$20+$G$20)-$AA790))/3)*$AB$603)+(((PI()*((($C$19+$G$20)-$AA790)*($O$20/($O$19/2)))^2*(((($C$19+$G$20)-$AA790)*($O$20/($O$19/2)))*$AZ$18))/3)*$AB$603),(((PI()*((($C$19+$G$20)-$AA790)*($O$20/($O$19/2)))^2*((($O$20+$G$20)-$AA790)/3))*$AB$603)-((PI()*((($C$19+$G$20)-$AA790)*($O$20/($O$19/2)))^2*(((($C$19+$G$20)-$AA790)*($O$20/($O$19/2)))*$AZ$18)/3)*$AB$603))),IF('Silo Levels'!$L$25="Pumping",(($D$18*$AB$603)+((PI()*(($C$21/2)^2)*($G$20-$AA790))*$AB$603))+((($D$18+$H$18)/3)*$BD$18)+(((PI()*($C$21/2)^2*(($C$21/2)*$AZ$18))/3)*$AB$603),(($D$18*$AB$603)+((PI()*(($C$21/2)^2)*($G$20-$AA790))*$AB$603))+((($D$18+$H$18)/3)*$BD$18)-(((PI()*($C$21/2)^2*(($C$21/2)*$AZ$18))/3)*$AB$603)))</f>
        <v>148328.96636877145</v>
      </c>
      <c r="AC790" s="73">
        <v>18.5</v>
      </c>
      <c r="AD790" s="79">
        <f t="shared" si="105"/>
        <v>157614.99790522287</v>
      </c>
      <c r="AE790" s="53">
        <v>18.5</v>
      </c>
      <c r="AF790" s="80">
        <f>IF($AE790&gt;$G$20,IF('Silo Levels'!$L$26="Pumping",((PI()*((($C$19+$G$20)-$AE790)*($O$20/($O$19/2)))^2*((($O$20+$G$20)-$AE790))/3)*$AF$603)+(((PI()*((($C$19+$G$20)-$AE790)*($O$20/($O$19/2)))^2*(((($C$19+$G$20)-$AE790)*($O$20/($O$19/2)))*$AZ$19))/3)*$AF$603),(((PI()*((($C$19+$G$20)-$AE790)*($O$20/($O$19/2)))^2*((($O$20+$G$20)-$AE790)/3))*$AF$603)-((PI()*((($C$19+$G$20)-$AE790)*($O$20/($O$19/2)))^2*(((($C$19+$G$20)-$AE790)*($O$20/($O$19/2)))*$AZ$19)/3)*$AF$603))),IF('Silo Levels'!$L$26="Pumping",(($D$18*$AF$603)+((PI()*(($C$21/2)^2)*($G$20-$AE790))*$AF$603))+((($D$18+$H$18)/3)*$BD$19)+(((PI()*($C$21/2)^2*(($C$21/2)*$AZ$19))/3)*$AF$603),(($D$18*$AF$603)+((PI()*(($C$21/2)^2)*($G$20-$AE790))*$AF$603))+((($D$18+$H$18)/3)*$BD$19)-(((PI()*($C$21/2)^2*(($C$21/2)*$AZ$19))/3)*$AF$603)))</f>
        <v>155404.51225296289</v>
      </c>
      <c r="AG790" s="73">
        <v>18.5</v>
      </c>
      <c r="AH790" s="79">
        <f t="shared" si="106"/>
        <v>146899.36586501551</v>
      </c>
      <c r="AI790" s="53">
        <v>18.5</v>
      </c>
      <c r="AJ790" s="80">
        <f>IF($AI790&gt;$G$20,IF('Silo Levels'!$L$27="Pumping",((PI()*((($C$19+$G$20)-$AI790)*($O$20/($O$19/2)))^2*((($O$20+$G$20)-$AI790))/3)*$AJ$603)+(((PI()*((($C$19+$G$20)-$AI790)*($O$20/($O$19/2)))^2*(((($C$19+$G$20)-$AI790)*($O$20/($O$19/2)))*$AZ$20))/3)*$AJ$603),(((PI()*((($C$19+$G$20)-$AI790)*($O$20/($O$19/2)))^2*((($O$20+$G$20)-$AI790)/3))*$AJ$603)-((PI()*((($C$19+$G$20)-$AI790)*($O$20/($O$19/2)))^2*(((($C$19+$G$20)-$AI790)*($O$20/($O$19/2)))*$AZ$20)/3)*$AJ$603))),IF('Silo Levels'!$L$27="Pumping",(($D$18*$AJ$603)+((PI()*(($C$21/2)^2)*($G$20-$AI790))*$AJ$603))+((($D$18+$H$18)/3)*$BD$20)+(((PI()*($C$21/2)^2*(($C$21/2)*$AZ$20))/3)*$AJ$603),(($D$18*$AJ$603)+((PI()*(($C$21/2)^2)*($G$20-$AI790))*$AJ$603))+((($D$18+$H$18)/3)*$BD$20)-(((PI()*($C$21/2)^2*(($C$21/2)*$AZ$20))/3)*$AJ$603)))</f>
        <v>142717.91047420879</v>
      </c>
    </row>
    <row r="791" spans="1:36" x14ac:dyDescent="0.3">
      <c r="A791">
        <v>18.600000000000001</v>
      </c>
      <c r="B791" s="79">
        <f t="shared" si="100"/>
        <v>146479.76337283701</v>
      </c>
      <c r="C791" s="53">
        <v>18.600000000000001</v>
      </c>
      <c r="D791" s="80">
        <f>IF($C791&gt;$G$20,IF('Silo Levels'!$L$19="Pumping",((PI()*((($C$19+$G$20)-$C791)*($O$20/($O$19/2)))^2*((($O$20+$G$20)-$C791))/3)*$D$603)+(((PI()*((($C$19+$G$20)-$C791)*($O$20/($O$19/2)))^2*(((($C$19+$G$20)-$C791)*($O$20/($O$19/2)))*$AZ$12))/3)*$D$603),(((PI()*((($C$19+$G$20)-$C791)*($O$20/($O$19/2)))^2*((($O$20+$G$20)-$C791)/3))*$D$603)-((PI()*((($C$19+$G$20)-$C791)*($O$20/($O$19/2)))^2*(((($C$19+$G$20)-$C791)*($O$20/($O$19/2)))*$AZ$12)/3)*$D$603))),IF('Silo Levels'!$L$19="Pumping",(($D$18*$D$603)+((PI()*(($C$21/2)^2)*($G$20-$C791))*$D$603))+((($D$18+$H$18)/3)*$BD$12)+(((PI()*($C$21/2)^2*(($C$21/2)*$AZ$12))/3)*$D$603),(($D$18*$D$603)+((PI()*(($C$21/2)^2)*($G$20-$C791))*$D$603))+((($D$18+$H$18)/3)*$BD$12)-(((PI()*($C$21/2)^2*(($C$21/2)*$AZ$12))/3)*$D$603)))</f>
        <v>143552.74459927232</v>
      </c>
      <c r="E791" s="73">
        <v>18.600000000000001</v>
      </c>
      <c r="F791" s="79">
        <f t="shared" si="101"/>
        <v>132980.32981747855</v>
      </c>
      <c r="G791" s="53">
        <v>18.600000000000001</v>
      </c>
      <c r="H791" s="80">
        <f>IF($G791&gt;$G$20,IF('Silo Levels'!$L$20="Pumping",((PI()*((($C$19+$G$20)-$G791)*($O$20/($O$19/2)))^2*((($O$20+$G$20)-$G791))/3)*$H$603)+(((PI()*((($C$19+$G$20)-$G791)*($O$20/($O$19/2)))^2*(((($C$19+$G$20)-$G791)*($O$20/($O$19/2)))*$AZ$13))/3)*$H$603),(((PI()*((($C$19+$G$20)-$G791)*($O$20/($O$19/2)))^2*((($O$20+$G$20)-$G791)/3))*$H$603)-((PI()*((($C$19+$G$20)-$G791)*($O$20/($O$19/2)))^2*(((($C$19+$G$20)-$G791)*($O$20/($O$19/2)))*$AZ$13)/3)*$H$603))),IF('Silo Levels'!$L$20="Pumping",(($D$18*$H$603)+((PI()*(($C$21/2)^2)*($G$20-$G791))*$H$603))+((($D$18+$H$18)/3)*$BD$13)+(((PI()*($C$21/2)^2*(($C$21/2)*$AZ$13))/3)*$H$603),(($D$18*$H$603)+((PI()*(($C$21/2)^2)*($G$20-$G791))*$H$603))+((($D$18+$H$18)/3)*$BD$13)-(((PI()*($C$21/2)^2*(($C$21/2)*$AZ$13))/3)*$H$603)))</f>
        <v>129192.19537245268</v>
      </c>
      <c r="I791" s="73">
        <v>18.600000000000001</v>
      </c>
      <c r="J791" s="79">
        <f t="shared" si="102"/>
        <v>133572.67306892591</v>
      </c>
      <c r="K791" s="53">
        <v>18.600000000000001</v>
      </c>
      <c r="L791" s="80">
        <f>IF($K791&gt;$G$20,IF('Silo Levels'!$L$21="Pumping",((PI()*((($C$19+$G$20)-$K791)*($O$20/($O$19/2)))^2*((($O$20+$G$20)-$K791))/3)*$L$603)+(((PI()*((($C$19+$G$20)-$K791)*($O$20/($O$19/2)))^2*(((($C$19+$G$20)-$K791)*($O$20/($O$19/2)))*$AZ$14))/3)*$L$603),(((PI()*((($C$19+$G$20)-$K791)*($O$20/($O$19/2)))^2*((($O$20+$G$20)-$K791)/3))*$L$603)-((PI()*((($C$19+$G$20)-$K791)*($O$20/($O$19/2)))^2*(((($C$19+$G$20)-$K791)*($O$20/($O$19/2)))*$AZ$14)/3)*$L$603))),IF('Silo Levels'!$L$21="Pumping",(($D$18*$L$603)+((PI()*(($C$21/2)^2)*($G$20-$K791))*$L$603))+((($D$18+$H$18)/3)*$BD$14)+(((PI()*($C$21/2)^2*(($C$21/2)*$AZ$14))/3)*$L$603),(($D$18*$L$603)+((PI()*(($C$21/2)^2)*($G$20-$K791))*$L$603))+((($D$18+$H$18)/3)*$BD$14)-(((PI()*($C$21/2)^2*(($C$21/2)*$AZ$14))/3)*$L$603)))</f>
        <v>129767.2800473138</v>
      </c>
      <c r="M791" s="73">
        <v>18.600000000000001</v>
      </c>
      <c r="N791" s="79">
        <f t="shared" si="107"/>
        <v>136653.47259979992</v>
      </c>
      <c r="O791" s="53">
        <v>18.600000000000001</v>
      </c>
      <c r="P791" s="80">
        <f>IF($O791&gt;$G$20,IF('Silo Levels'!$L$22="Pumping",((PI()*((($C$19+$G$20)-$O791)*($O$20/($O$19/2)))^2*((($O$20+$G$20)-$O791))/3)*$P$603)+(((PI()*((($C$19+$G$20)-$O791)*($O$20/($O$19/2)))^2*(((($C$19+$G$20)-$O791)*($O$20/($O$19/2)))*$AZ$15))/3)*$P$603),(((PI()*((($C$19+$G$20)-$O791)*($O$20/($O$19/2)))^2*((($O$20+$G$20)-$O791)/3))*$P$603)-((PI()*((($C$19+$G$20)-$O791)*($O$20/($O$19/2)))^2*(((($C$19+$G$20)-$O791)*($O$20/($O$19/2)))*$AZ$15)/3)*$P$603))),IF('Silo Levels'!$L$22="Pumping",(($D$18*$P$603)+((PI()*(($C$21/2)^2)*($G$20-$O791))*$P$603))+((($D$18+$H$18)/3)*$BD$15)+(((PI()*($C$21/2)^2*(($C$21/2)*$AZ$15))/3)*$P$603),(($D$18*$P$603)+((PI()*(($C$21/2)^2)*($G$20-$O791))*$P$603))+((($D$18+$H$18)/3)*$BD$15)-(((PI()*($C$21/2)^2*(($C$21/2)*$AZ$15))/3)*$P$603)))</f>
        <v>132758.31707220743</v>
      </c>
      <c r="Q791" s="73">
        <v>18.600000000000001</v>
      </c>
      <c r="R791" s="79">
        <f t="shared" si="108"/>
        <v>141255.46491649203</v>
      </c>
      <c r="S791" s="53">
        <v>18.600000000000001</v>
      </c>
      <c r="T791" s="80">
        <f>IF($S791&gt;$G$20,IF('Silo Levels'!$L$23="Pumping",((PI()*((($C$19+$G$20)-$S791)*($O$20/($O$19/2)))^2*((($O$20+$G$20)-$S791))/3)*$T$603)+(((PI()*((($C$19+$G$20)-$S791)*($O$20/($O$19/2)))^2*(((($C$19+$G$20)-$S791)*($O$20/($O$19/2)))*$AZ$16))/3)*$T$603),(((PI()*((($C$19+$G$20)-$S791)*($O$20/($O$19/2)))^2*((($O$20+$G$20)-$S791)/3))*$T$603)-((PI()*((($C$19+$G$20)-$S791)*($O$20/($O$19/2)))^2*(((($C$19+$G$20)-$S791)*($O$20/($O$19/2)))*$AZ$16)/3)*$T$603))),IF('Silo Levels'!$L$23="Pumping",(($D$18*$T$603)+((PI()*(($C$21/2)^2)*($G$20-$S791))*$T$603))+((($D$18+$H$18)/3)*$BD$16)+(((PI()*($C$21/2)^2*(($C$21/2)*$AZ$16))/3)*$T$603),(($D$18*$T$603)+((PI()*(($C$21/2)^2)*($G$20-$S791))*$T$603))+((($D$18+$H$18)/3)*$BD$16)-(((PI()*($C$21/2)^2*(($C$21/2)*$AZ$16))/3)*$T$603)))</f>
        <v>137226.22524654979</v>
      </c>
      <c r="U791" s="73">
        <v>18.600000000000001</v>
      </c>
      <c r="V791" s="79">
        <f t="shared" si="103"/>
        <v>132980.32981747855</v>
      </c>
      <c r="W791" s="53">
        <v>18.600000000000001</v>
      </c>
      <c r="X791" s="80">
        <f>IF($W791&gt;$G$20,IF('Silo Levels'!$L$24="Pumping",((PI()*((($C$19+$G$20)-$W791)*($O$20/($O$19/2)))^2*((($O$20+$G$20)-$W791))/3)*$X$603)+(((PI()*((($C$19+$G$20)-$W791)*($O$20/($O$19/2)))^2*(((($C$19+$G$20)-$W791)*($O$20/($O$19/2)))*$AZ$17))/3)*$X$603),(((PI()*((($C$19+$G$20)-$W791)*($O$20/($O$19/2)))^2*((($O$20+$G$20)-$W791)/3))*$X$603)-((PI()*((($C$19+$G$20)-$W791)*($O$20/($O$19/2)))^2*(((($C$19+$G$20)-$W791)*($O$20/($O$19/2)))*$AZ$17)/3)*$X$603))),IF('Silo Levels'!$L$24="Pumping",(($D$18*$X$603)+((PI()*(($C$21/2)^2)*($G$20-$W791))*$X$603))+((($D$18+$H$18)/3)*$BD$17)+(((PI()*($C$21/2)^2*(($C$21/2)*$AZ$17))/3)*$X$603),(($D$18*$X$603)+((PI()*(($C$21/2)^2)*($G$20-$W791))*$X$603))+((($D$18+$H$18)/3)*$BD$17)-(((PI()*($C$21/2)^2*(($C$21/2)*$AZ$17))/3)*$X$603)))</f>
        <v>129192.19537245268</v>
      </c>
      <c r="Y791" s="73">
        <v>18.600000000000001</v>
      </c>
      <c r="Z791" s="79">
        <f t="shared" si="104"/>
        <v>152241.85725851162</v>
      </c>
      <c r="AA791" s="53">
        <v>18.600000000000001</v>
      </c>
      <c r="AB791" s="80">
        <f>IF($AA791&gt;$G$20,IF('Silo Levels'!$L$25="Pumping",((PI()*((($C$19+$G$20)-$AA791)*($O$20/($O$19/2)))^2*((($O$20+$G$20)-$AA791))/3)*$AB$603)+(((PI()*((($C$19+$G$20)-$AA791)*($O$20/($O$19/2)))^2*(((($C$19+$G$20)-$AA791)*($O$20/($O$19/2)))*$AZ$18))/3)*$AB$603),(((PI()*((($C$19+$G$20)-$AA791)*($O$20/($O$19/2)))^2*((($O$20+$G$20)-$AA791)/3))*$AB$603)-((PI()*((($C$19+$G$20)-$AA791)*($O$20/($O$19/2)))^2*(((($C$19+$G$20)-$AA791)*($O$20/($O$19/2)))*$AZ$18)/3)*$AB$603))),IF('Silo Levels'!$L$25="Pumping",(($D$18*$AB$603)+((PI()*(($C$21/2)^2)*($G$20-$AA791))*$AB$603))+((($D$18+$H$18)/3)*$BD$18)+(((PI()*($C$21/2)^2*(($C$21/2)*$AZ$18))/3)*$AB$603),(($D$18*$AB$603)+((PI()*(($C$21/2)^2)*($G$20-$AA791))*$AB$603))+((($D$18+$H$18)/3)*$BD$18)-(((PI()*($C$21/2)^2*(($C$21/2)*$AZ$18))/3)*$AB$603)))</f>
        <v>147892.5168814573</v>
      </c>
      <c r="AC791" s="73">
        <v>18.600000000000001</v>
      </c>
      <c r="AD791" s="79">
        <f t="shared" si="105"/>
        <v>157171.36036665083</v>
      </c>
      <c r="AE791" s="53">
        <v>18.600000000000001</v>
      </c>
      <c r="AF791" s="80">
        <f>IF($AE791&gt;$G$20,IF('Silo Levels'!$L$26="Pumping",((PI()*((($C$19+$G$20)-$AE791)*($O$20/($O$19/2)))^2*((($O$20+$G$20)-$AE791))/3)*$AF$603)+(((PI()*((($C$19+$G$20)-$AE791)*($O$20/($O$19/2)))^2*(((($C$19+$G$20)-$AE791)*($O$20/($O$19/2)))*$AZ$19))/3)*$AF$603),(((PI()*((($C$19+$G$20)-$AE791)*($O$20/($O$19/2)))^2*((($O$20+$G$20)-$AE791)/3))*$AF$603)-((PI()*((($C$19+$G$20)-$AE791)*($O$20/($O$19/2)))^2*(((($C$19+$G$20)-$AE791)*($O$20/($O$19/2)))*$AZ$19)/3)*$AF$603))),IF('Silo Levels'!$L$26="Pumping",(($D$18*$AF$603)+((PI()*(($C$21/2)^2)*($G$20-$AE791))*$AF$603))+((($D$18+$H$18)/3)*$BD$19)+(((PI()*($C$21/2)^2*(($C$21/2)*$AZ$19))/3)*$AF$603),(($D$18*$AF$603)+((PI()*(($C$21/2)^2)*($G$20-$AE791))*$AF$603))+((($D$18+$H$18)/3)*$BD$19)-(((PI()*($C$21/2)^2*(($C$21/2)*$AZ$19))/3)*$AF$603)))</f>
        <v>154960.87471439084</v>
      </c>
      <c r="AG791" s="73">
        <v>18.600000000000001</v>
      </c>
      <c r="AH791" s="79">
        <f t="shared" si="106"/>
        <v>146479.76337283701</v>
      </c>
      <c r="AI791" s="53">
        <v>18.600000000000001</v>
      </c>
      <c r="AJ791" s="80">
        <f>IF($AI791&gt;$G$20,IF('Silo Levels'!$L$27="Pumping",((PI()*((($C$19+$G$20)-$AI791)*($O$20/($O$19/2)))^2*((($O$20+$G$20)-$AI791))/3)*$AJ$603)+(((PI()*((($C$19+$G$20)-$AI791)*($O$20/($O$19/2)))^2*(((($C$19+$G$20)-$AI791)*($O$20/($O$19/2)))*$AZ$20))/3)*$AJ$603),(((PI()*((($C$19+$G$20)-$AI791)*($O$20/($O$19/2)))^2*((($O$20+$G$20)-$AI791)/3))*$AJ$603)-((PI()*((($C$19+$G$20)-$AI791)*($O$20/($O$19/2)))^2*(((($C$19+$G$20)-$AI791)*($O$20/($O$19/2)))*$AZ$20)/3)*$AJ$603))),IF('Silo Levels'!$L$27="Pumping",(($D$18*$AJ$603)+((PI()*(($C$21/2)^2)*($G$20-$AI791))*$AJ$603))+((($D$18+$H$18)/3)*$BD$20)+(((PI()*($C$21/2)^2*(($C$21/2)*$AZ$20))/3)*$AJ$603),(($D$18*$AJ$603)+((PI()*(($C$21/2)^2)*($G$20-$AI791))*$AJ$603))+((($D$18+$H$18)/3)*$BD$20)-(((PI()*($C$21/2)^2*(($C$21/2)*$AZ$20))/3)*$AJ$603)))</f>
        <v>142298.3079820303</v>
      </c>
    </row>
    <row r="792" spans="1:36" x14ac:dyDescent="0.3">
      <c r="A792">
        <v>18.7</v>
      </c>
      <c r="B792" s="79">
        <f t="shared" si="100"/>
        <v>146060.16088065851</v>
      </c>
      <c r="C792" s="53">
        <v>18.7</v>
      </c>
      <c r="D792" s="80">
        <f>IF($C792&gt;$G$20,IF('Silo Levels'!$L$19="Pumping",((PI()*((($C$19+$G$20)-$C792)*($O$20/($O$19/2)))^2*((($O$20+$G$20)-$C792))/3)*$D$603)+(((PI()*((($C$19+$G$20)-$C792)*($O$20/($O$19/2)))^2*(((($C$19+$G$20)-$C792)*($O$20/($O$19/2)))*$AZ$12))/3)*$D$603),(((PI()*((($C$19+$G$20)-$C792)*($O$20/($O$19/2)))^2*((($O$20+$G$20)-$C792)/3))*$D$603)-((PI()*((($C$19+$G$20)-$C792)*($O$20/($O$19/2)))^2*(((($C$19+$G$20)-$C792)*($O$20/($O$19/2)))*$AZ$12)/3)*$D$603))),IF('Silo Levels'!$L$19="Pumping",(($D$18*$D$603)+((PI()*(($C$21/2)^2)*($G$20-$C792))*$D$603))+((($D$18+$H$18)/3)*$BD$12)+(((PI()*($C$21/2)^2*(($C$21/2)*$AZ$12))/3)*$D$603),(($D$18*$D$603)+((PI()*(($C$21/2)^2)*($G$20-$C792))*$D$603))+((($D$18+$H$18)/3)*$BD$12)-(((PI()*($C$21/2)^2*(($C$21/2)*$AZ$12))/3)*$D$603)))</f>
        <v>143133.14210709382</v>
      </c>
      <c r="E792" s="73">
        <v>18.7</v>
      </c>
      <c r="F792" s="79">
        <f t="shared" si="101"/>
        <v>132600.19646550386</v>
      </c>
      <c r="G792" s="53">
        <v>18.7</v>
      </c>
      <c r="H792" s="80">
        <f>IF($G792&gt;$G$20,IF('Silo Levels'!$L$20="Pumping",((PI()*((($C$19+$G$20)-$G792)*($O$20/($O$19/2)))^2*((($O$20+$G$20)-$G792))/3)*$H$603)+(((PI()*((($C$19+$G$20)-$G792)*($O$20/($O$19/2)))^2*(((($C$19+$G$20)-$G792)*($O$20/($O$19/2)))*$AZ$13))/3)*$H$603),(((PI()*((($C$19+$G$20)-$G792)*($O$20/($O$19/2)))^2*((($O$20+$G$20)-$G792)/3))*$H$603)-((PI()*((($C$19+$G$20)-$G792)*($O$20/($O$19/2)))^2*(((($C$19+$G$20)-$G792)*($O$20/($O$19/2)))*$AZ$13)/3)*$H$603))),IF('Silo Levels'!$L$20="Pumping",(($D$18*$H$603)+((PI()*(($C$21/2)^2)*($G$20-$G792))*$H$603))+((($D$18+$H$18)/3)*$BD$13)+(((PI()*($C$21/2)^2*(($C$21/2)*$AZ$13))/3)*$H$603),(($D$18*$H$603)+((PI()*(($C$21/2)^2)*($G$20-$G792))*$H$603))+((($D$18+$H$18)/3)*$BD$13)-(((PI()*($C$21/2)^2*(($C$21/2)*$AZ$13))/3)*$H$603)))</f>
        <v>128812.062020478</v>
      </c>
      <c r="I792" s="73">
        <v>18.7</v>
      </c>
      <c r="J792" s="79">
        <f t="shared" si="102"/>
        <v>133190.80784585126</v>
      </c>
      <c r="K792" s="53">
        <v>18.7</v>
      </c>
      <c r="L792" s="80">
        <f>IF($K792&gt;$G$20,IF('Silo Levels'!$L$21="Pumping",((PI()*((($C$19+$G$20)-$K792)*($O$20/($O$19/2)))^2*((($O$20+$G$20)-$K792))/3)*$L$603)+(((PI()*((($C$19+$G$20)-$K792)*($O$20/($O$19/2)))^2*(((($C$19+$G$20)-$K792)*($O$20/($O$19/2)))*$AZ$14))/3)*$L$603),(((PI()*((($C$19+$G$20)-$K792)*($O$20/($O$19/2)))^2*((($O$20+$G$20)-$K792)/3))*$L$603)-((PI()*((($C$19+$G$20)-$K792)*($O$20/($O$19/2)))^2*(((($C$19+$G$20)-$K792)*($O$20/($O$19/2)))*$AZ$14)/3)*$L$603))),IF('Silo Levels'!$L$21="Pumping",(($D$18*$L$603)+((PI()*(($C$21/2)^2)*($G$20-$K792))*$L$603))+((($D$18+$H$18)/3)*$BD$14)+(((PI()*($C$21/2)^2*(($C$21/2)*$AZ$14))/3)*$L$603),(($D$18*$L$603)+((PI()*(($C$21/2)^2)*($G$20-$K792))*$L$603))+((($D$18+$H$18)/3)*$BD$14)-(((PI()*($C$21/2)^2*(($C$21/2)*$AZ$14))/3)*$L$603)))</f>
        <v>129385.41482423915</v>
      </c>
      <c r="M792" s="73">
        <v>18.7</v>
      </c>
      <c r="N792" s="79">
        <f t="shared" si="107"/>
        <v>136262.59984999275</v>
      </c>
      <c r="O792" s="53">
        <v>18.7</v>
      </c>
      <c r="P792" s="80">
        <f>IF($O792&gt;$G$20,IF('Silo Levels'!$L$22="Pumping",((PI()*((($C$19+$G$20)-$O792)*($O$20/($O$19/2)))^2*((($O$20+$G$20)-$O792))/3)*$P$603)+(((PI()*((($C$19+$G$20)-$O792)*($O$20/($O$19/2)))^2*(((($C$19+$G$20)-$O792)*($O$20/($O$19/2)))*$AZ$15))/3)*$P$603),(((PI()*((($C$19+$G$20)-$O792)*($O$20/($O$19/2)))^2*((($O$20+$G$20)-$O792)/3))*$P$603)-((PI()*((($C$19+$G$20)-$O792)*($O$20/($O$19/2)))^2*(((($C$19+$G$20)-$O792)*($O$20/($O$19/2)))*$AZ$15)/3)*$P$603))),IF('Silo Levels'!$L$22="Pumping",(($D$18*$P$603)+((PI()*(($C$21/2)^2)*($G$20-$O792))*$P$603))+((($D$18+$H$18)/3)*$BD$15)+(((PI()*($C$21/2)^2*(($C$21/2)*$AZ$15))/3)*$P$603),(($D$18*$P$603)+((PI()*(($C$21/2)^2)*($G$20-$O792))*$P$603))+((($D$18+$H$18)/3)*$BD$15)-(((PI()*($C$21/2)^2*(($C$21/2)*$AZ$15))/3)*$P$603)))</f>
        <v>132367.44432240026</v>
      </c>
      <c r="Q792" s="73">
        <v>18.7</v>
      </c>
      <c r="R792" s="79">
        <f t="shared" si="108"/>
        <v>140851.13703323653</v>
      </c>
      <c r="S792" s="53">
        <v>18.7</v>
      </c>
      <c r="T792" s="80">
        <f>IF($S792&gt;$G$20,IF('Silo Levels'!$L$23="Pumping",((PI()*((($C$19+$G$20)-$S792)*($O$20/($O$19/2)))^2*((($O$20+$G$20)-$S792))/3)*$T$603)+(((PI()*((($C$19+$G$20)-$S792)*($O$20/($O$19/2)))^2*(((($C$19+$G$20)-$S792)*($O$20/($O$19/2)))*$AZ$16))/3)*$T$603),(((PI()*((($C$19+$G$20)-$S792)*($O$20/($O$19/2)))^2*((($O$20+$G$20)-$S792)/3))*$T$603)-((PI()*((($C$19+$G$20)-$S792)*($O$20/($O$19/2)))^2*(((($C$19+$G$20)-$S792)*($O$20/($O$19/2)))*$AZ$16)/3)*$T$603))),IF('Silo Levels'!$L$23="Pumping",(($D$18*$T$603)+((PI()*(($C$21/2)^2)*($G$20-$S792))*$T$603))+((($D$18+$H$18)/3)*$BD$16)+(((PI()*($C$21/2)^2*(($C$21/2)*$AZ$16))/3)*$T$603),(($D$18*$T$603)+((PI()*(($C$21/2)^2)*($G$20-$S792))*$T$603))+((($D$18+$H$18)/3)*$BD$16)-(((PI()*($C$21/2)^2*(($C$21/2)*$AZ$16))/3)*$T$603)))</f>
        <v>136821.89736329429</v>
      </c>
      <c r="U792" s="73">
        <v>18.7</v>
      </c>
      <c r="V792" s="79">
        <f t="shared" si="103"/>
        <v>132600.19646550386</v>
      </c>
      <c r="W792" s="53">
        <v>18.7</v>
      </c>
      <c r="X792" s="80">
        <f>IF($W792&gt;$G$20,IF('Silo Levels'!$L$24="Pumping",((PI()*((($C$19+$G$20)-$W792)*($O$20/($O$19/2)))^2*((($O$20+$G$20)-$W792))/3)*$X$603)+(((PI()*((($C$19+$G$20)-$W792)*($O$20/($O$19/2)))^2*(((($C$19+$G$20)-$W792)*($O$20/($O$19/2)))*$AZ$17))/3)*$X$603),(((PI()*((($C$19+$G$20)-$W792)*($O$20/($O$19/2)))^2*((($O$20+$G$20)-$W792)/3))*$X$603)-((PI()*((($C$19+$G$20)-$W792)*($O$20/($O$19/2)))^2*(((($C$19+$G$20)-$W792)*($O$20/($O$19/2)))*$AZ$17)/3)*$X$603))),IF('Silo Levels'!$L$24="Pumping",(($D$18*$X$603)+((PI()*(($C$21/2)^2)*($G$20-$W792))*$X$603))+((($D$18+$H$18)/3)*$BD$17)+(((PI()*($C$21/2)^2*(($C$21/2)*$AZ$17))/3)*$X$603),(($D$18*$X$603)+((PI()*(($C$21/2)^2)*($G$20-$W792))*$X$603))+((($D$18+$H$18)/3)*$BD$17)-(((PI()*($C$21/2)^2*(($C$21/2)*$AZ$17))/3)*$X$603)))</f>
        <v>128812.062020478</v>
      </c>
      <c r="Y792" s="73">
        <v>18.7</v>
      </c>
      <c r="Z792" s="79">
        <f t="shared" si="104"/>
        <v>151805.40777119747</v>
      </c>
      <c r="AA792" s="53">
        <v>18.7</v>
      </c>
      <c r="AB792" s="80">
        <f>IF($AA792&gt;$G$20,IF('Silo Levels'!$L$25="Pumping",((PI()*((($C$19+$G$20)-$AA792)*($O$20/($O$19/2)))^2*((($O$20+$G$20)-$AA792))/3)*$AB$603)+(((PI()*((($C$19+$G$20)-$AA792)*($O$20/($O$19/2)))^2*(((($C$19+$G$20)-$AA792)*($O$20/($O$19/2)))*$AZ$18))/3)*$AB$603),(((PI()*((($C$19+$G$20)-$AA792)*($O$20/($O$19/2)))^2*((($O$20+$G$20)-$AA792)/3))*$AB$603)-((PI()*((($C$19+$G$20)-$AA792)*($O$20/($O$19/2)))^2*(((($C$19+$G$20)-$AA792)*($O$20/($O$19/2)))*$AZ$18)/3)*$AB$603))),IF('Silo Levels'!$L$25="Pumping",(($D$18*$AB$603)+((PI()*(($C$21/2)^2)*($G$20-$AA792))*$AB$603))+((($D$18+$H$18)/3)*$BD$18)+(((PI()*($C$21/2)^2*(($C$21/2)*$AZ$18))/3)*$AB$603),(($D$18*$AB$603)+((PI()*(($C$21/2)^2)*($G$20-$AA792))*$AB$603))+((($D$18+$H$18)/3)*$BD$18)-(((PI()*($C$21/2)^2*(($C$21/2)*$AZ$18))/3)*$AB$603)))</f>
        <v>147456.06739414315</v>
      </c>
      <c r="AC792" s="73">
        <v>18.7</v>
      </c>
      <c r="AD792" s="79">
        <f t="shared" si="105"/>
        <v>156727.72282807881</v>
      </c>
      <c r="AE792" s="53">
        <v>18.7</v>
      </c>
      <c r="AF792" s="80">
        <f>IF($AE792&gt;$G$20,IF('Silo Levels'!$L$26="Pumping",((PI()*((($C$19+$G$20)-$AE792)*($O$20/($O$19/2)))^2*((($O$20+$G$20)-$AE792))/3)*$AF$603)+(((PI()*((($C$19+$G$20)-$AE792)*($O$20/($O$19/2)))^2*(((($C$19+$G$20)-$AE792)*($O$20/($O$19/2)))*$AZ$19))/3)*$AF$603),(((PI()*((($C$19+$G$20)-$AE792)*($O$20/($O$19/2)))^2*((($O$20+$G$20)-$AE792)/3))*$AF$603)-((PI()*((($C$19+$G$20)-$AE792)*($O$20/($O$19/2)))^2*(((($C$19+$G$20)-$AE792)*($O$20/($O$19/2)))*$AZ$19)/3)*$AF$603))),IF('Silo Levels'!$L$26="Pumping",(($D$18*$AF$603)+((PI()*(($C$21/2)^2)*($G$20-$AE792))*$AF$603))+((($D$18+$H$18)/3)*$BD$19)+(((PI()*($C$21/2)^2*(($C$21/2)*$AZ$19))/3)*$AF$603),(($D$18*$AF$603)+((PI()*(($C$21/2)^2)*($G$20-$AE792))*$AF$603))+((($D$18+$H$18)/3)*$BD$19)-(((PI()*($C$21/2)^2*(($C$21/2)*$AZ$19))/3)*$AF$603)))</f>
        <v>154517.23717581882</v>
      </c>
      <c r="AG792" s="73">
        <v>18.7</v>
      </c>
      <c r="AH792" s="79">
        <f t="shared" si="106"/>
        <v>146060.16088065851</v>
      </c>
      <c r="AI792" s="53">
        <v>18.7</v>
      </c>
      <c r="AJ792" s="80">
        <f>IF($AI792&gt;$G$20,IF('Silo Levels'!$L$27="Pumping",((PI()*((($C$19+$G$20)-$AI792)*($O$20/($O$19/2)))^2*((($O$20+$G$20)-$AI792))/3)*$AJ$603)+(((PI()*((($C$19+$G$20)-$AI792)*($O$20/($O$19/2)))^2*(((($C$19+$G$20)-$AI792)*($O$20/($O$19/2)))*$AZ$20))/3)*$AJ$603),(((PI()*((($C$19+$G$20)-$AI792)*($O$20/($O$19/2)))^2*((($O$20+$G$20)-$AI792)/3))*$AJ$603)-((PI()*((($C$19+$G$20)-$AI792)*($O$20/($O$19/2)))^2*(((($C$19+$G$20)-$AI792)*($O$20/($O$19/2)))*$AZ$20)/3)*$AJ$603))),IF('Silo Levels'!$L$27="Pumping",(($D$18*$AJ$603)+((PI()*(($C$21/2)^2)*($G$20-$AI792))*$AJ$603))+((($D$18+$H$18)/3)*$BD$20)+(((PI()*($C$21/2)^2*(($C$21/2)*$AZ$20))/3)*$AJ$603),(($D$18*$AJ$603)+((PI()*(($C$21/2)^2)*($G$20-$AI792))*$AJ$603))+((($D$18+$H$18)/3)*$BD$20)-(((PI()*($C$21/2)^2*(($C$21/2)*$AZ$20))/3)*$AJ$603)))</f>
        <v>141878.7054898518</v>
      </c>
    </row>
    <row r="793" spans="1:36" x14ac:dyDescent="0.3">
      <c r="A793">
        <v>18.8</v>
      </c>
      <c r="B793" s="79">
        <f t="shared" si="100"/>
        <v>145640.55838847996</v>
      </c>
      <c r="C793" s="53">
        <v>18.8</v>
      </c>
      <c r="D793" s="80">
        <f>IF($C793&gt;$G$20,IF('Silo Levels'!$L$19="Pumping",((PI()*((($C$19+$G$20)-$C793)*($O$20/($O$19/2)))^2*((($O$20+$G$20)-$C793))/3)*$D$603)+(((PI()*((($C$19+$G$20)-$C793)*($O$20/($O$19/2)))^2*(((($C$19+$G$20)-$C793)*($O$20/($O$19/2)))*$AZ$12))/3)*$D$603),(((PI()*((($C$19+$G$20)-$C793)*($O$20/($O$19/2)))^2*((($O$20+$G$20)-$C793)/3))*$D$603)-((PI()*((($C$19+$G$20)-$C793)*($O$20/($O$19/2)))^2*(((($C$19+$G$20)-$C793)*($O$20/($O$19/2)))*$AZ$12)/3)*$D$603))),IF('Silo Levels'!$L$19="Pumping",(($D$18*$D$603)+((PI()*(($C$21/2)^2)*($G$20-$C793))*$D$603))+((($D$18+$H$18)/3)*$BD$12)+(((PI()*($C$21/2)^2*(($C$21/2)*$AZ$12))/3)*$D$603),(($D$18*$D$603)+((PI()*(($C$21/2)^2)*($G$20-$C793))*$D$603))+((($D$18+$H$18)/3)*$BD$12)-(((PI()*($C$21/2)^2*(($C$21/2)*$AZ$12))/3)*$D$603)))</f>
        <v>142713.53961491527</v>
      </c>
      <c r="E793" s="73">
        <v>18.8</v>
      </c>
      <c r="F793" s="79">
        <f t="shared" si="101"/>
        <v>132220.06311352909</v>
      </c>
      <c r="G793" s="53">
        <v>18.8</v>
      </c>
      <c r="H793" s="80">
        <f>IF($G793&gt;$G$20,IF('Silo Levels'!$L$20="Pumping",((PI()*((($C$19+$G$20)-$G793)*($O$20/($O$19/2)))^2*((($O$20+$G$20)-$G793))/3)*$H$603)+(((PI()*((($C$19+$G$20)-$G793)*($O$20/($O$19/2)))^2*(((($C$19+$G$20)-$G793)*($O$20/($O$19/2)))*$AZ$13))/3)*$H$603),(((PI()*((($C$19+$G$20)-$G793)*($O$20/($O$19/2)))^2*((($O$20+$G$20)-$G793)/3))*$H$603)-((PI()*((($C$19+$G$20)-$G793)*($O$20/($O$19/2)))^2*(((($C$19+$G$20)-$G793)*($O$20/($O$19/2)))*$AZ$13)/3)*$H$603))),IF('Silo Levels'!$L$20="Pumping",(($D$18*$H$603)+((PI()*(($C$21/2)^2)*($G$20-$G793))*$H$603))+((($D$18+$H$18)/3)*$BD$13)+(((PI()*($C$21/2)^2*(($C$21/2)*$AZ$13))/3)*$H$603),(($D$18*$H$603)+((PI()*(($C$21/2)^2)*($G$20-$G793))*$H$603))+((($D$18+$H$18)/3)*$BD$13)-(((PI()*($C$21/2)^2*(($C$21/2)*$AZ$13))/3)*$H$603)))</f>
        <v>128431.92866850323</v>
      </c>
      <c r="I793" s="73">
        <v>18.8</v>
      </c>
      <c r="J793" s="79">
        <f t="shared" si="102"/>
        <v>132808.94262277655</v>
      </c>
      <c r="K793" s="53">
        <v>18.8</v>
      </c>
      <c r="L793" s="80">
        <f>IF($K793&gt;$G$20,IF('Silo Levels'!$L$21="Pumping",((PI()*((($C$19+$G$20)-$K793)*($O$20/($O$19/2)))^2*((($O$20+$G$20)-$K793))/3)*$L$603)+(((PI()*((($C$19+$G$20)-$K793)*($O$20/($O$19/2)))^2*(((($C$19+$G$20)-$K793)*($O$20/($O$19/2)))*$AZ$14))/3)*$L$603),(((PI()*((($C$19+$G$20)-$K793)*($O$20/($O$19/2)))^2*((($O$20+$G$20)-$K793)/3))*$L$603)-((PI()*((($C$19+$G$20)-$K793)*($O$20/($O$19/2)))^2*(((($C$19+$G$20)-$K793)*($O$20/($O$19/2)))*$AZ$14)/3)*$L$603))),IF('Silo Levels'!$L$21="Pumping",(($D$18*$L$603)+((PI()*(($C$21/2)^2)*($G$20-$K793))*$L$603))+((($D$18+$H$18)/3)*$BD$14)+(((PI()*($C$21/2)^2*(($C$21/2)*$AZ$14))/3)*$L$603),(($D$18*$L$603)+((PI()*(($C$21/2)^2)*($G$20-$K793))*$L$603))+((($D$18+$H$18)/3)*$BD$14)-(((PI()*($C$21/2)^2*(($C$21/2)*$AZ$14))/3)*$L$603)))</f>
        <v>129003.54960116444</v>
      </c>
      <c r="M793" s="73">
        <v>18.8</v>
      </c>
      <c r="N793" s="79">
        <f t="shared" si="107"/>
        <v>135871.72710018553</v>
      </c>
      <c r="O793" s="53">
        <v>18.8</v>
      </c>
      <c r="P793" s="80">
        <f>IF($O793&gt;$G$20,IF('Silo Levels'!$L$22="Pumping",((PI()*((($C$19+$G$20)-$O793)*($O$20/($O$19/2)))^2*((($O$20+$G$20)-$O793))/3)*$P$603)+(((PI()*((($C$19+$G$20)-$O793)*($O$20/($O$19/2)))^2*(((($C$19+$G$20)-$O793)*($O$20/($O$19/2)))*$AZ$15))/3)*$P$603),(((PI()*((($C$19+$G$20)-$O793)*($O$20/($O$19/2)))^2*((($O$20+$G$20)-$O793)/3))*$P$603)-((PI()*((($C$19+$G$20)-$O793)*($O$20/($O$19/2)))^2*(((($C$19+$G$20)-$O793)*($O$20/($O$19/2)))*$AZ$15)/3)*$P$603))),IF('Silo Levels'!$L$22="Pumping",(($D$18*$P$603)+((PI()*(($C$21/2)^2)*($G$20-$O793))*$P$603))+((($D$18+$H$18)/3)*$BD$15)+(((PI()*($C$21/2)^2*(($C$21/2)*$AZ$15))/3)*$P$603),(($D$18*$P$603)+((PI()*(($C$21/2)^2)*($G$20-$O793))*$P$603))+((($D$18+$H$18)/3)*$BD$15)-(((PI()*($C$21/2)^2*(($C$21/2)*$AZ$15))/3)*$P$603)))</f>
        <v>131976.57157259303</v>
      </c>
      <c r="Q793" s="73">
        <v>18.8</v>
      </c>
      <c r="R793" s="79">
        <f t="shared" si="108"/>
        <v>140446.80914998095</v>
      </c>
      <c r="S793" s="53">
        <v>18.8</v>
      </c>
      <c r="T793" s="80">
        <f>IF($S793&gt;$G$20,IF('Silo Levels'!$L$23="Pumping",((PI()*((($C$19+$G$20)-$S793)*($O$20/($O$19/2)))^2*((($O$20+$G$20)-$S793))/3)*$T$603)+(((PI()*((($C$19+$G$20)-$S793)*($O$20/($O$19/2)))^2*(((($C$19+$G$20)-$S793)*($O$20/($O$19/2)))*$AZ$16))/3)*$T$603),(((PI()*((($C$19+$G$20)-$S793)*($O$20/($O$19/2)))^2*((($O$20+$G$20)-$S793)/3))*$T$603)-((PI()*((($C$19+$G$20)-$S793)*($O$20/($O$19/2)))^2*(((($C$19+$G$20)-$S793)*($O$20/($O$19/2)))*$AZ$16)/3)*$T$603))),IF('Silo Levels'!$L$23="Pumping",(($D$18*$T$603)+((PI()*(($C$21/2)^2)*($G$20-$S793))*$T$603))+((($D$18+$H$18)/3)*$BD$16)+(((PI()*($C$21/2)^2*(($C$21/2)*$AZ$16))/3)*$T$603),(($D$18*$T$603)+((PI()*(($C$21/2)^2)*($G$20-$S793))*$T$603))+((($D$18+$H$18)/3)*$BD$16)-(((PI()*($C$21/2)^2*(($C$21/2)*$AZ$16))/3)*$T$603)))</f>
        <v>136417.56948003871</v>
      </c>
      <c r="U793" s="73">
        <v>18.8</v>
      </c>
      <c r="V793" s="79">
        <f t="shared" si="103"/>
        <v>132220.06311352909</v>
      </c>
      <c r="W793" s="53">
        <v>18.8</v>
      </c>
      <c r="X793" s="80">
        <f>IF($W793&gt;$G$20,IF('Silo Levels'!$L$24="Pumping",((PI()*((($C$19+$G$20)-$W793)*($O$20/($O$19/2)))^2*((($O$20+$G$20)-$W793))/3)*$X$603)+(((PI()*((($C$19+$G$20)-$W793)*($O$20/($O$19/2)))^2*(((($C$19+$G$20)-$W793)*($O$20/($O$19/2)))*$AZ$17))/3)*$X$603),(((PI()*((($C$19+$G$20)-$W793)*($O$20/($O$19/2)))^2*((($O$20+$G$20)-$W793)/3))*$X$603)-((PI()*((($C$19+$G$20)-$W793)*($O$20/($O$19/2)))^2*(((($C$19+$G$20)-$W793)*($O$20/($O$19/2)))*$AZ$17)/3)*$X$603))),IF('Silo Levels'!$L$24="Pumping",(($D$18*$X$603)+((PI()*(($C$21/2)^2)*($G$20-$W793))*$X$603))+((($D$18+$H$18)/3)*$BD$17)+(((PI()*($C$21/2)^2*(($C$21/2)*$AZ$17))/3)*$X$603),(($D$18*$X$603)+((PI()*(($C$21/2)^2)*($G$20-$W793))*$X$603))+((($D$18+$H$18)/3)*$BD$17)-(((PI()*($C$21/2)^2*(($C$21/2)*$AZ$17))/3)*$X$603)))</f>
        <v>128431.92866850323</v>
      </c>
      <c r="Y793" s="73">
        <v>18.8</v>
      </c>
      <c r="Z793" s="79">
        <f t="shared" si="104"/>
        <v>151368.95828388326</v>
      </c>
      <c r="AA793" s="53">
        <v>18.8</v>
      </c>
      <c r="AB793" s="80">
        <f>IF($AA793&gt;$G$20,IF('Silo Levels'!$L$25="Pumping",((PI()*((($C$19+$G$20)-$AA793)*($O$20/($O$19/2)))^2*((($O$20+$G$20)-$AA793))/3)*$AB$603)+(((PI()*((($C$19+$G$20)-$AA793)*($O$20/($O$19/2)))^2*(((($C$19+$G$20)-$AA793)*($O$20/($O$19/2)))*$AZ$18))/3)*$AB$603),(((PI()*((($C$19+$G$20)-$AA793)*($O$20/($O$19/2)))^2*((($O$20+$G$20)-$AA793)/3))*$AB$603)-((PI()*((($C$19+$G$20)-$AA793)*($O$20/($O$19/2)))^2*(((($C$19+$G$20)-$AA793)*($O$20/($O$19/2)))*$AZ$18)/3)*$AB$603))),IF('Silo Levels'!$L$25="Pumping",(($D$18*$AB$603)+((PI()*(($C$21/2)^2)*($G$20-$AA793))*$AB$603))+((($D$18+$H$18)/3)*$BD$18)+(((PI()*($C$21/2)^2*(($C$21/2)*$AZ$18))/3)*$AB$603),(($D$18*$AB$603)+((PI()*(($C$21/2)^2)*($G$20-$AA793))*$AB$603))+((($D$18+$H$18)/3)*$BD$18)-(((PI()*($C$21/2)^2*(($C$21/2)*$AZ$18))/3)*$AB$603)))</f>
        <v>147019.61790682893</v>
      </c>
      <c r="AC793" s="73">
        <v>18.8</v>
      </c>
      <c r="AD793" s="79">
        <f t="shared" si="105"/>
        <v>156284.08528950674</v>
      </c>
      <c r="AE793" s="53">
        <v>18.8</v>
      </c>
      <c r="AF793" s="80">
        <f>IF($AE793&gt;$G$20,IF('Silo Levels'!$L$26="Pumping",((PI()*((($C$19+$G$20)-$AE793)*($O$20/($O$19/2)))^2*((($O$20+$G$20)-$AE793))/3)*$AF$603)+(((PI()*((($C$19+$G$20)-$AE793)*($O$20/($O$19/2)))^2*(((($C$19+$G$20)-$AE793)*($O$20/($O$19/2)))*$AZ$19))/3)*$AF$603),(((PI()*((($C$19+$G$20)-$AE793)*($O$20/($O$19/2)))^2*((($O$20+$G$20)-$AE793)/3))*$AF$603)-((PI()*((($C$19+$G$20)-$AE793)*($O$20/($O$19/2)))^2*(((($C$19+$G$20)-$AE793)*($O$20/($O$19/2)))*$AZ$19)/3)*$AF$603))),IF('Silo Levels'!$L$26="Pumping",(($D$18*$AF$603)+((PI()*(($C$21/2)^2)*($G$20-$AE793))*$AF$603))+((($D$18+$H$18)/3)*$BD$19)+(((PI()*($C$21/2)^2*(($C$21/2)*$AZ$19))/3)*$AF$603),(($D$18*$AF$603)+((PI()*(($C$21/2)^2)*($G$20-$AE793))*$AF$603))+((($D$18+$H$18)/3)*$BD$19)-(((PI()*($C$21/2)^2*(($C$21/2)*$AZ$19))/3)*$AF$603)))</f>
        <v>154073.59963724675</v>
      </c>
      <c r="AG793" s="73">
        <v>18.8</v>
      </c>
      <c r="AH793" s="79">
        <f t="shared" si="106"/>
        <v>145640.55838847996</v>
      </c>
      <c r="AI793" s="53">
        <v>18.8</v>
      </c>
      <c r="AJ793" s="80">
        <f>IF($AI793&gt;$G$20,IF('Silo Levels'!$L$27="Pumping",((PI()*((($C$19+$G$20)-$AI793)*($O$20/($O$19/2)))^2*((($O$20+$G$20)-$AI793))/3)*$AJ$603)+(((PI()*((($C$19+$G$20)-$AI793)*($O$20/($O$19/2)))^2*(((($C$19+$G$20)-$AI793)*($O$20/($O$19/2)))*$AZ$20))/3)*$AJ$603),(((PI()*((($C$19+$G$20)-$AI793)*($O$20/($O$19/2)))^2*((($O$20+$G$20)-$AI793)/3))*$AJ$603)-((PI()*((($C$19+$G$20)-$AI793)*($O$20/($O$19/2)))^2*(((($C$19+$G$20)-$AI793)*($O$20/($O$19/2)))*$AZ$20)/3)*$AJ$603))),IF('Silo Levels'!$L$27="Pumping",(($D$18*$AJ$603)+((PI()*(($C$21/2)^2)*($G$20-$AI793))*$AJ$603))+((($D$18+$H$18)/3)*$BD$20)+(((PI()*($C$21/2)^2*(($C$21/2)*$AZ$20))/3)*$AJ$603),(($D$18*$AJ$603)+((PI()*(($C$21/2)^2)*($G$20-$AI793))*$AJ$603))+((($D$18+$H$18)/3)*$BD$20)-(((PI()*($C$21/2)^2*(($C$21/2)*$AZ$20))/3)*$AJ$603)))</f>
        <v>141459.10299767324</v>
      </c>
    </row>
    <row r="794" spans="1:36" ht="15" thickBot="1" x14ac:dyDescent="0.35">
      <c r="A794">
        <v>18.899999999999999</v>
      </c>
      <c r="B794" s="83">
        <f t="shared" si="100"/>
        <v>145220.95589630146</v>
      </c>
      <c r="C794" s="55">
        <v>18.899999999999999</v>
      </c>
      <c r="D794" s="84">
        <f>IF($C794&gt;$G$20,IF('Silo Levels'!$L$19="Pumping",((PI()*((($C$19+$G$20)-$C794)*($O$20/($O$19/2)))^2*((($O$20+$G$20)-$C794))/3)*$D$603)+(((PI()*((($C$19+$G$20)-$C794)*($O$20/($O$19/2)))^2*(((($C$19+$G$20)-$C794)*($O$20/($O$19/2)))*$AZ$12))/3)*$D$603),(((PI()*((($C$19+$G$20)-$C794)*($O$20/($O$19/2)))^2*((($O$20+$G$20)-$C794)/3))*$D$603)-((PI()*((($C$19+$G$20)-$C794)*($O$20/($O$19/2)))^2*(((($C$19+$G$20)-$C794)*($O$20/($O$19/2)))*$AZ$12)/3)*$D$603))),IF('Silo Levels'!$L$19="Pumping",(($D$18*$D$603)+((PI()*(($C$21/2)^2)*($G$20-$C794))*$D$603))+((($D$18+$H$18)/3)*$BD$12)+(((PI()*($C$21/2)^2*(($C$21/2)*$AZ$12))/3)*$D$603),(($D$18*$D$603)+((PI()*(($C$21/2)^2)*($G$20-$C794))*$D$603))+((($D$18+$H$18)/3)*$BD$12)-(((PI()*($C$21/2)^2*(($C$21/2)*$AZ$12))/3)*$D$603)))</f>
        <v>142293.93712273677</v>
      </c>
      <c r="E794" s="73">
        <v>18.899999999999999</v>
      </c>
      <c r="F794" s="83">
        <f t="shared" si="101"/>
        <v>131839.92976155438</v>
      </c>
      <c r="G794" s="55">
        <v>18.899999999999999</v>
      </c>
      <c r="H794" s="84">
        <f>IF($G794&gt;$G$20,IF('Silo Levels'!$L$20="Pumping",((PI()*((($C$19+$G$20)-$G794)*($O$20/($O$19/2)))^2*((($O$20+$G$20)-$G794))/3)*$H$603)+(((PI()*((($C$19+$G$20)-$G794)*($O$20/($O$19/2)))^2*(((($C$19+$G$20)-$G794)*($O$20/($O$19/2)))*$AZ$13))/3)*$H$603),(((PI()*((($C$19+$G$20)-$G794)*($O$20/($O$19/2)))^2*((($O$20+$G$20)-$G794)/3))*$H$603)-((PI()*((($C$19+$G$20)-$G794)*($O$20/($O$19/2)))^2*(((($C$19+$G$20)-$G794)*($O$20/($O$19/2)))*$AZ$13)/3)*$H$603))),IF('Silo Levels'!$L$20="Pumping",(($D$18*$H$603)+((PI()*(($C$21/2)^2)*($G$20-$G794))*$H$603))+((($D$18+$H$18)/3)*$BD$13)+(((PI()*($C$21/2)^2*(($C$21/2)*$AZ$13))/3)*$H$603),(($D$18*$H$603)+((PI()*(($C$21/2)^2)*($G$20-$G794))*$H$603))+((($D$18+$H$18)/3)*$BD$13)-(((PI()*($C$21/2)^2*(($C$21/2)*$AZ$13))/3)*$H$603)))</f>
        <v>128051.79531652851</v>
      </c>
      <c r="I794" s="73">
        <v>18.899999999999999</v>
      </c>
      <c r="J794" s="83">
        <f t="shared" si="102"/>
        <v>132427.07739970193</v>
      </c>
      <c r="K794" s="55">
        <v>18.899999999999999</v>
      </c>
      <c r="L794" s="84">
        <f>IF($K794&gt;$G$20,IF('Silo Levels'!$L$21="Pumping",((PI()*((($C$19+$G$20)-$K794)*($O$20/($O$19/2)))^2*((($O$20+$G$20)-$K794))/3)*$L$603)+(((PI()*((($C$19+$G$20)-$K794)*($O$20/($O$19/2)))^2*(((($C$19+$G$20)-$K794)*($O$20/($O$19/2)))*$AZ$14))/3)*$L$603),(((PI()*((($C$19+$G$20)-$K794)*($O$20/($O$19/2)))^2*((($O$20+$G$20)-$K794)/3))*$L$603)-((PI()*((($C$19+$G$20)-$K794)*($O$20/($O$19/2)))^2*(((($C$19+$G$20)-$K794)*($O$20/($O$19/2)))*$AZ$14)/3)*$L$603))),IF('Silo Levels'!$L$21="Pumping",(($D$18*$L$603)+((PI()*(($C$21/2)^2)*($G$20-$K794))*$L$603))+((($D$18+$H$18)/3)*$BD$14)+(((PI()*($C$21/2)^2*(($C$21/2)*$AZ$14))/3)*$L$603),(($D$18*$L$603)+((PI()*(($C$21/2)^2)*($G$20-$K794))*$L$603))+((($D$18+$H$18)/3)*$BD$14)-(((PI()*($C$21/2)^2*(($C$21/2)*$AZ$14))/3)*$L$603)))</f>
        <v>128621.68437808982</v>
      </c>
      <c r="M794" s="73">
        <v>18.899999999999999</v>
      </c>
      <c r="N794" s="83">
        <f t="shared" si="107"/>
        <v>135480.85435037836</v>
      </c>
      <c r="O794" s="55">
        <v>18.899999999999999</v>
      </c>
      <c r="P794" s="84">
        <f>IF($O794&gt;$G$20,IF('Silo Levels'!$L$22="Pumping",((PI()*((($C$19+$G$20)-$O794)*($O$20/($O$19/2)))^2*((($O$20+$G$20)-$O794))/3)*$P$603)+(((PI()*((($C$19+$G$20)-$O794)*($O$20/($O$19/2)))^2*(((($C$19+$G$20)-$O794)*($O$20/($O$19/2)))*$AZ$15))/3)*$P$603),(((PI()*((($C$19+$G$20)-$O794)*($O$20/($O$19/2)))^2*((($O$20+$G$20)-$O794)/3))*$P$603)-((PI()*((($C$19+$G$20)-$O794)*($O$20/($O$19/2)))^2*(((($C$19+$G$20)-$O794)*($O$20/($O$19/2)))*$AZ$15)/3)*$P$603))),IF('Silo Levels'!$L$22="Pumping",(($D$18*$P$603)+((PI()*(($C$21/2)^2)*($G$20-$O794))*$P$603))+((($D$18+$H$18)/3)*$BD$15)+(((PI()*($C$21/2)^2*(($C$21/2)*$AZ$15))/3)*$P$603),(($D$18*$P$603)+((PI()*(($C$21/2)^2)*($G$20-$O794))*$P$603))+((($D$18+$H$18)/3)*$BD$15)-(((PI()*($C$21/2)^2*(($C$21/2)*$AZ$15))/3)*$P$603)))</f>
        <v>131585.69882278587</v>
      </c>
      <c r="Q794" s="73">
        <v>18.899999999999999</v>
      </c>
      <c r="R794" s="83">
        <f t="shared" si="108"/>
        <v>140042.48126672546</v>
      </c>
      <c r="S794" s="55">
        <v>18.899999999999999</v>
      </c>
      <c r="T794" s="84">
        <f>IF($S794&gt;$G$20,IF('Silo Levels'!$L$23="Pumping",((PI()*((($C$19+$G$20)-$S794)*($O$20/($O$19/2)))^2*((($O$20+$G$20)-$S794))/3)*$T$603)+(((PI()*((($C$19+$G$20)-$S794)*($O$20/($O$19/2)))^2*(((($C$19+$G$20)-$S794)*($O$20/($O$19/2)))*$AZ$16))/3)*$T$603),(((PI()*((($C$19+$G$20)-$S794)*($O$20/($O$19/2)))^2*((($O$20+$G$20)-$S794)/3))*$T$603)-((PI()*((($C$19+$G$20)-$S794)*($O$20/($O$19/2)))^2*(((($C$19+$G$20)-$S794)*($O$20/($O$19/2)))*$AZ$16)/3)*$T$603))),IF('Silo Levels'!$L$23="Pumping",(($D$18*$T$603)+((PI()*(($C$21/2)^2)*($G$20-$S794))*$T$603))+((($D$18+$H$18)/3)*$BD$16)+(((PI()*($C$21/2)^2*(($C$21/2)*$AZ$16))/3)*$T$603),(($D$18*$T$603)+((PI()*(($C$21/2)^2)*($G$20-$S794))*$T$603))+((($D$18+$H$18)/3)*$BD$16)-(((PI()*($C$21/2)^2*(($C$21/2)*$AZ$16))/3)*$T$603)))</f>
        <v>136013.24159678322</v>
      </c>
      <c r="U794" s="73">
        <v>18.899999999999999</v>
      </c>
      <c r="V794" s="83">
        <f t="shared" si="103"/>
        <v>131839.92976155438</v>
      </c>
      <c r="W794" s="55">
        <v>18.899999999999999</v>
      </c>
      <c r="X794" s="84">
        <f>IF($W794&gt;$G$20,IF('Silo Levels'!$L$24="Pumping",((PI()*((($C$19+$G$20)-$W794)*($O$20/($O$19/2)))^2*((($O$20+$G$20)-$W794))/3)*$X$603)+(((PI()*((($C$19+$G$20)-$W794)*($O$20/($O$19/2)))^2*(((($C$19+$G$20)-$W794)*($O$20/($O$19/2)))*$AZ$17))/3)*$X$603),(((PI()*((($C$19+$G$20)-$W794)*($O$20/($O$19/2)))^2*((($O$20+$G$20)-$W794)/3))*$X$603)-((PI()*((($C$19+$G$20)-$W794)*($O$20/($O$19/2)))^2*(((($C$19+$G$20)-$W794)*($O$20/($O$19/2)))*$AZ$17)/3)*$X$603))),IF('Silo Levels'!$L$24="Pumping",(($D$18*$X$603)+((PI()*(($C$21/2)^2)*($G$20-$W794))*$X$603))+((($D$18+$H$18)/3)*$BD$17)+(((PI()*($C$21/2)^2*(($C$21/2)*$AZ$17))/3)*$X$603),(($D$18*$X$603)+((PI()*(($C$21/2)^2)*($G$20-$W794))*$X$603))+((($D$18+$H$18)/3)*$BD$17)-(((PI()*($C$21/2)^2*(($C$21/2)*$AZ$17))/3)*$X$603)))</f>
        <v>128051.79531652851</v>
      </c>
      <c r="Y794" s="73">
        <v>18.899999999999999</v>
      </c>
      <c r="Z794" s="83">
        <f t="shared" si="104"/>
        <v>150932.50879656913</v>
      </c>
      <c r="AA794" s="55">
        <v>18.899999999999999</v>
      </c>
      <c r="AB794" s="84">
        <f>IF($AA794&gt;$G$20,IF('Silo Levels'!$L$25="Pumping",((PI()*((($C$19+$G$20)-$AA794)*($O$20/($O$19/2)))^2*((($O$20+$G$20)-$AA794))/3)*$AB$603)+(((PI()*((($C$19+$G$20)-$AA794)*($O$20/($O$19/2)))^2*(((($C$19+$G$20)-$AA794)*($O$20/($O$19/2)))*$AZ$18))/3)*$AB$603),(((PI()*((($C$19+$G$20)-$AA794)*($O$20/($O$19/2)))^2*((($O$20+$G$20)-$AA794)/3))*$AB$603)-((PI()*((($C$19+$G$20)-$AA794)*($O$20/($O$19/2)))^2*(((($C$19+$G$20)-$AA794)*($O$20/($O$19/2)))*$AZ$18)/3)*$AB$603))),IF('Silo Levels'!$L$25="Pumping",(($D$18*$AB$603)+((PI()*(($C$21/2)^2)*($G$20-$AA794))*$AB$603))+((($D$18+$H$18)/3)*$BD$18)+(((PI()*($C$21/2)^2*(($C$21/2)*$AZ$18))/3)*$AB$603),(($D$18*$AB$603)+((PI()*(($C$21/2)^2)*($G$20-$AA794))*$AB$603))+((($D$18+$H$18)/3)*$BD$18)-(((PI()*($C$21/2)^2*(($C$21/2)*$AZ$18))/3)*$AB$603)))</f>
        <v>146583.16841951481</v>
      </c>
      <c r="AC794" s="73">
        <v>18.899999999999999</v>
      </c>
      <c r="AD794" s="83">
        <f t="shared" si="105"/>
        <v>155840.44775093472</v>
      </c>
      <c r="AE794" s="55">
        <v>18.899999999999999</v>
      </c>
      <c r="AF794" s="84">
        <f>IF($AE794&gt;$G$20,IF('Silo Levels'!$L$26="Pumping",((PI()*((($C$19+$G$20)-$AE794)*($O$20/($O$19/2)))^2*((($O$20+$G$20)-$AE794))/3)*$AF$603)+(((PI()*((($C$19+$G$20)-$AE794)*($O$20/($O$19/2)))^2*(((($C$19+$G$20)-$AE794)*($O$20/($O$19/2)))*$AZ$19))/3)*$AF$603),(((PI()*((($C$19+$G$20)-$AE794)*($O$20/($O$19/2)))^2*((($O$20+$G$20)-$AE794)/3))*$AF$603)-((PI()*((($C$19+$G$20)-$AE794)*($O$20/($O$19/2)))^2*(((($C$19+$G$20)-$AE794)*($O$20/($O$19/2)))*$AZ$19)/3)*$AF$603))),IF('Silo Levels'!$L$26="Pumping",(($D$18*$AF$603)+((PI()*(($C$21/2)^2)*($G$20-$AE794))*$AF$603))+((($D$18+$H$18)/3)*$BD$19)+(((PI()*($C$21/2)^2*(($C$21/2)*$AZ$19))/3)*$AF$603),(($D$18*$AF$603)+((PI()*(($C$21/2)^2)*($G$20-$AE794))*$AF$603))+((($D$18+$H$18)/3)*$BD$19)-(((PI()*($C$21/2)^2*(($C$21/2)*$AZ$19))/3)*$AF$603)))</f>
        <v>153629.96209867473</v>
      </c>
      <c r="AG794" s="73">
        <v>18.899999999999999</v>
      </c>
      <c r="AH794" s="83">
        <f t="shared" si="106"/>
        <v>145220.95589630146</v>
      </c>
      <c r="AI794" s="55">
        <v>18.899999999999999</v>
      </c>
      <c r="AJ794" s="84">
        <f>IF($AI794&gt;$G$20,IF('Silo Levels'!$L$27="Pumping",((PI()*((($C$19+$G$20)-$AI794)*($O$20/($O$19/2)))^2*((($O$20+$G$20)-$AI794))/3)*$AJ$603)+(((PI()*((($C$19+$G$20)-$AI794)*($O$20/($O$19/2)))^2*(((($C$19+$G$20)-$AI794)*($O$20/($O$19/2)))*$AZ$20))/3)*$AJ$603),(((PI()*((($C$19+$G$20)-$AI794)*($O$20/($O$19/2)))^2*((($O$20+$G$20)-$AI794)/3))*$AJ$603)-((PI()*((($C$19+$G$20)-$AI794)*($O$20/($O$19/2)))^2*(((($C$19+$G$20)-$AI794)*($O$20/($O$19/2)))*$AZ$20)/3)*$AJ$603))),IF('Silo Levels'!$L$27="Pumping",(($D$18*$AJ$603)+((PI()*(($C$21/2)^2)*($G$20-$AI794))*$AJ$603))+((($D$18+$H$18)/3)*$BD$20)+(((PI()*($C$21/2)^2*(($C$21/2)*$AZ$20))/3)*$AJ$603),(($D$18*$AJ$603)+((PI()*(($C$21/2)^2)*($G$20-$AI794))*$AJ$603))+((($D$18+$H$18)/3)*$BD$20)-(((PI()*($C$21/2)^2*(($C$21/2)*$AZ$20))/3)*$AJ$603)))</f>
        <v>141039.50050549474</v>
      </c>
    </row>
    <row r="795" spans="1:36" x14ac:dyDescent="0.3">
      <c r="A795">
        <v>19</v>
      </c>
      <c r="B795" s="88">
        <f>IF($C795&gt;$G$20,(PI()*((($C$19+$G$20)-$C795)*($O$20/($O$19/2)))^2*((($O$20+$G$20)-$C795)/3))*$D$603,($D$18*$D$603)+((PI()*(($C$21/2)^2)*($G$20-$C795))*$D$603)+((($D$18+$H$18)/3)*$BE$12))</f>
        <v>143812.94951735577</v>
      </c>
      <c r="C795" s="61">
        <v>19</v>
      </c>
      <c r="D795" s="89">
        <f>IF($C795&gt;$G$20,IF('Silo Levels'!$L$19="Pumping",((PI()*((($C$19+$G$20)-$C795)*($O$20/($O$19/2)))^2*((($O$20+$G$20)-$C795))/3)*$D$603)+(((PI()*((($C$19+$G$20)-$C795)*($O$20/($O$19/2)))^2*(((($C$19+$G$20)-$C795)*($O$20/($O$19/2)))*$AZ$12))/3)*$D$603),(((PI()*((($C$19+$G$20)-$C795)*($O$20/($O$19/2)))^2*((($O$20+$G$20)-$C795)/3))*$D$603)-((PI()*((($C$19+$G$20)-$C795)*($O$20/($O$19/2)))^2*(((($C$19+$G$20)-$C795)*($O$20/($O$19/2)))*$AZ$12)/3)*$D$603))),IF('Silo Levels'!$L$19="Pumping",(($D$18*$D$603)+((PI()*(($C$21/2)^2)*($G$20-$C795))*$D$603))+((($D$18+$H$18)/3)*$BE$12)+(((PI()*($C$21/2)^2*(($C$21/2)*$AZ$12))/3)*$D$603),(($D$18*$D$603)+((PI()*(($C$21/2)^2)*($G$20-$C795))*$D$603))+((($D$18+$H$18)/3)*$BE$12)-(((PI()*($C$21/2)^2*(($C$21/2)*$AZ$12))/3)*$D$603)))</f>
        <v>140885.93074379105</v>
      </c>
      <c r="E795" s="73">
        <v>19</v>
      </c>
      <c r="F795" s="88">
        <f>IF($G795&gt;$G$20,(PI()*((($C$19+$G$20)-$G795)*($O$20/($O$19/2)))^2*((($O$20+$G$20)-$G795)/3))*$H$603,($D$18*$H$603)+((PI()*(($C$21/2)^2)*($G$20-$G795))*$H$603)+((($D$18+$H$18)/3)*$BE$13))</f>
        <v>130471.39252281246</v>
      </c>
      <c r="G795" s="61">
        <v>19</v>
      </c>
      <c r="H795" s="89">
        <f>IF($G795&gt;$G$20,IF('Silo Levels'!$L$20="Pumping",((PI()*((($C$19+$G$20)-$G795)*($O$20/($O$19/2)))^2*((($O$20+$G$20)-$G795))/3)*$H$603)+(((PI()*((($C$19+$G$20)-$G795)*($O$20/($O$19/2)))^2*(((($C$19+$G$20)-$G795)*($O$20/($O$19/2)))*$AZ$13))/3)*$H$603),(((PI()*((($C$19+$G$20)-$G795)*($O$20/($O$19/2)))^2*((($O$20+$G$20)-$G795)/3))*$H$603)-((PI()*((($C$19+$G$20)-$G795)*($O$20/($O$19/2)))^2*(((($C$19+$G$20)-$G795)*($O$20/($O$19/2)))*$AZ$13)/3)*$H$603))),IF('Silo Levels'!$L$20="Pumping",(($D$18*$H$603)+((PI()*(($C$21/2)^2)*($G$20-$G795))*$H$603))+((($D$18+$H$18)/3)*$BE$13)+(((PI()*($C$21/2)^2*(($C$21/2)*$AZ$13))/3)*$H$603),(($D$18*$H$603)+((PI()*(($C$21/2)^2)*($G$20-$G795))*$H$603))+((($D$18+$H$18)/3)*$BE$13)-(((PI()*($C$21/2)^2*(($C$21/2)*$AZ$13))/3)*$H$603)))</f>
        <v>126683.2580777866</v>
      </c>
      <c r="I795" s="73">
        <v>19</v>
      </c>
      <c r="J795" s="88">
        <f>IF($K795&gt;$G$20,(PI()*((($C$19+$G$20)-$K795)*($O$20/($O$19/2)))^2*((($O$20+$G$20)-$K795)/3))*$L$603,($D$18*$L$603)+((PI()*(($C$21/2)^2)*($G$20-$K795))*$L$603)+((($D$18+$H$18)/3)*$BE$14))</f>
        <v>131056.80828986004</v>
      </c>
      <c r="K795" s="61">
        <v>19</v>
      </c>
      <c r="L795" s="89">
        <f>IF($K795&gt;$G$20,IF('Silo Levels'!$L$21="Pumping",((PI()*((($C$19+$G$20)-$K795)*($O$20/($O$19/2)))^2*((($O$20+$G$20)-$K795))/3)*$L$603)+(((PI()*((($C$19+$G$20)-$K795)*($O$20/($O$19/2)))^2*(((($C$19+$G$20)-$K795)*($O$20/($O$19/2)))*$AZ$14))/3)*$L$603),(((PI()*((($C$19+$G$20)-$K795)*($O$20/($O$19/2)))^2*((($O$20+$G$20)-$K795)/3))*$L$603)-((PI()*((($C$19+$G$20)-$K795)*($O$20/($O$19/2)))^2*(((($C$19+$G$20)-$K795)*($O$20/($O$19/2)))*$AZ$14)/3)*$L$603))),IF('Silo Levels'!$L$21="Pumping",(($D$18*$L$603)+((PI()*(($C$21/2)^2)*($G$20-$K795))*$L$603))+((($D$18+$H$18)/3)*$BE$14)+(((PI()*($C$21/2)^2*(($C$21/2)*$AZ$14))/3)*$L$603),(($D$18*$L$603)+((PI()*(($C$21/2)^2)*($G$20-$K795))*$L$603))+((($D$18+$H$18)/3)*$BE$14)-(((PI()*($C$21/2)^2*(($C$21/2)*$AZ$14))/3)*$L$603)))</f>
        <v>127251.41526824793</v>
      </c>
      <c r="M795" s="73">
        <v>19</v>
      </c>
      <c r="N795" s="88">
        <f>IF($O795&gt;$G$20,(PI()*((($C$19+$G$20)-$O795)*($O$20/($O$19/2)))^2*((($O$20+$G$20)-$O795)/3))*$P$603,($D$18*$P$603)+((PI()*(($C$21/2)^2)*($G$20-$O795))*$P$603)+((($D$18+$H$18)/3)*$BE$15))</f>
        <v>134101.57771380397</v>
      </c>
      <c r="O795" s="61">
        <v>19</v>
      </c>
      <c r="P795" s="89">
        <f>IF($O795&gt;$G$20,IF('Silo Levels'!$L$22="Pumping",((PI()*((($C$19+$G$20)-$O795)*($O$20/($O$19/2)))^2*((($O$20+$G$20)-$O795))/3)*$P$603)+(((PI()*((($C$19+$G$20)-$O795)*($O$20/($O$19/2)))^2*(((($C$19+$G$20)-$O795)*($O$20/($O$19/2)))*$AZ$15))/3)*$P$603),(((PI()*((($C$19+$G$20)-$O795)*($O$20/($O$19/2)))^2*((($O$20+$G$20)-$O795)/3))*$P$603)-((PI()*((($C$19+$G$20)-$O795)*($O$20/($O$19/2)))^2*(((($C$19+$G$20)-$O795)*($O$20/($O$19/2)))*$AZ$15)/3)*$P$603))),IF('Silo Levels'!$L$22="Pumping",(($D$18*$P$603)+((PI()*(($C$21/2)^2)*($G$20-$O795))*$P$603))+((($D$18+$H$18)/3)*$BE$15)+(((PI()*($C$21/2)^2*(($C$21/2)*$AZ$15))/3)*$P$603),(($D$18*$P$603)+((PI()*(($C$21/2)^2)*($G$20-$O795))*$P$603))+((($D$18+$H$18)/3)*$BE$15)-(((PI()*($C$21/2)^2*(($C$21/2)*$AZ$15))/3)*$P$603)))</f>
        <v>130206.42218621148</v>
      </c>
      <c r="Q795" s="73">
        <v>19</v>
      </c>
      <c r="R795" s="88">
        <f>IF($S795&gt;$G$20,(PI()*((($C$19+$G$20)-$S795)*($O$20/($O$19/2)))^2*((($O$20+$G$20)-$S795)/3))*$T$603,($D$18*$T$603)+((PI()*(($C$21/2)^2)*($G$20-$S795))*$T$603)+((($D$18+$H$18)/3)*$BE$16))</f>
        <v>138649.74949670275</v>
      </c>
      <c r="S795" s="61">
        <v>19</v>
      </c>
      <c r="T795" s="89">
        <f>IF($S795&gt;$G$20,IF('Silo Levels'!$L$23="Pumping",((PI()*((($C$19+$G$20)-$S795)*($O$20/($O$19/2)))^2*((($O$20+$G$20)-$S795))/3)*$T$603)+(((PI()*((($C$19+$G$20)-$S795)*($O$20/($O$19/2)))^2*(((($C$19+$G$20)-$S795)*($O$20/($O$19/2)))*$AZ$16))/3)*$T$603),(((PI()*((($C$19+$G$20)-$S795)*($O$20/($O$19/2)))^2*((($O$20+$G$20)-$S795)/3))*$T$603)-((PI()*((($C$19+$G$20)-$S795)*($O$20/($O$19/2)))^2*(((($C$19+$G$20)-$S795)*($O$20/($O$19/2)))*$AZ$16)/3)*$T$603))),IF('Silo Levels'!$L$23="Pumping",(($D$18*$T$603)+((PI()*(($C$21/2)^2)*($G$20-$S795))*$T$603))+((($D$18+$H$18)/3)*$BE$16)+(((PI()*($C$21/2)^2*(($C$21/2)*$AZ$16))/3)*$T$603),(($D$18*$T$603)+((PI()*(($C$21/2)^2)*($G$20-$S795))*$T$603))+((($D$18+$H$18)/3)*$BE$16)-(((PI()*($C$21/2)^2*(($C$21/2)*$AZ$16))/3)*$T$603)))</f>
        <v>134620.50982676051</v>
      </c>
      <c r="U795" s="73">
        <v>19</v>
      </c>
      <c r="V795" s="88">
        <f>IF($W795&gt;$G$20,(PI()*((($C$19+$G$20)-$W795)*($O$20/($O$19/2)))^2*((($O$20+$G$20)-$W795)/3))*$X$603,($D$18*$X$603)+((PI()*(($C$21/2)^2)*($G$20-$W795))*$X$603)+((($D$18+$H$18)/3)*$BE$17))</f>
        <v>130471.39252281246</v>
      </c>
      <c r="W795" s="61">
        <v>19</v>
      </c>
      <c r="X795" s="89">
        <f>IF($W795&gt;$G$20,IF('Silo Levels'!$L$24="Pumping",((PI()*((($C$19+$G$20)-$W795)*($O$20/($O$19/2)))^2*((($O$20+$G$20)-$W795))/3)*$X$603)+(((PI()*((($C$19+$G$20)-$W795)*($O$20/($O$19/2)))^2*(((($C$19+$G$20)-$W795)*($O$20/($O$19/2)))*$AZ$17))/3)*$X$603),(((PI()*((($C$19+$G$20)-$W795)*($O$20/($O$19/2)))^2*((($O$20+$G$20)-$W795)/3))*$X$603)-((PI()*((($C$19+$G$20)-$W795)*($O$20/($O$19/2)))^2*(((($C$19+$G$20)-$W795)*($O$20/($O$19/2)))*$AZ$17)/3)*$X$603))),IF('Silo Levels'!$L$24="Pumping",(($D$18*$X$603)+((PI()*(($C$21/2)^2)*($G$20-$W795))*$X$603))+((($D$18+$H$18)/3)*$BE$17)+(((PI()*($C$21/2)^2*(($C$21/2)*$AZ$17))/3)*$X$603),(($D$18*$X$603)+((PI()*(($C$21/2)^2)*($G$20-$W795))*$X$603))+((($D$18+$H$18)/3)*$BE$17)-(((PI()*($C$21/2)^2*(($C$21/2)*$AZ$17))/3)*$X$603)))</f>
        <v>126683.2580777866</v>
      </c>
      <c r="Y795" s="73">
        <v>19</v>
      </c>
      <c r="Z795" s="88">
        <f>IF($AA795&gt;$G$20,(PI()*((($C$19+$G$20)-$AA795)*($O$20/($O$19/2)))^2*((($O$20+$G$20)-$AA795)/3))*$AB$603,($D$18*$AB$603)+((PI()*(($C$21/2)^2)*($G$20-$AA795))*$AB$603)+((($D$18+$H$18)/3)*$BE$18))</f>
        <v>149507.65542248779</v>
      </c>
      <c r="AA795" s="61">
        <v>19</v>
      </c>
      <c r="AB795" s="89">
        <f>IF($AA795&gt;$G$20,IF('Silo Levels'!$L$25="Pumping",((PI()*((($C$19+$G$20)-$AA795)*($O$20/($O$19/2)))^2*((($O$20+$G$20)-$AA795))/3)*$AB$603)+(((PI()*((($C$19+$G$20)-$AA795)*($O$20/($O$19/2)))^2*(((($C$19+$G$20)-$AA795)*($O$20/($O$19/2)))*$AZ$18))/3)*$AB$603),(((PI()*((($C$19+$G$20)-$AA795)*($O$20/($O$19/2)))^2*((($O$20+$G$20)-$AA795)/3))*$AB$603)-((PI()*((($C$19+$G$20)-$AA795)*($O$20/($O$19/2)))^2*(((($C$19+$G$20)-$AA795)*($O$20/($O$19/2)))*$AZ$18)/3)*$AB$603))),IF('Silo Levels'!$L$25="Pumping",(($D$18*$AB$603)+((PI()*(($C$21/2)^2)*($G$20-$AA795))*$AB$603))+((($D$18+$H$18)/3)*$BE$18)+(((PI()*($C$21/2)^2*(($C$21/2)*$AZ$18))/3)*$AB$603),(($D$18*$AB$603)+((PI()*(($C$21/2)^2)*($G$20-$AA795))*$AB$603))+((($D$18+$H$18)/3)*$BE$18)-(((PI()*($C$21/2)^2*(($C$21/2)*$AZ$18))/3)*$AB$603)))</f>
        <v>145158.31504543347</v>
      </c>
      <c r="AC795" s="73">
        <v>19</v>
      </c>
      <c r="AD795" s="88">
        <f>IF($AE795&gt;$G$20,(PI()*((($C$19+$G$20)-$AE795)*($O$20/($O$19/2)))^2*((($O$20+$G$20)-$AE795)/3))*$AF$603,($D$18*$AF$603)+((PI()*(($C$21/2)^2)*($G$20-$AE795))*$AF$603)+((($D$18+$H$18)/3)*$BE$19))</f>
        <v>155396.81021236267</v>
      </c>
      <c r="AE795" s="61">
        <v>19</v>
      </c>
      <c r="AF795" s="89">
        <f>IF($AE795&gt;$G$20,IF('Silo Levels'!$L$26="Pumping",((PI()*((($C$19+$G$20)-$AE795)*($O$20/($O$19/2)))^2*((($O$20+$G$20)-$AE795))/3)*$AF$603)+(((PI()*((($C$19+$G$20)-$AE795)*($O$20/($O$19/2)))^2*(((($C$19+$G$20)-$AE795)*($O$20/($O$19/2)))*$AZ$19))/3)*$AF$603),(((PI()*((($C$19+$G$20)-$AE795)*($O$20/($O$19/2)))^2*((($O$20+$G$20)-$AE795)/3))*$AF$603)-((PI()*((($C$19+$G$20)-$AE795)*($O$20/($O$19/2)))^2*(((($C$19+$G$20)-$AE795)*($O$20/($O$19/2)))*$AZ$19)/3)*$AF$603))),IF('Silo Levels'!$L$26="Pumping",(($D$18*$AF$603)+((PI()*(($C$21/2)^2)*($G$20-$AE795))*$AF$603))+((($D$18+$H$18)/3)*$BE$19)+(((PI()*($C$21/2)^2*(($C$21/2)*$AZ$19))/3)*$AF$603),(($D$18*$AF$603)+((PI()*(($C$21/2)^2)*($G$20-$AE795))*$AF$603))+((($D$18+$H$18)/3)*$BE$19)-(((PI()*($C$21/2)^2*(($C$21/2)*$AZ$19))/3)*$AF$603)))</f>
        <v>153186.32456010269</v>
      </c>
      <c r="AG795" s="73">
        <v>19</v>
      </c>
      <c r="AH795" s="88">
        <f>IF($AI795&gt;$G$20,(PI()*((($C$19+$G$20)-$AI795)*($O$20/($O$19/2)))^2*((($O$20+$G$20)-$AI795)/3))*$AJ$603,($D$18*$AJ$603)+((PI()*(($C$21/2)^2)*($G$20-$AI795))*$AJ$603)+((($D$18+$H$18)/3)*$BE$20))</f>
        <v>143812.94951735577</v>
      </c>
      <c r="AI795" s="61">
        <v>19</v>
      </c>
      <c r="AJ795" s="89">
        <f>IF($AI795&gt;$G$20,IF('Silo Levels'!$L$27="Pumping",((PI()*((($C$19+$G$20)-$AI795)*($O$20/($O$19/2)))^2*((($O$20+$G$20)-$AI795))/3)*$AJ$603)+(((PI()*((($C$19+$G$20)-$AI795)*($O$20/($O$19/2)))^2*(((($C$19+$G$20)-$AI795)*($O$20/($O$19/2)))*$AZ$20))/3)*$AJ$603),(((PI()*((($C$19+$G$20)-$AI795)*($O$20/($O$19/2)))^2*((($O$20+$G$20)-$AI795)/3))*$AJ$603)-((PI()*((($C$19+$G$20)-$AI795)*($O$20/($O$19/2)))^2*(((($C$19+$G$20)-$AI795)*($O$20/($O$19/2)))*$AZ$20)/3)*$AJ$603))),IF('Silo Levels'!$L$27="Pumping",(($D$18*$AJ$603)+((PI()*(($C$21/2)^2)*($G$20-$AI795))*$AJ$603))+((($D$18+$H$18)/3)*$BE$20)+(((PI()*($C$21/2)^2*(($C$21/2)*$AZ$20))/3)*$AJ$603),(($D$18*$AJ$603)+((PI()*(($C$21/2)^2)*($G$20-$AI795))*$AJ$603))+((($D$18+$H$18)/3)*$BE$20)-(((PI()*($C$21/2)^2*(($C$21/2)*$AZ$20))/3)*$AJ$603)))</f>
        <v>139631.49412654905</v>
      </c>
    </row>
    <row r="796" spans="1:36" x14ac:dyDescent="0.3">
      <c r="A796">
        <v>19.100000000000001</v>
      </c>
      <c r="B796" s="85">
        <f t="shared" ref="B796:B859" si="109">IF($C796&gt;$G$20,(PI()*((($C$19+$G$20)-$C796)*($O$20/($O$19/2)))^2*((($O$20+$G$20)-$C796)/3))*$D$603,($D$18*$D$603)+((PI()*(($C$21/2)^2)*($G$20-$C796))*$D$603)+((($D$18+$H$18)/3)*$BE$12))</f>
        <v>143393.34702517724</v>
      </c>
      <c r="C796" s="57">
        <v>19.100000000000001</v>
      </c>
      <c r="D796" s="86">
        <f>IF($C796&gt;$G$20,IF('Silo Levels'!$L$19="Pumping",((PI()*((($C$19+$G$20)-$C796)*($O$20/($O$19/2)))^2*((($O$20+$G$20)-$C796))/3)*$D$603)+(((PI()*((($C$19+$G$20)-$C796)*($O$20/($O$19/2)))^2*(((($C$19+$G$20)-$C796)*($O$20/($O$19/2)))*$AZ$12))/3)*$D$603),(((PI()*((($C$19+$G$20)-$C796)*($O$20/($O$19/2)))^2*((($O$20+$G$20)-$C796)/3))*$D$603)-((PI()*((($C$19+$G$20)-$C796)*($O$20/($O$19/2)))^2*(((($C$19+$G$20)-$C796)*($O$20/($O$19/2)))*$AZ$12)/3)*$D$603))),IF('Silo Levels'!$L$19="Pumping",(($D$18*$D$603)+((PI()*(($C$21/2)^2)*($G$20-$C796))*$D$603))+((($D$18+$H$18)/3)*$BE$12)+(((PI()*($C$21/2)^2*(($C$21/2)*$AZ$12))/3)*$D$603),(($D$18*$D$603)+((PI()*(($C$21/2)^2)*($G$20-$C796))*$D$603))+((($D$18+$H$18)/3)*$BE$12)-(((PI()*($C$21/2)^2*(($C$21/2)*$AZ$12))/3)*$D$603)))</f>
        <v>140466.32825161255</v>
      </c>
      <c r="E796" s="73">
        <v>19.100000000000001</v>
      </c>
      <c r="F796" s="85">
        <f t="shared" ref="F796:F859" si="110">IF($G796&gt;$G$20,(PI()*((($C$19+$G$20)-$G796)*($O$20/($O$19/2)))^2*((($O$20+$G$20)-$G796)/3))*$H$603,($D$18*$H$603)+((PI()*(($C$21/2)^2)*($G$20-$G796))*$H$603)+((($D$18+$H$18)/3)*$BE$13))</f>
        <v>130091.25917083773</v>
      </c>
      <c r="G796" s="57">
        <v>19.100000000000001</v>
      </c>
      <c r="H796" s="86">
        <f>IF($G796&gt;$G$20,IF('Silo Levels'!$L$20="Pumping",((PI()*((($C$19+$G$20)-$G796)*($O$20/($O$19/2)))^2*((($O$20+$G$20)-$G796))/3)*$H$603)+(((PI()*((($C$19+$G$20)-$G796)*($O$20/($O$19/2)))^2*(((($C$19+$G$20)-$G796)*($O$20/($O$19/2)))*$AZ$13))/3)*$H$603),(((PI()*((($C$19+$G$20)-$G796)*($O$20/($O$19/2)))^2*((($O$20+$G$20)-$G796)/3))*$H$603)-((PI()*((($C$19+$G$20)-$G796)*($O$20/($O$19/2)))^2*(((($C$19+$G$20)-$G796)*($O$20/($O$19/2)))*$AZ$13)/3)*$H$603))),IF('Silo Levels'!$L$20="Pumping",(($D$18*$H$603)+((PI()*(($C$21/2)^2)*($G$20-$G796))*$H$603))+((($D$18+$H$18)/3)*$BE$13)+(((PI()*($C$21/2)^2*(($C$21/2)*$AZ$13))/3)*$H$603),(($D$18*$H$603)+((PI()*(($C$21/2)^2)*($G$20-$G796))*$H$603))+((($D$18+$H$18)/3)*$BE$13)-(((PI()*($C$21/2)^2*(($C$21/2)*$AZ$13))/3)*$H$603)))</f>
        <v>126303.12472581187</v>
      </c>
      <c r="I796" s="73">
        <v>19.100000000000001</v>
      </c>
      <c r="J796" s="85">
        <f>IF($K796&gt;$G$20,(PI()*((($C$19+$G$20)-$K796)*($O$20/($O$19/2)))^2*((($O$20+$G$20)-$K796)/3))*$L$603,($D$18*$L$603)+((PI()*(($C$21/2)^2)*($G$20-$K796))*$L$603)+((($D$18+$H$18)/3)*$BE$14))</f>
        <v>130674.94306678539</v>
      </c>
      <c r="K796" s="57">
        <v>19.100000000000001</v>
      </c>
      <c r="L796" s="86">
        <f>IF($K796&gt;$G$20,IF('Silo Levels'!$L$21="Pumping",((PI()*((($C$19+$G$20)-$K796)*($O$20/($O$19/2)))^2*((($O$20+$G$20)-$K796))/3)*$L$603)+(((PI()*((($C$19+$G$20)-$K796)*($O$20/($O$19/2)))^2*(((($C$19+$G$20)-$K796)*($O$20/($O$19/2)))*$AZ$14))/3)*$L$603),(((PI()*((($C$19+$G$20)-$K796)*($O$20/($O$19/2)))^2*((($O$20+$G$20)-$K796)/3))*$L$603)-((PI()*((($C$19+$G$20)-$K796)*($O$20/($O$19/2)))^2*(((($C$19+$G$20)-$K796)*($O$20/($O$19/2)))*$AZ$14)/3)*$L$603))),IF('Silo Levels'!$L$21="Pumping",(($D$18*$L$603)+((PI()*(($C$21/2)^2)*($G$20-$K796))*$L$603))+((($D$18+$H$18)/3)*$BE$14)+(((PI()*($C$21/2)^2*(($C$21/2)*$AZ$14))/3)*$L$603),(($D$18*$L$603)+((PI()*(($C$21/2)^2)*($G$20-$K796))*$L$603))+((($D$18+$H$18)/3)*$BE$14)-(((PI()*($C$21/2)^2*(($C$21/2)*$AZ$14))/3)*$L$603)))</f>
        <v>126869.55004517328</v>
      </c>
      <c r="M796" s="73">
        <v>19.100000000000001</v>
      </c>
      <c r="N796" s="85">
        <f t="shared" ref="N796:N859" si="111">IF($O796&gt;$G$20,(PI()*((($C$19+$G$20)-$O796)*($O$20/($O$19/2)))^2*((($O$20+$G$20)-$O796)/3))*$P$603,($D$18*$P$603)+((PI()*(($C$21/2)^2)*($G$20-$O796))*$P$603)+((($D$18+$H$18)/3)*$BE$15))</f>
        <v>133710.70496399677</v>
      </c>
      <c r="O796" s="57">
        <v>19.100000000000001</v>
      </c>
      <c r="P796" s="86">
        <f>IF($O796&gt;$G$20,IF('Silo Levels'!$L$22="Pumping",((PI()*((($C$19+$G$20)-$O796)*($O$20/($O$19/2)))^2*((($O$20+$G$20)-$O796))/3)*$P$603)+(((PI()*((($C$19+$G$20)-$O796)*($O$20/($O$19/2)))^2*(((($C$19+$G$20)-$O796)*($O$20/($O$19/2)))*$AZ$15))/3)*$P$603),(((PI()*((($C$19+$G$20)-$O796)*($O$20/($O$19/2)))^2*((($O$20+$G$20)-$O796)/3))*$P$603)-((PI()*((($C$19+$G$20)-$O796)*($O$20/($O$19/2)))^2*(((($C$19+$G$20)-$O796)*($O$20/($O$19/2)))*$AZ$15)/3)*$P$603))),IF('Silo Levels'!$L$22="Pumping",(($D$18*$P$603)+((PI()*(($C$21/2)^2)*($G$20-$O796))*$P$603))+((($D$18+$H$18)/3)*$BE$15)+(((PI()*($C$21/2)^2*(($C$21/2)*$AZ$15))/3)*$P$603),(($D$18*$P$603)+((PI()*(($C$21/2)^2)*($G$20-$O796))*$P$603))+((($D$18+$H$18)/3)*$BE$15)-(((PI()*($C$21/2)^2*(($C$21/2)*$AZ$15))/3)*$P$603)))</f>
        <v>129815.54943640428</v>
      </c>
      <c r="Q796" s="73">
        <v>19.100000000000001</v>
      </c>
      <c r="R796" s="85">
        <f t="shared" ref="R796:R859" si="112">IF($S796&gt;$G$20,(PI()*((($C$19+$G$20)-$S796)*($O$20/($O$19/2)))^2*((($O$20+$G$20)-$S796)/3))*$T$603,($D$18*$T$603)+((PI()*(($C$21/2)^2)*($G$20-$S796))*$T$603)+((($D$18+$H$18)/3)*$BE$16))</f>
        <v>138245.42161344719</v>
      </c>
      <c r="S796" s="57">
        <v>19.100000000000001</v>
      </c>
      <c r="T796" s="86">
        <f>IF($S796&gt;$G$20,IF('Silo Levels'!$L$23="Pumping",((PI()*((($C$19+$G$20)-$S796)*($O$20/($O$19/2)))^2*((($O$20+$G$20)-$S796))/3)*$T$603)+(((PI()*((($C$19+$G$20)-$S796)*($O$20/($O$19/2)))^2*(((($C$19+$G$20)-$S796)*($O$20/($O$19/2)))*$AZ$16))/3)*$T$603),(((PI()*((($C$19+$G$20)-$S796)*($O$20/($O$19/2)))^2*((($O$20+$G$20)-$S796)/3))*$T$603)-((PI()*((($C$19+$G$20)-$S796)*($O$20/($O$19/2)))^2*(((($C$19+$G$20)-$S796)*($O$20/($O$19/2)))*$AZ$16)/3)*$T$603))),IF('Silo Levels'!$L$23="Pumping",(($D$18*$T$603)+((PI()*(($C$21/2)^2)*($G$20-$S796))*$T$603))+((($D$18+$H$18)/3)*$BE$16)+(((PI()*($C$21/2)^2*(($C$21/2)*$AZ$16))/3)*$T$603),(($D$18*$T$603)+((PI()*(($C$21/2)^2)*($G$20-$S796))*$T$603))+((($D$18+$H$18)/3)*$BE$16)-(((PI()*($C$21/2)^2*(($C$21/2)*$AZ$16))/3)*$T$603)))</f>
        <v>134216.18194350495</v>
      </c>
      <c r="U796" s="73">
        <v>19.100000000000001</v>
      </c>
      <c r="V796" s="85">
        <f t="shared" ref="V796:V859" si="113">IF($W796&gt;$G$20,(PI()*((($C$19+$G$20)-$W796)*($O$20/($O$19/2)))^2*((($O$20+$G$20)-$W796)/3))*$X$603,($D$18*$X$603)+((PI()*(($C$21/2)^2)*($G$20-$W796))*$X$603)+((($D$18+$H$18)/3)*$BE$17))</f>
        <v>130091.25917083773</v>
      </c>
      <c r="W796" s="57">
        <v>19.100000000000001</v>
      </c>
      <c r="X796" s="86">
        <f>IF($W796&gt;$G$20,IF('Silo Levels'!$L$24="Pumping",((PI()*((($C$19+$G$20)-$W796)*($O$20/($O$19/2)))^2*((($O$20+$G$20)-$W796))/3)*$X$603)+(((PI()*((($C$19+$G$20)-$W796)*($O$20/($O$19/2)))^2*(((($C$19+$G$20)-$W796)*($O$20/($O$19/2)))*$AZ$17))/3)*$X$603),(((PI()*((($C$19+$G$20)-$W796)*($O$20/($O$19/2)))^2*((($O$20+$G$20)-$W796)/3))*$X$603)-((PI()*((($C$19+$G$20)-$W796)*($O$20/($O$19/2)))^2*(((($C$19+$G$20)-$W796)*($O$20/($O$19/2)))*$AZ$17)/3)*$X$603))),IF('Silo Levels'!$L$24="Pumping",(($D$18*$X$603)+((PI()*(($C$21/2)^2)*($G$20-$W796))*$X$603))+((($D$18+$H$18)/3)*$BE$17)+(((PI()*($C$21/2)^2*(($C$21/2)*$AZ$17))/3)*$X$603),(($D$18*$X$603)+((PI()*(($C$21/2)^2)*($G$20-$W796))*$X$603))+((($D$18+$H$18)/3)*$BE$17)-(((PI()*($C$21/2)^2*(($C$21/2)*$AZ$17))/3)*$X$603)))</f>
        <v>126303.12472581187</v>
      </c>
      <c r="Y796" s="73">
        <v>19.100000000000001</v>
      </c>
      <c r="Z796" s="85">
        <f t="shared" ref="Z796:Z859" si="114">IF($AA796&gt;$G$20,(PI()*((($C$19+$G$20)-$AA796)*($O$20/($O$19/2)))^2*((($O$20+$G$20)-$AA796)/3))*$AB$603,($D$18*$AB$603)+((PI()*(($C$21/2)^2)*($G$20-$AA796))*$AB$603)+((($D$18+$H$18)/3)*$BE$18))</f>
        <v>149071.20593517361</v>
      </c>
      <c r="AA796" s="57">
        <v>19.100000000000001</v>
      </c>
      <c r="AB796" s="86">
        <f>IF($AA796&gt;$G$20,IF('Silo Levels'!$L$25="Pumping",((PI()*((($C$19+$G$20)-$AA796)*($O$20/($O$19/2)))^2*((($O$20+$G$20)-$AA796))/3)*$AB$603)+(((PI()*((($C$19+$G$20)-$AA796)*($O$20/($O$19/2)))^2*(((($C$19+$G$20)-$AA796)*($O$20/($O$19/2)))*$AZ$18))/3)*$AB$603),(((PI()*((($C$19+$G$20)-$AA796)*($O$20/($O$19/2)))^2*((($O$20+$G$20)-$AA796)/3))*$AB$603)-((PI()*((($C$19+$G$20)-$AA796)*($O$20/($O$19/2)))^2*(((($C$19+$G$20)-$AA796)*($O$20/($O$19/2)))*$AZ$18)/3)*$AB$603))),IF('Silo Levels'!$L$25="Pumping",(($D$18*$AB$603)+((PI()*(($C$21/2)^2)*($G$20-$AA796))*$AB$603))+((($D$18+$H$18)/3)*$BE$18)+(((PI()*($C$21/2)^2*(($C$21/2)*$AZ$18))/3)*$AB$603),(($D$18*$AB$603)+((PI()*(($C$21/2)^2)*($G$20-$AA796))*$AB$603))+((($D$18+$H$18)/3)*$BE$18)-(((PI()*($C$21/2)^2*(($C$21/2)*$AZ$18))/3)*$AB$603)))</f>
        <v>144721.86555811929</v>
      </c>
      <c r="AC796" s="73">
        <v>19.100000000000001</v>
      </c>
      <c r="AD796" s="85">
        <f t="shared" ref="AD796:AD859" si="115">IF($AE796&gt;$G$20,(PI()*((($C$19+$G$20)-$AE796)*($O$20/($O$19/2)))^2*((($O$20+$G$20)-$AE796)/3))*$AF$603,($D$18*$AF$603)+((PI()*(($C$21/2)^2)*($G$20-$AE796))*$AF$603)+((($D$18+$H$18)/3)*$BE$19))</f>
        <v>154953.17267379063</v>
      </c>
      <c r="AE796" s="57">
        <v>19.100000000000001</v>
      </c>
      <c r="AF796" s="86">
        <f>IF($AE796&gt;$G$20,IF('Silo Levels'!$L$26="Pumping",((PI()*((($C$19+$G$20)-$AE796)*($O$20/($O$19/2)))^2*((($O$20+$G$20)-$AE796))/3)*$AF$603)+(((PI()*((($C$19+$G$20)-$AE796)*($O$20/($O$19/2)))^2*(((($C$19+$G$20)-$AE796)*($O$20/($O$19/2)))*$AZ$19))/3)*$AF$603),(((PI()*((($C$19+$G$20)-$AE796)*($O$20/($O$19/2)))^2*((($O$20+$G$20)-$AE796)/3))*$AF$603)-((PI()*((($C$19+$G$20)-$AE796)*($O$20/($O$19/2)))^2*(((($C$19+$G$20)-$AE796)*($O$20/($O$19/2)))*$AZ$19)/3)*$AF$603))),IF('Silo Levels'!$L$26="Pumping",(($D$18*$AF$603)+((PI()*(($C$21/2)^2)*($G$20-$AE796))*$AF$603))+((($D$18+$H$18)/3)*$BE$19)+(((PI()*($C$21/2)^2*(($C$21/2)*$AZ$19))/3)*$AF$603),(($D$18*$AF$603)+((PI()*(($C$21/2)^2)*($G$20-$AE796))*$AF$603))+((($D$18+$H$18)/3)*$BE$19)-(((PI()*($C$21/2)^2*(($C$21/2)*$AZ$19))/3)*$AF$603)))</f>
        <v>152742.68702153064</v>
      </c>
      <c r="AG796" s="73">
        <v>19.100000000000001</v>
      </c>
      <c r="AH796" s="85">
        <f t="shared" ref="AH796:AH859" si="116">IF($AI796&gt;$G$20,(PI()*((($C$19+$G$20)-$AI796)*($O$20/($O$19/2)))^2*((($O$20+$G$20)-$AI796)/3))*$AJ$603,($D$18*$AJ$603)+((PI()*(($C$21/2)^2)*($G$20-$AI796))*$AJ$603)+((($D$18+$H$18)/3)*$BE$20))</f>
        <v>143393.34702517724</v>
      </c>
      <c r="AI796" s="57">
        <v>19.100000000000001</v>
      </c>
      <c r="AJ796" s="86">
        <f>IF($AI796&gt;$G$20,IF('Silo Levels'!$L$27="Pumping",((PI()*((($C$19+$G$20)-$AI796)*($O$20/($O$19/2)))^2*((($O$20+$G$20)-$AI796))/3)*$AJ$603)+(((PI()*((($C$19+$G$20)-$AI796)*($O$20/($O$19/2)))^2*(((($C$19+$G$20)-$AI796)*($O$20/($O$19/2)))*$AZ$20))/3)*$AJ$603),(((PI()*((($C$19+$G$20)-$AI796)*($O$20/($O$19/2)))^2*((($O$20+$G$20)-$AI796)/3))*$AJ$603)-((PI()*((($C$19+$G$20)-$AI796)*($O$20/($O$19/2)))^2*(((($C$19+$G$20)-$AI796)*($O$20/($O$19/2)))*$AZ$20)/3)*$AJ$603))),IF('Silo Levels'!$L$27="Pumping",(($D$18*$AJ$603)+((PI()*(($C$21/2)^2)*($G$20-$AI796))*$AJ$603))+((($D$18+$H$18)/3)*$BE$20)+(((PI()*($C$21/2)^2*(($C$21/2)*$AZ$20))/3)*$AJ$603),(($D$18*$AJ$603)+((PI()*(($C$21/2)^2)*($G$20-$AI796))*$AJ$603))+((($D$18+$H$18)/3)*$BE$20)-(((PI()*($C$21/2)^2*(($C$21/2)*$AZ$20))/3)*$AJ$603)))</f>
        <v>139211.89163437052</v>
      </c>
    </row>
    <row r="797" spans="1:36" x14ac:dyDescent="0.3">
      <c r="A797">
        <v>19.2</v>
      </c>
      <c r="B797" s="85">
        <f t="shared" si="109"/>
        <v>142973.74453299874</v>
      </c>
      <c r="C797" s="57">
        <v>19.2</v>
      </c>
      <c r="D797" s="86">
        <f>IF($C797&gt;$G$20,IF('Silo Levels'!$L$19="Pumping",((PI()*((($C$19+$G$20)-$C797)*($O$20/($O$19/2)))^2*((($O$20+$G$20)-$C797))/3)*$D$603)+(((PI()*((($C$19+$G$20)-$C797)*($O$20/($O$19/2)))^2*(((($C$19+$G$20)-$C797)*($O$20/($O$19/2)))*$AZ$12))/3)*$D$603),(((PI()*((($C$19+$G$20)-$C797)*($O$20/($O$19/2)))^2*((($O$20+$G$20)-$C797)/3))*$D$603)-((PI()*((($C$19+$G$20)-$C797)*($O$20/($O$19/2)))^2*(((($C$19+$G$20)-$C797)*($O$20/($O$19/2)))*$AZ$12)/3)*$D$603))),IF('Silo Levels'!$L$19="Pumping",(($D$18*$D$603)+((PI()*(($C$21/2)^2)*($G$20-$C797))*$D$603))+((($D$18+$H$18)/3)*$BE$12)+(((PI()*($C$21/2)^2*(($C$21/2)*$AZ$12))/3)*$D$603),(($D$18*$D$603)+((PI()*(($C$21/2)^2)*($G$20-$C797))*$D$603))+((($D$18+$H$18)/3)*$BE$12)-(((PI()*($C$21/2)^2*(($C$21/2)*$AZ$12))/3)*$D$603)))</f>
        <v>140046.72575943405</v>
      </c>
      <c r="E797" s="73">
        <v>19.2</v>
      </c>
      <c r="F797" s="85">
        <f t="shared" si="110"/>
        <v>129711.12581886302</v>
      </c>
      <c r="G797" s="57">
        <v>19.2</v>
      </c>
      <c r="H797" s="86">
        <f>IF($G797&gt;$G$20,IF('Silo Levels'!$L$20="Pumping",((PI()*((($C$19+$G$20)-$G797)*($O$20/($O$19/2)))^2*((($O$20+$G$20)-$G797))/3)*$H$603)+(((PI()*((($C$19+$G$20)-$G797)*($O$20/($O$19/2)))^2*(((($C$19+$G$20)-$G797)*($O$20/($O$19/2)))*$AZ$13))/3)*$H$603),(((PI()*((($C$19+$G$20)-$G797)*($O$20/($O$19/2)))^2*((($O$20+$G$20)-$G797)/3))*$H$603)-((PI()*((($C$19+$G$20)-$G797)*($O$20/($O$19/2)))^2*(((($C$19+$G$20)-$G797)*($O$20/($O$19/2)))*$AZ$13)/3)*$H$603))),IF('Silo Levels'!$L$20="Pumping",(($D$18*$H$603)+((PI()*(($C$21/2)^2)*($G$20-$G797))*$H$603))+((($D$18+$H$18)/3)*$BE$13)+(((PI()*($C$21/2)^2*(($C$21/2)*$AZ$13))/3)*$H$603),(($D$18*$H$603)+((PI()*(($C$21/2)^2)*($G$20-$G797))*$H$603))+((($D$18+$H$18)/3)*$BE$13)-(((PI()*($C$21/2)^2*(($C$21/2)*$AZ$13))/3)*$H$603)))</f>
        <v>125922.99137383715</v>
      </c>
      <c r="I797" s="73">
        <v>19.2</v>
      </c>
      <c r="J797" s="85">
        <f>IF($K797&gt;$G$20,(PI()*((($C$19+$G$20)-$K797)*($O$20/($O$19/2)))^2*((($O$20+$G$20)-$K797)/3))*$L$603,($D$18*$L$603)+((PI()*(($C$21/2)^2)*($G$20-$K797))*$L$603)+((($D$18+$H$18)/3)*$BE$14))</f>
        <v>130293.07784371071</v>
      </c>
      <c r="K797" s="57">
        <v>19.2</v>
      </c>
      <c r="L797" s="86">
        <f>IF($K797&gt;$G$20,IF('Silo Levels'!$L$21="Pumping",((PI()*((($C$19+$G$20)-$K797)*($O$20/($O$19/2)))^2*((($O$20+$G$20)-$K797))/3)*$L$603)+(((PI()*((($C$19+$G$20)-$K797)*($O$20/($O$19/2)))^2*(((($C$19+$G$20)-$K797)*($O$20/($O$19/2)))*$AZ$14))/3)*$L$603),(((PI()*((($C$19+$G$20)-$K797)*($O$20/($O$19/2)))^2*((($O$20+$G$20)-$K797)/3))*$L$603)-((PI()*((($C$19+$G$20)-$K797)*($O$20/($O$19/2)))^2*(((($C$19+$G$20)-$K797)*($O$20/($O$19/2)))*$AZ$14)/3)*$L$603))),IF('Silo Levels'!$L$21="Pumping",(($D$18*$L$603)+((PI()*(($C$21/2)^2)*($G$20-$K797))*$L$603))+((($D$18+$H$18)/3)*$BE$14)+(((PI()*($C$21/2)^2*(($C$21/2)*$AZ$14))/3)*$L$603),(($D$18*$L$603)+((PI()*(($C$21/2)^2)*($G$20-$K797))*$L$603))+((($D$18+$H$18)/3)*$BE$14)-(((PI()*($C$21/2)^2*(($C$21/2)*$AZ$14))/3)*$L$603)))</f>
        <v>126487.6848220986</v>
      </c>
      <c r="M797" s="73">
        <v>19.2</v>
      </c>
      <c r="N797" s="85">
        <f t="shared" si="111"/>
        <v>133319.83221418961</v>
      </c>
      <c r="O797" s="57">
        <v>19.2</v>
      </c>
      <c r="P797" s="86">
        <f>IF($O797&gt;$G$20,IF('Silo Levels'!$L$22="Pumping",((PI()*((($C$19+$G$20)-$O797)*($O$20/($O$19/2)))^2*((($O$20+$G$20)-$O797))/3)*$P$603)+(((PI()*((($C$19+$G$20)-$O797)*($O$20/($O$19/2)))^2*(((($C$19+$G$20)-$O797)*($O$20/($O$19/2)))*$AZ$15))/3)*$P$603),(((PI()*((($C$19+$G$20)-$O797)*($O$20/($O$19/2)))^2*((($O$20+$G$20)-$O797)/3))*$P$603)-((PI()*((($C$19+$G$20)-$O797)*($O$20/($O$19/2)))^2*(((($C$19+$G$20)-$O797)*($O$20/($O$19/2)))*$AZ$15)/3)*$P$603))),IF('Silo Levels'!$L$22="Pumping",(($D$18*$P$603)+((PI()*(($C$21/2)^2)*($G$20-$O797))*$P$603))+((($D$18+$H$18)/3)*$BE$15)+(((PI()*($C$21/2)^2*(($C$21/2)*$AZ$15))/3)*$P$603),(($D$18*$P$603)+((PI()*(($C$21/2)^2)*($G$20-$O797))*$P$603))+((($D$18+$H$18)/3)*$BE$15)-(((PI()*($C$21/2)^2*(($C$21/2)*$AZ$15))/3)*$P$603)))</f>
        <v>129424.67668659711</v>
      </c>
      <c r="Q797" s="73">
        <v>19.2</v>
      </c>
      <c r="R797" s="85">
        <f t="shared" si="112"/>
        <v>137841.09373019167</v>
      </c>
      <c r="S797" s="57">
        <v>19.2</v>
      </c>
      <c r="T797" s="86">
        <f>IF($S797&gt;$G$20,IF('Silo Levels'!$L$23="Pumping",((PI()*((($C$19+$G$20)-$S797)*($O$20/($O$19/2)))^2*((($O$20+$G$20)-$S797))/3)*$T$603)+(((PI()*((($C$19+$G$20)-$S797)*($O$20/($O$19/2)))^2*(((($C$19+$G$20)-$S797)*($O$20/($O$19/2)))*$AZ$16))/3)*$T$603),(((PI()*((($C$19+$G$20)-$S797)*($O$20/($O$19/2)))^2*((($O$20+$G$20)-$S797)/3))*$T$603)-((PI()*((($C$19+$G$20)-$S797)*($O$20/($O$19/2)))^2*(((($C$19+$G$20)-$S797)*($O$20/($O$19/2)))*$AZ$16)/3)*$T$603))),IF('Silo Levels'!$L$23="Pumping",(($D$18*$T$603)+((PI()*(($C$21/2)^2)*($G$20-$S797))*$T$603))+((($D$18+$H$18)/3)*$BE$16)+(((PI()*($C$21/2)^2*(($C$21/2)*$AZ$16))/3)*$T$603),(($D$18*$T$603)+((PI()*(($C$21/2)^2)*($G$20-$S797))*$T$603))+((($D$18+$H$18)/3)*$BE$16)-(((PI()*($C$21/2)^2*(($C$21/2)*$AZ$16))/3)*$T$603)))</f>
        <v>133811.85406024943</v>
      </c>
      <c r="U797" s="73">
        <v>19.2</v>
      </c>
      <c r="V797" s="85">
        <f t="shared" si="113"/>
        <v>129711.12581886302</v>
      </c>
      <c r="W797" s="57">
        <v>19.2</v>
      </c>
      <c r="X797" s="86">
        <f>IF($W797&gt;$G$20,IF('Silo Levels'!$L$24="Pumping",((PI()*((($C$19+$G$20)-$W797)*($O$20/($O$19/2)))^2*((($O$20+$G$20)-$W797))/3)*$X$603)+(((PI()*((($C$19+$G$20)-$W797)*($O$20/($O$19/2)))^2*(((($C$19+$G$20)-$W797)*($O$20/($O$19/2)))*$AZ$17))/3)*$X$603),(((PI()*((($C$19+$G$20)-$W797)*($O$20/($O$19/2)))^2*((($O$20+$G$20)-$W797)/3))*$X$603)-((PI()*((($C$19+$G$20)-$W797)*($O$20/($O$19/2)))^2*(((($C$19+$G$20)-$W797)*($O$20/($O$19/2)))*$AZ$17)/3)*$X$603))),IF('Silo Levels'!$L$24="Pumping",(($D$18*$X$603)+((PI()*(($C$21/2)^2)*($G$20-$W797))*$X$603))+((($D$18+$H$18)/3)*$BE$17)+(((PI()*($C$21/2)^2*(($C$21/2)*$AZ$17))/3)*$X$603),(($D$18*$X$603)+((PI()*(($C$21/2)^2)*($G$20-$W797))*$X$603))+((($D$18+$H$18)/3)*$BE$17)-(((PI()*($C$21/2)^2*(($C$21/2)*$AZ$17))/3)*$X$603)))</f>
        <v>125922.99137383715</v>
      </c>
      <c r="Y797" s="73">
        <v>19.2</v>
      </c>
      <c r="Z797" s="85">
        <f t="shared" si="114"/>
        <v>148634.75644785946</v>
      </c>
      <c r="AA797" s="57">
        <v>19.2</v>
      </c>
      <c r="AB797" s="86">
        <f>IF($AA797&gt;$G$20,IF('Silo Levels'!$L$25="Pumping",((PI()*((($C$19+$G$20)-$AA797)*($O$20/($O$19/2)))^2*((($O$20+$G$20)-$AA797))/3)*$AB$603)+(((PI()*((($C$19+$G$20)-$AA797)*($O$20/($O$19/2)))^2*(((($C$19+$G$20)-$AA797)*($O$20/($O$19/2)))*$AZ$18))/3)*$AB$603),(((PI()*((($C$19+$G$20)-$AA797)*($O$20/($O$19/2)))^2*((($O$20+$G$20)-$AA797)/3))*$AB$603)-((PI()*((($C$19+$G$20)-$AA797)*($O$20/($O$19/2)))^2*(((($C$19+$G$20)-$AA797)*($O$20/($O$19/2)))*$AZ$18)/3)*$AB$603))),IF('Silo Levels'!$L$25="Pumping",(($D$18*$AB$603)+((PI()*(($C$21/2)^2)*($G$20-$AA797))*$AB$603))+((($D$18+$H$18)/3)*$BE$18)+(((PI()*($C$21/2)^2*(($C$21/2)*$AZ$18))/3)*$AB$603),(($D$18*$AB$603)+((PI()*(($C$21/2)^2)*($G$20-$AA797))*$AB$603))+((($D$18+$H$18)/3)*$BE$18)-(((PI()*($C$21/2)^2*(($C$21/2)*$AZ$18))/3)*$AB$603)))</f>
        <v>144285.41607080513</v>
      </c>
      <c r="AC797" s="73">
        <v>19.2</v>
      </c>
      <c r="AD797" s="85">
        <f t="shared" si="115"/>
        <v>154509.53513521861</v>
      </c>
      <c r="AE797" s="57">
        <v>19.2</v>
      </c>
      <c r="AF797" s="86">
        <f>IF($AE797&gt;$G$20,IF('Silo Levels'!$L$26="Pumping",((PI()*((($C$19+$G$20)-$AE797)*($O$20/($O$19/2)))^2*((($O$20+$G$20)-$AE797))/3)*$AF$603)+(((PI()*((($C$19+$G$20)-$AE797)*($O$20/($O$19/2)))^2*(((($C$19+$G$20)-$AE797)*($O$20/($O$19/2)))*$AZ$19))/3)*$AF$603),(((PI()*((($C$19+$G$20)-$AE797)*($O$20/($O$19/2)))^2*((($O$20+$G$20)-$AE797)/3))*$AF$603)-((PI()*((($C$19+$G$20)-$AE797)*($O$20/($O$19/2)))^2*(((($C$19+$G$20)-$AE797)*($O$20/($O$19/2)))*$AZ$19)/3)*$AF$603))),IF('Silo Levels'!$L$26="Pumping",(($D$18*$AF$603)+((PI()*(($C$21/2)^2)*($G$20-$AE797))*$AF$603))+((($D$18+$H$18)/3)*$BE$19)+(((PI()*($C$21/2)^2*(($C$21/2)*$AZ$19))/3)*$AF$603),(($D$18*$AF$603)+((PI()*(($C$21/2)^2)*($G$20-$AE797))*$AF$603))+((($D$18+$H$18)/3)*$BE$19)-(((PI()*($C$21/2)^2*(($C$21/2)*$AZ$19))/3)*$AF$603)))</f>
        <v>152299.04948295862</v>
      </c>
      <c r="AG797" s="73">
        <v>19.2</v>
      </c>
      <c r="AH797" s="85">
        <f t="shared" si="116"/>
        <v>142973.74453299874</v>
      </c>
      <c r="AI797" s="57">
        <v>19.2</v>
      </c>
      <c r="AJ797" s="86">
        <f>IF($AI797&gt;$G$20,IF('Silo Levels'!$L$27="Pumping",((PI()*((($C$19+$G$20)-$AI797)*($O$20/($O$19/2)))^2*((($O$20+$G$20)-$AI797))/3)*$AJ$603)+(((PI()*((($C$19+$G$20)-$AI797)*($O$20/($O$19/2)))^2*(((($C$19+$G$20)-$AI797)*($O$20/($O$19/2)))*$AZ$20))/3)*$AJ$603),(((PI()*((($C$19+$G$20)-$AI797)*($O$20/($O$19/2)))^2*((($O$20+$G$20)-$AI797)/3))*$AJ$603)-((PI()*((($C$19+$G$20)-$AI797)*($O$20/($O$19/2)))^2*(((($C$19+$G$20)-$AI797)*($O$20/($O$19/2)))*$AZ$20)/3)*$AJ$603))),IF('Silo Levels'!$L$27="Pumping",(($D$18*$AJ$603)+((PI()*(($C$21/2)^2)*($G$20-$AI797))*$AJ$603))+((($D$18+$H$18)/3)*$BE$20)+(((PI()*($C$21/2)^2*(($C$21/2)*$AZ$20))/3)*$AJ$603),(($D$18*$AJ$603)+((PI()*(($C$21/2)^2)*($G$20-$AI797))*$AJ$603))+((($D$18+$H$18)/3)*$BE$20)-(((PI()*($C$21/2)^2*(($C$21/2)*$AZ$20))/3)*$AJ$603)))</f>
        <v>138792.28914219202</v>
      </c>
    </row>
    <row r="798" spans="1:36" x14ac:dyDescent="0.3">
      <c r="A798">
        <v>19.3</v>
      </c>
      <c r="B798" s="85">
        <f t="shared" si="109"/>
        <v>142554.14204082021</v>
      </c>
      <c r="C798" s="57">
        <v>19.3</v>
      </c>
      <c r="D798" s="86">
        <f>IF($C798&gt;$G$20,IF('Silo Levels'!$L$19="Pumping",((PI()*((($C$19+$G$20)-$C798)*($O$20/($O$19/2)))^2*((($O$20+$G$20)-$C798))/3)*$D$603)+(((PI()*((($C$19+$G$20)-$C798)*($O$20/($O$19/2)))^2*(((($C$19+$G$20)-$C798)*($O$20/($O$19/2)))*$AZ$12))/3)*$D$603),(((PI()*((($C$19+$G$20)-$C798)*($O$20/($O$19/2)))^2*((($O$20+$G$20)-$C798)/3))*$D$603)-((PI()*((($C$19+$G$20)-$C798)*($O$20/($O$19/2)))^2*(((($C$19+$G$20)-$C798)*($O$20/($O$19/2)))*$AZ$12)/3)*$D$603))),IF('Silo Levels'!$L$19="Pumping",(($D$18*$D$603)+((PI()*(($C$21/2)^2)*($G$20-$C798))*$D$603))+((($D$18+$H$18)/3)*$BE$12)+(((PI()*($C$21/2)^2*(($C$21/2)*$AZ$12))/3)*$D$603),(($D$18*$D$603)+((PI()*(($C$21/2)^2)*($G$20-$C798))*$D$603))+((($D$18+$H$18)/3)*$BE$12)-(((PI()*($C$21/2)^2*(($C$21/2)*$AZ$12))/3)*$D$603)))</f>
        <v>139627.12326725549</v>
      </c>
      <c r="E798" s="73">
        <v>19.3</v>
      </c>
      <c r="F798" s="85">
        <f t="shared" si="110"/>
        <v>129330.99246688829</v>
      </c>
      <c r="G798" s="57">
        <v>19.3</v>
      </c>
      <c r="H798" s="86">
        <f>IF($G798&gt;$G$20,IF('Silo Levels'!$L$20="Pumping",((PI()*((($C$19+$G$20)-$G798)*($O$20/($O$19/2)))^2*((($O$20+$G$20)-$G798))/3)*$H$603)+(((PI()*((($C$19+$G$20)-$G798)*($O$20/($O$19/2)))^2*(((($C$19+$G$20)-$G798)*($O$20/($O$19/2)))*$AZ$13))/3)*$H$603),(((PI()*((($C$19+$G$20)-$G798)*($O$20/($O$19/2)))^2*((($O$20+$G$20)-$G798)/3))*$H$603)-((PI()*((($C$19+$G$20)-$G798)*($O$20/($O$19/2)))^2*(((($C$19+$G$20)-$G798)*($O$20/($O$19/2)))*$AZ$13)/3)*$H$603))),IF('Silo Levels'!$L$20="Pumping",(($D$18*$H$603)+((PI()*(($C$21/2)^2)*($G$20-$G798))*$H$603))+((($D$18+$H$18)/3)*$BE$13)+(((PI()*($C$21/2)^2*(($C$21/2)*$AZ$13))/3)*$H$603),(($D$18*$H$603)+((PI()*(($C$21/2)^2)*($G$20-$G798))*$H$603))+((($D$18+$H$18)/3)*$BE$13)-(((PI()*($C$21/2)^2*(($C$21/2)*$AZ$13))/3)*$H$603)))</f>
        <v>125542.85802186243</v>
      </c>
      <c r="I798" s="73">
        <v>19.3</v>
      </c>
      <c r="J798" s="85">
        <f t="shared" ref="J798:J861" si="117">IF($K798&gt;$G$20,(PI()*((($C$19+$G$20)-$K798)*($O$20/($O$19/2)))^2*((($O$20+$G$20)-$K798)/3))*$L$603,($D$18*$L$603)+((PI()*(($C$21/2)^2)*($G$20-$K798))*$L$603)+((($D$18+$H$18)/3)*$BE$14))</f>
        <v>129911.21262063606</v>
      </c>
      <c r="K798" s="57">
        <v>19.3</v>
      </c>
      <c r="L798" s="86">
        <f>IF($K798&gt;$G$20,IF('Silo Levels'!$L$21="Pumping",((PI()*((($C$19+$G$20)-$K798)*($O$20/($O$19/2)))^2*((($O$20+$G$20)-$K798))/3)*$L$603)+(((PI()*((($C$19+$G$20)-$K798)*($O$20/($O$19/2)))^2*(((($C$19+$G$20)-$K798)*($O$20/($O$19/2)))*$AZ$14))/3)*$L$603),(((PI()*((($C$19+$G$20)-$K798)*($O$20/($O$19/2)))^2*((($O$20+$G$20)-$K798)/3))*$L$603)-((PI()*((($C$19+$G$20)-$K798)*($O$20/($O$19/2)))^2*(((($C$19+$G$20)-$K798)*($O$20/($O$19/2)))*$AZ$14)/3)*$L$603))),IF('Silo Levels'!$L$21="Pumping",(($D$18*$L$603)+((PI()*(($C$21/2)^2)*($G$20-$K798))*$L$603))+((($D$18+$H$18)/3)*$BE$14)+(((PI()*($C$21/2)^2*(($C$21/2)*$AZ$14))/3)*$L$603),(($D$18*$L$603)+((PI()*(($C$21/2)^2)*($G$20-$K798))*$L$603))+((($D$18+$H$18)/3)*$BE$14)-(((PI()*($C$21/2)^2*(($C$21/2)*$AZ$14))/3)*$L$603)))</f>
        <v>126105.81959902395</v>
      </c>
      <c r="M798" s="73">
        <v>19.3</v>
      </c>
      <c r="N798" s="85">
        <f t="shared" si="111"/>
        <v>132928.95946438238</v>
      </c>
      <c r="O798" s="57">
        <v>19.3</v>
      </c>
      <c r="P798" s="86">
        <f>IF($O798&gt;$G$20,IF('Silo Levels'!$L$22="Pumping",((PI()*((($C$19+$G$20)-$O798)*($O$20/($O$19/2)))^2*((($O$20+$G$20)-$O798))/3)*$P$603)+(((PI()*((($C$19+$G$20)-$O798)*($O$20/($O$19/2)))^2*(((($C$19+$G$20)-$O798)*($O$20/($O$19/2)))*$AZ$15))/3)*$P$603),(((PI()*((($C$19+$G$20)-$O798)*($O$20/($O$19/2)))^2*((($O$20+$G$20)-$O798)/3))*$P$603)-((PI()*((($C$19+$G$20)-$O798)*($O$20/($O$19/2)))^2*(((($C$19+$G$20)-$O798)*($O$20/($O$19/2)))*$AZ$15)/3)*$P$603))),IF('Silo Levels'!$L$22="Pumping",(($D$18*$P$603)+((PI()*(($C$21/2)^2)*($G$20-$O798))*$P$603))+((($D$18+$H$18)/3)*$BE$15)+(((PI()*($C$21/2)^2*(($C$21/2)*$AZ$15))/3)*$P$603),(($D$18*$P$603)+((PI()*(($C$21/2)^2)*($G$20-$O798))*$P$603))+((($D$18+$H$18)/3)*$BE$15)-(((PI()*($C$21/2)^2*(($C$21/2)*$AZ$15))/3)*$P$603)))</f>
        <v>129033.80393678989</v>
      </c>
      <c r="Q798" s="73">
        <v>19.3</v>
      </c>
      <c r="R798" s="85">
        <f t="shared" si="112"/>
        <v>137436.76584693615</v>
      </c>
      <c r="S798" s="57">
        <v>19.3</v>
      </c>
      <c r="T798" s="86">
        <f>IF($S798&gt;$G$20,IF('Silo Levels'!$L$23="Pumping",((PI()*((($C$19+$G$20)-$S798)*($O$20/($O$19/2)))^2*((($O$20+$G$20)-$S798))/3)*$T$603)+(((PI()*((($C$19+$G$20)-$S798)*($O$20/($O$19/2)))^2*(((($C$19+$G$20)-$S798)*($O$20/($O$19/2)))*$AZ$16))/3)*$T$603),(((PI()*((($C$19+$G$20)-$S798)*($O$20/($O$19/2)))^2*((($O$20+$G$20)-$S798)/3))*$T$603)-((PI()*((($C$19+$G$20)-$S798)*($O$20/($O$19/2)))^2*(((($C$19+$G$20)-$S798)*($O$20/($O$19/2)))*$AZ$16)/3)*$T$603))),IF('Silo Levels'!$L$23="Pumping",(($D$18*$T$603)+((PI()*(($C$21/2)^2)*($G$20-$S798))*$T$603))+((($D$18+$H$18)/3)*$BE$16)+(((PI()*($C$21/2)^2*(($C$21/2)*$AZ$16))/3)*$T$603),(($D$18*$T$603)+((PI()*(($C$21/2)^2)*($G$20-$S798))*$T$603))+((($D$18+$H$18)/3)*$BE$16)-(((PI()*($C$21/2)^2*(($C$21/2)*$AZ$16))/3)*$T$603)))</f>
        <v>133407.52617699391</v>
      </c>
      <c r="U798" s="73">
        <v>19.3</v>
      </c>
      <c r="V798" s="85">
        <f t="shared" si="113"/>
        <v>129330.99246688829</v>
      </c>
      <c r="W798" s="57">
        <v>19.3</v>
      </c>
      <c r="X798" s="86">
        <f>IF($W798&gt;$G$20,IF('Silo Levels'!$L$24="Pumping",((PI()*((($C$19+$G$20)-$W798)*($O$20/($O$19/2)))^2*((($O$20+$G$20)-$W798))/3)*$X$603)+(((PI()*((($C$19+$G$20)-$W798)*($O$20/($O$19/2)))^2*(((($C$19+$G$20)-$W798)*($O$20/($O$19/2)))*$AZ$17))/3)*$X$603),(((PI()*((($C$19+$G$20)-$W798)*($O$20/($O$19/2)))^2*((($O$20+$G$20)-$W798)/3))*$X$603)-((PI()*((($C$19+$G$20)-$W798)*($O$20/($O$19/2)))^2*(((($C$19+$G$20)-$W798)*($O$20/($O$19/2)))*$AZ$17)/3)*$X$603))),IF('Silo Levels'!$L$24="Pumping",(($D$18*$X$603)+((PI()*(($C$21/2)^2)*($G$20-$W798))*$X$603))+((($D$18+$H$18)/3)*$BE$17)+(((PI()*($C$21/2)^2*(($C$21/2)*$AZ$17))/3)*$X$603),(($D$18*$X$603)+((PI()*(($C$21/2)^2)*($G$20-$W798))*$X$603))+((($D$18+$H$18)/3)*$BE$17)-(((PI()*($C$21/2)^2*(($C$21/2)*$AZ$17))/3)*$X$603)))</f>
        <v>125542.85802186243</v>
      </c>
      <c r="Y798" s="73">
        <v>19.3</v>
      </c>
      <c r="Z798" s="85">
        <f t="shared" si="114"/>
        <v>148198.30696054531</v>
      </c>
      <c r="AA798" s="57">
        <v>19.3</v>
      </c>
      <c r="AB798" s="86">
        <f>IF($AA798&gt;$G$20,IF('Silo Levels'!$L$25="Pumping",((PI()*((($C$19+$G$20)-$AA798)*($O$20/($O$19/2)))^2*((($O$20+$G$20)-$AA798))/3)*$AB$603)+(((PI()*((($C$19+$G$20)-$AA798)*($O$20/($O$19/2)))^2*(((($C$19+$G$20)-$AA798)*($O$20/($O$19/2)))*$AZ$18))/3)*$AB$603),(((PI()*((($C$19+$G$20)-$AA798)*($O$20/($O$19/2)))^2*((($O$20+$G$20)-$AA798)/3))*$AB$603)-((PI()*((($C$19+$G$20)-$AA798)*($O$20/($O$19/2)))^2*(((($C$19+$G$20)-$AA798)*($O$20/($O$19/2)))*$AZ$18)/3)*$AB$603))),IF('Silo Levels'!$L$25="Pumping",(($D$18*$AB$603)+((PI()*(($C$21/2)^2)*($G$20-$AA798))*$AB$603))+((($D$18+$H$18)/3)*$BE$18)+(((PI()*($C$21/2)^2*(($C$21/2)*$AZ$18))/3)*$AB$603),(($D$18*$AB$603)+((PI()*(($C$21/2)^2)*($G$20-$AA798))*$AB$603))+((($D$18+$H$18)/3)*$BE$18)-(((PI()*($C$21/2)^2*(($C$21/2)*$AZ$18))/3)*$AB$603)))</f>
        <v>143848.96658349098</v>
      </c>
      <c r="AC798" s="73">
        <v>19.3</v>
      </c>
      <c r="AD798" s="85">
        <f t="shared" si="115"/>
        <v>154065.89759664657</v>
      </c>
      <c r="AE798" s="57">
        <v>19.3</v>
      </c>
      <c r="AF798" s="86">
        <f>IF($AE798&gt;$G$20,IF('Silo Levels'!$L$26="Pumping",((PI()*((($C$19+$G$20)-$AE798)*($O$20/($O$19/2)))^2*((($O$20+$G$20)-$AE798))/3)*$AF$603)+(((PI()*((($C$19+$G$20)-$AE798)*($O$20/($O$19/2)))^2*(((($C$19+$G$20)-$AE798)*($O$20/($O$19/2)))*$AZ$19))/3)*$AF$603),(((PI()*((($C$19+$G$20)-$AE798)*($O$20/($O$19/2)))^2*((($O$20+$G$20)-$AE798)/3))*$AF$603)-((PI()*((($C$19+$G$20)-$AE798)*($O$20/($O$19/2)))^2*(((($C$19+$G$20)-$AE798)*($O$20/($O$19/2)))*$AZ$19)/3)*$AF$603))),IF('Silo Levels'!$L$26="Pumping",(($D$18*$AF$603)+((PI()*(($C$21/2)^2)*($G$20-$AE798))*$AF$603))+((($D$18+$H$18)/3)*$BE$19)+(((PI()*($C$21/2)^2*(($C$21/2)*$AZ$19))/3)*$AF$603),(($D$18*$AF$603)+((PI()*(($C$21/2)^2)*($G$20-$AE798))*$AF$603))+((($D$18+$H$18)/3)*$BE$19)-(((PI()*($C$21/2)^2*(($C$21/2)*$AZ$19))/3)*$AF$603)))</f>
        <v>151855.41194438658</v>
      </c>
      <c r="AG798" s="73">
        <v>19.3</v>
      </c>
      <c r="AH798" s="85">
        <f t="shared" si="116"/>
        <v>142554.14204082021</v>
      </c>
      <c r="AI798" s="57">
        <v>19.3</v>
      </c>
      <c r="AJ798" s="86">
        <f>IF($AI798&gt;$G$20,IF('Silo Levels'!$L$27="Pumping",((PI()*((($C$19+$G$20)-$AI798)*($O$20/($O$19/2)))^2*((($O$20+$G$20)-$AI798))/3)*$AJ$603)+(((PI()*((($C$19+$G$20)-$AI798)*($O$20/($O$19/2)))^2*(((($C$19+$G$20)-$AI798)*($O$20/($O$19/2)))*$AZ$20))/3)*$AJ$603),(((PI()*((($C$19+$G$20)-$AI798)*($O$20/($O$19/2)))^2*((($O$20+$G$20)-$AI798)/3))*$AJ$603)-((PI()*((($C$19+$G$20)-$AI798)*($O$20/($O$19/2)))^2*(((($C$19+$G$20)-$AI798)*($O$20/($O$19/2)))*$AZ$20)/3)*$AJ$603))),IF('Silo Levels'!$L$27="Pumping",(($D$18*$AJ$603)+((PI()*(($C$21/2)^2)*($G$20-$AI798))*$AJ$603))+((($D$18+$H$18)/3)*$BE$20)+(((PI()*($C$21/2)^2*(($C$21/2)*$AZ$20))/3)*$AJ$603),(($D$18*$AJ$603)+((PI()*(($C$21/2)^2)*($G$20-$AI798))*$AJ$603))+((($D$18+$H$18)/3)*$BE$20)-(((PI()*($C$21/2)^2*(($C$21/2)*$AZ$20))/3)*$AJ$603)))</f>
        <v>138372.68665001349</v>
      </c>
    </row>
    <row r="799" spans="1:36" x14ac:dyDescent="0.3">
      <c r="A799">
        <v>19.399999999999999</v>
      </c>
      <c r="B799" s="85">
        <f t="shared" si="109"/>
        <v>142134.53954864171</v>
      </c>
      <c r="C799" s="57">
        <v>19.399999999999999</v>
      </c>
      <c r="D799" s="86">
        <f>IF($C799&gt;$G$20,IF('Silo Levels'!$L$19="Pumping",((PI()*((($C$19+$G$20)-$C799)*($O$20/($O$19/2)))^2*((($O$20+$G$20)-$C799))/3)*$D$603)+(((PI()*((($C$19+$G$20)-$C799)*($O$20/($O$19/2)))^2*(((($C$19+$G$20)-$C799)*($O$20/($O$19/2)))*$AZ$12))/3)*$D$603),(((PI()*((($C$19+$G$20)-$C799)*($O$20/($O$19/2)))^2*((($O$20+$G$20)-$C799)/3))*$D$603)-((PI()*((($C$19+$G$20)-$C799)*($O$20/($O$19/2)))^2*(((($C$19+$G$20)-$C799)*($O$20/($O$19/2)))*$AZ$12)/3)*$D$603))),IF('Silo Levels'!$L$19="Pumping",(($D$18*$D$603)+((PI()*(($C$21/2)^2)*($G$20-$C799))*$D$603))+((($D$18+$H$18)/3)*$BE$12)+(((PI()*($C$21/2)^2*(($C$21/2)*$AZ$12))/3)*$D$603),(($D$18*$D$603)+((PI()*(($C$21/2)^2)*($G$20-$C799))*$D$603))+((($D$18+$H$18)/3)*$BE$12)-(((PI()*($C$21/2)^2*(($C$21/2)*$AZ$12))/3)*$D$603)))</f>
        <v>139207.52077507699</v>
      </c>
      <c r="E799" s="73">
        <v>19.399999999999999</v>
      </c>
      <c r="F799" s="85">
        <f t="shared" si="110"/>
        <v>128950.85911491358</v>
      </c>
      <c r="G799" s="57">
        <v>19.399999999999999</v>
      </c>
      <c r="H799" s="86">
        <f>IF($G799&gt;$G$20,IF('Silo Levels'!$L$20="Pumping",((PI()*((($C$19+$G$20)-$G799)*($O$20/($O$19/2)))^2*((($O$20+$G$20)-$G799))/3)*$H$603)+(((PI()*((($C$19+$G$20)-$G799)*($O$20/($O$19/2)))^2*(((($C$19+$G$20)-$G799)*($O$20/($O$19/2)))*$AZ$13))/3)*$H$603),(((PI()*((($C$19+$G$20)-$G799)*($O$20/($O$19/2)))^2*((($O$20+$G$20)-$G799)/3))*$H$603)-((PI()*((($C$19+$G$20)-$G799)*($O$20/($O$19/2)))^2*(((($C$19+$G$20)-$G799)*($O$20/($O$19/2)))*$AZ$13)/3)*$H$603))),IF('Silo Levels'!$L$20="Pumping",(($D$18*$H$603)+((PI()*(($C$21/2)^2)*($G$20-$G799))*$H$603))+((($D$18+$H$18)/3)*$BE$13)+(((PI()*($C$21/2)^2*(($C$21/2)*$AZ$13))/3)*$H$603),(($D$18*$H$603)+((PI()*(($C$21/2)^2)*($G$20-$G799))*$H$603))+((($D$18+$H$18)/3)*$BE$13)-(((PI()*($C$21/2)^2*(($C$21/2)*$AZ$13))/3)*$H$603)))</f>
        <v>125162.72466988771</v>
      </c>
      <c r="I799" s="73">
        <v>19.399999999999999</v>
      </c>
      <c r="J799" s="85">
        <f t="shared" si="117"/>
        <v>129529.34739756137</v>
      </c>
      <c r="K799" s="57">
        <v>19.399999999999999</v>
      </c>
      <c r="L799" s="86">
        <f>IF($K799&gt;$G$20,IF('Silo Levels'!$L$21="Pumping",((PI()*((($C$19+$G$20)-$K799)*($O$20/($O$19/2)))^2*((($O$20+$G$20)-$K799))/3)*$L$603)+(((PI()*((($C$19+$G$20)-$K799)*($O$20/($O$19/2)))^2*(((($C$19+$G$20)-$K799)*($O$20/($O$19/2)))*$AZ$14))/3)*$L$603),(((PI()*((($C$19+$G$20)-$K799)*($O$20/($O$19/2)))^2*((($O$20+$G$20)-$K799)/3))*$L$603)-((PI()*((($C$19+$G$20)-$K799)*($O$20/($O$19/2)))^2*(((($C$19+$G$20)-$K799)*($O$20/($O$19/2)))*$AZ$14)/3)*$L$603))),IF('Silo Levels'!$L$21="Pumping",(($D$18*$L$603)+((PI()*(($C$21/2)^2)*($G$20-$K799))*$L$603))+((($D$18+$H$18)/3)*$BE$14)+(((PI()*($C$21/2)^2*(($C$21/2)*$AZ$14))/3)*$L$603),(($D$18*$L$603)+((PI()*(($C$21/2)^2)*($G$20-$K799))*$L$603))+((($D$18+$H$18)/3)*$BE$14)-(((PI()*($C$21/2)^2*(($C$21/2)*$AZ$14))/3)*$L$603)))</f>
        <v>125723.95437594927</v>
      </c>
      <c r="M799" s="73">
        <v>19.399999999999999</v>
      </c>
      <c r="N799" s="85">
        <f t="shared" si="111"/>
        <v>132538.08671457521</v>
      </c>
      <c r="O799" s="57">
        <v>19.399999999999999</v>
      </c>
      <c r="P799" s="86">
        <f>IF($O799&gt;$G$20,IF('Silo Levels'!$L$22="Pumping",((PI()*((($C$19+$G$20)-$O799)*($O$20/($O$19/2)))^2*((($O$20+$G$20)-$O799))/3)*$P$603)+(((PI()*((($C$19+$G$20)-$O799)*($O$20/($O$19/2)))^2*(((($C$19+$G$20)-$O799)*($O$20/($O$19/2)))*$AZ$15))/3)*$P$603),(((PI()*((($C$19+$G$20)-$O799)*($O$20/($O$19/2)))^2*((($O$20+$G$20)-$O799)/3))*$P$603)-((PI()*((($C$19+$G$20)-$O799)*($O$20/($O$19/2)))^2*(((($C$19+$G$20)-$O799)*($O$20/($O$19/2)))*$AZ$15)/3)*$P$603))),IF('Silo Levels'!$L$22="Pumping",(($D$18*$P$603)+((PI()*(($C$21/2)^2)*($G$20-$O799))*$P$603))+((($D$18+$H$18)/3)*$BE$15)+(((PI()*($C$21/2)^2*(($C$21/2)*$AZ$15))/3)*$P$603),(($D$18*$P$603)+((PI()*(($C$21/2)^2)*($G$20-$O799))*$P$603))+((($D$18+$H$18)/3)*$BE$15)-(((PI()*($C$21/2)^2*(($C$21/2)*$AZ$15))/3)*$P$603)))</f>
        <v>128642.93118698272</v>
      </c>
      <c r="Q799" s="73">
        <v>19.399999999999999</v>
      </c>
      <c r="R799" s="85">
        <f t="shared" si="112"/>
        <v>137032.43796368063</v>
      </c>
      <c r="S799" s="57">
        <v>19.399999999999999</v>
      </c>
      <c r="T799" s="86">
        <f>IF($S799&gt;$G$20,IF('Silo Levels'!$L$23="Pumping",((PI()*((($C$19+$G$20)-$S799)*($O$20/($O$19/2)))^2*((($O$20+$G$20)-$S799))/3)*$T$603)+(((PI()*((($C$19+$G$20)-$S799)*($O$20/($O$19/2)))^2*(((($C$19+$G$20)-$S799)*($O$20/($O$19/2)))*$AZ$16))/3)*$T$603),(((PI()*((($C$19+$G$20)-$S799)*($O$20/($O$19/2)))^2*((($O$20+$G$20)-$S799)/3))*$T$603)-((PI()*((($C$19+$G$20)-$S799)*($O$20/($O$19/2)))^2*(((($C$19+$G$20)-$S799)*($O$20/($O$19/2)))*$AZ$16)/3)*$T$603))),IF('Silo Levels'!$L$23="Pumping",(($D$18*$T$603)+((PI()*(($C$21/2)^2)*($G$20-$S799))*$T$603))+((($D$18+$H$18)/3)*$BE$16)+(((PI()*($C$21/2)^2*(($C$21/2)*$AZ$16))/3)*$T$603),(($D$18*$T$603)+((PI()*(($C$21/2)^2)*($G$20-$S799))*$T$603))+((($D$18+$H$18)/3)*$BE$16)-(((PI()*($C$21/2)^2*(($C$21/2)*$AZ$16))/3)*$T$603)))</f>
        <v>133003.19829373839</v>
      </c>
      <c r="U799" s="73">
        <v>19.399999999999999</v>
      </c>
      <c r="V799" s="85">
        <f t="shared" si="113"/>
        <v>128950.85911491358</v>
      </c>
      <c r="W799" s="57">
        <v>19.399999999999999</v>
      </c>
      <c r="X799" s="86">
        <f>IF($W799&gt;$G$20,IF('Silo Levels'!$L$24="Pumping",((PI()*((($C$19+$G$20)-$W799)*($O$20/($O$19/2)))^2*((($O$20+$G$20)-$W799))/3)*$X$603)+(((PI()*((($C$19+$G$20)-$W799)*($O$20/($O$19/2)))^2*(((($C$19+$G$20)-$W799)*($O$20/($O$19/2)))*$AZ$17))/3)*$X$603),(((PI()*((($C$19+$G$20)-$W799)*($O$20/($O$19/2)))^2*((($O$20+$G$20)-$W799)/3))*$X$603)-((PI()*((($C$19+$G$20)-$W799)*($O$20/($O$19/2)))^2*(((($C$19+$G$20)-$W799)*($O$20/($O$19/2)))*$AZ$17)/3)*$X$603))),IF('Silo Levels'!$L$24="Pumping",(($D$18*$X$603)+((PI()*(($C$21/2)^2)*($G$20-$W799))*$X$603))+((($D$18+$H$18)/3)*$BE$17)+(((PI()*($C$21/2)^2*(($C$21/2)*$AZ$17))/3)*$X$603),(($D$18*$X$603)+((PI()*(($C$21/2)^2)*($G$20-$W799))*$X$603))+((($D$18+$H$18)/3)*$BE$17)-(((PI()*($C$21/2)^2*(($C$21/2)*$AZ$17))/3)*$X$603)))</f>
        <v>125162.72466988771</v>
      </c>
      <c r="Y799" s="73">
        <v>19.399999999999999</v>
      </c>
      <c r="Z799" s="85">
        <f t="shared" si="114"/>
        <v>147761.85747323115</v>
      </c>
      <c r="AA799" s="57">
        <v>19.399999999999999</v>
      </c>
      <c r="AB799" s="86">
        <f>IF($AA799&gt;$G$20,IF('Silo Levels'!$L$25="Pumping",((PI()*((($C$19+$G$20)-$AA799)*($O$20/($O$19/2)))^2*((($O$20+$G$20)-$AA799))/3)*$AB$603)+(((PI()*((($C$19+$G$20)-$AA799)*($O$20/($O$19/2)))^2*(((($C$19+$G$20)-$AA799)*($O$20/($O$19/2)))*$AZ$18))/3)*$AB$603),(((PI()*((($C$19+$G$20)-$AA799)*($O$20/($O$19/2)))^2*((($O$20+$G$20)-$AA799)/3))*$AB$603)-((PI()*((($C$19+$G$20)-$AA799)*($O$20/($O$19/2)))^2*(((($C$19+$G$20)-$AA799)*($O$20/($O$19/2)))*$AZ$18)/3)*$AB$603))),IF('Silo Levels'!$L$25="Pumping",(($D$18*$AB$603)+((PI()*(($C$21/2)^2)*($G$20-$AA799))*$AB$603))+((($D$18+$H$18)/3)*$BE$18)+(((PI()*($C$21/2)^2*(($C$21/2)*$AZ$18))/3)*$AB$603),(($D$18*$AB$603)+((PI()*(($C$21/2)^2)*($G$20-$AA799))*$AB$603))+((($D$18+$H$18)/3)*$BE$18)-(((PI()*($C$21/2)^2*(($C$21/2)*$AZ$18))/3)*$AB$603)))</f>
        <v>143412.51709617683</v>
      </c>
      <c r="AC799" s="73">
        <v>19.399999999999999</v>
      </c>
      <c r="AD799" s="85">
        <f t="shared" si="115"/>
        <v>153622.26005807452</v>
      </c>
      <c r="AE799" s="57">
        <v>19.399999999999999</v>
      </c>
      <c r="AF799" s="86">
        <f>IF($AE799&gt;$G$20,IF('Silo Levels'!$L$26="Pumping",((PI()*((($C$19+$G$20)-$AE799)*($O$20/($O$19/2)))^2*((($O$20+$G$20)-$AE799))/3)*$AF$603)+(((PI()*((($C$19+$G$20)-$AE799)*($O$20/($O$19/2)))^2*(((($C$19+$G$20)-$AE799)*($O$20/($O$19/2)))*$AZ$19))/3)*$AF$603),(((PI()*((($C$19+$G$20)-$AE799)*($O$20/($O$19/2)))^2*((($O$20+$G$20)-$AE799)/3))*$AF$603)-((PI()*((($C$19+$G$20)-$AE799)*($O$20/($O$19/2)))^2*(((($C$19+$G$20)-$AE799)*($O$20/($O$19/2)))*$AZ$19)/3)*$AF$603))),IF('Silo Levels'!$L$26="Pumping",(($D$18*$AF$603)+((PI()*(($C$21/2)^2)*($G$20-$AE799))*$AF$603))+((($D$18+$H$18)/3)*$BE$19)+(((PI()*($C$21/2)^2*(($C$21/2)*$AZ$19))/3)*$AF$603),(($D$18*$AF$603)+((PI()*(($C$21/2)^2)*($G$20-$AE799))*$AF$603))+((($D$18+$H$18)/3)*$BE$19)-(((PI()*($C$21/2)^2*(($C$21/2)*$AZ$19))/3)*$AF$603)))</f>
        <v>151411.77440581453</v>
      </c>
      <c r="AG799" s="73">
        <v>19.399999999999999</v>
      </c>
      <c r="AH799" s="85">
        <f t="shared" si="116"/>
        <v>142134.53954864171</v>
      </c>
      <c r="AI799" s="57">
        <v>19.399999999999999</v>
      </c>
      <c r="AJ799" s="86">
        <f>IF($AI799&gt;$G$20,IF('Silo Levels'!$L$27="Pumping",((PI()*((($C$19+$G$20)-$AI799)*($O$20/($O$19/2)))^2*((($O$20+$G$20)-$AI799))/3)*$AJ$603)+(((PI()*((($C$19+$G$20)-$AI799)*($O$20/($O$19/2)))^2*(((($C$19+$G$20)-$AI799)*($O$20/($O$19/2)))*$AZ$20))/3)*$AJ$603),(((PI()*((($C$19+$G$20)-$AI799)*($O$20/($O$19/2)))^2*((($O$20+$G$20)-$AI799)/3))*$AJ$603)-((PI()*((($C$19+$G$20)-$AI799)*($O$20/($O$19/2)))^2*(((($C$19+$G$20)-$AI799)*($O$20/($O$19/2)))*$AZ$20)/3)*$AJ$603))),IF('Silo Levels'!$L$27="Pumping",(($D$18*$AJ$603)+((PI()*(($C$21/2)^2)*($G$20-$AI799))*$AJ$603))+((($D$18+$H$18)/3)*$BE$20)+(((PI()*($C$21/2)^2*(($C$21/2)*$AZ$20))/3)*$AJ$603),(($D$18*$AJ$603)+((PI()*(($C$21/2)^2)*($G$20-$AI799))*$AJ$603))+((($D$18+$H$18)/3)*$BE$20)-(((PI()*($C$21/2)^2*(($C$21/2)*$AZ$20))/3)*$AJ$603)))</f>
        <v>137953.08415783499</v>
      </c>
    </row>
    <row r="800" spans="1:36" x14ac:dyDescent="0.3">
      <c r="A800">
        <v>19.5</v>
      </c>
      <c r="B800" s="85">
        <f t="shared" si="109"/>
        <v>141714.93705646318</v>
      </c>
      <c r="C800" s="57">
        <v>19.5</v>
      </c>
      <c r="D800" s="86">
        <f>IF($C800&gt;$G$20,IF('Silo Levels'!$L$19="Pumping",((PI()*((($C$19+$G$20)-$C800)*($O$20/($O$19/2)))^2*((($O$20+$G$20)-$C800))/3)*$D$603)+(((PI()*((($C$19+$G$20)-$C800)*($O$20/($O$19/2)))^2*(((($C$19+$G$20)-$C800)*($O$20/($O$19/2)))*$AZ$12))/3)*$D$603),(((PI()*((($C$19+$G$20)-$C800)*($O$20/($O$19/2)))^2*((($O$20+$G$20)-$C800)/3))*$D$603)-((PI()*((($C$19+$G$20)-$C800)*($O$20/($O$19/2)))^2*(((($C$19+$G$20)-$C800)*($O$20/($O$19/2)))*$AZ$12)/3)*$D$603))),IF('Silo Levels'!$L$19="Pumping",(($D$18*$D$603)+((PI()*(($C$21/2)^2)*($G$20-$C800))*$D$603))+((($D$18+$H$18)/3)*$BE$12)+(((PI()*($C$21/2)^2*(($C$21/2)*$AZ$12))/3)*$D$603),(($D$18*$D$603)+((PI()*(($C$21/2)^2)*($G$20-$C800))*$D$603))+((($D$18+$H$18)/3)*$BE$12)-(((PI()*($C$21/2)^2*(($C$21/2)*$AZ$12))/3)*$D$603)))</f>
        <v>138787.91828289849</v>
      </c>
      <c r="E800" s="73">
        <v>19.5</v>
      </c>
      <c r="F800" s="85">
        <f t="shared" si="110"/>
        <v>128570.72576293885</v>
      </c>
      <c r="G800" s="57">
        <v>19.5</v>
      </c>
      <c r="H800" s="86">
        <f>IF($G800&gt;$G$20,IF('Silo Levels'!$L$20="Pumping",((PI()*((($C$19+$G$20)-$G800)*($O$20/($O$19/2)))^2*((($O$20+$G$20)-$G800))/3)*$H$603)+(((PI()*((($C$19+$G$20)-$G800)*($O$20/($O$19/2)))^2*(((($C$19+$G$20)-$G800)*($O$20/($O$19/2)))*$AZ$13))/3)*$H$603),(((PI()*((($C$19+$G$20)-$G800)*($O$20/($O$19/2)))^2*((($O$20+$G$20)-$G800)/3))*$H$603)-((PI()*((($C$19+$G$20)-$G800)*($O$20/($O$19/2)))^2*(((($C$19+$G$20)-$G800)*($O$20/($O$19/2)))*$AZ$13)/3)*$H$603))),IF('Silo Levels'!$L$20="Pumping",(($D$18*$H$603)+((PI()*(($C$21/2)^2)*($G$20-$G800))*$H$603))+((($D$18+$H$18)/3)*$BE$13)+(((PI()*($C$21/2)^2*(($C$21/2)*$AZ$13))/3)*$H$603),(($D$18*$H$603)+((PI()*(($C$21/2)^2)*($G$20-$G800))*$H$603))+((($D$18+$H$18)/3)*$BE$13)-(((PI()*($C$21/2)^2*(($C$21/2)*$AZ$13))/3)*$H$603)))</f>
        <v>124782.59131791299</v>
      </c>
      <c r="I800" s="73">
        <v>19.5</v>
      </c>
      <c r="J800" s="85">
        <f t="shared" si="117"/>
        <v>129147.48217448672</v>
      </c>
      <c r="K800" s="57">
        <v>19.5</v>
      </c>
      <c r="L800" s="86">
        <f>IF($K800&gt;$G$20,IF('Silo Levels'!$L$21="Pumping",((PI()*((($C$19+$G$20)-$K800)*($O$20/($O$19/2)))^2*((($O$20+$G$20)-$K800))/3)*$L$603)+(((PI()*((($C$19+$G$20)-$K800)*($O$20/($O$19/2)))^2*(((($C$19+$G$20)-$K800)*($O$20/($O$19/2)))*$AZ$14))/3)*$L$603),(((PI()*((($C$19+$G$20)-$K800)*($O$20/($O$19/2)))^2*((($O$20+$G$20)-$K800)/3))*$L$603)-((PI()*((($C$19+$G$20)-$K800)*($O$20/($O$19/2)))^2*(((($C$19+$G$20)-$K800)*($O$20/($O$19/2)))*$AZ$14)/3)*$L$603))),IF('Silo Levels'!$L$21="Pumping",(($D$18*$L$603)+((PI()*(($C$21/2)^2)*($G$20-$K800))*$L$603))+((($D$18+$H$18)/3)*$BE$14)+(((PI()*($C$21/2)^2*(($C$21/2)*$AZ$14))/3)*$L$603),(($D$18*$L$603)+((PI()*(($C$21/2)^2)*($G$20-$K800))*$L$603))+((($D$18+$H$18)/3)*$BE$14)-(((PI()*($C$21/2)^2*(($C$21/2)*$AZ$14))/3)*$L$603)))</f>
        <v>125342.08915287461</v>
      </c>
      <c r="M800" s="73">
        <v>19.5</v>
      </c>
      <c r="N800" s="85">
        <f t="shared" si="111"/>
        <v>132147.21396476802</v>
      </c>
      <c r="O800" s="57">
        <v>19.5</v>
      </c>
      <c r="P800" s="86">
        <f>IF($O800&gt;$G$20,IF('Silo Levels'!$L$22="Pumping",((PI()*((($C$19+$G$20)-$O800)*($O$20/($O$19/2)))^2*((($O$20+$G$20)-$O800))/3)*$P$603)+(((PI()*((($C$19+$G$20)-$O800)*($O$20/($O$19/2)))^2*(((($C$19+$G$20)-$O800)*($O$20/($O$19/2)))*$AZ$15))/3)*$P$603),(((PI()*((($C$19+$G$20)-$O800)*($O$20/($O$19/2)))^2*((($O$20+$G$20)-$O800)/3))*$P$603)-((PI()*((($C$19+$G$20)-$O800)*($O$20/($O$19/2)))^2*(((($C$19+$G$20)-$O800)*($O$20/($O$19/2)))*$AZ$15)/3)*$P$603))),IF('Silo Levels'!$L$22="Pumping",(($D$18*$P$603)+((PI()*(($C$21/2)^2)*($G$20-$O800))*$P$603))+((($D$18+$H$18)/3)*$BE$15)+(((PI()*($C$21/2)^2*(($C$21/2)*$AZ$15))/3)*$P$603),(($D$18*$P$603)+((PI()*(($C$21/2)^2)*($G$20-$O800))*$P$603))+((($D$18+$H$18)/3)*$BE$15)-(((PI()*($C$21/2)^2*(($C$21/2)*$AZ$15))/3)*$P$603)))</f>
        <v>128252.05843717552</v>
      </c>
      <c r="Q800" s="73">
        <v>19.5</v>
      </c>
      <c r="R800" s="85">
        <f t="shared" si="112"/>
        <v>136628.1100804251</v>
      </c>
      <c r="S800" s="57">
        <v>19.5</v>
      </c>
      <c r="T800" s="86">
        <f>IF($S800&gt;$G$20,IF('Silo Levels'!$L$23="Pumping",((PI()*((($C$19+$G$20)-$S800)*($O$20/($O$19/2)))^2*((($O$20+$G$20)-$S800))/3)*$T$603)+(((PI()*((($C$19+$G$20)-$S800)*($O$20/($O$19/2)))^2*(((($C$19+$G$20)-$S800)*($O$20/($O$19/2)))*$AZ$16))/3)*$T$603),(((PI()*((($C$19+$G$20)-$S800)*($O$20/($O$19/2)))^2*((($O$20+$G$20)-$S800)/3))*$T$603)-((PI()*((($C$19+$G$20)-$S800)*($O$20/($O$19/2)))^2*(((($C$19+$G$20)-$S800)*($O$20/($O$19/2)))*$AZ$16)/3)*$T$603))),IF('Silo Levels'!$L$23="Pumping",(($D$18*$T$603)+((PI()*(($C$21/2)^2)*($G$20-$S800))*$T$603))+((($D$18+$H$18)/3)*$BE$16)+(((PI()*($C$21/2)^2*(($C$21/2)*$AZ$16))/3)*$T$603),(($D$18*$T$603)+((PI()*(($C$21/2)^2)*($G$20-$S800))*$T$603))+((($D$18+$H$18)/3)*$BE$16)-(((PI()*($C$21/2)^2*(($C$21/2)*$AZ$16))/3)*$T$603)))</f>
        <v>132598.87041048286</v>
      </c>
      <c r="U800" s="73">
        <v>19.5</v>
      </c>
      <c r="V800" s="85">
        <f t="shared" si="113"/>
        <v>128570.72576293885</v>
      </c>
      <c r="W800" s="57">
        <v>19.5</v>
      </c>
      <c r="X800" s="86">
        <f>IF($W800&gt;$G$20,IF('Silo Levels'!$L$24="Pumping",((PI()*((($C$19+$G$20)-$W800)*($O$20/($O$19/2)))^2*((($O$20+$G$20)-$W800))/3)*$X$603)+(((PI()*((($C$19+$G$20)-$W800)*($O$20/($O$19/2)))^2*(((($C$19+$G$20)-$W800)*($O$20/($O$19/2)))*$AZ$17))/3)*$X$603),(((PI()*((($C$19+$G$20)-$W800)*($O$20/($O$19/2)))^2*((($O$20+$G$20)-$W800)/3))*$X$603)-((PI()*((($C$19+$G$20)-$W800)*($O$20/($O$19/2)))^2*(((($C$19+$G$20)-$W800)*($O$20/($O$19/2)))*$AZ$17)/3)*$X$603))),IF('Silo Levels'!$L$24="Pumping",(($D$18*$X$603)+((PI()*(($C$21/2)^2)*($G$20-$W800))*$X$603))+((($D$18+$H$18)/3)*$BE$17)+(((PI()*($C$21/2)^2*(($C$21/2)*$AZ$17))/3)*$X$603),(($D$18*$X$603)+((PI()*(($C$21/2)^2)*($G$20-$W800))*$X$603))+((($D$18+$H$18)/3)*$BE$17)-(((PI()*($C$21/2)^2*(($C$21/2)*$AZ$17))/3)*$X$603)))</f>
        <v>124782.59131791299</v>
      </c>
      <c r="Y800" s="73">
        <v>19.5</v>
      </c>
      <c r="Z800" s="85">
        <f t="shared" si="114"/>
        <v>147325.40798591697</v>
      </c>
      <c r="AA800" s="57">
        <v>19.5</v>
      </c>
      <c r="AB800" s="86">
        <f>IF($AA800&gt;$G$20,IF('Silo Levels'!$L$25="Pumping",((PI()*((($C$19+$G$20)-$AA800)*($O$20/($O$19/2)))^2*((($O$20+$G$20)-$AA800))/3)*$AB$603)+(((PI()*((($C$19+$G$20)-$AA800)*($O$20/($O$19/2)))^2*(((($C$19+$G$20)-$AA800)*($O$20/($O$19/2)))*$AZ$18))/3)*$AB$603),(((PI()*((($C$19+$G$20)-$AA800)*($O$20/($O$19/2)))^2*((($O$20+$G$20)-$AA800)/3))*$AB$603)-((PI()*((($C$19+$G$20)-$AA800)*($O$20/($O$19/2)))^2*(((($C$19+$G$20)-$AA800)*($O$20/($O$19/2)))*$AZ$18)/3)*$AB$603))),IF('Silo Levels'!$L$25="Pumping",(($D$18*$AB$603)+((PI()*(($C$21/2)^2)*($G$20-$AA800))*$AB$603))+((($D$18+$H$18)/3)*$BE$18)+(((PI()*($C$21/2)^2*(($C$21/2)*$AZ$18))/3)*$AB$603),(($D$18*$AB$603)+((PI()*(($C$21/2)^2)*($G$20-$AA800))*$AB$603))+((($D$18+$H$18)/3)*$BE$18)-(((PI()*($C$21/2)^2*(($C$21/2)*$AZ$18))/3)*$AB$603)))</f>
        <v>142976.06760886265</v>
      </c>
      <c r="AC800" s="73">
        <v>19.5</v>
      </c>
      <c r="AD800" s="85">
        <f t="shared" si="115"/>
        <v>153178.62251950247</v>
      </c>
      <c r="AE800" s="57">
        <v>19.5</v>
      </c>
      <c r="AF800" s="86">
        <f>IF($AE800&gt;$G$20,IF('Silo Levels'!$L$26="Pumping",((PI()*((($C$19+$G$20)-$AE800)*($O$20/($O$19/2)))^2*((($O$20+$G$20)-$AE800))/3)*$AF$603)+(((PI()*((($C$19+$G$20)-$AE800)*($O$20/($O$19/2)))^2*(((($C$19+$G$20)-$AE800)*($O$20/($O$19/2)))*$AZ$19))/3)*$AF$603),(((PI()*((($C$19+$G$20)-$AE800)*($O$20/($O$19/2)))^2*((($O$20+$G$20)-$AE800)/3))*$AF$603)-((PI()*((($C$19+$G$20)-$AE800)*($O$20/($O$19/2)))^2*(((($C$19+$G$20)-$AE800)*($O$20/($O$19/2)))*$AZ$19)/3)*$AF$603))),IF('Silo Levels'!$L$26="Pumping",(($D$18*$AF$603)+((PI()*(($C$21/2)^2)*($G$20-$AE800))*$AF$603))+((($D$18+$H$18)/3)*$BE$19)+(((PI()*($C$21/2)^2*(($C$21/2)*$AZ$19))/3)*$AF$603),(($D$18*$AF$603)+((PI()*(($C$21/2)^2)*($G$20-$AE800))*$AF$603))+((($D$18+$H$18)/3)*$BE$19)-(((PI()*($C$21/2)^2*(($C$21/2)*$AZ$19))/3)*$AF$603)))</f>
        <v>150968.13686724249</v>
      </c>
      <c r="AG800" s="73">
        <v>19.5</v>
      </c>
      <c r="AH800" s="85">
        <f t="shared" si="116"/>
        <v>141714.93705646318</v>
      </c>
      <c r="AI800" s="57">
        <v>19.5</v>
      </c>
      <c r="AJ800" s="86">
        <f>IF($AI800&gt;$G$20,IF('Silo Levels'!$L$27="Pumping",((PI()*((($C$19+$G$20)-$AI800)*($O$20/($O$19/2)))^2*((($O$20+$G$20)-$AI800))/3)*$AJ$603)+(((PI()*((($C$19+$G$20)-$AI800)*($O$20/($O$19/2)))^2*(((($C$19+$G$20)-$AI800)*($O$20/($O$19/2)))*$AZ$20))/3)*$AJ$603),(((PI()*((($C$19+$G$20)-$AI800)*($O$20/($O$19/2)))^2*((($O$20+$G$20)-$AI800)/3))*$AJ$603)-((PI()*((($C$19+$G$20)-$AI800)*($O$20/($O$19/2)))^2*(((($C$19+$G$20)-$AI800)*($O$20/($O$19/2)))*$AZ$20)/3)*$AJ$603))),IF('Silo Levels'!$L$27="Pumping",(($D$18*$AJ$603)+((PI()*(($C$21/2)^2)*($G$20-$AI800))*$AJ$603))+((($D$18+$H$18)/3)*$BE$20)+(((PI()*($C$21/2)^2*(($C$21/2)*$AZ$20))/3)*$AJ$603),(($D$18*$AJ$603)+((PI()*(($C$21/2)^2)*($G$20-$AI800))*$AJ$603))+((($D$18+$H$18)/3)*$BE$20)-(((PI()*($C$21/2)^2*(($C$21/2)*$AZ$20))/3)*$AJ$603)))</f>
        <v>137533.48166565647</v>
      </c>
    </row>
    <row r="801" spans="1:36" x14ac:dyDescent="0.3">
      <c r="A801">
        <v>19.600000000000001</v>
      </c>
      <c r="B801" s="85">
        <f t="shared" si="109"/>
        <v>141295.33456428468</v>
      </c>
      <c r="C801" s="57">
        <v>19.600000000000001</v>
      </c>
      <c r="D801" s="86">
        <f>IF($C801&gt;$G$20,IF('Silo Levels'!$L$19="Pumping",((PI()*((($C$19+$G$20)-$C801)*($O$20/($O$19/2)))^2*((($O$20+$G$20)-$C801))/3)*$D$603)+(((PI()*((($C$19+$G$20)-$C801)*($O$20/($O$19/2)))^2*(((($C$19+$G$20)-$C801)*($O$20/($O$19/2)))*$AZ$12))/3)*$D$603),(((PI()*((($C$19+$G$20)-$C801)*($O$20/($O$19/2)))^2*((($O$20+$G$20)-$C801)/3))*$D$603)-((PI()*((($C$19+$G$20)-$C801)*($O$20/($O$19/2)))^2*(((($C$19+$G$20)-$C801)*($O$20/($O$19/2)))*$AZ$12)/3)*$D$603))),IF('Silo Levels'!$L$19="Pumping",(($D$18*$D$603)+((PI()*(($C$21/2)^2)*($G$20-$C801))*$D$603))+((($D$18+$H$18)/3)*$BE$12)+(((PI()*($C$21/2)^2*(($C$21/2)*$AZ$12))/3)*$D$603),(($D$18*$D$603)+((PI()*(($C$21/2)^2)*($G$20-$C801))*$D$603))+((($D$18+$H$18)/3)*$BE$12)-(((PI()*($C$21/2)^2*(($C$21/2)*$AZ$12))/3)*$D$603)))</f>
        <v>138368.31579071999</v>
      </c>
      <c r="E801" s="73">
        <v>19.600000000000001</v>
      </c>
      <c r="F801" s="85">
        <f t="shared" si="110"/>
        <v>128190.59241096413</v>
      </c>
      <c r="G801" s="57">
        <v>19.600000000000001</v>
      </c>
      <c r="H801" s="86">
        <f>IF($G801&gt;$G$20,IF('Silo Levels'!$L$20="Pumping",((PI()*((($C$19+$G$20)-$G801)*($O$20/($O$19/2)))^2*((($O$20+$G$20)-$G801))/3)*$H$603)+(((PI()*((($C$19+$G$20)-$G801)*($O$20/($O$19/2)))^2*(((($C$19+$G$20)-$G801)*($O$20/($O$19/2)))*$AZ$13))/3)*$H$603),(((PI()*((($C$19+$G$20)-$G801)*($O$20/($O$19/2)))^2*((($O$20+$G$20)-$G801)/3))*$H$603)-((PI()*((($C$19+$G$20)-$G801)*($O$20/($O$19/2)))^2*(((($C$19+$G$20)-$G801)*($O$20/($O$19/2)))*$AZ$13)/3)*$H$603))),IF('Silo Levels'!$L$20="Pumping",(($D$18*$H$603)+((PI()*(($C$21/2)^2)*($G$20-$G801))*$H$603))+((($D$18+$H$18)/3)*$BE$13)+(((PI()*($C$21/2)^2*(($C$21/2)*$AZ$13))/3)*$H$603),(($D$18*$H$603)+((PI()*(($C$21/2)^2)*($G$20-$G801))*$H$603))+((($D$18+$H$18)/3)*$BE$13)-(((PI()*($C$21/2)^2*(($C$21/2)*$AZ$13))/3)*$H$603)))</f>
        <v>124402.45796593827</v>
      </c>
      <c r="I801" s="73">
        <v>19.600000000000001</v>
      </c>
      <c r="J801" s="85">
        <f t="shared" si="117"/>
        <v>128765.61695141204</v>
      </c>
      <c r="K801" s="57">
        <v>19.600000000000001</v>
      </c>
      <c r="L801" s="86">
        <f>IF($K801&gt;$G$20,IF('Silo Levels'!$L$21="Pumping",((PI()*((($C$19+$G$20)-$K801)*($O$20/($O$19/2)))^2*((($O$20+$G$20)-$K801))/3)*$L$603)+(((PI()*((($C$19+$G$20)-$K801)*($O$20/($O$19/2)))^2*(((($C$19+$G$20)-$K801)*($O$20/($O$19/2)))*$AZ$14))/3)*$L$603),(((PI()*((($C$19+$G$20)-$K801)*($O$20/($O$19/2)))^2*((($O$20+$G$20)-$K801)/3))*$L$603)-((PI()*((($C$19+$G$20)-$K801)*($O$20/($O$19/2)))^2*(((($C$19+$G$20)-$K801)*($O$20/($O$19/2)))*$AZ$14)/3)*$L$603))),IF('Silo Levels'!$L$21="Pumping",(($D$18*$L$603)+((PI()*(($C$21/2)^2)*($G$20-$K801))*$L$603))+((($D$18+$H$18)/3)*$BE$14)+(((PI()*($C$21/2)^2*(($C$21/2)*$AZ$14))/3)*$L$603),(($D$18*$L$603)+((PI()*(($C$21/2)^2)*($G$20-$K801))*$L$603))+((($D$18+$H$18)/3)*$BE$14)-(((PI()*($C$21/2)^2*(($C$21/2)*$AZ$14))/3)*$L$603)))</f>
        <v>124960.22392979993</v>
      </c>
      <c r="M801" s="73">
        <v>19.600000000000001</v>
      </c>
      <c r="N801" s="85">
        <f t="shared" si="111"/>
        <v>131756.34121496082</v>
      </c>
      <c r="O801" s="57">
        <v>19.600000000000001</v>
      </c>
      <c r="P801" s="86">
        <f>IF($O801&gt;$G$20,IF('Silo Levels'!$L$22="Pumping",((PI()*((($C$19+$G$20)-$O801)*($O$20/($O$19/2)))^2*((($O$20+$G$20)-$O801))/3)*$P$603)+(((PI()*((($C$19+$G$20)-$O801)*($O$20/($O$19/2)))^2*(((($C$19+$G$20)-$O801)*($O$20/($O$19/2)))*$AZ$15))/3)*$P$603),(((PI()*((($C$19+$G$20)-$O801)*($O$20/($O$19/2)))^2*((($O$20+$G$20)-$O801)/3))*$P$603)-((PI()*((($C$19+$G$20)-$O801)*($O$20/($O$19/2)))^2*(((($C$19+$G$20)-$O801)*($O$20/($O$19/2)))*$AZ$15)/3)*$P$603))),IF('Silo Levels'!$L$22="Pumping",(($D$18*$P$603)+((PI()*(($C$21/2)^2)*($G$20-$O801))*$P$603))+((($D$18+$H$18)/3)*$BE$15)+(((PI()*($C$21/2)^2*(($C$21/2)*$AZ$15))/3)*$P$603),(($D$18*$P$603)+((PI()*(($C$21/2)^2)*($G$20-$O801))*$P$603))+((($D$18+$H$18)/3)*$BE$15)-(((PI()*($C$21/2)^2*(($C$21/2)*$AZ$15))/3)*$P$603)))</f>
        <v>127861.18568736833</v>
      </c>
      <c r="Q801" s="73">
        <v>19.600000000000001</v>
      </c>
      <c r="R801" s="85">
        <f t="shared" si="112"/>
        <v>136223.78219716958</v>
      </c>
      <c r="S801" s="57">
        <v>19.600000000000001</v>
      </c>
      <c r="T801" s="86">
        <f>IF($S801&gt;$G$20,IF('Silo Levels'!$L$23="Pumping",((PI()*((($C$19+$G$20)-$S801)*($O$20/($O$19/2)))^2*((($O$20+$G$20)-$S801))/3)*$T$603)+(((PI()*((($C$19+$G$20)-$S801)*($O$20/($O$19/2)))^2*(((($C$19+$G$20)-$S801)*($O$20/($O$19/2)))*$AZ$16))/3)*$T$603),(((PI()*((($C$19+$G$20)-$S801)*($O$20/($O$19/2)))^2*((($O$20+$G$20)-$S801)/3))*$T$603)-((PI()*((($C$19+$G$20)-$S801)*($O$20/($O$19/2)))^2*(((($C$19+$G$20)-$S801)*($O$20/($O$19/2)))*$AZ$16)/3)*$T$603))),IF('Silo Levels'!$L$23="Pumping",(($D$18*$T$603)+((PI()*(($C$21/2)^2)*($G$20-$S801))*$T$603))+((($D$18+$H$18)/3)*$BE$16)+(((PI()*($C$21/2)^2*(($C$21/2)*$AZ$16))/3)*$T$603),(($D$18*$T$603)+((PI()*(($C$21/2)^2)*($G$20-$S801))*$T$603))+((($D$18+$H$18)/3)*$BE$16)-(((PI()*($C$21/2)^2*(($C$21/2)*$AZ$16))/3)*$T$603)))</f>
        <v>132194.54252722734</v>
      </c>
      <c r="U801" s="73">
        <v>19.600000000000001</v>
      </c>
      <c r="V801" s="85">
        <f t="shared" si="113"/>
        <v>128190.59241096413</v>
      </c>
      <c r="W801" s="57">
        <v>19.600000000000001</v>
      </c>
      <c r="X801" s="86">
        <f>IF($W801&gt;$G$20,IF('Silo Levels'!$L$24="Pumping",((PI()*((($C$19+$G$20)-$W801)*($O$20/($O$19/2)))^2*((($O$20+$G$20)-$W801))/3)*$X$603)+(((PI()*((($C$19+$G$20)-$W801)*($O$20/($O$19/2)))^2*(((($C$19+$G$20)-$W801)*($O$20/($O$19/2)))*$AZ$17))/3)*$X$603),(((PI()*((($C$19+$G$20)-$W801)*($O$20/($O$19/2)))^2*((($O$20+$G$20)-$W801)/3))*$X$603)-((PI()*((($C$19+$G$20)-$W801)*($O$20/($O$19/2)))^2*(((($C$19+$G$20)-$W801)*($O$20/($O$19/2)))*$AZ$17)/3)*$X$603))),IF('Silo Levels'!$L$24="Pumping",(($D$18*$X$603)+((PI()*(($C$21/2)^2)*($G$20-$W801))*$X$603))+((($D$18+$H$18)/3)*$BE$17)+(((PI()*($C$21/2)^2*(($C$21/2)*$AZ$17))/3)*$X$603),(($D$18*$X$603)+((PI()*(($C$21/2)^2)*($G$20-$W801))*$X$603))+((($D$18+$H$18)/3)*$BE$17)-(((PI()*($C$21/2)^2*(($C$21/2)*$AZ$17))/3)*$X$603)))</f>
        <v>124402.45796593827</v>
      </c>
      <c r="Y801" s="73">
        <v>19.600000000000001</v>
      </c>
      <c r="Z801" s="85">
        <f t="shared" si="114"/>
        <v>146888.95849860282</v>
      </c>
      <c r="AA801" s="57">
        <v>19.600000000000001</v>
      </c>
      <c r="AB801" s="86">
        <f>IF($AA801&gt;$G$20,IF('Silo Levels'!$L$25="Pumping",((PI()*((($C$19+$G$20)-$AA801)*($O$20/($O$19/2)))^2*((($O$20+$G$20)-$AA801))/3)*$AB$603)+(((PI()*((($C$19+$G$20)-$AA801)*($O$20/($O$19/2)))^2*(((($C$19+$G$20)-$AA801)*($O$20/($O$19/2)))*$AZ$18))/3)*$AB$603),(((PI()*((($C$19+$G$20)-$AA801)*($O$20/($O$19/2)))^2*((($O$20+$G$20)-$AA801)/3))*$AB$603)-((PI()*((($C$19+$G$20)-$AA801)*($O$20/($O$19/2)))^2*(((($C$19+$G$20)-$AA801)*($O$20/($O$19/2)))*$AZ$18)/3)*$AB$603))),IF('Silo Levels'!$L$25="Pumping",(($D$18*$AB$603)+((PI()*(($C$21/2)^2)*($G$20-$AA801))*$AB$603))+((($D$18+$H$18)/3)*$BE$18)+(((PI()*($C$21/2)^2*(($C$21/2)*$AZ$18))/3)*$AB$603),(($D$18*$AB$603)+((PI()*(($C$21/2)^2)*($G$20-$AA801))*$AB$603))+((($D$18+$H$18)/3)*$BE$18)-(((PI()*($C$21/2)^2*(($C$21/2)*$AZ$18))/3)*$AB$603)))</f>
        <v>142539.6181215485</v>
      </c>
      <c r="AC801" s="73">
        <v>19.600000000000001</v>
      </c>
      <c r="AD801" s="85">
        <f t="shared" si="115"/>
        <v>152734.98498093046</v>
      </c>
      <c r="AE801" s="57">
        <v>19.600000000000001</v>
      </c>
      <c r="AF801" s="86">
        <f>IF($AE801&gt;$G$20,IF('Silo Levels'!$L$26="Pumping",((PI()*((($C$19+$G$20)-$AE801)*($O$20/($O$19/2)))^2*((($O$20+$G$20)-$AE801))/3)*$AF$603)+(((PI()*((($C$19+$G$20)-$AE801)*($O$20/($O$19/2)))^2*(((($C$19+$G$20)-$AE801)*($O$20/($O$19/2)))*$AZ$19))/3)*$AF$603),(((PI()*((($C$19+$G$20)-$AE801)*($O$20/($O$19/2)))^2*((($O$20+$G$20)-$AE801)/3))*$AF$603)-((PI()*((($C$19+$G$20)-$AE801)*($O$20/($O$19/2)))^2*(((($C$19+$G$20)-$AE801)*($O$20/($O$19/2)))*$AZ$19)/3)*$AF$603))),IF('Silo Levels'!$L$26="Pumping",(($D$18*$AF$603)+((PI()*(($C$21/2)^2)*($G$20-$AE801))*$AF$603))+((($D$18+$H$18)/3)*$BE$19)+(((PI()*($C$21/2)^2*(($C$21/2)*$AZ$19))/3)*$AF$603),(($D$18*$AF$603)+((PI()*(($C$21/2)^2)*($G$20-$AE801))*$AF$603))+((($D$18+$H$18)/3)*$BE$19)-(((PI()*($C$21/2)^2*(($C$21/2)*$AZ$19))/3)*$AF$603)))</f>
        <v>150524.49932867047</v>
      </c>
      <c r="AG801" s="73">
        <v>19.600000000000001</v>
      </c>
      <c r="AH801" s="85">
        <f t="shared" si="116"/>
        <v>141295.33456428468</v>
      </c>
      <c r="AI801" s="57">
        <v>19.600000000000001</v>
      </c>
      <c r="AJ801" s="86">
        <f>IF($AI801&gt;$G$20,IF('Silo Levels'!$L$27="Pumping",((PI()*((($C$19+$G$20)-$AI801)*($O$20/($O$19/2)))^2*((($O$20+$G$20)-$AI801))/3)*$AJ$603)+(((PI()*((($C$19+$G$20)-$AI801)*($O$20/($O$19/2)))^2*(((($C$19+$G$20)-$AI801)*($O$20/($O$19/2)))*$AZ$20))/3)*$AJ$603),(((PI()*((($C$19+$G$20)-$AI801)*($O$20/($O$19/2)))^2*((($O$20+$G$20)-$AI801)/3))*$AJ$603)-((PI()*((($C$19+$G$20)-$AI801)*($O$20/($O$19/2)))^2*(((($C$19+$G$20)-$AI801)*($O$20/($O$19/2)))*$AZ$20)/3)*$AJ$603))),IF('Silo Levels'!$L$27="Pumping",(($D$18*$AJ$603)+((PI()*(($C$21/2)^2)*($G$20-$AI801))*$AJ$603))+((($D$18+$H$18)/3)*$BE$20)+(((PI()*($C$21/2)^2*(($C$21/2)*$AZ$20))/3)*$AJ$603),(($D$18*$AJ$603)+((PI()*(($C$21/2)^2)*($G$20-$AI801))*$AJ$603))+((($D$18+$H$18)/3)*$BE$20)-(((PI()*($C$21/2)^2*(($C$21/2)*$AZ$20))/3)*$AJ$603)))</f>
        <v>137113.87917347797</v>
      </c>
    </row>
    <row r="802" spans="1:36" x14ac:dyDescent="0.3">
      <c r="A802">
        <v>19.7</v>
      </c>
      <c r="B802" s="85">
        <f t="shared" si="109"/>
        <v>140875.73207210618</v>
      </c>
      <c r="C802" s="57">
        <v>19.7</v>
      </c>
      <c r="D802" s="86">
        <f>IF($C802&gt;$G$20,IF('Silo Levels'!$L$19="Pumping",((PI()*((($C$19+$G$20)-$C802)*($O$20/($O$19/2)))^2*((($O$20+$G$20)-$C802))/3)*$D$603)+(((PI()*((($C$19+$G$20)-$C802)*($O$20/($O$19/2)))^2*(((($C$19+$G$20)-$C802)*($O$20/($O$19/2)))*$AZ$12))/3)*$D$603),(((PI()*((($C$19+$G$20)-$C802)*($O$20/($O$19/2)))^2*((($O$20+$G$20)-$C802)/3))*$D$603)-((PI()*((($C$19+$G$20)-$C802)*($O$20/($O$19/2)))^2*(((($C$19+$G$20)-$C802)*($O$20/($O$19/2)))*$AZ$12)/3)*$D$603))),IF('Silo Levels'!$L$19="Pumping",(($D$18*$D$603)+((PI()*(($C$21/2)^2)*($G$20-$C802))*$D$603))+((($D$18+$H$18)/3)*$BE$12)+(((PI()*($C$21/2)^2*(($C$21/2)*$AZ$12))/3)*$D$603),(($D$18*$D$603)+((PI()*(($C$21/2)^2)*($G$20-$C802))*$D$603))+((($D$18+$H$18)/3)*$BE$12)-(((PI()*($C$21/2)^2*(($C$21/2)*$AZ$12))/3)*$D$603)))</f>
        <v>137948.71329854149</v>
      </c>
      <c r="E802" s="73">
        <v>19.7</v>
      </c>
      <c r="F802" s="85">
        <f t="shared" si="110"/>
        <v>127810.45905898942</v>
      </c>
      <c r="G802" s="57">
        <v>19.7</v>
      </c>
      <c r="H802" s="86">
        <f>IF($G802&gt;$G$20,IF('Silo Levels'!$L$20="Pumping",((PI()*((($C$19+$G$20)-$G802)*($O$20/($O$19/2)))^2*((($O$20+$G$20)-$G802))/3)*$H$603)+(((PI()*((($C$19+$G$20)-$G802)*($O$20/($O$19/2)))^2*(((($C$19+$G$20)-$G802)*($O$20/($O$19/2)))*$AZ$13))/3)*$H$603),(((PI()*((($C$19+$G$20)-$G802)*($O$20/($O$19/2)))^2*((($O$20+$G$20)-$G802)/3))*$H$603)-((PI()*((($C$19+$G$20)-$G802)*($O$20/($O$19/2)))^2*(((($C$19+$G$20)-$G802)*($O$20/($O$19/2)))*$AZ$13)/3)*$H$603))),IF('Silo Levels'!$L$20="Pumping",(($D$18*$H$603)+((PI()*(($C$21/2)^2)*($G$20-$G802))*$H$603))+((($D$18+$H$18)/3)*$BE$13)+(((PI()*($C$21/2)^2*(($C$21/2)*$AZ$13))/3)*$H$603),(($D$18*$H$603)+((PI()*(($C$21/2)^2)*($G$20-$G802))*$H$603))+((($D$18+$H$18)/3)*$BE$13)-(((PI()*($C$21/2)^2*(($C$21/2)*$AZ$13))/3)*$H$603)))</f>
        <v>124022.32461396356</v>
      </c>
      <c r="I802" s="73">
        <v>19.7</v>
      </c>
      <c r="J802" s="85">
        <f t="shared" si="117"/>
        <v>128383.75172833739</v>
      </c>
      <c r="K802" s="57">
        <v>19.7</v>
      </c>
      <c r="L802" s="86">
        <f>IF($K802&gt;$G$20,IF('Silo Levels'!$L$21="Pumping",((PI()*((($C$19+$G$20)-$K802)*($O$20/($O$19/2)))^2*((($O$20+$G$20)-$K802))/3)*$L$603)+(((PI()*((($C$19+$G$20)-$K802)*($O$20/($O$19/2)))^2*(((($C$19+$G$20)-$K802)*($O$20/($O$19/2)))*$AZ$14))/3)*$L$603),(((PI()*((($C$19+$G$20)-$K802)*($O$20/($O$19/2)))^2*((($O$20+$G$20)-$K802)/3))*$L$603)-((PI()*((($C$19+$G$20)-$K802)*($O$20/($O$19/2)))^2*(((($C$19+$G$20)-$K802)*($O$20/($O$19/2)))*$AZ$14)/3)*$L$603))),IF('Silo Levels'!$L$21="Pumping",(($D$18*$L$603)+((PI()*(($C$21/2)^2)*($G$20-$K802))*$L$603))+((($D$18+$H$18)/3)*$BE$14)+(((PI()*($C$21/2)^2*(($C$21/2)*$AZ$14))/3)*$L$603),(($D$18*$L$603)+((PI()*(($C$21/2)^2)*($G$20-$K802))*$L$603))+((($D$18+$H$18)/3)*$BE$14)-(((PI()*($C$21/2)^2*(($C$21/2)*$AZ$14))/3)*$L$603)))</f>
        <v>124578.35870672528</v>
      </c>
      <c r="M802" s="73">
        <v>19.7</v>
      </c>
      <c r="N802" s="85">
        <f t="shared" si="111"/>
        <v>131365.46846515365</v>
      </c>
      <c r="O802" s="57">
        <v>19.7</v>
      </c>
      <c r="P802" s="86">
        <f>IF($O802&gt;$G$20,IF('Silo Levels'!$L$22="Pumping",((PI()*((($C$19+$G$20)-$O802)*($O$20/($O$19/2)))^2*((($O$20+$G$20)-$O802))/3)*$P$603)+(((PI()*((($C$19+$G$20)-$O802)*($O$20/($O$19/2)))^2*(((($C$19+$G$20)-$O802)*($O$20/($O$19/2)))*$AZ$15))/3)*$P$603),(((PI()*((($C$19+$G$20)-$O802)*($O$20/($O$19/2)))^2*((($O$20+$G$20)-$O802)/3))*$P$603)-((PI()*((($C$19+$G$20)-$O802)*($O$20/($O$19/2)))^2*(((($C$19+$G$20)-$O802)*($O$20/($O$19/2)))*$AZ$15)/3)*$P$603))),IF('Silo Levels'!$L$22="Pumping",(($D$18*$P$603)+((PI()*(($C$21/2)^2)*($G$20-$O802))*$P$603))+((($D$18+$H$18)/3)*$BE$15)+(((PI()*($C$21/2)^2*(($C$21/2)*$AZ$15))/3)*$P$603),(($D$18*$P$603)+((PI()*(($C$21/2)^2)*($G$20-$O802))*$P$603))+((($D$18+$H$18)/3)*$BE$15)-(((PI()*($C$21/2)^2*(($C$21/2)*$AZ$15))/3)*$P$603)))</f>
        <v>127470.31293756116</v>
      </c>
      <c r="Q802" s="73">
        <v>19.7</v>
      </c>
      <c r="R802" s="85">
        <f t="shared" si="112"/>
        <v>135819.45431391406</v>
      </c>
      <c r="S802" s="57">
        <v>19.7</v>
      </c>
      <c r="T802" s="86">
        <f>IF($S802&gt;$G$20,IF('Silo Levels'!$L$23="Pumping",((PI()*((($C$19+$G$20)-$S802)*($O$20/($O$19/2)))^2*((($O$20+$G$20)-$S802))/3)*$T$603)+(((PI()*((($C$19+$G$20)-$S802)*($O$20/($O$19/2)))^2*(((($C$19+$G$20)-$S802)*($O$20/($O$19/2)))*$AZ$16))/3)*$T$603),(((PI()*((($C$19+$G$20)-$S802)*($O$20/($O$19/2)))^2*((($O$20+$G$20)-$S802)/3))*$T$603)-((PI()*((($C$19+$G$20)-$S802)*($O$20/($O$19/2)))^2*(((($C$19+$G$20)-$S802)*($O$20/($O$19/2)))*$AZ$16)/3)*$T$603))),IF('Silo Levels'!$L$23="Pumping",(($D$18*$T$603)+((PI()*(($C$21/2)^2)*($G$20-$S802))*$T$603))+((($D$18+$H$18)/3)*$BE$16)+(((PI()*($C$21/2)^2*(($C$21/2)*$AZ$16))/3)*$T$603),(($D$18*$T$603)+((PI()*(($C$21/2)^2)*($G$20-$S802))*$T$603))+((($D$18+$H$18)/3)*$BE$16)-(((PI()*($C$21/2)^2*(($C$21/2)*$AZ$16))/3)*$T$603)))</f>
        <v>131790.21464397182</v>
      </c>
      <c r="U802" s="73">
        <v>19.7</v>
      </c>
      <c r="V802" s="85">
        <f t="shared" si="113"/>
        <v>127810.45905898942</v>
      </c>
      <c r="W802" s="57">
        <v>19.7</v>
      </c>
      <c r="X802" s="86">
        <f>IF($W802&gt;$G$20,IF('Silo Levels'!$L$24="Pumping",((PI()*((($C$19+$G$20)-$W802)*($O$20/($O$19/2)))^2*((($O$20+$G$20)-$W802))/3)*$X$603)+(((PI()*((($C$19+$G$20)-$W802)*($O$20/($O$19/2)))^2*(((($C$19+$G$20)-$W802)*($O$20/($O$19/2)))*$AZ$17))/3)*$X$603),(((PI()*((($C$19+$G$20)-$W802)*($O$20/($O$19/2)))^2*((($O$20+$G$20)-$W802)/3))*$X$603)-((PI()*((($C$19+$G$20)-$W802)*($O$20/($O$19/2)))^2*(((($C$19+$G$20)-$W802)*($O$20/($O$19/2)))*$AZ$17)/3)*$X$603))),IF('Silo Levels'!$L$24="Pumping",(($D$18*$X$603)+((PI()*(($C$21/2)^2)*($G$20-$W802))*$X$603))+((($D$18+$H$18)/3)*$BE$17)+(((PI()*($C$21/2)^2*(($C$21/2)*$AZ$17))/3)*$X$603),(($D$18*$X$603)+((PI()*(($C$21/2)^2)*($G$20-$W802))*$X$603))+((($D$18+$H$18)/3)*$BE$17)-(((PI()*($C$21/2)^2*(($C$21/2)*$AZ$17))/3)*$X$603)))</f>
        <v>124022.32461396356</v>
      </c>
      <c r="Y802" s="73">
        <v>19.7</v>
      </c>
      <c r="Z802" s="85">
        <f t="shared" si="114"/>
        <v>146452.50901128867</v>
      </c>
      <c r="AA802" s="57">
        <v>19.7</v>
      </c>
      <c r="AB802" s="86">
        <f>IF($AA802&gt;$G$20,IF('Silo Levels'!$L$25="Pumping",((PI()*((($C$19+$G$20)-$AA802)*($O$20/($O$19/2)))^2*((($O$20+$G$20)-$AA802))/3)*$AB$603)+(((PI()*((($C$19+$G$20)-$AA802)*($O$20/($O$19/2)))^2*(((($C$19+$G$20)-$AA802)*($O$20/($O$19/2)))*$AZ$18))/3)*$AB$603),(((PI()*((($C$19+$G$20)-$AA802)*($O$20/($O$19/2)))^2*((($O$20+$G$20)-$AA802)/3))*$AB$603)-((PI()*((($C$19+$G$20)-$AA802)*($O$20/($O$19/2)))^2*(((($C$19+$G$20)-$AA802)*($O$20/($O$19/2)))*$AZ$18)/3)*$AB$603))),IF('Silo Levels'!$L$25="Pumping",(($D$18*$AB$603)+((PI()*(($C$21/2)^2)*($G$20-$AA802))*$AB$603))+((($D$18+$H$18)/3)*$BE$18)+(((PI()*($C$21/2)^2*(($C$21/2)*$AZ$18))/3)*$AB$603),(($D$18*$AB$603)+((PI()*(($C$21/2)^2)*($G$20-$AA802))*$AB$603))+((($D$18+$H$18)/3)*$BE$18)-(((PI()*($C$21/2)^2*(($C$21/2)*$AZ$18))/3)*$AB$603)))</f>
        <v>142103.16863423435</v>
      </c>
      <c r="AC802" s="73">
        <v>19.7</v>
      </c>
      <c r="AD802" s="85">
        <f t="shared" si="115"/>
        <v>152291.34744235841</v>
      </c>
      <c r="AE802" s="57">
        <v>19.7</v>
      </c>
      <c r="AF802" s="86">
        <f>IF($AE802&gt;$G$20,IF('Silo Levels'!$L$26="Pumping",((PI()*((($C$19+$G$20)-$AE802)*($O$20/($O$19/2)))^2*((($O$20+$G$20)-$AE802))/3)*$AF$603)+(((PI()*((($C$19+$G$20)-$AE802)*($O$20/($O$19/2)))^2*(((($C$19+$G$20)-$AE802)*($O$20/($O$19/2)))*$AZ$19))/3)*$AF$603),(((PI()*((($C$19+$G$20)-$AE802)*($O$20/($O$19/2)))^2*((($O$20+$G$20)-$AE802)/3))*$AF$603)-((PI()*((($C$19+$G$20)-$AE802)*($O$20/($O$19/2)))^2*(((($C$19+$G$20)-$AE802)*($O$20/($O$19/2)))*$AZ$19)/3)*$AF$603))),IF('Silo Levels'!$L$26="Pumping",(($D$18*$AF$603)+((PI()*(($C$21/2)^2)*($G$20-$AE802))*$AF$603))+((($D$18+$H$18)/3)*$BE$19)+(((PI()*($C$21/2)^2*(($C$21/2)*$AZ$19))/3)*$AF$603),(($D$18*$AF$603)+((PI()*(($C$21/2)^2)*($G$20-$AE802))*$AF$603))+((($D$18+$H$18)/3)*$BE$19)-(((PI()*($C$21/2)^2*(($C$21/2)*$AZ$19))/3)*$AF$603)))</f>
        <v>150080.86179009842</v>
      </c>
      <c r="AG802" s="73">
        <v>19.7</v>
      </c>
      <c r="AH802" s="85">
        <f t="shared" si="116"/>
        <v>140875.73207210618</v>
      </c>
      <c r="AI802" s="57">
        <v>19.7</v>
      </c>
      <c r="AJ802" s="86">
        <f>IF($AI802&gt;$G$20,IF('Silo Levels'!$L$27="Pumping",((PI()*((($C$19+$G$20)-$AI802)*($O$20/($O$19/2)))^2*((($O$20+$G$20)-$AI802))/3)*$AJ$603)+(((PI()*((($C$19+$G$20)-$AI802)*($O$20/($O$19/2)))^2*(((($C$19+$G$20)-$AI802)*($O$20/($O$19/2)))*$AZ$20))/3)*$AJ$603),(((PI()*((($C$19+$G$20)-$AI802)*($O$20/($O$19/2)))^2*((($O$20+$G$20)-$AI802)/3))*$AJ$603)-((PI()*((($C$19+$G$20)-$AI802)*($O$20/($O$19/2)))^2*(((($C$19+$G$20)-$AI802)*($O$20/($O$19/2)))*$AZ$20)/3)*$AJ$603))),IF('Silo Levels'!$L$27="Pumping",(($D$18*$AJ$603)+((PI()*(($C$21/2)^2)*($G$20-$AI802))*$AJ$603))+((($D$18+$H$18)/3)*$BE$20)+(((PI()*($C$21/2)^2*(($C$21/2)*$AZ$20))/3)*$AJ$603),(($D$18*$AJ$603)+((PI()*(($C$21/2)^2)*($G$20-$AI802))*$AJ$603))+((($D$18+$H$18)/3)*$BE$20)-(((PI()*($C$21/2)^2*(($C$21/2)*$AZ$20))/3)*$AJ$603)))</f>
        <v>136694.27668129947</v>
      </c>
    </row>
    <row r="803" spans="1:36" x14ac:dyDescent="0.3">
      <c r="A803">
        <v>19.8</v>
      </c>
      <c r="B803" s="85">
        <f t="shared" si="109"/>
        <v>140456.12957992766</v>
      </c>
      <c r="C803" s="57">
        <v>19.8</v>
      </c>
      <c r="D803" s="86">
        <f>IF($C803&gt;$G$20,IF('Silo Levels'!$L$19="Pumping",((PI()*((($C$19+$G$20)-$C803)*($O$20/($O$19/2)))^2*((($O$20+$G$20)-$C803))/3)*$D$603)+(((PI()*((($C$19+$G$20)-$C803)*($O$20/($O$19/2)))^2*(((($C$19+$G$20)-$C803)*($O$20/($O$19/2)))*$AZ$12))/3)*$D$603),(((PI()*((($C$19+$G$20)-$C803)*($O$20/($O$19/2)))^2*((($O$20+$G$20)-$C803)/3))*$D$603)-((PI()*((($C$19+$G$20)-$C803)*($O$20/($O$19/2)))^2*(((($C$19+$G$20)-$C803)*($O$20/($O$19/2)))*$AZ$12)/3)*$D$603))),IF('Silo Levels'!$L$19="Pumping",(($D$18*$D$603)+((PI()*(($C$21/2)^2)*($G$20-$C803))*$D$603))+((($D$18+$H$18)/3)*$BE$12)+(((PI()*($C$21/2)^2*(($C$21/2)*$AZ$12))/3)*$D$603),(($D$18*$D$603)+((PI()*(($C$21/2)^2)*($G$20-$C803))*$D$603))+((($D$18+$H$18)/3)*$BE$12)-(((PI()*($C$21/2)^2*(($C$21/2)*$AZ$12))/3)*$D$603)))</f>
        <v>137529.11080636294</v>
      </c>
      <c r="E803" s="73">
        <v>19.8</v>
      </c>
      <c r="F803" s="85">
        <f t="shared" si="110"/>
        <v>127430.32570701469</v>
      </c>
      <c r="G803" s="57">
        <v>19.8</v>
      </c>
      <c r="H803" s="86">
        <f>IF($G803&gt;$G$20,IF('Silo Levels'!$L$20="Pumping",((PI()*((($C$19+$G$20)-$G803)*($O$20/($O$19/2)))^2*((($O$20+$G$20)-$G803))/3)*$H$603)+(((PI()*((($C$19+$G$20)-$G803)*($O$20/($O$19/2)))^2*(((($C$19+$G$20)-$G803)*($O$20/($O$19/2)))*$AZ$13))/3)*$H$603),(((PI()*((($C$19+$G$20)-$G803)*($O$20/($O$19/2)))^2*((($O$20+$G$20)-$G803)/3))*$H$603)-((PI()*((($C$19+$G$20)-$G803)*($O$20/($O$19/2)))^2*(((($C$19+$G$20)-$G803)*($O$20/($O$19/2)))*$AZ$13)/3)*$H$603))),IF('Silo Levels'!$L$20="Pumping",(($D$18*$H$603)+((PI()*(($C$21/2)^2)*($G$20-$G803))*$H$603))+((($D$18+$H$18)/3)*$BE$13)+(((PI()*($C$21/2)^2*(($C$21/2)*$AZ$13))/3)*$H$603),(($D$18*$H$603)+((PI()*(($C$21/2)^2)*($G$20-$G803))*$H$603))+((($D$18+$H$18)/3)*$BE$13)-(((PI()*($C$21/2)^2*(($C$21/2)*$AZ$13))/3)*$H$603)))</f>
        <v>123642.19126198883</v>
      </c>
      <c r="I803" s="73">
        <v>19.8</v>
      </c>
      <c r="J803" s="85">
        <f t="shared" si="117"/>
        <v>128001.88650526271</v>
      </c>
      <c r="K803" s="57">
        <v>19.8</v>
      </c>
      <c r="L803" s="86">
        <f>IF($K803&gt;$G$20,IF('Silo Levels'!$L$21="Pumping",((PI()*((($C$19+$G$20)-$K803)*($O$20/($O$19/2)))^2*((($O$20+$G$20)-$K803))/3)*$L$603)+(((PI()*((($C$19+$G$20)-$K803)*($O$20/($O$19/2)))^2*(((($C$19+$G$20)-$K803)*($O$20/($O$19/2)))*$AZ$14))/3)*$L$603),(((PI()*((($C$19+$G$20)-$K803)*($O$20/($O$19/2)))^2*((($O$20+$G$20)-$K803)/3))*$L$603)-((PI()*((($C$19+$G$20)-$K803)*($O$20/($O$19/2)))^2*(((($C$19+$G$20)-$K803)*($O$20/($O$19/2)))*$AZ$14)/3)*$L$603))),IF('Silo Levels'!$L$21="Pumping",(($D$18*$L$603)+((PI()*(($C$21/2)^2)*($G$20-$K803))*$L$603))+((($D$18+$H$18)/3)*$BE$14)+(((PI()*($C$21/2)^2*(($C$21/2)*$AZ$14))/3)*$L$603),(($D$18*$L$603)+((PI()*(($C$21/2)^2)*($G$20-$K803))*$L$603))+((($D$18+$H$18)/3)*$BE$14)-(((PI()*($C$21/2)^2*(($C$21/2)*$AZ$14))/3)*$L$603)))</f>
        <v>124196.4934836506</v>
      </c>
      <c r="M803" s="73">
        <v>19.8</v>
      </c>
      <c r="N803" s="85">
        <f t="shared" si="111"/>
        <v>130974.59571534644</v>
      </c>
      <c r="O803" s="57">
        <v>19.8</v>
      </c>
      <c r="P803" s="86">
        <f>IF($O803&gt;$G$20,IF('Silo Levels'!$L$22="Pumping",((PI()*((($C$19+$G$20)-$O803)*($O$20/($O$19/2)))^2*((($O$20+$G$20)-$O803))/3)*$P$603)+(((PI()*((($C$19+$G$20)-$O803)*($O$20/($O$19/2)))^2*(((($C$19+$G$20)-$O803)*($O$20/($O$19/2)))*$AZ$15))/3)*$P$603),(((PI()*((($C$19+$G$20)-$O803)*($O$20/($O$19/2)))^2*((($O$20+$G$20)-$O803)/3))*$P$603)-((PI()*((($C$19+$G$20)-$O803)*($O$20/($O$19/2)))^2*(((($C$19+$G$20)-$O803)*($O$20/($O$19/2)))*$AZ$15)/3)*$P$603))),IF('Silo Levels'!$L$22="Pumping",(($D$18*$P$603)+((PI()*(($C$21/2)^2)*($G$20-$O803))*$P$603))+((($D$18+$H$18)/3)*$BE$15)+(((PI()*($C$21/2)^2*(($C$21/2)*$AZ$15))/3)*$P$603),(($D$18*$P$603)+((PI()*(($C$21/2)^2)*($G$20-$O803))*$P$603))+((($D$18+$H$18)/3)*$BE$15)-(((PI()*($C$21/2)^2*(($C$21/2)*$AZ$15))/3)*$P$603)))</f>
        <v>127079.44018775395</v>
      </c>
      <c r="Q803" s="73">
        <v>19.8</v>
      </c>
      <c r="R803" s="85">
        <f t="shared" si="112"/>
        <v>135415.12643065851</v>
      </c>
      <c r="S803" s="57">
        <v>19.8</v>
      </c>
      <c r="T803" s="86">
        <f>IF($S803&gt;$G$20,IF('Silo Levels'!$L$23="Pumping",((PI()*((($C$19+$G$20)-$S803)*($O$20/($O$19/2)))^2*((($O$20+$G$20)-$S803))/3)*$T$603)+(((PI()*((($C$19+$G$20)-$S803)*($O$20/($O$19/2)))^2*(((($C$19+$G$20)-$S803)*($O$20/($O$19/2)))*$AZ$16))/3)*$T$603),(((PI()*((($C$19+$G$20)-$S803)*($O$20/($O$19/2)))^2*((($O$20+$G$20)-$S803)/3))*$T$603)-((PI()*((($C$19+$G$20)-$S803)*($O$20/($O$19/2)))^2*(((($C$19+$G$20)-$S803)*($O$20/($O$19/2)))*$AZ$16)/3)*$T$603))),IF('Silo Levels'!$L$23="Pumping",(($D$18*$T$603)+((PI()*(($C$21/2)^2)*($G$20-$S803))*$T$603))+((($D$18+$H$18)/3)*$BE$16)+(((PI()*($C$21/2)^2*(($C$21/2)*$AZ$16))/3)*$T$603),(($D$18*$T$603)+((PI()*(($C$21/2)^2)*($G$20-$S803))*$T$603))+((($D$18+$H$18)/3)*$BE$16)-(((PI()*($C$21/2)^2*(($C$21/2)*$AZ$16))/3)*$T$603)))</f>
        <v>131385.88676071627</v>
      </c>
      <c r="U803" s="73">
        <v>19.8</v>
      </c>
      <c r="V803" s="85">
        <f t="shared" si="113"/>
        <v>127430.32570701469</v>
      </c>
      <c r="W803" s="57">
        <v>19.8</v>
      </c>
      <c r="X803" s="86">
        <f>IF($W803&gt;$G$20,IF('Silo Levels'!$L$24="Pumping",((PI()*((($C$19+$G$20)-$W803)*($O$20/($O$19/2)))^2*((($O$20+$G$20)-$W803))/3)*$X$603)+(((PI()*((($C$19+$G$20)-$W803)*($O$20/($O$19/2)))^2*(((($C$19+$G$20)-$W803)*($O$20/($O$19/2)))*$AZ$17))/3)*$X$603),(((PI()*((($C$19+$G$20)-$W803)*($O$20/($O$19/2)))^2*((($O$20+$G$20)-$W803)/3))*$X$603)-((PI()*((($C$19+$G$20)-$W803)*($O$20/($O$19/2)))^2*(((($C$19+$G$20)-$W803)*($O$20/($O$19/2)))*$AZ$17)/3)*$X$603))),IF('Silo Levels'!$L$24="Pumping",(($D$18*$X$603)+((PI()*(($C$21/2)^2)*($G$20-$W803))*$X$603))+((($D$18+$H$18)/3)*$BE$17)+(((PI()*($C$21/2)^2*(($C$21/2)*$AZ$17))/3)*$X$603),(($D$18*$X$603)+((PI()*(($C$21/2)^2)*($G$20-$W803))*$X$603))+((($D$18+$H$18)/3)*$BE$17)-(((PI()*($C$21/2)^2*(($C$21/2)*$AZ$17))/3)*$X$603)))</f>
        <v>123642.19126198883</v>
      </c>
      <c r="Y803" s="73">
        <v>19.8</v>
      </c>
      <c r="Z803" s="85">
        <f t="shared" si="114"/>
        <v>146016.05952397449</v>
      </c>
      <c r="AA803" s="57">
        <v>19.8</v>
      </c>
      <c r="AB803" s="86">
        <f>IF($AA803&gt;$G$20,IF('Silo Levels'!$L$25="Pumping",((PI()*((($C$19+$G$20)-$AA803)*($O$20/($O$19/2)))^2*((($O$20+$G$20)-$AA803))/3)*$AB$603)+(((PI()*((($C$19+$G$20)-$AA803)*($O$20/($O$19/2)))^2*(((($C$19+$G$20)-$AA803)*($O$20/($O$19/2)))*$AZ$18))/3)*$AB$603),(((PI()*((($C$19+$G$20)-$AA803)*($O$20/($O$19/2)))^2*((($O$20+$G$20)-$AA803)/3))*$AB$603)-((PI()*((($C$19+$G$20)-$AA803)*($O$20/($O$19/2)))^2*(((($C$19+$G$20)-$AA803)*($O$20/($O$19/2)))*$AZ$18)/3)*$AB$603))),IF('Silo Levels'!$L$25="Pumping",(($D$18*$AB$603)+((PI()*(($C$21/2)^2)*($G$20-$AA803))*$AB$603))+((($D$18+$H$18)/3)*$BE$18)+(((PI()*($C$21/2)^2*(($C$21/2)*$AZ$18))/3)*$AB$603),(($D$18*$AB$603)+((PI()*(($C$21/2)^2)*($G$20-$AA803))*$AB$603))+((($D$18+$H$18)/3)*$BE$18)-(((PI()*($C$21/2)^2*(($C$21/2)*$AZ$18))/3)*$AB$603)))</f>
        <v>141666.71914692016</v>
      </c>
      <c r="AC803" s="73">
        <v>19.8</v>
      </c>
      <c r="AD803" s="85">
        <f t="shared" si="115"/>
        <v>151847.70990378637</v>
      </c>
      <c r="AE803" s="57">
        <v>19.8</v>
      </c>
      <c r="AF803" s="86">
        <f>IF($AE803&gt;$G$20,IF('Silo Levels'!$L$26="Pumping",((PI()*((($C$19+$G$20)-$AE803)*($O$20/($O$19/2)))^2*((($O$20+$G$20)-$AE803))/3)*$AF$603)+(((PI()*((($C$19+$G$20)-$AE803)*($O$20/($O$19/2)))^2*(((($C$19+$G$20)-$AE803)*($O$20/($O$19/2)))*$AZ$19))/3)*$AF$603),(((PI()*((($C$19+$G$20)-$AE803)*($O$20/($O$19/2)))^2*((($O$20+$G$20)-$AE803)/3))*$AF$603)-((PI()*((($C$19+$G$20)-$AE803)*($O$20/($O$19/2)))^2*(((($C$19+$G$20)-$AE803)*($O$20/($O$19/2)))*$AZ$19)/3)*$AF$603))),IF('Silo Levels'!$L$26="Pumping",(($D$18*$AF$603)+((PI()*(($C$21/2)^2)*($G$20-$AE803))*$AF$603))+((($D$18+$H$18)/3)*$BE$19)+(((PI()*($C$21/2)^2*(($C$21/2)*$AZ$19))/3)*$AF$603),(($D$18*$AF$603)+((PI()*(($C$21/2)^2)*($G$20-$AE803))*$AF$603))+((($D$18+$H$18)/3)*$BE$19)-(((PI()*($C$21/2)^2*(($C$21/2)*$AZ$19))/3)*$AF$603)))</f>
        <v>149637.22425152638</v>
      </c>
      <c r="AG803" s="73">
        <v>19.8</v>
      </c>
      <c r="AH803" s="85">
        <f t="shared" si="116"/>
        <v>140456.12957992766</v>
      </c>
      <c r="AI803" s="57">
        <v>19.8</v>
      </c>
      <c r="AJ803" s="86">
        <f>IF($AI803&gt;$G$20,IF('Silo Levels'!$L$27="Pumping",((PI()*((($C$19+$G$20)-$AI803)*($O$20/($O$19/2)))^2*((($O$20+$G$20)-$AI803))/3)*$AJ$603)+(((PI()*((($C$19+$G$20)-$AI803)*($O$20/($O$19/2)))^2*(((($C$19+$G$20)-$AI803)*($O$20/($O$19/2)))*$AZ$20))/3)*$AJ$603),(((PI()*((($C$19+$G$20)-$AI803)*($O$20/($O$19/2)))^2*((($O$20+$G$20)-$AI803)/3))*$AJ$603)-((PI()*((($C$19+$G$20)-$AI803)*($O$20/($O$19/2)))^2*(((($C$19+$G$20)-$AI803)*($O$20/($O$19/2)))*$AZ$20)/3)*$AJ$603))),IF('Silo Levels'!$L$27="Pumping",(($D$18*$AJ$603)+((PI()*(($C$21/2)^2)*($G$20-$AI803))*$AJ$603))+((($D$18+$H$18)/3)*$BE$20)+(((PI()*($C$21/2)^2*(($C$21/2)*$AZ$20))/3)*$AJ$603),(($D$18*$AJ$603)+((PI()*(($C$21/2)^2)*($G$20-$AI803))*$AJ$603))+((($D$18+$H$18)/3)*$BE$20)-(((PI()*($C$21/2)^2*(($C$21/2)*$AZ$20))/3)*$AJ$603)))</f>
        <v>136274.67418912094</v>
      </c>
    </row>
    <row r="804" spans="1:36" x14ac:dyDescent="0.3">
      <c r="A804">
        <v>19.899999999999999</v>
      </c>
      <c r="B804" s="85">
        <f t="shared" si="109"/>
        <v>140036.52708774913</v>
      </c>
      <c r="C804" s="57">
        <v>19.899999999999999</v>
      </c>
      <c r="D804" s="86">
        <f>IF($C804&gt;$G$20,IF('Silo Levels'!$L$19="Pumping",((PI()*((($C$19+$G$20)-$C804)*($O$20/($O$19/2)))^2*((($O$20+$G$20)-$C804))/3)*$D$603)+(((PI()*((($C$19+$G$20)-$C804)*($O$20/($O$19/2)))^2*(((($C$19+$G$20)-$C804)*($O$20/($O$19/2)))*$AZ$12))/3)*$D$603),(((PI()*((($C$19+$G$20)-$C804)*($O$20/($O$19/2)))^2*((($O$20+$G$20)-$C804)/3))*$D$603)-((PI()*((($C$19+$G$20)-$C804)*($O$20/($O$19/2)))^2*(((($C$19+$G$20)-$C804)*($O$20/($O$19/2)))*$AZ$12)/3)*$D$603))),IF('Silo Levels'!$L$19="Pumping",(($D$18*$D$603)+((PI()*(($C$21/2)^2)*($G$20-$C804))*$D$603))+((($D$18+$H$18)/3)*$BE$12)+(((PI()*($C$21/2)^2*(($C$21/2)*$AZ$12))/3)*$D$603),(($D$18*$D$603)+((PI()*(($C$21/2)^2)*($G$20-$C804))*$D$603))+((($D$18+$H$18)/3)*$BE$12)-(((PI()*($C$21/2)^2*(($C$21/2)*$AZ$12))/3)*$D$603)))</f>
        <v>137109.50831418444</v>
      </c>
      <c r="E804" s="73">
        <v>19.899999999999999</v>
      </c>
      <c r="F804" s="85">
        <f t="shared" si="110"/>
        <v>127050.19235503998</v>
      </c>
      <c r="G804" s="57">
        <v>19.899999999999999</v>
      </c>
      <c r="H804" s="86">
        <f>IF($G804&gt;$G$20,IF('Silo Levels'!$L$20="Pumping",((PI()*((($C$19+$G$20)-$G804)*($O$20/($O$19/2)))^2*((($O$20+$G$20)-$G804))/3)*$H$603)+(((PI()*((($C$19+$G$20)-$G804)*($O$20/($O$19/2)))^2*(((($C$19+$G$20)-$G804)*($O$20/($O$19/2)))*$AZ$13))/3)*$H$603),(((PI()*((($C$19+$G$20)-$G804)*($O$20/($O$19/2)))^2*((($O$20+$G$20)-$G804)/3))*$H$603)-((PI()*((($C$19+$G$20)-$G804)*($O$20/($O$19/2)))^2*(((($C$19+$G$20)-$G804)*($O$20/($O$19/2)))*$AZ$13)/3)*$H$603))),IF('Silo Levels'!$L$20="Pumping",(($D$18*$H$603)+((PI()*(($C$21/2)^2)*($G$20-$G804))*$H$603))+((($D$18+$H$18)/3)*$BE$13)+(((PI()*($C$21/2)^2*(($C$21/2)*$AZ$13))/3)*$H$603),(($D$18*$H$603)+((PI()*(($C$21/2)^2)*($G$20-$G804))*$H$603))+((($D$18+$H$18)/3)*$BE$13)-(((PI()*($C$21/2)^2*(($C$21/2)*$AZ$13))/3)*$H$603)))</f>
        <v>123262.05791001412</v>
      </c>
      <c r="I804" s="73">
        <v>19.899999999999999</v>
      </c>
      <c r="J804" s="85">
        <f t="shared" si="117"/>
        <v>127620.02128218806</v>
      </c>
      <c r="K804" s="57">
        <v>19.899999999999999</v>
      </c>
      <c r="L804" s="86">
        <f>IF($K804&gt;$G$20,IF('Silo Levels'!$L$21="Pumping",((PI()*((($C$19+$G$20)-$K804)*($O$20/($O$19/2)))^2*((($O$20+$G$20)-$K804))/3)*$L$603)+(((PI()*((($C$19+$G$20)-$K804)*($O$20/($O$19/2)))^2*(((($C$19+$G$20)-$K804)*($O$20/($O$19/2)))*$AZ$14))/3)*$L$603),(((PI()*((($C$19+$G$20)-$K804)*($O$20/($O$19/2)))^2*((($O$20+$G$20)-$K804)/3))*$L$603)-((PI()*((($C$19+$G$20)-$K804)*($O$20/($O$19/2)))^2*(((($C$19+$G$20)-$K804)*($O$20/($O$19/2)))*$AZ$14)/3)*$L$603))),IF('Silo Levels'!$L$21="Pumping",(($D$18*$L$603)+((PI()*(($C$21/2)^2)*($G$20-$K804))*$L$603))+((($D$18+$H$18)/3)*$BE$14)+(((PI()*($C$21/2)^2*(($C$21/2)*$AZ$14))/3)*$L$603),(($D$18*$L$603)+((PI()*(($C$21/2)^2)*($G$20-$K804))*$L$603))+((($D$18+$H$18)/3)*$BE$14)-(((PI()*($C$21/2)^2*(($C$21/2)*$AZ$14))/3)*$L$603)))</f>
        <v>123814.62826057595</v>
      </c>
      <c r="M804" s="73">
        <v>19.899999999999999</v>
      </c>
      <c r="N804" s="85">
        <f t="shared" si="111"/>
        <v>130583.72296553924</v>
      </c>
      <c r="O804" s="57">
        <v>19.899999999999999</v>
      </c>
      <c r="P804" s="86">
        <f>IF($O804&gt;$G$20,IF('Silo Levels'!$L$22="Pumping",((PI()*((($C$19+$G$20)-$O804)*($O$20/($O$19/2)))^2*((($O$20+$G$20)-$O804))/3)*$P$603)+(((PI()*((($C$19+$G$20)-$O804)*($O$20/($O$19/2)))^2*(((($C$19+$G$20)-$O804)*($O$20/($O$19/2)))*$AZ$15))/3)*$P$603),(((PI()*((($C$19+$G$20)-$O804)*($O$20/($O$19/2)))^2*((($O$20+$G$20)-$O804)/3))*$P$603)-((PI()*((($C$19+$G$20)-$O804)*($O$20/($O$19/2)))^2*(((($C$19+$G$20)-$O804)*($O$20/($O$19/2)))*$AZ$15)/3)*$P$603))),IF('Silo Levels'!$L$22="Pumping",(($D$18*$P$603)+((PI()*(($C$21/2)^2)*($G$20-$O804))*$P$603))+((($D$18+$H$18)/3)*$BE$15)+(((PI()*($C$21/2)^2*(($C$21/2)*$AZ$15))/3)*$P$603),(($D$18*$P$603)+((PI()*(($C$21/2)^2)*($G$20-$O804))*$P$603))+((($D$18+$H$18)/3)*$BE$15)-(((PI()*($C$21/2)^2*(($C$21/2)*$AZ$15))/3)*$P$603)))</f>
        <v>126688.56743794675</v>
      </c>
      <c r="Q804" s="73">
        <v>19.899999999999999</v>
      </c>
      <c r="R804" s="85">
        <f t="shared" si="112"/>
        <v>135010.79854740298</v>
      </c>
      <c r="S804" s="57">
        <v>19.899999999999999</v>
      </c>
      <c r="T804" s="86">
        <f>IF($S804&gt;$G$20,IF('Silo Levels'!$L$23="Pumping",((PI()*((($C$19+$G$20)-$S804)*($O$20/($O$19/2)))^2*((($O$20+$G$20)-$S804))/3)*$T$603)+(((PI()*((($C$19+$G$20)-$S804)*($O$20/($O$19/2)))^2*(((($C$19+$G$20)-$S804)*($O$20/($O$19/2)))*$AZ$16))/3)*$T$603),(((PI()*((($C$19+$G$20)-$S804)*($O$20/($O$19/2)))^2*((($O$20+$G$20)-$S804)/3))*$T$603)-((PI()*((($C$19+$G$20)-$S804)*($O$20/($O$19/2)))^2*(((($C$19+$G$20)-$S804)*($O$20/($O$19/2)))*$AZ$16)/3)*$T$603))),IF('Silo Levels'!$L$23="Pumping",(($D$18*$T$603)+((PI()*(($C$21/2)^2)*($G$20-$S804))*$T$603))+((($D$18+$H$18)/3)*$BE$16)+(((PI()*($C$21/2)^2*(($C$21/2)*$AZ$16))/3)*$T$603),(($D$18*$T$603)+((PI()*(($C$21/2)^2)*($G$20-$S804))*$T$603))+((($D$18+$H$18)/3)*$BE$16)-(((PI()*($C$21/2)^2*(($C$21/2)*$AZ$16))/3)*$T$603)))</f>
        <v>130981.55887746075</v>
      </c>
      <c r="U804" s="73">
        <v>19.899999999999999</v>
      </c>
      <c r="V804" s="85">
        <f t="shared" si="113"/>
        <v>127050.19235503998</v>
      </c>
      <c r="W804" s="57">
        <v>19.899999999999999</v>
      </c>
      <c r="X804" s="86">
        <f>IF($W804&gt;$G$20,IF('Silo Levels'!$L$24="Pumping",((PI()*((($C$19+$G$20)-$W804)*($O$20/($O$19/2)))^2*((($O$20+$G$20)-$W804))/3)*$X$603)+(((PI()*((($C$19+$G$20)-$W804)*($O$20/($O$19/2)))^2*(((($C$19+$G$20)-$W804)*($O$20/($O$19/2)))*$AZ$17))/3)*$X$603),(((PI()*((($C$19+$G$20)-$W804)*($O$20/($O$19/2)))^2*((($O$20+$G$20)-$W804)/3))*$X$603)-((PI()*((($C$19+$G$20)-$W804)*($O$20/($O$19/2)))^2*(((($C$19+$G$20)-$W804)*($O$20/($O$19/2)))*$AZ$17)/3)*$X$603))),IF('Silo Levels'!$L$24="Pumping",(($D$18*$X$603)+((PI()*(($C$21/2)^2)*($G$20-$W804))*$X$603))+((($D$18+$H$18)/3)*$BE$17)+(((PI()*($C$21/2)^2*(($C$21/2)*$AZ$17))/3)*$X$603),(($D$18*$X$603)+((PI()*(($C$21/2)^2)*($G$20-$W804))*$X$603))+((($D$18+$H$18)/3)*$BE$17)-(((PI()*($C$21/2)^2*(($C$21/2)*$AZ$17))/3)*$X$603)))</f>
        <v>123262.05791001412</v>
      </c>
      <c r="Y804" s="73">
        <v>19.899999999999999</v>
      </c>
      <c r="Z804" s="85">
        <f t="shared" si="114"/>
        <v>145579.61003666034</v>
      </c>
      <c r="AA804" s="57">
        <v>19.899999999999999</v>
      </c>
      <c r="AB804" s="86">
        <f>IF($AA804&gt;$G$20,IF('Silo Levels'!$L$25="Pumping",((PI()*((($C$19+$G$20)-$AA804)*($O$20/($O$19/2)))^2*((($O$20+$G$20)-$AA804))/3)*$AB$603)+(((PI()*((($C$19+$G$20)-$AA804)*($O$20/($O$19/2)))^2*(((($C$19+$G$20)-$AA804)*($O$20/($O$19/2)))*$AZ$18))/3)*$AB$603),(((PI()*((($C$19+$G$20)-$AA804)*($O$20/($O$19/2)))^2*((($O$20+$G$20)-$AA804)/3))*$AB$603)-((PI()*((($C$19+$G$20)-$AA804)*($O$20/($O$19/2)))^2*(((($C$19+$G$20)-$AA804)*($O$20/($O$19/2)))*$AZ$18)/3)*$AB$603))),IF('Silo Levels'!$L$25="Pumping",(($D$18*$AB$603)+((PI()*(($C$21/2)^2)*($G$20-$AA804))*$AB$603))+((($D$18+$H$18)/3)*$BE$18)+(((PI()*($C$21/2)^2*(($C$21/2)*$AZ$18))/3)*$AB$603),(($D$18*$AB$603)+((PI()*(($C$21/2)^2)*($G$20-$AA804))*$AB$603))+((($D$18+$H$18)/3)*$BE$18)-(((PI()*($C$21/2)^2*(($C$21/2)*$AZ$18))/3)*$AB$603)))</f>
        <v>141230.26965960601</v>
      </c>
      <c r="AC804" s="73">
        <v>19.899999999999999</v>
      </c>
      <c r="AD804" s="85">
        <f t="shared" si="115"/>
        <v>151404.07236521435</v>
      </c>
      <c r="AE804" s="57">
        <v>19.899999999999999</v>
      </c>
      <c r="AF804" s="86">
        <f>IF($AE804&gt;$G$20,IF('Silo Levels'!$L$26="Pumping",((PI()*((($C$19+$G$20)-$AE804)*($O$20/($O$19/2)))^2*((($O$20+$G$20)-$AE804))/3)*$AF$603)+(((PI()*((($C$19+$G$20)-$AE804)*($O$20/($O$19/2)))^2*(((($C$19+$G$20)-$AE804)*($O$20/($O$19/2)))*$AZ$19))/3)*$AF$603),(((PI()*((($C$19+$G$20)-$AE804)*($O$20/($O$19/2)))^2*((($O$20+$G$20)-$AE804)/3))*$AF$603)-((PI()*((($C$19+$G$20)-$AE804)*($O$20/($O$19/2)))^2*(((($C$19+$G$20)-$AE804)*($O$20/($O$19/2)))*$AZ$19)/3)*$AF$603))),IF('Silo Levels'!$L$26="Pumping",(($D$18*$AF$603)+((PI()*(($C$21/2)^2)*($G$20-$AE804))*$AF$603))+((($D$18+$H$18)/3)*$BE$19)+(((PI()*($C$21/2)^2*(($C$21/2)*$AZ$19))/3)*$AF$603),(($D$18*$AF$603)+((PI()*(($C$21/2)^2)*($G$20-$AE804))*$AF$603))+((($D$18+$H$18)/3)*$BE$19)-(((PI()*($C$21/2)^2*(($C$21/2)*$AZ$19))/3)*$AF$603)))</f>
        <v>149193.58671295436</v>
      </c>
      <c r="AG804" s="73">
        <v>19.899999999999999</v>
      </c>
      <c r="AH804" s="85">
        <f t="shared" si="116"/>
        <v>140036.52708774913</v>
      </c>
      <c r="AI804" s="57">
        <v>19.899999999999999</v>
      </c>
      <c r="AJ804" s="86">
        <f>IF($AI804&gt;$G$20,IF('Silo Levels'!$L$27="Pumping",((PI()*((($C$19+$G$20)-$AI804)*($O$20/($O$19/2)))^2*((($O$20+$G$20)-$AI804))/3)*$AJ$603)+(((PI()*((($C$19+$G$20)-$AI804)*($O$20/($O$19/2)))^2*(((($C$19+$G$20)-$AI804)*($O$20/($O$19/2)))*$AZ$20))/3)*$AJ$603),(((PI()*((($C$19+$G$20)-$AI804)*($O$20/($O$19/2)))^2*((($O$20+$G$20)-$AI804)/3))*$AJ$603)-((PI()*((($C$19+$G$20)-$AI804)*($O$20/($O$19/2)))^2*(((($C$19+$G$20)-$AI804)*($O$20/($O$19/2)))*$AZ$20)/3)*$AJ$603))),IF('Silo Levels'!$L$27="Pumping",(($D$18*$AJ$603)+((PI()*(($C$21/2)^2)*($G$20-$AI804))*$AJ$603))+((($D$18+$H$18)/3)*$BE$20)+(((PI()*($C$21/2)^2*(($C$21/2)*$AZ$20))/3)*$AJ$603),(($D$18*$AJ$603)+((PI()*(($C$21/2)^2)*($G$20-$AI804))*$AJ$603))+((($D$18+$H$18)/3)*$BE$20)-(((PI()*($C$21/2)^2*(($C$21/2)*$AZ$20))/3)*$AJ$603)))</f>
        <v>135855.07169694241</v>
      </c>
    </row>
    <row r="805" spans="1:36" x14ac:dyDescent="0.3">
      <c r="A805">
        <v>20</v>
      </c>
      <c r="B805" s="85">
        <f t="shared" si="109"/>
        <v>139616.92459557063</v>
      </c>
      <c r="C805" s="57">
        <v>20</v>
      </c>
      <c r="D805" s="86">
        <f>IF($C805&gt;$G$20,IF('Silo Levels'!$L$19="Pumping",((PI()*((($C$19+$G$20)-$C805)*($O$20/($O$19/2)))^2*((($O$20+$G$20)-$C805))/3)*$D$603)+(((PI()*((($C$19+$G$20)-$C805)*($O$20/($O$19/2)))^2*(((($C$19+$G$20)-$C805)*($O$20/($O$19/2)))*$AZ$12))/3)*$D$603),(((PI()*((($C$19+$G$20)-$C805)*($O$20/($O$19/2)))^2*((($O$20+$G$20)-$C805)/3))*$D$603)-((PI()*((($C$19+$G$20)-$C805)*($O$20/($O$19/2)))^2*(((($C$19+$G$20)-$C805)*($O$20/($O$19/2)))*$AZ$12)/3)*$D$603))),IF('Silo Levels'!$L$19="Pumping",(($D$18*$D$603)+((PI()*(($C$21/2)^2)*($G$20-$C805))*$D$603))+((($D$18+$H$18)/3)*$BE$12)+(((PI()*($C$21/2)^2*(($C$21/2)*$AZ$12))/3)*$D$603),(($D$18*$D$603)+((PI()*(($C$21/2)^2)*($G$20-$C805))*$D$603))+((($D$18+$H$18)/3)*$BE$12)-(((PI()*($C$21/2)^2*(($C$21/2)*$AZ$12))/3)*$D$603)))</f>
        <v>136689.90582200594</v>
      </c>
      <c r="E805" s="73">
        <v>20</v>
      </c>
      <c r="F805" s="85">
        <f t="shared" si="110"/>
        <v>126670.05900306525</v>
      </c>
      <c r="G805" s="57">
        <v>20</v>
      </c>
      <c r="H805" s="86">
        <f>IF($G805&gt;$G$20,IF('Silo Levels'!$L$20="Pumping",((PI()*((($C$19+$G$20)-$G805)*($O$20/($O$19/2)))^2*((($O$20+$G$20)-$G805))/3)*$H$603)+(((PI()*((($C$19+$G$20)-$G805)*($O$20/($O$19/2)))^2*(((($C$19+$G$20)-$G805)*($O$20/($O$19/2)))*$AZ$13))/3)*$H$603),(((PI()*((($C$19+$G$20)-$G805)*($O$20/($O$19/2)))^2*((($O$20+$G$20)-$G805)/3))*$H$603)-((PI()*((($C$19+$G$20)-$G805)*($O$20/($O$19/2)))^2*(((($C$19+$G$20)-$G805)*($O$20/($O$19/2)))*$AZ$13)/3)*$H$603))),IF('Silo Levels'!$L$20="Pumping",(($D$18*$H$603)+((PI()*(($C$21/2)^2)*($G$20-$G805))*$H$603))+((($D$18+$H$18)/3)*$BE$13)+(((PI()*($C$21/2)^2*(($C$21/2)*$AZ$13))/3)*$H$603),(($D$18*$H$603)+((PI()*(($C$21/2)^2)*($G$20-$G805))*$H$603))+((($D$18+$H$18)/3)*$BE$13)-(((PI()*($C$21/2)^2*(($C$21/2)*$AZ$13))/3)*$H$603)))</f>
        <v>122881.92455803939</v>
      </c>
      <c r="I805" s="73">
        <v>20</v>
      </c>
      <c r="J805" s="85">
        <f t="shared" si="117"/>
        <v>127238.15605911337</v>
      </c>
      <c r="K805" s="57">
        <v>20</v>
      </c>
      <c r="L805" s="86">
        <f>IF($K805&gt;$G$20,IF('Silo Levels'!$L$21="Pumping",((PI()*((($C$19+$G$20)-$K805)*($O$20/($O$19/2)))^2*((($O$20+$G$20)-$K805))/3)*$L$603)+(((PI()*((($C$19+$G$20)-$K805)*($O$20/($O$19/2)))^2*(((($C$19+$G$20)-$K805)*($O$20/($O$19/2)))*$AZ$14))/3)*$L$603),(((PI()*((($C$19+$G$20)-$K805)*($O$20/($O$19/2)))^2*((($O$20+$G$20)-$K805)/3))*$L$603)-((PI()*((($C$19+$G$20)-$K805)*($O$20/($O$19/2)))^2*(((($C$19+$G$20)-$K805)*($O$20/($O$19/2)))*$AZ$14)/3)*$L$603))),IF('Silo Levels'!$L$21="Pumping",(($D$18*$L$603)+((PI()*(($C$21/2)^2)*($G$20-$K805))*$L$603))+((($D$18+$H$18)/3)*$BE$14)+(((PI()*($C$21/2)^2*(($C$21/2)*$AZ$14))/3)*$L$603),(($D$18*$L$603)+((PI()*(($C$21/2)^2)*($G$20-$K805))*$L$603))+((($D$18+$H$18)/3)*$BE$14)-(((PI()*($C$21/2)^2*(($C$21/2)*$AZ$14))/3)*$L$603)))</f>
        <v>123432.76303750127</v>
      </c>
      <c r="M805" s="73">
        <v>20</v>
      </c>
      <c r="N805" s="85">
        <f t="shared" si="111"/>
        <v>130192.85021573205</v>
      </c>
      <c r="O805" s="57">
        <v>20</v>
      </c>
      <c r="P805" s="86">
        <f>IF($O805&gt;$G$20,IF('Silo Levels'!$L$22="Pumping",((PI()*((($C$19+$G$20)-$O805)*($O$20/($O$19/2)))^2*((($O$20+$G$20)-$O805))/3)*$P$603)+(((PI()*((($C$19+$G$20)-$O805)*($O$20/($O$19/2)))^2*(((($C$19+$G$20)-$O805)*($O$20/($O$19/2)))*$AZ$15))/3)*$P$603),(((PI()*((($C$19+$G$20)-$O805)*($O$20/($O$19/2)))^2*((($O$20+$G$20)-$O805)/3))*$P$603)-((PI()*((($C$19+$G$20)-$O805)*($O$20/($O$19/2)))^2*(((($C$19+$G$20)-$O805)*($O$20/($O$19/2)))*$AZ$15)/3)*$P$603))),IF('Silo Levels'!$L$22="Pumping",(($D$18*$P$603)+((PI()*(($C$21/2)^2)*($G$20-$O805))*$P$603))+((($D$18+$H$18)/3)*$BE$15)+(((PI()*($C$21/2)^2*(($C$21/2)*$AZ$15))/3)*$P$603),(($D$18*$P$603)+((PI()*(($C$21/2)^2)*($G$20-$O805))*$P$603))+((($D$18+$H$18)/3)*$BE$15)-(((PI()*($C$21/2)^2*(($C$21/2)*$AZ$15))/3)*$P$603)))</f>
        <v>126297.69468813956</v>
      </c>
      <c r="Q805" s="73">
        <v>20</v>
      </c>
      <c r="R805" s="85">
        <f t="shared" si="112"/>
        <v>134606.47066414746</v>
      </c>
      <c r="S805" s="57">
        <v>20</v>
      </c>
      <c r="T805" s="86">
        <f>IF($S805&gt;$G$20,IF('Silo Levels'!$L$23="Pumping",((PI()*((($C$19+$G$20)-$S805)*($O$20/($O$19/2)))^2*((($O$20+$G$20)-$S805))/3)*$T$603)+(((PI()*((($C$19+$G$20)-$S805)*($O$20/($O$19/2)))^2*(((($C$19+$G$20)-$S805)*($O$20/($O$19/2)))*$AZ$16))/3)*$T$603),(((PI()*((($C$19+$G$20)-$S805)*($O$20/($O$19/2)))^2*((($O$20+$G$20)-$S805)/3))*$T$603)-((PI()*((($C$19+$G$20)-$S805)*($O$20/($O$19/2)))^2*(((($C$19+$G$20)-$S805)*($O$20/($O$19/2)))*$AZ$16)/3)*$T$603))),IF('Silo Levels'!$L$23="Pumping",(($D$18*$T$603)+((PI()*(($C$21/2)^2)*($G$20-$S805))*$T$603))+((($D$18+$H$18)/3)*$BE$16)+(((PI()*($C$21/2)^2*(($C$21/2)*$AZ$16))/3)*$T$603),(($D$18*$T$603)+((PI()*(($C$21/2)^2)*($G$20-$S805))*$T$603))+((($D$18+$H$18)/3)*$BE$16)-(((PI()*($C$21/2)^2*(($C$21/2)*$AZ$16))/3)*$T$603)))</f>
        <v>130577.23099420522</v>
      </c>
      <c r="U805" s="73">
        <v>20</v>
      </c>
      <c r="V805" s="85">
        <f t="shared" si="113"/>
        <v>126670.05900306525</v>
      </c>
      <c r="W805" s="57">
        <v>20</v>
      </c>
      <c r="X805" s="86">
        <f>IF($W805&gt;$G$20,IF('Silo Levels'!$L$24="Pumping",((PI()*((($C$19+$G$20)-$W805)*($O$20/($O$19/2)))^2*((($O$20+$G$20)-$W805))/3)*$X$603)+(((PI()*((($C$19+$G$20)-$W805)*($O$20/($O$19/2)))^2*(((($C$19+$G$20)-$W805)*($O$20/($O$19/2)))*$AZ$17))/3)*$X$603),(((PI()*((($C$19+$G$20)-$W805)*($O$20/($O$19/2)))^2*((($O$20+$G$20)-$W805)/3))*$X$603)-((PI()*((($C$19+$G$20)-$W805)*($O$20/($O$19/2)))^2*(((($C$19+$G$20)-$W805)*($O$20/($O$19/2)))*$AZ$17)/3)*$X$603))),IF('Silo Levels'!$L$24="Pumping",(($D$18*$X$603)+((PI()*(($C$21/2)^2)*($G$20-$W805))*$X$603))+((($D$18+$H$18)/3)*$BE$17)+(((PI()*($C$21/2)^2*(($C$21/2)*$AZ$17))/3)*$X$603),(($D$18*$X$603)+((PI()*(($C$21/2)^2)*($G$20-$W805))*$X$603))+((($D$18+$H$18)/3)*$BE$17)-(((PI()*($C$21/2)^2*(($C$21/2)*$AZ$17))/3)*$X$603)))</f>
        <v>122881.92455803939</v>
      </c>
      <c r="Y805" s="73">
        <v>20</v>
      </c>
      <c r="Z805" s="85">
        <f t="shared" si="114"/>
        <v>145143.16054934615</v>
      </c>
      <c r="AA805" s="57">
        <v>20</v>
      </c>
      <c r="AB805" s="86">
        <f>IF($AA805&gt;$G$20,IF('Silo Levels'!$L$25="Pumping",((PI()*((($C$19+$G$20)-$AA805)*($O$20/($O$19/2)))^2*((($O$20+$G$20)-$AA805))/3)*$AB$603)+(((PI()*((($C$19+$G$20)-$AA805)*($O$20/($O$19/2)))^2*(((($C$19+$G$20)-$AA805)*($O$20/($O$19/2)))*$AZ$18))/3)*$AB$603),(((PI()*((($C$19+$G$20)-$AA805)*($O$20/($O$19/2)))^2*((($O$20+$G$20)-$AA805)/3))*$AB$603)-((PI()*((($C$19+$G$20)-$AA805)*($O$20/($O$19/2)))^2*(((($C$19+$G$20)-$AA805)*($O$20/($O$19/2)))*$AZ$18)/3)*$AB$603))),IF('Silo Levels'!$L$25="Pumping",(($D$18*$AB$603)+((PI()*(($C$21/2)^2)*($G$20-$AA805))*$AB$603))+((($D$18+$H$18)/3)*$BE$18)+(((PI()*($C$21/2)^2*(($C$21/2)*$AZ$18))/3)*$AB$603),(($D$18*$AB$603)+((PI()*(($C$21/2)^2)*($G$20-$AA805))*$AB$603))+((($D$18+$H$18)/3)*$BE$18)-(((PI()*($C$21/2)^2*(($C$21/2)*$AZ$18))/3)*$AB$603)))</f>
        <v>140793.82017229183</v>
      </c>
      <c r="AC805" s="73">
        <v>20</v>
      </c>
      <c r="AD805" s="85">
        <f t="shared" si="115"/>
        <v>150960.4348266423</v>
      </c>
      <c r="AE805" s="57">
        <v>20</v>
      </c>
      <c r="AF805" s="86">
        <f>IF($AE805&gt;$G$20,IF('Silo Levels'!$L$26="Pumping",((PI()*((($C$19+$G$20)-$AE805)*($O$20/($O$19/2)))^2*((($O$20+$G$20)-$AE805))/3)*$AF$603)+(((PI()*((($C$19+$G$20)-$AE805)*($O$20/($O$19/2)))^2*(((($C$19+$G$20)-$AE805)*($O$20/($O$19/2)))*$AZ$19))/3)*$AF$603),(((PI()*((($C$19+$G$20)-$AE805)*($O$20/($O$19/2)))^2*((($O$20+$G$20)-$AE805)/3))*$AF$603)-((PI()*((($C$19+$G$20)-$AE805)*($O$20/($O$19/2)))^2*(((($C$19+$G$20)-$AE805)*($O$20/($O$19/2)))*$AZ$19)/3)*$AF$603))),IF('Silo Levels'!$L$26="Pumping",(($D$18*$AF$603)+((PI()*(($C$21/2)^2)*($G$20-$AE805))*$AF$603))+((($D$18+$H$18)/3)*$BE$19)+(((PI()*($C$21/2)^2*(($C$21/2)*$AZ$19))/3)*$AF$603),(($D$18*$AF$603)+((PI()*(($C$21/2)^2)*($G$20-$AE805))*$AF$603))+((($D$18+$H$18)/3)*$BE$19)-(((PI()*($C$21/2)^2*(($C$21/2)*$AZ$19))/3)*$AF$603)))</f>
        <v>148749.94917438232</v>
      </c>
      <c r="AG805" s="73">
        <v>20</v>
      </c>
      <c r="AH805" s="85">
        <f t="shared" si="116"/>
        <v>139616.92459557063</v>
      </c>
      <c r="AI805" s="57">
        <v>20</v>
      </c>
      <c r="AJ805" s="86">
        <f>IF($AI805&gt;$G$20,IF('Silo Levels'!$L$27="Pumping",((PI()*((($C$19+$G$20)-$AI805)*($O$20/($O$19/2)))^2*((($O$20+$G$20)-$AI805))/3)*$AJ$603)+(((PI()*((($C$19+$G$20)-$AI805)*($O$20/($O$19/2)))^2*(((($C$19+$G$20)-$AI805)*($O$20/($O$19/2)))*$AZ$20))/3)*$AJ$603),(((PI()*((($C$19+$G$20)-$AI805)*($O$20/($O$19/2)))^2*((($O$20+$G$20)-$AI805)/3))*$AJ$603)-((PI()*((($C$19+$G$20)-$AI805)*($O$20/($O$19/2)))^2*(((($C$19+$G$20)-$AI805)*($O$20/($O$19/2)))*$AZ$20)/3)*$AJ$603))),IF('Silo Levels'!$L$27="Pumping",(($D$18*$AJ$603)+((PI()*(($C$21/2)^2)*($G$20-$AI805))*$AJ$603))+((($D$18+$H$18)/3)*$BE$20)+(((PI()*($C$21/2)^2*(($C$21/2)*$AZ$20))/3)*$AJ$603),(($D$18*$AJ$603)+((PI()*(($C$21/2)^2)*($G$20-$AI805))*$AJ$603))+((($D$18+$H$18)/3)*$BE$20)-(((PI()*($C$21/2)^2*(($C$21/2)*$AZ$20))/3)*$AJ$603)))</f>
        <v>135435.46920476391</v>
      </c>
    </row>
    <row r="806" spans="1:36" x14ac:dyDescent="0.3">
      <c r="A806">
        <v>20.100000000000001</v>
      </c>
      <c r="B806" s="85">
        <f t="shared" si="109"/>
        <v>139197.3221033921</v>
      </c>
      <c r="C806" s="57">
        <v>20.100000000000001</v>
      </c>
      <c r="D806" s="86">
        <f>IF($C806&gt;$G$20,IF('Silo Levels'!$L$19="Pumping",((PI()*((($C$19+$G$20)-$C806)*($O$20/($O$19/2)))^2*((($O$20+$G$20)-$C806))/3)*$D$603)+(((PI()*((($C$19+$G$20)-$C806)*($O$20/($O$19/2)))^2*(((($C$19+$G$20)-$C806)*($O$20/($O$19/2)))*$AZ$12))/3)*$D$603),(((PI()*((($C$19+$G$20)-$C806)*($O$20/($O$19/2)))^2*((($O$20+$G$20)-$C806)/3))*$D$603)-((PI()*((($C$19+$G$20)-$C806)*($O$20/($O$19/2)))^2*(((($C$19+$G$20)-$C806)*($O$20/($O$19/2)))*$AZ$12)/3)*$D$603))),IF('Silo Levels'!$L$19="Pumping",(($D$18*$D$603)+((PI()*(($C$21/2)^2)*($G$20-$C806))*$D$603))+((($D$18+$H$18)/3)*$BE$12)+(((PI()*($C$21/2)^2*(($C$21/2)*$AZ$12))/3)*$D$603),(($D$18*$D$603)+((PI()*(($C$21/2)^2)*($G$20-$C806))*$D$603))+((($D$18+$H$18)/3)*$BE$12)-(((PI()*($C$21/2)^2*(($C$21/2)*$AZ$12))/3)*$D$603)))</f>
        <v>136270.30332982738</v>
      </c>
      <c r="E806" s="73">
        <v>20.100000000000001</v>
      </c>
      <c r="F806" s="85">
        <f t="shared" si="110"/>
        <v>126289.92565109054</v>
      </c>
      <c r="G806" s="57">
        <v>20.100000000000001</v>
      </c>
      <c r="H806" s="86">
        <f>IF($G806&gt;$G$20,IF('Silo Levels'!$L$20="Pumping",((PI()*((($C$19+$G$20)-$G806)*($O$20/($O$19/2)))^2*((($O$20+$G$20)-$G806))/3)*$H$603)+(((PI()*((($C$19+$G$20)-$G806)*($O$20/($O$19/2)))^2*(((($C$19+$G$20)-$G806)*($O$20/($O$19/2)))*$AZ$13))/3)*$H$603),(((PI()*((($C$19+$G$20)-$G806)*($O$20/($O$19/2)))^2*((($O$20+$G$20)-$G806)/3))*$H$603)-((PI()*((($C$19+$G$20)-$G806)*($O$20/($O$19/2)))^2*(((($C$19+$G$20)-$G806)*($O$20/($O$19/2)))*$AZ$13)/3)*$H$603))),IF('Silo Levels'!$L$20="Pumping",(($D$18*$H$603)+((PI()*(($C$21/2)^2)*($G$20-$G806))*$H$603))+((($D$18+$H$18)/3)*$BE$13)+(((PI()*($C$21/2)^2*(($C$21/2)*$AZ$13))/3)*$H$603),(($D$18*$H$603)+((PI()*(($C$21/2)^2)*($G$20-$G806))*$H$603))+((($D$18+$H$18)/3)*$BE$13)-(((PI()*($C$21/2)^2*(($C$21/2)*$AZ$13))/3)*$H$603)))</f>
        <v>122501.79120606468</v>
      </c>
      <c r="I806" s="73">
        <v>20.100000000000001</v>
      </c>
      <c r="J806" s="85">
        <f t="shared" si="117"/>
        <v>126856.29083603872</v>
      </c>
      <c r="K806" s="57">
        <v>20.100000000000001</v>
      </c>
      <c r="L806" s="86">
        <f>IF($K806&gt;$G$20,IF('Silo Levels'!$L$21="Pumping",((PI()*((($C$19+$G$20)-$K806)*($O$20/($O$19/2)))^2*((($O$20+$G$20)-$K806))/3)*$L$603)+(((PI()*((($C$19+$G$20)-$K806)*($O$20/($O$19/2)))^2*(((($C$19+$G$20)-$K806)*($O$20/($O$19/2)))*$AZ$14))/3)*$L$603),(((PI()*((($C$19+$G$20)-$K806)*($O$20/($O$19/2)))^2*((($O$20+$G$20)-$K806)/3))*$L$603)-((PI()*((($C$19+$G$20)-$K806)*($O$20/($O$19/2)))^2*(((($C$19+$G$20)-$K806)*($O$20/($O$19/2)))*$AZ$14)/3)*$L$603))),IF('Silo Levels'!$L$21="Pumping",(($D$18*$L$603)+((PI()*(($C$21/2)^2)*($G$20-$K806))*$L$603))+((($D$18+$H$18)/3)*$BE$14)+(((PI()*($C$21/2)^2*(($C$21/2)*$AZ$14))/3)*$L$603),(($D$18*$L$603)+((PI()*(($C$21/2)^2)*($G$20-$K806))*$L$603))+((($D$18+$H$18)/3)*$BE$14)-(((PI()*($C$21/2)^2*(($C$21/2)*$AZ$14))/3)*$L$603)))</f>
        <v>123050.89781442661</v>
      </c>
      <c r="M806" s="73">
        <v>20.100000000000001</v>
      </c>
      <c r="N806" s="85">
        <f t="shared" si="111"/>
        <v>129801.97746592487</v>
      </c>
      <c r="O806" s="57">
        <v>20.100000000000001</v>
      </c>
      <c r="P806" s="86">
        <f>IF($O806&gt;$G$20,IF('Silo Levels'!$L$22="Pumping",((PI()*((($C$19+$G$20)-$O806)*($O$20/($O$19/2)))^2*((($O$20+$G$20)-$O806))/3)*$P$603)+(((PI()*((($C$19+$G$20)-$O806)*($O$20/($O$19/2)))^2*(((($C$19+$G$20)-$O806)*($O$20/($O$19/2)))*$AZ$15))/3)*$P$603),(((PI()*((($C$19+$G$20)-$O806)*($O$20/($O$19/2)))^2*((($O$20+$G$20)-$O806)/3))*$P$603)-((PI()*((($C$19+$G$20)-$O806)*($O$20/($O$19/2)))^2*(((($C$19+$G$20)-$O806)*($O$20/($O$19/2)))*$AZ$15)/3)*$P$603))),IF('Silo Levels'!$L$22="Pumping",(($D$18*$P$603)+((PI()*(($C$21/2)^2)*($G$20-$O806))*$P$603))+((($D$18+$H$18)/3)*$BE$15)+(((PI()*($C$21/2)^2*(($C$21/2)*$AZ$15))/3)*$P$603),(($D$18*$P$603)+((PI()*(($C$21/2)^2)*($G$20-$O806))*$P$603))+((($D$18+$H$18)/3)*$BE$15)-(((PI()*($C$21/2)^2*(($C$21/2)*$AZ$15))/3)*$P$603)))</f>
        <v>125906.82193833237</v>
      </c>
      <c r="Q806" s="73">
        <v>20.100000000000001</v>
      </c>
      <c r="R806" s="85">
        <f t="shared" si="112"/>
        <v>134202.14278089194</v>
      </c>
      <c r="S806" s="57">
        <v>20.100000000000001</v>
      </c>
      <c r="T806" s="86">
        <f>IF($S806&gt;$G$20,IF('Silo Levels'!$L$23="Pumping",((PI()*((($C$19+$G$20)-$S806)*($O$20/($O$19/2)))^2*((($O$20+$G$20)-$S806))/3)*$T$603)+(((PI()*((($C$19+$G$20)-$S806)*($O$20/($O$19/2)))^2*(((($C$19+$G$20)-$S806)*($O$20/($O$19/2)))*$AZ$16))/3)*$T$603),(((PI()*((($C$19+$G$20)-$S806)*($O$20/($O$19/2)))^2*((($O$20+$G$20)-$S806)/3))*$T$603)-((PI()*((($C$19+$G$20)-$S806)*($O$20/($O$19/2)))^2*(((($C$19+$G$20)-$S806)*($O$20/($O$19/2)))*$AZ$16)/3)*$T$603))),IF('Silo Levels'!$L$23="Pumping",(($D$18*$T$603)+((PI()*(($C$21/2)^2)*($G$20-$S806))*$T$603))+((($D$18+$H$18)/3)*$BE$16)+(((PI()*($C$21/2)^2*(($C$21/2)*$AZ$16))/3)*$T$603),(($D$18*$T$603)+((PI()*(($C$21/2)^2)*($G$20-$S806))*$T$603))+((($D$18+$H$18)/3)*$BE$16)-(((PI()*($C$21/2)^2*(($C$21/2)*$AZ$16))/3)*$T$603)))</f>
        <v>130172.9031109497</v>
      </c>
      <c r="U806" s="73">
        <v>20.100000000000001</v>
      </c>
      <c r="V806" s="85">
        <f t="shared" si="113"/>
        <v>126289.92565109054</v>
      </c>
      <c r="W806" s="57">
        <v>20.100000000000001</v>
      </c>
      <c r="X806" s="86">
        <f>IF($W806&gt;$G$20,IF('Silo Levels'!$L$24="Pumping",((PI()*((($C$19+$G$20)-$W806)*($O$20/($O$19/2)))^2*((($O$20+$G$20)-$W806))/3)*$X$603)+(((PI()*((($C$19+$G$20)-$W806)*($O$20/($O$19/2)))^2*(((($C$19+$G$20)-$W806)*($O$20/($O$19/2)))*$AZ$17))/3)*$X$603),(((PI()*((($C$19+$G$20)-$W806)*($O$20/($O$19/2)))^2*((($O$20+$G$20)-$W806)/3))*$X$603)-((PI()*((($C$19+$G$20)-$W806)*($O$20/($O$19/2)))^2*(((($C$19+$G$20)-$W806)*($O$20/($O$19/2)))*$AZ$17)/3)*$X$603))),IF('Silo Levels'!$L$24="Pumping",(($D$18*$X$603)+((PI()*(($C$21/2)^2)*($G$20-$W806))*$X$603))+((($D$18+$H$18)/3)*$BE$17)+(((PI()*($C$21/2)^2*(($C$21/2)*$AZ$17))/3)*$X$603),(($D$18*$X$603)+((PI()*(($C$21/2)^2)*($G$20-$W806))*$X$603))+((($D$18+$H$18)/3)*$BE$17)-(((PI()*($C$21/2)^2*(($C$21/2)*$AZ$17))/3)*$X$603)))</f>
        <v>122501.79120606468</v>
      </c>
      <c r="Y806" s="73">
        <v>20.100000000000001</v>
      </c>
      <c r="Z806" s="85">
        <f t="shared" si="114"/>
        <v>144706.711062032</v>
      </c>
      <c r="AA806" s="57">
        <v>20.100000000000001</v>
      </c>
      <c r="AB806" s="86">
        <f>IF($AA806&gt;$G$20,IF('Silo Levels'!$L$25="Pumping",((PI()*((($C$19+$G$20)-$AA806)*($O$20/($O$19/2)))^2*((($O$20+$G$20)-$AA806))/3)*$AB$603)+(((PI()*((($C$19+$G$20)-$AA806)*($O$20/($O$19/2)))^2*(((($C$19+$G$20)-$AA806)*($O$20/($O$19/2)))*$AZ$18))/3)*$AB$603),(((PI()*((($C$19+$G$20)-$AA806)*($O$20/($O$19/2)))^2*((($O$20+$G$20)-$AA806)/3))*$AB$603)-((PI()*((($C$19+$G$20)-$AA806)*($O$20/($O$19/2)))^2*(((($C$19+$G$20)-$AA806)*($O$20/($O$19/2)))*$AZ$18)/3)*$AB$603))),IF('Silo Levels'!$L$25="Pumping",(($D$18*$AB$603)+((PI()*(($C$21/2)^2)*($G$20-$AA806))*$AB$603))+((($D$18+$H$18)/3)*$BE$18)+(((PI()*($C$21/2)^2*(($C$21/2)*$AZ$18))/3)*$AB$603),(($D$18*$AB$603)+((PI()*(($C$21/2)^2)*($G$20-$AA806))*$AB$603))+((($D$18+$H$18)/3)*$BE$18)-(((PI()*($C$21/2)^2*(($C$21/2)*$AZ$18))/3)*$AB$603)))</f>
        <v>140357.37068497768</v>
      </c>
      <c r="AC806" s="73">
        <v>20.100000000000001</v>
      </c>
      <c r="AD806" s="85">
        <f t="shared" si="115"/>
        <v>150516.79728807026</v>
      </c>
      <c r="AE806" s="57">
        <v>20.100000000000001</v>
      </c>
      <c r="AF806" s="86">
        <f>IF($AE806&gt;$G$20,IF('Silo Levels'!$L$26="Pumping",((PI()*((($C$19+$G$20)-$AE806)*($O$20/($O$19/2)))^2*((($O$20+$G$20)-$AE806))/3)*$AF$603)+(((PI()*((($C$19+$G$20)-$AE806)*($O$20/($O$19/2)))^2*(((($C$19+$G$20)-$AE806)*($O$20/($O$19/2)))*$AZ$19))/3)*$AF$603),(((PI()*((($C$19+$G$20)-$AE806)*($O$20/($O$19/2)))^2*((($O$20+$G$20)-$AE806)/3))*$AF$603)-((PI()*((($C$19+$G$20)-$AE806)*($O$20/($O$19/2)))^2*(((($C$19+$G$20)-$AE806)*($O$20/($O$19/2)))*$AZ$19)/3)*$AF$603))),IF('Silo Levels'!$L$26="Pumping",(($D$18*$AF$603)+((PI()*(($C$21/2)^2)*($G$20-$AE806))*$AF$603))+((($D$18+$H$18)/3)*$BE$19)+(((PI()*($C$21/2)^2*(($C$21/2)*$AZ$19))/3)*$AF$603),(($D$18*$AF$603)+((PI()*(($C$21/2)^2)*($G$20-$AE806))*$AF$603))+((($D$18+$H$18)/3)*$BE$19)-(((PI()*($C$21/2)^2*(($C$21/2)*$AZ$19))/3)*$AF$603)))</f>
        <v>148306.31163581027</v>
      </c>
      <c r="AG806" s="73">
        <v>20.100000000000001</v>
      </c>
      <c r="AH806" s="85">
        <f t="shared" si="116"/>
        <v>139197.3221033921</v>
      </c>
      <c r="AI806" s="57">
        <v>20.100000000000001</v>
      </c>
      <c r="AJ806" s="86">
        <f>IF($AI806&gt;$G$20,IF('Silo Levels'!$L$27="Pumping",((PI()*((($C$19+$G$20)-$AI806)*($O$20/($O$19/2)))^2*((($O$20+$G$20)-$AI806))/3)*$AJ$603)+(((PI()*((($C$19+$G$20)-$AI806)*($O$20/($O$19/2)))^2*(((($C$19+$G$20)-$AI806)*($O$20/($O$19/2)))*$AZ$20))/3)*$AJ$603),(((PI()*((($C$19+$G$20)-$AI806)*($O$20/($O$19/2)))^2*((($O$20+$G$20)-$AI806)/3))*$AJ$603)-((PI()*((($C$19+$G$20)-$AI806)*($O$20/($O$19/2)))^2*(((($C$19+$G$20)-$AI806)*($O$20/($O$19/2)))*$AZ$20)/3)*$AJ$603))),IF('Silo Levels'!$L$27="Pumping",(($D$18*$AJ$603)+((PI()*(($C$21/2)^2)*($G$20-$AI806))*$AJ$603))+((($D$18+$H$18)/3)*$BE$20)+(((PI()*($C$21/2)^2*(($C$21/2)*$AZ$20))/3)*$AJ$603),(($D$18*$AJ$603)+((PI()*(($C$21/2)^2)*($G$20-$AI806))*$AJ$603))+((($D$18+$H$18)/3)*$BE$20)-(((PI()*($C$21/2)^2*(($C$21/2)*$AZ$20))/3)*$AJ$603)))</f>
        <v>135015.86671258538</v>
      </c>
    </row>
    <row r="807" spans="1:36" x14ac:dyDescent="0.3">
      <c r="A807">
        <v>20.2</v>
      </c>
      <c r="B807" s="85">
        <f t="shared" si="109"/>
        <v>138777.7196112136</v>
      </c>
      <c r="C807" s="57">
        <v>20.2</v>
      </c>
      <c r="D807" s="86">
        <f>IF($C807&gt;$G$20,IF('Silo Levels'!$L$19="Pumping",((PI()*((($C$19+$G$20)-$C807)*($O$20/($O$19/2)))^2*((($O$20+$G$20)-$C807))/3)*$D$603)+(((PI()*((($C$19+$G$20)-$C807)*($O$20/($O$19/2)))^2*(((($C$19+$G$20)-$C807)*($O$20/($O$19/2)))*$AZ$12))/3)*$D$603),(((PI()*((($C$19+$G$20)-$C807)*($O$20/($O$19/2)))^2*((($O$20+$G$20)-$C807)/3))*$D$603)-((PI()*((($C$19+$G$20)-$C807)*($O$20/($O$19/2)))^2*(((($C$19+$G$20)-$C807)*($O$20/($O$19/2)))*$AZ$12)/3)*$D$603))),IF('Silo Levels'!$L$19="Pumping",(($D$18*$D$603)+((PI()*(($C$21/2)^2)*($G$20-$C807))*$D$603))+((($D$18+$H$18)/3)*$BE$12)+(((PI()*($C$21/2)^2*(($C$21/2)*$AZ$12))/3)*$D$603),(($D$18*$D$603)+((PI()*(($C$21/2)^2)*($G$20-$C807))*$D$603))+((($D$18+$H$18)/3)*$BE$12)-(((PI()*($C$21/2)^2*(($C$21/2)*$AZ$12))/3)*$D$603)))</f>
        <v>135850.70083764888</v>
      </c>
      <c r="E807" s="73">
        <v>20.2</v>
      </c>
      <c r="F807" s="85">
        <f t="shared" si="110"/>
        <v>125909.79229911581</v>
      </c>
      <c r="G807" s="57">
        <v>20.2</v>
      </c>
      <c r="H807" s="86">
        <f>IF($G807&gt;$G$20,IF('Silo Levels'!$L$20="Pumping",((PI()*((($C$19+$G$20)-$G807)*($O$20/($O$19/2)))^2*((($O$20+$G$20)-$G807))/3)*$H$603)+(((PI()*((($C$19+$G$20)-$G807)*($O$20/($O$19/2)))^2*(((($C$19+$G$20)-$G807)*($O$20/($O$19/2)))*$AZ$13))/3)*$H$603),(((PI()*((($C$19+$G$20)-$G807)*($O$20/($O$19/2)))^2*((($O$20+$G$20)-$G807)/3))*$H$603)-((PI()*((($C$19+$G$20)-$G807)*($O$20/($O$19/2)))^2*(((($C$19+$G$20)-$G807)*($O$20/($O$19/2)))*$AZ$13)/3)*$H$603))),IF('Silo Levels'!$L$20="Pumping",(($D$18*$H$603)+((PI()*(($C$21/2)^2)*($G$20-$G807))*$H$603))+((($D$18+$H$18)/3)*$BE$13)+(((PI()*($C$21/2)^2*(($C$21/2)*$AZ$13))/3)*$H$603),(($D$18*$H$603)+((PI()*(($C$21/2)^2)*($G$20-$G807))*$H$603))+((($D$18+$H$18)/3)*$BE$13)-(((PI()*($C$21/2)^2*(($C$21/2)*$AZ$13))/3)*$H$603)))</f>
        <v>122121.65785408995</v>
      </c>
      <c r="I807" s="73">
        <v>20.2</v>
      </c>
      <c r="J807" s="85">
        <f t="shared" si="117"/>
        <v>126474.42561296407</v>
      </c>
      <c r="K807" s="57">
        <v>20.2</v>
      </c>
      <c r="L807" s="86">
        <f>IF($K807&gt;$G$20,IF('Silo Levels'!$L$21="Pumping",((PI()*((($C$19+$G$20)-$K807)*($O$20/($O$19/2)))^2*((($O$20+$G$20)-$K807))/3)*$L$603)+(((PI()*((($C$19+$G$20)-$K807)*($O$20/($O$19/2)))^2*(((($C$19+$G$20)-$K807)*($O$20/($O$19/2)))*$AZ$14))/3)*$L$603),(((PI()*((($C$19+$G$20)-$K807)*($O$20/($O$19/2)))^2*((($O$20+$G$20)-$K807)/3))*$L$603)-((PI()*((($C$19+$G$20)-$K807)*($O$20/($O$19/2)))^2*(((($C$19+$G$20)-$K807)*($O$20/($O$19/2)))*$AZ$14)/3)*$L$603))),IF('Silo Levels'!$L$21="Pumping",(($D$18*$L$603)+((PI()*(($C$21/2)^2)*($G$20-$K807))*$L$603))+((($D$18+$H$18)/3)*$BE$14)+(((PI()*($C$21/2)^2*(($C$21/2)*$AZ$14))/3)*$L$603),(($D$18*$L$603)+((PI()*(($C$21/2)^2)*($G$20-$K807))*$L$603))+((($D$18+$H$18)/3)*$BE$14)-(((PI()*($C$21/2)^2*(($C$21/2)*$AZ$14))/3)*$L$603)))</f>
        <v>122669.03259135196</v>
      </c>
      <c r="M807" s="73">
        <v>20.2</v>
      </c>
      <c r="N807" s="85">
        <f t="shared" si="111"/>
        <v>129411.10471611768</v>
      </c>
      <c r="O807" s="57">
        <v>20.2</v>
      </c>
      <c r="P807" s="86">
        <f>IF($O807&gt;$G$20,IF('Silo Levels'!$L$22="Pumping",((PI()*((($C$19+$G$20)-$O807)*($O$20/($O$19/2)))^2*((($O$20+$G$20)-$O807))/3)*$P$603)+(((PI()*((($C$19+$G$20)-$O807)*($O$20/($O$19/2)))^2*(((($C$19+$G$20)-$O807)*($O$20/($O$19/2)))*$AZ$15))/3)*$P$603),(((PI()*((($C$19+$G$20)-$O807)*($O$20/($O$19/2)))^2*((($O$20+$G$20)-$O807)/3))*$P$603)-((PI()*((($C$19+$G$20)-$O807)*($O$20/($O$19/2)))^2*(((($C$19+$G$20)-$O807)*($O$20/($O$19/2)))*$AZ$15)/3)*$P$603))),IF('Silo Levels'!$L$22="Pumping",(($D$18*$P$603)+((PI()*(($C$21/2)^2)*($G$20-$O807))*$P$603))+((($D$18+$H$18)/3)*$BE$15)+(((PI()*($C$21/2)^2*(($C$21/2)*$AZ$15))/3)*$P$603),(($D$18*$P$603)+((PI()*(($C$21/2)^2)*($G$20-$O807))*$P$603))+((($D$18+$H$18)/3)*$BE$15)-(((PI()*($C$21/2)^2*(($C$21/2)*$AZ$15))/3)*$P$603)))</f>
        <v>125515.94918852519</v>
      </c>
      <c r="Q807" s="73">
        <v>20.2</v>
      </c>
      <c r="R807" s="85">
        <f t="shared" si="112"/>
        <v>133797.81489763642</v>
      </c>
      <c r="S807" s="57">
        <v>20.2</v>
      </c>
      <c r="T807" s="86">
        <f>IF($S807&gt;$G$20,IF('Silo Levels'!$L$23="Pumping",((PI()*((($C$19+$G$20)-$S807)*($O$20/($O$19/2)))^2*((($O$20+$G$20)-$S807))/3)*$T$603)+(((PI()*((($C$19+$G$20)-$S807)*($O$20/($O$19/2)))^2*(((($C$19+$G$20)-$S807)*($O$20/($O$19/2)))*$AZ$16))/3)*$T$603),(((PI()*((($C$19+$G$20)-$S807)*($O$20/($O$19/2)))^2*((($O$20+$G$20)-$S807)/3))*$T$603)-((PI()*((($C$19+$G$20)-$S807)*($O$20/($O$19/2)))^2*(((($C$19+$G$20)-$S807)*($O$20/($O$19/2)))*$AZ$16)/3)*$T$603))),IF('Silo Levels'!$L$23="Pumping",(($D$18*$T$603)+((PI()*(($C$21/2)^2)*($G$20-$S807))*$T$603))+((($D$18+$H$18)/3)*$BE$16)+(((PI()*($C$21/2)^2*(($C$21/2)*$AZ$16))/3)*$T$603),(($D$18*$T$603)+((PI()*(($C$21/2)^2)*($G$20-$S807))*$T$603))+((($D$18+$H$18)/3)*$BE$16)-(((PI()*($C$21/2)^2*(($C$21/2)*$AZ$16))/3)*$T$603)))</f>
        <v>129768.57522769418</v>
      </c>
      <c r="U807" s="73">
        <v>20.2</v>
      </c>
      <c r="V807" s="85">
        <f t="shared" si="113"/>
        <v>125909.79229911581</v>
      </c>
      <c r="W807" s="57">
        <v>20.2</v>
      </c>
      <c r="X807" s="86">
        <f>IF($W807&gt;$G$20,IF('Silo Levels'!$L$24="Pumping",((PI()*((($C$19+$G$20)-$W807)*($O$20/($O$19/2)))^2*((($O$20+$G$20)-$W807))/3)*$X$603)+(((PI()*((($C$19+$G$20)-$W807)*($O$20/($O$19/2)))^2*(((($C$19+$G$20)-$W807)*($O$20/($O$19/2)))*$AZ$17))/3)*$X$603),(((PI()*((($C$19+$G$20)-$W807)*($O$20/($O$19/2)))^2*((($O$20+$G$20)-$W807)/3))*$X$603)-((PI()*((($C$19+$G$20)-$W807)*($O$20/($O$19/2)))^2*(((($C$19+$G$20)-$W807)*($O$20/($O$19/2)))*$AZ$17)/3)*$X$603))),IF('Silo Levels'!$L$24="Pumping",(($D$18*$X$603)+((PI()*(($C$21/2)^2)*($G$20-$W807))*$X$603))+((($D$18+$H$18)/3)*$BE$17)+(((PI()*($C$21/2)^2*(($C$21/2)*$AZ$17))/3)*$X$603),(($D$18*$X$603)+((PI()*(($C$21/2)^2)*($G$20-$W807))*$X$603))+((($D$18+$H$18)/3)*$BE$17)-(((PI()*($C$21/2)^2*(($C$21/2)*$AZ$17))/3)*$X$603)))</f>
        <v>122121.65785408995</v>
      </c>
      <c r="Y807" s="73">
        <v>20.2</v>
      </c>
      <c r="Z807" s="85">
        <f t="shared" si="114"/>
        <v>144270.26157471785</v>
      </c>
      <c r="AA807" s="57">
        <v>20.2</v>
      </c>
      <c r="AB807" s="86">
        <f>IF($AA807&gt;$G$20,IF('Silo Levels'!$L$25="Pumping",((PI()*((($C$19+$G$20)-$AA807)*($O$20/($O$19/2)))^2*((($O$20+$G$20)-$AA807))/3)*$AB$603)+(((PI()*((($C$19+$G$20)-$AA807)*($O$20/($O$19/2)))^2*(((($C$19+$G$20)-$AA807)*($O$20/($O$19/2)))*$AZ$18))/3)*$AB$603),(((PI()*((($C$19+$G$20)-$AA807)*($O$20/($O$19/2)))^2*((($O$20+$G$20)-$AA807)/3))*$AB$603)-((PI()*((($C$19+$G$20)-$AA807)*($O$20/($O$19/2)))^2*(((($C$19+$G$20)-$AA807)*($O$20/($O$19/2)))*$AZ$18)/3)*$AB$603))),IF('Silo Levels'!$L$25="Pumping",(($D$18*$AB$603)+((PI()*(($C$21/2)^2)*($G$20-$AA807))*$AB$603))+((($D$18+$H$18)/3)*$BE$18)+(((PI()*($C$21/2)^2*(($C$21/2)*$AZ$18))/3)*$AB$603),(($D$18*$AB$603)+((PI()*(($C$21/2)^2)*($G$20-$AA807))*$AB$603))+((($D$18+$H$18)/3)*$BE$18)-(((PI()*($C$21/2)^2*(($C$21/2)*$AZ$18))/3)*$AB$603)))</f>
        <v>139920.92119766353</v>
      </c>
      <c r="AC807" s="73">
        <v>20.2</v>
      </c>
      <c r="AD807" s="85">
        <f t="shared" si="115"/>
        <v>150073.15974949824</v>
      </c>
      <c r="AE807" s="57">
        <v>20.2</v>
      </c>
      <c r="AF807" s="86">
        <f>IF($AE807&gt;$G$20,IF('Silo Levels'!$L$26="Pumping",((PI()*((($C$19+$G$20)-$AE807)*($O$20/($O$19/2)))^2*((($O$20+$G$20)-$AE807))/3)*$AF$603)+(((PI()*((($C$19+$G$20)-$AE807)*($O$20/($O$19/2)))^2*(((($C$19+$G$20)-$AE807)*($O$20/($O$19/2)))*$AZ$19))/3)*$AF$603),(((PI()*((($C$19+$G$20)-$AE807)*($O$20/($O$19/2)))^2*((($O$20+$G$20)-$AE807)/3))*$AF$603)-((PI()*((($C$19+$G$20)-$AE807)*($O$20/($O$19/2)))^2*(((($C$19+$G$20)-$AE807)*($O$20/($O$19/2)))*$AZ$19)/3)*$AF$603))),IF('Silo Levels'!$L$26="Pumping",(($D$18*$AF$603)+((PI()*(($C$21/2)^2)*($G$20-$AE807))*$AF$603))+((($D$18+$H$18)/3)*$BE$19)+(((PI()*($C$21/2)^2*(($C$21/2)*$AZ$19))/3)*$AF$603),(($D$18*$AF$603)+((PI()*(($C$21/2)^2)*($G$20-$AE807))*$AF$603))+((($D$18+$H$18)/3)*$BE$19)-(((PI()*($C$21/2)^2*(($C$21/2)*$AZ$19))/3)*$AF$603)))</f>
        <v>147862.67409723825</v>
      </c>
      <c r="AG807" s="73">
        <v>20.2</v>
      </c>
      <c r="AH807" s="85">
        <f t="shared" si="116"/>
        <v>138777.7196112136</v>
      </c>
      <c r="AI807" s="57">
        <v>20.2</v>
      </c>
      <c r="AJ807" s="86">
        <f>IF($AI807&gt;$G$20,IF('Silo Levels'!$L$27="Pumping",((PI()*((($C$19+$G$20)-$AI807)*($O$20/($O$19/2)))^2*((($O$20+$G$20)-$AI807))/3)*$AJ$603)+(((PI()*((($C$19+$G$20)-$AI807)*($O$20/($O$19/2)))^2*(((($C$19+$G$20)-$AI807)*($O$20/($O$19/2)))*$AZ$20))/3)*$AJ$603),(((PI()*((($C$19+$G$20)-$AI807)*($O$20/($O$19/2)))^2*((($O$20+$G$20)-$AI807)/3))*$AJ$603)-((PI()*((($C$19+$G$20)-$AI807)*($O$20/($O$19/2)))^2*(((($C$19+$G$20)-$AI807)*($O$20/($O$19/2)))*$AZ$20)/3)*$AJ$603))),IF('Silo Levels'!$L$27="Pumping",(($D$18*$AJ$603)+((PI()*(($C$21/2)^2)*($G$20-$AI807))*$AJ$603))+((($D$18+$H$18)/3)*$BE$20)+(((PI()*($C$21/2)^2*(($C$21/2)*$AZ$20))/3)*$AJ$603),(($D$18*$AJ$603)+((PI()*(($C$21/2)^2)*($G$20-$AI807))*$AJ$603))+((($D$18+$H$18)/3)*$BE$20)-(((PI()*($C$21/2)^2*(($C$21/2)*$AZ$20))/3)*$AJ$603)))</f>
        <v>134596.26422040688</v>
      </c>
    </row>
    <row r="808" spans="1:36" x14ac:dyDescent="0.3">
      <c r="A808">
        <v>20.3</v>
      </c>
      <c r="B808" s="85">
        <f t="shared" si="109"/>
        <v>138358.11711903507</v>
      </c>
      <c r="C808" s="57">
        <v>20.3</v>
      </c>
      <c r="D808" s="86">
        <f>IF($C808&gt;$G$20,IF('Silo Levels'!$L$19="Pumping",((PI()*((($C$19+$G$20)-$C808)*($O$20/($O$19/2)))^2*((($O$20+$G$20)-$C808))/3)*$D$603)+(((PI()*((($C$19+$G$20)-$C808)*($O$20/($O$19/2)))^2*(((($C$19+$G$20)-$C808)*($O$20/($O$19/2)))*$AZ$12))/3)*$D$603),(((PI()*((($C$19+$G$20)-$C808)*($O$20/($O$19/2)))^2*((($O$20+$G$20)-$C808)/3))*$D$603)-((PI()*((($C$19+$G$20)-$C808)*($O$20/($O$19/2)))^2*(((($C$19+$G$20)-$C808)*($O$20/($O$19/2)))*$AZ$12)/3)*$D$603))),IF('Silo Levels'!$L$19="Pumping",(($D$18*$D$603)+((PI()*(($C$21/2)^2)*($G$20-$C808))*$D$603))+((($D$18+$H$18)/3)*$BE$12)+(((PI()*($C$21/2)^2*(($C$21/2)*$AZ$12))/3)*$D$603),(($D$18*$D$603)+((PI()*(($C$21/2)^2)*($G$20-$C808))*$D$603))+((($D$18+$H$18)/3)*$BE$12)-(((PI()*($C$21/2)^2*(($C$21/2)*$AZ$12))/3)*$D$603)))</f>
        <v>135431.09834547038</v>
      </c>
      <c r="E808" s="73">
        <v>20.3</v>
      </c>
      <c r="F808" s="85">
        <f t="shared" si="110"/>
        <v>125529.65894714108</v>
      </c>
      <c r="G808" s="57">
        <v>20.3</v>
      </c>
      <c r="H808" s="86">
        <f>IF($G808&gt;$G$20,IF('Silo Levels'!$L$20="Pumping",((PI()*((($C$19+$G$20)-$G808)*($O$20/($O$19/2)))^2*((($O$20+$G$20)-$G808))/3)*$H$603)+(((PI()*((($C$19+$G$20)-$G808)*($O$20/($O$19/2)))^2*(((($C$19+$G$20)-$G808)*($O$20/($O$19/2)))*$AZ$13))/3)*$H$603),(((PI()*((($C$19+$G$20)-$G808)*($O$20/($O$19/2)))^2*((($O$20+$G$20)-$G808)/3))*$H$603)-((PI()*((($C$19+$G$20)-$G808)*($O$20/($O$19/2)))^2*(((($C$19+$G$20)-$G808)*($O$20/($O$19/2)))*$AZ$13)/3)*$H$603))),IF('Silo Levels'!$L$20="Pumping",(($D$18*$H$603)+((PI()*(($C$21/2)^2)*($G$20-$G808))*$H$603))+((($D$18+$H$18)/3)*$BE$13)+(((PI()*($C$21/2)^2*(($C$21/2)*$AZ$13))/3)*$H$603),(($D$18*$H$603)+((PI()*(($C$21/2)^2)*($G$20-$G808))*$H$603))+((($D$18+$H$18)/3)*$BE$13)-(((PI()*($C$21/2)^2*(($C$21/2)*$AZ$13))/3)*$H$603)))</f>
        <v>121741.52450211522</v>
      </c>
      <c r="I808" s="73">
        <v>20.3</v>
      </c>
      <c r="J808" s="85">
        <f t="shared" si="117"/>
        <v>126092.56038988939</v>
      </c>
      <c r="K808" s="57">
        <v>20.3</v>
      </c>
      <c r="L808" s="86">
        <f>IF($K808&gt;$G$20,IF('Silo Levels'!$L$21="Pumping",((PI()*((($C$19+$G$20)-$K808)*($O$20/($O$19/2)))^2*((($O$20+$G$20)-$K808))/3)*$L$603)+(((PI()*((($C$19+$G$20)-$K808)*($O$20/($O$19/2)))^2*(((($C$19+$G$20)-$K808)*($O$20/($O$19/2)))*$AZ$14))/3)*$L$603),(((PI()*((($C$19+$G$20)-$K808)*($O$20/($O$19/2)))^2*((($O$20+$G$20)-$K808)/3))*$L$603)-((PI()*((($C$19+$G$20)-$K808)*($O$20/($O$19/2)))^2*(((($C$19+$G$20)-$K808)*($O$20/($O$19/2)))*$AZ$14)/3)*$L$603))),IF('Silo Levels'!$L$21="Pumping",(($D$18*$L$603)+((PI()*(($C$21/2)^2)*($G$20-$K808))*$L$603))+((($D$18+$H$18)/3)*$BE$14)+(((PI()*($C$21/2)^2*(($C$21/2)*$AZ$14))/3)*$L$603),(($D$18*$L$603)+((PI()*(($C$21/2)^2)*($G$20-$K808))*$L$603))+((($D$18+$H$18)/3)*$BE$14)-(((PI()*($C$21/2)^2*(($C$21/2)*$AZ$14))/3)*$L$603)))</f>
        <v>122287.16736827728</v>
      </c>
      <c r="M808" s="73">
        <v>20.3</v>
      </c>
      <c r="N808" s="85">
        <f t="shared" si="111"/>
        <v>129020.23196631049</v>
      </c>
      <c r="O808" s="57">
        <v>20.3</v>
      </c>
      <c r="P808" s="86">
        <f>IF($O808&gt;$G$20,IF('Silo Levels'!$L$22="Pumping",((PI()*((($C$19+$G$20)-$O808)*($O$20/($O$19/2)))^2*((($O$20+$G$20)-$O808))/3)*$P$603)+(((PI()*((($C$19+$G$20)-$O808)*($O$20/($O$19/2)))^2*(((($C$19+$G$20)-$O808)*($O$20/($O$19/2)))*$AZ$15))/3)*$P$603),(((PI()*((($C$19+$G$20)-$O808)*($O$20/($O$19/2)))^2*((($O$20+$G$20)-$O808)/3))*$P$603)-((PI()*((($C$19+$G$20)-$O808)*($O$20/($O$19/2)))^2*(((($C$19+$G$20)-$O808)*($O$20/($O$19/2)))*$AZ$15)/3)*$P$603))),IF('Silo Levels'!$L$22="Pumping",(($D$18*$P$603)+((PI()*(($C$21/2)^2)*($G$20-$O808))*$P$603))+((($D$18+$H$18)/3)*$BE$15)+(((PI()*($C$21/2)^2*(($C$21/2)*$AZ$15))/3)*$P$603),(($D$18*$P$603)+((PI()*(($C$21/2)^2)*($G$20-$O808))*$P$603))+((($D$18+$H$18)/3)*$BE$15)-(((PI()*($C$21/2)^2*(($C$21/2)*$AZ$15))/3)*$P$603)))</f>
        <v>125125.076438718</v>
      </c>
      <c r="Q808" s="73">
        <v>20.3</v>
      </c>
      <c r="R808" s="85">
        <f t="shared" si="112"/>
        <v>133393.48701438087</v>
      </c>
      <c r="S808" s="57">
        <v>20.3</v>
      </c>
      <c r="T808" s="86">
        <f>IF($S808&gt;$G$20,IF('Silo Levels'!$L$23="Pumping",((PI()*((($C$19+$G$20)-$S808)*($O$20/($O$19/2)))^2*((($O$20+$G$20)-$S808))/3)*$T$603)+(((PI()*((($C$19+$G$20)-$S808)*($O$20/($O$19/2)))^2*(((($C$19+$G$20)-$S808)*($O$20/($O$19/2)))*$AZ$16))/3)*$T$603),(((PI()*((($C$19+$G$20)-$S808)*($O$20/($O$19/2)))^2*((($O$20+$G$20)-$S808)/3))*$T$603)-((PI()*((($C$19+$G$20)-$S808)*($O$20/($O$19/2)))^2*(((($C$19+$G$20)-$S808)*($O$20/($O$19/2)))*$AZ$16)/3)*$T$603))),IF('Silo Levels'!$L$23="Pumping",(($D$18*$T$603)+((PI()*(($C$21/2)^2)*($G$20-$S808))*$T$603))+((($D$18+$H$18)/3)*$BE$16)+(((PI()*($C$21/2)^2*(($C$21/2)*$AZ$16))/3)*$T$603),(($D$18*$T$603)+((PI()*(($C$21/2)^2)*($G$20-$S808))*$T$603))+((($D$18+$H$18)/3)*$BE$16)-(((PI()*($C$21/2)^2*(($C$21/2)*$AZ$16))/3)*$T$603)))</f>
        <v>129364.24734443863</v>
      </c>
      <c r="U808" s="73">
        <v>20.3</v>
      </c>
      <c r="V808" s="85">
        <f t="shared" si="113"/>
        <v>125529.65894714108</v>
      </c>
      <c r="W808" s="57">
        <v>20.3</v>
      </c>
      <c r="X808" s="86">
        <f>IF($W808&gt;$G$20,IF('Silo Levels'!$L$24="Pumping",((PI()*((($C$19+$G$20)-$W808)*($O$20/($O$19/2)))^2*((($O$20+$G$20)-$W808))/3)*$X$603)+(((PI()*((($C$19+$G$20)-$W808)*($O$20/($O$19/2)))^2*(((($C$19+$G$20)-$W808)*($O$20/($O$19/2)))*$AZ$17))/3)*$X$603),(((PI()*((($C$19+$G$20)-$W808)*($O$20/($O$19/2)))^2*((($O$20+$G$20)-$W808)/3))*$X$603)-((PI()*((($C$19+$G$20)-$W808)*($O$20/($O$19/2)))^2*(((($C$19+$G$20)-$W808)*($O$20/($O$19/2)))*$AZ$17)/3)*$X$603))),IF('Silo Levels'!$L$24="Pumping",(($D$18*$X$603)+((PI()*(($C$21/2)^2)*($G$20-$W808))*$X$603))+((($D$18+$H$18)/3)*$BE$17)+(((PI()*($C$21/2)^2*(($C$21/2)*$AZ$17))/3)*$X$603),(($D$18*$X$603)+((PI()*(($C$21/2)^2)*($G$20-$W808))*$X$603))+((($D$18+$H$18)/3)*$BE$17)-(((PI()*($C$21/2)^2*(($C$21/2)*$AZ$17))/3)*$X$603)))</f>
        <v>121741.52450211522</v>
      </c>
      <c r="Y808" s="73">
        <v>20.3</v>
      </c>
      <c r="Z808" s="85">
        <f t="shared" si="114"/>
        <v>143833.8120874037</v>
      </c>
      <c r="AA808" s="57">
        <v>20.3</v>
      </c>
      <c r="AB808" s="86">
        <f>IF($AA808&gt;$G$20,IF('Silo Levels'!$L$25="Pumping",((PI()*((($C$19+$G$20)-$AA808)*($O$20/($O$19/2)))^2*((($O$20+$G$20)-$AA808))/3)*$AB$603)+(((PI()*((($C$19+$G$20)-$AA808)*($O$20/($O$19/2)))^2*(((($C$19+$G$20)-$AA808)*($O$20/($O$19/2)))*$AZ$18))/3)*$AB$603),(((PI()*((($C$19+$G$20)-$AA808)*($O$20/($O$19/2)))^2*((($O$20+$G$20)-$AA808)/3))*$AB$603)-((PI()*((($C$19+$G$20)-$AA808)*($O$20/($O$19/2)))^2*(((($C$19+$G$20)-$AA808)*($O$20/($O$19/2)))*$AZ$18)/3)*$AB$603))),IF('Silo Levels'!$L$25="Pumping",(($D$18*$AB$603)+((PI()*(($C$21/2)^2)*($G$20-$AA808))*$AB$603))+((($D$18+$H$18)/3)*$BE$18)+(((PI()*($C$21/2)^2*(($C$21/2)*$AZ$18))/3)*$AB$603),(($D$18*$AB$603)+((PI()*(($C$21/2)^2)*($G$20-$AA808))*$AB$603))+((($D$18+$H$18)/3)*$BE$18)-(((PI()*($C$21/2)^2*(($C$21/2)*$AZ$18))/3)*$AB$603)))</f>
        <v>139484.47171034937</v>
      </c>
      <c r="AC808" s="73">
        <v>20.3</v>
      </c>
      <c r="AD808" s="85">
        <f t="shared" si="115"/>
        <v>149629.5222109262</v>
      </c>
      <c r="AE808" s="57">
        <v>20.3</v>
      </c>
      <c r="AF808" s="86">
        <f>IF($AE808&gt;$G$20,IF('Silo Levels'!$L$26="Pumping",((PI()*((($C$19+$G$20)-$AE808)*($O$20/($O$19/2)))^2*((($O$20+$G$20)-$AE808))/3)*$AF$603)+(((PI()*((($C$19+$G$20)-$AE808)*($O$20/($O$19/2)))^2*(((($C$19+$G$20)-$AE808)*($O$20/($O$19/2)))*$AZ$19))/3)*$AF$603),(((PI()*((($C$19+$G$20)-$AE808)*($O$20/($O$19/2)))^2*((($O$20+$G$20)-$AE808)/3))*$AF$603)-((PI()*((($C$19+$G$20)-$AE808)*($O$20/($O$19/2)))^2*(((($C$19+$G$20)-$AE808)*($O$20/($O$19/2)))*$AZ$19)/3)*$AF$603))),IF('Silo Levels'!$L$26="Pumping",(($D$18*$AF$603)+((PI()*(($C$21/2)^2)*($G$20-$AE808))*$AF$603))+((($D$18+$H$18)/3)*$BE$19)+(((PI()*($C$21/2)^2*(($C$21/2)*$AZ$19))/3)*$AF$603),(($D$18*$AF$603)+((PI()*(($C$21/2)^2)*($G$20-$AE808))*$AF$603))+((($D$18+$H$18)/3)*$BE$19)-(((PI()*($C$21/2)^2*(($C$21/2)*$AZ$19))/3)*$AF$603)))</f>
        <v>147419.03655866621</v>
      </c>
      <c r="AG808" s="73">
        <v>20.3</v>
      </c>
      <c r="AH808" s="85">
        <f t="shared" si="116"/>
        <v>138358.11711903507</v>
      </c>
      <c r="AI808" s="57">
        <v>20.3</v>
      </c>
      <c r="AJ808" s="86">
        <f>IF($AI808&gt;$G$20,IF('Silo Levels'!$L$27="Pumping",((PI()*((($C$19+$G$20)-$AI808)*($O$20/($O$19/2)))^2*((($O$20+$G$20)-$AI808))/3)*$AJ$603)+(((PI()*((($C$19+$G$20)-$AI808)*($O$20/($O$19/2)))^2*(((($C$19+$G$20)-$AI808)*($O$20/($O$19/2)))*$AZ$20))/3)*$AJ$603),(((PI()*((($C$19+$G$20)-$AI808)*($O$20/($O$19/2)))^2*((($O$20+$G$20)-$AI808)/3))*$AJ$603)-((PI()*((($C$19+$G$20)-$AI808)*($O$20/($O$19/2)))^2*(((($C$19+$G$20)-$AI808)*($O$20/($O$19/2)))*$AZ$20)/3)*$AJ$603))),IF('Silo Levels'!$L$27="Pumping",(($D$18*$AJ$603)+((PI()*(($C$21/2)^2)*($G$20-$AI808))*$AJ$603))+((($D$18+$H$18)/3)*$BE$20)+(((PI()*($C$21/2)^2*(($C$21/2)*$AZ$20))/3)*$AJ$603),(($D$18*$AJ$603)+((PI()*(($C$21/2)^2)*($G$20-$AI808))*$AJ$603))+((($D$18+$H$18)/3)*$BE$20)-(((PI()*($C$21/2)^2*(($C$21/2)*$AZ$20))/3)*$AJ$603)))</f>
        <v>134176.66172822836</v>
      </c>
    </row>
    <row r="809" spans="1:36" x14ac:dyDescent="0.3">
      <c r="A809">
        <v>20.399999999999999</v>
      </c>
      <c r="B809" s="85">
        <f t="shared" si="109"/>
        <v>137938.51462685657</v>
      </c>
      <c r="C809" s="57">
        <v>20.399999999999999</v>
      </c>
      <c r="D809" s="86">
        <f>IF($C809&gt;$G$20,IF('Silo Levels'!$L$19="Pumping",((PI()*((($C$19+$G$20)-$C809)*($O$20/($O$19/2)))^2*((($O$20+$G$20)-$C809))/3)*$D$603)+(((PI()*((($C$19+$G$20)-$C809)*($O$20/($O$19/2)))^2*(((($C$19+$G$20)-$C809)*($O$20/($O$19/2)))*$AZ$12))/3)*$D$603),(((PI()*((($C$19+$G$20)-$C809)*($O$20/($O$19/2)))^2*((($O$20+$G$20)-$C809)/3))*$D$603)-((PI()*((($C$19+$G$20)-$C809)*($O$20/($O$19/2)))^2*(((($C$19+$G$20)-$C809)*($O$20/($O$19/2)))*$AZ$12)/3)*$D$603))),IF('Silo Levels'!$L$19="Pumping",(($D$18*$D$603)+((PI()*(($C$21/2)^2)*($G$20-$C809))*$D$603))+((($D$18+$H$18)/3)*$BE$12)+(((PI()*($C$21/2)^2*(($C$21/2)*$AZ$12))/3)*$D$603),(($D$18*$D$603)+((PI()*(($C$21/2)^2)*($G$20-$C809))*$D$603))+((($D$18+$H$18)/3)*$BE$12)-(((PI()*($C$21/2)^2*(($C$21/2)*$AZ$12))/3)*$D$603)))</f>
        <v>135011.49585329188</v>
      </c>
      <c r="E809" s="73">
        <v>20.399999999999999</v>
      </c>
      <c r="F809" s="85">
        <f t="shared" si="110"/>
        <v>125149.52559516637</v>
      </c>
      <c r="G809" s="57">
        <v>20.399999999999999</v>
      </c>
      <c r="H809" s="86">
        <f>IF($G809&gt;$G$20,IF('Silo Levels'!$L$20="Pumping",((PI()*((($C$19+$G$20)-$G809)*($O$20/($O$19/2)))^2*((($O$20+$G$20)-$G809))/3)*$H$603)+(((PI()*((($C$19+$G$20)-$G809)*($O$20/($O$19/2)))^2*(((($C$19+$G$20)-$G809)*($O$20/($O$19/2)))*$AZ$13))/3)*$H$603),(((PI()*((($C$19+$G$20)-$G809)*($O$20/($O$19/2)))^2*((($O$20+$G$20)-$G809)/3))*$H$603)-((PI()*((($C$19+$G$20)-$G809)*($O$20/($O$19/2)))^2*(((($C$19+$G$20)-$G809)*($O$20/($O$19/2)))*$AZ$13)/3)*$H$603))),IF('Silo Levels'!$L$20="Pumping",(($D$18*$H$603)+((PI()*(($C$21/2)^2)*($G$20-$G809))*$H$603))+((($D$18+$H$18)/3)*$BE$13)+(((PI()*($C$21/2)^2*(($C$21/2)*$AZ$13))/3)*$H$603),(($D$18*$H$603)+((PI()*(($C$21/2)^2)*($G$20-$G809))*$H$603))+((($D$18+$H$18)/3)*$BE$13)-(((PI()*($C$21/2)^2*(($C$21/2)*$AZ$13))/3)*$H$603)))</f>
        <v>121361.39115014051</v>
      </c>
      <c r="I809" s="73">
        <v>20.399999999999999</v>
      </c>
      <c r="J809" s="85">
        <f t="shared" si="117"/>
        <v>125710.69516681474</v>
      </c>
      <c r="K809" s="57">
        <v>20.399999999999999</v>
      </c>
      <c r="L809" s="86">
        <f>IF($K809&gt;$G$20,IF('Silo Levels'!$L$21="Pumping",((PI()*((($C$19+$G$20)-$K809)*($O$20/($O$19/2)))^2*((($O$20+$G$20)-$K809))/3)*$L$603)+(((PI()*((($C$19+$G$20)-$K809)*($O$20/($O$19/2)))^2*(((($C$19+$G$20)-$K809)*($O$20/($O$19/2)))*$AZ$14))/3)*$L$603),(((PI()*((($C$19+$G$20)-$K809)*($O$20/($O$19/2)))^2*((($O$20+$G$20)-$K809)/3))*$L$603)-((PI()*((($C$19+$G$20)-$K809)*($O$20/($O$19/2)))^2*(((($C$19+$G$20)-$K809)*($O$20/($O$19/2)))*$AZ$14)/3)*$L$603))),IF('Silo Levels'!$L$21="Pumping",(($D$18*$L$603)+((PI()*(($C$21/2)^2)*($G$20-$K809))*$L$603))+((($D$18+$H$18)/3)*$BE$14)+(((PI()*($C$21/2)^2*(($C$21/2)*$AZ$14))/3)*$L$603),(($D$18*$L$603)+((PI()*(($C$21/2)^2)*($G$20-$K809))*$L$603))+((($D$18+$H$18)/3)*$BE$14)-(((PI()*($C$21/2)^2*(($C$21/2)*$AZ$14))/3)*$L$603)))</f>
        <v>121905.30214520263</v>
      </c>
      <c r="M809" s="73">
        <v>20.399999999999999</v>
      </c>
      <c r="N809" s="85">
        <f t="shared" si="111"/>
        <v>128629.3592165033</v>
      </c>
      <c r="O809" s="57">
        <v>20.399999999999999</v>
      </c>
      <c r="P809" s="86">
        <f>IF($O809&gt;$G$20,IF('Silo Levels'!$L$22="Pumping",((PI()*((($C$19+$G$20)-$O809)*($O$20/($O$19/2)))^2*((($O$20+$G$20)-$O809))/3)*$P$603)+(((PI()*((($C$19+$G$20)-$O809)*($O$20/($O$19/2)))^2*(((($C$19+$G$20)-$O809)*($O$20/($O$19/2)))*$AZ$15))/3)*$P$603),(((PI()*((($C$19+$G$20)-$O809)*($O$20/($O$19/2)))^2*((($O$20+$G$20)-$O809)/3))*$P$603)-((PI()*((($C$19+$G$20)-$O809)*($O$20/($O$19/2)))^2*(((($C$19+$G$20)-$O809)*($O$20/($O$19/2)))*$AZ$15)/3)*$P$603))),IF('Silo Levels'!$L$22="Pumping",(($D$18*$P$603)+((PI()*(($C$21/2)^2)*($G$20-$O809))*$P$603))+((($D$18+$H$18)/3)*$BE$15)+(((PI()*($C$21/2)^2*(($C$21/2)*$AZ$15))/3)*$P$603),(($D$18*$P$603)+((PI()*(($C$21/2)^2)*($G$20-$O809))*$P$603))+((($D$18+$H$18)/3)*$BE$15)-(((PI()*($C$21/2)^2*(($C$21/2)*$AZ$15))/3)*$P$603)))</f>
        <v>124734.20368891081</v>
      </c>
      <c r="Q809" s="73">
        <v>20.399999999999999</v>
      </c>
      <c r="R809" s="85">
        <f t="shared" si="112"/>
        <v>132989.15913112534</v>
      </c>
      <c r="S809" s="57">
        <v>20.399999999999999</v>
      </c>
      <c r="T809" s="86">
        <f>IF($S809&gt;$G$20,IF('Silo Levels'!$L$23="Pumping",((PI()*((($C$19+$G$20)-$S809)*($O$20/($O$19/2)))^2*((($O$20+$G$20)-$S809))/3)*$T$603)+(((PI()*((($C$19+$G$20)-$S809)*($O$20/($O$19/2)))^2*(((($C$19+$G$20)-$S809)*($O$20/($O$19/2)))*$AZ$16))/3)*$T$603),(((PI()*((($C$19+$G$20)-$S809)*($O$20/($O$19/2)))^2*((($O$20+$G$20)-$S809)/3))*$T$603)-((PI()*((($C$19+$G$20)-$S809)*($O$20/($O$19/2)))^2*(((($C$19+$G$20)-$S809)*($O$20/($O$19/2)))*$AZ$16)/3)*$T$603))),IF('Silo Levels'!$L$23="Pumping",(($D$18*$T$603)+((PI()*(($C$21/2)^2)*($G$20-$S809))*$T$603))+((($D$18+$H$18)/3)*$BE$16)+(((PI()*($C$21/2)^2*(($C$21/2)*$AZ$16))/3)*$T$603),(($D$18*$T$603)+((PI()*(($C$21/2)^2)*($G$20-$S809))*$T$603))+((($D$18+$H$18)/3)*$BE$16)-(((PI()*($C$21/2)^2*(($C$21/2)*$AZ$16))/3)*$T$603)))</f>
        <v>128959.9194611831</v>
      </c>
      <c r="U809" s="73">
        <v>20.399999999999999</v>
      </c>
      <c r="V809" s="85">
        <f t="shared" si="113"/>
        <v>125149.52559516637</v>
      </c>
      <c r="W809" s="57">
        <v>20.399999999999999</v>
      </c>
      <c r="X809" s="86">
        <f>IF($W809&gt;$G$20,IF('Silo Levels'!$L$24="Pumping",((PI()*((($C$19+$G$20)-$W809)*($O$20/($O$19/2)))^2*((($O$20+$G$20)-$W809))/3)*$X$603)+(((PI()*((($C$19+$G$20)-$W809)*($O$20/($O$19/2)))^2*(((($C$19+$G$20)-$W809)*($O$20/($O$19/2)))*$AZ$17))/3)*$X$603),(((PI()*((($C$19+$G$20)-$W809)*($O$20/($O$19/2)))^2*((($O$20+$G$20)-$W809)/3))*$X$603)-((PI()*((($C$19+$G$20)-$W809)*($O$20/($O$19/2)))^2*(((($C$19+$G$20)-$W809)*($O$20/($O$19/2)))*$AZ$17)/3)*$X$603))),IF('Silo Levels'!$L$24="Pumping",(($D$18*$X$603)+((PI()*(($C$21/2)^2)*($G$20-$W809))*$X$603))+((($D$18+$H$18)/3)*$BE$17)+(((PI()*($C$21/2)^2*(($C$21/2)*$AZ$17))/3)*$X$603),(($D$18*$X$603)+((PI()*(($C$21/2)^2)*($G$20-$W809))*$X$603))+((($D$18+$H$18)/3)*$BE$17)-(((PI()*($C$21/2)^2*(($C$21/2)*$AZ$17))/3)*$X$603)))</f>
        <v>121361.39115014051</v>
      </c>
      <c r="Y809" s="73">
        <v>20.399999999999999</v>
      </c>
      <c r="Z809" s="85">
        <f t="shared" si="114"/>
        <v>143397.36260008955</v>
      </c>
      <c r="AA809" s="57">
        <v>20.399999999999999</v>
      </c>
      <c r="AB809" s="86">
        <f>IF($AA809&gt;$G$20,IF('Silo Levels'!$L$25="Pumping",((PI()*((($C$19+$G$20)-$AA809)*($O$20/($O$19/2)))^2*((($O$20+$G$20)-$AA809))/3)*$AB$603)+(((PI()*((($C$19+$G$20)-$AA809)*($O$20/($O$19/2)))^2*(((($C$19+$G$20)-$AA809)*($O$20/($O$19/2)))*$AZ$18))/3)*$AB$603),(((PI()*((($C$19+$G$20)-$AA809)*($O$20/($O$19/2)))^2*((($O$20+$G$20)-$AA809)/3))*$AB$603)-((PI()*((($C$19+$G$20)-$AA809)*($O$20/($O$19/2)))^2*(((($C$19+$G$20)-$AA809)*($O$20/($O$19/2)))*$AZ$18)/3)*$AB$603))),IF('Silo Levels'!$L$25="Pumping",(($D$18*$AB$603)+((PI()*(($C$21/2)^2)*($G$20-$AA809))*$AB$603))+((($D$18+$H$18)/3)*$BE$18)+(((PI()*($C$21/2)^2*(($C$21/2)*$AZ$18))/3)*$AB$603),(($D$18*$AB$603)+((PI()*(($C$21/2)^2)*($G$20-$AA809))*$AB$603))+((($D$18+$H$18)/3)*$BE$18)-(((PI()*($C$21/2)^2*(($C$21/2)*$AZ$18))/3)*$AB$603)))</f>
        <v>139048.02222303522</v>
      </c>
      <c r="AC809" s="73">
        <v>20.399999999999999</v>
      </c>
      <c r="AD809" s="85">
        <f t="shared" si="115"/>
        <v>149185.88467235415</v>
      </c>
      <c r="AE809" s="57">
        <v>20.399999999999999</v>
      </c>
      <c r="AF809" s="86">
        <f>IF($AE809&gt;$G$20,IF('Silo Levels'!$L$26="Pumping",((PI()*((($C$19+$G$20)-$AE809)*($O$20/($O$19/2)))^2*((($O$20+$G$20)-$AE809))/3)*$AF$603)+(((PI()*((($C$19+$G$20)-$AE809)*($O$20/($O$19/2)))^2*(((($C$19+$G$20)-$AE809)*($O$20/($O$19/2)))*$AZ$19))/3)*$AF$603),(((PI()*((($C$19+$G$20)-$AE809)*($O$20/($O$19/2)))^2*((($O$20+$G$20)-$AE809)/3))*$AF$603)-((PI()*((($C$19+$G$20)-$AE809)*($O$20/($O$19/2)))^2*(((($C$19+$G$20)-$AE809)*($O$20/($O$19/2)))*$AZ$19)/3)*$AF$603))),IF('Silo Levels'!$L$26="Pumping",(($D$18*$AF$603)+((PI()*(($C$21/2)^2)*($G$20-$AE809))*$AF$603))+((($D$18+$H$18)/3)*$BE$19)+(((PI()*($C$21/2)^2*(($C$21/2)*$AZ$19))/3)*$AF$603),(($D$18*$AF$603)+((PI()*(($C$21/2)^2)*($G$20-$AE809))*$AF$603))+((($D$18+$H$18)/3)*$BE$19)-(((PI()*($C$21/2)^2*(($C$21/2)*$AZ$19))/3)*$AF$603)))</f>
        <v>146975.39902009416</v>
      </c>
      <c r="AG809" s="73">
        <v>20.399999999999999</v>
      </c>
      <c r="AH809" s="85">
        <f t="shared" si="116"/>
        <v>137938.51462685657</v>
      </c>
      <c r="AI809" s="57">
        <v>20.399999999999999</v>
      </c>
      <c r="AJ809" s="86">
        <f>IF($AI809&gt;$G$20,IF('Silo Levels'!$L$27="Pumping",((PI()*((($C$19+$G$20)-$AI809)*($O$20/($O$19/2)))^2*((($O$20+$G$20)-$AI809))/3)*$AJ$603)+(((PI()*((($C$19+$G$20)-$AI809)*($O$20/($O$19/2)))^2*(((($C$19+$G$20)-$AI809)*($O$20/($O$19/2)))*$AZ$20))/3)*$AJ$603),(((PI()*((($C$19+$G$20)-$AI809)*($O$20/($O$19/2)))^2*((($O$20+$G$20)-$AI809)/3))*$AJ$603)-((PI()*((($C$19+$G$20)-$AI809)*($O$20/($O$19/2)))^2*(((($C$19+$G$20)-$AI809)*($O$20/($O$19/2)))*$AZ$20)/3)*$AJ$603))),IF('Silo Levels'!$L$27="Pumping",(($D$18*$AJ$603)+((PI()*(($C$21/2)^2)*($G$20-$AI809))*$AJ$603))+((($D$18+$H$18)/3)*$BE$20)+(((PI()*($C$21/2)^2*(($C$21/2)*$AZ$20))/3)*$AJ$603),(($D$18*$AJ$603)+((PI()*(($C$21/2)^2)*($G$20-$AI809))*$AJ$603))+((($D$18+$H$18)/3)*$BE$20)-(((PI()*($C$21/2)^2*(($C$21/2)*$AZ$20))/3)*$AJ$603)))</f>
        <v>133757.05923604986</v>
      </c>
    </row>
    <row r="810" spans="1:36" x14ac:dyDescent="0.3">
      <c r="A810">
        <v>20.5</v>
      </c>
      <c r="B810" s="85">
        <f t="shared" si="109"/>
        <v>137518.91213467804</v>
      </c>
      <c r="C810" s="57">
        <v>20.5</v>
      </c>
      <c r="D810" s="86">
        <f>IF($C810&gt;$G$20,IF('Silo Levels'!$L$19="Pumping",((PI()*((($C$19+$G$20)-$C810)*($O$20/($O$19/2)))^2*((($O$20+$G$20)-$C810))/3)*$D$603)+(((PI()*((($C$19+$G$20)-$C810)*($O$20/($O$19/2)))^2*(((($C$19+$G$20)-$C810)*($O$20/($O$19/2)))*$AZ$12))/3)*$D$603),(((PI()*((($C$19+$G$20)-$C810)*($O$20/($O$19/2)))^2*((($O$20+$G$20)-$C810)/3))*$D$603)-((PI()*((($C$19+$G$20)-$C810)*($O$20/($O$19/2)))^2*(((($C$19+$G$20)-$C810)*($O$20/($O$19/2)))*$AZ$12)/3)*$D$603))),IF('Silo Levels'!$L$19="Pumping",(($D$18*$D$603)+((PI()*(($C$21/2)^2)*($G$20-$C810))*$D$603))+((($D$18+$H$18)/3)*$BE$12)+(((PI()*($C$21/2)^2*(($C$21/2)*$AZ$12))/3)*$D$603),(($D$18*$D$603)+((PI()*(($C$21/2)^2)*($G$20-$C810))*$D$603))+((($D$18+$H$18)/3)*$BE$12)-(((PI()*($C$21/2)^2*(($C$21/2)*$AZ$12))/3)*$D$603)))</f>
        <v>134591.89336111333</v>
      </c>
      <c r="E810" s="73">
        <v>20.5</v>
      </c>
      <c r="F810" s="85">
        <f t="shared" si="110"/>
        <v>124769.39224319164</v>
      </c>
      <c r="G810" s="57">
        <v>20.5</v>
      </c>
      <c r="H810" s="86">
        <f>IF($G810&gt;$G$20,IF('Silo Levels'!$L$20="Pumping",((PI()*((($C$19+$G$20)-$G810)*($O$20/($O$19/2)))^2*((($O$20+$G$20)-$G810))/3)*$H$603)+(((PI()*((($C$19+$G$20)-$G810)*($O$20/($O$19/2)))^2*(((($C$19+$G$20)-$G810)*($O$20/($O$19/2)))*$AZ$13))/3)*$H$603),(((PI()*((($C$19+$G$20)-$G810)*($O$20/($O$19/2)))^2*((($O$20+$G$20)-$G810)/3))*$H$603)-((PI()*((($C$19+$G$20)-$G810)*($O$20/($O$19/2)))^2*(((($C$19+$G$20)-$G810)*($O$20/($O$19/2)))*$AZ$13)/3)*$H$603))),IF('Silo Levels'!$L$20="Pumping",(($D$18*$H$603)+((PI()*(($C$21/2)^2)*($G$20-$G810))*$H$603))+((($D$18+$H$18)/3)*$BE$13)+(((PI()*($C$21/2)^2*(($C$21/2)*$AZ$13))/3)*$H$603),(($D$18*$H$603)+((PI()*(($C$21/2)^2)*($G$20-$G810))*$H$603))+((($D$18+$H$18)/3)*$BE$13)-(((PI()*($C$21/2)^2*(($C$21/2)*$AZ$13))/3)*$H$603)))</f>
        <v>120981.25779816578</v>
      </c>
      <c r="I810" s="73">
        <v>20.5</v>
      </c>
      <c r="J810" s="85">
        <f t="shared" si="117"/>
        <v>125328.82994374006</v>
      </c>
      <c r="K810" s="57">
        <v>20.5</v>
      </c>
      <c r="L810" s="86">
        <f>IF($K810&gt;$G$20,IF('Silo Levels'!$L$21="Pumping",((PI()*((($C$19+$G$20)-$K810)*($O$20/($O$19/2)))^2*((($O$20+$G$20)-$K810))/3)*$L$603)+(((PI()*((($C$19+$G$20)-$K810)*($O$20/($O$19/2)))^2*(((($C$19+$G$20)-$K810)*($O$20/($O$19/2)))*$AZ$14))/3)*$L$603),(((PI()*((($C$19+$G$20)-$K810)*($O$20/($O$19/2)))^2*((($O$20+$G$20)-$K810)/3))*$L$603)-((PI()*((($C$19+$G$20)-$K810)*($O$20/($O$19/2)))^2*(((($C$19+$G$20)-$K810)*($O$20/($O$19/2)))*$AZ$14)/3)*$L$603))),IF('Silo Levels'!$L$21="Pumping",(($D$18*$L$603)+((PI()*(($C$21/2)^2)*($G$20-$K810))*$L$603))+((($D$18+$H$18)/3)*$BE$14)+(((PI()*($C$21/2)^2*(($C$21/2)*$AZ$14))/3)*$L$603),(($D$18*$L$603)+((PI()*(($C$21/2)^2)*($G$20-$K810))*$L$603))+((($D$18+$H$18)/3)*$BE$14)-(((PI()*($C$21/2)^2*(($C$21/2)*$AZ$14))/3)*$L$603)))</f>
        <v>121523.43692212795</v>
      </c>
      <c r="M810" s="73">
        <v>20.5</v>
      </c>
      <c r="N810" s="85">
        <f t="shared" si="111"/>
        <v>128238.48646669609</v>
      </c>
      <c r="O810" s="57">
        <v>20.5</v>
      </c>
      <c r="P810" s="86">
        <f>IF($O810&gt;$G$20,IF('Silo Levels'!$L$22="Pumping",((PI()*((($C$19+$G$20)-$O810)*($O$20/($O$19/2)))^2*((($O$20+$G$20)-$O810))/3)*$P$603)+(((PI()*((($C$19+$G$20)-$O810)*($O$20/($O$19/2)))^2*(((($C$19+$G$20)-$O810)*($O$20/($O$19/2)))*$AZ$15))/3)*$P$603),(((PI()*((($C$19+$G$20)-$O810)*($O$20/($O$19/2)))^2*((($O$20+$G$20)-$O810)/3))*$P$603)-((PI()*((($C$19+$G$20)-$O810)*($O$20/($O$19/2)))^2*(((($C$19+$G$20)-$O810)*($O$20/($O$19/2)))*$AZ$15)/3)*$P$603))),IF('Silo Levels'!$L$22="Pumping",(($D$18*$P$603)+((PI()*(($C$21/2)^2)*($G$20-$O810))*$P$603))+((($D$18+$H$18)/3)*$BE$15)+(((PI()*($C$21/2)^2*(($C$21/2)*$AZ$15))/3)*$P$603),(($D$18*$P$603)+((PI()*(($C$21/2)^2)*($G$20-$O810))*$P$603))+((($D$18+$H$18)/3)*$BE$15)-(((PI()*($C$21/2)^2*(($C$21/2)*$AZ$15))/3)*$P$603)))</f>
        <v>124343.3309391036</v>
      </c>
      <c r="Q810" s="73">
        <v>20.5</v>
      </c>
      <c r="R810" s="85">
        <f t="shared" si="112"/>
        <v>132584.83124786982</v>
      </c>
      <c r="S810" s="57">
        <v>20.5</v>
      </c>
      <c r="T810" s="86">
        <f>IF($S810&gt;$G$20,IF('Silo Levels'!$L$23="Pumping",((PI()*((($C$19+$G$20)-$S810)*($O$20/($O$19/2)))^2*((($O$20+$G$20)-$S810))/3)*$T$603)+(((PI()*((($C$19+$G$20)-$S810)*($O$20/($O$19/2)))^2*(((($C$19+$G$20)-$S810)*($O$20/($O$19/2)))*$AZ$16))/3)*$T$603),(((PI()*((($C$19+$G$20)-$S810)*($O$20/($O$19/2)))^2*((($O$20+$G$20)-$S810)/3))*$T$603)-((PI()*((($C$19+$G$20)-$S810)*($O$20/($O$19/2)))^2*(((($C$19+$G$20)-$S810)*($O$20/($O$19/2)))*$AZ$16)/3)*$T$603))),IF('Silo Levels'!$L$23="Pumping",(($D$18*$T$603)+((PI()*(($C$21/2)^2)*($G$20-$S810))*$T$603))+((($D$18+$H$18)/3)*$BE$16)+(((PI()*($C$21/2)^2*(($C$21/2)*$AZ$16))/3)*$T$603),(($D$18*$T$603)+((PI()*(($C$21/2)^2)*($G$20-$S810))*$T$603))+((($D$18+$H$18)/3)*$BE$16)-(((PI()*($C$21/2)^2*(($C$21/2)*$AZ$16))/3)*$T$603)))</f>
        <v>128555.59157792758</v>
      </c>
      <c r="U810" s="73">
        <v>20.5</v>
      </c>
      <c r="V810" s="85">
        <f t="shared" si="113"/>
        <v>124769.39224319164</v>
      </c>
      <c r="W810" s="57">
        <v>20.5</v>
      </c>
      <c r="X810" s="86">
        <f>IF($W810&gt;$G$20,IF('Silo Levels'!$L$24="Pumping",((PI()*((($C$19+$G$20)-$W810)*($O$20/($O$19/2)))^2*((($O$20+$G$20)-$W810))/3)*$X$603)+(((PI()*((($C$19+$G$20)-$W810)*($O$20/($O$19/2)))^2*(((($C$19+$G$20)-$W810)*($O$20/($O$19/2)))*$AZ$17))/3)*$X$603),(((PI()*((($C$19+$G$20)-$W810)*($O$20/($O$19/2)))^2*((($O$20+$G$20)-$W810)/3))*$X$603)-((PI()*((($C$19+$G$20)-$W810)*($O$20/($O$19/2)))^2*(((($C$19+$G$20)-$W810)*($O$20/($O$19/2)))*$AZ$17)/3)*$X$603))),IF('Silo Levels'!$L$24="Pumping",(($D$18*$X$603)+((PI()*(($C$21/2)^2)*($G$20-$W810))*$X$603))+((($D$18+$H$18)/3)*$BE$17)+(((PI()*($C$21/2)^2*(($C$21/2)*$AZ$17))/3)*$X$603),(($D$18*$X$603)+((PI()*(($C$21/2)^2)*($G$20-$W810))*$X$603))+((($D$18+$H$18)/3)*$BE$17)-(((PI()*($C$21/2)^2*(($C$21/2)*$AZ$17))/3)*$X$603)))</f>
        <v>120981.25779816578</v>
      </c>
      <c r="Y810" s="73">
        <v>20.5</v>
      </c>
      <c r="Z810" s="85">
        <f t="shared" si="114"/>
        <v>142960.91311277536</v>
      </c>
      <c r="AA810" s="57">
        <v>20.5</v>
      </c>
      <c r="AB810" s="86">
        <f>IF($AA810&gt;$G$20,IF('Silo Levels'!$L$25="Pumping",((PI()*((($C$19+$G$20)-$AA810)*($O$20/($O$19/2)))^2*((($O$20+$G$20)-$AA810))/3)*$AB$603)+(((PI()*((($C$19+$G$20)-$AA810)*($O$20/($O$19/2)))^2*(((($C$19+$G$20)-$AA810)*($O$20/($O$19/2)))*$AZ$18))/3)*$AB$603),(((PI()*((($C$19+$G$20)-$AA810)*($O$20/($O$19/2)))^2*((($O$20+$G$20)-$AA810)/3))*$AB$603)-((PI()*((($C$19+$G$20)-$AA810)*($O$20/($O$19/2)))^2*(((($C$19+$G$20)-$AA810)*($O$20/($O$19/2)))*$AZ$18)/3)*$AB$603))),IF('Silo Levels'!$L$25="Pumping",(($D$18*$AB$603)+((PI()*(($C$21/2)^2)*($G$20-$AA810))*$AB$603))+((($D$18+$H$18)/3)*$BE$18)+(((PI()*($C$21/2)^2*(($C$21/2)*$AZ$18))/3)*$AB$603),(($D$18*$AB$603)+((PI()*(($C$21/2)^2)*($G$20-$AA810))*$AB$603))+((($D$18+$H$18)/3)*$BE$18)-(((PI()*($C$21/2)^2*(($C$21/2)*$AZ$18))/3)*$AB$603)))</f>
        <v>138611.57273572104</v>
      </c>
      <c r="AC810" s="73">
        <v>20.5</v>
      </c>
      <c r="AD810" s="85">
        <f t="shared" si="115"/>
        <v>148742.2471337821</v>
      </c>
      <c r="AE810" s="57">
        <v>20.5</v>
      </c>
      <c r="AF810" s="86">
        <f>IF($AE810&gt;$G$20,IF('Silo Levels'!$L$26="Pumping",((PI()*((($C$19+$G$20)-$AE810)*($O$20/($O$19/2)))^2*((($O$20+$G$20)-$AE810))/3)*$AF$603)+(((PI()*((($C$19+$G$20)-$AE810)*($O$20/($O$19/2)))^2*(((($C$19+$G$20)-$AE810)*($O$20/($O$19/2)))*$AZ$19))/3)*$AF$603),(((PI()*((($C$19+$G$20)-$AE810)*($O$20/($O$19/2)))^2*((($O$20+$G$20)-$AE810)/3))*$AF$603)-((PI()*((($C$19+$G$20)-$AE810)*($O$20/($O$19/2)))^2*(((($C$19+$G$20)-$AE810)*($O$20/($O$19/2)))*$AZ$19)/3)*$AF$603))),IF('Silo Levels'!$L$26="Pumping",(($D$18*$AF$603)+((PI()*(($C$21/2)^2)*($G$20-$AE810))*$AF$603))+((($D$18+$H$18)/3)*$BE$19)+(((PI()*($C$21/2)^2*(($C$21/2)*$AZ$19))/3)*$AF$603),(($D$18*$AF$603)+((PI()*(($C$21/2)^2)*($G$20-$AE810))*$AF$603))+((($D$18+$H$18)/3)*$BE$19)-(((PI()*($C$21/2)^2*(($C$21/2)*$AZ$19))/3)*$AF$603)))</f>
        <v>146531.76148152212</v>
      </c>
      <c r="AG810" s="73">
        <v>20.5</v>
      </c>
      <c r="AH810" s="85">
        <f t="shared" si="116"/>
        <v>137518.91213467804</v>
      </c>
      <c r="AI810" s="57">
        <v>20.5</v>
      </c>
      <c r="AJ810" s="86">
        <f>IF($AI810&gt;$G$20,IF('Silo Levels'!$L$27="Pumping",((PI()*((($C$19+$G$20)-$AI810)*($O$20/($O$19/2)))^2*((($O$20+$G$20)-$AI810))/3)*$AJ$603)+(((PI()*((($C$19+$G$20)-$AI810)*($O$20/($O$19/2)))^2*(((($C$19+$G$20)-$AI810)*($O$20/($O$19/2)))*$AZ$20))/3)*$AJ$603),(((PI()*((($C$19+$G$20)-$AI810)*($O$20/($O$19/2)))^2*((($O$20+$G$20)-$AI810)/3))*$AJ$603)-((PI()*((($C$19+$G$20)-$AI810)*($O$20/($O$19/2)))^2*(((($C$19+$G$20)-$AI810)*($O$20/($O$19/2)))*$AZ$20)/3)*$AJ$603))),IF('Silo Levels'!$L$27="Pumping",(($D$18*$AJ$603)+((PI()*(($C$21/2)^2)*($G$20-$AI810))*$AJ$603))+((($D$18+$H$18)/3)*$BE$20)+(((PI()*($C$21/2)^2*(($C$21/2)*$AZ$20))/3)*$AJ$603),(($D$18*$AJ$603)+((PI()*(($C$21/2)^2)*($G$20-$AI810))*$AJ$603))+((($D$18+$H$18)/3)*$BE$20)-(((PI()*($C$21/2)^2*(($C$21/2)*$AZ$20))/3)*$AJ$603)))</f>
        <v>133337.45674387133</v>
      </c>
    </row>
    <row r="811" spans="1:36" x14ac:dyDescent="0.3">
      <c r="A811">
        <v>20.6</v>
      </c>
      <c r="B811" s="85">
        <f t="shared" si="109"/>
        <v>137099.30964249952</v>
      </c>
      <c r="C811" s="57">
        <v>20.6</v>
      </c>
      <c r="D811" s="86">
        <f>IF($C811&gt;$G$20,IF('Silo Levels'!$L$19="Pumping",((PI()*((($C$19+$G$20)-$C811)*($O$20/($O$19/2)))^2*((($O$20+$G$20)-$C811))/3)*$D$603)+(((PI()*((($C$19+$G$20)-$C811)*($O$20/($O$19/2)))^2*(((($C$19+$G$20)-$C811)*($O$20/($O$19/2)))*$AZ$12))/3)*$D$603),(((PI()*((($C$19+$G$20)-$C811)*($O$20/($O$19/2)))^2*((($O$20+$G$20)-$C811)/3))*$D$603)-((PI()*((($C$19+$G$20)-$C811)*($O$20/($O$19/2)))^2*(((($C$19+$G$20)-$C811)*($O$20/($O$19/2)))*$AZ$12)/3)*$D$603))),IF('Silo Levels'!$L$19="Pumping",(($D$18*$D$603)+((PI()*(($C$21/2)^2)*($G$20-$C811))*$D$603))+((($D$18+$H$18)/3)*$BE$12)+(((PI()*($C$21/2)^2*(($C$21/2)*$AZ$12))/3)*$D$603),(($D$18*$D$603)+((PI()*(($C$21/2)^2)*($G$20-$C811))*$D$603))+((($D$18+$H$18)/3)*$BE$12)-(((PI()*($C$21/2)^2*(($C$21/2)*$AZ$12))/3)*$D$603)))</f>
        <v>134172.29086893483</v>
      </c>
      <c r="E811" s="73">
        <v>20.6</v>
      </c>
      <c r="F811" s="85">
        <f t="shared" si="110"/>
        <v>124389.25889121692</v>
      </c>
      <c r="G811" s="57">
        <v>20.6</v>
      </c>
      <c r="H811" s="86">
        <f>IF($G811&gt;$G$20,IF('Silo Levels'!$L$20="Pumping",((PI()*((($C$19+$G$20)-$G811)*($O$20/($O$19/2)))^2*((($O$20+$G$20)-$G811))/3)*$H$603)+(((PI()*((($C$19+$G$20)-$G811)*($O$20/($O$19/2)))^2*(((($C$19+$G$20)-$G811)*($O$20/($O$19/2)))*$AZ$13))/3)*$H$603),(((PI()*((($C$19+$G$20)-$G811)*($O$20/($O$19/2)))^2*((($O$20+$G$20)-$G811)/3))*$H$603)-((PI()*((($C$19+$G$20)-$G811)*($O$20/($O$19/2)))^2*(((($C$19+$G$20)-$G811)*($O$20/($O$19/2)))*$AZ$13)/3)*$H$603))),IF('Silo Levels'!$L$20="Pumping",(($D$18*$H$603)+((PI()*(($C$21/2)^2)*($G$20-$G811))*$H$603))+((($D$18+$H$18)/3)*$BE$13)+(((PI()*($C$21/2)^2*(($C$21/2)*$AZ$13))/3)*$H$603),(($D$18*$H$603)+((PI()*(($C$21/2)^2)*($G$20-$G811))*$H$603))+((($D$18+$H$18)/3)*$BE$13)-(((PI()*($C$21/2)^2*(($C$21/2)*$AZ$13))/3)*$H$603)))</f>
        <v>120601.12444619105</v>
      </c>
      <c r="I811" s="73">
        <v>20.6</v>
      </c>
      <c r="J811" s="85">
        <f t="shared" si="117"/>
        <v>124946.9647206654</v>
      </c>
      <c r="K811" s="57">
        <v>20.6</v>
      </c>
      <c r="L811" s="86">
        <f>IF($K811&gt;$G$20,IF('Silo Levels'!$L$21="Pumping",((PI()*((($C$19+$G$20)-$K811)*($O$20/($O$19/2)))^2*((($O$20+$G$20)-$K811))/3)*$L$603)+(((PI()*((($C$19+$G$20)-$K811)*($O$20/($O$19/2)))^2*(((($C$19+$G$20)-$K811)*($O$20/($O$19/2)))*$AZ$14))/3)*$L$603),(((PI()*((($C$19+$G$20)-$K811)*($O$20/($O$19/2)))^2*((($O$20+$G$20)-$K811)/3))*$L$603)-((PI()*((($C$19+$G$20)-$K811)*($O$20/($O$19/2)))^2*(((($C$19+$G$20)-$K811)*($O$20/($O$19/2)))*$AZ$14)/3)*$L$603))),IF('Silo Levels'!$L$21="Pumping",(($D$18*$L$603)+((PI()*(($C$21/2)^2)*($G$20-$K811))*$L$603))+((($D$18+$H$18)/3)*$BE$14)+(((PI()*($C$21/2)^2*(($C$21/2)*$AZ$14))/3)*$L$603),(($D$18*$L$603)+((PI()*(($C$21/2)^2)*($G$20-$K811))*$L$603))+((($D$18+$H$18)/3)*$BE$14)-(((PI()*($C$21/2)^2*(($C$21/2)*$AZ$14))/3)*$L$603)))</f>
        <v>121141.5716990533</v>
      </c>
      <c r="M811" s="73">
        <v>20.6</v>
      </c>
      <c r="N811" s="85">
        <f t="shared" si="111"/>
        <v>127847.6137168889</v>
      </c>
      <c r="O811" s="57">
        <v>20.6</v>
      </c>
      <c r="P811" s="86">
        <f>IF($O811&gt;$G$20,IF('Silo Levels'!$L$22="Pumping",((PI()*((($C$19+$G$20)-$O811)*($O$20/($O$19/2)))^2*((($O$20+$G$20)-$O811))/3)*$P$603)+(((PI()*((($C$19+$G$20)-$O811)*($O$20/($O$19/2)))^2*(((($C$19+$G$20)-$O811)*($O$20/($O$19/2)))*$AZ$15))/3)*$P$603),(((PI()*((($C$19+$G$20)-$O811)*($O$20/($O$19/2)))^2*((($O$20+$G$20)-$O811)/3))*$P$603)-((PI()*((($C$19+$G$20)-$O811)*($O$20/($O$19/2)))^2*(((($C$19+$G$20)-$O811)*($O$20/($O$19/2)))*$AZ$15)/3)*$P$603))),IF('Silo Levels'!$L$22="Pumping",(($D$18*$P$603)+((PI()*(($C$21/2)^2)*($G$20-$O811))*$P$603))+((($D$18+$H$18)/3)*$BE$15)+(((PI()*($C$21/2)^2*(($C$21/2)*$AZ$15))/3)*$P$603),(($D$18*$P$603)+((PI()*(($C$21/2)^2)*($G$20-$O811))*$P$603))+((($D$18+$H$18)/3)*$BE$15)-(((PI()*($C$21/2)^2*(($C$21/2)*$AZ$15))/3)*$P$603)))</f>
        <v>123952.45818929641</v>
      </c>
      <c r="Q811" s="73">
        <v>20.6</v>
      </c>
      <c r="R811" s="85">
        <f t="shared" si="112"/>
        <v>132180.50336461427</v>
      </c>
      <c r="S811" s="57">
        <v>20.6</v>
      </c>
      <c r="T811" s="86">
        <f>IF($S811&gt;$G$20,IF('Silo Levels'!$L$23="Pumping",((PI()*((($C$19+$G$20)-$S811)*($O$20/($O$19/2)))^2*((($O$20+$G$20)-$S811))/3)*$T$603)+(((PI()*((($C$19+$G$20)-$S811)*($O$20/($O$19/2)))^2*(((($C$19+$G$20)-$S811)*($O$20/($O$19/2)))*$AZ$16))/3)*$T$603),(((PI()*((($C$19+$G$20)-$S811)*($O$20/($O$19/2)))^2*((($O$20+$G$20)-$S811)/3))*$T$603)-((PI()*((($C$19+$G$20)-$S811)*($O$20/($O$19/2)))^2*(((($C$19+$G$20)-$S811)*($O$20/($O$19/2)))*$AZ$16)/3)*$T$603))),IF('Silo Levels'!$L$23="Pumping",(($D$18*$T$603)+((PI()*(($C$21/2)^2)*($G$20-$S811))*$T$603))+((($D$18+$H$18)/3)*$BE$16)+(((PI()*($C$21/2)^2*(($C$21/2)*$AZ$16))/3)*$T$603),(($D$18*$T$603)+((PI()*(($C$21/2)^2)*($G$20-$S811))*$T$603))+((($D$18+$H$18)/3)*$BE$16)-(((PI()*($C$21/2)^2*(($C$21/2)*$AZ$16))/3)*$T$603)))</f>
        <v>128151.26369467203</v>
      </c>
      <c r="U811" s="73">
        <v>20.6</v>
      </c>
      <c r="V811" s="85">
        <f t="shared" si="113"/>
        <v>124389.25889121692</v>
      </c>
      <c r="W811" s="57">
        <v>20.6</v>
      </c>
      <c r="X811" s="86">
        <f>IF($W811&gt;$G$20,IF('Silo Levels'!$L$24="Pumping",((PI()*((($C$19+$G$20)-$W811)*($O$20/($O$19/2)))^2*((($O$20+$G$20)-$W811))/3)*$X$603)+(((PI()*((($C$19+$G$20)-$W811)*($O$20/($O$19/2)))^2*(((($C$19+$G$20)-$W811)*($O$20/($O$19/2)))*$AZ$17))/3)*$X$603),(((PI()*((($C$19+$G$20)-$W811)*($O$20/($O$19/2)))^2*((($O$20+$G$20)-$W811)/3))*$X$603)-((PI()*((($C$19+$G$20)-$W811)*($O$20/($O$19/2)))^2*(((($C$19+$G$20)-$W811)*($O$20/($O$19/2)))*$AZ$17)/3)*$X$603))),IF('Silo Levels'!$L$24="Pumping",(($D$18*$X$603)+((PI()*(($C$21/2)^2)*($G$20-$W811))*$X$603))+((($D$18+$H$18)/3)*$BE$17)+(((PI()*($C$21/2)^2*(($C$21/2)*$AZ$17))/3)*$X$603),(($D$18*$X$603)+((PI()*(($C$21/2)^2)*($G$20-$W811))*$X$603))+((($D$18+$H$18)/3)*$BE$17)-(((PI()*($C$21/2)^2*(($C$21/2)*$AZ$17))/3)*$X$603)))</f>
        <v>120601.12444619105</v>
      </c>
      <c r="Y811" s="73">
        <v>20.6</v>
      </c>
      <c r="Z811" s="85">
        <f t="shared" si="114"/>
        <v>142524.46362546118</v>
      </c>
      <c r="AA811" s="57">
        <v>20.6</v>
      </c>
      <c r="AB811" s="86">
        <f>IF($AA811&gt;$G$20,IF('Silo Levels'!$L$25="Pumping",((PI()*((($C$19+$G$20)-$AA811)*($O$20/($O$19/2)))^2*((($O$20+$G$20)-$AA811))/3)*$AB$603)+(((PI()*((($C$19+$G$20)-$AA811)*($O$20/($O$19/2)))^2*(((($C$19+$G$20)-$AA811)*($O$20/($O$19/2)))*$AZ$18))/3)*$AB$603),(((PI()*((($C$19+$G$20)-$AA811)*($O$20/($O$19/2)))^2*((($O$20+$G$20)-$AA811)/3))*$AB$603)-((PI()*((($C$19+$G$20)-$AA811)*($O$20/($O$19/2)))^2*(((($C$19+$G$20)-$AA811)*($O$20/($O$19/2)))*$AZ$18)/3)*$AB$603))),IF('Silo Levels'!$L$25="Pumping",(($D$18*$AB$603)+((PI()*(($C$21/2)^2)*($G$20-$AA811))*$AB$603))+((($D$18+$H$18)/3)*$BE$18)+(((PI()*($C$21/2)^2*(($C$21/2)*$AZ$18))/3)*$AB$603),(($D$18*$AB$603)+((PI()*(($C$21/2)^2)*($G$20-$AA811))*$AB$603))+((($D$18+$H$18)/3)*$BE$18)-(((PI()*($C$21/2)^2*(($C$21/2)*$AZ$18))/3)*$AB$603)))</f>
        <v>138175.12324840686</v>
      </c>
      <c r="AC811" s="73">
        <v>20.6</v>
      </c>
      <c r="AD811" s="85">
        <f t="shared" si="115"/>
        <v>148298.60959521006</v>
      </c>
      <c r="AE811" s="57">
        <v>20.6</v>
      </c>
      <c r="AF811" s="86">
        <f>IF($AE811&gt;$G$20,IF('Silo Levels'!$L$26="Pumping",((PI()*((($C$19+$G$20)-$AE811)*($O$20/($O$19/2)))^2*((($O$20+$G$20)-$AE811))/3)*$AF$603)+(((PI()*((($C$19+$G$20)-$AE811)*($O$20/($O$19/2)))^2*(((($C$19+$G$20)-$AE811)*($O$20/($O$19/2)))*$AZ$19))/3)*$AF$603),(((PI()*((($C$19+$G$20)-$AE811)*($O$20/($O$19/2)))^2*((($O$20+$G$20)-$AE811)/3))*$AF$603)-((PI()*((($C$19+$G$20)-$AE811)*($O$20/($O$19/2)))^2*(((($C$19+$G$20)-$AE811)*($O$20/($O$19/2)))*$AZ$19)/3)*$AF$603))),IF('Silo Levels'!$L$26="Pumping",(($D$18*$AF$603)+((PI()*(($C$21/2)^2)*($G$20-$AE811))*$AF$603))+((($D$18+$H$18)/3)*$BE$19)+(((PI()*($C$21/2)^2*(($C$21/2)*$AZ$19))/3)*$AF$603),(($D$18*$AF$603)+((PI()*(($C$21/2)^2)*($G$20-$AE811))*$AF$603))+((($D$18+$H$18)/3)*$BE$19)-(((PI()*($C$21/2)^2*(($C$21/2)*$AZ$19))/3)*$AF$603)))</f>
        <v>146088.12394295007</v>
      </c>
      <c r="AG811" s="73">
        <v>20.6</v>
      </c>
      <c r="AH811" s="85">
        <f t="shared" si="116"/>
        <v>137099.30964249952</v>
      </c>
      <c r="AI811" s="57">
        <v>20.6</v>
      </c>
      <c r="AJ811" s="86">
        <f>IF($AI811&gt;$G$20,IF('Silo Levels'!$L$27="Pumping",((PI()*((($C$19+$G$20)-$AI811)*($O$20/($O$19/2)))^2*((($O$20+$G$20)-$AI811))/3)*$AJ$603)+(((PI()*((($C$19+$G$20)-$AI811)*($O$20/($O$19/2)))^2*(((($C$19+$G$20)-$AI811)*($O$20/($O$19/2)))*$AZ$20))/3)*$AJ$603),(((PI()*((($C$19+$G$20)-$AI811)*($O$20/($O$19/2)))^2*((($O$20+$G$20)-$AI811)/3))*$AJ$603)-((PI()*((($C$19+$G$20)-$AI811)*($O$20/($O$19/2)))^2*(((($C$19+$G$20)-$AI811)*($O$20/($O$19/2)))*$AZ$20)/3)*$AJ$603))),IF('Silo Levels'!$L$27="Pumping",(($D$18*$AJ$603)+((PI()*(($C$21/2)^2)*($G$20-$AI811))*$AJ$603))+((($D$18+$H$18)/3)*$BE$20)+(((PI()*($C$21/2)^2*(($C$21/2)*$AZ$20))/3)*$AJ$603),(($D$18*$AJ$603)+((PI()*(($C$21/2)^2)*($G$20-$AI811))*$AJ$603))+((($D$18+$H$18)/3)*$BE$20)-(((PI()*($C$21/2)^2*(($C$21/2)*$AZ$20))/3)*$AJ$603)))</f>
        <v>132917.8542516928</v>
      </c>
    </row>
    <row r="812" spans="1:36" x14ac:dyDescent="0.3">
      <c r="A812">
        <v>20.7</v>
      </c>
      <c r="B812" s="85">
        <f t="shared" si="109"/>
        <v>136679.70715032102</v>
      </c>
      <c r="C812" s="57">
        <v>20.7</v>
      </c>
      <c r="D812" s="86">
        <f>IF($C812&gt;$G$20,IF('Silo Levels'!$L$19="Pumping",((PI()*((($C$19+$G$20)-$C812)*($O$20/($O$19/2)))^2*((($O$20+$G$20)-$C812))/3)*$D$603)+(((PI()*((($C$19+$G$20)-$C812)*($O$20/($O$19/2)))^2*(((($C$19+$G$20)-$C812)*($O$20/($O$19/2)))*$AZ$12))/3)*$D$603),(((PI()*((($C$19+$G$20)-$C812)*($O$20/($O$19/2)))^2*((($O$20+$G$20)-$C812)/3))*$D$603)-((PI()*((($C$19+$G$20)-$C812)*($O$20/($O$19/2)))^2*(((($C$19+$G$20)-$C812)*($O$20/($O$19/2)))*$AZ$12)/3)*$D$603))),IF('Silo Levels'!$L$19="Pumping",(($D$18*$D$603)+((PI()*(($C$21/2)^2)*($G$20-$C812))*$D$603))+((($D$18+$H$18)/3)*$BE$12)+(((PI()*($C$21/2)^2*(($C$21/2)*$AZ$12))/3)*$D$603),(($D$18*$D$603)+((PI()*(($C$21/2)^2)*($G$20-$C812))*$D$603))+((($D$18+$H$18)/3)*$BE$12)-(((PI()*($C$21/2)^2*(($C$21/2)*$AZ$12))/3)*$D$603)))</f>
        <v>133752.68837675633</v>
      </c>
      <c r="E812" s="73">
        <v>20.7</v>
      </c>
      <c r="F812" s="85">
        <f t="shared" si="110"/>
        <v>124009.1255392422</v>
      </c>
      <c r="G812" s="57">
        <v>20.7</v>
      </c>
      <c r="H812" s="86">
        <f>IF($G812&gt;$G$20,IF('Silo Levels'!$L$20="Pumping",((PI()*((($C$19+$G$20)-$G812)*($O$20/($O$19/2)))^2*((($O$20+$G$20)-$G812))/3)*$H$603)+(((PI()*((($C$19+$G$20)-$G812)*($O$20/($O$19/2)))^2*(((($C$19+$G$20)-$G812)*($O$20/($O$19/2)))*$AZ$13))/3)*$H$603),(((PI()*((($C$19+$G$20)-$G812)*($O$20/($O$19/2)))^2*((($O$20+$G$20)-$G812)/3))*$H$603)-((PI()*((($C$19+$G$20)-$G812)*($O$20/($O$19/2)))^2*(((($C$19+$G$20)-$G812)*($O$20/($O$19/2)))*$AZ$13)/3)*$H$603))),IF('Silo Levels'!$L$20="Pumping",(($D$18*$H$603)+((PI()*(($C$21/2)^2)*($G$20-$G812))*$H$603))+((($D$18+$H$18)/3)*$BE$13)+(((PI()*($C$21/2)^2*(($C$21/2)*$AZ$13))/3)*$H$603),(($D$18*$H$603)+((PI()*(($C$21/2)^2)*($G$20-$G812))*$H$603))+((($D$18+$H$18)/3)*$BE$13)-(((PI()*($C$21/2)^2*(($C$21/2)*$AZ$13))/3)*$H$603)))</f>
        <v>120220.99109421634</v>
      </c>
      <c r="I812" s="73">
        <v>20.7</v>
      </c>
      <c r="J812" s="85">
        <f t="shared" si="117"/>
        <v>124565.09949759072</v>
      </c>
      <c r="K812" s="57">
        <v>20.7</v>
      </c>
      <c r="L812" s="86">
        <f>IF($K812&gt;$G$20,IF('Silo Levels'!$L$21="Pumping",((PI()*((($C$19+$G$20)-$K812)*($O$20/($O$19/2)))^2*((($O$20+$G$20)-$K812))/3)*$L$603)+(((PI()*((($C$19+$G$20)-$K812)*($O$20/($O$19/2)))^2*(((($C$19+$G$20)-$K812)*($O$20/($O$19/2)))*$AZ$14))/3)*$L$603),(((PI()*((($C$19+$G$20)-$K812)*($O$20/($O$19/2)))^2*((($O$20+$G$20)-$K812)/3))*$L$603)-((PI()*((($C$19+$G$20)-$K812)*($O$20/($O$19/2)))^2*(((($C$19+$G$20)-$K812)*($O$20/($O$19/2)))*$AZ$14)/3)*$L$603))),IF('Silo Levels'!$L$21="Pumping",(($D$18*$L$603)+((PI()*(($C$21/2)^2)*($G$20-$K812))*$L$603))+((($D$18+$H$18)/3)*$BE$14)+(((PI()*($C$21/2)^2*(($C$21/2)*$AZ$14))/3)*$L$603),(($D$18*$L$603)+((PI()*(($C$21/2)^2)*($G$20-$K812))*$L$603))+((($D$18+$H$18)/3)*$BE$14)-(((PI()*($C$21/2)^2*(($C$21/2)*$AZ$14))/3)*$L$603)))</f>
        <v>120759.70647597862</v>
      </c>
      <c r="M812" s="73">
        <v>20.7</v>
      </c>
      <c r="N812" s="85">
        <f t="shared" si="111"/>
        <v>127456.74096708171</v>
      </c>
      <c r="O812" s="57">
        <v>20.7</v>
      </c>
      <c r="P812" s="86">
        <f>IF($O812&gt;$G$20,IF('Silo Levels'!$L$22="Pumping",((PI()*((($C$19+$G$20)-$O812)*($O$20/($O$19/2)))^2*((($O$20+$G$20)-$O812))/3)*$P$603)+(((PI()*((($C$19+$G$20)-$O812)*($O$20/($O$19/2)))^2*(((($C$19+$G$20)-$O812)*($O$20/($O$19/2)))*$AZ$15))/3)*$P$603),(((PI()*((($C$19+$G$20)-$O812)*($O$20/($O$19/2)))^2*((($O$20+$G$20)-$O812)/3))*$P$603)-((PI()*((($C$19+$G$20)-$O812)*($O$20/($O$19/2)))^2*(((($C$19+$G$20)-$O812)*($O$20/($O$19/2)))*$AZ$15)/3)*$P$603))),IF('Silo Levels'!$L$22="Pumping",(($D$18*$P$603)+((PI()*(($C$21/2)^2)*($G$20-$O812))*$P$603))+((($D$18+$H$18)/3)*$BE$15)+(((PI()*($C$21/2)^2*(($C$21/2)*$AZ$15))/3)*$P$603),(($D$18*$P$603)+((PI()*(($C$21/2)^2)*($G$20-$O812))*$P$603))+((($D$18+$H$18)/3)*$BE$15)-(((PI()*($C$21/2)^2*(($C$21/2)*$AZ$15))/3)*$P$603)))</f>
        <v>123561.58543948922</v>
      </c>
      <c r="Q812" s="73">
        <v>20.7</v>
      </c>
      <c r="R812" s="85">
        <f t="shared" si="112"/>
        <v>131776.17548135875</v>
      </c>
      <c r="S812" s="57">
        <v>20.7</v>
      </c>
      <c r="T812" s="86">
        <f>IF($S812&gt;$G$20,IF('Silo Levels'!$L$23="Pumping",((PI()*((($C$19+$G$20)-$S812)*($O$20/($O$19/2)))^2*((($O$20+$G$20)-$S812))/3)*$T$603)+(((PI()*((($C$19+$G$20)-$S812)*($O$20/($O$19/2)))^2*(((($C$19+$G$20)-$S812)*($O$20/($O$19/2)))*$AZ$16))/3)*$T$603),(((PI()*((($C$19+$G$20)-$S812)*($O$20/($O$19/2)))^2*((($O$20+$G$20)-$S812)/3))*$T$603)-((PI()*((($C$19+$G$20)-$S812)*($O$20/($O$19/2)))^2*(((($C$19+$G$20)-$S812)*($O$20/($O$19/2)))*$AZ$16)/3)*$T$603))),IF('Silo Levels'!$L$23="Pumping",(($D$18*$T$603)+((PI()*(($C$21/2)^2)*($G$20-$S812))*$T$603))+((($D$18+$H$18)/3)*$BE$16)+(((PI()*($C$21/2)^2*(($C$21/2)*$AZ$16))/3)*$T$603),(($D$18*$T$603)+((PI()*(($C$21/2)^2)*($G$20-$S812))*$T$603))+((($D$18+$H$18)/3)*$BE$16)-(((PI()*($C$21/2)^2*(($C$21/2)*$AZ$16))/3)*$T$603)))</f>
        <v>127746.93581141651</v>
      </c>
      <c r="U812" s="73">
        <v>20.7</v>
      </c>
      <c r="V812" s="85">
        <f t="shared" si="113"/>
        <v>124009.1255392422</v>
      </c>
      <c r="W812" s="57">
        <v>20.7</v>
      </c>
      <c r="X812" s="86">
        <f>IF($W812&gt;$G$20,IF('Silo Levels'!$L$24="Pumping",((PI()*((($C$19+$G$20)-$W812)*($O$20/($O$19/2)))^2*((($O$20+$G$20)-$W812))/3)*$X$603)+(((PI()*((($C$19+$G$20)-$W812)*($O$20/($O$19/2)))^2*(((($C$19+$G$20)-$W812)*($O$20/($O$19/2)))*$AZ$17))/3)*$X$603),(((PI()*((($C$19+$G$20)-$W812)*($O$20/($O$19/2)))^2*((($O$20+$G$20)-$W812)/3))*$X$603)-((PI()*((($C$19+$G$20)-$W812)*($O$20/($O$19/2)))^2*(((($C$19+$G$20)-$W812)*($O$20/($O$19/2)))*$AZ$17)/3)*$X$603))),IF('Silo Levels'!$L$24="Pumping",(($D$18*$X$603)+((PI()*(($C$21/2)^2)*($G$20-$W812))*$X$603))+((($D$18+$H$18)/3)*$BE$17)+(((PI()*($C$21/2)^2*(($C$21/2)*$AZ$17))/3)*$X$603),(($D$18*$X$603)+((PI()*(($C$21/2)^2)*($G$20-$W812))*$X$603))+((($D$18+$H$18)/3)*$BE$17)-(((PI()*($C$21/2)^2*(($C$21/2)*$AZ$17))/3)*$X$603)))</f>
        <v>120220.99109421634</v>
      </c>
      <c r="Y812" s="73">
        <v>20.7</v>
      </c>
      <c r="Z812" s="85">
        <f t="shared" si="114"/>
        <v>142088.01413814703</v>
      </c>
      <c r="AA812" s="57">
        <v>20.7</v>
      </c>
      <c r="AB812" s="86">
        <f>IF($AA812&gt;$G$20,IF('Silo Levels'!$L$25="Pumping",((PI()*((($C$19+$G$20)-$AA812)*($O$20/($O$19/2)))^2*((($O$20+$G$20)-$AA812))/3)*$AB$603)+(((PI()*((($C$19+$G$20)-$AA812)*($O$20/($O$19/2)))^2*(((($C$19+$G$20)-$AA812)*($O$20/($O$19/2)))*$AZ$18))/3)*$AB$603),(((PI()*((($C$19+$G$20)-$AA812)*($O$20/($O$19/2)))^2*((($O$20+$G$20)-$AA812)/3))*$AB$603)-((PI()*((($C$19+$G$20)-$AA812)*($O$20/($O$19/2)))^2*(((($C$19+$G$20)-$AA812)*($O$20/($O$19/2)))*$AZ$18)/3)*$AB$603))),IF('Silo Levels'!$L$25="Pumping",(($D$18*$AB$603)+((PI()*(($C$21/2)^2)*($G$20-$AA812))*$AB$603))+((($D$18+$H$18)/3)*$BE$18)+(((PI()*($C$21/2)^2*(($C$21/2)*$AZ$18))/3)*$AB$603),(($D$18*$AB$603)+((PI()*(($C$21/2)^2)*($G$20-$AA812))*$AB$603))+((($D$18+$H$18)/3)*$BE$18)-(((PI()*($C$21/2)^2*(($C$21/2)*$AZ$18))/3)*$AB$603)))</f>
        <v>137738.67376109271</v>
      </c>
      <c r="AC812" s="73">
        <v>20.7</v>
      </c>
      <c r="AD812" s="85">
        <f t="shared" si="115"/>
        <v>147854.97205663804</v>
      </c>
      <c r="AE812" s="57">
        <v>20.7</v>
      </c>
      <c r="AF812" s="86">
        <f>IF($AE812&gt;$G$20,IF('Silo Levels'!$L$26="Pumping",((PI()*((($C$19+$G$20)-$AE812)*($O$20/($O$19/2)))^2*((($O$20+$G$20)-$AE812))/3)*$AF$603)+(((PI()*((($C$19+$G$20)-$AE812)*($O$20/($O$19/2)))^2*(((($C$19+$G$20)-$AE812)*($O$20/($O$19/2)))*$AZ$19))/3)*$AF$603),(((PI()*((($C$19+$G$20)-$AE812)*($O$20/($O$19/2)))^2*((($O$20+$G$20)-$AE812)/3))*$AF$603)-((PI()*((($C$19+$G$20)-$AE812)*($O$20/($O$19/2)))^2*(((($C$19+$G$20)-$AE812)*($O$20/($O$19/2)))*$AZ$19)/3)*$AF$603))),IF('Silo Levels'!$L$26="Pumping",(($D$18*$AF$603)+((PI()*(($C$21/2)^2)*($G$20-$AE812))*$AF$603))+((($D$18+$H$18)/3)*$BE$19)+(((PI()*($C$21/2)^2*(($C$21/2)*$AZ$19))/3)*$AF$603),(($D$18*$AF$603)+((PI()*(($C$21/2)^2)*($G$20-$AE812))*$AF$603))+((($D$18+$H$18)/3)*$BE$19)-(((PI()*($C$21/2)^2*(($C$21/2)*$AZ$19))/3)*$AF$603)))</f>
        <v>145644.48640437805</v>
      </c>
      <c r="AG812" s="73">
        <v>20.7</v>
      </c>
      <c r="AH812" s="85">
        <f t="shared" si="116"/>
        <v>136679.70715032102</v>
      </c>
      <c r="AI812" s="57">
        <v>20.7</v>
      </c>
      <c r="AJ812" s="86">
        <f>IF($AI812&gt;$G$20,IF('Silo Levels'!$L$27="Pumping",((PI()*((($C$19+$G$20)-$AI812)*($O$20/($O$19/2)))^2*((($O$20+$G$20)-$AI812))/3)*$AJ$603)+(((PI()*((($C$19+$G$20)-$AI812)*($O$20/($O$19/2)))^2*(((($C$19+$G$20)-$AI812)*($O$20/($O$19/2)))*$AZ$20))/3)*$AJ$603),(((PI()*((($C$19+$G$20)-$AI812)*($O$20/($O$19/2)))^2*((($O$20+$G$20)-$AI812)/3))*$AJ$603)-((PI()*((($C$19+$G$20)-$AI812)*($O$20/($O$19/2)))^2*(((($C$19+$G$20)-$AI812)*($O$20/($O$19/2)))*$AZ$20)/3)*$AJ$603))),IF('Silo Levels'!$L$27="Pumping",(($D$18*$AJ$603)+((PI()*(($C$21/2)^2)*($G$20-$AI812))*$AJ$603))+((($D$18+$H$18)/3)*$BE$20)+(((PI()*($C$21/2)^2*(($C$21/2)*$AZ$20))/3)*$AJ$603),(($D$18*$AJ$603)+((PI()*(($C$21/2)^2)*($G$20-$AI812))*$AJ$603))+((($D$18+$H$18)/3)*$BE$20)-(((PI()*($C$21/2)^2*(($C$21/2)*$AZ$20))/3)*$AJ$603)))</f>
        <v>132498.2517595143</v>
      </c>
    </row>
    <row r="813" spans="1:36" x14ac:dyDescent="0.3">
      <c r="A813">
        <v>20.8</v>
      </c>
      <c r="B813" s="85">
        <f t="shared" si="109"/>
        <v>136260.10465814252</v>
      </c>
      <c r="C813" s="57">
        <v>20.8</v>
      </c>
      <c r="D813" s="86">
        <f>IF($C813&gt;$G$20,IF('Silo Levels'!$L$19="Pumping",((PI()*((($C$19+$G$20)-$C813)*($O$20/($O$19/2)))^2*((($O$20+$G$20)-$C813))/3)*$D$603)+(((PI()*((($C$19+$G$20)-$C813)*($O$20/($O$19/2)))^2*(((($C$19+$G$20)-$C813)*($O$20/($O$19/2)))*$AZ$12))/3)*$D$603),(((PI()*((($C$19+$G$20)-$C813)*($O$20/($O$19/2)))^2*((($O$20+$G$20)-$C813)/3))*$D$603)-((PI()*((($C$19+$G$20)-$C813)*($O$20/($O$19/2)))^2*(((($C$19+$G$20)-$C813)*($O$20/($O$19/2)))*$AZ$12)/3)*$D$603))),IF('Silo Levels'!$L$19="Pumping",(($D$18*$D$603)+((PI()*(($C$21/2)^2)*($G$20-$C813))*$D$603))+((($D$18+$H$18)/3)*$BE$12)+(((PI()*($C$21/2)^2*(($C$21/2)*$AZ$12))/3)*$D$603),(($D$18*$D$603)+((PI()*(($C$21/2)^2)*($G$20-$C813))*$D$603))+((($D$18+$H$18)/3)*$BE$12)-(((PI()*($C$21/2)^2*(($C$21/2)*$AZ$12))/3)*$D$603)))</f>
        <v>133333.08588457783</v>
      </c>
      <c r="E813" s="73">
        <v>20.8</v>
      </c>
      <c r="F813" s="85">
        <f t="shared" si="110"/>
        <v>123628.99218726749</v>
      </c>
      <c r="G813" s="57">
        <v>20.8</v>
      </c>
      <c r="H813" s="86">
        <f>IF($G813&gt;$G$20,IF('Silo Levels'!$L$20="Pumping",((PI()*((($C$19+$G$20)-$G813)*($O$20/($O$19/2)))^2*((($O$20+$G$20)-$G813))/3)*$H$603)+(((PI()*((($C$19+$G$20)-$G813)*($O$20/($O$19/2)))^2*(((($C$19+$G$20)-$G813)*($O$20/($O$19/2)))*$AZ$13))/3)*$H$603),(((PI()*((($C$19+$G$20)-$G813)*($O$20/($O$19/2)))^2*((($O$20+$G$20)-$G813)/3))*$H$603)-((PI()*((($C$19+$G$20)-$G813)*($O$20/($O$19/2)))^2*(((($C$19+$G$20)-$G813)*($O$20/($O$19/2)))*$AZ$13)/3)*$H$603))),IF('Silo Levels'!$L$20="Pumping",(($D$18*$H$603)+((PI()*(($C$21/2)^2)*($G$20-$G813))*$H$603))+((($D$18+$H$18)/3)*$BE$13)+(((PI()*($C$21/2)^2*(($C$21/2)*$AZ$13))/3)*$H$603),(($D$18*$H$603)+((PI()*(($C$21/2)^2)*($G$20-$G813))*$H$603))+((($D$18+$H$18)/3)*$BE$13)-(((PI()*($C$21/2)^2*(($C$21/2)*$AZ$13))/3)*$H$603)))</f>
        <v>119840.85774224163</v>
      </c>
      <c r="I813" s="73">
        <v>20.8</v>
      </c>
      <c r="J813" s="85">
        <f t="shared" si="117"/>
        <v>124183.23427451607</v>
      </c>
      <c r="K813" s="57">
        <v>20.8</v>
      </c>
      <c r="L813" s="86">
        <f>IF($K813&gt;$G$20,IF('Silo Levels'!$L$21="Pumping",((PI()*((($C$19+$G$20)-$K813)*($O$20/($O$19/2)))^2*((($O$20+$G$20)-$K813))/3)*$L$603)+(((PI()*((($C$19+$G$20)-$K813)*($O$20/($O$19/2)))^2*(((($C$19+$G$20)-$K813)*($O$20/($O$19/2)))*$AZ$14))/3)*$L$603),(((PI()*((($C$19+$G$20)-$K813)*($O$20/($O$19/2)))^2*((($O$20+$G$20)-$K813)/3))*$L$603)-((PI()*((($C$19+$G$20)-$K813)*($O$20/($O$19/2)))^2*(((($C$19+$G$20)-$K813)*($O$20/($O$19/2)))*$AZ$14)/3)*$L$603))),IF('Silo Levels'!$L$21="Pumping",(($D$18*$L$603)+((PI()*(($C$21/2)^2)*($G$20-$K813))*$L$603))+((($D$18+$H$18)/3)*$BE$14)+(((PI()*($C$21/2)^2*(($C$21/2)*$AZ$14))/3)*$L$603),(($D$18*$L$603)+((PI()*(($C$21/2)^2)*($G$20-$K813))*$L$603))+((($D$18+$H$18)/3)*$BE$14)-(((PI()*($C$21/2)^2*(($C$21/2)*$AZ$14))/3)*$L$603)))</f>
        <v>120377.84125290396</v>
      </c>
      <c r="M813" s="73">
        <v>20.8</v>
      </c>
      <c r="N813" s="85">
        <f t="shared" si="111"/>
        <v>127065.86821727453</v>
      </c>
      <c r="O813" s="57">
        <v>20.8</v>
      </c>
      <c r="P813" s="86">
        <f>IF($O813&gt;$G$20,IF('Silo Levels'!$L$22="Pumping",((PI()*((($C$19+$G$20)-$O813)*($O$20/($O$19/2)))^2*((($O$20+$G$20)-$O813))/3)*$P$603)+(((PI()*((($C$19+$G$20)-$O813)*($O$20/($O$19/2)))^2*(((($C$19+$G$20)-$O813)*($O$20/($O$19/2)))*$AZ$15))/3)*$P$603),(((PI()*((($C$19+$G$20)-$O813)*($O$20/($O$19/2)))^2*((($O$20+$G$20)-$O813)/3))*$P$603)-((PI()*((($C$19+$G$20)-$O813)*($O$20/($O$19/2)))^2*(((($C$19+$G$20)-$O813)*($O$20/($O$19/2)))*$AZ$15)/3)*$P$603))),IF('Silo Levels'!$L$22="Pumping",(($D$18*$P$603)+((PI()*(($C$21/2)^2)*($G$20-$O813))*$P$603))+((($D$18+$H$18)/3)*$BE$15)+(((PI()*($C$21/2)^2*(($C$21/2)*$AZ$15))/3)*$P$603),(($D$18*$P$603)+((PI()*(($C$21/2)^2)*($G$20-$O813))*$P$603))+((($D$18+$H$18)/3)*$BE$15)-(((PI()*($C$21/2)^2*(($C$21/2)*$AZ$15))/3)*$P$603)))</f>
        <v>123170.71268968204</v>
      </c>
      <c r="Q813" s="73">
        <v>20.8</v>
      </c>
      <c r="R813" s="85">
        <f t="shared" si="112"/>
        <v>131371.84759810325</v>
      </c>
      <c r="S813" s="57">
        <v>20.8</v>
      </c>
      <c r="T813" s="86">
        <f>IF($S813&gt;$G$20,IF('Silo Levels'!$L$23="Pumping",((PI()*((($C$19+$G$20)-$S813)*($O$20/($O$19/2)))^2*((($O$20+$G$20)-$S813))/3)*$T$603)+(((PI()*((($C$19+$G$20)-$S813)*($O$20/($O$19/2)))^2*(((($C$19+$G$20)-$S813)*($O$20/($O$19/2)))*$AZ$16))/3)*$T$603),(((PI()*((($C$19+$G$20)-$S813)*($O$20/($O$19/2)))^2*((($O$20+$G$20)-$S813)/3))*$T$603)-((PI()*((($C$19+$G$20)-$S813)*($O$20/($O$19/2)))^2*(((($C$19+$G$20)-$S813)*($O$20/($O$19/2)))*$AZ$16)/3)*$T$603))),IF('Silo Levels'!$L$23="Pumping",(($D$18*$T$603)+((PI()*(($C$21/2)^2)*($G$20-$S813))*$T$603))+((($D$18+$H$18)/3)*$BE$16)+(((PI()*($C$21/2)^2*(($C$21/2)*$AZ$16))/3)*$T$603),(($D$18*$T$603)+((PI()*(($C$21/2)^2)*($G$20-$S813))*$T$603))+((($D$18+$H$18)/3)*$BE$16)-(((PI()*($C$21/2)^2*(($C$21/2)*$AZ$16))/3)*$T$603)))</f>
        <v>127342.60792816101</v>
      </c>
      <c r="U813" s="73">
        <v>20.8</v>
      </c>
      <c r="V813" s="85">
        <f t="shared" si="113"/>
        <v>123628.99218726749</v>
      </c>
      <c r="W813" s="57">
        <v>20.8</v>
      </c>
      <c r="X813" s="86">
        <f>IF($W813&gt;$G$20,IF('Silo Levels'!$L$24="Pumping",((PI()*((($C$19+$G$20)-$W813)*($O$20/($O$19/2)))^2*((($O$20+$G$20)-$W813))/3)*$X$603)+(((PI()*((($C$19+$G$20)-$W813)*($O$20/($O$19/2)))^2*(((($C$19+$G$20)-$W813)*($O$20/($O$19/2)))*$AZ$17))/3)*$X$603),(((PI()*((($C$19+$G$20)-$W813)*($O$20/($O$19/2)))^2*((($O$20+$G$20)-$W813)/3))*$X$603)-((PI()*((($C$19+$G$20)-$W813)*($O$20/($O$19/2)))^2*(((($C$19+$G$20)-$W813)*($O$20/($O$19/2)))*$AZ$17)/3)*$X$603))),IF('Silo Levels'!$L$24="Pumping",(($D$18*$X$603)+((PI()*(($C$21/2)^2)*($G$20-$W813))*$X$603))+((($D$18+$H$18)/3)*$BE$17)+(((PI()*($C$21/2)^2*(($C$21/2)*$AZ$17))/3)*$X$603),(($D$18*$X$603)+((PI()*(($C$21/2)^2)*($G$20-$W813))*$X$603))+((($D$18+$H$18)/3)*$BE$17)-(((PI()*($C$21/2)^2*(($C$21/2)*$AZ$17))/3)*$X$603)))</f>
        <v>119840.85774224163</v>
      </c>
      <c r="Y813" s="73">
        <v>20.8</v>
      </c>
      <c r="Z813" s="85">
        <f t="shared" si="114"/>
        <v>141651.56465083288</v>
      </c>
      <c r="AA813" s="57">
        <v>20.8</v>
      </c>
      <c r="AB813" s="86">
        <f>IF($AA813&gt;$G$20,IF('Silo Levels'!$L$25="Pumping",((PI()*((($C$19+$G$20)-$AA813)*($O$20/($O$19/2)))^2*((($O$20+$G$20)-$AA813))/3)*$AB$603)+(((PI()*((($C$19+$G$20)-$AA813)*($O$20/($O$19/2)))^2*(((($C$19+$G$20)-$AA813)*($O$20/($O$19/2)))*$AZ$18))/3)*$AB$603),(((PI()*((($C$19+$G$20)-$AA813)*($O$20/($O$19/2)))^2*((($O$20+$G$20)-$AA813)/3))*$AB$603)-((PI()*((($C$19+$G$20)-$AA813)*($O$20/($O$19/2)))^2*(((($C$19+$G$20)-$AA813)*($O$20/($O$19/2)))*$AZ$18)/3)*$AB$603))),IF('Silo Levels'!$L$25="Pumping",(($D$18*$AB$603)+((PI()*(($C$21/2)^2)*($G$20-$AA813))*$AB$603))+((($D$18+$H$18)/3)*$BE$18)+(((PI()*($C$21/2)^2*(($C$21/2)*$AZ$18))/3)*$AB$603),(($D$18*$AB$603)+((PI()*(($C$21/2)^2)*($G$20-$AA813))*$AB$603))+((($D$18+$H$18)/3)*$BE$18)-(((PI()*($C$21/2)^2*(($C$21/2)*$AZ$18))/3)*$AB$603)))</f>
        <v>137302.22427377856</v>
      </c>
      <c r="AC813" s="73">
        <v>20.8</v>
      </c>
      <c r="AD813" s="85">
        <f t="shared" si="115"/>
        <v>147411.334518066</v>
      </c>
      <c r="AE813" s="57">
        <v>20.8</v>
      </c>
      <c r="AF813" s="86">
        <f>IF($AE813&gt;$G$20,IF('Silo Levels'!$L$26="Pumping",((PI()*((($C$19+$G$20)-$AE813)*($O$20/($O$19/2)))^2*((($O$20+$G$20)-$AE813))/3)*$AF$603)+(((PI()*((($C$19+$G$20)-$AE813)*($O$20/($O$19/2)))^2*(((($C$19+$G$20)-$AE813)*($O$20/($O$19/2)))*$AZ$19))/3)*$AF$603),(((PI()*((($C$19+$G$20)-$AE813)*($O$20/($O$19/2)))^2*((($O$20+$G$20)-$AE813)/3))*$AF$603)-((PI()*((($C$19+$G$20)-$AE813)*($O$20/($O$19/2)))^2*(((($C$19+$G$20)-$AE813)*($O$20/($O$19/2)))*$AZ$19)/3)*$AF$603))),IF('Silo Levels'!$L$26="Pumping",(($D$18*$AF$603)+((PI()*(($C$21/2)^2)*($G$20-$AE813))*$AF$603))+((($D$18+$H$18)/3)*$BE$19)+(((PI()*($C$21/2)^2*(($C$21/2)*$AZ$19))/3)*$AF$603),(($D$18*$AF$603)+((PI()*(($C$21/2)^2)*($G$20-$AE813))*$AF$603))+((($D$18+$H$18)/3)*$BE$19)-(((PI()*($C$21/2)^2*(($C$21/2)*$AZ$19))/3)*$AF$603)))</f>
        <v>145200.84886580601</v>
      </c>
      <c r="AG813" s="73">
        <v>20.8</v>
      </c>
      <c r="AH813" s="85">
        <f t="shared" si="116"/>
        <v>136260.10465814252</v>
      </c>
      <c r="AI813" s="57">
        <v>20.8</v>
      </c>
      <c r="AJ813" s="86">
        <f>IF($AI813&gt;$G$20,IF('Silo Levels'!$L$27="Pumping",((PI()*((($C$19+$G$20)-$AI813)*($O$20/($O$19/2)))^2*((($O$20+$G$20)-$AI813))/3)*$AJ$603)+(((PI()*((($C$19+$G$20)-$AI813)*($O$20/($O$19/2)))^2*(((($C$19+$G$20)-$AI813)*($O$20/($O$19/2)))*$AZ$20))/3)*$AJ$603),(((PI()*((($C$19+$G$20)-$AI813)*($O$20/($O$19/2)))^2*((($O$20+$G$20)-$AI813)/3))*$AJ$603)-((PI()*((($C$19+$G$20)-$AI813)*($O$20/($O$19/2)))^2*(((($C$19+$G$20)-$AI813)*($O$20/($O$19/2)))*$AZ$20)/3)*$AJ$603))),IF('Silo Levels'!$L$27="Pumping",(($D$18*$AJ$603)+((PI()*(($C$21/2)^2)*($G$20-$AI813))*$AJ$603))+((($D$18+$H$18)/3)*$BE$20)+(((PI()*($C$21/2)^2*(($C$21/2)*$AZ$20))/3)*$AJ$603),(($D$18*$AJ$603)+((PI()*(($C$21/2)^2)*($G$20-$AI813))*$AJ$603))+((($D$18+$H$18)/3)*$BE$20)-(((PI()*($C$21/2)^2*(($C$21/2)*$AZ$20))/3)*$AJ$603)))</f>
        <v>132078.6492673358</v>
      </c>
    </row>
    <row r="814" spans="1:36" x14ac:dyDescent="0.3">
      <c r="A814">
        <v>20.9</v>
      </c>
      <c r="B814" s="85">
        <f t="shared" si="109"/>
        <v>135840.50216596399</v>
      </c>
      <c r="C814" s="57">
        <v>20.9</v>
      </c>
      <c r="D814" s="86">
        <f>IF($C814&gt;$G$20,IF('Silo Levels'!$L$19="Pumping",((PI()*((($C$19+$G$20)-$C814)*($O$20/($O$19/2)))^2*((($O$20+$G$20)-$C814))/3)*$D$603)+(((PI()*((($C$19+$G$20)-$C814)*($O$20/($O$19/2)))^2*(((($C$19+$G$20)-$C814)*($O$20/($O$19/2)))*$AZ$12))/3)*$D$603),(((PI()*((($C$19+$G$20)-$C814)*($O$20/($O$19/2)))^2*((($O$20+$G$20)-$C814)/3))*$D$603)-((PI()*((($C$19+$G$20)-$C814)*($O$20/($O$19/2)))^2*(((($C$19+$G$20)-$C814)*($O$20/($O$19/2)))*$AZ$12)/3)*$D$603))),IF('Silo Levels'!$L$19="Pumping",(($D$18*$D$603)+((PI()*(($C$21/2)^2)*($G$20-$C814))*$D$603))+((($D$18+$H$18)/3)*$BE$12)+(((PI()*($C$21/2)^2*(($C$21/2)*$AZ$12))/3)*$D$603),(($D$18*$D$603)+((PI()*(($C$21/2)^2)*($G$20-$C814))*$D$603))+((($D$18+$H$18)/3)*$BE$12)-(((PI()*($C$21/2)^2*(($C$21/2)*$AZ$12))/3)*$D$603)))</f>
        <v>132913.48339239927</v>
      </c>
      <c r="E814" s="73">
        <v>20.9</v>
      </c>
      <c r="F814" s="85">
        <f t="shared" si="110"/>
        <v>123248.85883529278</v>
      </c>
      <c r="G814" s="57">
        <v>20.9</v>
      </c>
      <c r="H814" s="86">
        <f>IF($G814&gt;$G$20,IF('Silo Levels'!$L$20="Pumping",((PI()*((($C$19+$G$20)-$G814)*($O$20/($O$19/2)))^2*((($O$20+$G$20)-$G814))/3)*$H$603)+(((PI()*((($C$19+$G$20)-$G814)*($O$20/($O$19/2)))^2*(((($C$19+$G$20)-$G814)*($O$20/($O$19/2)))*$AZ$13))/3)*$H$603),(((PI()*((($C$19+$G$20)-$G814)*($O$20/($O$19/2)))^2*((($O$20+$G$20)-$G814)/3))*$H$603)-((PI()*((($C$19+$G$20)-$G814)*($O$20/($O$19/2)))^2*(((($C$19+$G$20)-$G814)*($O$20/($O$19/2)))*$AZ$13)/3)*$H$603))),IF('Silo Levels'!$L$20="Pumping",(($D$18*$H$603)+((PI()*(($C$21/2)^2)*($G$20-$G814))*$H$603))+((($D$18+$H$18)/3)*$BE$13)+(((PI()*($C$21/2)^2*(($C$21/2)*$AZ$13))/3)*$H$603),(($D$18*$H$603)+((PI()*(($C$21/2)^2)*($G$20-$G814))*$H$603))+((($D$18+$H$18)/3)*$BE$13)-(((PI()*($C$21/2)^2*(($C$21/2)*$AZ$13))/3)*$H$603)))</f>
        <v>119460.72439026691</v>
      </c>
      <c r="I814" s="73">
        <v>20.9</v>
      </c>
      <c r="J814" s="85">
        <f t="shared" si="117"/>
        <v>123801.36905144142</v>
      </c>
      <c r="K814" s="57">
        <v>20.9</v>
      </c>
      <c r="L814" s="86">
        <f>IF($K814&gt;$G$20,IF('Silo Levels'!$L$21="Pumping",((PI()*((($C$19+$G$20)-$K814)*($O$20/($O$19/2)))^2*((($O$20+$G$20)-$K814))/3)*$L$603)+(((PI()*((($C$19+$G$20)-$K814)*($O$20/($O$19/2)))^2*(((($C$19+$G$20)-$K814)*($O$20/($O$19/2)))*$AZ$14))/3)*$L$603),(((PI()*((($C$19+$G$20)-$K814)*($O$20/($O$19/2)))^2*((($O$20+$G$20)-$K814)/3))*$L$603)-((PI()*((($C$19+$G$20)-$K814)*($O$20/($O$19/2)))^2*(((($C$19+$G$20)-$K814)*($O$20/($O$19/2)))*$AZ$14)/3)*$L$603))),IF('Silo Levels'!$L$21="Pumping",(($D$18*$L$603)+((PI()*(($C$21/2)^2)*($G$20-$K814))*$L$603))+((($D$18+$H$18)/3)*$BE$14)+(((PI()*($C$21/2)^2*(($C$21/2)*$AZ$14))/3)*$L$603),(($D$18*$L$603)+((PI()*(($C$21/2)^2)*($G$20-$K814))*$L$603))+((($D$18+$H$18)/3)*$BE$14)-(((PI()*($C$21/2)^2*(($C$21/2)*$AZ$14))/3)*$L$603)))</f>
        <v>119995.97602982931</v>
      </c>
      <c r="M814" s="73">
        <v>20.9</v>
      </c>
      <c r="N814" s="85">
        <f t="shared" si="111"/>
        <v>126674.99546746735</v>
      </c>
      <c r="O814" s="57">
        <v>20.9</v>
      </c>
      <c r="P814" s="86">
        <f>IF($O814&gt;$G$20,IF('Silo Levels'!$L$22="Pumping",((PI()*((($C$19+$G$20)-$O814)*($O$20/($O$19/2)))^2*((($O$20+$G$20)-$O814))/3)*$P$603)+(((PI()*((($C$19+$G$20)-$O814)*($O$20/($O$19/2)))^2*(((($C$19+$G$20)-$O814)*($O$20/($O$19/2)))*$AZ$15))/3)*$P$603),(((PI()*((($C$19+$G$20)-$O814)*($O$20/($O$19/2)))^2*((($O$20+$G$20)-$O814)/3))*$P$603)-((PI()*((($C$19+$G$20)-$O814)*($O$20/($O$19/2)))^2*(((($C$19+$G$20)-$O814)*($O$20/($O$19/2)))*$AZ$15)/3)*$P$603))),IF('Silo Levels'!$L$22="Pumping",(($D$18*$P$603)+((PI()*(($C$21/2)^2)*($G$20-$O814))*$P$603))+((($D$18+$H$18)/3)*$BE$15)+(((PI()*($C$21/2)^2*(($C$21/2)*$AZ$15))/3)*$P$603),(($D$18*$P$603)+((PI()*(($C$21/2)^2)*($G$20-$O814))*$P$603))+((($D$18+$H$18)/3)*$BE$15)-(((PI()*($C$21/2)^2*(($C$21/2)*$AZ$15))/3)*$P$603)))</f>
        <v>122779.83993987486</v>
      </c>
      <c r="Q814" s="73">
        <v>20.9</v>
      </c>
      <c r="R814" s="85">
        <f t="shared" si="112"/>
        <v>130967.51971484772</v>
      </c>
      <c r="S814" s="57">
        <v>20.9</v>
      </c>
      <c r="T814" s="86">
        <f>IF($S814&gt;$G$20,IF('Silo Levels'!$L$23="Pumping",((PI()*((($C$19+$G$20)-$S814)*($O$20/($O$19/2)))^2*((($O$20+$G$20)-$S814))/3)*$T$603)+(((PI()*((($C$19+$G$20)-$S814)*($O$20/($O$19/2)))^2*(((($C$19+$G$20)-$S814)*($O$20/($O$19/2)))*$AZ$16))/3)*$T$603),(((PI()*((($C$19+$G$20)-$S814)*($O$20/($O$19/2)))^2*((($O$20+$G$20)-$S814)/3))*$T$603)-((PI()*((($C$19+$G$20)-$S814)*($O$20/($O$19/2)))^2*(((($C$19+$G$20)-$S814)*($O$20/($O$19/2)))*$AZ$16)/3)*$T$603))),IF('Silo Levels'!$L$23="Pumping",(($D$18*$T$603)+((PI()*(($C$21/2)^2)*($G$20-$S814))*$T$603))+((($D$18+$H$18)/3)*$BE$16)+(((PI()*($C$21/2)^2*(($C$21/2)*$AZ$16))/3)*$T$603),(($D$18*$T$603)+((PI()*(($C$21/2)^2)*($G$20-$S814))*$T$603))+((($D$18+$H$18)/3)*$BE$16)-(((PI()*($C$21/2)^2*(($C$21/2)*$AZ$16))/3)*$T$603)))</f>
        <v>126938.28004490548</v>
      </c>
      <c r="U814" s="73">
        <v>20.9</v>
      </c>
      <c r="V814" s="85">
        <f t="shared" si="113"/>
        <v>123248.85883529278</v>
      </c>
      <c r="W814" s="57">
        <v>20.9</v>
      </c>
      <c r="X814" s="86">
        <f>IF($W814&gt;$G$20,IF('Silo Levels'!$L$24="Pumping",((PI()*((($C$19+$G$20)-$W814)*($O$20/($O$19/2)))^2*((($O$20+$G$20)-$W814))/3)*$X$603)+(((PI()*((($C$19+$G$20)-$W814)*($O$20/($O$19/2)))^2*(((($C$19+$G$20)-$W814)*($O$20/($O$19/2)))*$AZ$17))/3)*$X$603),(((PI()*((($C$19+$G$20)-$W814)*($O$20/($O$19/2)))^2*((($O$20+$G$20)-$W814)/3))*$X$603)-((PI()*((($C$19+$G$20)-$W814)*($O$20/($O$19/2)))^2*(((($C$19+$G$20)-$W814)*($O$20/($O$19/2)))*$AZ$17)/3)*$X$603))),IF('Silo Levels'!$L$24="Pumping",(($D$18*$X$603)+((PI()*(($C$21/2)^2)*($G$20-$W814))*$X$603))+((($D$18+$H$18)/3)*$BE$17)+(((PI()*($C$21/2)^2*(($C$21/2)*$AZ$17))/3)*$X$603),(($D$18*$X$603)+((PI()*(($C$21/2)^2)*($G$20-$W814))*$X$603))+((($D$18+$H$18)/3)*$BE$17)-(((PI()*($C$21/2)^2*(($C$21/2)*$AZ$17))/3)*$X$603)))</f>
        <v>119460.72439026691</v>
      </c>
      <c r="Y814" s="73">
        <v>20.9</v>
      </c>
      <c r="Z814" s="85">
        <f t="shared" si="114"/>
        <v>141215.11516351873</v>
      </c>
      <c r="AA814" s="57">
        <v>20.9</v>
      </c>
      <c r="AB814" s="86">
        <f>IF($AA814&gt;$G$20,IF('Silo Levels'!$L$25="Pumping",((PI()*((($C$19+$G$20)-$AA814)*($O$20/($O$19/2)))^2*((($O$20+$G$20)-$AA814))/3)*$AB$603)+(((PI()*((($C$19+$G$20)-$AA814)*($O$20/($O$19/2)))^2*(((($C$19+$G$20)-$AA814)*($O$20/($O$19/2)))*$AZ$18))/3)*$AB$603),(((PI()*((($C$19+$G$20)-$AA814)*($O$20/($O$19/2)))^2*((($O$20+$G$20)-$AA814)/3))*$AB$603)-((PI()*((($C$19+$G$20)-$AA814)*($O$20/($O$19/2)))^2*(((($C$19+$G$20)-$AA814)*($O$20/($O$19/2)))*$AZ$18)/3)*$AB$603))),IF('Silo Levels'!$L$25="Pumping",(($D$18*$AB$603)+((PI()*(($C$21/2)^2)*($G$20-$AA814))*$AB$603))+((($D$18+$H$18)/3)*$BE$18)+(((PI()*($C$21/2)^2*(($C$21/2)*$AZ$18))/3)*$AB$603),(($D$18*$AB$603)+((PI()*(($C$21/2)^2)*($G$20-$AA814))*$AB$603))+((($D$18+$H$18)/3)*$BE$18)-(((PI()*($C$21/2)^2*(($C$21/2)*$AZ$18))/3)*$AB$603)))</f>
        <v>136865.7747864644</v>
      </c>
      <c r="AC814" s="73">
        <v>20.9</v>
      </c>
      <c r="AD814" s="85">
        <f t="shared" si="115"/>
        <v>146967.69697949398</v>
      </c>
      <c r="AE814" s="57">
        <v>20.9</v>
      </c>
      <c r="AF814" s="86">
        <f>IF($AE814&gt;$G$20,IF('Silo Levels'!$L$26="Pumping",((PI()*((($C$19+$G$20)-$AE814)*($O$20/($O$19/2)))^2*((($O$20+$G$20)-$AE814))/3)*$AF$603)+(((PI()*((($C$19+$G$20)-$AE814)*($O$20/($O$19/2)))^2*(((($C$19+$G$20)-$AE814)*($O$20/($O$19/2)))*$AZ$19))/3)*$AF$603),(((PI()*((($C$19+$G$20)-$AE814)*($O$20/($O$19/2)))^2*((($O$20+$G$20)-$AE814)/3))*$AF$603)-((PI()*((($C$19+$G$20)-$AE814)*($O$20/($O$19/2)))^2*(((($C$19+$G$20)-$AE814)*($O$20/($O$19/2)))*$AZ$19)/3)*$AF$603))),IF('Silo Levels'!$L$26="Pumping",(($D$18*$AF$603)+((PI()*(($C$21/2)^2)*($G$20-$AE814))*$AF$603))+((($D$18+$H$18)/3)*$BE$19)+(((PI()*($C$21/2)^2*(($C$21/2)*$AZ$19))/3)*$AF$603),(($D$18*$AF$603)+((PI()*(($C$21/2)^2)*($G$20-$AE814))*$AF$603))+((($D$18+$H$18)/3)*$BE$19)-(((PI()*($C$21/2)^2*(($C$21/2)*$AZ$19))/3)*$AF$603)))</f>
        <v>144757.21132723399</v>
      </c>
      <c r="AG814" s="73">
        <v>20.9</v>
      </c>
      <c r="AH814" s="85">
        <f t="shared" si="116"/>
        <v>135840.50216596399</v>
      </c>
      <c r="AI814" s="57">
        <v>20.9</v>
      </c>
      <c r="AJ814" s="86">
        <f>IF($AI814&gt;$G$20,IF('Silo Levels'!$L$27="Pumping",((PI()*((($C$19+$G$20)-$AI814)*($O$20/($O$19/2)))^2*((($O$20+$G$20)-$AI814))/3)*$AJ$603)+(((PI()*((($C$19+$G$20)-$AI814)*($O$20/($O$19/2)))^2*(((($C$19+$G$20)-$AI814)*($O$20/($O$19/2)))*$AZ$20))/3)*$AJ$603),(((PI()*((($C$19+$G$20)-$AI814)*($O$20/($O$19/2)))^2*((($O$20+$G$20)-$AI814)/3))*$AJ$603)-((PI()*((($C$19+$G$20)-$AI814)*($O$20/($O$19/2)))^2*(((($C$19+$G$20)-$AI814)*($O$20/($O$19/2)))*$AZ$20)/3)*$AJ$603))),IF('Silo Levels'!$L$27="Pumping",(($D$18*$AJ$603)+((PI()*(($C$21/2)^2)*($G$20-$AI814))*$AJ$603))+((($D$18+$H$18)/3)*$BE$20)+(((PI()*($C$21/2)^2*(($C$21/2)*$AZ$20))/3)*$AJ$603),(($D$18*$AJ$603)+((PI()*(($C$21/2)^2)*($G$20-$AI814))*$AJ$603))+((($D$18+$H$18)/3)*$BE$20)-(((PI()*($C$21/2)^2*(($C$21/2)*$AZ$20))/3)*$AJ$603)))</f>
        <v>131659.04677515727</v>
      </c>
    </row>
    <row r="815" spans="1:36" x14ac:dyDescent="0.3">
      <c r="A815">
        <v>21</v>
      </c>
      <c r="B815" s="85">
        <f t="shared" si="109"/>
        <v>135420.89967378549</v>
      </c>
      <c r="C815" s="57">
        <v>21</v>
      </c>
      <c r="D815" s="86">
        <f>IF($C815&gt;$G$20,IF('Silo Levels'!$L$19="Pumping",((PI()*((($C$19+$G$20)-$C815)*($O$20/($O$19/2)))^2*((($O$20+$G$20)-$C815))/3)*$D$603)+(((PI()*((($C$19+$G$20)-$C815)*($O$20/($O$19/2)))^2*(((($C$19+$G$20)-$C815)*($O$20/($O$19/2)))*$AZ$12))/3)*$D$603),(((PI()*((($C$19+$G$20)-$C815)*($O$20/($O$19/2)))^2*((($O$20+$G$20)-$C815)/3))*$D$603)-((PI()*((($C$19+$G$20)-$C815)*($O$20/($O$19/2)))^2*(((($C$19+$G$20)-$C815)*($O$20/($O$19/2)))*$AZ$12)/3)*$D$603))),IF('Silo Levels'!$L$19="Pumping",(($D$18*$D$603)+((PI()*(($C$21/2)^2)*($G$20-$C815))*$D$603))+((($D$18+$H$18)/3)*$BE$12)+(((PI()*($C$21/2)^2*(($C$21/2)*$AZ$12))/3)*$D$603),(($D$18*$D$603)+((PI()*(($C$21/2)^2)*($G$20-$C815))*$D$603))+((($D$18+$H$18)/3)*$BE$12)-(((PI()*($C$21/2)^2*(($C$21/2)*$AZ$12))/3)*$D$603)))</f>
        <v>132493.88090022077</v>
      </c>
      <c r="E815" s="73">
        <v>21</v>
      </c>
      <c r="F815" s="85">
        <f t="shared" si="110"/>
        <v>122868.72548331805</v>
      </c>
      <c r="G815" s="57">
        <v>21</v>
      </c>
      <c r="H815" s="86">
        <f>IF($G815&gt;$G$20,IF('Silo Levels'!$L$20="Pumping",((PI()*((($C$19+$G$20)-$G815)*($O$20/($O$19/2)))^2*((($O$20+$G$20)-$G815))/3)*$H$603)+(((PI()*((($C$19+$G$20)-$G815)*($O$20/($O$19/2)))^2*(((($C$19+$G$20)-$G815)*($O$20/($O$19/2)))*$AZ$13))/3)*$H$603),(((PI()*((($C$19+$G$20)-$G815)*($O$20/($O$19/2)))^2*((($O$20+$G$20)-$G815)/3))*$H$603)-((PI()*((($C$19+$G$20)-$G815)*($O$20/($O$19/2)))^2*(((($C$19+$G$20)-$G815)*($O$20/($O$19/2)))*$AZ$13)/3)*$H$603))),IF('Silo Levels'!$L$20="Pumping",(($D$18*$H$603)+((PI()*(($C$21/2)^2)*($G$20-$G815))*$H$603))+((($D$18+$H$18)/3)*$BE$13)+(((PI()*($C$21/2)^2*(($C$21/2)*$AZ$13))/3)*$H$603),(($D$18*$H$603)+((PI()*(($C$21/2)^2)*($G$20-$G815))*$H$603))+((($D$18+$H$18)/3)*$BE$13)-(((PI()*($C$21/2)^2*(($C$21/2)*$AZ$13))/3)*$H$603)))</f>
        <v>119080.59103829219</v>
      </c>
      <c r="I815" s="73">
        <v>21</v>
      </c>
      <c r="J815" s="85">
        <f t="shared" si="117"/>
        <v>123419.50382836674</v>
      </c>
      <c r="K815" s="57">
        <v>21</v>
      </c>
      <c r="L815" s="86">
        <f>IF($K815&gt;$G$20,IF('Silo Levels'!$L$21="Pumping",((PI()*((($C$19+$G$20)-$K815)*($O$20/($O$19/2)))^2*((($O$20+$G$20)-$K815))/3)*$L$603)+(((PI()*((($C$19+$G$20)-$K815)*($O$20/($O$19/2)))^2*(((($C$19+$G$20)-$K815)*($O$20/($O$19/2)))*$AZ$14))/3)*$L$603),(((PI()*((($C$19+$G$20)-$K815)*($O$20/($O$19/2)))^2*((($O$20+$G$20)-$K815)/3))*$L$603)-((PI()*((($C$19+$G$20)-$K815)*($O$20/($O$19/2)))^2*(((($C$19+$G$20)-$K815)*($O$20/($O$19/2)))*$AZ$14)/3)*$L$603))),IF('Silo Levels'!$L$21="Pumping",(($D$18*$L$603)+((PI()*(($C$21/2)^2)*($G$20-$K815))*$L$603))+((($D$18+$H$18)/3)*$BE$14)+(((PI()*($C$21/2)^2*(($C$21/2)*$AZ$14))/3)*$L$603),(($D$18*$L$603)+((PI()*(($C$21/2)^2)*($G$20-$K815))*$L$603))+((($D$18+$H$18)/3)*$BE$14)-(((PI()*($C$21/2)^2*(($C$21/2)*$AZ$14))/3)*$L$603)))</f>
        <v>119614.11080675463</v>
      </c>
      <c r="M815" s="73">
        <v>21</v>
      </c>
      <c r="N815" s="85">
        <f t="shared" si="111"/>
        <v>126284.12271766014</v>
      </c>
      <c r="O815" s="57">
        <v>21</v>
      </c>
      <c r="P815" s="86">
        <f>IF($O815&gt;$G$20,IF('Silo Levels'!$L$22="Pumping",((PI()*((($C$19+$G$20)-$O815)*($O$20/($O$19/2)))^2*((($O$20+$G$20)-$O815))/3)*$P$603)+(((PI()*((($C$19+$G$20)-$O815)*($O$20/($O$19/2)))^2*(((($C$19+$G$20)-$O815)*($O$20/($O$19/2)))*$AZ$15))/3)*$P$603),(((PI()*((($C$19+$G$20)-$O815)*($O$20/($O$19/2)))^2*((($O$20+$G$20)-$O815)/3))*$P$603)-((PI()*((($C$19+$G$20)-$O815)*($O$20/($O$19/2)))^2*(((($C$19+$G$20)-$O815)*($O$20/($O$19/2)))*$AZ$15)/3)*$P$603))),IF('Silo Levels'!$L$22="Pumping",(($D$18*$P$603)+((PI()*(($C$21/2)^2)*($G$20-$O815))*$P$603))+((($D$18+$H$18)/3)*$BE$15)+(((PI()*($C$21/2)^2*(($C$21/2)*$AZ$15))/3)*$P$603),(($D$18*$P$603)+((PI()*(($C$21/2)^2)*($G$20-$O815))*$P$603))+((($D$18+$H$18)/3)*$BE$15)-(((PI()*($C$21/2)^2*(($C$21/2)*$AZ$15))/3)*$P$603)))</f>
        <v>122388.96719006765</v>
      </c>
      <c r="Q815" s="73">
        <v>21</v>
      </c>
      <c r="R815" s="85">
        <f t="shared" si="112"/>
        <v>130563.19183159218</v>
      </c>
      <c r="S815" s="57">
        <v>21</v>
      </c>
      <c r="T815" s="86">
        <f>IF($S815&gt;$G$20,IF('Silo Levels'!$L$23="Pumping",((PI()*((($C$19+$G$20)-$S815)*($O$20/($O$19/2)))^2*((($O$20+$G$20)-$S815))/3)*$T$603)+(((PI()*((($C$19+$G$20)-$S815)*($O$20/($O$19/2)))^2*(((($C$19+$G$20)-$S815)*($O$20/($O$19/2)))*$AZ$16))/3)*$T$603),(((PI()*((($C$19+$G$20)-$S815)*($O$20/($O$19/2)))^2*((($O$20+$G$20)-$S815)/3))*$T$603)-((PI()*((($C$19+$G$20)-$S815)*($O$20/($O$19/2)))^2*(((($C$19+$G$20)-$S815)*($O$20/($O$19/2)))*$AZ$16)/3)*$T$603))),IF('Silo Levels'!$L$23="Pumping",(($D$18*$T$603)+((PI()*(($C$21/2)^2)*($G$20-$S815))*$T$603))+((($D$18+$H$18)/3)*$BE$16)+(((PI()*($C$21/2)^2*(($C$21/2)*$AZ$16))/3)*$T$603),(($D$18*$T$603)+((PI()*(($C$21/2)^2)*($G$20-$S815))*$T$603))+((($D$18+$H$18)/3)*$BE$16)-(((PI()*($C$21/2)^2*(($C$21/2)*$AZ$16))/3)*$T$603)))</f>
        <v>126533.95216164994</v>
      </c>
      <c r="U815" s="73">
        <v>21</v>
      </c>
      <c r="V815" s="85">
        <f t="shared" si="113"/>
        <v>122868.72548331805</v>
      </c>
      <c r="W815" s="57">
        <v>21</v>
      </c>
      <c r="X815" s="86">
        <f>IF($W815&gt;$G$20,IF('Silo Levels'!$L$24="Pumping",((PI()*((($C$19+$G$20)-$W815)*($O$20/($O$19/2)))^2*((($O$20+$G$20)-$W815))/3)*$X$603)+(((PI()*((($C$19+$G$20)-$W815)*($O$20/($O$19/2)))^2*(((($C$19+$G$20)-$W815)*($O$20/($O$19/2)))*$AZ$17))/3)*$X$603),(((PI()*((($C$19+$G$20)-$W815)*($O$20/($O$19/2)))^2*((($O$20+$G$20)-$W815)/3))*$X$603)-((PI()*((($C$19+$G$20)-$W815)*($O$20/($O$19/2)))^2*(((($C$19+$G$20)-$W815)*($O$20/($O$19/2)))*$AZ$17)/3)*$X$603))),IF('Silo Levels'!$L$24="Pumping",(($D$18*$X$603)+((PI()*(($C$21/2)^2)*($G$20-$W815))*$X$603))+((($D$18+$H$18)/3)*$BE$17)+(((PI()*($C$21/2)^2*(($C$21/2)*$AZ$17))/3)*$X$603),(($D$18*$X$603)+((PI()*(($C$21/2)^2)*($G$20-$W815))*$X$603))+((($D$18+$H$18)/3)*$BE$17)-(((PI()*($C$21/2)^2*(($C$21/2)*$AZ$17))/3)*$X$603)))</f>
        <v>119080.59103829219</v>
      </c>
      <c r="Y815" s="73">
        <v>21</v>
      </c>
      <c r="Z815" s="85">
        <f t="shared" si="114"/>
        <v>140778.66567620455</v>
      </c>
      <c r="AA815" s="57">
        <v>21</v>
      </c>
      <c r="AB815" s="86">
        <f>IF($AA815&gt;$G$20,IF('Silo Levels'!$L$25="Pumping",((PI()*((($C$19+$G$20)-$AA815)*($O$20/($O$19/2)))^2*((($O$20+$G$20)-$AA815))/3)*$AB$603)+(((PI()*((($C$19+$G$20)-$AA815)*($O$20/($O$19/2)))^2*(((($C$19+$G$20)-$AA815)*($O$20/($O$19/2)))*$AZ$18))/3)*$AB$603),(((PI()*((($C$19+$G$20)-$AA815)*($O$20/($O$19/2)))^2*((($O$20+$G$20)-$AA815)/3))*$AB$603)-((PI()*((($C$19+$G$20)-$AA815)*($O$20/($O$19/2)))^2*(((($C$19+$G$20)-$AA815)*($O$20/($O$19/2)))*$AZ$18)/3)*$AB$603))),IF('Silo Levels'!$L$25="Pumping",(($D$18*$AB$603)+((PI()*(($C$21/2)^2)*($G$20-$AA815))*$AB$603))+((($D$18+$H$18)/3)*$BE$18)+(((PI()*($C$21/2)^2*(($C$21/2)*$AZ$18))/3)*$AB$603),(($D$18*$AB$603)+((PI()*(($C$21/2)^2)*($G$20-$AA815))*$AB$603))+((($D$18+$H$18)/3)*$BE$18)-(((PI()*($C$21/2)^2*(($C$21/2)*$AZ$18))/3)*$AB$603)))</f>
        <v>136429.32529915022</v>
      </c>
      <c r="AC815" s="73">
        <v>21</v>
      </c>
      <c r="AD815" s="85">
        <f t="shared" si="115"/>
        <v>146524.05944092193</v>
      </c>
      <c r="AE815" s="57">
        <v>21</v>
      </c>
      <c r="AF815" s="86">
        <f>IF($AE815&gt;$G$20,IF('Silo Levels'!$L$26="Pumping",((PI()*((($C$19+$G$20)-$AE815)*($O$20/($O$19/2)))^2*((($O$20+$G$20)-$AE815))/3)*$AF$603)+(((PI()*((($C$19+$G$20)-$AE815)*($O$20/($O$19/2)))^2*(((($C$19+$G$20)-$AE815)*($O$20/($O$19/2)))*$AZ$19))/3)*$AF$603),(((PI()*((($C$19+$G$20)-$AE815)*($O$20/($O$19/2)))^2*((($O$20+$G$20)-$AE815)/3))*$AF$603)-((PI()*((($C$19+$G$20)-$AE815)*($O$20/($O$19/2)))^2*(((($C$19+$G$20)-$AE815)*($O$20/($O$19/2)))*$AZ$19)/3)*$AF$603))),IF('Silo Levels'!$L$26="Pumping",(($D$18*$AF$603)+((PI()*(($C$21/2)^2)*($G$20-$AE815))*$AF$603))+((($D$18+$H$18)/3)*$BE$19)+(((PI()*($C$21/2)^2*(($C$21/2)*$AZ$19))/3)*$AF$603),(($D$18*$AF$603)+((PI()*(($C$21/2)^2)*($G$20-$AE815))*$AF$603))+((($D$18+$H$18)/3)*$BE$19)-(((PI()*($C$21/2)^2*(($C$21/2)*$AZ$19))/3)*$AF$603)))</f>
        <v>144313.57378866195</v>
      </c>
      <c r="AG815" s="73">
        <v>21</v>
      </c>
      <c r="AH815" s="85">
        <f t="shared" si="116"/>
        <v>135420.89967378549</v>
      </c>
      <c r="AI815" s="57">
        <v>21</v>
      </c>
      <c r="AJ815" s="86">
        <f>IF($AI815&gt;$G$20,IF('Silo Levels'!$L$27="Pumping",((PI()*((($C$19+$G$20)-$AI815)*($O$20/($O$19/2)))^2*((($O$20+$G$20)-$AI815))/3)*$AJ$603)+(((PI()*((($C$19+$G$20)-$AI815)*($O$20/($O$19/2)))^2*(((($C$19+$G$20)-$AI815)*($O$20/($O$19/2)))*$AZ$20))/3)*$AJ$603),(((PI()*((($C$19+$G$20)-$AI815)*($O$20/($O$19/2)))^2*((($O$20+$G$20)-$AI815)/3))*$AJ$603)-((PI()*((($C$19+$G$20)-$AI815)*($O$20/($O$19/2)))^2*(((($C$19+$G$20)-$AI815)*($O$20/($O$19/2)))*$AZ$20)/3)*$AJ$603))),IF('Silo Levels'!$L$27="Pumping",(($D$18*$AJ$603)+((PI()*(($C$21/2)^2)*($G$20-$AI815))*$AJ$603))+((($D$18+$H$18)/3)*$BE$20)+(((PI()*($C$21/2)^2*(($C$21/2)*$AZ$20))/3)*$AJ$603),(($D$18*$AJ$603)+((PI()*(($C$21/2)^2)*($G$20-$AI815))*$AJ$603))+((($D$18+$H$18)/3)*$BE$20)-(((PI()*($C$21/2)^2*(($C$21/2)*$AZ$20))/3)*$AJ$603)))</f>
        <v>131239.44428297877</v>
      </c>
    </row>
    <row r="816" spans="1:36" x14ac:dyDescent="0.3">
      <c r="A816">
        <v>21.1</v>
      </c>
      <c r="B816" s="85">
        <f t="shared" si="109"/>
        <v>135001.29718160696</v>
      </c>
      <c r="C816" s="57">
        <v>21.1</v>
      </c>
      <c r="D816" s="86">
        <f>IF($C816&gt;$G$20,IF('Silo Levels'!$L$19="Pumping",((PI()*((($C$19+$G$20)-$C816)*($O$20/($O$19/2)))^2*((($O$20+$G$20)-$C816))/3)*$D$603)+(((PI()*((($C$19+$G$20)-$C816)*($O$20/($O$19/2)))^2*(((($C$19+$G$20)-$C816)*($O$20/($O$19/2)))*$AZ$12))/3)*$D$603),(((PI()*((($C$19+$G$20)-$C816)*($O$20/($O$19/2)))^2*((($O$20+$G$20)-$C816)/3))*$D$603)-((PI()*((($C$19+$G$20)-$C816)*($O$20/($O$19/2)))^2*(((($C$19+$G$20)-$C816)*($O$20/($O$19/2)))*$AZ$12)/3)*$D$603))),IF('Silo Levels'!$L$19="Pumping",(($D$18*$D$603)+((PI()*(($C$21/2)^2)*($G$20-$C816))*$D$603))+((($D$18+$H$18)/3)*$BE$12)+(((PI()*($C$21/2)^2*(($C$21/2)*$AZ$12))/3)*$D$603),(($D$18*$D$603)+((PI()*(($C$21/2)^2)*($G$20-$C816))*$D$603))+((($D$18+$H$18)/3)*$BE$12)-(((PI()*($C$21/2)^2*(($C$21/2)*$AZ$12))/3)*$D$603)))</f>
        <v>132074.27840804227</v>
      </c>
      <c r="E816" s="73">
        <v>21.1</v>
      </c>
      <c r="F816" s="85">
        <f t="shared" si="110"/>
        <v>122488.59213134332</v>
      </c>
      <c r="G816" s="57">
        <v>21.1</v>
      </c>
      <c r="H816" s="86">
        <f>IF($G816&gt;$G$20,IF('Silo Levels'!$L$20="Pumping",((PI()*((($C$19+$G$20)-$G816)*($O$20/($O$19/2)))^2*((($O$20+$G$20)-$G816))/3)*$H$603)+(((PI()*((($C$19+$G$20)-$G816)*($O$20/($O$19/2)))^2*(((($C$19+$G$20)-$G816)*($O$20/($O$19/2)))*$AZ$13))/3)*$H$603),(((PI()*((($C$19+$G$20)-$G816)*($O$20/($O$19/2)))^2*((($O$20+$G$20)-$G816)/3))*$H$603)-((PI()*((($C$19+$G$20)-$G816)*($O$20/($O$19/2)))^2*(((($C$19+$G$20)-$G816)*($O$20/($O$19/2)))*$AZ$13)/3)*$H$603))),IF('Silo Levels'!$L$20="Pumping",(($D$18*$H$603)+((PI()*(($C$21/2)^2)*($G$20-$G816))*$H$603))+((($D$18+$H$18)/3)*$BE$13)+(((PI()*($C$21/2)^2*(($C$21/2)*$AZ$13))/3)*$H$603),(($D$18*$H$603)+((PI()*(($C$21/2)^2)*($G$20-$G816))*$H$603))+((($D$18+$H$18)/3)*$BE$13)-(((PI()*($C$21/2)^2*(($C$21/2)*$AZ$13))/3)*$H$603)))</f>
        <v>118700.45768631746</v>
      </c>
      <c r="I816" s="73">
        <v>21.1</v>
      </c>
      <c r="J816" s="85">
        <f t="shared" si="117"/>
        <v>123037.63860529206</v>
      </c>
      <c r="K816" s="57">
        <v>21.1</v>
      </c>
      <c r="L816" s="86">
        <f>IF($K816&gt;$G$20,IF('Silo Levels'!$L$21="Pumping",((PI()*((($C$19+$G$20)-$K816)*($O$20/($O$19/2)))^2*((($O$20+$G$20)-$K816))/3)*$L$603)+(((PI()*((($C$19+$G$20)-$K816)*($O$20/($O$19/2)))^2*(((($C$19+$G$20)-$K816)*($O$20/($O$19/2)))*$AZ$14))/3)*$L$603),(((PI()*((($C$19+$G$20)-$K816)*($O$20/($O$19/2)))^2*((($O$20+$G$20)-$K816)/3))*$L$603)-((PI()*((($C$19+$G$20)-$K816)*($O$20/($O$19/2)))^2*(((($C$19+$G$20)-$K816)*($O$20/($O$19/2)))*$AZ$14)/3)*$L$603))),IF('Silo Levels'!$L$21="Pumping",(($D$18*$L$603)+((PI()*(($C$21/2)^2)*($G$20-$K816))*$L$603))+((($D$18+$H$18)/3)*$BE$14)+(((PI()*($C$21/2)^2*(($C$21/2)*$AZ$14))/3)*$L$603),(($D$18*$L$603)+((PI()*(($C$21/2)^2)*($G$20-$K816))*$L$603))+((($D$18+$H$18)/3)*$BE$14)-(((PI()*($C$21/2)^2*(($C$21/2)*$AZ$14))/3)*$L$603)))</f>
        <v>119232.24558367995</v>
      </c>
      <c r="M816" s="73">
        <v>21.1</v>
      </c>
      <c r="N816" s="85">
        <f t="shared" si="111"/>
        <v>125893.24996785294</v>
      </c>
      <c r="O816" s="57">
        <v>21.1</v>
      </c>
      <c r="P816" s="86">
        <f>IF($O816&gt;$G$20,IF('Silo Levels'!$L$22="Pumping",((PI()*((($C$19+$G$20)-$O816)*($O$20/($O$19/2)))^2*((($O$20+$G$20)-$O816))/3)*$P$603)+(((PI()*((($C$19+$G$20)-$O816)*($O$20/($O$19/2)))^2*(((($C$19+$G$20)-$O816)*($O$20/($O$19/2)))*$AZ$15))/3)*$P$603),(((PI()*((($C$19+$G$20)-$O816)*($O$20/($O$19/2)))^2*((($O$20+$G$20)-$O816)/3))*$P$603)-((PI()*((($C$19+$G$20)-$O816)*($O$20/($O$19/2)))^2*(((($C$19+$G$20)-$O816)*($O$20/($O$19/2)))*$AZ$15)/3)*$P$603))),IF('Silo Levels'!$L$22="Pumping",(($D$18*$P$603)+((PI()*(($C$21/2)^2)*($G$20-$O816))*$P$603))+((($D$18+$H$18)/3)*$BE$15)+(((PI()*($C$21/2)^2*(($C$21/2)*$AZ$15))/3)*$P$603),(($D$18*$P$603)+((PI()*(($C$21/2)^2)*($G$20-$O816))*$P$603))+((($D$18+$H$18)/3)*$BE$15)-(((PI()*($C$21/2)^2*(($C$21/2)*$AZ$15))/3)*$P$603)))</f>
        <v>121998.09444026045</v>
      </c>
      <c r="Q816" s="73">
        <v>21.1</v>
      </c>
      <c r="R816" s="85">
        <f t="shared" si="112"/>
        <v>130158.86394833664</v>
      </c>
      <c r="S816" s="57">
        <v>21.1</v>
      </c>
      <c r="T816" s="86">
        <f>IF($S816&gt;$G$20,IF('Silo Levels'!$L$23="Pumping",((PI()*((($C$19+$G$20)-$S816)*($O$20/($O$19/2)))^2*((($O$20+$G$20)-$S816))/3)*$T$603)+(((PI()*((($C$19+$G$20)-$S816)*($O$20/($O$19/2)))^2*(((($C$19+$G$20)-$S816)*($O$20/($O$19/2)))*$AZ$16))/3)*$T$603),(((PI()*((($C$19+$G$20)-$S816)*($O$20/($O$19/2)))^2*((($O$20+$G$20)-$S816)/3))*$T$603)-((PI()*((($C$19+$G$20)-$S816)*($O$20/($O$19/2)))^2*(((($C$19+$G$20)-$S816)*($O$20/($O$19/2)))*$AZ$16)/3)*$T$603))),IF('Silo Levels'!$L$23="Pumping",(($D$18*$T$603)+((PI()*(($C$21/2)^2)*($G$20-$S816))*$T$603))+((($D$18+$H$18)/3)*$BE$16)+(((PI()*($C$21/2)^2*(($C$21/2)*$AZ$16))/3)*$T$603),(($D$18*$T$603)+((PI()*(($C$21/2)^2)*($G$20-$S816))*$T$603))+((($D$18+$H$18)/3)*$BE$16)-(((PI()*($C$21/2)^2*(($C$21/2)*$AZ$16))/3)*$T$603)))</f>
        <v>126129.6242783944</v>
      </c>
      <c r="U816" s="73">
        <v>21.1</v>
      </c>
      <c r="V816" s="85">
        <f t="shared" si="113"/>
        <v>122488.59213134332</v>
      </c>
      <c r="W816" s="57">
        <v>21.1</v>
      </c>
      <c r="X816" s="86">
        <f>IF($W816&gt;$G$20,IF('Silo Levels'!$L$24="Pumping",((PI()*((($C$19+$G$20)-$W816)*($O$20/($O$19/2)))^2*((($O$20+$G$20)-$W816))/3)*$X$603)+(((PI()*((($C$19+$G$20)-$W816)*($O$20/($O$19/2)))^2*(((($C$19+$G$20)-$W816)*($O$20/($O$19/2)))*$AZ$17))/3)*$X$603),(((PI()*((($C$19+$G$20)-$W816)*($O$20/($O$19/2)))^2*((($O$20+$G$20)-$W816)/3))*$X$603)-((PI()*((($C$19+$G$20)-$W816)*($O$20/($O$19/2)))^2*(((($C$19+$G$20)-$W816)*($O$20/($O$19/2)))*$AZ$17)/3)*$X$603))),IF('Silo Levels'!$L$24="Pumping",(($D$18*$X$603)+((PI()*(($C$21/2)^2)*($G$20-$W816))*$X$603))+((($D$18+$H$18)/3)*$BE$17)+(((PI()*($C$21/2)^2*(($C$21/2)*$AZ$17))/3)*$X$603),(($D$18*$X$603)+((PI()*(($C$21/2)^2)*($G$20-$W816))*$X$603))+((($D$18+$H$18)/3)*$BE$17)-(((PI()*($C$21/2)^2*(($C$21/2)*$AZ$17))/3)*$X$603)))</f>
        <v>118700.45768631746</v>
      </c>
      <c r="Y816" s="73">
        <v>21.1</v>
      </c>
      <c r="Z816" s="85">
        <f t="shared" si="114"/>
        <v>140342.21618889039</v>
      </c>
      <c r="AA816" s="57">
        <v>21.1</v>
      </c>
      <c r="AB816" s="86">
        <f>IF($AA816&gt;$G$20,IF('Silo Levels'!$L$25="Pumping",((PI()*((($C$19+$G$20)-$AA816)*($O$20/($O$19/2)))^2*((($O$20+$G$20)-$AA816))/3)*$AB$603)+(((PI()*((($C$19+$G$20)-$AA816)*($O$20/($O$19/2)))^2*(((($C$19+$G$20)-$AA816)*($O$20/($O$19/2)))*$AZ$18))/3)*$AB$603),(((PI()*((($C$19+$G$20)-$AA816)*($O$20/($O$19/2)))^2*((($O$20+$G$20)-$AA816)/3))*$AB$603)-((PI()*((($C$19+$G$20)-$AA816)*($O$20/($O$19/2)))^2*(((($C$19+$G$20)-$AA816)*($O$20/($O$19/2)))*$AZ$18)/3)*$AB$603))),IF('Silo Levels'!$L$25="Pumping",(($D$18*$AB$603)+((PI()*(($C$21/2)^2)*($G$20-$AA816))*$AB$603))+((($D$18+$H$18)/3)*$BE$18)+(((PI()*($C$21/2)^2*(($C$21/2)*$AZ$18))/3)*$AB$603),(($D$18*$AB$603)+((PI()*(($C$21/2)^2)*($G$20-$AA816))*$AB$603))+((($D$18+$H$18)/3)*$BE$18)-(((PI()*($C$21/2)^2*(($C$21/2)*$AZ$18))/3)*$AB$603)))</f>
        <v>135992.87581183607</v>
      </c>
      <c r="AC816" s="73">
        <v>21.1</v>
      </c>
      <c r="AD816" s="85">
        <f t="shared" si="115"/>
        <v>146080.42190234989</v>
      </c>
      <c r="AE816" s="57">
        <v>21.1</v>
      </c>
      <c r="AF816" s="86">
        <f>IF($AE816&gt;$G$20,IF('Silo Levels'!$L$26="Pumping",((PI()*((($C$19+$G$20)-$AE816)*($O$20/($O$19/2)))^2*((($O$20+$G$20)-$AE816))/3)*$AF$603)+(((PI()*((($C$19+$G$20)-$AE816)*($O$20/($O$19/2)))^2*(((($C$19+$G$20)-$AE816)*($O$20/($O$19/2)))*$AZ$19))/3)*$AF$603),(((PI()*((($C$19+$G$20)-$AE816)*($O$20/($O$19/2)))^2*((($O$20+$G$20)-$AE816)/3))*$AF$603)-((PI()*((($C$19+$G$20)-$AE816)*($O$20/($O$19/2)))^2*(((($C$19+$G$20)-$AE816)*($O$20/($O$19/2)))*$AZ$19)/3)*$AF$603))),IF('Silo Levels'!$L$26="Pumping",(($D$18*$AF$603)+((PI()*(($C$21/2)^2)*($G$20-$AE816))*$AF$603))+((($D$18+$H$18)/3)*$BE$19)+(((PI()*($C$21/2)^2*(($C$21/2)*$AZ$19))/3)*$AF$603),(($D$18*$AF$603)+((PI()*(($C$21/2)^2)*($G$20-$AE816))*$AF$603))+((($D$18+$H$18)/3)*$BE$19)-(((PI()*($C$21/2)^2*(($C$21/2)*$AZ$19))/3)*$AF$603)))</f>
        <v>143869.9362500899</v>
      </c>
      <c r="AG816" s="73">
        <v>21.1</v>
      </c>
      <c r="AH816" s="85">
        <f t="shared" si="116"/>
        <v>135001.29718160696</v>
      </c>
      <c r="AI816" s="57">
        <v>21.1</v>
      </c>
      <c r="AJ816" s="86">
        <f>IF($AI816&gt;$G$20,IF('Silo Levels'!$L$27="Pumping",((PI()*((($C$19+$G$20)-$AI816)*($O$20/($O$19/2)))^2*((($O$20+$G$20)-$AI816))/3)*$AJ$603)+(((PI()*((($C$19+$G$20)-$AI816)*($O$20/($O$19/2)))^2*(((($C$19+$G$20)-$AI816)*($O$20/($O$19/2)))*$AZ$20))/3)*$AJ$603),(((PI()*((($C$19+$G$20)-$AI816)*($O$20/($O$19/2)))^2*((($O$20+$G$20)-$AI816)/3))*$AJ$603)-((PI()*((($C$19+$G$20)-$AI816)*($O$20/($O$19/2)))^2*(((($C$19+$G$20)-$AI816)*($O$20/($O$19/2)))*$AZ$20)/3)*$AJ$603))),IF('Silo Levels'!$L$27="Pumping",(($D$18*$AJ$603)+((PI()*(($C$21/2)^2)*($G$20-$AI816))*$AJ$603))+((($D$18+$H$18)/3)*$BE$20)+(((PI()*($C$21/2)^2*(($C$21/2)*$AZ$20))/3)*$AJ$603),(($D$18*$AJ$603)+((PI()*(($C$21/2)^2)*($G$20-$AI816))*$AJ$603))+((($D$18+$H$18)/3)*$BE$20)-(((PI()*($C$21/2)^2*(($C$21/2)*$AZ$20))/3)*$AJ$603)))</f>
        <v>130819.84179080024</v>
      </c>
    </row>
    <row r="817" spans="1:36" x14ac:dyDescent="0.3">
      <c r="A817">
        <v>21.2</v>
      </c>
      <c r="B817" s="85">
        <f t="shared" si="109"/>
        <v>134581.69468942843</v>
      </c>
      <c r="C817" s="57">
        <v>21.2</v>
      </c>
      <c r="D817" s="86">
        <f>IF($C817&gt;$G$20,IF('Silo Levels'!$L$19="Pumping",((PI()*((($C$19+$G$20)-$C817)*($O$20/($O$19/2)))^2*((($O$20+$G$20)-$C817))/3)*$D$603)+(((PI()*((($C$19+$G$20)-$C817)*($O$20/($O$19/2)))^2*(((($C$19+$G$20)-$C817)*($O$20/($O$19/2)))*$AZ$12))/3)*$D$603),(((PI()*((($C$19+$G$20)-$C817)*($O$20/($O$19/2)))^2*((($O$20+$G$20)-$C817)/3))*$D$603)-((PI()*((($C$19+$G$20)-$C817)*($O$20/($O$19/2)))^2*(((($C$19+$G$20)-$C817)*($O$20/($O$19/2)))*$AZ$12)/3)*$D$603))),IF('Silo Levels'!$L$19="Pumping",(($D$18*$D$603)+((PI()*(($C$21/2)^2)*($G$20-$C817))*$D$603))+((($D$18+$H$18)/3)*$BE$12)+(((PI()*($C$21/2)^2*(($C$21/2)*$AZ$12))/3)*$D$603),(($D$18*$D$603)+((PI()*(($C$21/2)^2)*($G$20-$C817))*$D$603))+((($D$18+$H$18)/3)*$BE$12)-(((PI()*($C$21/2)^2*(($C$21/2)*$AZ$12))/3)*$D$603)))</f>
        <v>131654.67591586371</v>
      </c>
      <c r="E817" s="73">
        <v>21.2</v>
      </c>
      <c r="F817" s="85">
        <f t="shared" si="110"/>
        <v>122108.45877936861</v>
      </c>
      <c r="G817" s="57">
        <v>21.2</v>
      </c>
      <c r="H817" s="86">
        <f>IF($G817&gt;$G$20,IF('Silo Levels'!$L$20="Pumping",((PI()*((($C$19+$G$20)-$G817)*($O$20/($O$19/2)))^2*((($O$20+$G$20)-$G817))/3)*$H$603)+(((PI()*((($C$19+$G$20)-$G817)*($O$20/($O$19/2)))^2*(((($C$19+$G$20)-$G817)*($O$20/($O$19/2)))*$AZ$13))/3)*$H$603),(((PI()*((($C$19+$G$20)-$G817)*($O$20/($O$19/2)))^2*((($O$20+$G$20)-$G817)/3))*$H$603)-((PI()*((($C$19+$G$20)-$G817)*($O$20/($O$19/2)))^2*(((($C$19+$G$20)-$G817)*($O$20/($O$19/2)))*$AZ$13)/3)*$H$603))),IF('Silo Levels'!$L$20="Pumping",(($D$18*$H$603)+((PI()*(($C$21/2)^2)*($G$20-$G817))*$H$603))+((($D$18+$H$18)/3)*$BE$13)+(((PI()*($C$21/2)^2*(($C$21/2)*$AZ$13))/3)*$H$603),(($D$18*$H$603)+((PI()*(($C$21/2)^2)*($G$20-$G817))*$H$603))+((($D$18+$H$18)/3)*$BE$13)-(((PI()*($C$21/2)^2*(($C$21/2)*$AZ$13))/3)*$H$603)))</f>
        <v>118320.32433434275</v>
      </c>
      <c r="I817" s="73">
        <v>21.2</v>
      </c>
      <c r="J817" s="85">
        <f t="shared" si="117"/>
        <v>122655.77338221741</v>
      </c>
      <c r="K817" s="57">
        <v>21.2</v>
      </c>
      <c r="L817" s="86">
        <f>IF($K817&gt;$G$20,IF('Silo Levels'!$L$21="Pumping",((PI()*((($C$19+$G$20)-$K817)*($O$20/($O$19/2)))^2*((($O$20+$G$20)-$K817))/3)*$L$603)+(((PI()*((($C$19+$G$20)-$K817)*($O$20/($O$19/2)))^2*(((($C$19+$G$20)-$K817)*($O$20/($O$19/2)))*$AZ$14))/3)*$L$603),(((PI()*((($C$19+$G$20)-$K817)*($O$20/($O$19/2)))^2*((($O$20+$G$20)-$K817)/3))*$L$603)-((PI()*((($C$19+$G$20)-$K817)*($O$20/($O$19/2)))^2*(((($C$19+$G$20)-$K817)*($O$20/($O$19/2)))*$AZ$14)/3)*$L$603))),IF('Silo Levels'!$L$21="Pumping",(($D$18*$L$603)+((PI()*(($C$21/2)^2)*($G$20-$K817))*$L$603))+((($D$18+$H$18)/3)*$BE$14)+(((PI()*($C$21/2)^2*(($C$21/2)*$AZ$14))/3)*$L$603),(($D$18*$L$603)+((PI()*(($C$21/2)^2)*($G$20-$K817))*$L$603))+((($D$18+$H$18)/3)*$BE$14)-(((PI()*($C$21/2)^2*(($C$21/2)*$AZ$14))/3)*$L$603)))</f>
        <v>118850.3803606053</v>
      </c>
      <c r="M817" s="73">
        <v>21.2</v>
      </c>
      <c r="N817" s="85">
        <f t="shared" si="111"/>
        <v>125502.37721804576</v>
      </c>
      <c r="O817" s="57">
        <v>21.2</v>
      </c>
      <c r="P817" s="86">
        <f>IF($O817&gt;$G$20,IF('Silo Levels'!$L$22="Pumping",((PI()*((($C$19+$G$20)-$O817)*($O$20/($O$19/2)))^2*((($O$20+$G$20)-$O817))/3)*$P$603)+(((PI()*((($C$19+$G$20)-$O817)*($O$20/($O$19/2)))^2*(((($C$19+$G$20)-$O817)*($O$20/($O$19/2)))*$AZ$15))/3)*$P$603),(((PI()*((($C$19+$G$20)-$O817)*($O$20/($O$19/2)))^2*((($O$20+$G$20)-$O817)/3))*$P$603)-((PI()*((($C$19+$G$20)-$O817)*($O$20/($O$19/2)))^2*(((($C$19+$G$20)-$O817)*($O$20/($O$19/2)))*$AZ$15)/3)*$P$603))),IF('Silo Levels'!$L$22="Pumping",(($D$18*$P$603)+((PI()*(($C$21/2)^2)*($G$20-$O817))*$P$603))+((($D$18+$H$18)/3)*$BE$15)+(((PI()*($C$21/2)^2*(($C$21/2)*$AZ$15))/3)*$P$603),(($D$18*$P$603)+((PI()*(($C$21/2)^2)*($G$20-$O817))*$P$603))+((($D$18+$H$18)/3)*$BE$15)-(((PI()*($C$21/2)^2*(($C$21/2)*$AZ$15))/3)*$P$603)))</f>
        <v>121607.22169045327</v>
      </c>
      <c r="Q817" s="73">
        <v>21.2</v>
      </c>
      <c r="R817" s="85">
        <f t="shared" si="112"/>
        <v>129754.53606508112</v>
      </c>
      <c r="S817" s="57">
        <v>21.2</v>
      </c>
      <c r="T817" s="86">
        <f>IF($S817&gt;$G$20,IF('Silo Levels'!$L$23="Pumping",((PI()*((($C$19+$G$20)-$S817)*($O$20/($O$19/2)))^2*((($O$20+$G$20)-$S817))/3)*$T$603)+(((PI()*((($C$19+$G$20)-$S817)*($O$20/($O$19/2)))^2*(((($C$19+$G$20)-$S817)*($O$20/($O$19/2)))*$AZ$16))/3)*$T$603),(((PI()*((($C$19+$G$20)-$S817)*($O$20/($O$19/2)))^2*((($O$20+$G$20)-$S817)/3))*$T$603)-((PI()*((($C$19+$G$20)-$S817)*($O$20/($O$19/2)))^2*(((($C$19+$G$20)-$S817)*($O$20/($O$19/2)))*$AZ$16)/3)*$T$603))),IF('Silo Levels'!$L$23="Pumping",(($D$18*$T$603)+((PI()*(($C$21/2)^2)*($G$20-$S817))*$T$603))+((($D$18+$H$18)/3)*$BE$16)+(((PI()*($C$21/2)^2*(($C$21/2)*$AZ$16))/3)*$T$603),(($D$18*$T$603)+((PI()*(($C$21/2)^2)*($G$20-$S817))*$T$603))+((($D$18+$H$18)/3)*$BE$16)-(((PI()*($C$21/2)^2*(($C$21/2)*$AZ$16))/3)*$T$603)))</f>
        <v>125725.29639513888</v>
      </c>
      <c r="U817" s="73">
        <v>21.2</v>
      </c>
      <c r="V817" s="85">
        <f t="shared" si="113"/>
        <v>122108.45877936861</v>
      </c>
      <c r="W817" s="57">
        <v>21.2</v>
      </c>
      <c r="X817" s="86">
        <f>IF($W817&gt;$G$20,IF('Silo Levels'!$L$24="Pumping",((PI()*((($C$19+$G$20)-$W817)*($O$20/($O$19/2)))^2*((($O$20+$G$20)-$W817))/3)*$X$603)+(((PI()*((($C$19+$G$20)-$W817)*($O$20/($O$19/2)))^2*(((($C$19+$G$20)-$W817)*($O$20/($O$19/2)))*$AZ$17))/3)*$X$603),(((PI()*((($C$19+$G$20)-$W817)*($O$20/($O$19/2)))^2*((($O$20+$G$20)-$W817)/3))*$X$603)-((PI()*((($C$19+$G$20)-$W817)*($O$20/($O$19/2)))^2*(((($C$19+$G$20)-$W817)*($O$20/($O$19/2)))*$AZ$17)/3)*$X$603))),IF('Silo Levels'!$L$24="Pumping",(($D$18*$X$603)+((PI()*(($C$21/2)^2)*($G$20-$W817))*$X$603))+((($D$18+$H$18)/3)*$BE$17)+(((PI()*($C$21/2)^2*(($C$21/2)*$AZ$17))/3)*$X$603),(($D$18*$X$603)+((PI()*(($C$21/2)^2)*($G$20-$W817))*$X$603))+((($D$18+$H$18)/3)*$BE$17)-(((PI()*($C$21/2)^2*(($C$21/2)*$AZ$17))/3)*$X$603)))</f>
        <v>118320.32433434275</v>
      </c>
      <c r="Y817" s="73">
        <v>21.2</v>
      </c>
      <c r="Z817" s="85">
        <f t="shared" si="114"/>
        <v>139905.76670157621</v>
      </c>
      <c r="AA817" s="57">
        <v>21.2</v>
      </c>
      <c r="AB817" s="86">
        <f>IF($AA817&gt;$G$20,IF('Silo Levels'!$L$25="Pumping",((PI()*((($C$19+$G$20)-$AA817)*($O$20/($O$19/2)))^2*((($O$20+$G$20)-$AA817))/3)*$AB$603)+(((PI()*((($C$19+$G$20)-$AA817)*($O$20/($O$19/2)))^2*(((($C$19+$G$20)-$AA817)*($O$20/($O$19/2)))*$AZ$18))/3)*$AB$603),(((PI()*((($C$19+$G$20)-$AA817)*($O$20/($O$19/2)))^2*((($O$20+$G$20)-$AA817)/3))*$AB$603)-((PI()*((($C$19+$G$20)-$AA817)*($O$20/($O$19/2)))^2*(((($C$19+$G$20)-$AA817)*($O$20/($O$19/2)))*$AZ$18)/3)*$AB$603))),IF('Silo Levels'!$L$25="Pumping",(($D$18*$AB$603)+((PI()*(($C$21/2)^2)*($G$20-$AA817))*$AB$603))+((($D$18+$H$18)/3)*$BE$18)+(((PI()*($C$21/2)^2*(($C$21/2)*$AZ$18))/3)*$AB$603),(($D$18*$AB$603)+((PI()*(($C$21/2)^2)*($G$20-$AA817))*$AB$603))+((($D$18+$H$18)/3)*$BE$18)-(((PI()*($C$21/2)^2*(($C$21/2)*$AZ$18))/3)*$AB$603)))</f>
        <v>135556.42632452189</v>
      </c>
      <c r="AC817" s="73">
        <v>21.2</v>
      </c>
      <c r="AD817" s="85">
        <f t="shared" si="115"/>
        <v>145636.78436377784</v>
      </c>
      <c r="AE817" s="57">
        <v>21.2</v>
      </c>
      <c r="AF817" s="86">
        <f>IF($AE817&gt;$G$20,IF('Silo Levels'!$L$26="Pumping",((PI()*((($C$19+$G$20)-$AE817)*($O$20/($O$19/2)))^2*((($O$20+$G$20)-$AE817))/3)*$AF$603)+(((PI()*((($C$19+$G$20)-$AE817)*($O$20/($O$19/2)))^2*(((($C$19+$G$20)-$AE817)*($O$20/($O$19/2)))*$AZ$19))/3)*$AF$603),(((PI()*((($C$19+$G$20)-$AE817)*($O$20/($O$19/2)))^2*((($O$20+$G$20)-$AE817)/3))*$AF$603)-((PI()*((($C$19+$G$20)-$AE817)*($O$20/($O$19/2)))^2*(((($C$19+$G$20)-$AE817)*($O$20/($O$19/2)))*$AZ$19)/3)*$AF$603))),IF('Silo Levels'!$L$26="Pumping",(($D$18*$AF$603)+((PI()*(($C$21/2)^2)*($G$20-$AE817))*$AF$603))+((($D$18+$H$18)/3)*$BE$19)+(((PI()*($C$21/2)^2*(($C$21/2)*$AZ$19))/3)*$AF$603),(($D$18*$AF$603)+((PI()*(($C$21/2)^2)*($G$20-$AE817))*$AF$603))+((($D$18+$H$18)/3)*$BE$19)-(((PI()*($C$21/2)^2*(($C$21/2)*$AZ$19))/3)*$AF$603)))</f>
        <v>143426.29871151785</v>
      </c>
      <c r="AG817" s="73">
        <v>21.2</v>
      </c>
      <c r="AH817" s="85">
        <f t="shared" si="116"/>
        <v>134581.69468942843</v>
      </c>
      <c r="AI817" s="57">
        <v>21.2</v>
      </c>
      <c r="AJ817" s="86">
        <f>IF($AI817&gt;$G$20,IF('Silo Levels'!$L$27="Pumping",((PI()*((($C$19+$G$20)-$AI817)*($O$20/($O$19/2)))^2*((($O$20+$G$20)-$AI817))/3)*$AJ$603)+(((PI()*((($C$19+$G$20)-$AI817)*($O$20/($O$19/2)))^2*(((($C$19+$G$20)-$AI817)*($O$20/($O$19/2)))*$AZ$20))/3)*$AJ$603),(((PI()*((($C$19+$G$20)-$AI817)*($O$20/($O$19/2)))^2*((($O$20+$G$20)-$AI817)/3))*$AJ$603)-((PI()*((($C$19+$G$20)-$AI817)*($O$20/($O$19/2)))^2*(((($C$19+$G$20)-$AI817)*($O$20/($O$19/2)))*$AZ$20)/3)*$AJ$603))),IF('Silo Levels'!$L$27="Pumping",(($D$18*$AJ$603)+((PI()*(($C$21/2)^2)*($G$20-$AI817))*$AJ$603))+((($D$18+$H$18)/3)*$BE$20)+(((PI()*($C$21/2)^2*(($C$21/2)*$AZ$20))/3)*$AJ$603),(($D$18*$AJ$603)+((PI()*(($C$21/2)^2)*($G$20-$AI817))*$AJ$603))+((($D$18+$H$18)/3)*$BE$20)-(((PI()*($C$21/2)^2*(($C$21/2)*$AZ$20))/3)*$AJ$603)))</f>
        <v>130400.23929862172</v>
      </c>
    </row>
    <row r="818" spans="1:36" x14ac:dyDescent="0.3">
      <c r="A818">
        <v>21.3</v>
      </c>
      <c r="B818" s="85">
        <f t="shared" si="109"/>
        <v>134162.09219724993</v>
      </c>
      <c r="C818" s="57">
        <v>21.3</v>
      </c>
      <c r="D818" s="86">
        <f>IF($C818&gt;$G$20,IF('Silo Levels'!$L$19="Pumping",((PI()*((($C$19+$G$20)-$C818)*($O$20/($O$19/2)))^2*((($O$20+$G$20)-$C818))/3)*$D$603)+(((PI()*((($C$19+$G$20)-$C818)*($O$20/($O$19/2)))^2*(((($C$19+$G$20)-$C818)*($O$20/($O$19/2)))*$AZ$12))/3)*$D$603),(((PI()*((($C$19+$G$20)-$C818)*($O$20/($O$19/2)))^2*((($O$20+$G$20)-$C818)/3))*$D$603)-((PI()*((($C$19+$G$20)-$C818)*($O$20/($O$19/2)))^2*(((($C$19+$G$20)-$C818)*($O$20/($O$19/2)))*$AZ$12)/3)*$D$603))),IF('Silo Levels'!$L$19="Pumping",(($D$18*$D$603)+((PI()*(($C$21/2)^2)*($G$20-$C818))*$D$603))+((($D$18+$H$18)/3)*$BE$12)+(((PI()*($C$21/2)^2*(($C$21/2)*$AZ$12))/3)*$D$603),(($D$18*$D$603)+((PI()*(($C$21/2)^2)*($G$20-$C818))*$D$603))+((($D$18+$H$18)/3)*$BE$12)-(((PI()*($C$21/2)^2*(($C$21/2)*$AZ$12))/3)*$D$603)))</f>
        <v>131235.07342368521</v>
      </c>
      <c r="E818" s="73">
        <v>21.3</v>
      </c>
      <c r="F818" s="85">
        <f t="shared" si="110"/>
        <v>121728.32542739389</v>
      </c>
      <c r="G818" s="57">
        <v>21.3</v>
      </c>
      <c r="H818" s="86">
        <f>IF($G818&gt;$G$20,IF('Silo Levels'!$L$20="Pumping",((PI()*((($C$19+$G$20)-$G818)*($O$20/($O$19/2)))^2*((($O$20+$G$20)-$G818))/3)*$H$603)+(((PI()*((($C$19+$G$20)-$G818)*($O$20/($O$19/2)))^2*(((($C$19+$G$20)-$G818)*($O$20/($O$19/2)))*$AZ$13))/3)*$H$603),(((PI()*((($C$19+$G$20)-$G818)*($O$20/($O$19/2)))^2*((($O$20+$G$20)-$G818)/3))*$H$603)-((PI()*((($C$19+$G$20)-$G818)*($O$20/($O$19/2)))^2*(((($C$19+$G$20)-$G818)*($O$20/($O$19/2)))*$AZ$13)/3)*$H$603))),IF('Silo Levels'!$L$20="Pumping",(($D$18*$H$603)+((PI()*(($C$21/2)^2)*($G$20-$G818))*$H$603))+((($D$18+$H$18)/3)*$BE$13)+(((PI()*($C$21/2)^2*(($C$21/2)*$AZ$13))/3)*$H$603),(($D$18*$H$603)+((PI()*(($C$21/2)^2)*($G$20-$G818))*$H$603))+((($D$18+$H$18)/3)*$BE$13)-(((PI()*($C$21/2)^2*(($C$21/2)*$AZ$13))/3)*$H$603)))</f>
        <v>117940.19098236803</v>
      </c>
      <c r="I818" s="73">
        <v>21.3</v>
      </c>
      <c r="J818" s="85">
        <f t="shared" si="117"/>
        <v>122273.90815914275</v>
      </c>
      <c r="K818" s="57">
        <v>21.3</v>
      </c>
      <c r="L818" s="86">
        <f>IF($K818&gt;$G$20,IF('Silo Levels'!$L$21="Pumping",((PI()*((($C$19+$G$20)-$K818)*($O$20/($O$19/2)))^2*((($O$20+$G$20)-$K818))/3)*$L$603)+(((PI()*((($C$19+$G$20)-$K818)*($O$20/($O$19/2)))^2*(((($C$19+$G$20)-$K818)*($O$20/($O$19/2)))*$AZ$14))/3)*$L$603),(((PI()*((($C$19+$G$20)-$K818)*($O$20/($O$19/2)))^2*((($O$20+$G$20)-$K818)/3))*$L$603)-((PI()*((($C$19+$G$20)-$K818)*($O$20/($O$19/2)))^2*(((($C$19+$G$20)-$K818)*($O$20/($O$19/2)))*$AZ$14)/3)*$L$603))),IF('Silo Levels'!$L$21="Pumping",(($D$18*$L$603)+((PI()*(($C$21/2)^2)*($G$20-$K818))*$L$603))+((($D$18+$H$18)/3)*$BE$14)+(((PI()*($C$21/2)^2*(($C$21/2)*$AZ$14))/3)*$L$603),(($D$18*$L$603)+((PI()*(($C$21/2)^2)*($G$20-$K818))*$L$603))+((($D$18+$H$18)/3)*$BE$14)-(((PI()*($C$21/2)^2*(($C$21/2)*$AZ$14))/3)*$L$603)))</f>
        <v>118468.51513753065</v>
      </c>
      <c r="M818" s="73">
        <v>21.3</v>
      </c>
      <c r="N818" s="85">
        <f t="shared" si="111"/>
        <v>125111.50446823858</v>
      </c>
      <c r="O818" s="57">
        <v>21.3</v>
      </c>
      <c r="P818" s="86">
        <f>IF($O818&gt;$G$20,IF('Silo Levels'!$L$22="Pumping",((PI()*((($C$19+$G$20)-$O818)*($O$20/($O$19/2)))^2*((($O$20+$G$20)-$O818))/3)*$P$603)+(((PI()*((($C$19+$G$20)-$O818)*($O$20/($O$19/2)))^2*(((($C$19+$G$20)-$O818)*($O$20/($O$19/2)))*$AZ$15))/3)*$P$603),(((PI()*((($C$19+$G$20)-$O818)*($O$20/($O$19/2)))^2*((($O$20+$G$20)-$O818)/3))*$P$603)-((PI()*((($C$19+$G$20)-$O818)*($O$20/($O$19/2)))^2*(((($C$19+$G$20)-$O818)*($O$20/($O$19/2)))*$AZ$15)/3)*$P$603))),IF('Silo Levels'!$L$22="Pumping",(($D$18*$P$603)+((PI()*(($C$21/2)^2)*($G$20-$O818))*$P$603))+((($D$18+$H$18)/3)*$BE$15)+(((PI()*($C$21/2)^2*(($C$21/2)*$AZ$15))/3)*$P$603),(($D$18*$P$603)+((PI()*(($C$21/2)^2)*($G$20-$O818))*$P$603))+((($D$18+$H$18)/3)*$BE$15)-(((PI()*($C$21/2)^2*(($C$21/2)*$AZ$15))/3)*$P$603)))</f>
        <v>121216.34894064609</v>
      </c>
      <c r="Q818" s="73">
        <v>21.3</v>
      </c>
      <c r="R818" s="85">
        <f t="shared" si="112"/>
        <v>129350.2081818256</v>
      </c>
      <c r="S818" s="57">
        <v>21.3</v>
      </c>
      <c r="T818" s="86">
        <f>IF($S818&gt;$G$20,IF('Silo Levels'!$L$23="Pumping",((PI()*((($C$19+$G$20)-$S818)*($O$20/($O$19/2)))^2*((($O$20+$G$20)-$S818))/3)*$T$603)+(((PI()*((($C$19+$G$20)-$S818)*($O$20/($O$19/2)))^2*(((($C$19+$G$20)-$S818)*($O$20/($O$19/2)))*$AZ$16))/3)*$T$603),(((PI()*((($C$19+$G$20)-$S818)*($O$20/($O$19/2)))^2*((($O$20+$G$20)-$S818)/3))*$T$603)-((PI()*((($C$19+$G$20)-$S818)*($O$20/($O$19/2)))^2*(((($C$19+$G$20)-$S818)*($O$20/($O$19/2)))*$AZ$16)/3)*$T$603))),IF('Silo Levels'!$L$23="Pumping",(($D$18*$T$603)+((PI()*(($C$21/2)^2)*($G$20-$S818))*$T$603))+((($D$18+$H$18)/3)*$BE$16)+(((PI()*($C$21/2)^2*(($C$21/2)*$AZ$16))/3)*$T$603),(($D$18*$T$603)+((PI()*(($C$21/2)^2)*($G$20-$S818))*$T$603))+((($D$18+$H$18)/3)*$BE$16)-(((PI()*($C$21/2)^2*(($C$21/2)*$AZ$16))/3)*$T$603)))</f>
        <v>125320.96851188336</v>
      </c>
      <c r="U818" s="73">
        <v>21.3</v>
      </c>
      <c r="V818" s="85">
        <f t="shared" si="113"/>
        <v>121728.32542739389</v>
      </c>
      <c r="W818" s="57">
        <v>21.3</v>
      </c>
      <c r="X818" s="86">
        <f>IF($W818&gt;$G$20,IF('Silo Levels'!$L$24="Pumping",((PI()*((($C$19+$G$20)-$W818)*($O$20/($O$19/2)))^2*((($O$20+$G$20)-$W818))/3)*$X$603)+(((PI()*((($C$19+$G$20)-$W818)*($O$20/($O$19/2)))^2*(((($C$19+$G$20)-$W818)*($O$20/($O$19/2)))*$AZ$17))/3)*$X$603),(((PI()*((($C$19+$G$20)-$W818)*($O$20/($O$19/2)))^2*((($O$20+$G$20)-$W818)/3))*$X$603)-((PI()*((($C$19+$G$20)-$W818)*($O$20/($O$19/2)))^2*(((($C$19+$G$20)-$W818)*($O$20/($O$19/2)))*$AZ$17)/3)*$X$603))),IF('Silo Levels'!$L$24="Pumping",(($D$18*$X$603)+((PI()*(($C$21/2)^2)*($G$20-$W818))*$X$603))+((($D$18+$H$18)/3)*$BE$17)+(((PI()*($C$21/2)^2*(($C$21/2)*$AZ$17))/3)*$X$603),(($D$18*$X$603)+((PI()*(($C$21/2)^2)*($G$20-$W818))*$X$603))+((($D$18+$H$18)/3)*$BE$17)-(((PI()*($C$21/2)^2*(($C$21/2)*$AZ$17))/3)*$X$603)))</f>
        <v>117940.19098236803</v>
      </c>
      <c r="Y818" s="73">
        <v>21.3</v>
      </c>
      <c r="Z818" s="85">
        <f t="shared" si="114"/>
        <v>139469.31721426206</v>
      </c>
      <c r="AA818" s="57">
        <v>21.3</v>
      </c>
      <c r="AB818" s="86">
        <f>IF($AA818&gt;$G$20,IF('Silo Levels'!$L$25="Pumping",((PI()*((($C$19+$G$20)-$AA818)*($O$20/($O$19/2)))^2*((($O$20+$G$20)-$AA818))/3)*$AB$603)+(((PI()*((($C$19+$G$20)-$AA818)*($O$20/($O$19/2)))^2*(((($C$19+$G$20)-$AA818)*($O$20/($O$19/2)))*$AZ$18))/3)*$AB$603),(((PI()*((($C$19+$G$20)-$AA818)*($O$20/($O$19/2)))^2*((($O$20+$G$20)-$AA818)/3))*$AB$603)-((PI()*((($C$19+$G$20)-$AA818)*($O$20/($O$19/2)))^2*(((($C$19+$G$20)-$AA818)*($O$20/($O$19/2)))*$AZ$18)/3)*$AB$603))),IF('Silo Levels'!$L$25="Pumping",(($D$18*$AB$603)+((PI()*(($C$21/2)^2)*($G$20-$AA818))*$AB$603))+((($D$18+$H$18)/3)*$BE$18)+(((PI()*($C$21/2)^2*(($C$21/2)*$AZ$18))/3)*$AB$603),(($D$18*$AB$603)+((PI()*(($C$21/2)^2)*($G$20-$AA818))*$AB$603))+((($D$18+$H$18)/3)*$BE$18)-(((PI()*($C$21/2)^2*(($C$21/2)*$AZ$18))/3)*$AB$603)))</f>
        <v>135119.97683720774</v>
      </c>
      <c r="AC818" s="73">
        <v>21.3</v>
      </c>
      <c r="AD818" s="85">
        <f t="shared" si="115"/>
        <v>145193.14682520583</v>
      </c>
      <c r="AE818" s="57">
        <v>21.3</v>
      </c>
      <c r="AF818" s="86">
        <f>IF($AE818&gt;$G$20,IF('Silo Levels'!$L$26="Pumping",((PI()*((($C$19+$G$20)-$AE818)*($O$20/($O$19/2)))^2*((($O$20+$G$20)-$AE818))/3)*$AF$603)+(((PI()*((($C$19+$G$20)-$AE818)*($O$20/($O$19/2)))^2*(((($C$19+$G$20)-$AE818)*($O$20/($O$19/2)))*$AZ$19))/3)*$AF$603),(((PI()*((($C$19+$G$20)-$AE818)*($O$20/($O$19/2)))^2*((($O$20+$G$20)-$AE818)/3))*$AF$603)-((PI()*((($C$19+$G$20)-$AE818)*($O$20/($O$19/2)))^2*(((($C$19+$G$20)-$AE818)*($O$20/($O$19/2)))*$AZ$19)/3)*$AF$603))),IF('Silo Levels'!$L$26="Pumping",(($D$18*$AF$603)+((PI()*(($C$21/2)^2)*($G$20-$AE818))*$AF$603))+((($D$18+$H$18)/3)*$BE$19)+(((PI()*($C$21/2)^2*(($C$21/2)*$AZ$19))/3)*$AF$603),(($D$18*$AF$603)+((PI()*(($C$21/2)^2)*($G$20-$AE818))*$AF$603))+((($D$18+$H$18)/3)*$BE$19)-(((PI()*($C$21/2)^2*(($C$21/2)*$AZ$19))/3)*$AF$603)))</f>
        <v>142982.66117294584</v>
      </c>
      <c r="AG818" s="73">
        <v>21.3</v>
      </c>
      <c r="AH818" s="85">
        <f t="shared" si="116"/>
        <v>134162.09219724993</v>
      </c>
      <c r="AI818" s="57">
        <v>21.3</v>
      </c>
      <c r="AJ818" s="86">
        <f>IF($AI818&gt;$G$20,IF('Silo Levels'!$L$27="Pumping",((PI()*((($C$19+$G$20)-$AI818)*($O$20/($O$19/2)))^2*((($O$20+$G$20)-$AI818))/3)*$AJ$603)+(((PI()*((($C$19+$G$20)-$AI818)*($O$20/($O$19/2)))^2*(((($C$19+$G$20)-$AI818)*($O$20/($O$19/2)))*$AZ$20))/3)*$AJ$603),(((PI()*((($C$19+$G$20)-$AI818)*($O$20/($O$19/2)))^2*((($O$20+$G$20)-$AI818)/3))*$AJ$603)-((PI()*((($C$19+$G$20)-$AI818)*($O$20/($O$19/2)))^2*(((($C$19+$G$20)-$AI818)*($O$20/($O$19/2)))*$AZ$20)/3)*$AJ$603))),IF('Silo Levels'!$L$27="Pumping",(($D$18*$AJ$603)+((PI()*(($C$21/2)^2)*($G$20-$AI818))*$AJ$603))+((($D$18+$H$18)/3)*$BE$20)+(((PI()*($C$21/2)^2*(($C$21/2)*$AZ$20))/3)*$AJ$603),(($D$18*$AJ$603)+((PI()*(($C$21/2)^2)*($G$20-$AI818))*$AJ$603))+((($D$18+$H$18)/3)*$BE$20)-(((PI()*($C$21/2)^2*(($C$21/2)*$AZ$20))/3)*$AJ$603)))</f>
        <v>129980.63680644322</v>
      </c>
    </row>
    <row r="819" spans="1:36" x14ac:dyDescent="0.3">
      <c r="A819">
        <v>21.4</v>
      </c>
      <c r="B819" s="85">
        <f t="shared" si="109"/>
        <v>133742.48970507144</v>
      </c>
      <c r="C819" s="57">
        <v>21.4</v>
      </c>
      <c r="D819" s="86">
        <f>IF($C819&gt;$G$20,IF('Silo Levels'!$L$19="Pumping",((PI()*((($C$19+$G$20)-$C819)*($O$20/($O$19/2)))^2*((($O$20+$G$20)-$C819))/3)*$D$603)+(((PI()*((($C$19+$G$20)-$C819)*($O$20/($O$19/2)))^2*(((($C$19+$G$20)-$C819)*($O$20/($O$19/2)))*$AZ$12))/3)*$D$603),(((PI()*((($C$19+$G$20)-$C819)*($O$20/($O$19/2)))^2*((($O$20+$G$20)-$C819)/3))*$D$603)-((PI()*((($C$19+$G$20)-$C819)*($O$20/($O$19/2)))^2*(((($C$19+$G$20)-$C819)*($O$20/($O$19/2)))*$AZ$12)/3)*$D$603))),IF('Silo Levels'!$L$19="Pumping",(($D$18*$D$603)+((PI()*(($C$21/2)^2)*($G$20-$C819))*$D$603))+((($D$18+$H$18)/3)*$BE$12)+(((PI()*($C$21/2)^2*(($C$21/2)*$AZ$12))/3)*$D$603),(($D$18*$D$603)+((PI()*(($C$21/2)^2)*($G$20-$C819))*$D$603))+((($D$18+$H$18)/3)*$BE$12)-(((PI()*($C$21/2)^2*(($C$21/2)*$AZ$12))/3)*$D$603)))</f>
        <v>130815.47093150673</v>
      </c>
      <c r="E819" s="73">
        <v>21.4</v>
      </c>
      <c r="F819" s="85">
        <f t="shared" si="110"/>
        <v>121348.19207541918</v>
      </c>
      <c r="G819" s="57">
        <v>21.4</v>
      </c>
      <c r="H819" s="86">
        <f>IF($G819&gt;$G$20,IF('Silo Levels'!$L$20="Pumping",((PI()*((($C$19+$G$20)-$G819)*($O$20/($O$19/2)))^2*((($O$20+$G$20)-$G819))/3)*$H$603)+(((PI()*((($C$19+$G$20)-$G819)*($O$20/($O$19/2)))^2*(((($C$19+$G$20)-$G819)*($O$20/($O$19/2)))*$AZ$13))/3)*$H$603),(((PI()*((($C$19+$G$20)-$G819)*($O$20/($O$19/2)))^2*((($O$20+$G$20)-$G819)/3))*$H$603)-((PI()*((($C$19+$G$20)-$G819)*($O$20/($O$19/2)))^2*(((($C$19+$G$20)-$G819)*($O$20/($O$19/2)))*$AZ$13)/3)*$H$603))),IF('Silo Levels'!$L$20="Pumping",(($D$18*$H$603)+((PI()*(($C$21/2)^2)*($G$20-$G819))*$H$603))+((($D$18+$H$18)/3)*$BE$13)+(((PI()*($C$21/2)^2*(($C$21/2)*$AZ$13))/3)*$H$603),(($D$18*$H$603)+((PI()*(($C$21/2)^2)*($G$20-$G819))*$H$603))+((($D$18+$H$18)/3)*$BE$13)-(((PI()*($C$21/2)^2*(($C$21/2)*$AZ$13))/3)*$H$603)))</f>
        <v>117560.05763039332</v>
      </c>
      <c r="I819" s="73">
        <v>21.4</v>
      </c>
      <c r="J819" s="85">
        <f t="shared" si="117"/>
        <v>121892.0429360681</v>
      </c>
      <c r="K819" s="57">
        <v>21.4</v>
      </c>
      <c r="L819" s="86">
        <f>IF($K819&gt;$G$20,IF('Silo Levels'!$L$21="Pumping",((PI()*((($C$19+$G$20)-$K819)*($O$20/($O$19/2)))^2*((($O$20+$G$20)-$K819))/3)*$L$603)+(((PI()*((($C$19+$G$20)-$K819)*($O$20/($O$19/2)))^2*(((($C$19+$G$20)-$K819)*($O$20/($O$19/2)))*$AZ$14))/3)*$L$603),(((PI()*((($C$19+$G$20)-$K819)*($O$20/($O$19/2)))^2*((($O$20+$G$20)-$K819)/3))*$L$603)-((PI()*((($C$19+$G$20)-$K819)*($O$20/($O$19/2)))^2*(((($C$19+$G$20)-$K819)*($O$20/($O$19/2)))*$AZ$14)/3)*$L$603))),IF('Silo Levels'!$L$21="Pumping",(($D$18*$L$603)+((PI()*(($C$21/2)^2)*($G$20-$K819))*$L$603))+((($D$18+$H$18)/3)*$BE$14)+(((PI()*($C$21/2)^2*(($C$21/2)*$AZ$14))/3)*$L$603),(($D$18*$L$603)+((PI()*(($C$21/2)^2)*($G$20-$K819))*$L$603))+((($D$18+$H$18)/3)*$BE$14)-(((PI()*($C$21/2)^2*(($C$21/2)*$AZ$14))/3)*$L$603)))</f>
        <v>118086.64991445599</v>
      </c>
      <c r="M819" s="73">
        <v>21.4</v>
      </c>
      <c r="N819" s="85">
        <f t="shared" si="111"/>
        <v>124720.6317184314</v>
      </c>
      <c r="O819" s="57">
        <v>21.4</v>
      </c>
      <c r="P819" s="86">
        <f>IF($O819&gt;$G$20,IF('Silo Levels'!$L$22="Pumping",((PI()*((($C$19+$G$20)-$O819)*($O$20/($O$19/2)))^2*((($O$20+$G$20)-$O819))/3)*$P$603)+(((PI()*((($C$19+$G$20)-$O819)*($O$20/($O$19/2)))^2*(((($C$19+$G$20)-$O819)*($O$20/($O$19/2)))*$AZ$15))/3)*$P$603),(((PI()*((($C$19+$G$20)-$O819)*($O$20/($O$19/2)))^2*((($O$20+$G$20)-$O819)/3))*$P$603)-((PI()*((($C$19+$G$20)-$O819)*($O$20/($O$19/2)))^2*(((($C$19+$G$20)-$O819)*($O$20/($O$19/2)))*$AZ$15)/3)*$P$603))),IF('Silo Levels'!$L$22="Pumping",(($D$18*$P$603)+((PI()*(($C$21/2)^2)*($G$20-$O819))*$P$603))+((($D$18+$H$18)/3)*$BE$15)+(((PI()*($C$21/2)^2*(($C$21/2)*$AZ$15))/3)*$P$603),(($D$18*$P$603)+((PI()*(($C$21/2)^2)*($G$20-$O819))*$P$603))+((($D$18+$H$18)/3)*$BE$15)-(((PI()*($C$21/2)^2*(($C$21/2)*$AZ$15))/3)*$P$603)))</f>
        <v>120825.4761908389</v>
      </c>
      <c r="Q819" s="73">
        <v>21.4</v>
      </c>
      <c r="R819" s="85">
        <f t="shared" si="112"/>
        <v>128945.88029857007</v>
      </c>
      <c r="S819" s="57">
        <v>21.4</v>
      </c>
      <c r="T819" s="86">
        <f>IF($S819&gt;$G$20,IF('Silo Levels'!$L$23="Pumping",((PI()*((($C$19+$G$20)-$S819)*($O$20/($O$19/2)))^2*((($O$20+$G$20)-$S819))/3)*$T$603)+(((PI()*((($C$19+$G$20)-$S819)*($O$20/($O$19/2)))^2*(((($C$19+$G$20)-$S819)*($O$20/($O$19/2)))*$AZ$16))/3)*$T$603),(((PI()*((($C$19+$G$20)-$S819)*($O$20/($O$19/2)))^2*((($O$20+$G$20)-$S819)/3))*$T$603)-((PI()*((($C$19+$G$20)-$S819)*($O$20/($O$19/2)))^2*(((($C$19+$G$20)-$S819)*($O$20/($O$19/2)))*$AZ$16)/3)*$T$603))),IF('Silo Levels'!$L$23="Pumping",(($D$18*$T$603)+((PI()*(($C$21/2)^2)*($G$20-$S819))*$T$603))+((($D$18+$H$18)/3)*$BE$16)+(((PI()*($C$21/2)^2*(($C$21/2)*$AZ$16))/3)*$T$603),(($D$18*$T$603)+((PI()*(($C$21/2)^2)*($G$20-$S819))*$T$603))+((($D$18+$H$18)/3)*$BE$16)-(((PI()*($C$21/2)^2*(($C$21/2)*$AZ$16))/3)*$T$603)))</f>
        <v>124916.64062862784</v>
      </c>
      <c r="U819" s="73">
        <v>21.4</v>
      </c>
      <c r="V819" s="85">
        <f t="shared" si="113"/>
        <v>121348.19207541918</v>
      </c>
      <c r="W819" s="57">
        <v>21.4</v>
      </c>
      <c r="X819" s="86">
        <f>IF($W819&gt;$G$20,IF('Silo Levels'!$L$24="Pumping",((PI()*((($C$19+$G$20)-$W819)*($O$20/($O$19/2)))^2*((($O$20+$G$20)-$W819))/3)*$X$603)+(((PI()*((($C$19+$G$20)-$W819)*($O$20/($O$19/2)))^2*(((($C$19+$G$20)-$W819)*($O$20/($O$19/2)))*$AZ$17))/3)*$X$603),(((PI()*((($C$19+$G$20)-$W819)*($O$20/($O$19/2)))^2*((($O$20+$G$20)-$W819)/3))*$X$603)-((PI()*((($C$19+$G$20)-$W819)*($O$20/($O$19/2)))^2*(((($C$19+$G$20)-$W819)*($O$20/($O$19/2)))*$AZ$17)/3)*$X$603))),IF('Silo Levels'!$L$24="Pumping",(($D$18*$X$603)+((PI()*(($C$21/2)^2)*($G$20-$W819))*$X$603))+((($D$18+$H$18)/3)*$BE$17)+(((PI()*($C$21/2)^2*(($C$21/2)*$AZ$17))/3)*$X$603),(($D$18*$X$603)+((PI()*(($C$21/2)^2)*($G$20-$W819))*$X$603))+((($D$18+$H$18)/3)*$BE$17)-(((PI()*($C$21/2)^2*(($C$21/2)*$AZ$17))/3)*$X$603)))</f>
        <v>117560.05763039332</v>
      </c>
      <c r="Y819" s="73">
        <v>21.4</v>
      </c>
      <c r="Z819" s="85">
        <f t="shared" si="114"/>
        <v>139032.86772694791</v>
      </c>
      <c r="AA819" s="57">
        <v>21.4</v>
      </c>
      <c r="AB819" s="86">
        <f>IF($AA819&gt;$G$20,IF('Silo Levels'!$L$25="Pumping",((PI()*((($C$19+$G$20)-$AA819)*($O$20/($O$19/2)))^2*((($O$20+$G$20)-$AA819))/3)*$AB$603)+(((PI()*((($C$19+$G$20)-$AA819)*($O$20/($O$19/2)))^2*(((($C$19+$G$20)-$AA819)*($O$20/($O$19/2)))*$AZ$18))/3)*$AB$603),(((PI()*((($C$19+$G$20)-$AA819)*($O$20/($O$19/2)))^2*((($O$20+$G$20)-$AA819)/3))*$AB$603)-((PI()*((($C$19+$G$20)-$AA819)*($O$20/($O$19/2)))^2*(((($C$19+$G$20)-$AA819)*($O$20/($O$19/2)))*$AZ$18)/3)*$AB$603))),IF('Silo Levels'!$L$25="Pumping",(($D$18*$AB$603)+((PI()*(($C$21/2)^2)*($G$20-$AA819))*$AB$603))+((($D$18+$H$18)/3)*$BE$18)+(((PI()*($C$21/2)^2*(($C$21/2)*$AZ$18))/3)*$AB$603),(($D$18*$AB$603)+((PI()*(($C$21/2)^2)*($G$20-$AA819))*$AB$603))+((($D$18+$H$18)/3)*$BE$18)-(((PI()*($C$21/2)^2*(($C$21/2)*$AZ$18))/3)*$AB$603)))</f>
        <v>134683.52734989359</v>
      </c>
      <c r="AC819" s="73">
        <v>21.4</v>
      </c>
      <c r="AD819" s="85">
        <f t="shared" si="115"/>
        <v>144749.50928663381</v>
      </c>
      <c r="AE819" s="57">
        <v>21.4</v>
      </c>
      <c r="AF819" s="86">
        <f>IF($AE819&gt;$G$20,IF('Silo Levels'!$L$26="Pumping",((PI()*((($C$19+$G$20)-$AE819)*($O$20/($O$19/2)))^2*((($O$20+$G$20)-$AE819))/3)*$AF$603)+(((PI()*((($C$19+$G$20)-$AE819)*($O$20/($O$19/2)))^2*(((($C$19+$G$20)-$AE819)*($O$20/($O$19/2)))*$AZ$19))/3)*$AF$603),(((PI()*((($C$19+$G$20)-$AE819)*($O$20/($O$19/2)))^2*((($O$20+$G$20)-$AE819)/3))*$AF$603)-((PI()*((($C$19+$G$20)-$AE819)*($O$20/($O$19/2)))^2*(((($C$19+$G$20)-$AE819)*($O$20/($O$19/2)))*$AZ$19)/3)*$AF$603))),IF('Silo Levels'!$L$26="Pumping",(($D$18*$AF$603)+((PI()*(($C$21/2)^2)*($G$20-$AE819))*$AF$603))+((($D$18+$H$18)/3)*$BE$19)+(((PI()*($C$21/2)^2*(($C$21/2)*$AZ$19))/3)*$AF$603),(($D$18*$AF$603)+((PI()*(($C$21/2)^2)*($G$20-$AE819))*$AF$603))+((($D$18+$H$18)/3)*$BE$19)-(((PI()*($C$21/2)^2*(($C$21/2)*$AZ$19))/3)*$AF$603)))</f>
        <v>142539.02363437382</v>
      </c>
      <c r="AG819" s="73">
        <v>21.4</v>
      </c>
      <c r="AH819" s="85">
        <f t="shared" si="116"/>
        <v>133742.48970507144</v>
      </c>
      <c r="AI819" s="57">
        <v>21.4</v>
      </c>
      <c r="AJ819" s="86">
        <f>IF($AI819&gt;$G$20,IF('Silo Levels'!$L$27="Pumping",((PI()*((($C$19+$G$20)-$AI819)*($O$20/($O$19/2)))^2*((($O$20+$G$20)-$AI819))/3)*$AJ$603)+(((PI()*((($C$19+$G$20)-$AI819)*($O$20/($O$19/2)))^2*(((($C$19+$G$20)-$AI819)*($O$20/($O$19/2)))*$AZ$20))/3)*$AJ$603),(((PI()*((($C$19+$G$20)-$AI819)*($O$20/($O$19/2)))^2*((($O$20+$G$20)-$AI819)/3))*$AJ$603)-((PI()*((($C$19+$G$20)-$AI819)*($O$20/($O$19/2)))^2*(((($C$19+$G$20)-$AI819)*($O$20/($O$19/2)))*$AZ$20)/3)*$AJ$603))),IF('Silo Levels'!$L$27="Pumping",(($D$18*$AJ$603)+((PI()*(($C$21/2)^2)*($G$20-$AI819))*$AJ$603))+((($D$18+$H$18)/3)*$BE$20)+(((PI()*($C$21/2)^2*(($C$21/2)*$AZ$20))/3)*$AJ$603),(($D$18*$AJ$603)+((PI()*(($C$21/2)^2)*($G$20-$AI819))*$AJ$603))+((($D$18+$H$18)/3)*$BE$20)-(((PI()*($C$21/2)^2*(($C$21/2)*$AZ$20))/3)*$AJ$603)))</f>
        <v>129561.03431426472</v>
      </c>
    </row>
    <row r="820" spans="1:36" x14ac:dyDescent="0.3">
      <c r="A820">
        <v>21.5</v>
      </c>
      <c r="B820" s="85">
        <f t="shared" si="109"/>
        <v>133322.88721289291</v>
      </c>
      <c r="C820" s="57">
        <v>21.5</v>
      </c>
      <c r="D820" s="86">
        <f>IF($C820&gt;$G$20,IF('Silo Levels'!$L$19="Pumping",((PI()*((($C$19+$G$20)-$C820)*($O$20/($O$19/2)))^2*((($O$20+$G$20)-$C820))/3)*$D$603)+(((PI()*((($C$19+$G$20)-$C820)*($O$20/($O$19/2)))^2*(((($C$19+$G$20)-$C820)*($O$20/($O$19/2)))*$AZ$12))/3)*$D$603),(((PI()*((($C$19+$G$20)-$C820)*($O$20/($O$19/2)))^2*((($O$20+$G$20)-$C820)/3))*$D$603)-((PI()*((($C$19+$G$20)-$C820)*($O$20/($O$19/2)))^2*(((($C$19+$G$20)-$C820)*($O$20/($O$19/2)))*$AZ$12)/3)*$D$603))),IF('Silo Levels'!$L$19="Pumping",(($D$18*$D$603)+((PI()*(($C$21/2)^2)*($G$20-$C820))*$D$603))+((($D$18+$H$18)/3)*$BE$12)+(((PI()*($C$21/2)^2*(($C$21/2)*$AZ$12))/3)*$D$603),(($D$18*$D$603)+((PI()*(($C$21/2)^2)*($G$20-$C820))*$D$603))+((($D$18+$H$18)/3)*$BE$12)-(((PI()*($C$21/2)^2*(($C$21/2)*$AZ$12))/3)*$D$603)))</f>
        <v>130395.8684393282</v>
      </c>
      <c r="E820" s="73">
        <v>21.5</v>
      </c>
      <c r="F820" s="85">
        <f t="shared" si="110"/>
        <v>120968.05872344444</v>
      </c>
      <c r="G820" s="57">
        <v>21.5</v>
      </c>
      <c r="H820" s="86">
        <f>IF($G820&gt;$G$20,IF('Silo Levels'!$L$20="Pumping",((PI()*((($C$19+$G$20)-$G820)*($O$20/($O$19/2)))^2*((($O$20+$G$20)-$G820))/3)*$H$603)+(((PI()*((($C$19+$G$20)-$G820)*($O$20/($O$19/2)))^2*(((($C$19+$G$20)-$G820)*($O$20/($O$19/2)))*$AZ$13))/3)*$H$603),(((PI()*((($C$19+$G$20)-$G820)*($O$20/($O$19/2)))^2*((($O$20+$G$20)-$G820)/3))*$H$603)-((PI()*((($C$19+$G$20)-$G820)*($O$20/($O$19/2)))^2*(((($C$19+$G$20)-$G820)*($O$20/($O$19/2)))*$AZ$13)/3)*$H$603))),IF('Silo Levels'!$L$20="Pumping",(($D$18*$H$603)+((PI()*(($C$21/2)^2)*($G$20-$G820))*$H$603))+((($D$18+$H$18)/3)*$BE$13)+(((PI()*($C$21/2)^2*(($C$21/2)*$AZ$13))/3)*$H$603),(($D$18*$H$603)+((PI()*(($C$21/2)^2)*($G$20-$G820))*$H$603))+((($D$18+$H$18)/3)*$BE$13)-(((PI()*($C$21/2)^2*(($C$21/2)*$AZ$13))/3)*$H$603)))</f>
        <v>117179.92427841858</v>
      </c>
      <c r="I820" s="73">
        <v>21.5</v>
      </c>
      <c r="J820" s="85">
        <f t="shared" si="117"/>
        <v>121510.17771299342</v>
      </c>
      <c r="K820" s="57">
        <v>21.5</v>
      </c>
      <c r="L820" s="86">
        <f>IF($K820&gt;$G$20,IF('Silo Levels'!$L$21="Pumping",((PI()*((($C$19+$G$20)-$K820)*($O$20/($O$19/2)))^2*((($O$20+$G$20)-$K820))/3)*$L$603)+(((PI()*((($C$19+$G$20)-$K820)*($O$20/($O$19/2)))^2*(((($C$19+$G$20)-$K820)*($O$20/($O$19/2)))*$AZ$14))/3)*$L$603),(((PI()*((($C$19+$G$20)-$K820)*($O$20/($O$19/2)))^2*((($O$20+$G$20)-$K820)/3))*$L$603)-((PI()*((($C$19+$G$20)-$K820)*($O$20/($O$19/2)))^2*(((($C$19+$G$20)-$K820)*($O$20/($O$19/2)))*$AZ$14)/3)*$L$603))),IF('Silo Levels'!$L$21="Pumping",(($D$18*$L$603)+((PI()*(($C$21/2)^2)*($G$20-$K820))*$L$603))+((($D$18+$H$18)/3)*$BE$14)+(((PI()*($C$21/2)^2*(($C$21/2)*$AZ$14))/3)*$L$603),(($D$18*$L$603)+((PI()*(($C$21/2)^2)*($G$20-$K820))*$L$603))+((($D$18+$H$18)/3)*$BE$14)-(((PI()*($C$21/2)^2*(($C$21/2)*$AZ$14))/3)*$L$603)))</f>
        <v>117704.78469138131</v>
      </c>
      <c r="M820" s="73">
        <v>21.5</v>
      </c>
      <c r="N820" s="85">
        <f t="shared" si="111"/>
        <v>124329.7589686242</v>
      </c>
      <c r="O820" s="57">
        <v>21.5</v>
      </c>
      <c r="P820" s="86">
        <f>IF($O820&gt;$G$20,IF('Silo Levels'!$L$22="Pumping",((PI()*((($C$19+$G$20)-$O820)*($O$20/($O$19/2)))^2*((($O$20+$G$20)-$O820))/3)*$P$603)+(((PI()*((($C$19+$G$20)-$O820)*($O$20/($O$19/2)))^2*(((($C$19+$G$20)-$O820)*($O$20/($O$19/2)))*$AZ$15))/3)*$P$603),(((PI()*((($C$19+$G$20)-$O820)*($O$20/($O$19/2)))^2*((($O$20+$G$20)-$O820)/3))*$P$603)-((PI()*((($C$19+$G$20)-$O820)*($O$20/($O$19/2)))^2*(((($C$19+$G$20)-$O820)*($O$20/($O$19/2)))*$AZ$15)/3)*$P$603))),IF('Silo Levels'!$L$22="Pumping",(($D$18*$P$603)+((PI()*(($C$21/2)^2)*($G$20-$O820))*$P$603))+((($D$18+$H$18)/3)*$BE$15)+(((PI()*($C$21/2)^2*(($C$21/2)*$AZ$15))/3)*$P$603),(($D$18*$P$603)+((PI()*(($C$21/2)^2)*($G$20-$O820))*$P$603))+((($D$18+$H$18)/3)*$BE$15)-(((PI()*($C$21/2)^2*(($C$21/2)*$AZ$15))/3)*$P$603)))</f>
        <v>120434.60344103171</v>
      </c>
      <c r="Q820" s="73">
        <v>21.5</v>
      </c>
      <c r="R820" s="85">
        <f t="shared" si="112"/>
        <v>128541.55241531454</v>
      </c>
      <c r="S820" s="57">
        <v>21.5</v>
      </c>
      <c r="T820" s="86">
        <f>IF($S820&gt;$G$20,IF('Silo Levels'!$L$23="Pumping",((PI()*((($C$19+$G$20)-$S820)*($O$20/($O$19/2)))^2*((($O$20+$G$20)-$S820))/3)*$T$603)+(((PI()*((($C$19+$G$20)-$S820)*($O$20/($O$19/2)))^2*(((($C$19+$G$20)-$S820)*($O$20/($O$19/2)))*$AZ$16))/3)*$T$603),(((PI()*((($C$19+$G$20)-$S820)*($O$20/($O$19/2)))^2*((($O$20+$G$20)-$S820)/3))*$T$603)-((PI()*((($C$19+$G$20)-$S820)*($O$20/($O$19/2)))^2*(((($C$19+$G$20)-$S820)*($O$20/($O$19/2)))*$AZ$16)/3)*$T$603))),IF('Silo Levels'!$L$23="Pumping",(($D$18*$T$603)+((PI()*(($C$21/2)^2)*($G$20-$S820))*$T$603))+((($D$18+$H$18)/3)*$BE$16)+(((PI()*($C$21/2)^2*(($C$21/2)*$AZ$16))/3)*$T$603),(($D$18*$T$603)+((PI()*(($C$21/2)^2)*($G$20-$S820))*$T$603))+((($D$18+$H$18)/3)*$BE$16)-(((PI()*($C$21/2)^2*(($C$21/2)*$AZ$16))/3)*$T$603)))</f>
        <v>124512.3127453723</v>
      </c>
      <c r="U820" s="73">
        <v>21.5</v>
      </c>
      <c r="V820" s="85">
        <f t="shared" si="113"/>
        <v>120968.05872344444</v>
      </c>
      <c r="W820" s="57">
        <v>21.5</v>
      </c>
      <c r="X820" s="86">
        <f>IF($W820&gt;$G$20,IF('Silo Levels'!$L$24="Pumping",((PI()*((($C$19+$G$20)-$W820)*($O$20/($O$19/2)))^2*((($O$20+$G$20)-$W820))/3)*$X$603)+(((PI()*((($C$19+$G$20)-$W820)*($O$20/($O$19/2)))^2*(((($C$19+$G$20)-$W820)*($O$20/($O$19/2)))*$AZ$17))/3)*$X$603),(((PI()*((($C$19+$G$20)-$W820)*($O$20/($O$19/2)))^2*((($O$20+$G$20)-$W820)/3))*$X$603)-((PI()*((($C$19+$G$20)-$W820)*($O$20/($O$19/2)))^2*(((($C$19+$G$20)-$W820)*($O$20/($O$19/2)))*$AZ$17)/3)*$X$603))),IF('Silo Levels'!$L$24="Pumping",(($D$18*$X$603)+((PI()*(($C$21/2)^2)*($G$20-$W820))*$X$603))+((($D$18+$H$18)/3)*$BE$17)+(((PI()*($C$21/2)^2*(($C$21/2)*$AZ$17))/3)*$X$603),(($D$18*$X$603)+((PI()*(($C$21/2)^2)*($G$20-$W820))*$X$603))+((($D$18+$H$18)/3)*$BE$17)-(((PI()*($C$21/2)^2*(($C$21/2)*$AZ$17))/3)*$X$603)))</f>
        <v>117179.92427841858</v>
      </c>
      <c r="Y820" s="73">
        <v>21.5</v>
      </c>
      <c r="Z820" s="85">
        <f t="shared" si="114"/>
        <v>138596.41823963376</v>
      </c>
      <c r="AA820" s="57">
        <v>21.5</v>
      </c>
      <c r="AB820" s="86">
        <f>IF($AA820&gt;$G$20,IF('Silo Levels'!$L$25="Pumping",((PI()*((($C$19+$G$20)-$AA820)*($O$20/($O$19/2)))^2*((($O$20+$G$20)-$AA820))/3)*$AB$603)+(((PI()*((($C$19+$G$20)-$AA820)*($O$20/($O$19/2)))^2*(((($C$19+$G$20)-$AA820)*($O$20/($O$19/2)))*$AZ$18))/3)*$AB$603),(((PI()*((($C$19+$G$20)-$AA820)*($O$20/($O$19/2)))^2*((($O$20+$G$20)-$AA820)/3))*$AB$603)-((PI()*((($C$19+$G$20)-$AA820)*($O$20/($O$19/2)))^2*(((($C$19+$G$20)-$AA820)*($O$20/($O$19/2)))*$AZ$18)/3)*$AB$603))),IF('Silo Levels'!$L$25="Pumping",(($D$18*$AB$603)+((PI()*(($C$21/2)^2)*($G$20-$AA820))*$AB$603))+((($D$18+$H$18)/3)*$BE$18)+(((PI()*($C$21/2)^2*(($C$21/2)*$AZ$18))/3)*$AB$603),(($D$18*$AB$603)+((PI()*(($C$21/2)^2)*($G$20-$AA820))*$AB$603))+((($D$18+$H$18)/3)*$BE$18)-(((PI()*($C$21/2)^2*(($C$21/2)*$AZ$18))/3)*$AB$603)))</f>
        <v>134247.07786257943</v>
      </c>
      <c r="AC820" s="73">
        <v>21.5</v>
      </c>
      <c r="AD820" s="85">
        <f t="shared" si="115"/>
        <v>144305.87174806176</v>
      </c>
      <c r="AE820" s="57">
        <v>21.5</v>
      </c>
      <c r="AF820" s="86">
        <f>IF($AE820&gt;$G$20,IF('Silo Levels'!$L$26="Pumping",((PI()*((($C$19+$G$20)-$AE820)*($O$20/($O$19/2)))^2*((($O$20+$G$20)-$AE820))/3)*$AF$603)+(((PI()*((($C$19+$G$20)-$AE820)*($O$20/($O$19/2)))^2*(((($C$19+$G$20)-$AE820)*($O$20/($O$19/2)))*$AZ$19))/3)*$AF$603),(((PI()*((($C$19+$G$20)-$AE820)*($O$20/($O$19/2)))^2*((($O$20+$G$20)-$AE820)/3))*$AF$603)-((PI()*((($C$19+$G$20)-$AE820)*($O$20/($O$19/2)))^2*(((($C$19+$G$20)-$AE820)*($O$20/($O$19/2)))*$AZ$19)/3)*$AF$603))),IF('Silo Levels'!$L$26="Pumping",(($D$18*$AF$603)+((PI()*(($C$21/2)^2)*($G$20-$AE820))*$AF$603))+((($D$18+$H$18)/3)*$BE$19)+(((PI()*($C$21/2)^2*(($C$21/2)*$AZ$19))/3)*$AF$603),(($D$18*$AF$603)+((PI()*(($C$21/2)^2)*($G$20-$AE820))*$AF$603))+((($D$18+$H$18)/3)*$BE$19)-(((PI()*($C$21/2)^2*(($C$21/2)*$AZ$19))/3)*$AF$603)))</f>
        <v>142095.38609580178</v>
      </c>
      <c r="AG820" s="73">
        <v>21.5</v>
      </c>
      <c r="AH820" s="85">
        <f t="shared" si="116"/>
        <v>133322.88721289291</v>
      </c>
      <c r="AI820" s="57">
        <v>21.5</v>
      </c>
      <c r="AJ820" s="86">
        <f>IF($AI820&gt;$G$20,IF('Silo Levels'!$L$27="Pumping",((PI()*((($C$19+$G$20)-$AI820)*($O$20/($O$19/2)))^2*((($O$20+$G$20)-$AI820))/3)*$AJ$603)+(((PI()*((($C$19+$G$20)-$AI820)*($O$20/($O$19/2)))^2*(((($C$19+$G$20)-$AI820)*($O$20/($O$19/2)))*$AZ$20))/3)*$AJ$603),(((PI()*((($C$19+$G$20)-$AI820)*($O$20/($O$19/2)))^2*((($O$20+$G$20)-$AI820)/3))*$AJ$603)-((PI()*((($C$19+$G$20)-$AI820)*($O$20/($O$19/2)))^2*(((($C$19+$G$20)-$AI820)*($O$20/($O$19/2)))*$AZ$20)/3)*$AJ$603))),IF('Silo Levels'!$L$27="Pumping",(($D$18*$AJ$603)+((PI()*(($C$21/2)^2)*($G$20-$AI820))*$AJ$603))+((($D$18+$H$18)/3)*$BE$20)+(((PI()*($C$21/2)^2*(($C$21/2)*$AZ$20))/3)*$AJ$603),(($D$18*$AJ$603)+((PI()*(($C$21/2)^2)*($G$20-$AI820))*$AJ$603))+((($D$18+$H$18)/3)*$BE$20)-(((PI()*($C$21/2)^2*(($C$21/2)*$AZ$20))/3)*$AJ$603)))</f>
        <v>129141.43182208619</v>
      </c>
    </row>
    <row r="821" spans="1:36" x14ac:dyDescent="0.3">
      <c r="A821">
        <v>21.6</v>
      </c>
      <c r="B821" s="85">
        <f t="shared" si="109"/>
        <v>132903.28472071438</v>
      </c>
      <c r="C821" s="57">
        <v>21.6</v>
      </c>
      <c r="D821" s="86">
        <f>IF($C821&gt;$G$20,IF('Silo Levels'!$L$19="Pumping",((PI()*((($C$19+$G$20)-$C821)*($O$20/($O$19/2)))^2*((($O$20+$G$20)-$C821))/3)*$D$603)+(((PI()*((($C$19+$G$20)-$C821)*($O$20/($O$19/2)))^2*(((($C$19+$G$20)-$C821)*($O$20/($O$19/2)))*$AZ$12))/3)*$D$603),(((PI()*((($C$19+$G$20)-$C821)*($O$20/($O$19/2)))^2*((($O$20+$G$20)-$C821)/3))*$D$603)-((PI()*((($C$19+$G$20)-$C821)*($O$20/($O$19/2)))^2*(((($C$19+$G$20)-$C821)*($O$20/($O$19/2)))*$AZ$12)/3)*$D$603))),IF('Silo Levels'!$L$19="Pumping",(($D$18*$D$603)+((PI()*(($C$21/2)^2)*($G$20-$C821))*$D$603))+((($D$18+$H$18)/3)*$BE$12)+(((PI()*($C$21/2)^2*(($C$21/2)*$AZ$12))/3)*$D$603),(($D$18*$D$603)+((PI()*(($C$21/2)^2)*($G$20-$C821))*$D$603))+((($D$18+$H$18)/3)*$BE$12)-(((PI()*($C$21/2)^2*(($C$21/2)*$AZ$12))/3)*$D$603)))</f>
        <v>129976.26594714967</v>
      </c>
      <c r="E821" s="73">
        <v>21.6</v>
      </c>
      <c r="F821" s="85">
        <f t="shared" si="110"/>
        <v>120587.92537146971</v>
      </c>
      <c r="G821" s="57">
        <v>21.6</v>
      </c>
      <c r="H821" s="86">
        <f>IF($G821&gt;$G$20,IF('Silo Levels'!$L$20="Pumping",((PI()*((($C$19+$G$20)-$G821)*($O$20/($O$19/2)))^2*((($O$20+$G$20)-$G821))/3)*$H$603)+(((PI()*((($C$19+$G$20)-$G821)*($O$20/($O$19/2)))^2*(((($C$19+$G$20)-$G821)*($O$20/($O$19/2)))*$AZ$13))/3)*$H$603),(((PI()*((($C$19+$G$20)-$G821)*($O$20/($O$19/2)))^2*((($O$20+$G$20)-$G821)/3))*$H$603)-((PI()*((($C$19+$G$20)-$G821)*($O$20/($O$19/2)))^2*(((($C$19+$G$20)-$G821)*($O$20/($O$19/2)))*$AZ$13)/3)*$H$603))),IF('Silo Levels'!$L$20="Pumping",(($D$18*$H$603)+((PI()*(($C$21/2)^2)*($G$20-$G821))*$H$603))+((($D$18+$H$18)/3)*$BE$13)+(((PI()*($C$21/2)^2*(($C$21/2)*$AZ$13))/3)*$H$603),(($D$18*$H$603)+((PI()*(($C$21/2)^2)*($G$20-$G821))*$H$603))+((($D$18+$H$18)/3)*$BE$13)-(((PI()*($C$21/2)^2*(($C$21/2)*$AZ$13))/3)*$H$603)))</f>
        <v>116799.79092644385</v>
      </c>
      <c r="I821" s="73">
        <v>21.6</v>
      </c>
      <c r="J821" s="85">
        <f t="shared" si="117"/>
        <v>121128.31248991874</v>
      </c>
      <c r="K821" s="57">
        <v>21.6</v>
      </c>
      <c r="L821" s="86">
        <f>IF($K821&gt;$G$20,IF('Silo Levels'!$L$21="Pumping",((PI()*((($C$19+$G$20)-$K821)*($O$20/($O$19/2)))^2*((($O$20+$G$20)-$K821))/3)*$L$603)+(((PI()*((($C$19+$G$20)-$K821)*($O$20/($O$19/2)))^2*(((($C$19+$G$20)-$K821)*($O$20/($O$19/2)))*$AZ$14))/3)*$L$603),(((PI()*((($C$19+$G$20)-$K821)*($O$20/($O$19/2)))^2*((($O$20+$G$20)-$K821)/3))*$L$603)-((PI()*((($C$19+$G$20)-$K821)*($O$20/($O$19/2)))^2*(((($C$19+$G$20)-$K821)*($O$20/($O$19/2)))*$AZ$14)/3)*$L$603))),IF('Silo Levels'!$L$21="Pumping",(($D$18*$L$603)+((PI()*(($C$21/2)^2)*($G$20-$K821))*$L$603))+((($D$18+$H$18)/3)*$BE$14)+(((PI()*($C$21/2)^2*(($C$21/2)*$AZ$14))/3)*$L$603),(($D$18*$L$603)+((PI()*(($C$21/2)^2)*($G$20-$K821))*$L$603))+((($D$18+$H$18)/3)*$BE$14)-(((PI()*($C$21/2)^2*(($C$21/2)*$AZ$14))/3)*$L$603)))</f>
        <v>117322.91946830663</v>
      </c>
      <c r="M821" s="73">
        <v>21.6</v>
      </c>
      <c r="N821" s="85">
        <f t="shared" si="111"/>
        <v>123938.88621881699</v>
      </c>
      <c r="O821" s="57">
        <v>21.6</v>
      </c>
      <c r="P821" s="86">
        <f>IF($O821&gt;$G$20,IF('Silo Levels'!$L$22="Pumping",((PI()*((($C$19+$G$20)-$O821)*($O$20/($O$19/2)))^2*((($O$20+$G$20)-$O821))/3)*$P$603)+(((PI()*((($C$19+$G$20)-$O821)*($O$20/($O$19/2)))^2*(((($C$19+$G$20)-$O821)*($O$20/($O$19/2)))*$AZ$15))/3)*$P$603),(((PI()*((($C$19+$G$20)-$O821)*($O$20/($O$19/2)))^2*((($O$20+$G$20)-$O821)/3))*$P$603)-((PI()*((($C$19+$G$20)-$O821)*($O$20/($O$19/2)))^2*(((($C$19+$G$20)-$O821)*($O$20/($O$19/2)))*$AZ$15)/3)*$P$603))),IF('Silo Levels'!$L$22="Pumping",(($D$18*$P$603)+((PI()*(($C$21/2)^2)*($G$20-$O821))*$P$603))+((($D$18+$H$18)/3)*$BE$15)+(((PI()*($C$21/2)^2*(($C$21/2)*$AZ$15))/3)*$P$603),(($D$18*$P$603)+((PI()*(($C$21/2)^2)*($G$20-$O821))*$P$603))+((($D$18+$H$18)/3)*$BE$15)-(((PI()*($C$21/2)^2*(($C$21/2)*$AZ$15))/3)*$P$603)))</f>
        <v>120043.7306912245</v>
      </c>
      <c r="Q821" s="73">
        <v>21.6</v>
      </c>
      <c r="R821" s="85">
        <f t="shared" si="112"/>
        <v>128137.224532059</v>
      </c>
      <c r="S821" s="57">
        <v>21.6</v>
      </c>
      <c r="T821" s="86">
        <f>IF($S821&gt;$G$20,IF('Silo Levels'!$L$23="Pumping",((PI()*((($C$19+$G$20)-$S821)*($O$20/($O$19/2)))^2*((($O$20+$G$20)-$S821))/3)*$T$603)+(((PI()*((($C$19+$G$20)-$S821)*($O$20/($O$19/2)))^2*(((($C$19+$G$20)-$S821)*($O$20/($O$19/2)))*$AZ$16))/3)*$T$603),(((PI()*((($C$19+$G$20)-$S821)*($O$20/($O$19/2)))^2*((($O$20+$G$20)-$S821)/3))*$T$603)-((PI()*((($C$19+$G$20)-$S821)*($O$20/($O$19/2)))^2*(((($C$19+$G$20)-$S821)*($O$20/($O$19/2)))*$AZ$16)/3)*$T$603))),IF('Silo Levels'!$L$23="Pumping",(($D$18*$T$603)+((PI()*(($C$21/2)^2)*($G$20-$S821))*$T$603))+((($D$18+$H$18)/3)*$BE$16)+(((PI()*($C$21/2)^2*(($C$21/2)*$AZ$16))/3)*$T$603),(($D$18*$T$603)+((PI()*(($C$21/2)^2)*($G$20-$S821))*$T$603))+((($D$18+$H$18)/3)*$BE$16)-(((PI()*($C$21/2)^2*(($C$21/2)*$AZ$16))/3)*$T$603)))</f>
        <v>124107.98486211676</v>
      </c>
      <c r="U821" s="73">
        <v>21.6</v>
      </c>
      <c r="V821" s="85">
        <f t="shared" si="113"/>
        <v>120587.92537146971</v>
      </c>
      <c r="W821" s="57">
        <v>21.6</v>
      </c>
      <c r="X821" s="86">
        <f>IF($W821&gt;$G$20,IF('Silo Levels'!$L$24="Pumping",((PI()*((($C$19+$G$20)-$W821)*($O$20/($O$19/2)))^2*((($O$20+$G$20)-$W821))/3)*$X$603)+(((PI()*((($C$19+$G$20)-$W821)*($O$20/($O$19/2)))^2*(((($C$19+$G$20)-$W821)*($O$20/($O$19/2)))*$AZ$17))/3)*$X$603),(((PI()*((($C$19+$G$20)-$W821)*($O$20/($O$19/2)))^2*((($O$20+$G$20)-$W821)/3))*$X$603)-((PI()*((($C$19+$G$20)-$W821)*($O$20/($O$19/2)))^2*(((($C$19+$G$20)-$W821)*($O$20/($O$19/2)))*$AZ$17)/3)*$X$603))),IF('Silo Levels'!$L$24="Pumping",(($D$18*$X$603)+((PI()*(($C$21/2)^2)*($G$20-$W821))*$X$603))+((($D$18+$H$18)/3)*$BE$17)+(((PI()*($C$21/2)^2*(($C$21/2)*$AZ$17))/3)*$X$603),(($D$18*$X$603)+((PI()*(($C$21/2)^2)*($G$20-$W821))*$X$603))+((($D$18+$H$18)/3)*$BE$17)-(((PI()*($C$21/2)^2*(($C$21/2)*$AZ$17))/3)*$X$603)))</f>
        <v>116799.79092644385</v>
      </c>
      <c r="Y821" s="73">
        <v>21.6</v>
      </c>
      <c r="Z821" s="85">
        <f t="shared" si="114"/>
        <v>138159.96875231958</v>
      </c>
      <c r="AA821" s="57">
        <v>21.6</v>
      </c>
      <c r="AB821" s="86">
        <f>IF($AA821&gt;$G$20,IF('Silo Levels'!$L$25="Pumping",((PI()*((($C$19+$G$20)-$AA821)*($O$20/($O$19/2)))^2*((($O$20+$G$20)-$AA821))/3)*$AB$603)+(((PI()*((($C$19+$G$20)-$AA821)*($O$20/($O$19/2)))^2*(((($C$19+$G$20)-$AA821)*($O$20/($O$19/2)))*$AZ$18))/3)*$AB$603),(((PI()*((($C$19+$G$20)-$AA821)*($O$20/($O$19/2)))^2*((($O$20+$G$20)-$AA821)/3))*$AB$603)-((PI()*((($C$19+$G$20)-$AA821)*($O$20/($O$19/2)))^2*(((($C$19+$G$20)-$AA821)*($O$20/($O$19/2)))*$AZ$18)/3)*$AB$603))),IF('Silo Levels'!$L$25="Pumping",(($D$18*$AB$603)+((PI()*(($C$21/2)^2)*($G$20-$AA821))*$AB$603))+((($D$18+$H$18)/3)*$BE$18)+(((PI()*($C$21/2)^2*(($C$21/2)*$AZ$18))/3)*$AB$603),(($D$18*$AB$603)+((PI()*(($C$21/2)^2)*($G$20-$AA821))*$AB$603))+((($D$18+$H$18)/3)*$BE$18)-(((PI()*($C$21/2)^2*(($C$21/2)*$AZ$18))/3)*$AB$603)))</f>
        <v>133810.62837526525</v>
      </c>
      <c r="AC821" s="73">
        <v>21.6</v>
      </c>
      <c r="AD821" s="85">
        <f t="shared" si="115"/>
        <v>143862.23420948969</v>
      </c>
      <c r="AE821" s="57">
        <v>21.6</v>
      </c>
      <c r="AF821" s="86">
        <f>IF($AE821&gt;$G$20,IF('Silo Levels'!$L$26="Pumping",((PI()*((($C$19+$G$20)-$AE821)*($O$20/($O$19/2)))^2*((($O$20+$G$20)-$AE821))/3)*$AF$603)+(((PI()*((($C$19+$G$20)-$AE821)*($O$20/($O$19/2)))^2*(((($C$19+$G$20)-$AE821)*($O$20/($O$19/2)))*$AZ$19))/3)*$AF$603),(((PI()*((($C$19+$G$20)-$AE821)*($O$20/($O$19/2)))^2*((($O$20+$G$20)-$AE821)/3))*$AF$603)-((PI()*((($C$19+$G$20)-$AE821)*($O$20/($O$19/2)))^2*(((($C$19+$G$20)-$AE821)*($O$20/($O$19/2)))*$AZ$19)/3)*$AF$603))),IF('Silo Levels'!$L$26="Pumping",(($D$18*$AF$603)+((PI()*(($C$21/2)^2)*($G$20-$AE821))*$AF$603))+((($D$18+$H$18)/3)*$BE$19)+(((PI()*($C$21/2)^2*(($C$21/2)*$AZ$19))/3)*$AF$603),(($D$18*$AF$603)+((PI()*(($C$21/2)^2)*($G$20-$AE821))*$AF$603))+((($D$18+$H$18)/3)*$BE$19)-(((PI()*($C$21/2)^2*(($C$21/2)*$AZ$19))/3)*$AF$603)))</f>
        <v>141651.7485572297</v>
      </c>
      <c r="AG821" s="73">
        <v>21.6</v>
      </c>
      <c r="AH821" s="85">
        <f t="shared" si="116"/>
        <v>132903.28472071438</v>
      </c>
      <c r="AI821" s="57">
        <v>21.6</v>
      </c>
      <c r="AJ821" s="86">
        <f>IF($AI821&gt;$G$20,IF('Silo Levels'!$L$27="Pumping",((PI()*((($C$19+$G$20)-$AI821)*($O$20/($O$19/2)))^2*((($O$20+$G$20)-$AI821))/3)*$AJ$603)+(((PI()*((($C$19+$G$20)-$AI821)*($O$20/($O$19/2)))^2*(((($C$19+$G$20)-$AI821)*($O$20/($O$19/2)))*$AZ$20))/3)*$AJ$603),(((PI()*((($C$19+$G$20)-$AI821)*($O$20/($O$19/2)))^2*((($O$20+$G$20)-$AI821)/3))*$AJ$603)-((PI()*((($C$19+$G$20)-$AI821)*($O$20/($O$19/2)))^2*(((($C$19+$G$20)-$AI821)*($O$20/($O$19/2)))*$AZ$20)/3)*$AJ$603))),IF('Silo Levels'!$L$27="Pumping",(($D$18*$AJ$603)+((PI()*(($C$21/2)^2)*($G$20-$AI821))*$AJ$603))+((($D$18+$H$18)/3)*$BE$20)+(((PI()*($C$21/2)^2*(($C$21/2)*$AZ$20))/3)*$AJ$603),(($D$18*$AJ$603)+((PI()*(($C$21/2)^2)*($G$20-$AI821))*$AJ$603))+((($D$18+$H$18)/3)*$BE$20)-(((PI()*($C$21/2)^2*(($C$21/2)*$AZ$20))/3)*$AJ$603)))</f>
        <v>128721.82932990766</v>
      </c>
    </row>
    <row r="822" spans="1:36" x14ac:dyDescent="0.3">
      <c r="A822">
        <v>21.7</v>
      </c>
      <c r="B822" s="85">
        <f t="shared" si="109"/>
        <v>132483.68222853585</v>
      </c>
      <c r="C822" s="57">
        <v>21.7</v>
      </c>
      <c r="D822" s="86">
        <f>IF($C822&gt;$G$20,IF('Silo Levels'!$L$19="Pumping",((PI()*((($C$19+$G$20)-$C822)*($O$20/($O$19/2)))^2*((($O$20+$G$20)-$C822))/3)*$D$603)+(((PI()*((($C$19+$G$20)-$C822)*($O$20/($O$19/2)))^2*(((($C$19+$G$20)-$C822)*($O$20/($O$19/2)))*$AZ$12))/3)*$D$603),(((PI()*((($C$19+$G$20)-$C822)*($O$20/($O$19/2)))^2*((($O$20+$G$20)-$C822)/3))*$D$603)-((PI()*((($C$19+$G$20)-$C822)*($O$20/($O$19/2)))^2*(((($C$19+$G$20)-$C822)*($O$20/($O$19/2)))*$AZ$12)/3)*$D$603))),IF('Silo Levels'!$L$19="Pumping",(($D$18*$D$603)+((PI()*(($C$21/2)^2)*($G$20-$C822))*$D$603))+((($D$18+$H$18)/3)*$BE$12)+(((PI()*($C$21/2)^2*(($C$21/2)*$AZ$12))/3)*$D$603),(($D$18*$D$603)+((PI()*(($C$21/2)^2)*($G$20-$C822))*$D$603))+((($D$18+$H$18)/3)*$BE$12)-(((PI()*($C$21/2)^2*(($C$21/2)*$AZ$12))/3)*$D$603)))</f>
        <v>129556.66345497115</v>
      </c>
      <c r="E822" s="73">
        <v>21.7</v>
      </c>
      <c r="F822" s="85">
        <f t="shared" si="110"/>
        <v>120207.792019495</v>
      </c>
      <c r="G822" s="57">
        <v>21.7</v>
      </c>
      <c r="H822" s="86">
        <f>IF($G822&gt;$G$20,IF('Silo Levels'!$L$20="Pumping",((PI()*((($C$19+$G$20)-$G822)*($O$20/($O$19/2)))^2*((($O$20+$G$20)-$G822))/3)*$H$603)+(((PI()*((($C$19+$G$20)-$G822)*($O$20/($O$19/2)))^2*(((($C$19+$G$20)-$G822)*($O$20/($O$19/2)))*$AZ$13))/3)*$H$603),(((PI()*((($C$19+$G$20)-$G822)*($O$20/($O$19/2)))^2*((($O$20+$G$20)-$G822)/3))*$H$603)-((PI()*((($C$19+$G$20)-$G822)*($O$20/($O$19/2)))^2*(((($C$19+$G$20)-$G822)*($O$20/($O$19/2)))*$AZ$13)/3)*$H$603))),IF('Silo Levels'!$L$20="Pumping",(($D$18*$H$603)+((PI()*(($C$21/2)^2)*($G$20-$G822))*$H$603))+((($D$18+$H$18)/3)*$BE$13)+(((PI()*($C$21/2)^2*(($C$21/2)*$AZ$13))/3)*$H$603),(($D$18*$H$603)+((PI()*(($C$21/2)^2)*($G$20-$G822))*$H$603))+((($D$18+$H$18)/3)*$BE$13)-(((PI()*($C$21/2)^2*(($C$21/2)*$AZ$13))/3)*$H$603)))</f>
        <v>116419.65757446914</v>
      </c>
      <c r="I822" s="73">
        <v>21.7</v>
      </c>
      <c r="J822" s="85">
        <f t="shared" si="117"/>
        <v>120746.44726684409</v>
      </c>
      <c r="K822" s="57">
        <v>21.7</v>
      </c>
      <c r="L822" s="86">
        <f>IF($K822&gt;$G$20,IF('Silo Levels'!$L$21="Pumping",((PI()*((($C$19+$G$20)-$K822)*($O$20/($O$19/2)))^2*((($O$20+$G$20)-$K822))/3)*$L$603)+(((PI()*((($C$19+$G$20)-$K822)*($O$20/($O$19/2)))^2*(((($C$19+$G$20)-$K822)*($O$20/($O$19/2)))*$AZ$14))/3)*$L$603),(((PI()*((($C$19+$G$20)-$K822)*($O$20/($O$19/2)))^2*((($O$20+$G$20)-$K822)/3))*$L$603)-((PI()*((($C$19+$G$20)-$K822)*($O$20/($O$19/2)))^2*(((($C$19+$G$20)-$K822)*($O$20/($O$19/2)))*$AZ$14)/3)*$L$603))),IF('Silo Levels'!$L$21="Pumping",(($D$18*$L$603)+((PI()*(($C$21/2)^2)*($G$20-$K822))*$L$603))+((($D$18+$H$18)/3)*$BE$14)+(((PI()*($C$21/2)^2*(($C$21/2)*$AZ$14))/3)*$L$603),(($D$18*$L$603)+((PI()*(($C$21/2)^2)*($G$20-$K822))*$L$603))+((($D$18+$H$18)/3)*$BE$14)-(((PI()*($C$21/2)^2*(($C$21/2)*$AZ$14))/3)*$L$603)))</f>
        <v>116941.05424523198</v>
      </c>
      <c r="M822" s="73">
        <v>21.7</v>
      </c>
      <c r="N822" s="85">
        <f t="shared" si="111"/>
        <v>123548.01346900981</v>
      </c>
      <c r="O822" s="57">
        <v>21.7</v>
      </c>
      <c r="P822" s="86">
        <f>IF($O822&gt;$G$20,IF('Silo Levels'!$L$22="Pumping",((PI()*((($C$19+$G$20)-$O822)*($O$20/($O$19/2)))^2*((($O$20+$G$20)-$O822))/3)*$P$603)+(((PI()*((($C$19+$G$20)-$O822)*($O$20/($O$19/2)))^2*(((($C$19+$G$20)-$O822)*($O$20/($O$19/2)))*$AZ$15))/3)*$P$603),(((PI()*((($C$19+$G$20)-$O822)*($O$20/($O$19/2)))^2*((($O$20+$G$20)-$O822)/3))*$P$603)-((PI()*((($C$19+$G$20)-$O822)*($O$20/($O$19/2)))^2*(((($C$19+$G$20)-$O822)*($O$20/($O$19/2)))*$AZ$15)/3)*$P$603))),IF('Silo Levels'!$L$22="Pumping",(($D$18*$P$603)+((PI()*(($C$21/2)^2)*($G$20-$O822))*$P$603))+((($D$18+$H$18)/3)*$BE$15)+(((PI()*($C$21/2)^2*(($C$21/2)*$AZ$15))/3)*$P$603),(($D$18*$P$603)+((PI()*(($C$21/2)^2)*($G$20-$O822))*$P$603))+((($D$18+$H$18)/3)*$BE$15)-(((PI()*($C$21/2)^2*(($C$21/2)*$AZ$15))/3)*$P$603)))</f>
        <v>119652.85794141731</v>
      </c>
      <c r="Q822" s="73">
        <v>21.7</v>
      </c>
      <c r="R822" s="85">
        <f t="shared" si="112"/>
        <v>127732.89664880348</v>
      </c>
      <c r="S822" s="57">
        <v>21.7</v>
      </c>
      <c r="T822" s="86">
        <f>IF($S822&gt;$G$20,IF('Silo Levels'!$L$23="Pumping",((PI()*((($C$19+$G$20)-$S822)*($O$20/($O$19/2)))^2*((($O$20+$G$20)-$S822))/3)*$T$603)+(((PI()*((($C$19+$G$20)-$S822)*($O$20/($O$19/2)))^2*(((($C$19+$G$20)-$S822)*($O$20/($O$19/2)))*$AZ$16))/3)*$T$603),(((PI()*((($C$19+$G$20)-$S822)*($O$20/($O$19/2)))^2*((($O$20+$G$20)-$S822)/3))*$T$603)-((PI()*((($C$19+$G$20)-$S822)*($O$20/($O$19/2)))^2*(((($C$19+$G$20)-$S822)*($O$20/($O$19/2)))*$AZ$16)/3)*$T$603))),IF('Silo Levels'!$L$23="Pumping",(($D$18*$T$603)+((PI()*(($C$21/2)^2)*($G$20-$S822))*$T$603))+((($D$18+$H$18)/3)*$BE$16)+(((PI()*($C$21/2)^2*(($C$21/2)*$AZ$16))/3)*$T$603),(($D$18*$T$603)+((PI()*(($C$21/2)^2)*($G$20-$S822))*$T$603))+((($D$18+$H$18)/3)*$BE$16)-(((PI()*($C$21/2)^2*(($C$21/2)*$AZ$16))/3)*$T$603)))</f>
        <v>123703.65697886124</v>
      </c>
      <c r="U822" s="73">
        <v>21.7</v>
      </c>
      <c r="V822" s="85">
        <f t="shared" si="113"/>
        <v>120207.792019495</v>
      </c>
      <c r="W822" s="57">
        <v>21.7</v>
      </c>
      <c r="X822" s="86">
        <f>IF($W822&gt;$G$20,IF('Silo Levels'!$L$24="Pumping",((PI()*((($C$19+$G$20)-$W822)*($O$20/($O$19/2)))^2*((($O$20+$G$20)-$W822))/3)*$X$603)+(((PI()*((($C$19+$G$20)-$W822)*($O$20/($O$19/2)))^2*(((($C$19+$G$20)-$W822)*($O$20/($O$19/2)))*$AZ$17))/3)*$X$603),(((PI()*((($C$19+$G$20)-$W822)*($O$20/($O$19/2)))^2*((($O$20+$G$20)-$W822)/3))*$X$603)-((PI()*((($C$19+$G$20)-$W822)*($O$20/($O$19/2)))^2*(((($C$19+$G$20)-$W822)*($O$20/($O$19/2)))*$AZ$17)/3)*$X$603))),IF('Silo Levels'!$L$24="Pumping",(($D$18*$X$603)+((PI()*(($C$21/2)^2)*($G$20-$W822))*$X$603))+((($D$18+$H$18)/3)*$BE$17)+(((PI()*($C$21/2)^2*(($C$21/2)*$AZ$17))/3)*$X$603),(($D$18*$X$603)+((PI()*(($C$21/2)^2)*($G$20-$W822))*$X$603))+((($D$18+$H$18)/3)*$BE$17)-(((PI()*($C$21/2)^2*(($C$21/2)*$AZ$17))/3)*$X$603)))</f>
        <v>116419.65757446914</v>
      </c>
      <c r="Y822" s="73">
        <v>21.7</v>
      </c>
      <c r="Z822" s="85">
        <f t="shared" si="114"/>
        <v>137723.51926500542</v>
      </c>
      <c r="AA822" s="57">
        <v>21.7</v>
      </c>
      <c r="AB822" s="86">
        <f>IF($AA822&gt;$G$20,IF('Silo Levels'!$L$25="Pumping",((PI()*((($C$19+$G$20)-$AA822)*($O$20/($O$19/2)))^2*((($O$20+$G$20)-$AA822))/3)*$AB$603)+(((PI()*((($C$19+$G$20)-$AA822)*($O$20/($O$19/2)))^2*(((($C$19+$G$20)-$AA822)*($O$20/($O$19/2)))*$AZ$18))/3)*$AB$603),(((PI()*((($C$19+$G$20)-$AA822)*($O$20/($O$19/2)))^2*((($O$20+$G$20)-$AA822)/3))*$AB$603)-((PI()*((($C$19+$G$20)-$AA822)*($O$20/($O$19/2)))^2*(((($C$19+$G$20)-$AA822)*($O$20/($O$19/2)))*$AZ$18)/3)*$AB$603))),IF('Silo Levels'!$L$25="Pumping",(($D$18*$AB$603)+((PI()*(($C$21/2)^2)*($G$20-$AA822))*$AB$603))+((($D$18+$H$18)/3)*$BE$18)+(((PI()*($C$21/2)^2*(($C$21/2)*$AZ$18))/3)*$AB$603),(($D$18*$AB$603)+((PI()*(($C$21/2)^2)*($G$20-$AA822))*$AB$603))+((($D$18+$H$18)/3)*$BE$18)-(((PI()*($C$21/2)^2*(($C$21/2)*$AZ$18))/3)*$AB$603)))</f>
        <v>133374.1788879511</v>
      </c>
      <c r="AC822" s="73">
        <v>21.7</v>
      </c>
      <c r="AD822" s="85">
        <f t="shared" si="115"/>
        <v>143418.59667091767</v>
      </c>
      <c r="AE822" s="57">
        <v>21.7</v>
      </c>
      <c r="AF822" s="86">
        <f>IF($AE822&gt;$G$20,IF('Silo Levels'!$L$26="Pumping",((PI()*((($C$19+$G$20)-$AE822)*($O$20/($O$19/2)))^2*((($O$20+$G$20)-$AE822))/3)*$AF$603)+(((PI()*((($C$19+$G$20)-$AE822)*($O$20/($O$19/2)))^2*(((($C$19+$G$20)-$AE822)*($O$20/($O$19/2)))*$AZ$19))/3)*$AF$603),(((PI()*((($C$19+$G$20)-$AE822)*($O$20/($O$19/2)))^2*((($O$20+$G$20)-$AE822)/3))*$AF$603)-((PI()*((($C$19+$G$20)-$AE822)*($O$20/($O$19/2)))^2*(((($C$19+$G$20)-$AE822)*($O$20/($O$19/2)))*$AZ$19)/3)*$AF$603))),IF('Silo Levels'!$L$26="Pumping",(($D$18*$AF$603)+((PI()*(($C$21/2)^2)*($G$20-$AE822))*$AF$603))+((($D$18+$H$18)/3)*$BE$19)+(((PI()*($C$21/2)^2*(($C$21/2)*$AZ$19))/3)*$AF$603),(($D$18*$AF$603)+((PI()*(($C$21/2)^2)*($G$20-$AE822))*$AF$603))+((($D$18+$H$18)/3)*$BE$19)-(((PI()*($C$21/2)^2*(($C$21/2)*$AZ$19))/3)*$AF$603)))</f>
        <v>141208.11101865768</v>
      </c>
      <c r="AG822" s="73">
        <v>21.7</v>
      </c>
      <c r="AH822" s="85">
        <f t="shared" si="116"/>
        <v>132483.68222853585</v>
      </c>
      <c r="AI822" s="57">
        <v>21.7</v>
      </c>
      <c r="AJ822" s="86">
        <f>IF($AI822&gt;$G$20,IF('Silo Levels'!$L$27="Pumping",((PI()*((($C$19+$G$20)-$AI822)*($O$20/($O$19/2)))^2*((($O$20+$G$20)-$AI822))/3)*$AJ$603)+(((PI()*((($C$19+$G$20)-$AI822)*($O$20/($O$19/2)))^2*(((($C$19+$G$20)-$AI822)*($O$20/($O$19/2)))*$AZ$20))/3)*$AJ$603),(((PI()*((($C$19+$G$20)-$AI822)*($O$20/($O$19/2)))^2*((($O$20+$G$20)-$AI822)/3))*$AJ$603)-((PI()*((($C$19+$G$20)-$AI822)*($O$20/($O$19/2)))^2*(((($C$19+$G$20)-$AI822)*($O$20/($O$19/2)))*$AZ$20)/3)*$AJ$603))),IF('Silo Levels'!$L$27="Pumping",(($D$18*$AJ$603)+((PI()*(($C$21/2)^2)*($G$20-$AI822))*$AJ$603))+((($D$18+$H$18)/3)*$BE$20)+(((PI()*($C$21/2)^2*(($C$21/2)*$AZ$20))/3)*$AJ$603),(($D$18*$AJ$603)+((PI()*(($C$21/2)^2)*($G$20-$AI822))*$AJ$603))+((($D$18+$H$18)/3)*$BE$20)-(((PI()*($C$21/2)^2*(($C$21/2)*$AZ$20))/3)*$AJ$603)))</f>
        <v>128302.22683772913</v>
      </c>
    </row>
    <row r="823" spans="1:36" x14ac:dyDescent="0.3">
      <c r="A823">
        <v>21.8</v>
      </c>
      <c r="B823" s="85">
        <f t="shared" si="109"/>
        <v>132064.07973635735</v>
      </c>
      <c r="C823" s="57">
        <v>21.8</v>
      </c>
      <c r="D823" s="86">
        <f>IF($C823&gt;$G$20,IF('Silo Levels'!$L$19="Pumping",((PI()*((($C$19+$G$20)-$C823)*($O$20/($O$19/2)))^2*((($O$20+$G$20)-$C823))/3)*$D$603)+(((PI()*((($C$19+$G$20)-$C823)*($O$20/($O$19/2)))^2*(((($C$19+$G$20)-$C823)*($O$20/($O$19/2)))*$AZ$12))/3)*$D$603),(((PI()*((($C$19+$G$20)-$C823)*($O$20/($O$19/2)))^2*((($O$20+$G$20)-$C823)/3))*$D$603)-((PI()*((($C$19+$G$20)-$C823)*($O$20/($O$19/2)))^2*(((($C$19+$G$20)-$C823)*($O$20/($O$19/2)))*$AZ$12)/3)*$D$603))),IF('Silo Levels'!$L$19="Pumping",(($D$18*$D$603)+((PI()*(($C$21/2)^2)*($G$20-$C823))*$D$603))+((($D$18+$H$18)/3)*$BE$12)+(((PI()*($C$21/2)^2*(($C$21/2)*$AZ$12))/3)*$D$603),(($D$18*$D$603)+((PI()*(($C$21/2)^2)*($G$20-$C823))*$D$603))+((($D$18+$H$18)/3)*$BE$12)-(((PI()*($C$21/2)^2*(($C$21/2)*$AZ$12))/3)*$D$603)))</f>
        <v>129137.06096279265</v>
      </c>
      <c r="E823" s="73">
        <v>21.8</v>
      </c>
      <c r="F823" s="85">
        <f t="shared" si="110"/>
        <v>119827.65866752027</v>
      </c>
      <c r="G823" s="57">
        <v>21.8</v>
      </c>
      <c r="H823" s="86">
        <f>IF($G823&gt;$G$20,IF('Silo Levels'!$L$20="Pumping",((PI()*((($C$19+$G$20)-$G823)*($O$20/($O$19/2)))^2*((($O$20+$G$20)-$G823))/3)*$H$603)+(((PI()*((($C$19+$G$20)-$G823)*($O$20/($O$19/2)))^2*(((($C$19+$G$20)-$G823)*($O$20/($O$19/2)))*$AZ$13))/3)*$H$603),(((PI()*((($C$19+$G$20)-$G823)*($O$20/($O$19/2)))^2*((($O$20+$G$20)-$G823)/3))*$H$603)-((PI()*((($C$19+$G$20)-$G823)*($O$20/($O$19/2)))^2*(((($C$19+$G$20)-$G823)*($O$20/($O$19/2)))*$AZ$13)/3)*$H$603))),IF('Silo Levels'!$L$20="Pumping",(($D$18*$H$603)+((PI()*(($C$21/2)^2)*($G$20-$G823))*$H$603))+((($D$18+$H$18)/3)*$BE$13)+(((PI()*($C$21/2)^2*(($C$21/2)*$AZ$13))/3)*$H$603),(($D$18*$H$603)+((PI()*(($C$21/2)^2)*($G$20-$G823))*$H$603))+((($D$18+$H$18)/3)*$BE$13)-(((PI()*($C$21/2)^2*(($C$21/2)*$AZ$13))/3)*$H$603)))</f>
        <v>116039.52422249441</v>
      </c>
      <c r="I823" s="73">
        <v>21.8</v>
      </c>
      <c r="J823" s="85">
        <f t="shared" si="117"/>
        <v>120364.58204376941</v>
      </c>
      <c r="K823" s="57">
        <v>21.8</v>
      </c>
      <c r="L823" s="86">
        <f>IF($K823&gt;$G$20,IF('Silo Levels'!$L$21="Pumping",((PI()*((($C$19+$G$20)-$K823)*($O$20/($O$19/2)))^2*((($O$20+$G$20)-$K823))/3)*$L$603)+(((PI()*((($C$19+$G$20)-$K823)*($O$20/($O$19/2)))^2*(((($C$19+$G$20)-$K823)*($O$20/($O$19/2)))*$AZ$14))/3)*$L$603),(((PI()*((($C$19+$G$20)-$K823)*($O$20/($O$19/2)))^2*((($O$20+$G$20)-$K823)/3))*$L$603)-((PI()*((($C$19+$G$20)-$K823)*($O$20/($O$19/2)))^2*(((($C$19+$G$20)-$K823)*($O$20/($O$19/2)))*$AZ$14)/3)*$L$603))),IF('Silo Levels'!$L$21="Pumping",(($D$18*$L$603)+((PI()*(($C$21/2)^2)*($G$20-$K823))*$L$603))+((($D$18+$H$18)/3)*$BE$14)+(((PI()*($C$21/2)^2*(($C$21/2)*$AZ$14))/3)*$L$603),(($D$18*$L$603)+((PI()*(($C$21/2)^2)*($G$20-$K823))*$L$603))+((($D$18+$H$18)/3)*$BE$14)-(((PI()*($C$21/2)^2*(($C$21/2)*$AZ$14))/3)*$L$603)))</f>
        <v>116559.1890221573</v>
      </c>
      <c r="M823" s="73">
        <v>21.8</v>
      </c>
      <c r="N823" s="85">
        <f t="shared" si="111"/>
        <v>123157.14071920261</v>
      </c>
      <c r="O823" s="57">
        <v>21.8</v>
      </c>
      <c r="P823" s="86">
        <f>IF($O823&gt;$G$20,IF('Silo Levels'!$L$22="Pumping",((PI()*((($C$19+$G$20)-$O823)*($O$20/($O$19/2)))^2*((($O$20+$G$20)-$O823))/3)*$P$603)+(((PI()*((($C$19+$G$20)-$O823)*($O$20/($O$19/2)))^2*(((($C$19+$G$20)-$O823)*($O$20/($O$19/2)))*$AZ$15))/3)*$P$603),(((PI()*((($C$19+$G$20)-$O823)*($O$20/($O$19/2)))^2*((($O$20+$G$20)-$O823)/3))*$P$603)-((PI()*((($C$19+$G$20)-$O823)*($O$20/($O$19/2)))^2*(((($C$19+$G$20)-$O823)*($O$20/($O$19/2)))*$AZ$15)/3)*$P$603))),IF('Silo Levels'!$L$22="Pumping",(($D$18*$P$603)+((PI()*(($C$21/2)^2)*($G$20-$O823))*$P$603))+((($D$18+$H$18)/3)*$BE$15)+(((PI()*($C$21/2)^2*(($C$21/2)*$AZ$15))/3)*$P$603),(($D$18*$P$603)+((PI()*(($C$21/2)^2)*($G$20-$O823))*$P$603))+((($D$18+$H$18)/3)*$BE$15)-(((PI()*($C$21/2)^2*(($C$21/2)*$AZ$15))/3)*$P$603)))</f>
        <v>119261.98519161012</v>
      </c>
      <c r="Q823" s="73">
        <v>21.8</v>
      </c>
      <c r="R823" s="85">
        <f t="shared" si="112"/>
        <v>127328.56876554794</v>
      </c>
      <c r="S823" s="57">
        <v>21.8</v>
      </c>
      <c r="T823" s="86">
        <f>IF($S823&gt;$G$20,IF('Silo Levels'!$L$23="Pumping",((PI()*((($C$19+$G$20)-$S823)*($O$20/($O$19/2)))^2*((($O$20+$G$20)-$S823))/3)*$T$603)+(((PI()*((($C$19+$G$20)-$S823)*($O$20/($O$19/2)))^2*(((($C$19+$G$20)-$S823)*($O$20/($O$19/2)))*$AZ$16))/3)*$T$603),(((PI()*((($C$19+$G$20)-$S823)*($O$20/($O$19/2)))^2*((($O$20+$G$20)-$S823)/3))*$T$603)-((PI()*((($C$19+$G$20)-$S823)*($O$20/($O$19/2)))^2*(((($C$19+$G$20)-$S823)*($O$20/($O$19/2)))*$AZ$16)/3)*$T$603))),IF('Silo Levels'!$L$23="Pumping",(($D$18*$T$603)+((PI()*(($C$21/2)^2)*($G$20-$S823))*$T$603))+((($D$18+$H$18)/3)*$BE$16)+(((PI()*($C$21/2)^2*(($C$21/2)*$AZ$16))/3)*$T$603),(($D$18*$T$603)+((PI()*(($C$21/2)^2)*($G$20-$S823))*$T$603))+((($D$18+$H$18)/3)*$BE$16)-(((PI()*($C$21/2)^2*(($C$21/2)*$AZ$16))/3)*$T$603)))</f>
        <v>123299.3290956057</v>
      </c>
      <c r="U823" s="73">
        <v>21.8</v>
      </c>
      <c r="V823" s="85">
        <f t="shared" si="113"/>
        <v>119827.65866752027</v>
      </c>
      <c r="W823" s="57">
        <v>21.8</v>
      </c>
      <c r="X823" s="86">
        <f>IF($W823&gt;$G$20,IF('Silo Levels'!$L$24="Pumping",((PI()*((($C$19+$G$20)-$W823)*($O$20/($O$19/2)))^2*((($O$20+$G$20)-$W823))/3)*$X$603)+(((PI()*((($C$19+$G$20)-$W823)*($O$20/($O$19/2)))^2*(((($C$19+$G$20)-$W823)*($O$20/($O$19/2)))*$AZ$17))/3)*$X$603),(((PI()*((($C$19+$G$20)-$W823)*($O$20/($O$19/2)))^2*((($O$20+$G$20)-$W823)/3))*$X$603)-((PI()*((($C$19+$G$20)-$W823)*($O$20/($O$19/2)))^2*(((($C$19+$G$20)-$W823)*($O$20/($O$19/2)))*$AZ$17)/3)*$X$603))),IF('Silo Levels'!$L$24="Pumping",(($D$18*$X$603)+((PI()*(($C$21/2)^2)*($G$20-$W823))*$X$603))+((($D$18+$H$18)/3)*$BE$17)+(((PI()*($C$21/2)^2*(($C$21/2)*$AZ$17))/3)*$X$603),(($D$18*$X$603)+((PI()*(($C$21/2)^2)*($G$20-$W823))*$X$603))+((($D$18+$H$18)/3)*$BE$17)-(((PI()*($C$21/2)^2*(($C$21/2)*$AZ$17))/3)*$X$603)))</f>
        <v>116039.52422249441</v>
      </c>
      <c r="Y823" s="73">
        <v>21.8</v>
      </c>
      <c r="Z823" s="85">
        <f t="shared" si="114"/>
        <v>137287.06977769124</v>
      </c>
      <c r="AA823" s="57">
        <v>21.8</v>
      </c>
      <c r="AB823" s="86">
        <f>IF($AA823&gt;$G$20,IF('Silo Levels'!$L$25="Pumping",((PI()*((($C$19+$G$20)-$AA823)*($O$20/($O$19/2)))^2*((($O$20+$G$20)-$AA823))/3)*$AB$603)+(((PI()*((($C$19+$G$20)-$AA823)*($O$20/($O$19/2)))^2*(((($C$19+$G$20)-$AA823)*($O$20/($O$19/2)))*$AZ$18))/3)*$AB$603),(((PI()*((($C$19+$G$20)-$AA823)*($O$20/($O$19/2)))^2*((($O$20+$G$20)-$AA823)/3))*$AB$603)-((PI()*((($C$19+$G$20)-$AA823)*($O$20/($O$19/2)))^2*(((($C$19+$G$20)-$AA823)*($O$20/($O$19/2)))*$AZ$18)/3)*$AB$603))),IF('Silo Levels'!$L$25="Pumping",(($D$18*$AB$603)+((PI()*(($C$21/2)^2)*($G$20-$AA823))*$AB$603))+((($D$18+$H$18)/3)*$BE$18)+(((PI()*($C$21/2)^2*(($C$21/2)*$AZ$18))/3)*$AB$603),(($D$18*$AB$603)+((PI()*(($C$21/2)^2)*($G$20-$AA823))*$AB$603))+((($D$18+$H$18)/3)*$BE$18)-(((PI()*($C$21/2)^2*(($C$21/2)*$AZ$18))/3)*$AB$603)))</f>
        <v>132937.72940063692</v>
      </c>
      <c r="AC823" s="73">
        <v>21.8</v>
      </c>
      <c r="AD823" s="85">
        <f t="shared" si="115"/>
        <v>142974.95913234563</v>
      </c>
      <c r="AE823" s="57">
        <v>21.8</v>
      </c>
      <c r="AF823" s="86">
        <f>IF($AE823&gt;$G$20,IF('Silo Levels'!$L$26="Pumping",((PI()*((($C$19+$G$20)-$AE823)*($O$20/($O$19/2)))^2*((($O$20+$G$20)-$AE823))/3)*$AF$603)+(((PI()*((($C$19+$G$20)-$AE823)*($O$20/($O$19/2)))^2*(((($C$19+$G$20)-$AE823)*($O$20/($O$19/2)))*$AZ$19))/3)*$AF$603),(((PI()*((($C$19+$G$20)-$AE823)*($O$20/($O$19/2)))^2*((($O$20+$G$20)-$AE823)/3))*$AF$603)-((PI()*((($C$19+$G$20)-$AE823)*($O$20/($O$19/2)))^2*(((($C$19+$G$20)-$AE823)*($O$20/($O$19/2)))*$AZ$19)/3)*$AF$603))),IF('Silo Levels'!$L$26="Pumping",(($D$18*$AF$603)+((PI()*(($C$21/2)^2)*($G$20-$AE823))*$AF$603))+((($D$18+$H$18)/3)*$BE$19)+(((PI()*($C$21/2)^2*(($C$21/2)*$AZ$19))/3)*$AF$603),(($D$18*$AF$603)+((PI()*(($C$21/2)^2)*($G$20-$AE823))*$AF$603))+((($D$18+$H$18)/3)*$BE$19)-(((PI()*($C$21/2)^2*(($C$21/2)*$AZ$19))/3)*$AF$603)))</f>
        <v>140764.47348008564</v>
      </c>
      <c r="AG823" s="73">
        <v>21.8</v>
      </c>
      <c r="AH823" s="85">
        <f t="shared" si="116"/>
        <v>132064.07973635735</v>
      </c>
      <c r="AI823" s="57">
        <v>21.8</v>
      </c>
      <c r="AJ823" s="86">
        <f>IF($AI823&gt;$G$20,IF('Silo Levels'!$L$27="Pumping",((PI()*((($C$19+$G$20)-$AI823)*($O$20/($O$19/2)))^2*((($O$20+$G$20)-$AI823))/3)*$AJ$603)+(((PI()*((($C$19+$G$20)-$AI823)*($O$20/($O$19/2)))^2*(((($C$19+$G$20)-$AI823)*($O$20/($O$19/2)))*$AZ$20))/3)*$AJ$603),(((PI()*((($C$19+$G$20)-$AI823)*($O$20/($O$19/2)))^2*((($O$20+$G$20)-$AI823)/3))*$AJ$603)-((PI()*((($C$19+$G$20)-$AI823)*($O$20/($O$19/2)))^2*(((($C$19+$G$20)-$AI823)*($O$20/($O$19/2)))*$AZ$20)/3)*$AJ$603))),IF('Silo Levels'!$L$27="Pumping",(($D$18*$AJ$603)+((PI()*(($C$21/2)^2)*($G$20-$AI823))*$AJ$603))+((($D$18+$H$18)/3)*$BE$20)+(((PI()*($C$21/2)^2*(($C$21/2)*$AZ$20))/3)*$AJ$603),(($D$18*$AJ$603)+((PI()*(($C$21/2)^2)*($G$20-$AI823))*$AJ$603))+((($D$18+$H$18)/3)*$BE$20)-(((PI()*($C$21/2)^2*(($C$21/2)*$AZ$20))/3)*$AJ$603)))</f>
        <v>127882.62434555063</v>
      </c>
    </row>
    <row r="824" spans="1:36" x14ac:dyDescent="0.3">
      <c r="A824">
        <v>21.9</v>
      </c>
      <c r="B824" s="85">
        <f t="shared" si="109"/>
        <v>131644.47724417885</v>
      </c>
      <c r="C824" s="57">
        <v>21.9</v>
      </c>
      <c r="D824" s="86">
        <f>IF($C824&gt;$G$20,IF('Silo Levels'!$L$19="Pumping",((PI()*((($C$19+$G$20)-$C824)*($O$20/($O$19/2)))^2*((($O$20+$G$20)-$C824))/3)*$D$603)+(((PI()*((($C$19+$G$20)-$C824)*($O$20/($O$19/2)))^2*(((($C$19+$G$20)-$C824)*($O$20/($O$19/2)))*$AZ$12))/3)*$D$603),(((PI()*((($C$19+$G$20)-$C824)*($O$20/($O$19/2)))^2*((($O$20+$G$20)-$C824)/3))*$D$603)-((PI()*((($C$19+$G$20)-$C824)*($O$20/($O$19/2)))^2*(((($C$19+$G$20)-$C824)*($O$20/($O$19/2)))*$AZ$12)/3)*$D$603))),IF('Silo Levels'!$L$19="Pumping",(($D$18*$D$603)+((PI()*(($C$21/2)^2)*($G$20-$C824))*$D$603))+((($D$18+$H$18)/3)*$BE$12)+(((PI()*($C$21/2)^2*(($C$21/2)*$AZ$12))/3)*$D$603),(($D$18*$D$603)+((PI()*(($C$21/2)^2)*($G$20-$C824))*$D$603))+((($D$18+$H$18)/3)*$BE$12)-(((PI()*($C$21/2)^2*(($C$21/2)*$AZ$12))/3)*$D$603)))</f>
        <v>128717.45847061415</v>
      </c>
      <c r="E824" s="73">
        <v>21.9</v>
      </c>
      <c r="F824" s="85">
        <f t="shared" si="110"/>
        <v>119447.52531554557</v>
      </c>
      <c r="G824" s="57">
        <v>21.9</v>
      </c>
      <c r="H824" s="86">
        <f>IF($G824&gt;$G$20,IF('Silo Levels'!$L$20="Pumping",((PI()*((($C$19+$G$20)-$G824)*($O$20/($O$19/2)))^2*((($O$20+$G$20)-$G824))/3)*$H$603)+(((PI()*((($C$19+$G$20)-$G824)*($O$20/($O$19/2)))^2*(((($C$19+$G$20)-$G824)*($O$20/($O$19/2)))*$AZ$13))/3)*$H$603),(((PI()*((($C$19+$G$20)-$G824)*($O$20/($O$19/2)))^2*((($O$20+$G$20)-$G824)/3))*$H$603)-((PI()*((($C$19+$G$20)-$G824)*($O$20/($O$19/2)))^2*(((($C$19+$G$20)-$G824)*($O$20/($O$19/2)))*$AZ$13)/3)*$H$603))),IF('Silo Levels'!$L$20="Pumping",(($D$18*$H$603)+((PI()*(($C$21/2)^2)*($G$20-$G824))*$H$603))+((($D$18+$H$18)/3)*$BE$13)+(((PI()*($C$21/2)^2*(($C$21/2)*$AZ$13))/3)*$H$603),(($D$18*$H$603)+((PI()*(($C$21/2)^2)*($G$20-$G824))*$H$603))+((($D$18+$H$18)/3)*$BE$13)-(((PI()*($C$21/2)^2*(($C$21/2)*$AZ$13))/3)*$H$603)))</f>
        <v>115659.39087051971</v>
      </c>
      <c r="I824" s="73">
        <v>21.9</v>
      </c>
      <c r="J824" s="85">
        <f t="shared" si="117"/>
        <v>119982.71682069478</v>
      </c>
      <c r="K824" s="57">
        <v>21.9</v>
      </c>
      <c r="L824" s="86">
        <f>IF($K824&gt;$G$20,IF('Silo Levels'!$L$21="Pumping",((PI()*((($C$19+$G$20)-$K824)*($O$20/($O$19/2)))^2*((($O$20+$G$20)-$K824))/3)*$L$603)+(((PI()*((($C$19+$G$20)-$K824)*($O$20/($O$19/2)))^2*(((($C$19+$G$20)-$K824)*($O$20/($O$19/2)))*$AZ$14))/3)*$L$603),(((PI()*((($C$19+$G$20)-$K824)*($O$20/($O$19/2)))^2*((($O$20+$G$20)-$K824)/3))*$L$603)-((PI()*((($C$19+$G$20)-$K824)*($O$20/($O$19/2)))^2*(((($C$19+$G$20)-$K824)*($O$20/($O$19/2)))*$AZ$14)/3)*$L$603))),IF('Silo Levels'!$L$21="Pumping",(($D$18*$L$603)+((PI()*(($C$21/2)^2)*($G$20-$K824))*$L$603))+((($D$18+$H$18)/3)*$BE$14)+(((PI()*($C$21/2)^2*(($C$21/2)*$AZ$14))/3)*$L$603),(($D$18*$L$603)+((PI()*(($C$21/2)^2)*($G$20-$K824))*$L$603))+((($D$18+$H$18)/3)*$BE$14)-(((PI()*($C$21/2)^2*(($C$21/2)*$AZ$14))/3)*$L$603)))</f>
        <v>116177.32379908267</v>
      </c>
      <c r="M824" s="73">
        <v>21.9</v>
      </c>
      <c r="N824" s="85">
        <f t="shared" si="111"/>
        <v>122766.26796939544</v>
      </c>
      <c r="O824" s="57">
        <v>21.9</v>
      </c>
      <c r="P824" s="86">
        <f>IF($O824&gt;$G$20,IF('Silo Levels'!$L$22="Pumping",((PI()*((($C$19+$G$20)-$O824)*($O$20/($O$19/2)))^2*((($O$20+$G$20)-$O824))/3)*$P$603)+(((PI()*((($C$19+$G$20)-$O824)*($O$20/($O$19/2)))^2*(((($C$19+$G$20)-$O824)*($O$20/($O$19/2)))*$AZ$15))/3)*$P$603),(((PI()*((($C$19+$G$20)-$O824)*($O$20/($O$19/2)))^2*((($O$20+$G$20)-$O824)/3))*$P$603)-((PI()*((($C$19+$G$20)-$O824)*($O$20/($O$19/2)))^2*(((($C$19+$G$20)-$O824)*($O$20/($O$19/2)))*$AZ$15)/3)*$P$603))),IF('Silo Levels'!$L$22="Pumping",(($D$18*$P$603)+((PI()*(($C$21/2)^2)*($G$20-$O824))*$P$603))+((($D$18+$H$18)/3)*$BE$15)+(((PI()*($C$21/2)^2*(($C$21/2)*$AZ$15))/3)*$P$603),(($D$18*$P$603)+((PI()*(($C$21/2)^2)*($G$20-$O824))*$P$603))+((($D$18+$H$18)/3)*$BE$15)-(((PI()*($C$21/2)^2*(($C$21/2)*$AZ$15))/3)*$P$603)))</f>
        <v>118871.11244180295</v>
      </c>
      <c r="Q824" s="73">
        <v>21.9</v>
      </c>
      <c r="R824" s="85">
        <f t="shared" si="112"/>
        <v>126924.24088229243</v>
      </c>
      <c r="S824" s="57">
        <v>21.9</v>
      </c>
      <c r="T824" s="86">
        <f>IF($S824&gt;$G$20,IF('Silo Levels'!$L$23="Pumping",((PI()*((($C$19+$G$20)-$S824)*($O$20/($O$19/2)))^2*((($O$20+$G$20)-$S824))/3)*$T$603)+(((PI()*((($C$19+$G$20)-$S824)*($O$20/($O$19/2)))^2*(((($C$19+$G$20)-$S824)*($O$20/($O$19/2)))*$AZ$16))/3)*$T$603),(((PI()*((($C$19+$G$20)-$S824)*($O$20/($O$19/2)))^2*((($O$20+$G$20)-$S824)/3))*$T$603)-((PI()*((($C$19+$G$20)-$S824)*($O$20/($O$19/2)))^2*(((($C$19+$G$20)-$S824)*($O$20/($O$19/2)))*$AZ$16)/3)*$T$603))),IF('Silo Levels'!$L$23="Pumping",(($D$18*$T$603)+((PI()*(($C$21/2)^2)*($G$20-$S824))*$T$603))+((($D$18+$H$18)/3)*$BE$16)+(((PI()*($C$21/2)^2*(($C$21/2)*$AZ$16))/3)*$T$603),(($D$18*$T$603)+((PI()*(($C$21/2)^2)*($G$20-$S824))*$T$603))+((($D$18+$H$18)/3)*$BE$16)-(((PI()*($C$21/2)^2*(($C$21/2)*$AZ$16))/3)*$T$603)))</f>
        <v>122895.00121235019</v>
      </c>
      <c r="U824" s="73">
        <v>21.9</v>
      </c>
      <c r="V824" s="85">
        <f t="shared" si="113"/>
        <v>119447.52531554557</v>
      </c>
      <c r="W824" s="57">
        <v>21.9</v>
      </c>
      <c r="X824" s="86">
        <f>IF($W824&gt;$G$20,IF('Silo Levels'!$L$24="Pumping",((PI()*((($C$19+$G$20)-$W824)*($O$20/($O$19/2)))^2*((($O$20+$G$20)-$W824))/3)*$X$603)+(((PI()*((($C$19+$G$20)-$W824)*($O$20/($O$19/2)))^2*(((($C$19+$G$20)-$W824)*($O$20/($O$19/2)))*$AZ$17))/3)*$X$603),(((PI()*((($C$19+$G$20)-$W824)*($O$20/($O$19/2)))^2*((($O$20+$G$20)-$W824)/3))*$X$603)-((PI()*((($C$19+$G$20)-$W824)*($O$20/($O$19/2)))^2*(((($C$19+$G$20)-$W824)*($O$20/($O$19/2)))*$AZ$17)/3)*$X$603))),IF('Silo Levels'!$L$24="Pumping",(($D$18*$X$603)+((PI()*(($C$21/2)^2)*($G$20-$W824))*$X$603))+((($D$18+$H$18)/3)*$BE$17)+(((PI()*($C$21/2)^2*(($C$21/2)*$AZ$17))/3)*$X$603),(($D$18*$X$603)+((PI()*(($C$21/2)^2)*($G$20-$W824))*$X$603))+((($D$18+$H$18)/3)*$BE$17)-(((PI()*($C$21/2)^2*(($C$21/2)*$AZ$17))/3)*$X$603)))</f>
        <v>115659.39087051971</v>
      </c>
      <c r="Y824" s="73">
        <v>21.9</v>
      </c>
      <c r="Z824" s="85">
        <f t="shared" si="114"/>
        <v>136850.62029037712</v>
      </c>
      <c r="AA824" s="57">
        <v>21.9</v>
      </c>
      <c r="AB824" s="86">
        <f>IF($AA824&gt;$G$20,IF('Silo Levels'!$L$25="Pumping",((PI()*((($C$19+$G$20)-$AA824)*($O$20/($O$19/2)))^2*((($O$20+$G$20)-$AA824))/3)*$AB$603)+(((PI()*((($C$19+$G$20)-$AA824)*($O$20/($O$19/2)))^2*(((($C$19+$G$20)-$AA824)*($O$20/($O$19/2)))*$AZ$18))/3)*$AB$603),(((PI()*((($C$19+$G$20)-$AA824)*($O$20/($O$19/2)))^2*((($O$20+$G$20)-$AA824)/3))*$AB$603)-((PI()*((($C$19+$G$20)-$AA824)*($O$20/($O$19/2)))^2*(((($C$19+$G$20)-$AA824)*($O$20/($O$19/2)))*$AZ$18)/3)*$AB$603))),IF('Silo Levels'!$L$25="Pumping",(($D$18*$AB$603)+((PI()*(($C$21/2)^2)*($G$20-$AA824))*$AB$603))+((($D$18+$H$18)/3)*$BE$18)+(((PI()*($C$21/2)^2*(($C$21/2)*$AZ$18))/3)*$AB$603),(($D$18*$AB$603)+((PI()*(($C$21/2)^2)*($G$20-$AA824))*$AB$603))+((($D$18+$H$18)/3)*$BE$18)-(((PI()*($C$21/2)^2*(($C$21/2)*$AZ$18))/3)*$AB$603)))</f>
        <v>132501.2799133228</v>
      </c>
      <c r="AC824" s="73">
        <v>21.9</v>
      </c>
      <c r="AD824" s="85">
        <f t="shared" si="115"/>
        <v>142531.32159377361</v>
      </c>
      <c r="AE824" s="57">
        <v>21.9</v>
      </c>
      <c r="AF824" s="86">
        <f>IF($AE824&gt;$G$20,IF('Silo Levels'!$L$26="Pumping",((PI()*((($C$19+$G$20)-$AE824)*($O$20/($O$19/2)))^2*((($O$20+$G$20)-$AE824))/3)*$AF$603)+(((PI()*((($C$19+$G$20)-$AE824)*($O$20/($O$19/2)))^2*(((($C$19+$G$20)-$AE824)*($O$20/($O$19/2)))*$AZ$19))/3)*$AF$603),(((PI()*((($C$19+$G$20)-$AE824)*($O$20/($O$19/2)))^2*((($O$20+$G$20)-$AE824)/3))*$AF$603)-((PI()*((($C$19+$G$20)-$AE824)*($O$20/($O$19/2)))^2*(((($C$19+$G$20)-$AE824)*($O$20/($O$19/2)))*$AZ$19)/3)*$AF$603))),IF('Silo Levels'!$L$26="Pumping",(($D$18*$AF$603)+((PI()*(($C$21/2)^2)*($G$20-$AE824))*$AF$603))+((($D$18+$H$18)/3)*$BE$19)+(((PI()*($C$21/2)^2*(($C$21/2)*$AZ$19))/3)*$AF$603),(($D$18*$AF$603)+((PI()*(($C$21/2)^2)*($G$20-$AE824))*$AF$603))+((($D$18+$H$18)/3)*$BE$19)-(((PI()*($C$21/2)^2*(($C$21/2)*$AZ$19))/3)*$AF$603)))</f>
        <v>140320.83594151362</v>
      </c>
      <c r="AG824" s="73">
        <v>21.9</v>
      </c>
      <c r="AH824" s="85">
        <f t="shared" si="116"/>
        <v>131644.47724417885</v>
      </c>
      <c r="AI824" s="57">
        <v>21.9</v>
      </c>
      <c r="AJ824" s="86">
        <f>IF($AI824&gt;$G$20,IF('Silo Levels'!$L$27="Pumping",((PI()*((($C$19+$G$20)-$AI824)*($O$20/($O$19/2)))^2*((($O$20+$G$20)-$AI824))/3)*$AJ$603)+(((PI()*((($C$19+$G$20)-$AI824)*($O$20/($O$19/2)))^2*(((($C$19+$G$20)-$AI824)*($O$20/($O$19/2)))*$AZ$20))/3)*$AJ$603),(((PI()*((($C$19+$G$20)-$AI824)*($O$20/($O$19/2)))^2*((($O$20+$G$20)-$AI824)/3))*$AJ$603)-((PI()*((($C$19+$G$20)-$AI824)*($O$20/($O$19/2)))^2*(((($C$19+$G$20)-$AI824)*($O$20/($O$19/2)))*$AZ$20)/3)*$AJ$603))),IF('Silo Levels'!$L$27="Pumping",(($D$18*$AJ$603)+((PI()*(($C$21/2)^2)*($G$20-$AI824))*$AJ$603))+((($D$18+$H$18)/3)*$BE$20)+(((PI()*($C$21/2)^2*(($C$21/2)*$AZ$20))/3)*$AJ$603),(($D$18*$AJ$603)+((PI()*(($C$21/2)^2)*($G$20-$AI824))*$AJ$603))+((($D$18+$H$18)/3)*$BE$20)-(((PI()*($C$21/2)^2*(($C$21/2)*$AZ$20))/3)*$AJ$603)))</f>
        <v>127463.02185337213</v>
      </c>
    </row>
    <row r="825" spans="1:36" x14ac:dyDescent="0.3">
      <c r="A825">
        <v>22</v>
      </c>
      <c r="B825" s="85">
        <f t="shared" si="109"/>
        <v>131224.87475200032</v>
      </c>
      <c r="C825" s="57">
        <v>22</v>
      </c>
      <c r="D825" s="86">
        <f>IF($C825&gt;$G$20,IF('Silo Levels'!$L$19="Pumping",((PI()*((($C$19+$G$20)-$C825)*($O$20/($O$19/2)))^2*((($O$20+$G$20)-$C825))/3)*$D$603)+(((PI()*((($C$19+$G$20)-$C825)*($O$20/($O$19/2)))^2*(((($C$19+$G$20)-$C825)*($O$20/($O$19/2)))*$AZ$12))/3)*$D$603),(((PI()*((($C$19+$G$20)-$C825)*($O$20/($O$19/2)))^2*((($O$20+$G$20)-$C825)/3))*$D$603)-((PI()*((($C$19+$G$20)-$C825)*($O$20/($O$19/2)))^2*(((($C$19+$G$20)-$C825)*($O$20/($O$19/2)))*$AZ$12)/3)*$D$603))),IF('Silo Levels'!$L$19="Pumping",(($D$18*$D$603)+((PI()*(($C$21/2)^2)*($G$20-$C825))*$D$603))+((($D$18+$H$18)/3)*$BE$12)+(((PI()*($C$21/2)^2*(($C$21/2)*$AZ$12))/3)*$D$603),(($D$18*$D$603)+((PI()*(($C$21/2)^2)*($G$20-$C825))*$D$603))+((($D$18+$H$18)/3)*$BE$12)-(((PI()*($C$21/2)^2*(($C$21/2)*$AZ$12))/3)*$D$603)))</f>
        <v>128297.85597843562</v>
      </c>
      <c r="E825" s="73">
        <v>22</v>
      </c>
      <c r="F825" s="85">
        <f t="shared" si="110"/>
        <v>119067.39196357084</v>
      </c>
      <c r="G825" s="57">
        <v>22</v>
      </c>
      <c r="H825" s="86">
        <f>IF($G825&gt;$G$20,IF('Silo Levels'!$L$20="Pumping",((PI()*((($C$19+$G$20)-$G825)*($O$20/($O$19/2)))^2*((($O$20+$G$20)-$G825))/3)*$H$603)+(((PI()*((($C$19+$G$20)-$G825)*($O$20/($O$19/2)))^2*(((($C$19+$G$20)-$G825)*($O$20/($O$19/2)))*$AZ$13))/3)*$H$603),(((PI()*((($C$19+$G$20)-$G825)*($O$20/($O$19/2)))^2*((($O$20+$G$20)-$G825)/3))*$H$603)-((PI()*((($C$19+$G$20)-$G825)*($O$20/($O$19/2)))^2*(((($C$19+$G$20)-$G825)*($O$20/($O$19/2)))*$AZ$13)/3)*$H$603))),IF('Silo Levels'!$L$20="Pumping",(($D$18*$H$603)+((PI()*(($C$21/2)^2)*($G$20-$G825))*$H$603))+((($D$18+$H$18)/3)*$BE$13)+(((PI()*($C$21/2)^2*(($C$21/2)*$AZ$13))/3)*$H$603),(($D$18*$H$603)+((PI()*(($C$21/2)^2)*($G$20-$G825))*$H$603))+((($D$18+$H$18)/3)*$BE$13)-(((PI()*($C$21/2)^2*(($C$21/2)*$AZ$13))/3)*$H$603)))</f>
        <v>115279.25751854498</v>
      </c>
      <c r="I825" s="73">
        <v>22</v>
      </c>
      <c r="J825" s="85">
        <f t="shared" si="117"/>
        <v>119600.8515976201</v>
      </c>
      <c r="K825" s="57">
        <v>22</v>
      </c>
      <c r="L825" s="86">
        <f>IF($K825&gt;$G$20,IF('Silo Levels'!$L$21="Pumping",((PI()*((($C$19+$G$20)-$K825)*($O$20/($O$19/2)))^2*((($O$20+$G$20)-$K825))/3)*$L$603)+(((PI()*((($C$19+$G$20)-$K825)*($O$20/($O$19/2)))^2*(((($C$19+$G$20)-$K825)*($O$20/($O$19/2)))*$AZ$14))/3)*$L$603),(((PI()*((($C$19+$G$20)-$K825)*($O$20/($O$19/2)))^2*((($O$20+$G$20)-$K825)/3))*$L$603)-((PI()*((($C$19+$G$20)-$K825)*($O$20/($O$19/2)))^2*(((($C$19+$G$20)-$K825)*($O$20/($O$19/2)))*$AZ$14)/3)*$L$603))),IF('Silo Levels'!$L$21="Pumping",(($D$18*$L$603)+((PI()*(($C$21/2)^2)*($G$20-$K825))*$L$603))+((($D$18+$H$18)/3)*$BE$14)+(((PI()*($C$21/2)^2*(($C$21/2)*$AZ$14))/3)*$L$603),(($D$18*$L$603)+((PI()*(($C$21/2)^2)*($G$20-$K825))*$L$603))+((($D$18+$H$18)/3)*$BE$14)-(((PI()*($C$21/2)^2*(($C$21/2)*$AZ$14))/3)*$L$603)))</f>
        <v>115795.45857600799</v>
      </c>
      <c r="M825" s="73">
        <v>22</v>
      </c>
      <c r="N825" s="85">
        <f t="shared" si="111"/>
        <v>122375.39521958824</v>
      </c>
      <c r="O825" s="57">
        <v>22</v>
      </c>
      <c r="P825" s="86">
        <f>IF($O825&gt;$G$20,IF('Silo Levels'!$L$22="Pumping",((PI()*((($C$19+$G$20)-$O825)*($O$20/($O$19/2)))^2*((($O$20+$G$20)-$O825))/3)*$P$603)+(((PI()*((($C$19+$G$20)-$O825)*($O$20/($O$19/2)))^2*(((($C$19+$G$20)-$O825)*($O$20/($O$19/2)))*$AZ$15))/3)*$P$603),(((PI()*((($C$19+$G$20)-$O825)*($O$20/($O$19/2)))^2*((($O$20+$G$20)-$O825)/3))*$P$603)-((PI()*((($C$19+$G$20)-$O825)*($O$20/($O$19/2)))^2*(((($C$19+$G$20)-$O825)*($O$20/($O$19/2)))*$AZ$15)/3)*$P$603))),IF('Silo Levels'!$L$22="Pumping",(($D$18*$P$603)+((PI()*(($C$21/2)^2)*($G$20-$O825))*$P$603))+((($D$18+$H$18)/3)*$BE$15)+(((PI()*($C$21/2)^2*(($C$21/2)*$AZ$15))/3)*$P$603),(($D$18*$P$603)+((PI()*(($C$21/2)^2)*($G$20-$O825))*$P$603))+((($D$18+$H$18)/3)*$BE$15)-(((PI()*($C$21/2)^2*(($C$21/2)*$AZ$15))/3)*$P$603)))</f>
        <v>118480.23969199575</v>
      </c>
      <c r="Q825" s="73">
        <v>22</v>
      </c>
      <c r="R825" s="85">
        <f t="shared" si="112"/>
        <v>126519.9129990369</v>
      </c>
      <c r="S825" s="57">
        <v>22</v>
      </c>
      <c r="T825" s="86">
        <f>IF($S825&gt;$G$20,IF('Silo Levels'!$L$23="Pumping",((PI()*((($C$19+$G$20)-$S825)*($O$20/($O$19/2)))^2*((($O$20+$G$20)-$S825))/3)*$T$603)+(((PI()*((($C$19+$G$20)-$S825)*($O$20/($O$19/2)))^2*(((($C$19+$G$20)-$S825)*($O$20/($O$19/2)))*$AZ$16))/3)*$T$603),(((PI()*((($C$19+$G$20)-$S825)*($O$20/($O$19/2)))^2*((($O$20+$G$20)-$S825)/3))*$T$603)-((PI()*((($C$19+$G$20)-$S825)*($O$20/($O$19/2)))^2*(((($C$19+$G$20)-$S825)*($O$20/($O$19/2)))*$AZ$16)/3)*$T$603))),IF('Silo Levels'!$L$23="Pumping",(($D$18*$T$603)+((PI()*(($C$21/2)^2)*($G$20-$S825))*$T$603))+((($D$18+$H$18)/3)*$BE$16)+(((PI()*($C$21/2)^2*(($C$21/2)*$AZ$16))/3)*$T$603),(($D$18*$T$603)+((PI()*(($C$21/2)^2)*($G$20-$S825))*$T$603))+((($D$18+$H$18)/3)*$BE$16)-(((PI()*($C$21/2)^2*(($C$21/2)*$AZ$16))/3)*$T$603)))</f>
        <v>122490.67332909466</v>
      </c>
      <c r="U825" s="73">
        <v>22</v>
      </c>
      <c r="V825" s="85">
        <f t="shared" si="113"/>
        <v>119067.39196357084</v>
      </c>
      <c r="W825" s="57">
        <v>22</v>
      </c>
      <c r="X825" s="86">
        <f>IF($W825&gt;$G$20,IF('Silo Levels'!$L$24="Pumping",((PI()*((($C$19+$G$20)-$W825)*($O$20/($O$19/2)))^2*((($O$20+$G$20)-$W825))/3)*$X$603)+(((PI()*((($C$19+$G$20)-$W825)*($O$20/($O$19/2)))^2*(((($C$19+$G$20)-$W825)*($O$20/($O$19/2)))*$AZ$17))/3)*$X$603),(((PI()*((($C$19+$G$20)-$W825)*($O$20/($O$19/2)))^2*((($O$20+$G$20)-$W825)/3))*$X$603)-((PI()*((($C$19+$G$20)-$W825)*($O$20/($O$19/2)))^2*(((($C$19+$G$20)-$W825)*($O$20/($O$19/2)))*$AZ$17)/3)*$X$603))),IF('Silo Levels'!$L$24="Pumping",(($D$18*$X$603)+((PI()*(($C$21/2)^2)*($G$20-$W825))*$X$603))+((($D$18+$H$18)/3)*$BE$17)+(((PI()*($C$21/2)^2*(($C$21/2)*$AZ$17))/3)*$X$603),(($D$18*$X$603)+((PI()*(($C$21/2)^2)*($G$20-$W825))*$X$603))+((($D$18+$H$18)/3)*$BE$17)-(((PI()*($C$21/2)^2*(($C$21/2)*$AZ$17))/3)*$X$603)))</f>
        <v>115279.25751854498</v>
      </c>
      <c r="Y825" s="73">
        <v>22</v>
      </c>
      <c r="Z825" s="85">
        <f t="shared" si="114"/>
        <v>136414.17080306294</v>
      </c>
      <c r="AA825" s="57">
        <v>22</v>
      </c>
      <c r="AB825" s="86">
        <f>IF($AA825&gt;$G$20,IF('Silo Levels'!$L$25="Pumping",((PI()*((($C$19+$G$20)-$AA825)*($O$20/($O$19/2)))^2*((($O$20+$G$20)-$AA825))/3)*$AB$603)+(((PI()*((($C$19+$G$20)-$AA825)*($O$20/($O$19/2)))^2*(((($C$19+$G$20)-$AA825)*($O$20/($O$19/2)))*$AZ$18))/3)*$AB$603),(((PI()*((($C$19+$G$20)-$AA825)*($O$20/($O$19/2)))^2*((($O$20+$G$20)-$AA825)/3))*$AB$603)-((PI()*((($C$19+$G$20)-$AA825)*($O$20/($O$19/2)))^2*(((($C$19+$G$20)-$AA825)*($O$20/($O$19/2)))*$AZ$18)/3)*$AB$603))),IF('Silo Levels'!$L$25="Pumping",(($D$18*$AB$603)+((PI()*(($C$21/2)^2)*($G$20-$AA825))*$AB$603))+((($D$18+$H$18)/3)*$BE$18)+(((PI()*($C$21/2)^2*(($C$21/2)*$AZ$18))/3)*$AB$603),(($D$18*$AB$603)+((PI()*(($C$21/2)^2)*($G$20-$AA825))*$AB$603))+((($D$18+$H$18)/3)*$BE$18)-(((PI()*($C$21/2)^2*(($C$21/2)*$AZ$18))/3)*$AB$603)))</f>
        <v>132064.83042600862</v>
      </c>
      <c r="AC825" s="73">
        <v>22</v>
      </c>
      <c r="AD825" s="85">
        <f t="shared" si="115"/>
        <v>142087.68405520156</v>
      </c>
      <c r="AE825" s="57">
        <v>22</v>
      </c>
      <c r="AF825" s="86">
        <f>IF($AE825&gt;$G$20,IF('Silo Levels'!$L$26="Pumping",((PI()*((($C$19+$G$20)-$AE825)*($O$20/($O$19/2)))^2*((($O$20+$G$20)-$AE825))/3)*$AF$603)+(((PI()*((($C$19+$G$20)-$AE825)*($O$20/($O$19/2)))^2*(((($C$19+$G$20)-$AE825)*($O$20/($O$19/2)))*$AZ$19))/3)*$AF$603),(((PI()*((($C$19+$G$20)-$AE825)*($O$20/($O$19/2)))^2*((($O$20+$G$20)-$AE825)/3))*$AF$603)-((PI()*((($C$19+$G$20)-$AE825)*($O$20/($O$19/2)))^2*(((($C$19+$G$20)-$AE825)*($O$20/($O$19/2)))*$AZ$19)/3)*$AF$603))),IF('Silo Levels'!$L$26="Pumping",(($D$18*$AF$603)+((PI()*(($C$21/2)^2)*($G$20-$AE825))*$AF$603))+((($D$18+$H$18)/3)*$BE$19)+(((PI()*($C$21/2)^2*(($C$21/2)*$AZ$19))/3)*$AF$603),(($D$18*$AF$603)+((PI()*(($C$21/2)^2)*($G$20-$AE825))*$AF$603))+((($D$18+$H$18)/3)*$BE$19)-(((PI()*($C$21/2)^2*(($C$21/2)*$AZ$19))/3)*$AF$603)))</f>
        <v>139877.19840294158</v>
      </c>
      <c r="AG825" s="73">
        <v>22</v>
      </c>
      <c r="AH825" s="85">
        <f t="shared" si="116"/>
        <v>131224.87475200032</v>
      </c>
      <c r="AI825" s="57">
        <v>22</v>
      </c>
      <c r="AJ825" s="86">
        <f>IF($AI825&gt;$G$20,IF('Silo Levels'!$L$27="Pumping",((PI()*((($C$19+$G$20)-$AI825)*($O$20/($O$19/2)))^2*((($O$20+$G$20)-$AI825))/3)*$AJ$603)+(((PI()*((($C$19+$G$20)-$AI825)*($O$20/($O$19/2)))^2*(((($C$19+$G$20)-$AI825)*($O$20/($O$19/2)))*$AZ$20))/3)*$AJ$603),(((PI()*((($C$19+$G$20)-$AI825)*($O$20/($O$19/2)))^2*((($O$20+$G$20)-$AI825)/3))*$AJ$603)-((PI()*((($C$19+$G$20)-$AI825)*($O$20/($O$19/2)))^2*(((($C$19+$G$20)-$AI825)*($O$20/($O$19/2)))*$AZ$20)/3)*$AJ$603))),IF('Silo Levels'!$L$27="Pumping",(($D$18*$AJ$603)+((PI()*(($C$21/2)^2)*($G$20-$AI825))*$AJ$603))+((($D$18+$H$18)/3)*$BE$20)+(((PI()*($C$21/2)^2*(($C$21/2)*$AZ$20))/3)*$AJ$603),(($D$18*$AJ$603)+((PI()*(($C$21/2)^2)*($G$20-$AI825))*$AJ$603))+((($D$18+$H$18)/3)*$BE$20)-(((PI()*($C$21/2)^2*(($C$21/2)*$AZ$20))/3)*$AJ$603)))</f>
        <v>127043.41936119361</v>
      </c>
    </row>
    <row r="826" spans="1:36" x14ac:dyDescent="0.3">
      <c r="A826">
        <v>22.1</v>
      </c>
      <c r="B826" s="85">
        <f t="shared" si="109"/>
        <v>130805.2722598218</v>
      </c>
      <c r="C826" s="57">
        <v>22.1</v>
      </c>
      <c r="D826" s="86">
        <f>IF($C826&gt;$G$20,IF('Silo Levels'!$L$19="Pumping",((PI()*((($C$19+$G$20)-$C826)*($O$20/($O$19/2)))^2*((($O$20+$G$20)-$C826))/3)*$D$603)+(((PI()*((($C$19+$G$20)-$C826)*($O$20/($O$19/2)))^2*(((($C$19+$G$20)-$C826)*($O$20/($O$19/2)))*$AZ$12))/3)*$D$603),(((PI()*((($C$19+$G$20)-$C826)*($O$20/($O$19/2)))^2*((($O$20+$G$20)-$C826)/3))*$D$603)-((PI()*((($C$19+$G$20)-$C826)*($O$20/($O$19/2)))^2*(((($C$19+$G$20)-$C826)*($O$20/($O$19/2)))*$AZ$12)/3)*$D$603))),IF('Silo Levels'!$L$19="Pumping",(($D$18*$D$603)+((PI()*(($C$21/2)^2)*($G$20-$C826))*$D$603))+((($D$18+$H$18)/3)*$BE$12)+(((PI()*($C$21/2)^2*(($C$21/2)*$AZ$12))/3)*$D$603),(($D$18*$D$603)+((PI()*(($C$21/2)^2)*($G$20-$C826))*$D$603))+((($D$18+$H$18)/3)*$BE$12)-(((PI()*($C$21/2)^2*(($C$21/2)*$AZ$12))/3)*$D$603)))</f>
        <v>127878.25348625709</v>
      </c>
      <c r="E826" s="73">
        <v>22.1</v>
      </c>
      <c r="F826" s="85">
        <f t="shared" si="110"/>
        <v>118687.25861159612</v>
      </c>
      <c r="G826" s="57">
        <v>22.1</v>
      </c>
      <c r="H826" s="86">
        <f>IF($G826&gt;$G$20,IF('Silo Levels'!$L$20="Pumping",((PI()*((($C$19+$G$20)-$G826)*($O$20/($O$19/2)))^2*((($O$20+$G$20)-$G826))/3)*$H$603)+(((PI()*((($C$19+$G$20)-$G826)*($O$20/($O$19/2)))^2*(((($C$19+$G$20)-$G826)*($O$20/($O$19/2)))*$AZ$13))/3)*$H$603),(((PI()*((($C$19+$G$20)-$G826)*($O$20/($O$19/2)))^2*((($O$20+$G$20)-$G826)/3))*$H$603)-((PI()*((($C$19+$G$20)-$G826)*($O$20/($O$19/2)))^2*(((($C$19+$G$20)-$G826)*($O$20/($O$19/2)))*$AZ$13)/3)*$H$603))),IF('Silo Levels'!$L$20="Pumping",(($D$18*$H$603)+((PI()*(($C$21/2)^2)*($G$20-$G826))*$H$603))+((($D$18+$H$18)/3)*$BE$13)+(((PI()*($C$21/2)^2*(($C$21/2)*$AZ$13))/3)*$H$603),(($D$18*$H$603)+((PI()*(($C$21/2)^2)*($G$20-$G826))*$H$603))+((($D$18+$H$18)/3)*$BE$13)-(((PI()*($C$21/2)^2*(($C$21/2)*$AZ$13))/3)*$H$603)))</f>
        <v>114899.12416657025</v>
      </c>
      <c r="I826" s="73">
        <v>22.1</v>
      </c>
      <c r="J826" s="85">
        <f t="shared" si="117"/>
        <v>119218.98637454542</v>
      </c>
      <c r="K826" s="57">
        <v>22.1</v>
      </c>
      <c r="L826" s="86">
        <f>IF($K826&gt;$G$20,IF('Silo Levels'!$L$21="Pumping",((PI()*((($C$19+$G$20)-$K826)*($O$20/($O$19/2)))^2*((($O$20+$G$20)-$K826))/3)*$L$603)+(((PI()*((($C$19+$G$20)-$K826)*($O$20/($O$19/2)))^2*(((($C$19+$G$20)-$K826)*($O$20/($O$19/2)))*$AZ$14))/3)*$L$603),(((PI()*((($C$19+$G$20)-$K826)*($O$20/($O$19/2)))^2*((($O$20+$G$20)-$K826)/3))*$L$603)-((PI()*((($C$19+$G$20)-$K826)*($O$20/($O$19/2)))^2*(((($C$19+$G$20)-$K826)*($O$20/($O$19/2)))*$AZ$14)/3)*$L$603))),IF('Silo Levels'!$L$21="Pumping",(($D$18*$L$603)+((PI()*(($C$21/2)^2)*($G$20-$K826))*$L$603))+((($D$18+$H$18)/3)*$BE$14)+(((PI()*($C$21/2)^2*(($C$21/2)*$AZ$14))/3)*$L$603),(($D$18*$L$603)+((PI()*(($C$21/2)^2)*($G$20-$K826))*$L$603))+((($D$18+$H$18)/3)*$BE$14)-(((PI()*($C$21/2)^2*(($C$21/2)*$AZ$14))/3)*$L$603)))</f>
        <v>115413.59335293331</v>
      </c>
      <c r="M826" s="73">
        <v>22.1</v>
      </c>
      <c r="N826" s="85">
        <f t="shared" si="111"/>
        <v>121984.52246978103</v>
      </c>
      <c r="O826" s="57">
        <v>22.1</v>
      </c>
      <c r="P826" s="86">
        <f>IF($O826&gt;$G$20,IF('Silo Levels'!$L$22="Pumping",((PI()*((($C$19+$G$20)-$O826)*($O$20/($O$19/2)))^2*((($O$20+$G$20)-$O826))/3)*$P$603)+(((PI()*((($C$19+$G$20)-$O826)*($O$20/($O$19/2)))^2*(((($C$19+$G$20)-$O826)*($O$20/($O$19/2)))*$AZ$15))/3)*$P$603),(((PI()*((($C$19+$G$20)-$O826)*($O$20/($O$19/2)))^2*((($O$20+$G$20)-$O826)/3))*$P$603)-((PI()*((($C$19+$G$20)-$O826)*($O$20/($O$19/2)))^2*(((($C$19+$G$20)-$O826)*($O$20/($O$19/2)))*$AZ$15)/3)*$P$603))),IF('Silo Levels'!$L$22="Pumping",(($D$18*$P$603)+((PI()*(($C$21/2)^2)*($G$20-$O826))*$P$603))+((($D$18+$H$18)/3)*$BE$15)+(((PI()*($C$21/2)^2*(($C$21/2)*$AZ$15))/3)*$P$603),(($D$18*$P$603)+((PI()*(($C$21/2)^2)*($G$20-$O826))*$P$603))+((($D$18+$H$18)/3)*$BE$15)-(((PI()*($C$21/2)^2*(($C$21/2)*$AZ$15))/3)*$P$603)))</f>
        <v>118089.36694218854</v>
      </c>
      <c r="Q826" s="73">
        <v>22.1</v>
      </c>
      <c r="R826" s="85">
        <f t="shared" si="112"/>
        <v>126115.58511578136</v>
      </c>
      <c r="S826" s="57">
        <v>22.1</v>
      </c>
      <c r="T826" s="86">
        <f>IF($S826&gt;$G$20,IF('Silo Levels'!$L$23="Pumping",((PI()*((($C$19+$G$20)-$S826)*($O$20/($O$19/2)))^2*((($O$20+$G$20)-$S826))/3)*$T$603)+(((PI()*((($C$19+$G$20)-$S826)*($O$20/($O$19/2)))^2*(((($C$19+$G$20)-$S826)*($O$20/($O$19/2)))*$AZ$16))/3)*$T$603),(((PI()*((($C$19+$G$20)-$S826)*($O$20/($O$19/2)))^2*((($O$20+$G$20)-$S826)/3))*$T$603)-((PI()*((($C$19+$G$20)-$S826)*($O$20/($O$19/2)))^2*(((($C$19+$G$20)-$S826)*($O$20/($O$19/2)))*$AZ$16)/3)*$T$603))),IF('Silo Levels'!$L$23="Pumping",(($D$18*$T$603)+((PI()*(($C$21/2)^2)*($G$20-$S826))*$T$603))+((($D$18+$H$18)/3)*$BE$16)+(((PI()*($C$21/2)^2*(($C$21/2)*$AZ$16))/3)*$T$603),(($D$18*$T$603)+((PI()*(($C$21/2)^2)*($G$20-$S826))*$T$603))+((($D$18+$H$18)/3)*$BE$16)-(((PI()*($C$21/2)^2*(($C$21/2)*$AZ$16))/3)*$T$603)))</f>
        <v>122086.34544583912</v>
      </c>
      <c r="U826" s="73">
        <v>22.1</v>
      </c>
      <c r="V826" s="85">
        <f t="shared" si="113"/>
        <v>118687.25861159612</v>
      </c>
      <c r="W826" s="57">
        <v>22.1</v>
      </c>
      <c r="X826" s="86">
        <f>IF($W826&gt;$G$20,IF('Silo Levels'!$L$24="Pumping",((PI()*((($C$19+$G$20)-$W826)*($O$20/($O$19/2)))^2*((($O$20+$G$20)-$W826))/3)*$X$603)+(((PI()*((($C$19+$G$20)-$W826)*($O$20/($O$19/2)))^2*(((($C$19+$G$20)-$W826)*($O$20/($O$19/2)))*$AZ$17))/3)*$X$603),(((PI()*((($C$19+$G$20)-$W826)*($O$20/($O$19/2)))^2*((($O$20+$G$20)-$W826)/3))*$X$603)-((PI()*((($C$19+$G$20)-$W826)*($O$20/($O$19/2)))^2*(((($C$19+$G$20)-$W826)*($O$20/($O$19/2)))*$AZ$17)/3)*$X$603))),IF('Silo Levels'!$L$24="Pumping",(($D$18*$X$603)+((PI()*(($C$21/2)^2)*($G$20-$W826))*$X$603))+((($D$18+$H$18)/3)*$BE$17)+(((PI()*($C$21/2)^2*(($C$21/2)*$AZ$17))/3)*$X$603),(($D$18*$X$603)+((PI()*(($C$21/2)^2)*($G$20-$W826))*$X$603))+((($D$18+$H$18)/3)*$BE$17)-(((PI()*($C$21/2)^2*(($C$21/2)*$AZ$17))/3)*$X$603)))</f>
        <v>114899.12416657025</v>
      </c>
      <c r="Y826" s="73">
        <v>22.1</v>
      </c>
      <c r="Z826" s="85">
        <f t="shared" si="114"/>
        <v>135977.72131574879</v>
      </c>
      <c r="AA826" s="57">
        <v>22.1</v>
      </c>
      <c r="AB826" s="86">
        <f>IF($AA826&gt;$G$20,IF('Silo Levels'!$L$25="Pumping",((PI()*((($C$19+$G$20)-$AA826)*($O$20/($O$19/2)))^2*((($O$20+$G$20)-$AA826))/3)*$AB$603)+(((PI()*((($C$19+$G$20)-$AA826)*($O$20/($O$19/2)))^2*(((($C$19+$G$20)-$AA826)*($O$20/($O$19/2)))*$AZ$18))/3)*$AB$603),(((PI()*((($C$19+$G$20)-$AA826)*($O$20/($O$19/2)))^2*((($O$20+$G$20)-$AA826)/3))*$AB$603)-((PI()*((($C$19+$G$20)-$AA826)*($O$20/($O$19/2)))^2*(((($C$19+$G$20)-$AA826)*($O$20/($O$19/2)))*$AZ$18)/3)*$AB$603))),IF('Silo Levels'!$L$25="Pumping",(($D$18*$AB$603)+((PI()*(($C$21/2)^2)*($G$20-$AA826))*$AB$603))+((($D$18+$H$18)/3)*$BE$18)+(((PI()*($C$21/2)^2*(($C$21/2)*$AZ$18))/3)*$AB$603),(($D$18*$AB$603)+((PI()*(($C$21/2)^2)*($G$20-$AA826))*$AB$603))+((($D$18+$H$18)/3)*$BE$18)-(((PI()*($C$21/2)^2*(($C$21/2)*$AZ$18))/3)*$AB$603)))</f>
        <v>131628.38093869446</v>
      </c>
      <c r="AC826" s="73">
        <v>22.1</v>
      </c>
      <c r="AD826" s="85">
        <f t="shared" si="115"/>
        <v>141644.04651662952</v>
      </c>
      <c r="AE826" s="57">
        <v>22.1</v>
      </c>
      <c r="AF826" s="86">
        <f>IF($AE826&gt;$G$20,IF('Silo Levels'!$L$26="Pumping",((PI()*((($C$19+$G$20)-$AE826)*($O$20/($O$19/2)))^2*((($O$20+$G$20)-$AE826))/3)*$AF$603)+(((PI()*((($C$19+$G$20)-$AE826)*($O$20/($O$19/2)))^2*(((($C$19+$G$20)-$AE826)*($O$20/($O$19/2)))*$AZ$19))/3)*$AF$603),(((PI()*((($C$19+$G$20)-$AE826)*($O$20/($O$19/2)))^2*((($O$20+$G$20)-$AE826)/3))*$AF$603)-((PI()*((($C$19+$G$20)-$AE826)*($O$20/($O$19/2)))^2*(((($C$19+$G$20)-$AE826)*($O$20/($O$19/2)))*$AZ$19)/3)*$AF$603))),IF('Silo Levels'!$L$26="Pumping",(($D$18*$AF$603)+((PI()*(($C$21/2)^2)*($G$20-$AE826))*$AF$603))+((($D$18+$H$18)/3)*$BE$19)+(((PI()*($C$21/2)^2*(($C$21/2)*$AZ$19))/3)*$AF$603),(($D$18*$AF$603)+((PI()*(($C$21/2)^2)*($G$20-$AE826))*$AF$603))+((($D$18+$H$18)/3)*$BE$19)-(((PI()*($C$21/2)^2*(($C$21/2)*$AZ$19))/3)*$AF$603)))</f>
        <v>139433.56086436953</v>
      </c>
      <c r="AG826" s="73">
        <v>22.1</v>
      </c>
      <c r="AH826" s="85">
        <f t="shared" si="116"/>
        <v>130805.2722598218</v>
      </c>
      <c r="AI826" s="57">
        <v>22.1</v>
      </c>
      <c r="AJ826" s="86">
        <f>IF($AI826&gt;$G$20,IF('Silo Levels'!$L$27="Pumping",((PI()*((($C$19+$G$20)-$AI826)*($O$20/($O$19/2)))^2*((($O$20+$G$20)-$AI826))/3)*$AJ$603)+(((PI()*((($C$19+$G$20)-$AI826)*($O$20/($O$19/2)))^2*(((($C$19+$G$20)-$AI826)*($O$20/($O$19/2)))*$AZ$20))/3)*$AJ$603),(((PI()*((($C$19+$G$20)-$AI826)*($O$20/($O$19/2)))^2*((($O$20+$G$20)-$AI826)/3))*$AJ$603)-((PI()*((($C$19+$G$20)-$AI826)*($O$20/($O$19/2)))^2*(((($C$19+$G$20)-$AI826)*($O$20/($O$19/2)))*$AZ$20)/3)*$AJ$603))),IF('Silo Levels'!$L$27="Pumping",(($D$18*$AJ$603)+((PI()*(($C$21/2)^2)*($G$20-$AI826))*$AJ$603))+((($D$18+$H$18)/3)*$BE$20)+(((PI()*($C$21/2)^2*(($C$21/2)*$AZ$20))/3)*$AJ$603),(($D$18*$AJ$603)+((PI()*(($C$21/2)^2)*($G$20-$AI826))*$AJ$603))+((($D$18+$H$18)/3)*$BE$20)-(((PI()*($C$21/2)^2*(($C$21/2)*$AZ$20))/3)*$AJ$603)))</f>
        <v>126623.81686901508</v>
      </c>
    </row>
    <row r="827" spans="1:36" x14ac:dyDescent="0.3">
      <c r="A827">
        <v>22.2</v>
      </c>
      <c r="B827" s="85">
        <f t="shared" si="109"/>
        <v>130385.6697676433</v>
      </c>
      <c r="C827" s="57">
        <v>22.2</v>
      </c>
      <c r="D827" s="86">
        <f>IF($C827&gt;$G$20,IF('Silo Levels'!$L$19="Pumping",((PI()*((($C$19+$G$20)-$C827)*($O$20/($O$19/2)))^2*((($O$20+$G$20)-$C827))/3)*$D$603)+(((PI()*((($C$19+$G$20)-$C827)*($O$20/($O$19/2)))^2*(((($C$19+$G$20)-$C827)*($O$20/($O$19/2)))*$AZ$12))/3)*$D$603),(((PI()*((($C$19+$G$20)-$C827)*($O$20/($O$19/2)))^2*((($O$20+$G$20)-$C827)/3))*$D$603)-((PI()*((($C$19+$G$20)-$C827)*($O$20/($O$19/2)))^2*(((($C$19+$G$20)-$C827)*($O$20/($O$19/2)))*$AZ$12)/3)*$D$603))),IF('Silo Levels'!$L$19="Pumping",(($D$18*$D$603)+((PI()*(($C$21/2)^2)*($G$20-$C827))*$D$603))+((($D$18+$H$18)/3)*$BE$12)+(((PI()*($C$21/2)^2*(($C$21/2)*$AZ$12))/3)*$D$603),(($D$18*$D$603)+((PI()*(($C$21/2)^2)*($G$20-$C827))*$D$603))+((($D$18+$H$18)/3)*$BE$12)-(((PI()*($C$21/2)^2*(($C$21/2)*$AZ$12))/3)*$D$603)))</f>
        <v>127458.65099407859</v>
      </c>
      <c r="E827" s="73">
        <v>22.2</v>
      </c>
      <c r="F827" s="85">
        <f t="shared" si="110"/>
        <v>118307.1252596214</v>
      </c>
      <c r="G827" s="57">
        <v>22.2</v>
      </c>
      <c r="H827" s="86">
        <f>IF($G827&gt;$G$20,IF('Silo Levels'!$L$20="Pumping",((PI()*((($C$19+$G$20)-$G827)*($O$20/($O$19/2)))^2*((($O$20+$G$20)-$G827))/3)*$H$603)+(((PI()*((($C$19+$G$20)-$G827)*($O$20/($O$19/2)))^2*(((($C$19+$G$20)-$G827)*($O$20/($O$19/2)))*$AZ$13))/3)*$H$603),(((PI()*((($C$19+$G$20)-$G827)*($O$20/($O$19/2)))^2*((($O$20+$G$20)-$G827)/3))*$H$603)-((PI()*((($C$19+$G$20)-$G827)*($O$20/($O$19/2)))^2*(((($C$19+$G$20)-$G827)*($O$20/($O$19/2)))*$AZ$13)/3)*$H$603))),IF('Silo Levels'!$L$20="Pumping",(($D$18*$H$603)+((PI()*(($C$21/2)^2)*($G$20-$G827))*$H$603))+((($D$18+$H$18)/3)*$BE$13)+(((PI()*($C$21/2)^2*(($C$21/2)*$AZ$13))/3)*$H$603),(($D$18*$H$603)+((PI()*(($C$21/2)^2)*($G$20-$G827))*$H$603))+((($D$18+$H$18)/3)*$BE$13)-(((PI()*($C$21/2)^2*(($C$21/2)*$AZ$13))/3)*$H$603)))</f>
        <v>114518.99081459554</v>
      </c>
      <c r="I827" s="73">
        <v>22.2</v>
      </c>
      <c r="J827" s="85">
        <f t="shared" si="117"/>
        <v>118837.12115147077</v>
      </c>
      <c r="K827" s="57">
        <v>22.2</v>
      </c>
      <c r="L827" s="86">
        <f>IF($K827&gt;$G$20,IF('Silo Levels'!$L$21="Pumping",((PI()*((($C$19+$G$20)-$K827)*($O$20/($O$19/2)))^2*((($O$20+$G$20)-$K827))/3)*$L$603)+(((PI()*((($C$19+$G$20)-$K827)*($O$20/($O$19/2)))^2*(((($C$19+$G$20)-$K827)*($O$20/($O$19/2)))*$AZ$14))/3)*$L$603),(((PI()*((($C$19+$G$20)-$K827)*($O$20/($O$19/2)))^2*((($O$20+$G$20)-$K827)/3))*$L$603)-((PI()*((($C$19+$G$20)-$K827)*($O$20/($O$19/2)))^2*(((($C$19+$G$20)-$K827)*($O$20/($O$19/2)))*$AZ$14)/3)*$L$603))),IF('Silo Levels'!$L$21="Pumping",(($D$18*$L$603)+((PI()*(($C$21/2)^2)*($G$20-$K827))*$L$603))+((($D$18+$H$18)/3)*$BE$14)+(((PI()*($C$21/2)^2*(($C$21/2)*$AZ$14))/3)*$L$603),(($D$18*$L$603)+((PI()*(($C$21/2)^2)*($G$20-$K827))*$L$603))+((($D$18+$H$18)/3)*$BE$14)-(((PI()*($C$21/2)^2*(($C$21/2)*$AZ$14))/3)*$L$603)))</f>
        <v>115031.72812985866</v>
      </c>
      <c r="M827" s="73">
        <v>22.2</v>
      </c>
      <c r="N827" s="85">
        <f t="shared" si="111"/>
        <v>121593.64971997385</v>
      </c>
      <c r="O827" s="57">
        <v>22.2</v>
      </c>
      <c r="P827" s="86">
        <f>IF($O827&gt;$G$20,IF('Silo Levels'!$L$22="Pumping",((PI()*((($C$19+$G$20)-$O827)*($O$20/($O$19/2)))^2*((($O$20+$G$20)-$O827))/3)*$P$603)+(((PI()*((($C$19+$G$20)-$O827)*($O$20/($O$19/2)))^2*(((($C$19+$G$20)-$O827)*($O$20/($O$19/2)))*$AZ$15))/3)*$P$603),(((PI()*((($C$19+$G$20)-$O827)*($O$20/($O$19/2)))^2*((($O$20+$G$20)-$O827)/3))*$P$603)-((PI()*((($C$19+$G$20)-$O827)*($O$20/($O$19/2)))^2*(((($C$19+$G$20)-$O827)*($O$20/($O$19/2)))*$AZ$15)/3)*$P$603))),IF('Silo Levels'!$L$22="Pumping",(($D$18*$P$603)+((PI()*(($C$21/2)^2)*($G$20-$O827))*$P$603))+((($D$18+$H$18)/3)*$BE$15)+(((PI()*($C$21/2)^2*(($C$21/2)*$AZ$15))/3)*$P$603),(($D$18*$P$603)+((PI()*(($C$21/2)^2)*($G$20-$O827))*$P$603))+((($D$18+$H$18)/3)*$BE$15)-(((PI()*($C$21/2)^2*(($C$21/2)*$AZ$15))/3)*$P$603)))</f>
        <v>117698.49419238136</v>
      </c>
      <c r="Q827" s="73">
        <v>22.2</v>
      </c>
      <c r="R827" s="85">
        <f t="shared" si="112"/>
        <v>125711.25723252584</v>
      </c>
      <c r="S827" s="57">
        <v>22.2</v>
      </c>
      <c r="T827" s="86">
        <f>IF($S827&gt;$G$20,IF('Silo Levels'!$L$23="Pumping",((PI()*((($C$19+$G$20)-$S827)*($O$20/($O$19/2)))^2*((($O$20+$G$20)-$S827))/3)*$T$603)+(((PI()*((($C$19+$G$20)-$S827)*($O$20/($O$19/2)))^2*(((($C$19+$G$20)-$S827)*($O$20/($O$19/2)))*$AZ$16))/3)*$T$603),(((PI()*((($C$19+$G$20)-$S827)*($O$20/($O$19/2)))^2*((($O$20+$G$20)-$S827)/3))*$T$603)-((PI()*((($C$19+$G$20)-$S827)*($O$20/($O$19/2)))^2*(((($C$19+$G$20)-$S827)*($O$20/($O$19/2)))*$AZ$16)/3)*$T$603))),IF('Silo Levels'!$L$23="Pumping",(($D$18*$T$603)+((PI()*(($C$21/2)^2)*($G$20-$S827))*$T$603))+((($D$18+$H$18)/3)*$BE$16)+(((PI()*($C$21/2)^2*(($C$21/2)*$AZ$16))/3)*$T$603),(($D$18*$T$603)+((PI()*(($C$21/2)^2)*($G$20-$S827))*$T$603))+((($D$18+$H$18)/3)*$BE$16)-(((PI()*($C$21/2)^2*(($C$21/2)*$AZ$16))/3)*$T$603)))</f>
        <v>121682.0175625836</v>
      </c>
      <c r="U827" s="73">
        <v>22.2</v>
      </c>
      <c r="V827" s="85">
        <f t="shared" si="113"/>
        <v>118307.1252596214</v>
      </c>
      <c r="W827" s="57">
        <v>22.2</v>
      </c>
      <c r="X827" s="86">
        <f>IF($W827&gt;$G$20,IF('Silo Levels'!$L$24="Pumping",((PI()*((($C$19+$G$20)-$W827)*($O$20/($O$19/2)))^2*((($O$20+$G$20)-$W827))/3)*$X$603)+(((PI()*((($C$19+$G$20)-$W827)*($O$20/($O$19/2)))^2*(((($C$19+$G$20)-$W827)*($O$20/($O$19/2)))*$AZ$17))/3)*$X$603),(((PI()*((($C$19+$G$20)-$W827)*($O$20/($O$19/2)))^2*((($O$20+$G$20)-$W827)/3))*$X$603)-((PI()*((($C$19+$G$20)-$W827)*($O$20/($O$19/2)))^2*(((($C$19+$G$20)-$W827)*($O$20/($O$19/2)))*$AZ$17)/3)*$X$603))),IF('Silo Levels'!$L$24="Pumping",(($D$18*$X$603)+((PI()*(($C$21/2)^2)*($G$20-$W827))*$X$603))+((($D$18+$H$18)/3)*$BE$17)+(((PI()*($C$21/2)^2*(($C$21/2)*$AZ$17))/3)*$X$603),(($D$18*$X$603)+((PI()*(($C$21/2)^2)*($G$20-$W827))*$X$603))+((($D$18+$H$18)/3)*$BE$17)-(((PI()*($C$21/2)^2*(($C$21/2)*$AZ$17))/3)*$X$603)))</f>
        <v>114518.99081459554</v>
      </c>
      <c r="Y827" s="73">
        <v>22.2</v>
      </c>
      <c r="Z827" s="85">
        <f t="shared" si="114"/>
        <v>135541.2718284346</v>
      </c>
      <c r="AA827" s="57">
        <v>22.2</v>
      </c>
      <c r="AB827" s="86">
        <f>IF($AA827&gt;$G$20,IF('Silo Levels'!$L$25="Pumping",((PI()*((($C$19+$G$20)-$AA827)*($O$20/($O$19/2)))^2*((($O$20+$G$20)-$AA827))/3)*$AB$603)+(((PI()*((($C$19+$G$20)-$AA827)*($O$20/($O$19/2)))^2*(((($C$19+$G$20)-$AA827)*($O$20/($O$19/2)))*$AZ$18))/3)*$AB$603),(((PI()*((($C$19+$G$20)-$AA827)*($O$20/($O$19/2)))^2*((($O$20+$G$20)-$AA827)/3))*$AB$603)-((PI()*((($C$19+$G$20)-$AA827)*($O$20/($O$19/2)))^2*(((($C$19+$G$20)-$AA827)*($O$20/($O$19/2)))*$AZ$18)/3)*$AB$603))),IF('Silo Levels'!$L$25="Pumping",(($D$18*$AB$603)+((PI()*(($C$21/2)^2)*($G$20-$AA827))*$AB$603))+((($D$18+$H$18)/3)*$BE$18)+(((PI()*($C$21/2)^2*(($C$21/2)*$AZ$18))/3)*$AB$603),(($D$18*$AB$603)+((PI()*(($C$21/2)^2)*($G$20-$AA827))*$AB$603))+((($D$18+$H$18)/3)*$BE$18)-(((PI()*($C$21/2)^2*(($C$21/2)*$AZ$18))/3)*$AB$603)))</f>
        <v>131191.93145138028</v>
      </c>
      <c r="AC827" s="73">
        <v>22.2</v>
      </c>
      <c r="AD827" s="85">
        <f t="shared" si="115"/>
        <v>141200.4089780575</v>
      </c>
      <c r="AE827" s="57">
        <v>22.2</v>
      </c>
      <c r="AF827" s="86">
        <f>IF($AE827&gt;$G$20,IF('Silo Levels'!$L$26="Pumping",((PI()*((($C$19+$G$20)-$AE827)*($O$20/($O$19/2)))^2*((($O$20+$G$20)-$AE827))/3)*$AF$603)+(((PI()*((($C$19+$G$20)-$AE827)*($O$20/($O$19/2)))^2*(((($C$19+$G$20)-$AE827)*($O$20/($O$19/2)))*$AZ$19))/3)*$AF$603),(((PI()*((($C$19+$G$20)-$AE827)*($O$20/($O$19/2)))^2*((($O$20+$G$20)-$AE827)/3))*$AF$603)-((PI()*((($C$19+$G$20)-$AE827)*($O$20/($O$19/2)))^2*(((($C$19+$G$20)-$AE827)*($O$20/($O$19/2)))*$AZ$19)/3)*$AF$603))),IF('Silo Levels'!$L$26="Pumping",(($D$18*$AF$603)+((PI()*(($C$21/2)^2)*($G$20-$AE827))*$AF$603))+((($D$18+$H$18)/3)*$BE$19)+(((PI()*($C$21/2)^2*(($C$21/2)*$AZ$19))/3)*$AF$603),(($D$18*$AF$603)+((PI()*(($C$21/2)^2)*($G$20-$AE827))*$AF$603))+((($D$18+$H$18)/3)*$BE$19)-(((PI()*($C$21/2)^2*(($C$21/2)*$AZ$19))/3)*$AF$603)))</f>
        <v>138989.92332579751</v>
      </c>
      <c r="AG827" s="73">
        <v>22.2</v>
      </c>
      <c r="AH827" s="85">
        <f t="shared" si="116"/>
        <v>130385.6697676433</v>
      </c>
      <c r="AI827" s="57">
        <v>22.2</v>
      </c>
      <c r="AJ827" s="86">
        <f>IF($AI827&gt;$G$20,IF('Silo Levels'!$L$27="Pumping",((PI()*((($C$19+$G$20)-$AI827)*($O$20/($O$19/2)))^2*((($O$20+$G$20)-$AI827))/3)*$AJ$603)+(((PI()*((($C$19+$G$20)-$AI827)*($O$20/($O$19/2)))^2*(((($C$19+$G$20)-$AI827)*($O$20/($O$19/2)))*$AZ$20))/3)*$AJ$603),(((PI()*((($C$19+$G$20)-$AI827)*($O$20/($O$19/2)))^2*((($O$20+$G$20)-$AI827)/3))*$AJ$603)-((PI()*((($C$19+$G$20)-$AI827)*($O$20/($O$19/2)))^2*(((($C$19+$G$20)-$AI827)*($O$20/($O$19/2)))*$AZ$20)/3)*$AJ$603))),IF('Silo Levels'!$L$27="Pumping",(($D$18*$AJ$603)+((PI()*(($C$21/2)^2)*($G$20-$AI827))*$AJ$603))+((($D$18+$H$18)/3)*$BE$20)+(((PI()*($C$21/2)^2*(($C$21/2)*$AZ$20))/3)*$AJ$603),(($D$18*$AJ$603)+((PI()*(($C$21/2)^2)*($G$20-$AI827))*$AJ$603))+((($D$18+$H$18)/3)*$BE$20)-(((PI()*($C$21/2)^2*(($C$21/2)*$AZ$20))/3)*$AJ$603)))</f>
        <v>126204.21437683658</v>
      </c>
    </row>
    <row r="828" spans="1:36" x14ac:dyDescent="0.3">
      <c r="A828">
        <v>22.3</v>
      </c>
      <c r="B828" s="85">
        <f t="shared" si="109"/>
        <v>129966.06727546477</v>
      </c>
      <c r="C828" s="57">
        <v>22.3</v>
      </c>
      <c r="D828" s="86">
        <f>IF($C828&gt;$G$20,IF('Silo Levels'!$L$19="Pumping",((PI()*((($C$19+$G$20)-$C828)*($O$20/($O$19/2)))^2*((($O$20+$G$20)-$C828))/3)*$D$603)+(((PI()*((($C$19+$G$20)-$C828)*($O$20/($O$19/2)))^2*(((($C$19+$G$20)-$C828)*($O$20/($O$19/2)))*$AZ$12))/3)*$D$603),(((PI()*((($C$19+$G$20)-$C828)*($O$20/($O$19/2)))^2*((($O$20+$G$20)-$C828)/3))*$D$603)-((PI()*((($C$19+$G$20)-$C828)*($O$20/($O$19/2)))^2*(((($C$19+$G$20)-$C828)*($O$20/($O$19/2)))*$AZ$12)/3)*$D$603))),IF('Silo Levels'!$L$19="Pumping",(($D$18*$D$603)+((PI()*(($C$21/2)^2)*($G$20-$C828))*$D$603))+((($D$18+$H$18)/3)*$BE$12)+(((PI()*($C$21/2)^2*(($C$21/2)*$AZ$12))/3)*$D$603),(($D$18*$D$603)+((PI()*(($C$21/2)^2)*($G$20-$C828))*$D$603))+((($D$18+$H$18)/3)*$BE$12)-(((PI()*($C$21/2)^2*(($C$21/2)*$AZ$12))/3)*$D$603)))</f>
        <v>127039.04850190006</v>
      </c>
      <c r="E828" s="73">
        <v>22.3</v>
      </c>
      <c r="F828" s="85">
        <f t="shared" si="110"/>
        <v>117926.99190764668</v>
      </c>
      <c r="G828" s="57">
        <v>22.3</v>
      </c>
      <c r="H828" s="86">
        <f>IF($G828&gt;$G$20,IF('Silo Levels'!$L$20="Pumping",((PI()*((($C$19+$G$20)-$G828)*($O$20/($O$19/2)))^2*((($O$20+$G$20)-$G828))/3)*$H$603)+(((PI()*((($C$19+$G$20)-$G828)*($O$20/($O$19/2)))^2*(((($C$19+$G$20)-$G828)*($O$20/($O$19/2)))*$AZ$13))/3)*$H$603),(((PI()*((($C$19+$G$20)-$G828)*($O$20/($O$19/2)))^2*((($O$20+$G$20)-$G828)/3))*$H$603)-((PI()*((($C$19+$G$20)-$G828)*($O$20/($O$19/2)))^2*(((($C$19+$G$20)-$G828)*($O$20/($O$19/2)))*$AZ$13)/3)*$H$603))),IF('Silo Levels'!$L$20="Pumping",(($D$18*$H$603)+((PI()*(($C$21/2)^2)*($G$20-$G828))*$H$603))+((($D$18+$H$18)/3)*$BE$13)+(((PI()*($C$21/2)^2*(($C$21/2)*$AZ$13))/3)*$H$603),(($D$18*$H$603)+((PI()*(($C$21/2)^2)*($G$20-$G828))*$H$603))+((($D$18+$H$18)/3)*$BE$13)-(((PI()*($C$21/2)^2*(($C$21/2)*$AZ$13))/3)*$H$603)))</f>
        <v>114138.85746262081</v>
      </c>
      <c r="I828" s="73">
        <v>22.3</v>
      </c>
      <c r="J828" s="85">
        <f t="shared" si="117"/>
        <v>118455.25592839609</v>
      </c>
      <c r="K828" s="57">
        <v>22.3</v>
      </c>
      <c r="L828" s="86">
        <f>IF($K828&gt;$G$20,IF('Silo Levels'!$L$21="Pumping",((PI()*((($C$19+$G$20)-$K828)*($O$20/($O$19/2)))^2*((($O$20+$G$20)-$K828))/3)*$L$603)+(((PI()*((($C$19+$G$20)-$K828)*($O$20/($O$19/2)))^2*(((($C$19+$G$20)-$K828)*($O$20/($O$19/2)))*$AZ$14))/3)*$L$603),(((PI()*((($C$19+$G$20)-$K828)*($O$20/($O$19/2)))^2*((($O$20+$G$20)-$K828)/3))*$L$603)-((PI()*((($C$19+$G$20)-$K828)*($O$20/($O$19/2)))^2*(((($C$19+$G$20)-$K828)*($O$20/($O$19/2)))*$AZ$14)/3)*$L$603))),IF('Silo Levels'!$L$21="Pumping",(($D$18*$L$603)+((PI()*(($C$21/2)^2)*($G$20-$K828))*$L$603))+((($D$18+$H$18)/3)*$BE$14)+(((PI()*($C$21/2)^2*(($C$21/2)*$AZ$14))/3)*$L$603),(($D$18*$L$603)+((PI()*(($C$21/2)^2)*($G$20-$K828))*$L$603))+((($D$18+$H$18)/3)*$BE$14)-(((PI()*($C$21/2)^2*(($C$21/2)*$AZ$14))/3)*$L$603)))</f>
        <v>114649.86290678398</v>
      </c>
      <c r="M828" s="73">
        <v>22.3</v>
      </c>
      <c r="N828" s="85">
        <f t="shared" si="111"/>
        <v>121202.77697016665</v>
      </c>
      <c r="O828" s="57">
        <v>22.3</v>
      </c>
      <c r="P828" s="86">
        <f>IF($O828&gt;$G$20,IF('Silo Levels'!$L$22="Pumping",((PI()*((($C$19+$G$20)-$O828)*($O$20/($O$19/2)))^2*((($O$20+$G$20)-$O828))/3)*$P$603)+(((PI()*((($C$19+$G$20)-$O828)*($O$20/($O$19/2)))^2*(((($C$19+$G$20)-$O828)*($O$20/($O$19/2)))*$AZ$15))/3)*$P$603),(((PI()*((($C$19+$G$20)-$O828)*($O$20/($O$19/2)))^2*((($O$20+$G$20)-$O828)/3))*$P$603)-((PI()*((($C$19+$G$20)-$O828)*($O$20/($O$19/2)))^2*(((($C$19+$G$20)-$O828)*($O$20/($O$19/2)))*$AZ$15)/3)*$P$603))),IF('Silo Levels'!$L$22="Pumping",(($D$18*$P$603)+((PI()*(($C$21/2)^2)*($G$20-$O828))*$P$603))+((($D$18+$H$18)/3)*$BE$15)+(((PI()*($C$21/2)^2*(($C$21/2)*$AZ$15))/3)*$P$603),(($D$18*$P$603)+((PI()*(($C$21/2)^2)*($G$20-$O828))*$P$603))+((($D$18+$H$18)/3)*$BE$15)-(((PI()*($C$21/2)^2*(($C$21/2)*$AZ$15))/3)*$P$603)))</f>
        <v>117307.62144257416</v>
      </c>
      <c r="Q828" s="73">
        <v>22.3</v>
      </c>
      <c r="R828" s="85">
        <f t="shared" si="112"/>
        <v>125306.92934927031</v>
      </c>
      <c r="S828" s="57">
        <v>22.3</v>
      </c>
      <c r="T828" s="86">
        <f>IF($S828&gt;$G$20,IF('Silo Levels'!$L$23="Pumping",((PI()*((($C$19+$G$20)-$S828)*($O$20/($O$19/2)))^2*((($O$20+$G$20)-$S828))/3)*$T$603)+(((PI()*((($C$19+$G$20)-$S828)*($O$20/($O$19/2)))^2*(((($C$19+$G$20)-$S828)*($O$20/($O$19/2)))*$AZ$16))/3)*$T$603),(((PI()*((($C$19+$G$20)-$S828)*($O$20/($O$19/2)))^2*((($O$20+$G$20)-$S828)/3))*$T$603)-((PI()*((($C$19+$G$20)-$S828)*($O$20/($O$19/2)))^2*(((($C$19+$G$20)-$S828)*($O$20/($O$19/2)))*$AZ$16)/3)*$T$603))),IF('Silo Levels'!$L$23="Pumping",(($D$18*$T$603)+((PI()*(($C$21/2)^2)*($G$20-$S828))*$T$603))+((($D$18+$H$18)/3)*$BE$16)+(((PI()*($C$21/2)^2*(($C$21/2)*$AZ$16))/3)*$T$603),(($D$18*$T$603)+((PI()*(($C$21/2)^2)*($G$20-$S828))*$T$603))+((($D$18+$H$18)/3)*$BE$16)-(((PI()*($C$21/2)^2*(($C$21/2)*$AZ$16))/3)*$T$603)))</f>
        <v>121277.68967932808</v>
      </c>
      <c r="U828" s="73">
        <v>22.3</v>
      </c>
      <c r="V828" s="85">
        <f t="shared" si="113"/>
        <v>117926.99190764668</v>
      </c>
      <c r="W828" s="57">
        <v>22.3</v>
      </c>
      <c r="X828" s="86">
        <f>IF($W828&gt;$G$20,IF('Silo Levels'!$L$24="Pumping",((PI()*((($C$19+$G$20)-$W828)*($O$20/($O$19/2)))^2*((($O$20+$G$20)-$W828))/3)*$X$603)+(((PI()*((($C$19+$G$20)-$W828)*($O$20/($O$19/2)))^2*(((($C$19+$G$20)-$W828)*($O$20/($O$19/2)))*$AZ$17))/3)*$X$603),(((PI()*((($C$19+$G$20)-$W828)*($O$20/($O$19/2)))^2*((($O$20+$G$20)-$W828)/3))*$X$603)-((PI()*((($C$19+$G$20)-$W828)*($O$20/($O$19/2)))^2*(((($C$19+$G$20)-$W828)*($O$20/($O$19/2)))*$AZ$17)/3)*$X$603))),IF('Silo Levels'!$L$24="Pumping",(($D$18*$X$603)+((PI()*(($C$21/2)^2)*($G$20-$W828))*$X$603))+((($D$18+$H$18)/3)*$BE$17)+(((PI()*($C$21/2)^2*(($C$21/2)*$AZ$17))/3)*$X$603),(($D$18*$X$603)+((PI()*(($C$21/2)^2)*($G$20-$W828))*$X$603))+((($D$18+$H$18)/3)*$BE$17)-(((PI()*($C$21/2)^2*(($C$21/2)*$AZ$17))/3)*$X$603)))</f>
        <v>114138.85746262081</v>
      </c>
      <c r="Y828" s="73">
        <v>22.3</v>
      </c>
      <c r="Z828" s="85">
        <f t="shared" si="114"/>
        <v>135104.82234112045</v>
      </c>
      <c r="AA828" s="57">
        <v>22.3</v>
      </c>
      <c r="AB828" s="86">
        <f>IF($AA828&gt;$G$20,IF('Silo Levels'!$L$25="Pumping",((PI()*((($C$19+$G$20)-$AA828)*($O$20/($O$19/2)))^2*((($O$20+$G$20)-$AA828))/3)*$AB$603)+(((PI()*((($C$19+$G$20)-$AA828)*($O$20/($O$19/2)))^2*(((($C$19+$G$20)-$AA828)*($O$20/($O$19/2)))*$AZ$18))/3)*$AB$603),(((PI()*((($C$19+$G$20)-$AA828)*($O$20/($O$19/2)))^2*((($O$20+$G$20)-$AA828)/3))*$AB$603)-((PI()*((($C$19+$G$20)-$AA828)*($O$20/($O$19/2)))^2*(((($C$19+$G$20)-$AA828)*($O$20/($O$19/2)))*$AZ$18)/3)*$AB$603))),IF('Silo Levels'!$L$25="Pumping",(($D$18*$AB$603)+((PI()*(($C$21/2)^2)*($G$20-$AA828))*$AB$603))+((($D$18+$H$18)/3)*$BE$18)+(((PI()*($C$21/2)^2*(($C$21/2)*$AZ$18))/3)*$AB$603),(($D$18*$AB$603)+((PI()*(($C$21/2)^2)*($G$20-$AA828))*$AB$603))+((($D$18+$H$18)/3)*$BE$18)-(((PI()*($C$21/2)^2*(($C$21/2)*$AZ$18))/3)*$AB$603)))</f>
        <v>130755.48196406614</v>
      </c>
      <c r="AC828" s="73">
        <v>22.3</v>
      </c>
      <c r="AD828" s="85">
        <f t="shared" si="115"/>
        <v>140756.77143948546</v>
      </c>
      <c r="AE828" s="57">
        <v>22.3</v>
      </c>
      <c r="AF828" s="86">
        <f>IF($AE828&gt;$G$20,IF('Silo Levels'!$L$26="Pumping",((PI()*((($C$19+$G$20)-$AE828)*($O$20/($O$19/2)))^2*((($O$20+$G$20)-$AE828))/3)*$AF$603)+(((PI()*((($C$19+$G$20)-$AE828)*($O$20/($O$19/2)))^2*(((($C$19+$G$20)-$AE828)*($O$20/($O$19/2)))*$AZ$19))/3)*$AF$603),(((PI()*((($C$19+$G$20)-$AE828)*($O$20/($O$19/2)))^2*((($O$20+$G$20)-$AE828)/3))*$AF$603)-((PI()*((($C$19+$G$20)-$AE828)*($O$20/($O$19/2)))^2*(((($C$19+$G$20)-$AE828)*($O$20/($O$19/2)))*$AZ$19)/3)*$AF$603))),IF('Silo Levels'!$L$26="Pumping",(($D$18*$AF$603)+((PI()*(($C$21/2)^2)*($G$20-$AE828))*$AF$603))+((($D$18+$H$18)/3)*$BE$19)+(((PI()*($C$21/2)^2*(($C$21/2)*$AZ$19))/3)*$AF$603),(($D$18*$AF$603)+((PI()*(($C$21/2)^2)*($G$20-$AE828))*$AF$603))+((($D$18+$H$18)/3)*$BE$19)-(((PI()*($C$21/2)^2*(($C$21/2)*$AZ$19))/3)*$AF$603)))</f>
        <v>138546.28578722547</v>
      </c>
      <c r="AG828" s="73">
        <v>22.3</v>
      </c>
      <c r="AH828" s="85">
        <f t="shared" si="116"/>
        <v>129966.06727546477</v>
      </c>
      <c r="AI828" s="57">
        <v>22.3</v>
      </c>
      <c r="AJ828" s="86">
        <f>IF($AI828&gt;$G$20,IF('Silo Levels'!$L$27="Pumping",((PI()*((($C$19+$G$20)-$AI828)*($O$20/($O$19/2)))^2*((($O$20+$G$20)-$AI828))/3)*$AJ$603)+(((PI()*((($C$19+$G$20)-$AI828)*($O$20/($O$19/2)))^2*(((($C$19+$G$20)-$AI828)*($O$20/($O$19/2)))*$AZ$20))/3)*$AJ$603),(((PI()*((($C$19+$G$20)-$AI828)*($O$20/($O$19/2)))^2*((($O$20+$G$20)-$AI828)/3))*$AJ$603)-((PI()*((($C$19+$G$20)-$AI828)*($O$20/($O$19/2)))^2*(((($C$19+$G$20)-$AI828)*($O$20/($O$19/2)))*$AZ$20)/3)*$AJ$603))),IF('Silo Levels'!$L$27="Pumping",(($D$18*$AJ$603)+((PI()*(($C$21/2)^2)*($G$20-$AI828))*$AJ$603))+((($D$18+$H$18)/3)*$BE$20)+(((PI()*($C$21/2)^2*(($C$21/2)*$AZ$20))/3)*$AJ$603),(($D$18*$AJ$603)+((PI()*(($C$21/2)^2)*($G$20-$AI828))*$AJ$603))+((($D$18+$H$18)/3)*$BE$20)-(((PI()*($C$21/2)^2*(($C$21/2)*$AZ$20))/3)*$AJ$603)))</f>
        <v>125784.61188465805</v>
      </c>
    </row>
    <row r="829" spans="1:36" x14ac:dyDescent="0.3">
      <c r="A829">
        <v>22.4</v>
      </c>
      <c r="B829" s="85">
        <f t="shared" si="109"/>
        <v>129546.46478328625</v>
      </c>
      <c r="C829" s="57">
        <v>22.4</v>
      </c>
      <c r="D829" s="86">
        <f>IF($C829&gt;$G$20,IF('Silo Levels'!$L$19="Pumping",((PI()*((($C$19+$G$20)-$C829)*($O$20/($O$19/2)))^2*((($O$20+$G$20)-$C829))/3)*$D$603)+(((PI()*((($C$19+$G$20)-$C829)*($O$20/($O$19/2)))^2*(((($C$19+$G$20)-$C829)*($O$20/($O$19/2)))*$AZ$12))/3)*$D$603),(((PI()*((($C$19+$G$20)-$C829)*($O$20/($O$19/2)))^2*((($O$20+$G$20)-$C829)/3))*$D$603)-((PI()*((($C$19+$G$20)-$C829)*($O$20/($O$19/2)))^2*(((($C$19+$G$20)-$C829)*($O$20/($O$19/2)))*$AZ$12)/3)*$D$603))),IF('Silo Levels'!$L$19="Pumping",(($D$18*$D$603)+((PI()*(($C$21/2)^2)*($G$20-$C829))*$D$603))+((($D$18+$H$18)/3)*$BE$12)+(((PI()*($C$21/2)^2*(($C$21/2)*$AZ$12))/3)*$D$603),(($D$18*$D$603)+((PI()*(($C$21/2)^2)*($G$20-$C829))*$D$603))+((($D$18+$H$18)/3)*$BE$12)-(((PI()*($C$21/2)^2*(($C$21/2)*$AZ$12))/3)*$D$603)))</f>
        <v>126619.44600972155</v>
      </c>
      <c r="E829" s="73">
        <v>22.4</v>
      </c>
      <c r="F829" s="85">
        <f t="shared" si="110"/>
        <v>117546.85855567196</v>
      </c>
      <c r="G829" s="57">
        <v>22.4</v>
      </c>
      <c r="H829" s="86">
        <f>IF($G829&gt;$G$20,IF('Silo Levels'!$L$20="Pumping",((PI()*((($C$19+$G$20)-$G829)*($O$20/($O$19/2)))^2*((($O$20+$G$20)-$G829))/3)*$H$603)+(((PI()*((($C$19+$G$20)-$G829)*($O$20/($O$19/2)))^2*(((($C$19+$G$20)-$G829)*($O$20/($O$19/2)))*$AZ$13))/3)*$H$603),(((PI()*((($C$19+$G$20)-$G829)*($O$20/($O$19/2)))^2*((($O$20+$G$20)-$G829)/3))*$H$603)-((PI()*((($C$19+$G$20)-$G829)*($O$20/($O$19/2)))^2*(((($C$19+$G$20)-$G829)*($O$20/($O$19/2)))*$AZ$13)/3)*$H$603))),IF('Silo Levels'!$L$20="Pumping",(($D$18*$H$603)+((PI()*(($C$21/2)^2)*($G$20-$G829))*$H$603))+((($D$18+$H$18)/3)*$BE$13)+(((PI()*($C$21/2)^2*(($C$21/2)*$AZ$13))/3)*$H$603),(($D$18*$H$603)+((PI()*(($C$21/2)^2)*($G$20-$G829))*$H$603))+((($D$18+$H$18)/3)*$BE$13)-(((PI()*($C$21/2)^2*(($C$21/2)*$AZ$13))/3)*$H$603)))</f>
        <v>113758.7241106461</v>
      </c>
      <c r="I829" s="73">
        <v>22.4</v>
      </c>
      <c r="J829" s="85">
        <f t="shared" si="117"/>
        <v>118073.39070532144</v>
      </c>
      <c r="K829" s="57">
        <v>22.4</v>
      </c>
      <c r="L829" s="86">
        <f>IF($K829&gt;$G$20,IF('Silo Levels'!$L$21="Pumping",((PI()*((($C$19+$G$20)-$K829)*($O$20/($O$19/2)))^2*((($O$20+$G$20)-$K829))/3)*$L$603)+(((PI()*((($C$19+$G$20)-$K829)*($O$20/($O$19/2)))^2*(((($C$19+$G$20)-$K829)*($O$20/($O$19/2)))*$AZ$14))/3)*$L$603),(((PI()*((($C$19+$G$20)-$K829)*($O$20/($O$19/2)))^2*((($O$20+$G$20)-$K829)/3))*$L$603)-((PI()*((($C$19+$G$20)-$K829)*($O$20/($O$19/2)))^2*(((($C$19+$G$20)-$K829)*($O$20/($O$19/2)))*$AZ$14)/3)*$L$603))),IF('Silo Levels'!$L$21="Pumping",(($D$18*$L$603)+((PI()*(($C$21/2)^2)*($G$20-$K829))*$L$603))+((($D$18+$H$18)/3)*$BE$14)+(((PI()*($C$21/2)^2*(($C$21/2)*$AZ$14))/3)*$L$603),(($D$18*$L$603)+((PI()*(($C$21/2)^2)*($G$20-$K829))*$L$603))+((($D$18+$H$18)/3)*$BE$14)-(((PI()*($C$21/2)^2*(($C$21/2)*$AZ$14))/3)*$L$603)))</f>
        <v>114267.99768370933</v>
      </c>
      <c r="M829" s="73">
        <v>22.4</v>
      </c>
      <c r="N829" s="85">
        <f t="shared" si="111"/>
        <v>120811.90422035947</v>
      </c>
      <c r="O829" s="57">
        <v>22.4</v>
      </c>
      <c r="P829" s="86">
        <f>IF($O829&gt;$G$20,IF('Silo Levels'!$L$22="Pumping",((PI()*((($C$19+$G$20)-$O829)*($O$20/($O$19/2)))^2*((($O$20+$G$20)-$O829))/3)*$P$603)+(((PI()*((($C$19+$G$20)-$O829)*($O$20/($O$19/2)))^2*(((($C$19+$G$20)-$O829)*($O$20/($O$19/2)))*$AZ$15))/3)*$P$603),(((PI()*((($C$19+$G$20)-$O829)*($O$20/($O$19/2)))^2*((($O$20+$G$20)-$O829)/3))*$P$603)-((PI()*((($C$19+$G$20)-$O829)*($O$20/($O$19/2)))^2*(((($C$19+$G$20)-$O829)*($O$20/($O$19/2)))*$AZ$15)/3)*$P$603))),IF('Silo Levels'!$L$22="Pumping",(($D$18*$P$603)+((PI()*(($C$21/2)^2)*($G$20-$O829))*$P$603))+((($D$18+$H$18)/3)*$BE$15)+(((PI()*($C$21/2)^2*(($C$21/2)*$AZ$15))/3)*$P$603),(($D$18*$P$603)+((PI()*(($C$21/2)^2)*($G$20-$O829))*$P$603))+((($D$18+$H$18)/3)*$BE$15)-(((PI()*($C$21/2)^2*(($C$21/2)*$AZ$15))/3)*$P$603)))</f>
        <v>116916.74869276698</v>
      </c>
      <c r="Q829" s="73">
        <v>22.4</v>
      </c>
      <c r="R829" s="85">
        <f t="shared" si="112"/>
        <v>124902.60146601479</v>
      </c>
      <c r="S829" s="57">
        <v>22.4</v>
      </c>
      <c r="T829" s="86">
        <f>IF($S829&gt;$G$20,IF('Silo Levels'!$L$23="Pumping",((PI()*((($C$19+$G$20)-$S829)*($O$20/($O$19/2)))^2*((($O$20+$G$20)-$S829))/3)*$T$603)+(((PI()*((($C$19+$G$20)-$S829)*($O$20/($O$19/2)))^2*(((($C$19+$G$20)-$S829)*($O$20/($O$19/2)))*$AZ$16))/3)*$T$603),(((PI()*((($C$19+$G$20)-$S829)*($O$20/($O$19/2)))^2*((($O$20+$G$20)-$S829)/3))*$T$603)-((PI()*((($C$19+$G$20)-$S829)*($O$20/($O$19/2)))^2*(((($C$19+$G$20)-$S829)*($O$20/($O$19/2)))*$AZ$16)/3)*$T$603))),IF('Silo Levels'!$L$23="Pumping",(($D$18*$T$603)+((PI()*(($C$21/2)^2)*($G$20-$S829))*$T$603))+((($D$18+$H$18)/3)*$BE$16)+(((PI()*($C$21/2)^2*(($C$21/2)*$AZ$16))/3)*$T$603),(($D$18*$T$603)+((PI()*(($C$21/2)^2)*($G$20-$S829))*$T$603))+((($D$18+$H$18)/3)*$BE$16)-(((PI()*($C$21/2)^2*(($C$21/2)*$AZ$16))/3)*$T$603)))</f>
        <v>120873.36179607255</v>
      </c>
      <c r="U829" s="73">
        <v>22.4</v>
      </c>
      <c r="V829" s="85">
        <f t="shared" si="113"/>
        <v>117546.85855567196</v>
      </c>
      <c r="W829" s="57">
        <v>22.4</v>
      </c>
      <c r="X829" s="86">
        <f>IF($W829&gt;$G$20,IF('Silo Levels'!$L$24="Pumping",((PI()*((($C$19+$G$20)-$W829)*($O$20/($O$19/2)))^2*((($O$20+$G$20)-$W829))/3)*$X$603)+(((PI()*((($C$19+$G$20)-$W829)*($O$20/($O$19/2)))^2*(((($C$19+$G$20)-$W829)*($O$20/($O$19/2)))*$AZ$17))/3)*$X$603),(((PI()*((($C$19+$G$20)-$W829)*($O$20/($O$19/2)))^2*((($O$20+$G$20)-$W829)/3))*$X$603)-((PI()*((($C$19+$G$20)-$W829)*($O$20/($O$19/2)))^2*(((($C$19+$G$20)-$W829)*($O$20/($O$19/2)))*$AZ$17)/3)*$X$603))),IF('Silo Levels'!$L$24="Pumping",(($D$18*$X$603)+((PI()*(($C$21/2)^2)*($G$20-$W829))*$X$603))+((($D$18+$H$18)/3)*$BE$17)+(((PI()*($C$21/2)^2*(($C$21/2)*$AZ$17))/3)*$X$603),(($D$18*$X$603)+((PI()*(($C$21/2)^2)*($G$20-$W829))*$X$603))+((($D$18+$H$18)/3)*$BE$17)-(((PI()*($C$21/2)^2*(($C$21/2)*$AZ$17))/3)*$X$603)))</f>
        <v>113758.7241106461</v>
      </c>
      <c r="Y829" s="73">
        <v>22.4</v>
      </c>
      <c r="Z829" s="85">
        <f t="shared" si="114"/>
        <v>134668.3728538063</v>
      </c>
      <c r="AA829" s="57">
        <v>22.4</v>
      </c>
      <c r="AB829" s="86">
        <f>IF($AA829&gt;$G$20,IF('Silo Levels'!$L$25="Pumping",((PI()*((($C$19+$G$20)-$AA829)*($O$20/($O$19/2)))^2*((($O$20+$G$20)-$AA829))/3)*$AB$603)+(((PI()*((($C$19+$G$20)-$AA829)*($O$20/($O$19/2)))^2*(((($C$19+$G$20)-$AA829)*($O$20/($O$19/2)))*$AZ$18))/3)*$AB$603),(((PI()*((($C$19+$G$20)-$AA829)*($O$20/($O$19/2)))^2*((($O$20+$G$20)-$AA829)/3))*$AB$603)-((PI()*((($C$19+$G$20)-$AA829)*($O$20/($O$19/2)))^2*(((($C$19+$G$20)-$AA829)*($O$20/($O$19/2)))*$AZ$18)/3)*$AB$603))),IF('Silo Levels'!$L$25="Pumping",(($D$18*$AB$603)+((PI()*(($C$21/2)^2)*($G$20-$AA829))*$AB$603))+((($D$18+$H$18)/3)*$BE$18)+(((PI()*($C$21/2)^2*(($C$21/2)*$AZ$18))/3)*$AB$603),(($D$18*$AB$603)+((PI()*(($C$21/2)^2)*($G$20-$AA829))*$AB$603))+((($D$18+$H$18)/3)*$BE$18)-(((PI()*($C$21/2)^2*(($C$21/2)*$AZ$18))/3)*$AB$603)))</f>
        <v>130319.03247675199</v>
      </c>
      <c r="AC829" s="73">
        <v>22.4</v>
      </c>
      <c r="AD829" s="85">
        <f t="shared" si="115"/>
        <v>140313.13390091341</v>
      </c>
      <c r="AE829" s="57">
        <v>22.4</v>
      </c>
      <c r="AF829" s="86">
        <f>IF($AE829&gt;$G$20,IF('Silo Levels'!$L$26="Pumping",((PI()*((($C$19+$G$20)-$AE829)*($O$20/($O$19/2)))^2*((($O$20+$G$20)-$AE829))/3)*$AF$603)+(((PI()*((($C$19+$G$20)-$AE829)*($O$20/($O$19/2)))^2*(((($C$19+$G$20)-$AE829)*($O$20/($O$19/2)))*$AZ$19))/3)*$AF$603),(((PI()*((($C$19+$G$20)-$AE829)*($O$20/($O$19/2)))^2*((($O$20+$G$20)-$AE829)/3))*$AF$603)-((PI()*((($C$19+$G$20)-$AE829)*($O$20/($O$19/2)))^2*(((($C$19+$G$20)-$AE829)*($O$20/($O$19/2)))*$AZ$19)/3)*$AF$603))),IF('Silo Levels'!$L$26="Pumping",(($D$18*$AF$603)+((PI()*(($C$21/2)^2)*($G$20-$AE829))*$AF$603))+((($D$18+$H$18)/3)*$BE$19)+(((PI()*($C$21/2)^2*(($C$21/2)*$AZ$19))/3)*$AF$603),(($D$18*$AF$603)+((PI()*(($C$21/2)^2)*($G$20-$AE829))*$AF$603))+((($D$18+$H$18)/3)*$BE$19)-(((PI()*($C$21/2)^2*(($C$21/2)*$AZ$19))/3)*$AF$603)))</f>
        <v>138102.64824865342</v>
      </c>
      <c r="AG829" s="73">
        <v>22.4</v>
      </c>
      <c r="AH829" s="85">
        <f t="shared" si="116"/>
        <v>129546.46478328625</v>
      </c>
      <c r="AI829" s="57">
        <v>22.4</v>
      </c>
      <c r="AJ829" s="86">
        <f>IF($AI829&gt;$G$20,IF('Silo Levels'!$L$27="Pumping",((PI()*((($C$19+$G$20)-$AI829)*($O$20/($O$19/2)))^2*((($O$20+$G$20)-$AI829))/3)*$AJ$603)+(((PI()*((($C$19+$G$20)-$AI829)*($O$20/($O$19/2)))^2*(((($C$19+$G$20)-$AI829)*($O$20/($O$19/2)))*$AZ$20))/3)*$AJ$603),(((PI()*((($C$19+$G$20)-$AI829)*($O$20/($O$19/2)))^2*((($O$20+$G$20)-$AI829)/3))*$AJ$603)-((PI()*((($C$19+$G$20)-$AI829)*($O$20/($O$19/2)))^2*(((($C$19+$G$20)-$AI829)*($O$20/($O$19/2)))*$AZ$20)/3)*$AJ$603))),IF('Silo Levels'!$L$27="Pumping",(($D$18*$AJ$603)+((PI()*(($C$21/2)^2)*($G$20-$AI829))*$AJ$603))+((($D$18+$H$18)/3)*$BE$20)+(((PI()*($C$21/2)^2*(($C$21/2)*$AZ$20))/3)*$AJ$603),(($D$18*$AJ$603)+((PI()*(($C$21/2)^2)*($G$20-$AI829))*$AJ$603))+((($D$18+$H$18)/3)*$BE$20)-(((PI()*($C$21/2)^2*(($C$21/2)*$AZ$20))/3)*$AJ$603)))</f>
        <v>125365.00939247954</v>
      </c>
    </row>
    <row r="830" spans="1:36" x14ac:dyDescent="0.3">
      <c r="A830">
        <v>22.5</v>
      </c>
      <c r="B830" s="85">
        <f t="shared" si="109"/>
        <v>129126.86229110775</v>
      </c>
      <c r="C830" s="57">
        <v>22.5</v>
      </c>
      <c r="D830" s="86">
        <f>IF($C830&gt;$G$20,IF('Silo Levels'!$L$19="Pumping",((PI()*((($C$19+$G$20)-$C830)*($O$20/($O$19/2)))^2*((($O$20+$G$20)-$C830))/3)*$D$603)+(((PI()*((($C$19+$G$20)-$C830)*($O$20/($O$19/2)))^2*(((($C$19+$G$20)-$C830)*($O$20/($O$19/2)))*$AZ$12))/3)*$D$603),(((PI()*((($C$19+$G$20)-$C830)*($O$20/($O$19/2)))^2*((($O$20+$G$20)-$C830)/3))*$D$603)-((PI()*((($C$19+$G$20)-$C830)*($O$20/($O$19/2)))^2*(((($C$19+$G$20)-$C830)*($O$20/($O$19/2)))*$AZ$12)/3)*$D$603))),IF('Silo Levels'!$L$19="Pumping",(($D$18*$D$603)+((PI()*(($C$21/2)^2)*($G$20-$C830))*$D$603))+((($D$18+$H$18)/3)*$BE$12)+(((PI()*($C$21/2)^2*(($C$21/2)*$AZ$12))/3)*$D$603),(($D$18*$D$603)+((PI()*(($C$21/2)^2)*($G$20-$C830))*$D$603))+((($D$18+$H$18)/3)*$BE$12)-(((PI()*($C$21/2)^2*(($C$21/2)*$AZ$12))/3)*$D$603)))</f>
        <v>126199.84351754305</v>
      </c>
      <c r="E830" s="73">
        <v>22.5</v>
      </c>
      <c r="F830" s="85">
        <f t="shared" si="110"/>
        <v>117166.72520369725</v>
      </c>
      <c r="G830" s="57">
        <v>22.5</v>
      </c>
      <c r="H830" s="86">
        <f>IF($G830&gt;$G$20,IF('Silo Levels'!$L$20="Pumping",((PI()*((($C$19+$G$20)-$G830)*($O$20/($O$19/2)))^2*((($O$20+$G$20)-$G830))/3)*$H$603)+(((PI()*((($C$19+$G$20)-$G830)*($O$20/($O$19/2)))^2*(((($C$19+$G$20)-$G830)*($O$20/($O$19/2)))*$AZ$13))/3)*$H$603),(((PI()*((($C$19+$G$20)-$G830)*($O$20/($O$19/2)))^2*((($O$20+$G$20)-$G830)/3))*$H$603)-((PI()*((($C$19+$G$20)-$G830)*($O$20/($O$19/2)))^2*(((($C$19+$G$20)-$G830)*($O$20/($O$19/2)))*$AZ$13)/3)*$H$603))),IF('Silo Levels'!$L$20="Pumping",(($D$18*$H$603)+((PI()*(($C$21/2)^2)*($G$20-$G830))*$H$603))+((($D$18+$H$18)/3)*$BE$13)+(((PI()*($C$21/2)^2*(($C$21/2)*$AZ$13))/3)*$H$603),(($D$18*$H$603)+((PI()*(($C$21/2)^2)*($G$20-$G830))*$H$603))+((($D$18+$H$18)/3)*$BE$13)-(((PI()*($C$21/2)^2*(($C$21/2)*$AZ$13))/3)*$H$603)))</f>
        <v>113378.59075867139</v>
      </c>
      <c r="I830" s="73">
        <v>22.5</v>
      </c>
      <c r="J830" s="85">
        <f t="shared" si="117"/>
        <v>117691.52548224678</v>
      </c>
      <c r="K830" s="57">
        <v>22.5</v>
      </c>
      <c r="L830" s="86">
        <f>IF($K830&gt;$G$20,IF('Silo Levels'!$L$21="Pumping",((PI()*((($C$19+$G$20)-$K830)*($O$20/($O$19/2)))^2*((($O$20+$G$20)-$K830))/3)*$L$603)+(((PI()*((($C$19+$G$20)-$K830)*($O$20/($O$19/2)))^2*(((($C$19+$G$20)-$K830)*($O$20/($O$19/2)))*$AZ$14))/3)*$L$603),(((PI()*((($C$19+$G$20)-$K830)*($O$20/($O$19/2)))^2*((($O$20+$G$20)-$K830)/3))*$L$603)-((PI()*((($C$19+$G$20)-$K830)*($O$20/($O$19/2)))^2*(((($C$19+$G$20)-$K830)*($O$20/($O$19/2)))*$AZ$14)/3)*$L$603))),IF('Silo Levels'!$L$21="Pumping",(($D$18*$L$603)+((PI()*(($C$21/2)^2)*($G$20-$K830))*$L$603))+((($D$18+$H$18)/3)*$BE$14)+(((PI()*($C$21/2)^2*(($C$21/2)*$AZ$14))/3)*$L$603),(($D$18*$L$603)+((PI()*(($C$21/2)^2)*($G$20-$K830))*$L$603))+((($D$18+$H$18)/3)*$BE$14)-(((PI()*($C$21/2)^2*(($C$21/2)*$AZ$14))/3)*$L$603)))</f>
        <v>113886.13246063468</v>
      </c>
      <c r="M830" s="73">
        <v>22.5</v>
      </c>
      <c r="N830" s="85">
        <f t="shared" si="111"/>
        <v>120421.03147055229</v>
      </c>
      <c r="O830" s="57">
        <v>22.5</v>
      </c>
      <c r="P830" s="86">
        <f>IF($O830&gt;$G$20,IF('Silo Levels'!$L$22="Pumping",((PI()*((($C$19+$G$20)-$O830)*($O$20/($O$19/2)))^2*((($O$20+$G$20)-$O830))/3)*$P$603)+(((PI()*((($C$19+$G$20)-$O830)*($O$20/($O$19/2)))^2*(((($C$19+$G$20)-$O830)*($O$20/($O$19/2)))*$AZ$15))/3)*$P$603),(((PI()*((($C$19+$G$20)-$O830)*($O$20/($O$19/2)))^2*((($O$20+$G$20)-$O830)/3))*$P$603)-((PI()*((($C$19+$G$20)-$O830)*($O$20/($O$19/2)))^2*(((($C$19+$G$20)-$O830)*($O$20/($O$19/2)))*$AZ$15)/3)*$P$603))),IF('Silo Levels'!$L$22="Pumping",(($D$18*$P$603)+((PI()*(($C$21/2)^2)*($G$20-$O830))*$P$603))+((($D$18+$H$18)/3)*$BE$15)+(((PI()*($C$21/2)^2*(($C$21/2)*$AZ$15))/3)*$P$603),(($D$18*$P$603)+((PI()*(($C$21/2)^2)*($G$20-$O830))*$P$603))+((($D$18+$H$18)/3)*$BE$15)-(((PI()*($C$21/2)^2*(($C$21/2)*$AZ$15))/3)*$P$603)))</f>
        <v>116525.8759429598</v>
      </c>
      <c r="Q830" s="73">
        <v>22.5</v>
      </c>
      <c r="R830" s="85">
        <f t="shared" si="112"/>
        <v>124498.27358275927</v>
      </c>
      <c r="S830" s="57">
        <v>22.5</v>
      </c>
      <c r="T830" s="86">
        <f>IF($S830&gt;$G$20,IF('Silo Levels'!$L$23="Pumping",((PI()*((($C$19+$G$20)-$S830)*($O$20/($O$19/2)))^2*((($O$20+$G$20)-$S830))/3)*$T$603)+(((PI()*((($C$19+$G$20)-$S830)*($O$20/($O$19/2)))^2*(((($C$19+$G$20)-$S830)*($O$20/($O$19/2)))*$AZ$16))/3)*$T$603),(((PI()*((($C$19+$G$20)-$S830)*($O$20/($O$19/2)))^2*((($O$20+$G$20)-$S830)/3))*$T$603)-((PI()*((($C$19+$G$20)-$S830)*($O$20/($O$19/2)))^2*(((($C$19+$G$20)-$S830)*($O$20/($O$19/2)))*$AZ$16)/3)*$T$603))),IF('Silo Levels'!$L$23="Pumping",(($D$18*$T$603)+((PI()*(($C$21/2)^2)*($G$20-$S830))*$T$603))+((($D$18+$H$18)/3)*$BE$16)+(((PI()*($C$21/2)^2*(($C$21/2)*$AZ$16))/3)*$T$603),(($D$18*$T$603)+((PI()*(($C$21/2)^2)*($G$20-$S830))*$T$603))+((($D$18+$H$18)/3)*$BE$16)-(((PI()*($C$21/2)^2*(($C$21/2)*$AZ$16))/3)*$T$603)))</f>
        <v>120469.03391281703</v>
      </c>
      <c r="U830" s="73">
        <v>22.5</v>
      </c>
      <c r="V830" s="85">
        <f t="shared" si="113"/>
        <v>117166.72520369725</v>
      </c>
      <c r="W830" s="57">
        <v>22.5</v>
      </c>
      <c r="X830" s="86">
        <f>IF($W830&gt;$G$20,IF('Silo Levels'!$L$24="Pumping",((PI()*((($C$19+$G$20)-$W830)*($O$20/($O$19/2)))^2*((($O$20+$G$20)-$W830))/3)*$X$603)+(((PI()*((($C$19+$G$20)-$W830)*($O$20/($O$19/2)))^2*(((($C$19+$G$20)-$W830)*($O$20/($O$19/2)))*$AZ$17))/3)*$X$603),(((PI()*((($C$19+$G$20)-$W830)*($O$20/($O$19/2)))^2*((($O$20+$G$20)-$W830)/3))*$X$603)-((PI()*((($C$19+$G$20)-$W830)*($O$20/($O$19/2)))^2*(((($C$19+$G$20)-$W830)*($O$20/($O$19/2)))*$AZ$17)/3)*$X$603))),IF('Silo Levels'!$L$24="Pumping",(($D$18*$X$603)+((PI()*(($C$21/2)^2)*($G$20-$W830))*$X$603))+((($D$18+$H$18)/3)*$BE$17)+(((PI()*($C$21/2)^2*(($C$21/2)*$AZ$17))/3)*$X$603),(($D$18*$X$603)+((PI()*(($C$21/2)^2)*($G$20-$W830))*$X$603))+((($D$18+$H$18)/3)*$BE$17)-(((PI()*($C$21/2)^2*(($C$21/2)*$AZ$17))/3)*$X$603)))</f>
        <v>113378.59075867139</v>
      </c>
      <c r="Y830" s="73">
        <v>22.5</v>
      </c>
      <c r="Z830" s="85">
        <f t="shared" si="114"/>
        <v>134231.92336649215</v>
      </c>
      <c r="AA830" s="57">
        <v>22.5</v>
      </c>
      <c r="AB830" s="86">
        <f>IF($AA830&gt;$G$20,IF('Silo Levels'!$L$25="Pumping",((PI()*((($C$19+$G$20)-$AA830)*($O$20/($O$19/2)))^2*((($O$20+$G$20)-$AA830))/3)*$AB$603)+(((PI()*((($C$19+$G$20)-$AA830)*($O$20/($O$19/2)))^2*(((($C$19+$G$20)-$AA830)*($O$20/($O$19/2)))*$AZ$18))/3)*$AB$603),(((PI()*((($C$19+$G$20)-$AA830)*($O$20/($O$19/2)))^2*((($O$20+$G$20)-$AA830)/3))*$AB$603)-((PI()*((($C$19+$G$20)-$AA830)*($O$20/($O$19/2)))^2*(((($C$19+$G$20)-$AA830)*($O$20/($O$19/2)))*$AZ$18)/3)*$AB$603))),IF('Silo Levels'!$L$25="Pumping",(($D$18*$AB$603)+((PI()*(($C$21/2)^2)*($G$20-$AA830))*$AB$603))+((($D$18+$H$18)/3)*$BE$18)+(((PI()*($C$21/2)^2*(($C$21/2)*$AZ$18))/3)*$AB$603),(($D$18*$AB$603)+((PI()*(($C$21/2)^2)*($G$20-$AA830))*$AB$603))+((($D$18+$H$18)/3)*$BE$18)-(((PI()*($C$21/2)^2*(($C$21/2)*$AZ$18))/3)*$AB$603)))</f>
        <v>129882.58298943784</v>
      </c>
      <c r="AC830" s="73">
        <v>22.5</v>
      </c>
      <c r="AD830" s="85">
        <f t="shared" si="115"/>
        <v>139869.49636234139</v>
      </c>
      <c r="AE830" s="57">
        <v>22.5</v>
      </c>
      <c r="AF830" s="86">
        <f>IF($AE830&gt;$G$20,IF('Silo Levels'!$L$26="Pumping",((PI()*((($C$19+$G$20)-$AE830)*($O$20/($O$19/2)))^2*((($O$20+$G$20)-$AE830))/3)*$AF$603)+(((PI()*((($C$19+$G$20)-$AE830)*($O$20/($O$19/2)))^2*(((($C$19+$G$20)-$AE830)*($O$20/($O$19/2)))*$AZ$19))/3)*$AF$603),(((PI()*((($C$19+$G$20)-$AE830)*($O$20/($O$19/2)))^2*((($O$20+$G$20)-$AE830)/3))*$AF$603)-((PI()*((($C$19+$G$20)-$AE830)*($O$20/($O$19/2)))^2*(((($C$19+$G$20)-$AE830)*($O$20/($O$19/2)))*$AZ$19)/3)*$AF$603))),IF('Silo Levels'!$L$26="Pumping",(($D$18*$AF$603)+((PI()*(($C$21/2)^2)*($G$20-$AE830))*$AF$603))+((($D$18+$H$18)/3)*$BE$19)+(((PI()*($C$21/2)^2*(($C$21/2)*$AZ$19))/3)*$AF$603),(($D$18*$AF$603)+((PI()*(($C$21/2)^2)*($G$20-$AE830))*$AF$603))+((($D$18+$H$18)/3)*$BE$19)-(((PI()*($C$21/2)^2*(($C$21/2)*$AZ$19))/3)*$AF$603)))</f>
        <v>137659.01071008141</v>
      </c>
      <c r="AG830" s="73">
        <v>22.5</v>
      </c>
      <c r="AH830" s="85">
        <f t="shared" si="116"/>
        <v>129126.86229110775</v>
      </c>
      <c r="AI830" s="57">
        <v>22.5</v>
      </c>
      <c r="AJ830" s="86">
        <f>IF($AI830&gt;$G$20,IF('Silo Levels'!$L$27="Pumping",((PI()*((($C$19+$G$20)-$AI830)*($O$20/($O$19/2)))^2*((($O$20+$G$20)-$AI830))/3)*$AJ$603)+(((PI()*((($C$19+$G$20)-$AI830)*($O$20/($O$19/2)))^2*(((($C$19+$G$20)-$AI830)*($O$20/($O$19/2)))*$AZ$20))/3)*$AJ$603),(((PI()*((($C$19+$G$20)-$AI830)*($O$20/($O$19/2)))^2*((($O$20+$G$20)-$AI830)/3))*$AJ$603)-((PI()*((($C$19+$G$20)-$AI830)*($O$20/($O$19/2)))^2*(((($C$19+$G$20)-$AI830)*($O$20/($O$19/2)))*$AZ$20)/3)*$AJ$603))),IF('Silo Levels'!$L$27="Pumping",(($D$18*$AJ$603)+((PI()*(($C$21/2)^2)*($G$20-$AI830))*$AJ$603))+((($D$18+$H$18)/3)*$BE$20)+(((PI()*($C$21/2)^2*(($C$21/2)*$AZ$20))/3)*$AJ$603),(($D$18*$AJ$603)+((PI()*(($C$21/2)^2)*($G$20-$AI830))*$AJ$603))+((($D$18+$H$18)/3)*$BE$20)-(((PI()*($C$21/2)^2*(($C$21/2)*$AZ$20))/3)*$AJ$603)))</f>
        <v>124945.40690030104</v>
      </c>
    </row>
    <row r="831" spans="1:36" x14ac:dyDescent="0.3">
      <c r="A831">
        <v>22.6</v>
      </c>
      <c r="B831" s="85">
        <f t="shared" si="109"/>
        <v>128707.25979892923</v>
      </c>
      <c r="C831" s="57">
        <v>22.6</v>
      </c>
      <c r="D831" s="86">
        <f>IF($C831&gt;$G$20,IF('Silo Levels'!$L$19="Pumping",((PI()*((($C$19+$G$20)-$C831)*($O$20/($O$19/2)))^2*((($O$20+$G$20)-$C831))/3)*$D$603)+(((PI()*((($C$19+$G$20)-$C831)*($O$20/($O$19/2)))^2*(((($C$19+$G$20)-$C831)*($O$20/($O$19/2)))*$AZ$12))/3)*$D$603),(((PI()*((($C$19+$G$20)-$C831)*($O$20/($O$19/2)))^2*((($O$20+$G$20)-$C831)/3))*$D$603)-((PI()*((($C$19+$G$20)-$C831)*($O$20/($O$19/2)))^2*(((($C$19+$G$20)-$C831)*($O$20/($O$19/2)))*$AZ$12)/3)*$D$603))),IF('Silo Levels'!$L$19="Pumping",(($D$18*$D$603)+((PI()*(($C$21/2)^2)*($G$20-$C831))*$D$603))+((($D$18+$H$18)/3)*$BE$12)+(((PI()*($C$21/2)^2*(($C$21/2)*$AZ$12))/3)*$D$603),(($D$18*$D$603)+((PI()*(($C$21/2)^2)*($G$20-$C831))*$D$603))+((($D$18+$H$18)/3)*$BE$12)-(((PI()*($C$21/2)^2*(($C$21/2)*$AZ$12))/3)*$D$603)))</f>
        <v>125780.24102536452</v>
      </c>
      <c r="E831" s="73">
        <v>22.6</v>
      </c>
      <c r="F831" s="85">
        <f t="shared" si="110"/>
        <v>116786.59185172252</v>
      </c>
      <c r="G831" s="57">
        <v>22.6</v>
      </c>
      <c r="H831" s="86">
        <f>IF($G831&gt;$G$20,IF('Silo Levels'!$L$20="Pumping",((PI()*((($C$19+$G$20)-$G831)*($O$20/($O$19/2)))^2*((($O$20+$G$20)-$G831))/3)*$H$603)+(((PI()*((($C$19+$G$20)-$G831)*($O$20/($O$19/2)))^2*(((($C$19+$G$20)-$G831)*($O$20/($O$19/2)))*$AZ$13))/3)*$H$603),(((PI()*((($C$19+$G$20)-$G831)*($O$20/($O$19/2)))^2*((($O$20+$G$20)-$G831)/3))*$H$603)-((PI()*((($C$19+$G$20)-$G831)*($O$20/($O$19/2)))^2*(((($C$19+$G$20)-$G831)*($O$20/($O$19/2)))*$AZ$13)/3)*$H$603))),IF('Silo Levels'!$L$20="Pumping",(($D$18*$H$603)+((PI()*(($C$21/2)^2)*($G$20-$G831))*$H$603))+((($D$18+$H$18)/3)*$BE$13)+(((PI()*($C$21/2)^2*(($C$21/2)*$AZ$13))/3)*$H$603),(($D$18*$H$603)+((PI()*(($C$21/2)^2)*($G$20-$G831))*$H$603))+((($D$18+$H$18)/3)*$BE$13)-(((PI()*($C$21/2)^2*(($C$21/2)*$AZ$13))/3)*$H$603)))</f>
        <v>112998.45740669666</v>
      </c>
      <c r="I831" s="73">
        <v>22.6</v>
      </c>
      <c r="J831" s="85">
        <f t="shared" si="117"/>
        <v>117309.6602591721</v>
      </c>
      <c r="K831" s="57">
        <v>22.6</v>
      </c>
      <c r="L831" s="86">
        <f>IF($K831&gt;$G$20,IF('Silo Levels'!$L$21="Pumping",((PI()*((($C$19+$G$20)-$K831)*($O$20/($O$19/2)))^2*((($O$20+$G$20)-$K831))/3)*$L$603)+(((PI()*((($C$19+$G$20)-$K831)*($O$20/($O$19/2)))^2*(((($C$19+$G$20)-$K831)*($O$20/($O$19/2)))*$AZ$14))/3)*$L$603),(((PI()*((($C$19+$G$20)-$K831)*($O$20/($O$19/2)))^2*((($O$20+$G$20)-$K831)/3))*$L$603)-((PI()*((($C$19+$G$20)-$K831)*($O$20/($O$19/2)))^2*(((($C$19+$G$20)-$K831)*($O$20/($O$19/2)))*$AZ$14)/3)*$L$603))),IF('Silo Levels'!$L$21="Pumping",(($D$18*$L$603)+((PI()*(($C$21/2)^2)*($G$20-$K831))*$L$603))+((($D$18+$H$18)/3)*$BE$14)+(((PI()*($C$21/2)^2*(($C$21/2)*$AZ$14))/3)*$L$603),(($D$18*$L$603)+((PI()*(($C$21/2)^2)*($G$20-$K831))*$L$603))+((($D$18+$H$18)/3)*$BE$14)-(((PI()*($C$21/2)^2*(($C$21/2)*$AZ$14))/3)*$L$603)))</f>
        <v>113504.26723755999</v>
      </c>
      <c r="M831" s="73">
        <v>22.6</v>
      </c>
      <c r="N831" s="85">
        <f t="shared" si="111"/>
        <v>120030.15872074509</v>
      </c>
      <c r="O831" s="57">
        <v>22.6</v>
      </c>
      <c r="P831" s="86">
        <f>IF($O831&gt;$G$20,IF('Silo Levels'!$L$22="Pumping",((PI()*((($C$19+$G$20)-$O831)*($O$20/($O$19/2)))^2*((($O$20+$G$20)-$O831))/3)*$P$603)+(((PI()*((($C$19+$G$20)-$O831)*($O$20/($O$19/2)))^2*(((($C$19+$G$20)-$O831)*($O$20/($O$19/2)))*$AZ$15))/3)*$P$603),(((PI()*((($C$19+$G$20)-$O831)*($O$20/($O$19/2)))^2*((($O$20+$G$20)-$O831)/3))*$P$603)-((PI()*((($C$19+$G$20)-$O831)*($O$20/($O$19/2)))^2*(((($C$19+$G$20)-$O831)*($O$20/($O$19/2)))*$AZ$15)/3)*$P$603))),IF('Silo Levels'!$L$22="Pumping",(($D$18*$P$603)+((PI()*(($C$21/2)^2)*($G$20-$O831))*$P$603))+((($D$18+$H$18)/3)*$BE$15)+(((PI()*($C$21/2)^2*(($C$21/2)*$AZ$15))/3)*$P$603),(($D$18*$P$603)+((PI()*(($C$21/2)^2)*($G$20-$O831))*$P$603))+((($D$18+$H$18)/3)*$BE$15)-(((PI()*($C$21/2)^2*(($C$21/2)*$AZ$15))/3)*$P$603)))</f>
        <v>116135.0031931526</v>
      </c>
      <c r="Q831" s="73">
        <v>22.6</v>
      </c>
      <c r="R831" s="85">
        <f t="shared" si="112"/>
        <v>124093.94569950373</v>
      </c>
      <c r="S831" s="57">
        <v>22.6</v>
      </c>
      <c r="T831" s="86">
        <f>IF($S831&gt;$G$20,IF('Silo Levels'!$L$23="Pumping",((PI()*((($C$19+$G$20)-$S831)*($O$20/($O$19/2)))^2*((($O$20+$G$20)-$S831))/3)*$T$603)+(((PI()*((($C$19+$G$20)-$S831)*($O$20/($O$19/2)))^2*(((($C$19+$G$20)-$S831)*($O$20/($O$19/2)))*$AZ$16))/3)*$T$603),(((PI()*((($C$19+$G$20)-$S831)*($O$20/($O$19/2)))^2*((($O$20+$G$20)-$S831)/3))*$T$603)-((PI()*((($C$19+$G$20)-$S831)*($O$20/($O$19/2)))^2*(((($C$19+$G$20)-$S831)*($O$20/($O$19/2)))*$AZ$16)/3)*$T$603))),IF('Silo Levels'!$L$23="Pumping",(($D$18*$T$603)+((PI()*(($C$21/2)^2)*($G$20-$S831))*$T$603))+((($D$18+$H$18)/3)*$BE$16)+(((PI()*($C$21/2)^2*(($C$21/2)*$AZ$16))/3)*$T$603),(($D$18*$T$603)+((PI()*(($C$21/2)^2)*($G$20-$S831))*$T$603))+((($D$18+$H$18)/3)*$BE$16)-(((PI()*($C$21/2)^2*(($C$21/2)*$AZ$16))/3)*$T$603)))</f>
        <v>120064.70602956149</v>
      </c>
      <c r="U831" s="73">
        <v>22.6</v>
      </c>
      <c r="V831" s="85">
        <f t="shared" si="113"/>
        <v>116786.59185172252</v>
      </c>
      <c r="W831" s="57">
        <v>22.6</v>
      </c>
      <c r="X831" s="86">
        <f>IF($W831&gt;$G$20,IF('Silo Levels'!$L$24="Pumping",((PI()*((($C$19+$G$20)-$W831)*($O$20/($O$19/2)))^2*((($O$20+$G$20)-$W831))/3)*$X$603)+(((PI()*((($C$19+$G$20)-$W831)*($O$20/($O$19/2)))^2*(((($C$19+$G$20)-$W831)*($O$20/($O$19/2)))*$AZ$17))/3)*$X$603),(((PI()*((($C$19+$G$20)-$W831)*($O$20/($O$19/2)))^2*((($O$20+$G$20)-$W831)/3))*$X$603)-((PI()*((($C$19+$G$20)-$W831)*($O$20/($O$19/2)))^2*(((($C$19+$G$20)-$W831)*($O$20/($O$19/2)))*$AZ$17)/3)*$X$603))),IF('Silo Levels'!$L$24="Pumping",(($D$18*$X$603)+((PI()*(($C$21/2)^2)*($G$20-$W831))*$X$603))+((($D$18+$H$18)/3)*$BE$17)+(((PI()*($C$21/2)^2*(($C$21/2)*$AZ$17))/3)*$X$603),(($D$18*$X$603)+((PI()*(($C$21/2)^2)*($G$20-$W831))*$X$603))+((($D$18+$H$18)/3)*$BE$17)-(((PI()*($C$21/2)^2*(($C$21/2)*$AZ$17))/3)*$X$603)))</f>
        <v>112998.45740669666</v>
      </c>
      <c r="Y831" s="73">
        <v>22.6</v>
      </c>
      <c r="Z831" s="85">
        <f t="shared" si="114"/>
        <v>133795.47387917797</v>
      </c>
      <c r="AA831" s="57">
        <v>22.6</v>
      </c>
      <c r="AB831" s="86">
        <f>IF($AA831&gt;$G$20,IF('Silo Levels'!$L$25="Pumping",((PI()*((($C$19+$G$20)-$AA831)*($O$20/($O$19/2)))^2*((($O$20+$G$20)-$AA831))/3)*$AB$603)+(((PI()*((($C$19+$G$20)-$AA831)*($O$20/($O$19/2)))^2*(((($C$19+$G$20)-$AA831)*($O$20/($O$19/2)))*$AZ$18))/3)*$AB$603),(((PI()*((($C$19+$G$20)-$AA831)*($O$20/($O$19/2)))^2*((($O$20+$G$20)-$AA831)/3))*$AB$603)-((PI()*((($C$19+$G$20)-$AA831)*($O$20/($O$19/2)))^2*(((($C$19+$G$20)-$AA831)*($O$20/($O$19/2)))*$AZ$18)/3)*$AB$603))),IF('Silo Levels'!$L$25="Pumping",(($D$18*$AB$603)+((PI()*(($C$21/2)^2)*($G$20-$AA831))*$AB$603))+((($D$18+$H$18)/3)*$BE$18)+(((PI()*($C$21/2)^2*(($C$21/2)*$AZ$18))/3)*$AB$603),(($D$18*$AB$603)+((PI()*(($C$21/2)^2)*($G$20-$AA831))*$AB$603))+((($D$18+$H$18)/3)*$BE$18)-(((PI()*($C$21/2)^2*(($C$21/2)*$AZ$18))/3)*$AB$603)))</f>
        <v>129446.13350212366</v>
      </c>
      <c r="AC831" s="73">
        <v>22.6</v>
      </c>
      <c r="AD831" s="85">
        <f t="shared" si="115"/>
        <v>139425.85882376935</v>
      </c>
      <c r="AE831" s="57">
        <v>22.6</v>
      </c>
      <c r="AF831" s="86">
        <f>IF($AE831&gt;$G$20,IF('Silo Levels'!$L$26="Pumping",((PI()*((($C$19+$G$20)-$AE831)*($O$20/($O$19/2)))^2*((($O$20+$G$20)-$AE831))/3)*$AF$603)+(((PI()*((($C$19+$G$20)-$AE831)*($O$20/($O$19/2)))^2*(((($C$19+$G$20)-$AE831)*($O$20/($O$19/2)))*$AZ$19))/3)*$AF$603),(((PI()*((($C$19+$G$20)-$AE831)*($O$20/($O$19/2)))^2*((($O$20+$G$20)-$AE831)/3))*$AF$603)-((PI()*((($C$19+$G$20)-$AE831)*($O$20/($O$19/2)))^2*(((($C$19+$G$20)-$AE831)*($O$20/($O$19/2)))*$AZ$19)/3)*$AF$603))),IF('Silo Levels'!$L$26="Pumping",(($D$18*$AF$603)+((PI()*(($C$21/2)^2)*($G$20-$AE831))*$AF$603))+((($D$18+$H$18)/3)*$BE$19)+(((PI()*($C$21/2)^2*(($C$21/2)*$AZ$19))/3)*$AF$603),(($D$18*$AF$603)+((PI()*(($C$21/2)^2)*($G$20-$AE831))*$AF$603))+((($D$18+$H$18)/3)*$BE$19)-(((PI()*($C$21/2)^2*(($C$21/2)*$AZ$19))/3)*$AF$603)))</f>
        <v>137215.37317150936</v>
      </c>
      <c r="AG831" s="73">
        <v>22.6</v>
      </c>
      <c r="AH831" s="85">
        <f t="shared" si="116"/>
        <v>128707.25979892923</v>
      </c>
      <c r="AI831" s="57">
        <v>22.6</v>
      </c>
      <c r="AJ831" s="86">
        <f>IF($AI831&gt;$G$20,IF('Silo Levels'!$L$27="Pumping",((PI()*((($C$19+$G$20)-$AI831)*($O$20/($O$19/2)))^2*((($O$20+$G$20)-$AI831))/3)*$AJ$603)+(((PI()*((($C$19+$G$20)-$AI831)*($O$20/($O$19/2)))^2*(((($C$19+$G$20)-$AI831)*($O$20/($O$19/2)))*$AZ$20))/3)*$AJ$603),(((PI()*((($C$19+$G$20)-$AI831)*($O$20/($O$19/2)))^2*((($O$20+$G$20)-$AI831)/3))*$AJ$603)-((PI()*((($C$19+$G$20)-$AI831)*($O$20/($O$19/2)))^2*(((($C$19+$G$20)-$AI831)*($O$20/($O$19/2)))*$AZ$20)/3)*$AJ$603))),IF('Silo Levels'!$L$27="Pumping",(($D$18*$AJ$603)+((PI()*(($C$21/2)^2)*($G$20-$AI831))*$AJ$603))+((($D$18+$H$18)/3)*$BE$20)+(((PI()*($C$21/2)^2*(($C$21/2)*$AZ$20))/3)*$AJ$603),(($D$18*$AJ$603)+((PI()*(($C$21/2)^2)*($G$20-$AI831))*$AJ$603))+((($D$18+$H$18)/3)*$BE$20)-(((PI()*($C$21/2)^2*(($C$21/2)*$AZ$20))/3)*$AJ$603)))</f>
        <v>124525.80440812251</v>
      </c>
    </row>
    <row r="832" spans="1:36" x14ac:dyDescent="0.3">
      <c r="A832">
        <v>22.7</v>
      </c>
      <c r="B832" s="85">
        <f t="shared" si="109"/>
        <v>128287.65730675073</v>
      </c>
      <c r="C832" s="57">
        <v>22.7</v>
      </c>
      <c r="D832" s="86">
        <f>IF($C832&gt;$G$20,IF('Silo Levels'!$L$19="Pumping",((PI()*((($C$19+$G$20)-$C832)*($O$20/($O$19/2)))^2*((($O$20+$G$20)-$C832))/3)*$D$603)+(((PI()*((($C$19+$G$20)-$C832)*($O$20/($O$19/2)))^2*(((($C$19+$G$20)-$C832)*($O$20/($O$19/2)))*$AZ$12))/3)*$D$603),(((PI()*((($C$19+$G$20)-$C832)*($O$20/($O$19/2)))^2*((($O$20+$G$20)-$C832)/3))*$D$603)-((PI()*((($C$19+$G$20)-$C832)*($O$20/($O$19/2)))^2*(((($C$19+$G$20)-$C832)*($O$20/($O$19/2)))*$AZ$12)/3)*$D$603))),IF('Silo Levels'!$L$19="Pumping",(($D$18*$D$603)+((PI()*(($C$21/2)^2)*($G$20-$C832))*$D$603))+((($D$18+$H$18)/3)*$BE$12)+(((PI()*($C$21/2)^2*(($C$21/2)*$AZ$12))/3)*$D$603),(($D$18*$D$603)+((PI()*(($C$21/2)^2)*($G$20-$C832))*$D$603))+((($D$18+$H$18)/3)*$BE$12)-(((PI()*($C$21/2)^2*(($C$21/2)*$AZ$12))/3)*$D$603)))</f>
        <v>125360.63853318602</v>
      </c>
      <c r="E832" s="73">
        <v>22.7</v>
      </c>
      <c r="F832" s="85">
        <f t="shared" si="110"/>
        <v>116406.45849974781</v>
      </c>
      <c r="G832" s="57">
        <v>22.7</v>
      </c>
      <c r="H832" s="86">
        <f>IF($G832&gt;$G$20,IF('Silo Levels'!$L$20="Pumping",((PI()*((($C$19+$G$20)-$G832)*($O$20/($O$19/2)))^2*((($O$20+$G$20)-$G832))/3)*$H$603)+(((PI()*((($C$19+$G$20)-$G832)*($O$20/($O$19/2)))^2*(((($C$19+$G$20)-$G832)*($O$20/($O$19/2)))*$AZ$13))/3)*$H$603),(((PI()*((($C$19+$G$20)-$G832)*($O$20/($O$19/2)))^2*((($O$20+$G$20)-$G832)/3))*$H$603)-((PI()*((($C$19+$G$20)-$G832)*($O$20/($O$19/2)))^2*(((($C$19+$G$20)-$G832)*($O$20/($O$19/2)))*$AZ$13)/3)*$H$603))),IF('Silo Levels'!$L$20="Pumping",(($D$18*$H$603)+((PI()*(($C$21/2)^2)*($G$20-$G832))*$H$603))+((($D$18+$H$18)/3)*$BE$13)+(((PI()*($C$21/2)^2*(($C$21/2)*$AZ$13))/3)*$H$603),(($D$18*$H$603)+((PI()*(($C$21/2)^2)*($G$20-$G832))*$H$603))+((($D$18+$H$18)/3)*$BE$13)-(((PI()*($C$21/2)^2*(($C$21/2)*$AZ$13))/3)*$H$603)))</f>
        <v>112618.32405472195</v>
      </c>
      <c r="I832" s="73">
        <v>22.7</v>
      </c>
      <c r="J832" s="85">
        <f t="shared" si="117"/>
        <v>116927.79503609745</v>
      </c>
      <c r="K832" s="57">
        <v>22.7</v>
      </c>
      <c r="L832" s="86">
        <f>IF($K832&gt;$G$20,IF('Silo Levels'!$L$21="Pumping",((PI()*((($C$19+$G$20)-$K832)*($O$20/($O$19/2)))^2*((($O$20+$G$20)-$K832))/3)*$L$603)+(((PI()*((($C$19+$G$20)-$K832)*($O$20/($O$19/2)))^2*(((($C$19+$G$20)-$K832)*($O$20/($O$19/2)))*$AZ$14))/3)*$L$603),(((PI()*((($C$19+$G$20)-$K832)*($O$20/($O$19/2)))^2*((($O$20+$G$20)-$K832)/3))*$L$603)-((PI()*((($C$19+$G$20)-$K832)*($O$20/($O$19/2)))^2*(((($C$19+$G$20)-$K832)*($O$20/($O$19/2)))*$AZ$14)/3)*$L$603))),IF('Silo Levels'!$L$21="Pumping",(($D$18*$L$603)+((PI()*(($C$21/2)^2)*($G$20-$K832))*$L$603))+((($D$18+$H$18)/3)*$BE$14)+(((PI()*($C$21/2)^2*(($C$21/2)*$AZ$14))/3)*$L$603),(($D$18*$L$603)+((PI()*(($C$21/2)^2)*($G$20-$K832))*$L$603))+((($D$18+$H$18)/3)*$BE$14)-(((PI()*($C$21/2)^2*(($C$21/2)*$AZ$14))/3)*$L$603)))</f>
        <v>113122.40201448534</v>
      </c>
      <c r="M832" s="73">
        <v>22.7</v>
      </c>
      <c r="N832" s="85">
        <f t="shared" si="111"/>
        <v>119639.2859709379</v>
      </c>
      <c r="O832" s="57">
        <v>22.7</v>
      </c>
      <c r="P832" s="86">
        <f>IF($O832&gt;$G$20,IF('Silo Levels'!$L$22="Pumping",((PI()*((($C$19+$G$20)-$O832)*($O$20/($O$19/2)))^2*((($O$20+$G$20)-$O832))/3)*$P$603)+(((PI()*((($C$19+$G$20)-$O832)*($O$20/($O$19/2)))^2*(((($C$19+$G$20)-$O832)*($O$20/($O$19/2)))*$AZ$15))/3)*$P$603),(((PI()*((($C$19+$G$20)-$O832)*($O$20/($O$19/2)))^2*((($O$20+$G$20)-$O832)/3))*$P$603)-((PI()*((($C$19+$G$20)-$O832)*($O$20/($O$19/2)))^2*(((($C$19+$G$20)-$O832)*($O$20/($O$19/2)))*$AZ$15)/3)*$P$603))),IF('Silo Levels'!$L$22="Pumping",(($D$18*$P$603)+((PI()*(($C$21/2)^2)*($G$20-$O832))*$P$603))+((($D$18+$H$18)/3)*$BE$15)+(((PI()*($C$21/2)^2*(($C$21/2)*$AZ$15))/3)*$P$603),(($D$18*$P$603)+((PI()*(($C$21/2)^2)*($G$20-$O832))*$P$603))+((($D$18+$H$18)/3)*$BE$15)-(((PI()*($C$21/2)^2*(($C$21/2)*$AZ$15))/3)*$P$603)))</f>
        <v>115744.13044334541</v>
      </c>
      <c r="Q832" s="73">
        <v>22.7</v>
      </c>
      <c r="R832" s="85">
        <f t="shared" si="112"/>
        <v>123689.61781624821</v>
      </c>
      <c r="S832" s="57">
        <v>22.7</v>
      </c>
      <c r="T832" s="86">
        <f>IF($S832&gt;$G$20,IF('Silo Levels'!$L$23="Pumping",((PI()*((($C$19+$G$20)-$S832)*($O$20/($O$19/2)))^2*((($O$20+$G$20)-$S832))/3)*$T$603)+(((PI()*((($C$19+$G$20)-$S832)*($O$20/($O$19/2)))^2*(((($C$19+$G$20)-$S832)*($O$20/($O$19/2)))*$AZ$16))/3)*$T$603),(((PI()*((($C$19+$G$20)-$S832)*($O$20/($O$19/2)))^2*((($O$20+$G$20)-$S832)/3))*$T$603)-((PI()*((($C$19+$G$20)-$S832)*($O$20/($O$19/2)))^2*(((($C$19+$G$20)-$S832)*($O$20/($O$19/2)))*$AZ$16)/3)*$T$603))),IF('Silo Levels'!$L$23="Pumping",(($D$18*$T$603)+((PI()*(($C$21/2)^2)*($G$20-$S832))*$T$603))+((($D$18+$H$18)/3)*$BE$16)+(((PI()*($C$21/2)^2*(($C$21/2)*$AZ$16))/3)*$T$603),(($D$18*$T$603)+((PI()*(($C$21/2)^2)*($G$20-$S832))*$T$603))+((($D$18+$H$18)/3)*$BE$16)-(((PI()*($C$21/2)^2*(($C$21/2)*$AZ$16))/3)*$T$603)))</f>
        <v>119660.37814630597</v>
      </c>
      <c r="U832" s="73">
        <v>22.7</v>
      </c>
      <c r="V832" s="85">
        <f t="shared" si="113"/>
        <v>116406.45849974781</v>
      </c>
      <c r="W832" s="57">
        <v>22.7</v>
      </c>
      <c r="X832" s="86">
        <f>IF($W832&gt;$G$20,IF('Silo Levels'!$L$24="Pumping",((PI()*((($C$19+$G$20)-$W832)*($O$20/($O$19/2)))^2*((($O$20+$G$20)-$W832))/3)*$X$603)+(((PI()*((($C$19+$G$20)-$W832)*($O$20/($O$19/2)))^2*(((($C$19+$G$20)-$W832)*($O$20/($O$19/2)))*$AZ$17))/3)*$X$603),(((PI()*((($C$19+$G$20)-$W832)*($O$20/($O$19/2)))^2*((($O$20+$G$20)-$W832)/3))*$X$603)-((PI()*((($C$19+$G$20)-$W832)*($O$20/($O$19/2)))^2*(((($C$19+$G$20)-$W832)*($O$20/($O$19/2)))*$AZ$17)/3)*$X$603))),IF('Silo Levels'!$L$24="Pumping",(($D$18*$X$603)+((PI()*(($C$21/2)^2)*($G$20-$W832))*$X$603))+((($D$18+$H$18)/3)*$BE$17)+(((PI()*($C$21/2)^2*(($C$21/2)*$AZ$17))/3)*$X$603),(($D$18*$X$603)+((PI()*(($C$21/2)^2)*($G$20-$W832))*$X$603))+((($D$18+$H$18)/3)*$BE$17)-(((PI()*($C$21/2)^2*(($C$21/2)*$AZ$17))/3)*$X$603)))</f>
        <v>112618.32405472195</v>
      </c>
      <c r="Y832" s="73">
        <v>22.7</v>
      </c>
      <c r="Z832" s="85">
        <f t="shared" si="114"/>
        <v>133359.02439186382</v>
      </c>
      <c r="AA832" s="57">
        <v>22.7</v>
      </c>
      <c r="AB832" s="86">
        <f>IF($AA832&gt;$G$20,IF('Silo Levels'!$L$25="Pumping",((PI()*((($C$19+$G$20)-$AA832)*($O$20/($O$19/2)))^2*((($O$20+$G$20)-$AA832))/3)*$AB$603)+(((PI()*((($C$19+$G$20)-$AA832)*($O$20/($O$19/2)))^2*(((($C$19+$G$20)-$AA832)*($O$20/($O$19/2)))*$AZ$18))/3)*$AB$603),(((PI()*((($C$19+$G$20)-$AA832)*($O$20/($O$19/2)))^2*((($O$20+$G$20)-$AA832)/3))*$AB$603)-((PI()*((($C$19+$G$20)-$AA832)*($O$20/($O$19/2)))^2*(((($C$19+$G$20)-$AA832)*($O$20/($O$19/2)))*$AZ$18)/3)*$AB$603))),IF('Silo Levels'!$L$25="Pumping",(($D$18*$AB$603)+((PI()*(($C$21/2)^2)*($G$20-$AA832))*$AB$603))+((($D$18+$H$18)/3)*$BE$18)+(((PI()*($C$21/2)^2*(($C$21/2)*$AZ$18))/3)*$AB$603),(($D$18*$AB$603)+((PI()*(($C$21/2)^2)*($G$20-$AA832))*$AB$603))+((($D$18+$H$18)/3)*$BE$18)-(((PI()*($C$21/2)^2*(($C$21/2)*$AZ$18))/3)*$AB$603)))</f>
        <v>129009.68401480951</v>
      </c>
      <c r="AC832" s="73">
        <v>22.7</v>
      </c>
      <c r="AD832" s="85">
        <f t="shared" si="115"/>
        <v>138982.2212851973</v>
      </c>
      <c r="AE832" s="57">
        <v>22.7</v>
      </c>
      <c r="AF832" s="86">
        <f>IF($AE832&gt;$G$20,IF('Silo Levels'!$L$26="Pumping",((PI()*((($C$19+$G$20)-$AE832)*($O$20/($O$19/2)))^2*((($O$20+$G$20)-$AE832))/3)*$AF$603)+(((PI()*((($C$19+$G$20)-$AE832)*($O$20/($O$19/2)))^2*(((($C$19+$G$20)-$AE832)*($O$20/($O$19/2)))*$AZ$19))/3)*$AF$603),(((PI()*((($C$19+$G$20)-$AE832)*($O$20/($O$19/2)))^2*((($O$20+$G$20)-$AE832)/3))*$AF$603)-((PI()*((($C$19+$G$20)-$AE832)*($O$20/($O$19/2)))^2*(((($C$19+$G$20)-$AE832)*($O$20/($O$19/2)))*$AZ$19)/3)*$AF$603))),IF('Silo Levels'!$L$26="Pumping",(($D$18*$AF$603)+((PI()*(($C$21/2)^2)*($G$20-$AE832))*$AF$603))+((($D$18+$H$18)/3)*$BE$19)+(((PI()*($C$21/2)^2*(($C$21/2)*$AZ$19))/3)*$AF$603),(($D$18*$AF$603)+((PI()*(($C$21/2)^2)*($G$20-$AE832))*$AF$603))+((($D$18+$H$18)/3)*$BE$19)-(((PI()*($C$21/2)^2*(($C$21/2)*$AZ$19))/3)*$AF$603)))</f>
        <v>136771.73563293731</v>
      </c>
      <c r="AG832" s="73">
        <v>22.7</v>
      </c>
      <c r="AH832" s="85">
        <f t="shared" si="116"/>
        <v>128287.65730675073</v>
      </c>
      <c r="AI832" s="57">
        <v>22.7</v>
      </c>
      <c r="AJ832" s="86">
        <f>IF($AI832&gt;$G$20,IF('Silo Levels'!$L$27="Pumping",((PI()*((($C$19+$G$20)-$AI832)*($O$20/($O$19/2)))^2*((($O$20+$G$20)-$AI832))/3)*$AJ$603)+(((PI()*((($C$19+$G$20)-$AI832)*($O$20/($O$19/2)))^2*(((($C$19+$G$20)-$AI832)*($O$20/($O$19/2)))*$AZ$20))/3)*$AJ$603),(((PI()*((($C$19+$G$20)-$AI832)*($O$20/($O$19/2)))^2*((($O$20+$G$20)-$AI832)/3))*$AJ$603)-((PI()*((($C$19+$G$20)-$AI832)*($O$20/($O$19/2)))^2*(((($C$19+$G$20)-$AI832)*($O$20/($O$19/2)))*$AZ$20)/3)*$AJ$603))),IF('Silo Levels'!$L$27="Pumping",(($D$18*$AJ$603)+((PI()*(($C$21/2)^2)*($G$20-$AI832))*$AJ$603))+((($D$18+$H$18)/3)*$BE$20)+(((PI()*($C$21/2)^2*(($C$21/2)*$AZ$20))/3)*$AJ$603),(($D$18*$AJ$603)+((PI()*(($C$21/2)^2)*($G$20-$AI832))*$AJ$603))+((($D$18+$H$18)/3)*$BE$20)-(((PI()*($C$21/2)^2*(($C$21/2)*$AZ$20))/3)*$AJ$603)))</f>
        <v>124106.20191594401</v>
      </c>
    </row>
    <row r="833" spans="1:36" x14ac:dyDescent="0.3">
      <c r="A833">
        <v>22.8</v>
      </c>
      <c r="B833" s="85">
        <f t="shared" si="109"/>
        <v>127868.0548145722</v>
      </c>
      <c r="C833" s="57">
        <v>22.8</v>
      </c>
      <c r="D833" s="86">
        <f>IF($C833&gt;$G$20,IF('Silo Levels'!$L$19="Pumping",((PI()*((($C$19+$G$20)-$C833)*($O$20/($O$19/2)))^2*((($O$20+$G$20)-$C833))/3)*$D$603)+(((PI()*((($C$19+$G$20)-$C833)*($O$20/($O$19/2)))^2*(((($C$19+$G$20)-$C833)*($O$20/($O$19/2)))*$AZ$12))/3)*$D$603),(((PI()*((($C$19+$G$20)-$C833)*($O$20/($O$19/2)))^2*((($O$20+$G$20)-$C833)/3))*$D$603)-((PI()*((($C$19+$G$20)-$C833)*($O$20/($O$19/2)))^2*(((($C$19+$G$20)-$C833)*($O$20/($O$19/2)))*$AZ$12)/3)*$D$603))),IF('Silo Levels'!$L$19="Pumping",(($D$18*$D$603)+((PI()*(($C$21/2)^2)*($G$20-$C833))*$D$603))+((($D$18+$H$18)/3)*$BE$12)+(((PI()*($C$21/2)^2*(($C$21/2)*$AZ$12))/3)*$D$603),(($D$18*$D$603)+((PI()*(($C$21/2)^2)*($G$20-$C833))*$D$603))+((($D$18+$H$18)/3)*$BE$12)-(((PI()*($C$21/2)^2*(($C$21/2)*$AZ$12))/3)*$D$603)))</f>
        <v>124941.03604100749</v>
      </c>
      <c r="E833" s="73">
        <v>22.8</v>
      </c>
      <c r="F833" s="85">
        <f t="shared" si="110"/>
        <v>116026.32514777307</v>
      </c>
      <c r="G833" s="57">
        <v>22.8</v>
      </c>
      <c r="H833" s="86">
        <f>IF($G833&gt;$G$20,IF('Silo Levels'!$L$20="Pumping",((PI()*((($C$19+$G$20)-$G833)*($O$20/($O$19/2)))^2*((($O$20+$G$20)-$G833))/3)*$H$603)+(((PI()*((($C$19+$G$20)-$G833)*($O$20/($O$19/2)))^2*(((($C$19+$G$20)-$G833)*($O$20/($O$19/2)))*$AZ$13))/3)*$H$603),(((PI()*((($C$19+$G$20)-$G833)*($O$20/($O$19/2)))^2*((($O$20+$G$20)-$G833)/3))*$H$603)-((PI()*((($C$19+$G$20)-$G833)*($O$20/($O$19/2)))^2*(((($C$19+$G$20)-$G833)*($O$20/($O$19/2)))*$AZ$13)/3)*$H$603))),IF('Silo Levels'!$L$20="Pumping",(($D$18*$H$603)+((PI()*(($C$21/2)^2)*($G$20-$G833))*$H$603))+((($D$18+$H$18)/3)*$BE$13)+(((PI()*($C$21/2)^2*(($C$21/2)*$AZ$13))/3)*$H$603),(($D$18*$H$603)+((PI()*(($C$21/2)^2)*($G$20-$G833))*$H$603))+((($D$18+$H$18)/3)*$BE$13)-(((PI()*($C$21/2)^2*(($C$21/2)*$AZ$13))/3)*$H$603)))</f>
        <v>112238.1907027472</v>
      </c>
      <c r="I833" s="73">
        <v>22.8</v>
      </c>
      <c r="J833" s="85">
        <f t="shared" si="117"/>
        <v>116545.92981302277</v>
      </c>
      <c r="K833" s="57">
        <v>22.8</v>
      </c>
      <c r="L833" s="86">
        <f>IF($K833&gt;$G$20,IF('Silo Levels'!$L$21="Pumping",((PI()*((($C$19+$G$20)-$K833)*($O$20/($O$19/2)))^2*((($O$20+$G$20)-$K833))/3)*$L$603)+(((PI()*((($C$19+$G$20)-$K833)*($O$20/($O$19/2)))^2*(((($C$19+$G$20)-$K833)*($O$20/($O$19/2)))*$AZ$14))/3)*$L$603),(((PI()*((($C$19+$G$20)-$K833)*($O$20/($O$19/2)))^2*((($O$20+$G$20)-$K833)/3))*$L$603)-((PI()*((($C$19+$G$20)-$K833)*($O$20/($O$19/2)))^2*(((($C$19+$G$20)-$K833)*($O$20/($O$19/2)))*$AZ$14)/3)*$L$603))),IF('Silo Levels'!$L$21="Pumping",(($D$18*$L$603)+((PI()*(($C$21/2)^2)*($G$20-$K833))*$L$603))+((($D$18+$H$18)/3)*$BE$14)+(((PI()*($C$21/2)^2*(($C$21/2)*$AZ$14))/3)*$L$603),(($D$18*$L$603)+((PI()*(($C$21/2)^2)*($G$20-$K833))*$L$603))+((($D$18+$H$18)/3)*$BE$14)-(((PI()*($C$21/2)^2*(($C$21/2)*$AZ$14))/3)*$L$603)))</f>
        <v>112740.53679141066</v>
      </c>
      <c r="M833" s="73">
        <v>22.8</v>
      </c>
      <c r="N833" s="85">
        <f t="shared" si="111"/>
        <v>119248.4132211307</v>
      </c>
      <c r="O833" s="57">
        <v>22.8</v>
      </c>
      <c r="P833" s="86">
        <f>IF($O833&gt;$G$20,IF('Silo Levels'!$L$22="Pumping",((PI()*((($C$19+$G$20)-$O833)*($O$20/($O$19/2)))^2*((($O$20+$G$20)-$O833))/3)*$P$603)+(((PI()*((($C$19+$G$20)-$O833)*($O$20/($O$19/2)))^2*(((($C$19+$G$20)-$O833)*($O$20/($O$19/2)))*$AZ$15))/3)*$P$603),(((PI()*((($C$19+$G$20)-$O833)*($O$20/($O$19/2)))^2*((($O$20+$G$20)-$O833)/3))*$P$603)-((PI()*((($C$19+$G$20)-$O833)*($O$20/($O$19/2)))^2*(((($C$19+$G$20)-$O833)*($O$20/($O$19/2)))*$AZ$15)/3)*$P$603))),IF('Silo Levels'!$L$22="Pumping",(($D$18*$P$603)+((PI()*(($C$21/2)^2)*($G$20-$O833))*$P$603))+((($D$18+$H$18)/3)*$BE$15)+(((PI()*($C$21/2)^2*(($C$21/2)*$AZ$15))/3)*$P$603),(($D$18*$P$603)+((PI()*(($C$21/2)^2)*($G$20-$O833))*$P$603))+((($D$18+$H$18)/3)*$BE$15)-(((PI()*($C$21/2)^2*(($C$21/2)*$AZ$15))/3)*$P$603)))</f>
        <v>115353.25769353821</v>
      </c>
      <c r="Q833" s="73">
        <v>22.8</v>
      </c>
      <c r="R833" s="85">
        <f t="shared" si="112"/>
        <v>123285.28993299267</v>
      </c>
      <c r="S833" s="57">
        <v>22.8</v>
      </c>
      <c r="T833" s="86">
        <f>IF($S833&gt;$G$20,IF('Silo Levels'!$L$23="Pumping",((PI()*((($C$19+$G$20)-$S833)*($O$20/($O$19/2)))^2*((($O$20+$G$20)-$S833))/3)*$T$603)+(((PI()*((($C$19+$G$20)-$S833)*($O$20/($O$19/2)))^2*(((($C$19+$G$20)-$S833)*($O$20/($O$19/2)))*$AZ$16))/3)*$T$603),(((PI()*((($C$19+$G$20)-$S833)*($O$20/($O$19/2)))^2*((($O$20+$G$20)-$S833)/3))*$T$603)-((PI()*((($C$19+$G$20)-$S833)*($O$20/($O$19/2)))^2*(((($C$19+$G$20)-$S833)*($O$20/($O$19/2)))*$AZ$16)/3)*$T$603))),IF('Silo Levels'!$L$23="Pumping",(($D$18*$T$603)+((PI()*(($C$21/2)^2)*($G$20-$S833))*$T$603))+((($D$18+$H$18)/3)*$BE$16)+(((PI()*($C$21/2)^2*(($C$21/2)*$AZ$16))/3)*$T$603),(($D$18*$T$603)+((PI()*(($C$21/2)^2)*($G$20-$S833))*$T$603))+((($D$18+$H$18)/3)*$BE$16)-(((PI()*($C$21/2)^2*(($C$21/2)*$AZ$16))/3)*$T$603)))</f>
        <v>119256.05026305043</v>
      </c>
      <c r="U833" s="73">
        <v>22.8</v>
      </c>
      <c r="V833" s="85">
        <f t="shared" si="113"/>
        <v>116026.32514777307</v>
      </c>
      <c r="W833" s="57">
        <v>22.8</v>
      </c>
      <c r="X833" s="86">
        <f>IF($W833&gt;$G$20,IF('Silo Levels'!$L$24="Pumping",((PI()*((($C$19+$G$20)-$W833)*($O$20/($O$19/2)))^2*((($O$20+$G$20)-$W833))/3)*$X$603)+(((PI()*((($C$19+$G$20)-$W833)*($O$20/($O$19/2)))^2*(((($C$19+$G$20)-$W833)*($O$20/($O$19/2)))*$AZ$17))/3)*$X$603),(((PI()*((($C$19+$G$20)-$W833)*($O$20/($O$19/2)))^2*((($O$20+$G$20)-$W833)/3))*$X$603)-((PI()*((($C$19+$G$20)-$W833)*($O$20/($O$19/2)))^2*(((($C$19+$G$20)-$W833)*($O$20/($O$19/2)))*$AZ$17)/3)*$X$603))),IF('Silo Levels'!$L$24="Pumping",(($D$18*$X$603)+((PI()*(($C$21/2)^2)*($G$20-$W833))*$X$603))+((($D$18+$H$18)/3)*$BE$17)+(((PI()*($C$21/2)^2*(($C$21/2)*$AZ$17))/3)*$X$603),(($D$18*$X$603)+((PI()*(($C$21/2)^2)*($G$20-$W833))*$X$603))+((($D$18+$H$18)/3)*$BE$17)-(((PI()*($C$21/2)^2*(($C$21/2)*$AZ$17))/3)*$X$603)))</f>
        <v>112238.1907027472</v>
      </c>
      <c r="Y833" s="73">
        <v>22.8</v>
      </c>
      <c r="Z833" s="85">
        <f t="shared" si="114"/>
        <v>132922.57490454963</v>
      </c>
      <c r="AA833" s="57">
        <v>22.8</v>
      </c>
      <c r="AB833" s="86">
        <f>IF($AA833&gt;$G$20,IF('Silo Levels'!$L$25="Pumping",((PI()*((($C$19+$G$20)-$AA833)*($O$20/($O$19/2)))^2*((($O$20+$G$20)-$AA833))/3)*$AB$603)+(((PI()*((($C$19+$G$20)-$AA833)*($O$20/($O$19/2)))^2*(((($C$19+$G$20)-$AA833)*($O$20/($O$19/2)))*$AZ$18))/3)*$AB$603),(((PI()*((($C$19+$G$20)-$AA833)*($O$20/($O$19/2)))^2*((($O$20+$G$20)-$AA833)/3))*$AB$603)-((PI()*((($C$19+$G$20)-$AA833)*($O$20/($O$19/2)))^2*(((($C$19+$G$20)-$AA833)*($O$20/($O$19/2)))*$AZ$18)/3)*$AB$603))),IF('Silo Levels'!$L$25="Pumping",(($D$18*$AB$603)+((PI()*(($C$21/2)^2)*($G$20-$AA833))*$AB$603))+((($D$18+$H$18)/3)*$BE$18)+(((PI()*($C$21/2)^2*(($C$21/2)*$AZ$18))/3)*$AB$603),(($D$18*$AB$603)+((PI()*(($C$21/2)^2)*($G$20-$AA833))*$AB$603))+((($D$18+$H$18)/3)*$BE$18)-(((PI()*($C$21/2)^2*(($C$21/2)*$AZ$18))/3)*$AB$603)))</f>
        <v>128573.23452749533</v>
      </c>
      <c r="AC833" s="73">
        <v>22.8</v>
      </c>
      <c r="AD833" s="85">
        <f t="shared" si="115"/>
        <v>138538.58374662526</v>
      </c>
      <c r="AE833" s="57">
        <v>22.8</v>
      </c>
      <c r="AF833" s="86">
        <f>IF($AE833&gt;$G$20,IF('Silo Levels'!$L$26="Pumping",((PI()*((($C$19+$G$20)-$AE833)*($O$20/($O$19/2)))^2*((($O$20+$G$20)-$AE833))/3)*$AF$603)+(((PI()*((($C$19+$G$20)-$AE833)*($O$20/($O$19/2)))^2*(((($C$19+$G$20)-$AE833)*($O$20/($O$19/2)))*$AZ$19))/3)*$AF$603),(((PI()*((($C$19+$G$20)-$AE833)*($O$20/($O$19/2)))^2*((($O$20+$G$20)-$AE833)/3))*$AF$603)-((PI()*((($C$19+$G$20)-$AE833)*($O$20/($O$19/2)))^2*(((($C$19+$G$20)-$AE833)*($O$20/($O$19/2)))*$AZ$19)/3)*$AF$603))),IF('Silo Levels'!$L$26="Pumping",(($D$18*$AF$603)+((PI()*(($C$21/2)^2)*($G$20-$AE833))*$AF$603))+((($D$18+$H$18)/3)*$BE$19)+(((PI()*($C$21/2)^2*(($C$21/2)*$AZ$19))/3)*$AF$603),(($D$18*$AF$603)+((PI()*(($C$21/2)^2)*($G$20-$AE833))*$AF$603))+((($D$18+$H$18)/3)*$BE$19)-(((PI()*($C$21/2)^2*(($C$21/2)*$AZ$19))/3)*$AF$603)))</f>
        <v>136328.09809436527</v>
      </c>
      <c r="AG833" s="73">
        <v>22.8</v>
      </c>
      <c r="AH833" s="85">
        <f t="shared" si="116"/>
        <v>127868.0548145722</v>
      </c>
      <c r="AI833" s="57">
        <v>22.8</v>
      </c>
      <c r="AJ833" s="86">
        <f>IF($AI833&gt;$G$20,IF('Silo Levels'!$L$27="Pumping",((PI()*((($C$19+$G$20)-$AI833)*($O$20/($O$19/2)))^2*((($O$20+$G$20)-$AI833))/3)*$AJ$603)+(((PI()*((($C$19+$G$20)-$AI833)*($O$20/($O$19/2)))^2*(((($C$19+$G$20)-$AI833)*($O$20/($O$19/2)))*$AZ$20))/3)*$AJ$603),(((PI()*((($C$19+$G$20)-$AI833)*($O$20/($O$19/2)))^2*((($O$20+$G$20)-$AI833)/3))*$AJ$603)-((PI()*((($C$19+$G$20)-$AI833)*($O$20/($O$19/2)))^2*(((($C$19+$G$20)-$AI833)*($O$20/($O$19/2)))*$AZ$20)/3)*$AJ$603))),IF('Silo Levels'!$L$27="Pumping",(($D$18*$AJ$603)+((PI()*(($C$21/2)^2)*($G$20-$AI833))*$AJ$603))+((($D$18+$H$18)/3)*$BE$20)+(((PI()*($C$21/2)^2*(($C$21/2)*$AZ$20))/3)*$AJ$603),(($D$18*$AJ$603)+((PI()*(($C$21/2)^2)*($G$20-$AI833))*$AJ$603))+((($D$18+$H$18)/3)*$BE$20)-(((PI()*($C$21/2)^2*(($C$21/2)*$AZ$20))/3)*$AJ$603)))</f>
        <v>123686.59942376548</v>
      </c>
    </row>
    <row r="834" spans="1:36" x14ac:dyDescent="0.3">
      <c r="A834">
        <v>22.9</v>
      </c>
      <c r="B834" s="85">
        <f t="shared" si="109"/>
        <v>127448.45232239368</v>
      </c>
      <c r="C834" s="57">
        <v>22.9</v>
      </c>
      <c r="D834" s="86">
        <f>IF($C834&gt;$G$20,IF('Silo Levels'!$L$19="Pumping",((PI()*((($C$19+$G$20)-$C834)*($O$20/($O$19/2)))^2*((($O$20+$G$20)-$C834))/3)*$D$603)+(((PI()*((($C$19+$G$20)-$C834)*($O$20/($O$19/2)))^2*(((($C$19+$G$20)-$C834)*($O$20/($O$19/2)))*$AZ$12))/3)*$D$603),(((PI()*((($C$19+$G$20)-$C834)*($O$20/($O$19/2)))^2*((($O$20+$G$20)-$C834)/3))*$D$603)-((PI()*((($C$19+$G$20)-$C834)*($O$20/($O$19/2)))^2*(((($C$19+$G$20)-$C834)*($O$20/($O$19/2)))*$AZ$12)/3)*$D$603))),IF('Silo Levels'!$L$19="Pumping",(($D$18*$D$603)+((PI()*(($C$21/2)^2)*($G$20-$C834))*$D$603))+((($D$18+$H$18)/3)*$BE$12)+(((PI()*($C$21/2)^2*(($C$21/2)*$AZ$12))/3)*$D$603),(($D$18*$D$603)+((PI()*(($C$21/2)^2)*($G$20-$C834))*$D$603))+((($D$18+$H$18)/3)*$BE$12)-(((PI()*($C$21/2)^2*(($C$21/2)*$AZ$12))/3)*$D$603)))</f>
        <v>124521.43354882898</v>
      </c>
      <c r="E834" s="73">
        <v>22.9</v>
      </c>
      <c r="F834" s="85">
        <f t="shared" si="110"/>
        <v>115646.19179579835</v>
      </c>
      <c r="G834" s="57">
        <v>22.9</v>
      </c>
      <c r="H834" s="86">
        <f>IF($G834&gt;$G$20,IF('Silo Levels'!$L$20="Pumping",((PI()*((($C$19+$G$20)-$G834)*($O$20/($O$19/2)))^2*((($O$20+$G$20)-$G834))/3)*$H$603)+(((PI()*((($C$19+$G$20)-$G834)*($O$20/($O$19/2)))^2*(((($C$19+$G$20)-$G834)*($O$20/($O$19/2)))*$AZ$13))/3)*$H$603),(((PI()*((($C$19+$G$20)-$G834)*($O$20/($O$19/2)))^2*((($O$20+$G$20)-$G834)/3))*$H$603)-((PI()*((($C$19+$G$20)-$G834)*($O$20/($O$19/2)))^2*(((($C$19+$G$20)-$G834)*($O$20/($O$19/2)))*$AZ$13)/3)*$H$603))),IF('Silo Levels'!$L$20="Pumping",(($D$18*$H$603)+((PI()*(($C$21/2)^2)*($G$20-$G834))*$H$603))+((($D$18+$H$18)/3)*$BE$13)+(((PI()*($C$21/2)^2*(($C$21/2)*$AZ$13))/3)*$H$603),(($D$18*$H$603)+((PI()*(($C$21/2)^2)*($G$20-$G834))*$H$603))+((($D$18+$H$18)/3)*$BE$13)-(((PI()*($C$21/2)^2*(($C$21/2)*$AZ$13))/3)*$H$603)))</f>
        <v>111858.05735077249</v>
      </c>
      <c r="I834" s="73">
        <v>22.9</v>
      </c>
      <c r="J834" s="85">
        <f t="shared" si="117"/>
        <v>116164.06458994812</v>
      </c>
      <c r="K834" s="57">
        <v>22.9</v>
      </c>
      <c r="L834" s="86">
        <f>IF($K834&gt;$G$20,IF('Silo Levels'!$L$21="Pumping",((PI()*((($C$19+$G$20)-$K834)*($O$20/($O$19/2)))^2*((($O$20+$G$20)-$K834))/3)*$L$603)+(((PI()*((($C$19+$G$20)-$K834)*($O$20/($O$19/2)))^2*(((($C$19+$G$20)-$K834)*($O$20/($O$19/2)))*$AZ$14))/3)*$L$603),(((PI()*((($C$19+$G$20)-$K834)*($O$20/($O$19/2)))^2*((($O$20+$G$20)-$K834)/3))*$L$603)-((PI()*((($C$19+$G$20)-$K834)*($O$20/($O$19/2)))^2*(((($C$19+$G$20)-$K834)*($O$20/($O$19/2)))*$AZ$14)/3)*$L$603))),IF('Silo Levels'!$L$21="Pumping",(($D$18*$L$603)+((PI()*(($C$21/2)^2)*($G$20-$K834))*$L$603))+((($D$18+$H$18)/3)*$BE$14)+(((PI()*($C$21/2)^2*(($C$21/2)*$AZ$14))/3)*$L$603),(($D$18*$L$603)+((PI()*(($C$21/2)^2)*($G$20-$K834))*$L$603))+((($D$18+$H$18)/3)*$BE$14)-(((PI()*($C$21/2)^2*(($C$21/2)*$AZ$14))/3)*$L$603)))</f>
        <v>112358.67156833601</v>
      </c>
      <c r="M834" s="73">
        <v>22.9</v>
      </c>
      <c r="N834" s="85">
        <f t="shared" si="111"/>
        <v>118857.54047132352</v>
      </c>
      <c r="O834" s="57">
        <v>22.9</v>
      </c>
      <c r="P834" s="86">
        <f>IF($O834&gt;$G$20,IF('Silo Levels'!$L$22="Pumping",((PI()*((($C$19+$G$20)-$O834)*($O$20/($O$19/2)))^2*((($O$20+$G$20)-$O834))/3)*$P$603)+(((PI()*((($C$19+$G$20)-$O834)*($O$20/($O$19/2)))^2*(((($C$19+$G$20)-$O834)*($O$20/($O$19/2)))*$AZ$15))/3)*$P$603),(((PI()*((($C$19+$G$20)-$O834)*($O$20/($O$19/2)))^2*((($O$20+$G$20)-$O834)/3))*$P$603)-((PI()*((($C$19+$G$20)-$O834)*($O$20/($O$19/2)))^2*(((($C$19+$G$20)-$O834)*($O$20/($O$19/2)))*$AZ$15)/3)*$P$603))),IF('Silo Levels'!$L$22="Pumping",(($D$18*$P$603)+((PI()*(($C$21/2)^2)*($G$20-$O834))*$P$603))+((($D$18+$H$18)/3)*$BE$15)+(((PI()*($C$21/2)^2*(($C$21/2)*$AZ$15))/3)*$P$603),(($D$18*$P$603)+((PI()*(($C$21/2)^2)*($G$20-$O834))*$P$603))+((($D$18+$H$18)/3)*$BE$15)-(((PI()*($C$21/2)^2*(($C$21/2)*$AZ$15))/3)*$P$603)))</f>
        <v>114962.38494373103</v>
      </c>
      <c r="Q834" s="73">
        <v>22.9</v>
      </c>
      <c r="R834" s="85">
        <f t="shared" si="112"/>
        <v>122880.96204973715</v>
      </c>
      <c r="S834" s="57">
        <v>22.9</v>
      </c>
      <c r="T834" s="86">
        <f>IF($S834&gt;$G$20,IF('Silo Levels'!$L$23="Pumping",((PI()*((($C$19+$G$20)-$S834)*($O$20/($O$19/2)))^2*((($O$20+$G$20)-$S834))/3)*$T$603)+(((PI()*((($C$19+$G$20)-$S834)*($O$20/($O$19/2)))^2*(((($C$19+$G$20)-$S834)*($O$20/($O$19/2)))*$AZ$16))/3)*$T$603),(((PI()*((($C$19+$G$20)-$S834)*($O$20/($O$19/2)))^2*((($O$20+$G$20)-$S834)/3))*$T$603)-((PI()*((($C$19+$G$20)-$S834)*($O$20/($O$19/2)))^2*(((($C$19+$G$20)-$S834)*($O$20/($O$19/2)))*$AZ$16)/3)*$T$603))),IF('Silo Levels'!$L$23="Pumping",(($D$18*$T$603)+((PI()*(($C$21/2)^2)*($G$20-$S834))*$T$603))+((($D$18+$H$18)/3)*$BE$16)+(((PI()*($C$21/2)^2*(($C$21/2)*$AZ$16))/3)*$T$603),(($D$18*$T$603)+((PI()*(($C$21/2)^2)*($G$20-$S834))*$T$603))+((($D$18+$H$18)/3)*$BE$16)-(((PI()*($C$21/2)^2*(($C$21/2)*$AZ$16))/3)*$T$603)))</f>
        <v>118851.72237979491</v>
      </c>
      <c r="U834" s="73">
        <v>22.9</v>
      </c>
      <c r="V834" s="85">
        <f t="shared" si="113"/>
        <v>115646.19179579835</v>
      </c>
      <c r="W834" s="57">
        <v>22.9</v>
      </c>
      <c r="X834" s="86">
        <f>IF($W834&gt;$G$20,IF('Silo Levels'!$L$24="Pumping",((PI()*((($C$19+$G$20)-$W834)*($O$20/($O$19/2)))^2*((($O$20+$G$20)-$W834))/3)*$X$603)+(((PI()*((($C$19+$G$20)-$W834)*($O$20/($O$19/2)))^2*(((($C$19+$G$20)-$W834)*($O$20/($O$19/2)))*$AZ$17))/3)*$X$603),(((PI()*((($C$19+$G$20)-$W834)*($O$20/($O$19/2)))^2*((($O$20+$G$20)-$W834)/3))*$X$603)-((PI()*((($C$19+$G$20)-$W834)*($O$20/($O$19/2)))^2*(((($C$19+$G$20)-$W834)*($O$20/($O$19/2)))*$AZ$17)/3)*$X$603))),IF('Silo Levels'!$L$24="Pumping",(($D$18*$X$603)+((PI()*(($C$21/2)^2)*($G$20-$W834))*$X$603))+((($D$18+$H$18)/3)*$BE$17)+(((PI()*($C$21/2)^2*(($C$21/2)*$AZ$17))/3)*$X$603),(($D$18*$X$603)+((PI()*(($C$21/2)^2)*($G$20-$W834))*$X$603))+((($D$18+$H$18)/3)*$BE$17)-(((PI()*($C$21/2)^2*(($C$21/2)*$AZ$17))/3)*$X$603)))</f>
        <v>111858.05735077249</v>
      </c>
      <c r="Y834" s="73">
        <v>22.9</v>
      </c>
      <c r="Z834" s="85">
        <f t="shared" si="114"/>
        <v>132486.12541723548</v>
      </c>
      <c r="AA834" s="57">
        <v>22.9</v>
      </c>
      <c r="AB834" s="86">
        <f>IF($AA834&gt;$G$20,IF('Silo Levels'!$L$25="Pumping",((PI()*((($C$19+$G$20)-$AA834)*($O$20/($O$19/2)))^2*((($O$20+$G$20)-$AA834))/3)*$AB$603)+(((PI()*((($C$19+$G$20)-$AA834)*($O$20/($O$19/2)))^2*(((($C$19+$G$20)-$AA834)*($O$20/($O$19/2)))*$AZ$18))/3)*$AB$603),(((PI()*((($C$19+$G$20)-$AA834)*($O$20/($O$19/2)))^2*((($O$20+$G$20)-$AA834)/3))*$AB$603)-((PI()*((($C$19+$G$20)-$AA834)*($O$20/($O$19/2)))^2*(((($C$19+$G$20)-$AA834)*($O$20/($O$19/2)))*$AZ$18)/3)*$AB$603))),IF('Silo Levels'!$L$25="Pumping",(($D$18*$AB$603)+((PI()*(($C$21/2)^2)*($G$20-$AA834))*$AB$603))+((($D$18+$H$18)/3)*$BE$18)+(((PI()*($C$21/2)^2*(($C$21/2)*$AZ$18))/3)*$AB$603),(($D$18*$AB$603)+((PI()*(($C$21/2)^2)*($G$20-$AA834))*$AB$603))+((($D$18+$H$18)/3)*$BE$18)-(((PI()*($C$21/2)^2*(($C$21/2)*$AZ$18))/3)*$AB$603)))</f>
        <v>128136.78504018117</v>
      </c>
      <c r="AC834" s="73">
        <v>22.9</v>
      </c>
      <c r="AD834" s="85">
        <f t="shared" si="115"/>
        <v>138094.94620805324</v>
      </c>
      <c r="AE834" s="57">
        <v>22.9</v>
      </c>
      <c r="AF834" s="86">
        <f>IF($AE834&gt;$G$20,IF('Silo Levels'!$L$26="Pumping",((PI()*((($C$19+$G$20)-$AE834)*($O$20/($O$19/2)))^2*((($O$20+$G$20)-$AE834))/3)*$AF$603)+(((PI()*((($C$19+$G$20)-$AE834)*($O$20/($O$19/2)))^2*(((($C$19+$G$20)-$AE834)*($O$20/($O$19/2)))*$AZ$19))/3)*$AF$603),(((PI()*((($C$19+$G$20)-$AE834)*($O$20/($O$19/2)))^2*((($O$20+$G$20)-$AE834)/3))*$AF$603)-((PI()*((($C$19+$G$20)-$AE834)*($O$20/($O$19/2)))^2*(((($C$19+$G$20)-$AE834)*($O$20/($O$19/2)))*$AZ$19)/3)*$AF$603))),IF('Silo Levels'!$L$26="Pumping",(($D$18*$AF$603)+((PI()*(($C$21/2)^2)*($G$20-$AE834))*$AF$603))+((($D$18+$H$18)/3)*$BE$19)+(((PI()*($C$21/2)^2*(($C$21/2)*$AZ$19))/3)*$AF$603),(($D$18*$AF$603)+((PI()*(($C$21/2)^2)*($G$20-$AE834))*$AF$603))+((($D$18+$H$18)/3)*$BE$19)-(((PI()*($C$21/2)^2*(($C$21/2)*$AZ$19))/3)*$AF$603)))</f>
        <v>135884.46055579325</v>
      </c>
      <c r="AG834" s="73">
        <v>22.9</v>
      </c>
      <c r="AH834" s="85">
        <f t="shared" si="116"/>
        <v>127448.45232239368</v>
      </c>
      <c r="AI834" s="57">
        <v>22.9</v>
      </c>
      <c r="AJ834" s="86">
        <f>IF($AI834&gt;$G$20,IF('Silo Levels'!$L$27="Pumping",((PI()*((($C$19+$G$20)-$AI834)*($O$20/($O$19/2)))^2*((($O$20+$G$20)-$AI834))/3)*$AJ$603)+(((PI()*((($C$19+$G$20)-$AI834)*($O$20/($O$19/2)))^2*(((($C$19+$G$20)-$AI834)*($O$20/($O$19/2)))*$AZ$20))/3)*$AJ$603),(((PI()*((($C$19+$G$20)-$AI834)*($O$20/($O$19/2)))^2*((($O$20+$G$20)-$AI834)/3))*$AJ$603)-((PI()*((($C$19+$G$20)-$AI834)*($O$20/($O$19/2)))^2*(((($C$19+$G$20)-$AI834)*($O$20/($O$19/2)))*$AZ$20)/3)*$AJ$603))),IF('Silo Levels'!$L$27="Pumping",(($D$18*$AJ$603)+((PI()*(($C$21/2)^2)*($G$20-$AI834))*$AJ$603))+((($D$18+$H$18)/3)*$BE$20)+(((PI()*($C$21/2)^2*(($C$21/2)*$AZ$20))/3)*$AJ$603),(($D$18*$AJ$603)+((PI()*(($C$21/2)^2)*($G$20-$AI834))*$AJ$603))+((($D$18+$H$18)/3)*$BE$20)-(((PI()*($C$21/2)^2*(($C$21/2)*$AZ$20))/3)*$AJ$603)))</f>
        <v>123266.99693158697</v>
      </c>
    </row>
    <row r="835" spans="1:36" x14ac:dyDescent="0.3">
      <c r="A835">
        <v>23</v>
      </c>
      <c r="B835" s="85">
        <f t="shared" si="109"/>
        <v>127028.84983021519</v>
      </c>
      <c r="C835" s="57">
        <v>23</v>
      </c>
      <c r="D835" s="86">
        <f>IF($C835&gt;$G$20,IF('Silo Levels'!$L$19="Pumping",((PI()*((($C$19+$G$20)-$C835)*($O$20/($O$19/2)))^2*((($O$20+$G$20)-$C835))/3)*$D$603)+(((PI()*((($C$19+$G$20)-$C835)*($O$20/($O$19/2)))^2*(((($C$19+$G$20)-$C835)*($O$20/($O$19/2)))*$AZ$12))/3)*$D$603),(((PI()*((($C$19+$G$20)-$C835)*($O$20/($O$19/2)))^2*((($O$20+$G$20)-$C835)/3))*$D$603)-((PI()*((($C$19+$G$20)-$C835)*($O$20/($O$19/2)))^2*(((($C$19+$G$20)-$C835)*($O$20/($O$19/2)))*$AZ$12)/3)*$D$603))),IF('Silo Levels'!$L$19="Pumping",(($D$18*$D$603)+((PI()*(($C$21/2)^2)*($G$20-$C835))*$D$603))+((($D$18+$H$18)/3)*$BE$12)+(((PI()*($C$21/2)^2*(($C$21/2)*$AZ$12))/3)*$D$603),(($D$18*$D$603)+((PI()*(($C$21/2)^2)*($G$20-$C835))*$D$603))+((($D$18+$H$18)/3)*$BE$12)-(((PI()*($C$21/2)^2*(($C$21/2)*$AZ$12))/3)*$D$603)))</f>
        <v>124101.83105665048</v>
      </c>
      <c r="E835" s="73">
        <v>23</v>
      </c>
      <c r="F835" s="85">
        <f t="shared" si="110"/>
        <v>115266.05844382364</v>
      </c>
      <c r="G835" s="57">
        <v>23</v>
      </c>
      <c r="H835" s="86">
        <f>IF($G835&gt;$G$20,IF('Silo Levels'!$L$20="Pumping",((PI()*((($C$19+$G$20)-$G835)*($O$20/($O$19/2)))^2*((($O$20+$G$20)-$G835))/3)*$H$603)+(((PI()*((($C$19+$G$20)-$G835)*($O$20/($O$19/2)))^2*(((($C$19+$G$20)-$G835)*($O$20/($O$19/2)))*$AZ$13))/3)*$H$603),(((PI()*((($C$19+$G$20)-$G835)*($O$20/($O$19/2)))^2*((($O$20+$G$20)-$G835)/3))*$H$603)-((PI()*((($C$19+$G$20)-$G835)*($O$20/($O$19/2)))^2*(((($C$19+$G$20)-$G835)*($O$20/($O$19/2)))*$AZ$13)/3)*$H$603))),IF('Silo Levels'!$L$20="Pumping",(($D$18*$H$603)+((PI()*(($C$21/2)^2)*($G$20-$G835))*$H$603))+((($D$18+$H$18)/3)*$BE$13)+(((PI()*($C$21/2)^2*(($C$21/2)*$AZ$13))/3)*$H$603),(($D$18*$H$603)+((PI()*(($C$21/2)^2)*($G$20-$G835))*$H$603))+((($D$18+$H$18)/3)*$BE$13)-(((PI()*($C$21/2)^2*(($C$21/2)*$AZ$13))/3)*$H$603)))</f>
        <v>111477.92399879778</v>
      </c>
      <c r="I835" s="73">
        <v>23</v>
      </c>
      <c r="J835" s="85">
        <f t="shared" si="117"/>
        <v>115782.19936687346</v>
      </c>
      <c r="K835" s="57">
        <v>23</v>
      </c>
      <c r="L835" s="86">
        <f>IF($K835&gt;$G$20,IF('Silo Levels'!$L$21="Pumping",((PI()*((($C$19+$G$20)-$K835)*($O$20/($O$19/2)))^2*((($O$20+$G$20)-$K835))/3)*$L$603)+(((PI()*((($C$19+$G$20)-$K835)*($O$20/($O$19/2)))^2*(((($C$19+$G$20)-$K835)*($O$20/($O$19/2)))*$AZ$14))/3)*$L$603),(((PI()*((($C$19+$G$20)-$K835)*($O$20/($O$19/2)))^2*((($O$20+$G$20)-$K835)/3))*$L$603)-((PI()*((($C$19+$G$20)-$K835)*($O$20/($O$19/2)))^2*(((($C$19+$G$20)-$K835)*($O$20/($O$19/2)))*$AZ$14)/3)*$L$603))),IF('Silo Levels'!$L$21="Pumping",(($D$18*$L$603)+((PI()*(($C$21/2)^2)*($G$20-$K835))*$L$603))+((($D$18+$H$18)/3)*$BE$14)+(((PI()*($C$21/2)^2*(($C$21/2)*$AZ$14))/3)*$L$603),(($D$18*$L$603)+((PI()*(($C$21/2)^2)*($G$20-$K835))*$L$603))+((($D$18+$H$18)/3)*$BE$14)-(((PI()*($C$21/2)^2*(($C$21/2)*$AZ$14))/3)*$L$603)))</f>
        <v>111976.80634526136</v>
      </c>
      <c r="M835" s="73">
        <v>23</v>
      </c>
      <c r="N835" s="85">
        <f t="shared" si="111"/>
        <v>118466.66772151634</v>
      </c>
      <c r="O835" s="57">
        <v>23</v>
      </c>
      <c r="P835" s="86">
        <f>IF($O835&gt;$G$20,IF('Silo Levels'!$L$22="Pumping",((PI()*((($C$19+$G$20)-$O835)*($O$20/($O$19/2)))^2*((($O$20+$G$20)-$O835))/3)*$P$603)+(((PI()*((($C$19+$G$20)-$O835)*($O$20/($O$19/2)))^2*(((($C$19+$G$20)-$O835)*($O$20/($O$19/2)))*$AZ$15))/3)*$P$603),(((PI()*((($C$19+$G$20)-$O835)*($O$20/($O$19/2)))^2*((($O$20+$G$20)-$O835)/3))*$P$603)-((PI()*((($C$19+$G$20)-$O835)*($O$20/($O$19/2)))^2*(((($C$19+$G$20)-$O835)*($O$20/($O$19/2)))*$AZ$15)/3)*$P$603))),IF('Silo Levels'!$L$22="Pumping",(($D$18*$P$603)+((PI()*(($C$21/2)^2)*($G$20-$O835))*$P$603))+((($D$18+$H$18)/3)*$BE$15)+(((PI()*($C$21/2)^2*(($C$21/2)*$AZ$15))/3)*$P$603),(($D$18*$P$603)+((PI()*(($C$21/2)^2)*($G$20-$O835))*$P$603))+((($D$18+$H$18)/3)*$BE$15)-(((PI()*($C$21/2)^2*(($C$21/2)*$AZ$15))/3)*$P$603)))</f>
        <v>114571.51219392385</v>
      </c>
      <c r="Q835" s="73">
        <v>23</v>
      </c>
      <c r="R835" s="85">
        <f t="shared" si="112"/>
        <v>122476.63416648163</v>
      </c>
      <c r="S835" s="57">
        <v>23</v>
      </c>
      <c r="T835" s="86">
        <f>IF($S835&gt;$G$20,IF('Silo Levels'!$L$23="Pumping",((PI()*((($C$19+$G$20)-$S835)*($O$20/($O$19/2)))^2*((($O$20+$G$20)-$S835))/3)*$T$603)+(((PI()*((($C$19+$G$20)-$S835)*($O$20/($O$19/2)))^2*(((($C$19+$G$20)-$S835)*($O$20/($O$19/2)))*$AZ$16))/3)*$T$603),(((PI()*((($C$19+$G$20)-$S835)*($O$20/($O$19/2)))^2*((($O$20+$G$20)-$S835)/3))*$T$603)-((PI()*((($C$19+$G$20)-$S835)*($O$20/($O$19/2)))^2*(((($C$19+$G$20)-$S835)*($O$20/($O$19/2)))*$AZ$16)/3)*$T$603))),IF('Silo Levels'!$L$23="Pumping",(($D$18*$T$603)+((PI()*(($C$21/2)^2)*($G$20-$S835))*$T$603))+((($D$18+$H$18)/3)*$BE$16)+(((PI()*($C$21/2)^2*(($C$21/2)*$AZ$16))/3)*$T$603),(($D$18*$T$603)+((PI()*(($C$21/2)^2)*($G$20-$S835))*$T$603))+((($D$18+$H$18)/3)*$BE$16)-(((PI()*($C$21/2)^2*(($C$21/2)*$AZ$16))/3)*$T$603)))</f>
        <v>118447.39449653939</v>
      </c>
      <c r="U835" s="73">
        <v>23</v>
      </c>
      <c r="V835" s="85">
        <f t="shared" si="113"/>
        <v>115266.05844382364</v>
      </c>
      <c r="W835" s="57">
        <v>23</v>
      </c>
      <c r="X835" s="86">
        <f>IF($W835&gt;$G$20,IF('Silo Levels'!$L$24="Pumping",((PI()*((($C$19+$G$20)-$W835)*($O$20/($O$19/2)))^2*((($O$20+$G$20)-$W835))/3)*$X$603)+(((PI()*((($C$19+$G$20)-$W835)*($O$20/($O$19/2)))^2*(((($C$19+$G$20)-$W835)*($O$20/($O$19/2)))*$AZ$17))/3)*$X$603),(((PI()*((($C$19+$G$20)-$W835)*($O$20/($O$19/2)))^2*((($O$20+$G$20)-$W835)/3))*$X$603)-((PI()*((($C$19+$G$20)-$W835)*($O$20/($O$19/2)))^2*(((($C$19+$G$20)-$W835)*($O$20/($O$19/2)))*$AZ$17)/3)*$X$603))),IF('Silo Levels'!$L$24="Pumping",(($D$18*$X$603)+((PI()*(($C$21/2)^2)*($G$20-$W835))*$X$603))+((($D$18+$H$18)/3)*$BE$17)+(((PI()*($C$21/2)^2*(($C$21/2)*$AZ$17))/3)*$X$603),(($D$18*$X$603)+((PI()*(($C$21/2)^2)*($G$20-$W835))*$X$603))+((($D$18+$H$18)/3)*$BE$17)-(((PI()*($C$21/2)^2*(($C$21/2)*$AZ$17))/3)*$X$603)))</f>
        <v>111477.92399879778</v>
      </c>
      <c r="Y835" s="73">
        <v>23</v>
      </c>
      <c r="Z835" s="85">
        <f t="shared" si="114"/>
        <v>132049.67592992133</v>
      </c>
      <c r="AA835" s="57">
        <v>23</v>
      </c>
      <c r="AB835" s="86">
        <f>IF($AA835&gt;$G$20,IF('Silo Levels'!$L$25="Pumping",((PI()*((($C$19+$G$20)-$AA835)*($O$20/($O$19/2)))^2*((($O$20+$G$20)-$AA835))/3)*$AB$603)+(((PI()*((($C$19+$G$20)-$AA835)*($O$20/($O$19/2)))^2*(((($C$19+$G$20)-$AA835)*($O$20/($O$19/2)))*$AZ$18))/3)*$AB$603),(((PI()*((($C$19+$G$20)-$AA835)*($O$20/($O$19/2)))^2*((($O$20+$G$20)-$AA835)/3))*$AB$603)-((PI()*((($C$19+$G$20)-$AA835)*($O$20/($O$19/2)))^2*(((($C$19+$G$20)-$AA835)*($O$20/($O$19/2)))*$AZ$18)/3)*$AB$603))),IF('Silo Levels'!$L$25="Pumping",(($D$18*$AB$603)+((PI()*(($C$21/2)^2)*($G$20-$AA835))*$AB$603))+((($D$18+$H$18)/3)*$BE$18)+(((PI()*($C$21/2)^2*(($C$21/2)*$AZ$18))/3)*$AB$603),(($D$18*$AB$603)+((PI()*(($C$21/2)^2)*($G$20-$AA835))*$AB$603))+((($D$18+$H$18)/3)*$BE$18)-(((PI()*($C$21/2)^2*(($C$21/2)*$AZ$18))/3)*$AB$603)))</f>
        <v>127700.33555286702</v>
      </c>
      <c r="AC835" s="73">
        <v>23</v>
      </c>
      <c r="AD835" s="85">
        <f t="shared" si="115"/>
        <v>137651.30866948119</v>
      </c>
      <c r="AE835" s="57">
        <v>23</v>
      </c>
      <c r="AF835" s="86">
        <f>IF($AE835&gt;$G$20,IF('Silo Levels'!$L$26="Pumping",((PI()*((($C$19+$G$20)-$AE835)*($O$20/($O$19/2)))^2*((($O$20+$G$20)-$AE835))/3)*$AF$603)+(((PI()*((($C$19+$G$20)-$AE835)*($O$20/($O$19/2)))^2*(((($C$19+$G$20)-$AE835)*($O$20/($O$19/2)))*$AZ$19))/3)*$AF$603),(((PI()*((($C$19+$G$20)-$AE835)*($O$20/($O$19/2)))^2*((($O$20+$G$20)-$AE835)/3))*$AF$603)-((PI()*((($C$19+$G$20)-$AE835)*($O$20/($O$19/2)))^2*(((($C$19+$G$20)-$AE835)*($O$20/($O$19/2)))*$AZ$19)/3)*$AF$603))),IF('Silo Levels'!$L$26="Pumping",(($D$18*$AF$603)+((PI()*(($C$21/2)^2)*($G$20-$AE835))*$AF$603))+((($D$18+$H$18)/3)*$BE$19)+(((PI()*($C$21/2)^2*(($C$21/2)*$AZ$19))/3)*$AF$603),(($D$18*$AF$603)+((PI()*(($C$21/2)^2)*($G$20-$AE835))*$AF$603))+((($D$18+$H$18)/3)*$BE$19)-(((PI()*($C$21/2)^2*(($C$21/2)*$AZ$19))/3)*$AF$603)))</f>
        <v>135440.82301722121</v>
      </c>
      <c r="AG835" s="73">
        <v>23</v>
      </c>
      <c r="AH835" s="85">
        <f t="shared" si="116"/>
        <v>127028.84983021519</v>
      </c>
      <c r="AI835" s="57">
        <v>23</v>
      </c>
      <c r="AJ835" s="86">
        <f>IF($AI835&gt;$G$20,IF('Silo Levels'!$L$27="Pumping",((PI()*((($C$19+$G$20)-$AI835)*($O$20/($O$19/2)))^2*((($O$20+$G$20)-$AI835))/3)*$AJ$603)+(((PI()*((($C$19+$G$20)-$AI835)*($O$20/($O$19/2)))^2*(((($C$19+$G$20)-$AI835)*($O$20/($O$19/2)))*$AZ$20))/3)*$AJ$603),(((PI()*((($C$19+$G$20)-$AI835)*($O$20/($O$19/2)))^2*((($O$20+$G$20)-$AI835)/3))*$AJ$603)-((PI()*((($C$19+$G$20)-$AI835)*($O$20/($O$19/2)))^2*(((($C$19+$G$20)-$AI835)*($O$20/($O$19/2)))*$AZ$20)/3)*$AJ$603))),IF('Silo Levels'!$L$27="Pumping",(($D$18*$AJ$603)+((PI()*(($C$21/2)^2)*($G$20-$AI835))*$AJ$603))+((($D$18+$H$18)/3)*$BE$20)+(((PI()*($C$21/2)^2*(($C$21/2)*$AZ$20))/3)*$AJ$603),(($D$18*$AJ$603)+((PI()*(($C$21/2)^2)*($G$20-$AI835))*$AJ$603))+((($D$18+$H$18)/3)*$BE$20)-(((PI()*($C$21/2)^2*(($C$21/2)*$AZ$20))/3)*$AJ$603)))</f>
        <v>122847.39443940847</v>
      </c>
    </row>
    <row r="836" spans="1:36" x14ac:dyDescent="0.3">
      <c r="A836">
        <v>23.1</v>
      </c>
      <c r="B836" s="85">
        <f t="shared" si="109"/>
        <v>126609.24733803666</v>
      </c>
      <c r="C836" s="57">
        <v>23.1</v>
      </c>
      <c r="D836" s="86">
        <f>IF($C836&gt;$G$20,IF('Silo Levels'!$L$19="Pumping",((PI()*((($C$19+$G$20)-$C836)*($O$20/($O$19/2)))^2*((($O$20+$G$20)-$C836))/3)*$D$603)+(((PI()*((($C$19+$G$20)-$C836)*($O$20/($O$19/2)))^2*(((($C$19+$G$20)-$C836)*($O$20/($O$19/2)))*$AZ$12))/3)*$D$603),(((PI()*((($C$19+$G$20)-$C836)*($O$20/($O$19/2)))^2*((($O$20+$G$20)-$C836)/3))*$D$603)-((PI()*((($C$19+$G$20)-$C836)*($O$20/($O$19/2)))^2*(((($C$19+$G$20)-$C836)*($O$20/($O$19/2)))*$AZ$12)/3)*$D$603))),IF('Silo Levels'!$L$19="Pumping",(($D$18*$D$603)+((PI()*(($C$21/2)^2)*($G$20-$C836))*$D$603))+((($D$18+$H$18)/3)*$BE$12)+(((PI()*($C$21/2)^2*(($C$21/2)*$AZ$12))/3)*$D$603),(($D$18*$D$603)+((PI()*(($C$21/2)^2)*($G$20-$C836))*$D$603))+((($D$18+$H$18)/3)*$BE$12)-(((PI()*($C$21/2)^2*(($C$21/2)*$AZ$12))/3)*$D$603)))</f>
        <v>123682.22856447195</v>
      </c>
      <c r="E836" s="73">
        <v>23.1</v>
      </c>
      <c r="F836" s="85">
        <f t="shared" si="110"/>
        <v>114885.92509184891</v>
      </c>
      <c r="G836" s="57">
        <v>23.1</v>
      </c>
      <c r="H836" s="86">
        <f>IF($G836&gt;$G$20,IF('Silo Levels'!$L$20="Pumping",((PI()*((($C$19+$G$20)-$G836)*($O$20/($O$19/2)))^2*((($O$20+$G$20)-$G836))/3)*$H$603)+(((PI()*((($C$19+$G$20)-$G836)*($O$20/($O$19/2)))^2*(((($C$19+$G$20)-$G836)*($O$20/($O$19/2)))*$AZ$13))/3)*$H$603),(((PI()*((($C$19+$G$20)-$G836)*($O$20/($O$19/2)))^2*((($O$20+$G$20)-$G836)/3))*$H$603)-((PI()*((($C$19+$G$20)-$G836)*($O$20/($O$19/2)))^2*(((($C$19+$G$20)-$G836)*($O$20/($O$19/2)))*$AZ$13)/3)*$H$603))),IF('Silo Levels'!$L$20="Pumping",(($D$18*$H$603)+((PI()*(($C$21/2)^2)*($G$20-$G836))*$H$603))+((($D$18+$H$18)/3)*$BE$13)+(((PI()*($C$21/2)^2*(($C$21/2)*$AZ$13))/3)*$H$603),(($D$18*$H$603)+((PI()*(($C$21/2)^2)*($G$20-$G836))*$H$603))+((($D$18+$H$18)/3)*$BE$13)-(((PI()*($C$21/2)^2*(($C$21/2)*$AZ$13))/3)*$H$603)))</f>
        <v>111097.79064682305</v>
      </c>
      <c r="I836" s="73">
        <v>23.1</v>
      </c>
      <c r="J836" s="85">
        <f t="shared" si="117"/>
        <v>115400.33414379878</v>
      </c>
      <c r="K836" s="57">
        <v>23.1</v>
      </c>
      <c r="L836" s="86">
        <f>IF($K836&gt;$G$20,IF('Silo Levels'!$L$21="Pumping",((PI()*((($C$19+$G$20)-$K836)*($O$20/($O$19/2)))^2*((($O$20+$G$20)-$K836))/3)*$L$603)+(((PI()*((($C$19+$G$20)-$K836)*($O$20/($O$19/2)))^2*(((($C$19+$G$20)-$K836)*($O$20/($O$19/2)))*$AZ$14))/3)*$L$603),(((PI()*((($C$19+$G$20)-$K836)*($O$20/($O$19/2)))^2*((($O$20+$G$20)-$K836)/3))*$L$603)-((PI()*((($C$19+$G$20)-$K836)*($O$20/($O$19/2)))^2*(((($C$19+$G$20)-$K836)*($O$20/($O$19/2)))*$AZ$14)/3)*$L$603))),IF('Silo Levels'!$L$21="Pumping",(($D$18*$L$603)+((PI()*(($C$21/2)^2)*($G$20-$K836))*$L$603))+((($D$18+$H$18)/3)*$BE$14)+(((PI()*($C$21/2)^2*(($C$21/2)*$AZ$14))/3)*$L$603),(($D$18*$L$603)+((PI()*(($C$21/2)^2)*($G$20-$K836))*$L$603))+((($D$18+$H$18)/3)*$BE$14)-(((PI()*($C$21/2)^2*(($C$21/2)*$AZ$14))/3)*$L$603)))</f>
        <v>111594.94112218668</v>
      </c>
      <c r="M836" s="73">
        <v>23.1</v>
      </c>
      <c r="N836" s="85">
        <f t="shared" si="111"/>
        <v>118075.79497170914</v>
      </c>
      <c r="O836" s="57">
        <v>23.1</v>
      </c>
      <c r="P836" s="86">
        <f>IF($O836&gt;$G$20,IF('Silo Levels'!$L$22="Pumping",((PI()*((($C$19+$G$20)-$O836)*($O$20/($O$19/2)))^2*((($O$20+$G$20)-$O836))/3)*$P$603)+(((PI()*((($C$19+$G$20)-$O836)*($O$20/($O$19/2)))^2*(((($C$19+$G$20)-$O836)*($O$20/($O$19/2)))*$AZ$15))/3)*$P$603),(((PI()*((($C$19+$G$20)-$O836)*($O$20/($O$19/2)))^2*((($O$20+$G$20)-$O836)/3))*$P$603)-((PI()*((($C$19+$G$20)-$O836)*($O$20/($O$19/2)))^2*(((($C$19+$G$20)-$O836)*($O$20/($O$19/2)))*$AZ$15)/3)*$P$603))),IF('Silo Levels'!$L$22="Pumping",(($D$18*$P$603)+((PI()*(($C$21/2)^2)*($G$20-$O836))*$P$603))+((($D$18+$H$18)/3)*$BE$15)+(((PI()*($C$21/2)^2*(($C$21/2)*$AZ$15))/3)*$P$603),(($D$18*$P$603)+((PI()*(($C$21/2)^2)*($G$20-$O836))*$P$603))+((($D$18+$H$18)/3)*$BE$15)-(((PI()*($C$21/2)^2*(($C$21/2)*$AZ$15))/3)*$P$603)))</f>
        <v>114180.63944411665</v>
      </c>
      <c r="Q836" s="73">
        <v>23.1</v>
      </c>
      <c r="R836" s="85">
        <f t="shared" si="112"/>
        <v>122072.30628322609</v>
      </c>
      <c r="S836" s="57">
        <v>23.1</v>
      </c>
      <c r="T836" s="86">
        <f>IF($S836&gt;$G$20,IF('Silo Levels'!$L$23="Pumping",((PI()*((($C$19+$G$20)-$S836)*($O$20/($O$19/2)))^2*((($O$20+$G$20)-$S836))/3)*$T$603)+(((PI()*((($C$19+$G$20)-$S836)*($O$20/($O$19/2)))^2*(((($C$19+$G$20)-$S836)*($O$20/($O$19/2)))*$AZ$16))/3)*$T$603),(((PI()*((($C$19+$G$20)-$S836)*($O$20/($O$19/2)))^2*((($O$20+$G$20)-$S836)/3))*$T$603)-((PI()*((($C$19+$G$20)-$S836)*($O$20/($O$19/2)))^2*(((($C$19+$G$20)-$S836)*($O$20/($O$19/2)))*$AZ$16)/3)*$T$603))),IF('Silo Levels'!$L$23="Pumping",(($D$18*$T$603)+((PI()*(($C$21/2)^2)*($G$20-$S836))*$T$603))+((($D$18+$H$18)/3)*$BE$16)+(((PI()*($C$21/2)^2*(($C$21/2)*$AZ$16))/3)*$T$603),(($D$18*$T$603)+((PI()*(($C$21/2)^2)*($G$20-$S836))*$T$603))+((($D$18+$H$18)/3)*$BE$16)-(((PI()*($C$21/2)^2*(($C$21/2)*$AZ$16))/3)*$T$603)))</f>
        <v>118043.06661328385</v>
      </c>
      <c r="U836" s="73">
        <v>23.1</v>
      </c>
      <c r="V836" s="85">
        <f t="shared" si="113"/>
        <v>114885.92509184891</v>
      </c>
      <c r="W836" s="57">
        <v>23.1</v>
      </c>
      <c r="X836" s="86">
        <f>IF($W836&gt;$G$20,IF('Silo Levels'!$L$24="Pumping",((PI()*((($C$19+$G$20)-$W836)*($O$20/($O$19/2)))^2*((($O$20+$G$20)-$W836))/3)*$X$603)+(((PI()*((($C$19+$G$20)-$W836)*($O$20/($O$19/2)))^2*(((($C$19+$G$20)-$W836)*($O$20/($O$19/2)))*$AZ$17))/3)*$X$603),(((PI()*((($C$19+$G$20)-$W836)*($O$20/($O$19/2)))^2*((($O$20+$G$20)-$W836)/3))*$X$603)-((PI()*((($C$19+$G$20)-$W836)*($O$20/($O$19/2)))^2*(((($C$19+$G$20)-$W836)*($O$20/($O$19/2)))*$AZ$17)/3)*$X$603))),IF('Silo Levels'!$L$24="Pumping",(($D$18*$X$603)+((PI()*(($C$21/2)^2)*($G$20-$W836))*$X$603))+((($D$18+$H$18)/3)*$BE$17)+(((PI()*($C$21/2)^2*(($C$21/2)*$AZ$17))/3)*$X$603),(($D$18*$X$603)+((PI()*(($C$21/2)^2)*($G$20-$W836))*$X$603))+((($D$18+$H$18)/3)*$BE$17)-(((PI()*($C$21/2)^2*(($C$21/2)*$AZ$17))/3)*$X$603)))</f>
        <v>111097.79064682305</v>
      </c>
      <c r="Y836" s="73">
        <v>23.1</v>
      </c>
      <c r="Z836" s="85">
        <f t="shared" si="114"/>
        <v>131613.22644260718</v>
      </c>
      <c r="AA836" s="57">
        <v>23.1</v>
      </c>
      <c r="AB836" s="86">
        <f>IF($AA836&gt;$G$20,IF('Silo Levels'!$L$25="Pumping",((PI()*((($C$19+$G$20)-$AA836)*($O$20/($O$19/2)))^2*((($O$20+$G$20)-$AA836))/3)*$AB$603)+(((PI()*((($C$19+$G$20)-$AA836)*($O$20/($O$19/2)))^2*(((($C$19+$G$20)-$AA836)*($O$20/($O$19/2)))*$AZ$18))/3)*$AB$603),(((PI()*((($C$19+$G$20)-$AA836)*($O$20/($O$19/2)))^2*((($O$20+$G$20)-$AA836)/3))*$AB$603)-((PI()*((($C$19+$G$20)-$AA836)*($O$20/($O$19/2)))^2*(((($C$19+$G$20)-$AA836)*($O$20/($O$19/2)))*$AZ$18)/3)*$AB$603))),IF('Silo Levels'!$L$25="Pumping",(($D$18*$AB$603)+((PI()*(($C$21/2)^2)*($G$20-$AA836))*$AB$603))+((($D$18+$H$18)/3)*$BE$18)+(((PI()*($C$21/2)^2*(($C$21/2)*$AZ$18))/3)*$AB$603),(($D$18*$AB$603)+((PI()*(($C$21/2)^2)*($G$20-$AA836))*$AB$603))+((($D$18+$H$18)/3)*$BE$18)-(((PI()*($C$21/2)^2*(($C$21/2)*$AZ$18))/3)*$AB$603)))</f>
        <v>127263.88606555287</v>
      </c>
      <c r="AC836" s="73">
        <v>23.1</v>
      </c>
      <c r="AD836" s="85">
        <f t="shared" si="115"/>
        <v>137207.67113090915</v>
      </c>
      <c r="AE836" s="57">
        <v>23.1</v>
      </c>
      <c r="AF836" s="86">
        <f>IF($AE836&gt;$G$20,IF('Silo Levels'!$L$26="Pumping",((PI()*((($C$19+$G$20)-$AE836)*($O$20/($O$19/2)))^2*((($O$20+$G$20)-$AE836))/3)*$AF$603)+(((PI()*((($C$19+$G$20)-$AE836)*($O$20/($O$19/2)))^2*(((($C$19+$G$20)-$AE836)*($O$20/($O$19/2)))*$AZ$19))/3)*$AF$603),(((PI()*((($C$19+$G$20)-$AE836)*($O$20/($O$19/2)))^2*((($O$20+$G$20)-$AE836)/3))*$AF$603)-((PI()*((($C$19+$G$20)-$AE836)*($O$20/($O$19/2)))^2*(((($C$19+$G$20)-$AE836)*($O$20/($O$19/2)))*$AZ$19)/3)*$AF$603))),IF('Silo Levels'!$L$26="Pumping",(($D$18*$AF$603)+((PI()*(($C$21/2)^2)*($G$20-$AE836))*$AF$603))+((($D$18+$H$18)/3)*$BE$19)+(((PI()*($C$21/2)^2*(($C$21/2)*$AZ$19))/3)*$AF$603),(($D$18*$AF$603)+((PI()*(($C$21/2)^2)*($G$20-$AE836))*$AF$603))+((($D$18+$H$18)/3)*$BE$19)-(((PI()*($C$21/2)^2*(($C$21/2)*$AZ$19))/3)*$AF$603)))</f>
        <v>134997.18547864916</v>
      </c>
      <c r="AG836" s="73">
        <v>23.1</v>
      </c>
      <c r="AH836" s="85">
        <f t="shared" si="116"/>
        <v>126609.24733803666</v>
      </c>
      <c r="AI836" s="57">
        <v>23.1</v>
      </c>
      <c r="AJ836" s="86">
        <f>IF($AI836&gt;$G$20,IF('Silo Levels'!$L$27="Pumping",((PI()*((($C$19+$G$20)-$AI836)*($O$20/($O$19/2)))^2*((($O$20+$G$20)-$AI836))/3)*$AJ$603)+(((PI()*((($C$19+$G$20)-$AI836)*($O$20/($O$19/2)))^2*(((($C$19+$G$20)-$AI836)*($O$20/($O$19/2)))*$AZ$20))/3)*$AJ$603),(((PI()*((($C$19+$G$20)-$AI836)*($O$20/($O$19/2)))^2*((($O$20+$G$20)-$AI836)/3))*$AJ$603)-((PI()*((($C$19+$G$20)-$AI836)*($O$20/($O$19/2)))^2*(((($C$19+$G$20)-$AI836)*($O$20/($O$19/2)))*$AZ$20)/3)*$AJ$603))),IF('Silo Levels'!$L$27="Pumping",(($D$18*$AJ$603)+((PI()*(($C$21/2)^2)*($G$20-$AI836))*$AJ$603))+((($D$18+$H$18)/3)*$BE$20)+(((PI()*($C$21/2)^2*(($C$21/2)*$AZ$20))/3)*$AJ$603),(($D$18*$AJ$603)+((PI()*(($C$21/2)^2)*($G$20-$AI836))*$AJ$603))+((($D$18+$H$18)/3)*$BE$20)-(((PI()*($C$21/2)^2*(($C$21/2)*$AZ$20))/3)*$AJ$603)))</f>
        <v>122427.79194722994</v>
      </c>
    </row>
    <row r="837" spans="1:36" x14ac:dyDescent="0.3">
      <c r="A837">
        <v>23.2</v>
      </c>
      <c r="B837" s="85">
        <f t="shared" si="109"/>
        <v>126189.64484585816</v>
      </c>
      <c r="C837" s="57">
        <v>23.2</v>
      </c>
      <c r="D837" s="86">
        <f>IF($C837&gt;$G$20,IF('Silo Levels'!$L$19="Pumping",((PI()*((($C$19+$G$20)-$C837)*($O$20/($O$19/2)))^2*((($O$20+$G$20)-$C837))/3)*$D$603)+(((PI()*((($C$19+$G$20)-$C837)*($O$20/($O$19/2)))^2*(((($C$19+$G$20)-$C837)*($O$20/($O$19/2)))*$AZ$12))/3)*$D$603),(((PI()*((($C$19+$G$20)-$C837)*($O$20/($O$19/2)))^2*((($O$20+$G$20)-$C837)/3))*$D$603)-((PI()*((($C$19+$G$20)-$C837)*($O$20/($O$19/2)))^2*(((($C$19+$G$20)-$C837)*($O$20/($O$19/2)))*$AZ$12)/3)*$D$603))),IF('Silo Levels'!$L$19="Pumping",(($D$18*$D$603)+((PI()*(($C$21/2)^2)*($G$20-$C837))*$D$603))+((($D$18+$H$18)/3)*$BE$12)+(((PI()*($C$21/2)^2*(($C$21/2)*$AZ$12))/3)*$D$603),(($D$18*$D$603)+((PI()*(($C$21/2)^2)*($G$20-$C837))*$D$603))+((($D$18+$H$18)/3)*$BE$12)-(((PI()*($C$21/2)^2*(($C$21/2)*$AZ$12))/3)*$D$603)))</f>
        <v>123262.62607229345</v>
      </c>
      <c r="E837" s="73">
        <v>23.2</v>
      </c>
      <c r="F837" s="85">
        <f t="shared" si="110"/>
        <v>114505.7917398742</v>
      </c>
      <c r="G837" s="57">
        <v>23.2</v>
      </c>
      <c r="H837" s="86">
        <f>IF($G837&gt;$G$20,IF('Silo Levels'!$L$20="Pumping",((PI()*((($C$19+$G$20)-$G837)*($O$20/($O$19/2)))^2*((($O$20+$G$20)-$G837))/3)*$H$603)+(((PI()*((($C$19+$G$20)-$G837)*($O$20/($O$19/2)))^2*(((($C$19+$G$20)-$G837)*($O$20/($O$19/2)))*$AZ$13))/3)*$H$603),(((PI()*((($C$19+$G$20)-$G837)*($O$20/($O$19/2)))^2*((($O$20+$G$20)-$G837)/3))*$H$603)-((PI()*((($C$19+$G$20)-$G837)*($O$20/($O$19/2)))^2*(((($C$19+$G$20)-$G837)*($O$20/($O$19/2)))*$AZ$13)/3)*$H$603))),IF('Silo Levels'!$L$20="Pumping",(($D$18*$H$603)+((PI()*(($C$21/2)^2)*($G$20-$G837))*$H$603))+((($D$18+$H$18)/3)*$BE$13)+(((PI()*($C$21/2)^2*(($C$21/2)*$AZ$13))/3)*$H$603),(($D$18*$H$603)+((PI()*(($C$21/2)^2)*($G$20-$G837))*$H$603))+((($D$18+$H$18)/3)*$BE$13)-(((PI()*($C$21/2)^2*(($C$21/2)*$AZ$13))/3)*$H$603)))</f>
        <v>110717.65729484834</v>
      </c>
      <c r="I837" s="73">
        <v>23.2</v>
      </c>
      <c r="J837" s="85">
        <f t="shared" si="117"/>
        <v>115018.46892072413</v>
      </c>
      <c r="K837" s="57">
        <v>23.2</v>
      </c>
      <c r="L837" s="86">
        <f>IF($K837&gt;$G$20,IF('Silo Levels'!$L$21="Pumping",((PI()*((($C$19+$G$20)-$K837)*($O$20/($O$19/2)))^2*((($O$20+$G$20)-$K837))/3)*$L$603)+(((PI()*((($C$19+$G$20)-$K837)*($O$20/($O$19/2)))^2*(((($C$19+$G$20)-$K837)*($O$20/($O$19/2)))*$AZ$14))/3)*$L$603),(((PI()*((($C$19+$G$20)-$K837)*($O$20/($O$19/2)))^2*((($O$20+$G$20)-$K837)/3))*$L$603)-((PI()*((($C$19+$G$20)-$K837)*($O$20/($O$19/2)))^2*(((($C$19+$G$20)-$K837)*($O$20/($O$19/2)))*$AZ$14)/3)*$L$603))),IF('Silo Levels'!$L$21="Pumping",(($D$18*$L$603)+((PI()*(($C$21/2)^2)*($G$20-$K837))*$L$603))+((($D$18+$H$18)/3)*$BE$14)+(((PI()*($C$21/2)^2*(($C$21/2)*$AZ$14))/3)*$L$603),(($D$18*$L$603)+((PI()*(($C$21/2)^2)*($G$20-$K837))*$L$603))+((($D$18+$H$18)/3)*$BE$14)-(((PI()*($C$21/2)^2*(($C$21/2)*$AZ$14))/3)*$L$603)))</f>
        <v>111213.07589911202</v>
      </c>
      <c r="M837" s="73">
        <v>23.2</v>
      </c>
      <c r="N837" s="85">
        <f t="shared" si="111"/>
        <v>117684.92222190196</v>
      </c>
      <c r="O837" s="57">
        <v>23.2</v>
      </c>
      <c r="P837" s="86">
        <f>IF($O837&gt;$G$20,IF('Silo Levels'!$L$22="Pumping",((PI()*((($C$19+$G$20)-$O837)*($O$20/($O$19/2)))^2*((($O$20+$G$20)-$O837))/3)*$P$603)+(((PI()*((($C$19+$G$20)-$O837)*($O$20/($O$19/2)))^2*(((($C$19+$G$20)-$O837)*($O$20/($O$19/2)))*$AZ$15))/3)*$P$603),(((PI()*((($C$19+$G$20)-$O837)*($O$20/($O$19/2)))^2*((($O$20+$G$20)-$O837)/3))*$P$603)-((PI()*((($C$19+$G$20)-$O837)*($O$20/($O$19/2)))^2*(((($C$19+$G$20)-$O837)*($O$20/($O$19/2)))*$AZ$15)/3)*$P$603))),IF('Silo Levels'!$L$22="Pumping",(($D$18*$P$603)+((PI()*(($C$21/2)^2)*($G$20-$O837))*$P$603))+((($D$18+$H$18)/3)*$BE$15)+(((PI()*($C$21/2)^2*(($C$21/2)*$AZ$15))/3)*$P$603),(($D$18*$P$603)+((PI()*(($C$21/2)^2)*($G$20-$O837))*$P$603))+((($D$18+$H$18)/3)*$BE$15)-(((PI()*($C$21/2)^2*(($C$21/2)*$AZ$15))/3)*$P$603)))</f>
        <v>113789.76669430947</v>
      </c>
      <c r="Q837" s="73">
        <v>23.2</v>
      </c>
      <c r="R837" s="85">
        <f t="shared" si="112"/>
        <v>121667.97839997057</v>
      </c>
      <c r="S837" s="57">
        <v>23.2</v>
      </c>
      <c r="T837" s="86">
        <f>IF($S837&gt;$G$20,IF('Silo Levels'!$L$23="Pumping",((PI()*((($C$19+$G$20)-$S837)*($O$20/($O$19/2)))^2*((($O$20+$G$20)-$S837))/3)*$T$603)+(((PI()*((($C$19+$G$20)-$S837)*($O$20/($O$19/2)))^2*(((($C$19+$G$20)-$S837)*($O$20/($O$19/2)))*$AZ$16))/3)*$T$603),(((PI()*((($C$19+$G$20)-$S837)*($O$20/($O$19/2)))^2*((($O$20+$G$20)-$S837)/3))*$T$603)-((PI()*((($C$19+$G$20)-$S837)*($O$20/($O$19/2)))^2*(((($C$19+$G$20)-$S837)*($O$20/($O$19/2)))*$AZ$16)/3)*$T$603))),IF('Silo Levels'!$L$23="Pumping",(($D$18*$T$603)+((PI()*(($C$21/2)^2)*($G$20-$S837))*$T$603))+((($D$18+$H$18)/3)*$BE$16)+(((PI()*($C$21/2)^2*(($C$21/2)*$AZ$16))/3)*$T$603),(($D$18*$T$603)+((PI()*(($C$21/2)^2)*($G$20-$S837))*$T$603))+((($D$18+$H$18)/3)*$BE$16)-(((PI()*($C$21/2)^2*(($C$21/2)*$AZ$16))/3)*$T$603)))</f>
        <v>117638.73873002833</v>
      </c>
      <c r="U837" s="73">
        <v>23.2</v>
      </c>
      <c r="V837" s="85">
        <f t="shared" si="113"/>
        <v>114505.7917398742</v>
      </c>
      <c r="W837" s="57">
        <v>23.2</v>
      </c>
      <c r="X837" s="86">
        <f>IF($W837&gt;$G$20,IF('Silo Levels'!$L$24="Pumping",((PI()*((($C$19+$G$20)-$W837)*($O$20/($O$19/2)))^2*((($O$20+$G$20)-$W837))/3)*$X$603)+(((PI()*((($C$19+$G$20)-$W837)*($O$20/($O$19/2)))^2*(((($C$19+$G$20)-$W837)*($O$20/($O$19/2)))*$AZ$17))/3)*$X$603),(((PI()*((($C$19+$G$20)-$W837)*($O$20/($O$19/2)))^2*((($O$20+$G$20)-$W837)/3))*$X$603)-((PI()*((($C$19+$G$20)-$W837)*($O$20/($O$19/2)))^2*(((($C$19+$G$20)-$W837)*($O$20/($O$19/2)))*$AZ$17)/3)*$X$603))),IF('Silo Levels'!$L$24="Pumping",(($D$18*$X$603)+((PI()*(($C$21/2)^2)*($G$20-$W837))*$X$603))+((($D$18+$H$18)/3)*$BE$17)+(((PI()*($C$21/2)^2*(($C$21/2)*$AZ$17))/3)*$X$603),(($D$18*$X$603)+((PI()*(($C$21/2)^2)*($G$20-$W837))*$X$603))+((($D$18+$H$18)/3)*$BE$17)-(((PI()*($C$21/2)^2*(($C$21/2)*$AZ$17))/3)*$X$603)))</f>
        <v>110717.65729484834</v>
      </c>
      <c r="Y837" s="73">
        <v>23.2</v>
      </c>
      <c r="Z837" s="85">
        <f t="shared" si="114"/>
        <v>131176.776955293</v>
      </c>
      <c r="AA837" s="57">
        <v>23.2</v>
      </c>
      <c r="AB837" s="86">
        <f>IF($AA837&gt;$G$20,IF('Silo Levels'!$L$25="Pumping",((PI()*((($C$19+$G$20)-$AA837)*($O$20/($O$19/2)))^2*((($O$20+$G$20)-$AA837))/3)*$AB$603)+(((PI()*((($C$19+$G$20)-$AA837)*($O$20/($O$19/2)))^2*(((($C$19+$G$20)-$AA837)*($O$20/($O$19/2)))*$AZ$18))/3)*$AB$603),(((PI()*((($C$19+$G$20)-$AA837)*($O$20/($O$19/2)))^2*((($O$20+$G$20)-$AA837)/3))*$AB$603)-((PI()*((($C$19+$G$20)-$AA837)*($O$20/($O$19/2)))^2*(((($C$19+$G$20)-$AA837)*($O$20/($O$19/2)))*$AZ$18)/3)*$AB$603))),IF('Silo Levels'!$L$25="Pumping",(($D$18*$AB$603)+((PI()*(($C$21/2)^2)*($G$20-$AA837))*$AB$603))+((($D$18+$H$18)/3)*$BE$18)+(((PI()*($C$21/2)^2*(($C$21/2)*$AZ$18))/3)*$AB$603),(($D$18*$AB$603)+((PI()*(($C$21/2)^2)*($G$20-$AA837))*$AB$603))+((($D$18+$H$18)/3)*$BE$18)-(((PI()*($C$21/2)^2*(($C$21/2)*$AZ$18))/3)*$AB$603)))</f>
        <v>126827.43657823869</v>
      </c>
      <c r="AC837" s="73">
        <v>23.2</v>
      </c>
      <c r="AD837" s="85">
        <f t="shared" si="115"/>
        <v>136764.03359233713</v>
      </c>
      <c r="AE837" s="57">
        <v>23.2</v>
      </c>
      <c r="AF837" s="86">
        <f>IF($AE837&gt;$G$20,IF('Silo Levels'!$L$26="Pumping",((PI()*((($C$19+$G$20)-$AE837)*($O$20/($O$19/2)))^2*((($O$20+$G$20)-$AE837))/3)*$AF$603)+(((PI()*((($C$19+$G$20)-$AE837)*($O$20/($O$19/2)))^2*(((($C$19+$G$20)-$AE837)*($O$20/($O$19/2)))*$AZ$19))/3)*$AF$603),(((PI()*((($C$19+$G$20)-$AE837)*($O$20/($O$19/2)))^2*((($O$20+$G$20)-$AE837)/3))*$AF$603)-((PI()*((($C$19+$G$20)-$AE837)*($O$20/($O$19/2)))^2*(((($C$19+$G$20)-$AE837)*($O$20/($O$19/2)))*$AZ$19)/3)*$AF$603))),IF('Silo Levels'!$L$26="Pumping",(($D$18*$AF$603)+((PI()*(($C$21/2)^2)*($G$20-$AE837))*$AF$603))+((($D$18+$H$18)/3)*$BE$19)+(((PI()*($C$21/2)^2*(($C$21/2)*$AZ$19))/3)*$AF$603),(($D$18*$AF$603)+((PI()*(($C$21/2)^2)*($G$20-$AE837))*$AF$603))+((($D$18+$H$18)/3)*$BE$19)-(((PI()*($C$21/2)^2*(($C$21/2)*$AZ$19))/3)*$AF$603)))</f>
        <v>134553.54794007714</v>
      </c>
      <c r="AG837" s="73">
        <v>23.2</v>
      </c>
      <c r="AH837" s="85">
        <f t="shared" si="116"/>
        <v>126189.64484585816</v>
      </c>
      <c r="AI837" s="57">
        <v>23.2</v>
      </c>
      <c r="AJ837" s="86">
        <f>IF($AI837&gt;$G$20,IF('Silo Levels'!$L$27="Pumping",((PI()*((($C$19+$G$20)-$AI837)*($O$20/($O$19/2)))^2*((($O$20+$G$20)-$AI837))/3)*$AJ$603)+(((PI()*((($C$19+$G$20)-$AI837)*($O$20/($O$19/2)))^2*(((($C$19+$G$20)-$AI837)*($O$20/($O$19/2)))*$AZ$20))/3)*$AJ$603),(((PI()*((($C$19+$G$20)-$AI837)*($O$20/($O$19/2)))^2*((($O$20+$G$20)-$AI837)/3))*$AJ$603)-((PI()*((($C$19+$G$20)-$AI837)*($O$20/($O$19/2)))^2*(((($C$19+$G$20)-$AI837)*($O$20/($O$19/2)))*$AZ$20)/3)*$AJ$603))),IF('Silo Levels'!$L$27="Pumping",(($D$18*$AJ$603)+((PI()*(($C$21/2)^2)*($G$20-$AI837))*$AJ$603))+((($D$18+$H$18)/3)*$BE$20)+(((PI()*($C$21/2)^2*(($C$21/2)*$AZ$20))/3)*$AJ$603),(($D$18*$AJ$603)+((PI()*(($C$21/2)^2)*($G$20-$AI837))*$AJ$603))+((($D$18+$H$18)/3)*$BE$20)-(((PI()*($C$21/2)^2*(($C$21/2)*$AZ$20))/3)*$AJ$603)))</f>
        <v>122008.18945505144</v>
      </c>
    </row>
    <row r="838" spans="1:36" x14ac:dyDescent="0.3">
      <c r="A838">
        <v>23.3</v>
      </c>
      <c r="B838" s="85">
        <f t="shared" si="109"/>
        <v>125770.04235367963</v>
      </c>
      <c r="C838" s="57">
        <v>23.3</v>
      </c>
      <c r="D838" s="86">
        <f>IF($C838&gt;$G$20,IF('Silo Levels'!$L$19="Pumping",((PI()*((($C$19+$G$20)-$C838)*($O$20/($O$19/2)))^2*((($O$20+$G$20)-$C838))/3)*$D$603)+(((PI()*((($C$19+$G$20)-$C838)*($O$20/($O$19/2)))^2*(((($C$19+$G$20)-$C838)*($O$20/($O$19/2)))*$AZ$12))/3)*$D$603),(((PI()*((($C$19+$G$20)-$C838)*($O$20/($O$19/2)))^2*((($O$20+$G$20)-$C838)/3))*$D$603)-((PI()*((($C$19+$G$20)-$C838)*($O$20/($O$19/2)))^2*(((($C$19+$G$20)-$C838)*($O$20/($O$19/2)))*$AZ$12)/3)*$D$603))),IF('Silo Levels'!$L$19="Pumping",(($D$18*$D$603)+((PI()*(($C$21/2)^2)*($G$20-$C838))*$D$603))+((($D$18+$H$18)/3)*$BE$12)+(((PI()*($C$21/2)^2*(($C$21/2)*$AZ$12))/3)*$D$603),(($D$18*$D$603)+((PI()*(($C$21/2)^2)*($G$20-$C838))*$D$603))+((($D$18+$H$18)/3)*$BE$12)-(((PI()*($C$21/2)^2*(($C$21/2)*$AZ$12))/3)*$D$603)))</f>
        <v>122843.02358011492</v>
      </c>
      <c r="E838" s="73">
        <v>23.3</v>
      </c>
      <c r="F838" s="85">
        <f t="shared" si="110"/>
        <v>114125.65838789947</v>
      </c>
      <c r="G838" s="57">
        <v>23.3</v>
      </c>
      <c r="H838" s="86">
        <f>IF($G838&gt;$G$20,IF('Silo Levels'!$L$20="Pumping",((PI()*((($C$19+$G$20)-$G838)*($O$20/($O$19/2)))^2*((($O$20+$G$20)-$G838))/3)*$H$603)+(((PI()*((($C$19+$G$20)-$G838)*($O$20/($O$19/2)))^2*(((($C$19+$G$20)-$G838)*($O$20/($O$19/2)))*$AZ$13))/3)*$H$603),(((PI()*((($C$19+$G$20)-$G838)*($O$20/($O$19/2)))^2*((($O$20+$G$20)-$G838)/3))*$H$603)-((PI()*((($C$19+$G$20)-$G838)*($O$20/($O$19/2)))^2*(((($C$19+$G$20)-$G838)*($O$20/($O$19/2)))*$AZ$13)/3)*$H$603))),IF('Silo Levels'!$L$20="Pumping",(($D$18*$H$603)+((PI()*(($C$21/2)^2)*($G$20-$G838))*$H$603))+((($D$18+$H$18)/3)*$BE$13)+(((PI()*($C$21/2)^2*(($C$21/2)*$AZ$13))/3)*$H$603),(($D$18*$H$603)+((PI()*(($C$21/2)^2)*($G$20-$G838))*$H$603))+((($D$18+$H$18)/3)*$BE$13)-(((PI()*($C$21/2)^2*(($C$21/2)*$AZ$13))/3)*$H$603)))</f>
        <v>110337.52394287361</v>
      </c>
      <c r="I838" s="73">
        <v>23.3</v>
      </c>
      <c r="J838" s="85">
        <f t="shared" si="117"/>
        <v>114636.60369764945</v>
      </c>
      <c r="K838" s="57">
        <v>23.3</v>
      </c>
      <c r="L838" s="86">
        <f>IF($K838&gt;$G$20,IF('Silo Levels'!$L$21="Pumping",((PI()*((($C$19+$G$20)-$K838)*($O$20/($O$19/2)))^2*((($O$20+$G$20)-$K838))/3)*$L$603)+(((PI()*((($C$19+$G$20)-$K838)*($O$20/($O$19/2)))^2*(((($C$19+$G$20)-$K838)*($O$20/($O$19/2)))*$AZ$14))/3)*$L$603),(((PI()*((($C$19+$G$20)-$K838)*($O$20/($O$19/2)))^2*((($O$20+$G$20)-$K838)/3))*$L$603)-((PI()*((($C$19+$G$20)-$K838)*($O$20/($O$19/2)))^2*(((($C$19+$G$20)-$K838)*($O$20/($O$19/2)))*$AZ$14)/3)*$L$603))),IF('Silo Levels'!$L$21="Pumping",(($D$18*$L$603)+((PI()*(($C$21/2)^2)*($G$20-$K838))*$L$603))+((($D$18+$H$18)/3)*$BE$14)+(((PI()*($C$21/2)^2*(($C$21/2)*$AZ$14))/3)*$L$603),(($D$18*$L$603)+((PI()*(($C$21/2)^2)*($G$20-$K838))*$L$603))+((($D$18+$H$18)/3)*$BE$14)-(((PI()*($C$21/2)^2*(($C$21/2)*$AZ$14))/3)*$L$603)))</f>
        <v>110831.21067603734</v>
      </c>
      <c r="M838" s="73">
        <v>23.3</v>
      </c>
      <c r="N838" s="85">
        <f t="shared" si="111"/>
        <v>117294.04947209475</v>
      </c>
      <c r="O838" s="57">
        <v>23.3</v>
      </c>
      <c r="P838" s="86">
        <f>IF($O838&gt;$G$20,IF('Silo Levels'!$L$22="Pumping",((PI()*((($C$19+$G$20)-$O838)*($O$20/($O$19/2)))^2*((($O$20+$G$20)-$O838))/3)*$P$603)+(((PI()*((($C$19+$G$20)-$O838)*($O$20/($O$19/2)))^2*(((($C$19+$G$20)-$O838)*($O$20/($O$19/2)))*$AZ$15))/3)*$P$603),(((PI()*((($C$19+$G$20)-$O838)*($O$20/($O$19/2)))^2*((($O$20+$G$20)-$O838)/3))*$P$603)-((PI()*((($C$19+$G$20)-$O838)*($O$20/($O$19/2)))^2*(((($C$19+$G$20)-$O838)*($O$20/($O$19/2)))*$AZ$15)/3)*$P$603))),IF('Silo Levels'!$L$22="Pumping",(($D$18*$P$603)+((PI()*(($C$21/2)^2)*($G$20-$O838))*$P$603))+((($D$18+$H$18)/3)*$BE$15)+(((PI()*($C$21/2)^2*(($C$21/2)*$AZ$15))/3)*$P$603),(($D$18*$P$603)+((PI()*(($C$21/2)^2)*($G$20-$O838))*$P$603))+((($D$18+$H$18)/3)*$BE$15)-(((PI()*($C$21/2)^2*(($C$21/2)*$AZ$15))/3)*$P$603)))</f>
        <v>113398.89394450226</v>
      </c>
      <c r="Q838" s="73">
        <v>23.3</v>
      </c>
      <c r="R838" s="85">
        <f t="shared" si="112"/>
        <v>121263.65051671503</v>
      </c>
      <c r="S838" s="57">
        <v>23.3</v>
      </c>
      <c r="T838" s="86">
        <f>IF($S838&gt;$G$20,IF('Silo Levels'!$L$23="Pumping",((PI()*((($C$19+$G$20)-$S838)*($O$20/($O$19/2)))^2*((($O$20+$G$20)-$S838))/3)*$T$603)+(((PI()*((($C$19+$G$20)-$S838)*($O$20/($O$19/2)))^2*(((($C$19+$G$20)-$S838)*($O$20/($O$19/2)))*$AZ$16))/3)*$T$603),(((PI()*((($C$19+$G$20)-$S838)*($O$20/($O$19/2)))^2*((($O$20+$G$20)-$S838)/3))*$T$603)-((PI()*((($C$19+$G$20)-$S838)*($O$20/($O$19/2)))^2*(((($C$19+$G$20)-$S838)*($O$20/($O$19/2)))*$AZ$16)/3)*$T$603))),IF('Silo Levels'!$L$23="Pumping",(($D$18*$T$603)+((PI()*(($C$21/2)^2)*($G$20-$S838))*$T$603))+((($D$18+$H$18)/3)*$BE$16)+(((PI()*($C$21/2)^2*(($C$21/2)*$AZ$16))/3)*$T$603),(($D$18*$T$603)+((PI()*(($C$21/2)^2)*($G$20-$S838))*$T$603))+((($D$18+$H$18)/3)*$BE$16)-(((PI()*($C$21/2)^2*(($C$21/2)*$AZ$16))/3)*$T$603)))</f>
        <v>117234.41084677279</v>
      </c>
      <c r="U838" s="73">
        <v>23.3</v>
      </c>
      <c r="V838" s="85">
        <f t="shared" si="113"/>
        <v>114125.65838789947</v>
      </c>
      <c r="W838" s="57">
        <v>23.3</v>
      </c>
      <c r="X838" s="86">
        <f>IF($W838&gt;$G$20,IF('Silo Levels'!$L$24="Pumping",((PI()*((($C$19+$G$20)-$W838)*($O$20/($O$19/2)))^2*((($O$20+$G$20)-$W838))/3)*$X$603)+(((PI()*((($C$19+$G$20)-$W838)*($O$20/($O$19/2)))^2*(((($C$19+$G$20)-$W838)*($O$20/($O$19/2)))*$AZ$17))/3)*$X$603),(((PI()*((($C$19+$G$20)-$W838)*($O$20/($O$19/2)))^2*((($O$20+$G$20)-$W838)/3))*$X$603)-((PI()*((($C$19+$G$20)-$W838)*($O$20/($O$19/2)))^2*(((($C$19+$G$20)-$W838)*($O$20/($O$19/2)))*$AZ$17)/3)*$X$603))),IF('Silo Levels'!$L$24="Pumping",(($D$18*$X$603)+((PI()*(($C$21/2)^2)*($G$20-$W838))*$X$603))+((($D$18+$H$18)/3)*$BE$17)+(((PI()*($C$21/2)^2*(($C$21/2)*$AZ$17))/3)*$X$603),(($D$18*$X$603)+((PI()*(($C$21/2)^2)*($G$20-$W838))*$X$603))+((($D$18+$H$18)/3)*$BE$17)-(((PI()*($C$21/2)^2*(($C$21/2)*$AZ$17))/3)*$X$603)))</f>
        <v>110337.52394287361</v>
      </c>
      <c r="Y838" s="73">
        <v>23.3</v>
      </c>
      <c r="Z838" s="85">
        <f t="shared" si="114"/>
        <v>130740.32746797883</v>
      </c>
      <c r="AA838" s="57">
        <v>23.3</v>
      </c>
      <c r="AB838" s="86">
        <f>IF($AA838&gt;$G$20,IF('Silo Levels'!$L$25="Pumping",((PI()*((($C$19+$G$20)-$AA838)*($O$20/($O$19/2)))^2*((($O$20+$G$20)-$AA838))/3)*$AB$603)+(((PI()*((($C$19+$G$20)-$AA838)*($O$20/($O$19/2)))^2*(((($C$19+$G$20)-$AA838)*($O$20/($O$19/2)))*$AZ$18))/3)*$AB$603),(((PI()*((($C$19+$G$20)-$AA838)*($O$20/($O$19/2)))^2*((($O$20+$G$20)-$AA838)/3))*$AB$603)-((PI()*((($C$19+$G$20)-$AA838)*($O$20/($O$19/2)))^2*(((($C$19+$G$20)-$AA838)*($O$20/($O$19/2)))*$AZ$18)/3)*$AB$603))),IF('Silo Levels'!$L$25="Pumping",(($D$18*$AB$603)+((PI()*(($C$21/2)^2)*($G$20-$AA838))*$AB$603))+((($D$18+$H$18)/3)*$BE$18)+(((PI()*($C$21/2)^2*(($C$21/2)*$AZ$18))/3)*$AB$603),(($D$18*$AB$603)+((PI()*(($C$21/2)^2)*($G$20-$AA838))*$AB$603))+((($D$18+$H$18)/3)*$BE$18)-(((PI()*($C$21/2)^2*(($C$21/2)*$AZ$18))/3)*$AB$603)))</f>
        <v>126390.98709092452</v>
      </c>
      <c r="AC838" s="73">
        <v>23.3</v>
      </c>
      <c r="AD838" s="85">
        <f t="shared" si="115"/>
        <v>136320.39605376509</v>
      </c>
      <c r="AE838" s="57">
        <v>23.3</v>
      </c>
      <c r="AF838" s="86">
        <f>IF($AE838&gt;$G$20,IF('Silo Levels'!$L$26="Pumping",((PI()*((($C$19+$G$20)-$AE838)*($O$20/($O$19/2)))^2*((($O$20+$G$20)-$AE838))/3)*$AF$603)+(((PI()*((($C$19+$G$20)-$AE838)*($O$20/($O$19/2)))^2*(((($C$19+$G$20)-$AE838)*($O$20/($O$19/2)))*$AZ$19))/3)*$AF$603),(((PI()*((($C$19+$G$20)-$AE838)*($O$20/($O$19/2)))^2*((($O$20+$G$20)-$AE838)/3))*$AF$603)-((PI()*((($C$19+$G$20)-$AE838)*($O$20/($O$19/2)))^2*(((($C$19+$G$20)-$AE838)*($O$20/($O$19/2)))*$AZ$19)/3)*$AF$603))),IF('Silo Levels'!$L$26="Pumping",(($D$18*$AF$603)+((PI()*(($C$21/2)^2)*($G$20-$AE838))*$AF$603))+((($D$18+$H$18)/3)*$BE$19)+(((PI()*($C$21/2)^2*(($C$21/2)*$AZ$19))/3)*$AF$603),(($D$18*$AF$603)+((PI()*(($C$21/2)^2)*($G$20-$AE838))*$AF$603))+((($D$18+$H$18)/3)*$BE$19)-(((PI()*($C$21/2)^2*(($C$21/2)*$AZ$19))/3)*$AF$603)))</f>
        <v>134109.9104015051</v>
      </c>
      <c r="AG838" s="73">
        <v>23.3</v>
      </c>
      <c r="AH838" s="85">
        <f t="shared" si="116"/>
        <v>125770.04235367963</v>
      </c>
      <c r="AI838" s="57">
        <v>23.3</v>
      </c>
      <c r="AJ838" s="86">
        <f>IF($AI838&gt;$G$20,IF('Silo Levels'!$L$27="Pumping",((PI()*((($C$19+$G$20)-$AI838)*($O$20/($O$19/2)))^2*((($O$20+$G$20)-$AI838))/3)*$AJ$603)+(((PI()*((($C$19+$G$20)-$AI838)*($O$20/($O$19/2)))^2*(((($C$19+$G$20)-$AI838)*($O$20/($O$19/2)))*$AZ$20))/3)*$AJ$603),(((PI()*((($C$19+$G$20)-$AI838)*($O$20/($O$19/2)))^2*((($O$20+$G$20)-$AI838)/3))*$AJ$603)-((PI()*((($C$19+$G$20)-$AI838)*($O$20/($O$19/2)))^2*(((($C$19+$G$20)-$AI838)*($O$20/($O$19/2)))*$AZ$20)/3)*$AJ$603))),IF('Silo Levels'!$L$27="Pumping",(($D$18*$AJ$603)+((PI()*(($C$21/2)^2)*($G$20-$AI838))*$AJ$603))+((($D$18+$H$18)/3)*$BE$20)+(((PI()*($C$21/2)^2*(($C$21/2)*$AZ$20))/3)*$AJ$603),(($D$18*$AJ$603)+((PI()*(($C$21/2)^2)*($G$20-$AI838))*$AJ$603))+((($D$18+$H$18)/3)*$BE$20)-(((PI()*($C$21/2)^2*(($C$21/2)*$AZ$20))/3)*$AJ$603)))</f>
        <v>121588.58696287291</v>
      </c>
    </row>
    <row r="839" spans="1:36" x14ac:dyDescent="0.3">
      <c r="A839">
        <v>23.4</v>
      </c>
      <c r="B839" s="85">
        <f t="shared" si="109"/>
        <v>125350.43986150112</v>
      </c>
      <c r="C839" s="57">
        <v>23.4</v>
      </c>
      <c r="D839" s="86">
        <f>IF($C839&gt;$G$20,IF('Silo Levels'!$L$19="Pumping",((PI()*((($C$19+$G$20)-$C839)*($O$20/($O$19/2)))^2*((($O$20+$G$20)-$C839))/3)*$D$603)+(((PI()*((($C$19+$G$20)-$C839)*($O$20/($O$19/2)))^2*(((($C$19+$G$20)-$C839)*($O$20/($O$19/2)))*$AZ$12))/3)*$D$603),(((PI()*((($C$19+$G$20)-$C839)*($O$20/($O$19/2)))^2*((($O$20+$G$20)-$C839)/3))*$D$603)-((PI()*((($C$19+$G$20)-$C839)*($O$20/($O$19/2)))^2*(((($C$19+$G$20)-$C839)*($O$20/($O$19/2)))*$AZ$12)/3)*$D$603))),IF('Silo Levels'!$L$19="Pumping",(($D$18*$D$603)+((PI()*(($C$21/2)^2)*($G$20-$C839))*$D$603))+((($D$18+$H$18)/3)*$BE$12)+(((PI()*($C$21/2)^2*(($C$21/2)*$AZ$12))/3)*$D$603),(($D$18*$D$603)+((PI()*(($C$21/2)^2)*($G$20-$C839))*$D$603))+((($D$18+$H$18)/3)*$BE$12)-(((PI()*($C$21/2)^2*(($C$21/2)*$AZ$12))/3)*$D$603)))</f>
        <v>122423.42108793641</v>
      </c>
      <c r="E839" s="73">
        <v>23.4</v>
      </c>
      <c r="F839" s="85">
        <f t="shared" si="110"/>
        <v>113745.52503592476</v>
      </c>
      <c r="G839" s="57">
        <v>23.4</v>
      </c>
      <c r="H839" s="86">
        <f>IF($G839&gt;$G$20,IF('Silo Levels'!$L$20="Pumping",((PI()*((($C$19+$G$20)-$G839)*($O$20/($O$19/2)))^2*((($O$20+$G$20)-$G839))/3)*$H$603)+(((PI()*((($C$19+$G$20)-$G839)*($O$20/($O$19/2)))^2*(((($C$19+$G$20)-$G839)*($O$20/($O$19/2)))*$AZ$13))/3)*$H$603),(((PI()*((($C$19+$G$20)-$G839)*($O$20/($O$19/2)))^2*((($O$20+$G$20)-$G839)/3))*$H$603)-((PI()*((($C$19+$G$20)-$G839)*($O$20/($O$19/2)))^2*(((($C$19+$G$20)-$G839)*($O$20/($O$19/2)))*$AZ$13)/3)*$H$603))),IF('Silo Levels'!$L$20="Pumping",(($D$18*$H$603)+((PI()*(($C$21/2)^2)*($G$20-$G839))*$H$603))+((($D$18+$H$18)/3)*$BE$13)+(((PI()*($C$21/2)^2*(($C$21/2)*$AZ$13))/3)*$H$603),(($D$18*$H$603)+((PI()*(($C$21/2)^2)*($G$20-$G839))*$H$603))+((($D$18+$H$18)/3)*$BE$13)-(((PI()*($C$21/2)^2*(($C$21/2)*$AZ$13))/3)*$H$603)))</f>
        <v>109957.3905908989</v>
      </c>
      <c r="I839" s="73">
        <v>23.4</v>
      </c>
      <c r="J839" s="85">
        <f t="shared" si="117"/>
        <v>114254.7384745748</v>
      </c>
      <c r="K839" s="57">
        <v>23.4</v>
      </c>
      <c r="L839" s="86">
        <f>IF($K839&gt;$G$20,IF('Silo Levels'!$L$21="Pumping",((PI()*((($C$19+$G$20)-$K839)*($O$20/($O$19/2)))^2*((($O$20+$G$20)-$K839))/3)*$L$603)+(((PI()*((($C$19+$G$20)-$K839)*($O$20/($O$19/2)))^2*(((($C$19+$G$20)-$K839)*($O$20/($O$19/2)))*$AZ$14))/3)*$L$603),(((PI()*((($C$19+$G$20)-$K839)*($O$20/($O$19/2)))^2*((($O$20+$G$20)-$K839)/3))*$L$603)-((PI()*((($C$19+$G$20)-$K839)*($O$20/($O$19/2)))^2*(((($C$19+$G$20)-$K839)*($O$20/($O$19/2)))*$AZ$14)/3)*$L$603))),IF('Silo Levels'!$L$21="Pumping",(($D$18*$L$603)+((PI()*(($C$21/2)^2)*($G$20-$K839))*$L$603))+((($D$18+$H$18)/3)*$BE$14)+(((PI()*($C$21/2)^2*(($C$21/2)*$AZ$14))/3)*$L$603),(($D$18*$L$603)+((PI()*(($C$21/2)^2)*($G$20-$K839))*$L$603))+((($D$18+$H$18)/3)*$BE$14)-(((PI()*($C$21/2)^2*(($C$21/2)*$AZ$14))/3)*$L$603)))</f>
        <v>110449.34545296269</v>
      </c>
      <c r="M839" s="73">
        <v>23.4</v>
      </c>
      <c r="N839" s="85">
        <f t="shared" si="111"/>
        <v>116903.17672228756</v>
      </c>
      <c r="O839" s="57">
        <v>23.4</v>
      </c>
      <c r="P839" s="86">
        <f>IF($O839&gt;$G$20,IF('Silo Levels'!$L$22="Pumping",((PI()*((($C$19+$G$20)-$O839)*($O$20/($O$19/2)))^2*((($O$20+$G$20)-$O839))/3)*$P$603)+(((PI()*((($C$19+$G$20)-$O839)*($O$20/($O$19/2)))^2*(((($C$19+$G$20)-$O839)*($O$20/($O$19/2)))*$AZ$15))/3)*$P$603),(((PI()*((($C$19+$G$20)-$O839)*($O$20/($O$19/2)))^2*((($O$20+$G$20)-$O839)/3))*$P$603)-((PI()*((($C$19+$G$20)-$O839)*($O$20/($O$19/2)))^2*(((($C$19+$G$20)-$O839)*($O$20/($O$19/2)))*$AZ$15)/3)*$P$603))),IF('Silo Levels'!$L$22="Pumping",(($D$18*$P$603)+((PI()*(($C$21/2)^2)*($G$20-$O839))*$P$603))+((($D$18+$H$18)/3)*$BE$15)+(((PI()*($C$21/2)^2*(($C$21/2)*$AZ$15))/3)*$P$603),(($D$18*$P$603)+((PI()*(($C$21/2)^2)*($G$20-$O839))*$P$603))+((($D$18+$H$18)/3)*$BE$15)-(((PI()*($C$21/2)^2*(($C$21/2)*$AZ$15))/3)*$P$603)))</f>
        <v>113008.02119469507</v>
      </c>
      <c r="Q839" s="73">
        <v>23.4</v>
      </c>
      <c r="R839" s="85">
        <f t="shared" si="112"/>
        <v>120859.32263345951</v>
      </c>
      <c r="S839" s="57">
        <v>23.4</v>
      </c>
      <c r="T839" s="86">
        <f>IF($S839&gt;$G$20,IF('Silo Levels'!$L$23="Pumping",((PI()*((($C$19+$G$20)-$S839)*($O$20/($O$19/2)))^2*((($O$20+$G$20)-$S839))/3)*$T$603)+(((PI()*((($C$19+$G$20)-$S839)*($O$20/($O$19/2)))^2*(((($C$19+$G$20)-$S839)*($O$20/($O$19/2)))*$AZ$16))/3)*$T$603),(((PI()*((($C$19+$G$20)-$S839)*($O$20/($O$19/2)))^2*((($O$20+$G$20)-$S839)/3))*$T$603)-((PI()*((($C$19+$G$20)-$S839)*($O$20/($O$19/2)))^2*(((($C$19+$G$20)-$S839)*($O$20/($O$19/2)))*$AZ$16)/3)*$T$603))),IF('Silo Levels'!$L$23="Pumping",(($D$18*$T$603)+((PI()*(($C$21/2)^2)*($G$20-$S839))*$T$603))+((($D$18+$H$18)/3)*$BE$16)+(((PI()*($C$21/2)^2*(($C$21/2)*$AZ$16))/3)*$T$603),(($D$18*$T$603)+((PI()*(($C$21/2)^2)*($G$20-$S839))*$T$603))+((($D$18+$H$18)/3)*$BE$16)-(((PI()*($C$21/2)^2*(($C$21/2)*$AZ$16))/3)*$T$603)))</f>
        <v>116830.08296351727</v>
      </c>
      <c r="U839" s="73">
        <v>23.4</v>
      </c>
      <c r="V839" s="85">
        <f t="shared" si="113"/>
        <v>113745.52503592476</v>
      </c>
      <c r="W839" s="57">
        <v>23.4</v>
      </c>
      <c r="X839" s="86">
        <f>IF($W839&gt;$G$20,IF('Silo Levels'!$L$24="Pumping",((PI()*((($C$19+$G$20)-$W839)*($O$20/($O$19/2)))^2*((($O$20+$G$20)-$W839))/3)*$X$603)+(((PI()*((($C$19+$G$20)-$W839)*($O$20/($O$19/2)))^2*(((($C$19+$G$20)-$W839)*($O$20/($O$19/2)))*$AZ$17))/3)*$X$603),(((PI()*((($C$19+$G$20)-$W839)*($O$20/($O$19/2)))^2*((($O$20+$G$20)-$W839)/3))*$X$603)-((PI()*((($C$19+$G$20)-$W839)*($O$20/($O$19/2)))^2*(((($C$19+$G$20)-$W839)*($O$20/($O$19/2)))*$AZ$17)/3)*$X$603))),IF('Silo Levels'!$L$24="Pumping",(($D$18*$X$603)+((PI()*(($C$21/2)^2)*($G$20-$W839))*$X$603))+((($D$18+$H$18)/3)*$BE$17)+(((PI()*($C$21/2)^2*(($C$21/2)*$AZ$17))/3)*$X$603),(($D$18*$X$603)+((PI()*(($C$21/2)^2)*($G$20-$W839))*$X$603))+((($D$18+$H$18)/3)*$BE$17)-(((PI()*($C$21/2)^2*(($C$21/2)*$AZ$17))/3)*$X$603)))</f>
        <v>109957.3905908989</v>
      </c>
      <c r="Y839" s="73">
        <v>23.4</v>
      </c>
      <c r="Z839" s="85">
        <f t="shared" si="114"/>
        <v>130303.87798066468</v>
      </c>
      <c r="AA839" s="57">
        <v>23.4</v>
      </c>
      <c r="AB839" s="86">
        <f>IF($AA839&gt;$G$20,IF('Silo Levels'!$L$25="Pumping",((PI()*((($C$19+$G$20)-$AA839)*($O$20/($O$19/2)))^2*((($O$20+$G$20)-$AA839))/3)*$AB$603)+(((PI()*((($C$19+$G$20)-$AA839)*($O$20/($O$19/2)))^2*(((($C$19+$G$20)-$AA839)*($O$20/($O$19/2)))*$AZ$18))/3)*$AB$603),(((PI()*((($C$19+$G$20)-$AA839)*($O$20/($O$19/2)))^2*((($O$20+$G$20)-$AA839)/3))*$AB$603)-((PI()*((($C$19+$G$20)-$AA839)*($O$20/($O$19/2)))^2*(((($C$19+$G$20)-$AA839)*($O$20/($O$19/2)))*$AZ$18)/3)*$AB$603))),IF('Silo Levels'!$L$25="Pumping",(($D$18*$AB$603)+((PI()*(($C$21/2)^2)*($G$20-$AA839))*$AB$603))+((($D$18+$H$18)/3)*$BE$18)+(((PI()*($C$21/2)^2*(($C$21/2)*$AZ$18))/3)*$AB$603),(($D$18*$AB$603)+((PI()*(($C$21/2)^2)*($G$20-$AA839))*$AB$603))+((($D$18+$H$18)/3)*$BE$18)-(((PI()*($C$21/2)^2*(($C$21/2)*$AZ$18))/3)*$AB$603)))</f>
        <v>125954.53760361037</v>
      </c>
      <c r="AC839" s="73">
        <v>23.4</v>
      </c>
      <c r="AD839" s="85">
        <f t="shared" si="115"/>
        <v>135876.75851519304</v>
      </c>
      <c r="AE839" s="57">
        <v>23.4</v>
      </c>
      <c r="AF839" s="86">
        <f>IF($AE839&gt;$G$20,IF('Silo Levels'!$L$26="Pumping",((PI()*((($C$19+$G$20)-$AE839)*($O$20/($O$19/2)))^2*((($O$20+$G$20)-$AE839))/3)*$AF$603)+(((PI()*((($C$19+$G$20)-$AE839)*($O$20/($O$19/2)))^2*(((($C$19+$G$20)-$AE839)*($O$20/($O$19/2)))*$AZ$19))/3)*$AF$603),(((PI()*((($C$19+$G$20)-$AE839)*($O$20/($O$19/2)))^2*((($O$20+$G$20)-$AE839)/3))*$AF$603)-((PI()*((($C$19+$G$20)-$AE839)*($O$20/($O$19/2)))^2*(((($C$19+$G$20)-$AE839)*($O$20/($O$19/2)))*$AZ$19)/3)*$AF$603))),IF('Silo Levels'!$L$26="Pumping",(($D$18*$AF$603)+((PI()*(($C$21/2)^2)*($G$20-$AE839))*$AF$603))+((($D$18+$H$18)/3)*$BE$19)+(((PI()*($C$21/2)^2*(($C$21/2)*$AZ$19))/3)*$AF$603),(($D$18*$AF$603)+((PI()*(($C$21/2)^2)*($G$20-$AE839))*$AF$603))+((($D$18+$H$18)/3)*$BE$19)-(((PI()*($C$21/2)^2*(($C$21/2)*$AZ$19))/3)*$AF$603)))</f>
        <v>133666.27286293305</v>
      </c>
      <c r="AG839" s="73">
        <v>23.4</v>
      </c>
      <c r="AH839" s="85">
        <f t="shared" si="116"/>
        <v>125350.43986150112</v>
      </c>
      <c r="AI839" s="57">
        <v>23.4</v>
      </c>
      <c r="AJ839" s="86">
        <f>IF($AI839&gt;$G$20,IF('Silo Levels'!$L$27="Pumping",((PI()*((($C$19+$G$20)-$AI839)*($O$20/($O$19/2)))^2*((($O$20+$G$20)-$AI839))/3)*$AJ$603)+(((PI()*((($C$19+$G$20)-$AI839)*($O$20/($O$19/2)))^2*(((($C$19+$G$20)-$AI839)*($O$20/($O$19/2)))*$AZ$20))/3)*$AJ$603),(((PI()*((($C$19+$G$20)-$AI839)*($O$20/($O$19/2)))^2*((($O$20+$G$20)-$AI839)/3))*$AJ$603)-((PI()*((($C$19+$G$20)-$AI839)*($O$20/($O$19/2)))^2*(((($C$19+$G$20)-$AI839)*($O$20/($O$19/2)))*$AZ$20)/3)*$AJ$603))),IF('Silo Levels'!$L$27="Pumping",(($D$18*$AJ$603)+((PI()*(($C$21/2)^2)*($G$20-$AI839))*$AJ$603))+((($D$18+$H$18)/3)*$BE$20)+(((PI()*($C$21/2)^2*(($C$21/2)*$AZ$20))/3)*$AJ$603),(($D$18*$AJ$603)+((PI()*(($C$21/2)^2)*($G$20-$AI839))*$AJ$603))+((($D$18+$H$18)/3)*$BE$20)-(((PI()*($C$21/2)^2*(($C$21/2)*$AZ$20))/3)*$AJ$603)))</f>
        <v>121168.9844706944</v>
      </c>
    </row>
    <row r="840" spans="1:36" x14ac:dyDescent="0.3">
      <c r="A840">
        <v>23.5</v>
      </c>
      <c r="B840" s="85">
        <f t="shared" si="109"/>
        <v>124930.8373693226</v>
      </c>
      <c r="C840" s="57">
        <v>23.5</v>
      </c>
      <c r="D840" s="86">
        <f>IF($C840&gt;$G$20,IF('Silo Levels'!$L$19="Pumping",((PI()*((($C$19+$G$20)-$C840)*($O$20/($O$19/2)))^2*((($O$20+$G$20)-$C840))/3)*$D$603)+(((PI()*((($C$19+$G$20)-$C840)*($O$20/($O$19/2)))^2*(((($C$19+$G$20)-$C840)*($O$20/($O$19/2)))*$AZ$12))/3)*$D$603),(((PI()*((($C$19+$G$20)-$C840)*($O$20/($O$19/2)))^2*((($O$20+$G$20)-$C840)/3))*$D$603)-((PI()*((($C$19+$G$20)-$C840)*($O$20/($O$19/2)))^2*(((($C$19+$G$20)-$C840)*($O$20/($O$19/2)))*$AZ$12)/3)*$D$603))),IF('Silo Levels'!$L$19="Pumping",(($D$18*$D$603)+((PI()*(($C$21/2)^2)*($G$20-$C840))*$D$603))+((($D$18+$H$18)/3)*$BE$12)+(((PI()*($C$21/2)^2*(($C$21/2)*$AZ$12))/3)*$D$603),(($D$18*$D$603)+((PI()*(($C$21/2)^2)*($G$20-$C840))*$D$603))+((($D$18+$H$18)/3)*$BE$12)-(((PI()*($C$21/2)^2*(($C$21/2)*$AZ$12))/3)*$D$603)))</f>
        <v>122003.8185957579</v>
      </c>
      <c r="E840" s="73">
        <v>23.5</v>
      </c>
      <c r="F840" s="85">
        <f t="shared" si="110"/>
        <v>113365.39168395003</v>
      </c>
      <c r="G840" s="57">
        <v>23.5</v>
      </c>
      <c r="H840" s="86">
        <f>IF($G840&gt;$G$20,IF('Silo Levels'!$L$20="Pumping",((PI()*((($C$19+$G$20)-$G840)*($O$20/($O$19/2)))^2*((($O$20+$G$20)-$G840))/3)*$H$603)+(((PI()*((($C$19+$G$20)-$G840)*($O$20/($O$19/2)))^2*(((($C$19+$G$20)-$G840)*($O$20/($O$19/2)))*$AZ$13))/3)*$H$603),(((PI()*((($C$19+$G$20)-$G840)*($O$20/($O$19/2)))^2*((($O$20+$G$20)-$G840)/3))*$H$603)-((PI()*((($C$19+$G$20)-$G840)*($O$20/($O$19/2)))^2*(((($C$19+$G$20)-$G840)*($O$20/($O$19/2)))*$AZ$13)/3)*$H$603))),IF('Silo Levels'!$L$20="Pumping",(($D$18*$H$603)+((PI()*(($C$21/2)^2)*($G$20-$G840))*$H$603))+((($D$18+$H$18)/3)*$BE$13)+(((PI()*($C$21/2)^2*(($C$21/2)*$AZ$13))/3)*$H$603),(($D$18*$H$603)+((PI()*(($C$21/2)^2)*($G$20-$G840))*$H$603))+((($D$18+$H$18)/3)*$BE$13)-(((PI()*($C$21/2)^2*(($C$21/2)*$AZ$13))/3)*$H$603)))</f>
        <v>109577.25723892417</v>
      </c>
      <c r="I840" s="73">
        <v>23.5</v>
      </c>
      <c r="J840" s="85">
        <f t="shared" si="117"/>
        <v>113872.87325150012</v>
      </c>
      <c r="K840" s="57">
        <v>23.5</v>
      </c>
      <c r="L840" s="86">
        <f>IF($K840&gt;$G$20,IF('Silo Levels'!$L$21="Pumping",((PI()*((($C$19+$G$20)-$K840)*($O$20/($O$19/2)))^2*((($O$20+$G$20)-$K840))/3)*$L$603)+(((PI()*((($C$19+$G$20)-$K840)*($O$20/($O$19/2)))^2*(((($C$19+$G$20)-$K840)*($O$20/($O$19/2)))*$AZ$14))/3)*$L$603),(((PI()*((($C$19+$G$20)-$K840)*($O$20/($O$19/2)))^2*((($O$20+$G$20)-$K840)/3))*$L$603)-((PI()*((($C$19+$G$20)-$K840)*($O$20/($O$19/2)))^2*(((($C$19+$G$20)-$K840)*($O$20/($O$19/2)))*$AZ$14)/3)*$L$603))),IF('Silo Levels'!$L$21="Pumping",(($D$18*$L$603)+((PI()*(($C$21/2)^2)*($G$20-$K840))*$L$603))+((($D$18+$H$18)/3)*$BE$14)+(((PI()*($C$21/2)^2*(($C$21/2)*$AZ$14))/3)*$L$603),(($D$18*$L$603)+((PI()*(($C$21/2)^2)*($G$20-$K840))*$L$603))+((($D$18+$H$18)/3)*$BE$14)-(((PI()*($C$21/2)^2*(($C$21/2)*$AZ$14))/3)*$L$603)))</f>
        <v>110067.48022988801</v>
      </c>
      <c r="M840" s="73">
        <v>23.5</v>
      </c>
      <c r="N840" s="85">
        <f t="shared" si="111"/>
        <v>116512.30397248037</v>
      </c>
      <c r="O840" s="57">
        <v>23.5</v>
      </c>
      <c r="P840" s="86">
        <f>IF($O840&gt;$G$20,IF('Silo Levels'!$L$22="Pumping",((PI()*((($C$19+$G$20)-$O840)*($O$20/($O$19/2)))^2*((($O$20+$G$20)-$O840))/3)*$P$603)+(((PI()*((($C$19+$G$20)-$O840)*($O$20/($O$19/2)))^2*(((($C$19+$G$20)-$O840)*($O$20/($O$19/2)))*$AZ$15))/3)*$P$603),(((PI()*((($C$19+$G$20)-$O840)*($O$20/($O$19/2)))^2*((($O$20+$G$20)-$O840)/3))*$P$603)-((PI()*((($C$19+$G$20)-$O840)*($O$20/($O$19/2)))^2*(((($C$19+$G$20)-$O840)*($O$20/($O$19/2)))*$AZ$15)/3)*$P$603))),IF('Silo Levels'!$L$22="Pumping",(($D$18*$P$603)+((PI()*(($C$21/2)^2)*($G$20-$O840))*$P$603))+((($D$18+$H$18)/3)*$BE$15)+(((PI()*($C$21/2)^2*(($C$21/2)*$AZ$15))/3)*$P$603),(($D$18*$P$603)+((PI()*(($C$21/2)^2)*($G$20-$O840))*$P$603))+((($D$18+$H$18)/3)*$BE$15)-(((PI()*($C$21/2)^2*(($C$21/2)*$AZ$15))/3)*$P$603)))</f>
        <v>112617.14844488788</v>
      </c>
      <c r="Q840" s="73">
        <v>23.5</v>
      </c>
      <c r="R840" s="85">
        <f t="shared" si="112"/>
        <v>120454.99475020397</v>
      </c>
      <c r="S840" s="57">
        <v>23.5</v>
      </c>
      <c r="T840" s="86">
        <f>IF($S840&gt;$G$20,IF('Silo Levels'!$L$23="Pumping",((PI()*((($C$19+$G$20)-$S840)*($O$20/($O$19/2)))^2*((($O$20+$G$20)-$S840))/3)*$T$603)+(((PI()*((($C$19+$G$20)-$S840)*($O$20/($O$19/2)))^2*(((($C$19+$G$20)-$S840)*($O$20/($O$19/2)))*$AZ$16))/3)*$T$603),(((PI()*((($C$19+$G$20)-$S840)*($O$20/($O$19/2)))^2*((($O$20+$G$20)-$S840)/3))*$T$603)-((PI()*((($C$19+$G$20)-$S840)*($O$20/($O$19/2)))^2*(((($C$19+$G$20)-$S840)*($O$20/($O$19/2)))*$AZ$16)/3)*$T$603))),IF('Silo Levels'!$L$23="Pumping",(($D$18*$T$603)+((PI()*(($C$21/2)^2)*($G$20-$S840))*$T$603))+((($D$18+$H$18)/3)*$BE$16)+(((PI()*($C$21/2)^2*(($C$21/2)*$AZ$16))/3)*$T$603),(($D$18*$T$603)+((PI()*(($C$21/2)^2)*($G$20-$S840))*$T$603))+((($D$18+$H$18)/3)*$BE$16)-(((PI()*($C$21/2)^2*(($C$21/2)*$AZ$16))/3)*$T$603)))</f>
        <v>116425.75508026173</v>
      </c>
      <c r="U840" s="73">
        <v>23.5</v>
      </c>
      <c r="V840" s="85">
        <f t="shared" si="113"/>
        <v>113365.39168395003</v>
      </c>
      <c r="W840" s="57">
        <v>23.5</v>
      </c>
      <c r="X840" s="86">
        <f>IF($W840&gt;$G$20,IF('Silo Levels'!$L$24="Pumping",((PI()*((($C$19+$G$20)-$W840)*($O$20/($O$19/2)))^2*((($O$20+$G$20)-$W840))/3)*$X$603)+(((PI()*((($C$19+$G$20)-$W840)*($O$20/($O$19/2)))^2*(((($C$19+$G$20)-$W840)*($O$20/($O$19/2)))*$AZ$17))/3)*$X$603),(((PI()*((($C$19+$G$20)-$W840)*($O$20/($O$19/2)))^2*((($O$20+$G$20)-$W840)/3))*$X$603)-((PI()*((($C$19+$G$20)-$W840)*($O$20/($O$19/2)))^2*(((($C$19+$G$20)-$W840)*($O$20/($O$19/2)))*$AZ$17)/3)*$X$603))),IF('Silo Levels'!$L$24="Pumping",(($D$18*$X$603)+((PI()*(($C$21/2)^2)*($G$20-$W840))*$X$603))+((($D$18+$H$18)/3)*$BE$17)+(((PI()*($C$21/2)^2*(($C$21/2)*$AZ$17))/3)*$X$603),(($D$18*$X$603)+((PI()*(($C$21/2)^2)*($G$20-$W840))*$X$603))+((($D$18+$H$18)/3)*$BE$17)-(((PI()*($C$21/2)^2*(($C$21/2)*$AZ$17))/3)*$X$603)))</f>
        <v>109577.25723892417</v>
      </c>
      <c r="Y840" s="73">
        <v>23.5</v>
      </c>
      <c r="Z840" s="85">
        <f t="shared" si="114"/>
        <v>129867.4284933505</v>
      </c>
      <c r="AA840" s="57">
        <v>23.5</v>
      </c>
      <c r="AB840" s="86">
        <f>IF($AA840&gt;$G$20,IF('Silo Levels'!$L$25="Pumping",((PI()*((($C$19+$G$20)-$AA840)*($O$20/($O$19/2)))^2*((($O$20+$G$20)-$AA840))/3)*$AB$603)+(((PI()*((($C$19+$G$20)-$AA840)*($O$20/($O$19/2)))^2*(((($C$19+$G$20)-$AA840)*($O$20/($O$19/2)))*$AZ$18))/3)*$AB$603),(((PI()*((($C$19+$G$20)-$AA840)*($O$20/($O$19/2)))^2*((($O$20+$G$20)-$AA840)/3))*$AB$603)-((PI()*((($C$19+$G$20)-$AA840)*($O$20/($O$19/2)))^2*(((($C$19+$G$20)-$AA840)*($O$20/($O$19/2)))*$AZ$18)/3)*$AB$603))),IF('Silo Levels'!$L$25="Pumping",(($D$18*$AB$603)+((PI()*(($C$21/2)^2)*($G$20-$AA840))*$AB$603))+((($D$18+$H$18)/3)*$BE$18)+(((PI()*($C$21/2)^2*(($C$21/2)*$AZ$18))/3)*$AB$603),(($D$18*$AB$603)+((PI()*(($C$21/2)^2)*($G$20-$AA840))*$AB$603))+((($D$18+$H$18)/3)*$BE$18)-(((PI()*($C$21/2)^2*(($C$21/2)*$AZ$18))/3)*$AB$603)))</f>
        <v>125518.08811629619</v>
      </c>
      <c r="AC840" s="73">
        <v>23.5</v>
      </c>
      <c r="AD840" s="85">
        <f t="shared" si="115"/>
        <v>135433.12097662099</v>
      </c>
      <c r="AE840" s="57">
        <v>23.5</v>
      </c>
      <c r="AF840" s="86">
        <f>IF($AE840&gt;$G$20,IF('Silo Levels'!$L$26="Pumping",((PI()*((($C$19+$G$20)-$AE840)*($O$20/($O$19/2)))^2*((($O$20+$G$20)-$AE840))/3)*$AF$603)+(((PI()*((($C$19+$G$20)-$AE840)*($O$20/($O$19/2)))^2*(((($C$19+$G$20)-$AE840)*($O$20/($O$19/2)))*$AZ$19))/3)*$AF$603),(((PI()*((($C$19+$G$20)-$AE840)*($O$20/($O$19/2)))^2*((($O$20+$G$20)-$AE840)/3))*$AF$603)-((PI()*((($C$19+$G$20)-$AE840)*($O$20/($O$19/2)))^2*(((($C$19+$G$20)-$AE840)*($O$20/($O$19/2)))*$AZ$19)/3)*$AF$603))),IF('Silo Levels'!$L$26="Pumping",(($D$18*$AF$603)+((PI()*(($C$21/2)^2)*($G$20-$AE840))*$AF$603))+((($D$18+$H$18)/3)*$BE$19)+(((PI()*($C$21/2)^2*(($C$21/2)*$AZ$19))/3)*$AF$603),(($D$18*$AF$603)+((PI()*(($C$21/2)^2)*($G$20-$AE840))*$AF$603))+((($D$18+$H$18)/3)*$BE$19)-(((PI()*($C$21/2)^2*(($C$21/2)*$AZ$19))/3)*$AF$603)))</f>
        <v>133222.63532436101</v>
      </c>
      <c r="AG840" s="73">
        <v>23.5</v>
      </c>
      <c r="AH840" s="85">
        <f t="shared" si="116"/>
        <v>124930.8373693226</v>
      </c>
      <c r="AI840" s="57">
        <v>23.5</v>
      </c>
      <c r="AJ840" s="86">
        <f>IF($AI840&gt;$G$20,IF('Silo Levels'!$L$27="Pumping",((PI()*((($C$19+$G$20)-$AI840)*($O$20/($O$19/2)))^2*((($O$20+$G$20)-$AI840))/3)*$AJ$603)+(((PI()*((($C$19+$G$20)-$AI840)*($O$20/($O$19/2)))^2*(((($C$19+$G$20)-$AI840)*($O$20/($O$19/2)))*$AZ$20))/3)*$AJ$603),(((PI()*((($C$19+$G$20)-$AI840)*($O$20/($O$19/2)))^2*((($O$20+$G$20)-$AI840)/3))*$AJ$603)-((PI()*((($C$19+$G$20)-$AI840)*($O$20/($O$19/2)))^2*(((($C$19+$G$20)-$AI840)*($O$20/($O$19/2)))*$AZ$20)/3)*$AJ$603))),IF('Silo Levels'!$L$27="Pumping",(($D$18*$AJ$603)+((PI()*(($C$21/2)^2)*($G$20-$AI840))*$AJ$603))+((($D$18+$H$18)/3)*$BE$20)+(((PI()*($C$21/2)^2*(($C$21/2)*$AZ$20))/3)*$AJ$603),(($D$18*$AJ$603)+((PI()*(($C$21/2)^2)*($G$20-$AI840))*$AJ$603))+((($D$18+$H$18)/3)*$BE$20)-(((PI()*($C$21/2)^2*(($C$21/2)*$AZ$20))/3)*$AJ$603)))</f>
        <v>120749.38197851588</v>
      </c>
    </row>
    <row r="841" spans="1:36" x14ac:dyDescent="0.3">
      <c r="A841">
        <v>23.6</v>
      </c>
      <c r="B841" s="85">
        <f t="shared" si="109"/>
        <v>124511.23487714409</v>
      </c>
      <c r="C841" s="57">
        <v>23.6</v>
      </c>
      <c r="D841" s="86">
        <f>IF($C841&gt;$G$20,IF('Silo Levels'!$L$19="Pumping",((PI()*((($C$19+$G$20)-$C841)*($O$20/($O$19/2)))^2*((($O$20+$G$20)-$C841))/3)*$D$603)+(((PI()*((($C$19+$G$20)-$C841)*($O$20/($O$19/2)))^2*(((($C$19+$G$20)-$C841)*($O$20/($O$19/2)))*$AZ$12))/3)*$D$603),(((PI()*((($C$19+$G$20)-$C841)*($O$20/($O$19/2)))^2*((($O$20+$G$20)-$C841)/3))*$D$603)-((PI()*((($C$19+$G$20)-$C841)*($O$20/($O$19/2)))^2*(((($C$19+$G$20)-$C841)*($O$20/($O$19/2)))*$AZ$12)/3)*$D$603))),IF('Silo Levels'!$L$19="Pumping",(($D$18*$D$603)+((PI()*(($C$21/2)^2)*($G$20-$C841))*$D$603))+((($D$18+$H$18)/3)*$BE$12)+(((PI()*($C$21/2)^2*(($C$21/2)*$AZ$12))/3)*$D$603),(($D$18*$D$603)+((PI()*(($C$21/2)^2)*($G$20-$C841))*$D$603))+((($D$18+$H$18)/3)*$BE$12)-(((PI()*($C$21/2)^2*(($C$21/2)*$AZ$12))/3)*$D$603)))</f>
        <v>121584.21610357938</v>
      </c>
      <c r="E841" s="73">
        <v>23.6</v>
      </c>
      <c r="F841" s="85">
        <f t="shared" si="110"/>
        <v>112985.25833197532</v>
      </c>
      <c r="G841" s="57">
        <v>23.6</v>
      </c>
      <c r="H841" s="86">
        <f>IF($G841&gt;$G$20,IF('Silo Levels'!$L$20="Pumping",((PI()*((($C$19+$G$20)-$G841)*($O$20/($O$19/2)))^2*((($O$20+$G$20)-$G841))/3)*$H$603)+(((PI()*((($C$19+$G$20)-$G841)*($O$20/($O$19/2)))^2*(((($C$19+$G$20)-$G841)*($O$20/($O$19/2)))*$AZ$13))/3)*$H$603),(((PI()*((($C$19+$G$20)-$G841)*($O$20/($O$19/2)))^2*((($O$20+$G$20)-$G841)/3))*$H$603)-((PI()*((($C$19+$G$20)-$G841)*($O$20/($O$19/2)))^2*(((($C$19+$G$20)-$G841)*($O$20/($O$19/2)))*$AZ$13)/3)*$H$603))),IF('Silo Levels'!$L$20="Pumping",(($D$18*$H$603)+((PI()*(($C$21/2)^2)*($G$20-$G841))*$H$603))+((($D$18+$H$18)/3)*$BE$13)+(((PI()*($C$21/2)^2*(($C$21/2)*$AZ$13))/3)*$H$603),(($D$18*$H$603)+((PI()*(($C$21/2)^2)*($G$20-$G841))*$H$603))+((($D$18+$H$18)/3)*$BE$13)-(((PI()*($C$21/2)^2*(($C$21/2)*$AZ$13))/3)*$H$603)))</f>
        <v>109197.12388694946</v>
      </c>
      <c r="I841" s="73">
        <v>23.6</v>
      </c>
      <c r="J841" s="85">
        <f t="shared" si="117"/>
        <v>113491.00802842547</v>
      </c>
      <c r="K841" s="57">
        <v>23.6</v>
      </c>
      <c r="L841" s="86">
        <f>IF($K841&gt;$G$20,IF('Silo Levels'!$L$21="Pumping",((PI()*((($C$19+$G$20)-$K841)*($O$20/($O$19/2)))^2*((($O$20+$G$20)-$K841))/3)*$L$603)+(((PI()*((($C$19+$G$20)-$K841)*($O$20/($O$19/2)))^2*(((($C$19+$G$20)-$K841)*($O$20/($O$19/2)))*$AZ$14))/3)*$L$603),(((PI()*((($C$19+$G$20)-$K841)*($O$20/($O$19/2)))^2*((($O$20+$G$20)-$K841)/3))*$L$603)-((PI()*((($C$19+$G$20)-$K841)*($O$20/($O$19/2)))^2*(((($C$19+$G$20)-$K841)*($O$20/($O$19/2)))*$AZ$14)/3)*$L$603))),IF('Silo Levels'!$L$21="Pumping",(($D$18*$L$603)+((PI()*(($C$21/2)^2)*($G$20-$K841))*$L$603))+((($D$18+$H$18)/3)*$BE$14)+(((PI()*($C$21/2)^2*(($C$21/2)*$AZ$14))/3)*$L$603),(($D$18*$L$603)+((PI()*(($C$21/2)^2)*($G$20-$K841))*$L$603))+((($D$18+$H$18)/3)*$BE$14)-(((PI()*($C$21/2)^2*(($C$21/2)*$AZ$14))/3)*$L$603)))</f>
        <v>109685.61500681336</v>
      </c>
      <c r="M841" s="73">
        <v>23.6</v>
      </c>
      <c r="N841" s="85">
        <f t="shared" si="111"/>
        <v>116121.43122267319</v>
      </c>
      <c r="O841" s="57">
        <v>23.6</v>
      </c>
      <c r="P841" s="86">
        <f>IF($O841&gt;$G$20,IF('Silo Levels'!$L$22="Pumping",((PI()*((($C$19+$G$20)-$O841)*($O$20/($O$19/2)))^2*((($O$20+$G$20)-$O841))/3)*$P$603)+(((PI()*((($C$19+$G$20)-$O841)*($O$20/($O$19/2)))^2*(((($C$19+$G$20)-$O841)*($O$20/($O$19/2)))*$AZ$15))/3)*$P$603),(((PI()*((($C$19+$G$20)-$O841)*($O$20/($O$19/2)))^2*((($O$20+$G$20)-$O841)/3))*$P$603)-((PI()*((($C$19+$G$20)-$O841)*($O$20/($O$19/2)))^2*(((($C$19+$G$20)-$O841)*($O$20/($O$19/2)))*$AZ$15)/3)*$P$603))),IF('Silo Levels'!$L$22="Pumping",(($D$18*$P$603)+((PI()*(($C$21/2)^2)*($G$20-$O841))*$P$603))+((($D$18+$H$18)/3)*$BE$15)+(((PI()*($C$21/2)^2*(($C$21/2)*$AZ$15))/3)*$P$603),(($D$18*$P$603)+((PI()*(($C$21/2)^2)*($G$20-$O841))*$P$603))+((($D$18+$H$18)/3)*$BE$15)-(((PI()*($C$21/2)^2*(($C$21/2)*$AZ$15))/3)*$P$603)))</f>
        <v>112226.27569508069</v>
      </c>
      <c r="Q841" s="73">
        <v>23.6</v>
      </c>
      <c r="R841" s="85">
        <f t="shared" si="112"/>
        <v>120050.66686694846</v>
      </c>
      <c r="S841" s="57">
        <v>23.6</v>
      </c>
      <c r="T841" s="86">
        <f>IF($S841&gt;$G$20,IF('Silo Levels'!$L$23="Pumping",((PI()*((($C$19+$G$20)-$S841)*($O$20/($O$19/2)))^2*((($O$20+$G$20)-$S841))/3)*$T$603)+(((PI()*((($C$19+$G$20)-$S841)*($O$20/($O$19/2)))^2*(((($C$19+$G$20)-$S841)*($O$20/($O$19/2)))*$AZ$16))/3)*$T$603),(((PI()*((($C$19+$G$20)-$S841)*($O$20/($O$19/2)))^2*((($O$20+$G$20)-$S841)/3))*$T$603)-((PI()*((($C$19+$G$20)-$S841)*($O$20/($O$19/2)))^2*(((($C$19+$G$20)-$S841)*($O$20/($O$19/2)))*$AZ$16)/3)*$T$603))),IF('Silo Levels'!$L$23="Pumping",(($D$18*$T$603)+((PI()*(($C$21/2)^2)*($G$20-$S841))*$T$603))+((($D$18+$H$18)/3)*$BE$16)+(((PI()*($C$21/2)^2*(($C$21/2)*$AZ$16))/3)*$T$603),(($D$18*$T$603)+((PI()*(($C$21/2)^2)*($G$20-$S841))*$T$603))+((($D$18+$H$18)/3)*$BE$16)-(((PI()*($C$21/2)^2*(($C$21/2)*$AZ$16))/3)*$T$603)))</f>
        <v>116021.42719700623</v>
      </c>
      <c r="U841" s="73">
        <v>23.6</v>
      </c>
      <c r="V841" s="85">
        <f t="shared" si="113"/>
        <v>112985.25833197532</v>
      </c>
      <c r="W841" s="57">
        <v>23.6</v>
      </c>
      <c r="X841" s="86">
        <f>IF($W841&gt;$G$20,IF('Silo Levels'!$L$24="Pumping",((PI()*((($C$19+$G$20)-$W841)*($O$20/($O$19/2)))^2*((($O$20+$G$20)-$W841))/3)*$X$603)+(((PI()*((($C$19+$G$20)-$W841)*($O$20/($O$19/2)))^2*(((($C$19+$G$20)-$W841)*($O$20/($O$19/2)))*$AZ$17))/3)*$X$603),(((PI()*((($C$19+$G$20)-$W841)*($O$20/($O$19/2)))^2*((($O$20+$G$20)-$W841)/3))*$X$603)-((PI()*((($C$19+$G$20)-$W841)*($O$20/($O$19/2)))^2*(((($C$19+$G$20)-$W841)*($O$20/($O$19/2)))*$AZ$17)/3)*$X$603))),IF('Silo Levels'!$L$24="Pumping",(($D$18*$X$603)+((PI()*(($C$21/2)^2)*($G$20-$W841))*$X$603))+((($D$18+$H$18)/3)*$BE$17)+(((PI()*($C$21/2)^2*(($C$21/2)*$AZ$17))/3)*$X$603),(($D$18*$X$603)+((PI()*(($C$21/2)^2)*($G$20-$W841))*$X$603))+((($D$18+$H$18)/3)*$BE$17)-(((PI()*($C$21/2)^2*(($C$21/2)*$AZ$17))/3)*$X$603)))</f>
        <v>109197.12388694946</v>
      </c>
      <c r="Y841" s="73">
        <v>23.6</v>
      </c>
      <c r="Z841" s="85">
        <f t="shared" si="114"/>
        <v>129430.97900603634</v>
      </c>
      <c r="AA841" s="57">
        <v>23.6</v>
      </c>
      <c r="AB841" s="86">
        <f>IF($AA841&gt;$G$20,IF('Silo Levels'!$L$25="Pumping",((PI()*((($C$19+$G$20)-$AA841)*($O$20/($O$19/2)))^2*((($O$20+$G$20)-$AA841))/3)*$AB$603)+(((PI()*((($C$19+$G$20)-$AA841)*($O$20/($O$19/2)))^2*(((($C$19+$G$20)-$AA841)*($O$20/($O$19/2)))*$AZ$18))/3)*$AB$603),(((PI()*((($C$19+$G$20)-$AA841)*($O$20/($O$19/2)))^2*((($O$20+$G$20)-$AA841)/3))*$AB$603)-((PI()*((($C$19+$G$20)-$AA841)*($O$20/($O$19/2)))^2*(((($C$19+$G$20)-$AA841)*($O$20/($O$19/2)))*$AZ$18)/3)*$AB$603))),IF('Silo Levels'!$L$25="Pumping",(($D$18*$AB$603)+((PI()*(($C$21/2)^2)*($G$20-$AA841))*$AB$603))+((($D$18+$H$18)/3)*$BE$18)+(((PI()*($C$21/2)^2*(($C$21/2)*$AZ$18))/3)*$AB$603),(($D$18*$AB$603)+((PI()*(($C$21/2)^2)*($G$20-$AA841))*$AB$603))+((($D$18+$H$18)/3)*$BE$18)-(((PI()*($C$21/2)^2*(($C$21/2)*$AZ$18))/3)*$AB$603)))</f>
        <v>125081.63862898204</v>
      </c>
      <c r="AC841" s="73">
        <v>23.6</v>
      </c>
      <c r="AD841" s="85">
        <f t="shared" si="115"/>
        <v>134989.48343804898</v>
      </c>
      <c r="AE841" s="57">
        <v>23.6</v>
      </c>
      <c r="AF841" s="86">
        <f>IF($AE841&gt;$G$20,IF('Silo Levels'!$L$26="Pumping",((PI()*((($C$19+$G$20)-$AE841)*($O$20/($O$19/2)))^2*((($O$20+$G$20)-$AE841))/3)*$AF$603)+(((PI()*((($C$19+$G$20)-$AE841)*($O$20/($O$19/2)))^2*(((($C$19+$G$20)-$AE841)*($O$20/($O$19/2)))*$AZ$19))/3)*$AF$603),(((PI()*((($C$19+$G$20)-$AE841)*($O$20/($O$19/2)))^2*((($O$20+$G$20)-$AE841)/3))*$AF$603)-((PI()*((($C$19+$G$20)-$AE841)*($O$20/($O$19/2)))^2*(((($C$19+$G$20)-$AE841)*($O$20/($O$19/2)))*$AZ$19)/3)*$AF$603))),IF('Silo Levels'!$L$26="Pumping",(($D$18*$AF$603)+((PI()*(($C$21/2)^2)*($G$20-$AE841))*$AF$603))+((($D$18+$H$18)/3)*$BE$19)+(((PI()*($C$21/2)^2*(($C$21/2)*$AZ$19))/3)*$AF$603),(($D$18*$AF$603)+((PI()*(($C$21/2)^2)*($G$20-$AE841))*$AF$603))+((($D$18+$H$18)/3)*$BE$19)-(((PI()*($C$21/2)^2*(($C$21/2)*$AZ$19))/3)*$AF$603)))</f>
        <v>132778.99778578899</v>
      </c>
      <c r="AG841" s="73">
        <v>23.6</v>
      </c>
      <c r="AH841" s="85">
        <f t="shared" si="116"/>
        <v>124511.23487714409</v>
      </c>
      <c r="AI841" s="57">
        <v>23.6</v>
      </c>
      <c r="AJ841" s="86">
        <f>IF($AI841&gt;$G$20,IF('Silo Levels'!$L$27="Pumping",((PI()*((($C$19+$G$20)-$AI841)*($O$20/($O$19/2)))^2*((($O$20+$G$20)-$AI841))/3)*$AJ$603)+(((PI()*((($C$19+$G$20)-$AI841)*($O$20/($O$19/2)))^2*(((($C$19+$G$20)-$AI841)*($O$20/($O$19/2)))*$AZ$20))/3)*$AJ$603),(((PI()*((($C$19+$G$20)-$AI841)*($O$20/($O$19/2)))^2*((($O$20+$G$20)-$AI841)/3))*$AJ$603)-((PI()*((($C$19+$G$20)-$AI841)*($O$20/($O$19/2)))^2*(((($C$19+$G$20)-$AI841)*($O$20/($O$19/2)))*$AZ$20)/3)*$AJ$603))),IF('Silo Levels'!$L$27="Pumping",(($D$18*$AJ$603)+((PI()*(($C$21/2)^2)*($G$20-$AI841))*$AJ$603))+((($D$18+$H$18)/3)*$BE$20)+(((PI()*($C$21/2)^2*(($C$21/2)*$AZ$20))/3)*$AJ$603),(($D$18*$AJ$603)+((PI()*(($C$21/2)^2)*($G$20-$AI841))*$AJ$603))+((($D$18+$H$18)/3)*$BE$20)-(((PI()*($C$21/2)^2*(($C$21/2)*$AZ$20))/3)*$AJ$603)))</f>
        <v>120329.77948633737</v>
      </c>
    </row>
    <row r="842" spans="1:36" x14ac:dyDescent="0.3">
      <c r="A842">
        <v>23.7</v>
      </c>
      <c r="B842" s="85">
        <f t="shared" si="109"/>
        <v>124091.63238496559</v>
      </c>
      <c r="C842" s="57">
        <v>23.7</v>
      </c>
      <c r="D842" s="86">
        <f>IF($C842&gt;$G$20,IF('Silo Levels'!$L$19="Pumping",((PI()*((($C$19+$G$20)-$C842)*($O$20/($O$19/2)))^2*((($O$20+$G$20)-$C842))/3)*$D$603)+(((PI()*((($C$19+$G$20)-$C842)*($O$20/($O$19/2)))^2*(((($C$19+$G$20)-$C842)*($O$20/($O$19/2)))*$AZ$12))/3)*$D$603),(((PI()*((($C$19+$G$20)-$C842)*($O$20/($O$19/2)))^2*((($O$20+$G$20)-$C842)/3))*$D$603)-((PI()*((($C$19+$G$20)-$C842)*($O$20/($O$19/2)))^2*(((($C$19+$G$20)-$C842)*($O$20/($O$19/2)))*$AZ$12)/3)*$D$603))),IF('Silo Levels'!$L$19="Pumping",(($D$18*$D$603)+((PI()*(($C$21/2)^2)*($G$20-$C842))*$D$603))+((($D$18+$H$18)/3)*$BE$12)+(((PI()*($C$21/2)^2*(($C$21/2)*$AZ$12))/3)*$D$603),(($D$18*$D$603)+((PI()*(($C$21/2)^2)*($G$20-$C842))*$D$603))+((($D$18+$H$18)/3)*$BE$12)-(((PI()*($C$21/2)^2*(($C$21/2)*$AZ$12))/3)*$D$603)))</f>
        <v>121164.61361140088</v>
      </c>
      <c r="E842" s="73">
        <v>23.7</v>
      </c>
      <c r="F842" s="85">
        <f t="shared" si="110"/>
        <v>112605.1249800006</v>
      </c>
      <c r="G842" s="57">
        <v>23.7</v>
      </c>
      <c r="H842" s="86">
        <f>IF($G842&gt;$G$20,IF('Silo Levels'!$L$20="Pumping",((PI()*((($C$19+$G$20)-$G842)*($O$20/($O$19/2)))^2*((($O$20+$G$20)-$G842))/3)*$H$603)+(((PI()*((($C$19+$G$20)-$G842)*($O$20/($O$19/2)))^2*(((($C$19+$G$20)-$G842)*($O$20/($O$19/2)))*$AZ$13))/3)*$H$603),(((PI()*((($C$19+$G$20)-$G842)*($O$20/($O$19/2)))^2*((($O$20+$G$20)-$G842)/3))*$H$603)-((PI()*((($C$19+$G$20)-$G842)*($O$20/($O$19/2)))^2*(((($C$19+$G$20)-$G842)*($O$20/($O$19/2)))*$AZ$13)/3)*$H$603))),IF('Silo Levels'!$L$20="Pumping",(($D$18*$H$603)+((PI()*(($C$21/2)^2)*($G$20-$G842))*$H$603))+((($D$18+$H$18)/3)*$BE$13)+(((PI()*($C$21/2)^2*(($C$21/2)*$AZ$13))/3)*$H$603),(($D$18*$H$603)+((PI()*(($C$21/2)^2)*($G$20-$G842))*$H$603))+((($D$18+$H$18)/3)*$BE$13)-(((PI()*($C$21/2)^2*(($C$21/2)*$AZ$13))/3)*$H$603)))</f>
        <v>108816.99053497474</v>
      </c>
      <c r="I842" s="73">
        <v>23.7</v>
      </c>
      <c r="J842" s="85">
        <f t="shared" si="117"/>
        <v>113109.14280535078</v>
      </c>
      <c r="K842" s="57">
        <v>23.7</v>
      </c>
      <c r="L842" s="86">
        <f>IF($K842&gt;$G$20,IF('Silo Levels'!$L$21="Pumping",((PI()*((($C$19+$G$20)-$K842)*($O$20/($O$19/2)))^2*((($O$20+$G$20)-$K842))/3)*$L$603)+(((PI()*((($C$19+$G$20)-$K842)*($O$20/($O$19/2)))^2*(((($C$19+$G$20)-$K842)*($O$20/($O$19/2)))*$AZ$14))/3)*$L$603),(((PI()*((($C$19+$G$20)-$K842)*($O$20/($O$19/2)))^2*((($O$20+$G$20)-$K842)/3))*$L$603)-((PI()*((($C$19+$G$20)-$K842)*($O$20/($O$19/2)))^2*(((($C$19+$G$20)-$K842)*($O$20/($O$19/2)))*$AZ$14)/3)*$L$603))),IF('Silo Levels'!$L$21="Pumping",(($D$18*$L$603)+((PI()*(($C$21/2)^2)*($G$20-$K842))*$L$603))+((($D$18+$H$18)/3)*$BE$14)+(((PI()*($C$21/2)^2*(($C$21/2)*$AZ$14))/3)*$L$603),(($D$18*$L$603)+((PI()*(($C$21/2)^2)*($G$20-$K842))*$L$603))+((($D$18+$H$18)/3)*$BE$14)-(((PI()*($C$21/2)^2*(($C$21/2)*$AZ$14))/3)*$L$603)))</f>
        <v>109303.74978373868</v>
      </c>
      <c r="M842" s="73">
        <v>23.7</v>
      </c>
      <c r="N842" s="85">
        <f t="shared" si="111"/>
        <v>115730.558472866</v>
      </c>
      <c r="O842" s="57">
        <v>23.7</v>
      </c>
      <c r="P842" s="86">
        <f>IF($O842&gt;$G$20,IF('Silo Levels'!$L$22="Pumping",((PI()*((($C$19+$G$20)-$O842)*($O$20/($O$19/2)))^2*((($O$20+$G$20)-$O842))/3)*$P$603)+(((PI()*((($C$19+$G$20)-$O842)*($O$20/($O$19/2)))^2*(((($C$19+$G$20)-$O842)*($O$20/($O$19/2)))*$AZ$15))/3)*$P$603),(((PI()*((($C$19+$G$20)-$O842)*($O$20/($O$19/2)))^2*((($O$20+$G$20)-$O842)/3))*$P$603)-((PI()*((($C$19+$G$20)-$O842)*($O$20/($O$19/2)))^2*(((($C$19+$G$20)-$O842)*($O$20/($O$19/2)))*$AZ$15)/3)*$P$603))),IF('Silo Levels'!$L$22="Pumping",(($D$18*$P$603)+((PI()*(($C$21/2)^2)*($G$20-$O842))*$P$603))+((($D$18+$H$18)/3)*$BE$15)+(((PI()*($C$21/2)^2*(($C$21/2)*$AZ$15))/3)*$P$603),(($D$18*$P$603)+((PI()*(($C$21/2)^2)*($G$20-$O842))*$P$603))+((($D$18+$H$18)/3)*$BE$15)-(((PI()*($C$21/2)^2*(($C$21/2)*$AZ$15))/3)*$P$603)))</f>
        <v>111835.40294527351</v>
      </c>
      <c r="Q842" s="73">
        <v>23.7</v>
      </c>
      <c r="R842" s="85">
        <f t="shared" si="112"/>
        <v>119646.33898369294</v>
      </c>
      <c r="S842" s="57">
        <v>23.7</v>
      </c>
      <c r="T842" s="86">
        <f>IF($S842&gt;$G$20,IF('Silo Levels'!$L$23="Pumping",((PI()*((($C$19+$G$20)-$S842)*($O$20/($O$19/2)))^2*((($O$20+$G$20)-$S842))/3)*$T$603)+(((PI()*((($C$19+$G$20)-$S842)*($O$20/($O$19/2)))^2*(((($C$19+$G$20)-$S842)*($O$20/($O$19/2)))*$AZ$16))/3)*$T$603),(((PI()*((($C$19+$G$20)-$S842)*($O$20/($O$19/2)))^2*((($O$20+$G$20)-$S842)/3))*$T$603)-((PI()*((($C$19+$G$20)-$S842)*($O$20/($O$19/2)))^2*(((($C$19+$G$20)-$S842)*($O$20/($O$19/2)))*$AZ$16)/3)*$T$603))),IF('Silo Levels'!$L$23="Pumping",(($D$18*$T$603)+((PI()*(($C$21/2)^2)*($G$20-$S842))*$T$603))+((($D$18+$H$18)/3)*$BE$16)+(((PI()*($C$21/2)^2*(($C$21/2)*$AZ$16))/3)*$T$603),(($D$18*$T$603)+((PI()*(($C$21/2)^2)*($G$20-$S842))*$T$603))+((($D$18+$H$18)/3)*$BE$16)-(((PI()*($C$21/2)^2*(($C$21/2)*$AZ$16))/3)*$T$603)))</f>
        <v>115617.0993137507</v>
      </c>
      <c r="U842" s="73">
        <v>23.7</v>
      </c>
      <c r="V842" s="85">
        <f t="shared" si="113"/>
        <v>112605.1249800006</v>
      </c>
      <c r="W842" s="57">
        <v>23.7</v>
      </c>
      <c r="X842" s="86">
        <f>IF($W842&gt;$G$20,IF('Silo Levels'!$L$24="Pumping",((PI()*((($C$19+$G$20)-$W842)*($O$20/($O$19/2)))^2*((($O$20+$G$20)-$W842))/3)*$X$603)+(((PI()*((($C$19+$G$20)-$W842)*($O$20/($O$19/2)))^2*(((($C$19+$G$20)-$W842)*($O$20/($O$19/2)))*$AZ$17))/3)*$X$603),(((PI()*((($C$19+$G$20)-$W842)*($O$20/($O$19/2)))^2*((($O$20+$G$20)-$W842)/3))*$X$603)-((PI()*((($C$19+$G$20)-$W842)*($O$20/($O$19/2)))^2*(((($C$19+$G$20)-$W842)*($O$20/($O$19/2)))*$AZ$17)/3)*$X$603))),IF('Silo Levels'!$L$24="Pumping",(($D$18*$X$603)+((PI()*(($C$21/2)^2)*($G$20-$W842))*$X$603))+((($D$18+$H$18)/3)*$BE$17)+(((PI()*($C$21/2)^2*(($C$21/2)*$AZ$17))/3)*$X$603),(($D$18*$X$603)+((PI()*(($C$21/2)^2)*($G$20-$W842))*$X$603))+((($D$18+$H$18)/3)*$BE$17)-(((PI()*($C$21/2)^2*(($C$21/2)*$AZ$17))/3)*$X$603)))</f>
        <v>108816.99053497474</v>
      </c>
      <c r="Y842" s="73">
        <v>23.7</v>
      </c>
      <c r="Z842" s="85">
        <f t="shared" si="114"/>
        <v>128994.52951872219</v>
      </c>
      <c r="AA842" s="57">
        <v>23.7</v>
      </c>
      <c r="AB842" s="86">
        <f>IF($AA842&gt;$G$20,IF('Silo Levels'!$L$25="Pumping",((PI()*((($C$19+$G$20)-$AA842)*($O$20/($O$19/2)))^2*((($O$20+$G$20)-$AA842))/3)*$AB$603)+(((PI()*((($C$19+$G$20)-$AA842)*($O$20/($O$19/2)))^2*(((($C$19+$G$20)-$AA842)*($O$20/($O$19/2)))*$AZ$18))/3)*$AB$603),(((PI()*((($C$19+$G$20)-$AA842)*($O$20/($O$19/2)))^2*((($O$20+$G$20)-$AA842)/3))*$AB$603)-((PI()*((($C$19+$G$20)-$AA842)*($O$20/($O$19/2)))^2*(((($C$19+$G$20)-$AA842)*($O$20/($O$19/2)))*$AZ$18)/3)*$AB$603))),IF('Silo Levels'!$L$25="Pumping",(($D$18*$AB$603)+((PI()*(($C$21/2)^2)*($G$20-$AA842))*$AB$603))+((($D$18+$H$18)/3)*$BE$18)+(((PI()*($C$21/2)^2*(($C$21/2)*$AZ$18))/3)*$AB$603),(($D$18*$AB$603)+((PI()*(($C$21/2)^2)*($G$20-$AA842))*$AB$603))+((($D$18+$H$18)/3)*$BE$18)-(((PI()*($C$21/2)^2*(($C$21/2)*$AZ$18))/3)*$AB$603)))</f>
        <v>124645.18914166788</v>
      </c>
      <c r="AC842" s="73">
        <v>23.7</v>
      </c>
      <c r="AD842" s="85">
        <f t="shared" si="115"/>
        <v>134545.84589947693</v>
      </c>
      <c r="AE842" s="57">
        <v>23.7</v>
      </c>
      <c r="AF842" s="86">
        <f>IF($AE842&gt;$G$20,IF('Silo Levels'!$L$26="Pumping",((PI()*((($C$19+$G$20)-$AE842)*($O$20/($O$19/2)))^2*((($O$20+$G$20)-$AE842))/3)*$AF$603)+(((PI()*((($C$19+$G$20)-$AE842)*($O$20/($O$19/2)))^2*(((($C$19+$G$20)-$AE842)*($O$20/($O$19/2)))*$AZ$19))/3)*$AF$603),(((PI()*((($C$19+$G$20)-$AE842)*($O$20/($O$19/2)))^2*((($O$20+$G$20)-$AE842)/3))*$AF$603)-((PI()*((($C$19+$G$20)-$AE842)*($O$20/($O$19/2)))^2*(((($C$19+$G$20)-$AE842)*($O$20/($O$19/2)))*$AZ$19)/3)*$AF$603))),IF('Silo Levels'!$L$26="Pumping",(($D$18*$AF$603)+((PI()*(($C$21/2)^2)*($G$20-$AE842))*$AF$603))+((($D$18+$H$18)/3)*$BE$19)+(((PI()*($C$21/2)^2*(($C$21/2)*$AZ$19))/3)*$AF$603),(($D$18*$AF$603)+((PI()*(($C$21/2)^2)*($G$20-$AE842))*$AF$603))+((($D$18+$H$18)/3)*$BE$19)-(((PI()*($C$21/2)^2*(($C$21/2)*$AZ$19))/3)*$AF$603)))</f>
        <v>132335.36024721694</v>
      </c>
      <c r="AG842" s="73">
        <v>23.7</v>
      </c>
      <c r="AH842" s="85">
        <f t="shared" si="116"/>
        <v>124091.63238496559</v>
      </c>
      <c r="AI842" s="57">
        <v>23.7</v>
      </c>
      <c r="AJ842" s="86">
        <f>IF($AI842&gt;$G$20,IF('Silo Levels'!$L$27="Pumping",((PI()*((($C$19+$G$20)-$AI842)*($O$20/($O$19/2)))^2*((($O$20+$G$20)-$AI842))/3)*$AJ$603)+(((PI()*((($C$19+$G$20)-$AI842)*($O$20/($O$19/2)))^2*(((($C$19+$G$20)-$AI842)*($O$20/($O$19/2)))*$AZ$20))/3)*$AJ$603),(((PI()*((($C$19+$G$20)-$AI842)*($O$20/($O$19/2)))^2*((($O$20+$G$20)-$AI842)/3))*$AJ$603)-((PI()*((($C$19+$G$20)-$AI842)*($O$20/($O$19/2)))^2*(((($C$19+$G$20)-$AI842)*($O$20/($O$19/2)))*$AZ$20)/3)*$AJ$603))),IF('Silo Levels'!$L$27="Pumping",(($D$18*$AJ$603)+((PI()*(($C$21/2)^2)*($G$20-$AI842))*$AJ$603))+((($D$18+$H$18)/3)*$BE$20)+(((PI()*($C$21/2)^2*(($C$21/2)*$AZ$20))/3)*$AJ$603),(($D$18*$AJ$603)+((PI()*(($C$21/2)^2)*($G$20-$AI842))*$AJ$603))+((($D$18+$H$18)/3)*$BE$20)-(((PI()*($C$21/2)^2*(($C$21/2)*$AZ$20))/3)*$AJ$603)))</f>
        <v>119910.17699415887</v>
      </c>
    </row>
    <row r="843" spans="1:36" x14ac:dyDescent="0.3">
      <c r="A843">
        <v>23.8</v>
      </c>
      <c r="B843" s="85">
        <f t="shared" si="109"/>
        <v>123672.02989278706</v>
      </c>
      <c r="C843" s="57">
        <v>23.8</v>
      </c>
      <c r="D843" s="86">
        <f>IF($C843&gt;$G$20,IF('Silo Levels'!$L$19="Pumping",((PI()*((($C$19+$G$20)-$C843)*($O$20/($O$19/2)))^2*((($O$20+$G$20)-$C843))/3)*$D$603)+(((PI()*((($C$19+$G$20)-$C843)*($O$20/($O$19/2)))^2*(((($C$19+$G$20)-$C843)*($O$20/($O$19/2)))*$AZ$12))/3)*$D$603),(((PI()*((($C$19+$G$20)-$C843)*($O$20/($O$19/2)))^2*((($O$20+$G$20)-$C843)/3))*$D$603)-((PI()*((($C$19+$G$20)-$C843)*($O$20/($O$19/2)))^2*(((($C$19+$G$20)-$C843)*($O$20/($O$19/2)))*$AZ$12)/3)*$D$603))),IF('Silo Levels'!$L$19="Pumping",(($D$18*$D$603)+((PI()*(($C$21/2)^2)*($G$20-$C843))*$D$603))+((($D$18+$H$18)/3)*$BE$12)+(((PI()*($C$21/2)^2*(($C$21/2)*$AZ$12))/3)*$D$603),(($D$18*$D$603)+((PI()*(($C$21/2)^2)*($G$20-$C843))*$D$603))+((($D$18+$H$18)/3)*$BE$12)-(((PI()*($C$21/2)^2*(($C$21/2)*$AZ$12))/3)*$D$603)))</f>
        <v>120745.01111922236</v>
      </c>
      <c r="E843" s="73">
        <v>23.8</v>
      </c>
      <c r="F843" s="85">
        <f t="shared" si="110"/>
        <v>112224.99162802588</v>
      </c>
      <c r="G843" s="57">
        <v>23.8</v>
      </c>
      <c r="H843" s="86">
        <f>IF($G843&gt;$G$20,IF('Silo Levels'!$L$20="Pumping",((PI()*((($C$19+$G$20)-$G843)*($O$20/($O$19/2)))^2*((($O$20+$G$20)-$G843))/3)*$H$603)+(((PI()*((($C$19+$G$20)-$G843)*($O$20/($O$19/2)))^2*(((($C$19+$G$20)-$G843)*($O$20/($O$19/2)))*$AZ$13))/3)*$H$603),(((PI()*((($C$19+$G$20)-$G843)*($O$20/($O$19/2)))^2*((($O$20+$G$20)-$G843)/3))*$H$603)-((PI()*((($C$19+$G$20)-$G843)*($O$20/($O$19/2)))^2*(((($C$19+$G$20)-$G843)*($O$20/($O$19/2)))*$AZ$13)/3)*$H$603))),IF('Silo Levels'!$L$20="Pumping",(($D$18*$H$603)+((PI()*(($C$21/2)^2)*($G$20-$G843))*$H$603))+((($D$18+$H$18)/3)*$BE$13)+(((PI()*($C$21/2)^2*(($C$21/2)*$AZ$13))/3)*$H$603),(($D$18*$H$603)+((PI()*(($C$21/2)^2)*($G$20-$G843))*$H$603))+((($D$18+$H$18)/3)*$BE$13)-(((PI()*($C$21/2)^2*(($C$21/2)*$AZ$13))/3)*$H$603)))</f>
        <v>108436.85718300001</v>
      </c>
      <c r="I843" s="73">
        <v>23.8</v>
      </c>
      <c r="J843" s="85">
        <f t="shared" si="117"/>
        <v>112727.27758227613</v>
      </c>
      <c r="K843" s="57">
        <v>23.8</v>
      </c>
      <c r="L843" s="86">
        <f>IF($K843&gt;$G$20,IF('Silo Levels'!$L$21="Pumping",((PI()*((($C$19+$G$20)-$K843)*($O$20/($O$19/2)))^2*((($O$20+$G$20)-$K843))/3)*$L$603)+(((PI()*((($C$19+$G$20)-$K843)*($O$20/($O$19/2)))^2*(((($C$19+$G$20)-$K843)*($O$20/($O$19/2)))*$AZ$14))/3)*$L$603),(((PI()*((($C$19+$G$20)-$K843)*($O$20/($O$19/2)))^2*((($O$20+$G$20)-$K843)/3))*$L$603)-((PI()*((($C$19+$G$20)-$K843)*($O$20/($O$19/2)))^2*(((($C$19+$G$20)-$K843)*($O$20/($O$19/2)))*$AZ$14)/3)*$L$603))),IF('Silo Levels'!$L$21="Pumping",(($D$18*$L$603)+((PI()*(($C$21/2)^2)*($G$20-$K843))*$L$603))+((($D$18+$H$18)/3)*$BE$14)+(((PI()*($C$21/2)^2*(($C$21/2)*$AZ$14))/3)*$L$603),(($D$18*$L$603)+((PI()*(($C$21/2)^2)*($G$20-$K843))*$L$603))+((($D$18+$H$18)/3)*$BE$14)-(((PI()*($C$21/2)^2*(($C$21/2)*$AZ$14))/3)*$L$603)))</f>
        <v>108921.88456066402</v>
      </c>
      <c r="M843" s="73">
        <v>23.8</v>
      </c>
      <c r="N843" s="85">
        <f t="shared" si="111"/>
        <v>115339.68572305881</v>
      </c>
      <c r="O843" s="57">
        <v>23.8</v>
      </c>
      <c r="P843" s="86">
        <f>IF($O843&gt;$G$20,IF('Silo Levels'!$L$22="Pumping",((PI()*((($C$19+$G$20)-$O843)*($O$20/($O$19/2)))^2*((($O$20+$G$20)-$O843))/3)*$P$603)+(((PI()*((($C$19+$G$20)-$O843)*($O$20/($O$19/2)))^2*(((($C$19+$G$20)-$O843)*($O$20/($O$19/2)))*$AZ$15))/3)*$P$603),(((PI()*((($C$19+$G$20)-$O843)*($O$20/($O$19/2)))^2*((($O$20+$G$20)-$O843)/3))*$P$603)-((PI()*((($C$19+$G$20)-$O843)*($O$20/($O$19/2)))^2*(((($C$19+$G$20)-$O843)*($O$20/($O$19/2)))*$AZ$15)/3)*$P$603))),IF('Silo Levels'!$L$22="Pumping",(($D$18*$P$603)+((PI()*(($C$21/2)^2)*($G$20-$O843))*$P$603))+((($D$18+$H$18)/3)*$BE$15)+(((PI()*($C$21/2)^2*(($C$21/2)*$AZ$15))/3)*$P$603),(($D$18*$P$603)+((PI()*(($C$21/2)^2)*($G$20-$O843))*$P$603))+((($D$18+$H$18)/3)*$BE$15)-(((PI()*($C$21/2)^2*(($C$21/2)*$AZ$15))/3)*$P$603)))</f>
        <v>111444.53019546632</v>
      </c>
      <c r="Q843" s="73">
        <v>23.8</v>
      </c>
      <c r="R843" s="85">
        <f t="shared" si="112"/>
        <v>119242.0111004374</v>
      </c>
      <c r="S843" s="57">
        <v>23.8</v>
      </c>
      <c r="T843" s="86">
        <f>IF($S843&gt;$G$20,IF('Silo Levels'!$L$23="Pumping",((PI()*((($C$19+$G$20)-$S843)*($O$20/($O$19/2)))^2*((($O$20+$G$20)-$S843))/3)*$T$603)+(((PI()*((($C$19+$G$20)-$S843)*($O$20/($O$19/2)))^2*(((($C$19+$G$20)-$S843)*($O$20/($O$19/2)))*$AZ$16))/3)*$T$603),(((PI()*((($C$19+$G$20)-$S843)*($O$20/($O$19/2)))^2*((($O$20+$G$20)-$S843)/3))*$T$603)-((PI()*((($C$19+$G$20)-$S843)*($O$20/($O$19/2)))^2*(((($C$19+$G$20)-$S843)*($O$20/($O$19/2)))*$AZ$16)/3)*$T$603))),IF('Silo Levels'!$L$23="Pumping",(($D$18*$T$603)+((PI()*(($C$21/2)^2)*($G$20-$S843))*$T$603))+((($D$18+$H$18)/3)*$BE$16)+(((PI()*($C$21/2)^2*(($C$21/2)*$AZ$16))/3)*$T$603),(($D$18*$T$603)+((PI()*(($C$21/2)^2)*($G$20-$S843))*$T$603))+((($D$18+$H$18)/3)*$BE$16)-(((PI()*($C$21/2)^2*(($C$21/2)*$AZ$16))/3)*$T$603)))</f>
        <v>115212.77143049517</v>
      </c>
      <c r="U843" s="73">
        <v>23.8</v>
      </c>
      <c r="V843" s="85">
        <f t="shared" si="113"/>
        <v>112224.99162802588</v>
      </c>
      <c r="W843" s="57">
        <v>23.8</v>
      </c>
      <c r="X843" s="86">
        <f>IF($W843&gt;$G$20,IF('Silo Levels'!$L$24="Pumping",((PI()*((($C$19+$G$20)-$W843)*($O$20/($O$19/2)))^2*((($O$20+$G$20)-$W843))/3)*$X$603)+(((PI()*((($C$19+$G$20)-$W843)*($O$20/($O$19/2)))^2*(((($C$19+$G$20)-$W843)*($O$20/($O$19/2)))*$AZ$17))/3)*$X$603),(((PI()*((($C$19+$G$20)-$W843)*($O$20/($O$19/2)))^2*((($O$20+$G$20)-$W843)/3))*$X$603)-((PI()*((($C$19+$G$20)-$W843)*($O$20/($O$19/2)))^2*(((($C$19+$G$20)-$W843)*($O$20/($O$19/2)))*$AZ$17)/3)*$X$603))),IF('Silo Levels'!$L$24="Pumping",(($D$18*$X$603)+((PI()*(($C$21/2)^2)*($G$20-$W843))*$X$603))+((($D$18+$H$18)/3)*$BE$17)+(((PI()*($C$21/2)^2*(($C$21/2)*$AZ$17))/3)*$X$603),(($D$18*$X$603)+((PI()*(($C$21/2)^2)*($G$20-$W843))*$X$603))+((($D$18+$H$18)/3)*$BE$17)-(((PI()*($C$21/2)^2*(($C$21/2)*$AZ$17))/3)*$X$603)))</f>
        <v>108436.85718300001</v>
      </c>
      <c r="Y843" s="73">
        <v>23.8</v>
      </c>
      <c r="Z843" s="85">
        <f t="shared" si="114"/>
        <v>128558.08003140801</v>
      </c>
      <c r="AA843" s="57">
        <v>23.8</v>
      </c>
      <c r="AB843" s="86">
        <f>IF($AA843&gt;$G$20,IF('Silo Levels'!$L$25="Pumping",((PI()*((($C$19+$G$20)-$AA843)*($O$20/($O$19/2)))^2*((($O$20+$G$20)-$AA843))/3)*$AB$603)+(((PI()*((($C$19+$G$20)-$AA843)*($O$20/($O$19/2)))^2*(((($C$19+$G$20)-$AA843)*($O$20/($O$19/2)))*$AZ$18))/3)*$AB$603),(((PI()*((($C$19+$G$20)-$AA843)*($O$20/($O$19/2)))^2*((($O$20+$G$20)-$AA843)/3))*$AB$603)-((PI()*((($C$19+$G$20)-$AA843)*($O$20/($O$19/2)))^2*(((($C$19+$G$20)-$AA843)*($O$20/($O$19/2)))*$AZ$18)/3)*$AB$603))),IF('Silo Levels'!$L$25="Pumping",(($D$18*$AB$603)+((PI()*(($C$21/2)^2)*($G$20-$AA843))*$AB$603))+((($D$18+$H$18)/3)*$BE$18)+(((PI()*($C$21/2)^2*(($C$21/2)*$AZ$18))/3)*$AB$603),(($D$18*$AB$603)+((PI()*(($C$21/2)^2)*($G$20-$AA843))*$AB$603))+((($D$18+$H$18)/3)*$BE$18)-(((PI()*($C$21/2)^2*(($C$21/2)*$AZ$18))/3)*$AB$603)))</f>
        <v>124208.7396543537</v>
      </c>
      <c r="AC843" s="73">
        <v>23.8</v>
      </c>
      <c r="AD843" s="85">
        <f t="shared" si="115"/>
        <v>134102.20836090489</v>
      </c>
      <c r="AE843" s="57">
        <v>23.8</v>
      </c>
      <c r="AF843" s="86">
        <f>IF($AE843&gt;$G$20,IF('Silo Levels'!$L$26="Pumping",((PI()*((($C$19+$G$20)-$AE843)*($O$20/($O$19/2)))^2*((($O$20+$G$20)-$AE843))/3)*$AF$603)+(((PI()*((($C$19+$G$20)-$AE843)*($O$20/($O$19/2)))^2*(((($C$19+$G$20)-$AE843)*($O$20/($O$19/2)))*$AZ$19))/3)*$AF$603),(((PI()*((($C$19+$G$20)-$AE843)*($O$20/($O$19/2)))^2*((($O$20+$G$20)-$AE843)/3))*$AF$603)-((PI()*((($C$19+$G$20)-$AE843)*($O$20/($O$19/2)))^2*(((($C$19+$G$20)-$AE843)*($O$20/($O$19/2)))*$AZ$19)/3)*$AF$603))),IF('Silo Levels'!$L$26="Pumping",(($D$18*$AF$603)+((PI()*(($C$21/2)^2)*($G$20-$AE843))*$AF$603))+((($D$18+$H$18)/3)*$BE$19)+(((PI()*($C$21/2)^2*(($C$21/2)*$AZ$19))/3)*$AF$603),(($D$18*$AF$603)+((PI()*(($C$21/2)^2)*($G$20-$AE843))*$AF$603))+((($D$18+$H$18)/3)*$BE$19)-(((PI()*($C$21/2)^2*(($C$21/2)*$AZ$19))/3)*$AF$603)))</f>
        <v>131891.7227086449</v>
      </c>
      <c r="AG843" s="73">
        <v>23.8</v>
      </c>
      <c r="AH843" s="85">
        <f t="shared" si="116"/>
        <v>123672.02989278706</v>
      </c>
      <c r="AI843" s="57">
        <v>23.8</v>
      </c>
      <c r="AJ843" s="86">
        <f>IF($AI843&gt;$G$20,IF('Silo Levels'!$L$27="Pumping",((PI()*((($C$19+$G$20)-$AI843)*($O$20/($O$19/2)))^2*((($O$20+$G$20)-$AI843))/3)*$AJ$603)+(((PI()*((($C$19+$G$20)-$AI843)*($O$20/($O$19/2)))^2*(((($C$19+$G$20)-$AI843)*($O$20/($O$19/2)))*$AZ$20))/3)*$AJ$603),(((PI()*((($C$19+$G$20)-$AI843)*($O$20/($O$19/2)))^2*((($O$20+$G$20)-$AI843)/3))*$AJ$603)-((PI()*((($C$19+$G$20)-$AI843)*($O$20/($O$19/2)))^2*(((($C$19+$G$20)-$AI843)*($O$20/($O$19/2)))*$AZ$20)/3)*$AJ$603))),IF('Silo Levels'!$L$27="Pumping",(($D$18*$AJ$603)+((PI()*(($C$21/2)^2)*($G$20-$AI843))*$AJ$603))+((($D$18+$H$18)/3)*$BE$20)+(((PI()*($C$21/2)^2*(($C$21/2)*$AZ$20))/3)*$AJ$603),(($D$18*$AJ$603)+((PI()*(($C$21/2)^2)*($G$20-$AI843))*$AJ$603))+((($D$18+$H$18)/3)*$BE$20)-(((PI()*($C$21/2)^2*(($C$21/2)*$AZ$20))/3)*$AJ$603)))</f>
        <v>119490.57450198034</v>
      </c>
    </row>
    <row r="844" spans="1:36" x14ac:dyDescent="0.3">
      <c r="A844">
        <v>23.9</v>
      </c>
      <c r="B844" s="85">
        <f t="shared" si="109"/>
        <v>123252.42740060855</v>
      </c>
      <c r="C844" s="57">
        <v>23.9</v>
      </c>
      <c r="D844" s="86">
        <f>IF($C844&gt;$G$20,IF('Silo Levels'!$L$19="Pumping",((PI()*((($C$19+$G$20)-$C844)*($O$20/($O$19/2)))^2*((($O$20+$G$20)-$C844))/3)*$D$603)+(((PI()*((($C$19+$G$20)-$C844)*($O$20/($O$19/2)))^2*(((($C$19+$G$20)-$C844)*($O$20/($O$19/2)))*$AZ$12))/3)*$D$603),(((PI()*((($C$19+$G$20)-$C844)*($O$20/($O$19/2)))^2*((($O$20+$G$20)-$C844)/3))*$D$603)-((PI()*((($C$19+$G$20)-$C844)*($O$20/($O$19/2)))^2*(((($C$19+$G$20)-$C844)*($O$20/($O$19/2)))*$AZ$12)/3)*$D$603))),IF('Silo Levels'!$L$19="Pumping",(($D$18*$D$603)+((PI()*(($C$21/2)^2)*($G$20-$C844))*$D$603))+((($D$18+$H$18)/3)*$BE$12)+(((PI()*($C$21/2)^2*(($C$21/2)*$AZ$12))/3)*$D$603),(($D$18*$D$603)+((PI()*(($C$21/2)^2)*($G$20-$C844))*$D$603))+((($D$18+$H$18)/3)*$BE$12)-(((PI()*($C$21/2)^2*(($C$21/2)*$AZ$12))/3)*$D$603)))</f>
        <v>120325.40862704384</v>
      </c>
      <c r="E844" s="73">
        <v>23.9</v>
      </c>
      <c r="F844" s="85">
        <f t="shared" si="110"/>
        <v>111844.85827605116</v>
      </c>
      <c r="G844" s="57">
        <v>23.9</v>
      </c>
      <c r="H844" s="86">
        <f>IF($G844&gt;$G$20,IF('Silo Levels'!$L$20="Pumping",((PI()*((($C$19+$G$20)-$G844)*($O$20/($O$19/2)))^2*((($O$20+$G$20)-$G844))/3)*$H$603)+(((PI()*((($C$19+$G$20)-$G844)*($O$20/($O$19/2)))^2*(((($C$19+$G$20)-$G844)*($O$20/($O$19/2)))*$AZ$13))/3)*$H$603),(((PI()*((($C$19+$G$20)-$G844)*($O$20/($O$19/2)))^2*((($O$20+$G$20)-$G844)/3))*$H$603)-((PI()*((($C$19+$G$20)-$G844)*($O$20/($O$19/2)))^2*(((($C$19+$G$20)-$G844)*($O$20/($O$19/2)))*$AZ$13)/3)*$H$603))),IF('Silo Levels'!$L$20="Pumping",(($D$18*$H$603)+((PI()*(($C$21/2)^2)*($G$20-$G844))*$H$603))+((($D$18+$H$18)/3)*$BE$13)+(((PI()*($C$21/2)^2*(($C$21/2)*$AZ$13))/3)*$H$603),(($D$18*$H$603)+((PI()*(($C$21/2)^2)*($G$20-$G844))*$H$603))+((($D$18+$H$18)/3)*$BE$13)-(((PI()*($C$21/2)^2*(($C$21/2)*$AZ$13))/3)*$H$603)))</f>
        <v>108056.7238310253</v>
      </c>
      <c r="I844" s="73">
        <v>23.9</v>
      </c>
      <c r="J844" s="85">
        <f t="shared" si="117"/>
        <v>112345.41235920145</v>
      </c>
      <c r="K844" s="57">
        <v>23.9</v>
      </c>
      <c r="L844" s="86">
        <f>IF($K844&gt;$G$20,IF('Silo Levels'!$L$21="Pumping",((PI()*((($C$19+$G$20)-$K844)*($O$20/($O$19/2)))^2*((($O$20+$G$20)-$K844))/3)*$L$603)+(((PI()*((($C$19+$G$20)-$K844)*($O$20/($O$19/2)))^2*(((($C$19+$G$20)-$K844)*($O$20/($O$19/2)))*$AZ$14))/3)*$L$603),(((PI()*((($C$19+$G$20)-$K844)*($O$20/($O$19/2)))^2*((($O$20+$G$20)-$K844)/3))*$L$603)-((PI()*((($C$19+$G$20)-$K844)*($O$20/($O$19/2)))^2*(((($C$19+$G$20)-$K844)*($O$20/($O$19/2)))*$AZ$14)/3)*$L$603))),IF('Silo Levels'!$L$21="Pumping",(($D$18*$L$603)+((PI()*(($C$21/2)^2)*($G$20-$K844))*$L$603))+((($D$18+$H$18)/3)*$BE$14)+(((PI()*($C$21/2)^2*(($C$21/2)*$AZ$14))/3)*$L$603),(($D$18*$L$603)+((PI()*(($C$21/2)^2)*($G$20-$K844))*$L$603))+((($D$18+$H$18)/3)*$BE$14)-(((PI()*($C$21/2)^2*(($C$21/2)*$AZ$14))/3)*$L$603)))</f>
        <v>108540.01933758934</v>
      </c>
      <c r="M844" s="73">
        <v>23.9</v>
      </c>
      <c r="N844" s="85">
        <f t="shared" si="111"/>
        <v>114948.81297325161</v>
      </c>
      <c r="O844" s="57">
        <v>23.9</v>
      </c>
      <c r="P844" s="86">
        <f>IF($O844&gt;$G$20,IF('Silo Levels'!$L$22="Pumping",((PI()*((($C$19+$G$20)-$O844)*($O$20/($O$19/2)))^2*((($O$20+$G$20)-$O844))/3)*$P$603)+(((PI()*((($C$19+$G$20)-$O844)*($O$20/($O$19/2)))^2*(((($C$19+$G$20)-$O844)*($O$20/($O$19/2)))*$AZ$15))/3)*$P$603),(((PI()*((($C$19+$G$20)-$O844)*($O$20/($O$19/2)))^2*((($O$20+$G$20)-$O844)/3))*$P$603)-((PI()*((($C$19+$G$20)-$O844)*($O$20/($O$19/2)))^2*(((($C$19+$G$20)-$O844)*($O$20/($O$19/2)))*$AZ$15)/3)*$P$603))),IF('Silo Levels'!$L$22="Pumping",(($D$18*$P$603)+((PI()*(($C$21/2)^2)*($G$20-$O844))*$P$603))+((($D$18+$H$18)/3)*$BE$15)+(((PI()*($C$21/2)^2*(($C$21/2)*$AZ$15))/3)*$P$603),(($D$18*$P$603)+((PI()*(($C$21/2)^2)*($G$20-$O844))*$P$603))+((($D$18+$H$18)/3)*$BE$15)-(((PI()*($C$21/2)^2*(($C$21/2)*$AZ$15))/3)*$P$603)))</f>
        <v>111053.65744565912</v>
      </c>
      <c r="Q844" s="73">
        <v>23.9</v>
      </c>
      <c r="R844" s="85">
        <f t="shared" si="112"/>
        <v>118837.68321718188</v>
      </c>
      <c r="S844" s="57">
        <v>23.9</v>
      </c>
      <c r="T844" s="86">
        <f>IF($S844&gt;$G$20,IF('Silo Levels'!$L$23="Pumping",((PI()*((($C$19+$G$20)-$S844)*($O$20/($O$19/2)))^2*((($O$20+$G$20)-$S844))/3)*$T$603)+(((PI()*((($C$19+$G$20)-$S844)*($O$20/($O$19/2)))^2*(((($C$19+$G$20)-$S844)*($O$20/($O$19/2)))*$AZ$16))/3)*$T$603),(((PI()*((($C$19+$G$20)-$S844)*($O$20/($O$19/2)))^2*((($O$20+$G$20)-$S844)/3))*$T$603)-((PI()*((($C$19+$G$20)-$S844)*($O$20/($O$19/2)))^2*(((($C$19+$G$20)-$S844)*($O$20/($O$19/2)))*$AZ$16)/3)*$T$603))),IF('Silo Levels'!$L$23="Pumping",(($D$18*$T$603)+((PI()*(($C$21/2)^2)*($G$20-$S844))*$T$603))+((($D$18+$H$18)/3)*$BE$16)+(((PI()*($C$21/2)^2*(($C$21/2)*$AZ$16))/3)*$T$603),(($D$18*$T$603)+((PI()*(($C$21/2)^2)*($G$20-$S844))*$T$603))+((($D$18+$H$18)/3)*$BE$16)-(((PI()*($C$21/2)^2*(($C$21/2)*$AZ$16))/3)*$T$603)))</f>
        <v>114808.44354723964</v>
      </c>
      <c r="U844" s="73">
        <v>23.9</v>
      </c>
      <c r="V844" s="85">
        <f t="shared" si="113"/>
        <v>111844.85827605116</v>
      </c>
      <c r="W844" s="57">
        <v>23.9</v>
      </c>
      <c r="X844" s="86">
        <f>IF($W844&gt;$G$20,IF('Silo Levels'!$L$24="Pumping",((PI()*((($C$19+$G$20)-$W844)*($O$20/($O$19/2)))^2*((($O$20+$G$20)-$W844))/3)*$X$603)+(((PI()*((($C$19+$G$20)-$W844)*($O$20/($O$19/2)))^2*(((($C$19+$G$20)-$W844)*($O$20/($O$19/2)))*$AZ$17))/3)*$X$603),(((PI()*((($C$19+$G$20)-$W844)*($O$20/($O$19/2)))^2*((($O$20+$G$20)-$W844)/3))*$X$603)-((PI()*((($C$19+$G$20)-$W844)*($O$20/($O$19/2)))^2*(((($C$19+$G$20)-$W844)*($O$20/($O$19/2)))*$AZ$17)/3)*$X$603))),IF('Silo Levels'!$L$24="Pumping",(($D$18*$X$603)+((PI()*(($C$21/2)^2)*($G$20-$W844))*$X$603))+((($D$18+$H$18)/3)*$BE$17)+(((PI()*($C$21/2)^2*(($C$21/2)*$AZ$17))/3)*$X$603),(($D$18*$X$603)+((PI()*(($C$21/2)^2)*($G$20-$W844))*$X$603))+((($D$18+$H$18)/3)*$BE$17)-(((PI()*($C$21/2)^2*(($C$21/2)*$AZ$17))/3)*$X$603)))</f>
        <v>108056.7238310253</v>
      </c>
      <c r="Y844" s="73">
        <v>23.9</v>
      </c>
      <c r="Z844" s="85">
        <f t="shared" si="114"/>
        <v>128121.63054409386</v>
      </c>
      <c r="AA844" s="57">
        <v>23.9</v>
      </c>
      <c r="AB844" s="86">
        <f>IF($AA844&gt;$G$20,IF('Silo Levels'!$L$25="Pumping",((PI()*((($C$19+$G$20)-$AA844)*($O$20/($O$19/2)))^2*((($O$20+$G$20)-$AA844))/3)*$AB$603)+(((PI()*((($C$19+$G$20)-$AA844)*($O$20/($O$19/2)))^2*(((($C$19+$G$20)-$AA844)*($O$20/($O$19/2)))*$AZ$18))/3)*$AB$603),(((PI()*((($C$19+$G$20)-$AA844)*($O$20/($O$19/2)))^2*((($O$20+$G$20)-$AA844)/3))*$AB$603)-((PI()*((($C$19+$G$20)-$AA844)*($O$20/($O$19/2)))^2*(((($C$19+$G$20)-$AA844)*($O$20/($O$19/2)))*$AZ$18)/3)*$AB$603))),IF('Silo Levels'!$L$25="Pumping",(($D$18*$AB$603)+((PI()*(($C$21/2)^2)*($G$20-$AA844))*$AB$603))+((($D$18+$H$18)/3)*$BE$18)+(((PI()*($C$21/2)^2*(($C$21/2)*$AZ$18))/3)*$AB$603),(($D$18*$AB$603)+((PI()*(($C$21/2)^2)*($G$20-$AA844))*$AB$603))+((($D$18+$H$18)/3)*$BE$18)-(((PI()*($C$21/2)^2*(($C$21/2)*$AZ$18))/3)*$AB$603)))</f>
        <v>123772.29016703955</v>
      </c>
      <c r="AC844" s="73">
        <v>23.9</v>
      </c>
      <c r="AD844" s="85">
        <f t="shared" si="115"/>
        <v>133658.57082233287</v>
      </c>
      <c r="AE844" s="57">
        <v>23.9</v>
      </c>
      <c r="AF844" s="86">
        <f>IF($AE844&gt;$G$20,IF('Silo Levels'!$L$26="Pumping",((PI()*((($C$19+$G$20)-$AE844)*($O$20/($O$19/2)))^2*((($O$20+$G$20)-$AE844))/3)*$AF$603)+(((PI()*((($C$19+$G$20)-$AE844)*($O$20/($O$19/2)))^2*(((($C$19+$G$20)-$AE844)*($O$20/($O$19/2)))*$AZ$19))/3)*$AF$603),(((PI()*((($C$19+$G$20)-$AE844)*($O$20/($O$19/2)))^2*((($O$20+$G$20)-$AE844)/3))*$AF$603)-((PI()*((($C$19+$G$20)-$AE844)*($O$20/($O$19/2)))^2*(((($C$19+$G$20)-$AE844)*($O$20/($O$19/2)))*$AZ$19)/3)*$AF$603))),IF('Silo Levels'!$L$26="Pumping",(($D$18*$AF$603)+((PI()*(($C$21/2)^2)*($G$20-$AE844))*$AF$603))+((($D$18+$H$18)/3)*$BE$19)+(((PI()*($C$21/2)^2*(($C$21/2)*$AZ$19))/3)*$AF$603),(($D$18*$AF$603)+((PI()*(($C$21/2)^2)*($G$20-$AE844))*$AF$603))+((($D$18+$H$18)/3)*$BE$19)-(((PI()*($C$21/2)^2*(($C$21/2)*$AZ$19))/3)*$AF$603)))</f>
        <v>131448.08517007288</v>
      </c>
      <c r="AG844" s="73">
        <v>23.9</v>
      </c>
      <c r="AH844" s="85">
        <f t="shared" si="116"/>
        <v>123252.42740060855</v>
      </c>
      <c r="AI844" s="57">
        <v>23.9</v>
      </c>
      <c r="AJ844" s="86">
        <f>IF($AI844&gt;$G$20,IF('Silo Levels'!$L$27="Pumping",((PI()*((($C$19+$G$20)-$AI844)*($O$20/($O$19/2)))^2*((($O$20+$G$20)-$AI844))/3)*$AJ$603)+(((PI()*((($C$19+$G$20)-$AI844)*($O$20/($O$19/2)))^2*(((($C$19+$G$20)-$AI844)*($O$20/($O$19/2)))*$AZ$20))/3)*$AJ$603),(((PI()*((($C$19+$G$20)-$AI844)*($O$20/($O$19/2)))^2*((($O$20+$G$20)-$AI844)/3))*$AJ$603)-((PI()*((($C$19+$G$20)-$AI844)*($O$20/($O$19/2)))^2*(((($C$19+$G$20)-$AI844)*($O$20/($O$19/2)))*$AZ$20)/3)*$AJ$603))),IF('Silo Levels'!$L$27="Pumping",(($D$18*$AJ$603)+((PI()*(($C$21/2)^2)*($G$20-$AI844))*$AJ$603))+((($D$18+$H$18)/3)*$BE$20)+(((PI()*($C$21/2)^2*(($C$21/2)*$AZ$20))/3)*$AJ$603),(($D$18*$AJ$603)+((PI()*(($C$21/2)^2)*($G$20-$AI844))*$AJ$603))+((($D$18+$H$18)/3)*$BE$20)-(((PI()*($C$21/2)^2*(($C$21/2)*$AZ$20))/3)*$AJ$603)))</f>
        <v>119070.97200980183</v>
      </c>
    </row>
    <row r="845" spans="1:36" x14ac:dyDescent="0.3">
      <c r="A845">
        <v>24</v>
      </c>
      <c r="B845" s="85">
        <f t="shared" si="109"/>
        <v>122832.82490843003</v>
      </c>
      <c r="C845" s="57">
        <v>24</v>
      </c>
      <c r="D845" s="86">
        <f>IF($C845&gt;$G$20,IF('Silo Levels'!$L$19="Pumping",((PI()*((($C$19+$G$20)-$C845)*($O$20/($O$19/2)))^2*((($O$20+$G$20)-$C845))/3)*$D$603)+(((PI()*((($C$19+$G$20)-$C845)*($O$20/($O$19/2)))^2*(((($C$19+$G$20)-$C845)*($O$20/($O$19/2)))*$AZ$12))/3)*$D$603),(((PI()*((($C$19+$G$20)-$C845)*($O$20/($O$19/2)))^2*((($O$20+$G$20)-$C845)/3))*$D$603)-((PI()*((($C$19+$G$20)-$C845)*($O$20/($O$19/2)))^2*(((($C$19+$G$20)-$C845)*($O$20/($O$19/2)))*$AZ$12)/3)*$D$603))),IF('Silo Levels'!$L$19="Pumping",(($D$18*$D$603)+((PI()*(($C$21/2)^2)*($G$20-$C845))*$D$603))+((($D$18+$H$18)/3)*$BE$12)+(((PI()*($C$21/2)^2*(($C$21/2)*$AZ$12))/3)*$D$603),(($D$18*$D$603)+((PI()*(($C$21/2)^2)*($G$20-$C845))*$D$603))+((($D$18+$H$18)/3)*$BE$12)-(((PI()*($C$21/2)^2*(($C$21/2)*$AZ$12))/3)*$D$603)))</f>
        <v>119905.80613486533</v>
      </c>
      <c r="E845" s="73">
        <v>24</v>
      </c>
      <c r="F845" s="85">
        <f t="shared" si="110"/>
        <v>111464.72492407644</v>
      </c>
      <c r="G845" s="57">
        <v>24</v>
      </c>
      <c r="H845" s="86">
        <f>IF($G845&gt;$G$20,IF('Silo Levels'!$L$20="Pumping",((PI()*((($C$19+$G$20)-$G845)*($O$20/($O$19/2)))^2*((($O$20+$G$20)-$G845))/3)*$H$603)+(((PI()*((($C$19+$G$20)-$G845)*($O$20/($O$19/2)))^2*(((($C$19+$G$20)-$G845)*($O$20/($O$19/2)))*$AZ$13))/3)*$H$603),(((PI()*((($C$19+$G$20)-$G845)*($O$20/($O$19/2)))^2*((($O$20+$G$20)-$G845)/3))*$H$603)-((PI()*((($C$19+$G$20)-$G845)*($O$20/($O$19/2)))^2*(((($C$19+$G$20)-$G845)*($O$20/($O$19/2)))*$AZ$13)/3)*$H$603))),IF('Silo Levels'!$L$20="Pumping",(($D$18*$H$603)+((PI()*(($C$21/2)^2)*($G$20-$G845))*$H$603))+((($D$18+$H$18)/3)*$BE$13)+(((PI()*($C$21/2)^2*(($C$21/2)*$AZ$13))/3)*$H$603),(($D$18*$H$603)+((PI()*(($C$21/2)^2)*($G$20-$G845))*$H$603))+((($D$18+$H$18)/3)*$BE$13)-(((PI()*($C$21/2)^2*(($C$21/2)*$AZ$13))/3)*$H$603)))</f>
        <v>107676.59047905057</v>
      </c>
      <c r="I845" s="73">
        <v>24</v>
      </c>
      <c r="J845" s="85">
        <f t="shared" si="117"/>
        <v>111963.5471361268</v>
      </c>
      <c r="K845" s="57">
        <v>24</v>
      </c>
      <c r="L845" s="86">
        <f>IF($K845&gt;$G$20,IF('Silo Levels'!$L$21="Pumping",((PI()*((($C$19+$G$20)-$K845)*($O$20/($O$19/2)))^2*((($O$20+$G$20)-$K845))/3)*$L$603)+(((PI()*((($C$19+$G$20)-$K845)*($O$20/($O$19/2)))^2*(((($C$19+$G$20)-$K845)*($O$20/($O$19/2)))*$AZ$14))/3)*$L$603),(((PI()*((($C$19+$G$20)-$K845)*($O$20/($O$19/2)))^2*((($O$20+$G$20)-$K845)/3))*$L$603)-((PI()*((($C$19+$G$20)-$K845)*($O$20/($O$19/2)))^2*(((($C$19+$G$20)-$K845)*($O$20/($O$19/2)))*$AZ$14)/3)*$L$603))),IF('Silo Levels'!$L$21="Pumping",(($D$18*$L$603)+((PI()*(($C$21/2)^2)*($G$20-$K845))*$L$603))+((($D$18+$H$18)/3)*$BE$14)+(((PI()*($C$21/2)^2*(($C$21/2)*$AZ$14))/3)*$L$603),(($D$18*$L$603)+((PI()*(($C$21/2)^2)*($G$20-$K845))*$L$603))+((($D$18+$H$18)/3)*$BE$14)-(((PI()*($C$21/2)^2*(($C$21/2)*$AZ$14))/3)*$L$603)))</f>
        <v>108158.15411451469</v>
      </c>
      <c r="M845" s="73">
        <v>24</v>
      </c>
      <c r="N845" s="85">
        <f t="shared" si="111"/>
        <v>114557.94022344441</v>
      </c>
      <c r="O845" s="57">
        <v>24</v>
      </c>
      <c r="P845" s="86">
        <f>IF($O845&gt;$G$20,IF('Silo Levels'!$L$22="Pumping",((PI()*((($C$19+$G$20)-$O845)*($O$20/($O$19/2)))^2*((($O$20+$G$20)-$O845))/3)*$P$603)+(((PI()*((($C$19+$G$20)-$O845)*($O$20/($O$19/2)))^2*(((($C$19+$G$20)-$O845)*($O$20/($O$19/2)))*$AZ$15))/3)*$P$603),(((PI()*((($C$19+$G$20)-$O845)*($O$20/($O$19/2)))^2*((($O$20+$G$20)-$O845)/3))*$P$603)-((PI()*((($C$19+$G$20)-$O845)*($O$20/($O$19/2)))^2*(((($C$19+$G$20)-$O845)*($O$20/($O$19/2)))*$AZ$15)/3)*$P$603))),IF('Silo Levels'!$L$22="Pumping",(($D$18*$P$603)+((PI()*(($C$21/2)^2)*($G$20-$O845))*$P$603))+((($D$18+$H$18)/3)*$BE$15)+(((PI()*($C$21/2)^2*(($C$21/2)*$AZ$15))/3)*$P$603),(($D$18*$P$603)+((PI()*(($C$21/2)^2)*($G$20-$O845))*$P$603))+((($D$18+$H$18)/3)*$BE$15)-(((PI()*($C$21/2)^2*(($C$21/2)*$AZ$15))/3)*$P$603)))</f>
        <v>110662.78469585192</v>
      </c>
      <c r="Q845" s="73">
        <v>24</v>
      </c>
      <c r="R845" s="85">
        <f t="shared" si="112"/>
        <v>118433.35533392635</v>
      </c>
      <c r="S845" s="57">
        <v>24</v>
      </c>
      <c r="T845" s="86">
        <f>IF($S845&gt;$G$20,IF('Silo Levels'!$L$23="Pumping",((PI()*((($C$19+$G$20)-$S845)*($O$20/($O$19/2)))^2*((($O$20+$G$20)-$S845))/3)*$T$603)+(((PI()*((($C$19+$G$20)-$S845)*($O$20/($O$19/2)))^2*(((($C$19+$G$20)-$S845)*($O$20/($O$19/2)))*$AZ$16))/3)*$T$603),(((PI()*((($C$19+$G$20)-$S845)*($O$20/($O$19/2)))^2*((($O$20+$G$20)-$S845)/3))*$T$603)-((PI()*((($C$19+$G$20)-$S845)*($O$20/($O$19/2)))^2*(((($C$19+$G$20)-$S845)*($O$20/($O$19/2)))*$AZ$16)/3)*$T$603))),IF('Silo Levels'!$L$23="Pumping",(($D$18*$T$603)+((PI()*(($C$21/2)^2)*($G$20-$S845))*$T$603))+((($D$18+$H$18)/3)*$BE$16)+(((PI()*($C$21/2)^2*(($C$21/2)*$AZ$16))/3)*$T$603),(($D$18*$T$603)+((PI()*(($C$21/2)^2)*($G$20-$S845))*$T$603))+((($D$18+$H$18)/3)*$BE$16)-(((PI()*($C$21/2)^2*(($C$21/2)*$AZ$16))/3)*$T$603)))</f>
        <v>114404.11566398411</v>
      </c>
      <c r="U845" s="73">
        <v>24</v>
      </c>
      <c r="V845" s="85">
        <f t="shared" si="113"/>
        <v>111464.72492407644</v>
      </c>
      <c r="W845" s="57">
        <v>24</v>
      </c>
      <c r="X845" s="86">
        <f>IF($W845&gt;$G$20,IF('Silo Levels'!$L$24="Pumping",((PI()*((($C$19+$G$20)-$W845)*($O$20/($O$19/2)))^2*((($O$20+$G$20)-$W845))/3)*$X$603)+(((PI()*((($C$19+$G$20)-$W845)*($O$20/($O$19/2)))^2*(((($C$19+$G$20)-$W845)*($O$20/($O$19/2)))*$AZ$17))/3)*$X$603),(((PI()*((($C$19+$G$20)-$W845)*($O$20/($O$19/2)))^2*((($O$20+$G$20)-$W845)/3))*$X$603)-((PI()*((($C$19+$G$20)-$W845)*($O$20/($O$19/2)))^2*(((($C$19+$G$20)-$W845)*($O$20/($O$19/2)))*$AZ$17)/3)*$X$603))),IF('Silo Levels'!$L$24="Pumping",(($D$18*$X$603)+((PI()*(($C$21/2)^2)*($G$20-$W845))*$X$603))+((($D$18+$H$18)/3)*$BE$17)+(((PI()*($C$21/2)^2*(($C$21/2)*$AZ$17))/3)*$X$603),(($D$18*$X$603)+((PI()*(($C$21/2)^2)*($G$20-$W845))*$X$603))+((($D$18+$H$18)/3)*$BE$17)-(((PI()*($C$21/2)^2*(($C$21/2)*$AZ$17))/3)*$X$603)))</f>
        <v>107676.59047905057</v>
      </c>
      <c r="Y845" s="73">
        <v>24</v>
      </c>
      <c r="Z845" s="85">
        <f t="shared" si="114"/>
        <v>127685.18105677971</v>
      </c>
      <c r="AA845" s="57">
        <v>24</v>
      </c>
      <c r="AB845" s="86">
        <f>IF($AA845&gt;$G$20,IF('Silo Levels'!$L$25="Pumping",((PI()*((($C$19+$G$20)-$AA845)*($O$20/($O$19/2)))^2*((($O$20+$G$20)-$AA845))/3)*$AB$603)+(((PI()*((($C$19+$G$20)-$AA845)*($O$20/($O$19/2)))^2*(((($C$19+$G$20)-$AA845)*($O$20/($O$19/2)))*$AZ$18))/3)*$AB$603),(((PI()*((($C$19+$G$20)-$AA845)*($O$20/($O$19/2)))^2*((($O$20+$G$20)-$AA845)/3))*$AB$603)-((PI()*((($C$19+$G$20)-$AA845)*($O$20/($O$19/2)))^2*(((($C$19+$G$20)-$AA845)*($O$20/($O$19/2)))*$AZ$18)/3)*$AB$603))),IF('Silo Levels'!$L$25="Pumping",(($D$18*$AB$603)+((PI()*(($C$21/2)^2)*($G$20-$AA845))*$AB$603))+((($D$18+$H$18)/3)*$BE$18)+(((PI()*($C$21/2)^2*(($C$21/2)*$AZ$18))/3)*$AB$603),(($D$18*$AB$603)+((PI()*(($C$21/2)^2)*($G$20-$AA845))*$AB$603))+((($D$18+$H$18)/3)*$BE$18)-(((PI()*($C$21/2)^2*(($C$21/2)*$AZ$18))/3)*$AB$603)))</f>
        <v>123335.8406797254</v>
      </c>
      <c r="AC845" s="73">
        <v>24</v>
      </c>
      <c r="AD845" s="85">
        <f t="shared" si="115"/>
        <v>133214.93328376082</v>
      </c>
      <c r="AE845" s="57">
        <v>24</v>
      </c>
      <c r="AF845" s="86">
        <f>IF($AE845&gt;$G$20,IF('Silo Levels'!$L$26="Pumping",((PI()*((($C$19+$G$20)-$AE845)*($O$20/($O$19/2)))^2*((($O$20+$G$20)-$AE845))/3)*$AF$603)+(((PI()*((($C$19+$G$20)-$AE845)*($O$20/($O$19/2)))^2*(((($C$19+$G$20)-$AE845)*($O$20/($O$19/2)))*$AZ$19))/3)*$AF$603),(((PI()*((($C$19+$G$20)-$AE845)*($O$20/($O$19/2)))^2*((($O$20+$G$20)-$AE845)/3))*$AF$603)-((PI()*((($C$19+$G$20)-$AE845)*($O$20/($O$19/2)))^2*(((($C$19+$G$20)-$AE845)*($O$20/($O$19/2)))*$AZ$19)/3)*$AF$603))),IF('Silo Levels'!$L$26="Pumping",(($D$18*$AF$603)+((PI()*(($C$21/2)^2)*($G$20-$AE845))*$AF$603))+((($D$18+$H$18)/3)*$BE$19)+(((PI()*($C$21/2)^2*(($C$21/2)*$AZ$19))/3)*$AF$603),(($D$18*$AF$603)+((PI()*(($C$21/2)^2)*($G$20-$AE845))*$AF$603))+((($D$18+$H$18)/3)*$BE$19)-(((PI()*($C$21/2)^2*(($C$21/2)*$AZ$19))/3)*$AF$603)))</f>
        <v>131004.44763150085</v>
      </c>
      <c r="AG845" s="73">
        <v>24</v>
      </c>
      <c r="AH845" s="85">
        <f t="shared" si="116"/>
        <v>122832.82490843003</v>
      </c>
      <c r="AI845" s="57">
        <v>24</v>
      </c>
      <c r="AJ845" s="86">
        <f>IF($AI845&gt;$G$20,IF('Silo Levels'!$L$27="Pumping",((PI()*((($C$19+$G$20)-$AI845)*($O$20/($O$19/2)))^2*((($O$20+$G$20)-$AI845))/3)*$AJ$603)+(((PI()*((($C$19+$G$20)-$AI845)*($O$20/($O$19/2)))^2*(((($C$19+$G$20)-$AI845)*($O$20/($O$19/2)))*$AZ$20))/3)*$AJ$603),(((PI()*((($C$19+$G$20)-$AI845)*($O$20/($O$19/2)))^2*((($O$20+$G$20)-$AI845)/3))*$AJ$603)-((PI()*((($C$19+$G$20)-$AI845)*($O$20/($O$19/2)))^2*(((($C$19+$G$20)-$AI845)*($O$20/($O$19/2)))*$AZ$20)/3)*$AJ$603))),IF('Silo Levels'!$L$27="Pumping",(($D$18*$AJ$603)+((PI()*(($C$21/2)^2)*($G$20-$AI845))*$AJ$603))+((($D$18+$H$18)/3)*$BE$20)+(((PI()*($C$21/2)^2*(($C$21/2)*$AZ$20))/3)*$AJ$603),(($D$18*$AJ$603)+((PI()*(($C$21/2)^2)*($G$20-$AI845))*$AJ$603))+((($D$18+$H$18)/3)*$BE$20)-(((PI()*($C$21/2)^2*(($C$21/2)*$AZ$20))/3)*$AJ$603)))</f>
        <v>118651.36951762332</v>
      </c>
    </row>
    <row r="846" spans="1:36" x14ac:dyDescent="0.3">
      <c r="A846">
        <v>24.1</v>
      </c>
      <c r="B846" s="85">
        <f t="shared" si="109"/>
        <v>122413.22241625152</v>
      </c>
      <c r="C846" s="57">
        <v>24.1</v>
      </c>
      <c r="D846" s="86">
        <f>IF($C846&gt;$G$20,IF('Silo Levels'!$L$19="Pumping",((PI()*((($C$19+$G$20)-$C846)*($O$20/($O$19/2)))^2*((($O$20+$G$20)-$C846))/3)*$D$603)+(((PI()*((($C$19+$G$20)-$C846)*($O$20/($O$19/2)))^2*(((($C$19+$G$20)-$C846)*($O$20/($O$19/2)))*$AZ$12))/3)*$D$603),(((PI()*((($C$19+$G$20)-$C846)*($O$20/($O$19/2)))^2*((($O$20+$G$20)-$C846)/3))*$D$603)-((PI()*((($C$19+$G$20)-$C846)*($O$20/($O$19/2)))^2*(((($C$19+$G$20)-$C846)*($O$20/($O$19/2)))*$AZ$12)/3)*$D$603))),IF('Silo Levels'!$L$19="Pumping",(($D$18*$D$603)+((PI()*(($C$21/2)^2)*($G$20-$C846))*$D$603))+((($D$18+$H$18)/3)*$BE$12)+(((PI()*($C$21/2)^2*(($C$21/2)*$AZ$12))/3)*$D$603),(($D$18*$D$603)+((PI()*(($C$21/2)^2)*($G$20-$C846))*$D$603))+((($D$18+$H$18)/3)*$BE$12)-(((PI()*($C$21/2)^2*(($C$21/2)*$AZ$12))/3)*$D$603)))</f>
        <v>119486.20364268681</v>
      </c>
      <c r="E846" s="73">
        <v>24.1</v>
      </c>
      <c r="F846" s="85">
        <f t="shared" si="110"/>
        <v>111084.59157210172</v>
      </c>
      <c r="G846" s="57">
        <v>24.1</v>
      </c>
      <c r="H846" s="86">
        <f>IF($G846&gt;$G$20,IF('Silo Levels'!$L$20="Pumping",((PI()*((($C$19+$G$20)-$G846)*($O$20/($O$19/2)))^2*((($O$20+$G$20)-$G846))/3)*$H$603)+(((PI()*((($C$19+$G$20)-$G846)*($O$20/($O$19/2)))^2*(((($C$19+$G$20)-$G846)*($O$20/($O$19/2)))*$AZ$13))/3)*$H$603),(((PI()*((($C$19+$G$20)-$G846)*($O$20/($O$19/2)))^2*((($O$20+$G$20)-$G846)/3))*$H$603)-((PI()*((($C$19+$G$20)-$G846)*($O$20/($O$19/2)))^2*(((($C$19+$G$20)-$G846)*($O$20/($O$19/2)))*$AZ$13)/3)*$H$603))),IF('Silo Levels'!$L$20="Pumping",(($D$18*$H$603)+((PI()*(($C$21/2)^2)*($G$20-$G846))*$H$603))+((($D$18+$H$18)/3)*$BE$13)+(((PI()*($C$21/2)^2*(($C$21/2)*$AZ$13))/3)*$H$603),(($D$18*$H$603)+((PI()*(($C$21/2)^2)*($G$20-$G846))*$H$603))+((($D$18+$H$18)/3)*$BE$13)-(((PI()*($C$21/2)^2*(($C$21/2)*$AZ$13))/3)*$H$603)))</f>
        <v>107296.45712707586</v>
      </c>
      <c r="I846" s="73">
        <v>24.1</v>
      </c>
      <c r="J846" s="85">
        <f t="shared" si="117"/>
        <v>111581.68191305212</v>
      </c>
      <c r="K846" s="57">
        <v>24.1</v>
      </c>
      <c r="L846" s="86">
        <f>IF($K846&gt;$G$20,IF('Silo Levels'!$L$21="Pumping",((PI()*((($C$19+$G$20)-$K846)*($O$20/($O$19/2)))^2*((($O$20+$G$20)-$K846))/3)*$L$603)+(((PI()*((($C$19+$G$20)-$K846)*($O$20/($O$19/2)))^2*(((($C$19+$G$20)-$K846)*($O$20/($O$19/2)))*$AZ$14))/3)*$L$603),(((PI()*((($C$19+$G$20)-$K846)*($O$20/($O$19/2)))^2*((($O$20+$G$20)-$K846)/3))*$L$603)-((PI()*((($C$19+$G$20)-$K846)*($O$20/($O$19/2)))^2*(((($C$19+$G$20)-$K846)*($O$20/($O$19/2)))*$AZ$14)/3)*$L$603))),IF('Silo Levels'!$L$21="Pumping",(($D$18*$L$603)+((PI()*(($C$21/2)^2)*($G$20-$K846))*$L$603))+((($D$18+$H$18)/3)*$BE$14)+(((PI()*($C$21/2)^2*(($C$21/2)*$AZ$14))/3)*$L$603),(($D$18*$L$603)+((PI()*(($C$21/2)^2)*($G$20-$K846))*$L$603))+((($D$18+$H$18)/3)*$BE$14)-(((PI()*($C$21/2)^2*(($C$21/2)*$AZ$14))/3)*$L$603)))</f>
        <v>107776.28889144001</v>
      </c>
      <c r="M846" s="73">
        <v>24.1</v>
      </c>
      <c r="N846" s="85">
        <f t="shared" si="111"/>
        <v>114167.06747363723</v>
      </c>
      <c r="O846" s="57">
        <v>24.1</v>
      </c>
      <c r="P846" s="86">
        <f>IF($O846&gt;$G$20,IF('Silo Levels'!$L$22="Pumping",((PI()*((($C$19+$G$20)-$O846)*($O$20/($O$19/2)))^2*((($O$20+$G$20)-$O846))/3)*$P$603)+(((PI()*((($C$19+$G$20)-$O846)*($O$20/($O$19/2)))^2*(((($C$19+$G$20)-$O846)*($O$20/($O$19/2)))*$AZ$15))/3)*$P$603),(((PI()*((($C$19+$G$20)-$O846)*($O$20/($O$19/2)))^2*((($O$20+$G$20)-$O846)/3))*$P$603)-((PI()*((($C$19+$G$20)-$O846)*($O$20/($O$19/2)))^2*(((($C$19+$G$20)-$O846)*($O$20/($O$19/2)))*$AZ$15)/3)*$P$603))),IF('Silo Levels'!$L$22="Pumping",(($D$18*$P$603)+((PI()*(($C$21/2)^2)*($G$20-$O846))*$P$603))+((($D$18+$H$18)/3)*$BE$15)+(((PI()*($C$21/2)^2*(($C$21/2)*$AZ$15))/3)*$P$603),(($D$18*$P$603)+((PI()*(($C$21/2)^2)*($G$20-$O846))*$P$603))+((($D$18+$H$18)/3)*$BE$15)-(((PI()*($C$21/2)^2*(($C$21/2)*$AZ$15))/3)*$P$603)))</f>
        <v>110271.91194604474</v>
      </c>
      <c r="Q846" s="73">
        <v>24.1</v>
      </c>
      <c r="R846" s="85">
        <f t="shared" si="112"/>
        <v>118029.02745067082</v>
      </c>
      <c r="S846" s="57">
        <v>24.1</v>
      </c>
      <c r="T846" s="86">
        <f>IF($S846&gt;$G$20,IF('Silo Levels'!$L$23="Pumping",((PI()*((($C$19+$G$20)-$S846)*($O$20/($O$19/2)))^2*((($O$20+$G$20)-$S846))/3)*$T$603)+(((PI()*((($C$19+$G$20)-$S846)*($O$20/($O$19/2)))^2*(((($C$19+$G$20)-$S846)*($O$20/($O$19/2)))*$AZ$16))/3)*$T$603),(((PI()*((($C$19+$G$20)-$S846)*($O$20/($O$19/2)))^2*((($O$20+$G$20)-$S846)/3))*$T$603)-((PI()*((($C$19+$G$20)-$S846)*($O$20/($O$19/2)))^2*(((($C$19+$G$20)-$S846)*($O$20/($O$19/2)))*$AZ$16)/3)*$T$603))),IF('Silo Levels'!$L$23="Pumping",(($D$18*$T$603)+((PI()*(($C$21/2)^2)*($G$20-$S846))*$T$603))+((($D$18+$H$18)/3)*$BE$16)+(((PI()*($C$21/2)^2*(($C$21/2)*$AZ$16))/3)*$T$603),(($D$18*$T$603)+((PI()*(($C$21/2)^2)*($G$20-$S846))*$T$603))+((($D$18+$H$18)/3)*$BE$16)-(((PI()*($C$21/2)^2*(($C$21/2)*$AZ$16))/3)*$T$603)))</f>
        <v>113999.78778072858</v>
      </c>
      <c r="U846" s="73">
        <v>24.1</v>
      </c>
      <c r="V846" s="85">
        <f t="shared" si="113"/>
        <v>111084.59157210172</v>
      </c>
      <c r="W846" s="57">
        <v>24.1</v>
      </c>
      <c r="X846" s="86">
        <f>IF($W846&gt;$G$20,IF('Silo Levels'!$L$24="Pumping",((PI()*((($C$19+$G$20)-$W846)*($O$20/($O$19/2)))^2*((($O$20+$G$20)-$W846))/3)*$X$603)+(((PI()*((($C$19+$G$20)-$W846)*($O$20/($O$19/2)))^2*(((($C$19+$G$20)-$W846)*($O$20/($O$19/2)))*$AZ$17))/3)*$X$603),(((PI()*((($C$19+$G$20)-$W846)*($O$20/($O$19/2)))^2*((($O$20+$G$20)-$W846)/3))*$X$603)-((PI()*((($C$19+$G$20)-$W846)*($O$20/($O$19/2)))^2*(((($C$19+$G$20)-$W846)*($O$20/($O$19/2)))*$AZ$17)/3)*$X$603))),IF('Silo Levels'!$L$24="Pumping",(($D$18*$X$603)+((PI()*(($C$21/2)^2)*($G$20-$W846))*$X$603))+((($D$18+$H$18)/3)*$BE$17)+(((PI()*($C$21/2)^2*(($C$21/2)*$AZ$17))/3)*$X$603),(($D$18*$X$603)+((PI()*(($C$21/2)^2)*($G$20-$W846))*$X$603))+((($D$18+$H$18)/3)*$BE$17)-(((PI()*($C$21/2)^2*(($C$21/2)*$AZ$17))/3)*$X$603)))</f>
        <v>107296.45712707586</v>
      </c>
      <c r="Y846" s="73">
        <v>24.1</v>
      </c>
      <c r="Z846" s="85">
        <f t="shared" si="114"/>
        <v>127248.73156946556</v>
      </c>
      <c r="AA846" s="57">
        <v>24.1</v>
      </c>
      <c r="AB846" s="86">
        <f>IF($AA846&gt;$G$20,IF('Silo Levels'!$L$25="Pumping",((PI()*((($C$19+$G$20)-$AA846)*($O$20/($O$19/2)))^2*((($O$20+$G$20)-$AA846))/3)*$AB$603)+(((PI()*((($C$19+$G$20)-$AA846)*($O$20/($O$19/2)))^2*(((($C$19+$G$20)-$AA846)*($O$20/($O$19/2)))*$AZ$18))/3)*$AB$603),(((PI()*((($C$19+$G$20)-$AA846)*($O$20/($O$19/2)))^2*((($O$20+$G$20)-$AA846)/3))*$AB$603)-((PI()*((($C$19+$G$20)-$AA846)*($O$20/($O$19/2)))^2*(((($C$19+$G$20)-$AA846)*($O$20/($O$19/2)))*$AZ$18)/3)*$AB$603))),IF('Silo Levels'!$L$25="Pumping",(($D$18*$AB$603)+((PI()*(($C$21/2)^2)*($G$20-$AA846))*$AB$603))+((($D$18+$H$18)/3)*$BE$18)+(((PI()*($C$21/2)^2*(($C$21/2)*$AZ$18))/3)*$AB$603),(($D$18*$AB$603)+((PI()*(($C$21/2)^2)*($G$20-$AA846))*$AB$603))+((($D$18+$H$18)/3)*$BE$18)-(((PI()*($C$21/2)^2*(($C$21/2)*$AZ$18))/3)*$AB$603)))</f>
        <v>122899.39119241125</v>
      </c>
      <c r="AC846" s="73">
        <v>24.1</v>
      </c>
      <c r="AD846" s="85">
        <f t="shared" si="115"/>
        <v>132771.29574518878</v>
      </c>
      <c r="AE846" s="57">
        <v>24.1</v>
      </c>
      <c r="AF846" s="86">
        <f>IF($AE846&gt;$G$20,IF('Silo Levels'!$L$26="Pumping",((PI()*((($C$19+$G$20)-$AE846)*($O$20/($O$19/2)))^2*((($O$20+$G$20)-$AE846))/3)*$AF$603)+(((PI()*((($C$19+$G$20)-$AE846)*($O$20/($O$19/2)))^2*(((($C$19+$G$20)-$AE846)*($O$20/($O$19/2)))*$AZ$19))/3)*$AF$603),(((PI()*((($C$19+$G$20)-$AE846)*($O$20/($O$19/2)))^2*((($O$20+$G$20)-$AE846)/3))*$AF$603)-((PI()*((($C$19+$G$20)-$AE846)*($O$20/($O$19/2)))^2*(((($C$19+$G$20)-$AE846)*($O$20/($O$19/2)))*$AZ$19)/3)*$AF$603))),IF('Silo Levels'!$L$26="Pumping",(($D$18*$AF$603)+((PI()*(($C$21/2)^2)*($G$20-$AE846))*$AF$603))+((($D$18+$H$18)/3)*$BE$19)+(((PI()*($C$21/2)^2*(($C$21/2)*$AZ$19))/3)*$AF$603),(($D$18*$AF$603)+((PI()*(($C$21/2)^2)*($G$20-$AE846))*$AF$603))+((($D$18+$H$18)/3)*$BE$19)-(((PI()*($C$21/2)^2*(($C$21/2)*$AZ$19))/3)*$AF$603)))</f>
        <v>130560.8100929288</v>
      </c>
      <c r="AG846" s="73">
        <v>24.1</v>
      </c>
      <c r="AH846" s="85">
        <f t="shared" si="116"/>
        <v>122413.22241625152</v>
      </c>
      <c r="AI846" s="57">
        <v>24.1</v>
      </c>
      <c r="AJ846" s="86">
        <f>IF($AI846&gt;$G$20,IF('Silo Levels'!$L$27="Pumping",((PI()*((($C$19+$G$20)-$AI846)*($O$20/($O$19/2)))^2*((($O$20+$G$20)-$AI846))/3)*$AJ$603)+(((PI()*((($C$19+$G$20)-$AI846)*($O$20/($O$19/2)))^2*(((($C$19+$G$20)-$AI846)*($O$20/($O$19/2)))*$AZ$20))/3)*$AJ$603),(((PI()*((($C$19+$G$20)-$AI846)*($O$20/($O$19/2)))^2*((($O$20+$G$20)-$AI846)/3))*$AJ$603)-((PI()*((($C$19+$G$20)-$AI846)*($O$20/($O$19/2)))^2*(((($C$19+$G$20)-$AI846)*($O$20/($O$19/2)))*$AZ$20)/3)*$AJ$603))),IF('Silo Levels'!$L$27="Pumping",(($D$18*$AJ$603)+((PI()*(($C$21/2)^2)*($G$20-$AI846))*$AJ$603))+((($D$18+$H$18)/3)*$BE$20)+(((PI()*($C$21/2)^2*(($C$21/2)*$AZ$20))/3)*$AJ$603),(($D$18*$AJ$603)+((PI()*(($C$21/2)^2)*($G$20-$AI846))*$AJ$603))+((($D$18+$H$18)/3)*$BE$20)-(((PI()*($C$21/2)^2*(($C$21/2)*$AZ$20))/3)*$AJ$603)))</f>
        <v>118231.7670254448</v>
      </c>
    </row>
    <row r="847" spans="1:36" x14ac:dyDescent="0.3">
      <c r="A847">
        <v>24.2</v>
      </c>
      <c r="B847" s="85">
        <f t="shared" si="109"/>
        <v>121993.61992407302</v>
      </c>
      <c r="C847" s="57">
        <v>24.2</v>
      </c>
      <c r="D847" s="86">
        <f>IF($C847&gt;$G$20,IF('Silo Levels'!$L$19="Pumping",((PI()*((($C$19+$G$20)-$C847)*($O$20/($O$19/2)))^2*((($O$20+$G$20)-$C847))/3)*$D$603)+(((PI()*((($C$19+$G$20)-$C847)*($O$20/($O$19/2)))^2*(((($C$19+$G$20)-$C847)*($O$20/($O$19/2)))*$AZ$12))/3)*$D$603),(((PI()*((($C$19+$G$20)-$C847)*($O$20/($O$19/2)))^2*((($O$20+$G$20)-$C847)/3))*$D$603)-((PI()*((($C$19+$G$20)-$C847)*($O$20/($O$19/2)))^2*(((($C$19+$G$20)-$C847)*($O$20/($O$19/2)))*$AZ$12)/3)*$D$603))),IF('Silo Levels'!$L$19="Pumping",(($D$18*$D$603)+((PI()*(($C$21/2)^2)*($G$20-$C847))*$D$603))+((($D$18+$H$18)/3)*$BE$12)+(((PI()*($C$21/2)^2*(($C$21/2)*$AZ$12))/3)*$D$603),(($D$18*$D$603)+((PI()*(($C$21/2)^2)*($G$20-$C847))*$D$603))+((($D$18+$H$18)/3)*$BE$12)-(((PI()*($C$21/2)^2*(($C$21/2)*$AZ$12))/3)*$D$603)))</f>
        <v>119066.60115050832</v>
      </c>
      <c r="E847" s="73">
        <v>24.2</v>
      </c>
      <c r="F847" s="85">
        <f t="shared" si="110"/>
        <v>110704.45822012701</v>
      </c>
      <c r="G847" s="57">
        <v>24.2</v>
      </c>
      <c r="H847" s="86">
        <f>IF($G847&gt;$G$20,IF('Silo Levels'!$L$20="Pumping",((PI()*((($C$19+$G$20)-$G847)*($O$20/($O$19/2)))^2*((($O$20+$G$20)-$G847))/3)*$H$603)+(((PI()*((($C$19+$G$20)-$G847)*($O$20/($O$19/2)))^2*(((($C$19+$G$20)-$G847)*($O$20/($O$19/2)))*$AZ$13))/3)*$H$603),(((PI()*((($C$19+$G$20)-$G847)*($O$20/($O$19/2)))^2*((($O$20+$G$20)-$G847)/3))*$H$603)-((PI()*((($C$19+$G$20)-$G847)*($O$20/($O$19/2)))^2*(((($C$19+$G$20)-$G847)*($O$20/($O$19/2)))*$AZ$13)/3)*$H$603))),IF('Silo Levels'!$L$20="Pumping",(($D$18*$H$603)+((PI()*(($C$21/2)^2)*($G$20-$G847))*$H$603))+((($D$18+$H$18)/3)*$BE$13)+(((PI()*($C$21/2)^2*(($C$21/2)*$AZ$13))/3)*$H$603),(($D$18*$H$603)+((PI()*(($C$21/2)^2)*($G$20-$G847))*$H$603))+((($D$18+$H$18)/3)*$BE$13)-(((PI()*($C$21/2)^2*(($C$21/2)*$AZ$13))/3)*$H$603)))</f>
        <v>106916.32377510115</v>
      </c>
      <c r="I847" s="73">
        <v>24.2</v>
      </c>
      <c r="J847" s="85">
        <f t="shared" si="117"/>
        <v>111199.81668997747</v>
      </c>
      <c r="K847" s="57">
        <v>24.2</v>
      </c>
      <c r="L847" s="86">
        <f>IF($K847&gt;$G$20,IF('Silo Levels'!$L$21="Pumping",((PI()*((($C$19+$G$20)-$K847)*($O$20/($O$19/2)))^2*((($O$20+$G$20)-$K847))/3)*$L$603)+(((PI()*((($C$19+$G$20)-$K847)*($O$20/($O$19/2)))^2*(((($C$19+$G$20)-$K847)*($O$20/($O$19/2)))*$AZ$14))/3)*$L$603),(((PI()*((($C$19+$G$20)-$K847)*($O$20/($O$19/2)))^2*((($O$20+$G$20)-$K847)/3))*$L$603)-((PI()*((($C$19+$G$20)-$K847)*($O$20/($O$19/2)))^2*(((($C$19+$G$20)-$K847)*($O$20/($O$19/2)))*$AZ$14)/3)*$L$603))),IF('Silo Levels'!$L$21="Pumping",(($D$18*$L$603)+((PI()*(($C$21/2)^2)*($G$20-$K847))*$L$603))+((($D$18+$H$18)/3)*$BE$14)+(((PI()*($C$21/2)^2*(($C$21/2)*$AZ$14))/3)*$L$603),(($D$18*$L$603)+((PI()*(($C$21/2)^2)*($G$20-$K847))*$L$603))+((($D$18+$H$18)/3)*$BE$14)-(((PI()*($C$21/2)^2*(($C$21/2)*$AZ$14))/3)*$L$603)))</f>
        <v>107394.42366836536</v>
      </c>
      <c r="M847" s="73">
        <v>24.2</v>
      </c>
      <c r="N847" s="85">
        <f t="shared" si="111"/>
        <v>113776.19472383005</v>
      </c>
      <c r="O847" s="57">
        <v>24.2</v>
      </c>
      <c r="P847" s="86">
        <f>IF($O847&gt;$G$20,IF('Silo Levels'!$L$22="Pumping",((PI()*((($C$19+$G$20)-$O847)*($O$20/($O$19/2)))^2*((($O$20+$G$20)-$O847))/3)*$P$603)+(((PI()*((($C$19+$G$20)-$O847)*($O$20/($O$19/2)))^2*(((($C$19+$G$20)-$O847)*($O$20/($O$19/2)))*$AZ$15))/3)*$P$603),(((PI()*((($C$19+$G$20)-$O847)*($O$20/($O$19/2)))^2*((($O$20+$G$20)-$O847)/3))*$P$603)-((PI()*((($C$19+$G$20)-$O847)*($O$20/($O$19/2)))^2*(((($C$19+$G$20)-$O847)*($O$20/($O$19/2)))*$AZ$15)/3)*$P$603))),IF('Silo Levels'!$L$22="Pumping",(($D$18*$P$603)+((PI()*(($C$21/2)^2)*($G$20-$O847))*$P$603))+((($D$18+$H$18)/3)*$BE$15)+(((PI()*($C$21/2)^2*(($C$21/2)*$AZ$15))/3)*$P$603),(($D$18*$P$603)+((PI()*(($C$21/2)^2)*($G$20-$O847))*$P$603))+((($D$18+$H$18)/3)*$BE$15)-(((PI()*($C$21/2)^2*(($C$21/2)*$AZ$15))/3)*$P$603)))</f>
        <v>109881.03919623756</v>
      </c>
      <c r="Q847" s="73">
        <v>24.2</v>
      </c>
      <c r="R847" s="85">
        <f t="shared" si="112"/>
        <v>117624.6995674153</v>
      </c>
      <c r="S847" s="57">
        <v>24.2</v>
      </c>
      <c r="T847" s="86">
        <f>IF($S847&gt;$G$20,IF('Silo Levels'!$L$23="Pumping",((PI()*((($C$19+$G$20)-$S847)*($O$20/($O$19/2)))^2*((($O$20+$G$20)-$S847))/3)*$T$603)+(((PI()*((($C$19+$G$20)-$S847)*($O$20/($O$19/2)))^2*(((($C$19+$G$20)-$S847)*($O$20/($O$19/2)))*$AZ$16))/3)*$T$603),(((PI()*((($C$19+$G$20)-$S847)*($O$20/($O$19/2)))^2*((($O$20+$G$20)-$S847)/3))*$T$603)-((PI()*((($C$19+$G$20)-$S847)*($O$20/($O$19/2)))^2*(((($C$19+$G$20)-$S847)*($O$20/($O$19/2)))*$AZ$16)/3)*$T$603))),IF('Silo Levels'!$L$23="Pumping",(($D$18*$T$603)+((PI()*(($C$21/2)^2)*($G$20-$S847))*$T$603))+((($D$18+$H$18)/3)*$BE$16)+(((PI()*($C$21/2)^2*(($C$21/2)*$AZ$16))/3)*$T$603),(($D$18*$T$603)+((PI()*(($C$21/2)^2)*($G$20-$S847))*$T$603))+((($D$18+$H$18)/3)*$BE$16)-(((PI()*($C$21/2)^2*(($C$21/2)*$AZ$16))/3)*$T$603)))</f>
        <v>113595.45989747306</v>
      </c>
      <c r="U847" s="73">
        <v>24.2</v>
      </c>
      <c r="V847" s="85">
        <f t="shared" si="113"/>
        <v>110704.45822012701</v>
      </c>
      <c r="W847" s="57">
        <v>24.2</v>
      </c>
      <c r="X847" s="86">
        <f>IF($W847&gt;$G$20,IF('Silo Levels'!$L$24="Pumping",((PI()*((($C$19+$G$20)-$W847)*($O$20/($O$19/2)))^2*((($O$20+$G$20)-$W847))/3)*$X$603)+(((PI()*((($C$19+$G$20)-$W847)*($O$20/($O$19/2)))^2*(((($C$19+$G$20)-$W847)*($O$20/($O$19/2)))*$AZ$17))/3)*$X$603),(((PI()*((($C$19+$G$20)-$W847)*($O$20/($O$19/2)))^2*((($O$20+$G$20)-$W847)/3))*$X$603)-((PI()*((($C$19+$G$20)-$W847)*($O$20/($O$19/2)))^2*(((($C$19+$G$20)-$W847)*($O$20/($O$19/2)))*$AZ$17)/3)*$X$603))),IF('Silo Levels'!$L$24="Pumping",(($D$18*$X$603)+((PI()*(($C$21/2)^2)*($G$20-$W847))*$X$603))+((($D$18+$H$18)/3)*$BE$17)+(((PI()*($C$21/2)^2*(($C$21/2)*$AZ$17))/3)*$X$603),(($D$18*$X$603)+((PI()*(($C$21/2)^2)*($G$20-$W847))*$X$603))+((($D$18+$H$18)/3)*$BE$17)-(((PI()*($C$21/2)^2*(($C$21/2)*$AZ$17))/3)*$X$603)))</f>
        <v>106916.32377510115</v>
      </c>
      <c r="Y847" s="73">
        <v>24.2</v>
      </c>
      <c r="Z847" s="85">
        <f t="shared" si="114"/>
        <v>126812.2820821514</v>
      </c>
      <c r="AA847" s="57">
        <v>24.2</v>
      </c>
      <c r="AB847" s="86">
        <f>IF($AA847&gt;$G$20,IF('Silo Levels'!$L$25="Pumping",((PI()*((($C$19+$G$20)-$AA847)*($O$20/($O$19/2)))^2*((($O$20+$G$20)-$AA847))/3)*$AB$603)+(((PI()*((($C$19+$G$20)-$AA847)*($O$20/($O$19/2)))^2*(((($C$19+$G$20)-$AA847)*($O$20/($O$19/2)))*$AZ$18))/3)*$AB$603),(((PI()*((($C$19+$G$20)-$AA847)*($O$20/($O$19/2)))^2*((($O$20+$G$20)-$AA847)/3))*$AB$603)-((PI()*((($C$19+$G$20)-$AA847)*($O$20/($O$19/2)))^2*(((($C$19+$G$20)-$AA847)*($O$20/($O$19/2)))*$AZ$18)/3)*$AB$603))),IF('Silo Levels'!$L$25="Pumping",(($D$18*$AB$603)+((PI()*(($C$21/2)^2)*($G$20-$AA847))*$AB$603))+((($D$18+$H$18)/3)*$BE$18)+(((PI()*($C$21/2)^2*(($C$21/2)*$AZ$18))/3)*$AB$603),(($D$18*$AB$603)+((PI()*(($C$21/2)^2)*($G$20-$AA847))*$AB$603))+((($D$18+$H$18)/3)*$BE$18)-(((PI()*($C$21/2)^2*(($C$21/2)*$AZ$18))/3)*$AB$603)))</f>
        <v>122462.9417050971</v>
      </c>
      <c r="AC847" s="73">
        <v>24.2</v>
      </c>
      <c r="AD847" s="85">
        <f t="shared" si="115"/>
        <v>132327.65820661676</v>
      </c>
      <c r="AE847" s="57">
        <v>24.2</v>
      </c>
      <c r="AF847" s="86">
        <f>IF($AE847&gt;$G$20,IF('Silo Levels'!$L$26="Pumping",((PI()*((($C$19+$G$20)-$AE847)*($O$20/($O$19/2)))^2*((($O$20+$G$20)-$AE847))/3)*$AF$603)+(((PI()*((($C$19+$G$20)-$AE847)*($O$20/($O$19/2)))^2*(((($C$19+$G$20)-$AE847)*($O$20/($O$19/2)))*$AZ$19))/3)*$AF$603),(((PI()*((($C$19+$G$20)-$AE847)*($O$20/($O$19/2)))^2*((($O$20+$G$20)-$AE847)/3))*$AF$603)-((PI()*((($C$19+$G$20)-$AE847)*($O$20/($O$19/2)))^2*(((($C$19+$G$20)-$AE847)*($O$20/($O$19/2)))*$AZ$19)/3)*$AF$603))),IF('Silo Levels'!$L$26="Pumping",(($D$18*$AF$603)+((PI()*(($C$21/2)^2)*($G$20-$AE847))*$AF$603))+((($D$18+$H$18)/3)*$BE$19)+(((PI()*($C$21/2)^2*(($C$21/2)*$AZ$19))/3)*$AF$603),(($D$18*$AF$603)+((PI()*(($C$21/2)^2)*($G$20-$AE847))*$AF$603))+((($D$18+$H$18)/3)*$BE$19)-(((PI()*($C$21/2)^2*(($C$21/2)*$AZ$19))/3)*$AF$603)))</f>
        <v>130117.17255435679</v>
      </c>
      <c r="AG847" s="73">
        <v>24.2</v>
      </c>
      <c r="AH847" s="85">
        <f t="shared" si="116"/>
        <v>121993.61992407302</v>
      </c>
      <c r="AI847" s="57">
        <v>24.2</v>
      </c>
      <c r="AJ847" s="86">
        <f>IF($AI847&gt;$G$20,IF('Silo Levels'!$L$27="Pumping",((PI()*((($C$19+$G$20)-$AI847)*($O$20/($O$19/2)))^2*((($O$20+$G$20)-$AI847))/3)*$AJ$603)+(((PI()*((($C$19+$G$20)-$AI847)*($O$20/($O$19/2)))^2*(((($C$19+$G$20)-$AI847)*($O$20/($O$19/2)))*$AZ$20))/3)*$AJ$603),(((PI()*((($C$19+$G$20)-$AI847)*($O$20/($O$19/2)))^2*((($O$20+$G$20)-$AI847)/3))*$AJ$603)-((PI()*((($C$19+$G$20)-$AI847)*($O$20/($O$19/2)))^2*(((($C$19+$G$20)-$AI847)*($O$20/($O$19/2)))*$AZ$20)/3)*$AJ$603))),IF('Silo Levels'!$L$27="Pumping",(($D$18*$AJ$603)+((PI()*(($C$21/2)^2)*($G$20-$AI847))*$AJ$603))+((($D$18+$H$18)/3)*$BE$20)+(((PI()*($C$21/2)^2*(($C$21/2)*$AZ$20))/3)*$AJ$603),(($D$18*$AJ$603)+((PI()*(($C$21/2)^2)*($G$20-$AI847))*$AJ$603))+((($D$18+$H$18)/3)*$BE$20)-(((PI()*($C$21/2)^2*(($C$21/2)*$AZ$20))/3)*$AJ$603)))</f>
        <v>117812.1645332663</v>
      </c>
    </row>
    <row r="848" spans="1:36" x14ac:dyDescent="0.3">
      <c r="A848">
        <v>24.3</v>
      </c>
      <c r="B848" s="85">
        <f t="shared" si="109"/>
        <v>121574.01743189449</v>
      </c>
      <c r="C848" s="57">
        <v>24.3</v>
      </c>
      <c r="D848" s="86">
        <f>IF($C848&gt;$G$20,IF('Silo Levels'!$L$19="Pumping",((PI()*((($C$19+$G$20)-$C848)*($O$20/($O$19/2)))^2*((($O$20+$G$20)-$C848))/3)*$D$603)+(((PI()*((($C$19+$G$20)-$C848)*($O$20/($O$19/2)))^2*(((($C$19+$G$20)-$C848)*($O$20/($O$19/2)))*$AZ$12))/3)*$D$603),(((PI()*((($C$19+$G$20)-$C848)*($O$20/($O$19/2)))^2*((($O$20+$G$20)-$C848)/3))*$D$603)-((PI()*((($C$19+$G$20)-$C848)*($O$20/($O$19/2)))^2*(((($C$19+$G$20)-$C848)*($O$20/($O$19/2)))*$AZ$12)/3)*$D$603))),IF('Silo Levels'!$L$19="Pumping",(($D$18*$D$603)+((PI()*(($C$21/2)^2)*($G$20-$C848))*$D$603))+((($D$18+$H$18)/3)*$BE$12)+(((PI()*($C$21/2)^2*(($C$21/2)*$AZ$12))/3)*$D$603),(($D$18*$D$603)+((PI()*(($C$21/2)^2)*($G$20-$C848))*$D$603))+((($D$18+$H$18)/3)*$BE$12)-(((PI()*($C$21/2)^2*(($C$21/2)*$AZ$12))/3)*$D$603)))</f>
        <v>118646.99865832979</v>
      </c>
      <c r="E848" s="73">
        <v>24.3</v>
      </c>
      <c r="F848" s="85">
        <f t="shared" si="110"/>
        <v>110324.32486815227</v>
      </c>
      <c r="G848" s="57">
        <v>24.3</v>
      </c>
      <c r="H848" s="86">
        <f>IF($G848&gt;$G$20,IF('Silo Levels'!$L$20="Pumping",((PI()*((($C$19+$G$20)-$G848)*($O$20/($O$19/2)))^2*((($O$20+$G$20)-$G848))/3)*$H$603)+(((PI()*((($C$19+$G$20)-$G848)*($O$20/($O$19/2)))^2*(((($C$19+$G$20)-$G848)*($O$20/($O$19/2)))*$AZ$13))/3)*$H$603),(((PI()*((($C$19+$G$20)-$G848)*($O$20/($O$19/2)))^2*((($O$20+$G$20)-$G848)/3))*$H$603)-((PI()*((($C$19+$G$20)-$G848)*($O$20/($O$19/2)))^2*(((($C$19+$G$20)-$G848)*($O$20/($O$19/2)))*$AZ$13)/3)*$H$603))),IF('Silo Levels'!$L$20="Pumping",(($D$18*$H$603)+((PI()*(($C$21/2)^2)*($G$20-$G848))*$H$603))+((($D$18+$H$18)/3)*$BE$13)+(((PI()*($C$21/2)^2*(($C$21/2)*$AZ$13))/3)*$H$603),(($D$18*$H$603)+((PI()*(($C$21/2)^2)*($G$20-$G848))*$H$603))+((($D$18+$H$18)/3)*$BE$13)-(((PI()*($C$21/2)^2*(($C$21/2)*$AZ$13))/3)*$H$603)))</f>
        <v>106536.19042312641</v>
      </c>
      <c r="I848" s="73">
        <v>24.3</v>
      </c>
      <c r="J848" s="85">
        <f t="shared" si="117"/>
        <v>110817.95146690278</v>
      </c>
      <c r="K848" s="57">
        <v>24.3</v>
      </c>
      <c r="L848" s="86">
        <f>IF($K848&gt;$G$20,IF('Silo Levels'!$L$21="Pumping",((PI()*((($C$19+$G$20)-$K848)*($O$20/($O$19/2)))^2*((($O$20+$G$20)-$K848))/3)*$L$603)+(((PI()*((($C$19+$G$20)-$K848)*($O$20/($O$19/2)))^2*(((($C$19+$G$20)-$K848)*($O$20/($O$19/2)))*$AZ$14))/3)*$L$603),(((PI()*((($C$19+$G$20)-$K848)*($O$20/($O$19/2)))^2*((($O$20+$G$20)-$K848)/3))*$L$603)-((PI()*((($C$19+$G$20)-$K848)*($O$20/($O$19/2)))^2*(((($C$19+$G$20)-$K848)*($O$20/($O$19/2)))*$AZ$14)/3)*$L$603))),IF('Silo Levels'!$L$21="Pumping",(($D$18*$L$603)+((PI()*(($C$21/2)^2)*($G$20-$K848))*$L$603))+((($D$18+$H$18)/3)*$BE$14)+(((PI()*($C$21/2)^2*(($C$21/2)*$AZ$14))/3)*$L$603),(($D$18*$L$603)+((PI()*(($C$21/2)^2)*($G$20-$K848))*$L$603))+((($D$18+$H$18)/3)*$BE$14)-(((PI()*($C$21/2)^2*(($C$21/2)*$AZ$14))/3)*$L$603)))</f>
        <v>107012.55844529068</v>
      </c>
      <c r="M848" s="73">
        <v>24.3</v>
      </c>
      <c r="N848" s="85">
        <f t="shared" si="111"/>
        <v>113385.32197402285</v>
      </c>
      <c r="O848" s="57">
        <v>24.3</v>
      </c>
      <c r="P848" s="86">
        <f>IF($O848&gt;$G$20,IF('Silo Levels'!$L$22="Pumping",((PI()*((($C$19+$G$20)-$O848)*($O$20/($O$19/2)))^2*((($O$20+$G$20)-$O848))/3)*$P$603)+(((PI()*((($C$19+$G$20)-$O848)*($O$20/($O$19/2)))^2*(((($C$19+$G$20)-$O848)*($O$20/($O$19/2)))*$AZ$15))/3)*$P$603),(((PI()*((($C$19+$G$20)-$O848)*($O$20/($O$19/2)))^2*((($O$20+$G$20)-$O848)/3))*$P$603)-((PI()*((($C$19+$G$20)-$O848)*($O$20/($O$19/2)))^2*(((($C$19+$G$20)-$O848)*($O$20/($O$19/2)))*$AZ$15)/3)*$P$603))),IF('Silo Levels'!$L$22="Pumping",(($D$18*$P$603)+((PI()*(($C$21/2)^2)*($G$20-$O848))*$P$603))+((($D$18+$H$18)/3)*$BE$15)+(((PI()*($C$21/2)^2*(($C$21/2)*$AZ$15))/3)*$P$603),(($D$18*$P$603)+((PI()*(($C$21/2)^2)*($G$20-$O848))*$P$603))+((($D$18+$H$18)/3)*$BE$15)-(((PI()*($C$21/2)^2*(($C$21/2)*$AZ$15))/3)*$P$603)))</f>
        <v>109490.16644643036</v>
      </c>
      <c r="Q848" s="73">
        <v>24.3</v>
      </c>
      <c r="R848" s="85">
        <f t="shared" si="112"/>
        <v>117220.37168415976</v>
      </c>
      <c r="S848" s="57">
        <v>24.3</v>
      </c>
      <c r="T848" s="86">
        <f>IF($S848&gt;$G$20,IF('Silo Levels'!$L$23="Pumping",((PI()*((($C$19+$G$20)-$S848)*($O$20/($O$19/2)))^2*((($O$20+$G$20)-$S848))/3)*$T$603)+(((PI()*((($C$19+$G$20)-$S848)*($O$20/($O$19/2)))^2*(((($C$19+$G$20)-$S848)*($O$20/($O$19/2)))*$AZ$16))/3)*$T$603),(((PI()*((($C$19+$G$20)-$S848)*($O$20/($O$19/2)))^2*((($O$20+$G$20)-$S848)/3))*$T$603)-((PI()*((($C$19+$G$20)-$S848)*($O$20/($O$19/2)))^2*(((($C$19+$G$20)-$S848)*($O$20/($O$19/2)))*$AZ$16)/3)*$T$603))),IF('Silo Levels'!$L$23="Pumping",(($D$18*$T$603)+((PI()*(($C$21/2)^2)*($G$20-$S848))*$T$603))+((($D$18+$H$18)/3)*$BE$16)+(((PI()*($C$21/2)^2*(($C$21/2)*$AZ$16))/3)*$T$603),(($D$18*$T$603)+((PI()*(($C$21/2)^2)*($G$20-$S848))*$T$603))+((($D$18+$H$18)/3)*$BE$16)-(((PI()*($C$21/2)^2*(($C$21/2)*$AZ$16))/3)*$T$603)))</f>
        <v>113191.13201421752</v>
      </c>
      <c r="U848" s="73">
        <v>24.3</v>
      </c>
      <c r="V848" s="85">
        <f t="shared" si="113"/>
        <v>110324.32486815227</v>
      </c>
      <c r="W848" s="57">
        <v>24.3</v>
      </c>
      <c r="X848" s="86">
        <f>IF($W848&gt;$G$20,IF('Silo Levels'!$L$24="Pumping",((PI()*((($C$19+$G$20)-$W848)*($O$20/($O$19/2)))^2*((($O$20+$G$20)-$W848))/3)*$X$603)+(((PI()*((($C$19+$G$20)-$W848)*($O$20/($O$19/2)))^2*(((($C$19+$G$20)-$W848)*($O$20/($O$19/2)))*$AZ$17))/3)*$X$603),(((PI()*((($C$19+$G$20)-$W848)*($O$20/($O$19/2)))^2*((($O$20+$G$20)-$W848)/3))*$X$603)-((PI()*((($C$19+$G$20)-$W848)*($O$20/($O$19/2)))^2*(((($C$19+$G$20)-$W848)*($O$20/($O$19/2)))*$AZ$17)/3)*$X$603))),IF('Silo Levels'!$L$24="Pumping",(($D$18*$X$603)+((PI()*(($C$21/2)^2)*($G$20-$W848))*$X$603))+((($D$18+$H$18)/3)*$BE$17)+(((PI()*($C$21/2)^2*(($C$21/2)*$AZ$17))/3)*$X$603),(($D$18*$X$603)+((PI()*(($C$21/2)^2)*($G$20-$W848))*$X$603))+((($D$18+$H$18)/3)*$BE$17)-(((PI()*($C$21/2)^2*(($C$21/2)*$AZ$17))/3)*$X$603)))</f>
        <v>106536.19042312641</v>
      </c>
      <c r="Y848" s="73">
        <v>24.3</v>
      </c>
      <c r="Z848" s="85">
        <f t="shared" si="114"/>
        <v>126375.83259483722</v>
      </c>
      <c r="AA848" s="57">
        <v>24.3</v>
      </c>
      <c r="AB848" s="86">
        <f>IF($AA848&gt;$G$20,IF('Silo Levels'!$L$25="Pumping",((PI()*((($C$19+$G$20)-$AA848)*($O$20/($O$19/2)))^2*((($O$20+$G$20)-$AA848))/3)*$AB$603)+(((PI()*((($C$19+$G$20)-$AA848)*($O$20/($O$19/2)))^2*(((($C$19+$G$20)-$AA848)*($O$20/($O$19/2)))*$AZ$18))/3)*$AB$603),(((PI()*((($C$19+$G$20)-$AA848)*($O$20/($O$19/2)))^2*((($O$20+$G$20)-$AA848)/3))*$AB$603)-((PI()*((($C$19+$G$20)-$AA848)*($O$20/($O$19/2)))^2*(((($C$19+$G$20)-$AA848)*($O$20/($O$19/2)))*$AZ$18)/3)*$AB$603))),IF('Silo Levels'!$L$25="Pumping",(($D$18*$AB$603)+((PI()*(($C$21/2)^2)*($G$20-$AA848))*$AB$603))+((($D$18+$H$18)/3)*$BE$18)+(((PI()*($C$21/2)^2*(($C$21/2)*$AZ$18))/3)*$AB$603),(($D$18*$AB$603)+((PI()*(($C$21/2)^2)*($G$20-$AA848))*$AB$603))+((($D$18+$H$18)/3)*$BE$18)-(((PI()*($C$21/2)^2*(($C$21/2)*$AZ$18))/3)*$AB$603)))</f>
        <v>122026.49221778291</v>
      </c>
      <c r="AC848" s="73">
        <v>24.3</v>
      </c>
      <c r="AD848" s="85">
        <f t="shared" si="115"/>
        <v>131884.02066804472</v>
      </c>
      <c r="AE848" s="57">
        <v>24.3</v>
      </c>
      <c r="AF848" s="86">
        <f>IF($AE848&gt;$G$20,IF('Silo Levels'!$L$26="Pumping",((PI()*((($C$19+$G$20)-$AE848)*($O$20/($O$19/2)))^2*((($O$20+$G$20)-$AE848))/3)*$AF$603)+(((PI()*((($C$19+$G$20)-$AE848)*($O$20/($O$19/2)))^2*(((($C$19+$G$20)-$AE848)*($O$20/($O$19/2)))*$AZ$19))/3)*$AF$603),(((PI()*((($C$19+$G$20)-$AE848)*($O$20/($O$19/2)))^2*((($O$20+$G$20)-$AE848)/3))*$AF$603)-((PI()*((($C$19+$G$20)-$AE848)*($O$20/($O$19/2)))^2*(((($C$19+$G$20)-$AE848)*($O$20/($O$19/2)))*$AZ$19)/3)*$AF$603))),IF('Silo Levels'!$L$26="Pumping",(($D$18*$AF$603)+((PI()*(($C$21/2)^2)*($G$20-$AE848))*$AF$603))+((($D$18+$H$18)/3)*$BE$19)+(((PI()*($C$21/2)^2*(($C$21/2)*$AZ$19))/3)*$AF$603),(($D$18*$AF$603)+((PI()*(($C$21/2)^2)*($G$20-$AE848))*$AF$603))+((($D$18+$H$18)/3)*$BE$19)-(((PI()*($C$21/2)^2*(($C$21/2)*$AZ$19))/3)*$AF$603)))</f>
        <v>129673.53501578474</v>
      </c>
      <c r="AG848" s="73">
        <v>24.3</v>
      </c>
      <c r="AH848" s="85">
        <f t="shared" si="116"/>
        <v>121574.01743189449</v>
      </c>
      <c r="AI848" s="57">
        <v>24.3</v>
      </c>
      <c r="AJ848" s="86">
        <f>IF($AI848&gt;$G$20,IF('Silo Levels'!$L$27="Pumping",((PI()*((($C$19+$G$20)-$AI848)*($O$20/($O$19/2)))^2*((($O$20+$G$20)-$AI848))/3)*$AJ$603)+(((PI()*((($C$19+$G$20)-$AI848)*($O$20/($O$19/2)))^2*(((($C$19+$G$20)-$AI848)*($O$20/($O$19/2)))*$AZ$20))/3)*$AJ$603),(((PI()*((($C$19+$G$20)-$AI848)*($O$20/($O$19/2)))^2*((($O$20+$G$20)-$AI848)/3))*$AJ$603)-((PI()*((($C$19+$G$20)-$AI848)*($O$20/($O$19/2)))^2*(((($C$19+$G$20)-$AI848)*($O$20/($O$19/2)))*$AZ$20)/3)*$AJ$603))),IF('Silo Levels'!$L$27="Pumping",(($D$18*$AJ$603)+((PI()*(($C$21/2)^2)*($G$20-$AI848))*$AJ$603))+((($D$18+$H$18)/3)*$BE$20)+(((PI()*($C$21/2)^2*(($C$21/2)*$AZ$20))/3)*$AJ$603),(($D$18*$AJ$603)+((PI()*(($C$21/2)^2)*($G$20-$AI848))*$AJ$603))+((($D$18+$H$18)/3)*$BE$20)-(((PI()*($C$21/2)^2*(($C$21/2)*$AZ$20))/3)*$AJ$603)))</f>
        <v>117392.56204108777</v>
      </c>
    </row>
    <row r="849" spans="1:36" x14ac:dyDescent="0.3">
      <c r="A849">
        <v>24.4</v>
      </c>
      <c r="B849" s="85">
        <f t="shared" si="109"/>
        <v>121154.41493971598</v>
      </c>
      <c r="C849" s="57">
        <v>24.4</v>
      </c>
      <c r="D849" s="86">
        <f>IF($C849&gt;$G$20,IF('Silo Levels'!$L$19="Pumping",((PI()*((($C$19+$G$20)-$C849)*($O$20/($O$19/2)))^2*((($O$20+$G$20)-$C849))/3)*$D$603)+(((PI()*((($C$19+$G$20)-$C849)*($O$20/($O$19/2)))^2*(((($C$19+$G$20)-$C849)*($O$20/($O$19/2)))*$AZ$12))/3)*$D$603),(((PI()*((($C$19+$G$20)-$C849)*($O$20/($O$19/2)))^2*((($O$20+$G$20)-$C849)/3))*$D$603)-((PI()*((($C$19+$G$20)-$C849)*($O$20/($O$19/2)))^2*(((($C$19+$G$20)-$C849)*($O$20/($O$19/2)))*$AZ$12)/3)*$D$603))),IF('Silo Levels'!$L$19="Pumping",(($D$18*$D$603)+((PI()*(($C$21/2)^2)*($G$20-$C849))*$D$603))+((($D$18+$H$18)/3)*$BE$12)+(((PI()*($C$21/2)^2*(($C$21/2)*$AZ$12))/3)*$D$603),(($D$18*$D$603)+((PI()*(($C$21/2)^2)*($G$20-$C849))*$D$603))+((($D$18+$H$18)/3)*$BE$12)-(((PI()*($C$21/2)^2*(($C$21/2)*$AZ$12))/3)*$D$603)))</f>
        <v>118227.39616615127</v>
      </c>
      <c r="E849" s="73">
        <v>24.4</v>
      </c>
      <c r="F849" s="85">
        <f t="shared" si="110"/>
        <v>109944.19151617755</v>
      </c>
      <c r="G849" s="57">
        <v>24.4</v>
      </c>
      <c r="H849" s="86">
        <f>IF($G849&gt;$G$20,IF('Silo Levels'!$L$20="Pumping",((PI()*((($C$19+$G$20)-$G849)*($O$20/($O$19/2)))^2*((($O$20+$G$20)-$G849))/3)*$H$603)+(((PI()*((($C$19+$G$20)-$G849)*($O$20/($O$19/2)))^2*(((($C$19+$G$20)-$G849)*($O$20/($O$19/2)))*$AZ$13))/3)*$H$603),(((PI()*((($C$19+$G$20)-$G849)*($O$20/($O$19/2)))^2*((($O$20+$G$20)-$G849)/3))*$H$603)-((PI()*((($C$19+$G$20)-$G849)*($O$20/($O$19/2)))^2*(((($C$19+$G$20)-$G849)*($O$20/($O$19/2)))*$AZ$13)/3)*$H$603))),IF('Silo Levels'!$L$20="Pumping",(($D$18*$H$603)+((PI()*(($C$21/2)^2)*($G$20-$G849))*$H$603))+((($D$18+$H$18)/3)*$BE$13)+(((PI()*($C$21/2)^2*(($C$21/2)*$AZ$13))/3)*$H$603),(($D$18*$H$603)+((PI()*(($C$21/2)^2)*($G$20-$G849))*$H$603))+((($D$18+$H$18)/3)*$BE$13)-(((PI()*($C$21/2)^2*(($C$21/2)*$AZ$13))/3)*$H$603)))</f>
        <v>106156.05707115169</v>
      </c>
      <c r="I849" s="73">
        <v>24.4</v>
      </c>
      <c r="J849" s="85">
        <f t="shared" si="117"/>
        <v>110436.08624382813</v>
      </c>
      <c r="K849" s="57">
        <v>24.4</v>
      </c>
      <c r="L849" s="86">
        <f>IF($K849&gt;$G$20,IF('Silo Levels'!$L$21="Pumping",((PI()*((($C$19+$G$20)-$K849)*($O$20/($O$19/2)))^2*((($O$20+$G$20)-$K849))/3)*$L$603)+(((PI()*((($C$19+$G$20)-$K849)*($O$20/($O$19/2)))^2*(((($C$19+$G$20)-$K849)*($O$20/($O$19/2)))*$AZ$14))/3)*$L$603),(((PI()*((($C$19+$G$20)-$K849)*($O$20/($O$19/2)))^2*((($O$20+$G$20)-$K849)/3))*$L$603)-((PI()*((($C$19+$G$20)-$K849)*($O$20/($O$19/2)))^2*(((($C$19+$G$20)-$K849)*($O$20/($O$19/2)))*$AZ$14)/3)*$L$603))),IF('Silo Levels'!$L$21="Pumping",(($D$18*$L$603)+((PI()*(($C$21/2)^2)*($G$20-$K849))*$L$603))+((($D$18+$H$18)/3)*$BE$14)+(((PI()*($C$21/2)^2*(($C$21/2)*$AZ$14))/3)*$L$603),(($D$18*$L$603)+((PI()*(($C$21/2)^2)*($G$20-$K849))*$L$603))+((($D$18+$H$18)/3)*$BE$14)-(((PI()*($C$21/2)^2*(($C$21/2)*$AZ$14))/3)*$L$603)))</f>
        <v>106630.69322221602</v>
      </c>
      <c r="M849" s="73">
        <v>24.4</v>
      </c>
      <c r="N849" s="85">
        <f t="shared" si="111"/>
        <v>112994.44922421566</v>
      </c>
      <c r="O849" s="57">
        <v>24.4</v>
      </c>
      <c r="P849" s="86">
        <f>IF($O849&gt;$G$20,IF('Silo Levels'!$L$22="Pumping",((PI()*((($C$19+$G$20)-$O849)*($O$20/($O$19/2)))^2*((($O$20+$G$20)-$O849))/3)*$P$603)+(((PI()*((($C$19+$G$20)-$O849)*($O$20/($O$19/2)))^2*(((($C$19+$G$20)-$O849)*($O$20/($O$19/2)))*$AZ$15))/3)*$P$603),(((PI()*((($C$19+$G$20)-$O849)*($O$20/($O$19/2)))^2*((($O$20+$G$20)-$O849)/3))*$P$603)-((PI()*((($C$19+$G$20)-$O849)*($O$20/($O$19/2)))^2*(((($C$19+$G$20)-$O849)*($O$20/($O$19/2)))*$AZ$15)/3)*$P$603))),IF('Silo Levels'!$L$22="Pumping",(($D$18*$P$603)+((PI()*(($C$21/2)^2)*($G$20-$O849))*$P$603))+((($D$18+$H$18)/3)*$BE$15)+(((PI()*($C$21/2)^2*(($C$21/2)*$AZ$15))/3)*$P$603),(($D$18*$P$603)+((PI()*(($C$21/2)^2)*($G$20-$O849))*$P$603))+((($D$18+$H$18)/3)*$BE$15)-(((PI()*($C$21/2)^2*(($C$21/2)*$AZ$15))/3)*$P$603)))</f>
        <v>109099.29369662316</v>
      </c>
      <c r="Q849" s="73">
        <v>24.4</v>
      </c>
      <c r="R849" s="85">
        <f t="shared" si="112"/>
        <v>116816.04380090424</v>
      </c>
      <c r="S849" s="57">
        <v>24.4</v>
      </c>
      <c r="T849" s="86">
        <f>IF($S849&gt;$G$20,IF('Silo Levels'!$L$23="Pumping",((PI()*((($C$19+$G$20)-$S849)*($O$20/($O$19/2)))^2*((($O$20+$G$20)-$S849))/3)*$T$603)+(((PI()*((($C$19+$G$20)-$S849)*($O$20/($O$19/2)))^2*(((($C$19+$G$20)-$S849)*($O$20/($O$19/2)))*$AZ$16))/3)*$T$603),(((PI()*((($C$19+$G$20)-$S849)*($O$20/($O$19/2)))^2*((($O$20+$G$20)-$S849)/3))*$T$603)-((PI()*((($C$19+$G$20)-$S849)*($O$20/($O$19/2)))^2*(((($C$19+$G$20)-$S849)*($O$20/($O$19/2)))*$AZ$16)/3)*$T$603))),IF('Silo Levels'!$L$23="Pumping",(($D$18*$T$603)+((PI()*(($C$21/2)^2)*($G$20-$S849))*$T$603))+((($D$18+$H$18)/3)*$BE$16)+(((PI()*($C$21/2)^2*(($C$21/2)*$AZ$16))/3)*$T$603),(($D$18*$T$603)+((PI()*(($C$21/2)^2)*($G$20-$S849))*$T$603))+((($D$18+$H$18)/3)*$BE$16)-(((PI()*($C$21/2)^2*(($C$21/2)*$AZ$16))/3)*$T$603)))</f>
        <v>112786.804130962</v>
      </c>
      <c r="U849" s="73">
        <v>24.4</v>
      </c>
      <c r="V849" s="85">
        <f t="shared" si="113"/>
        <v>109944.19151617755</v>
      </c>
      <c r="W849" s="57">
        <v>24.4</v>
      </c>
      <c r="X849" s="86">
        <f>IF($W849&gt;$G$20,IF('Silo Levels'!$L$24="Pumping",((PI()*((($C$19+$G$20)-$W849)*($O$20/($O$19/2)))^2*((($O$20+$G$20)-$W849))/3)*$X$603)+(((PI()*((($C$19+$G$20)-$W849)*($O$20/($O$19/2)))^2*(((($C$19+$G$20)-$W849)*($O$20/($O$19/2)))*$AZ$17))/3)*$X$603),(((PI()*((($C$19+$G$20)-$W849)*($O$20/($O$19/2)))^2*((($O$20+$G$20)-$W849)/3))*$X$603)-((PI()*((($C$19+$G$20)-$W849)*($O$20/($O$19/2)))^2*(((($C$19+$G$20)-$W849)*($O$20/($O$19/2)))*$AZ$17)/3)*$X$603))),IF('Silo Levels'!$L$24="Pumping",(($D$18*$X$603)+((PI()*(($C$21/2)^2)*($G$20-$W849))*$X$603))+((($D$18+$H$18)/3)*$BE$17)+(((PI()*($C$21/2)^2*(($C$21/2)*$AZ$17))/3)*$X$603),(($D$18*$X$603)+((PI()*(($C$21/2)^2)*($G$20-$W849))*$X$603))+((($D$18+$H$18)/3)*$BE$17)-(((PI()*($C$21/2)^2*(($C$21/2)*$AZ$17))/3)*$X$603)))</f>
        <v>106156.05707115169</v>
      </c>
      <c r="Y849" s="73">
        <v>24.4</v>
      </c>
      <c r="Z849" s="85">
        <f t="shared" si="114"/>
        <v>125939.38310752307</v>
      </c>
      <c r="AA849" s="57">
        <v>24.4</v>
      </c>
      <c r="AB849" s="86">
        <f>IF($AA849&gt;$G$20,IF('Silo Levels'!$L$25="Pumping",((PI()*((($C$19+$G$20)-$AA849)*($O$20/($O$19/2)))^2*((($O$20+$G$20)-$AA849))/3)*$AB$603)+(((PI()*((($C$19+$G$20)-$AA849)*($O$20/($O$19/2)))^2*(((($C$19+$G$20)-$AA849)*($O$20/($O$19/2)))*$AZ$18))/3)*$AB$603),(((PI()*((($C$19+$G$20)-$AA849)*($O$20/($O$19/2)))^2*((($O$20+$G$20)-$AA849)/3))*$AB$603)-((PI()*((($C$19+$G$20)-$AA849)*($O$20/($O$19/2)))^2*(((($C$19+$G$20)-$AA849)*($O$20/($O$19/2)))*$AZ$18)/3)*$AB$603))),IF('Silo Levels'!$L$25="Pumping",(($D$18*$AB$603)+((PI()*(($C$21/2)^2)*($G$20-$AA849))*$AB$603))+((($D$18+$H$18)/3)*$BE$18)+(((PI()*($C$21/2)^2*(($C$21/2)*$AZ$18))/3)*$AB$603),(($D$18*$AB$603)+((PI()*(($C$21/2)^2)*($G$20-$AA849))*$AB$603))+((($D$18+$H$18)/3)*$BE$18)-(((PI()*($C$21/2)^2*(($C$21/2)*$AZ$18))/3)*$AB$603)))</f>
        <v>121590.04273046876</v>
      </c>
      <c r="AC849" s="73">
        <v>24.4</v>
      </c>
      <c r="AD849" s="85">
        <f t="shared" si="115"/>
        <v>131440.38312947267</v>
      </c>
      <c r="AE849" s="57">
        <v>24.4</v>
      </c>
      <c r="AF849" s="86">
        <f>IF($AE849&gt;$G$20,IF('Silo Levels'!$L$26="Pumping",((PI()*((($C$19+$G$20)-$AE849)*($O$20/($O$19/2)))^2*((($O$20+$G$20)-$AE849))/3)*$AF$603)+(((PI()*((($C$19+$G$20)-$AE849)*($O$20/($O$19/2)))^2*(((($C$19+$G$20)-$AE849)*($O$20/($O$19/2)))*$AZ$19))/3)*$AF$603),(((PI()*((($C$19+$G$20)-$AE849)*($O$20/($O$19/2)))^2*((($O$20+$G$20)-$AE849)/3))*$AF$603)-((PI()*((($C$19+$G$20)-$AE849)*($O$20/($O$19/2)))^2*(((($C$19+$G$20)-$AE849)*($O$20/($O$19/2)))*$AZ$19)/3)*$AF$603))),IF('Silo Levels'!$L$26="Pumping",(($D$18*$AF$603)+((PI()*(($C$21/2)^2)*($G$20-$AE849))*$AF$603))+((($D$18+$H$18)/3)*$BE$19)+(((PI()*($C$21/2)^2*(($C$21/2)*$AZ$19))/3)*$AF$603),(($D$18*$AF$603)+((PI()*(($C$21/2)^2)*($G$20-$AE849))*$AF$603))+((($D$18+$H$18)/3)*$BE$19)-(((PI()*($C$21/2)^2*(($C$21/2)*$AZ$19))/3)*$AF$603)))</f>
        <v>129229.8974772127</v>
      </c>
      <c r="AG849" s="73">
        <v>24.4</v>
      </c>
      <c r="AH849" s="85">
        <f t="shared" si="116"/>
        <v>121154.41493971598</v>
      </c>
      <c r="AI849" s="57">
        <v>24.4</v>
      </c>
      <c r="AJ849" s="86">
        <f>IF($AI849&gt;$G$20,IF('Silo Levels'!$L$27="Pumping",((PI()*((($C$19+$G$20)-$AI849)*($O$20/($O$19/2)))^2*((($O$20+$G$20)-$AI849))/3)*$AJ$603)+(((PI()*((($C$19+$G$20)-$AI849)*($O$20/($O$19/2)))^2*(((($C$19+$G$20)-$AI849)*($O$20/($O$19/2)))*$AZ$20))/3)*$AJ$603),(((PI()*((($C$19+$G$20)-$AI849)*($O$20/($O$19/2)))^2*((($O$20+$G$20)-$AI849)/3))*$AJ$603)-((PI()*((($C$19+$G$20)-$AI849)*($O$20/($O$19/2)))^2*(((($C$19+$G$20)-$AI849)*($O$20/($O$19/2)))*$AZ$20)/3)*$AJ$603))),IF('Silo Levels'!$L$27="Pumping",(($D$18*$AJ$603)+((PI()*(($C$21/2)^2)*($G$20-$AI849))*$AJ$603))+((($D$18+$H$18)/3)*$BE$20)+(((PI()*($C$21/2)^2*(($C$21/2)*$AZ$20))/3)*$AJ$603),(($D$18*$AJ$603)+((PI()*(($C$21/2)^2)*($G$20-$AI849))*$AJ$603))+((($D$18+$H$18)/3)*$BE$20)-(((PI()*($C$21/2)^2*(($C$21/2)*$AZ$20))/3)*$AJ$603)))</f>
        <v>116972.95954890926</v>
      </c>
    </row>
    <row r="850" spans="1:36" x14ac:dyDescent="0.3">
      <c r="A850">
        <v>24.5</v>
      </c>
      <c r="B850" s="85">
        <f t="shared" si="109"/>
        <v>120734.81244753746</v>
      </c>
      <c r="C850" s="57">
        <v>24.5</v>
      </c>
      <c r="D850" s="86">
        <f>IF($C850&gt;$G$20,IF('Silo Levels'!$L$19="Pumping",((PI()*((($C$19+$G$20)-$C850)*($O$20/($O$19/2)))^2*((($O$20+$G$20)-$C850))/3)*$D$603)+(((PI()*((($C$19+$G$20)-$C850)*($O$20/($O$19/2)))^2*(((($C$19+$G$20)-$C850)*($O$20/($O$19/2)))*$AZ$12))/3)*$D$603),(((PI()*((($C$19+$G$20)-$C850)*($O$20/($O$19/2)))^2*((($O$20+$G$20)-$C850)/3))*$D$603)-((PI()*((($C$19+$G$20)-$C850)*($O$20/($O$19/2)))^2*(((($C$19+$G$20)-$C850)*($O$20/($O$19/2)))*$AZ$12)/3)*$D$603))),IF('Silo Levels'!$L$19="Pumping",(($D$18*$D$603)+((PI()*(($C$21/2)^2)*($G$20-$C850))*$D$603))+((($D$18+$H$18)/3)*$BE$12)+(((PI()*($C$21/2)^2*(($C$21/2)*$AZ$12))/3)*$D$603),(($D$18*$D$603)+((PI()*(($C$21/2)^2)*($G$20-$C850))*$D$603))+((($D$18+$H$18)/3)*$BE$12)-(((PI()*($C$21/2)^2*(($C$21/2)*$AZ$12))/3)*$D$603)))</f>
        <v>117807.79367397276</v>
      </c>
      <c r="E850" s="73">
        <v>24.5</v>
      </c>
      <c r="F850" s="85">
        <f t="shared" si="110"/>
        <v>109564.05816420283</v>
      </c>
      <c r="G850" s="57">
        <v>24.5</v>
      </c>
      <c r="H850" s="86">
        <f>IF($G850&gt;$G$20,IF('Silo Levels'!$L$20="Pumping",((PI()*((($C$19+$G$20)-$G850)*($O$20/($O$19/2)))^2*((($O$20+$G$20)-$G850))/3)*$H$603)+(((PI()*((($C$19+$G$20)-$G850)*($O$20/($O$19/2)))^2*(((($C$19+$G$20)-$G850)*($O$20/($O$19/2)))*$AZ$13))/3)*$H$603),(((PI()*((($C$19+$G$20)-$G850)*($O$20/($O$19/2)))^2*((($O$20+$G$20)-$G850)/3))*$H$603)-((PI()*((($C$19+$G$20)-$G850)*($O$20/($O$19/2)))^2*(((($C$19+$G$20)-$G850)*($O$20/($O$19/2)))*$AZ$13)/3)*$H$603))),IF('Silo Levels'!$L$20="Pumping",(($D$18*$H$603)+((PI()*(($C$21/2)^2)*($G$20-$G850))*$H$603))+((($D$18+$H$18)/3)*$BE$13)+(((PI()*($C$21/2)^2*(($C$21/2)*$AZ$13))/3)*$H$603),(($D$18*$H$603)+((PI()*(($C$21/2)^2)*($G$20-$G850))*$H$603))+((($D$18+$H$18)/3)*$BE$13)-(((PI()*($C$21/2)^2*(($C$21/2)*$AZ$13))/3)*$H$603)))</f>
        <v>105775.92371917696</v>
      </c>
      <c r="I850" s="73">
        <v>24.5</v>
      </c>
      <c r="J850" s="85">
        <f t="shared" si="117"/>
        <v>110054.22102075348</v>
      </c>
      <c r="K850" s="57">
        <v>24.5</v>
      </c>
      <c r="L850" s="86">
        <f>IF($K850&gt;$G$20,IF('Silo Levels'!$L$21="Pumping",((PI()*((($C$19+$G$20)-$K850)*($O$20/($O$19/2)))^2*((($O$20+$G$20)-$K850))/3)*$L$603)+(((PI()*((($C$19+$G$20)-$K850)*($O$20/($O$19/2)))^2*(((($C$19+$G$20)-$K850)*($O$20/($O$19/2)))*$AZ$14))/3)*$L$603),(((PI()*((($C$19+$G$20)-$K850)*($O$20/($O$19/2)))^2*((($O$20+$G$20)-$K850)/3))*$L$603)-((PI()*((($C$19+$G$20)-$K850)*($O$20/($O$19/2)))^2*(((($C$19+$G$20)-$K850)*($O$20/($O$19/2)))*$AZ$14)/3)*$L$603))),IF('Silo Levels'!$L$21="Pumping",(($D$18*$L$603)+((PI()*(($C$21/2)^2)*($G$20-$K850))*$L$603))+((($D$18+$H$18)/3)*$BE$14)+(((PI()*($C$21/2)^2*(($C$21/2)*$AZ$14))/3)*$L$603),(($D$18*$L$603)+((PI()*(($C$21/2)^2)*($G$20-$K850))*$L$603))+((($D$18+$H$18)/3)*$BE$14)-(((PI()*($C$21/2)^2*(($C$21/2)*$AZ$14))/3)*$L$603)))</f>
        <v>106248.82799914137</v>
      </c>
      <c r="M850" s="73">
        <v>24.5</v>
      </c>
      <c r="N850" s="85">
        <f t="shared" si="111"/>
        <v>112603.57647440846</v>
      </c>
      <c r="O850" s="57">
        <v>24.5</v>
      </c>
      <c r="P850" s="86">
        <f>IF($O850&gt;$G$20,IF('Silo Levels'!$L$22="Pumping",((PI()*((($C$19+$G$20)-$O850)*($O$20/($O$19/2)))^2*((($O$20+$G$20)-$O850))/3)*$P$603)+(((PI()*((($C$19+$G$20)-$O850)*($O$20/($O$19/2)))^2*(((($C$19+$G$20)-$O850)*($O$20/($O$19/2)))*$AZ$15))/3)*$P$603),(((PI()*((($C$19+$G$20)-$O850)*($O$20/($O$19/2)))^2*((($O$20+$G$20)-$O850)/3))*$P$603)-((PI()*((($C$19+$G$20)-$O850)*($O$20/($O$19/2)))^2*(((($C$19+$G$20)-$O850)*($O$20/($O$19/2)))*$AZ$15)/3)*$P$603))),IF('Silo Levels'!$L$22="Pumping",(($D$18*$P$603)+((PI()*(($C$21/2)^2)*($G$20-$O850))*$P$603))+((($D$18+$H$18)/3)*$BE$15)+(((PI()*($C$21/2)^2*(($C$21/2)*$AZ$15))/3)*$P$603),(($D$18*$P$603)+((PI()*(($C$21/2)^2)*($G$20-$O850))*$P$603))+((($D$18+$H$18)/3)*$BE$15)-(((PI()*($C$21/2)^2*(($C$21/2)*$AZ$15))/3)*$P$603)))</f>
        <v>108708.42094681597</v>
      </c>
      <c r="Q850" s="73">
        <v>24.5</v>
      </c>
      <c r="R850" s="85">
        <f t="shared" si="112"/>
        <v>116411.7159176487</v>
      </c>
      <c r="S850" s="57">
        <v>24.5</v>
      </c>
      <c r="T850" s="86">
        <f>IF($S850&gt;$G$20,IF('Silo Levels'!$L$23="Pumping",((PI()*((($C$19+$G$20)-$S850)*($O$20/($O$19/2)))^2*((($O$20+$G$20)-$S850))/3)*$T$603)+(((PI()*((($C$19+$G$20)-$S850)*($O$20/($O$19/2)))^2*(((($C$19+$G$20)-$S850)*($O$20/($O$19/2)))*$AZ$16))/3)*$T$603),(((PI()*((($C$19+$G$20)-$S850)*($O$20/($O$19/2)))^2*((($O$20+$G$20)-$S850)/3))*$T$603)-((PI()*((($C$19+$G$20)-$S850)*($O$20/($O$19/2)))^2*(((($C$19+$G$20)-$S850)*($O$20/($O$19/2)))*$AZ$16)/3)*$T$603))),IF('Silo Levels'!$L$23="Pumping",(($D$18*$T$603)+((PI()*(($C$21/2)^2)*($G$20-$S850))*$T$603))+((($D$18+$H$18)/3)*$BE$16)+(((PI()*($C$21/2)^2*(($C$21/2)*$AZ$16))/3)*$T$603),(($D$18*$T$603)+((PI()*(($C$21/2)^2)*($G$20-$S850))*$T$603))+((($D$18+$H$18)/3)*$BE$16)-(((PI()*($C$21/2)^2*(($C$21/2)*$AZ$16))/3)*$T$603)))</f>
        <v>112382.47624770647</v>
      </c>
      <c r="U850" s="73">
        <v>24.5</v>
      </c>
      <c r="V850" s="85">
        <f t="shared" si="113"/>
        <v>109564.05816420283</v>
      </c>
      <c r="W850" s="57">
        <v>24.5</v>
      </c>
      <c r="X850" s="86">
        <f>IF($W850&gt;$G$20,IF('Silo Levels'!$L$24="Pumping",((PI()*((($C$19+$G$20)-$W850)*($O$20/($O$19/2)))^2*((($O$20+$G$20)-$W850))/3)*$X$603)+(((PI()*((($C$19+$G$20)-$W850)*($O$20/($O$19/2)))^2*(((($C$19+$G$20)-$W850)*($O$20/($O$19/2)))*$AZ$17))/3)*$X$603),(((PI()*((($C$19+$G$20)-$W850)*($O$20/($O$19/2)))^2*((($O$20+$G$20)-$W850)/3))*$X$603)-((PI()*((($C$19+$G$20)-$W850)*($O$20/($O$19/2)))^2*(((($C$19+$G$20)-$W850)*($O$20/($O$19/2)))*$AZ$17)/3)*$X$603))),IF('Silo Levels'!$L$24="Pumping",(($D$18*$X$603)+((PI()*(($C$21/2)^2)*($G$20-$W850))*$X$603))+((($D$18+$H$18)/3)*$BE$17)+(((PI()*($C$21/2)^2*(($C$21/2)*$AZ$17))/3)*$X$603),(($D$18*$X$603)+((PI()*(($C$21/2)^2)*($G$20-$W850))*$X$603))+((($D$18+$H$18)/3)*$BE$17)-(((PI()*($C$21/2)^2*(($C$21/2)*$AZ$17))/3)*$X$603)))</f>
        <v>105775.92371917696</v>
      </c>
      <c r="Y850" s="73">
        <v>24.5</v>
      </c>
      <c r="Z850" s="85">
        <f t="shared" si="114"/>
        <v>125502.93362020889</v>
      </c>
      <c r="AA850" s="57">
        <v>24.5</v>
      </c>
      <c r="AB850" s="86">
        <f>IF($AA850&gt;$G$20,IF('Silo Levels'!$L$25="Pumping",((PI()*((($C$19+$G$20)-$AA850)*($O$20/($O$19/2)))^2*((($O$20+$G$20)-$AA850))/3)*$AB$603)+(((PI()*((($C$19+$G$20)-$AA850)*($O$20/($O$19/2)))^2*(((($C$19+$G$20)-$AA850)*($O$20/($O$19/2)))*$AZ$18))/3)*$AB$603),(((PI()*((($C$19+$G$20)-$AA850)*($O$20/($O$19/2)))^2*((($O$20+$G$20)-$AA850)/3))*$AB$603)-((PI()*((($C$19+$G$20)-$AA850)*($O$20/($O$19/2)))^2*(((($C$19+$G$20)-$AA850)*($O$20/($O$19/2)))*$AZ$18)/3)*$AB$603))),IF('Silo Levels'!$L$25="Pumping",(($D$18*$AB$603)+((PI()*(($C$21/2)^2)*($G$20-$AA850))*$AB$603))+((($D$18+$H$18)/3)*$BE$18)+(((PI()*($C$21/2)^2*(($C$21/2)*$AZ$18))/3)*$AB$603),(($D$18*$AB$603)+((PI()*(($C$21/2)^2)*($G$20-$AA850))*$AB$603))+((($D$18+$H$18)/3)*$BE$18)-(((PI()*($C$21/2)^2*(($C$21/2)*$AZ$18))/3)*$AB$603)))</f>
        <v>121153.59324315458</v>
      </c>
      <c r="AC850" s="73">
        <v>24.5</v>
      </c>
      <c r="AD850" s="85">
        <f t="shared" si="115"/>
        <v>130996.74559090062</v>
      </c>
      <c r="AE850" s="57">
        <v>24.5</v>
      </c>
      <c r="AF850" s="86">
        <f>IF($AE850&gt;$G$20,IF('Silo Levels'!$L$26="Pumping",((PI()*((($C$19+$G$20)-$AE850)*($O$20/($O$19/2)))^2*((($O$20+$G$20)-$AE850))/3)*$AF$603)+(((PI()*((($C$19+$G$20)-$AE850)*($O$20/($O$19/2)))^2*(((($C$19+$G$20)-$AE850)*($O$20/($O$19/2)))*$AZ$19))/3)*$AF$603),(((PI()*((($C$19+$G$20)-$AE850)*($O$20/($O$19/2)))^2*((($O$20+$G$20)-$AE850)/3))*$AF$603)-((PI()*((($C$19+$G$20)-$AE850)*($O$20/($O$19/2)))^2*(((($C$19+$G$20)-$AE850)*($O$20/($O$19/2)))*$AZ$19)/3)*$AF$603))),IF('Silo Levels'!$L$26="Pumping",(($D$18*$AF$603)+((PI()*(($C$21/2)^2)*($G$20-$AE850))*$AF$603))+((($D$18+$H$18)/3)*$BE$19)+(((PI()*($C$21/2)^2*(($C$21/2)*$AZ$19))/3)*$AF$603),(($D$18*$AF$603)+((PI()*(($C$21/2)^2)*($G$20-$AE850))*$AF$603))+((($D$18+$H$18)/3)*$BE$19)-(((PI()*($C$21/2)^2*(($C$21/2)*$AZ$19))/3)*$AF$603)))</f>
        <v>128786.25993864065</v>
      </c>
      <c r="AG850" s="73">
        <v>24.5</v>
      </c>
      <c r="AH850" s="85">
        <f t="shared" si="116"/>
        <v>120734.81244753746</v>
      </c>
      <c r="AI850" s="57">
        <v>24.5</v>
      </c>
      <c r="AJ850" s="86">
        <f>IF($AI850&gt;$G$20,IF('Silo Levels'!$L$27="Pumping",((PI()*((($C$19+$G$20)-$AI850)*($O$20/($O$19/2)))^2*((($O$20+$G$20)-$AI850))/3)*$AJ$603)+(((PI()*((($C$19+$G$20)-$AI850)*($O$20/($O$19/2)))^2*(((($C$19+$G$20)-$AI850)*($O$20/($O$19/2)))*$AZ$20))/3)*$AJ$603),(((PI()*((($C$19+$G$20)-$AI850)*($O$20/($O$19/2)))^2*((($O$20+$G$20)-$AI850)/3))*$AJ$603)-((PI()*((($C$19+$G$20)-$AI850)*($O$20/($O$19/2)))^2*(((($C$19+$G$20)-$AI850)*($O$20/($O$19/2)))*$AZ$20)/3)*$AJ$603))),IF('Silo Levels'!$L$27="Pumping",(($D$18*$AJ$603)+((PI()*(($C$21/2)^2)*($G$20-$AI850))*$AJ$603))+((($D$18+$H$18)/3)*$BE$20)+(((PI()*($C$21/2)^2*(($C$21/2)*$AZ$20))/3)*$AJ$603),(($D$18*$AJ$603)+((PI()*(($C$21/2)^2)*($G$20-$AI850))*$AJ$603))+((($D$18+$H$18)/3)*$BE$20)-(((PI()*($C$21/2)^2*(($C$21/2)*$AZ$20))/3)*$AJ$603)))</f>
        <v>116553.35705673075</v>
      </c>
    </row>
    <row r="851" spans="1:36" x14ac:dyDescent="0.3">
      <c r="A851">
        <v>24.6</v>
      </c>
      <c r="B851" s="85">
        <f t="shared" si="109"/>
        <v>120315.20995535894</v>
      </c>
      <c r="C851" s="57">
        <v>24.6</v>
      </c>
      <c r="D851" s="86">
        <f>IF($C851&gt;$G$20,IF('Silo Levels'!$L$19="Pumping",((PI()*((($C$19+$G$20)-$C851)*($O$20/($O$19/2)))^2*((($O$20+$G$20)-$C851))/3)*$D$603)+(((PI()*((($C$19+$G$20)-$C851)*($O$20/($O$19/2)))^2*(((($C$19+$G$20)-$C851)*($O$20/($O$19/2)))*$AZ$12))/3)*$D$603),(((PI()*((($C$19+$G$20)-$C851)*($O$20/($O$19/2)))^2*((($O$20+$G$20)-$C851)/3))*$D$603)-((PI()*((($C$19+$G$20)-$C851)*($O$20/($O$19/2)))^2*(((($C$19+$G$20)-$C851)*($O$20/($O$19/2)))*$AZ$12)/3)*$D$603))),IF('Silo Levels'!$L$19="Pumping",(($D$18*$D$603)+((PI()*(($C$21/2)^2)*($G$20-$C851))*$D$603))+((($D$18+$H$18)/3)*$BE$12)+(((PI()*($C$21/2)^2*(($C$21/2)*$AZ$12))/3)*$D$603),(($D$18*$D$603)+((PI()*(($C$21/2)^2)*($G$20-$C851))*$D$603))+((($D$18+$H$18)/3)*$BE$12)-(((PI()*($C$21/2)^2*(($C$21/2)*$AZ$12))/3)*$D$603)))</f>
        <v>117388.19118179423</v>
      </c>
      <c r="E851" s="73">
        <v>24.6</v>
      </c>
      <c r="F851" s="85">
        <f t="shared" si="110"/>
        <v>109183.9248122281</v>
      </c>
      <c r="G851" s="57">
        <v>24.6</v>
      </c>
      <c r="H851" s="86">
        <f>IF($G851&gt;$G$20,IF('Silo Levels'!$L$20="Pumping",((PI()*((($C$19+$G$20)-$G851)*($O$20/($O$19/2)))^2*((($O$20+$G$20)-$G851))/3)*$H$603)+(((PI()*((($C$19+$G$20)-$G851)*($O$20/($O$19/2)))^2*(((($C$19+$G$20)-$G851)*($O$20/($O$19/2)))*$AZ$13))/3)*$H$603),(((PI()*((($C$19+$G$20)-$G851)*($O$20/($O$19/2)))^2*((($O$20+$G$20)-$G851)/3))*$H$603)-((PI()*((($C$19+$G$20)-$G851)*($O$20/($O$19/2)))^2*(((($C$19+$G$20)-$G851)*($O$20/($O$19/2)))*$AZ$13)/3)*$H$603))),IF('Silo Levels'!$L$20="Pumping",(($D$18*$H$603)+((PI()*(($C$21/2)^2)*($G$20-$G851))*$H$603))+((($D$18+$H$18)/3)*$BE$13)+(((PI()*($C$21/2)^2*(($C$21/2)*$AZ$13))/3)*$H$603),(($D$18*$H$603)+((PI()*(($C$21/2)^2)*($G$20-$G851))*$H$603))+((($D$18+$H$18)/3)*$BE$13)-(((PI()*($C$21/2)^2*(($C$21/2)*$AZ$13))/3)*$H$603)))</f>
        <v>105395.79036720224</v>
      </c>
      <c r="I851" s="73">
        <v>24.6</v>
      </c>
      <c r="J851" s="85">
        <f t="shared" si="117"/>
        <v>109672.3557976788</v>
      </c>
      <c r="K851" s="57">
        <v>24.6</v>
      </c>
      <c r="L851" s="86">
        <f>IF($K851&gt;$G$20,IF('Silo Levels'!$L$21="Pumping",((PI()*((($C$19+$G$20)-$K851)*($O$20/($O$19/2)))^2*((($O$20+$G$20)-$K851))/3)*$L$603)+(((PI()*((($C$19+$G$20)-$K851)*($O$20/($O$19/2)))^2*(((($C$19+$G$20)-$K851)*($O$20/($O$19/2)))*$AZ$14))/3)*$L$603),(((PI()*((($C$19+$G$20)-$K851)*($O$20/($O$19/2)))^2*((($O$20+$G$20)-$K851)/3))*$L$603)-((PI()*((($C$19+$G$20)-$K851)*($O$20/($O$19/2)))^2*(((($C$19+$G$20)-$K851)*($O$20/($O$19/2)))*$AZ$14)/3)*$L$603))),IF('Silo Levels'!$L$21="Pumping",(($D$18*$L$603)+((PI()*(($C$21/2)^2)*($G$20-$K851))*$L$603))+((($D$18+$H$18)/3)*$BE$14)+(((PI()*($C$21/2)^2*(($C$21/2)*$AZ$14))/3)*$L$603),(($D$18*$L$603)+((PI()*(($C$21/2)^2)*($G$20-$K851))*$L$603))+((($D$18+$H$18)/3)*$BE$14)-(((PI()*($C$21/2)^2*(($C$21/2)*$AZ$14))/3)*$L$603)))</f>
        <v>105866.96277606669</v>
      </c>
      <c r="M851" s="73">
        <v>24.6</v>
      </c>
      <c r="N851" s="85">
        <f t="shared" si="111"/>
        <v>112212.70372460126</v>
      </c>
      <c r="O851" s="57">
        <v>24.6</v>
      </c>
      <c r="P851" s="86">
        <f>IF($O851&gt;$G$20,IF('Silo Levels'!$L$22="Pumping",((PI()*((($C$19+$G$20)-$O851)*($O$20/($O$19/2)))^2*((($O$20+$G$20)-$O851))/3)*$P$603)+(((PI()*((($C$19+$G$20)-$O851)*($O$20/($O$19/2)))^2*(((($C$19+$G$20)-$O851)*($O$20/($O$19/2)))*$AZ$15))/3)*$P$603),(((PI()*((($C$19+$G$20)-$O851)*($O$20/($O$19/2)))^2*((($O$20+$G$20)-$O851)/3))*$P$603)-((PI()*((($C$19+$G$20)-$O851)*($O$20/($O$19/2)))^2*(((($C$19+$G$20)-$O851)*($O$20/($O$19/2)))*$AZ$15)/3)*$P$603))),IF('Silo Levels'!$L$22="Pumping",(($D$18*$P$603)+((PI()*(($C$21/2)^2)*($G$20-$O851))*$P$603))+((($D$18+$H$18)/3)*$BE$15)+(((PI()*($C$21/2)^2*(($C$21/2)*$AZ$15))/3)*$P$603),(($D$18*$P$603)+((PI()*(($C$21/2)^2)*($G$20-$O851))*$P$603))+((($D$18+$H$18)/3)*$BE$15)-(((PI()*($C$21/2)^2*(($C$21/2)*$AZ$15))/3)*$P$603)))</f>
        <v>108317.54819700877</v>
      </c>
      <c r="Q851" s="73">
        <v>24.6</v>
      </c>
      <c r="R851" s="85">
        <f t="shared" si="112"/>
        <v>116007.38803439317</v>
      </c>
      <c r="S851" s="57">
        <v>24.6</v>
      </c>
      <c r="T851" s="86">
        <f>IF($S851&gt;$G$20,IF('Silo Levels'!$L$23="Pumping",((PI()*((($C$19+$G$20)-$S851)*($O$20/($O$19/2)))^2*((($O$20+$G$20)-$S851))/3)*$T$603)+(((PI()*((($C$19+$G$20)-$S851)*($O$20/($O$19/2)))^2*(((($C$19+$G$20)-$S851)*($O$20/($O$19/2)))*$AZ$16))/3)*$T$603),(((PI()*((($C$19+$G$20)-$S851)*($O$20/($O$19/2)))^2*((($O$20+$G$20)-$S851)/3))*$T$603)-((PI()*((($C$19+$G$20)-$S851)*($O$20/($O$19/2)))^2*(((($C$19+$G$20)-$S851)*($O$20/($O$19/2)))*$AZ$16)/3)*$T$603))),IF('Silo Levels'!$L$23="Pumping",(($D$18*$T$603)+((PI()*(($C$21/2)^2)*($G$20-$S851))*$T$603))+((($D$18+$H$18)/3)*$BE$16)+(((PI()*($C$21/2)^2*(($C$21/2)*$AZ$16))/3)*$T$603),(($D$18*$T$603)+((PI()*(($C$21/2)^2)*($G$20-$S851))*$T$603))+((($D$18+$H$18)/3)*$BE$16)-(((PI()*($C$21/2)^2*(($C$21/2)*$AZ$16))/3)*$T$603)))</f>
        <v>111978.14836445093</v>
      </c>
      <c r="U851" s="73">
        <v>24.6</v>
      </c>
      <c r="V851" s="85">
        <f t="shared" si="113"/>
        <v>109183.9248122281</v>
      </c>
      <c r="W851" s="57">
        <v>24.6</v>
      </c>
      <c r="X851" s="86">
        <f>IF($W851&gt;$G$20,IF('Silo Levels'!$L$24="Pumping",((PI()*((($C$19+$G$20)-$W851)*($O$20/($O$19/2)))^2*((($O$20+$G$20)-$W851))/3)*$X$603)+(((PI()*((($C$19+$G$20)-$W851)*($O$20/($O$19/2)))^2*(((($C$19+$G$20)-$W851)*($O$20/($O$19/2)))*$AZ$17))/3)*$X$603),(((PI()*((($C$19+$G$20)-$W851)*($O$20/($O$19/2)))^2*((($O$20+$G$20)-$W851)/3))*$X$603)-((PI()*((($C$19+$G$20)-$W851)*($O$20/($O$19/2)))^2*(((($C$19+$G$20)-$W851)*($O$20/($O$19/2)))*$AZ$17)/3)*$X$603))),IF('Silo Levels'!$L$24="Pumping",(($D$18*$X$603)+((PI()*(($C$21/2)^2)*($G$20-$W851))*$X$603))+((($D$18+$H$18)/3)*$BE$17)+(((PI()*($C$21/2)^2*(($C$21/2)*$AZ$17))/3)*$X$603),(($D$18*$X$603)+((PI()*(($C$21/2)^2)*($G$20-$W851))*$X$603))+((($D$18+$H$18)/3)*$BE$17)-(((PI()*($C$21/2)^2*(($C$21/2)*$AZ$17))/3)*$X$603)))</f>
        <v>105395.79036720224</v>
      </c>
      <c r="Y851" s="73">
        <v>24.6</v>
      </c>
      <c r="Z851" s="85">
        <f t="shared" si="114"/>
        <v>125066.48413289471</v>
      </c>
      <c r="AA851" s="57">
        <v>24.6</v>
      </c>
      <c r="AB851" s="86">
        <f>IF($AA851&gt;$G$20,IF('Silo Levels'!$L$25="Pumping",((PI()*((($C$19+$G$20)-$AA851)*($O$20/($O$19/2)))^2*((($O$20+$G$20)-$AA851))/3)*$AB$603)+(((PI()*((($C$19+$G$20)-$AA851)*($O$20/($O$19/2)))^2*(((($C$19+$G$20)-$AA851)*($O$20/($O$19/2)))*$AZ$18))/3)*$AB$603),(((PI()*((($C$19+$G$20)-$AA851)*($O$20/($O$19/2)))^2*((($O$20+$G$20)-$AA851)/3))*$AB$603)-((PI()*((($C$19+$G$20)-$AA851)*($O$20/($O$19/2)))^2*(((($C$19+$G$20)-$AA851)*($O$20/($O$19/2)))*$AZ$18)/3)*$AB$603))),IF('Silo Levels'!$L$25="Pumping",(($D$18*$AB$603)+((PI()*(($C$21/2)^2)*($G$20-$AA851))*$AB$603))+((($D$18+$H$18)/3)*$BE$18)+(((PI()*($C$21/2)^2*(($C$21/2)*$AZ$18))/3)*$AB$603),(($D$18*$AB$603)+((PI()*(($C$21/2)^2)*($G$20-$AA851))*$AB$603))+((($D$18+$H$18)/3)*$BE$18)-(((PI()*($C$21/2)^2*(($C$21/2)*$AZ$18))/3)*$AB$603)))</f>
        <v>120717.1437558404</v>
      </c>
      <c r="AC851" s="73">
        <v>24.6</v>
      </c>
      <c r="AD851" s="85">
        <f t="shared" si="115"/>
        <v>130553.10805232858</v>
      </c>
      <c r="AE851" s="57">
        <v>24.6</v>
      </c>
      <c r="AF851" s="86">
        <f>IF($AE851&gt;$G$20,IF('Silo Levels'!$L$26="Pumping",((PI()*((($C$19+$G$20)-$AE851)*($O$20/($O$19/2)))^2*((($O$20+$G$20)-$AE851))/3)*$AF$603)+(((PI()*((($C$19+$G$20)-$AE851)*($O$20/($O$19/2)))^2*(((($C$19+$G$20)-$AE851)*($O$20/($O$19/2)))*$AZ$19))/3)*$AF$603),(((PI()*((($C$19+$G$20)-$AE851)*($O$20/($O$19/2)))^2*((($O$20+$G$20)-$AE851)/3))*$AF$603)-((PI()*((($C$19+$G$20)-$AE851)*($O$20/($O$19/2)))^2*(((($C$19+$G$20)-$AE851)*($O$20/($O$19/2)))*$AZ$19)/3)*$AF$603))),IF('Silo Levels'!$L$26="Pumping",(($D$18*$AF$603)+((PI()*(($C$21/2)^2)*($G$20-$AE851))*$AF$603))+((($D$18+$H$18)/3)*$BE$19)+(((PI()*($C$21/2)^2*(($C$21/2)*$AZ$19))/3)*$AF$603),(($D$18*$AF$603)+((PI()*(($C$21/2)^2)*($G$20-$AE851))*$AF$603))+((($D$18+$H$18)/3)*$BE$19)-(((PI()*($C$21/2)^2*(($C$21/2)*$AZ$19))/3)*$AF$603)))</f>
        <v>128342.62240006861</v>
      </c>
      <c r="AG851" s="73">
        <v>24.6</v>
      </c>
      <c r="AH851" s="85">
        <f t="shared" si="116"/>
        <v>120315.20995535894</v>
      </c>
      <c r="AI851" s="57">
        <v>24.6</v>
      </c>
      <c r="AJ851" s="86">
        <f>IF($AI851&gt;$G$20,IF('Silo Levels'!$L$27="Pumping",((PI()*((($C$19+$G$20)-$AI851)*($O$20/($O$19/2)))^2*((($O$20+$G$20)-$AI851))/3)*$AJ$603)+(((PI()*((($C$19+$G$20)-$AI851)*($O$20/($O$19/2)))^2*(((($C$19+$G$20)-$AI851)*($O$20/($O$19/2)))*$AZ$20))/3)*$AJ$603),(((PI()*((($C$19+$G$20)-$AI851)*($O$20/($O$19/2)))^2*((($O$20+$G$20)-$AI851)/3))*$AJ$603)-((PI()*((($C$19+$G$20)-$AI851)*($O$20/($O$19/2)))^2*(((($C$19+$G$20)-$AI851)*($O$20/($O$19/2)))*$AZ$20)/3)*$AJ$603))),IF('Silo Levels'!$L$27="Pumping",(($D$18*$AJ$603)+((PI()*(($C$21/2)^2)*($G$20-$AI851))*$AJ$603))+((($D$18+$H$18)/3)*$BE$20)+(((PI()*($C$21/2)^2*(($C$21/2)*$AZ$20))/3)*$AJ$603),(($D$18*$AJ$603)+((PI()*(($C$21/2)^2)*($G$20-$AI851))*$AJ$603))+((($D$18+$H$18)/3)*$BE$20)-(((PI()*($C$21/2)^2*(($C$21/2)*$AZ$20))/3)*$AJ$603)))</f>
        <v>116133.75456455222</v>
      </c>
    </row>
    <row r="852" spans="1:36" x14ac:dyDescent="0.3">
      <c r="A852">
        <v>24.7</v>
      </c>
      <c r="B852" s="85">
        <f t="shared" si="109"/>
        <v>119895.60746318042</v>
      </c>
      <c r="C852" s="57">
        <v>24.7</v>
      </c>
      <c r="D852" s="86">
        <f>IF($C852&gt;$G$20,IF('Silo Levels'!$L$19="Pumping",((PI()*((($C$19+$G$20)-$C852)*($O$20/($O$19/2)))^2*((($O$20+$G$20)-$C852))/3)*$D$603)+(((PI()*((($C$19+$G$20)-$C852)*($O$20/($O$19/2)))^2*(((($C$19+$G$20)-$C852)*($O$20/($O$19/2)))*$AZ$12))/3)*$D$603),(((PI()*((($C$19+$G$20)-$C852)*($O$20/($O$19/2)))^2*((($O$20+$G$20)-$C852)/3))*$D$603)-((PI()*((($C$19+$G$20)-$C852)*($O$20/($O$19/2)))^2*(((($C$19+$G$20)-$C852)*($O$20/($O$19/2)))*$AZ$12)/3)*$D$603))),IF('Silo Levels'!$L$19="Pumping",(($D$18*$D$603)+((PI()*(($C$21/2)^2)*($G$20-$C852))*$D$603))+((($D$18+$H$18)/3)*$BE$12)+(((PI()*($C$21/2)^2*(($C$21/2)*$AZ$12))/3)*$D$603),(($D$18*$D$603)+((PI()*(($C$21/2)^2)*($G$20-$C852))*$D$603))+((($D$18+$H$18)/3)*$BE$12)-(((PI()*($C$21/2)^2*(($C$21/2)*$AZ$12))/3)*$D$603)))</f>
        <v>116968.58868961572</v>
      </c>
      <c r="E852" s="73">
        <v>24.7</v>
      </c>
      <c r="F852" s="85">
        <f t="shared" si="110"/>
        <v>108803.79146025339</v>
      </c>
      <c r="G852" s="57">
        <v>24.7</v>
      </c>
      <c r="H852" s="86">
        <f>IF($G852&gt;$G$20,IF('Silo Levels'!$L$20="Pumping",((PI()*((($C$19+$G$20)-$G852)*($O$20/($O$19/2)))^2*((($O$20+$G$20)-$G852))/3)*$H$603)+(((PI()*((($C$19+$G$20)-$G852)*($O$20/($O$19/2)))^2*(((($C$19+$G$20)-$G852)*($O$20/($O$19/2)))*$AZ$13))/3)*$H$603),(((PI()*((($C$19+$G$20)-$G852)*($O$20/($O$19/2)))^2*((($O$20+$G$20)-$G852)/3))*$H$603)-((PI()*((($C$19+$G$20)-$G852)*($O$20/($O$19/2)))^2*(((($C$19+$G$20)-$G852)*($O$20/($O$19/2)))*$AZ$13)/3)*$H$603))),IF('Silo Levels'!$L$20="Pumping",(($D$18*$H$603)+((PI()*(($C$21/2)^2)*($G$20-$G852))*$H$603))+((($D$18+$H$18)/3)*$BE$13)+(((PI()*($C$21/2)^2*(($C$21/2)*$AZ$13))/3)*$H$603),(($D$18*$H$603)+((PI()*(($C$21/2)^2)*($G$20-$G852))*$H$603))+((($D$18+$H$18)/3)*$BE$13)-(((PI()*($C$21/2)^2*(($C$21/2)*$AZ$13))/3)*$H$603)))</f>
        <v>105015.65701522752</v>
      </c>
      <c r="I852" s="73">
        <v>24.7</v>
      </c>
      <c r="J852" s="85">
        <f t="shared" si="117"/>
        <v>109290.49057460415</v>
      </c>
      <c r="K852" s="57">
        <v>24.7</v>
      </c>
      <c r="L852" s="86">
        <f>IF($K852&gt;$G$20,IF('Silo Levels'!$L$21="Pumping",((PI()*((($C$19+$G$20)-$K852)*($O$20/($O$19/2)))^2*((($O$20+$G$20)-$K852))/3)*$L$603)+(((PI()*((($C$19+$G$20)-$K852)*($O$20/($O$19/2)))^2*(((($C$19+$G$20)-$K852)*($O$20/($O$19/2)))*$AZ$14))/3)*$L$603),(((PI()*((($C$19+$G$20)-$K852)*($O$20/($O$19/2)))^2*((($O$20+$G$20)-$K852)/3))*$L$603)-((PI()*((($C$19+$G$20)-$K852)*($O$20/($O$19/2)))^2*(((($C$19+$G$20)-$K852)*($O$20/($O$19/2)))*$AZ$14)/3)*$L$603))),IF('Silo Levels'!$L$21="Pumping",(($D$18*$L$603)+((PI()*(($C$21/2)^2)*($G$20-$K852))*$L$603))+((($D$18+$H$18)/3)*$BE$14)+(((PI()*($C$21/2)^2*(($C$21/2)*$AZ$14))/3)*$L$603),(($D$18*$L$603)+((PI()*(($C$21/2)^2)*($G$20-$K852))*$L$603))+((($D$18+$H$18)/3)*$BE$14)-(((PI()*($C$21/2)^2*(($C$21/2)*$AZ$14))/3)*$L$603)))</f>
        <v>105485.09755299204</v>
      </c>
      <c r="M852" s="73">
        <v>24.7</v>
      </c>
      <c r="N852" s="85">
        <f t="shared" si="111"/>
        <v>111821.83097479408</v>
      </c>
      <c r="O852" s="57">
        <v>24.7</v>
      </c>
      <c r="P852" s="86">
        <f>IF($O852&gt;$G$20,IF('Silo Levels'!$L$22="Pumping",((PI()*((($C$19+$G$20)-$O852)*($O$20/($O$19/2)))^2*((($O$20+$G$20)-$O852))/3)*$P$603)+(((PI()*((($C$19+$G$20)-$O852)*($O$20/($O$19/2)))^2*(((($C$19+$G$20)-$O852)*($O$20/($O$19/2)))*$AZ$15))/3)*$P$603),(((PI()*((($C$19+$G$20)-$O852)*($O$20/($O$19/2)))^2*((($O$20+$G$20)-$O852)/3))*$P$603)-((PI()*((($C$19+$G$20)-$O852)*($O$20/($O$19/2)))^2*(((($C$19+$G$20)-$O852)*($O$20/($O$19/2)))*$AZ$15)/3)*$P$603))),IF('Silo Levels'!$L$22="Pumping",(($D$18*$P$603)+((PI()*(($C$21/2)^2)*($G$20-$O852))*$P$603))+((($D$18+$H$18)/3)*$BE$15)+(((PI()*($C$21/2)^2*(($C$21/2)*$AZ$15))/3)*$P$603),(($D$18*$P$603)+((PI()*(($C$21/2)^2)*($G$20-$O852))*$P$603))+((($D$18+$H$18)/3)*$BE$15)-(((PI()*($C$21/2)^2*(($C$21/2)*$AZ$15))/3)*$P$603)))</f>
        <v>107926.67544720159</v>
      </c>
      <c r="Q852" s="73">
        <v>24.7</v>
      </c>
      <c r="R852" s="85">
        <f t="shared" si="112"/>
        <v>115603.06015113764</v>
      </c>
      <c r="S852" s="57">
        <v>24.7</v>
      </c>
      <c r="T852" s="86">
        <f>IF($S852&gt;$G$20,IF('Silo Levels'!$L$23="Pumping",((PI()*((($C$19+$G$20)-$S852)*($O$20/($O$19/2)))^2*((($O$20+$G$20)-$S852))/3)*$T$603)+(((PI()*((($C$19+$G$20)-$S852)*($O$20/($O$19/2)))^2*(((($C$19+$G$20)-$S852)*($O$20/($O$19/2)))*$AZ$16))/3)*$T$603),(((PI()*((($C$19+$G$20)-$S852)*($O$20/($O$19/2)))^2*((($O$20+$G$20)-$S852)/3))*$T$603)-((PI()*((($C$19+$G$20)-$S852)*($O$20/($O$19/2)))^2*(((($C$19+$G$20)-$S852)*($O$20/($O$19/2)))*$AZ$16)/3)*$T$603))),IF('Silo Levels'!$L$23="Pumping",(($D$18*$T$603)+((PI()*(($C$21/2)^2)*($G$20-$S852))*$T$603))+((($D$18+$H$18)/3)*$BE$16)+(((PI()*($C$21/2)^2*(($C$21/2)*$AZ$16))/3)*$T$603),(($D$18*$T$603)+((PI()*(($C$21/2)^2)*($G$20-$S852))*$T$603))+((($D$18+$H$18)/3)*$BE$16)-(((PI()*($C$21/2)^2*(($C$21/2)*$AZ$16))/3)*$T$603)))</f>
        <v>111573.82048119541</v>
      </c>
      <c r="U852" s="73">
        <v>24.7</v>
      </c>
      <c r="V852" s="85">
        <f t="shared" si="113"/>
        <v>108803.79146025339</v>
      </c>
      <c r="W852" s="57">
        <v>24.7</v>
      </c>
      <c r="X852" s="86">
        <f>IF($W852&gt;$G$20,IF('Silo Levels'!$L$24="Pumping",((PI()*((($C$19+$G$20)-$W852)*($O$20/($O$19/2)))^2*((($O$20+$G$20)-$W852))/3)*$X$603)+(((PI()*((($C$19+$G$20)-$W852)*($O$20/($O$19/2)))^2*(((($C$19+$G$20)-$W852)*($O$20/($O$19/2)))*$AZ$17))/3)*$X$603),(((PI()*((($C$19+$G$20)-$W852)*($O$20/($O$19/2)))^2*((($O$20+$G$20)-$W852)/3))*$X$603)-((PI()*((($C$19+$G$20)-$W852)*($O$20/($O$19/2)))^2*(((($C$19+$G$20)-$W852)*($O$20/($O$19/2)))*$AZ$17)/3)*$X$603))),IF('Silo Levels'!$L$24="Pumping",(($D$18*$X$603)+((PI()*(($C$21/2)^2)*($G$20-$W852))*$X$603))+((($D$18+$H$18)/3)*$BE$17)+(((PI()*($C$21/2)^2*(($C$21/2)*$AZ$17))/3)*$X$603),(($D$18*$X$603)+((PI()*(($C$21/2)^2)*($G$20-$W852))*$X$603))+((($D$18+$H$18)/3)*$BE$17)-(((PI()*($C$21/2)^2*(($C$21/2)*$AZ$17))/3)*$X$603)))</f>
        <v>105015.65701522752</v>
      </c>
      <c r="Y852" s="73">
        <v>24.7</v>
      </c>
      <c r="Z852" s="85">
        <f t="shared" si="114"/>
        <v>124630.03464558056</v>
      </c>
      <c r="AA852" s="57">
        <v>24.7</v>
      </c>
      <c r="AB852" s="86">
        <f>IF($AA852&gt;$G$20,IF('Silo Levels'!$L$25="Pumping",((PI()*((($C$19+$G$20)-$AA852)*($O$20/($O$19/2)))^2*((($O$20+$G$20)-$AA852))/3)*$AB$603)+(((PI()*((($C$19+$G$20)-$AA852)*($O$20/($O$19/2)))^2*(((($C$19+$G$20)-$AA852)*($O$20/($O$19/2)))*$AZ$18))/3)*$AB$603),(((PI()*((($C$19+$G$20)-$AA852)*($O$20/($O$19/2)))^2*((($O$20+$G$20)-$AA852)/3))*$AB$603)-((PI()*((($C$19+$G$20)-$AA852)*($O$20/($O$19/2)))^2*(((($C$19+$G$20)-$AA852)*($O$20/($O$19/2)))*$AZ$18)/3)*$AB$603))),IF('Silo Levels'!$L$25="Pumping",(($D$18*$AB$603)+((PI()*(($C$21/2)^2)*($G$20-$AA852))*$AB$603))+((($D$18+$H$18)/3)*$BE$18)+(((PI()*($C$21/2)^2*(($C$21/2)*$AZ$18))/3)*$AB$603),(($D$18*$AB$603)+((PI()*(($C$21/2)^2)*($G$20-$AA852))*$AB$603))+((($D$18+$H$18)/3)*$BE$18)-(((PI()*($C$21/2)^2*(($C$21/2)*$AZ$18))/3)*$AB$603)))</f>
        <v>120280.69426852625</v>
      </c>
      <c r="AC852" s="73">
        <v>24.7</v>
      </c>
      <c r="AD852" s="85">
        <f t="shared" si="115"/>
        <v>130109.47051375656</v>
      </c>
      <c r="AE852" s="57">
        <v>24.7</v>
      </c>
      <c r="AF852" s="86">
        <f>IF($AE852&gt;$G$20,IF('Silo Levels'!$L$26="Pumping",((PI()*((($C$19+$G$20)-$AE852)*($O$20/($O$19/2)))^2*((($O$20+$G$20)-$AE852))/3)*$AF$603)+(((PI()*((($C$19+$G$20)-$AE852)*($O$20/($O$19/2)))^2*(((($C$19+$G$20)-$AE852)*($O$20/($O$19/2)))*$AZ$19))/3)*$AF$603),(((PI()*((($C$19+$G$20)-$AE852)*($O$20/($O$19/2)))^2*((($O$20+$G$20)-$AE852)/3))*$AF$603)-((PI()*((($C$19+$G$20)-$AE852)*($O$20/($O$19/2)))^2*(((($C$19+$G$20)-$AE852)*($O$20/($O$19/2)))*$AZ$19)/3)*$AF$603))),IF('Silo Levels'!$L$26="Pumping",(($D$18*$AF$603)+((PI()*(($C$21/2)^2)*($G$20-$AE852))*$AF$603))+((($D$18+$H$18)/3)*$BE$19)+(((PI()*($C$21/2)^2*(($C$21/2)*$AZ$19))/3)*$AF$603),(($D$18*$AF$603)+((PI()*(($C$21/2)^2)*($G$20-$AE852))*$AF$603))+((($D$18+$H$18)/3)*$BE$19)-(((PI()*($C$21/2)^2*(($C$21/2)*$AZ$19))/3)*$AF$603)))</f>
        <v>127898.98486149659</v>
      </c>
      <c r="AG852" s="73">
        <v>24.7</v>
      </c>
      <c r="AH852" s="85">
        <f t="shared" si="116"/>
        <v>119895.60746318042</v>
      </c>
      <c r="AI852" s="57">
        <v>24.7</v>
      </c>
      <c r="AJ852" s="86">
        <f>IF($AI852&gt;$G$20,IF('Silo Levels'!$L$27="Pumping",((PI()*((($C$19+$G$20)-$AI852)*($O$20/($O$19/2)))^2*((($O$20+$G$20)-$AI852))/3)*$AJ$603)+(((PI()*((($C$19+$G$20)-$AI852)*($O$20/($O$19/2)))^2*(((($C$19+$G$20)-$AI852)*($O$20/($O$19/2)))*$AZ$20))/3)*$AJ$603),(((PI()*((($C$19+$G$20)-$AI852)*($O$20/($O$19/2)))^2*((($O$20+$G$20)-$AI852)/3))*$AJ$603)-((PI()*((($C$19+$G$20)-$AI852)*($O$20/($O$19/2)))^2*(((($C$19+$G$20)-$AI852)*($O$20/($O$19/2)))*$AZ$20)/3)*$AJ$603))),IF('Silo Levels'!$L$27="Pumping",(($D$18*$AJ$603)+((PI()*(($C$21/2)^2)*($G$20-$AI852))*$AJ$603))+((($D$18+$H$18)/3)*$BE$20)+(((PI()*($C$21/2)^2*(($C$21/2)*$AZ$20))/3)*$AJ$603),(($D$18*$AJ$603)+((PI()*(($C$21/2)^2)*($G$20-$AI852))*$AJ$603))+((($D$18+$H$18)/3)*$BE$20)-(((PI()*($C$21/2)^2*(($C$21/2)*$AZ$20))/3)*$AJ$603)))</f>
        <v>115714.1520723737</v>
      </c>
    </row>
    <row r="853" spans="1:36" x14ac:dyDescent="0.3">
      <c r="A853">
        <v>24.8</v>
      </c>
      <c r="B853" s="85">
        <f t="shared" si="109"/>
        <v>119476.00497100192</v>
      </c>
      <c r="C853" s="57">
        <v>24.8</v>
      </c>
      <c r="D853" s="86">
        <f>IF($C853&gt;$G$20,IF('Silo Levels'!$L$19="Pumping",((PI()*((($C$19+$G$20)-$C853)*($O$20/($O$19/2)))^2*((($O$20+$G$20)-$C853))/3)*$D$603)+(((PI()*((($C$19+$G$20)-$C853)*($O$20/($O$19/2)))^2*(((($C$19+$G$20)-$C853)*($O$20/($O$19/2)))*$AZ$12))/3)*$D$603),(((PI()*((($C$19+$G$20)-$C853)*($O$20/($O$19/2)))^2*((($O$20+$G$20)-$C853)/3))*$D$603)-((PI()*((($C$19+$G$20)-$C853)*($O$20/($O$19/2)))^2*(((($C$19+$G$20)-$C853)*($O$20/($O$19/2)))*$AZ$12)/3)*$D$603))),IF('Silo Levels'!$L$19="Pumping",(($D$18*$D$603)+((PI()*(($C$21/2)^2)*($G$20-$C853))*$D$603))+((($D$18+$H$18)/3)*$BE$12)+(((PI()*($C$21/2)^2*(($C$21/2)*$AZ$12))/3)*$D$603),(($D$18*$D$603)+((PI()*(($C$21/2)^2)*($G$20-$C853))*$D$603))+((($D$18+$H$18)/3)*$BE$12)-(((PI()*($C$21/2)^2*(($C$21/2)*$AZ$12))/3)*$D$603)))</f>
        <v>116548.98619743722</v>
      </c>
      <c r="E853" s="73">
        <v>24.8</v>
      </c>
      <c r="F853" s="85">
        <f t="shared" si="110"/>
        <v>108423.65810827867</v>
      </c>
      <c r="G853" s="57">
        <v>24.8</v>
      </c>
      <c r="H853" s="86">
        <f>IF($G853&gt;$G$20,IF('Silo Levels'!$L$20="Pumping",((PI()*((($C$19+$G$20)-$G853)*($O$20/($O$19/2)))^2*((($O$20+$G$20)-$G853))/3)*$H$603)+(((PI()*((($C$19+$G$20)-$G853)*($O$20/($O$19/2)))^2*(((($C$19+$G$20)-$G853)*($O$20/($O$19/2)))*$AZ$13))/3)*$H$603),(((PI()*((($C$19+$G$20)-$G853)*($O$20/($O$19/2)))^2*((($O$20+$G$20)-$G853)/3))*$H$603)-((PI()*((($C$19+$G$20)-$G853)*($O$20/($O$19/2)))^2*(((($C$19+$G$20)-$G853)*($O$20/($O$19/2)))*$AZ$13)/3)*$H$603))),IF('Silo Levels'!$L$20="Pumping",(($D$18*$H$603)+((PI()*(($C$21/2)^2)*($G$20-$G853))*$H$603))+((($D$18+$H$18)/3)*$BE$13)+(((PI()*($C$21/2)^2*(($C$21/2)*$AZ$13))/3)*$H$603),(($D$18*$H$603)+((PI()*(($C$21/2)^2)*($G$20-$G853))*$H$603))+((($D$18+$H$18)/3)*$BE$13)-(((PI()*($C$21/2)^2*(($C$21/2)*$AZ$13))/3)*$H$603)))</f>
        <v>104635.52366325281</v>
      </c>
      <c r="I853" s="73">
        <v>24.8</v>
      </c>
      <c r="J853" s="85">
        <f t="shared" si="117"/>
        <v>108908.62535152947</v>
      </c>
      <c r="K853" s="57">
        <v>24.8</v>
      </c>
      <c r="L853" s="86">
        <f>IF($K853&gt;$G$20,IF('Silo Levels'!$L$21="Pumping",((PI()*((($C$19+$G$20)-$K853)*($O$20/($O$19/2)))^2*((($O$20+$G$20)-$K853))/3)*$L$603)+(((PI()*((($C$19+$G$20)-$K853)*($O$20/($O$19/2)))^2*(((($C$19+$G$20)-$K853)*($O$20/($O$19/2)))*$AZ$14))/3)*$L$603),(((PI()*((($C$19+$G$20)-$K853)*($O$20/($O$19/2)))^2*((($O$20+$G$20)-$K853)/3))*$L$603)-((PI()*((($C$19+$G$20)-$K853)*($O$20/($O$19/2)))^2*(((($C$19+$G$20)-$K853)*($O$20/($O$19/2)))*$AZ$14)/3)*$L$603))),IF('Silo Levels'!$L$21="Pumping",(($D$18*$L$603)+((PI()*(($C$21/2)^2)*($G$20-$K853))*$L$603))+((($D$18+$H$18)/3)*$BE$14)+(((PI()*($C$21/2)^2*(($C$21/2)*$AZ$14))/3)*$L$603),(($D$18*$L$603)+((PI()*(($C$21/2)^2)*($G$20-$K853))*$L$603))+((($D$18+$H$18)/3)*$BE$14)-(((PI()*($C$21/2)^2*(($C$21/2)*$AZ$14))/3)*$L$603)))</f>
        <v>105103.23232991736</v>
      </c>
      <c r="M853" s="73">
        <v>24.8</v>
      </c>
      <c r="N853" s="85">
        <f t="shared" si="111"/>
        <v>111430.9582249869</v>
      </c>
      <c r="O853" s="57">
        <v>24.8</v>
      </c>
      <c r="P853" s="86">
        <f>IF($O853&gt;$G$20,IF('Silo Levels'!$L$22="Pumping",((PI()*((($C$19+$G$20)-$O853)*($O$20/($O$19/2)))^2*((($O$20+$G$20)-$O853))/3)*$P$603)+(((PI()*((($C$19+$G$20)-$O853)*($O$20/($O$19/2)))^2*(((($C$19+$G$20)-$O853)*($O$20/($O$19/2)))*$AZ$15))/3)*$P$603),(((PI()*((($C$19+$G$20)-$O853)*($O$20/($O$19/2)))^2*((($O$20+$G$20)-$O853)/3))*$P$603)-((PI()*((($C$19+$G$20)-$O853)*($O$20/($O$19/2)))^2*(((($C$19+$G$20)-$O853)*($O$20/($O$19/2)))*$AZ$15)/3)*$P$603))),IF('Silo Levels'!$L$22="Pumping",(($D$18*$P$603)+((PI()*(($C$21/2)^2)*($G$20-$O853))*$P$603))+((($D$18+$H$18)/3)*$BE$15)+(((PI()*($C$21/2)^2*(($C$21/2)*$AZ$15))/3)*$P$603),(($D$18*$P$603)+((PI()*(($C$21/2)^2)*($G$20-$O853))*$P$603))+((($D$18+$H$18)/3)*$BE$15)-(((PI()*($C$21/2)^2*(($C$21/2)*$AZ$15))/3)*$P$603)))</f>
        <v>107535.80269739441</v>
      </c>
      <c r="Q853" s="73">
        <v>24.8</v>
      </c>
      <c r="R853" s="85">
        <f t="shared" si="112"/>
        <v>115198.73226788212</v>
      </c>
      <c r="S853" s="57">
        <v>24.8</v>
      </c>
      <c r="T853" s="86">
        <f>IF($S853&gt;$G$20,IF('Silo Levels'!$L$23="Pumping",((PI()*((($C$19+$G$20)-$S853)*($O$20/($O$19/2)))^2*((($O$20+$G$20)-$S853))/3)*$T$603)+(((PI()*((($C$19+$G$20)-$S853)*($O$20/($O$19/2)))^2*(((($C$19+$G$20)-$S853)*($O$20/($O$19/2)))*$AZ$16))/3)*$T$603),(((PI()*((($C$19+$G$20)-$S853)*($O$20/($O$19/2)))^2*((($O$20+$G$20)-$S853)/3))*$T$603)-((PI()*((($C$19+$G$20)-$S853)*($O$20/($O$19/2)))^2*(((($C$19+$G$20)-$S853)*($O$20/($O$19/2)))*$AZ$16)/3)*$T$603))),IF('Silo Levels'!$L$23="Pumping",(($D$18*$T$603)+((PI()*(($C$21/2)^2)*($G$20-$S853))*$T$603))+((($D$18+$H$18)/3)*$BE$16)+(((PI()*($C$21/2)^2*(($C$21/2)*$AZ$16))/3)*$T$603),(($D$18*$T$603)+((PI()*(($C$21/2)^2)*($G$20-$S853))*$T$603))+((($D$18+$H$18)/3)*$BE$16)-(((PI()*($C$21/2)^2*(($C$21/2)*$AZ$16))/3)*$T$603)))</f>
        <v>111169.49259793988</v>
      </c>
      <c r="U853" s="73">
        <v>24.8</v>
      </c>
      <c r="V853" s="85">
        <f t="shared" si="113"/>
        <v>108423.65810827867</v>
      </c>
      <c r="W853" s="57">
        <v>24.8</v>
      </c>
      <c r="X853" s="86">
        <f>IF($W853&gt;$G$20,IF('Silo Levels'!$L$24="Pumping",((PI()*((($C$19+$G$20)-$W853)*($O$20/($O$19/2)))^2*((($O$20+$G$20)-$W853))/3)*$X$603)+(((PI()*((($C$19+$G$20)-$W853)*($O$20/($O$19/2)))^2*(((($C$19+$G$20)-$W853)*($O$20/($O$19/2)))*$AZ$17))/3)*$X$603),(((PI()*((($C$19+$G$20)-$W853)*($O$20/($O$19/2)))^2*((($O$20+$G$20)-$W853)/3))*$X$603)-((PI()*((($C$19+$G$20)-$W853)*($O$20/($O$19/2)))^2*(((($C$19+$G$20)-$W853)*($O$20/($O$19/2)))*$AZ$17)/3)*$X$603))),IF('Silo Levels'!$L$24="Pumping",(($D$18*$X$603)+((PI()*(($C$21/2)^2)*($G$20-$W853))*$X$603))+((($D$18+$H$18)/3)*$BE$17)+(((PI()*($C$21/2)^2*(($C$21/2)*$AZ$17))/3)*$X$603),(($D$18*$X$603)+((PI()*(($C$21/2)^2)*($G$20-$W853))*$X$603))+((($D$18+$H$18)/3)*$BE$17)-(((PI()*($C$21/2)^2*(($C$21/2)*$AZ$17))/3)*$X$603)))</f>
        <v>104635.52366325281</v>
      </c>
      <c r="Y853" s="73">
        <v>24.8</v>
      </c>
      <c r="Z853" s="85">
        <f t="shared" si="114"/>
        <v>124193.5851582664</v>
      </c>
      <c r="AA853" s="57">
        <v>24.8</v>
      </c>
      <c r="AB853" s="86">
        <f>IF($AA853&gt;$G$20,IF('Silo Levels'!$L$25="Pumping",((PI()*((($C$19+$G$20)-$AA853)*($O$20/($O$19/2)))^2*((($O$20+$G$20)-$AA853))/3)*$AB$603)+(((PI()*((($C$19+$G$20)-$AA853)*($O$20/($O$19/2)))^2*(((($C$19+$G$20)-$AA853)*($O$20/($O$19/2)))*$AZ$18))/3)*$AB$603),(((PI()*((($C$19+$G$20)-$AA853)*($O$20/($O$19/2)))^2*((($O$20+$G$20)-$AA853)/3))*$AB$603)-((PI()*((($C$19+$G$20)-$AA853)*($O$20/($O$19/2)))^2*(((($C$19+$G$20)-$AA853)*($O$20/($O$19/2)))*$AZ$18)/3)*$AB$603))),IF('Silo Levels'!$L$25="Pumping",(($D$18*$AB$603)+((PI()*(($C$21/2)^2)*($G$20-$AA853))*$AB$603))+((($D$18+$H$18)/3)*$BE$18)+(((PI()*($C$21/2)^2*(($C$21/2)*$AZ$18))/3)*$AB$603),(($D$18*$AB$603)+((PI()*(($C$21/2)^2)*($G$20-$AA853))*$AB$603))+((($D$18+$H$18)/3)*$BE$18)-(((PI()*($C$21/2)^2*(($C$21/2)*$AZ$18))/3)*$AB$603)))</f>
        <v>119844.2447812121</v>
      </c>
      <c r="AC853" s="73">
        <v>24.8</v>
      </c>
      <c r="AD853" s="85">
        <f t="shared" si="115"/>
        <v>129665.83297518452</v>
      </c>
      <c r="AE853" s="57">
        <v>24.8</v>
      </c>
      <c r="AF853" s="86">
        <f>IF($AE853&gt;$G$20,IF('Silo Levels'!$L$26="Pumping",((PI()*((($C$19+$G$20)-$AE853)*($O$20/($O$19/2)))^2*((($O$20+$G$20)-$AE853))/3)*$AF$603)+(((PI()*((($C$19+$G$20)-$AE853)*($O$20/($O$19/2)))^2*(((($C$19+$G$20)-$AE853)*($O$20/($O$19/2)))*$AZ$19))/3)*$AF$603),(((PI()*((($C$19+$G$20)-$AE853)*($O$20/($O$19/2)))^2*((($O$20+$G$20)-$AE853)/3))*$AF$603)-((PI()*((($C$19+$G$20)-$AE853)*($O$20/($O$19/2)))^2*(((($C$19+$G$20)-$AE853)*($O$20/($O$19/2)))*$AZ$19)/3)*$AF$603))),IF('Silo Levels'!$L$26="Pumping",(($D$18*$AF$603)+((PI()*(($C$21/2)^2)*($G$20-$AE853))*$AF$603))+((($D$18+$H$18)/3)*$BE$19)+(((PI()*($C$21/2)^2*(($C$21/2)*$AZ$19))/3)*$AF$603),(($D$18*$AF$603)+((PI()*(($C$21/2)^2)*($G$20-$AE853))*$AF$603))+((($D$18+$H$18)/3)*$BE$19)-(((PI()*($C$21/2)^2*(($C$21/2)*$AZ$19))/3)*$AF$603)))</f>
        <v>127455.34732292454</v>
      </c>
      <c r="AG853" s="73">
        <v>24.8</v>
      </c>
      <c r="AH853" s="85">
        <f t="shared" si="116"/>
        <v>119476.00497100192</v>
      </c>
      <c r="AI853" s="57">
        <v>24.8</v>
      </c>
      <c r="AJ853" s="86">
        <f>IF($AI853&gt;$G$20,IF('Silo Levels'!$L$27="Pumping",((PI()*((($C$19+$G$20)-$AI853)*($O$20/($O$19/2)))^2*((($O$20+$G$20)-$AI853))/3)*$AJ$603)+(((PI()*((($C$19+$G$20)-$AI853)*($O$20/($O$19/2)))^2*(((($C$19+$G$20)-$AI853)*($O$20/($O$19/2)))*$AZ$20))/3)*$AJ$603),(((PI()*((($C$19+$G$20)-$AI853)*($O$20/($O$19/2)))^2*((($O$20+$G$20)-$AI853)/3))*$AJ$603)-((PI()*((($C$19+$G$20)-$AI853)*($O$20/($O$19/2)))^2*(((($C$19+$G$20)-$AI853)*($O$20/($O$19/2)))*$AZ$20)/3)*$AJ$603))),IF('Silo Levels'!$L$27="Pumping",(($D$18*$AJ$603)+((PI()*(($C$21/2)^2)*($G$20-$AI853))*$AJ$603))+((($D$18+$H$18)/3)*$BE$20)+(((PI()*($C$21/2)^2*(($C$21/2)*$AZ$20))/3)*$AJ$603),(($D$18*$AJ$603)+((PI()*(($C$21/2)^2)*($G$20-$AI853))*$AJ$603))+((($D$18+$H$18)/3)*$BE$20)-(((PI()*($C$21/2)^2*(($C$21/2)*$AZ$20))/3)*$AJ$603)))</f>
        <v>115294.54958019521</v>
      </c>
    </row>
    <row r="854" spans="1:36" x14ac:dyDescent="0.3">
      <c r="A854">
        <v>24.9</v>
      </c>
      <c r="B854" s="85">
        <f t="shared" si="109"/>
        <v>119056.40247882341</v>
      </c>
      <c r="C854" s="57">
        <v>24.9</v>
      </c>
      <c r="D854" s="86">
        <f>IF($C854&gt;$G$20,IF('Silo Levels'!$L$19="Pumping",((PI()*((($C$19+$G$20)-$C854)*($O$20/($O$19/2)))^2*((($O$20+$G$20)-$C854))/3)*$D$603)+(((PI()*((($C$19+$G$20)-$C854)*($O$20/($O$19/2)))^2*(((($C$19+$G$20)-$C854)*($O$20/($O$19/2)))*$AZ$12))/3)*$D$603),(((PI()*((($C$19+$G$20)-$C854)*($O$20/($O$19/2)))^2*((($O$20+$G$20)-$C854)/3))*$D$603)-((PI()*((($C$19+$G$20)-$C854)*($O$20/($O$19/2)))^2*(((($C$19+$G$20)-$C854)*($O$20/($O$19/2)))*$AZ$12)/3)*$D$603))),IF('Silo Levels'!$L$19="Pumping",(($D$18*$D$603)+((PI()*(($C$21/2)^2)*($G$20-$C854))*$D$603))+((($D$18+$H$18)/3)*$BE$12)+(((PI()*($C$21/2)^2*(($C$21/2)*$AZ$12))/3)*$D$603),(($D$18*$D$603)+((PI()*(($C$21/2)^2)*($G$20-$C854))*$D$603))+((($D$18+$H$18)/3)*$BE$12)-(((PI()*($C$21/2)^2*(($C$21/2)*$AZ$12))/3)*$D$603)))</f>
        <v>116129.3837052587</v>
      </c>
      <c r="E854" s="73">
        <v>24.9</v>
      </c>
      <c r="F854" s="85">
        <f t="shared" si="110"/>
        <v>108043.52475630396</v>
      </c>
      <c r="G854" s="57">
        <v>24.9</v>
      </c>
      <c r="H854" s="86">
        <f>IF($G854&gt;$G$20,IF('Silo Levels'!$L$20="Pumping",((PI()*((($C$19+$G$20)-$G854)*($O$20/($O$19/2)))^2*((($O$20+$G$20)-$G854))/3)*$H$603)+(((PI()*((($C$19+$G$20)-$G854)*($O$20/($O$19/2)))^2*(((($C$19+$G$20)-$G854)*($O$20/($O$19/2)))*$AZ$13))/3)*$H$603),(((PI()*((($C$19+$G$20)-$G854)*($O$20/($O$19/2)))^2*((($O$20+$G$20)-$G854)/3))*$H$603)-((PI()*((($C$19+$G$20)-$G854)*($O$20/($O$19/2)))^2*(((($C$19+$G$20)-$G854)*($O$20/($O$19/2)))*$AZ$13)/3)*$H$603))),IF('Silo Levels'!$L$20="Pumping",(($D$18*$H$603)+((PI()*(($C$21/2)^2)*($G$20-$G854))*$H$603))+((($D$18+$H$18)/3)*$BE$13)+(((PI()*($C$21/2)^2*(($C$21/2)*$AZ$13))/3)*$H$603),(($D$18*$H$603)+((PI()*(($C$21/2)^2)*($G$20-$G854))*$H$603))+((($D$18+$H$18)/3)*$BE$13)-(((PI()*($C$21/2)^2*(($C$21/2)*$AZ$13))/3)*$H$603)))</f>
        <v>104255.3903112781</v>
      </c>
      <c r="I854" s="73">
        <v>24.9</v>
      </c>
      <c r="J854" s="85">
        <f t="shared" si="117"/>
        <v>108526.76012845481</v>
      </c>
      <c r="K854" s="57">
        <v>24.9</v>
      </c>
      <c r="L854" s="86">
        <f>IF($K854&gt;$G$20,IF('Silo Levels'!$L$21="Pumping",((PI()*((($C$19+$G$20)-$K854)*($O$20/($O$19/2)))^2*((($O$20+$G$20)-$K854))/3)*$L$603)+(((PI()*((($C$19+$G$20)-$K854)*($O$20/($O$19/2)))^2*(((($C$19+$G$20)-$K854)*($O$20/($O$19/2)))*$AZ$14))/3)*$L$603),(((PI()*((($C$19+$G$20)-$K854)*($O$20/($O$19/2)))^2*((($O$20+$G$20)-$K854)/3))*$L$603)-((PI()*((($C$19+$G$20)-$K854)*($O$20/($O$19/2)))^2*(((($C$19+$G$20)-$K854)*($O$20/($O$19/2)))*$AZ$14)/3)*$L$603))),IF('Silo Levels'!$L$21="Pumping",(($D$18*$L$603)+((PI()*(($C$21/2)^2)*($G$20-$K854))*$L$603))+((($D$18+$H$18)/3)*$BE$14)+(((PI()*($C$21/2)^2*(($C$21/2)*$AZ$14))/3)*$L$603),(($D$18*$L$603)+((PI()*(($C$21/2)^2)*($G$20-$K854))*$L$603))+((($D$18+$H$18)/3)*$BE$14)-(((PI()*($C$21/2)^2*(($C$21/2)*$AZ$14))/3)*$L$603)))</f>
        <v>104721.36710684271</v>
      </c>
      <c r="M854" s="73">
        <v>24.9</v>
      </c>
      <c r="N854" s="85">
        <f t="shared" si="111"/>
        <v>111040.08547517972</v>
      </c>
      <c r="O854" s="57">
        <v>24.9</v>
      </c>
      <c r="P854" s="86">
        <f>IF($O854&gt;$G$20,IF('Silo Levels'!$L$22="Pumping",((PI()*((($C$19+$G$20)-$O854)*($O$20/($O$19/2)))^2*((($O$20+$G$20)-$O854))/3)*$P$603)+(((PI()*((($C$19+$G$20)-$O854)*($O$20/($O$19/2)))^2*(((($C$19+$G$20)-$O854)*($O$20/($O$19/2)))*$AZ$15))/3)*$P$603),(((PI()*((($C$19+$G$20)-$O854)*($O$20/($O$19/2)))^2*((($O$20+$G$20)-$O854)/3))*$P$603)-((PI()*((($C$19+$G$20)-$O854)*($O$20/($O$19/2)))^2*(((($C$19+$G$20)-$O854)*($O$20/($O$19/2)))*$AZ$15)/3)*$P$603))),IF('Silo Levels'!$L$22="Pumping",(($D$18*$P$603)+((PI()*(($C$21/2)^2)*($G$20-$O854))*$P$603))+((($D$18+$H$18)/3)*$BE$15)+(((PI()*($C$21/2)^2*(($C$21/2)*$AZ$15))/3)*$P$603),(($D$18*$P$603)+((PI()*(($C$21/2)^2)*($G$20-$O854))*$P$603))+((($D$18+$H$18)/3)*$BE$15)-(((PI()*($C$21/2)^2*(($C$21/2)*$AZ$15))/3)*$P$603)))</f>
        <v>107144.92994758722</v>
      </c>
      <c r="Q854" s="73">
        <v>24.9</v>
      </c>
      <c r="R854" s="85">
        <f t="shared" si="112"/>
        <v>114794.40438462661</v>
      </c>
      <c r="S854" s="57">
        <v>24.9</v>
      </c>
      <c r="T854" s="86">
        <f>IF($S854&gt;$G$20,IF('Silo Levels'!$L$23="Pumping",((PI()*((($C$19+$G$20)-$S854)*($O$20/($O$19/2)))^2*((($O$20+$G$20)-$S854))/3)*$T$603)+(((PI()*((($C$19+$G$20)-$S854)*($O$20/($O$19/2)))^2*(((($C$19+$G$20)-$S854)*($O$20/($O$19/2)))*$AZ$16))/3)*$T$603),(((PI()*((($C$19+$G$20)-$S854)*($O$20/($O$19/2)))^2*((($O$20+$G$20)-$S854)/3))*$T$603)-((PI()*((($C$19+$G$20)-$S854)*($O$20/($O$19/2)))^2*(((($C$19+$G$20)-$S854)*($O$20/($O$19/2)))*$AZ$16)/3)*$T$603))),IF('Silo Levels'!$L$23="Pumping",(($D$18*$T$603)+((PI()*(($C$21/2)^2)*($G$20-$S854))*$T$603))+((($D$18+$H$18)/3)*$BE$16)+(((PI()*($C$21/2)^2*(($C$21/2)*$AZ$16))/3)*$T$603),(($D$18*$T$603)+((PI()*(($C$21/2)^2)*($G$20-$S854))*$T$603))+((($D$18+$H$18)/3)*$BE$16)-(((PI()*($C$21/2)^2*(($C$21/2)*$AZ$16))/3)*$T$603)))</f>
        <v>110765.16471468438</v>
      </c>
      <c r="U854" s="73">
        <v>24.9</v>
      </c>
      <c r="V854" s="85">
        <f t="shared" si="113"/>
        <v>108043.52475630396</v>
      </c>
      <c r="W854" s="57">
        <v>24.9</v>
      </c>
      <c r="X854" s="86">
        <f>IF($W854&gt;$G$20,IF('Silo Levels'!$L$24="Pumping",((PI()*((($C$19+$G$20)-$W854)*($O$20/($O$19/2)))^2*((($O$20+$G$20)-$W854))/3)*$X$603)+(((PI()*((($C$19+$G$20)-$W854)*($O$20/($O$19/2)))^2*(((($C$19+$G$20)-$W854)*($O$20/($O$19/2)))*$AZ$17))/3)*$X$603),(((PI()*((($C$19+$G$20)-$W854)*($O$20/($O$19/2)))^2*((($O$20+$G$20)-$W854)/3))*$X$603)-((PI()*((($C$19+$G$20)-$W854)*($O$20/($O$19/2)))^2*(((($C$19+$G$20)-$W854)*($O$20/($O$19/2)))*$AZ$17)/3)*$X$603))),IF('Silo Levels'!$L$24="Pumping",(($D$18*$X$603)+((PI()*(($C$21/2)^2)*($G$20-$W854))*$X$603))+((($D$18+$H$18)/3)*$BE$17)+(((PI()*($C$21/2)^2*(($C$21/2)*$AZ$17))/3)*$X$603),(($D$18*$X$603)+((PI()*(($C$21/2)^2)*($G$20-$W854))*$X$603))+((($D$18+$H$18)/3)*$BE$17)-(((PI()*($C$21/2)^2*(($C$21/2)*$AZ$17))/3)*$X$603)))</f>
        <v>104255.3903112781</v>
      </c>
      <c r="Y854" s="73">
        <v>24.9</v>
      </c>
      <c r="Z854" s="85">
        <f t="shared" si="114"/>
        <v>123757.13567095225</v>
      </c>
      <c r="AA854" s="57">
        <v>24.9</v>
      </c>
      <c r="AB854" s="86">
        <f>IF($AA854&gt;$G$20,IF('Silo Levels'!$L$25="Pumping",((PI()*((($C$19+$G$20)-$AA854)*($O$20/($O$19/2)))^2*((($O$20+$G$20)-$AA854))/3)*$AB$603)+(((PI()*((($C$19+$G$20)-$AA854)*($O$20/($O$19/2)))^2*(((($C$19+$G$20)-$AA854)*($O$20/($O$19/2)))*$AZ$18))/3)*$AB$603),(((PI()*((($C$19+$G$20)-$AA854)*($O$20/($O$19/2)))^2*((($O$20+$G$20)-$AA854)/3))*$AB$603)-((PI()*((($C$19+$G$20)-$AA854)*($O$20/($O$19/2)))^2*(((($C$19+$G$20)-$AA854)*($O$20/($O$19/2)))*$AZ$18)/3)*$AB$603))),IF('Silo Levels'!$L$25="Pumping",(($D$18*$AB$603)+((PI()*(($C$21/2)^2)*($G$20-$AA854))*$AB$603))+((($D$18+$H$18)/3)*$BE$18)+(((PI()*($C$21/2)^2*(($C$21/2)*$AZ$18))/3)*$AB$603),(($D$18*$AB$603)+((PI()*(($C$21/2)^2)*($G$20-$AA854))*$AB$603))+((($D$18+$H$18)/3)*$BE$18)-(((PI()*($C$21/2)^2*(($C$21/2)*$AZ$18))/3)*$AB$603)))</f>
        <v>119407.79529389794</v>
      </c>
      <c r="AC854" s="73">
        <v>24.9</v>
      </c>
      <c r="AD854" s="85">
        <f t="shared" si="115"/>
        <v>129222.1954366125</v>
      </c>
      <c r="AE854" s="57">
        <v>24.9</v>
      </c>
      <c r="AF854" s="86">
        <f>IF($AE854&gt;$G$20,IF('Silo Levels'!$L$26="Pumping",((PI()*((($C$19+$G$20)-$AE854)*($O$20/($O$19/2)))^2*((($O$20+$G$20)-$AE854))/3)*$AF$603)+(((PI()*((($C$19+$G$20)-$AE854)*($O$20/($O$19/2)))^2*(((($C$19+$G$20)-$AE854)*($O$20/($O$19/2)))*$AZ$19))/3)*$AF$603),(((PI()*((($C$19+$G$20)-$AE854)*($O$20/($O$19/2)))^2*((($O$20+$G$20)-$AE854)/3))*$AF$603)-((PI()*((($C$19+$G$20)-$AE854)*($O$20/($O$19/2)))^2*(((($C$19+$G$20)-$AE854)*($O$20/($O$19/2)))*$AZ$19)/3)*$AF$603))),IF('Silo Levels'!$L$26="Pumping",(($D$18*$AF$603)+((PI()*(($C$21/2)^2)*($G$20-$AE854))*$AF$603))+((($D$18+$H$18)/3)*$BE$19)+(((PI()*($C$21/2)^2*(($C$21/2)*$AZ$19))/3)*$AF$603),(($D$18*$AF$603)+((PI()*(($C$21/2)^2)*($G$20-$AE854))*$AF$603))+((($D$18+$H$18)/3)*$BE$19)-(((PI()*($C$21/2)^2*(($C$21/2)*$AZ$19))/3)*$AF$603)))</f>
        <v>127011.70978435253</v>
      </c>
      <c r="AG854" s="73">
        <v>24.9</v>
      </c>
      <c r="AH854" s="85">
        <f t="shared" si="116"/>
        <v>119056.40247882341</v>
      </c>
      <c r="AI854" s="57">
        <v>24.9</v>
      </c>
      <c r="AJ854" s="86">
        <f>IF($AI854&gt;$G$20,IF('Silo Levels'!$L$27="Pumping",((PI()*((($C$19+$G$20)-$AI854)*($O$20/($O$19/2)))^2*((($O$20+$G$20)-$AI854))/3)*$AJ$603)+(((PI()*((($C$19+$G$20)-$AI854)*($O$20/($O$19/2)))^2*(((($C$19+$G$20)-$AI854)*($O$20/($O$19/2)))*$AZ$20))/3)*$AJ$603),(((PI()*((($C$19+$G$20)-$AI854)*($O$20/($O$19/2)))^2*((($O$20+$G$20)-$AI854)/3))*$AJ$603)-((PI()*((($C$19+$G$20)-$AI854)*($O$20/($O$19/2)))^2*(((($C$19+$G$20)-$AI854)*($O$20/($O$19/2)))*$AZ$20)/3)*$AJ$603))),IF('Silo Levels'!$L$27="Pumping",(($D$18*$AJ$603)+((PI()*(($C$21/2)^2)*($G$20-$AI854))*$AJ$603))+((($D$18+$H$18)/3)*$BE$20)+(((PI()*($C$21/2)^2*(($C$21/2)*$AZ$20))/3)*$AJ$603),(($D$18*$AJ$603)+((PI()*(($C$21/2)^2)*($G$20-$AI854))*$AJ$603))+((($D$18+$H$18)/3)*$BE$20)-(((PI()*($C$21/2)^2*(($C$21/2)*$AZ$20))/3)*$AJ$603)))</f>
        <v>114874.94708801669</v>
      </c>
    </row>
    <row r="855" spans="1:36" x14ac:dyDescent="0.3">
      <c r="A855">
        <v>25</v>
      </c>
      <c r="B855" s="85">
        <f t="shared" si="109"/>
        <v>118636.7999866449</v>
      </c>
      <c r="C855" s="57">
        <v>25</v>
      </c>
      <c r="D855" s="86">
        <f>IF($C855&gt;$G$20,IF('Silo Levels'!$L$19="Pumping",((PI()*((($C$19+$G$20)-$C855)*($O$20/($O$19/2)))^2*((($O$20+$G$20)-$C855))/3)*$D$603)+(((PI()*((($C$19+$G$20)-$C855)*($O$20/($O$19/2)))^2*(((($C$19+$G$20)-$C855)*($O$20/($O$19/2)))*$AZ$12))/3)*$D$603),(((PI()*((($C$19+$G$20)-$C855)*($O$20/($O$19/2)))^2*((($O$20+$G$20)-$C855)/3))*$D$603)-((PI()*((($C$19+$G$20)-$C855)*($O$20/($O$19/2)))^2*(((($C$19+$G$20)-$C855)*($O$20/($O$19/2)))*$AZ$12)/3)*$D$603))),IF('Silo Levels'!$L$19="Pumping",(($D$18*$D$603)+((PI()*(($C$21/2)^2)*($G$20-$C855))*$D$603))+((($D$18+$H$18)/3)*$BE$12)+(((PI()*($C$21/2)^2*(($C$21/2)*$AZ$12))/3)*$D$603),(($D$18*$D$603)+((PI()*(($C$21/2)^2)*($G$20-$C855))*$D$603))+((($D$18+$H$18)/3)*$BE$12)-(((PI()*($C$21/2)^2*(($C$21/2)*$AZ$12))/3)*$D$603)))</f>
        <v>115709.78121308019</v>
      </c>
      <c r="E855" s="73">
        <v>25</v>
      </c>
      <c r="F855" s="85">
        <f t="shared" si="110"/>
        <v>107663.39140432923</v>
      </c>
      <c r="G855" s="57">
        <v>25</v>
      </c>
      <c r="H855" s="86">
        <f>IF($G855&gt;$G$20,IF('Silo Levels'!$L$20="Pumping",((PI()*((($C$19+$G$20)-$G855)*($O$20/($O$19/2)))^2*((($O$20+$G$20)-$G855))/3)*$H$603)+(((PI()*((($C$19+$G$20)-$G855)*($O$20/($O$19/2)))^2*(((($C$19+$G$20)-$G855)*($O$20/($O$19/2)))*$AZ$13))/3)*$H$603),(((PI()*((($C$19+$G$20)-$G855)*($O$20/($O$19/2)))^2*((($O$20+$G$20)-$G855)/3))*$H$603)-((PI()*((($C$19+$G$20)-$G855)*($O$20/($O$19/2)))^2*(((($C$19+$G$20)-$G855)*($O$20/($O$19/2)))*$AZ$13)/3)*$H$603))),IF('Silo Levels'!$L$20="Pumping",(($D$18*$H$603)+((PI()*(($C$21/2)^2)*($G$20-$G855))*$H$603))+((($D$18+$H$18)/3)*$BE$13)+(((PI()*($C$21/2)^2*(($C$21/2)*$AZ$13))/3)*$H$603),(($D$18*$H$603)+((PI()*(($C$21/2)^2)*($G$20-$G855))*$H$603))+((($D$18+$H$18)/3)*$BE$13)-(((PI()*($C$21/2)^2*(($C$21/2)*$AZ$13))/3)*$H$603)))</f>
        <v>103875.25695930337</v>
      </c>
      <c r="I855" s="73">
        <v>25</v>
      </c>
      <c r="J855" s="85">
        <f t="shared" si="117"/>
        <v>108144.89490538013</v>
      </c>
      <c r="K855" s="57">
        <v>25</v>
      </c>
      <c r="L855" s="86">
        <f>IF($K855&gt;$G$20,IF('Silo Levels'!$L$21="Pumping",((PI()*((($C$19+$G$20)-$K855)*($O$20/($O$19/2)))^2*((($O$20+$G$20)-$K855))/3)*$L$603)+(((PI()*((($C$19+$G$20)-$K855)*($O$20/($O$19/2)))^2*(((($C$19+$G$20)-$K855)*($O$20/($O$19/2)))*$AZ$14))/3)*$L$603),(((PI()*((($C$19+$G$20)-$K855)*($O$20/($O$19/2)))^2*((($O$20+$G$20)-$K855)/3))*$L$603)-((PI()*((($C$19+$G$20)-$K855)*($O$20/($O$19/2)))^2*(((($C$19+$G$20)-$K855)*($O$20/($O$19/2)))*$AZ$14)/3)*$L$603))),IF('Silo Levels'!$L$21="Pumping",(($D$18*$L$603)+((PI()*(($C$21/2)^2)*($G$20-$K855))*$L$603))+((($D$18+$H$18)/3)*$BE$14)+(((PI()*($C$21/2)^2*(($C$21/2)*$AZ$14))/3)*$L$603),(($D$18*$L$603)+((PI()*(($C$21/2)^2)*($G$20-$K855))*$L$603))+((($D$18+$H$18)/3)*$BE$14)-(((PI()*($C$21/2)^2*(($C$21/2)*$AZ$14))/3)*$L$603)))</f>
        <v>104339.50188376803</v>
      </c>
      <c r="M855" s="73">
        <v>25</v>
      </c>
      <c r="N855" s="85">
        <f t="shared" si="111"/>
        <v>110649.2127253725</v>
      </c>
      <c r="O855" s="57">
        <v>25</v>
      </c>
      <c r="P855" s="86">
        <f>IF($O855&gt;$G$20,IF('Silo Levels'!$L$22="Pumping",((PI()*((($C$19+$G$20)-$O855)*($O$20/($O$19/2)))^2*((($O$20+$G$20)-$O855))/3)*$P$603)+(((PI()*((($C$19+$G$20)-$O855)*($O$20/($O$19/2)))^2*(((($C$19+$G$20)-$O855)*($O$20/($O$19/2)))*$AZ$15))/3)*$P$603),(((PI()*((($C$19+$G$20)-$O855)*($O$20/($O$19/2)))^2*((($O$20+$G$20)-$O855)/3))*$P$603)-((PI()*((($C$19+$G$20)-$O855)*($O$20/($O$19/2)))^2*(((($C$19+$G$20)-$O855)*($O$20/($O$19/2)))*$AZ$15)/3)*$P$603))),IF('Silo Levels'!$L$22="Pumping",(($D$18*$P$603)+((PI()*(($C$21/2)^2)*($G$20-$O855))*$P$603))+((($D$18+$H$18)/3)*$BE$15)+(((PI()*($C$21/2)^2*(($C$21/2)*$AZ$15))/3)*$P$603),(($D$18*$P$603)+((PI()*(($C$21/2)^2)*($G$20-$O855))*$P$603))+((($D$18+$H$18)/3)*$BE$15)-(((PI()*($C$21/2)^2*(($C$21/2)*$AZ$15))/3)*$P$603)))</f>
        <v>106754.05719778001</v>
      </c>
      <c r="Q855" s="73">
        <v>25</v>
      </c>
      <c r="R855" s="85">
        <f t="shared" si="112"/>
        <v>114390.07650137106</v>
      </c>
      <c r="S855" s="57">
        <v>25</v>
      </c>
      <c r="T855" s="86">
        <f>IF($S855&gt;$G$20,IF('Silo Levels'!$L$23="Pumping",((PI()*((($C$19+$G$20)-$S855)*($O$20/($O$19/2)))^2*((($O$20+$G$20)-$S855))/3)*$T$603)+(((PI()*((($C$19+$G$20)-$S855)*($O$20/($O$19/2)))^2*(((($C$19+$G$20)-$S855)*($O$20/($O$19/2)))*$AZ$16))/3)*$T$603),(((PI()*((($C$19+$G$20)-$S855)*($O$20/($O$19/2)))^2*((($O$20+$G$20)-$S855)/3))*$T$603)-((PI()*((($C$19+$G$20)-$S855)*($O$20/($O$19/2)))^2*(((($C$19+$G$20)-$S855)*($O$20/($O$19/2)))*$AZ$16)/3)*$T$603))),IF('Silo Levels'!$L$23="Pumping",(($D$18*$T$603)+((PI()*(($C$21/2)^2)*($G$20-$S855))*$T$603))+((($D$18+$H$18)/3)*$BE$16)+(((PI()*($C$21/2)^2*(($C$21/2)*$AZ$16))/3)*$T$603),(($D$18*$T$603)+((PI()*(($C$21/2)^2)*($G$20-$S855))*$T$603))+((($D$18+$H$18)/3)*$BE$16)-(((PI()*($C$21/2)^2*(($C$21/2)*$AZ$16))/3)*$T$603)))</f>
        <v>110360.83683142882</v>
      </c>
      <c r="U855" s="73">
        <v>25</v>
      </c>
      <c r="V855" s="85">
        <f t="shared" si="113"/>
        <v>107663.39140432923</v>
      </c>
      <c r="W855" s="57">
        <v>25</v>
      </c>
      <c r="X855" s="86">
        <f>IF($W855&gt;$G$20,IF('Silo Levels'!$L$24="Pumping",((PI()*((($C$19+$G$20)-$W855)*($O$20/($O$19/2)))^2*((($O$20+$G$20)-$W855))/3)*$X$603)+(((PI()*((($C$19+$G$20)-$W855)*($O$20/($O$19/2)))^2*(((($C$19+$G$20)-$W855)*($O$20/($O$19/2)))*$AZ$17))/3)*$X$603),(((PI()*((($C$19+$G$20)-$W855)*($O$20/($O$19/2)))^2*((($O$20+$G$20)-$W855)/3))*$X$603)-((PI()*((($C$19+$G$20)-$W855)*($O$20/($O$19/2)))^2*(((($C$19+$G$20)-$W855)*($O$20/($O$19/2)))*$AZ$17)/3)*$X$603))),IF('Silo Levels'!$L$24="Pumping",(($D$18*$X$603)+((PI()*(($C$21/2)^2)*($G$20-$W855))*$X$603))+((($D$18+$H$18)/3)*$BE$17)+(((PI()*($C$21/2)^2*(($C$21/2)*$AZ$17))/3)*$X$603),(($D$18*$X$603)+((PI()*(($C$21/2)^2)*($G$20-$W855))*$X$603))+((($D$18+$H$18)/3)*$BE$17)-(((PI()*($C$21/2)^2*(($C$21/2)*$AZ$17))/3)*$X$603)))</f>
        <v>103875.25695930337</v>
      </c>
      <c r="Y855" s="73">
        <v>25</v>
      </c>
      <c r="Z855" s="85">
        <f t="shared" si="114"/>
        <v>123320.6861836381</v>
      </c>
      <c r="AA855" s="57">
        <v>25</v>
      </c>
      <c r="AB855" s="86">
        <f>IF($AA855&gt;$G$20,IF('Silo Levels'!$L$25="Pumping",((PI()*((($C$19+$G$20)-$AA855)*($O$20/($O$19/2)))^2*((($O$20+$G$20)-$AA855))/3)*$AB$603)+(((PI()*((($C$19+$G$20)-$AA855)*($O$20/($O$19/2)))^2*(((($C$19+$G$20)-$AA855)*($O$20/($O$19/2)))*$AZ$18))/3)*$AB$603),(((PI()*((($C$19+$G$20)-$AA855)*($O$20/($O$19/2)))^2*((($O$20+$G$20)-$AA855)/3))*$AB$603)-((PI()*((($C$19+$G$20)-$AA855)*($O$20/($O$19/2)))^2*(((($C$19+$G$20)-$AA855)*($O$20/($O$19/2)))*$AZ$18)/3)*$AB$603))),IF('Silo Levels'!$L$25="Pumping",(($D$18*$AB$603)+((PI()*(($C$21/2)^2)*($G$20-$AA855))*$AB$603))+((($D$18+$H$18)/3)*$BE$18)+(((PI()*($C$21/2)^2*(($C$21/2)*$AZ$18))/3)*$AB$603),(($D$18*$AB$603)+((PI()*(($C$21/2)^2)*($G$20-$AA855))*$AB$603))+((($D$18+$H$18)/3)*$BE$18)-(((PI()*($C$21/2)^2*(($C$21/2)*$AZ$18))/3)*$AB$603)))</f>
        <v>118971.34580658379</v>
      </c>
      <c r="AC855" s="73">
        <v>25</v>
      </c>
      <c r="AD855" s="85">
        <f t="shared" si="115"/>
        <v>128778.55789804045</v>
      </c>
      <c r="AE855" s="57">
        <v>25</v>
      </c>
      <c r="AF855" s="86">
        <f>IF($AE855&gt;$G$20,IF('Silo Levels'!$L$26="Pumping",((PI()*((($C$19+$G$20)-$AE855)*($O$20/($O$19/2)))^2*((($O$20+$G$20)-$AE855))/3)*$AF$603)+(((PI()*((($C$19+$G$20)-$AE855)*($O$20/($O$19/2)))^2*(((($C$19+$G$20)-$AE855)*($O$20/($O$19/2)))*$AZ$19))/3)*$AF$603),(((PI()*((($C$19+$G$20)-$AE855)*($O$20/($O$19/2)))^2*((($O$20+$G$20)-$AE855)/3))*$AF$603)-((PI()*((($C$19+$G$20)-$AE855)*($O$20/($O$19/2)))^2*(((($C$19+$G$20)-$AE855)*($O$20/($O$19/2)))*$AZ$19)/3)*$AF$603))),IF('Silo Levels'!$L$26="Pumping",(($D$18*$AF$603)+((PI()*(($C$21/2)^2)*($G$20-$AE855))*$AF$603))+((($D$18+$H$18)/3)*$BE$19)+(((PI()*($C$21/2)^2*(($C$21/2)*$AZ$19))/3)*$AF$603),(($D$18*$AF$603)+((PI()*(($C$21/2)^2)*($G$20-$AE855))*$AF$603))+((($D$18+$H$18)/3)*$BE$19)-(((PI()*($C$21/2)^2*(($C$21/2)*$AZ$19))/3)*$AF$603)))</f>
        <v>126568.07224578048</v>
      </c>
      <c r="AG855" s="73">
        <v>25</v>
      </c>
      <c r="AH855" s="85">
        <f t="shared" si="116"/>
        <v>118636.7999866449</v>
      </c>
      <c r="AI855" s="57">
        <v>25</v>
      </c>
      <c r="AJ855" s="86">
        <f>IF($AI855&gt;$G$20,IF('Silo Levels'!$L$27="Pumping",((PI()*((($C$19+$G$20)-$AI855)*($O$20/($O$19/2)))^2*((($O$20+$G$20)-$AI855))/3)*$AJ$603)+(((PI()*((($C$19+$G$20)-$AI855)*($O$20/($O$19/2)))^2*(((($C$19+$G$20)-$AI855)*($O$20/($O$19/2)))*$AZ$20))/3)*$AJ$603),(((PI()*((($C$19+$G$20)-$AI855)*($O$20/($O$19/2)))^2*((($O$20+$G$20)-$AI855)/3))*$AJ$603)-((PI()*((($C$19+$G$20)-$AI855)*($O$20/($O$19/2)))^2*(((($C$19+$G$20)-$AI855)*($O$20/($O$19/2)))*$AZ$20)/3)*$AJ$603))),IF('Silo Levels'!$L$27="Pumping",(($D$18*$AJ$603)+((PI()*(($C$21/2)^2)*($G$20-$AI855))*$AJ$603))+((($D$18+$H$18)/3)*$BE$20)+(((PI()*($C$21/2)^2*(($C$21/2)*$AZ$20))/3)*$AJ$603),(($D$18*$AJ$603)+((PI()*(($C$21/2)^2)*($G$20-$AI855))*$AJ$603))+((($D$18+$H$18)/3)*$BE$20)-(((PI()*($C$21/2)^2*(($C$21/2)*$AZ$20))/3)*$AJ$603)))</f>
        <v>114455.34459583818</v>
      </c>
    </row>
    <row r="856" spans="1:36" x14ac:dyDescent="0.3">
      <c r="A856">
        <v>25.1</v>
      </c>
      <c r="B856" s="85">
        <f t="shared" si="109"/>
        <v>118217.19749446637</v>
      </c>
      <c r="C856" s="57">
        <v>25.1</v>
      </c>
      <c r="D856" s="86">
        <f>IF($C856&gt;$G$20,IF('Silo Levels'!$L$19="Pumping",((PI()*((($C$19+$G$20)-$C856)*($O$20/($O$19/2)))^2*((($O$20+$G$20)-$C856))/3)*$D$603)+(((PI()*((($C$19+$G$20)-$C856)*($O$20/($O$19/2)))^2*(((($C$19+$G$20)-$C856)*($O$20/($O$19/2)))*$AZ$12))/3)*$D$603),(((PI()*((($C$19+$G$20)-$C856)*($O$20/($O$19/2)))^2*((($O$20+$G$20)-$C856)/3))*$D$603)-((PI()*((($C$19+$G$20)-$C856)*($O$20/($O$19/2)))^2*(((($C$19+$G$20)-$C856)*($O$20/($O$19/2)))*$AZ$12)/3)*$D$603))),IF('Silo Levels'!$L$19="Pumping",(($D$18*$D$603)+((PI()*(($C$21/2)^2)*($G$20-$C856))*$D$603))+((($D$18+$H$18)/3)*$BE$12)+(((PI()*($C$21/2)^2*(($C$21/2)*$AZ$12))/3)*$D$603),(($D$18*$D$603)+((PI()*(($C$21/2)^2)*($G$20-$C856))*$D$603))+((($D$18+$H$18)/3)*$BE$12)-(((PI()*($C$21/2)^2*(($C$21/2)*$AZ$12))/3)*$D$603)))</f>
        <v>115290.17872090166</v>
      </c>
      <c r="E856" s="73">
        <v>25.1</v>
      </c>
      <c r="F856" s="85">
        <f t="shared" si="110"/>
        <v>107283.2580523545</v>
      </c>
      <c r="G856" s="57">
        <v>25.1</v>
      </c>
      <c r="H856" s="86">
        <f>IF($G856&gt;$G$20,IF('Silo Levels'!$L$20="Pumping",((PI()*((($C$19+$G$20)-$G856)*($O$20/($O$19/2)))^2*((($O$20+$G$20)-$G856))/3)*$H$603)+(((PI()*((($C$19+$G$20)-$G856)*($O$20/($O$19/2)))^2*(((($C$19+$G$20)-$G856)*($O$20/($O$19/2)))*$AZ$13))/3)*$H$603),(((PI()*((($C$19+$G$20)-$G856)*($O$20/($O$19/2)))^2*((($O$20+$G$20)-$G856)/3))*$H$603)-((PI()*((($C$19+$G$20)-$G856)*($O$20/($O$19/2)))^2*(((($C$19+$G$20)-$G856)*($O$20/($O$19/2)))*$AZ$13)/3)*$H$603))),IF('Silo Levels'!$L$20="Pumping",(($D$18*$H$603)+((PI()*(($C$21/2)^2)*($G$20-$G856))*$H$603))+((($D$18+$H$18)/3)*$BE$13)+(((PI()*($C$21/2)^2*(($C$21/2)*$AZ$13))/3)*$H$603),(($D$18*$H$603)+((PI()*(($C$21/2)^2)*($G$20-$G856))*$H$603))+((($D$18+$H$18)/3)*$BE$13)-(((PI()*($C$21/2)^2*(($C$21/2)*$AZ$13))/3)*$H$603)))</f>
        <v>103495.12360732864</v>
      </c>
      <c r="I856" s="73">
        <v>25.1</v>
      </c>
      <c r="J856" s="85">
        <f t="shared" si="117"/>
        <v>107763.02968230548</v>
      </c>
      <c r="K856" s="57">
        <v>25.1</v>
      </c>
      <c r="L856" s="86">
        <f>IF($K856&gt;$G$20,IF('Silo Levels'!$L$21="Pumping",((PI()*((($C$19+$G$20)-$K856)*($O$20/($O$19/2)))^2*((($O$20+$G$20)-$K856))/3)*$L$603)+(((PI()*((($C$19+$G$20)-$K856)*($O$20/($O$19/2)))^2*(((($C$19+$G$20)-$K856)*($O$20/($O$19/2)))*$AZ$14))/3)*$L$603),(((PI()*((($C$19+$G$20)-$K856)*($O$20/($O$19/2)))^2*((($O$20+$G$20)-$K856)/3))*$L$603)-((PI()*((($C$19+$G$20)-$K856)*($O$20/($O$19/2)))^2*(((($C$19+$G$20)-$K856)*($O$20/($O$19/2)))*$AZ$14)/3)*$L$603))),IF('Silo Levels'!$L$21="Pumping",(($D$18*$L$603)+((PI()*(($C$21/2)^2)*($G$20-$K856))*$L$603))+((($D$18+$H$18)/3)*$BE$14)+(((PI()*($C$21/2)^2*(($C$21/2)*$AZ$14))/3)*$L$603),(($D$18*$L$603)+((PI()*(($C$21/2)^2)*($G$20-$K856))*$L$603))+((($D$18+$H$18)/3)*$BE$14)-(((PI()*($C$21/2)^2*(($C$21/2)*$AZ$14))/3)*$L$603)))</f>
        <v>103957.63666069337</v>
      </c>
      <c r="M856" s="73">
        <v>25.1</v>
      </c>
      <c r="N856" s="85">
        <f t="shared" si="111"/>
        <v>110258.33997556531</v>
      </c>
      <c r="O856" s="57">
        <v>25.1</v>
      </c>
      <c r="P856" s="86">
        <f>IF($O856&gt;$G$20,IF('Silo Levels'!$L$22="Pumping",((PI()*((($C$19+$G$20)-$O856)*($O$20/($O$19/2)))^2*((($O$20+$G$20)-$O856))/3)*$P$603)+(((PI()*((($C$19+$G$20)-$O856)*($O$20/($O$19/2)))^2*(((($C$19+$G$20)-$O856)*($O$20/($O$19/2)))*$AZ$15))/3)*$P$603),(((PI()*((($C$19+$G$20)-$O856)*($O$20/($O$19/2)))^2*((($O$20+$G$20)-$O856)/3))*$P$603)-((PI()*((($C$19+$G$20)-$O856)*($O$20/($O$19/2)))^2*(((($C$19+$G$20)-$O856)*($O$20/($O$19/2)))*$AZ$15)/3)*$P$603))),IF('Silo Levels'!$L$22="Pumping",(($D$18*$P$603)+((PI()*(($C$21/2)^2)*($G$20-$O856))*$P$603))+((($D$18+$H$18)/3)*$BE$15)+(((PI()*($C$21/2)^2*(($C$21/2)*$AZ$15))/3)*$P$603),(($D$18*$P$603)+((PI()*(($C$21/2)^2)*($G$20-$O856))*$P$603))+((($D$18+$H$18)/3)*$BE$15)-(((PI()*($C$21/2)^2*(($C$21/2)*$AZ$15))/3)*$P$603)))</f>
        <v>106363.18444797282</v>
      </c>
      <c r="Q856" s="73">
        <v>25.1</v>
      </c>
      <c r="R856" s="85">
        <f t="shared" si="112"/>
        <v>113985.74861811554</v>
      </c>
      <c r="S856" s="57">
        <v>25.1</v>
      </c>
      <c r="T856" s="86">
        <f>IF($S856&gt;$G$20,IF('Silo Levels'!$L$23="Pumping",((PI()*((($C$19+$G$20)-$S856)*($O$20/($O$19/2)))^2*((($O$20+$G$20)-$S856))/3)*$T$603)+(((PI()*((($C$19+$G$20)-$S856)*($O$20/($O$19/2)))^2*(((($C$19+$G$20)-$S856)*($O$20/($O$19/2)))*$AZ$16))/3)*$T$603),(((PI()*((($C$19+$G$20)-$S856)*($O$20/($O$19/2)))^2*((($O$20+$G$20)-$S856)/3))*$T$603)-((PI()*((($C$19+$G$20)-$S856)*($O$20/($O$19/2)))^2*(((($C$19+$G$20)-$S856)*($O$20/($O$19/2)))*$AZ$16)/3)*$T$603))),IF('Silo Levels'!$L$23="Pumping",(($D$18*$T$603)+((PI()*(($C$21/2)^2)*($G$20-$S856))*$T$603))+((($D$18+$H$18)/3)*$BE$16)+(((PI()*($C$21/2)^2*(($C$21/2)*$AZ$16))/3)*$T$603),(($D$18*$T$603)+((PI()*(($C$21/2)^2)*($G$20-$S856))*$T$603))+((($D$18+$H$18)/3)*$BE$16)-(((PI()*($C$21/2)^2*(($C$21/2)*$AZ$16))/3)*$T$603)))</f>
        <v>109956.5089481733</v>
      </c>
      <c r="U856" s="73">
        <v>25.1</v>
      </c>
      <c r="V856" s="85">
        <f t="shared" si="113"/>
        <v>107283.2580523545</v>
      </c>
      <c r="W856" s="57">
        <v>25.1</v>
      </c>
      <c r="X856" s="86">
        <f>IF($W856&gt;$G$20,IF('Silo Levels'!$L$24="Pumping",((PI()*((($C$19+$G$20)-$W856)*($O$20/($O$19/2)))^2*((($O$20+$G$20)-$W856))/3)*$X$603)+(((PI()*((($C$19+$G$20)-$W856)*($O$20/($O$19/2)))^2*(((($C$19+$G$20)-$W856)*($O$20/($O$19/2)))*$AZ$17))/3)*$X$603),(((PI()*((($C$19+$G$20)-$W856)*($O$20/($O$19/2)))^2*((($O$20+$G$20)-$W856)/3))*$X$603)-((PI()*((($C$19+$G$20)-$W856)*($O$20/($O$19/2)))^2*(((($C$19+$G$20)-$W856)*($O$20/($O$19/2)))*$AZ$17)/3)*$X$603))),IF('Silo Levels'!$L$24="Pumping",(($D$18*$X$603)+((PI()*(($C$21/2)^2)*($G$20-$W856))*$X$603))+((($D$18+$H$18)/3)*$BE$17)+(((PI()*($C$21/2)^2*(($C$21/2)*$AZ$17))/3)*$X$603),(($D$18*$X$603)+((PI()*(($C$21/2)^2)*($G$20-$W856))*$X$603))+((($D$18+$H$18)/3)*$BE$17)-(((PI()*($C$21/2)^2*(($C$21/2)*$AZ$17))/3)*$X$603)))</f>
        <v>103495.12360732864</v>
      </c>
      <c r="Y856" s="73">
        <v>25.1</v>
      </c>
      <c r="Z856" s="85">
        <f t="shared" si="114"/>
        <v>122884.23669632392</v>
      </c>
      <c r="AA856" s="57">
        <v>25.1</v>
      </c>
      <c r="AB856" s="86">
        <f>IF($AA856&gt;$G$20,IF('Silo Levels'!$L$25="Pumping",((PI()*((($C$19+$G$20)-$AA856)*($O$20/($O$19/2)))^2*((($O$20+$G$20)-$AA856))/3)*$AB$603)+(((PI()*((($C$19+$G$20)-$AA856)*($O$20/($O$19/2)))^2*(((($C$19+$G$20)-$AA856)*($O$20/($O$19/2)))*$AZ$18))/3)*$AB$603),(((PI()*((($C$19+$G$20)-$AA856)*($O$20/($O$19/2)))^2*((($O$20+$G$20)-$AA856)/3))*$AB$603)-((PI()*((($C$19+$G$20)-$AA856)*($O$20/($O$19/2)))^2*(((($C$19+$G$20)-$AA856)*($O$20/($O$19/2)))*$AZ$18)/3)*$AB$603))),IF('Silo Levels'!$L$25="Pumping",(($D$18*$AB$603)+((PI()*(($C$21/2)^2)*($G$20-$AA856))*$AB$603))+((($D$18+$H$18)/3)*$BE$18)+(((PI()*($C$21/2)^2*(($C$21/2)*$AZ$18))/3)*$AB$603),(($D$18*$AB$603)+((PI()*(($C$21/2)^2)*($G$20-$AA856))*$AB$603))+((($D$18+$H$18)/3)*$BE$18)-(((PI()*($C$21/2)^2*(($C$21/2)*$AZ$18))/3)*$AB$603)))</f>
        <v>118534.89631926961</v>
      </c>
      <c r="AC856" s="73">
        <v>25.1</v>
      </c>
      <c r="AD856" s="85">
        <f t="shared" si="115"/>
        <v>128334.92035946841</v>
      </c>
      <c r="AE856" s="57">
        <v>25.1</v>
      </c>
      <c r="AF856" s="86">
        <f>IF($AE856&gt;$G$20,IF('Silo Levels'!$L$26="Pumping",((PI()*((($C$19+$G$20)-$AE856)*($O$20/($O$19/2)))^2*((($O$20+$G$20)-$AE856))/3)*$AF$603)+(((PI()*((($C$19+$G$20)-$AE856)*($O$20/($O$19/2)))^2*(((($C$19+$G$20)-$AE856)*($O$20/($O$19/2)))*$AZ$19))/3)*$AF$603),(((PI()*((($C$19+$G$20)-$AE856)*($O$20/($O$19/2)))^2*((($O$20+$G$20)-$AE856)/3))*$AF$603)-((PI()*((($C$19+$G$20)-$AE856)*($O$20/($O$19/2)))^2*(((($C$19+$G$20)-$AE856)*($O$20/($O$19/2)))*$AZ$19)/3)*$AF$603))),IF('Silo Levels'!$L$26="Pumping",(($D$18*$AF$603)+((PI()*(($C$21/2)^2)*($G$20-$AE856))*$AF$603))+((($D$18+$H$18)/3)*$BE$19)+(((PI()*($C$21/2)^2*(($C$21/2)*$AZ$19))/3)*$AF$603),(($D$18*$AF$603)+((PI()*(($C$21/2)^2)*($G$20-$AE856))*$AF$603))+((($D$18+$H$18)/3)*$BE$19)-(((PI()*($C$21/2)^2*(($C$21/2)*$AZ$19))/3)*$AF$603)))</f>
        <v>126124.43470720843</v>
      </c>
      <c r="AG856" s="73">
        <v>25.1</v>
      </c>
      <c r="AH856" s="85">
        <f t="shared" si="116"/>
        <v>118217.19749446637</v>
      </c>
      <c r="AI856" s="57">
        <v>25.1</v>
      </c>
      <c r="AJ856" s="86">
        <f>IF($AI856&gt;$G$20,IF('Silo Levels'!$L$27="Pumping",((PI()*((($C$19+$G$20)-$AI856)*($O$20/($O$19/2)))^2*((($O$20+$G$20)-$AI856))/3)*$AJ$603)+(((PI()*((($C$19+$G$20)-$AI856)*($O$20/($O$19/2)))^2*(((($C$19+$G$20)-$AI856)*($O$20/($O$19/2)))*$AZ$20))/3)*$AJ$603),(((PI()*((($C$19+$G$20)-$AI856)*($O$20/($O$19/2)))^2*((($O$20+$G$20)-$AI856)/3))*$AJ$603)-((PI()*((($C$19+$G$20)-$AI856)*($O$20/($O$19/2)))^2*(((($C$19+$G$20)-$AI856)*($O$20/($O$19/2)))*$AZ$20)/3)*$AJ$603))),IF('Silo Levels'!$L$27="Pumping",(($D$18*$AJ$603)+((PI()*(($C$21/2)^2)*($G$20-$AI856))*$AJ$603))+((($D$18+$H$18)/3)*$BE$20)+(((PI()*($C$21/2)^2*(($C$21/2)*$AZ$20))/3)*$AJ$603),(($D$18*$AJ$603)+((PI()*(($C$21/2)^2)*($G$20-$AI856))*$AJ$603))+((($D$18+$H$18)/3)*$BE$20)-(((PI()*($C$21/2)^2*(($C$21/2)*$AZ$20))/3)*$AJ$603)))</f>
        <v>114035.74210365965</v>
      </c>
    </row>
    <row r="857" spans="1:36" x14ac:dyDescent="0.3">
      <c r="A857">
        <v>25.2</v>
      </c>
      <c r="B857" s="85">
        <f t="shared" si="109"/>
        <v>117797.59500228785</v>
      </c>
      <c r="C857" s="57">
        <v>25.2</v>
      </c>
      <c r="D857" s="86">
        <f>IF($C857&gt;$G$20,IF('Silo Levels'!$L$19="Pumping",((PI()*((($C$19+$G$20)-$C857)*($O$20/($O$19/2)))^2*((($O$20+$G$20)-$C857))/3)*$D$603)+(((PI()*((($C$19+$G$20)-$C857)*($O$20/($O$19/2)))^2*(((($C$19+$G$20)-$C857)*($O$20/($O$19/2)))*$AZ$12))/3)*$D$603),(((PI()*((($C$19+$G$20)-$C857)*($O$20/($O$19/2)))^2*((($O$20+$G$20)-$C857)/3))*$D$603)-((PI()*((($C$19+$G$20)-$C857)*($O$20/($O$19/2)))^2*(((($C$19+$G$20)-$C857)*($O$20/($O$19/2)))*$AZ$12)/3)*$D$603))),IF('Silo Levels'!$L$19="Pumping",(($D$18*$D$603)+((PI()*(($C$21/2)^2)*($G$20-$C857))*$D$603))+((($D$18+$H$18)/3)*$BE$12)+(((PI()*($C$21/2)^2*(($C$21/2)*$AZ$12))/3)*$D$603),(($D$18*$D$603)+((PI()*(($C$21/2)^2)*($G$20-$C857))*$D$603))+((($D$18+$H$18)/3)*$BE$12)-(((PI()*($C$21/2)^2*(($C$21/2)*$AZ$12))/3)*$D$603)))</f>
        <v>114870.57622872315</v>
      </c>
      <c r="E857" s="73">
        <v>25.2</v>
      </c>
      <c r="F857" s="85">
        <f t="shared" si="110"/>
        <v>106903.12470037979</v>
      </c>
      <c r="G857" s="57">
        <v>25.2</v>
      </c>
      <c r="H857" s="86">
        <f>IF($G857&gt;$G$20,IF('Silo Levels'!$L$20="Pumping",((PI()*((($C$19+$G$20)-$G857)*($O$20/($O$19/2)))^2*((($O$20+$G$20)-$G857))/3)*$H$603)+(((PI()*((($C$19+$G$20)-$G857)*($O$20/($O$19/2)))^2*(((($C$19+$G$20)-$G857)*($O$20/($O$19/2)))*$AZ$13))/3)*$H$603),(((PI()*((($C$19+$G$20)-$G857)*($O$20/($O$19/2)))^2*((($O$20+$G$20)-$G857)/3))*$H$603)-((PI()*((($C$19+$G$20)-$G857)*($O$20/($O$19/2)))^2*(((($C$19+$G$20)-$G857)*($O$20/($O$19/2)))*$AZ$13)/3)*$H$603))),IF('Silo Levels'!$L$20="Pumping",(($D$18*$H$603)+((PI()*(($C$21/2)^2)*($G$20-$G857))*$H$603))+((($D$18+$H$18)/3)*$BE$13)+(((PI()*($C$21/2)^2*(($C$21/2)*$AZ$13))/3)*$H$603),(($D$18*$H$603)+((PI()*(($C$21/2)^2)*($G$20-$G857))*$H$603))+((($D$18+$H$18)/3)*$BE$13)-(((PI()*($C$21/2)^2*(($C$21/2)*$AZ$13))/3)*$H$603)))</f>
        <v>103114.99025535393</v>
      </c>
      <c r="I857" s="73">
        <v>25.2</v>
      </c>
      <c r="J857" s="85">
        <f t="shared" si="117"/>
        <v>107381.1644592308</v>
      </c>
      <c r="K857" s="57">
        <v>25.2</v>
      </c>
      <c r="L857" s="86">
        <f>IF($K857&gt;$G$20,IF('Silo Levels'!$L$21="Pumping",((PI()*((($C$19+$G$20)-$K857)*($O$20/($O$19/2)))^2*((($O$20+$G$20)-$K857))/3)*$L$603)+(((PI()*((($C$19+$G$20)-$K857)*($O$20/($O$19/2)))^2*(((($C$19+$G$20)-$K857)*($O$20/($O$19/2)))*$AZ$14))/3)*$L$603),(((PI()*((($C$19+$G$20)-$K857)*($O$20/($O$19/2)))^2*((($O$20+$G$20)-$K857)/3))*$L$603)-((PI()*((($C$19+$G$20)-$K857)*($O$20/($O$19/2)))^2*(((($C$19+$G$20)-$K857)*($O$20/($O$19/2)))*$AZ$14)/3)*$L$603))),IF('Silo Levels'!$L$21="Pumping",(($D$18*$L$603)+((PI()*(($C$21/2)^2)*($G$20-$K857))*$L$603))+((($D$18+$H$18)/3)*$BE$14)+(((PI()*($C$21/2)^2*(($C$21/2)*$AZ$14))/3)*$L$603),(($D$18*$L$603)+((PI()*(($C$21/2)^2)*($G$20-$K857))*$L$603))+((($D$18+$H$18)/3)*$BE$14)-(((PI()*($C$21/2)^2*(($C$21/2)*$AZ$14))/3)*$L$603)))</f>
        <v>103575.77143761869</v>
      </c>
      <c r="M857" s="73">
        <v>25.2</v>
      </c>
      <c r="N857" s="85">
        <f t="shared" si="111"/>
        <v>109867.46722575813</v>
      </c>
      <c r="O857" s="57">
        <v>25.2</v>
      </c>
      <c r="P857" s="86">
        <f>IF($O857&gt;$G$20,IF('Silo Levels'!$L$22="Pumping",((PI()*((($C$19+$G$20)-$O857)*($O$20/($O$19/2)))^2*((($O$20+$G$20)-$O857))/3)*$P$603)+(((PI()*((($C$19+$G$20)-$O857)*($O$20/($O$19/2)))^2*(((($C$19+$G$20)-$O857)*($O$20/($O$19/2)))*$AZ$15))/3)*$P$603),(((PI()*((($C$19+$G$20)-$O857)*($O$20/($O$19/2)))^2*((($O$20+$G$20)-$O857)/3))*$P$603)-((PI()*((($C$19+$G$20)-$O857)*($O$20/($O$19/2)))^2*(((($C$19+$G$20)-$O857)*($O$20/($O$19/2)))*$AZ$15)/3)*$P$603))),IF('Silo Levels'!$L$22="Pumping",(($D$18*$P$603)+((PI()*(($C$21/2)^2)*($G$20-$O857))*$P$603))+((($D$18+$H$18)/3)*$BE$15)+(((PI()*($C$21/2)^2*(($C$21/2)*$AZ$15))/3)*$P$603),(($D$18*$P$603)+((PI()*(($C$21/2)^2)*($G$20-$O857))*$P$603))+((($D$18+$H$18)/3)*$BE$15)-(((PI()*($C$21/2)^2*(($C$21/2)*$AZ$15))/3)*$P$603)))</f>
        <v>105972.31169816563</v>
      </c>
      <c r="Q857" s="73">
        <v>25.2</v>
      </c>
      <c r="R857" s="85">
        <f t="shared" si="112"/>
        <v>113581.42073486002</v>
      </c>
      <c r="S857" s="57">
        <v>25.2</v>
      </c>
      <c r="T857" s="86">
        <f>IF($S857&gt;$G$20,IF('Silo Levels'!$L$23="Pumping",((PI()*((($C$19+$G$20)-$S857)*($O$20/($O$19/2)))^2*((($O$20+$G$20)-$S857))/3)*$T$603)+(((PI()*((($C$19+$G$20)-$S857)*($O$20/($O$19/2)))^2*(((($C$19+$G$20)-$S857)*($O$20/($O$19/2)))*$AZ$16))/3)*$T$603),(((PI()*((($C$19+$G$20)-$S857)*($O$20/($O$19/2)))^2*((($O$20+$G$20)-$S857)/3))*$T$603)-((PI()*((($C$19+$G$20)-$S857)*($O$20/($O$19/2)))^2*(((($C$19+$G$20)-$S857)*($O$20/($O$19/2)))*$AZ$16)/3)*$T$603))),IF('Silo Levels'!$L$23="Pumping",(($D$18*$T$603)+((PI()*(($C$21/2)^2)*($G$20-$S857))*$T$603))+((($D$18+$H$18)/3)*$BE$16)+(((PI()*($C$21/2)^2*(($C$21/2)*$AZ$16))/3)*$T$603),(($D$18*$T$603)+((PI()*(($C$21/2)^2)*($G$20-$S857))*$T$603))+((($D$18+$H$18)/3)*$BE$16)-(((PI()*($C$21/2)^2*(($C$21/2)*$AZ$16))/3)*$T$603)))</f>
        <v>109552.18106491778</v>
      </c>
      <c r="U857" s="73">
        <v>25.2</v>
      </c>
      <c r="V857" s="85">
        <f t="shared" si="113"/>
        <v>106903.12470037979</v>
      </c>
      <c r="W857" s="57">
        <v>25.2</v>
      </c>
      <c r="X857" s="86">
        <f>IF($W857&gt;$G$20,IF('Silo Levels'!$L$24="Pumping",((PI()*((($C$19+$G$20)-$W857)*($O$20/($O$19/2)))^2*((($O$20+$G$20)-$W857))/3)*$X$603)+(((PI()*((($C$19+$G$20)-$W857)*($O$20/($O$19/2)))^2*(((($C$19+$G$20)-$W857)*($O$20/($O$19/2)))*$AZ$17))/3)*$X$603),(((PI()*((($C$19+$G$20)-$W857)*($O$20/($O$19/2)))^2*((($O$20+$G$20)-$W857)/3))*$X$603)-((PI()*((($C$19+$G$20)-$W857)*($O$20/($O$19/2)))^2*(((($C$19+$G$20)-$W857)*($O$20/($O$19/2)))*$AZ$17)/3)*$X$603))),IF('Silo Levels'!$L$24="Pumping",(($D$18*$X$603)+((PI()*(($C$21/2)^2)*($G$20-$W857))*$X$603))+((($D$18+$H$18)/3)*$BE$17)+(((PI()*($C$21/2)^2*(($C$21/2)*$AZ$17))/3)*$X$603),(($D$18*$X$603)+((PI()*(($C$21/2)^2)*($G$20-$W857))*$X$603))+((($D$18+$H$18)/3)*$BE$17)-(((PI()*($C$21/2)^2*(($C$21/2)*$AZ$17))/3)*$X$603)))</f>
        <v>103114.99025535393</v>
      </c>
      <c r="Y857" s="73">
        <v>25.2</v>
      </c>
      <c r="Z857" s="85">
        <f t="shared" si="114"/>
        <v>122447.78720900977</v>
      </c>
      <c r="AA857" s="57">
        <v>25.2</v>
      </c>
      <c r="AB857" s="86">
        <f>IF($AA857&gt;$G$20,IF('Silo Levels'!$L$25="Pumping",((PI()*((($C$19+$G$20)-$AA857)*($O$20/($O$19/2)))^2*((($O$20+$G$20)-$AA857))/3)*$AB$603)+(((PI()*((($C$19+$G$20)-$AA857)*($O$20/($O$19/2)))^2*(((($C$19+$G$20)-$AA857)*($O$20/($O$19/2)))*$AZ$18))/3)*$AB$603),(((PI()*((($C$19+$G$20)-$AA857)*($O$20/($O$19/2)))^2*((($O$20+$G$20)-$AA857)/3))*$AB$603)-((PI()*((($C$19+$G$20)-$AA857)*($O$20/($O$19/2)))^2*(((($C$19+$G$20)-$AA857)*($O$20/($O$19/2)))*$AZ$18)/3)*$AB$603))),IF('Silo Levels'!$L$25="Pumping",(($D$18*$AB$603)+((PI()*(($C$21/2)^2)*($G$20-$AA857))*$AB$603))+((($D$18+$H$18)/3)*$BE$18)+(((PI()*($C$21/2)^2*(($C$21/2)*$AZ$18))/3)*$AB$603),(($D$18*$AB$603)+((PI()*(($C$21/2)^2)*($G$20-$AA857))*$AB$603))+((($D$18+$H$18)/3)*$BE$18)-(((PI()*($C$21/2)^2*(($C$21/2)*$AZ$18))/3)*$AB$603)))</f>
        <v>118098.44683195546</v>
      </c>
      <c r="AC857" s="73">
        <v>25.2</v>
      </c>
      <c r="AD857" s="85">
        <f t="shared" si="115"/>
        <v>127891.28282089636</v>
      </c>
      <c r="AE857" s="57">
        <v>25.2</v>
      </c>
      <c r="AF857" s="86">
        <f>IF($AE857&gt;$G$20,IF('Silo Levels'!$L$26="Pumping",((PI()*((($C$19+$G$20)-$AE857)*($O$20/($O$19/2)))^2*((($O$20+$G$20)-$AE857))/3)*$AF$603)+(((PI()*((($C$19+$G$20)-$AE857)*($O$20/($O$19/2)))^2*(((($C$19+$G$20)-$AE857)*($O$20/($O$19/2)))*$AZ$19))/3)*$AF$603),(((PI()*((($C$19+$G$20)-$AE857)*($O$20/($O$19/2)))^2*((($O$20+$G$20)-$AE857)/3))*$AF$603)-((PI()*((($C$19+$G$20)-$AE857)*($O$20/($O$19/2)))^2*(((($C$19+$G$20)-$AE857)*($O$20/($O$19/2)))*$AZ$19)/3)*$AF$603))),IF('Silo Levels'!$L$26="Pumping",(($D$18*$AF$603)+((PI()*(($C$21/2)^2)*($G$20-$AE857))*$AF$603))+((($D$18+$H$18)/3)*$BE$19)+(((PI()*($C$21/2)^2*(($C$21/2)*$AZ$19))/3)*$AF$603),(($D$18*$AF$603)+((PI()*(($C$21/2)^2)*($G$20-$AE857))*$AF$603))+((($D$18+$H$18)/3)*$BE$19)-(((PI()*($C$21/2)^2*(($C$21/2)*$AZ$19))/3)*$AF$603)))</f>
        <v>125680.79716863639</v>
      </c>
      <c r="AG857" s="73">
        <v>25.2</v>
      </c>
      <c r="AH857" s="85">
        <f t="shared" si="116"/>
        <v>117797.59500228785</v>
      </c>
      <c r="AI857" s="57">
        <v>25.2</v>
      </c>
      <c r="AJ857" s="86">
        <f>IF($AI857&gt;$G$20,IF('Silo Levels'!$L$27="Pumping",((PI()*((($C$19+$G$20)-$AI857)*($O$20/($O$19/2)))^2*((($O$20+$G$20)-$AI857))/3)*$AJ$603)+(((PI()*((($C$19+$G$20)-$AI857)*($O$20/($O$19/2)))^2*(((($C$19+$G$20)-$AI857)*($O$20/($O$19/2)))*$AZ$20))/3)*$AJ$603),(((PI()*((($C$19+$G$20)-$AI857)*($O$20/($O$19/2)))^2*((($O$20+$G$20)-$AI857)/3))*$AJ$603)-((PI()*((($C$19+$G$20)-$AI857)*($O$20/($O$19/2)))^2*(((($C$19+$G$20)-$AI857)*($O$20/($O$19/2)))*$AZ$20)/3)*$AJ$603))),IF('Silo Levels'!$L$27="Pumping",(($D$18*$AJ$603)+((PI()*(($C$21/2)^2)*($G$20-$AI857))*$AJ$603))+((($D$18+$H$18)/3)*$BE$20)+(((PI()*($C$21/2)^2*(($C$21/2)*$AZ$20))/3)*$AJ$603),(($D$18*$AJ$603)+((PI()*(($C$21/2)^2)*($G$20-$AI857))*$AJ$603))+((($D$18+$H$18)/3)*$BE$20)-(((PI()*($C$21/2)^2*(($C$21/2)*$AZ$20))/3)*$AJ$603)))</f>
        <v>113616.13961148114</v>
      </c>
    </row>
    <row r="858" spans="1:36" x14ac:dyDescent="0.3">
      <c r="A858">
        <v>25.3</v>
      </c>
      <c r="B858" s="85">
        <f t="shared" si="109"/>
        <v>117377.99251010935</v>
      </c>
      <c r="C858" s="57">
        <v>25.3</v>
      </c>
      <c r="D858" s="86">
        <f>IF($C858&gt;$G$20,IF('Silo Levels'!$L$19="Pumping",((PI()*((($C$19+$G$20)-$C858)*($O$20/($O$19/2)))^2*((($O$20+$G$20)-$C858))/3)*$D$603)+(((PI()*((($C$19+$G$20)-$C858)*($O$20/($O$19/2)))^2*(((($C$19+$G$20)-$C858)*($O$20/($O$19/2)))*$AZ$12))/3)*$D$603),(((PI()*((($C$19+$G$20)-$C858)*($O$20/($O$19/2)))^2*((($O$20+$G$20)-$C858)/3))*$D$603)-((PI()*((($C$19+$G$20)-$C858)*($O$20/($O$19/2)))^2*(((($C$19+$G$20)-$C858)*($O$20/($O$19/2)))*$AZ$12)/3)*$D$603))),IF('Silo Levels'!$L$19="Pumping",(($D$18*$D$603)+((PI()*(($C$21/2)^2)*($G$20-$C858))*$D$603))+((($D$18+$H$18)/3)*$BE$12)+(((PI()*($C$21/2)^2*(($C$21/2)*$AZ$12))/3)*$D$603),(($D$18*$D$603)+((PI()*(($C$21/2)^2)*($G$20-$C858))*$D$603))+((($D$18+$H$18)/3)*$BE$12)-(((PI()*($C$21/2)^2*(($C$21/2)*$AZ$12))/3)*$D$603)))</f>
        <v>114450.97373654465</v>
      </c>
      <c r="E858" s="73">
        <v>25.3</v>
      </c>
      <c r="F858" s="85">
        <f t="shared" si="110"/>
        <v>106522.99134840508</v>
      </c>
      <c r="G858" s="57">
        <v>25.3</v>
      </c>
      <c r="H858" s="86">
        <f>IF($G858&gt;$G$20,IF('Silo Levels'!$L$20="Pumping",((PI()*((($C$19+$G$20)-$G858)*($O$20/($O$19/2)))^2*((($O$20+$G$20)-$G858))/3)*$H$603)+(((PI()*((($C$19+$G$20)-$G858)*($O$20/($O$19/2)))^2*(((($C$19+$G$20)-$G858)*($O$20/($O$19/2)))*$AZ$13))/3)*$H$603),(((PI()*((($C$19+$G$20)-$G858)*($O$20/($O$19/2)))^2*((($O$20+$G$20)-$G858)/3))*$H$603)-((PI()*((($C$19+$G$20)-$G858)*($O$20/($O$19/2)))^2*(((($C$19+$G$20)-$G858)*($O$20/($O$19/2)))*$AZ$13)/3)*$H$603))),IF('Silo Levels'!$L$20="Pumping",(($D$18*$H$603)+((PI()*(($C$21/2)^2)*($G$20-$G858))*$H$603))+((($D$18+$H$18)/3)*$BE$13)+(((PI()*($C$21/2)^2*(($C$21/2)*$AZ$13))/3)*$H$603),(($D$18*$H$603)+((PI()*(($C$21/2)^2)*($G$20-$G858))*$H$603))+((($D$18+$H$18)/3)*$BE$13)-(((PI()*($C$21/2)^2*(($C$21/2)*$AZ$13))/3)*$H$603)))</f>
        <v>102734.85690337922</v>
      </c>
      <c r="I858" s="73">
        <v>25.3</v>
      </c>
      <c r="J858" s="85">
        <f t="shared" si="117"/>
        <v>106999.29923615615</v>
      </c>
      <c r="K858" s="57">
        <v>25.3</v>
      </c>
      <c r="L858" s="86">
        <f>IF($K858&gt;$G$20,IF('Silo Levels'!$L$21="Pumping",((PI()*((($C$19+$G$20)-$K858)*($O$20/($O$19/2)))^2*((($O$20+$G$20)-$K858))/3)*$L$603)+(((PI()*((($C$19+$G$20)-$K858)*($O$20/($O$19/2)))^2*(((($C$19+$G$20)-$K858)*($O$20/($O$19/2)))*$AZ$14))/3)*$L$603),(((PI()*((($C$19+$G$20)-$K858)*($O$20/($O$19/2)))^2*((($O$20+$G$20)-$K858)/3))*$L$603)-((PI()*((($C$19+$G$20)-$K858)*($O$20/($O$19/2)))^2*(((($C$19+$G$20)-$K858)*($O$20/($O$19/2)))*$AZ$14)/3)*$L$603))),IF('Silo Levels'!$L$21="Pumping",(($D$18*$L$603)+((PI()*(($C$21/2)^2)*($G$20-$K858))*$L$603))+((($D$18+$H$18)/3)*$BE$14)+(((PI()*($C$21/2)^2*(($C$21/2)*$AZ$14))/3)*$L$603),(($D$18*$L$603)+((PI()*(($C$21/2)^2)*($G$20-$K858))*$L$603))+((($D$18+$H$18)/3)*$BE$14)-(((PI()*($C$21/2)^2*(($C$21/2)*$AZ$14))/3)*$L$603)))</f>
        <v>103193.90621454404</v>
      </c>
      <c r="M858" s="73">
        <v>25.3</v>
      </c>
      <c r="N858" s="85">
        <f t="shared" si="111"/>
        <v>109476.59447595094</v>
      </c>
      <c r="O858" s="57">
        <v>25.3</v>
      </c>
      <c r="P858" s="86">
        <f>IF($O858&gt;$G$20,IF('Silo Levels'!$L$22="Pumping",((PI()*((($C$19+$G$20)-$O858)*($O$20/($O$19/2)))^2*((($O$20+$G$20)-$O858))/3)*$P$603)+(((PI()*((($C$19+$G$20)-$O858)*($O$20/($O$19/2)))^2*(((($C$19+$G$20)-$O858)*($O$20/($O$19/2)))*$AZ$15))/3)*$P$603),(((PI()*((($C$19+$G$20)-$O858)*($O$20/($O$19/2)))^2*((($O$20+$G$20)-$O858)/3))*$P$603)-((PI()*((($C$19+$G$20)-$O858)*($O$20/($O$19/2)))^2*(((($C$19+$G$20)-$O858)*($O$20/($O$19/2)))*$AZ$15)/3)*$P$603))),IF('Silo Levels'!$L$22="Pumping",(($D$18*$P$603)+((PI()*(($C$21/2)^2)*($G$20-$O858))*$P$603))+((($D$18+$H$18)/3)*$BE$15)+(((PI()*($C$21/2)^2*(($C$21/2)*$AZ$15))/3)*$P$603),(($D$18*$P$603)+((PI()*(($C$21/2)^2)*($G$20-$O858))*$P$603))+((($D$18+$H$18)/3)*$BE$15)-(((PI()*($C$21/2)^2*(($C$21/2)*$AZ$15))/3)*$P$603)))</f>
        <v>105581.43894835845</v>
      </c>
      <c r="Q858" s="73">
        <v>25.3</v>
      </c>
      <c r="R858" s="85">
        <f t="shared" si="112"/>
        <v>113177.0928516045</v>
      </c>
      <c r="S858" s="57">
        <v>25.3</v>
      </c>
      <c r="T858" s="86">
        <f>IF($S858&gt;$G$20,IF('Silo Levels'!$L$23="Pumping",((PI()*((($C$19+$G$20)-$S858)*($O$20/($O$19/2)))^2*((($O$20+$G$20)-$S858))/3)*$T$603)+(((PI()*((($C$19+$G$20)-$S858)*($O$20/($O$19/2)))^2*(((($C$19+$G$20)-$S858)*($O$20/($O$19/2)))*$AZ$16))/3)*$T$603),(((PI()*((($C$19+$G$20)-$S858)*($O$20/($O$19/2)))^2*((($O$20+$G$20)-$S858)/3))*$T$603)-((PI()*((($C$19+$G$20)-$S858)*($O$20/($O$19/2)))^2*(((($C$19+$G$20)-$S858)*($O$20/($O$19/2)))*$AZ$16)/3)*$T$603))),IF('Silo Levels'!$L$23="Pumping",(($D$18*$T$603)+((PI()*(($C$21/2)^2)*($G$20-$S858))*$T$603))+((($D$18+$H$18)/3)*$BE$16)+(((PI()*($C$21/2)^2*(($C$21/2)*$AZ$16))/3)*$T$603),(($D$18*$T$603)+((PI()*(($C$21/2)^2)*($G$20-$S858))*$T$603))+((($D$18+$H$18)/3)*$BE$16)-(((PI()*($C$21/2)^2*(($C$21/2)*$AZ$16))/3)*$T$603)))</f>
        <v>109147.85318166226</v>
      </c>
      <c r="U858" s="73">
        <v>25.3</v>
      </c>
      <c r="V858" s="85">
        <f t="shared" si="113"/>
        <v>106522.99134840508</v>
      </c>
      <c r="W858" s="57">
        <v>25.3</v>
      </c>
      <c r="X858" s="86">
        <f>IF($W858&gt;$G$20,IF('Silo Levels'!$L$24="Pumping",((PI()*((($C$19+$G$20)-$W858)*($O$20/($O$19/2)))^2*((($O$20+$G$20)-$W858))/3)*$X$603)+(((PI()*((($C$19+$G$20)-$W858)*($O$20/($O$19/2)))^2*(((($C$19+$G$20)-$W858)*($O$20/($O$19/2)))*$AZ$17))/3)*$X$603),(((PI()*((($C$19+$G$20)-$W858)*($O$20/($O$19/2)))^2*((($O$20+$G$20)-$W858)/3))*$X$603)-((PI()*((($C$19+$G$20)-$W858)*($O$20/($O$19/2)))^2*(((($C$19+$G$20)-$W858)*($O$20/($O$19/2)))*$AZ$17)/3)*$X$603))),IF('Silo Levels'!$L$24="Pumping",(($D$18*$X$603)+((PI()*(($C$21/2)^2)*($G$20-$W858))*$X$603))+((($D$18+$H$18)/3)*$BE$17)+(((PI()*($C$21/2)^2*(($C$21/2)*$AZ$17))/3)*$X$603),(($D$18*$X$603)+((PI()*(($C$21/2)^2)*($G$20-$W858))*$X$603))+((($D$18+$H$18)/3)*$BE$17)-(((PI()*($C$21/2)^2*(($C$21/2)*$AZ$17))/3)*$X$603)))</f>
        <v>102734.85690337922</v>
      </c>
      <c r="Y858" s="73">
        <v>25.3</v>
      </c>
      <c r="Z858" s="85">
        <f t="shared" si="114"/>
        <v>122011.33772169561</v>
      </c>
      <c r="AA858" s="57">
        <v>25.3</v>
      </c>
      <c r="AB858" s="86">
        <f>IF($AA858&gt;$G$20,IF('Silo Levels'!$L$25="Pumping",((PI()*((($C$19+$G$20)-$AA858)*($O$20/($O$19/2)))^2*((($O$20+$G$20)-$AA858))/3)*$AB$603)+(((PI()*((($C$19+$G$20)-$AA858)*($O$20/($O$19/2)))^2*(((($C$19+$G$20)-$AA858)*($O$20/($O$19/2)))*$AZ$18))/3)*$AB$603),(((PI()*((($C$19+$G$20)-$AA858)*($O$20/($O$19/2)))^2*((($O$20+$G$20)-$AA858)/3))*$AB$603)-((PI()*((($C$19+$G$20)-$AA858)*($O$20/($O$19/2)))^2*(((($C$19+$G$20)-$AA858)*($O$20/($O$19/2)))*$AZ$18)/3)*$AB$603))),IF('Silo Levels'!$L$25="Pumping",(($D$18*$AB$603)+((PI()*(($C$21/2)^2)*($G$20-$AA858))*$AB$603))+((($D$18+$H$18)/3)*$BE$18)+(((PI()*($C$21/2)^2*(($C$21/2)*$AZ$18))/3)*$AB$603),(($D$18*$AB$603)+((PI()*(($C$21/2)^2)*($G$20-$AA858))*$AB$603))+((($D$18+$H$18)/3)*$BE$18)-(((PI()*($C$21/2)^2*(($C$21/2)*$AZ$18))/3)*$AB$603)))</f>
        <v>117661.99734464131</v>
      </c>
      <c r="AC858" s="73">
        <v>25.3</v>
      </c>
      <c r="AD858" s="85">
        <f t="shared" si="115"/>
        <v>127447.64528232435</v>
      </c>
      <c r="AE858" s="57">
        <v>25.3</v>
      </c>
      <c r="AF858" s="86">
        <f>IF($AE858&gt;$G$20,IF('Silo Levels'!$L$26="Pumping",((PI()*((($C$19+$G$20)-$AE858)*($O$20/($O$19/2)))^2*((($O$20+$G$20)-$AE858))/3)*$AF$603)+(((PI()*((($C$19+$G$20)-$AE858)*($O$20/($O$19/2)))^2*(((($C$19+$G$20)-$AE858)*($O$20/($O$19/2)))*$AZ$19))/3)*$AF$603),(((PI()*((($C$19+$G$20)-$AE858)*($O$20/($O$19/2)))^2*((($O$20+$G$20)-$AE858)/3))*$AF$603)-((PI()*((($C$19+$G$20)-$AE858)*($O$20/($O$19/2)))^2*(((($C$19+$G$20)-$AE858)*($O$20/($O$19/2)))*$AZ$19)/3)*$AF$603))),IF('Silo Levels'!$L$26="Pumping",(($D$18*$AF$603)+((PI()*(($C$21/2)^2)*($G$20-$AE858))*$AF$603))+((($D$18+$H$18)/3)*$BE$19)+(((PI()*($C$21/2)^2*(($C$21/2)*$AZ$19))/3)*$AF$603),(($D$18*$AF$603)+((PI()*(($C$21/2)^2)*($G$20-$AE858))*$AF$603))+((($D$18+$H$18)/3)*$BE$19)-(((PI()*($C$21/2)^2*(($C$21/2)*$AZ$19))/3)*$AF$603)))</f>
        <v>125237.15963006437</v>
      </c>
      <c r="AG858" s="73">
        <v>25.3</v>
      </c>
      <c r="AH858" s="85">
        <f t="shared" si="116"/>
        <v>117377.99251010935</v>
      </c>
      <c r="AI858" s="57">
        <v>25.3</v>
      </c>
      <c r="AJ858" s="86">
        <f>IF($AI858&gt;$G$20,IF('Silo Levels'!$L$27="Pumping",((PI()*((($C$19+$G$20)-$AI858)*($O$20/($O$19/2)))^2*((($O$20+$G$20)-$AI858))/3)*$AJ$603)+(((PI()*((($C$19+$G$20)-$AI858)*($O$20/($O$19/2)))^2*(((($C$19+$G$20)-$AI858)*($O$20/($O$19/2)))*$AZ$20))/3)*$AJ$603),(((PI()*((($C$19+$G$20)-$AI858)*($O$20/($O$19/2)))^2*((($O$20+$G$20)-$AI858)/3))*$AJ$603)-((PI()*((($C$19+$G$20)-$AI858)*($O$20/($O$19/2)))^2*(((($C$19+$G$20)-$AI858)*($O$20/($O$19/2)))*$AZ$20)/3)*$AJ$603))),IF('Silo Levels'!$L$27="Pumping",(($D$18*$AJ$603)+((PI()*(($C$21/2)^2)*($G$20-$AI858))*$AJ$603))+((($D$18+$H$18)/3)*$BE$20)+(((PI()*($C$21/2)^2*(($C$21/2)*$AZ$20))/3)*$AJ$603),(($D$18*$AJ$603)+((PI()*(($C$21/2)^2)*($G$20-$AI858))*$AJ$603))+((($D$18+$H$18)/3)*$BE$20)-(((PI()*($C$21/2)^2*(($C$21/2)*$AZ$20))/3)*$AJ$603)))</f>
        <v>113196.53711930264</v>
      </c>
    </row>
    <row r="859" spans="1:36" x14ac:dyDescent="0.3">
      <c r="A859">
        <v>25.4</v>
      </c>
      <c r="B859" s="85">
        <f t="shared" si="109"/>
        <v>116958.39001793084</v>
      </c>
      <c r="C859" s="57">
        <v>25.4</v>
      </c>
      <c r="D859" s="86">
        <f>IF($C859&gt;$G$20,IF('Silo Levels'!$L$19="Pumping",((PI()*((($C$19+$G$20)-$C859)*($O$20/($O$19/2)))^2*((($O$20+$G$20)-$C859))/3)*$D$603)+(((PI()*((($C$19+$G$20)-$C859)*($O$20/($O$19/2)))^2*(((($C$19+$G$20)-$C859)*($O$20/($O$19/2)))*$AZ$12))/3)*$D$603),(((PI()*((($C$19+$G$20)-$C859)*($O$20/($O$19/2)))^2*((($O$20+$G$20)-$C859)/3))*$D$603)-((PI()*((($C$19+$G$20)-$C859)*($O$20/($O$19/2)))^2*(((($C$19+$G$20)-$C859)*($O$20/($O$19/2)))*$AZ$12)/3)*$D$603))),IF('Silo Levels'!$L$19="Pumping",(($D$18*$D$603)+((PI()*(($C$21/2)^2)*($G$20-$C859))*$D$603))+((($D$18+$H$18)/3)*$BE$12)+(((PI()*($C$21/2)^2*(($C$21/2)*$AZ$12))/3)*$D$603),(($D$18*$D$603)+((PI()*(($C$21/2)^2)*($G$20-$C859))*$D$603))+((($D$18+$H$18)/3)*$BE$12)-(((PI()*($C$21/2)^2*(($C$21/2)*$AZ$12))/3)*$D$603)))</f>
        <v>114031.37124436614</v>
      </c>
      <c r="E859" s="73">
        <v>25.4</v>
      </c>
      <c r="F859" s="85">
        <f t="shared" si="110"/>
        <v>106142.85799643036</v>
      </c>
      <c r="G859" s="57">
        <v>25.4</v>
      </c>
      <c r="H859" s="86">
        <f>IF($G859&gt;$G$20,IF('Silo Levels'!$L$20="Pumping",((PI()*((($C$19+$G$20)-$G859)*($O$20/($O$19/2)))^2*((($O$20+$G$20)-$G859))/3)*$H$603)+(((PI()*((($C$19+$G$20)-$G859)*($O$20/($O$19/2)))^2*(((($C$19+$G$20)-$G859)*($O$20/($O$19/2)))*$AZ$13))/3)*$H$603),(((PI()*((($C$19+$G$20)-$G859)*($O$20/($O$19/2)))^2*((($O$20+$G$20)-$G859)/3))*$H$603)-((PI()*((($C$19+$G$20)-$G859)*($O$20/($O$19/2)))^2*(((($C$19+$G$20)-$G859)*($O$20/($O$19/2)))*$AZ$13)/3)*$H$603))),IF('Silo Levels'!$L$20="Pumping",(($D$18*$H$603)+((PI()*(($C$21/2)^2)*($G$20-$G859))*$H$603))+((($D$18+$H$18)/3)*$BE$13)+(((PI()*($C$21/2)^2*(($C$21/2)*$AZ$13))/3)*$H$603),(($D$18*$H$603)+((PI()*(($C$21/2)^2)*($G$20-$G859))*$H$603))+((($D$18+$H$18)/3)*$BE$13)-(((PI()*($C$21/2)^2*(($C$21/2)*$AZ$13))/3)*$H$603)))</f>
        <v>102354.7235514045</v>
      </c>
      <c r="I859" s="73">
        <v>25.4</v>
      </c>
      <c r="J859" s="85">
        <f t="shared" si="117"/>
        <v>106617.4340130815</v>
      </c>
      <c r="K859" s="57">
        <v>25.4</v>
      </c>
      <c r="L859" s="86">
        <f>IF($K859&gt;$G$20,IF('Silo Levels'!$L$21="Pumping",((PI()*((($C$19+$G$20)-$K859)*($O$20/($O$19/2)))^2*((($O$20+$G$20)-$K859))/3)*$L$603)+(((PI()*((($C$19+$G$20)-$K859)*($O$20/($O$19/2)))^2*(((($C$19+$G$20)-$K859)*($O$20/($O$19/2)))*$AZ$14))/3)*$L$603),(((PI()*((($C$19+$G$20)-$K859)*($O$20/($O$19/2)))^2*((($O$20+$G$20)-$K859)/3))*$L$603)-((PI()*((($C$19+$G$20)-$K859)*($O$20/($O$19/2)))^2*(((($C$19+$G$20)-$K859)*($O$20/($O$19/2)))*$AZ$14)/3)*$L$603))),IF('Silo Levels'!$L$21="Pumping",(($D$18*$L$603)+((PI()*(($C$21/2)^2)*($G$20-$K859))*$L$603))+((($D$18+$H$18)/3)*$BE$14)+(((PI()*($C$21/2)^2*(($C$21/2)*$AZ$14))/3)*$L$603),(($D$18*$L$603)+((PI()*(($C$21/2)^2)*($G$20-$K859))*$L$603))+((($D$18+$H$18)/3)*$BE$14)-(((PI()*($C$21/2)^2*(($C$21/2)*$AZ$14))/3)*$L$603)))</f>
        <v>102812.04099146939</v>
      </c>
      <c r="M859" s="73">
        <v>25.4</v>
      </c>
      <c r="N859" s="85">
        <f t="shared" si="111"/>
        <v>109085.72172614376</v>
      </c>
      <c r="O859" s="57">
        <v>25.4</v>
      </c>
      <c r="P859" s="86">
        <f>IF($O859&gt;$G$20,IF('Silo Levels'!$L$22="Pumping",((PI()*((($C$19+$G$20)-$O859)*($O$20/($O$19/2)))^2*((($O$20+$G$20)-$O859))/3)*$P$603)+(((PI()*((($C$19+$G$20)-$O859)*($O$20/($O$19/2)))^2*(((($C$19+$G$20)-$O859)*($O$20/($O$19/2)))*$AZ$15))/3)*$P$603),(((PI()*((($C$19+$G$20)-$O859)*($O$20/($O$19/2)))^2*((($O$20+$G$20)-$O859)/3))*$P$603)-((PI()*((($C$19+$G$20)-$O859)*($O$20/($O$19/2)))^2*(((($C$19+$G$20)-$O859)*($O$20/($O$19/2)))*$AZ$15)/3)*$P$603))),IF('Silo Levels'!$L$22="Pumping",(($D$18*$P$603)+((PI()*(($C$21/2)^2)*($G$20-$O859))*$P$603))+((($D$18+$H$18)/3)*$BE$15)+(((PI()*($C$21/2)^2*(($C$21/2)*$AZ$15))/3)*$P$603),(($D$18*$P$603)+((PI()*(($C$21/2)^2)*($G$20-$O859))*$P$603))+((($D$18+$H$18)/3)*$BE$15)-(((PI()*($C$21/2)^2*(($C$21/2)*$AZ$15))/3)*$P$603)))</f>
        <v>105190.56619855127</v>
      </c>
      <c r="Q859" s="73">
        <v>25.4</v>
      </c>
      <c r="R859" s="85">
        <f t="shared" si="112"/>
        <v>112772.76496834897</v>
      </c>
      <c r="S859" s="57">
        <v>25.4</v>
      </c>
      <c r="T859" s="86">
        <f>IF($S859&gt;$G$20,IF('Silo Levels'!$L$23="Pumping",((PI()*((($C$19+$G$20)-$S859)*($O$20/($O$19/2)))^2*((($O$20+$G$20)-$S859))/3)*$T$603)+(((PI()*((($C$19+$G$20)-$S859)*($O$20/($O$19/2)))^2*(((($C$19+$G$20)-$S859)*($O$20/($O$19/2)))*$AZ$16))/3)*$T$603),(((PI()*((($C$19+$G$20)-$S859)*($O$20/($O$19/2)))^2*((($O$20+$G$20)-$S859)/3))*$T$603)-((PI()*((($C$19+$G$20)-$S859)*($O$20/($O$19/2)))^2*(((($C$19+$G$20)-$S859)*($O$20/($O$19/2)))*$AZ$16)/3)*$T$603))),IF('Silo Levels'!$L$23="Pumping",(($D$18*$T$603)+((PI()*(($C$21/2)^2)*($G$20-$S859))*$T$603))+((($D$18+$H$18)/3)*$BE$16)+(((PI()*($C$21/2)^2*(($C$21/2)*$AZ$16))/3)*$T$603),(($D$18*$T$603)+((PI()*(($C$21/2)^2)*($G$20-$S859))*$T$603))+((($D$18+$H$18)/3)*$BE$16)-(((PI()*($C$21/2)^2*(($C$21/2)*$AZ$16))/3)*$T$603)))</f>
        <v>108743.52529840673</v>
      </c>
      <c r="U859" s="73">
        <v>25.4</v>
      </c>
      <c r="V859" s="85">
        <f t="shared" si="113"/>
        <v>106142.85799643036</v>
      </c>
      <c r="W859" s="57">
        <v>25.4</v>
      </c>
      <c r="X859" s="86">
        <f>IF($W859&gt;$G$20,IF('Silo Levels'!$L$24="Pumping",((PI()*((($C$19+$G$20)-$W859)*($O$20/($O$19/2)))^2*((($O$20+$G$20)-$W859))/3)*$X$603)+(((PI()*((($C$19+$G$20)-$W859)*($O$20/($O$19/2)))^2*(((($C$19+$G$20)-$W859)*($O$20/($O$19/2)))*$AZ$17))/3)*$X$603),(((PI()*((($C$19+$G$20)-$W859)*($O$20/($O$19/2)))^2*((($O$20+$G$20)-$W859)/3))*$X$603)-((PI()*((($C$19+$G$20)-$W859)*($O$20/($O$19/2)))^2*(((($C$19+$G$20)-$W859)*($O$20/($O$19/2)))*$AZ$17)/3)*$X$603))),IF('Silo Levels'!$L$24="Pumping",(($D$18*$X$603)+((PI()*(($C$21/2)^2)*($G$20-$W859))*$X$603))+((($D$18+$H$18)/3)*$BE$17)+(((PI()*($C$21/2)^2*(($C$21/2)*$AZ$17))/3)*$X$603),(($D$18*$X$603)+((PI()*(($C$21/2)^2)*($G$20-$W859))*$X$603))+((($D$18+$H$18)/3)*$BE$17)-(((PI()*($C$21/2)^2*(($C$21/2)*$AZ$17))/3)*$X$603)))</f>
        <v>102354.7235514045</v>
      </c>
      <c r="Y859" s="73">
        <v>25.4</v>
      </c>
      <c r="Z859" s="85">
        <f t="shared" si="114"/>
        <v>121574.88823438146</v>
      </c>
      <c r="AA859" s="57">
        <v>25.4</v>
      </c>
      <c r="AB859" s="86">
        <f>IF($AA859&gt;$G$20,IF('Silo Levels'!$L$25="Pumping",((PI()*((($C$19+$G$20)-$AA859)*($O$20/($O$19/2)))^2*((($O$20+$G$20)-$AA859))/3)*$AB$603)+(((PI()*((($C$19+$G$20)-$AA859)*($O$20/($O$19/2)))^2*(((($C$19+$G$20)-$AA859)*($O$20/($O$19/2)))*$AZ$18))/3)*$AB$603),(((PI()*((($C$19+$G$20)-$AA859)*($O$20/($O$19/2)))^2*((($O$20+$G$20)-$AA859)/3))*$AB$603)-((PI()*((($C$19+$G$20)-$AA859)*($O$20/($O$19/2)))^2*(((($C$19+$G$20)-$AA859)*($O$20/($O$19/2)))*$AZ$18)/3)*$AB$603))),IF('Silo Levels'!$L$25="Pumping",(($D$18*$AB$603)+((PI()*(($C$21/2)^2)*($G$20-$AA859))*$AB$603))+((($D$18+$H$18)/3)*$BE$18)+(((PI()*($C$21/2)^2*(($C$21/2)*$AZ$18))/3)*$AB$603),(($D$18*$AB$603)+((PI()*(($C$21/2)^2)*($G$20-$AA859))*$AB$603))+((($D$18+$H$18)/3)*$BE$18)-(((PI()*($C$21/2)^2*(($C$21/2)*$AZ$18))/3)*$AB$603)))</f>
        <v>117225.54785732715</v>
      </c>
      <c r="AC859" s="73">
        <v>25.4</v>
      </c>
      <c r="AD859" s="85">
        <f t="shared" si="115"/>
        <v>127004.0077437523</v>
      </c>
      <c r="AE859" s="57">
        <v>25.4</v>
      </c>
      <c r="AF859" s="86">
        <f>IF($AE859&gt;$G$20,IF('Silo Levels'!$L$26="Pumping",((PI()*((($C$19+$G$20)-$AE859)*($O$20/($O$19/2)))^2*((($O$20+$G$20)-$AE859))/3)*$AF$603)+(((PI()*((($C$19+$G$20)-$AE859)*($O$20/($O$19/2)))^2*(((($C$19+$G$20)-$AE859)*($O$20/($O$19/2)))*$AZ$19))/3)*$AF$603),(((PI()*((($C$19+$G$20)-$AE859)*($O$20/($O$19/2)))^2*((($O$20+$G$20)-$AE859)/3))*$AF$603)-((PI()*((($C$19+$G$20)-$AE859)*($O$20/($O$19/2)))^2*(((($C$19+$G$20)-$AE859)*($O$20/($O$19/2)))*$AZ$19)/3)*$AF$603))),IF('Silo Levels'!$L$26="Pumping",(($D$18*$AF$603)+((PI()*(($C$21/2)^2)*($G$20-$AE859))*$AF$603))+((($D$18+$H$18)/3)*$BE$19)+(((PI()*($C$21/2)^2*(($C$21/2)*$AZ$19))/3)*$AF$603),(($D$18*$AF$603)+((PI()*(($C$21/2)^2)*($G$20-$AE859))*$AF$603))+((($D$18+$H$18)/3)*$BE$19)-(((PI()*($C$21/2)^2*(($C$21/2)*$AZ$19))/3)*$AF$603)))</f>
        <v>124793.52209149233</v>
      </c>
      <c r="AG859" s="73">
        <v>25.4</v>
      </c>
      <c r="AH859" s="85">
        <f t="shared" si="116"/>
        <v>116958.39001793084</v>
      </c>
      <c r="AI859" s="57">
        <v>25.4</v>
      </c>
      <c r="AJ859" s="86">
        <f>IF($AI859&gt;$G$20,IF('Silo Levels'!$L$27="Pumping",((PI()*((($C$19+$G$20)-$AI859)*($O$20/($O$19/2)))^2*((($O$20+$G$20)-$AI859))/3)*$AJ$603)+(((PI()*((($C$19+$G$20)-$AI859)*($O$20/($O$19/2)))^2*(((($C$19+$G$20)-$AI859)*($O$20/($O$19/2)))*$AZ$20))/3)*$AJ$603),(((PI()*((($C$19+$G$20)-$AI859)*($O$20/($O$19/2)))^2*((($O$20+$G$20)-$AI859)/3))*$AJ$603)-((PI()*((($C$19+$G$20)-$AI859)*($O$20/($O$19/2)))^2*(((($C$19+$G$20)-$AI859)*($O$20/($O$19/2)))*$AZ$20)/3)*$AJ$603))),IF('Silo Levels'!$L$27="Pumping",(($D$18*$AJ$603)+((PI()*(($C$21/2)^2)*($G$20-$AI859))*$AJ$603))+((($D$18+$H$18)/3)*$BE$20)+(((PI()*($C$21/2)^2*(($C$21/2)*$AZ$20))/3)*$AJ$603),(($D$18*$AJ$603)+((PI()*(($C$21/2)^2)*($G$20-$AI859))*$AJ$603))+((($D$18+$H$18)/3)*$BE$20)-(((PI()*($C$21/2)^2*(($C$21/2)*$AZ$20))/3)*$AJ$603)))</f>
        <v>112776.93462712412</v>
      </c>
    </row>
    <row r="860" spans="1:36" x14ac:dyDescent="0.3">
      <c r="A860">
        <v>25.5</v>
      </c>
      <c r="B860" s="85">
        <f t="shared" ref="B860:B889" si="118">IF($C860&gt;$G$20,(PI()*((($C$19+$G$20)-$C860)*($O$20/($O$19/2)))^2*((($O$20+$G$20)-$C860)/3))*$D$603,($D$18*$D$603)+((PI()*(($C$21/2)^2)*($G$20-$C860))*$D$603)+((($D$18+$H$18)/3)*$BE$12))</f>
        <v>116538.78752575233</v>
      </c>
      <c r="C860" s="57">
        <v>25.5</v>
      </c>
      <c r="D860" s="86">
        <f>IF($C860&gt;$G$20,IF('Silo Levels'!$L$19="Pumping",((PI()*((($C$19+$G$20)-$C860)*($O$20/($O$19/2)))^2*((($O$20+$G$20)-$C860))/3)*$D$603)+(((PI()*((($C$19+$G$20)-$C860)*($O$20/($O$19/2)))^2*(((($C$19+$G$20)-$C860)*($O$20/($O$19/2)))*$AZ$12))/3)*$D$603),(((PI()*((($C$19+$G$20)-$C860)*($O$20/($O$19/2)))^2*((($O$20+$G$20)-$C860)/3))*$D$603)-((PI()*((($C$19+$G$20)-$C860)*($O$20/($O$19/2)))^2*(((($C$19+$G$20)-$C860)*($O$20/($O$19/2)))*$AZ$12)/3)*$D$603))),IF('Silo Levels'!$L$19="Pumping",(($D$18*$D$603)+((PI()*(($C$21/2)^2)*($G$20-$C860))*$D$603))+((($D$18+$H$18)/3)*$BE$12)+(((PI()*($C$21/2)^2*(($C$21/2)*$AZ$12))/3)*$D$603),(($D$18*$D$603)+((PI()*(($C$21/2)^2)*($G$20-$C860))*$D$603))+((($D$18+$H$18)/3)*$BE$12)-(((PI()*($C$21/2)^2*(($C$21/2)*$AZ$12))/3)*$D$603)))</f>
        <v>113611.76875218762</v>
      </c>
      <c r="E860" s="73">
        <v>25.5</v>
      </c>
      <c r="F860" s="85">
        <f t="shared" ref="F860:F889" si="119">IF($G860&gt;$G$20,(PI()*((($C$19+$G$20)-$G860)*($O$20/($O$19/2)))^2*((($O$20+$G$20)-$G860)/3))*$H$603,($D$18*$H$603)+((PI()*(($C$21/2)^2)*($G$20-$G860))*$H$603)+((($D$18+$H$18)/3)*$BE$13))</f>
        <v>105762.72464445564</v>
      </c>
      <c r="G860" s="57">
        <v>25.5</v>
      </c>
      <c r="H860" s="86">
        <f>IF($G860&gt;$G$20,IF('Silo Levels'!$L$20="Pumping",((PI()*((($C$19+$G$20)-$G860)*($O$20/($O$19/2)))^2*((($O$20+$G$20)-$G860))/3)*$H$603)+(((PI()*((($C$19+$G$20)-$G860)*($O$20/($O$19/2)))^2*(((($C$19+$G$20)-$G860)*($O$20/($O$19/2)))*$AZ$13))/3)*$H$603),(((PI()*((($C$19+$G$20)-$G860)*($O$20/($O$19/2)))^2*((($O$20+$G$20)-$G860)/3))*$H$603)-((PI()*((($C$19+$G$20)-$G860)*($O$20/($O$19/2)))^2*(((($C$19+$G$20)-$G860)*($O$20/($O$19/2)))*$AZ$13)/3)*$H$603))),IF('Silo Levels'!$L$20="Pumping",(($D$18*$H$603)+((PI()*(($C$21/2)^2)*($G$20-$G860))*$H$603))+((($D$18+$H$18)/3)*$BE$13)+(((PI()*($C$21/2)^2*(($C$21/2)*$AZ$13))/3)*$H$603),(($D$18*$H$603)+((PI()*(($C$21/2)^2)*($G$20-$G860))*$H$603))+((($D$18+$H$18)/3)*$BE$13)-(((PI()*($C$21/2)^2*(($C$21/2)*$AZ$13))/3)*$H$603)))</f>
        <v>101974.59019942977</v>
      </c>
      <c r="I860" s="73">
        <v>25.5</v>
      </c>
      <c r="J860" s="85">
        <f t="shared" si="117"/>
        <v>106235.56879000682</v>
      </c>
      <c r="K860" s="57">
        <v>25.5</v>
      </c>
      <c r="L860" s="86">
        <f>IF($K860&gt;$G$20,IF('Silo Levels'!$L$21="Pumping",((PI()*((($C$19+$G$20)-$K860)*($O$20/($O$19/2)))^2*((($O$20+$G$20)-$K860))/3)*$L$603)+(((PI()*((($C$19+$G$20)-$K860)*($O$20/($O$19/2)))^2*(((($C$19+$G$20)-$K860)*($O$20/($O$19/2)))*$AZ$14))/3)*$L$603),(((PI()*((($C$19+$G$20)-$K860)*($O$20/($O$19/2)))^2*((($O$20+$G$20)-$K860)/3))*$L$603)-((PI()*((($C$19+$G$20)-$K860)*($O$20/($O$19/2)))^2*(((($C$19+$G$20)-$K860)*($O$20/($O$19/2)))*$AZ$14)/3)*$L$603))),IF('Silo Levels'!$L$21="Pumping",(($D$18*$L$603)+((PI()*(($C$21/2)^2)*($G$20-$K860))*$L$603))+((($D$18+$H$18)/3)*$BE$14)+(((PI()*($C$21/2)^2*(($C$21/2)*$AZ$14))/3)*$L$603),(($D$18*$L$603)+((PI()*(($C$21/2)^2)*($G$20-$K860))*$L$603))+((($D$18+$H$18)/3)*$BE$14)-(((PI()*($C$21/2)^2*(($C$21/2)*$AZ$14))/3)*$L$603)))</f>
        <v>102430.17576839471</v>
      </c>
      <c r="M860" s="73">
        <v>25.5</v>
      </c>
      <c r="N860" s="85">
        <f t="shared" ref="N860:N889" si="120">IF($O860&gt;$G$20,(PI()*((($C$19+$G$20)-$O860)*($O$20/($O$19/2)))^2*((($O$20+$G$20)-$O860)/3))*$P$603,($D$18*$P$603)+((PI()*(($C$21/2)^2)*($G$20-$O860))*$P$603)+((($D$18+$H$18)/3)*$BE$15))</f>
        <v>108694.84897633657</v>
      </c>
      <c r="O860" s="57">
        <v>25.5</v>
      </c>
      <c r="P860" s="86">
        <f>IF($O860&gt;$G$20,IF('Silo Levels'!$L$22="Pumping",((PI()*((($C$19+$G$20)-$O860)*($O$20/($O$19/2)))^2*((($O$20+$G$20)-$O860))/3)*$P$603)+(((PI()*((($C$19+$G$20)-$O860)*($O$20/($O$19/2)))^2*(((($C$19+$G$20)-$O860)*($O$20/($O$19/2)))*$AZ$15))/3)*$P$603),(((PI()*((($C$19+$G$20)-$O860)*($O$20/($O$19/2)))^2*((($O$20+$G$20)-$O860)/3))*$P$603)-((PI()*((($C$19+$G$20)-$O860)*($O$20/($O$19/2)))^2*(((($C$19+$G$20)-$O860)*($O$20/($O$19/2)))*$AZ$15)/3)*$P$603))),IF('Silo Levels'!$L$22="Pumping",(($D$18*$P$603)+((PI()*(($C$21/2)^2)*($G$20-$O860))*$P$603))+((($D$18+$H$18)/3)*$BE$15)+(((PI()*($C$21/2)^2*(($C$21/2)*$AZ$15))/3)*$P$603),(($D$18*$P$603)+((PI()*(($C$21/2)^2)*($G$20-$O860))*$P$603))+((($D$18+$H$18)/3)*$BE$15)-(((PI()*($C$21/2)^2*(($C$21/2)*$AZ$15))/3)*$P$603)))</f>
        <v>104799.69344874407</v>
      </c>
      <c r="Q860" s="73">
        <v>25.5</v>
      </c>
      <c r="R860" s="85">
        <f t="shared" ref="R860:R889" si="121">IF($S860&gt;$G$20,(PI()*((($C$19+$G$20)-$S860)*($O$20/($O$19/2)))^2*((($O$20+$G$20)-$S860)/3))*$T$603,($D$18*$T$603)+((PI()*(($C$21/2)^2)*($G$20-$S860))*$T$603)+((($D$18+$H$18)/3)*$BE$16))</f>
        <v>112368.43708509344</v>
      </c>
      <c r="S860" s="57">
        <v>25.5</v>
      </c>
      <c r="T860" s="86">
        <f>IF($S860&gt;$G$20,IF('Silo Levels'!$L$23="Pumping",((PI()*((($C$19+$G$20)-$S860)*($O$20/($O$19/2)))^2*((($O$20+$G$20)-$S860))/3)*$T$603)+(((PI()*((($C$19+$G$20)-$S860)*($O$20/($O$19/2)))^2*(((($C$19+$G$20)-$S860)*($O$20/($O$19/2)))*$AZ$16))/3)*$T$603),(((PI()*((($C$19+$G$20)-$S860)*($O$20/($O$19/2)))^2*((($O$20+$G$20)-$S860)/3))*$T$603)-((PI()*((($C$19+$G$20)-$S860)*($O$20/($O$19/2)))^2*(((($C$19+$G$20)-$S860)*($O$20/($O$19/2)))*$AZ$16)/3)*$T$603))),IF('Silo Levels'!$L$23="Pumping",(($D$18*$T$603)+((PI()*(($C$21/2)^2)*($G$20-$S860))*$T$603))+((($D$18+$H$18)/3)*$BE$16)+(((PI()*($C$21/2)^2*(($C$21/2)*$AZ$16))/3)*$T$603),(($D$18*$T$603)+((PI()*(($C$21/2)^2)*($G$20-$S860))*$T$603))+((($D$18+$H$18)/3)*$BE$16)-(((PI()*($C$21/2)^2*(($C$21/2)*$AZ$16))/3)*$T$603)))</f>
        <v>108339.1974151512</v>
      </c>
      <c r="U860" s="73">
        <v>25.5</v>
      </c>
      <c r="V860" s="85">
        <f t="shared" ref="V860:V889" si="122">IF($W860&gt;$G$20,(PI()*((($C$19+$G$20)-$W860)*($O$20/($O$19/2)))^2*((($O$20+$G$20)-$W860)/3))*$X$603,($D$18*$X$603)+((PI()*(($C$21/2)^2)*($G$20-$W860))*$X$603)+((($D$18+$H$18)/3)*$BE$17))</f>
        <v>105762.72464445564</v>
      </c>
      <c r="W860" s="57">
        <v>25.5</v>
      </c>
      <c r="X860" s="86">
        <f>IF($W860&gt;$G$20,IF('Silo Levels'!$L$24="Pumping",((PI()*((($C$19+$G$20)-$W860)*($O$20/($O$19/2)))^2*((($O$20+$G$20)-$W860))/3)*$X$603)+(((PI()*((($C$19+$G$20)-$W860)*($O$20/($O$19/2)))^2*(((($C$19+$G$20)-$W860)*($O$20/($O$19/2)))*$AZ$17))/3)*$X$603),(((PI()*((($C$19+$G$20)-$W860)*($O$20/($O$19/2)))^2*((($O$20+$G$20)-$W860)/3))*$X$603)-((PI()*((($C$19+$G$20)-$W860)*($O$20/($O$19/2)))^2*(((($C$19+$G$20)-$W860)*($O$20/($O$19/2)))*$AZ$17)/3)*$X$603))),IF('Silo Levels'!$L$24="Pumping",(($D$18*$X$603)+((PI()*(($C$21/2)^2)*($G$20-$W860))*$X$603))+((($D$18+$H$18)/3)*$BE$17)+(((PI()*($C$21/2)^2*(($C$21/2)*$AZ$17))/3)*$X$603),(($D$18*$X$603)+((PI()*(($C$21/2)^2)*($G$20-$W860))*$X$603))+((($D$18+$H$18)/3)*$BE$17)-(((PI()*($C$21/2)^2*(($C$21/2)*$AZ$17))/3)*$X$603)))</f>
        <v>101974.59019942977</v>
      </c>
      <c r="Y860" s="73">
        <v>25.5</v>
      </c>
      <c r="Z860" s="85">
        <f t="shared" ref="Z860:Z889" si="123">IF($AA860&gt;$G$20,(PI()*((($C$19+$G$20)-$AA860)*($O$20/($O$19/2)))^2*((($O$20+$G$20)-$AA860)/3))*$AB$603,($D$18*$AB$603)+((PI()*(($C$21/2)^2)*($G$20-$AA860))*$AB$603)+((($D$18+$H$18)/3)*$BE$18))</f>
        <v>121138.43874706728</v>
      </c>
      <c r="AA860" s="57">
        <v>25.5</v>
      </c>
      <c r="AB860" s="86">
        <f>IF($AA860&gt;$G$20,IF('Silo Levels'!$L$25="Pumping",((PI()*((($C$19+$G$20)-$AA860)*($O$20/($O$19/2)))^2*((($O$20+$G$20)-$AA860))/3)*$AB$603)+(((PI()*((($C$19+$G$20)-$AA860)*($O$20/($O$19/2)))^2*(((($C$19+$G$20)-$AA860)*($O$20/($O$19/2)))*$AZ$18))/3)*$AB$603),(((PI()*((($C$19+$G$20)-$AA860)*($O$20/($O$19/2)))^2*((($O$20+$G$20)-$AA860)/3))*$AB$603)-((PI()*((($C$19+$G$20)-$AA860)*($O$20/($O$19/2)))^2*(((($C$19+$G$20)-$AA860)*($O$20/($O$19/2)))*$AZ$18)/3)*$AB$603))),IF('Silo Levels'!$L$25="Pumping",(($D$18*$AB$603)+((PI()*(($C$21/2)^2)*($G$20-$AA860))*$AB$603))+((($D$18+$H$18)/3)*$BE$18)+(((PI()*($C$21/2)^2*(($C$21/2)*$AZ$18))/3)*$AB$603),(($D$18*$AB$603)+((PI()*(($C$21/2)^2)*($G$20-$AA860))*$AB$603))+((($D$18+$H$18)/3)*$BE$18)-(((PI()*($C$21/2)^2*(($C$21/2)*$AZ$18))/3)*$AB$603)))</f>
        <v>116789.09837001297</v>
      </c>
      <c r="AC860" s="73">
        <v>25.5</v>
      </c>
      <c r="AD860" s="85">
        <f t="shared" ref="AD860:AD889" si="124">IF($AE860&gt;$G$20,(PI()*((($C$19+$G$20)-$AE860)*($O$20/($O$19/2)))^2*((($O$20+$G$20)-$AE860)/3))*$AF$603,($D$18*$AF$603)+((PI()*(($C$21/2)^2)*($G$20-$AE860))*$AF$603)+((($D$18+$H$18)/3)*$BE$19))</f>
        <v>126560.37020518025</v>
      </c>
      <c r="AE860" s="57">
        <v>25.5</v>
      </c>
      <c r="AF860" s="86">
        <f>IF($AE860&gt;$G$20,IF('Silo Levels'!$L$26="Pumping",((PI()*((($C$19+$G$20)-$AE860)*($O$20/($O$19/2)))^2*((($O$20+$G$20)-$AE860))/3)*$AF$603)+(((PI()*((($C$19+$G$20)-$AE860)*($O$20/($O$19/2)))^2*(((($C$19+$G$20)-$AE860)*($O$20/($O$19/2)))*$AZ$19))/3)*$AF$603),(((PI()*((($C$19+$G$20)-$AE860)*($O$20/($O$19/2)))^2*((($O$20+$G$20)-$AE860)/3))*$AF$603)-((PI()*((($C$19+$G$20)-$AE860)*($O$20/($O$19/2)))^2*(((($C$19+$G$20)-$AE860)*($O$20/($O$19/2)))*$AZ$19)/3)*$AF$603))),IF('Silo Levels'!$L$26="Pumping",(($D$18*$AF$603)+((PI()*(($C$21/2)^2)*($G$20-$AE860))*$AF$603))+((($D$18+$H$18)/3)*$BE$19)+(((PI()*($C$21/2)^2*(($C$21/2)*$AZ$19))/3)*$AF$603),(($D$18*$AF$603)+((PI()*(($C$21/2)^2)*($G$20-$AE860))*$AF$603))+((($D$18+$H$18)/3)*$BE$19)-(((PI()*($C$21/2)^2*(($C$21/2)*$AZ$19))/3)*$AF$603)))</f>
        <v>124349.88455292028</v>
      </c>
      <c r="AG860" s="73">
        <v>25.5</v>
      </c>
      <c r="AH860" s="85">
        <f t="shared" ref="AH860:AH889" si="125">IF($AI860&gt;$G$20,(PI()*((($C$19+$G$20)-$AI860)*($O$20/($O$19/2)))^2*((($O$20+$G$20)-$AI860)/3))*$AJ$603,($D$18*$AJ$603)+((PI()*(($C$21/2)^2)*($G$20-$AI860))*$AJ$603)+((($D$18+$H$18)/3)*$BE$20))</f>
        <v>116538.78752575233</v>
      </c>
      <c r="AI860" s="57">
        <v>25.5</v>
      </c>
      <c r="AJ860" s="86">
        <f>IF($AI860&gt;$G$20,IF('Silo Levels'!$L$27="Pumping",((PI()*((($C$19+$G$20)-$AI860)*($O$20/($O$19/2)))^2*((($O$20+$G$20)-$AI860))/3)*$AJ$603)+(((PI()*((($C$19+$G$20)-$AI860)*($O$20/($O$19/2)))^2*(((($C$19+$G$20)-$AI860)*($O$20/($O$19/2)))*$AZ$20))/3)*$AJ$603),(((PI()*((($C$19+$G$20)-$AI860)*($O$20/($O$19/2)))^2*((($O$20+$G$20)-$AI860)/3))*$AJ$603)-((PI()*((($C$19+$G$20)-$AI860)*($O$20/($O$19/2)))^2*(((($C$19+$G$20)-$AI860)*($O$20/($O$19/2)))*$AZ$20)/3)*$AJ$603))),IF('Silo Levels'!$L$27="Pumping",(($D$18*$AJ$603)+((PI()*(($C$21/2)^2)*($G$20-$AI860))*$AJ$603))+((($D$18+$H$18)/3)*$BE$20)+(((PI()*($C$21/2)^2*(($C$21/2)*$AZ$20))/3)*$AJ$603),(($D$18*$AJ$603)+((PI()*(($C$21/2)^2)*($G$20-$AI860))*$AJ$603))+((($D$18+$H$18)/3)*$BE$20)-(((PI()*($C$21/2)^2*(($C$21/2)*$AZ$20))/3)*$AJ$603)))</f>
        <v>112357.33213494561</v>
      </c>
    </row>
    <row r="861" spans="1:36" x14ac:dyDescent="0.3">
      <c r="A861">
        <v>25.6</v>
      </c>
      <c r="B861" s="85">
        <f t="shared" si="118"/>
        <v>116119.1850335738</v>
      </c>
      <c r="C861" s="57">
        <v>25.6</v>
      </c>
      <c r="D861" s="86">
        <f>IF($C861&gt;$G$20,IF('Silo Levels'!$L$19="Pumping",((PI()*((($C$19+$G$20)-$C861)*($O$20/($O$19/2)))^2*((($O$20+$G$20)-$C861))/3)*$D$603)+(((PI()*((($C$19+$G$20)-$C861)*($O$20/($O$19/2)))^2*(((($C$19+$G$20)-$C861)*($O$20/($O$19/2)))*$AZ$12))/3)*$D$603),(((PI()*((($C$19+$G$20)-$C861)*($O$20/($O$19/2)))^2*((($O$20+$G$20)-$C861)/3))*$D$603)-((PI()*((($C$19+$G$20)-$C861)*($O$20/($O$19/2)))^2*(((($C$19+$G$20)-$C861)*($O$20/($O$19/2)))*$AZ$12)/3)*$D$603))),IF('Silo Levels'!$L$19="Pumping",(($D$18*$D$603)+((PI()*(($C$21/2)^2)*($G$20-$C861))*$D$603))+((($D$18+$H$18)/3)*$BE$12)+(((PI()*($C$21/2)^2*(($C$21/2)*$AZ$12))/3)*$D$603),(($D$18*$D$603)+((PI()*(($C$21/2)^2)*($G$20-$C861))*$D$603))+((($D$18+$H$18)/3)*$BE$12)-(((PI()*($C$21/2)^2*(($C$21/2)*$AZ$12))/3)*$D$603)))</f>
        <v>113192.16626000909</v>
      </c>
      <c r="E861" s="73">
        <v>25.6</v>
      </c>
      <c r="F861" s="85">
        <f t="shared" si="119"/>
        <v>105382.59129248089</v>
      </c>
      <c r="G861" s="57">
        <v>25.6</v>
      </c>
      <c r="H861" s="86">
        <f>IF($G861&gt;$G$20,IF('Silo Levels'!$L$20="Pumping",((PI()*((($C$19+$G$20)-$G861)*($O$20/($O$19/2)))^2*((($O$20+$G$20)-$G861))/3)*$H$603)+(((PI()*((($C$19+$G$20)-$G861)*($O$20/($O$19/2)))^2*(((($C$19+$G$20)-$G861)*($O$20/($O$19/2)))*$AZ$13))/3)*$H$603),(((PI()*((($C$19+$G$20)-$G861)*($O$20/($O$19/2)))^2*((($O$20+$G$20)-$G861)/3))*$H$603)-((PI()*((($C$19+$G$20)-$G861)*($O$20/($O$19/2)))^2*(((($C$19+$G$20)-$G861)*($O$20/($O$19/2)))*$AZ$13)/3)*$H$603))),IF('Silo Levels'!$L$20="Pumping",(($D$18*$H$603)+((PI()*(($C$21/2)^2)*($G$20-$G861))*$H$603))+((($D$18+$H$18)/3)*$BE$13)+(((PI()*($C$21/2)^2*(($C$21/2)*$AZ$13))/3)*$H$603),(($D$18*$H$603)+((PI()*(($C$21/2)^2)*($G$20-$G861))*$H$603))+((($D$18+$H$18)/3)*$BE$13)-(((PI()*($C$21/2)^2*(($C$21/2)*$AZ$13))/3)*$H$603)))</f>
        <v>101594.45684745503</v>
      </c>
      <c r="I861" s="73">
        <v>25.6</v>
      </c>
      <c r="J861" s="85">
        <f t="shared" si="117"/>
        <v>105853.70356693213</v>
      </c>
      <c r="K861" s="57">
        <v>25.6</v>
      </c>
      <c r="L861" s="86">
        <f>IF($K861&gt;$G$20,IF('Silo Levels'!$L$21="Pumping",((PI()*((($C$19+$G$20)-$K861)*($O$20/($O$19/2)))^2*((($O$20+$G$20)-$K861))/3)*$L$603)+(((PI()*((($C$19+$G$20)-$K861)*($O$20/($O$19/2)))^2*(((($C$19+$G$20)-$K861)*($O$20/($O$19/2)))*$AZ$14))/3)*$L$603),(((PI()*((($C$19+$G$20)-$K861)*($O$20/($O$19/2)))^2*((($O$20+$G$20)-$K861)/3))*$L$603)-((PI()*((($C$19+$G$20)-$K861)*($O$20/($O$19/2)))^2*(((($C$19+$G$20)-$K861)*($O$20/($O$19/2)))*$AZ$14)/3)*$L$603))),IF('Silo Levels'!$L$21="Pumping",(($D$18*$L$603)+((PI()*(($C$21/2)^2)*($G$20-$K861))*$L$603))+((($D$18+$H$18)/3)*$BE$14)+(((PI()*($C$21/2)^2*(($C$21/2)*$AZ$14))/3)*$L$603),(($D$18*$L$603)+((PI()*(($C$21/2)^2)*($G$20-$K861))*$L$603))+((($D$18+$H$18)/3)*$BE$14)-(((PI()*($C$21/2)^2*(($C$21/2)*$AZ$14))/3)*$L$603)))</f>
        <v>102048.31054532003</v>
      </c>
      <c r="M861" s="73">
        <v>25.6</v>
      </c>
      <c r="N861" s="85">
        <f t="shared" si="120"/>
        <v>108303.97622652935</v>
      </c>
      <c r="O861" s="57">
        <v>25.6</v>
      </c>
      <c r="P861" s="86">
        <f>IF($O861&gt;$G$20,IF('Silo Levels'!$L$22="Pumping",((PI()*((($C$19+$G$20)-$O861)*($O$20/($O$19/2)))^2*((($O$20+$G$20)-$O861))/3)*$P$603)+(((PI()*((($C$19+$G$20)-$O861)*($O$20/($O$19/2)))^2*(((($C$19+$G$20)-$O861)*($O$20/($O$19/2)))*$AZ$15))/3)*$P$603),(((PI()*((($C$19+$G$20)-$O861)*($O$20/($O$19/2)))^2*((($O$20+$G$20)-$O861)/3))*$P$603)-((PI()*((($C$19+$G$20)-$O861)*($O$20/($O$19/2)))^2*(((($C$19+$G$20)-$O861)*($O$20/($O$19/2)))*$AZ$15)/3)*$P$603))),IF('Silo Levels'!$L$22="Pumping",(($D$18*$P$603)+((PI()*(($C$21/2)^2)*($G$20-$O861))*$P$603))+((($D$18+$H$18)/3)*$BE$15)+(((PI()*($C$21/2)^2*(($C$21/2)*$AZ$15))/3)*$P$603),(($D$18*$P$603)+((PI()*(($C$21/2)^2)*($G$20-$O861))*$P$603))+((($D$18+$H$18)/3)*$BE$15)-(((PI()*($C$21/2)^2*(($C$21/2)*$AZ$15))/3)*$P$603)))</f>
        <v>104408.82069893686</v>
      </c>
      <c r="Q861" s="73">
        <v>25.6</v>
      </c>
      <c r="R861" s="85">
        <f t="shared" si="121"/>
        <v>111964.1092018379</v>
      </c>
      <c r="S861" s="57">
        <v>25.6</v>
      </c>
      <c r="T861" s="86">
        <f>IF($S861&gt;$G$20,IF('Silo Levels'!$L$23="Pumping",((PI()*((($C$19+$G$20)-$S861)*($O$20/($O$19/2)))^2*((($O$20+$G$20)-$S861))/3)*$T$603)+(((PI()*((($C$19+$G$20)-$S861)*($O$20/($O$19/2)))^2*(((($C$19+$G$20)-$S861)*($O$20/($O$19/2)))*$AZ$16))/3)*$T$603),(((PI()*((($C$19+$G$20)-$S861)*($O$20/($O$19/2)))^2*((($O$20+$G$20)-$S861)/3))*$T$603)-((PI()*((($C$19+$G$20)-$S861)*($O$20/($O$19/2)))^2*(((($C$19+$G$20)-$S861)*($O$20/($O$19/2)))*$AZ$16)/3)*$T$603))),IF('Silo Levels'!$L$23="Pumping",(($D$18*$T$603)+((PI()*(($C$21/2)^2)*($G$20-$S861))*$T$603))+((($D$18+$H$18)/3)*$BE$16)+(((PI()*($C$21/2)^2*(($C$21/2)*$AZ$16))/3)*$T$603),(($D$18*$T$603)+((PI()*(($C$21/2)^2)*($G$20-$S861))*$T$603))+((($D$18+$H$18)/3)*$BE$16)-(((PI()*($C$21/2)^2*(($C$21/2)*$AZ$16))/3)*$T$603)))</f>
        <v>107934.86953189566</v>
      </c>
      <c r="U861" s="73">
        <v>25.6</v>
      </c>
      <c r="V861" s="85">
        <f t="shared" si="122"/>
        <v>105382.59129248089</v>
      </c>
      <c r="W861" s="57">
        <v>25.6</v>
      </c>
      <c r="X861" s="86">
        <f>IF($W861&gt;$G$20,IF('Silo Levels'!$L$24="Pumping",((PI()*((($C$19+$G$20)-$W861)*($O$20/($O$19/2)))^2*((($O$20+$G$20)-$W861))/3)*$X$603)+(((PI()*((($C$19+$G$20)-$W861)*($O$20/($O$19/2)))^2*(((($C$19+$G$20)-$W861)*($O$20/($O$19/2)))*$AZ$17))/3)*$X$603),(((PI()*((($C$19+$G$20)-$W861)*($O$20/($O$19/2)))^2*((($O$20+$G$20)-$W861)/3))*$X$603)-((PI()*((($C$19+$G$20)-$W861)*($O$20/($O$19/2)))^2*(((($C$19+$G$20)-$W861)*($O$20/($O$19/2)))*$AZ$17)/3)*$X$603))),IF('Silo Levels'!$L$24="Pumping",(($D$18*$X$603)+((PI()*(($C$21/2)^2)*($G$20-$W861))*$X$603))+((($D$18+$H$18)/3)*$BE$17)+(((PI()*($C$21/2)^2*(($C$21/2)*$AZ$17))/3)*$X$603),(($D$18*$X$603)+((PI()*(($C$21/2)^2)*($G$20-$W861))*$X$603))+((($D$18+$H$18)/3)*$BE$17)-(((PI()*($C$21/2)^2*(($C$21/2)*$AZ$17))/3)*$X$603)))</f>
        <v>101594.45684745503</v>
      </c>
      <c r="Y861" s="73">
        <v>25.6</v>
      </c>
      <c r="Z861" s="85">
        <f t="shared" si="123"/>
        <v>120701.9892597531</v>
      </c>
      <c r="AA861" s="57">
        <v>25.6</v>
      </c>
      <c r="AB861" s="86">
        <f>IF($AA861&gt;$G$20,IF('Silo Levels'!$L$25="Pumping",((PI()*((($C$19+$G$20)-$AA861)*($O$20/($O$19/2)))^2*((($O$20+$G$20)-$AA861))/3)*$AB$603)+(((PI()*((($C$19+$G$20)-$AA861)*($O$20/($O$19/2)))^2*(((($C$19+$G$20)-$AA861)*($O$20/($O$19/2)))*$AZ$18))/3)*$AB$603),(((PI()*((($C$19+$G$20)-$AA861)*($O$20/($O$19/2)))^2*((($O$20+$G$20)-$AA861)/3))*$AB$603)-((PI()*((($C$19+$G$20)-$AA861)*($O$20/($O$19/2)))^2*(((($C$19+$G$20)-$AA861)*($O$20/($O$19/2)))*$AZ$18)/3)*$AB$603))),IF('Silo Levels'!$L$25="Pumping",(($D$18*$AB$603)+((PI()*(($C$21/2)^2)*($G$20-$AA861))*$AB$603))+((($D$18+$H$18)/3)*$BE$18)+(((PI()*($C$21/2)^2*(($C$21/2)*$AZ$18))/3)*$AB$603),(($D$18*$AB$603)+((PI()*(($C$21/2)^2)*($G$20-$AA861))*$AB$603))+((($D$18+$H$18)/3)*$BE$18)-(((PI()*($C$21/2)^2*(($C$21/2)*$AZ$18))/3)*$AB$603)))</f>
        <v>116352.64888269879</v>
      </c>
      <c r="AC861" s="73">
        <v>25.6</v>
      </c>
      <c r="AD861" s="85">
        <f t="shared" si="124"/>
        <v>126116.73266660821</v>
      </c>
      <c r="AE861" s="57">
        <v>25.6</v>
      </c>
      <c r="AF861" s="86">
        <f>IF($AE861&gt;$G$20,IF('Silo Levels'!$L$26="Pumping",((PI()*((($C$19+$G$20)-$AE861)*($O$20/($O$19/2)))^2*((($O$20+$G$20)-$AE861))/3)*$AF$603)+(((PI()*((($C$19+$G$20)-$AE861)*($O$20/($O$19/2)))^2*(((($C$19+$G$20)-$AE861)*($O$20/($O$19/2)))*$AZ$19))/3)*$AF$603),(((PI()*((($C$19+$G$20)-$AE861)*($O$20/($O$19/2)))^2*((($O$20+$G$20)-$AE861)/3))*$AF$603)-((PI()*((($C$19+$G$20)-$AE861)*($O$20/($O$19/2)))^2*(((($C$19+$G$20)-$AE861)*($O$20/($O$19/2)))*$AZ$19)/3)*$AF$603))),IF('Silo Levels'!$L$26="Pumping",(($D$18*$AF$603)+((PI()*(($C$21/2)^2)*($G$20-$AE861))*$AF$603))+((($D$18+$H$18)/3)*$BE$19)+(((PI()*($C$21/2)^2*(($C$21/2)*$AZ$19))/3)*$AF$603),(($D$18*$AF$603)+((PI()*(($C$21/2)^2)*($G$20-$AE861))*$AF$603))+((($D$18+$H$18)/3)*$BE$19)-(((PI()*($C$21/2)^2*(($C$21/2)*$AZ$19))/3)*$AF$603)))</f>
        <v>123906.24701434824</v>
      </c>
      <c r="AG861" s="73">
        <v>25.6</v>
      </c>
      <c r="AH861" s="85">
        <f t="shared" si="125"/>
        <v>116119.1850335738</v>
      </c>
      <c r="AI861" s="57">
        <v>25.6</v>
      </c>
      <c r="AJ861" s="86">
        <f>IF($AI861&gt;$G$20,IF('Silo Levels'!$L$27="Pumping",((PI()*((($C$19+$G$20)-$AI861)*($O$20/($O$19/2)))^2*((($O$20+$G$20)-$AI861))/3)*$AJ$603)+(((PI()*((($C$19+$G$20)-$AI861)*($O$20/($O$19/2)))^2*(((($C$19+$G$20)-$AI861)*($O$20/($O$19/2)))*$AZ$20))/3)*$AJ$603),(((PI()*((($C$19+$G$20)-$AI861)*($O$20/($O$19/2)))^2*((($O$20+$G$20)-$AI861)/3))*$AJ$603)-((PI()*((($C$19+$G$20)-$AI861)*($O$20/($O$19/2)))^2*(((($C$19+$G$20)-$AI861)*($O$20/($O$19/2)))*$AZ$20)/3)*$AJ$603))),IF('Silo Levels'!$L$27="Pumping",(($D$18*$AJ$603)+((PI()*(($C$21/2)^2)*($G$20-$AI861))*$AJ$603))+((($D$18+$H$18)/3)*$BE$20)+(((PI()*($C$21/2)^2*(($C$21/2)*$AZ$20))/3)*$AJ$603),(($D$18*$AJ$603)+((PI()*(($C$21/2)^2)*($G$20-$AI861))*$AJ$603))+((($D$18+$H$18)/3)*$BE$20)-(((PI()*($C$21/2)^2*(($C$21/2)*$AZ$20))/3)*$AJ$603)))</f>
        <v>111937.72964276708</v>
      </c>
    </row>
    <row r="862" spans="1:36" x14ac:dyDescent="0.3">
      <c r="A862">
        <v>25.7</v>
      </c>
      <c r="B862" s="85">
        <f t="shared" si="118"/>
        <v>115699.58254139528</v>
      </c>
      <c r="C862" s="57">
        <v>25.7</v>
      </c>
      <c r="D862" s="86">
        <f>IF($C862&gt;$G$20,IF('Silo Levels'!$L$19="Pumping",((PI()*((($C$19+$G$20)-$C862)*($O$20/($O$19/2)))^2*((($O$20+$G$20)-$C862))/3)*$D$603)+(((PI()*((($C$19+$G$20)-$C862)*($O$20/($O$19/2)))^2*(((($C$19+$G$20)-$C862)*($O$20/($O$19/2)))*$AZ$12))/3)*$D$603),(((PI()*((($C$19+$G$20)-$C862)*($O$20/($O$19/2)))^2*((($O$20+$G$20)-$C862)/3))*$D$603)-((PI()*((($C$19+$G$20)-$C862)*($O$20/($O$19/2)))^2*(((($C$19+$G$20)-$C862)*($O$20/($O$19/2)))*$AZ$12)/3)*$D$603))),IF('Silo Levels'!$L$19="Pumping",(($D$18*$D$603)+((PI()*(($C$21/2)^2)*($G$20-$C862))*$D$603))+((($D$18+$H$18)/3)*$BE$12)+(((PI()*($C$21/2)^2*(($C$21/2)*$AZ$12))/3)*$D$603),(($D$18*$D$603)+((PI()*(($C$21/2)^2)*($G$20-$C862))*$D$603))+((($D$18+$H$18)/3)*$BE$12)-(((PI()*($C$21/2)^2*(($C$21/2)*$AZ$12))/3)*$D$603)))</f>
        <v>112772.56376783058</v>
      </c>
      <c r="E862" s="73">
        <v>25.7</v>
      </c>
      <c r="F862" s="85">
        <f t="shared" si="119"/>
        <v>105002.45794050618</v>
      </c>
      <c r="G862" s="57">
        <v>25.7</v>
      </c>
      <c r="H862" s="86">
        <f>IF($G862&gt;$G$20,IF('Silo Levels'!$L$20="Pumping",((PI()*((($C$19+$G$20)-$G862)*($O$20/($O$19/2)))^2*((($O$20+$G$20)-$G862))/3)*$H$603)+(((PI()*((($C$19+$G$20)-$G862)*($O$20/($O$19/2)))^2*(((($C$19+$G$20)-$G862)*($O$20/($O$19/2)))*$AZ$13))/3)*$H$603),(((PI()*((($C$19+$G$20)-$G862)*($O$20/($O$19/2)))^2*((($O$20+$G$20)-$G862)/3))*$H$603)-((PI()*((($C$19+$G$20)-$G862)*($O$20/($O$19/2)))^2*(((($C$19+$G$20)-$G862)*($O$20/($O$19/2)))*$AZ$13)/3)*$H$603))),IF('Silo Levels'!$L$20="Pumping",(($D$18*$H$603)+((PI()*(($C$21/2)^2)*($G$20-$G862))*$H$603))+((($D$18+$H$18)/3)*$BE$13)+(((PI()*($C$21/2)^2*(($C$21/2)*$AZ$13))/3)*$H$603),(($D$18*$H$603)+((PI()*(($C$21/2)^2)*($G$20-$G862))*$H$603))+((($D$18+$H$18)/3)*$BE$13)-(((PI()*($C$21/2)^2*(($C$21/2)*$AZ$13))/3)*$H$603)))</f>
        <v>101214.32349548032</v>
      </c>
      <c r="I862" s="73">
        <v>25.7</v>
      </c>
      <c r="J862" s="85">
        <f t="shared" ref="J862:J889" si="126">IF($K862&gt;$G$20,(PI()*((($C$19+$G$20)-$K862)*($O$20/($O$19/2)))^2*((($O$20+$G$20)-$K862)/3))*$L$603,($D$18*$L$603)+((PI()*(($C$21/2)^2)*($G$20-$K862))*$L$603)+((($D$18+$H$18)/3)*$BE$14))</f>
        <v>105471.83834385748</v>
      </c>
      <c r="K862" s="57">
        <v>25.7</v>
      </c>
      <c r="L862" s="86">
        <f>IF($K862&gt;$G$20,IF('Silo Levels'!$L$21="Pumping",((PI()*((($C$19+$G$20)-$K862)*($O$20/($O$19/2)))^2*((($O$20+$G$20)-$K862))/3)*$L$603)+(((PI()*((($C$19+$G$20)-$K862)*($O$20/($O$19/2)))^2*(((($C$19+$G$20)-$K862)*($O$20/($O$19/2)))*$AZ$14))/3)*$L$603),(((PI()*((($C$19+$G$20)-$K862)*($O$20/($O$19/2)))^2*((($O$20+$G$20)-$K862)/3))*$L$603)-((PI()*((($C$19+$G$20)-$K862)*($O$20/($O$19/2)))^2*(((($C$19+$G$20)-$K862)*($O$20/($O$19/2)))*$AZ$14)/3)*$L$603))),IF('Silo Levels'!$L$21="Pumping",(($D$18*$L$603)+((PI()*(($C$21/2)^2)*($G$20-$K862))*$L$603))+((($D$18+$H$18)/3)*$BE$14)+(((PI()*($C$21/2)^2*(($C$21/2)*$AZ$14))/3)*$L$603),(($D$18*$L$603)+((PI()*(($C$21/2)^2)*($G$20-$K862))*$L$603))+((($D$18+$H$18)/3)*$BE$14)-(((PI()*($C$21/2)^2*(($C$21/2)*$AZ$14))/3)*$L$603)))</f>
        <v>101666.44532224537</v>
      </c>
      <c r="M862" s="73">
        <v>25.7</v>
      </c>
      <c r="N862" s="85">
        <f t="shared" si="120"/>
        <v>107913.10347672217</v>
      </c>
      <c r="O862" s="57">
        <v>25.7</v>
      </c>
      <c r="P862" s="86">
        <f>IF($O862&gt;$G$20,IF('Silo Levels'!$L$22="Pumping",((PI()*((($C$19+$G$20)-$O862)*($O$20/($O$19/2)))^2*((($O$20+$G$20)-$O862))/3)*$P$603)+(((PI()*((($C$19+$G$20)-$O862)*($O$20/($O$19/2)))^2*(((($C$19+$G$20)-$O862)*($O$20/($O$19/2)))*$AZ$15))/3)*$P$603),(((PI()*((($C$19+$G$20)-$O862)*($O$20/($O$19/2)))^2*((($O$20+$G$20)-$O862)/3))*$P$603)-((PI()*((($C$19+$G$20)-$O862)*($O$20/($O$19/2)))^2*(((($C$19+$G$20)-$O862)*($O$20/($O$19/2)))*$AZ$15)/3)*$P$603))),IF('Silo Levels'!$L$22="Pumping",(($D$18*$P$603)+((PI()*(($C$21/2)^2)*($G$20-$O862))*$P$603))+((($D$18+$H$18)/3)*$BE$15)+(((PI()*($C$21/2)^2*(($C$21/2)*$AZ$15))/3)*$P$603),(($D$18*$P$603)+((PI()*(($C$21/2)^2)*($G$20-$O862))*$P$603))+((($D$18+$H$18)/3)*$BE$15)-(((PI()*($C$21/2)^2*(($C$21/2)*$AZ$15))/3)*$P$603)))</f>
        <v>104017.94794912968</v>
      </c>
      <c r="Q862" s="73">
        <v>25.7</v>
      </c>
      <c r="R862" s="85">
        <f t="shared" si="121"/>
        <v>111559.78131858238</v>
      </c>
      <c r="S862" s="57">
        <v>25.7</v>
      </c>
      <c r="T862" s="86">
        <f>IF($S862&gt;$G$20,IF('Silo Levels'!$L$23="Pumping",((PI()*((($C$19+$G$20)-$S862)*($O$20/($O$19/2)))^2*((($O$20+$G$20)-$S862))/3)*$T$603)+(((PI()*((($C$19+$G$20)-$S862)*($O$20/($O$19/2)))^2*(((($C$19+$G$20)-$S862)*($O$20/($O$19/2)))*$AZ$16))/3)*$T$603),(((PI()*((($C$19+$G$20)-$S862)*($O$20/($O$19/2)))^2*((($O$20+$G$20)-$S862)/3))*$T$603)-((PI()*((($C$19+$G$20)-$S862)*($O$20/($O$19/2)))^2*(((($C$19+$G$20)-$S862)*($O$20/($O$19/2)))*$AZ$16)/3)*$T$603))),IF('Silo Levels'!$L$23="Pumping",(($D$18*$T$603)+((PI()*(($C$21/2)^2)*($G$20-$S862))*$T$603))+((($D$18+$H$18)/3)*$BE$16)+(((PI()*($C$21/2)^2*(($C$21/2)*$AZ$16))/3)*$T$603),(($D$18*$T$603)+((PI()*(($C$21/2)^2)*($G$20-$S862))*$T$603))+((($D$18+$H$18)/3)*$BE$16)-(((PI()*($C$21/2)^2*(($C$21/2)*$AZ$16))/3)*$T$603)))</f>
        <v>107530.54164864014</v>
      </c>
      <c r="U862" s="73">
        <v>25.7</v>
      </c>
      <c r="V862" s="85">
        <f t="shared" si="122"/>
        <v>105002.45794050618</v>
      </c>
      <c r="W862" s="57">
        <v>25.7</v>
      </c>
      <c r="X862" s="86">
        <f>IF($W862&gt;$G$20,IF('Silo Levels'!$L$24="Pumping",((PI()*((($C$19+$G$20)-$W862)*($O$20/($O$19/2)))^2*((($O$20+$G$20)-$W862))/3)*$X$603)+(((PI()*((($C$19+$G$20)-$W862)*($O$20/($O$19/2)))^2*(((($C$19+$G$20)-$W862)*($O$20/($O$19/2)))*$AZ$17))/3)*$X$603),(((PI()*((($C$19+$G$20)-$W862)*($O$20/($O$19/2)))^2*((($O$20+$G$20)-$W862)/3))*$X$603)-((PI()*((($C$19+$G$20)-$W862)*($O$20/($O$19/2)))^2*(((($C$19+$G$20)-$W862)*($O$20/($O$19/2)))*$AZ$17)/3)*$X$603))),IF('Silo Levels'!$L$24="Pumping",(($D$18*$X$603)+((PI()*(($C$21/2)^2)*($G$20-$W862))*$X$603))+((($D$18+$H$18)/3)*$BE$17)+(((PI()*($C$21/2)^2*(($C$21/2)*$AZ$17))/3)*$X$603),(($D$18*$X$603)+((PI()*(($C$21/2)^2)*($G$20-$W862))*$X$603))+((($D$18+$H$18)/3)*$BE$17)-(((PI()*($C$21/2)^2*(($C$21/2)*$AZ$17))/3)*$X$603)))</f>
        <v>101214.32349548032</v>
      </c>
      <c r="Y862" s="73">
        <v>25.7</v>
      </c>
      <c r="Z862" s="85">
        <f t="shared" si="123"/>
        <v>120265.53977243895</v>
      </c>
      <c r="AA862" s="57">
        <v>25.7</v>
      </c>
      <c r="AB862" s="86">
        <f>IF($AA862&gt;$G$20,IF('Silo Levels'!$L$25="Pumping",((PI()*((($C$19+$G$20)-$AA862)*($O$20/($O$19/2)))^2*((($O$20+$G$20)-$AA862))/3)*$AB$603)+(((PI()*((($C$19+$G$20)-$AA862)*($O$20/($O$19/2)))^2*(((($C$19+$G$20)-$AA862)*($O$20/($O$19/2)))*$AZ$18))/3)*$AB$603),(((PI()*((($C$19+$G$20)-$AA862)*($O$20/($O$19/2)))^2*((($O$20+$G$20)-$AA862)/3))*$AB$603)-((PI()*((($C$19+$G$20)-$AA862)*($O$20/($O$19/2)))^2*(((($C$19+$G$20)-$AA862)*($O$20/($O$19/2)))*$AZ$18)/3)*$AB$603))),IF('Silo Levels'!$L$25="Pumping",(($D$18*$AB$603)+((PI()*(($C$21/2)^2)*($G$20-$AA862))*$AB$603))+((($D$18+$H$18)/3)*$BE$18)+(((PI()*($C$21/2)^2*(($C$21/2)*$AZ$18))/3)*$AB$603),(($D$18*$AB$603)+((PI()*(($C$21/2)^2)*($G$20-$AA862))*$AB$603))+((($D$18+$H$18)/3)*$BE$18)-(((PI()*($C$21/2)^2*(($C$21/2)*$AZ$18))/3)*$AB$603)))</f>
        <v>115916.19939538464</v>
      </c>
      <c r="AC862" s="73">
        <v>25.7</v>
      </c>
      <c r="AD862" s="85">
        <f t="shared" si="124"/>
        <v>125673.09512803619</v>
      </c>
      <c r="AE862" s="57">
        <v>25.7</v>
      </c>
      <c r="AF862" s="86">
        <f>IF($AE862&gt;$G$20,IF('Silo Levels'!$L$26="Pumping",((PI()*((($C$19+$G$20)-$AE862)*($O$20/($O$19/2)))^2*((($O$20+$G$20)-$AE862))/3)*$AF$603)+(((PI()*((($C$19+$G$20)-$AE862)*($O$20/($O$19/2)))^2*(((($C$19+$G$20)-$AE862)*($O$20/($O$19/2)))*$AZ$19))/3)*$AF$603),(((PI()*((($C$19+$G$20)-$AE862)*($O$20/($O$19/2)))^2*((($O$20+$G$20)-$AE862)/3))*$AF$603)-((PI()*((($C$19+$G$20)-$AE862)*($O$20/($O$19/2)))^2*(((($C$19+$G$20)-$AE862)*($O$20/($O$19/2)))*$AZ$19)/3)*$AF$603))),IF('Silo Levels'!$L$26="Pumping",(($D$18*$AF$603)+((PI()*(($C$21/2)^2)*($G$20-$AE862))*$AF$603))+((($D$18+$H$18)/3)*$BE$19)+(((PI()*($C$21/2)^2*(($C$21/2)*$AZ$19))/3)*$AF$603),(($D$18*$AF$603)+((PI()*(($C$21/2)^2)*($G$20-$AE862))*$AF$603))+((($D$18+$H$18)/3)*$BE$19)-(((PI()*($C$21/2)^2*(($C$21/2)*$AZ$19))/3)*$AF$603)))</f>
        <v>123462.60947577622</v>
      </c>
      <c r="AG862" s="73">
        <v>25.7</v>
      </c>
      <c r="AH862" s="85">
        <f t="shared" si="125"/>
        <v>115699.58254139528</v>
      </c>
      <c r="AI862" s="57">
        <v>25.7</v>
      </c>
      <c r="AJ862" s="86">
        <f>IF($AI862&gt;$G$20,IF('Silo Levels'!$L$27="Pumping",((PI()*((($C$19+$G$20)-$AI862)*($O$20/($O$19/2)))^2*((($O$20+$G$20)-$AI862))/3)*$AJ$603)+(((PI()*((($C$19+$G$20)-$AI862)*($O$20/($O$19/2)))^2*(((($C$19+$G$20)-$AI862)*($O$20/($O$19/2)))*$AZ$20))/3)*$AJ$603),(((PI()*((($C$19+$G$20)-$AI862)*($O$20/($O$19/2)))^2*((($O$20+$G$20)-$AI862)/3))*$AJ$603)-((PI()*((($C$19+$G$20)-$AI862)*($O$20/($O$19/2)))^2*(((($C$19+$G$20)-$AI862)*($O$20/($O$19/2)))*$AZ$20)/3)*$AJ$603))),IF('Silo Levels'!$L$27="Pumping",(($D$18*$AJ$603)+((PI()*(($C$21/2)^2)*($G$20-$AI862))*$AJ$603))+((($D$18+$H$18)/3)*$BE$20)+(((PI()*($C$21/2)^2*(($C$21/2)*$AZ$20))/3)*$AJ$603),(($D$18*$AJ$603)+((PI()*(($C$21/2)^2)*($G$20-$AI862))*$AJ$603))+((($D$18+$H$18)/3)*$BE$20)-(((PI()*($C$21/2)^2*(($C$21/2)*$AZ$20))/3)*$AJ$603)))</f>
        <v>111518.12715058857</v>
      </c>
    </row>
    <row r="863" spans="1:36" x14ac:dyDescent="0.3">
      <c r="A863">
        <v>25.8</v>
      </c>
      <c r="B863" s="85">
        <f t="shared" si="118"/>
        <v>115279.98004921677</v>
      </c>
      <c r="C863" s="57">
        <v>25.8</v>
      </c>
      <c r="D863" s="86">
        <f>IF($C863&gt;$G$20,IF('Silo Levels'!$L$19="Pumping",((PI()*((($C$19+$G$20)-$C863)*($O$20/($O$19/2)))^2*((($O$20+$G$20)-$C863))/3)*$D$603)+(((PI()*((($C$19+$G$20)-$C863)*($O$20/($O$19/2)))^2*(((($C$19+$G$20)-$C863)*($O$20/($O$19/2)))*$AZ$12))/3)*$D$603),(((PI()*((($C$19+$G$20)-$C863)*($O$20/($O$19/2)))^2*((($O$20+$G$20)-$C863)/3))*$D$603)-((PI()*((($C$19+$G$20)-$C863)*($O$20/($O$19/2)))^2*(((($C$19+$G$20)-$C863)*($O$20/($O$19/2)))*$AZ$12)/3)*$D$603))),IF('Silo Levels'!$L$19="Pumping",(($D$18*$D$603)+((PI()*(($C$21/2)^2)*($G$20-$C863))*$D$603))+((($D$18+$H$18)/3)*$BE$12)+(((PI()*($C$21/2)^2*(($C$21/2)*$AZ$12))/3)*$D$603),(($D$18*$D$603)+((PI()*(($C$21/2)^2)*($G$20-$C863))*$D$603))+((($D$18+$H$18)/3)*$BE$12)-(((PI()*($C$21/2)^2*(($C$21/2)*$AZ$12))/3)*$D$603)))</f>
        <v>112352.96127565207</v>
      </c>
      <c r="E863" s="73">
        <v>25.8</v>
      </c>
      <c r="F863" s="85">
        <f t="shared" si="119"/>
        <v>104622.32458853145</v>
      </c>
      <c r="G863" s="57">
        <v>25.8</v>
      </c>
      <c r="H863" s="86">
        <f>IF($G863&gt;$G$20,IF('Silo Levels'!$L$20="Pumping",((PI()*((($C$19+$G$20)-$G863)*($O$20/($O$19/2)))^2*((($O$20+$G$20)-$G863))/3)*$H$603)+(((PI()*((($C$19+$G$20)-$G863)*($O$20/($O$19/2)))^2*(((($C$19+$G$20)-$G863)*($O$20/($O$19/2)))*$AZ$13))/3)*$H$603),(((PI()*((($C$19+$G$20)-$G863)*($O$20/($O$19/2)))^2*((($O$20+$G$20)-$G863)/3))*$H$603)-((PI()*((($C$19+$G$20)-$G863)*($O$20/($O$19/2)))^2*(((($C$19+$G$20)-$G863)*($O$20/($O$19/2)))*$AZ$13)/3)*$H$603))),IF('Silo Levels'!$L$20="Pumping",(($D$18*$H$603)+((PI()*(($C$21/2)^2)*($G$20-$G863))*$H$603))+((($D$18+$H$18)/3)*$BE$13)+(((PI()*($C$21/2)^2*(($C$21/2)*$AZ$13))/3)*$H$603),(($D$18*$H$603)+((PI()*(($C$21/2)^2)*($G$20-$G863))*$H$603))+((($D$18+$H$18)/3)*$BE$13)-(((PI()*($C$21/2)^2*(($C$21/2)*$AZ$13))/3)*$H$603)))</f>
        <v>100834.19014350559</v>
      </c>
      <c r="I863" s="73">
        <v>25.8</v>
      </c>
      <c r="J863" s="85">
        <f t="shared" si="126"/>
        <v>105089.9731207828</v>
      </c>
      <c r="K863" s="57">
        <v>25.8</v>
      </c>
      <c r="L863" s="86">
        <f>IF($K863&gt;$G$20,IF('Silo Levels'!$L$21="Pumping",((PI()*((($C$19+$G$20)-$K863)*($O$20/($O$19/2)))^2*((($O$20+$G$20)-$K863))/3)*$L$603)+(((PI()*((($C$19+$G$20)-$K863)*($O$20/($O$19/2)))^2*(((($C$19+$G$20)-$K863)*($O$20/($O$19/2)))*$AZ$14))/3)*$L$603),(((PI()*((($C$19+$G$20)-$K863)*($O$20/($O$19/2)))^2*((($O$20+$G$20)-$K863)/3))*$L$603)-((PI()*((($C$19+$G$20)-$K863)*($O$20/($O$19/2)))^2*(((($C$19+$G$20)-$K863)*($O$20/($O$19/2)))*$AZ$14)/3)*$L$603))),IF('Silo Levels'!$L$21="Pumping",(($D$18*$L$603)+((PI()*(($C$21/2)^2)*($G$20-$K863))*$L$603))+((($D$18+$H$18)/3)*$BE$14)+(((PI()*($C$21/2)^2*(($C$21/2)*$AZ$14))/3)*$L$603),(($D$18*$L$603)+((PI()*(($C$21/2)^2)*($G$20-$K863))*$L$603))+((($D$18+$H$18)/3)*$BE$14)-(((PI()*($C$21/2)^2*(($C$21/2)*$AZ$14))/3)*$L$603)))</f>
        <v>101284.58009917069</v>
      </c>
      <c r="M863" s="73">
        <v>25.8</v>
      </c>
      <c r="N863" s="85">
        <f t="shared" si="120"/>
        <v>107522.23072691498</v>
      </c>
      <c r="O863" s="57">
        <v>25.8</v>
      </c>
      <c r="P863" s="86">
        <f>IF($O863&gt;$G$20,IF('Silo Levels'!$L$22="Pumping",((PI()*((($C$19+$G$20)-$O863)*($O$20/($O$19/2)))^2*((($O$20+$G$20)-$O863))/3)*$P$603)+(((PI()*((($C$19+$G$20)-$O863)*($O$20/($O$19/2)))^2*(((($C$19+$G$20)-$O863)*($O$20/($O$19/2)))*$AZ$15))/3)*$P$603),(((PI()*((($C$19+$G$20)-$O863)*($O$20/($O$19/2)))^2*((($O$20+$G$20)-$O863)/3))*$P$603)-((PI()*((($C$19+$G$20)-$O863)*($O$20/($O$19/2)))^2*(((($C$19+$G$20)-$O863)*($O$20/($O$19/2)))*$AZ$15)/3)*$P$603))),IF('Silo Levels'!$L$22="Pumping",(($D$18*$P$603)+((PI()*(($C$21/2)^2)*($G$20-$O863))*$P$603))+((($D$18+$H$18)/3)*$BE$15)+(((PI()*($C$21/2)^2*(($C$21/2)*$AZ$15))/3)*$P$603),(($D$18*$P$603)+((PI()*(($C$21/2)^2)*($G$20-$O863))*$P$603))+((($D$18+$H$18)/3)*$BE$15)-(((PI()*($C$21/2)^2*(($C$21/2)*$AZ$15))/3)*$P$603)))</f>
        <v>103627.07519932248</v>
      </c>
      <c r="Q863" s="73">
        <v>25.8</v>
      </c>
      <c r="R863" s="85">
        <f t="shared" si="121"/>
        <v>111155.45343532684</v>
      </c>
      <c r="S863" s="57">
        <v>25.8</v>
      </c>
      <c r="T863" s="86">
        <f>IF($S863&gt;$G$20,IF('Silo Levels'!$L$23="Pumping",((PI()*((($C$19+$G$20)-$S863)*($O$20/($O$19/2)))^2*((($O$20+$G$20)-$S863))/3)*$T$603)+(((PI()*((($C$19+$G$20)-$S863)*($O$20/($O$19/2)))^2*(((($C$19+$G$20)-$S863)*($O$20/($O$19/2)))*$AZ$16))/3)*$T$603),(((PI()*((($C$19+$G$20)-$S863)*($O$20/($O$19/2)))^2*((($O$20+$G$20)-$S863)/3))*$T$603)-((PI()*((($C$19+$G$20)-$S863)*($O$20/($O$19/2)))^2*(((($C$19+$G$20)-$S863)*($O$20/($O$19/2)))*$AZ$16)/3)*$T$603))),IF('Silo Levels'!$L$23="Pumping",(($D$18*$T$603)+((PI()*(($C$21/2)^2)*($G$20-$S863))*$T$603))+((($D$18+$H$18)/3)*$BE$16)+(((PI()*($C$21/2)^2*(($C$21/2)*$AZ$16))/3)*$T$603),(($D$18*$T$603)+((PI()*(($C$21/2)^2)*($G$20-$S863))*$T$603))+((($D$18+$H$18)/3)*$BE$16)-(((PI()*($C$21/2)^2*(($C$21/2)*$AZ$16))/3)*$T$603)))</f>
        <v>107126.2137653846</v>
      </c>
      <c r="U863" s="73">
        <v>25.8</v>
      </c>
      <c r="V863" s="85">
        <f t="shared" si="122"/>
        <v>104622.32458853145</v>
      </c>
      <c r="W863" s="57">
        <v>25.8</v>
      </c>
      <c r="X863" s="86">
        <f>IF($W863&gt;$G$20,IF('Silo Levels'!$L$24="Pumping",((PI()*((($C$19+$G$20)-$W863)*($O$20/($O$19/2)))^2*((($O$20+$G$20)-$W863))/3)*$X$603)+(((PI()*((($C$19+$G$20)-$W863)*($O$20/($O$19/2)))^2*(((($C$19+$G$20)-$W863)*($O$20/($O$19/2)))*$AZ$17))/3)*$X$603),(((PI()*((($C$19+$G$20)-$W863)*($O$20/($O$19/2)))^2*((($O$20+$G$20)-$W863)/3))*$X$603)-((PI()*((($C$19+$G$20)-$W863)*($O$20/($O$19/2)))^2*(((($C$19+$G$20)-$W863)*($O$20/($O$19/2)))*$AZ$17)/3)*$X$603))),IF('Silo Levels'!$L$24="Pumping",(($D$18*$X$603)+((PI()*(($C$21/2)^2)*($G$20-$W863))*$X$603))+((($D$18+$H$18)/3)*$BE$17)+(((PI()*($C$21/2)^2*(($C$21/2)*$AZ$17))/3)*$X$603),(($D$18*$X$603)+((PI()*(($C$21/2)^2)*($G$20-$W863))*$X$603))+((($D$18+$H$18)/3)*$BE$17)-(((PI()*($C$21/2)^2*(($C$21/2)*$AZ$17))/3)*$X$603)))</f>
        <v>100834.19014350559</v>
      </c>
      <c r="Y863" s="73">
        <v>25.8</v>
      </c>
      <c r="Z863" s="85">
        <f t="shared" si="123"/>
        <v>119829.0902851248</v>
      </c>
      <c r="AA863" s="57">
        <v>25.8</v>
      </c>
      <c r="AB863" s="86">
        <f>IF($AA863&gt;$G$20,IF('Silo Levels'!$L$25="Pumping",((PI()*((($C$19+$G$20)-$AA863)*($O$20/($O$19/2)))^2*((($O$20+$G$20)-$AA863))/3)*$AB$603)+(((PI()*((($C$19+$G$20)-$AA863)*($O$20/($O$19/2)))^2*(((($C$19+$G$20)-$AA863)*($O$20/($O$19/2)))*$AZ$18))/3)*$AB$603),(((PI()*((($C$19+$G$20)-$AA863)*($O$20/($O$19/2)))^2*((($O$20+$G$20)-$AA863)/3))*$AB$603)-((PI()*((($C$19+$G$20)-$AA863)*($O$20/($O$19/2)))^2*(((($C$19+$G$20)-$AA863)*($O$20/($O$19/2)))*$AZ$18)/3)*$AB$603))),IF('Silo Levels'!$L$25="Pumping",(($D$18*$AB$603)+((PI()*(($C$21/2)^2)*($G$20-$AA863))*$AB$603))+((($D$18+$H$18)/3)*$BE$18)+(((PI()*($C$21/2)^2*(($C$21/2)*$AZ$18))/3)*$AB$603),(($D$18*$AB$603)+((PI()*(($C$21/2)^2)*($G$20-$AA863))*$AB$603))+((($D$18+$H$18)/3)*$BE$18)-(((PI()*($C$21/2)^2*(($C$21/2)*$AZ$18))/3)*$AB$603)))</f>
        <v>115479.74990807049</v>
      </c>
      <c r="AC863" s="73">
        <v>25.8</v>
      </c>
      <c r="AD863" s="85">
        <f t="shared" si="124"/>
        <v>125229.45758946415</v>
      </c>
      <c r="AE863" s="57">
        <v>25.8</v>
      </c>
      <c r="AF863" s="86">
        <f>IF($AE863&gt;$G$20,IF('Silo Levels'!$L$26="Pumping",((PI()*((($C$19+$G$20)-$AE863)*($O$20/($O$19/2)))^2*((($O$20+$G$20)-$AE863))/3)*$AF$603)+(((PI()*((($C$19+$G$20)-$AE863)*($O$20/($O$19/2)))^2*(((($C$19+$G$20)-$AE863)*($O$20/($O$19/2)))*$AZ$19))/3)*$AF$603),(((PI()*((($C$19+$G$20)-$AE863)*($O$20/($O$19/2)))^2*((($O$20+$G$20)-$AE863)/3))*$AF$603)-((PI()*((($C$19+$G$20)-$AE863)*($O$20/($O$19/2)))^2*(((($C$19+$G$20)-$AE863)*($O$20/($O$19/2)))*$AZ$19)/3)*$AF$603))),IF('Silo Levels'!$L$26="Pumping",(($D$18*$AF$603)+((PI()*(($C$21/2)^2)*($G$20-$AE863))*$AF$603))+((($D$18+$H$18)/3)*$BE$19)+(((PI()*($C$21/2)^2*(($C$21/2)*$AZ$19))/3)*$AF$603),(($D$18*$AF$603)+((PI()*(($C$21/2)^2)*($G$20-$AE863))*$AF$603))+((($D$18+$H$18)/3)*$BE$19)-(((PI()*($C$21/2)^2*(($C$21/2)*$AZ$19))/3)*$AF$603)))</f>
        <v>123018.97193720417</v>
      </c>
      <c r="AG863" s="73">
        <v>25.8</v>
      </c>
      <c r="AH863" s="85">
        <f t="shared" si="125"/>
        <v>115279.98004921677</v>
      </c>
      <c r="AI863" s="57">
        <v>25.8</v>
      </c>
      <c r="AJ863" s="86">
        <f>IF($AI863&gt;$G$20,IF('Silo Levels'!$L$27="Pumping",((PI()*((($C$19+$G$20)-$AI863)*($O$20/($O$19/2)))^2*((($O$20+$G$20)-$AI863))/3)*$AJ$603)+(((PI()*((($C$19+$G$20)-$AI863)*($O$20/($O$19/2)))^2*(((($C$19+$G$20)-$AI863)*($O$20/($O$19/2)))*$AZ$20))/3)*$AJ$603),(((PI()*((($C$19+$G$20)-$AI863)*($O$20/($O$19/2)))^2*((($O$20+$G$20)-$AI863)/3))*$AJ$603)-((PI()*((($C$19+$G$20)-$AI863)*($O$20/($O$19/2)))^2*(((($C$19+$G$20)-$AI863)*($O$20/($O$19/2)))*$AZ$20)/3)*$AJ$603))),IF('Silo Levels'!$L$27="Pumping",(($D$18*$AJ$603)+((PI()*(($C$21/2)^2)*($G$20-$AI863))*$AJ$603))+((($D$18+$H$18)/3)*$BE$20)+(((PI()*($C$21/2)^2*(($C$21/2)*$AZ$20))/3)*$AJ$603),(($D$18*$AJ$603)+((PI()*(($C$21/2)^2)*($G$20-$AI863))*$AJ$603))+((($D$18+$H$18)/3)*$BE$20)-(((PI()*($C$21/2)^2*(($C$21/2)*$AZ$20))/3)*$AJ$603)))</f>
        <v>111098.52465841005</v>
      </c>
    </row>
    <row r="864" spans="1:36" x14ac:dyDescent="0.3">
      <c r="A864">
        <v>25.9</v>
      </c>
      <c r="B864" s="85">
        <f t="shared" si="118"/>
        <v>114860.37755703827</v>
      </c>
      <c r="C864" s="57">
        <v>25.9</v>
      </c>
      <c r="D864" s="86">
        <f>IF($C864&gt;$G$20,IF('Silo Levels'!$L$19="Pumping",((PI()*((($C$19+$G$20)-$C864)*($O$20/($O$19/2)))^2*((($O$20+$G$20)-$C864))/3)*$D$603)+(((PI()*((($C$19+$G$20)-$C864)*($O$20/($O$19/2)))^2*(((($C$19+$G$20)-$C864)*($O$20/($O$19/2)))*$AZ$12))/3)*$D$603),(((PI()*((($C$19+$G$20)-$C864)*($O$20/($O$19/2)))^2*((($O$20+$G$20)-$C864)/3))*$D$603)-((PI()*((($C$19+$G$20)-$C864)*($O$20/($O$19/2)))^2*(((($C$19+$G$20)-$C864)*($O$20/($O$19/2)))*$AZ$12)/3)*$D$603))),IF('Silo Levels'!$L$19="Pumping",(($D$18*$D$603)+((PI()*(($C$21/2)^2)*($G$20-$C864))*$D$603))+((($D$18+$H$18)/3)*$BE$12)+(((PI()*($C$21/2)^2*(($C$21/2)*$AZ$12))/3)*$D$603),(($D$18*$D$603)+((PI()*(($C$21/2)^2)*($G$20-$C864))*$D$603))+((($D$18+$H$18)/3)*$BE$12)-(((PI()*($C$21/2)^2*(($C$21/2)*$AZ$12))/3)*$D$603)))</f>
        <v>111933.35878347357</v>
      </c>
      <c r="E864" s="73">
        <v>25.9</v>
      </c>
      <c r="F864" s="85">
        <f t="shared" si="119"/>
        <v>104242.19123655676</v>
      </c>
      <c r="G864" s="57">
        <v>25.9</v>
      </c>
      <c r="H864" s="86">
        <f>IF($G864&gt;$G$20,IF('Silo Levels'!$L$20="Pumping",((PI()*((($C$19+$G$20)-$G864)*($O$20/($O$19/2)))^2*((($O$20+$G$20)-$G864))/3)*$H$603)+(((PI()*((($C$19+$G$20)-$G864)*($O$20/($O$19/2)))^2*(((($C$19+$G$20)-$G864)*($O$20/($O$19/2)))*$AZ$13))/3)*$H$603),(((PI()*((($C$19+$G$20)-$G864)*($O$20/($O$19/2)))^2*((($O$20+$G$20)-$G864)/3))*$H$603)-((PI()*((($C$19+$G$20)-$G864)*($O$20/($O$19/2)))^2*(((($C$19+$G$20)-$G864)*($O$20/($O$19/2)))*$AZ$13)/3)*$H$603))),IF('Silo Levels'!$L$20="Pumping",(($D$18*$H$603)+((PI()*(($C$21/2)^2)*($G$20-$G864))*$H$603))+((($D$18+$H$18)/3)*$BE$13)+(((PI()*($C$21/2)^2*(($C$21/2)*$AZ$13))/3)*$H$603),(($D$18*$H$603)+((PI()*(($C$21/2)^2)*($G$20-$G864))*$H$603))+((($D$18+$H$18)/3)*$BE$13)-(((PI()*($C$21/2)^2*(($C$21/2)*$AZ$13))/3)*$H$603)))</f>
        <v>100454.05679153089</v>
      </c>
      <c r="I864" s="73">
        <v>25.9</v>
      </c>
      <c r="J864" s="85">
        <f t="shared" si="126"/>
        <v>104708.10789770818</v>
      </c>
      <c r="K864" s="57">
        <v>25.9</v>
      </c>
      <c r="L864" s="86">
        <f>IF($K864&gt;$G$20,IF('Silo Levels'!$L$21="Pumping",((PI()*((($C$19+$G$20)-$K864)*($O$20/($O$19/2)))^2*((($O$20+$G$20)-$K864))/3)*$L$603)+(((PI()*((($C$19+$G$20)-$K864)*($O$20/($O$19/2)))^2*(((($C$19+$G$20)-$K864)*($O$20/($O$19/2)))*$AZ$14))/3)*$L$603),(((PI()*((($C$19+$G$20)-$K864)*($O$20/($O$19/2)))^2*((($O$20+$G$20)-$K864)/3))*$L$603)-((PI()*((($C$19+$G$20)-$K864)*($O$20/($O$19/2)))^2*(((($C$19+$G$20)-$K864)*($O$20/($O$19/2)))*$AZ$14)/3)*$L$603))),IF('Silo Levels'!$L$21="Pumping",(($D$18*$L$603)+((PI()*(($C$21/2)^2)*($G$20-$K864))*$L$603))+((($D$18+$H$18)/3)*$BE$14)+(((PI()*($C$21/2)^2*(($C$21/2)*$AZ$14))/3)*$L$603),(($D$18*$L$603)+((PI()*(($C$21/2)^2)*($G$20-$K864))*$L$603))+((($D$18+$H$18)/3)*$BE$14)-(((PI()*($C$21/2)^2*(($C$21/2)*$AZ$14))/3)*$L$603)))</f>
        <v>100902.71487609607</v>
      </c>
      <c r="M864" s="73">
        <v>25.9</v>
      </c>
      <c r="N864" s="85">
        <f t="shared" si="120"/>
        <v>107131.35797710781</v>
      </c>
      <c r="O864" s="57">
        <v>25.9</v>
      </c>
      <c r="P864" s="86">
        <f>IF($O864&gt;$G$20,IF('Silo Levels'!$L$22="Pumping",((PI()*((($C$19+$G$20)-$O864)*($O$20/($O$19/2)))^2*((($O$20+$G$20)-$O864))/3)*$P$603)+(((PI()*((($C$19+$G$20)-$O864)*($O$20/($O$19/2)))^2*(((($C$19+$G$20)-$O864)*($O$20/($O$19/2)))*$AZ$15))/3)*$P$603),(((PI()*((($C$19+$G$20)-$O864)*($O$20/($O$19/2)))^2*((($O$20+$G$20)-$O864)/3))*$P$603)-((PI()*((($C$19+$G$20)-$O864)*($O$20/($O$19/2)))^2*(((($C$19+$G$20)-$O864)*($O$20/($O$19/2)))*$AZ$15)/3)*$P$603))),IF('Silo Levels'!$L$22="Pumping",(($D$18*$P$603)+((PI()*(($C$21/2)^2)*($G$20-$O864))*$P$603))+((($D$18+$H$18)/3)*$BE$15)+(((PI()*($C$21/2)^2*(($C$21/2)*$AZ$15))/3)*$P$603),(($D$18*$P$603)+((PI()*(($C$21/2)^2)*($G$20-$O864))*$P$603))+((($D$18+$H$18)/3)*$BE$15)-(((PI()*($C$21/2)^2*(($C$21/2)*$AZ$15))/3)*$P$603)))</f>
        <v>103236.20244951532</v>
      </c>
      <c r="Q864" s="73">
        <v>25.9</v>
      </c>
      <c r="R864" s="85">
        <f t="shared" si="121"/>
        <v>110751.12555207133</v>
      </c>
      <c r="S864" s="57">
        <v>25.9</v>
      </c>
      <c r="T864" s="86">
        <f>IF($S864&gt;$G$20,IF('Silo Levels'!$L$23="Pumping",((PI()*((($C$19+$G$20)-$S864)*($O$20/($O$19/2)))^2*((($O$20+$G$20)-$S864))/3)*$T$603)+(((PI()*((($C$19+$G$20)-$S864)*($O$20/($O$19/2)))^2*(((($C$19+$G$20)-$S864)*($O$20/($O$19/2)))*$AZ$16))/3)*$T$603),(((PI()*((($C$19+$G$20)-$S864)*($O$20/($O$19/2)))^2*((($O$20+$G$20)-$S864)/3))*$T$603)-((PI()*((($C$19+$G$20)-$S864)*($O$20/($O$19/2)))^2*(((($C$19+$G$20)-$S864)*($O$20/($O$19/2)))*$AZ$16)/3)*$T$603))),IF('Silo Levels'!$L$23="Pumping",(($D$18*$T$603)+((PI()*(($C$21/2)^2)*($G$20-$S864))*$T$603))+((($D$18+$H$18)/3)*$BE$16)+(((PI()*($C$21/2)^2*(($C$21/2)*$AZ$16))/3)*$T$603),(($D$18*$T$603)+((PI()*(($C$21/2)^2)*($G$20-$S864))*$T$603))+((($D$18+$H$18)/3)*$BE$16)-(((PI()*($C$21/2)^2*(($C$21/2)*$AZ$16))/3)*$T$603)))</f>
        <v>106721.88588212909</v>
      </c>
      <c r="U864" s="73">
        <v>25.9</v>
      </c>
      <c r="V864" s="85">
        <f t="shared" si="122"/>
        <v>104242.19123655676</v>
      </c>
      <c r="W864" s="57">
        <v>25.9</v>
      </c>
      <c r="X864" s="86">
        <f>IF($W864&gt;$G$20,IF('Silo Levels'!$L$24="Pumping",((PI()*((($C$19+$G$20)-$W864)*($O$20/($O$19/2)))^2*((($O$20+$G$20)-$W864))/3)*$X$603)+(((PI()*((($C$19+$G$20)-$W864)*($O$20/($O$19/2)))^2*(((($C$19+$G$20)-$W864)*($O$20/($O$19/2)))*$AZ$17))/3)*$X$603),(((PI()*((($C$19+$G$20)-$W864)*($O$20/($O$19/2)))^2*((($O$20+$G$20)-$W864)/3))*$X$603)-((PI()*((($C$19+$G$20)-$W864)*($O$20/($O$19/2)))^2*(((($C$19+$G$20)-$W864)*($O$20/($O$19/2)))*$AZ$17)/3)*$X$603))),IF('Silo Levels'!$L$24="Pumping",(($D$18*$X$603)+((PI()*(($C$21/2)^2)*($G$20-$W864))*$X$603))+((($D$18+$H$18)/3)*$BE$17)+(((PI()*($C$21/2)^2*(($C$21/2)*$AZ$17))/3)*$X$603),(($D$18*$X$603)+((PI()*(($C$21/2)^2)*($G$20-$W864))*$X$603))+((($D$18+$H$18)/3)*$BE$17)-(((PI()*($C$21/2)^2*(($C$21/2)*$AZ$17))/3)*$X$603)))</f>
        <v>100454.05679153089</v>
      </c>
      <c r="Y864" s="73">
        <v>25.9</v>
      </c>
      <c r="Z864" s="85">
        <f t="shared" si="123"/>
        <v>119392.64079781064</v>
      </c>
      <c r="AA864" s="57">
        <v>25.9</v>
      </c>
      <c r="AB864" s="86">
        <f>IF($AA864&gt;$G$20,IF('Silo Levels'!$L$25="Pumping",((PI()*((($C$19+$G$20)-$AA864)*($O$20/($O$19/2)))^2*((($O$20+$G$20)-$AA864))/3)*$AB$603)+(((PI()*((($C$19+$G$20)-$AA864)*($O$20/($O$19/2)))^2*(((($C$19+$G$20)-$AA864)*($O$20/($O$19/2)))*$AZ$18))/3)*$AB$603),(((PI()*((($C$19+$G$20)-$AA864)*($O$20/($O$19/2)))^2*((($O$20+$G$20)-$AA864)/3))*$AB$603)-((PI()*((($C$19+$G$20)-$AA864)*($O$20/($O$19/2)))^2*(((($C$19+$G$20)-$AA864)*($O$20/($O$19/2)))*$AZ$18)/3)*$AB$603))),IF('Silo Levels'!$L$25="Pumping",(($D$18*$AB$603)+((PI()*(($C$21/2)^2)*($G$20-$AA864))*$AB$603))+((($D$18+$H$18)/3)*$BE$18)+(((PI()*($C$21/2)^2*(($C$21/2)*$AZ$18))/3)*$AB$603),(($D$18*$AB$603)+((PI()*(($C$21/2)^2)*($G$20-$AA864))*$AB$603))+((($D$18+$H$18)/3)*$BE$18)-(((PI()*($C$21/2)^2*(($C$21/2)*$AZ$18))/3)*$AB$603)))</f>
        <v>115043.30042075634</v>
      </c>
      <c r="AC864" s="73">
        <v>25.9</v>
      </c>
      <c r="AD864" s="85">
        <f t="shared" si="124"/>
        <v>124785.82005089213</v>
      </c>
      <c r="AE864" s="57">
        <v>25.9</v>
      </c>
      <c r="AF864" s="86">
        <f>IF($AE864&gt;$G$20,IF('Silo Levels'!$L$26="Pumping",((PI()*((($C$19+$G$20)-$AE864)*($O$20/($O$19/2)))^2*((($O$20+$G$20)-$AE864))/3)*$AF$603)+(((PI()*((($C$19+$G$20)-$AE864)*($O$20/($O$19/2)))^2*(((($C$19+$G$20)-$AE864)*($O$20/($O$19/2)))*$AZ$19))/3)*$AF$603),(((PI()*((($C$19+$G$20)-$AE864)*($O$20/($O$19/2)))^2*((($O$20+$G$20)-$AE864)/3))*$AF$603)-((PI()*((($C$19+$G$20)-$AE864)*($O$20/($O$19/2)))^2*(((($C$19+$G$20)-$AE864)*($O$20/($O$19/2)))*$AZ$19)/3)*$AF$603))),IF('Silo Levels'!$L$26="Pumping",(($D$18*$AF$603)+((PI()*(($C$21/2)^2)*($G$20-$AE864))*$AF$603))+((($D$18+$H$18)/3)*$BE$19)+(((PI()*($C$21/2)^2*(($C$21/2)*$AZ$19))/3)*$AF$603),(($D$18*$AF$603)+((PI()*(($C$21/2)^2)*($G$20-$AE864))*$AF$603))+((($D$18+$H$18)/3)*$BE$19)-(((PI()*($C$21/2)^2*(($C$21/2)*$AZ$19))/3)*$AF$603)))</f>
        <v>122575.33439863216</v>
      </c>
      <c r="AG864" s="73">
        <v>25.9</v>
      </c>
      <c r="AH864" s="85">
        <f t="shared" si="125"/>
        <v>114860.37755703827</v>
      </c>
      <c r="AI864" s="57">
        <v>25.9</v>
      </c>
      <c r="AJ864" s="86">
        <f>IF($AI864&gt;$G$20,IF('Silo Levels'!$L$27="Pumping",((PI()*((($C$19+$G$20)-$AI864)*($O$20/($O$19/2)))^2*((($O$20+$G$20)-$AI864))/3)*$AJ$603)+(((PI()*((($C$19+$G$20)-$AI864)*($O$20/($O$19/2)))^2*(((($C$19+$G$20)-$AI864)*($O$20/($O$19/2)))*$AZ$20))/3)*$AJ$603),(((PI()*((($C$19+$G$20)-$AI864)*($O$20/($O$19/2)))^2*((($O$20+$G$20)-$AI864)/3))*$AJ$603)-((PI()*((($C$19+$G$20)-$AI864)*($O$20/($O$19/2)))^2*(((($C$19+$G$20)-$AI864)*($O$20/($O$19/2)))*$AZ$20)/3)*$AJ$603))),IF('Silo Levels'!$L$27="Pumping",(($D$18*$AJ$603)+((PI()*(($C$21/2)^2)*($G$20-$AI864))*$AJ$603))+((($D$18+$H$18)/3)*$BE$20)+(((PI()*($C$21/2)^2*(($C$21/2)*$AZ$20))/3)*$AJ$603),(($D$18*$AJ$603)+((PI()*(($C$21/2)^2)*($G$20-$AI864))*$AJ$603))+((($D$18+$H$18)/3)*$BE$20)-(((PI()*($C$21/2)^2*(($C$21/2)*$AZ$20))/3)*$AJ$603)))</f>
        <v>110678.92216623155</v>
      </c>
    </row>
    <row r="865" spans="1:36" x14ac:dyDescent="0.3">
      <c r="A865">
        <v>26</v>
      </c>
      <c r="B865" s="85">
        <f t="shared" si="118"/>
        <v>114440.77506485976</v>
      </c>
      <c r="C865" s="57">
        <v>26</v>
      </c>
      <c r="D865" s="86">
        <f>IF($C865&gt;$G$20,IF('Silo Levels'!$L$19="Pumping",((PI()*((($C$19+$G$20)-$C865)*($O$20/($O$19/2)))^2*((($O$20+$G$20)-$C865))/3)*$D$603)+(((PI()*((($C$19+$G$20)-$C865)*($O$20/($O$19/2)))^2*(((($C$19+$G$20)-$C865)*($O$20/($O$19/2)))*$AZ$12))/3)*$D$603),(((PI()*((($C$19+$G$20)-$C865)*($O$20/($O$19/2)))^2*((($O$20+$G$20)-$C865)/3))*$D$603)-((PI()*((($C$19+$G$20)-$C865)*($O$20/($O$19/2)))^2*(((($C$19+$G$20)-$C865)*($O$20/($O$19/2)))*$AZ$12)/3)*$D$603))),IF('Silo Levels'!$L$19="Pumping",(($D$18*$D$603)+((PI()*(($C$21/2)^2)*($G$20-$C865))*$D$603))+((($D$18+$H$18)/3)*$BE$12)+(((PI()*($C$21/2)^2*(($C$21/2)*$AZ$12))/3)*$D$603),(($D$18*$D$603)+((PI()*(($C$21/2)^2)*($G$20-$C865))*$D$603))+((($D$18+$H$18)/3)*$BE$12)-(((PI()*($C$21/2)^2*(($C$21/2)*$AZ$12))/3)*$D$603)))</f>
        <v>111513.75629129505</v>
      </c>
      <c r="E865" s="73">
        <v>26</v>
      </c>
      <c r="F865" s="85">
        <f t="shared" si="119"/>
        <v>103862.05788458203</v>
      </c>
      <c r="G865" s="57">
        <v>26</v>
      </c>
      <c r="H865" s="86">
        <f>IF($G865&gt;$G$20,IF('Silo Levels'!$L$20="Pumping",((PI()*((($C$19+$G$20)-$G865)*($O$20/($O$19/2)))^2*((($O$20+$G$20)-$G865))/3)*$H$603)+(((PI()*((($C$19+$G$20)-$G865)*($O$20/($O$19/2)))^2*(((($C$19+$G$20)-$G865)*($O$20/($O$19/2)))*$AZ$13))/3)*$H$603),(((PI()*((($C$19+$G$20)-$G865)*($O$20/($O$19/2)))^2*((($O$20+$G$20)-$G865)/3))*$H$603)-((PI()*((($C$19+$G$20)-$G865)*($O$20/($O$19/2)))^2*(((($C$19+$G$20)-$G865)*($O$20/($O$19/2)))*$AZ$13)/3)*$H$603))),IF('Silo Levels'!$L$20="Pumping",(($D$18*$H$603)+((PI()*(($C$21/2)^2)*($G$20-$G865))*$H$603))+((($D$18+$H$18)/3)*$BE$13)+(((PI()*($C$21/2)^2*(($C$21/2)*$AZ$13))/3)*$H$603),(($D$18*$H$603)+((PI()*(($C$21/2)^2)*($G$20-$G865))*$H$603))+((($D$18+$H$18)/3)*$BE$13)-(((PI()*($C$21/2)^2*(($C$21/2)*$AZ$13))/3)*$H$603)))</f>
        <v>100073.92343955617</v>
      </c>
      <c r="I865" s="73">
        <v>26</v>
      </c>
      <c r="J865" s="85">
        <f t="shared" si="126"/>
        <v>104326.2426746335</v>
      </c>
      <c r="K865" s="57">
        <v>26</v>
      </c>
      <c r="L865" s="86">
        <f>IF($K865&gt;$G$20,IF('Silo Levels'!$L$21="Pumping",((PI()*((($C$19+$G$20)-$K865)*($O$20/($O$19/2)))^2*((($O$20+$G$20)-$K865))/3)*$L$603)+(((PI()*((($C$19+$G$20)-$K865)*($O$20/($O$19/2)))^2*(((($C$19+$G$20)-$K865)*($O$20/($O$19/2)))*$AZ$14))/3)*$L$603),(((PI()*((($C$19+$G$20)-$K865)*($O$20/($O$19/2)))^2*((($O$20+$G$20)-$K865)/3))*$L$603)-((PI()*((($C$19+$G$20)-$K865)*($O$20/($O$19/2)))^2*(((($C$19+$G$20)-$K865)*($O$20/($O$19/2)))*$AZ$14)/3)*$L$603))),IF('Silo Levels'!$L$21="Pumping",(($D$18*$L$603)+((PI()*(($C$21/2)^2)*($G$20-$K865))*$L$603))+((($D$18+$H$18)/3)*$BE$14)+(((PI()*($C$21/2)^2*(($C$21/2)*$AZ$14))/3)*$L$603),(($D$18*$L$603)+((PI()*(($C$21/2)^2)*($G$20-$K865))*$L$603))+((($D$18+$H$18)/3)*$BE$14)-(((PI()*($C$21/2)^2*(($C$21/2)*$AZ$14))/3)*$L$603)))</f>
        <v>100520.84965302139</v>
      </c>
      <c r="M865" s="73">
        <v>26</v>
      </c>
      <c r="N865" s="85">
        <f t="shared" si="120"/>
        <v>106740.48522730061</v>
      </c>
      <c r="O865" s="57">
        <v>26</v>
      </c>
      <c r="P865" s="86">
        <f>IF($O865&gt;$G$20,IF('Silo Levels'!$L$22="Pumping",((PI()*((($C$19+$G$20)-$O865)*($O$20/($O$19/2)))^2*((($O$20+$G$20)-$O865))/3)*$P$603)+(((PI()*((($C$19+$G$20)-$O865)*($O$20/($O$19/2)))^2*(((($C$19+$G$20)-$O865)*($O$20/($O$19/2)))*$AZ$15))/3)*$P$603),(((PI()*((($C$19+$G$20)-$O865)*($O$20/($O$19/2)))^2*((($O$20+$G$20)-$O865)/3))*$P$603)-((PI()*((($C$19+$G$20)-$O865)*($O$20/($O$19/2)))^2*(((($C$19+$G$20)-$O865)*($O$20/($O$19/2)))*$AZ$15)/3)*$P$603))),IF('Silo Levels'!$L$22="Pumping",(($D$18*$P$603)+((PI()*(($C$21/2)^2)*($G$20-$O865))*$P$603))+((($D$18+$H$18)/3)*$BE$15)+(((PI()*($C$21/2)^2*(($C$21/2)*$AZ$15))/3)*$P$603),(($D$18*$P$603)+((PI()*(($C$21/2)^2)*($G$20-$O865))*$P$603))+((($D$18+$H$18)/3)*$BE$15)-(((PI()*($C$21/2)^2*(($C$21/2)*$AZ$15))/3)*$P$603)))</f>
        <v>102845.32969970812</v>
      </c>
      <c r="Q865" s="73">
        <v>26</v>
      </c>
      <c r="R865" s="85">
        <f t="shared" si="121"/>
        <v>110346.79766881579</v>
      </c>
      <c r="S865" s="57">
        <v>26</v>
      </c>
      <c r="T865" s="86">
        <f>IF($S865&gt;$G$20,IF('Silo Levels'!$L$23="Pumping",((PI()*((($C$19+$G$20)-$S865)*($O$20/($O$19/2)))^2*((($O$20+$G$20)-$S865))/3)*$T$603)+(((PI()*((($C$19+$G$20)-$S865)*($O$20/($O$19/2)))^2*(((($C$19+$G$20)-$S865)*($O$20/($O$19/2)))*$AZ$16))/3)*$T$603),(((PI()*((($C$19+$G$20)-$S865)*($O$20/($O$19/2)))^2*((($O$20+$G$20)-$S865)/3))*$T$603)-((PI()*((($C$19+$G$20)-$S865)*($O$20/($O$19/2)))^2*(((($C$19+$G$20)-$S865)*($O$20/($O$19/2)))*$AZ$16)/3)*$T$603))),IF('Silo Levels'!$L$23="Pumping",(($D$18*$T$603)+((PI()*(($C$21/2)^2)*($G$20-$S865))*$T$603))+((($D$18+$H$18)/3)*$BE$16)+(((PI()*($C$21/2)^2*(($C$21/2)*$AZ$16))/3)*$T$603),(($D$18*$T$603)+((PI()*(($C$21/2)^2)*($G$20-$S865))*$T$603))+((($D$18+$H$18)/3)*$BE$16)-(((PI()*($C$21/2)^2*(($C$21/2)*$AZ$16))/3)*$T$603)))</f>
        <v>106317.55799887356</v>
      </c>
      <c r="U865" s="73">
        <v>26</v>
      </c>
      <c r="V865" s="85">
        <f t="shared" si="122"/>
        <v>103862.05788458203</v>
      </c>
      <c r="W865" s="57">
        <v>26</v>
      </c>
      <c r="X865" s="86">
        <f>IF($W865&gt;$G$20,IF('Silo Levels'!$L$24="Pumping",((PI()*((($C$19+$G$20)-$W865)*($O$20/($O$19/2)))^2*((($O$20+$G$20)-$W865))/3)*$X$603)+(((PI()*((($C$19+$G$20)-$W865)*($O$20/($O$19/2)))^2*(((($C$19+$G$20)-$W865)*($O$20/($O$19/2)))*$AZ$17))/3)*$X$603),(((PI()*((($C$19+$G$20)-$W865)*($O$20/($O$19/2)))^2*((($O$20+$G$20)-$W865)/3))*$X$603)-((PI()*((($C$19+$G$20)-$W865)*($O$20/($O$19/2)))^2*(((($C$19+$G$20)-$W865)*($O$20/($O$19/2)))*$AZ$17)/3)*$X$603))),IF('Silo Levels'!$L$24="Pumping",(($D$18*$X$603)+((PI()*(($C$21/2)^2)*($G$20-$W865))*$X$603))+((($D$18+$H$18)/3)*$BE$17)+(((PI()*($C$21/2)^2*(($C$21/2)*$AZ$17))/3)*$X$603),(($D$18*$X$603)+((PI()*(($C$21/2)^2)*($G$20-$W865))*$X$603))+((($D$18+$H$18)/3)*$BE$17)-(((PI()*($C$21/2)^2*(($C$21/2)*$AZ$17))/3)*$X$603)))</f>
        <v>100073.92343955617</v>
      </c>
      <c r="Y865" s="73">
        <v>26</v>
      </c>
      <c r="Z865" s="85">
        <f t="shared" si="123"/>
        <v>118956.19131049649</v>
      </c>
      <c r="AA865" s="57">
        <v>26</v>
      </c>
      <c r="AB865" s="86">
        <f>IF($AA865&gt;$G$20,IF('Silo Levels'!$L$25="Pumping",((PI()*((($C$19+$G$20)-$AA865)*($O$20/($O$19/2)))^2*((($O$20+$G$20)-$AA865))/3)*$AB$603)+(((PI()*((($C$19+$G$20)-$AA865)*($O$20/($O$19/2)))^2*(((($C$19+$G$20)-$AA865)*($O$20/($O$19/2)))*$AZ$18))/3)*$AB$603),(((PI()*((($C$19+$G$20)-$AA865)*($O$20/($O$19/2)))^2*((($O$20+$G$20)-$AA865)/3))*$AB$603)-((PI()*((($C$19+$G$20)-$AA865)*($O$20/($O$19/2)))^2*(((($C$19+$G$20)-$AA865)*($O$20/($O$19/2)))*$AZ$18)/3)*$AB$603))),IF('Silo Levels'!$L$25="Pumping",(($D$18*$AB$603)+((PI()*(($C$21/2)^2)*($G$20-$AA865))*$AB$603))+((($D$18+$H$18)/3)*$BE$18)+(((PI()*($C$21/2)^2*(($C$21/2)*$AZ$18))/3)*$AB$603),(($D$18*$AB$603)+((PI()*(($C$21/2)^2)*($G$20-$AA865))*$AB$603))+((($D$18+$H$18)/3)*$BE$18)-(((PI()*($C$21/2)^2*(($C$21/2)*$AZ$18))/3)*$AB$603)))</f>
        <v>114606.85093344218</v>
      </c>
      <c r="AC865" s="73">
        <v>26</v>
      </c>
      <c r="AD865" s="85">
        <f t="shared" si="124"/>
        <v>124342.18251232008</v>
      </c>
      <c r="AE865" s="57">
        <v>26</v>
      </c>
      <c r="AF865" s="86">
        <f>IF($AE865&gt;$G$20,IF('Silo Levels'!$L$26="Pumping",((PI()*((($C$19+$G$20)-$AE865)*($O$20/($O$19/2)))^2*((($O$20+$G$20)-$AE865))/3)*$AF$603)+(((PI()*((($C$19+$G$20)-$AE865)*($O$20/($O$19/2)))^2*(((($C$19+$G$20)-$AE865)*($O$20/($O$19/2)))*$AZ$19))/3)*$AF$603),(((PI()*((($C$19+$G$20)-$AE865)*($O$20/($O$19/2)))^2*((($O$20+$G$20)-$AE865)/3))*$AF$603)-((PI()*((($C$19+$G$20)-$AE865)*($O$20/($O$19/2)))^2*(((($C$19+$G$20)-$AE865)*($O$20/($O$19/2)))*$AZ$19)/3)*$AF$603))),IF('Silo Levels'!$L$26="Pumping",(($D$18*$AF$603)+((PI()*(($C$21/2)^2)*($G$20-$AE865))*$AF$603))+((($D$18+$H$18)/3)*$BE$19)+(((PI()*($C$21/2)^2*(($C$21/2)*$AZ$19))/3)*$AF$603),(($D$18*$AF$603)+((PI()*(($C$21/2)^2)*($G$20-$AE865))*$AF$603))+((($D$18+$H$18)/3)*$BE$19)-(((PI()*($C$21/2)^2*(($C$21/2)*$AZ$19))/3)*$AF$603)))</f>
        <v>122131.69686006011</v>
      </c>
      <c r="AG865" s="73">
        <v>26</v>
      </c>
      <c r="AH865" s="85">
        <f t="shared" si="125"/>
        <v>114440.77506485976</v>
      </c>
      <c r="AI865" s="57">
        <v>26</v>
      </c>
      <c r="AJ865" s="86">
        <f>IF($AI865&gt;$G$20,IF('Silo Levels'!$L$27="Pumping",((PI()*((($C$19+$G$20)-$AI865)*($O$20/($O$19/2)))^2*((($O$20+$G$20)-$AI865))/3)*$AJ$603)+(((PI()*((($C$19+$G$20)-$AI865)*($O$20/($O$19/2)))^2*(((($C$19+$G$20)-$AI865)*($O$20/($O$19/2)))*$AZ$20))/3)*$AJ$603),(((PI()*((($C$19+$G$20)-$AI865)*($O$20/($O$19/2)))^2*((($O$20+$G$20)-$AI865)/3))*$AJ$603)-((PI()*((($C$19+$G$20)-$AI865)*($O$20/($O$19/2)))^2*(((($C$19+$G$20)-$AI865)*($O$20/($O$19/2)))*$AZ$20)/3)*$AJ$603))),IF('Silo Levels'!$L$27="Pumping",(($D$18*$AJ$603)+((PI()*(($C$21/2)^2)*($G$20-$AI865))*$AJ$603))+((($D$18+$H$18)/3)*$BE$20)+(((PI()*($C$21/2)^2*(($C$21/2)*$AZ$20))/3)*$AJ$603),(($D$18*$AJ$603)+((PI()*(($C$21/2)^2)*($G$20-$AI865))*$AJ$603))+((($D$18+$H$18)/3)*$BE$20)-(((PI()*($C$21/2)^2*(($C$21/2)*$AZ$20))/3)*$AJ$603)))</f>
        <v>110259.31967405304</v>
      </c>
    </row>
    <row r="866" spans="1:36" x14ac:dyDescent="0.3">
      <c r="A866">
        <v>26.1</v>
      </c>
      <c r="B866" s="85">
        <f t="shared" si="118"/>
        <v>114021.17257268123</v>
      </c>
      <c r="C866" s="57">
        <v>26.1</v>
      </c>
      <c r="D866" s="86">
        <f>IF($C866&gt;$G$20,IF('Silo Levels'!$L$19="Pumping",((PI()*((($C$19+$G$20)-$C866)*($O$20/($O$19/2)))^2*((($O$20+$G$20)-$C866))/3)*$D$603)+(((PI()*((($C$19+$G$20)-$C866)*($O$20/($O$19/2)))^2*(((($C$19+$G$20)-$C866)*($O$20/($O$19/2)))*$AZ$12))/3)*$D$603),(((PI()*((($C$19+$G$20)-$C866)*($O$20/($O$19/2)))^2*((($O$20+$G$20)-$C866)/3))*$D$603)-((PI()*((($C$19+$G$20)-$C866)*($O$20/($O$19/2)))^2*(((($C$19+$G$20)-$C866)*($O$20/($O$19/2)))*$AZ$12)/3)*$D$603))),IF('Silo Levels'!$L$19="Pumping",(($D$18*$D$603)+((PI()*(($C$21/2)^2)*($G$20-$C866))*$D$603))+((($D$18+$H$18)/3)*$BE$12)+(((PI()*($C$21/2)^2*(($C$21/2)*$AZ$12))/3)*$D$603),(($D$18*$D$603)+((PI()*(($C$21/2)^2)*($G$20-$C866))*$D$603))+((($D$18+$H$18)/3)*$BE$12)-(((PI()*($C$21/2)^2*(($C$21/2)*$AZ$12))/3)*$D$603)))</f>
        <v>111094.15379911652</v>
      </c>
      <c r="E866" s="73">
        <v>26.1</v>
      </c>
      <c r="F866" s="85">
        <f t="shared" si="119"/>
        <v>103481.9245326073</v>
      </c>
      <c r="G866" s="57">
        <v>26.1</v>
      </c>
      <c r="H866" s="86">
        <f>IF($G866&gt;$G$20,IF('Silo Levels'!$L$20="Pumping",((PI()*((($C$19+$G$20)-$G866)*($O$20/($O$19/2)))^2*((($O$20+$G$20)-$G866))/3)*$H$603)+(((PI()*((($C$19+$G$20)-$G866)*($O$20/($O$19/2)))^2*(((($C$19+$G$20)-$G866)*($O$20/($O$19/2)))*$AZ$13))/3)*$H$603),(((PI()*((($C$19+$G$20)-$G866)*($O$20/($O$19/2)))^2*((($O$20+$G$20)-$G866)/3))*$H$603)-((PI()*((($C$19+$G$20)-$G866)*($O$20/($O$19/2)))^2*(((($C$19+$G$20)-$G866)*($O$20/($O$19/2)))*$AZ$13)/3)*$H$603))),IF('Silo Levels'!$L$20="Pumping",(($D$18*$H$603)+((PI()*(($C$21/2)^2)*($G$20-$G866))*$H$603))+((($D$18+$H$18)/3)*$BE$13)+(((PI()*($C$21/2)^2*(($C$21/2)*$AZ$13))/3)*$H$603),(($D$18*$H$603)+((PI()*(($C$21/2)^2)*($G$20-$G866))*$H$603))+((($D$18+$H$18)/3)*$BE$13)-(((PI()*($C$21/2)^2*(($C$21/2)*$AZ$13))/3)*$H$603)))</f>
        <v>99693.790087581438</v>
      </c>
      <c r="I866" s="73">
        <v>26.1</v>
      </c>
      <c r="J866" s="85">
        <f t="shared" si="126"/>
        <v>103944.37745155882</v>
      </c>
      <c r="K866" s="57">
        <v>26.1</v>
      </c>
      <c r="L866" s="86">
        <f>IF($K866&gt;$G$20,IF('Silo Levels'!$L$21="Pumping",((PI()*((($C$19+$G$20)-$K866)*($O$20/($O$19/2)))^2*((($O$20+$G$20)-$K866))/3)*$L$603)+(((PI()*((($C$19+$G$20)-$K866)*($O$20/($O$19/2)))^2*(((($C$19+$G$20)-$K866)*($O$20/($O$19/2)))*$AZ$14))/3)*$L$603),(((PI()*((($C$19+$G$20)-$K866)*($O$20/($O$19/2)))^2*((($O$20+$G$20)-$K866)/3))*$L$603)-((PI()*((($C$19+$G$20)-$K866)*($O$20/($O$19/2)))^2*(((($C$19+$G$20)-$K866)*($O$20/($O$19/2)))*$AZ$14)/3)*$L$603))),IF('Silo Levels'!$L$21="Pumping",(($D$18*$L$603)+((PI()*(($C$21/2)^2)*($G$20-$K866))*$L$603))+((($D$18+$H$18)/3)*$BE$14)+(((PI()*($C$21/2)^2*(($C$21/2)*$AZ$14))/3)*$L$603),(($D$18*$L$603)+((PI()*(($C$21/2)^2)*($G$20-$K866))*$L$603))+((($D$18+$H$18)/3)*$BE$14)-(((PI()*($C$21/2)^2*(($C$21/2)*$AZ$14))/3)*$L$603)))</f>
        <v>100138.98442994671</v>
      </c>
      <c r="M866" s="73">
        <v>26.1</v>
      </c>
      <c r="N866" s="85">
        <f t="shared" si="120"/>
        <v>106349.6124774934</v>
      </c>
      <c r="O866" s="57">
        <v>26.1</v>
      </c>
      <c r="P866" s="86">
        <f>IF($O866&gt;$G$20,IF('Silo Levels'!$L$22="Pumping",((PI()*((($C$19+$G$20)-$O866)*($O$20/($O$19/2)))^2*((($O$20+$G$20)-$O866))/3)*$P$603)+(((PI()*((($C$19+$G$20)-$O866)*($O$20/($O$19/2)))^2*(((($C$19+$G$20)-$O866)*($O$20/($O$19/2)))*$AZ$15))/3)*$P$603),(((PI()*((($C$19+$G$20)-$O866)*($O$20/($O$19/2)))^2*((($O$20+$G$20)-$O866)/3))*$P$603)-((PI()*((($C$19+$G$20)-$O866)*($O$20/($O$19/2)))^2*(((($C$19+$G$20)-$O866)*($O$20/($O$19/2)))*$AZ$15)/3)*$P$603))),IF('Silo Levels'!$L$22="Pumping",(($D$18*$P$603)+((PI()*(($C$21/2)^2)*($G$20-$O866))*$P$603))+((($D$18+$H$18)/3)*$BE$15)+(((PI()*($C$21/2)^2*(($C$21/2)*$AZ$15))/3)*$P$603),(($D$18*$P$603)+((PI()*(($C$21/2)^2)*($G$20-$O866))*$P$603))+((($D$18+$H$18)/3)*$BE$15)-(((PI()*($C$21/2)^2*(($C$21/2)*$AZ$15))/3)*$P$603)))</f>
        <v>102454.45694990091</v>
      </c>
      <c r="Q866" s="73">
        <v>26.1</v>
      </c>
      <c r="R866" s="85">
        <f t="shared" si="121"/>
        <v>109942.46978556026</v>
      </c>
      <c r="S866" s="57">
        <v>26.1</v>
      </c>
      <c r="T866" s="86">
        <f>IF($S866&gt;$G$20,IF('Silo Levels'!$L$23="Pumping",((PI()*((($C$19+$G$20)-$S866)*($O$20/($O$19/2)))^2*((($O$20+$G$20)-$S866))/3)*$T$603)+(((PI()*((($C$19+$G$20)-$S866)*($O$20/($O$19/2)))^2*(((($C$19+$G$20)-$S866)*($O$20/($O$19/2)))*$AZ$16))/3)*$T$603),(((PI()*((($C$19+$G$20)-$S866)*($O$20/($O$19/2)))^2*((($O$20+$G$20)-$S866)/3))*$T$603)-((PI()*((($C$19+$G$20)-$S866)*($O$20/($O$19/2)))^2*(((($C$19+$G$20)-$S866)*($O$20/($O$19/2)))*$AZ$16)/3)*$T$603))),IF('Silo Levels'!$L$23="Pumping",(($D$18*$T$603)+((PI()*(($C$21/2)^2)*($G$20-$S866))*$T$603))+((($D$18+$H$18)/3)*$BE$16)+(((PI()*($C$21/2)^2*(($C$21/2)*$AZ$16))/3)*$T$603),(($D$18*$T$603)+((PI()*(($C$21/2)^2)*($G$20-$S866))*$T$603))+((($D$18+$H$18)/3)*$BE$16)-(((PI()*($C$21/2)^2*(($C$21/2)*$AZ$16))/3)*$T$603)))</f>
        <v>105913.23011561802</v>
      </c>
      <c r="U866" s="73">
        <v>26.1</v>
      </c>
      <c r="V866" s="85">
        <f t="shared" si="122"/>
        <v>103481.9245326073</v>
      </c>
      <c r="W866" s="57">
        <v>26.1</v>
      </c>
      <c r="X866" s="86">
        <f>IF($W866&gt;$G$20,IF('Silo Levels'!$L$24="Pumping",((PI()*((($C$19+$G$20)-$W866)*($O$20/($O$19/2)))^2*((($O$20+$G$20)-$W866))/3)*$X$603)+(((PI()*((($C$19+$G$20)-$W866)*($O$20/($O$19/2)))^2*(((($C$19+$G$20)-$W866)*($O$20/($O$19/2)))*$AZ$17))/3)*$X$603),(((PI()*((($C$19+$G$20)-$W866)*($O$20/($O$19/2)))^2*((($O$20+$G$20)-$W866)/3))*$X$603)-((PI()*((($C$19+$G$20)-$W866)*($O$20/($O$19/2)))^2*(((($C$19+$G$20)-$W866)*($O$20/($O$19/2)))*$AZ$17)/3)*$X$603))),IF('Silo Levels'!$L$24="Pumping",(($D$18*$X$603)+((PI()*(($C$21/2)^2)*($G$20-$W866))*$X$603))+((($D$18+$H$18)/3)*$BE$17)+(((PI()*($C$21/2)^2*(($C$21/2)*$AZ$17))/3)*$X$603),(($D$18*$X$603)+((PI()*(($C$21/2)^2)*($G$20-$W866))*$X$603))+((($D$18+$H$18)/3)*$BE$17)-(((PI()*($C$21/2)^2*(($C$21/2)*$AZ$17))/3)*$X$603)))</f>
        <v>99693.790087581438</v>
      </c>
      <c r="Y866" s="73">
        <v>26.1</v>
      </c>
      <c r="Z866" s="85">
        <f t="shared" si="123"/>
        <v>118519.74182318231</v>
      </c>
      <c r="AA866" s="57">
        <v>26.1</v>
      </c>
      <c r="AB866" s="86">
        <f>IF($AA866&gt;$G$20,IF('Silo Levels'!$L$25="Pumping",((PI()*((($C$19+$G$20)-$AA866)*($O$20/($O$19/2)))^2*((($O$20+$G$20)-$AA866))/3)*$AB$603)+(((PI()*((($C$19+$G$20)-$AA866)*($O$20/($O$19/2)))^2*(((($C$19+$G$20)-$AA866)*($O$20/($O$19/2)))*$AZ$18))/3)*$AB$603),(((PI()*((($C$19+$G$20)-$AA866)*($O$20/($O$19/2)))^2*((($O$20+$G$20)-$AA866)/3))*$AB$603)-((PI()*((($C$19+$G$20)-$AA866)*($O$20/($O$19/2)))^2*(((($C$19+$G$20)-$AA866)*($O$20/($O$19/2)))*$AZ$18)/3)*$AB$603))),IF('Silo Levels'!$L$25="Pumping",(($D$18*$AB$603)+((PI()*(($C$21/2)^2)*($G$20-$AA866))*$AB$603))+((($D$18+$H$18)/3)*$BE$18)+(((PI()*($C$21/2)^2*(($C$21/2)*$AZ$18))/3)*$AB$603),(($D$18*$AB$603)+((PI()*(($C$21/2)^2)*($G$20-$AA866))*$AB$603))+((($D$18+$H$18)/3)*$BE$18)-(((PI()*($C$21/2)^2*(($C$21/2)*$AZ$18))/3)*$AB$603)))</f>
        <v>114170.401446128</v>
      </c>
      <c r="AC866" s="73">
        <v>26.1</v>
      </c>
      <c r="AD866" s="85">
        <f t="shared" si="124"/>
        <v>123898.54497374804</v>
      </c>
      <c r="AE866" s="57">
        <v>26.1</v>
      </c>
      <c r="AF866" s="86">
        <f>IF($AE866&gt;$G$20,IF('Silo Levels'!$L$26="Pumping",((PI()*((($C$19+$G$20)-$AE866)*($O$20/($O$19/2)))^2*((($O$20+$G$20)-$AE866))/3)*$AF$603)+(((PI()*((($C$19+$G$20)-$AE866)*($O$20/($O$19/2)))^2*(((($C$19+$G$20)-$AE866)*($O$20/($O$19/2)))*$AZ$19))/3)*$AF$603),(((PI()*((($C$19+$G$20)-$AE866)*($O$20/($O$19/2)))^2*((($O$20+$G$20)-$AE866)/3))*$AF$603)-((PI()*((($C$19+$G$20)-$AE866)*($O$20/($O$19/2)))^2*(((($C$19+$G$20)-$AE866)*($O$20/($O$19/2)))*$AZ$19)/3)*$AF$603))),IF('Silo Levels'!$L$26="Pumping",(($D$18*$AF$603)+((PI()*(($C$21/2)^2)*($G$20-$AE866))*$AF$603))+((($D$18+$H$18)/3)*$BE$19)+(((PI()*($C$21/2)^2*(($C$21/2)*$AZ$19))/3)*$AF$603),(($D$18*$AF$603)+((PI()*(($C$21/2)^2)*($G$20-$AE866))*$AF$603))+((($D$18+$H$18)/3)*$BE$19)-(((PI()*($C$21/2)^2*(($C$21/2)*$AZ$19))/3)*$AF$603)))</f>
        <v>121688.05932148806</v>
      </c>
      <c r="AG866" s="73">
        <v>26.1</v>
      </c>
      <c r="AH866" s="85">
        <f t="shared" si="125"/>
        <v>114021.17257268123</v>
      </c>
      <c r="AI866" s="57">
        <v>26.1</v>
      </c>
      <c r="AJ866" s="86">
        <f>IF($AI866&gt;$G$20,IF('Silo Levels'!$L$27="Pumping",((PI()*((($C$19+$G$20)-$AI866)*($O$20/($O$19/2)))^2*((($O$20+$G$20)-$AI866))/3)*$AJ$603)+(((PI()*((($C$19+$G$20)-$AI866)*($O$20/($O$19/2)))^2*(((($C$19+$G$20)-$AI866)*($O$20/($O$19/2)))*$AZ$20))/3)*$AJ$603),(((PI()*((($C$19+$G$20)-$AI866)*($O$20/($O$19/2)))^2*((($O$20+$G$20)-$AI866)/3))*$AJ$603)-((PI()*((($C$19+$G$20)-$AI866)*($O$20/($O$19/2)))^2*(((($C$19+$G$20)-$AI866)*($O$20/($O$19/2)))*$AZ$20)/3)*$AJ$603))),IF('Silo Levels'!$L$27="Pumping",(($D$18*$AJ$603)+((PI()*(($C$21/2)^2)*($G$20-$AI866))*$AJ$603))+((($D$18+$H$18)/3)*$BE$20)+(((PI()*($C$21/2)^2*(($C$21/2)*$AZ$20))/3)*$AJ$603),(($D$18*$AJ$603)+((PI()*(($C$21/2)^2)*($G$20-$AI866))*$AJ$603))+((($D$18+$H$18)/3)*$BE$20)-(((PI()*($C$21/2)^2*(($C$21/2)*$AZ$20))/3)*$AJ$603)))</f>
        <v>109839.71718187451</v>
      </c>
    </row>
    <row r="867" spans="1:36" x14ac:dyDescent="0.3">
      <c r="A867">
        <v>26.2</v>
      </c>
      <c r="B867" s="85">
        <f t="shared" si="118"/>
        <v>113601.57008050272</v>
      </c>
      <c r="C867" s="57">
        <v>26.2</v>
      </c>
      <c r="D867" s="86">
        <f>IF($C867&gt;$G$20,IF('Silo Levels'!$L$19="Pumping",((PI()*((($C$19+$G$20)-$C867)*($O$20/($O$19/2)))^2*((($O$20+$G$20)-$C867))/3)*$D$603)+(((PI()*((($C$19+$G$20)-$C867)*($O$20/($O$19/2)))^2*(((($C$19+$G$20)-$C867)*($O$20/($O$19/2)))*$AZ$12))/3)*$D$603),(((PI()*((($C$19+$G$20)-$C867)*($O$20/($O$19/2)))^2*((($O$20+$G$20)-$C867)/3))*$D$603)-((PI()*((($C$19+$G$20)-$C867)*($O$20/($O$19/2)))^2*(((($C$19+$G$20)-$C867)*($O$20/($O$19/2)))*$AZ$12)/3)*$D$603))),IF('Silo Levels'!$L$19="Pumping",(($D$18*$D$603)+((PI()*(($C$21/2)^2)*($G$20-$C867))*$D$603))+((($D$18+$H$18)/3)*$BE$12)+(((PI()*($C$21/2)^2*(($C$21/2)*$AZ$12))/3)*$D$603),(($D$18*$D$603)+((PI()*(($C$21/2)^2)*($G$20-$C867))*$D$603))+((($D$18+$H$18)/3)*$BE$12)-(((PI()*($C$21/2)^2*(($C$21/2)*$AZ$12))/3)*$D$603)))</f>
        <v>110674.55130693801</v>
      </c>
      <c r="E867" s="73">
        <v>26.2</v>
      </c>
      <c r="F867" s="85">
        <f t="shared" si="119"/>
        <v>103101.79118063259</v>
      </c>
      <c r="G867" s="57">
        <v>26.2</v>
      </c>
      <c r="H867" s="86">
        <f>IF($G867&gt;$G$20,IF('Silo Levels'!$L$20="Pumping",((PI()*((($C$19+$G$20)-$G867)*($O$20/($O$19/2)))^2*((($O$20+$G$20)-$G867))/3)*$H$603)+(((PI()*((($C$19+$G$20)-$G867)*($O$20/($O$19/2)))^2*(((($C$19+$G$20)-$G867)*($O$20/($O$19/2)))*$AZ$13))/3)*$H$603),(((PI()*((($C$19+$G$20)-$G867)*($O$20/($O$19/2)))^2*((($O$20+$G$20)-$G867)/3))*$H$603)-((PI()*((($C$19+$G$20)-$G867)*($O$20/($O$19/2)))^2*(((($C$19+$G$20)-$G867)*($O$20/($O$19/2)))*$AZ$13)/3)*$H$603))),IF('Silo Levels'!$L$20="Pumping",(($D$18*$H$603)+((PI()*(($C$21/2)^2)*($G$20-$G867))*$H$603))+((($D$18+$H$18)/3)*$BE$13)+(((PI()*($C$21/2)^2*(($C$21/2)*$AZ$13))/3)*$H$603),(($D$18*$H$603)+((PI()*(($C$21/2)^2)*($G$20-$G867))*$H$603))+((($D$18+$H$18)/3)*$BE$13)-(((PI()*($C$21/2)^2*(($C$21/2)*$AZ$13))/3)*$H$603)))</f>
        <v>99313.656735606724</v>
      </c>
      <c r="I867" s="73">
        <v>26.2</v>
      </c>
      <c r="J867" s="85">
        <f t="shared" si="126"/>
        <v>103562.51222848416</v>
      </c>
      <c r="K867" s="57">
        <v>26.2</v>
      </c>
      <c r="L867" s="86">
        <f>IF($K867&gt;$G$20,IF('Silo Levels'!$L$21="Pumping",((PI()*((($C$19+$G$20)-$K867)*($O$20/($O$19/2)))^2*((($O$20+$G$20)-$K867))/3)*$L$603)+(((PI()*((($C$19+$G$20)-$K867)*($O$20/($O$19/2)))^2*(((($C$19+$G$20)-$K867)*($O$20/($O$19/2)))*$AZ$14))/3)*$L$603),(((PI()*((($C$19+$G$20)-$K867)*($O$20/($O$19/2)))^2*((($O$20+$G$20)-$K867)/3))*$L$603)-((PI()*((($C$19+$G$20)-$K867)*($O$20/($O$19/2)))^2*(((($C$19+$G$20)-$K867)*($O$20/($O$19/2)))*$AZ$14)/3)*$L$603))),IF('Silo Levels'!$L$21="Pumping",(($D$18*$L$603)+((PI()*(($C$21/2)^2)*($G$20-$K867))*$L$603))+((($D$18+$H$18)/3)*$BE$14)+(((PI()*($C$21/2)^2*(($C$21/2)*$AZ$14))/3)*$L$603),(($D$18*$L$603)+((PI()*(($C$21/2)^2)*($G$20-$K867))*$L$603))+((($D$18+$H$18)/3)*$BE$14)-(((PI()*($C$21/2)^2*(($C$21/2)*$AZ$14))/3)*$L$603)))</f>
        <v>99757.119206872056</v>
      </c>
      <c r="M867" s="73">
        <v>26.2</v>
      </c>
      <c r="N867" s="85">
        <f t="shared" si="120"/>
        <v>105958.73972768622</v>
      </c>
      <c r="O867" s="57">
        <v>26.2</v>
      </c>
      <c r="P867" s="86">
        <f>IF($O867&gt;$G$20,IF('Silo Levels'!$L$22="Pumping",((PI()*((($C$19+$G$20)-$O867)*($O$20/($O$19/2)))^2*((($O$20+$G$20)-$O867))/3)*$P$603)+(((PI()*((($C$19+$G$20)-$O867)*($O$20/($O$19/2)))^2*(((($C$19+$G$20)-$O867)*($O$20/($O$19/2)))*$AZ$15))/3)*$P$603),(((PI()*((($C$19+$G$20)-$O867)*($O$20/($O$19/2)))^2*((($O$20+$G$20)-$O867)/3))*$P$603)-((PI()*((($C$19+$G$20)-$O867)*($O$20/($O$19/2)))^2*(((($C$19+$G$20)-$O867)*($O$20/($O$19/2)))*$AZ$15)/3)*$P$603))),IF('Silo Levels'!$L$22="Pumping",(($D$18*$P$603)+((PI()*(($C$21/2)^2)*($G$20-$O867))*$P$603))+((($D$18+$H$18)/3)*$BE$15)+(((PI()*($C$21/2)^2*(($C$21/2)*$AZ$15))/3)*$P$603),(($D$18*$P$603)+((PI()*(($C$21/2)^2)*($G$20-$O867))*$P$603))+((($D$18+$H$18)/3)*$BE$15)-(((PI()*($C$21/2)^2*(($C$21/2)*$AZ$15))/3)*$P$603)))</f>
        <v>102063.58420009373</v>
      </c>
      <c r="Q867" s="73">
        <v>26.2</v>
      </c>
      <c r="R867" s="85">
        <f t="shared" si="121"/>
        <v>109538.14190230473</v>
      </c>
      <c r="S867" s="57">
        <v>26.2</v>
      </c>
      <c r="T867" s="86">
        <f>IF($S867&gt;$G$20,IF('Silo Levels'!$L$23="Pumping",((PI()*((($C$19+$G$20)-$S867)*($O$20/($O$19/2)))^2*((($O$20+$G$20)-$S867))/3)*$T$603)+(((PI()*((($C$19+$G$20)-$S867)*($O$20/($O$19/2)))^2*(((($C$19+$G$20)-$S867)*($O$20/($O$19/2)))*$AZ$16))/3)*$T$603),(((PI()*((($C$19+$G$20)-$S867)*($O$20/($O$19/2)))^2*((($O$20+$G$20)-$S867)/3))*$T$603)-((PI()*((($C$19+$G$20)-$S867)*($O$20/($O$19/2)))^2*(((($C$19+$G$20)-$S867)*($O$20/($O$19/2)))*$AZ$16)/3)*$T$603))),IF('Silo Levels'!$L$23="Pumping",(($D$18*$T$603)+((PI()*(($C$21/2)^2)*($G$20-$S867))*$T$603))+((($D$18+$H$18)/3)*$BE$16)+(((PI()*($C$21/2)^2*(($C$21/2)*$AZ$16))/3)*$T$603),(($D$18*$T$603)+((PI()*(($C$21/2)^2)*($G$20-$S867))*$T$603))+((($D$18+$H$18)/3)*$BE$16)-(((PI()*($C$21/2)^2*(($C$21/2)*$AZ$16))/3)*$T$603)))</f>
        <v>105508.9022323625</v>
      </c>
      <c r="U867" s="73">
        <v>26.2</v>
      </c>
      <c r="V867" s="85">
        <f t="shared" si="122"/>
        <v>103101.79118063259</v>
      </c>
      <c r="W867" s="57">
        <v>26.2</v>
      </c>
      <c r="X867" s="86">
        <f>IF($W867&gt;$G$20,IF('Silo Levels'!$L$24="Pumping",((PI()*((($C$19+$G$20)-$W867)*($O$20/($O$19/2)))^2*((($O$20+$G$20)-$W867))/3)*$X$603)+(((PI()*((($C$19+$G$20)-$W867)*($O$20/($O$19/2)))^2*(((($C$19+$G$20)-$W867)*($O$20/($O$19/2)))*$AZ$17))/3)*$X$603),(((PI()*((($C$19+$G$20)-$W867)*($O$20/($O$19/2)))^2*((($O$20+$G$20)-$W867)/3))*$X$603)-((PI()*((($C$19+$G$20)-$W867)*($O$20/($O$19/2)))^2*(((($C$19+$G$20)-$W867)*($O$20/($O$19/2)))*$AZ$17)/3)*$X$603))),IF('Silo Levels'!$L$24="Pumping",(($D$18*$X$603)+((PI()*(($C$21/2)^2)*($G$20-$W867))*$X$603))+((($D$18+$H$18)/3)*$BE$17)+(((PI()*($C$21/2)^2*(($C$21/2)*$AZ$17))/3)*$X$603),(($D$18*$X$603)+((PI()*(($C$21/2)^2)*($G$20-$W867))*$X$603))+((($D$18+$H$18)/3)*$BE$17)-(((PI()*($C$21/2)^2*(($C$21/2)*$AZ$17))/3)*$X$603)))</f>
        <v>99313.656735606724</v>
      </c>
      <c r="Y867" s="73">
        <v>26.2</v>
      </c>
      <c r="Z867" s="85">
        <f t="shared" si="123"/>
        <v>118083.29233586816</v>
      </c>
      <c r="AA867" s="57">
        <v>26.2</v>
      </c>
      <c r="AB867" s="86">
        <f>IF($AA867&gt;$G$20,IF('Silo Levels'!$L$25="Pumping",((PI()*((($C$19+$G$20)-$AA867)*($O$20/($O$19/2)))^2*((($O$20+$G$20)-$AA867))/3)*$AB$603)+(((PI()*((($C$19+$G$20)-$AA867)*($O$20/($O$19/2)))^2*(((($C$19+$G$20)-$AA867)*($O$20/($O$19/2)))*$AZ$18))/3)*$AB$603),(((PI()*((($C$19+$G$20)-$AA867)*($O$20/($O$19/2)))^2*((($O$20+$G$20)-$AA867)/3))*$AB$603)-((PI()*((($C$19+$G$20)-$AA867)*($O$20/($O$19/2)))^2*(((($C$19+$G$20)-$AA867)*($O$20/($O$19/2)))*$AZ$18)/3)*$AB$603))),IF('Silo Levels'!$L$25="Pumping",(($D$18*$AB$603)+((PI()*(($C$21/2)^2)*($G$20-$AA867))*$AB$603))+((($D$18+$H$18)/3)*$BE$18)+(((PI()*($C$21/2)^2*(($C$21/2)*$AZ$18))/3)*$AB$603),(($D$18*$AB$603)+((PI()*(($C$21/2)^2)*($G$20-$AA867))*$AB$603))+((($D$18+$H$18)/3)*$BE$18)-(((PI()*($C$21/2)^2*(($C$21/2)*$AZ$18))/3)*$AB$603)))</f>
        <v>113733.95195881385</v>
      </c>
      <c r="AC867" s="73">
        <v>26.2</v>
      </c>
      <c r="AD867" s="85">
        <f t="shared" si="124"/>
        <v>123454.90743517599</v>
      </c>
      <c r="AE867" s="57">
        <v>26.2</v>
      </c>
      <c r="AF867" s="86">
        <f>IF($AE867&gt;$G$20,IF('Silo Levels'!$L$26="Pumping",((PI()*((($C$19+$G$20)-$AE867)*($O$20/($O$19/2)))^2*((($O$20+$G$20)-$AE867))/3)*$AF$603)+(((PI()*((($C$19+$G$20)-$AE867)*($O$20/($O$19/2)))^2*(((($C$19+$G$20)-$AE867)*($O$20/($O$19/2)))*$AZ$19))/3)*$AF$603),(((PI()*((($C$19+$G$20)-$AE867)*($O$20/($O$19/2)))^2*((($O$20+$G$20)-$AE867)/3))*$AF$603)-((PI()*((($C$19+$G$20)-$AE867)*($O$20/($O$19/2)))^2*(((($C$19+$G$20)-$AE867)*($O$20/($O$19/2)))*$AZ$19)/3)*$AF$603))),IF('Silo Levels'!$L$26="Pumping",(($D$18*$AF$603)+((PI()*(($C$21/2)^2)*($G$20-$AE867))*$AF$603))+((($D$18+$H$18)/3)*$BE$19)+(((PI()*($C$21/2)^2*(($C$21/2)*$AZ$19))/3)*$AF$603),(($D$18*$AF$603)+((PI()*(($C$21/2)^2)*($G$20-$AE867))*$AF$603))+((($D$18+$H$18)/3)*$BE$19)-(((PI()*($C$21/2)^2*(($C$21/2)*$AZ$19))/3)*$AF$603)))</f>
        <v>121244.42178291602</v>
      </c>
      <c r="AG867" s="73">
        <v>26.2</v>
      </c>
      <c r="AH867" s="85">
        <f t="shared" si="125"/>
        <v>113601.57008050272</v>
      </c>
      <c r="AI867" s="57">
        <v>26.2</v>
      </c>
      <c r="AJ867" s="86">
        <f>IF($AI867&gt;$G$20,IF('Silo Levels'!$L$27="Pumping",((PI()*((($C$19+$G$20)-$AI867)*($O$20/($O$19/2)))^2*((($O$20+$G$20)-$AI867))/3)*$AJ$603)+(((PI()*((($C$19+$G$20)-$AI867)*($O$20/($O$19/2)))^2*(((($C$19+$G$20)-$AI867)*($O$20/($O$19/2)))*$AZ$20))/3)*$AJ$603),(((PI()*((($C$19+$G$20)-$AI867)*($O$20/($O$19/2)))^2*((($O$20+$G$20)-$AI867)/3))*$AJ$603)-((PI()*((($C$19+$G$20)-$AI867)*($O$20/($O$19/2)))^2*(((($C$19+$G$20)-$AI867)*($O$20/($O$19/2)))*$AZ$20)/3)*$AJ$603))),IF('Silo Levels'!$L$27="Pumping",(($D$18*$AJ$603)+((PI()*(($C$21/2)^2)*($G$20-$AI867))*$AJ$603))+((($D$18+$H$18)/3)*$BE$20)+(((PI()*($C$21/2)^2*(($C$21/2)*$AZ$20))/3)*$AJ$603),(($D$18*$AJ$603)+((PI()*(($C$21/2)^2)*($G$20-$AI867))*$AJ$603))+((($D$18+$H$18)/3)*$BE$20)-(((PI()*($C$21/2)^2*(($C$21/2)*$AZ$20))/3)*$AJ$603)))</f>
        <v>109420.114689696</v>
      </c>
    </row>
    <row r="868" spans="1:36" x14ac:dyDescent="0.3">
      <c r="A868">
        <v>26.3</v>
      </c>
      <c r="B868" s="85">
        <f t="shared" si="118"/>
        <v>113181.9675883242</v>
      </c>
      <c r="C868" s="57">
        <v>26.3</v>
      </c>
      <c r="D868" s="86">
        <f>IF($C868&gt;$G$20,IF('Silo Levels'!$L$19="Pumping",((PI()*((($C$19+$G$20)-$C868)*($O$20/($O$19/2)))^2*((($O$20+$G$20)-$C868))/3)*$D$603)+(((PI()*((($C$19+$G$20)-$C868)*($O$20/($O$19/2)))^2*(((($C$19+$G$20)-$C868)*($O$20/($O$19/2)))*$AZ$12))/3)*$D$603),(((PI()*((($C$19+$G$20)-$C868)*($O$20/($O$19/2)))^2*((($O$20+$G$20)-$C868)/3))*$D$603)-((PI()*((($C$19+$G$20)-$C868)*($O$20/($O$19/2)))^2*(((($C$19+$G$20)-$C868)*($O$20/($O$19/2)))*$AZ$12)/3)*$D$603))),IF('Silo Levels'!$L$19="Pumping",(($D$18*$D$603)+((PI()*(($C$21/2)^2)*($G$20-$C868))*$D$603))+((($D$18+$H$18)/3)*$BE$12)+(((PI()*($C$21/2)^2*(($C$21/2)*$AZ$12))/3)*$D$603),(($D$18*$D$603)+((PI()*(($C$21/2)^2)*($G$20-$C868))*$D$603))+((($D$18+$H$18)/3)*$BE$12)-(((PI()*($C$21/2)^2*(($C$21/2)*$AZ$12))/3)*$D$603)))</f>
        <v>110254.9488147595</v>
      </c>
      <c r="E868" s="73">
        <v>26.3</v>
      </c>
      <c r="F868" s="85">
        <f t="shared" si="119"/>
        <v>102721.65782865786</v>
      </c>
      <c r="G868" s="57">
        <v>26.3</v>
      </c>
      <c r="H868" s="86">
        <f>IF($G868&gt;$G$20,IF('Silo Levels'!$L$20="Pumping",((PI()*((($C$19+$G$20)-$G868)*($O$20/($O$19/2)))^2*((($O$20+$G$20)-$G868))/3)*$H$603)+(((PI()*((($C$19+$G$20)-$G868)*($O$20/($O$19/2)))^2*(((($C$19+$G$20)-$G868)*($O$20/($O$19/2)))*$AZ$13))/3)*$H$603),(((PI()*((($C$19+$G$20)-$G868)*($O$20/($O$19/2)))^2*((($O$20+$G$20)-$G868)/3))*$H$603)-((PI()*((($C$19+$G$20)-$G868)*($O$20/($O$19/2)))^2*(((($C$19+$G$20)-$G868)*($O$20/($O$19/2)))*$AZ$13)/3)*$H$603))),IF('Silo Levels'!$L$20="Pumping",(($D$18*$H$603)+((PI()*(($C$21/2)^2)*($G$20-$G868))*$H$603))+((($D$18+$H$18)/3)*$BE$13)+(((PI()*($C$21/2)^2*(($C$21/2)*$AZ$13))/3)*$H$603),(($D$18*$H$603)+((PI()*(($C$21/2)^2)*($G$20-$G868))*$H$603))+((($D$18+$H$18)/3)*$BE$13)-(((PI()*($C$21/2)^2*(($C$21/2)*$AZ$13))/3)*$H$603)))</f>
        <v>98933.523383631997</v>
      </c>
      <c r="I868" s="73">
        <v>26.3</v>
      </c>
      <c r="J868" s="85">
        <f t="shared" si="126"/>
        <v>103180.64700540948</v>
      </c>
      <c r="K868" s="57">
        <v>26.3</v>
      </c>
      <c r="L868" s="86">
        <f>IF($K868&gt;$G$20,IF('Silo Levels'!$L$21="Pumping",((PI()*((($C$19+$G$20)-$K868)*($O$20/($O$19/2)))^2*((($O$20+$G$20)-$K868))/3)*$L$603)+(((PI()*((($C$19+$G$20)-$K868)*($O$20/($O$19/2)))^2*(((($C$19+$G$20)-$K868)*($O$20/($O$19/2)))*$AZ$14))/3)*$L$603),(((PI()*((($C$19+$G$20)-$K868)*($O$20/($O$19/2)))^2*((($O$20+$G$20)-$K868)/3))*$L$603)-((PI()*((($C$19+$G$20)-$K868)*($O$20/($O$19/2)))^2*(((($C$19+$G$20)-$K868)*($O$20/($O$19/2)))*$AZ$14)/3)*$L$603))),IF('Silo Levels'!$L$21="Pumping",(($D$18*$L$603)+((PI()*(($C$21/2)^2)*($G$20-$K868))*$L$603))+((($D$18+$H$18)/3)*$BE$14)+(((PI()*($C$21/2)^2*(($C$21/2)*$AZ$14))/3)*$L$603),(($D$18*$L$603)+((PI()*(($C$21/2)^2)*($G$20-$K868))*$L$603))+((($D$18+$H$18)/3)*$BE$14)-(((PI()*($C$21/2)^2*(($C$21/2)*$AZ$14))/3)*$L$603)))</f>
        <v>99375.253983797375</v>
      </c>
      <c r="M868" s="73">
        <v>26.3</v>
      </c>
      <c r="N868" s="85">
        <f t="shared" si="120"/>
        <v>105567.86697787902</v>
      </c>
      <c r="O868" s="57">
        <v>26.3</v>
      </c>
      <c r="P868" s="86">
        <f>IF($O868&gt;$G$20,IF('Silo Levels'!$L$22="Pumping",((PI()*((($C$19+$G$20)-$O868)*($O$20/($O$19/2)))^2*((($O$20+$G$20)-$O868))/3)*$P$603)+(((PI()*((($C$19+$G$20)-$O868)*($O$20/($O$19/2)))^2*(((($C$19+$G$20)-$O868)*($O$20/($O$19/2)))*$AZ$15))/3)*$P$603),(((PI()*((($C$19+$G$20)-$O868)*($O$20/($O$19/2)))^2*((($O$20+$G$20)-$O868)/3))*$P$603)-((PI()*((($C$19+$G$20)-$O868)*($O$20/($O$19/2)))^2*(((($C$19+$G$20)-$O868)*($O$20/($O$19/2)))*$AZ$15)/3)*$P$603))),IF('Silo Levels'!$L$22="Pumping",(($D$18*$P$603)+((PI()*(($C$21/2)^2)*($G$20-$O868))*$P$603))+((($D$18+$H$18)/3)*$BE$15)+(((PI()*($C$21/2)^2*(($C$21/2)*$AZ$15))/3)*$P$603),(($D$18*$P$603)+((PI()*(($C$21/2)^2)*($G$20-$O868))*$P$603))+((($D$18+$H$18)/3)*$BE$15)-(((PI()*($C$21/2)^2*(($C$21/2)*$AZ$15))/3)*$P$603)))</f>
        <v>101672.71145028653</v>
      </c>
      <c r="Q868" s="73">
        <v>26.3</v>
      </c>
      <c r="R868" s="85">
        <f t="shared" si="121"/>
        <v>109133.8140190492</v>
      </c>
      <c r="S868" s="57">
        <v>26.3</v>
      </c>
      <c r="T868" s="86">
        <f>IF($S868&gt;$G$20,IF('Silo Levels'!$L$23="Pumping",((PI()*((($C$19+$G$20)-$S868)*($O$20/($O$19/2)))^2*((($O$20+$G$20)-$S868))/3)*$T$603)+(((PI()*((($C$19+$G$20)-$S868)*($O$20/($O$19/2)))^2*(((($C$19+$G$20)-$S868)*($O$20/($O$19/2)))*$AZ$16))/3)*$T$603),(((PI()*((($C$19+$G$20)-$S868)*($O$20/($O$19/2)))^2*((($O$20+$G$20)-$S868)/3))*$T$603)-((PI()*((($C$19+$G$20)-$S868)*($O$20/($O$19/2)))^2*(((($C$19+$G$20)-$S868)*($O$20/($O$19/2)))*$AZ$16)/3)*$T$603))),IF('Silo Levels'!$L$23="Pumping",(($D$18*$T$603)+((PI()*(($C$21/2)^2)*($G$20-$S868))*$T$603))+((($D$18+$H$18)/3)*$BE$16)+(((PI()*($C$21/2)^2*(($C$21/2)*$AZ$16))/3)*$T$603),(($D$18*$T$603)+((PI()*(($C$21/2)^2)*($G$20-$S868))*$T$603))+((($D$18+$H$18)/3)*$BE$16)-(((PI()*($C$21/2)^2*(($C$21/2)*$AZ$16))/3)*$T$603)))</f>
        <v>105104.57434910696</v>
      </c>
      <c r="U868" s="73">
        <v>26.3</v>
      </c>
      <c r="V868" s="85">
        <f t="shared" si="122"/>
        <v>102721.65782865786</v>
      </c>
      <c r="W868" s="57">
        <v>26.3</v>
      </c>
      <c r="X868" s="86">
        <f>IF($W868&gt;$G$20,IF('Silo Levels'!$L$24="Pumping",((PI()*((($C$19+$G$20)-$W868)*($O$20/($O$19/2)))^2*((($O$20+$G$20)-$W868))/3)*$X$603)+(((PI()*((($C$19+$G$20)-$W868)*($O$20/($O$19/2)))^2*(((($C$19+$G$20)-$W868)*($O$20/($O$19/2)))*$AZ$17))/3)*$X$603),(((PI()*((($C$19+$G$20)-$W868)*($O$20/($O$19/2)))^2*((($O$20+$G$20)-$W868)/3))*$X$603)-((PI()*((($C$19+$G$20)-$W868)*($O$20/($O$19/2)))^2*(((($C$19+$G$20)-$W868)*($O$20/($O$19/2)))*$AZ$17)/3)*$X$603))),IF('Silo Levels'!$L$24="Pumping",(($D$18*$X$603)+((PI()*(($C$21/2)^2)*($G$20-$W868))*$X$603))+((($D$18+$H$18)/3)*$BE$17)+(((PI()*($C$21/2)^2*(($C$21/2)*$AZ$17))/3)*$X$603),(($D$18*$X$603)+((PI()*(($C$21/2)^2)*($G$20-$W868))*$X$603))+((($D$18+$H$18)/3)*$BE$17)-(((PI()*($C$21/2)^2*(($C$21/2)*$AZ$17))/3)*$X$603)))</f>
        <v>98933.523383631997</v>
      </c>
      <c r="Y868" s="73">
        <v>26.3</v>
      </c>
      <c r="Z868" s="85">
        <f t="shared" si="123"/>
        <v>117646.84284855398</v>
      </c>
      <c r="AA868" s="57">
        <v>26.3</v>
      </c>
      <c r="AB868" s="86">
        <f>IF($AA868&gt;$G$20,IF('Silo Levels'!$L$25="Pumping",((PI()*((($C$19+$G$20)-$AA868)*($O$20/($O$19/2)))^2*((($O$20+$G$20)-$AA868))/3)*$AB$603)+(((PI()*((($C$19+$G$20)-$AA868)*($O$20/($O$19/2)))^2*(((($C$19+$G$20)-$AA868)*($O$20/($O$19/2)))*$AZ$18))/3)*$AB$603),(((PI()*((($C$19+$G$20)-$AA868)*($O$20/($O$19/2)))^2*((($O$20+$G$20)-$AA868)/3))*$AB$603)-((PI()*((($C$19+$G$20)-$AA868)*($O$20/($O$19/2)))^2*(((($C$19+$G$20)-$AA868)*($O$20/($O$19/2)))*$AZ$18)/3)*$AB$603))),IF('Silo Levels'!$L$25="Pumping",(($D$18*$AB$603)+((PI()*(($C$21/2)^2)*($G$20-$AA868))*$AB$603))+((($D$18+$H$18)/3)*$BE$18)+(((PI()*($C$21/2)^2*(($C$21/2)*$AZ$18))/3)*$AB$603),(($D$18*$AB$603)+((PI()*(($C$21/2)^2)*($G$20-$AA868))*$AB$603))+((($D$18+$H$18)/3)*$BE$18)-(((PI()*($C$21/2)^2*(($C$21/2)*$AZ$18))/3)*$AB$603)))</f>
        <v>113297.50247149967</v>
      </c>
      <c r="AC868" s="73">
        <v>26.3</v>
      </c>
      <c r="AD868" s="85">
        <f t="shared" si="124"/>
        <v>123011.26989660395</v>
      </c>
      <c r="AE868" s="57">
        <v>26.3</v>
      </c>
      <c r="AF868" s="86">
        <f>IF($AE868&gt;$G$20,IF('Silo Levels'!$L$26="Pumping",((PI()*((($C$19+$G$20)-$AE868)*($O$20/($O$19/2)))^2*((($O$20+$G$20)-$AE868))/3)*$AF$603)+(((PI()*((($C$19+$G$20)-$AE868)*($O$20/($O$19/2)))^2*(((($C$19+$G$20)-$AE868)*($O$20/($O$19/2)))*$AZ$19))/3)*$AF$603),(((PI()*((($C$19+$G$20)-$AE868)*($O$20/($O$19/2)))^2*((($O$20+$G$20)-$AE868)/3))*$AF$603)-((PI()*((($C$19+$G$20)-$AE868)*($O$20/($O$19/2)))^2*(((($C$19+$G$20)-$AE868)*($O$20/($O$19/2)))*$AZ$19)/3)*$AF$603))),IF('Silo Levels'!$L$26="Pumping",(($D$18*$AF$603)+((PI()*(($C$21/2)^2)*($G$20-$AE868))*$AF$603))+((($D$18+$H$18)/3)*$BE$19)+(((PI()*($C$21/2)^2*(($C$21/2)*$AZ$19))/3)*$AF$603),(($D$18*$AF$603)+((PI()*(($C$21/2)^2)*($G$20-$AE868))*$AF$603))+((($D$18+$H$18)/3)*$BE$19)-(((PI()*($C$21/2)^2*(($C$21/2)*$AZ$19))/3)*$AF$603)))</f>
        <v>120800.78424434397</v>
      </c>
      <c r="AG868" s="73">
        <v>26.3</v>
      </c>
      <c r="AH868" s="85">
        <f t="shared" si="125"/>
        <v>113181.9675883242</v>
      </c>
      <c r="AI868" s="57">
        <v>26.3</v>
      </c>
      <c r="AJ868" s="86">
        <f>IF($AI868&gt;$G$20,IF('Silo Levels'!$L$27="Pumping",((PI()*((($C$19+$G$20)-$AI868)*($O$20/($O$19/2)))^2*((($O$20+$G$20)-$AI868))/3)*$AJ$603)+(((PI()*((($C$19+$G$20)-$AI868)*($O$20/($O$19/2)))^2*(((($C$19+$G$20)-$AI868)*($O$20/($O$19/2)))*$AZ$20))/3)*$AJ$603),(((PI()*((($C$19+$G$20)-$AI868)*($O$20/($O$19/2)))^2*((($O$20+$G$20)-$AI868)/3))*$AJ$603)-((PI()*((($C$19+$G$20)-$AI868)*($O$20/($O$19/2)))^2*(((($C$19+$G$20)-$AI868)*($O$20/($O$19/2)))*$AZ$20)/3)*$AJ$603))),IF('Silo Levels'!$L$27="Pumping",(($D$18*$AJ$603)+((PI()*(($C$21/2)^2)*($G$20-$AI868))*$AJ$603))+((($D$18+$H$18)/3)*$BE$20)+(((PI()*($C$21/2)^2*(($C$21/2)*$AZ$20))/3)*$AJ$603),(($D$18*$AJ$603)+((PI()*(($C$21/2)^2)*($G$20-$AI868))*$AJ$603))+((($D$18+$H$18)/3)*$BE$20)-(((PI()*($C$21/2)^2*(($C$21/2)*$AZ$20))/3)*$AJ$603)))</f>
        <v>109000.51219751748</v>
      </c>
    </row>
    <row r="869" spans="1:36" x14ac:dyDescent="0.3">
      <c r="A869">
        <v>26.4</v>
      </c>
      <c r="B869" s="85">
        <f t="shared" si="118"/>
        <v>112762.36509614569</v>
      </c>
      <c r="C869" s="57">
        <v>26.4</v>
      </c>
      <c r="D869" s="86">
        <f>IF($C869&gt;$G$20,IF('Silo Levels'!$L$19="Pumping",((PI()*((($C$19+$G$20)-$C869)*($O$20/($O$19/2)))^2*((($O$20+$G$20)-$C869))/3)*$D$603)+(((PI()*((($C$19+$G$20)-$C869)*($O$20/($O$19/2)))^2*(((($C$19+$G$20)-$C869)*($O$20/($O$19/2)))*$AZ$12))/3)*$D$603),(((PI()*((($C$19+$G$20)-$C869)*($O$20/($O$19/2)))^2*((($O$20+$G$20)-$C869)/3))*$D$603)-((PI()*((($C$19+$G$20)-$C869)*($O$20/($O$19/2)))^2*(((($C$19+$G$20)-$C869)*($O$20/($O$19/2)))*$AZ$12)/3)*$D$603))),IF('Silo Levels'!$L$19="Pumping",(($D$18*$D$603)+((PI()*(($C$21/2)^2)*($G$20-$C869))*$D$603))+((($D$18+$H$18)/3)*$BE$12)+(((PI()*($C$21/2)^2*(($C$21/2)*$AZ$12))/3)*$D$603),(($D$18*$D$603)+((PI()*(($C$21/2)^2)*($G$20-$C869))*$D$603))+((($D$18+$H$18)/3)*$BE$12)-(((PI()*($C$21/2)^2*(($C$21/2)*$AZ$12))/3)*$D$603)))</f>
        <v>109835.34632258098</v>
      </c>
      <c r="E869" s="73">
        <v>26.4</v>
      </c>
      <c r="F869" s="85">
        <f t="shared" si="119"/>
        <v>102341.52447668315</v>
      </c>
      <c r="G869" s="57">
        <v>26.4</v>
      </c>
      <c r="H869" s="86">
        <f>IF($G869&gt;$G$20,IF('Silo Levels'!$L$20="Pumping",((PI()*((($C$19+$G$20)-$G869)*($O$20/($O$19/2)))^2*((($O$20+$G$20)-$G869))/3)*$H$603)+(((PI()*((($C$19+$G$20)-$G869)*($O$20/($O$19/2)))^2*(((($C$19+$G$20)-$G869)*($O$20/($O$19/2)))*$AZ$13))/3)*$H$603),(((PI()*((($C$19+$G$20)-$G869)*($O$20/($O$19/2)))^2*((($O$20+$G$20)-$G869)/3))*$H$603)-((PI()*((($C$19+$G$20)-$G869)*($O$20/($O$19/2)))^2*(((($C$19+$G$20)-$G869)*($O$20/($O$19/2)))*$AZ$13)/3)*$H$603))),IF('Silo Levels'!$L$20="Pumping",(($D$18*$H$603)+((PI()*(($C$21/2)^2)*($G$20-$G869))*$H$603))+((($D$18+$H$18)/3)*$BE$13)+(((PI()*($C$21/2)^2*(($C$21/2)*$AZ$13))/3)*$H$603),(($D$18*$H$603)+((PI()*(($C$21/2)^2)*($G$20-$G869))*$H$603))+((($D$18+$H$18)/3)*$BE$13)-(((PI()*($C$21/2)^2*(($C$21/2)*$AZ$13))/3)*$H$603)))</f>
        <v>98553.390031657284</v>
      </c>
      <c r="I869" s="73">
        <v>26.4</v>
      </c>
      <c r="J869" s="85">
        <f t="shared" si="126"/>
        <v>102798.78178233483</v>
      </c>
      <c r="K869" s="57">
        <v>26.4</v>
      </c>
      <c r="L869" s="86">
        <f>IF($K869&gt;$G$20,IF('Silo Levels'!$L$21="Pumping",((PI()*((($C$19+$G$20)-$K869)*($O$20/($O$19/2)))^2*((($O$20+$G$20)-$K869))/3)*$L$603)+(((PI()*((($C$19+$G$20)-$K869)*($O$20/($O$19/2)))^2*(((($C$19+$G$20)-$K869)*($O$20/($O$19/2)))*$AZ$14))/3)*$L$603),(((PI()*((($C$19+$G$20)-$K869)*($O$20/($O$19/2)))^2*((($O$20+$G$20)-$K869)/3))*$L$603)-((PI()*((($C$19+$G$20)-$K869)*($O$20/($O$19/2)))^2*(((($C$19+$G$20)-$K869)*($O$20/($O$19/2)))*$AZ$14)/3)*$L$603))),IF('Silo Levels'!$L$21="Pumping",(($D$18*$L$603)+((PI()*(($C$21/2)^2)*($G$20-$K869))*$L$603))+((($D$18+$H$18)/3)*$BE$14)+(((PI()*($C$21/2)^2*(($C$21/2)*$AZ$14))/3)*$L$603),(($D$18*$L$603)+((PI()*(($C$21/2)^2)*($G$20-$K869))*$L$603))+((($D$18+$H$18)/3)*$BE$14)-(((PI()*($C$21/2)^2*(($C$21/2)*$AZ$14))/3)*$L$603)))</f>
        <v>98993.388760722723</v>
      </c>
      <c r="M869" s="73">
        <v>26.4</v>
      </c>
      <c r="N869" s="85">
        <f t="shared" si="120"/>
        <v>105176.99422807184</v>
      </c>
      <c r="O869" s="57">
        <v>26.4</v>
      </c>
      <c r="P869" s="86">
        <f>IF($O869&gt;$G$20,IF('Silo Levels'!$L$22="Pumping",((PI()*((($C$19+$G$20)-$O869)*($O$20/($O$19/2)))^2*((($O$20+$G$20)-$O869))/3)*$P$603)+(((PI()*((($C$19+$G$20)-$O869)*($O$20/($O$19/2)))^2*(((($C$19+$G$20)-$O869)*($O$20/($O$19/2)))*$AZ$15))/3)*$P$603),(((PI()*((($C$19+$G$20)-$O869)*($O$20/($O$19/2)))^2*((($O$20+$G$20)-$O869)/3))*$P$603)-((PI()*((($C$19+$G$20)-$O869)*($O$20/($O$19/2)))^2*(((($C$19+$G$20)-$O869)*($O$20/($O$19/2)))*$AZ$15)/3)*$P$603))),IF('Silo Levels'!$L$22="Pumping",(($D$18*$P$603)+((PI()*(($C$21/2)^2)*($G$20-$O869))*$P$603))+((($D$18+$H$18)/3)*$BE$15)+(((PI()*($C$21/2)^2*(($C$21/2)*$AZ$15))/3)*$P$603),(($D$18*$P$603)+((PI()*(($C$21/2)^2)*($G$20-$O869))*$P$603))+((($D$18+$H$18)/3)*$BE$15)-(((PI()*($C$21/2)^2*(($C$21/2)*$AZ$15))/3)*$P$603)))</f>
        <v>101281.83870047935</v>
      </c>
      <c r="Q869" s="73">
        <v>26.4</v>
      </c>
      <c r="R869" s="85">
        <f t="shared" si="121"/>
        <v>108729.48613579369</v>
      </c>
      <c r="S869" s="57">
        <v>26.4</v>
      </c>
      <c r="T869" s="86">
        <f>IF($S869&gt;$G$20,IF('Silo Levels'!$L$23="Pumping",((PI()*((($C$19+$G$20)-$S869)*($O$20/($O$19/2)))^2*((($O$20+$G$20)-$S869))/3)*$T$603)+(((PI()*((($C$19+$G$20)-$S869)*($O$20/($O$19/2)))^2*(((($C$19+$G$20)-$S869)*($O$20/($O$19/2)))*$AZ$16))/3)*$T$603),(((PI()*((($C$19+$G$20)-$S869)*($O$20/($O$19/2)))^2*((($O$20+$G$20)-$S869)/3))*$T$603)-((PI()*((($C$19+$G$20)-$S869)*($O$20/($O$19/2)))^2*(((($C$19+$G$20)-$S869)*($O$20/($O$19/2)))*$AZ$16)/3)*$T$603))),IF('Silo Levels'!$L$23="Pumping",(($D$18*$T$603)+((PI()*(($C$21/2)^2)*($G$20-$S869))*$T$603))+((($D$18+$H$18)/3)*$BE$16)+(((PI()*($C$21/2)^2*(($C$21/2)*$AZ$16))/3)*$T$603),(($D$18*$T$603)+((PI()*(($C$21/2)^2)*($G$20-$S869))*$T$603))+((($D$18+$H$18)/3)*$BE$16)-(((PI()*($C$21/2)^2*(($C$21/2)*$AZ$16))/3)*$T$603)))</f>
        <v>104700.24646585145</v>
      </c>
      <c r="U869" s="73">
        <v>26.4</v>
      </c>
      <c r="V869" s="85">
        <f t="shared" si="122"/>
        <v>102341.52447668315</v>
      </c>
      <c r="W869" s="57">
        <v>26.4</v>
      </c>
      <c r="X869" s="86">
        <f>IF($W869&gt;$G$20,IF('Silo Levels'!$L$24="Pumping",((PI()*((($C$19+$G$20)-$W869)*($O$20/($O$19/2)))^2*((($O$20+$G$20)-$W869))/3)*$X$603)+(((PI()*((($C$19+$G$20)-$W869)*($O$20/($O$19/2)))^2*(((($C$19+$G$20)-$W869)*($O$20/($O$19/2)))*$AZ$17))/3)*$X$603),(((PI()*((($C$19+$G$20)-$W869)*($O$20/($O$19/2)))^2*((($O$20+$G$20)-$W869)/3))*$X$603)-((PI()*((($C$19+$G$20)-$W869)*($O$20/($O$19/2)))^2*(((($C$19+$G$20)-$W869)*($O$20/($O$19/2)))*$AZ$17)/3)*$X$603))),IF('Silo Levels'!$L$24="Pumping",(($D$18*$X$603)+((PI()*(($C$21/2)^2)*($G$20-$W869))*$X$603))+((($D$18+$H$18)/3)*$BE$17)+(((PI()*($C$21/2)^2*(($C$21/2)*$AZ$17))/3)*$X$603),(($D$18*$X$603)+((PI()*(($C$21/2)^2)*($G$20-$W869))*$X$603))+((($D$18+$H$18)/3)*$BE$17)-(((PI()*($C$21/2)^2*(($C$21/2)*$AZ$17))/3)*$X$603)))</f>
        <v>98553.390031657284</v>
      </c>
      <c r="Y869" s="73">
        <v>26.4</v>
      </c>
      <c r="Z869" s="85">
        <f t="shared" si="123"/>
        <v>117210.39336123983</v>
      </c>
      <c r="AA869" s="57">
        <v>26.4</v>
      </c>
      <c r="AB869" s="86">
        <f>IF($AA869&gt;$G$20,IF('Silo Levels'!$L$25="Pumping",((PI()*((($C$19+$G$20)-$AA869)*($O$20/($O$19/2)))^2*((($O$20+$G$20)-$AA869))/3)*$AB$603)+(((PI()*((($C$19+$G$20)-$AA869)*($O$20/($O$19/2)))^2*(((($C$19+$G$20)-$AA869)*($O$20/($O$19/2)))*$AZ$18))/3)*$AB$603),(((PI()*((($C$19+$G$20)-$AA869)*($O$20/($O$19/2)))^2*((($O$20+$G$20)-$AA869)/3))*$AB$603)-((PI()*((($C$19+$G$20)-$AA869)*($O$20/($O$19/2)))^2*(((($C$19+$G$20)-$AA869)*($O$20/($O$19/2)))*$AZ$18)/3)*$AB$603))),IF('Silo Levels'!$L$25="Pumping",(($D$18*$AB$603)+((PI()*(($C$21/2)^2)*($G$20-$AA869))*$AB$603))+((($D$18+$H$18)/3)*$BE$18)+(((PI()*($C$21/2)^2*(($C$21/2)*$AZ$18))/3)*$AB$603),(($D$18*$AB$603)+((PI()*(($C$21/2)^2)*($G$20-$AA869))*$AB$603))+((($D$18+$H$18)/3)*$BE$18)-(((PI()*($C$21/2)^2*(($C$21/2)*$AZ$18))/3)*$AB$603)))</f>
        <v>112861.05298418552</v>
      </c>
      <c r="AC869" s="73">
        <v>26.4</v>
      </c>
      <c r="AD869" s="85">
        <f t="shared" si="124"/>
        <v>122567.63235803193</v>
      </c>
      <c r="AE869" s="57">
        <v>26.4</v>
      </c>
      <c r="AF869" s="86">
        <f>IF($AE869&gt;$G$20,IF('Silo Levels'!$L$26="Pumping",((PI()*((($C$19+$G$20)-$AE869)*($O$20/($O$19/2)))^2*((($O$20+$G$20)-$AE869))/3)*$AF$603)+(((PI()*((($C$19+$G$20)-$AE869)*($O$20/($O$19/2)))^2*(((($C$19+$G$20)-$AE869)*($O$20/($O$19/2)))*$AZ$19))/3)*$AF$603),(((PI()*((($C$19+$G$20)-$AE869)*($O$20/($O$19/2)))^2*((($O$20+$G$20)-$AE869)/3))*$AF$603)-((PI()*((($C$19+$G$20)-$AE869)*($O$20/($O$19/2)))^2*(((($C$19+$G$20)-$AE869)*($O$20/($O$19/2)))*$AZ$19)/3)*$AF$603))),IF('Silo Levels'!$L$26="Pumping",(($D$18*$AF$603)+((PI()*(($C$21/2)^2)*($G$20-$AE869))*$AF$603))+((($D$18+$H$18)/3)*$BE$19)+(((PI()*($C$21/2)^2*(($C$21/2)*$AZ$19))/3)*$AF$603),(($D$18*$AF$603)+((PI()*(($C$21/2)^2)*($G$20-$AE869))*$AF$603))+((($D$18+$H$18)/3)*$BE$19)-(((PI()*($C$21/2)^2*(($C$21/2)*$AZ$19))/3)*$AF$603)))</f>
        <v>120357.14670577196</v>
      </c>
      <c r="AG869" s="73">
        <v>26.4</v>
      </c>
      <c r="AH869" s="85">
        <f t="shared" si="125"/>
        <v>112762.36509614569</v>
      </c>
      <c r="AI869" s="57">
        <v>26.4</v>
      </c>
      <c r="AJ869" s="86">
        <f>IF($AI869&gt;$G$20,IF('Silo Levels'!$L$27="Pumping",((PI()*((($C$19+$G$20)-$AI869)*($O$20/($O$19/2)))^2*((($O$20+$G$20)-$AI869))/3)*$AJ$603)+(((PI()*((($C$19+$G$20)-$AI869)*($O$20/($O$19/2)))^2*(((($C$19+$G$20)-$AI869)*($O$20/($O$19/2)))*$AZ$20))/3)*$AJ$603),(((PI()*((($C$19+$G$20)-$AI869)*($O$20/($O$19/2)))^2*((($O$20+$G$20)-$AI869)/3))*$AJ$603)-((PI()*((($C$19+$G$20)-$AI869)*($O$20/($O$19/2)))^2*(((($C$19+$G$20)-$AI869)*($O$20/($O$19/2)))*$AZ$20)/3)*$AJ$603))),IF('Silo Levels'!$L$27="Pumping",(($D$18*$AJ$603)+((PI()*(($C$21/2)^2)*($G$20-$AI869))*$AJ$603))+((($D$18+$H$18)/3)*$BE$20)+(((PI()*($C$21/2)^2*(($C$21/2)*$AZ$20))/3)*$AJ$603),(($D$18*$AJ$603)+((PI()*(($C$21/2)^2)*($G$20-$AI869))*$AJ$603))+((($D$18+$H$18)/3)*$BE$20)-(((PI()*($C$21/2)^2*(($C$21/2)*$AZ$20))/3)*$AJ$603)))</f>
        <v>108580.90970533897</v>
      </c>
    </row>
    <row r="870" spans="1:36" x14ac:dyDescent="0.3">
      <c r="A870">
        <v>26.5</v>
      </c>
      <c r="B870" s="85">
        <f t="shared" si="118"/>
        <v>112342.76260396719</v>
      </c>
      <c r="C870" s="57">
        <v>26.5</v>
      </c>
      <c r="D870" s="86">
        <f>IF($C870&gt;$G$20,IF('Silo Levels'!$L$19="Pumping",((PI()*((($C$19+$G$20)-$C870)*($O$20/($O$19/2)))^2*((($O$20+$G$20)-$C870))/3)*$D$603)+(((PI()*((($C$19+$G$20)-$C870)*($O$20/($O$19/2)))^2*(((($C$19+$G$20)-$C870)*($O$20/($O$19/2)))*$AZ$12))/3)*$D$603),(((PI()*((($C$19+$G$20)-$C870)*($O$20/($O$19/2)))^2*((($O$20+$G$20)-$C870)/3))*$D$603)-((PI()*((($C$19+$G$20)-$C870)*($O$20/($O$19/2)))^2*(((($C$19+$G$20)-$C870)*($O$20/($O$19/2)))*$AZ$12)/3)*$D$603))),IF('Silo Levels'!$L$19="Pumping",(($D$18*$D$603)+((PI()*(($C$21/2)^2)*($G$20-$C870))*$D$603))+((($D$18+$H$18)/3)*$BE$12)+(((PI()*($C$21/2)^2*(($C$21/2)*$AZ$12))/3)*$D$603),(($D$18*$D$603)+((PI()*(($C$21/2)^2)*($G$20-$C870))*$D$603))+((($D$18+$H$18)/3)*$BE$12)-(((PI()*($C$21/2)^2*(($C$21/2)*$AZ$12))/3)*$D$603)))</f>
        <v>109415.74383040248</v>
      </c>
      <c r="E870" s="73">
        <v>26.5</v>
      </c>
      <c r="F870" s="85">
        <f t="shared" si="119"/>
        <v>101961.39112470843</v>
      </c>
      <c r="G870" s="57">
        <v>26.5</v>
      </c>
      <c r="H870" s="86">
        <f>IF($G870&gt;$G$20,IF('Silo Levels'!$L$20="Pumping",((PI()*((($C$19+$G$20)-$G870)*($O$20/($O$19/2)))^2*((($O$20+$G$20)-$G870))/3)*$H$603)+(((PI()*((($C$19+$G$20)-$G870)*($O$20/($O$19/2)))^2*(((($C$19+$G$20)-$G870)*($O$20/($O$19/2)))*$AZ$13))/3)*$H$603),(((PI()*((($C$19+$G$20)-$G870)*($O$20/($O$19/2)))^2*((($O$20+$G$20)-$G870)/3))*$H$603)-((PI()*((($C$19+$G$20)-$G870)*($O$20/($O$19/2)))^2*(((($C$19+$G$20)-$G870)*($O$20/($O$19/2)))*$AZ$13)/3)*$H$603))),IF('Silo Levels'!$L$20="Pumping",(($D$18*$H$603)+((PI()*(($C$21/2)^2)*($G$20-$G870))*$H$603))+((($D$18+$H$18)/3)*$BE$13)+(((PI()*($C$21/2)^2*(($C$21/2)*$AZ$13))/3)*$H$603),(($D$18*$H$603)+((PI()*(($C$21/2)^2)*($G$20-$G870))*$H$603))+((($D$18+$H$18)/3)*$BE$13)-(((PI()*($C$21/2)^2*(($C$21/2)*$AZ$13))/3)*$H$603)))</f>
        <v>98173.25667968257</v>
      </c>
      <c r="I870" s="73">
        <v>26.5</v>
      </c>
      <c r="J870" s="85">
        <f t="shared" si="126"/>
        <v>102416.91655926018</v>
      </c>
      <c r="K870" s="57">
        <v>26.5</v>
      </c>
      <c r="L870" s="86">
        <f>IF($K870&gt;$G$20,IF('Silo Levels'!$L$21="Pumping",((PI()*((($C$19+$G$20)-$K870)*($O$20/($O$19/2)))^2*((($O$20+$G$20)-$K870))/3)*$L$603)+(((PI()*((($C$19+$G$20)-$K870)*($O$20/($O$19/2)))^2*(((($C$19+$G$20)-$K870)*($O$20/($O$19/2)))*$AZ$14))/3)*$L$603),(((PI()*((($C$19+$G$20)-$K870)*($O$20/($O$19/2)))^2*((($O$20+$G$20)-$K870)/3))*$L$603)-((PI()*((($C$19+$G$20)-$K870)*($O$20/($O$19/2)))^2*(((($C$19+$G$20)-$K870)*($O$20/($O$19/2)))*$AZ$14)/3)*$L$603))),IF('Silo Levels'!$L$21="Pumping",(($D$18*$L$603)+((PI()*(($C$21/2)^2)*($G$20-$K870))*$L$603))+((($D$18+$H$18)/3)*$BE$14)+(((PI()*($C$21/2)^2*(($C$21/2)*$AZ$14))/3)*$L$603),(($D$18*$L$603)+((PI()*(($C$21/2)^2)*($G$20-$K870))*$L$603))+((($D$18+$H$18)/3)*$BE$14)-(((PI()*($C$21/2)^2*(($C$21/2)*$AZ$14))/3)*$L$603)))</f>
        <v>98611.52353764807</v>
      </c>
      <c r="M870" s="73">
        <v>26.5</v>
      </c>
      <c r="N870" s="85">
        <f t="shared" si="120"/>
        <v>104786.12147826466</v>
      </c>
      <c r="O870" s="57">
        <v>26.5</v>
      </c>
      <c r="P870" s="86">
        <f>IF($O870&gt;$G$20,IF('Silo Levels'!$L$22="Pumping",((PI()*((($C$19+$G$20)-$O870)*($O$20/($O$19/2)))^2*((($O$20+$G$20)-$O870))/3)*$P$603)+(((PI()*((($C$19+$G$20)-$O870)*($O$20/($O$19/2)))^2*(((($C$19+$G$20)-$O870)*($O$20/($O$19/2)))*$AZ$15))/3)*$P$603),(((PI()*((($C$19+$G$20)-$O870)*($O$20/($O$19/2)))^2*((($O$20+$G$20)-$O870)/3))*$P$603)-((PI()*((($C$19+$G$20)-$O870)*($O$20/($O$19/2)))^2*(((($C$19+$G$20)-$O870)*($O$20/($O$19/2)))*$AZ$15)/3)*$P$603))),IF('Silo Levels'!$L$22="Pumping",(($D$18*$P$603)+((PI()*(($C$21/2)^2)*($G$20-$O870))*$P$603))+((($D$18+$H$18)/3)*$BE$15)+(((PI()*($C$21/2)^2*(($C$21/2)*$AZ$15))/3)*$P$603),(($D$18*$P$603)+((PI()*(($C$21/2)^2)*($G$20-$O870))*$P$603))+((($D$18+$H$18)/3)*$BE$15)-(((PI()*($C$21/2)^2*(($C$21/2)*$AZ$15))/3)*$P$603)))</f>
        <v>100890.96595067217</v>
      </c>
      <c r="Q870" s="73">
        <v>26.5</v>
      </c>
      <c r="R870" s="85">
        <f t="shared" si="121"/>
        <v>108325.15825253817</v>
      </c>
      <c r="S870" s="57">
        <v>26.5</v>
      </c>
      <c r="T870" s="86">
        <f>IF($S870&gt;$G$20,IF('Silo Levels'!$L$23="Pumping",((PI()*((($C$19+$G$20)-$S870)*($O$20/($O$19/2)))^2*((($O$20+$G$20)-$S870))/3)*$T$603)+(((PI()*((($C$19+$G$20)-$S870)*($O$20/($O$19/2)))^2*(((($C$19+$G$20)-$S870)*($O$20/($O$19/2)))*$AZ$16))/3)*$T$603),(((PI()*((($C$19+$G$20)-$S870)*($O$20/($O$19/2)))^2*((($O$20+$G$20)-$S870)/3))*$T$603)-((PI()*((($C$19+$G$20)-$S870)*($O$20/($O$19/2)))^2*(((($C$19+$G$20)-$S870)*($O$20/($O$19/2)))*$AZ$16)/3)*$T$603))),IF('Silo Levels'!$L$23="Pumping",(($D$18*$T$603)+((PI()*(($C$21/2)^2)*($G$20-$S870))*$T$603))+((($D$18+$H$18)/3)*$BE$16)+(((PI()*($C$21/2)^2*(($C$21/2)*$AZ$16))/3)*$T$603),(($D$18*$T$603)+((PI()*(($C$21/2)^2)*($G$20-$S870))*$T$603))+((($D$18+$H$18)/3)*$BE$16)-(((PI()*($C$21/2)^2*(($C$21/2)*$AZ$16))/3)*$T$603)))</f>
        <v>104295.91858259593</v>
      </c>
      <c r="U870" s="73">
        <v>26.5</v>
      </c>
      <c r="V870" s="85">
        <f t="shared" si="122"/>
        <v>101961.39112470843</v>
      </c>
      <c r="W870" s="57">
        <v>26.5</v>
      </c>
      <c r="X870" s="86">
        <f>IF($W870&gt;$G$20,IF('Silo Levels'!$L$24="Pumping",((PI()*((($C$19+$G$20)-$W870)*($O$20/($O$19/2)))^2*((($O$20+$G$20)-$W870))/3)*$X$603)+(((PI()*((($C$19+$G$20)-$W870)*($O$20/($O$19/2)))^2*(((($C$19+$G$20)-$W870)*($O$20/($O$19/2)))*$AZ$17))/3)*$X$603),(((PI()*((($C$19+$G$20)-$W870)*($O$20/($O$19/2)))^2*((($O$20+$G$20)-$W870)/3))*$X$603)-((PI()*((($C$19+$G$20)-$W870)*($O$20/($O$19/2)))^2*(((($C$19+$G$20)-$W870)*($O$20/($O$19/2)))*$AZ$17)/3)*$X$603))),IF('Silo Levels'!$L$24="Pumping",(($D$18*$X$603)+((PI()*(($C$21/2)^2)*($G$20-$W870))*$X$603))+((($D$18+$H$18)/3)*$BE$17)+(((PI()*($C$21/2)^2*(($C$21/2)*$AZ$17))/3)*$X$603),(($D$18*$X$603)+((PI()*(($C$21/2)^2)*($G$20-$W870))*$X$603))+((($D$18+$H$18)/3)*$BE$17)-(((PI()*($C$21/2)^2*(($C$21/2)*$AZ$17))/3)*$X$603)))</f>
        <v>98173.25667968257</v>
      </c>
      <c r="Y870" s="73">
        <v>26.5</v>
      </c>
      <c r="Z870" s="85">
        <f t="shared" si="123"/>
        <v>116773.94387392567</v>
      </c>
      <c r="AA870" s="57">
        <v>26.5</v>
      </c>
      <c r="AB870" s="86">
        <f>IF($AA870&gt;$G$20,IF('Silo Levels'!$L$25="Pumping",((PI()*((($C$19+$G$20)-$AA870)*($O$20/($O$19/2)))^2*((($O$20+$G$20)-$AA870))/3)*$AB$603)+(((PI()*((($C$19+$G$20)-$AA870)*($O$20/($O$19/2)))^2*(((($C$19+$G$20)-$AA870)*($O$20/($O$19/2)))*$AZ$18))/3)*$AB$603),(((PI()*((($C$19+$G$20)-$AA870)*($O$20/($O$19/2)))^2*((($O$20+$G$20)-$AA870)/3))*$AB$603)-((PI()*((($C$19+$G$20)-$AA870)*($O$20/($O$19/2)))^2*(((($C$19+$G$20)-$AA870)*($O$20/($O$19/2)))*$AZ$18)/3)*$AB$603))),IF('Silo Levels'!$L$25="Pumping",(($D$18*$AB$603)+((PI()*(($C$21/2)^2)*($G$20-$AA870))*$AB$603))+((($D$18+$H$18)/3)*$BE$18)+(((PI()*($C$21/2)^2*(($C$21/2)*$AZ$18))/3)*$AB$603),(($D$18*$AB$603)+((PI()*(($C$21/2)^2)*($G$20-$AA870))*$AB$603))+((($D$18+$H$18)/3)*$BE$18)-(((PI()*($C$21/2)^2*(($C$21/2)*$AZ$18))/3)*$AB$603)))</f>
        <v>112424.60349687136</v>
      </c>
      <c r="AC870" s="73">
        <v>26.5</v>
      </c>
      <c r="AD870" s="85">
        <f t="shared" si="124"/>
        <v>122123.99481945988</v>
      </c>
      <c r="AE870" s="57">
        <v>26.5</v>
      </c>
      <c r="AF870" s="86">
        <f>IF($AE870&gt;$G$20,IF('Silo Levels'!$L$26="Pumping",((PI()*((($C$19+$G$20)-$AE870)*($O$20/($O$19/2)))^2*((($O$20+$G$20)-$AE870))/3)*$AF$603)+(((PI()*((($C$19+$G$20)-$AE870)*($O$20/($O$19/2)))^2*(((($C$19+$G$20)-$AE870)*($O$20/($O$19/2)))*$AZ$19))/3)*$AF$603),(((PI()*((($C$19+$G$20)-$AE870)*($O$20/($O$19/2)))^2*((($O$20+$G$20)-$AE870)/3))*$AF$603)-((PI()*((($C$19+$G$20)-$AE870)*($O$20/($O$19/2)))^2*(((($C$19+$G$20)-$AE870)*($O$20/($O$19/2)))*$AZ$19)/3)*$AF$603))),IF('Silo Levels'!$L$26="Pumping",(($D$18*$AF$603)+((PI()*(($C$21/2)^2)*($G$20-$AE870))*$AF$603))+((($D$18+$H$18)/3)*$BE$19)+(((PI()*($C$21/2)^2*(($C$21/2)*$AZ$19))/3)*$AF$603),(($D$18*$AF$603)+((PI()*(($C$21/2)^2)*($G$20-$AE870))*$AF$603))+((($D$18+$H$18)/3)*$BE$19)-(((PI()*($C$21/2)^2*(($C$21/2)*$AZ$19))/3)*$AF$603)))</f>
        <v>119913.50916719991</v>
      </c>
      <c r="AG870" s="73">
        <v>26.5</v>
      </c>
      <c r="AH870" s="85">
        <f t="shared" si="125"/>
        <v>112342.76260396719</v>
      </c>
      <c r="AI870" s="57">
        <v>26.5</v>
      </c>
      <c r="AJ870" s="86">
        <f>IF($AI870&gt;$G$20,IF('Silo Levels'!$L$27="Pumping",((PI()*((($C$19+$G$20)-$AI870)*($O$20/($O$19/2)))^2*((($O$20+$G$20)-$AI870))/3)*$AJ$603)+(((PI()*((($C$19+$G$20)-$AI870)*($O$20/($O$19/2)))^2*(((($C$19+$G$20)-$AI870)*($O$20/($O$19/2)))*$AZ$20))/3)*$AJ$603),(((PI()*((($C$19+$G$20)-$AI870)*($O$20/($O$19/2)))^2*((($O$20+$G$20)-$AI870)/3))*$AJ$603)-((PI()*((($C$19+$G$20)-$AI870)*($O$20/($O$19/2)))^2*(((($C$19+$G$20)-$AI870)*($O$20/($O$19/2)))*$AZ$20)/3)*$AJ$603))),IF('Silo Levels'!$L$27="Pumping",(($D$18*$AJ$603)+((PI()*(($C$21/2)^2)*($G$20-$AI870))*$AJ$603))+((($D$18+$H$18)/3)*$BE$20)+(((PI()*($C$21/2)^2*(($C$21/2)*$AZ$20))/3)*$AJ$603),(($D$18*$AJ$603)+((PI()*(($C$21/2)^2)*($G$20-$AI870))*$AJ$603))+((($D$18+$H$18)/3)*$BE$20)-(((PI()*($C$21/2)^2*(($C$21/2)*$AZ$20))/3)*$AJ$603)))</f>
        <v>108161.30721316047</v>
      </c>
    </row>
    <row r="871" spans="1:36" x14ac:dyDescent="0.3">
      <c r="A871">
        <v>26.6</v>
      </c>
      <c r="B871" s="85">
        <f t="shared" si="118"/>
        <v>111923.16011178866</v>
      </c>
      <c r="C871" s="57">
        <v>26.6</v>
      </c>
      <c r="D871" s="86">
        <f>IF($C871&gt;$G$20,IF('Silo Levels'!$L$19="Pumping",((PI()*((($C$19+$G$20)-$C871)*($O$20/($O$19/2)))^2*((($O$20+$G$20)-$C871))/3)*$D$603)+(((PI()*((($C$19+$G$20)-$C871)*($O$20/($O$19/2)))^2*(((($C$19+$G$20)-$C871)*($O$20/($O$19/2)))*$AZ$12))/3)*$D$603),(((PI()*((($C$19+$G$20)-$C871)*($O$20/($O$19/2)))^2*((($O$20+$G$20)-$C871)/3))*$D$603)-((PI()*((($C$19+$G$20)-$C871)*($O$20/($O$19/2)))^2*(((($C$19+$G$20)-$C871)*($O$20/($O$19/2)))*$AZ$12)/3)*$D$603))),IF('Silo Levels'!$L$19="Pumping",(($D$18*$D$603)+((PI()*(($C$21/2)^2)*($G$20-$C871))*$D$603))+((($D$18+$H$18)/3)*$BE$12)+(((PI()*($C$21/2)^2*(($C$21/2)*$AZ$12))/3)*$D$603),(($D$18*$D$603)+((PI()*(($C$21/2)^2)*($G$20-$C871))*$D$603))+((($D$18+$H$18)/3)*$BE$12)-(((PI()*($C$21/2)^2*(($C$21/2)*$AZ$12))/3)*$D$603)))</f>
        <v>108996.14133822396</v>
      </c>
      <c r="E871" s="73">
        <v>26.6</v>
      </c>
      <c r="F871" s="85">
        <f t="shared" si="119"/>
        <v>101581.2577727337</v>
      </c>
      <c r="G871" s="57">
        <v>26.6</v>
      </c>
      <c r="H871" s="86">
        <f>IF($G871&gt;$G$20,IF('Silo Levels'!$L$20="Pumping",((PI()*((($C$19+$G$20)-$G871)*($O$20/($O$19/2)))^2*((($O$20+$G$20)-$G871))/3)*$H$603)+(((PI()*((($C$19+$G$20)-$G871)*($O$20/($O$19/2)))^2*(((($C$19+$G$20)-$G871)*($O$20/($O$19/2)))*$AZ$13))/3)*$H$603),(((PI()*((($C$19+$G$20)-$G871)*($O$20/($O$19/2)))^2*((($O$20+$G$20)-$G871)/3))*$H$603)-((PI()*((($C$19+$G$20)-$G871)*($O$20/($O$19/2)))^2*(((($C$19+$G$20)-$G871)*($O$20/($O$19/2)))*$AZ$13)/3)*$H$603))),IF('Silo Levels'!$L$20="Pumping",(($D$18*$H$603)+((PI()*(($C$21/2)^2)*($G$20-$G871))*$H$603))+((($D$18+$H$18)/3)*$BE$13)+(((PI()*($C$21/2)^2*(($C$21/2)*$AZ$13))/3)*$H$603),(($D$18*$H$603)+((PI()*(($C$21/2)^2)*($G$20-$G871))*$H$603))+((($D$18+$H$18)/3)*$BE$13)-(((PI()*($C$21/2)^2*(($C$21/2)*$AZ$13))/3)*$H$603)))</f>
        <v>97793.123327707843</v>
      </c>
      <c r="I871" s="73">
        <v>26.6</v>
      </c>
      <c r="J871" s="85">
        <f t="shared" si="126"/>
        <v>102035.0513361855</v>
      </c>
      <c r="K871" s="57">
        <v>26.6</v>
      </c>
      <c r="L871" s="86">
        <f>IF($K871&gt;$G$20,IF('Silo Levels'!$L$21="Pumping",((PI()*((($C$19+$G$20)-$K871)*($O$20/($O$19/2)))^2*((($O$20+$G$20)-$K871))/3)*$L$603)+(((PI()*((($C$19+$G$20)-$K871)*($O$20/($O$19/2)))^2*(((($C$19+$G$20)-$K871)*($O$20/($O$19/2)))*$AZ$14))/3)*$L$603),(((PI()*((($C$19+$G$20)-$K871)*($O$20/($O$19/2)))^2*((($O$20+$G$20)-$K871)/3))*$L$603)-((PI()*((($C$19+$G$20)-$K871)*($O$20/($O$19/2)))^2*(((($C$19+$G$20)-$K871)*($O$20/($O$19/2)))*$AZ$14)/3)*$L$603))),IF('Silo Levels'!$L$21="Pumping",(($D$18*$L$603)+((PI()*(($C$21/2)^2)*($G$20-$K871))*$L$603))+((($D$18+$H$18)/3)*$BE$14)+(((PI()*($C$21/2)^2*(($C$21/2)*$AZ$14))/3)*$L$603),(($D$18*$L$603)+((PI()*(($C$21/2)^2)*($G$20-$K871))*$L$603))+((($D$18+$H$18)/3)*$BE$14)-(((PI()*($C$21/2)^2*(($C$21/2)*$AZ$14))/3)*$L$603)))</f>
        <v>98229.658314573389</v>
      </c>
      <c r="M871" s="73">
        <v>26.6</v>
      </c>
      <c r="N871" s="85">
        <f t="shared" si="120"/>
        <v>104395.24872845746</v>
      </c>
      <c r="O871" s="57">
        <v>26.6</v>
      </c>
      <c r="P871" s="86">
        <f>IF($O871&gt;$G$20,IF('Silo Levels'!$L$22="Pumping",((PI()*((($C$19+$G$20)-$O871)*($O$20/($O$19/2)))^2*((($O$20+$G$20)-$O871))/3)*$P$603)+(((PI()*((($C$19+$G$20)-$O871)*($O$20/($O$19/2)))^2*(((($C$19+$G$20)-$O871)*($O$20/($O$19/2)))*$AZ$15))/3)*$P$603),(((PI()*((($C$19+$G$20)-$O871)*($O$20/($O$19/2)))^2*((($O$20+$G$20)-$O871)/3))*$P$603)-((PI()*((($C$19+$G$20)-$O871)*($O$20/($O$19/2)))^2*(((($C$19+$G$20)-$O871)*($O$20/($O$19/2)))*$AZ$15)/3)*$P$603))),IF('Silo Levels'!$L$22="Pumping",(($D$18*$P$603)+((PI()*(($C$21/2)^2)*($G$20-$O871))*$P$603))+((($D$18+$H$18)/3)*$BE$15)+(((PI()*($C$21/2)^2*(($C$21/2)*$AZ$15))/3)*$P$603),(($D$18*$P$603)+((PI()*(($C$21/2)^2)*($G$20-$O871))*$P$603))+((($D$18+$H$18)/3)*$BE$15)-(((PI()*($C$21/2)^2*(($C$21/2)*$AZ$15))/3)*$P$603)))</f>
        <v>100500.09320086497</v>
      </c>
      <c r="Q871" s="73">
        <v>26.6</v>
      </c>
      <c r="R871" s="85">
        <f t="shared" si="121"/>
        <v>107920.83036928263</v>
      </c>
      <c r="S871" s="57">
        <v>26.6</v>
      </c>
      <c r="T871" s="86">
        <f>IF($S871&gt;$G$20,IF('Silo Levels'!$L$23="Pumping",((PI()*((($C$19+$G$20)-$S871)*($O$20/($O$19/2)))^2*((($O$20+$G$20)-$S871))/3)*$T$603)+(((PI()*((($C$19+$G$20)-$S871)*($O$20/($O$19/2)))^2*(((($C$19+$G$20)-$S871)*($O$20/($O$19/2)))*$AZ$16))/3)*$T$603),(((PI()*((($C$19+$G$20)-$S871)*($O$20/($O$19/2)))^2*((($O$20+$G$20)-$S871)/3))*$T$603)-((PI()*((($C$19+$G$20)-$S871)*($O$20/($O$19/2)))^2*(((($C$19+$G$20)-$S871)*($O$20/($O$19/2)))*$AZ$16)/3)*$T$603))),IF('Silo Levels'!$L$23="Pumping",(($D$18*$T$603)+((PI()*(($C$21/2)^2)*($G$20-$S871))*$T$603))+((($D$18+$H$18)/3)*$BE$16)+(((PI()*($C$21/2)^2*(($C$21/2)*$AZ$16))/3)*$T$603),(($D$18*$T$603)+((PI()*(($C$21/2)^2)*($G$20-$S871))*$T$603))+((($D$18+$H$18)/3)*$BE$16)-(((PI()*($C$21/2)^2*(($C$21/2)*$AZ$16))/3)*$T$603)))</f>
        <v>103891.59069934039</v>
      </c>
      <c r="U871" s="73">
        <v>26.6</v>
      </c>
      <c r="V871" s="85">
        <f t="shared" si="122"/>
        <v>101581.2577727337</v>
      </c>
      <c r="W871" s="57">
        <v>26.6</v>
      </c>
      <c r="X871" s="86">
        <f>IF($W871&gt;$G$20,IF('Silo Levels'!$L$24="Pumping",((PI()*((($C$19+$G$20)-$W871)*($O$20/($O$19/2)))^2*((($O$20+$G$20)-$W871))/3)*$X$603)+(((PI()*((($C$19+$G$20)-$W871)*($O$20/($O$19/2)))^2*(((($C$19+$G$20)-$W871)*($O$20/($O$19/2)))*$AZ$17))/3)*$X$603),(((PI()*((($C$19+$G$20)-$W871)*($O$20/($O$19/2)))^2*((($O$20+$G$20)-$W871)/3))*$X$603)-((PI()*((($C$19+$G$20)-$W871)*($O$20/($O$19/2)))^2*(((($C$19+$G$20)-$W871)*($O$20/($O$19/2)))*$AZ$17)/3)*$X$603))),IF('Silo Levels'!$L$24="Pumping",(($D$18*$X$603)+((PI()*(($C$21/2)^2)*($G$20-$W871))*$X$603))+((($D$18+$H$18)/3)*$BE$17)+(((PI()*($C$21/2)^2*(($C$21/2)*$AZ$17))/3)*$X$603),(($D$18*$X$603)+((PI()*(($C$21/2)^2)*($G$20-$W871))*$X$603))+((($D$18+$H$18)/3)*$BE$17)-(((PI()*($C$21/2)^2*(($C$21/2)*$AZ$17))/3)*$X$603)))</f>
        <v>97793.123327707843</v>
      </c>
      <c r="Y871" s="73">
        <v>26.6</v>
      </c>
      <c r="Z871" s="85">
        <f t="shared" si="123"/>
        <v>116337.49438661152</v>
      </c>
      <c r="AA871" s="57">
        <v>26.6</v>
      </c>
      <c r="AB871" s="86">
        <f>IF($AA871&gt;$G$20,IF('Silo Levels'!$L$25="Pumping",((PI()*((($C$19+$G$20)-$AA871)*($O$20/($O$19/2)))^2*((($O$20+$G$20)-$AA871))/3)*$AB$603)+(((PI()*((($C$19+$G$20)-$AA871)*($O$20/($O$19/2)))^2*(((($C$19+$G$20)-$AA871)*($O$20/($O$19/2)))*$AZ$18))/3)*$AB$603),(((PI()*((($C$19+$G$20)-$AA871)*($O$20/($O$19/2)))^2*((($O$20+$G$20)-$AA871)/3))*$AB$603)-((PI()*((($C$19+$G$20)-$AA871)*($O$20/($O$19/2)))^2*(((($C$19+$G$20)-$AA871)*($O$20/($O$19/2)))*$AZ$18)/3)*$AB$603))),IF('Silo Levels'!$L$25="Pumping",(($D$18*$AB$603)+((PI()*(($C$21/2)^2)*($G$20-$AA871))*$AB$603))+((($D$18+$H$18)/3)*$BE$18)+(((PI()*($C$21/2)^2*(($C$21/2)*$AZ$18))/3)*$AB$603),(($D$18*$AB$603)+((PI()*(($C$21/2)^2)*($G$20-$AA871))*$AB$603))+((($D$18+$H$18)/3)*$BE$18)-(((PI()*($C$21/2)^2*(($C$21/2)*$AZ$18))/3)*$AB$603)))</f>
        <v>111988.15400955721</v>
      </c>
      <c r="AC871" s="73">
        <v>26.6</v>
      </c>
      <c r="AD871" s="85">
        <f t="shared" si="124"/>
        <v>121680.35728088784</v>
      </c>
      <c r="AE871" s="57">
        <v>26.6</v>
      </c>
      <c r="AF871" s="86">
        <f>IF($AE871&gt;$G$20,IF('Silo Levels'!$L$26="Pumping",((PI()*((($C$19+$G$20)-$AE871)*($O$20/($O$19/2)))^2*((($O$20+$G$20)-$AE871))/3)*$AF$603)+(((PI()*((($C$19+$G$20)-$AE871)*($O$20/($O$19/2)))^2*(((($C$19+$G$20)-$AE871)*($O$20/($O$19/2)))*$AZ$19))/3)*$AF$603),(((PI()*((($C$19+$G$20)-$AE871)*($O$20/($O$19/2)))^2*((($O$20+$G$20)-$AE871)/3))*$AF$603)-((PI()*((($C$19+$G$20)-$AE871)*($O$20/($O$19/2)))^2*(((($C$19+$G$20)-$AE871)*($O$20/($O$19/2)))*$AZ$19)/3)*$AF$603))),IF('Silo Levels'!$L$26="Pumping",(($D$18*$AF$603)+((PI()*(($C$21/2)^2)*($G$20-$AE871))*$AF$603))+((($D$18+$H$18)/3)*$BE$19)+(((PI()*($C$21/2)^2*(($C$21/2)*$AZ$19))/3)*$AF$603),(($D$18*$AF$603)+((PI()*(($C$21/2)^2)*($G$20-$AE871))*$AF$603))+((($D$18+$H$18)/3)*$BE$19)-(((PI()*($C$21/2)^2*(($C$21/2)*$AZ$19))/3)*$AF$603)))</f>
        <v>119469.87162862786</v>
      </c>
      <c r="AG871" s="73">
        <v>26.6</v>
      </c>
      <c r="AH871" s="85">
        <f t="shared" si="125"/>
        <v>111923.16011178866</v>
      </c>
      <c r="AI871" s="57">
        <v>26.6</v>
      </c>
      <c r="AJ871" s="86">
        <f>IF($AI871&gt;$G$20,IF('Silo Levels'!$L$27="Pumping",((PI()*((($C$19+$G$20)-$AI871)*($O$20/($O$19/2)))^2*((($O$20+$G$20)-$AI871))/3)*$AJ$603)+(((PI()*((($C$19+$G$20)-$AI871)*($O$20/($O$19/2)))^2*(((($C$19+$G$20)-$AI871)*($O$20/($O$19/2)))*$AZ$20))/3)*$AJ$603),(((PI()*((($C$19+$G$20)-$AI871)*($O$20/($O$19/2)))^2*((($O$20+$G$20)-$AI871)/3))*$AJ$603)-((PI()*((($C$19+$G$20)-$AI871)*($O$20/($O$19/2)))^2*(((($C$19+$G$20)-$AI871)*($O$20/($O$19/2)))*$AZ$20)/3)*$AJ$603))),IF('Silo Levels'!$L$27="Pumping",(($D$18*$AJ$603)+((PI()*(($C$21/2)^2)*($G$20-$AI871))*$AJ$603))+((($D$18+$H$18)/3)*$BE$20)+(((PI()*($C$21/2)^2*(($C$21/2)*$AZ$20))/3)*$AJ$603),(($D$18*$AJ$603)+((PI()*(($C$21/2)^2)*($G$20-$AI871))*$AJ$603))+((($D$18+$H$18)/3)*$BE$20)-(((PI()*($C$21/2)^2*(($C$21/2)*$AZ$20))/3)*$AJ$603)))</f>
        <v>107741.70472098194</v>
      </c>
    </row>
    <row r="872" spans="1:36" x14ac:dyDescent="0.3">
      <c r="A872">
        <v>26.7</v>
      </c>
      <c r="B872" s="85">
        <f t="shared" si="118"/>
        <v>111503.55761961015</v>
      </c>
      <c r="C872" s="57">
        <v>26.7</v>
      </c>
      <c r="D872" s="86">
        <f>IF($C872&gt;$G$20,IF('Silo Levels'!$L$19="Pumping",((PI()*((($C$19+$G$20)-$C872)*($O$20/($O$19/2)))^2*((($O$20+$G$20)-$C872))/3)*$D$603)+(((PI()*((($C$19+$G$20)-$C872)*($O$20/($O$19/2)))^2*(((($C$19+$G$20)-$C872)*($O$20/($O$19/2)))*$AZ$12))/3)*$D$603),(((PI()*((($C$19+$G$20)-$C872)*($O$20/($O$19/2)))^2*((($O$20+$G$20)-$C872)/3))*$D$603)-((PI()*((($C$19+$G$20)-$C872)*($O$20/($O$19/2)))^2*(((($C$19+$G$20)-$C872)*($O$20/($O$19/2)))*$AZ$12)/3)*$D$603))),IF('Silo Levels'!$L$19="Pumping",(($D$18*$D$603)+((PI()*(($C$21/2)^2)*($G$20-$C872))*$D$603))+((($D$18+$H$18)/3)*$BE$12)+(((PI()*($C$21/2)^2*(($C$21/2)*$AZ$12))/3)*$D$603),(($D$18*$D$603)+((PI()*(($C$21/2)^2)*($G$20-$C872))*$D$603))+((($D$18+$H$18)/3)*$BE$12)-(((PI()*($C$21/2)^2*(($C$21/2)*$AZ$12))/3)*$D$603)))</f>
        <v>108576.53884604544</v>
      </c>
      <c r="E872" s="73">
        <v>26.7</v>
      </c>
      <c r="F872" s="85">
        <f t="shared" si="119"/>
        <v>101201.12442075899</v>
      </c>
      <c r="G872" s="57">
        <v>26.7</v>
      </c>
      <c r="H872" s="86">
        <f>IF($G872&gt;$G$20,IF('Silo Levels'!$L$20="Pumping",((PI()*((($C$19+$G$20)-$G872)*($O$20/($O$19/2)))^2*((($O$20+$G$20)-$G872))/3)*$H$603)+(((PI()*((($C$19+$G$20)-$G872)*($O$20/($O$19/2)))^2*(((($C$19+$G$20)-$G872)*($O$20/($O$19/2)))*$AZ$13))/3)*$H$603),(((PI()*((($C$19+$G$20)-$G872)*($O$20/($O$19/2)))^2*((($O$20+$G$20)-$G872)/3))*$H$603)-((PI()*((($C$19+$G$20)-$G872)*($O$20/($O$19/2)))^2*(((($C$19+$G$20)-$G872)*($O$20/($O$19/2)))*$AZ$13)/3)*$H$603))),IF('Silo Levels'!$L$20="Pumping",(($D$18*$H$603)+((PI()*(($C$21/2)^2)*($G$20-$G872))*$H$603))+((($D$18+$H$18)/3)*$BE$13)+(((PI()*($C$21/2)^2*(($C$21/2)*$AZ$13))/3)*$H$603),(($D$18*$H$603)+((PI()*(($C$21/2)^2)*($G$20-$G872))*$H$603))+((($D$18+$H$18)/3)*$BE$13)-(((PI()*($C$21/2)^2*(($C$21/2)*$AZ$13))/3)*$H$603)))</f>
        <v>97412.98997573313</v>
      </c>
      <c r="I872" s="73">
        <v>26.7</v>
      </c>
      <c r="J872" s="85">
        <f t="shared" si="126"/>
        <v>101653.18611311085</v>
      </c>
      <c r="K872" s="57">
        <v>26.7</v>
      </c>
      <c r="L872" s="86">
        <f>IF($K872&gt;$G$20,IF('Silo Levels'!$L$21="Pumping",((PI()*((($C$19+$G$20)-$K872)*($O$20/($O$19/2)))^2*((($O$20+$G$20)-$K872))/3)*$L$603)+(((PI()*((($C$19+$G$20)-$K872)*($O$20/($O$19/2)))^2*(((($C$19+$G$20)-$K872)*($O$20/($O$19/2)))*$AZ$14))/3)*$L$603),(((PI()*((($C$19+$G$20)-$K872)*($O$20/($O$19/2)))^2*((($O$20+$G$20)-$K872)/3))*$L$603)-((PI()*((($C$19+$G$20)-$K872)*($O$20/($O$19/2)))^2*(((($C$19+$G$20)-$K872)*($O$20/($O$19/2)))*$AZ$14)/3)*$L$603))),IF('Silo Levels'!$L$21="Pumping",(($D$18*$L$603)+((PI()*(($C$21/2)^2)*($G$20-$K872))*$L$603))+((($D$18+$H$18)/3)*$BE$14)+(((PI()*($C$21/2)^2*(($C$21/2)*$AZ$14))/3)*$L$603),(($D$18*$L$603)+((PI()*(($C$21/2)^2)*($G$20-$K872))*$L$603))+((($D$18+$H$18)/3)*$BE$14)-(((PI()*($C$21/2)^2*(($C$21/2)*$AZ$14))/3)*$L$603)))</f>
        <v>97847.793091498737</v>
      </c>
      <c r="M872" s="73">
        <v>26.7</v>
      </c>
      <c r="N872" s="85">
        <f t="shared" si="120"/>
        <v>104004.37597865026</v>
      </c>
      <c r="O872" s="57">
        <v>26.7</v>
      </c>
      <c r="P872" s="86">
        <f>IF($O872&gt;$G$20,IF('Silo Levels'!$L$22="Pumping",((PI()*((($C$19+$G$20)-$O872)*($O$20/($O$19/2)))^2*((($O$20+$G$20)-$O872))/3)*$P$603)+(((PI()*((($C$19+$G$20)-$O872)*($O$20/($O$19/2)))^2*(((($C$19+$G$20)-$O872)*($O$20/($O$19/2)))*$AZ$15))/3)*$P$603),(((PI()*((($C$19+$G$20)-$O872)*($O$20/($O$19/2)))^2*((($O$20+$G$20)-$O872)/3))*$P$603)-((PI()*((($C$19+$G$20)-$O872)*($O$20/($O$19/2)))^2*(((($C$19+$G$20)-$O872)*($O$20/($O$19/2)))*$AZ$15)/3)*$P$603))),IF('Silo Levels'!$L$22="Pumping",(($D$18*$P$603)+((PI()*(($C$21/2)^2)*($G$20-$O872))*$P$603))+((($D$18+$H$18)/3)*$BE$15)+(((PI()*($C$21/2)^2*(($C$21/2)*$AZ$15))/3)*$P$603),(($D$18*$P$603)+((PI()*(($C$21/2)^2)*($G$20-$O872))*$P$603))+((($D$18+$H$18)/3)*$BE$15)-(((PI()*($C$21/2)^2*(($C$21/2)*$AZ$15))/3)*$P$603)))</f>
        <v>100109.22045105777</v>
      </c>
      <c r="Q872" s="73">
        <v>26.7</v>
      </c>
      <c r="R872" s="85">
        <f t="shared" si="121"/>
        <v>107516.50248602711</v>
      </c>
      <c r="S872" s="57">
        <v>26.7</v>
      </c>
      <c r="T872" s="86">
        <f>IF($S872&gt;$G$20,IF('Silo Levels'!$L$23="Pumping",((PI()*((($C$19+$G$20)-$S872)*($O$20/($O$19/2)))^2*((($O$20+$G$20)-$S872))/3)*$T$603)+(((PI()*((($C$19+$G$20)-$S872)*($O$20/($O$19/2)))^2*(((($C$19+$G$20)-$S872)*($O$20/($O$19/2)))*$AZ$16))/3)*$T$603),(((PI()*((($C$19+$G$20)-$S872)*($O$20/($O$19/2)))^2*((($O$20+$G$20)-$S872)/3))*$T$603)-((PI()*((($C$19+$G$20)-$S872)*($O$20/($O$19/2)))^2*(((($C$19+$G$20)-$S872)*($O$20/($O$19/2)))*$AZ$16)/3)*$T$603))),IF('Silo Levels'!$L$23="Pumping",(($D$18*$T$603)+((PI()*(($C$21/2)^2)*($G$20-$S872))*$T$603))+((($D$18+$H$18)/3)*$BE$16)+(((PI()*($C$21/2)^2*(($C$21/2)*$AZ$16))/3)*$T$603),(($D$18*$T$603)+((PI()*(($C$21/2)^2)*($G$20-$S872))*$T$603))+((($D$18+$H$18)/3)*$BE$16)-(((PI()*($C$21/2)^2*(($C$21/2)*$AZ$16))/3)*$T$603)))</f>
        <v>103487.26281608487</v>
      </c>
      <c r="U872" s="73">
        <v>26.7</v>
      </c>
      <c r="V872" s="85">
        <f t="shared" si="122"/>
        <v>101201.12442075899</v>
      </c>
      <c r="W872" s="57">
        <v>26.7</v>
      </c>
      <c r="X872" s="86">
        <f>IF($W872&gt;$G$20,IF('Silo Levels'!$L$24="Pumping",((PI()*((($C$19+$G$20)-$W872)*($O$20/($O$19/2)))^2*((($O$20+$G$20)-$W872))/3)*$X$603)+(((PI()*((($C$19+$G$20)-$W872)*($O$20/($O$19/2)))^2*(((($C$19+$G$20)-$W872)*($O$20/($O$19/2)))*$AZ$17))/3)*$X$603),(((PI()*((($C$19+$G$20)-$W872)*($O$20/($O$19/2)))^2*((($O$20+$G$20)-$W872)/3))*$X$603)-((PI()*((($C$19+$G$20)-$W872)*($O$20/($O$19/2)))^2*(((($C$19+$G$20)-$W872)*($O$20/($O$19/2)))*$AZ$17)/3)*$X$603))),IF('Silo Levels'!$L$24="Pumping",(($D$18*$X$603)+((PI()*(($C$21/2)^2)*($G$20-$W872))*$X$603))+((($D$18+$H$18)/3)*$BE$17)+(((PI()*($C$21/2)^2*(($C$21/2)*$AZ$17))/3)*$X$603),(($D$18*$X$603)+((PI()*(($C$21/2)^2)*($G$20-$W872))*$X$603))+((($D$18+$H$18)/3)*$BE$17)-(((PI()*($C$21/2)^2*(($C$21/2)*$AZ$17))/3)*$X$603)))</f>
        <v>97412.98997573313</v>
      </c>
      <c r="Y872" s="73">
        <v>26.7</v>
      </c>
      <c r="Z872" s="85">
        <f t="shared" si="123"/>
        <v>115901.04489929734</v>
      </c>
      <c r="AA872" s="57">
        <v>26.7</v>
      </c>
      <c r="AB872" s="86">
        <f>IF($AA872&gt;$G$20,IF('Silo Levels'!$L$25="Pumping",((PI()*((($C$19+$G$20)-$AA872)*($O$20/($O$19/2)))^2*((($O$20+$G$20)-$AA872))/3)*$AB$603)+(((PI()*((($C$19+$G$20)-$AA872)*($O$20/($O$19/2)))^2*(((($C$19+$G$20)-$AA872)*($O$20/($O$19/2)))*$AZ$18))/3)*$AB$603),(((PI()*((($C$19+$G$20)-$AA872)*($O$20/($O$19/2)))^2*((($O$20+$G$20)-$AA872)/3))*$AB$603)-((PI()*((($C$19+$G$20)-$AA872)*($O$20/($O$19/2)))^2*(((($C$19+$G$20)-$AA872)*($O$20/($O$19/2)))*$AZ$18)/3)*$AB$603))),IF('Silo Levels'!$L$25="Pumping",(($D$18*$AB$603)+((PI()*(($C$21/2)^2)*($G$20-$AA872))*$AB$603))+((($D$18+$H$18)/3)*$BE$18)+(((PI()*($C$21/2)^2*(($C$21/2)*$AZ$18))/3)*$AB$603),(($D$18*$AB$603)+((PI()*(($C$21/2)^2)*($G$20-$AA872))*$AB$603))+((($D$18+$H$18)/3)*$BE$18)-(((PI()*($C$21/2)^2*(($C$21/2)*$AZ$18))/3)*$AB$603)))</f>
        <v>111551.70452224303</v>
      </c>
      <c r="AC872" s="73">
        <v>26.7</v>
      </c>
      <c r="AD872" s="85">
        <f t="shared" si="124"/>
        <v>121236.71974231582</v>
      </c>
      <c r="AE872" s="57">
        <v>26.7</v>
      </c>
      <c r="AF872" s="86">
        <f>IF($AE872&gt;$G$20,IF('Silo Levels'!$L$26="Pumping",((PI()*((($C$19+$G$20)-$AE872)*($O$20/($O$19/2)))^2*((($O$20+$G$20)-$AE872))/3)*$AF$603)+(((PI()*((($C$19+$G$20)-$AE872)*($O$20/($O$19/2)))^2*(((($C$19+$G$20)-$AE872)*($O$20/($O$19/2)))*$AZ$19))/3)*$AF$603),(((PI()*((($C$19+$G$20)-$AE872)*($O$20/($O$19/2)))^2*((($O$20+$G$20)-$AE872)/3))*$AF$603)-((PI()*((($C$19+$G$20)-$AE872)*($O$20/($O$19/2)))^2*(((($C$19+$G$20)-$AE872)*($O$20/($O$19/2)))*$AZ$19)/3)*$AF$603))),IF('Silo Levels'!$L$26="Pumping",(($D$18*$AF$603)+((PI()*(($C$21/2)^2)*($G$20-$AE872))*$AF$603))+((($D$18+$H$18)/3)*$BE$19)+(((PI()*($C$21/2)^2*(($C$21/2)*$AZ$19))/3)*$AF$603),(($D$18*$AF$603)+((PI()*(($C$21/2)^2)*($G$20-$AE872))*$AF$603))+((($D$18+$H$18)/3)*$BE$19)-(((PI()*($C$21/2)^2*(($C$21/2)*$AZ$19))/3)*$AF$603)))</f>
        <v>119026.23409005585</v>
      </c>
      <c r="AG872" s="73">
        <v>26.7</v>
      </c>
      <c r="AH872" s="85">
        <f t="shared" si="125"/>
        <v>111503.55761961015</v>
      </c>
      <c r="AI872" s="57">
        <v>26.7</v>
      </c>
      <c r="AJ872" s="86">
        <f>IF($AI872&gt;$G$20,IF('Silo Levels'!$L$27="Pumping",((PI()*((($C$19+$G$20)-$AI872)*($O$20/($O$19/2)))^2*((($O$20+$G$20)-$AI872))/3)*$AJ$603)+(((PI()*((($C$19+$G$20)-$AI872)*($O$20/($O$19/2)))^2*(((($C$19+$G$20)-$AI872)*($O$20/($O$19/2)))*$AZ$20))/3)*$AJ$603),(((PI()*((($C$19+$G$20)-$AI872)*($O$20/($O$19/2)))^2*((($O$20+$G$20)-$AI872)/3))*$AJ$603)-((PI()*((($C$19+$G$20)-$AI872)*($O$20/($O$19/2)))^2*(((($C$19+$G$20)-$AI872)*($O$20/($O$19/2)))*$AZ$20)/3)*$AJ$603))),IF('Silo Levels'!$L$27="Pumping",(($D$18*$AJ$603)+((PI()*(($C$21/2)^2)*($G$20-$AI872))*$AJ$603))+((($D$18+$H$18)/3)*$BE$20)+(((PI()*($C$21/2)^2*(($C$21/2)*$AZ$20))/3)*$AJ$603),(($D$18*$AJ$603)+((PI()*(($C$21/2)^2)*($G$20-$AI872))*$AJ$603))+((($D$18+$H$18)/3)*$BE$20)-(((PI()*($C$21/2)^2*(($C$21/2)*$AZ$20))/3)*$AJ$603)))</f>
        <v>107322.10222880343</v>
      </c>
    </row>
    <row r="873" spans="1:36" x14ac:dyDescent="0.3">
      <c r="A873">
        <v>26.8</v>
      </c>
      <c r="B873" s="85">
        <f t="shared" si="118"/>
        <v>111083.95512743163</v>
      </c>
      <c r="C873" s="57">
        <v>26.8</v>
      </c>
      <c r="D873" s="86">
        <f>IF($C873&gt;$G$20,IF('Silo Levels'!$L$19="Pumping",((PI()*((($C$19+$G$20)-$C873)*($O$20/($O$19/2)))^2*((($O$20+$G$20)-$C873))/3)*$D$603)+(((PI()*((($C$19+$G$20)-$C873)*($O$20/($O$19/2)))^2*(((($C$19+$G$20)-$C873)*($O$20/($O$19/2)))*$AZ$12))/3)*$D$603),(((PI()*((($C$19+$G$20)-$C873)*($O$20/($O$19/2)))^2*((($O$20+$G$20)-$C873)/3))*$D$603)-((PI()*((($C$19+$G$20)-$C873)*($O$20/($O$19/2)))^2*(((($C$19+$G$20)-$C873)*($O$20/($O$19/2)))*$AZ$12)/3)*$D$603))),IF('Silo Levels'!$L$19="Pumping",(($D$18*$D$603)+((PI()*(($C$21/2)^2)*($G$20-$C873))*$D$603))+((($D$18+$H$18)/3)*$BE$12)+(((PI()*($C$21/2)^2*(($C$21/2)*$AZ$12))/3)*$D$603),(($D$18*$D$603)+((PI()*(($C$21/2)^2)*($G$20-$C873))*$D$603))+((($D$18+$H$18)/3)*$BE$12)-(((PI()*($C$21/2)^2*(($C$21/2)*$AZ$12))/3)*$D$603)))</f>
        <v>108156.93635386693</v>
      </c>
      <c r="E873" s="73">
        <v>26.8</v>
      </c>
      <c r="F873" s="85">
        <f t="shared" si="119"/>
        <v>100820.99106878426</v>
      </c>
      <c r="G873" s="57">
        <v>26.8</v>
      </c>
      <c r="H873" s="86">
        <f>IF($G873&gt;$G$20,IF('Silo Levels'!$L$20="Pumping",((PI()*((($C$19+$G$20)-$G873)*($O$20/($O$19/2)))^2*((($O$20+$G$20)-$G873))/3)*$H$603)+(((PI()*((($C$19+$G$20)-$G873)*($O$20/($O$19/2)))^2*(((($C$19+$G$20)-$G873)*($O$20/($O$19/2)))*$AZ$13))/3)*$H$603),(((PI()*((($C$19+$G$20)-$G873)*($O$20/($O$19/2)))^2*((($O$20+$G$20)-$G873)/3))*$H$603)-((PI()*((($C$19+$G$20)-$G873)*($O$20/($O$19/2)))^2*(((($C$19+$G$20)-$G873)*($O$20/($O$19/2)))*$AZ$13)/3)*$H$603))),IF('Silo Levels'!$L$20="Pumping",(($D$18*$H$603)+((PI()*(($C$21/2)^2)*($G$20-$G873))*$H$603))+((($D$18+$H$18)/3)*$BE$13)+(((PI()*($C$21/2)^2*(($C$21/2)*$AZ$13))/3)*$H$603),(($D$18*$H$603)+((PI()*(($C$21/2)^2)*($G$20-$G873))*$H$603))+((($D$18+$H$18)/3)*$BE$13)-(((PI()*($C$21/2)^2*(($C$21/2)*$AZ$13))/3)*$H$603)))</f>
        <v>97032.856623758402</v>
      </c>
      <c r="I873" s="73">
        <v>26.8</v>
      </c>
      <c r="J873" s="85">
        <f t="shared" si="126"/>
        <v>101271.32089003616</v>
      </c>
      <c r="K873" s="57">
        <v>26.8</v>
      </c>
      <c r="L873" s="86">
        <f>IF($K873&gt;$G$20,IF('Silo Levels'!$L$21="Pumping",((PI()*((($C$19+$G$20)-$K873)*($O$20/($O$19/2)))^2*((($O$20+$G$20)-$K873))/3)*$L$603)+(((PI()*((($C$19+$G$20)-$K873)*($O$20/($O$19/2)))^2*(((($C$19+$G$20)-$K873)*($O$20/($O$19/2)))*$AZ$14))/3)*$L$603),(((PI()*((($C$19+$G$20)-$K873)*($O$20/($O$19/2)))^2*((($O$20+$G$20)-$K873)/3))*$L$603)-((PI()*((($C$19+$G$20)-$K873)*($O$20/($O$19/2)))^2*(((($C$19+$G$20)-$K873)*($O$20/($O$19/2)))*$AZ$14)/3)*$L$603))),IF('Silo Levels'!$L$21="Pumping",(($D$18*$L$603)+((PI()*(($C$21/2)^2)*($G$20-$K873))*$L$603))+((($D$18+$H$18)/3)*$BE$14)+(((PI()*($C$21/2)^2*(($C$21/2)*$AZ$14))/3)*$L$603),(($D$18*$L$603)+((PI()*(($C$21/2)^2)*($G$20-$K873))*$L$603))+((($D$18+$H$18)/3)*$BE$14)-(((PI()*($C$21/2)^2*(($C$21/2)*$AZ$14))/3)*$L$603)))</f>
        <v>97465.927868424056</v>
      </c>
      <c r="M873" s="73">
        <v>26.8</v>
      </c>
      <c r="N873" s="85">
        <f t="shared" si="120"/>
        <v>103613.50322884307</v>
      </c>
      <c r="O873" s="57">
        <v>26.8</v>
      </c>
      <c r="P873" s="86">
        <f>IF($O873&gt;$G$20,IF('Silo Levels'!$L$22="Pumping",((PI()*((($C$19+$G$20)-$O873)*($O$20/($O$19/2)))^2*((($O$20+$G$20)-$O873))/3)*$P$603)+(((PI()*((($C$19+$G$20)-$O873)*($O$20/($O$19/2)))^2*(((($C$19+$G$20)-$O873)*($O$20/($O$19/2)))*$AZ$15))/3)*$P$603),(((PI()*((($C$19+$G$20)-$O873)*($O$20/($O$19/2)))^2*((($O$20+$G$20)-$O873)/3))*$P$603)-((PI()*((($C$19+$G$20)-$O873)*($O$20/($O$19/2)))^2*(((($C$19+$G$20)-$O873)*($O$20/($O$19/2)))*$AZ$15)/3)*$P$603))),IF('Silo Levels'!$L$22="Pumping",(($D$18*$P$603)+((PI()*(($C$21/2)^2)*($G$20-$O873))*$P$603))+((($D$18+$H$18)/3)*$BE$15)+(((PI()*($C$21/2)^2*(($C$21/2)*$AZ$15))/3)*$P$603),(($D$18*$P$603)+((PI()*(($C$21/2)^2)*($G$20-$O873))*$P$603))+((($D$18+$H$18)/3)*$BE$15)-(((PI()*($C$21/2)^2*(($C$21/2)*$AZ$15))/3)*$P$603)))</f>
        <v>99718.347701250575</v>
      </c>
      <c r="Q873" s="73">
        <v>26.8</v>
      </c>
      <c r="R873" s="85">
        <f t="shared" si="121"/>
        <v>107112.17460277157</v>
      </c>
      <c r="S873" s="57">
        <v>26.8</v>
      </c>
      <c r="T873" s="86">
        <f>IF($S873&gt;$G$20,IF('Silo Levels'!$L$23="Pumping",((PI()*((($C$19+$G$20)-$S873)*($O$20/($O$19/2)))^2*((($O$20+$G$20)-$S873))/3)*$T$603)+(((PI()*((($C$19+$G$20)-$S873)*($O$20/($O$19/2)))^2*(((($C$19+$G$20)-$S873)*($O$20/($O$19/2)))*$AZ$16))/3)*$T$603),(((PI()*((($C$19+$G$20)-$S873)*($O$20/($O$19/2)))^2*((($O$20+$G$20)-$S873)/3))*$T$603)-((PI()*((($C$19+$G$20)-$S873)*($O$20/($O$19/2)))^2*(((($C$19+$G$20)-$S873)*($O$20/($O$19/2)))*$AZ$16)/3)*$T$603))),IF('Silo Levels'!$L$23="Pumping",(($D$18*$T$603)+((PI()*(($C$21/2)^2)*($G$20-$S873))*$T$603))+((($D$18+$H$18)/3)*$BE$16)+(((PI()*($C$21/2)^2*(($C$21/2)*$AZ$16))/3)*$T$603),(($D$18*$T$603)+((PI()*(($C$21/2)^2)*($G$20-$S873))*$T$603))+((($D$18+$H$18)/3)*$BE$16)-(((PI()*($C$21/2)^2*(($C$21/2)*$AZ$16))/3)*$T$603)))</f>
        <v>103082.93493282933</v>
      </c>
      <c r="U873" s="73">
        <v>26.8</v>
      </c>
      <c r="V873" s="85">
        <f t="shared" si="122"/>
        <v>100820.99106878426</v>
      </c>
      <c r="W873" s="57">
        <v>26.8</v>
      </c>
      <c r="X873" s="86">
        <f>IF($W873&gt;$G$20,IF('Silo Levels'!$L$24="Pumping",((PI()*((($C$19+$G$20)-$W873)*($O$20/($O$19/2)))^2*((($O$20+$G$20)-$W873))/3)*$X$603)+(((PI()*((($C$19+$G$20)-$W873)*($O$20/($O$19/2)))^2*(((($C$19+$G$20)-$W873)*($O$20/($O$19/2)))*$AZ$17))/3)*$X$603),(((PI()*((($C$19+$G$20)-$W873)*($O$20/($O$19/2)))^2*((($O$20+$G$20)-$W873)/3))*$X$603)-((PI()*((($C$19+$G$20)-$W873)*($O$20/($O$19/2)))^2*(((($C$19+$G$20)-$W873)*($O$20/($O$19/2)))*$AZ$17)/3)*$X$603))),IF('Silo Levels'!$L$24="Pumping",(($D$18*$X$603)+((PI()*(($C$21/2)^2)*($G$20-$W873))*$X$603))+((($D$18+$H$18)/3)*$BE$17)+(((PI()*($C$21/2)^2*(($C$21/2)*$AZ$17))/3)*$X$603),(($D$18*$X$603)+((PI()*(($C$21/2)^2)*($G$20-$W873))*$X$603))+((($D$18+$H$18)/3)*$BE$17)-(((PI()*($C$21/2)^2*(($C$21/2)*$AZ$17))/3)*$X$603)))</f>
        <v>97032.856623758402</v>
      </c>
      <c r="Y873" s="73">
        <v>26.8</v>
      </c>
      <c r="Z873" s="85">
        <f t="shared" si="123"/>
        <v>115464.59541198319</v>
      </c>
      <c r="AA873" s="57">
        <v>26.8</v>
      </c>
      <c r="AB873" s="86">
        <f>IF($AA873&gt;$G$20,IF('Silo Levels'!$L$25="Pumping",((PI()*((($C$19+$G$20)-$AA873)*($O$20/($O$19/2)))^2*((($O$20+$G$20)-$AA873))/3)*$AB$603)+(((PI()*((($C$19+$G$20)-$AA873)*($O$20/($O$19/2)))^2*(((($C$19+$G$20)-$AA873)*($O$20/($O$19/2)))*$AZ$18))/3)*$AB$603),(((PI()*((($C$19+$G$20)-$AA873)*($O$20/($O$19/2)))^2*((($O$20+$G$20)-$AA873)/3))*$AB$603)-((PI()*((($C$19+$G$20)-$AA873)*($O$20/($O$19/2)))^2*(((($C$19+$G$20)-$AA873)*($O$20/($O$19/2)))*$AZ$18)/3)*$AB$603))),IF('Silo Levels'!$L$25="Pumping",(($D$18*$AB$603)+((PI()*(($C$21/2)^2)*($G$20-$AA873))*$AB$603))+((($D$18+$H$18)/3)*$BE$18)+(((PI()*($C$21/2)^2*(($C$21/2)*$AZ$18))/3)*$AB$603),(($D$18*$AB$603)+((PI()*(($C$21/2)^2)*($G$20-$AA873))*$AB$603))+((($D$18+$H$18)/3)*$BE$18)-(((PI()*($C$21/2)^2*(($C$21/2)*$AZ$18))/3)*$AB$603)))</f>
        <v>111115.25503492888</v>
      </c>
      <c r="AC873" s="73">
        <v>26.8</v>
      </c>
      <c r="AD873" s="85">
        <f t="shared" si="124"/>
        <v>120793.08220374378</v>
      </c>
      <c r="AE873" s="57">
        <v>26.8</v>
      </c>
      <c r="AF873" s="86">
        <f>IF($AE873&gt;$G$20,IF('Silo Levels'!$L$26="Pumping",((PI()*((($C$19+$G$20)-$AE873)*($O$20/($O$19/2)))^2*((($O$20+$G$20)-$AE873))/3)*$AF$603)+(((PI()*((($C$19+$G$20)-$AE873)*($O$20/($O$19/2)))^2*(((($C$19+$G$20)-$AE873)*($O$20/($O$19/2)))*$AZ$19))/3)*$AF$603),(((PI()*((($C$19+$G$20)-$AE873)*($O$20/($O$19/2)))^2*((($O$20+$G$20)-$AE873)/3))*$AF$603)-((PI()*((($C$19+$G$20)-$AE873)*($O$20/($O$19/2)))^2*(((($C$19+$G$20)-$AE873)*($O$20/($O$19/2)))*$AZ$19)/3)*$AF$603))),IF('Silo Levels'!$L$26="Pumping",(($D$18*$AF$603)+((PI()*(($C$21/2)^2)*($G$20-$AE873))*$AF$603))+((($D$18+$H$18)/3)*$BE$19)+(((PI()*($C$21/2)^2*(($C$21/2)*$AZ$19))/3)*$AF$603),(($D$18*$AF$603)+((PI()*(($C$21/2)^2)*($G$20-$AE873))*$AF$603))+((($D$18+$H$18)/3)*$BE$19)-(((PI()*($C$21/2)^2*(($C$21/2)*$AZ$19))/3)*$AF$603)))</f>
        <v>118582.5965514838</v>
      </c>
      <c r="AG873" s="73">
        <v>26.8</v>
      </c>
      <c r="AH873" s="85">
        <f t="shared" si="125"/>
        <v>111083.95512743163</v>
      </c>
      <c r="AI873" s="57">
        <v>26.8</v>
      </c>
      <c r="AJ873" s="86">
        <f>IF($AI873&gt;$G$20,IF('Silo Levels'!$L$27="Pumping",((PI()*((($C$19+$G$20)-$AI873)*($O$20/($O$19/2)))^2*((($O$20+$G$20)-$AI873))/3)*$AJ$603)+(((PI()*((($C$19+$G$20)-$AI873)*($O$20/($O$19/2)))^2*(((($C$19+$G$20)-$AI873)*($O$20/($O$19/2)))*$AZ$20))/3)*$AJ$603),(((PI()*((($C$19+$G$20)-$AI873)*($O$20/($O$19/2)))^2*((($O$20+$G$20)-$AI873)/3))*$AJ$603)-((PI()*((($C$19+$G$20)-$AI873)*($O$20/($O$19/2)))^2*(((($C$19+$G$20)-$AI873)*($O$20/($O$19/2)))*$AZ$20)/3)*$AJ$603))),IF('Silo Levels'!$L$27="Pumping",(($D$18*$AJ$603)+((PI()*(($C$21/2)^2)*($G$20-$AI873))*$AJ$603))+((($D$18+$H$18)/3)*$BE$20)+(((PI()*($C$21/2)^2*(($C$21/2)*$AZ$20))/3)*$AJ$603),(($D$18*$AJ$603)+((PI()*(($C$21/2)^2)*($G$20-$AI873))*$AJ$603))+((($D$18+$H$18)/3)*$BE$20)-(((PI()*($C$21/2)^2*(($C$21/2)*$AZ$20))/3)*$AJ$603)))</f>
        <v>106902.49973662492</v>
      </c>
    </row>
    <row r="874" spans="1:36" x14ac:dyDescent="0.3">
      <c r="A874">
        <v>26.9</v>
      </c>
      <c r="B874" s="85">
        <f t="shared" si="118"/>
        <v>110664.35263525312</v>
      </c>
      <c r="C874" s="57">
        <v>26.9</v>
      </c>
      <c r="D874" s="86">
        <f>IF($C874&gt;$G$20,IF('Silo Levels'!$L$19="Pumping",((PI()*((($C$19+$G$20)-$C874)*($O$20/($O$19/2)))^2*((($O$20+$G$20)-$C874))/3)*$D$603)+(((PI()*((($C$19+$G$20)-$C874)*($O$20/($O$19/2)))^2*(((($C$19+$G$20)-$C874)*($O$20/($O$19/2)))*$AZ$12))/3)*$D$603),(((PI()*((($C$19+$G$20)-$C874)*($O$20/($O$19/2)))^2*((($O$20+$G$20)-$C874)/3))*$D$603)-((PI()*((($C$19+$G$20)-$C874)*($O$20/($O$19/2)))^2*(((($C$19+$G$20)-$C874)*($O$20/($O$19/2)))*$AZ$12)/3)*$D$603))),IF('Silo Levels'!$L$19="Pumping",(($D$18*$D$603)+((PI()*(($C$21/2)^2)*($G$20-$C874))*$D$603))+((($D$18+$H$18)/3)*$BE$12)+(((PI()*($C$21/2)^2*(($C$21/2)*$AZ$12))/3)*$D$603),(($D$18*$D$603)+((PI()*(($C$21/2)^2)*($G$20-$C874))*$D$603))+((($D$18+$H$18)/3)*$BE$12)-(((PI()*($C$21/2)^2*(($C$21/2)*$AZ$12))/3)*$D$603)))</f>
        <v>107737.33386168841</v>
      </c>
      <c r="E874" s="73">
        <v>26.9</v>
      </c>
      <c r="F874" s="85">
        <f t="shared" si="119"/>
        <v>100440.85771680954</v>
      </c>
      <c r="G874" s="57">
        <v>26.9</v>
      </c>
      <c r="H874" s="86">
        <f>IF($G874&gt;$G$20,IF('Silo Levels'!$L$20="Pumping",((PI()*((($C$19+$G$20)-$G874)*($O$20/($O$19/2)))^2*((($O$20+$G$20)-$G874))/3)*$H$603)+(((PI()*((($C$19+$G$20)-$G874)*($O$20/($O$19/2)))^2*(((($C$19+$G$20)-$G874)*($O$20/($O$19/2)))*$AZ$13))/3)*$H$603),(((PI()*((($C$19+$G$20)-$G874)*($O$20/($O$19/2)))^2*((($O$20+$G$20)-$G874)/3))*$H$603)-((PI()*((($C$19+$G$20)-$G874)*($O$20/($O$19/2)))^2*(((($C$19+$G$20)-$G874)*($O$20/($O$19/2)))*$AZ$13)/3)*$H$603))),IF('Silo Levels'!$L$20="Pumping",(($D$18*$H$603)+((PI()*(($C$21/2)^2)*($G$20-$G874))*$H$603))+((($D$18+$H$18)/3)*$BE$13)+(((PI()*($C$21/2)^2*(($C$21/2)*$AZ$13))/3)*$H$603),(($D$18*$H$603)+((PI()*(($C$21/2)^2)*($G$20-$G874))*$H$603))+((($D$18+$H$18)/3)*$BE$13)-(((PI()*($C$21/2)^2*(($C$21/2)*$AZ$13))/3)*$H$603)))</f>
        <v>96652.723271783674</v>
      </c>
      <c r="I874" s="73">
        <v>26.9</v>
      </c>
      <c r="J874" s="85">
        <f t="shared" si="126"/>
        <v>100889.45566696151</v>
      </c>
      <c r="K874" s="57">
        <v>26.9</v>
      </c>
      <c r="L874" s="86">
        <f>IF($K874&gt;$G$20,IF('Silo Levels'!$L$21="Pumping",((PI()*((($C$19+$G$20)-$K874)*($O$20/($O$19/2)))^2*((($O$20+$G$20)-$K874))/3)*$L$603)+(((PI()*((($C$19+$G$20)-$K874)*($O$20/($O$19/2)))^2*(((($C$19+$G$20)-$K874)*($O$20/($O$19/2)))*$AZ$14))/3)*$L$603),(((PI()*((($C$19+$G$20)-$K874)*($O$20/($O$19/2)))^2*((($O$20+$G$20)-$K874)/3))*$L$603)-((PI()*((($C$19+$G$20)-$K874)*($O$20/($O$19/2)))^2*(((($C$19+$G$20)-$K874)*($O$20/($O$19/2)))*$AZ$14)/3)*$L$603))),IF('Silo Levels'!$L$21="Pumping",(($D$18*$L$603)+((PI()*(($C$21/2)^2)*($G$20-$K874))*$L$603))+((($D$18+$H$18)/3)*$BE$14)+(((PI()*($C$21/2)^2*(($C$21/2)*$AZ$14))/3)*$L$603),(($D$18*$L$603)+((PI()*(($C$21/2)^2)*($G$20-$K874))*$L$603))+((($D$18+$H$18)/3)*$BE$14)-(((PI()*($C$21/2)^2*(($C$21/2)*$AZ$14))/3)*$L$603)))</f>
        <v>97084.062645349404</v>
      </c>
      <c r="M874" s="73">
        <v>26.9</v>
      </c>
      <c r="N874" s="85">
        <f t="shared" si="120"/>
        <v>103222.63047903588</v>
      </c>
      <c r="O874" s="57">
        <v>26.9</v>
      </c>
      <c r="P874" s="86">
        <f>IF($O874&gt;$G$20,IF('Silo Levels'!$L$22="Pumping",((PI()*((($C$19+$G$20)-$O874)*($O$20/($O$19/2)))^2*((($O$20+$G$20)-$O874))/3)*$P$603)+(((PI()*((($C$19+$G$20)-$O874)*($O$20/($O$19/2)))^2*(((($C$19+$G$20)-$O874)*($O$20/($O$19/2)))*$AZ$15))/3)*$P$603),(((PI()*((($C$19+$G$20)-$O874)*($O$20/($O$19/2)))^2*((($O$20+$G$20)-$O874)/3))*$P$603)-((PI()*((($C$19+$G$20)-$O874)*($O$20/($O$19/2)))^2*(((($C$19+$G$20)-$O874)*($O$20/($O$19/2)))*$AZ$15)/3)*$P$603))),IF('Silo Levels'!$L$22="Pumping",(($D$18*$P$603)+((PI()*(($C$21/2)^2)*($G$20-$O874))*$P$603))+((($D$18+$H$18)/3)*$BE$15)+(((PI()*($C$21/2)^2*(($C$21/2)*$AZ$15))/3)*$P$603),(($D$18*$P$603)+((PI()*(($C$21/2)^2)*($G$20-$O874))*$P$603))+((($D$18+$H$18)/3)*$BE$15)-(((PI()*($C$21/2)^2*(($C$21/2)*$AZ$15))/3)*$P$603)))</f>
        <v>99327.474951443393</v>
      </c>
      <c r="Q874" s="73">
        <v>26.9</v>
      </c>
      <c r="R874" s="85">
        <f t="shared" si="121"/>
        <v>106707.84671951605</v>
      </c>
      <c r="S874" s="57">
        <v>26.9</v>
      </c>
      <c r="T874" s="86">
        <f>IF($S874&gt;$G$20,IF('Silo Levels'!$L$23="Pumping",((PI()*((($C$19+$G$20)-$S874)*($O$20/($O$19/2)))^2*((($O$20+$G$20)-$S874))/3)*$T$603)+(((PI()*((($C$19+$G$20)-$S874)*($O$20/($O$19/2)))^2*(((($C$19+$G$20)-$S874)*($O$20/($O$19/2)))*$AZ$16))/3)*$T$603),(((PI()*((($C$19+$G$20)-$S874)*($O$20/($O$19/2)))^2*((($O$20+$G$20)-$S874)/3))*$T$603)-((PI()*((($C$19+$G$20)-$S874)*($O$20/($O$19/2)))^2*(((($C$19+$G$20)-$S874)*($O$20/($O$19/2)))*$AZ$16)/3)*$T$603))),IF('Silo Levels'!$L$23="Pumping",(($D$18*$T$603)+((PI()*(($C$21/2)^2)*($G$20-$S874))*$T$603))+((($D$18+$H$18)/3)*$BE$16)+(((PI()*($C$21/2)^2*(($C$21/2)*$AZ$16))/3)*$T$603),(($D$18*$T$603)+((PI()*(($C$21/2)^2)*($G$20-$S874))*$T$603))+((($D$18+$H$18)/3)*$BE$16)-(((PI()*($C$21/2)^2*(($C$21/2)*$AZ$16))/3)*$T$603)))</f>
        <v>102678.60704957381</v>
      </c>
      <c r="U874" s="73">
        <v>26.9</v>
      </c>
      <c r="V874" s="85">
        <f t="shared" si="122"/>
        <v>100440.85771680954</v>
      </c>
      <c r="W874" s="57">
        <v>26.9</v>
      </c>
      <c r="X874" s="86">
        <f>IF($W874&gt;$G$20,IF('Silo Levels'!$L$24="Pumping",((PI()*((($C$19+$G$20)-$W874)*($O$20/($O$19/2)))^2*((($O$20+$G$20)-$W874))/3)*$X$603)+(((PI()*((($C$19+$G$20)-$W874)*($O$20/($O$19/2)))^2*(((($C$19+$G$20)-$W874)*($O$20/($O$19/2)))*$AZ$17))/3)*$X$603),(((PI()*((($C$19+$G$20)-$W874)*($O$20/($O$19/2)))^2*((($O$20+$G$20)-$W874)/3))*$X$603)-((PI()*((($C$19+$G$20)-$W874)*($O$20/($O$19/2)))^2*(((($C$19+$G$20)-$W874)*($O$20/($O$19/2)))*$AZ$17)/3)*$X$603))),IF('Silo Levels'!$L$24="Pumping",(($D$18*$X$603)+((PI()*(($C$21/2)^2)*($G$20-$W874))*$X$603))+((($D$18+$H$18)/3)*$BE$17)+(((PI()*($C$21/2)^2*(($C$21/2)*$AZ$17))/3)*$X$603),(($D$18*$X$603)+((PI()*(($C$21/2)^2)*($G$20-$W874))*$X$603))+((($D$18+$H$18)/3)*$BE$17)-(((PI()*($C$21/2)^2*(($C$21/2)*$AZ$17))/3)*$X$603)))</f>
        <v>96652.723271783674</v>
      </c>
      <c r="Y874" s="73">
        <v>26.9</v>
      </c>
      <c r="Z874" s="85">
        <f t="shared" si="123"/>
        <v>115028.14592466904</v>
      </c>
      <c r="AA874" s="57">
        <v>26.9</v>
      </c>
      <c r="AB874" s="86">
        <f>IF($AA874&gt;$G$20,IF('Silo Levels'!$L$25="Pumping",((PI()*((($C$19+$G$20)-$AA874)*($O$20/($O$19/2)))^2*((($O$20+$G$20)-$AA874))/3)*$AB$603)+(((PI()*((($C$19+$G$20)-$AA874)*($O$20/($O$19/2)))^2*(((($C$19+$G$20)-$AA874)*($O$20/($O$19/2)))*$AZ$18))/3)*$AB$603),(((PI()*((($C$19+$G$20)-$AA874)*($O$20/($O$19/2)))^2*((($O$20+$G$20)-$AA874)/3))*$AB$603)-((PI()*((($C$19+$G$20)-$AA874)*($O$20/($O$19/2)))^2*(((($C$19+$G$20)-$AA874)*($O$20/($O$19/2)))*$AZ$18)/3)*$AB$603))),IF('Silo Levels'!$L$25="Pumping",(($D$18*$AB$603)+((PI()*(($C$21/2)^2)*($G$20-$AA874))*$AB$603))+((($D$18+$H$18)/3)*$BE$18)+(((PI()*($C$21/2)^2*(($C$21/2)*$AZ$18))/3)*$AB$603),(($D$18*$AB$603)+((PI()*(($C$21/2)^2)*($G$20-$AA874))*$AB$603))+((($D$18+$H$18)/3)*$BE$18)-(((PI()*($C$21/2)^2*(($C$21/2)*$AZ$18))/3)*$AB$603)))</f>
        <v>110678.80554761473</v>
      </c>
      <c r="AC874" s="73">
        <v>26.9</v>
      </c>
      <c r="AD874" s="85">
        <f t="shared" si="124"/>
        <v>120349.44466517173</v>
      </c>
      <c r="AE874" s="57">
        <v>26.9</v>
      </c>
      <c r="AF874" s="86">
        <f>IF($AE874&gt;$G$20,IF('Silo Levels'!$L$26="Pumping",((PI()*((($C$19+$G$20)-$AE874)*($O$20/($O$19/2)))^2*((($O$20+$G$20)-$AE874))/3)*$AF$603)+(((PI()*((($C$19+$G$20)-$AE874)*($O$20/($O$19/2)))^2*(((($C$19+$G$20)-$AE874)*($O$20/($O$19/2)))*$AZ$19))/3)*$AF$603),(((PI()*((($C$19+$G$20)-$AE874)*($O$20/($O$19/2)))^2*((($O$20+$G$20)-$AE874)/3))*$AF$603)-((PI()*((($C$19+$G$20)-$AE874)*($O$20/($O$19/2)))^2*(((($C$19+$G$20)-$AE874)*($O$20/($O$19/2)))*$AZ$19)/3)*$AF$603))),IF('Silo Levels'!$L$26="Pumping",(($D$18*$AF$603)+((PI()*(($C$21/2)^2)*($G$20-$AE874))*$AF$603))+((($D$18+$H$18)/3)*$BE$19)+(((PI()*($C$21/2)^2*(($C$21/2)*$AZ$19))/3)*$AF$603),(($D$18*$AF$603)+((PI()*(($C$21/2)^2)*($G$20-$AE874))*$AF$603))+((($D$18+$H$18)/3)*$BE$19)-(((PI()*($C$21/2)^2*(($C$21/2)*$AZ$19))/3)*$AF$603)))</f>
        <v>118138.95901291176</v>
      </c>
      <c r="AG874" s="73">
        <v>26.9</v>
      </c>
      <c r="AH874" s="85">
        <f t="shared" si="125"/>
        <v>110664.35263525312</v>
      </c>
      <c r="AI874" s="57">
        <v>26.9</v>
      </c>
      <c r="AJ874" s="86">
        <f>IF($AI874&gt;$G$20,IF('Silo Levels'!$L$27="Pumping",((PI()*((($C$19+$G$20)-$AI874)*($O$20/($O$19/2)))^2*((($O$20+$G$20)-$AI874))/3)*$AJ$603)+(((PI()*((($C$19+$G$20)-$AI874)*($O$20/($O$19/2)))^2*(((($C$19+$G$20)-$AI874)*($O$20/($O$19/2)))*$AZ$20))/3)*$AJ$603),(((PI()*((($C$19+$G$20)-$AI874)*($O$20/($O$19/2)))^2*((($O$20+$G$20)-$AI874)/3))*$AJ$603)-((PI()*((($C$19+$G$20)-$AI874)*($O$20/($O$19/2)))^2*(((($C$19+$G$20)-$AI874)*($O$20/($O$19/2)))*$AZ$20)/3)*$AJ$603))),IF('Silo Levels'!$L$27="Pumping",(($D$18*$AJ$603)+((PI()*(($C$21/2)^2)*($G$20-$AI874))*$AJ$603))+((($D$18+$H$18)/3)*$BE$20)+(((PI()*($C$21/2)^2*(($C$21/2)*$AZ$20))/3)*$AJ$603),(($D$18*$AJ$603)+((PI()*(($C$21/2)^2)*($G$20-$AI874))*$AJ$603))+((($D$18+$H$18)/3)*$BE$20)-(((PI()*($C$21/2)^2*(($C$21/2)*$AZ$20))/3)*$AJ$603)))</f>
        <v>106482.8972444464</v>
      </c>
    </row>
    <row r="875" spans="1:36" x14ac:dyDescent="0.3">
      <c r="A875">
        <v>27</v>
      </c>
      <c r="B875" s="85">
        <f t="shared" si="118"/>
        <v>110244.75014307462</v>
      </c>
      <c r="C875" s="57">
        <v>27</v>
      </c>
      <c r="D875" s="86">
        <f>IF($C875&gt;$G$20,IF('Silo Levels'!$L$19="Pumping",((PI()*((($C$19+$G$20)-$C875)*($O$20/($O$19/2)))^2*((($O$20+$G$20)-$C875))/3)*$D$603)+(((PI()*((($C$19+$G$20)-$C875)*($O$20/($O$19/2)))^2*(((($C$19+$G$20)-$C875)*($O$20/($O$19/2)))*$AZ$12))/3)*$D$603),(((PI()*((($C$19+$G$20)-$C875)*($O$20/($O$19/2)))^2*((($O$20+$G$20)-$C875)/3))*$D$603)-((PI()*((($C$19+$G$20)-$C875)*($O$20/($O$19/2)))^2*(((($C$19+$G$20)-$C875)*($O$20/($O$19/2)))*$AZ$12)/3)*$D$603))),IF('Silo Levels'!$L$19="Pumping",(($D$18*$D$603)+((PI()*(($C$21/2)^2)*($G$20-$C875))*$D$603))+((($D$18+$H$18)/3)*$BE$12)+(((PI()*($C$21/2)^2*(($C$21/2)*$AZ$12))/3)*$D$603),(($D$18*$D$603)+((PI()*(($C$21/2)^2)*($G$20-$C875))*$D$603))+((($D$18+$H$18)/3)*$BE$12)-(((PI()*($C$21/2)^2*(($C$21/2)*$AZ$12))/3)*$D$603)))</f>
        <v>107317.73136950991</v>
      </c>
      <c r="E875" s="73">
        <v>27</v>
      </c>
      <c r="F875" s="85">
        <f t="shared" si="119"/>
        <v>100060.72436483482</v>
      </c>
      <c r="G875" s="57">
        <v>27</v>
      </c>
      <c r="H875" s="86">
        <f>IF($G875&gt;$G$20,IF('Silo Levels'!$L$20="Pumping",((PI()*((($C$19+$G$20)-$G875)*($O$20/($O$19/2)))^2*((($O$20+$G$20)-$G875))/3)*$H$603)+(((PI()*((($C$19+$G$20)-$G875)*($O$20/($O$19/2)))^2*(((($C$19+$G$20)-$G875)*($O$20/($O$19/2)))*$AZ$13))/3)*$H$603),(((PI()*((($C$19+$G$20)-$G875)*($O$20/($O$19/2)))^2*((($O$20+$G$20)-$G875)/3))*$H$603)-((PI()*((($C$19+$G$20)-$G875)*($O$20/($O$19/2)))^2*(((($C$19+$G$20)-$G875)*($O$20/($O$19/2)))*$AZ$13)/3)*$H$603))),IF('Silo Levels'!$L$20="Pumping",(($D$18*$H$603)+((PI()*(($C$21/2)^2)*($G$20-$G875))*$H$603))+((($D$18+$H$18)/3)*$BE$13)+(((PI()*($C$21/2)^2*(($C$21/2)*$AZ$13))/3)*$H$603),(($D$18*$H$603)+((PI()*(($C$21/2)^2)*($G$20-$G875))*$H$603))+((($D$18+$H$18)/3)*$BE$13)-(((PI()*($C$21/2)^2*(($C$21/2)*$AZ$13))/3)*$H$603)))</f>
        <v>96272.589919808961</v>
      </c>
      <c r="I875" s="73">
        <v>27</v>
      </c>
      <c r="J875" s="85">
        <f t="shared" si="126"/>
        <v>100507.59044388686</v>
      </c>
      <c r="K875" s="57">
        <v>27</v>
      </c>
      <c r="L875" s="86">
        <f>IF($K875&gt;$G$20,IF('Silo Levels'!$L$21="Pumping",((PI()*((($C$19+$G$20)-$K875)*($O$20/($O$19/2)))^2*((($O$20+$G$20)-$K875))/3)*$L$603)+(((PI()*((($C$19+$G$20)-$K875)*($O$20/($O$19/2)))^2*(((($C$19+$G$20)-$K875)*($O$20/($O$19/2)))*$AZ$14))/3)*$L$603),(((PI()*((($C$19+$G$20)-$K875)*($O$20/($O$19/2)))^2*((($O$20+$G$20)-$K875)/3))*$L$603)-((PI()*((($C$19+$G$20)-$K875)*($O$20/($O$19/2)))^2*(((($C$19+$G$20)-$K875)*($O$20/($O$19/2)))*$AZ$14)/3)*$L$603))),IF('Silo Levels'!$L$21="Pumping",(($D$18*$L$603)+((PI()*(($C$21/2)^2)*($G$20-$K875))*$L$603))+((($D$18+$H$18)/3)*$BE$14)+(((PI()*($C$21/2)^2*(($C$21/2)*$AZ$14))/3)*$L$603),(($D$18*$L$603)+((PI()*(($C$21/2)^2)*($G$20-$K875))*$L$603))+((($D$18+$H$18)/3)*$BE$14)-(((PI()*($C$21/2)^2*(($C$21/2)*$AZ$14))/3)*$L$603)))</f>
        <v>96702.197422274752</v>
      </c>
      <c r="M875" s="73">
        <v>27</v>
      </c>
      <c r="N875" s="85">
        <f t="shared" si="120"/>
        <v>102831.7577292287</v>
      </c>
      <c r="O875" s="57">
        <v>27</v>
      </c>
      <c r="P875" s="86">
        <f>IF($O875&gt;$G$20,IF('Silo Levels'!$L$22="Pumping",((PI()*((($C$19+$G$20)-$O875)*($O$20/($O$19/2)))^2*((($O$20+$G$20)-$O875))/3)*$P$603)+(((PI()*((($C$19+$G$20)-$O875)*($O$20/($O$19/2)))^2*(((($C$19+$G$20)-$O875)*($O$20/($O$19/2)))*$AZ$15))/3)*$P$603),(((PI()*((($C$19+$G$20)-$O875)*($O$20/($O$19/2)))^2*((($O$20+$G$20)-$O875)/3))*$P$603)-((PI()*((($C$19+$G$20)-$O875)*($O$20/($O$19/2)))^2*(((($C$19+$G$20)-$O875)*($O$20/($O$19/2)))*$AZ$15)/3)*$P$603))),IF('Silo Levels'!$L$22="Pumping",(($D$18*$P$603)+((PI()*(($C$21/2)^2)*($G$20-$O875))*$P$603))+((($D$18+$H$18)/3)*$BE$15)+(((PI()*($C$21/2)^2*(($C$21/2)*$AZ$15))/3)*$P$603),(($D$18*$P$603)+((PI()*(($C$21/2)^2)*($G$20-$O875))*$P$603))+((($D$18+$H$18)/3)*$BE$15)-(((PI()*($C$21/2)^2*(($C$21/2)*$AZ$15))/3)*$P$603)))</f>
        <v>98936.602201636211</v>
      </c>
      <c r="Q875" s="73">
        <v>27</v>
      </c>
      <c r="R875" s="85">
        <f t="shared" si="121"/>
        <v>106303.51883626053</v>
      </c>
      <c r="S875" s="57">
        <v>27</v>
      </c>
      <c r="T875" s="86">
        <f>IF($S875&gt;$G$20,IF('Silo Levels'!$L$23="Pumping",((PI()*((($C$19+$G$20)-$S875)*($O$20/($O$19/2)))^2*((($O$20+$G$20)-$S875))/3)*$T$603)+(((PI()*((($C$19+$G$20)-$S875)*($O$20/($O$19/2)))^2*(((($C$19+$G$20)-$S875)*($O$20/($O$19/2)))*$AZ$16))/3)*$T$603),(((PI()*((($C$19+$G$20)-$S875)*($O$20/($O$19/2)))^2*((($O$20+$G$20)-$S875)/3))*$T$603)-((PI()*((($C$19+$G$20)-$S875)*($O$20/($O$19/2)))^2*(((($C$19+$G$20)-$S875)*($O$20/($O$19/2)))*$AZ$16)/3)*$T$603))),IF('Silo Levels'!$L$23="Pumping",(($D$18*$T$603)+((PI()*(($C$21/2)^2)*($G$20-$S875))*$T$603))+((($D$18+$H$18)/3)*$BE$16)+(((PI()*($C$21/2)^2*(($C$21/2)*$AZ$16))/3)*$T$603),(($D$18*$T$603)+((PI()*(($C$21/2)^2)*($G$20-$S875))*$T$603))+((($D$18+$H$18)/3)*$BE$16)-(((PI()*($C$21/2)^2*(($C$21/2)*$AZ$16))/3)*$T$603)))</f>
        <v>102274.27916631829</v>
      </c>
      <c r="U875" s="73">
        <v>27</v>
      </c>
      <c r="V875" s="85">
        <f t="shared" si="122"/>
        <v>100060.72436483482</v>
      </c>
      <c r="W875" s="57">
        <v>27</v>
      </c>
      <c r="X875" s="86">
        <f>IF($W875&gt;$G$20,IF('Silo Levels'!$L$24="Pumping",((PI()*((($C$19+$G$20)-$W875)*($O$20/($O$19/2)))^2*((($O$20+$G$20)-$W875))/3)*$X$603)+(((PI()*((($C$19+$G$20)-$W875)*($O$20/($O$19/2)))^2*(((($C$19+$G$20)-$W875)*($O$20/($O$19/2)))*$AZ$17))/3)*$X$603),(((PI()*((($C$19+$G$20)-$W875)*($O$20/($O$19/2)))^2*((($O$20+$G$20)-$W875)/3))*$X$603)-((PI()*((($C$19+$G$20)-$W875)*($O$20/($O$19/2)))^2*(((($C$19+$G$20)-$W875)*($O$20/($O$19/2)))*$AZ$17)/3)*$X$603))),IF('Silo Levels'!$L$24="Pumping",(($D$18*$X$603)+((PI()*(($C$21/2)^2)*($G$20-$W875))*$X$603))+((($D$18+$H$18)/3)*$BE$17)+(((PI()*($C$21/2)^2*(($C$21/2)*$AZ$17))/3)*$X$603),(($D$18*$X$603)+((PI()*(($C$21/2)^2)*($G$20-$W875))*$X$603))+((($D$18+$H$18)/3)*$BE$17)-(((PI()*($C$21/2)^2*(($C$21/2)*$AZ$17))/3)*$X$603)))</f>
        <v>96272.589919808961</v>
      </c>
      <c r="Y875" s="73">
        <v>27</v>
      </c>
      <c r="Z875" s="85">
        <f t="shared" si="123"/>
        <v>114591.69643735488</v>
      </c>
      <c r="AA875" s="57">
        <v>27</v>
      </c>
      <c r="AB875" s="86">
        <f>IF($AA875&gt;$G$20,IF('Silo Levels'!$L$25="Pumping",((PI()*((($C$19+$G$20)-$AA875)*($O$20/($O$19/2)))^2*((($O$20+$G$20)-$AA875))/3)*$AB$603)+(((PI()*((($C$19+$G$20)-$AA875)*($O$20/($O$19/2)))^2*(((($C$19+$G$20)-$AA875)*($O$20/($O$19/2)))*$AZ$18))/3)*$AB$603),(((PI()*((($C$19+$G$20)-$AA875)*($O$20/($O$19/2)))^2*((($O$20+$G$20)-$AA875)/3))*$AB$603)-((PI()*((($C$19+$G$20)-$AA875)*($O$20/($O$19/2)))^2*(((($C$19+$G$20)-$AA875)*($O$20/($O$19/2)))*$AZ$18)/3)*$AB$603))),IF('Silo Levels'!$L$25="Pumping",(($D$18*$AB$603)+((PI()*(($C$21/2)^2)*($G$20-$AA875))*$AB$603))+((($D$18+$H$18)/3)*$BE$18)+(((PI()*($C$21/2)^2*(($C$21/2)*$AZ$18))/3)*$AB$603),(($D$18*$AB$603)+((PI()*(($C$21/2)^2)*($G$20-$AA875))*$AB$603))+((($D$18+$H$18)/3)*$BE$18)-(((PI()*($C$21/2)^2*(($C$21/2)*$AZ$18))/3)*$AB$603)))</f>
        <v>110242.35606030058</v>
      </c>
      <c r="AC875" s="73">
        <v>27</v>
      </c>
      <c r="AD875" s="85">
        <f t="shared" si="124"/>
        <v>119905.80712659971</v>
      </c>
      <c r="AE875" s="57">
        <v>27</v>
      </c>
      <c r="AF875" s="86">
        <f>IF($AE875&gt;$G$20,IF('Silo Levels'!$L$26="Pumping",((PI()*((($C$19+$G$20)-$AE875)*($O$20/($O$19/2)))^2*((($O$20+$G$20)-$AE875))/3)*$AF$603)+(((PI()*((($C$19+$G$20)-$AE875)*($O$20/($O$19/2)))^2*(((($C$19+$G$20)-$AE875)*($O$20/($O$19/2)))*$AZ$19))/3)*$AF$603),(((PI()*((($C$19+$G$20)-$AE875)*($O$20/($O$19/2)))^2*((($O$20+$G$20)-$AE875)/3))*$AF$603)-((PI()*((($C$19+$G$20)-$AE875)*($O$20/($O$19/2)))^2*(((($C$19+$G$20)-$AE875)*($O$20/($O$19/2)))*$AZ$19)/3)*$AF$603))),IF('Silo Levels'!$L$26="Pumping",(($D$18*$AF$603)+((PI()*(($C$21/2)^2)*($G$20-$AE875))*$AF$603))+((($D$18+$H$18)/3)*$BE$19)+(((PI()*($C$21/2)^2*(($C$21/2)*$AZ$19))/3)*$AF$603),(($D$18*$AF$603)+((PI()*(($C$21/2)^2)*($G$20-$AE875))*$AF$603))+((($D$18+$H$18)/3)*$BE$19)-(((PI()*($C$21/2)^2*(($C$21/2)*$AZ$19))/3)*$AF$603)))</f>
        <v>117695.32147433974</v>
      </c>
      <c r="AG875" s="73">
        <v>27</v>
      </c>
      <c r="AH875" s="85">
        <f t="shared" si="125"/>
        <v>110244.75014307462</v>
      </c>
      <c r="AI875" s="57">
        <v>27</v>
      </c>
      <c r="AJ875" s="86">
        <f>IF($AI875&gt;$G$20,IF('Silo Levels'!$L$27="Pumping",((PI()*((($C$19+$G$20)-$AI875)*($O$20/($O$19/2)))^2*((($O$20+$G$20)-$AI875))/3)*$AJ$603)+(((PI()*((($C$19+$G$20)-$AI875)*($O$20/($O$19/2)))^2*(((($C$19+$G$20)-$AI875)*($O$20/($O$19/2)))*$AZ$20))/3)*$AJ$603),(((PI()*((($C$19+$G$20)-$AI875)*($O$20/($O$19/2)))^2*((($O$20+$G$20)-$AI875)/3))*$AJ$603)-((PI()*((($C$19+$G$20)-$AI875)*($O$20/($O$19/2)))^2*(((($C$19+$G$20)-$AI875)*($O$20/($O$19/2)))*$AZ$20)/3)*$AJ$603))),IF('Silo Levels'!$L$27="Pumping",(($D$18*$AJ$603)+((PI()*(($C$21/2)^2)*($G$20-$AI875))*$AJ$603))+((($D$18+$H$18)/3)*$BE$20)+(((PI()*($C$21/2)^2*(($C$21/2)*$AZ$20))/3)*$AJ$603),(($D$18*$AJ$603)+((PI()*(($C$21/2)^2)*($G$20-$AI875))*$AJ$603))+((($D$18+$H$18)/3)*$BE$20)-(((PI()*($C$21/2)^2*(($C$21/2)*$AZ$20))/3)*$AJ$603)))</f>
        <v>106063.2947522679</v>
      </c>
    </row>
    <row r="876" spans="1:36" x14ac:dyDescent="0.3">
      <c r="A876">
        <v>27.1</v>
      </c>
      <c r="B876" s="85">
        <f t="shared" si="118"/>
        <v>109825.14765089609</v>
      </c>
      <c r="C876" s="57">
        <v>27.1</v>
      </c>
      <c r="D876" s="86">
        <f>IF($C876&gt;$G$20,IF('Silo Levels'!$L$19="Pumping",((PI()*((($C$19+$G$20)-$C876)*($O$20/($O$19/2)))^2*((($O$20+$G$20)-$C876))/3)*$D$603)+(((PI()*((($C$19+$G$20)-$C876)*($O$20/($O$19/2)))^2*(((($C$19+$G$20)-$C876)*($O$20/($O$19/2)))*$AZ$12))/3)*$D$603),(((PI()*((($C$19+$G$20)-$C876)*($O$20/($O$19/2)))^2*((($O$20+$G$20)-$C876)/3))*$D$603)-((PI()*((($C$19+$G$20)-$C876)*($O$20/($O$19/2)))^2*(((($C$19+$G$20)-$C876)*($O$20/($O$19/2)))*$AZ$12)/3)*$D$603))),IF('Silo Levels'!$L$19="Pumping",(($D$18*$D$603)+((PI()*(($C$21/2)^2)*($G$20-$C876))*$D$603))+((($D$18+$H$18)/3)*$BE$12)+(((PI()*($C$21/2)^2*(($C$21/2)*$AZ$12))/3)*$D$603),(($D$18*$D$603)+((PI()*(($C$21/2)^2)*($G$20-$C876))*$D$603))+((($D$18+$H$18)/3)*$BE$12)-(((PI()*($C$21/2)^2*(($C$21/2)*$AZ$12))/3)*$D$603)))</f>
        <v>106898.12887733139</v>
      </c>
      <c r="E876" s="73">
        <v>27.1</v>
      </c>
      <c r="F876" s="85">
        <f t="shared" si="119"/>
        <v>99680.591012860095</v>
      </c>
      <c r="G876" s="57">
        <v>27.1</v>
      </c>
      <c r="H876" s="86">
        <f>IF($G876&gt;$G$20,IF('Silo Levels'!$L$20="Pumping",((PI()*((($C$19+$G$20)-$G876)*($O$20/($O$19/2)))^2*((($O$20+$G$20)-$G876))/3)*$H$603)+(((PI()*((($C$19+$G$20)-$G876)*($O$20/($O$19/2)))^2*(((($C$19+$G$20)-$G876)*($O$20/($O$19/2)))*$AZ$13))/3)*$H$603),(((PI()*((($C$19+$G$20)-$G876)*($O$20/($O$19/2)))^2*((($O$20+$G$20)-$G876)/3))*$H$603)-((PI()*((($C$19+$G$20)-$G876)*($O$20/($O$19/2)))^2*(((($C$19+$G$20)-$G876)*($O$20/($O$19/2)))*$AZ$13)/3)*$H$603))),IF('Silo Levels'!$L$20="Pumping",(($D$18*$H$603)+((PI()*(($C$21/2)^2)*($G$20-$G876))*$H$603))+((($D$18+$H$18)/3)*$BE$13)+(((PI()*($C$21/2)^2*(($C$21/2)*$AZ$13))/3)*$H$603),(($D$18*$H$603)+((PI()*(($C$21/2)^2)*($G$20-$G876))*$H$603))+((($D$18+$H$18)/3)*$BE$13)-(((PI()*($C$21/2)^2*(($C$21/2)*$AZ$13))/3)*$H$603)))</f>
        <v>95892.456567834233</v>
      </c>
      <c r="I876" s="73">
        <v>27.1</v>
      </c>
      <c r="J876" s="85">
        <f t="shared" si="126"/>
        <v>100125.72522081218</v>
      </c>
      <c r="K876" s="57">
        <v>27.1</v>
      </c>
      <c r="L876" s="86">
        <f>IF($K876&gt;$G$20,IF('Silo Levels'!$L$21="Pumping",((PI()*((($C$19+$G$20)-$K876)*($O$20/($O$19/2)))^2*((($O$20+$G$20)-$K876))/3)*$L$603)+(((PI()*((($C$19+$G$20)-$K876)*($O$20/($O$19/2)))^2*(((($C$19+$G$20)-$K876)*($O$20/($O$19/2)))*$AZ$14))/3)*$L$603),(((PI()*((($C$19+$G$20)-$K876)*($O$20/($O$19/2)))^2*((($O$20+$G$20)-$K876)/3))*$L$603)-((PI()*((($C$19+$G$20)-$K876)*($O$20/($O$19/2)))^2*(((($C$19+$G$20)-$K876)*($O$20/($O$19/2)))*$AZ$14)/3)*$L$603))),IF('Silo Levels'!$L$21="Pumping",(($D$18*$L$603)+((PI()*(($C$21/2)^2)*($G$20-$K876))*$L$603))+((($D$18+$H$18)/3)*$BE$14)+(((PI()*($C$21/2)^2*(($C$21/2)*$AZ$14))/3)*$L$603),(($D$18*$L$603)+((PI()*(($C$21/2)^2)*($G$20-$K876))*$L$603))+((($D$18+$H$18)/3)*$BE$14)-(((PI()*($C$21/2)^2*(($C$21/2)*$AZ$14))/3)*$L$603)))</f>
        <v>96320.332199200071</v>
      </c>
      <c r="M876" s="73">
        <v>27.1</v>
      </c>
      <c r="N876" s="85">
        <f t="shared" si="120"/>
        <v>102440.88497942151</v>
      </c>
      <c r="O876" s="57">
        <v>27.1</v>
      </c>
      <c r="P876" s="86">
        <f>IF($O876&gt;$G$20,IF('Silo Levels'!$L$22="Pumping",((PI()*((($C$19+$G$20)-$O876)*($O$20/($O$19/2)))^2*((($O$20+$G$20)-$O876))/3)*$P$603)+(((PI()*((($C$19+$G$20)-$O876)*($O$20/($O$19/2)))^2*(((($C$19+$G$20)-$O876)*($O$20/($O$19/2)))*$AZ$15))/3)*$P$603),(((PI()*((($C$19+$G$20)-$O876)*($O$20/($O$19/2)))^2*((($O$20+$G$20)-$O876)/3))*$P$603)-((PI()*((($C$19+$G$20)-$O876)*($O$20/($O$19/2)))^2*(((($C$19+$G$20)-$O876)*($O$20/($O$19/2)))*$AZ$15)/3)*$P$603))),IF('Silo Levels'!$L$22="Pumping",(($D$18*$P$603)+((PI()*(($C$21/2)^2)*($G$20-$O876))*$P$603))+((($D$18+$H$18)/3)*$BE$15)+(((PI()*($C$21/2)^2*(($C$21/2)*$AZ$15))/3)*$P$603),(($D$18*$P$603)+((PI()*(($C$21/2)^2)*($G$20-$O876))*$P$603))+((($D$18+$H$18)/3)*$BE$15)-(((PI()*($C$21/2)^2*(($C$21/2)*$AZ$15))/3)*$P$603)))</f>
        <v>98545.729451829015</v>
      </c>
      <c r="Q876" s="73">
        <v>27.1</v>
      </c>
      <c r="R876" s="85">
        <f t="shared" si="121"/>
        <v>105899.19095300499</v>
      </c>
      <c r="S876" s="57">
        <v>27.1</v>
      </c>
      <c r="T876" s="86">
        <f>IF($S876&gt;$G$20,IF('Silo Levels'!$L$23="Pumping",((PI()*((($C$19+$G$20)-$S876)*($O$20/($O$19/2)))^2*((($O$20+$G$20)-$S876))/3)*$T$603)+(((PI()*((($C$19+$G$20)-$S876)*($O$20/($O$19/2)))^2*(((($C$19+$G$20)-$S876)*($O$20/($O$19/2)))*$AZ$16))/3)*$T$603),(((PI()*((($C$19+$G$20)-$S876)*($O$20/($O$19/2)))^2*((($O$20+$G$20)-$S876)/3))*$T$603)-((PI()*((($C$19+$G$20)-$S876)*($O$20/($O$19/2)))^2*(((($C$19+$G$20)-$S876)*($O$20/($O$19/2)))*$AZ$16)/3)*$T$603))),IF('Silo Levels'!$L$23="Pumping",(($D$18*$T$603)+((PI()*(($C$21/2)^2)*($G$20-$S876))*$T$603))+((($D$18+$H$18)/3)*$BE$16)+(((PI()*($C$21/2)^2*(($C$21/2)*$AZ$16))/3)*$T$603),(($D$18*$T$603)+((PI()*(($C$21/2)^2)*($G$20-$S876))*$T$603))+((($D$18+$H$18)/3)*$BE$16)-(((PI()*($C$21/2)^2*(($C$21/2)*$AZ$16))/3)*$T$603)))</f>
        <v>101869.95128306275</v>
      </c>
      <c r="U876" s="73">
        <v>27.1</v>
      </c>
      <c r="V876" s="85">
        <f t="shared" si="122"/>
        <v>99680.591012860095</v>
      </c>
      <c r="W876" s="57">
        <v>27.1</v>
      </c>
      <c r="X876" s="86">
        <f>IF($W876&gt;$G$20,IF('Silo Levels'!$L$24="Pumping",((PI()*((($C$19+$G$20)-$W876)*($O$20/($O$19/2)))^2*((($O$20+$G$20)-$W876))/3)*$X$603)+(((PI()*((($C$19+$G$20)-$W876)*($O$20/($O$19/2)))^2*(((($C$19+$G$20)-$W876)*($O$20/($O$19/2)))*$AZ$17))/3)*$X$603),(((PI()*((($C$19+$G$20)-$W876)*($O$20/($O$19/2)))^2*((($O$20+$G$20)-$W876)/3))*$X$603)-((PI()*((($C$19+$G$20)-$W876)*($O$20/($O$19/2)))^2*(((($C$19+$G$20)-$W876)*($O$20/($O$19/2)))*$AZ$17)/3)*$X$603))),IF('Silo Levels'!$L$24="Pumping",(($D$18*$X$603)+((PI()*(($C$21/2)^2)*($G$20-$W876))*$X$603))+((($D$18+$H$18)/3)*$BE$17)+(((PI()*($C$21/2)^2*(($C$21/2)*$AZ$17))/3)*$X$603),(($D$18*$X$603)+((PI()*(($C$21/2)^2)*($G$20-$W876))*$X$603))+((($D$18+$H$18)/3)*$BE$17)-(((PI()*($C$21/2)^2*(($C$21/2)*$AZ$17))/3)*$X$603)))</f>
        <v>95892.456567834233</v>
      </c>
      <c r="Y876" s="73">
        <v>27.1</v>
      </c>
      <c r="Z876" s="85">
        <f t="shared" si="123"/>
        <v>114155.2469500407</v>
      </c>
      <c r="AA876" s="57">
        <v>27.1</v>
      </c>
      <c r="AB876" s="86">
        <f>IF($AA876&gt;$G$20,IF('Silo Levels'!$L$25="Pumping",((PI()*((($C$19+$G$20)-$AA876)*($O$20/($O$19/2)))^2*((($O$20+$G$20)-$AA876))/3)*$AB$603)+(((PI()*((($C$19+$G$20)-$AA876)*($O$20/($O$19/2)))^2*(((($C$19+$G$20)-$AA876)*($O$20/($O$19/2)))*$AZ$18))/3)*$AB$603),(((PI()*((($C$19+$G$20)-$AA876)*($O$20/($O$19/2)))^2*((($O$20+$G$20)-$AA876)/3))*$AB$603)-((PI()*((($C$19+$G$20)-$AA876)*($O$20/($O$19/2)))^2*(((($C$19+$G$20)-$AA876)*($O$20/($O$19/2)))*$AZ$18)/3)*$AB$603))),IF('Silo Levels'!$L$25="Pumping",(($D$18*$AB$603)+((PI()*(($C$21/2)^2)*($G$20-$AA876))*$AB$603))+((($D$18+$H$18)/3)*$BE$18)+(((PI()*($C$21/2)^2*(($C$21/2)*$AZ$18))/3)*$AB$603),(($D$18*$AB$603)+((PI()*(($C$21/2)^2)*($G$20-$AA876))*$AB$603))+((($D$18+$H$18)/3)*$BE$18)-(((PI()*($C$21/2)^2*(($C$21/2)*$AZ$18))/3)*$AB$603)))</f>
        <v>109805.90657298639</v>
      </c>
      <c r="AC876" s="73">
        <v>27.1</v>
      </c>
      <c r="AD876" s="85">
        <f t="shared" si="124"/>
        <v>119462.16958802767</v>
      </c>
      <c r="AE876" s="57">
        <v>27.1</v>
      </c>
      <c r="AF876" s="86">
        <f>IF($AE876&gt;$G$20,IF('Silo Levels'!$L$26="Pumping",((PI()*((($C$19+$G$20)-$AE876)*($O$20/($O$19/2)))^2*((($O$20+$G$20)-$AE876))/3)*$AF$603)+(((PI()*((($C$19+$G$20)-$AE876)*($O$20/($O$19/2)))^2*(((($C$19+$G$20)-$AE876)*($O$20/($O$19/2)))*$AZ$19))/3)*$AF$603),(((PI()*((($C$19+$G$20)-$AE876)*($O$20/($O$19/2)))^2*((($O$20+$G$20)-$AE876)/3))*$AF$603)-((PI()*((($C$19+$G$20)-$AE876)*($O$20/($O$19/2)))^2*(((($C$19+$G$20)-$AE876)*($O$20/($O$19/2)))*$AZ$19)/3)*$AF$603))),IF('Silo Levels'!$L$26="Pumping",(($D$18*$AF$603)+((PI()*(($C$21/2)^2)*($G$20-$AE876))*$AF$603))+((($D$18+$H$18)/3)*$BE$19)+(((PI()*($C$21/2)^2*(($C$21/2)*$AZ$19))/3)*$AF$603),(($D$18*$AF$603)+((PI()*(($C$21/2)^2)*($G$20-$AE876))*$AF$603))+((($D$18+$H$18)/3)*$BE$19)-(((PI()*($C$21/2)^2*(($C$21/2)*$AZ$19))/3)*$AF$603)))</f>
        <v>117251.68393576769</v>
      </c>
      <c r="AG876" s="73">
        <v>27.1</v>
      </c>
      <c r="AH876" s="85">
        <f t="shared" si="125"/>
        <v>109825.14765089609</v>
      </c>
      <c r="AI876" s="57">
        <v>27.1</v>
      </c>
      <c r="AJ876" s="86">
        <f>IF($AI876&gt;$G$20,IF('Silo Levels'!$L$27="Pumping",((PI()*((($C$19+$G$20)-$AI876)*($O$20/($O$19/2)))^2*((($O$20+$G$20)-$AI876))/3)*$AJ$603)+(((PI()*((($C$19+$G$20)-$AI876)*($O$20/($O$19/2)))^2*(((($C$19+$G$20)-$AI876)*($O$20/($O$19/2)))*$AZ$20))/3)*$AJ$603),(((PI()*((($C$19+$G$20)-$AI876)*($O$20/($O$19/2)))^2*((($O$20+$G$20)-$AI876)/3))*$AJ$603)-((PI()*((($C$19+$G$20)-$AI876)*($O$20/($O$19/2)))^2*(((($C$19+$G$20)-$AI876)*($O$20/($O$19/2)))*$AZ$20)/3)*$AJ$603))),IF('Silo Levels'!$L$27="Pumping",(($D$18*$AJ$603)+((PI()*(($C$21/2)^2)*($G$20-$AI876))*$AJ$603))+((($D$18+$H$18)/3)*$BE$20)+(((PI()*($C$21/2)^2*(($C$21/2)*$AZ$20))/3)*$AJ$603),(($D$18*$AJ$603)+((PI()*(($C$21/2)^2)*($G$20-$AI876))*$AJ$603))+((($D$18+$H$18)/3)*$BE$20)-(((PI()*($C$21/2)^2*(($C$21/2)*$AZ$20))/3)*$AJ$603)))</f>
        <v>105643.69226008937</v>
      </c>
    </row>
    <row r="877" spans="1:36" x14ac:dyDescent="0.3">
      <c r="A877">
        <v>27.2</v>
      </c>
      <c r="B877" s="85">
        <f t="shared" si="118"/>
        <v>109405.54515871758</v>
      </c>
      <c r="C877" s="57">
        <v>27.2</v>
      </c>
      <c r="D877" s="86">
        <f>IF($C877&gt;$G$20,IF('Silo Levels'!$L$19="Pumping",((PI()*((($C$19+$G$20)-$C877)*($O$20/($O$19/2)))^2*((($O$20+$G$20)-$C877))/3)*$D$603)+(((PI()*((($C$19+$G$20)-$C877)*($O$20/($O$19/2)))^2*(((($C$19+$G$20)-$C877)*($O$20/($O$19/2)))*$AZ$12))/3)*$D$603),(((PI()*((($C$19+$G$20)-$C877)*($O$20/($O$19/2)))^2*((($O$20+$G$20)-$C877)/3))*$D$603)-((PI()*((($C$19+$G$20)-$C877)*($O$20/($O$19/2)))^2*(((($C$19+$G$20)-$C877)*($O$20/($O$19/2)))*$AZ$12)/3)*$D$603))),IF('Silo Levels'!$L$19="Pumping",(($D$18*$D$603)+((PI()*(($C$21/2)^2)*($G$20-$C877))*$D$603))+((($D$18+$H$18)/3)*$BE$12)+(((PI()*($C$21/2)^2*(($C$21/2)*$AZ$12))/3)*$D$603),(($D$18*$D$603)+((PI()*(($C$21/2)^2)*($G$20-$C877))*$D$603))+((($D$18+$H$18)/3)*$BE$12)-(((PI()*($C$21/2)^2*(($C$21/2)*$AZ$12))/3)*$D$603)))</f>
        <v>106478.52638515287</v>
      </c>
      <c r="E877" s="73">
        <v>27.2</v>
      </c>
      <c r="F877" s="85">
        <f t="shared" si="119"/>
        <v>99300.457660885382</v>
      </c>
      <c r="G877" s="57">
        <v>27.2</v>
      </c>
      <c r="H877" s="86">
        <f>IF($G877&gt;$G$20,IF('Silo Levels'!$L$20="Pumping",((PI()*((($C$19+$G$20)-$G877)*($O$20/($O$19/2)))^2*((($O$20+$G$20)-$G877))/3)*$H$603)+(((PI()*((($C$19+$G$20)-$G877)*($O$20/($O$19/2)))^2*(((($C$19+$G$20)-$G877)*($O$20/($O$19/2)))*$AZ$13))/3)*$H$603),(((PI()*((($C$19+$G$20)-$G877)*($O$20/($O$19/2)))^2*((($O$20+$G$20)-$G877)/3))*$H$603)-((PI()*((($C$19+$G$20)-$G877)*($O$20/($O$19/2)))^2*(((($C$19+$G$20)-$G877)*($O$20/($O$19/2)))*$AZ$13)/3)*$H$603))),IF('Silo Levels'!$L$20="Pumping",(($D$18*$H$603)+((PI()*(($C$21/2)^2)*($G$20-$G877))*$H$603))+((($D$18+$H$18)/3)*$BE$13)+(((PI()*($C$21/2)^2*(($C$21/2)*$AZ$13))/3)*$H$603),(($D$18*$H$603)+((PI()*(($C$21/2)^2)*($G$20-$G877))*$H$603))+((($D$18+$H$18)/3)*$BE$13)-(((PI()*($C$21/2)^2*(($C$21/2)*$AZ$13))/3)*$H$603)))</f>
        <v>95512.32321585952</v>
      </c>
      <c r="I877" s="73">
        <v>27.2</v>
      </c>
      <c r="J877" s="85">
        <f t="shared" si="126"/>
        <v>99743.859997737527</v>
      </c>
      <c r="K877" s="57">
        <v>27.2</v>
      </c>
      <c r="L877" s="86">
        <f>IF($K877&gt;$G$20,IF('Silo Levels'!$L$21="Pumping",((PI()*((($C$19+$G$20)-$K877)*($O$20/($O$19/2)))^2*((($O$20+$G$20)-$K877))/3)*$L$603)+(((PI()*((($C$19+$G$20)-$K877)*($O$20/($O$19/2)))^2*(((($C$19+$G$20)-$K877)*($O$20/($O$19/2)))*$AZ$14))/3)*$L$603),(((PI()*((($C$19+$G$20)-$K877)*($O$20/($O$19/2)))^2*((($O$20+$G$20)-$K877)/3))*$L$603)-((PI()*((($C$19+$G$20)-$K877)*($O$20/($O$19/2)))^2*(((($C$19+$G$20)-$K877)*($O$20/($O$19/2)))*$AZ$14)/3)*$L$603))),IF('Silo Levels'!$L$21="Pumping",(($D$18*$L$603)+((PI()*(($C$21/2)^2)*($G$20-$K877))*$L$603))+((($D$18+$H$18)/3)*$BE$14)+(((PI()*($C$21/2)^2*(($C$21/2)*$AZ$14))/3)*$L$603),(($D$18*$L$603)+((PI()*(($C$21/2)^2)*($G$20-$K877))*$L$603))+((($D$18+$H$18)/3)*$BE$14)-(((PI()*($C$21/2)^2*(($C$21/2)*$AZ$14))/3)*$L$603)))</f>
        <v>95938.466976125419</v>
      </c>
      <c r="M877" s="73">
        <v>27.2</v>
      </c>
      <c r="N877" s="85">
        <f t="shared" si="120"/>
        <v>102050.01222961432</v>
      </c>
      <c r="O877" s="57">
        <v>27.2</v>
      </c>
      <c r="P877" s="86">
        <f>IF($O877&gt;$G$20,IF('Silo Levels'!$L$22="Pumping",((PI()*((($C$19+$G$20)-$O877)*($O$20/($O$19/2)))^2*((($O$20+$G$20)-$O877))/3)*$P$603)+(((PI()*((($C$19+$G$20)-$O877)*($O$20/($O$19/2)))^2*(((($C$19+$G$20)-$O877)*($O$20/($O$19/2)))*$AZ$15))/3)*$P$603),(((PI()*((($C$19+$G$20)-$O877)*($O$20/($O$19/2)))^2*((($O$20+$G$20)-$O877)/3))*$P$603)-((PI()*((($C$19+$G$20)-$O877)*($O$20/($O$19/2)))^2*(((($C$19+$G$20)-$O877)*($O$20/($O$19/2)))*$AZ$15)/3)*$P$603))),IF('Silo Levels'!$L$22="Pumping",(($D$18*$P$603)+((PI()*(($C$21/2)^2)*($G$20-$O877))*$P$603))+((($D$18+$H$18)/3)*$BE$15)+(((PI()*($C$21/2)^2*(($C$21/2)*$AZ$15))/3)*$P$603),(($D$18*$P$603)+((PI()*(($C$21/2)^2)*($G$20-$O877))*$P$603))+((($D$18+$H$18)/3)*$BE$15)-(((PI()*($C$21/2)^2*(($C$21/2)*$AZ$15))/3)*$P$603)))</f>
        <v>98154.856702021832</v>
      </c>
      <c r="Q877" s="73">
        <v>27.2</v>
      </c>
      <c r="R877" s="85">
        <f t="shared" si="121"/>
        <v>105494.86306974947</v>
      </c>
      <c r="S877" s="57">
        <v>27.2</v>
      </c>
      <c r="T877" s="86">
        <f>IF($S877&gt;$G$20,IF('Silo Levels'!$L$23="Pumping",((PI()*((($C$19+$G$20)-$S877)*($O$20/($O$19/2)))^2*((($O$20+$G$20)-$S877))/3)*$T$603)+(((PI()*((($C$19+$G$20)-$S877)*($O$20/($O$19/2)))^2*(((($C$19+$G$20)-$S877)*($O$20/($O$19/2)))*$AZ$16))/3)*$T$603),(((PI()*((($C$19+$G$20)-$S877)*($O$20/($O$19/2)))^2*((($O$20+$G$20)-$S877)/3))*$T$603)-((PI()*((($C$19+$G$20)-$S877)*($O$20/($O$19/2)))^2*(((($C$19+$G$20)-$S877)*($O$20/($O$19/2)))*$AZ$16)/3)*$T$603))),IF('Silo Levels'!$L$23="Pumping",(($D$18*$T$603)+((PI()*(($C$21/2)^2)*($G$20-$S877))*$T$603))+((($D$18+$H$18)/3)*$BE$16)+(((PI()*($C$21/2)^2*(($C$21/2)*$AZ$16))/3)*$T$603),(($D$18*$T$603)+((PI()*(($C$21/2)^2)*($G$20-$S877))*$T$603))+((($D$18+$H$18)/3)*$BE$16)-(((PI()*($C$21/2)^2*(($C$21/2)*$AZ$16))/3)*$T$603)))</f>
        <v>101465.62339980723</v>
      </c>
      <c r="U877" s="73">
        <v>27.2</v>
      </c>
      <c r="V877" s="85">
        <f t="shared" si="122"/>
        <v>99300.457660885382</v>
      </c>
      <c r="W877" s="57">
        <v>27.2</v>
      </c>
      <c r="X877" s="86">
        <f>IF($W877&gt;$G$20,IF('Silo Levels'!$L$24="Pumping",((PI()*((($C$19+$G$20)-$W877)*($O$20/($O$19/2)))^2*((($O$20+$G$20)-$W877))/3)*$X$603)+(((PI()*((($C$19+$G$20)-$W877)*($O$20/($O$19/2)))^2*(((($C$19+$G$20)-$W877)*($O$20/($O$19/2)))*$AZ$17))/3)*$X$603),(((PI()*((($C$19+$G$20)-$W877)*($O$20/($O$19/2)))^2*((($O$20+$G$20)-$W877)/3))*$X$603)-((PI()*((($C$19+$G$20)-$W877)*($O$20/($O$19/2)))^2*(((($C$19+$G$20)-$W877)*($O$20/($O$19/2)))*$AZ$17)/3)*$X$603))),IF('Silo Levels'!$L$24="Pumping",(($D$18*$X$603)+((PI()*(($C$21/2)^2)*($G$20-$W877))*$X$603))+((($D$18+$H$18)/3)*$BE$17)+(((PI()*($C$21/2)^2*(($C$21/2)*$AZ$17))/3)*$X$603),(($D$18*$X$603)+((PI()*(($C$21/2)^2)*($G$20-$W877))*$X$603))+((($D$18+$H$18)/3)*$BE$17)-(((PI()*($C$21/2)^2*(($C$21/2)*$AZ$17))/3)*$X$603)))</f>
        <v>95512.32321585952</v>
      </c>
      <c r="Y877" s="73">
        <v>27.2</v>
      </c>
      <c r="Z877" s="85">
        <f t="shared" si="123"/>
        <v>113718.79746272655</v>
      </c>
      <c r="AA877" s="57">
        <v>27.2</v>
      </c>
      <c r="AB877" s="86">
        <f>IF($AA877&gt;$G$20,IF('Silo Levels'!$L$25="Pumping",((PI()*((($C$19+$G$20)-$AA877)*($O$20/($O$19/2)))^2*((($O$20+$G$20)-$AA877))/3)*$AB$603)+(((PI()*((($C$19+$G$20)-$AA877)*($O$20/($O$19/2)))^2*(((($C$19+$G$20)-$AA877)*($O$20/($O$19/2)))*$AZ$18))/3)*$AB$603),(((PI()*((($C$19+$G$20)-$AA877)*($O$20/($O$19/2)))^2*((($O$20+$G$20)-$AA877)/3))*$AB$603)-((PI()*((($C$19+$G$20)-$AA877)*($O$20/($O$19/2)))^2*(((($C$19+$G$20)-$AA877)*($O$20/($O$19/2)))*$AZ$18)/3)*$AB$603))),IF('Silo Levels'!$L$25="Pumping",(($D$18*$AB$603)+((PI()*(($C$21/2)^2)*($G$20-$AA877))*$AB$603))+((($D$18+$H$18)/3)*$BE$18)+(((PI()*($C$21/2)^2*(($C$21/2)*$AZ$18))/3)*$AB$603),(($D$18*$AB$603)+((PI()*(($C$21/2)^2)*($G$20-$AA877))*$AB$603))+((($D$18+$H$18)/3)*$BE$18)-(((PI()*($C$21/2)^2*(($C$21/2)*$AZ$18))/3)*$AB$603)))</f>
        <v>109369.45708567224</v>
      </c>
      <c r="AC877" s="73">
        <v>27.2</v>
      </c>
      <c r="AD877" s="85">
        <f t="shared" si="124"/>
        <v>119018.53204945562</v>
      </c>
      <c r="AE877" s="57">
        <v>27.2</v>
      </c>
      <c r="AF877" s="86">
        <f>IF($AE877&gt;$G$20,IF('Silo Levels'!$L$26="Pumping",((PI()*((($C$19+$G$20)-$AE877)*($O$20/($O$19/2)))^2*((($O$20+$G$20)-$AE877))/3)*$AF$603)+(((PI()*((($C$19+$G$20)-$AE877)*($O$20/($O$19/2)))^2*(((($C$19+$G$20)-$AE877)*($O$20/($O$19/2)))*$AZ$19))/3)*$AF$603),(((PI()*((($C$19+$G$20)-$AE877)*($O$20/($O$19/2)))^2*((($O$20+$G$20)-$AE877)/3))*$AF$603)-((PI()*((($C$19+$G$20)-$AE877)*($O$20/($O$19/2)))^2*(((($C$19+$G$20)-$AE877)*($O$20/($O$19/2)))*$AZ$19)/3)*$AF$603))),IF('Silo Levels'!$L$26="Pumping",(($D$18*$AF$603)+((PI()*(($C$21/2)^2)*($G$20-$AE877))*$AF$603))+((($D$18+$H$18)/3)*$BE$19)+(((PI()*($C$21/2)^2*(($C$21/2)*$AZ$19))/3)*$AF$603),(($D$18*$AF$603)+((PI()*(($C$21/2)^2)*($G$20-$AE877))*$AF$603))+((($D$18+$H$18)/3)*$BE$19)-(((PI()*($C$21/2)^2*(($C$21/2)*$AZ$19))/3)*$AF$603)))</f>
        <v>116808.04639719565</v>
      </c>
      <c r="AG877" s="73">
        <v>27.2</v>
      </c>
      <c r="AH877" s="85">
        <f t="shared" si="125"/>
        <v>109405.54515871758</v>
      </c>
      <c r="AI877" s="57">
        <v>27.2</v>
      </c>
      <c r="AJ877" s="86">
        <f>IF($AI877&gt;$G$20,IF('Silo Levels'!$L$27="Pumping",((PI()*((($C$19+$G$20)-$AI877)*($O$20/($O$19/2)))^2*((($O$20+$G$20)-$AI877))/3)*$AJ$603)+(((PI()*((($C$19+$G$20)-$AI877)*($O$20/($O$19/2)))^2*(((($C$19+$G$20)-$AI877)*($O$20/($O$19/2)))*$AZ$20))/3)*$AJ$603),(((PI()*((($C$19+$G$20)-$AI877)*($O$20/($O$19/2)))^2*((($O$20+$G$20)-$AI877)/3))*$AJ$603)-((PI()*((($C$19+$G$20)-$AI877)*($O$20/($O$19/2)))^2*(((($C$19+$G$20)-$AI877)*($O$20/($O$19/2)))*$AZ$20)/3)*$AJ$603))),IF('Silo Levels'!$L$27="Pumping",(($D$18*$AJ$603)+((PI()*(($C$21/2)^2)*($G$20-$AI877))*$AJ$603))+((($D$18+$H$18)/3)*$BE$20)+(((PI()*($C$21/2)^2*(($C$21/2)*$AZ$20))/3)*$AJ$603),(($D$18*$AJ$603)+((PI()*(($C$21/2)^2)*($G$20-$AI877))*$AJ$603))+((($D$18+$H$18)/3)*$BE$20)-(((PI()*($C$21/2)^2*(($C$21/2)*$AZ$20))/3)*$AJ$603)))</f>
        <v>105224.08976791086</v>
      </c>
    </row>
    <row r="878" spans="1:36" x14ac:dyDescent="0.3">
      <c r="A878">
        <v>27.3</v>
      </c>
      <c r="B878" s="85">
        <f t="shared" si="118"/>
        <v>108985.94266653906</v>
      </c>
      <c r="C878" s="57">
        <v>27.3</v>
      </c>
      <c r="D878" s="86">
        <f>IF($C878&gt;$G$20,IF('Silo Levels'!$L$19="Pumping",((PI()*((($C$19+$G$20)-$C878)*($O$20/($O$19/2)))^2*((($O$20+$G$20)-$C878))/3)*$D$603)+(((PI()*((($C$19+$G$20)-$C878)*($O$20/($O$19/2)))^2*(((($C$19+$G$20)-$C878)*($O$20/($O$19/2)))*$AZ$12))/3)*$D$603),(((PI()*((($C$19+$G$20)-$C878)*($O$20/($O$19/2)))^2*((($O$20+$G$20)-$C878)/3))*$D$603)-((PI()*((($C$19+$G$20)-$C878)*($O$20/($O$19/2)))^2*(((($C$19+$G$20)-$C878)*($O$20/($O$19/2)))*$AZ$12)/3)*$D$603))),IF('Silo Levels'!$L$19="Pumping",(($D$18*$D$603)+((PI()*(($C$21/2)^2)*($G$20-$C878))*$D$603))+((($D$18+$H$18)/3)*$BE$12)+(((PI()*($C$21/2)^2*(($C$21/2)*$AZ$12))/3)*$D$603),(($D$18*$D$603)+((PI()*(($C$21/2)^2)*($G$20-$C878))*$D$603))+((($D$18+$H$18)/3)*$BE$12)-(((PI()*($C$21/2)^2*(($C$21/2)*$AZ$12))/3)*$D$603)))</f>
        <v>106058.92389297436</v>
      </c>
      <c r="E878" s="73">
        <v>27.3</v>
      </c>
      <c r="F878" s="85">
        <f t="shared" si="119"/>
        <v>98920.324308910655</v>
      </c>
      <c r="G878" s="57">
        <v>27.3</v>
      </c>
      <c r="H878" s="86">
        <f>IF($G878&gt;$G$20,IF('Silo Levels'!$L$20="Pumping",((PI()*((($C$19+$G$20)-$G878)*($O$20/($O$19/2)))^2*((($O$20+$G$20)-$G878))/3)*$H$603)+(((PI()*((($C$19+$G$20)-$G878)*($O$20/($O$19/2)))^2*(((($C$19+$G$20)-$G878)*($O$20/($O$19/2)))*$AZ$13))/3)*$H$603),(((PI()*((($C$19+$G$20)-$G878)*($O$20/($O$19/2)))^2*((($O$20+$G$20)-$G878)/3))*$H$603)-((PI()*((($C$19+$G$20)-$G878)*($O$20/($O$19/2)))^2*(((($C$19+$G$20)-$G878)*($O$20/($O$19/2)))*$AZ$13)/3)*$H$603))),IF('Silo Levels'!$L$20="Pumping",(($D$18*$H$603)+((PI()*(($C$21/2)^2)*($G$20-$G878))*$H$603))+((($D$18+$H$18)/3)*$BE$13)+(((PI()*($C$21/2)^2*(($C$21/2)*$AZ$13))/3)*$H$603),(($D$18*$H$603)+((PI()*(($C$21/2)^2)*($G$20-$G878))*$H$603))+((($D$18+$H$18)/3)*$BE$13)-(((PI()*($C$21/2)^2*(($C$21/2)*$AZ$13))/3)*$H$603)))</f>
        <v>95132.189863884792</v>
      </c>
      <c r="I878" s="73">
        <v>27.3</v>
      </c>
      <c r="J878" s="85">
        <f t="shared" si="126"/>
        <v>99361.994774662846</v>
      </c>
      <c r="K878" s="57">
        <v>27.3</v>
      </c>
      <c r="L878" s="86">
        <f>IF($K878&gt;$G$20,IF('Silo Levels'!$L$21="Pumping",((PI()*((($C$19+$G$20)-$K878)*($O$20/($O$19/2)))^2*((($O$20+$G$20)-$K878))/3)*$L$603)+(((PI()*((($C$19+$G$20)-$K878)*($O$20/($O$19/2)))^2*(((($C$19+$G$20)-$K878)*($O$20/($O$19/2)))*$AZ$14))/3)*$L$603),(((PI()*((($C$19+$G$20)-$K878)*($O$20/($O$19/2)))^2*((($O$20+$G$20)-$K878)/3))*$L$603)-((PI()*((($C$19+$G$20)-$K878)*($O$20/($O$19/2)))^2*(((($C$19+$G$20)-$K878)*($O$20/($O$19/2)))*$AZ$14)/3)*$L$603))),IF('Silo Levels'!$L$21="Pumping",(($D$18*$L$603)+((PI()*(($C$21/2)^2)*($G$20-$K878))*$L$603))+((($D$18+$H$18)/3)*$BE$14)+(((PI()*($C$21/2)^2*(($C$21/2)*$AZ$14))/3)*$L$603),(($D$18*$L$603)+((PI()*(($C$21/2)^2)*($G$20-$K878))*$L$603))+((($D$18+$H$18)/3)*$BE$14)-(((PI()*($C$21/2)^2*(($C$21/2)*$AZ$14))/3)*$L$603)))</f>
        <v>95556.601753050738</v>
      </c>
      <c r="M878" s="73">
        <v>27.3</v>
      </c>
      <c r="N878" s="85">
        <f t="shared" si="120"/>
        <v>101659.13947980711</v>
      </c>
      <c r="O878" s="57">
        <v>27.3</v>
      </c>
      <c r="P878" s="86">
        <f>IF($O878&gt;$G$20,IF('Silo Levels'!$L$22="Pumping",((PI()*((($C$19+$G$20)-$O878)*($O$20/($O$19/2)))^2*((($O$20+$G$20)-$O878))/3)*$P$603)+(((PI()*((($C$19+$G$20)-$O878)*($O$20/($O$19/2)))^2*(((($C$19+$G$20)-$O878)*($O$20/($O$19/2)))*$AZ$15))/3)*$P$603),(((PI()*((($C$19+$G$20)-$O878)*($O$20/($O$19/2)))^2*((($O$20+$G$20)-$O878)/3))*$P$603)-((PI()*((($C$19+$G$20)-$O878)*($O$20/($O$19/2)))^2*(((($C$19+$G$20)-$O878)*($O$20/($O$19/2)))*$AZ$15)/3)*$P$603))),IF('Silo Levels'!$L$22="Pumping",(($D$18*$P$603)+((PI()*(($C$21/2)^2)*($G$20-$O878))*$P$603))+((($D$18+$H$18)/3)*$BE$15)+(((PI()*($C$21/2)^2*(($C$21/2)*$AZ$15))/3)*$P$603),(($D$18*$P$603)+((PI()*(($C$21/2)^2)*($G$20-$O878))*$P$603))+((($D$18+$H$18)/3)*$BE$15)-(((PI()*($C$21/2)^2*(($C$21/2)*$AZ$15))/3)*$P$603)))</f>
        <v>97763.983952214621</v>
      </c>
      <c r="Q878" s="73">
        <v>27.3</v>
      </c>
      <c r="R878" s="85">
        <f t="shared" si="121"/>
        <v>105090.53518649393</v>
      </c>
      <c r="S878" s="57">
        <v>27.3</v>
      </c>
      <c r="T878" s="86">
        <f>IF($S878&gt;$G$20,IF('Silo Levels'!$L$23="Pumping",((PI()*((($C$19+$G$20)-$S878)*($O$20/($O$19/2)))^2*((($O$20+$G$20)-$S878))/3)*$T$603)+(((PI()*((($C$19+$G$20)-$S878)*($O$20/($O$19/2)))^2*(((($C$19+$G$20)-$S878)*($O$20/($O$19/2)))*$AZ$16))/3)*$T$603),(((PI()*((($C$19+$G$20)-$S878)*($O$20/($O$19/2)))^2*((($O$20+$G$20)-$S878)/3))*$T$603)-((PI()*((($C$19+$G$20)-$S878)*($O$20/($O$19/2)))^2*(((($C$19+$G$20)-$S878)*($O$20/($O$19/2)))*$AZ$16)/3)*$T$603))),IF('Silo Levels'!$L$23="Pumping",(($D$18*$T$603)+((PI()*(($C$21/2)^2)*($G$20-$S878))*$T$603))+((($D$18+$H$18)/3)*$BE$16)+(((PI()*($C$21/2)^2*(($C$21/2)*$AZ$16))/3)*$T$603),(($D$18*$T$603)+((PI()*(($C$21/2)^2)*($G$20-$S878))*$T$603))+((($D$18+$H$18)/3)*$BE$16)-(((PI()*($C$21/2)^2*(($C$21/2)*$AZ$16))/3)*$T$603)))</f>
        <v>101061.29551655169</v>
      </c>
      <c r="U878" s="73">
        <v>27.3</v>
      </c>
      <c r="V878" s="85">
        <f t="shared" si="122"/>
        <v>98920.324308910655</v>
      </c>
      <c r="W878" s="57">
        <v>27.3</v>
      </c>
      <c r="X878" s="86">
        <f>IF($W878&gt;$G$20,IF('Silo Levels'!$L$24="Pumping",((PI()*((($C$19+$G$20)-$W878)*($O$20/($O$19/2)))^2*((($O$20+$G$20)-$W878))/3)*$X$603)+(((PI()*((($C$19+$G$20)-$W878)*($O$20/($O$19/2)))^2*(((($C$19+$G$20)-$W878)*($O$20/($O$19/2)))*$AZ$17))/3)*$X$603),(((PI()*((($C$19+$G$20)-$W878)*($O$20/($O$19/2)))^2*((($O$20+$G$20)-$W878)/3))*$X$603)-((PI()*((($C$19+$G$20)-$W878)*($O$20/($O$19/2)))^2*(((($C$19+$G$20)-$W878)*($O$20/($O$19/2)))*$AZ$17)/3)*$X$603))),IF('Silo Levels'!$L$24="Pumping",(($D$18*$X$603)+((PI()*(($C$21/2)^2)*($G$20-$W878))*$X$603))+((($D$18+$H$18)/3)*$BE$17)+(((PI()*($C$21/2)^2*(($C$21/2)*$AZ$17))/3)*$X$603),(($D$18*$X$603)+((PI()*(($C$21/2)^2)*($G$20-$W878))*$X$603))+((($D$18+$H$18)/3)*$BE$17)-(((PI()*($C$21/2)^2*(($C$21/2)*$AZ$17))/3)*$X$603)))</f>
        <v>95132.189863884792</v>
      </c>
      <c r="Y878" s="73">
        <v>27.3</v>
      </c>
      <c r="Z878" s="85">
        <f t="shared" si="123"/>
        <v>113282.34797541237</v>
      </c>
      <c r="AA878" s="57">
        <v>27.3</v>
      </c>
      <c r="AB878" s="86">
        <f>IF($AA878&gt;$G$20,IF('Silo Levels'!$L$25="Pumping",((PI()*((($C$19+$G$20)-$AA878)*($O$20/($O$19/2)))^2*((($O$20+$G$20)-$AA878))/3)*$AB$603)+(((PI()*((($C$19+$G$20)-$AA878)*($O$20/($O$19/2)))^2*(((($C$19+$G$20)-$AA878)*($O$20/($O$19/2)))*$AZ$18))/3)*$AB$603),(((PI()*((($C$19+$G$20)-$AA878)*($O$20/($O$19/2)))^2*((($O$20+$G$20)-$AA878)/3))*$AB$603)-((PI()*((($C$19+$G$20)-$AA878)*($O$20/($O$19/2)))^2*(((($C$19+$G$20)-$AA878)*($O$20/($O$19/2)))*$AZ$18)/3)*$AB$603))),IF('Silo Levels'!$L$25="Pumping",(($D$18*$AB$603)+((PI()*(($C$21/2)^2)*($G$20-$AA878))*$AB$603))+((($D$18+$H$18)/3)*$BE$18)+(((PI()*($C$21/2)^2*(($C$21/2)*$AZ$18))/3)*$AB$603),(($D$18*$AB$603)+((PI()*(($C$21/2)^2)*($G$20-$AA878))*$AB$603))+((($D$18+$H$18)/3)*$BE$18)-(((PI()*($C$21/2)^2*(($C$21/2)*$AZ$18))/3)*$AB$603)))</f>
        <v>108933.00759835806</v>
      </c>
      <c r="AC878" s="73">
        <v>27.3</v>
      </c>
      <c r="AD878" s="85">
        <f t="shared" si="124"/>
        <v>118574.89451088358</v>
      </c>
      <c r="AE878" s="57">
        <v>27.3</v>
      </c>
      <c r="AF878" s="86">
        <f>IF($AE878&gt;$G$20,IF('Silo Levels'!$L$26="Pumping",((PI()*((($C$19+$G$20)-$AE878)*($O$20/($O$19/2)))^2*((($O$20+$G$20)-$AE878))/3)*$AF$603)+(((PI()*((($C$19+$G$20)-$AE878)*($O$20/($O$19/2)))^2*(((($C$19+$G$20)-$AE878)*($O$20/($O$19/2)))*$AZ$19))/3)*$AF$603),(((PI()*((($C$19+$G$20)-$AE878)*($O$20/($O$19/2)))^2*((($O$20+$G$20)-$AE878)/3))*$AF$603)-((PI()*((($C$19+$G$20)-$AE878)*($O$20/($O$19/2)))^2*(((($C$19+$G$20)-$AE878)*($O$20/($O$19/2)))*$AZ$19)/3)*$AF$603))),IF('Silo Levels'!$L$26="Pumping",(($D$18*$AF$603)+((PI()*(($C$21/2)^2)*($G$20-$AE878))*$AF$603))+((($D$18+$H$18)/3)*$BE$19)+(((PI()*($C$21/2)^2*(($C$21/2)*$AZ$19))/3)*$AF$603),(($D$18*$AF$603)+((PI()*(($C$21/2)^2)*($G$20-$AE878))*$AF$603))+((($D$18+$H$18)/3)*$BE$19)-(((PI()*($C$21/2)^2*(($C$21/2)*$AZ$19))/3)*$AF$603)))</f>
        <v>116364.4088586236</v>
      </c>
      <c r="AG878" s="73">
        <v>27.3</v>
      </c>
      <c r="AH878" s="85">
        <f t="shared" si="125"/>
        <v>108985.94266653906</v>
      </c>
      <c r="AI878" s="57">
        <v>27.3</v>
      </c>
      <c r="AJ878" s="86">
        <f>IF($AI878&gt;$G$20,IF('Silo Levels'!$L$27="Pumping",((PI()*((($C$19+$G$20)-$AI878)*($O$20/($O$19/2)))^2*((($O$20+$G$20)-$AI878))/3)*$AJ$603)+(((PI()*((($C$19+$G$20)-$AI878)*($O$20/($O$19/2)))^2*(((($C$19+$G$20)-$AI878)*($O$20/($O$19/2)))*$AZ$20))/3)*$AJ$603),(((PI()*((($C$19+$G$20)-$AI878)*($O$20/($O$19/2)))^2*((($O$20+$G$20)-$AI878)/3))*$AJ$603)-((PI()*((($C$19+$G$20)-$AI878)*($O$20/($O$19/2)))^2*(((($C$19+$G$20)-$AI878)*($O$20/($O$19/2)))*$AZ$20)/3)*$AJ$603))),IF('Silo Levels'!$L$27="Pumping",(($D$18*$AJ$603)+((PI()*(($C$21/2)^2)*($G$20-$AI878))*$AJ$603))+((($D$18+$H$18)/3)*$BE$20)+(((PI()*($C$21/2)^2*(($C$21/2)*$AZ$20))/3)*$AJ$603),(($D$18*$AJ$603)+((PI()*(($C$21/2)^2)*($G$20-$AI878))*$AJ$603))+((($D$18+$H$18)/3)*$BE$20)-(((PI()*($C$21/2)^2*(($C$21/2)*$AZ$20))/3)*$AJ$603)))</f>
        <v>104804.48727573235</v>
      </c>
    </row>
    <row r="879" spans="1:36" x14ac:dyDescent="0.3">
      <c r="A879">
        <v>27.4</v>
      </c>
      <c r="B879" s="85">
        <f t="shared" si="118"/>
        <v>108566.34017436055</v>
      </c>
      <c r="C879" s="57">
        <v>27.4</v>
      </c>
      <c r="D879" s="86">
        <f>IF($C879&gt;$G$20,IF('Silo Levels'!$L$19="Pumping",((PI()*((($C$19+$G$20)-$C879)*($O$20/($O$19/2)))^2*((($O$20+$G$20)-$C879))/3)*$D$603)+(((PI()*((($C$19+$G$20)-$C879)*($O$20/($O$19/2)))^2*(((($C$19+$G$20)-$C879)*($O$20/($O$19/2)))*$AZ$12))/3)*$D$603),(((PI()*((($C$19+$G$20)-$C879)*($O$20/($O$19/2)))^2*((($O$20+$G$20)-$C879)/3))*$D$603)-((PI()*((($C$19+$G$20)-$C879)*($O$20/($O$19/2)))^2*(((($C$19+$G$20)-$C879)*($O$20/($O$19/2)))*$AZ$12)/3)*$D$603))),IF('Silo Levels'!$L$19="Pumping",(($D$18*$D$603)+((PI()*(($C$21/2)^2)*($G$20-$C879))*$D$603))+((($D$18+$H$18)/3)*$BE$12)+(((PI()*($C$21/2)^2*(($C$21/2)*$AZ$12))/3)*$D$603),(($D$18*$D$603)+((PI()*(($C$21/2)^2)*($G$20-$C879))*$D$603))+((($D$18+$H$18)/3)*$BE$12)-(((PI()*($C$21/2)^2*(($C$21/2)*$AZ$12))/3)*$D$603)))</f>
        <v>105639.32140079584</v>
      </c>
      <c r="E879" s="73">
        <v>27.4</v>
      </c>
      <c r="F879" s="85">
        <f t="shared" si="119"/>
        <v>98540.190956935941</v>
      </c>
      <c r="G879" s="57">
        <v>27.4</v>
      </c>
      <c r="H879" s="86">
        <f>IF($G879&gt;$G$20,IF('Silo Levels'!$L$20="Pumping",((PI()*((($C$19+$G$20)-$G879)*($O$20/($O$19/2)))^2*((($O$20+$G$20)-$G879))/3)*$H$603)+(((PI()*((($C$19+$G$20)-$G879)*($O$20/($O$19/2)))^2*(((($C$19+$G$20)-$G879)*($O$20/($O$19/2)))*$AZ$13))/3)*$H$603),(((PI()*((($C$19+$G$20)-$G879)*($O$20/($O$19/2)))^2*((($O$20+$G$20)-$G879)/3))*$H$603)-((PI()*((($C$19+$G$20)-$G879)*($O$20/($O$19/2)))^2*(((($C$19+$G$20)-$G879)*($O$20/($O$19/2)))*$AZ$13)/3)*$H$603))),IF('Silo Levels'!$L$20="Pumping",(($D$18*$H$603)+((PI()*(($C$21/2)^2)*($G$20-$G879))*$H$603))+((($D$18+$H$18)/3)*$BE$13)+(((PI()*($C$21/2)^2*(($C$21/2)*$AZ$13))/3)*$H$603),(($D$18*$H$603)+((PI()*(($C$21/2)^2)*($G$20-$G879))*$H$603))+((($D$18+$H$18)/3)*$BE$13)-(((PI()*($C$21/2)^2*(($C$21/2)*$AZ$13))/3)*$H$603)))</f>
        <v>94752.056511910079</v>
      </c>
      <c r="I879" s="73">
        <v>27.4</v>
      </c>
      <c r="J879" s="85">
        <f t="shared" si="126"/>
        <v>98980.129551588194</v>
      </c>
      <c r="K879" s="57">
        <v>27.4</v>
      </c>
      <c r="L879" s="86">
        <f>IF($K879&gt;$G$20,IF('Silo Levels'!$L$21="Pumping",((PI()*((($C$19+$G$20)-$K879)*($O$20/($O$19/2)))^2*((($O$20+$G$20)-$K879))/3)*$L$603)+(((PI()*((($C$19+$G$20)-$K879)*($O$20/($O$19/2)))^2*(((($C$19+$G$20)-$K879)*($O$20/($O$19/2)))*$AZ$14))/3)*$L$603),(((PI()*((($C$19+$G$20)-$K879)*($O$20/($O$19/2)))^2*((($O$20+$G$20)-$K879)/3))*$L$603)-((PI()*((($C$19+$G$20)-$K879)*($O$20/($O$19/2)))^2*(((($C$19+$G$20)-$K879)*($O$20/($O$19/2)))*$AZ$14)/3)*$L$603))),IF('Silo Levels'!$L$21="Pumping",(($D$18*$L$603)+((PI()*(($C$21/2)^2)*($G$20-$K879))*$L$603))+((($D$18+$H$18)/3)*$BE$14)+(((PI()*($C$21/2)^2*(($C$21/2)*$AZ$14))/3)*$L$603),(($D$18*$L$603)+((PI()*(($C$21/2)^2)*($G$20-$K879))*$L$603))+((($D$18+$H$18)/3)*$BE$14)-(((PI()*($C$21/2)^2*(($C$21/2)*$AZ$14))/3)*$L$603)))</f>
        <v>95174.736529976086</v>
      </c>
      <c r="M879" s="73">
        <v>27.4</v>
      </c>
      <c r="N879" s="85">
        <f t="shared" si="120"/>
        <v>101268.26672999993</v>
      </c>
      <c r="O879" s="57">
        <v>27.4</v>
      </c>
      <c r="P879" s="86">
        <f>IF($O879&gt;$G$20,IF('Silo Levels'!$L$22="Pumping",((PI()*((($C$19+$G$20)-$O879)*($O$20/($O$19/2)))^2*((($O$20+$G$20)-$O879))/3)*$P$603)+(((PI()*((($C$19+$G$20)-$O879)*($O$20/($O$19/2)))^2*(((($C$19+$G$20)-$O879)*($O$20/($O$19/2)))*$AZ$15))/3)*$P$603),(((PI()*((($C$19+$G$20)-$O879)*($O$20/($O$19/2)))^2*((($O$20+$G$20)-$O879)/3))*$P$603)-((PI()*((($C$19+$G$20)-$O879)*($O$20/($O$19/2)))^2*(((($C$19+$G$20)-$O879)*($O$20/($O$19/2)))*$AZ$15)/3)*$P$603))),IF('Silo Levels'!$L$22="Pumping",(($D$18*$P$603)+((PI()*(($C$21/2)^2)*($G$20-$O879))*$P$603))+((($D$18+$H$18)/3)*$BE$15)+(((PI()*($C$21/2)^2*(($C$21/2)*$AZ$15))/3)*$P$603),(($D$18*$P$603)+((PI()*(($C$21/2)^2)*($G$20-$O879))*$P$603))+((($D$18+$H$18)/3)*$BE$15)-(((PI()*($C$21/2)^2*(($C$21/2)*$AZ$15))/3)*$P$603)))</f>
        <v>97373.111202407439</v>
      </c>
      <c r="Q879" s="73">
        <v>27.4</v>
      </c>
      <c r="R879" s="85">
        <f t="shared" si="121"/>
        <v>104686.20730323841</v>
      </c>
      <c r="S879" s="57">
        <v>27.4</v>
      </c>
      <c r="T879" s="86">
        <f>IF($S879&gt;$G$20,IF('Silo Levels'!$L$23="Pumping",((PI()*((($C$19+$G$20)-$S879)*($O$20/($O$19/2)))^2*((($O$20+$G$20)-$S879))/3)*$T$603)+(((PI()*((($C$19+$G$20)-$S879)*($O$20/($O$19/2)))^2*(((($C$19+$G$20)-$S879)*($O$20/($O$19/2)))*$AZ$16))/3)*$T$603),(((PI()*((($C$19+$G$20)-$S879)*($O$20/($O$19/2)))^2*((($O$20+$G$20)-$S879)/3))*$T$603)-((PI()*((($C$19+$G$20)-$S879)*($O$20/($O$19/2)))^2*(((($C$19+$G$20)-$S879)*($O$20/($O$19/2)))*$AZ$16)/3)*$T$603))),IF('Silo Levels'!$L$23="Pumping",(($D$18*$T$603)+((PI()*(($C$21/2)^2)*($G$20-$S879))*$T$603))+((($D$18+$H$18)/3)*$BE$16)+(((PI()*($C$21/2)^2*(($C$21/2)*$AZ$16))/3)*$T$603),(($D$18*$T$603)+((PI()*(($C$21/2)^2)*($G$20-$S879))*$T$603))+((($D$18+$H$18)/3)*$BE$16)-(((PI()*($C$21/2)^2*(($C$21/2)*$AZ$16))/3)*$T$603)))</f>
        <v>100656.96763329617</v>
      </c>
      <c r="U879" s="73">
        <v>27.4</v>
      </c>
      <c r="V879" s="85">
        <f t="shared" si="122"/>
        <v>98540.190956935941</v>
      </c>
      <c r="W879" s="57">
        <v>27.4</v>
      </c>
      <c r="X879" s="86">
        <f>IF($W879&gt;$G$20,IF('Silo Levels'!$L$24="Pumping",((PI()*((($C$19+$G$20)-$W879)*($O$20/($O$19/2)))^2*((($O$20+$G$20)-$W879))/3)*$X$603)+(((PI()*((($C$19+$G$20)-$W879)*($O$20/($O$19/2)))^2*(((($C$19+$G$20)-$W879)*($O$20/($O$19/2)))*$AZ$17))/3)*$X$603),(((PI()*((($C$19+$G$20)-$W879)*($O$20/($O$19/2)))^2*((($O$20+$G$20)-$W879)/3))*$X$603)-((PI()*((($C$19+$G$20)-$W879)*($O$20/($O$19/2)))^2*(((($C$19+$G$20)-$W879)*($O$20/($O$19/2)))*$AZ$17)/3)*$X$603))),IF('Silo Levels'!$L$24="Pumping",(($D$18*$X$603)+((PI()*(($C$21/2)^2)*($G$20-$W879))*$X$603))+((($D$18+$H$18)/3)*$BE$17)+(((PI()*($C$21/2)^2*(($C$21/2)*$AZ$17))/3)*$X$603),(($D$18*$X$603)+((PI()*(($C$21/2)^2)*($G$20-$W879))*$X$603))+((($D$18+$H$18)/3)*$BE$17)-(((PI()*($C$21/2)^2*(($C$21/2)*$AZ$17))/3)*$X$603)))</f>
        <v>94752.056511910079</v>
      </c>
      <c r="Y879" s="73">
        <v>27.4</v>
      </c>
      <c r="Z879" s="85">
        <f t="shared" si="123"/>
        <v>112845.89848809822</v>
      </c>
      <c r="AA879" s="57">
        <v>27.4</v>
      </c>
      <c r="AB879" s="86">
        <f>IF($AA879&gt;$G$20,IF('Silo Levels'!$L$25="Pumping",((PI()*((($C$19+$G$20)-$AA879)*($O$20/($O$19/2)))^2*((($O$20+$G$20)-$AA879))/3)*$AB$603)+(((PI()*((($C$19+$G$20)-$AA879)*($O$20/($O$19/2)))^2*(((($C$19+$G$20)-$AA879)*($O$20/($O$19/2)))*$AZ$18))/3)*$AB$603),(((PI()*((($C$19+$G$20)-$AA879)*($O$20/($O$19/2)))^2*((($O$20+$G$20)-$AA879)/3))*$AB$603)-((PI()*((($C$19+$G$20)-$AA879)*($O$20/($O$19/2)))^2*(((($C$19+$G$20)-$AA879)*($O$20/($O$19/2)))*$AZ$18)/3)*$AB$603))),IF('Silo Levels'!$L$25="Pumping",(($D$18*$AB$603)+((PI()*(($C$21/2)^2)*($G$20-$AA879))*$AB$603))+((($D$18+$H$18)/3)*$BE$18)+(((PI()*($C$21/2)^2*(($C$21/2)*$AZ$18))/3)*$AB$603),(($D$18*$AB$603)+((PI()*(($C$21/2)^2)*($G$20-$AA879))*$AB$603))+((($D$18+$H$18)/3)*$BE$18)-(((PI()*($C$21/2)^2*(($C$21/2)*$AZ$18))/3)*$AB$603)))</f>
        <v>108496.55811104391</v>
      </c>
      <c r="AC879" s="73">
        <v>27.4</v>
      </c>
      <c r="AD879" s="85">
        <f t="shared" si="124"/>
        <v>118131.25697231156</v>
      </c>
      <c r="AE879" s="57">
        <v>27.4</v>
      </c>
      <c r="AF879" s="86">
        <f>IF($AE879&gt;$G$20,IF('Silo Levels'!$L$26="Pumping",((PI()*((($C$19+$G$20)-$AE879)*($O$20/($O$19/2)))^2*((($O$20+$G$20)-$AE879))/3)*$AF$603)+(((PI()*((($C$19+$G$20)-$AE879)*($O$20/($O$19/2)))^2*(((($C$19+$G$20)-$AE879)*($O$20/($O$19/2)))*$AZ$19))/3)*$AF$603),(((PI()*((($C$19+$G$20)-$AE879)*($O$20/($O$19/2)))^2*((($O$20+$G$20)-$AE879)/3))*$AF$603)-((PI()*((($C$19+$G$20)-$AE879)*($O$20/($O$19/2)))^2*(((($C$19+$G$20)-$AE879)*($O$20/($O$19/2)))*$AZ$19)/3)*$AF$603))),IF('Silo Levels'!$L$26="Pumping",(($D$18*$AF$603)+((PI()*(($C$21/2)^2)*($G$20-$AE879))*$AF$603))+((($D$18+$H$18)/3)*$BE$19)+(((PI()*($C$21/2)^2*(($C$21/2)*$AZ$19))/3)*$AF$603),(($D$18*$AF$603)+((PI()*(($C$21/2)^2)*($G$20-$AE879))*$AF$603))+((($D$18+$H$18)/3)*$BE$19)-(((PI()*($C$21/2)^2*(($C$21/2)*$AZ$19))/3)*$AF$603)))</f>
        <v>115920.77132005159</v>
      </c>
      <c r="AG879" s="73">
        <v>27.4</v>
      </c>
      <c r="AH879" s="85">
        <f t="shared" si="125"/>
        <v>108566.34017436055</v>
      </c>
      <c r="AI879" s="57">
        <v>27.4</v>
      </c>
      <c r="AJ879" s="86">
        <f>IF($AI879&gt;$G$20,IF('Silo Levels'!$L$27="Pumping",((PI()*((($C$19+$G$20)-$AI879)*($O$20/($O$19/2)))^2*((($O$20+$G$20)-$AI879))/3)*$AJ$603)+(((PI()*((($C$19+$G$20)-$AI879)*($O$20/($O$19/2)))^2*(((($C$19+$G$20)-$AI879)*($O$20/($O$19/2)))*$AZ$20))/3)*$AJ$603),(((PI()*((($C$19+$G$20)-$AI879)*($O$20/($O$19/2)))^2*((($O$20+$G$20)-$AI879)/3))*$AJ$603)-((PI()*((($C$19+$G$20)-$AI879)*($O$20/($O$19/2)))^2*(((($C$19+$G$20)-$AI879)*($O$20/($O$19/2)))*$AZ$20)/3)*$AJ$603))),IF('Silo Levels'!$L$27="Pumping",(($D$18*$AJ$603)+((PI()*(($C$21/2)^2)*($G$20-$AI879))*$AJ$603))+((($D$18+$H$18)/3)*$BE$20)+(((PI()*($C$21/2)^2*(($C$21/2)*$AZ$20))/3)*$AJ$603),(($D$18*$AJ$603)+((PI()*(($C$21/2)^2)*($G$20-$AI879))*$AJ$603))+((($D$18+$H$18)/3)*$BE$20)-(((PI()*($C$21/2)^2*(($C$21/2)*$AZ$20))/3)*$AJ$603)))</f>
        <v>104384.88478355383</v>
      </c>
    </row>
    <row r="880" spans="1:36" x14ac:dyDescent="0.3">
      <c r="A880">
        <v>27.5</v>
      </c>
      <c r="B880" s="85">
        <f t="shared" si="118"/>
        <v>108146.73768218202</v>
      </c>
      <c r="C880" s="57">
        <v>27.5</v>
      </c>
      <c r="D880" s="86">
        <f>IF($C880&gt;$G$20,IF('Silo Levels'!$L$19="Pumping",((PI()*((($C$19+$G$20)-$C880)*($O$20/($O$19/2)))^2*((($O$20+$G$20)-$C880))/3)*$D$603)+(((PI()*((($C$19+$G$20)-$C880)*($O$20/($O$19/2)))^2*(((($C$19+$G$20)-$C880)*($O$20/($O$19/2)))*$AZ$12))/3)*$D$603),(((PI()*((($C$19+$G$20)-$C880)*($O$20/($O$19/2)))^2*((($O$20+$G$20)-$C880)/3))*$D$603)-((PI()*((($C$19+$G$20)-$C880)*($O$20/($O$19/2)))^2*(((($C$19+$G$20)-$C880)*($O$20/($O$19/2)))*$AZ$12)/3)*$D$603))),IF('Silo Levels'!$L$19="Pumping",(($D$18*$D$603)+((PI()*(($C$21/2)^2)*($G$20-$C880))*$D$603))+((($D$18+$H$18)/3)*$BE$12)+(((PI()*($C$21/2)^2*(($C$21/2)*$AZ$12))/3)*$D$603),(($D$18*$D$603)+((PI()*(($C$21/2)^2)*($G$20-$C880))*$D$603))+((($D$18+$H$18)/3)*$BE$12)-(((PI()*($C$21/2)^2*(($C$21/2)*$AZ$12))/3)*$D$603)))</f>
        <v>105219.71890861732</v>
      </c>
      <c r="E880" s="73">
        <v>27.5</v>
      </c>
      <c r="F880" s="85">
        <f t="shared" si="119"/>
        <v>98160.057604961214</v>
      </c>
      <c r="G880" s="57">
        <v>27.5</v>
      </c>
      <c r="H880" s="86">
        <f>IF($G880&gt;$G$20,IF('Silo Levels'!$L$20="Pumping",((PI()*((($C$19+$G$20)-$G880)*($O$20/($O$19/2)))^2*((($O$20+$G$20)-$G880))/3)*$H$603)+(((PI()*((($C$19+$G$20)-$G880)*($O$20/($O$19/2)))^2*(((($C$19+$G$20)-$G880)*($O$20/($O$19/2)))*$AZ$13))/3)*$H$603),(((PI()*((($C$19+$G$20)-$G880)*($O$20/($O$19/2)))^2*((($O$20+$G$20)-$G880)/3))*$H$603)-((PI()*((($C$19+$G$20)-$G880)*($O$20/($O$19/2)))^2*(((($C$19+$G$20)-$G880)*($O$20/($O$19/2)))*$AZ$13)/3)*$H$603))),IF('Silo Levels'!$L$20="Pumping",(($D$18*$H$603)+((PI()*(($C$21/2)^2)*($G$20-$G880))*$H$603))+((($D$18+$H$18)/3)*$BE$13)+(((PI()*($C$21/2)^2*(($C$21/2)*$AZ$13))/3)*$H$603),(($D$18*$H$603)+((PI()*(($C$21/2)^2)*($G$20-$G880))*$H$603))+((($D$18+$H$18)/3)*$BE$13)-(((PI()*($C$21/2)^2*(($C$21/2)*$AZ$13))/3)*$H$603)))</f>
        <v>94371.923159935352</v>
      </c>
      <c r="I880" s="73">
        <v>27.5</v>
      </c>
      <c r="J880" s="85">
        <f t="shared" si="126"/>
        <v>98598.264328513513</v>
      </c>
      <c r="K880" s="57">
        <v>27.5</v>
      </c>
      <c r="L880" s="86">
        <f>IF($K880&gt;$G$20,IF('Silo Levels'!$L$21="Pumping",((PI()*((($C$19+$G$20)-$K880)*($O$20/($O$19/2)))^2*((($O$20+$G$20)-$K880))/3)*$L$603)+(((PI()*((($C$19+$G$20)-$K880)*($O$20/($O$19/2)))^2*(((($C$19+$G$20)-$K880)*($O$20/($O$19/2)))*$AZ$14))/3)*$L$603),(((PI()*((($C$19+$G$20)-$K880)*($O$20/($O$19/2)))^2*((($O$20+$G$20)-$K880)/3))*$L$603)-((PI()*((($C$19+$G$20)-$K880)*($O$20/($O$19/2)))^2*(((($C$19+$G$20)-$K880)*($O$20/($O$19/2)))*$AZ$14)/3)*$L$603))),IF('Silo Levels'!$L$21="Pumping",(($D$18*$L$603)+((PI()*(($C$21/2)^2)*($G$20-$K880))*$L$603))+((($D$18+$H$18)/3)*$BE$14)+(((PI()*($C$21/2)^2*(($C$21/2)*$AZ$14))/3)*$L$603),(($D$18*$L$603)+((PI()*(($C$21/2)^2)*($G$20-$K880))*$L$603))+((($D$18+$H$18)/3)*$BE$14)-(((PI()*($C$21/2)^2*(($C$21/2)*$AZ$14))/3)*$L$603)))</f>
        <v>94792.871306901405</v>
      </c>
      <c r="M880" s="73">
        <v>27.5</v>
      </c>
      <c r="N880" s="85">
        <f t="shared" si="120"/>
        <v>100877.39398019273</v>
      </c>
      <c r="O880" s="57">
        <v>27.5</v>
      </c>
      <c r="P880" s="86">
        <f>IF($O880&gt;$G$20,IF('Silo Levels'!$L$22="Pumping",((PI()*((($C$19+$G$20)-$O880)*($O$20/($O$19/2)))^2*((($O$20+$G$20)-$O880))/3)*$P$603)+(((PI()*((($C$19+$G$20)-$O880)*($O$20/($O$19/2)))^2*(((($C$19+$G$20)-$O880)*($O$20/($O$19/2)))*$AZ$15))/3)*$P$603),(((PI()*((($C$19+$G$20)-$O880)*($O$20/($O$19/2)))^2*((($O$20+$G$20)-$O880)/3))*$P$603)-((PI()*((($C$19+$G$20)-$O880)*($O$20/($O$19/2)))^2*(((($C$19+$G$20)-$O880)*($O$20/($O$19/2)))*$AZ$15)/3)*$P$603))),IF('Silo Levels'!$L$22="Pumping",(($D$18*$P$603)+((PI()*(($C$21/2)^2)*($G$20-$O880))*$P$603))+((($D$18+$H$18)/3)*$BE$15)+(((PI()*($C$21/2)^2*(($C$21/2)*$AZ$15))/3)*$P$603),(($D$18*$P$603)+((PI()*(($C$21/2)^2)*($G$20-$O880))*$P$603))+((($D$18+$H$18)/3)*$BE$15)-(((PI()*($C$21/2)^2*(($C$21/2)*$AZ$15))/3)*$P$603)))</f>
        <v>96982.238452600242</v>
      </c>
      <c r="Q880" s="73">
        <v>27.5</v>
      </c>
      <c r="R880" s="85">
        <f t="shared" si="121"/>
        <v>104281.87941998287</v>
      </c>
      <c r="S880" s="57">
        <v>27.5</v>
      </c>
      <c r="T880" s="86">
        <f>IF($S880&gt;$G$20,IF('Silo Levels'!$L$23="Pumping",((PI()*((($C$19+$G$20)-$S880)*($O$20/($O$19/2)))^2*((($O$20+$G$20)-$S880))/3)*$T$603)+(((PI()*((($C$19+$G$20)-$S880)*($O$20/($O$19/2)))^2*(((($C$19+$G$20)-$S880)*($O$20/($O$19/2)))*$AZ$16))/3)*$T$603),(((PI()*((($C$19+$G$20)-$S880)*($O$20/($O$19/2)))^2*((($O$20+$G$20)-$S880)/3))*$T$603)-((PI()*((($C$19+$G$20)-$S880)*($O$20/($O$19/2)))^2*(((($C$19+$G$20)-$S880)*($O$20/($O$19/2)))*$AZ$16)/3)*$T$603))),IF('Silo Levels'!$L$23="Pumping",(($D$18*$T$603)+((PI()*(($C$21/2)^2)*($G$20-$S880))*$T$603))+((($D$18+$H$18)/3)*$BE$16)+(((PI()*($C$21/2)^2*(($C$21/2)*$AZ$16))/3)*$T$603),(($D$18*$T$603)+((PI()*(($C$21/2)^2)*($G$20-$S880))*$T$603))+((($D$18+$H$18)/3)*$BE$16)-(((PI()*($C$21/2)^2*(($C$21/2)*$AZ$16))/3)*$T$603)))</f>
        <v>100252.63975004063</v>
      </c>
      <c r="U880" s="73">
        <v>27.5</v>
      </c>
      <c r="V880" s="85">
        <f t="shared" si="122"/>
        <v>98160.057604961214</v>
      </c>
      <c r="W880" s="57">
        <v>27.5</v>
      </c>
      <c r="X880" s="86">
        <f>IF($W880&gt;$G$20,IF('Silo Levels'!$L$24="Pumping",((PI()*((($C$19+$G$20)-$W880)*($O$20/($O$19/2)))^2*((($O$20+$G$20)-$W880))/3)*$X$603)+(((PI()*((($C$19+$G$20)-$W880)*($O$20/($O$19/2)))^2*(((($C$19+$G$20)-$W880)*($O$20/($O$19/2)))*$AZ$17))/3)*$X$603),(((PI()*((($C$19+$G$20)-$W880)*($O$20/($O$19/2)))^2*((($O$20+$G$20)-$W880)/3))*$X$603)-((PI()*((($C$19+$G$20)-$W880)*($O$20/($O$19/2)))^2*(((($C$19+$G$20)-$W880)*($O$20/($O$19/2)))*$AZ$17)/3)*$X$603))),IF('Silo Levels'!$L$24="Pumping",(($D$18*$X$603)+((PI()*(($C$21/2)^2)*($G$20-$W880))*$X$603))+((($D$18+$H$18)/3)*$BE$17)+(((PI()*($C$21/2)^2*(($C$21/2)*$AZ$17))/3)*$X$603),(($D$18*$X$603)+((PI()*(($C$21/2)^2)*($G$20-$W880))*$X$603))+((($D$18+$H$18)/3)*$BE$17)-(((PI()*($C$21/2)^2*(($C$21/2)*$AZ$17))/3)*$X$603)))</f>
        <v>94371.923159935352</v>
      </c>
      <c r="Y880" s="73">
        <v>27.5</v>
      </c>
      <c r="Z880" s="85">
        <f t="shared" si="123"/>
        <v>112409.44900078406</v>
      </c>
      <c r="AA880" s="57">
        <v>27.5</v>
      </c>
      <c r="AB880" s="86">
        <f>IF($AA880&gt;$G$20,IF('Silo Levels'!$L$25="Pumping",((PI()*((($C$19+$G$20)-$AA880)*($O$20/($O$19/2)))^2*((($O$20+$G$20)-$AA880))/3)*$AB$603)+(((PI()*((($C$19+$G$20)-$AA880)*($O$20/($O$19/2)))^2*(((($C$19+$G$20)-$AA880)*($O$20/($O$19/2)))*$AZ$18))/3)*$AB$603),(((PI()*((($C$19+$G$20)-$AA880)*($O$20/($O$19/2)))^2*((($O$20+$G$20)-$AA880)/3))*$AB$603)-((PI()*((($C$19+$G$20)-$AA880)*($O$20/($O$19/2)))^2*(((($C$19+$G$20)-$AA880)*($O$20/($O$19/2)))*$AZ$18)/3)*$AB$603))),IF('Silo Levels'!$L$25="Pumping",(($D$18*$AB$603)+((PI()*(($C$21/2)^2)*($G$20-$AA880))*$AB$603))+((($D$18+$H$18)/3)*$BE$18)+(((PI()*($C$21/2)^2*(($C$21/2)*$AZ$18))/3)*$AB$603),(($D$18*$AB$603)+((PI()*(($C$21/2)^2)*($G$20-$AA880))*$AB$603))+((($D$18+$H$18)/3)*$BE$18)-(((PI()*($C$21/2)^2*(($C$21/2)*$AZ$18))/3)*$AB$603)))</f>
        <v>108060.10862372976</v>
      </c>
      <c r="AC880" s="73">
        <v>27.5</v>
      </c>
      <c r="AD880" s="85">
        <f t="shared" si="124"/>
        <v>117687.61943373951</v>
      </c>
      <c r="AE880" s="57">
        <v>27.5</v>
      </c>
      <c r="AF880" s="86">
        <f>IF($AE880&gt;$G$20,IF('Silo Levels'!$L$26="Pumping",((PI()*((($C$19+$G$20)-$AE880)*($O$20/($O$19/2)))^2*((($O$20+$G$20)-$AE880))/3)*$AF$603)+(((PI()*((($C$19+$G$20)-$AE880)*($O$20/($O$19/2)))^2*(((($C$19+$G$20)-$AE880)*($O$20/($O$19/2)))*$AZ$19))/3)*$AF$603),(((PI()*((($C$19+$G$20)-$AE880)*($O$20/($O$19/2)))^2*((($O$20+$G$20)-$AE880)/3))*$AF$603)-((PI()*((($C$19+$G$20)-$AE880)*($O$20/($O$19/2)))^2*(((($C$19+$G$20)-$AE880)*($O$20/($O$19/2)))*$AZ$19)/3)*$AF$603))),IF('Silo Levels'!$L$26="Pumping",(($D$18*$AF$603)+((PI()*(($C$21/2)^2)*($G$20-$AE880))*$AF$603))+((($D$18+$H$18)/3)*$BE$19)+(((PI()*($C$21/2)^2*(($C$21/2)*$AZ$19))/3)*$AF$603),(($D$18*$AF$603)+((PI()*(($C$21/2)^2)*($G$20-$AE880))*$AF$603))+((($D$18+$H$18)/3)*$BE$19)-(((PI()*($C$21/2)^2*(($C$21/2)*$AZ$19))/3)*$AF$603)))</f>
        <v>115477.13378147954</v>
      </c>
      <c r="AG880" s="73">
        <v>27.5</v>
      </c>
      <c r="AH880" s="85">
        <f t="shared" si="125"/>
        <v>108146.73768218202</v>
      </c>
      <c r="AI880" s="57">
        <v>27.5</v>
      </c>
      <c r="AJ880" s="86">
        <f>IF($AI880&gt;$G$20,IF('Silo Levels'!$L$27="Pumping",((PI()*((($C$19+$G$20)-$AI880)*($O$20/($O$19/2)))^2*((($O$20+$G$20)-$AI880))/3)*$AJ$603)+(((PI()*((($C$19+$G$20)-$AI880)*($O$20/($O$19/2)))^2*(((($C$19+$G$20)-$AI880)*($O$20/($O$19/2)))*$AZ$20))/3)*$AJ$603),(((PI()*((($C$19+$G$20)-$AI880)*($O$20/($O$19/2)))^2*((($O$20+$G$20)-$AI880)/3))*$AJ$603)-((PI()*((($C$19+$G$20)-$AI880)*($O$20/($O$19/2)))^2*(((($C$19+$G$20)-$AI880)*($O$20/($O$19/2)))*$AZ$20)/3)*$AJ$603))),IF('Silo Levels'!$L$27="Pumping",(($D$18*$AJ$603)+((PI()*(($C$21/2)^2)*($G$20-$AI880))*$AJ$603))+((($D$18+$H$18)/3)*$BE$20)+(((PI()*($C$21/2)^2*(($C$21/2)*$AZ$20))/3)*$AJ$603),(($D$18*$AJ$603)+((PI()*(($C$21/2)^2)*($G$20-$AI880))*$AJ$603))+((($D$18+$H$18)/3)*$BE$20)-(((PI()*($C$21/2)^2*(($C$21/2)*$AZ$20))/3)*$AJ$603)))</f>
        <v>103965.2822913753</v>
      </c>
    </row>
    <row r="881" spans="1:36" x14ac:dyDescent="0.3">
      <c r="A881">
        <v>27.6</v>
      </c>
      <c r="B881" s="85">
        <f t="shared" si="118"/>
        <v>107727.13519000352</v>
      </c>
      <c r="C881" s="57">
        <v>27.6</v>
      </c>
      <c r="D881" s="86">
        <f>IF($C881&gt;$G$20,IF('Silo Levels'!$L$19="Pumping",((PI()*((($C$19+$G$20)-$C881)*($O$20/($O$19/2)))^2*((($O$20+$G$20)-$C881))/3)*$D$603)+(((PI()*((($C$19+$G$20)-$C881)*($O$20/($O$19/2)))^2*(((($C$19+$G$20)-$C881)*($O$20/($O$19/2)))*$AZ$12))/3)*$D$603),(((PI()*((($C$19+$G$20)-$C881)*($O$20/($O$19/2)))^2*((($O$20+$G$20)-$C881)/3))*$D$603)-((PI()*((($C$19+$G$20)-$C881)*($O$20/($O$19/2)))^2*(((($C$19+$G$20)-$C881)*($O$20/($O$19/2)))*$AZ$12)/3)*$D$603))),IF('Silo Levels'!$L$19="Pumping",(($D$18*$D$603)+((PI()*(($C$21/2)^2)*($G$20-$C881))*$D$603))+((($D$18+$H$18)/3)*$BE$12)+(((PI()*($C$21/2)^2*(($C$21/2)*$AZ$12))/3)*$D$603),(($D$18*$D$603)+((PI()*(($C$21/2)^2)*($G$20-$C881))*$D$603))+((($D$18+$H$18)/3)*$BE$12)-(((PI()*($C$21/2)^2*(($C$21/2)*$AZ$12))/3)*$D$603)))</f>
        <v>104800.11641643882</v>
      </c>
      <c r="E881" s="73">
        <v>27.6</v>
      </c>
      <c r="F881" s="85">
        <f t="shared" si="119"/>
        <v>97779.924252986501</v>
      </c>
      <c r="G881" s="57">
        <v>27.6</v>
      </c>
      <c r="H881" s="86">
        <f>IF($G881&gt;$G$20,IF('Silo Levels'!$L$20="Pumping",((PI()*((($C$19+$G$20)-$G881)*($O$20/($O$19/2)))^2*((($O$20+$G$20)-$G881))/3)*$H$603)+(((PI()*((($C$19+$G$20)-$G881)*($O$20/($O$19/2)))^2*(((($C$19+$G$20)-$G881)*($O$20/($O$19/2)))*$AZ$13))/3)*$H$603),(((PI()*((($C$19+$G$20)-$G881)*($O$20/($O$19/2)))^2*((($O$20+$G$20)-$G881)/3))*$H$603)-((PI()*((($C$19+$G$20)-$G881)*($O$20/($O$19/2)))^2*(((($C$19+$G$20)-$G881)*($O$20/($O$19/2)))*$AZ$13)/3)*$H$603))),IF('Silo Levels'!$L$20="Pumping",(($D$18*$H$603)+((PI()*(($C$21/2)^2)*($G$20-$G881))*$H$603))+((($D$18+$H$18)/3)*$BE$13)+(((PI()*($C$21/2)^2*(($C$21/2)*$AZ$13))/3)*$H$603),(($D$18*$H$603)+((PI()*(($C$21/2)^2)*($G$20-$G881))*$H$603))+((($D$18+$H$18)/3)*$BE$13)-(((PI()*($C$21/2)^2*(($C$21/2)*$AZ$13))/3)*$H$603)))</f>
        <v>93991.789807960638</v>
      </c>
      <c r="I881" s="73">
        <v>27.6</v>
      </c>
      <c r="J881" s="85">
        <f t="shared" si="126"/>
        <v>98216.399105438861</v>
      </c>
      <c r="K881" s="57">
        <v>27.6</v>
      </c>
      <c r="L881" s="86">
        <f>IF($K881&gt;$G$20,IF('Silo Levels'!$L$21="Pumping",((PI()*((($C$19+$G$20)-$K881)*($O$20/($O$19/2)))^2*((($O$20+$G$20)-$K881))/3)*$L$603)+(((PI()*((($C$19+$G$20)-$K881)*($O$20/($O$19/2)))^2*(((($C$19+$G$20)-$K881)*($O$20/($O$19/2)))*$AZ$14))/3)*$L$603),(((PI()*((($C$19+$G$20)-$K881)*($O$20/($O$19/2)))^2*((($O$20+$G$20)-$K881)/3))*$L$603)-((PI()*((($C$19+$G$20)-$K881)*($O$20/($O$19/2)))^2*(((($C$19+$G$20)-$K881)*($O$20/($O$19/2)))*$AZ$14)/3)*$L$603))),IF('Silo Levels'!$L$21="Pumping",(($D$18*$L$603)+((PI()*(($C$21/2)^2)*($G$20-$K881))*$L$603))+((($D$18+$H$18)/3)*$BE$14)+(((PI()*($C$21/2)^2*(($C$21/2)*$AZ$14))/3)*$L$603),(($D$18*$L$603)+((PI()*(($C$21/2)^2)*($G$20-$K881))*$L$603))+((($D$18+$H$18)/3)*$BE$14)-(((PI()*($C$21/2)^2*(($C$21/2)*$AZ$14))/3)*$L$603)))</f>
        <v>94411.006083826753</v>
      </c>
      <c r="M881" s="73">
        <v>27.6</v>
      </c>
      <c r="N881" s="85">
        <f t="shared" si="120"/>
        <v>100486.52123038555</v>
      </c>
      <c r="O881" s="57">
        <v>27.6</v>
      </c>
      <c r="P881" s="86">
        <f>IF($O881&gt;$G$20,IF('Silo Levels'!$L$22="Pumping",((PI()*((($C$19+$G$20)-$O881)*($O$20/($O$19/2)))^2*((($O$20+$G$20)-$O881))/3)*$P$603)+(((PI()*((($C$19+$G$20)-$O881)*($O$20/($O$19/2)))^2*(((($C$19+$G$20)-$O881)*($O$20/($O$19/2)))*$AZ$15))/3)*$P$603),(((PI()*((($C$19+$G$20)-$O881)*($O$20/($O$19/2)))^2*((($O$20+$G$20)-$O881)/3))*$P$603)-((PI()*((($C$19+$G$20)-$O881)*($O$20/($O$19/2)))^2*(((($C$19+$G$20)-$O881)*($O$20/($O$19/2)))*$AZ$15)/3)*$P$603))),IF('Silo Levels'!$L$22="Pumping",(($D$18*$P$603)+((PI()*(($C$21/2)^2)*($G$20-$O881))*$P$603))+((($D$18+$H$18)/3)*$BE$15)+(((PI()*($C$21/2)^2*(($C$21/2)*$AZ$15))/3)*$P$603),(($D$18*$P$603)+((PI()*(($C$21/2)^2)*($G$20-$O881))*$P$603))+((($D$18+$H$18)/3)*$BE$15)-(((PI()*($C$21/2)^2*(($C$21/2)*$AZ$15))/3)*$P$603)))</f>
        <v>96591.36570279306</v>
      </c>
      <c r="Q881" s="73">
        <v>27.6</v>
      </c>
      <c r="R881" s="85">
        <f t="shared" si="121"/>
        <v>103877.55153672735</v>
      </c>
      <c r="S881" s="57">
        <v>27.6</v>
      </c>
      <c r="T881" s="86">
        <f>IF($S881&gt;$G$20,IF('Silo Levels'!$L$23="Pumping",((PI()*((($C$19+$G$20)-$S881)*($O$20/($O$19/2)))^2*((($O$20+$G$20)-$S881))/3)*$T$603)+(((PI()*((($C$19+$G$20)-$S881)*($O$20/($O$19/2)))^2*(((($C$19+$G$20)-$S881)*($O$20/($O$19/2)))*$AZ$16))/3)*$T$603),(((PI()*((($C$19+$G$20)-$S881)*($O$20/($O$19/2)))^2*((($O$20+$G$20)-$S881)/3))*$T$603)-((PI()*((($C$19+$G$20)-$S881)*($O$20/($O$19/2)))^2*(((($C$19+$G$20)-$S881)*($O$20/($O$19/2)))*$AZ$16)/3)*$T$603))),IF('Silo Levels'!$L$23="Pumping",(($D$18*$T$603)+((PI()*(($C$21/2)^2)*($G$20-$S881))*$T$603))+((($D$18+$H$18)/3)*$BE$16)+(((PI()*($C$21/2)^2*(($C$21/2)*$AZ$16))/3)*$T$603),(($D$18*$T$603)+((PI()*(($C$21/2)^2)*($G$20-$S881))*$T$603))+((($D$18+$H$18)/3)*$BE$16)-(((PI()*($C$21/2)^2*(($C$21/2)*$AZ$16))/3)*$T$603)))</f>
        <v>99848.311866785109</v>
      </c>
      <c r="U881" s="73">
        <v>27.6</v>
      </c>
      <c r="V881" s="85">
        <f t="shared" si="122"/>
        <v>97779.924252986501</v>
      </c>
      <c r="W881" s="57">
        <v>27.6</v>
      </c>
      <c r="X881" s="86">
        <f>IF($W881&gt;$G$20,IF('Silo Levels'!$L$24="Pumping",((PI()*((($C$19+$G$20)-$W881)*($O$20/($O$19/2)))^2*((($O$20+$G$20)-$W881))/3)*$X$603)+(((PI()*((($C$19+$G$20)-$W881)*($O$20/($O$19/2)))^2*(((($C$19+$G$20)-$W881)*($O$20/($O$19/2)))*$AZ$17))/3)*$X$603),(((PI()*((($C$19+$G$20)-$W881)*($O$20/($O$19/2)))^2*((($O$20+$G$20)-$W881)/3))*$X$603)-((PI()*((($C$19+$G$20)-$W881)*($O$20/($O$19/2)))^2*(((($C$19+$G$20)-$W881)*($O$20/($O$19/2)))*$AZ$17)/3)*$X$603))),IF('Silo Levels'!$L$24="Pumping",(($D$18*$X$603)+((PI()*(($C$21/2)^2)*($G$20-$W881))*$X$603))+((($D$18+$H$18)/3)*$BE$17)+(((PI()*($C$21/2)^2*(($C$21/2)*$AZ$17))/3)*$X$603),(($D$18*$X$603)+((PI()*(($C$21/2)^2)*($G$20-$W881))*$X$603))+((($D$18+$H$18)/3)*$BE$17)-(((PI()*($C$21/2)^2*(($C$21/2)*$AZ$17))/3)*$X$603)))</f>
        <v>93991.789807960638</v>
      </c>
      <c r="Y881" s="73">
        <v>27.6</v>
      </c>
      <c r="Z881" s="85">
        <f t="shared" si="123"/>
        <v>111972.99951346991</v>
      </c>
      <c r="AA881" s="57">
        <v>27.6</v>
      </c>
      <c r="AB881" s="86">
        <f>IF($AA881&gt;$G$20,IF('Silo Levels'!$L$25="Pumping",((PI()*((($C$19+$G$20)-$AA881)*($O$20/($O$19/2)))^2*((($O$20+$G$20)-$AA881))/3)*$AB$603)+(((PI()*((($C$19+$G$20)-$AA881)*($O$20/($O$19/2)))^2*(((($C$19+$G$20)-$AA881)*($O$20/($O$19/2)))*$AZ$18))/3)*$AB$603),(((PI()*((($C$19+$G$20)-$AA881)*($O$20/($O$19/2)))^2*((($O$20+$G$20)-$AA881)/3))*$AB$603)-((PI()*((($C$19+$G$20)-$AA881)*($O$20/($O$19/2)))^2*(((($C$19+$G$20)-$AA881)*($O$20/($O$19/2)))*$AZ$18)/3)*$AB$603))),IF('Silo Levels'!$L$25="Pumping",(($D$18*$AB$603)+((PI()*(($C$21/2)^2)*($G$20-$AA881))*$AB$603))+((($D$18+$H$18)/3)*$BE$18)+(((PI()*($C$21/2)^2*(($C$21/2)*$AZ$18))/3)*$AB$603),(($D$18*$AB$603)+((PI()*(($C$21/2)^2)*($G$20-$AA881))*$AB$603))+((($D$18+$H$18)/3)*$BE$18)-(((PI()*($C$21/2)^2*(($C$21/2)*$AZ$18))/3)*$AB$603)))</f>
        <v>107623.6591364156</v>
      </c>
      <c r="AC881" s="73">
        <v>27.6</v>
      </c>
      <c r="AD881" s="85">
        <f t="shared" si="124"/>
        <v>117243.98189516747</v>
      </c>
      <c r="AE881" s="57">
        <v>27.6</v>
      </c>
      <c r="AF881" s="86">
        <f>IF($AE881&gt;$G$20,IF('Silo Levels'!$L$26="Pumping",((PI()*((($C$19+$G$20)-$AE881)*($O$20/($O$19/2)))^2*((($O$20+$G$20)-$AE881))/3)*$AF$603)+(((PI()*((($C$19+$G$20)-$AE881)*($O$20/($O$19/2)))^2*(((($C$19+$G$20)-$AE881)*($O$20/($O$19/2)))*$AZ$19))/3)*$AF$603),(((PI()*((($C$19+$G$20)-$AE881)*($O$20/($O$19/2)))^2*((($O$20+$G$20)-$AE881)/3))*$AF$603)-((PI()*((($C$19+$G$20)-$AE881)*($O$20/($O$19/2)))^2*(((($C$19+$G$20)-$AE881)*($O$20/($O$19/2)))*$AZ$19)/3)*$AF$603))),IF('Silo Levels'!$L$26="Pumping",(($D$18*$AF$603)+((PI()*(($C$21/2)^2)*($G$20-$AE881))*$AF$603))+((($D$18+$H$18)/3)*$BE$19)+(((PI()*($C$21/2)^2*(($C$21/2)*$AZ$19))/3)*$AF$603),(($D$18*$AF$603)+((PI()*(($C$21/2)^2)*($G$20-$AE881))*$AF$603))+((($D$18+$H$18)/3)*$BE$19)-(((PI()*($C$21/2)^2*(($C$21/2)*$AZ$19))/3)*$AF$603)))</f>
        <v>115033.49624290749</v>
      </c>
      <c r="AG881" s="73">
        <v>27.6</v>
      </c>
      <c r="AH881" s="85">
        <f t="shared" si="125"/>
        <v>107727.13519000352</v>
      </c>
      <c r="AI881" s="57">
        <v>27.6</v>
      </c>
      <c r="AJ881" s="86">
        <f>IF($AI881&gt;$G$20,IF('Silo Levels'!$L$27="Pumping",((PI()*((($C$19+$G$20)-$AI881)*($O$20/($O$19/2)))^2*((($O$20+$G$20)-$AI881))/3)*$AJ$603)+(((PI()*((($C$19+$G$20)-$AI881)*($O$20/($O$19/2)))^2*(((($C$19+$G$20)-$AI881)*($O$20/($O$19/2)))*$AZ$20))/3)*$AJ$603),(((PI()*((($C$19+$G$20)-$AI881)*($O$20/($O$19/2)))^2*((($O$20+$G$20)-$AI881)/3))*$AJ$603)-((PI()*((($C$19+$G$20)-$AI881)*($O$20/($O$19/2)))^2*(((($C$19+$G$20)-$AI881)*($O$20/($O$19/2)))*$AZ$20)/3)*$AJ$603))),IF('Silo Levels'!$L$27="Pumping",(($D$18*$AJ$603)+((PI()*(($C$21/2)^2)*($G$20-$AI881))*$AJ$603))+((($D$18+$H$18)/3)*$BE$20)+(((PI()*($C$21/2)^2*(($C$21/2)*$AZ$20))/3)*$AJ$603),(($D$18*$AJ$603)+((PI()*(($C$21/2)^2)*($G$20-$AI881))*$AJ$603))+((($D$18+$H$18)/3)*$BE$20)-(((PI()*($C$21/2)^2*(($C$21/2)*$AZ$20))/3)*$AJ$603)))</f>
        <v>103545.67979919681</v>
      </c>
    </row>
    <row r="882" spans="1:36" x14ac:dyDescent="0.3">
      <c r="A882">
        <v>27.7</v>
      </c>
      <c r="B882" s="85">
        <f t="shared" si="118"/>
        <v>107307.53269782501</v>
      </c>
      <c r="C882" s="57">
        <v>27.7</v>
      </c>
      <c r="D882" s="86">
        <f>IF($C882&gt;$G$20,IF('Silo Levels'!$L$19="Pumping",((PI()*((($C$19+$G$20)-$C882)*($O$20/($O$19/2)))^2*((($O$20+$G$20)-$C882))/3)*$D$603)+(((PI()*((($C$19+$G$20)-$C882)*($O$20/($O$19/2)))^2*(((($C$19+$G$20)-$C882)*($O$20/($O$19/2)))*$AZ$12))/3)*$D$603),(((PI()*((($C$19+$G$20)-$C882)*($O$20/($O$19/2)))^2*((($O$20+$G$20)-$C882)/3))*$D$603)-((PI()*((($C$19+$G$20)-$C882)*($O$20/($O$19/2)))^2*(((($C$19+$G$20)-$C882)*($O$20/($O$19/2)))*$AZ$12)/3)*$D$603))),IF('Silo Levels'!$L$19="Pumping",(($D$18*$D$603)+((PI()*(($C$21/2)^2)*($G$20-$C882))*$D$603))+((($D$18+$H$18)/3)*$BE$12)+(((PI()*($C$21/2)^2*(($C$21/2)*$AZ$12))/3)*$D$603),(($D$18*$D$603)+((PI()*(($C$21/2)^2)*($G$20-$C882))*$D$603))+((($D$18+$H$18)/3)*$BE$12)-(((PI()*($C$21/2)^2*(($C$21/2)*$AZ$12))/3)*$D$603)))</f>
        <v>104380.5139242603</v>
      </c>
      <c r="E882" s="73">
        <v>27.7</v>
      </c>
      <c r="F882" s="85">
        <f t="shared" si="119"/>
        <v>97399.790901011787</v>
      </c>
      <c r="G882" s="57">
        <v>27.7</v>
      </c>
      <c r="H882" s="86">
        <f>IF($G882&gt;$G$20,IF('Silo Levels'!$L$20="Pumping",((PI()*((($C$19+$G$20)-$G882)*($O$20/($O$19/2)))^2*((($O$20+$G$20)-$G882))/3)*$H$603)+(((PI()*((($C$19+$G$20)-$G882)*($O$20/($O$19/2)))^2*(((($C$19+$G$20)-$G882)*($O$20/($O$19/2)))*$AZ$13))/3)*$H$603),(((PI()*((($C$19+$G$20)-$G882)*($O$20/($O$19/2)))^2*((($O$20+$G$20)-$G882)/3))*$H$603)-((PI()*((($C$19+$G$20)-$G882)*($O$20/($O$19/2)))^2*(((($C$19+$G$20)-$G882)*($O$20/($O$19/2)))*$AZ$13)/3)*$H$603))),IF('Silo Levels'!$L$20="Pumping",(($D$18*$H$603)+((PI()*(($C$21/2)^2)*($G$20-$G882))*$H$603))+((($D$18+$H$18)/3)*$BE$13)+(((PI()*($C$21/2)^2*(($C$21/2)*$AZ$13))/3)*$H$603),(($D$18*$H$603)+((PI()*(($C$21/2)^2)*($G$20-$G882))*$H$603))+((($D$18+$H$18)/3)*$BE$13)-(((PI()*($C$21/2)^2*(($C$21/2)*$AZ$13))/3)*$H$603)))</f>
        <v>93611.656455985925</v>
      </c>
      <c r="I882" s="73">
        <v>27.7</v>
      </c>
      <c r="J882" s="85">
        <f t="shared" si="126"/>
        <v>97834.533882364209</v>
      </c>
      <c r="K882" s="57">
        <v>27.7</v>
      </c>
      <c r="L882" s="86">
        <f>IF($K882&gt;$G$20,IF('Silo Levels'!$L$21="Pumping",((PI()*((($C$19+$G$20)-$K882)*($O$20/($O$19/2)))^2*((($O$20+$G$20)-$K882))/3)*$L$603)+(((PI()*((($C$19+$G$20)-$K882)*($O$20/($O$19/2)))^2*(((($C$19+$G$20)-$K882)*($O$20/($O$19/2)))*$AZ$14))/3)*$L$603),(((PI()*((($C$19+$G$20)-$K882)*($O$20/($O$19/2)))^2*((($O$20+$G$20)-$K882)/3))*$L$603)-((PI()*((($C$19+$G$20)-$K882)*($O$20/($O$19/2)))^2*(((($C$19+$G$20)-$K882)*($O$20/($O$19/2)))*$AZ$14)/3)*$L$603))),IF('Silo Levels'!$L$21="Pumping",(($D$18*$L$603)+((PI()*(($C$21/2)^2)*($G$20-$K882))*$L$603))+((($D$18+$H$18)/3)*$BE$14)+(((PI()*($C$21/2)^2*(($C$21/2)*$AZ$14))/3)*$L$603),(($D$18*$L$603)+((PI()*(($C$21/2)^2)*($G$20-$K882))*$L$603))+((($D$18+$H$18)/3)*$BE$14)-(((PI()*($C$21/2)^2*(($C$21/2)*$AZ$14))/3)*$L$603)))</f>
        <v>94029.140860752101</v>
      </c>
      <c r="M882" s="73">
        <v>27.7</v>
      </c>
      <c r="N882" s="85">
        <f t="shared" si="120"/>
        <v>100095.64848057837</v>
      </c>
      <c r="O882" s="57">
        <v>27.7</v>
      </c>
      <c r="P882" s="86">
        <f>IF($O882&gt;$G$20,IF('Silo Levels'!$L$22="Pumping",((PI()*((($C$19+$G$20)-$O882)*($O$20/($O$19/2)))^2*((($O$20+$G$20)-$O882))/3)*$P$603)+(((PI()*((($C$19+$G$20)-$O882)*($O$20/($O$19/2)))^2*(((($C$19+$G$20)-$O882)*($O$20/($O$19/2)))*$AZ$15))/3)*$P$603),(((PI()*((($C$19+$G$20)-$O882)*($O$20/($O$19/2)))^2*((($O$20+$G$20)-$O882)/3))*$P$603)-((PI()*((($C$19+$G$20)-$O882)*($O$20/($O$19/2)))^2*(((($C$19+$G$20)-$O882)*($O$20/($O$19/2)))*$AZ$15)/3)*$P$603))),IF('Silo Levels'!$L$22="Pumping",(($D$18*$P$603)+((PI()*(($C$21/2)^2)*($G$20-$O882))*$P$603))+((($D$18+$H$18)/3)*$BE$15)+(((PI()*($C$21/2)^2*(($C$21/2)*$AZ$15))/3)*$P$603),(($D$18*$P$603)+((PI()*(($C$21/2)^2)*($G$20-$O882))*$P$603))+((($D$18+$H$18)/3)*$BE$15)-(((PI()*($C$21/2)^2*(($C$21/2)*$AZ$15))/3)*$P$603)))</f>
        <v>96200.492952985878</v>
      </c>
      <c r="Q882" s="73">
        <v>27.7</v>
      </c>
      <c r="R882" s="85">
        <f t="shared" si="121"/>
        <v>103473.22365347184</v>
      </c>
      <c r="S882" s="57">
        <v>27.7</v>
      </c>
      <c r="T882" s="86">
        <f>IF($S882&gt;$G$20,IF('Silo Levels'!$L$23="Pumping",((PI()*((($C$19+$G$20)-$S882)*($O$20/($O$19/2)))^2*((($O$20+$G$20)-$S882))/3)*$T$603)+(((PI()*((($C$19+$G$20)-$S882)*($O$20/($O$19/2)))^2*(((($C$19+$G$20)-$S882)*($O$20/($O$19/2)))*$AZ$16))/3)*$T$603),(((PI()*((($C$19+$G$20)-$S882)*($O$20/($O$19/2)))^2*((($O$20+$G$20)-$S882)/3))*$T$603)-((PI()*((($C$19+$G$20)-$S882)*($O$20/($O$19/2)))^2*(((($C$19+$G$20)-$S882)*($O$20/($O$19/2)))*$AZ$16)/3)*$T$603))),IF('Silo Levels'!$L$23="Pumping",(($D$18*$T$603)+((PI()*(($C$21/2)^2)*($G$20-$S882))*$T$603))+((($D$18+$H$18)/3)*$BE$16)+(((PI()*($C$21/2)^2*(($C$21/2)*$AZ$16))/3)*$T$603),(($D$18*$T$603)+((PI()*(($C$21/2)^2)*($G$20-$S882))*$T$603))+((($D$18+$H$18)/3)*$BE$16)-(((PI()*($C$21/2)^2*(($C$21/2)*$AZ$16))/3)*$T$603)))</f>
        <v>99443.983983529601</v>
      </c>
      <c r="U882" s="73">
        <v>27.7</v>
      </c>
      <c r="V882" s="85">
        <f t="shared" si="122"/>
        <v>97399.790901011787</v>
      </c>
      <c r="W882" s="57">
        <v>27.7</v>
      </c>
      <c r="X882" s="86">
        <f>IF($W882&gt;$G$20,IF('Silo Levels'!$L$24="Pumping",((PI()*((($C$19+$G$20)-$W882)*($O$20/($O$19/2)))^2*((($O$20+$G$20)-$W882))/3)*$X$603)+(((PI()*((($C$19+$G$20)-$W882)*($O$20/($O$19/2)))^2*(((($C$19+$G$20)-$W882)*($O$20/($O$19/2)))*$AZ$17))/3)*$X$603),(((PI()*((($C$19+$G$20)-$W882)*($O$20/($O$19/2)))^2*((($O$20+$G$20)-$W882)/3))*$X$603)-((PI()*((($C$19+$G$20)-$W882)*($O$20/($O$19/2)))^2*(((($C$19+$G$20)-$W882)*($O$20/($O$19/2)))*$AZ$17)/3)*$X$603))),IF('Silo Levels'!$L$24="Pumping",(($D$18*$X$603)+((PI()*(($C$21/2)^2)*($G$20-$W882))*$X$603))+((($D$18+$H$18)/3)*$BE$17)+(((PI()*($C$21/2)^2*(($C$21/2)*$AZ$17))/3)*$X$603),(($D$18*$X$603)+((PI()*(($C$21/2)^2)*($G$20-$W882))*$X$603))+((($D$18+$H$18)/3)*$BE$17)-(((PI()*($C$21/2)^2*(($C$21/2)*$AZ$17))/3)*$X$603)))</f>
        <v>93611.656455985925</v>
      </c>
      <c r="Y882" s="73">
        <v>27.7</v>
      </c>
      <c r="Z882" s="85">
        <f t="shared" si="123"/>
        <v>111536.55002615573</v>
      </c>
      <c r="AA882" s="57">
        <v>27.7</v>
      </c>
      <c r="AB882" s="86">
        <f>IF($AA882&gt;$G$20,IF('Silo Levels'!$L$25="Pumping",((PI()*((($C$19+$G$20)-$AA882)*($O$20/($O$19/2)))^2*((($O$20+$G$20)-$AA882))/3)*$AB$603)+(((PI()*((($C$19+$G$20)-$AA882)*($O$20/($O$19/2)))^2*(((($C$19+$G$20)-$AA882)*($O$20/($O$19/2)))*$AZ$18))/3)*$AB$603),(((PI()*((($C$19+$G$20)-$AA882)*($O$20/($O$19/2)))^2*((($O$20+$G$20)-$AA882)/3))*$AB$603)-((PI()*((($C$19+$G$20)-$AA882)*($O$20/($O$19/2)))^2*(((($C$19+$G$20)-$AA882)*($O$20/($O$19/2)))*$AZ$18)/3)*$AB$603))),IF('Silo Levels'!$L$25="Pumping",(($D$18*$AB$603)+((PI()*(($C$21/2)^2)*($G$20-$AA882))*$AB$603))+((($D$18+$H$18)/3)*$BE$18)+(((PI()*($C$21/2)^2*(($C$21/2)*$AZ$18))/3)*$AB$603),(($D$18*$AB$603)+((PI()*(($C$21/2)^2)*($G$20-$AA882))*$AB$603))+((($D$18+$H$18)/3)*$BE$18)-(((PI()*($C$21/2)^2*(($C$21/2)*$AZ$18))/3)*$AB$603)))</f>
        <v>107187.20964910142</v>
      </c>
      <c r="AC882" s="73">
        <v>27.7</v>
      </c>
      <c r="AD882" s="85">
        <f t="shared" si="124"/>
        <v>116800.34435659545</v>
      </c>
      <c r="AE882" s="57">
        <v>27.7</v>
      </c>
      <c r="AF882" s="86">
        <f>IF($AE882&gt;$G$20,IF('Silo Levels'!$L$26="Pumping",((PI()*((($C$19+$G$20)-$AE882)*($O$20/($O$19/2)))^2*((($O$20+$G$20)-$AE882))/3)*$AF$603)+(((PI()*((($C$19+$G$20)-$AE882)*($O$20/($O$19/2)))^2*(((($C$19+$G$20)-$AE882)*($O$20/($O$19/2)))*$AZ$19))/3)*$AF$603),(((PI()*((($C$19+$G$20)-$AE882)*($O$20/($O$19/2)))^2*((($O$20+$G$20)-$AE882)/3))*$AF$603)-((PI()*((($C$19+$G$20)-$AE882)*($O$20/($O$19/2)))^2*(((($C$19+$G$20)-$AE882)*($O$20/($O$19/2)))*$AZ$19)/3)*$AF$603))),IF('Silo Levels'!$L$26="Pumping",(($D$18*$AF$603)+((PI()*(($C$21/2)^2)*($G$20-$AE882))*$AF$603))+((($D$18+$H$18)/3)*$BE$19)+(((PI()*($C$21/2)^2*(($C$21/2)*$AZ$19))/3)*$AF$603),(($D$18*$AF$603)+((PI()*(($C$21/2)^2)*($G$20-$AE882))*$AF$603))+((($D$18+$H$18)/3)*$BE$19)-(((PI()*($C$21/2)^2*(($C$21/2)*$AZ$19))/3)*$AF$603)))</f>
        <v>114589.85870433548</v>
      </c>
      <c r="AG882" s="73">
        <v>27.7</v>
      </c>
      <c r="AH882" s="85">
        <f t="shared" si="125"/>
        <v>107307.53269782501</v>
      </c>
      <c r="AI882" s="57">
        <v>27.7</v>
      </c>
      <c r="AJ882" s="86">
        <f>IF($AI882&gt;$G$20,IF('Silo Levels'!$L$27="Pumping",((PI()*((($C$19+$G$20)-$AI882)*($O$20/($O$19/2)))^2*((($O$20+$G$20)-$AI882))/3)*$AJ$603)+(((PI()*((($C$19+$G$20)-$AI882)*($O$20/($O$19/2)))^2*(((($C$19+$G$20)-$AI882)*($O$20/($O$19/2)))*$AZ$20))/3)*$AJ$603),(((PI()*((($C$19+$G$20)-$AI882)*($O$20/($O$19/2)))^2*((($O$20+$G$20)-$AI882)/3))*$AJ$603)-((PI()*((($C$19+$G$20)-$AI882)*($O$20/($O$19/2)))^2*(((($C$19+$G$20)-$AI882)*($O$20/($O$19/2)))*$AZ$20)/3)*$AJ$603))),IF('Silo Levels'!$L$27="Pumping",(($D$18*$AJ$603)+((PI()*(($C$21/2)^2)*($G$20-$AI882))*$AJ$603))+((($D$18+$H$18)/3)*$BE$20)+(((PI()*($C$21/2)^2*(($C$21/2)*$AZ$20))/3)*$AJ$603),(($D$18*$AJ$603)+((PI()*(($C$21/2)^2)*($G$20-$AI882))*$AJ$603))+((($D$18+$H$18)/3)*$BE$20)-(((PI()*($C$21/2)^2*(($C$21/2)*$AZ$20))/3)*$AJ$603)))</f>
        <v>103126.07730701829</v>
      </c>
    </row>
    <row r="883" spans="1:36" x14ac:dyDescent="0.3">
      <c r="A883">
        <v>27.8</v>
      </c>
      <c r="B883" s="85">
        <f t="shared" si="118"/>
        <v>106887.93020564649</v>
      </c>
      <c r="C883" s="57">
        <v>27.8</v>
      </c>
      <c r="D883" s="86">
        <f>IF($C883&gt;$G$20,IF('Silo Levels'!$L$19="Pumping",((PI()*((($C$19+$G$20)-$C883)*($O$20/($O$19/2)))^2*((($O$20+$G$20)-$C883))/3)*$D$603)+(((PI()*((($C$19+$G$20)-$C883)*($O$20/($O$19/2)))^2*(((($C$19+$G$20)-$C883)*($O$20/($O$19/2)))*$AZ$12))/3)*$D$603),(((PI()*((($C$19+$G$20)-$C883)*($O$20/($O$19/2)))^2*((($O$20+$G$20)-$C883)/3))*$D$603)-((PI()*((($C$19+$G$20)-$C883)*($O$20/($O$19/2)))^2*(((($C$19+$G$20)-$C883)*($O$20/($O$19/2)))*$AZ$12)/3)*$D$603))),IF('Silo Levels'!$L$19="Pumping",(($D$18*$D$603)+((PI()*(($C$21/2)^2)*($G$20-$C883))*$D$603))+((($D$18+$H$18)/3)*$BE$12)+(((PI()*($C$21/2)^2*(($C$21/2)*$AZ$12))/3)*$D$603),(($D$18*$D$603)+((PI()*(($C$21/2)^2)*($G$20-$C883))*$D$603))+((($D$18+$H$18)/3)*$BE$12)-(((PI()*($C$21/2)^2*(($C$21/2)*$AZ$12))/3)*$D$603)))</f>
        <v>103960.91143208179</v>
      </c>
      <c r="E883" s="73">
        <v>27.8</v>
      </c>
      <c r="F883" s="85">
        <f t="shared" si="119"/>
        <v>97019.65754903706</v>
      </c>
      <c r="G883" s="57">
        <v>27.8</v>
      </c>
      <c r="H883" s="86">
        <f>IF($G883&gt;$G$20,IF('Silo Levels'!$L$20="Pumping",((PI()*((($C$19+$G$20)-$G883)*($O$20/($O$19/2)))^2*((($O$20+$G$20)-$G883))/3)*$H$603)+(((PI()*((($C$19+$G$20)-$G883)*($O$20/($O$19/2)))^2*(((($C$19+$G$20)-$G883)*($O$20/($O$19/2)))*$AZ$13))/3)*$H$603),(((PI()*((($C$19+$G$20)-$G883)*($O$20/($O$19/2)))^2*((($O$20+$G$20)-$G883)/3))*$H$603)-((PI()*((($C$19+$G$20)-$G883)*($O$20/($O$19/2)))^2*(((($C$19+$G$20)-$G883)*($O$20/($O$19/2)))*$AZ$13)/3)*$H$603))),IF('Silo Levels'!$L$20="Pumping",(($D$18*$H$603)+((PI()*(($C$21/2)^2)*($G$20-$G883))*$H$603))+((($D$18+$H$18)/3)*$BE$13)+(((PI()*($C$21/2)^2*(($C$21/2)*$AZ$13))/3)*$H$603),(($D$18*$H$603)+((PI()*(($C$21/2)^2)*($G$20-$G883))*$H$603))+((($D$18+$H$18)/3)*$BE$13)-(((PI()*($C$21/2)^2*(($C$21/2)*$AZ$13))/3)*$H$603)))</f>
        <v>93231.523104011198</v>
      </c>
      <c r="I883" s="73">
        <v>27.8</v>
      </c>
      <c r="J883" s="85">
        <f t="shared" si="126"/>
        <v>97452.668659289528</v>
      </c>
      <c r="K883" s="57">
        <v>27.8</v>
      </c>
      <c r="L883" s="86">
        <f>IF($K883&gt;$G$20,IF('Silo Levels'!$L$21="Pumping",((PI()*((($C$19+$G$20)-$K883)*($O$20/($O$19/2)))^2*((($O$20+$G$20)-$K883))/3)*$L$603)+(((PI()*((($C$19+$G$20)-$K883)*($O$20/($O$19/2)))^2*(((($C$19+$G$20)-$K883)*($O$20/($O$19/2)))*$AZ$14))/3)*$L$603),(((PI()*((($C$19+$G$20)-$K883)*($O$20/($O$19/2)))^2*((($O$20+$G$20)-$K883)/3))*$L$603)-((PI()*((($C$19+$G$20)-$K883)*($O$20/($O$19/2)))^2*(((($C$19+$G$20)-$K883)*($O$20/($O$19/2)))*$AZ$14)/3)*$L$603))),IF('Silo Levels'!$L$21="Pumping",(($D$18*$L$603)+((PI()*(($C$21/2)^2)*($G$20-$K883))*$L$603))+((($D$18+$H$18)/3)*$BE$14)+(((PI()*($C$21/2)^2*(($C$21/2)*$AZ$14))/3)*$L$603),(($D$18*$L$603)+((PI()*(($C$21/2)^2)*($G$20-$K883))*$L$603))+((($D$18+$H$18)/3)*$BE$14)-(((PI()*($C$21/2)^2*(($C$21/2)*$AZ$14))/3)*$L$603)))</f>
        <v>93647.27563767742</v>
      </c>
      <c r="M883" s="73">
        <v>27.8</v>
      </c>
      <c r="N883" s="85">
        <f t="shared" si="120"/>
        <v>99704.775730771158</v>
      </c>
      <c r="O883" s="57">
        <v>27.8</v>
      </c>
      <c r="P883" s="86">
        <f>IF($O883&gt;$G$20,IF('Silo Levels'!$L$22="Pumping",((PI()*((($C$19+$G$20)-$O883)*($O$20/($O$19/2)))^2*((($O$20+$G$20)-$O883))/3)*$P$603)+(((PI()*((($C$19+$G$20)-$O883)*($O$20/($O$19/2)))^2*(((($C$19+$G$20)-$O883)*($O$20/($O$19/2)))*$AZ$15))/3)*$P$603),(((PI()*((($C$19+$G$20)-$O883)*($O$20/($O$19/2)))^2*((($O$20+$G$20)-$O883)/3))*$P$603)-((PI()*((($C$19+$G$20)-$O883)*($O$20/($O$19/2)))^2*(((($C$19+$G$20)-$O883)*($O$20/($O$19/2)))*$AZ$15)/3)*$P$603))),IF('Silo Levels'!$L$22="Pumping",(($D$18*$P$603)+((PI()*(($C$21/2)^2)*($G$20-$O883))*$P$603))+((($D$18+$H$18)/3)*$BE$15)+(((PI()*($C$21/2)^2*(($C$21/2)*$AZ$15))/3)*$P$603),(($D$18*$P$603)+((PI()*(($C$21/2)^2)*($G$20-$O883))*$P$603))+((($D$18+$H$18)/3)*$BE$15)-(((PI()*($C$21/2)^2*(($C$21/2)*$AZ$15))/3)*$P$603)))</f>
        <v>95809.620203178667</v>
      </c>
      <c r="Q883" s="73">
        <v>27.8</v>
      </c>
      <c r="R883" s="85">
        <f t="shared" si="121"/>
        <v>103068.89577021629</v>
      </c>
      <c r="S883" s="57">
        <v>27.8</v>
      </c>
      <c r="T883" s="86">
        <f>IF($S883&gt;$G$20,IF('Silo Levels'!$L$23="Pumping",((PI()*((($C$19+$G$20)-$S883)*($O$20/($O$19/2)))^2*((($O$20+$G$20)-$S883))/3)*$T$603)+(((PI()*((($C$19+$G$20)-$S883)*($O$20/($O$19/2)))^2*(((($C$19+$G$20)-$S883)*($O$20/($O$19/2)))*$AZ$16))/3)*$T$603),(((PI()*((($C$19+$G$20)-$S883)*($O$20/($O$19/2)))^2*((($O$20+$G$20)-$S883)/3))*$T$603)-((PI()*((($C$19+$G$20)-$S883)*($O$20/($O$19/2)))^2*(((($C$19+$G$20)-$S883)*($O$20/($O$19/2)))*$AZ$16)/3)*$T$603))),IF('Silo Levels'!$L$23="Pumping",(($D$18*$T$603)+((PI()*(($C$21/2)^2)*($G$20-$S883))*$T$603))+((($D$18+$H$18)/3)*$BE$16)+(((PI()*($C$21/2)^2*(($C$21/2)*$AZ$16))/3)*$T$603),(($D$18*$T$603)+((PI()*(($C$21/2)^2)*($G$20-$S883))*$T$603))+((($D$18+$H$18)/3)*$BE$16)-(((PI()*($C$21/2)^2*(($C$21/2)*$AZ$16))/3)*$T$603)))</f>
        <v>99039.656100274049</v>
      </c>
      <c r="U883" s="73">
        <v>27.8</v>
      </c>
      <c r="V883" s="85">
        <f t="shared" si="122"/>
        <v>97019.65754903706</v>
      </c>
      <c r="W883" s="57">
        <v>27.8</v>
      </c>
      <c r="X883" s="86">
        <f>IF($W883&gt;$G$20,IF('Silo Levels'!$L$24="Pumping",((PI()*((($C$19+$G$20)-$W883)*($O$20/($O$19/2)))^2*((($O$20+$G$20)-$W883))/3)*$X$603)+(((PI()*((($C$19+$G$20)-$W883)*($O$20/($O$19/2)))^2*(((($C$19+$G$20)-$W883)*($O$20/($O$19/2)))*$AZ$17))/3)*$X$603),(((PI()*((($C$19+$G$20)-$W883)*($O$20/($O$19/2)))^2*((($O$20+$G$20)-$W883)/3))*$X$603)-((PI()*((($C$19+$G$20)-$W883)*($O$20/($O$19/2)))^2*(((($C$19+$G$20)-$W883)*($O$20/($O$19/2)))*$AZ$17)/3)*$X$603))),IF('Silo Levels'!$L$24="Pumping",(($D$18*$X$603)+((PI()*(($C$21/2)^2)*($G$20-$W883))*$X$603))+((($D$18+$H$18)/3)*$BE$17)+(((PI()*($C$21/2)^2*(($C$21/2)*$AZ$17))/3)*$X$603),(($D$18*$X$603)+((PI()*(($C$21/2)^2)*($G$20-$W883))*$X$603))+((($D$18+$H$18)/3)*$BE$17)-(((PI()*($C$21/2)^2*(($C$21/2)*$AZ$17))/3)*$X$603)))</f>
        <v>93231.523104011198</v>
      </c>
      <c r="Y883" s="73">
        <v>27.8</v>
      </c>
      <c r="Z883" s="85">
        <f t="shared" si="123"/>
        <v>111100.10053884158</v>
      </c>
      <c r="AA883" s="57">
        <v>27.8</v>
      </c>
      <c r="AB883" s="86">
        <f>IF($AA883&gt;$G$20,IF('Silo Levels'!$L$25="Pumping",((PI()*((($C$19+$G$20)-$AA883)*($O$20/($O$19/2)))^2*((($O$20+$G$20)-$AA883))/3)*$AB$603)+(((PI()*((($C$19+$G$20)-$AA883)*($O$20/($O$19/2)))^2*(((($C$19+$G$20)-$AA883)*($O$20/($O$19/2)))*$AZ$18))/3)*$AB$603),(((PI()*((($C$19+$G$20)-$AA883)*($O$20/($O$19/2)))^2*((($O$20+$G$20)-$AA883)/3))*$AB$603)-((PI()*((($C$19+$G$20)-$AA883)*($O$20/($O$19/2)))^2*(((($C$19+$G$20)-$AA883)*($O$20/($O$19/2)))*$AZ$18)/3)*$AB$603))),IF('Silo Levels'!$L$25="Pumping",(($D$18*$AB$603)+((PI()*(($C$21/2)^2)*($G$20-$AA883))*$AB$603))+((($D$18+$H$18)/3)*$BE$18)+(((PI()*($C$21/2)^2*(($C$21/2)*$AZ$18))/3)*$AB$603),(($D$18*$AB$603)+((PI()*(($C$21/2)^2)*($G$20-$AA883))*$AB$603))+((($D$18+$H$18)/3)*$BE$18)-(((PI()*($C$21/2)^2*(($C$21/2)*$AZ$18))/3)*$AB$603)))</f>
        <v>106750.76016178727</v>
      </c>
      <c r="AC883" s="73">
        <v>27.8</v>
      </c>
      <c r="AD883" s="85">
        <f t="shared" si="124"/>
        <v>116356.70681802341</v>
      </c>
      <c r="AE883" s="57">
        <v>27.8</v>
      </c>
      <c r="AF883" s="86">
        <f>IF($AE883&gt;$G$20,IF('Silo Levels'!$L$26="Pumping",((PI()*((($C$19+$G$20)-$AE883)*($O$20/($O$19/2)))^2*((($O$20+$G$20)-$AE883))/3)*$AF$603)+(((PI()*((($C$19+$G$20)-$AE883)*($O$20/($O$19/2)))^2*(((($C$19+$G$20)-$AE883)*($O$20/($O$19/2)))*$AZ$19))/3)*$AF$603),(((PI()*((($C$19+$G$20)-$AE883)*($O$20/($O$19/2)))^2*((($O$20+$G$20)-$AE883)/3))*$AF$603)-((PI()*((($C$19+$G$20)-$AE883)*($O$20/($O$19/2)))^2*(((($C$19+$G$20)-$AE883)*($O$20/($O$19/2)))*$AZ$19)/3)*$AF$603))),IF('Silo Levels'!$L$26="Pumping",(($D$18*$AF$603)+((PI()*(($C$21/2)^2)*($G$20-$AE883))*$AF$603))+((($D$18+$H$18)/3)*$BE$19)+(((PI()*($C$21/2)^2*(($C$21/2)*$AZ$19))/3)*$AF$603),(($D$18*$AF$603)+((PI()*(($C$21/2)^2)*($G$20-$AE883))*$AF$603))+((($D$18+$H$18)/3)*$BE$19)-(((PI()*($C$21/2)^2*(($C$21/2)*$AZ$19))/3)*$AF$603)))</f>
        <v>114146.22116576343</v>
      </c>
      <c r="AG883" s="73">
        <v>27.8</v>
      </c>
      <c r="AH883" s="85">
        <f t="shared" si="125"/>
        <v>106887.93020564649</v>
      </c>
      <c r="AI883" s="57">
        <v>27.8</v>
      </c>
      <c r="AJ883" s="86">
        <f>IF($AI883&gt;$G$20,IF('Silo Levels'!$L$27="Pumping",((PI()*((($C$19+$G$20)-$AI883)*($O$20/($O$19/2)))^2*((($O$20+$G$20)-$AI883))/3)*$AJ$603)+(((PI()*((($C$19+$G$20)-$AI883)*($O$20/($O$19/2)))^2*(((($C$19+$G$20)-$AI883)*($O$20/($O$19/2)))*$AZ$20))/3)*$AJ$603),(((PI()*((($C$19+$G$20)-$AI883)*($O$20/($O$19/2)))^2*((($O$20+$G$20)-$AI883)/3))*$AJ$603)-((PI()*((($C$19+$G$20)-$AI883)*($O$20/($O$19/2)))^2*(((($C$19+$G$20)-$AI883)*($O$20/($O$19/2)))*$AZ$20)/3)*$AJ$603))),IF('Silo Levels'!$L$27="Pumping",(($D$18*$AJ$603)+((PI()*(($C$21/2)^2)*($G$20-$AI883))*$AJ$603))+((($D$18+$H$18)/3)*$BE$20)+(((PI()*($C$21/2)^2*(($C$21/2)*$AZ$20))/3)*$AJ$603),(($D$18*$AJ$603)+((PI()*(($C$21/2)^2)*($G$20-$AI883))*$AJ$603))+((($D$18+$H$18)/3)*$BE$20)-(((PI()*($C$21/2)^2*(($C$21/2)*$AZ$20))/3)*$AJ$603)))</f>
        <v>102706.47481483978</v>
      </c>
    </row>
    <row r="884" spans="1:36" x14ac:dyDescent="0.3">
      <c r="A884">
        <v>27.9</v>
      </c>
      <c r="B884" s="85">
        <f t="shared" si="118"/>
        <v>106468.32771346798</v>
      </c>
      <c r="C884" s="57">
        <v>27.9</v>
      </c>
      <c r="D884" s="86">
        <f>IF($C884&gt;$G$20,IF('Silo Levels'!$L$19="Pumping",((PI()*((($C$19+$G$20)-$C884)*($O$20/($O$19/2)))^2*((($O$20+$G$20)-$C884))/3)*$D$603)+(((PI()*((($C$19+$G$20)-$C884)*($O$20/($O$19/2)))^2*(((($C$19+$G$20)-$C884)*($O$20/($O$19/2)))*$AZ$12))/3)*$D$603),(((PI()*((($C$19+$G$20)-$C884)*($O$20/($O$19/2)))^2*((($O$20+$G$20)-$C884)/3))*$D$603)-((PI()*((($C$19+$G$20)-$C884)*($O$20/($O$19/2)))^2*(((($C$19+$G$20)-$C884)*($O$20/($O$19/2)))*$AZ$12)/3)*$D$603))),IF('Silo Levels'!$L$19="Pumping",(($D$18*$D$603)+((PI()*(($C$21/2)^2)*($G$20-$C884))*$D$603))+((($D$18+$H$18)/3)*$BE$12)+(((PI()*($C$21/2)^2*(($C$21/2)*$AZ$12))/3)*$D$603),(($D$18*$D$603)+((PI()*(($C$21/2)^2)*($G$20-$C884))*$D$603))+((($D$18+$H$18)/3)*$BE$12)-(((PI()*($C$21/2)^2*(($C$21/2)*$AZ$12))/3)*$D$603)))</f>
        <v>103541.30893990328</v>
      </c>
      <c r="E884" s="73">
        <v>27.9</v>
      </c>
      <c r="F884" s="85">
        <f t="shared" si="119"/>
        <v>96639.524197062347</v>
      </c>
      <c r="G884" s="57">
        <v>27.9</v>
      </c>
      <c r="H884" s="86">
        <f>IF($G884&gt;$G$20,IF('Silo Levels'!$L$20="Pumping",((PI()*((($C$19+$G$20)-$G884)*($O$20/($O$19/2)))^2*((($O$20+$G$20)-$G884))/3)*$H$603)+(((PI()*((($C$19+$G$20)-$G884)*($O$20/($O$19/2)))^2*(((($C$19+$G$20)-$G884)*($O$20/($O$19/2)))*$AZ$13))/3)*$H$603),(((PI()*((($C$19+$G$20)-$G884)*($O$20/($O$19/2)))^2*((($O$20+$G$20)-$G884)/3))*$H$603)-((PI()*((($C$19+$G$20)-$G884)*($O$20/($O$19/2)))^2*(((($C$19+$G$20)-$G884)*($O$20/($O$19/2)))*$AZ$13)/3)*$H$603))),IF('Silo Levels'!$L$20="Pumping",(($D$18*$H$603)+((PI()*(($C$21/2)^2)*($G$20-$G884))*$H$603))+((($D$18+$H$18)/3)*$BE$13)+(((PI()*($C$21/2)^2*(($C$21/2)*$AZ$13))/3)*$H$603),(($D$18*$H$603)+((PI()*(($C$21/2)^2)*($G$20-$G884))*$H$603))+((($D$18+$H$18)/3)*$BE$13)-(((PI()*($C$21/2)^2*(($C$21/2)*$AZ$13))/3)*$H$603)))</f>
        <v>92851.389752036484</v>
      </c>
      <c r="I884" s="73">
        <v>27.9</v>
      </c>
      <c r="J884" s="85">
        <f t="shared" si="126"/>
        <v>97070.803436214876</v>
      </c>
      <c r="K884" s="57">
        <v>27.9</v>
      </c>
      <c r="L884" s="86">
        <f>IF($K884&gt;$G$20,IF('Silo Levels'!$L$21="Pumping",((PI()*((($C$19+$G$20)-$K884)*($O$20/($O$19/2)))^2*((($O$20+$G$20)-$K884))/3)*$L$603)+(((PI()*((($C$19+$G$20)-$K884)*($O$20/($O$19/2)))^2*(((($C$19+$G$20)-$K884)*($O$20/($O$19/2)))*$AZ$14))/3)*$L$603),(((PI()*((($C$19+$G$20)-$K884)*($O$20/($O$19/2)))^2*((($O$20+$G$20)-$K884)/3))*$L$603)-((PI()*((($C$19+$G$20)-$K884)*($O$20/($O$19/2)))^2*(((($C$19+$G$20)-$K884)*($O$20/($O$19/2)))*$AZ$14)/3)*$L$603))),IF('Silo Levels'!$L$21="Pumping",(($D$18*$L$603)+((PI()*(($C$21/2)^2)*($G$20-$K884))*$L$603))+((($D$18+$H$18)/3)*$BE$14)+(((PI()*($C$21/2)^2*(($C$21/2)*$AZ$14))/3)*$L$603),(($D$18*$L$603)+((PI()*(($C$21/2)^2)*($G$20-$K884))*$L$603))+((($D$18+$H$18)/3)*$BE$14)-(((PI()*($C$21/2)^2*(($C$21/2)*$AZ$14))/3)*$L$603)))</f>
        <v>93265.410414602768</v>
      </c>
      <c r="M884" s="73">
        <v>27.9</v>
      </c>
      <c r="N884" s="85">
        <f t="shared" si="120"/>
        <v>99313.902980963976</v>
      </c>
      <c r="O884" s="57">
        <v>27.9</v>
      </c>
      <c r="P884" s="86">
        <f>IF($O884&gt;$G$20,IF('Silo Levels'!$L$22="Pumping",((PI()*((($C$19+$G$20)-$O884)*($O$20/($O$19/2)))^2*((($O$20+$G$20)-$O884))/3)*$P$603)+(((PI()*((($C$19+$G$20)-$O884)*($O$20/($O$19/2)))^2*(((($C$19+$G$20)-$O884)*($O$20/($O$19/2)))*$AZ$15))/3)*$P$603),(((PI()*((($C$19+$G$20)-$O884)*($O$20/($O$19/2)))^2*((($O$20+$G$20)-$O884)/3))*$P$603)-((PI()*((($C$19+$G$20)-$O884)*($O$20/($O$19/2)))^2*(((($C$19+$G$20)-$O884)*($O$20/($O$19/2)))*$AZ$15)/3)*$P$603))),IF('Silo Levels'!$L$22="Pumping",(($D$18*$P$603)+((PI()*(($C$21/2)^2)*($G$20-$O884))*$P$603))+((($D$18+$H$18)/3)*$BE$15)+(((PI()*($C$21/2)^2*(($C$21/2)*$AZ$15))/3)*$P$603),(($D$18*$P$603)+((PI()*(($C$21/2)^2)*($G$20-$O884))*$P$603))+((($D$18+$H$18)/3)*$BE$15)-(((PI()*($C$21/2)^2*(($C$21/2)*$AZ$15))/3)*$P$603)))</f>
        <v>95418.747453371485</v>
      </c>
      <c r="Q884" s="73">
        <v>27.9</v>
      </c>
      <c r="R884" s="85">
        <f t="shared" si="121"/>
        <v>102664.56788696078</v>
      </c>
      <c r="S884" s="57">
        <v>27.9</v>
      </c>
      <c r="T884" s="86">
        <f>IF($S884&gt;$G$20,IF('Silo Levels'!$L$23="Pumping",((PI()*((($C$19+$G$20)-$S884)*($O$20/($O$19/2)))^2*((($O$20+$G$20)-$S884))/3)*$T$603)+(((PI()*((($C$19+$G$20)-$S884)*($O$20/($O$19/2)))^2*(((($C$19+$G$20)-$S884)*($O$20/($O$19/2)))*$AZ$16))/3)*$T$603),(((PI()*((($C$19+$G$20)-$S884)*($O$20/($O$19/2)))^2*((($O$20+$G$20)-$S884)/3))*$T$603)-((PI()*((($C$19+$G$20)-$S884)*($O$20/($O$19/2)))^2*(((($C$19+$G$20)-$S884)*($O$20/($O$19/2)))*$AZ$16)/3)*$T$603))),IF('Silo Levels'!$L$23="Pumping",(($D$18*$T$603)+((PI()*(($C$21/2)^2)*($G$20-$S884))*$T$603))+((($D$18+$H$18)/3)*$BE$16)+(((PI()*($C$21/2)^2*(($C$21/2)*$AZ$16))/3)*$T$603),(($D$18*$T$603)+((PI()*(($C$21/2)^2)*($G$20-$S884))*$T$603))+((($D$18+$H$18)/3)*$BE$16)-(((PI()*($C$21/2)^2*(($C$21/2)*$AZ$16))/3)*$T$603)))</f>
        <v>98635.328217018541</v>
      </c>
      <c r="U884" s="73">
        <v>27.9</v>
      </c>
      <c r="V884" s="85">
        <f t="shared" si="122"/>
        <v>96639.524197062347</v>
      </c>
      <c r="W884" s="57">
        <v>27.9</v>
      </c>
      <c r="X884" s="86">
        <f>IF($W884&gt;$G$20,IF('Silo Levels'!$L$24="Pumping",((PI()*((($C$19+$G$20)-$W884)*($O$20/($O$19/2)))^2*((($O$20+$G$20)-$W884))/3)*$X$603)+(((PI()*((($C$19+$G$20)-$W884)*($O$20/($O$19/2)))^2*(((($C$19+$G$20)-$W884)*($O$20/($O$19/2)))*$AZ$17))/3)*$X$603),(((PI()*((($C$19+$G$20)-$W884)*($O$20/($O$19/2)))^2*((($O$20+$G$20)-$W884)/3))*$X$603)-((PI()*((($C$19+$G$20)-$W884)*($O$20/($O$19/2)))^2*(((($C$19+$G$20)-$W884)*($O$20/($O$19/2)))*$AZ$17)/3)*$X$603))),IF('Silo Levels'!$L$24="Pumping",(($D$18*$X$603)+((PI()*(($C$21/2)^2)*($G$20-$W884))*$X$603))+((($D$18+$H$18)/3)*$BE$17)+(((PI()*($C$21/2)^2*(($C$21/2)*$AZ$17))/3)*$X$603),(($D$18*$X$603)+((PI()*(($C$21/2)^2)*($G$20-$W884))*$X$603))+((($D$18+$H$18)/3)*$BE$17)-(((PI()*($C$21/2)^2*(($C$21/2)*$AZ$17))/3)*$X$603)))</f>
        <v>92851.389752036484</v>
      </c>
      <c r="Y884" s="73">
        <v>27.9</v>
      </c>
      <c r="Z884" s="85">
        <f t="shared" si="123"/>
        <v>110663.65105152743</v>
      </c>
      <c r="AA884" s="57">
        <v>27.9</v>
      </c>
      <c r="AB884" s="86">
        <f>IF($AA884&gt;$G$20,IF('Silo Levels'!$L$25="Pumping",((PI()*((($C$19+$G$20)-$AA884)*($O$20/($O$19/2)))^2*((($O$20+$G$20)-$AA884))/3)*$AB$603)+(((PI()*((($C$19+$G$20)-$AA884)*($O$20/($O$19/2)))^2*(((($C$19+$G$20)-$AA884)*($O$20/($O$19/2)))*$AZ$18))/3)*$AB$603),(((PI()*((($C$19+$G$20)-$AA884)*($O$20/($O$19/2)))^2*((($O$20+$G$20)-$AA884)/3))*$AB$603)-((PI()*((($C$19+$G$20)-$AA884)*($O$20/($O$19/2)))^2*(((($C$19+$G$20)-$AA884)*($O$20/($O$19/2)))*$AZ$18)/3)*$AB$603))),IF('Silo Levels'!$L$25="Pumping",(($D$18*$AB$603)+((PI()*(($C$21/2)^2)*($G$20-$AA884))*$AB$603))+((($D$18+$H$18)/3)*$BE$18)+(((PI()*($C$21/2)^2*(($C$21/2)*$AZ$18))/3)*$AB$603),(($D$18*$AB$603)+((PI()*(($C$21/2)^2)*($G$20-$AA884))*$AB$603))+((($D$18+$H$18)/3)*$BE$18)-(((PI()*($C$21/2)^2*(($C$21/2)*$AZ$18))/3)*$AB$603)))</f>
        <v>106314.31067447312</v>
      </c>
      <c r="AC884" s="73">
        <v>27.9</v>
      </c>
      <c r="AD884" s="85">
        <f t="shared" si="124"/>
        <v>115913.06927945136</v>
      </c>
      <c r="AE884" s="57">
        <v>27.9</v>
      </c>
      <c r="AF884" s="86">
        <f>IF($AE884&gt;$G$20,IF('Silo Levels'!$L$26="Pumping",((PI()*((($C$19+$G$20)-$AE884)*($O$20/($O$19/2)))^2*((($O$20+$G$20)-$AE884))/3)*$AF$603)+(((PI()*((($C$19+$G$20)-$AE884)*($O$20/($O$19/2)))^2*(((($C$19+$G$20)-$AE884)*($O$20/($O$19/2)))*$AZ$19))/3)*$AF$603),(((PI()*((($C$19+$G$20)-$AE884)*($O$20/($O$19/2)))^2*((($O$20+$G$20)-$AE884)/3))*$AF$603)-((PI()*((($C$19+$G$20)-$AE884)*($O$20/($O$19/2)))^2*(((($C$19+$G$20)-$AE884)*($O$20/($O$19/2)))*$AZ$19)/3)*$AF$603))),IF('Silo Levels'!$L$26="Pumping",(($D$18*$AF$603)+((PI()*(($C$21/2)^2)*($G$20-$AE884))*$AF$603))+((($D$18+$H$18)/3)*$BE$19)+(((PI()*($C$21/2)^2*(($C$21/2)*$AZ$19))/3)*$AF$603),(($D$18*$AF$603)+((PI()*(($C$21/2)^2)*($G$20-$AE884))*$AF$603))+((($D$18+$H$18)/3)*$BE$19)-(((PI()*($C$21/2)^2*(($C$21/2)*$AZ$19))/3)*$AF$603)))</f>
        <v>113702.58362719139</v>
      </c>
      <c r="AG884" s="73">
        <v>27.9</v>
      </c>
      <c r="AH884" s="85">
        <f t="shared" si="125"/>
        <v>106468.32771346798</v>
      </c>
      <c r="AI884" s="57">
        <v>27.9</v>
      </c>
      <c r="AJ884" s="86">
        <f>IF($AI884&gt;$G$20,IF('Silo Levels'!$L$27="Pumping",((PI()*((($C$19+$G$20)-$AI884)*($O$20/($O$19/2)))^2*((($O$20+$G$20)-$AI884))/3)*$AJ$603)+(((PI()*((($C$19+$G$20)-$AI884)*($O$20/($O$19/2)))^2*(((($C$19+$G$20)-$AI884)*($O$20/($O$19/2)))*$AZ$20))/3)*$AJ$603),(((PI()*((($C$19+$G$20)-$AI884)*($O$20/($O$19/2)))^2*((($O$20+$G$20)-$AI884)/3))*$AJ$603)-((PI()*((($C$19+$G$20)-$AI884)*($O$20/($O$19/2)))^2*(((($C$19+$G$20)-$AI884)*($O$20/($O$19/2)))*$AZ$20)/3)*$AJ$603))),IF('Silo Levels'!$L$27="Pumping",(($D$18*$AJ$603)+((PI()*(($C$21/2)^2)*($G$20-$AI884))*$AJ$603))+((($D$18+$H$18)/3)*$BE$20)+(((PI()*($C$21/2)^2*(($C$21/2)*$AZ$20))/3)*$AJ$603),(($D$18*$AJ$603)+((PI()*(($C$21/2)^2)*($G$20-$AI884))*$AJ$603))+((($D$18+$H$18)/3)*$BE$20)-(((PI()*($C$21/2)^2*(($C$21/2)*$AZ$20))/3)*$AJ$603)))</f>
        <v>102286.87232266126</v>
      </c>
    </row>
    <row r="885" spans="1:36" x14ac:dyDescent="0.3">
      <c r="A885">
        <v>28</v>
      </c>
      <c r="B885" s="85">
        <f t="shared" si="118"/>
        <v>106048.72522128945</v>
      </c>
      <c r="C885" s="57">
        <v>28</v>
      </c>
      <c r="D885" s="86">
        <f>IF($C885&gt;$G$20,IF('Silo Levels'!$L$19="Pumping",((PI()*((($C$19+$G$20)-$C885)*($O$20/($O$19/2)))^2*((($O$20+$G$20)-$C885))/3)*$D$603)+(((PI()*((($C$19+$G$20)-$C885)*($O$20/($O$19/2)))^2*(((($C$19+$G$20)-$C885)*($O$20/($O$19/2)))*$AZ$12))/3)*$D$603),(((PI()*((($C$19+$G$20)-$C885)*($O$20/($O$19/2)))^2*((($O$20+$G$20)-$C885)/3))*$D$603)-((PI()*((($C$19+$G$20)-$C885)*($O$20/($O$19/2)))^2*(((($C$19+$G$20)-$C885)*($O$20/($O$19/2)))*$AZ$12)/3)*$D$603))),IF('Silo Levels'!$L$19="Pumping",(($D$18*$D$603)+((PI()*(($C$21/2)^2)*($G$20-$C885))*$D$603))+((($D$18+$H$18)/3)*$BE$12)+(((PI()*($C$21/2)^2*(($C$21/2)*$AZ$12))/3)*$D$603),(($D$18*$D$603)+((PI()*(($C$21/2)^2)*($G$20-$C885))*$D$603))+((($D$18+$H$18)/3)*$BE$12)-(((PI()*($C$21/2)^2*(($C$21/2)*$AZ$12))/3)*$D$603)))</f>
        <v>103121.70644772475</v>
      </c>
      <c r="E885" s="73">
        <v>28</v>
      </c>
      <c r="F885" s="85">
        <f t="shared" si="119"/>
        <v>96259.390845087619</v>
      </c>
      <c r="G885" s="57">
        <v>28</v>
      </c>
      <c r="H885" s="86">
        <f>IF($G885&gt;$G$20,IF('Silo Levels'!$L$20="Pumping",((PI()*((($C$19+$G$20)-$G885)*($O$20/($O$19/2)))^2*((($O$20+$G$20)-$G885))/3)*$H$603)+(((PI()*((($C$19+$G$20)-$G885)*($O$20/($O$19/2)))^2*(((($C$19+$G$20)-$G885)*($O$20/($O$19/2)))*$AZ$13))/3)*$H$603),(((PI()*((($C$19+$G$20)-$G885)*($O$20/($O$19/2)))^2*((($O$20+$G$20)-$G885)/3))*$H$603)-((PI()*((($C$19+$G$20)-$G885)*($O$20/($O$19/2)))^2*(((($C$19+$G$20)-$G885)*($O$20/($O$19/2)))*$AZ$13)/3)*$H$603))),IF('Silo Levels'!$L$20="Pumping",(($D$18*$H$603)+((PI()*(($C$21/2)^2)*($G$20-$G885))*$H$603))+((($D$18+$H$18)/3)*$BE$13)+(((PI()*($C$21/2)^2*(($C$21/2)*$AZ$13))/3)*$H$603),(($D$18*$H$603)+((PI()*(($C$21/2)^2)*($G$20-$G885))*$H$603))+((($D$18+$H$18)/3)*$BE$13)-(((PI()*($C$21/2)^2*(($C$21/2)*$AZ$13))/3)*$H$603)))</f>
        <v>92471.256400061757</v>
      </c>
      <c r="I885" s="73">
        <v>28</v>
      </c>
      <c r="J885" s="85">
        <f t="shared" si="126"/>
        <v>96688.938213140194</v>
      </c>
      <c r="K885" s="57">
        <v>28</v>
      </c>
      <c r="L885" s="86">
        <f>IF($K885&gt;$G$20,IF('Silo Levels'!$L$21="Pumping",((PI()*((($C$19+$G$20)-$K885)*($O$20/($O$19/2)))^2*((($O$20+$G$20)-$K885))/3)*$L$603)+(((PI()*((($C$19+$G$20)-$K885)*($O$20/($O$19/2)))^2*(((($C$19+$G$20)-$K885)*($O$20/($O$19/2)))*$AZ$14))/3)*$L$603),(((PI()*((($C$19+$G$20)-$K885)*($O$20/($O$19/2)))^2*((($O$20+$G$20)-$K885)/3))*$L$603)-((PI()*((($C$19+$G$20)-$K885)*($O$20/($O$19/2)))^2*(((($C$19+$G$20)-$K885)*($O$20/($O$19/2)))*$AZ$14)/3)*$L$603))),IF('Silo Levels'!$L$21="Pumping",(($D$18*$L$603)+((PI()*(($C$21/2)^2)*($G$20-$K885))*$L$603))+((($D$18+$H$18)/3)*$BE$14)+(((PI()*($C$21/2)^2*(($C$21/2)*$AZ$14))/3)*$L$603),(($D$18*$L$603)+((PI()*(($C$21/2)^2)*($G$20-$K885))*$L$603))+((($D$18+$H$18)/3)*$BE$14)-(((PI()*($C$21/2)^2*(($C$21/2)*$AZ$14))/3)*$L$603)))</f>
        <v>92883.545191528086</v>
      </c>
      <c r="M885" s="73">
        <v>28</v>
      </c>
      <c r="N885" s="85">
        <f t="shared" si="120"/>
        <v>98923.030231156779</v>
      </c>
      <c r="O885" s="57">
        <v>28</v>
      </c>
      <c r="P885" s="86">
        <f>IF($O885&gt;$G$20,IF('Silo Levels'!$L$22="Pumping",((PI()*((($C$19+$G$20)-$O885)*($O$20/($O$19/2)))^2*((($O$20+$G$20)-$O885))/3)*$P$603)+(((PI()*((($C$19+$G$20)-$O885)*($O$20/($O$19/2)))^2*(((($C$19+$G$20)-$O885)*($O$20/($O$19/2)))*$AZ$15))/3)*$P$603),(((PI()*((($C$19+$G$20)-$O885)*($O$20/($O$19/2)))^2*((($O$20+$G$20)-$O885)/3))*$P$603)-((PI()*((($C$19+$G$20)-$O885)*($O$20/($O$19/2)))^2*(((($C$19+$G$20)-$O885)*($O$20/($O$19/2)))*$AZ$15)/3)*$P$603))),IF('Silo Levels'!$L$22="Pumping",(($D$18*$P$603)+((PI()*(($C$21/2)^2)*($G$20-$O885))*$P$603))+((($D$18+$H$18)/3)*$BE$15)+(((PI()*($C$21/2)^2*(($C$21/2)*$AZ$15))/3)*$P$603),(($D$18*$P$603)+((PI()*(($C$21/2)^2)*($G$20-$O885))*$P$603))+((($D$18+$H$18)/3)*$BE$15)-(((PI()*($C$21/2)^2*(($C$21/2)*$AZ$15))/3)*$P$603)))</f>
        <v>95027.874703564288</v>
      </c>
      <c r="Q885" s="73">
        <v>28</v>
      </c>
      <c r="R885" s="85">
        <f t="shared" si="121"/>
        <v>102260.24000370524</v>
      </c>
      <c r="S885" s="57">
        <v>28</v>
      </c>
      <c r="T885" s="86">
        <f>IF($S885&gt;$G$20,IF('Silo Levels'!$L$23="Pumping",((PI()*((($C$19+$G$20)-$S885)*($O$20/($O$19/2)))^2*((($O$20+$G$20)-$S885))/3)*$T$603)+(((PI()*((($C$19+$G$20)-$S885)*($O$20/($O$19/2)))^2*(((($C$19+$G$20)-$S885)*($O$20/($O$19/2)))*$AZ$16))/3)*$T$603),(((PI()*((($C$19+$G$20)-$S885)*($O$20/($O$19/2)))^2*((($O$20+$G$20)-$S885)/3))*$T$603)-((PI()*((($C$19+$G$20)-$S885)*($O$20/($O$19/2)))^2*(((($C$19+$G$20)-$S885)*($O$20/($O$19/2)))*$AZ$16)/3)*$T$603))),IF('Silo Levels'!$L$23="Pumping",(($D$18*$T$603)+((PI()*(($C$21/2)^2)*($G$20-$S885))*$T$603))+((($D$18+$H$18)/3)*$BE$16)+(((PI()*($C$21/2)^2*(($C$21/2)*$AZ$16))/3)*$T$603),(($D$18*$T$603)+((PI()*(($C$21/2)^2)*($G$20-$S885))*$T$603))+((($D$18+$H$18)/3)*$BE$16)-(((PI()*($C$21/2)^2*(($C$21/2)*$AZ$16))/3)*$T$603)))</f>
        <v>98231.000333763004</v>
      </c>
      <c r="U885" s="73">
        <v>28</v>
      </c>
      <c r="V885" s="85">
        <f t="shared" si="122"/>
        <v>96259.390845087619</v>
      </c>
      <c r="W885" s="57">
        <v>28</v>
      </c>
      <c r="X885" s="86">
        <f>IF($W885&gt;$G$20,IF('Silo Levels'!$L$24="Pumping",((PI()*((($C$19+$G$20)-$W885)*($O$20/($O$19/2)))^2*((($O$20+$G$20)-$W885))/3)*$X$603)+(((PI()*((($C$19+$G$20)-$W885)*($O$20/($O$19/2)))^2*(((($C$19+$G$20)-$W885)*($O$20/($O$19/2)))*$AZ$17))/3)*$X$603),(((PI()*((($C$19+$G$20)-$W885)*($O$20/($O$19/2)))^2*((($O$20+$G$20)-$W885)/3))*$X$603)-((PI()*((($C$19+$G$20)-$W885)*($O$20/($O$19/2)))^2*(((($C$19+$G$20)-$W885)*($O$20/($O$19/2)))*$AZ$17)/3)*$X$603))),IF('Silo Levels'!$L$24="Pumping",(($D$18*$X$603)+((PI()*(($C$21/2)^2)*($G$20-$W885))*$X$603))+((($D$18+$H$18)/3)*$BE$17)+(((PI()*($C$21/2)^2*(($C$21/2)*$AZ$17))/3)*$X$603),(($D$18*$X$603)+((PI()*(($C$21/2)^2)*($G$20-$W885))*$X$603))+((($D$18+$H$18)/3)*$BE$17)-(((PI()*($C$21/2)^2*(($C$21/2)*$AZ$17))/3)*$X$603)))</f>
        <v>92471.256400061757</v>
      </c>
      <c r="Y885" s="73">
        <v>28</v>
      </c>
      <c r="Z885" s="85">
        <f t="shared" si="123"/>
        <v>110227.20156421325</v>
      </c>
      <c r="AA885" s="57">
        <v>28</v>
      </c>
      <c r="AB885" s="86">
        <f>IF($AA885&gt;$G$20,IF('Silo Levels'!$L$25="Pumping",((PI()*((($C$19+$G$20)-$AA885)*($O$20/($O$19/2)))^2*((($O$20+$G$20)-$AA885))/3)*$AB$603)+(((PI()*((($C$19+$G$20)-$AA885)*($O$20/($O$19/2)))^2*(((($C$19+$G$20)-$AA885)*($O$20/($O$19/2)))*$AZ$18))/3)*$AB$603),(((PI()*((($C$19+$G$20)-$AA885)*($O$20/($O$19/2)))^2*((($O$20+$G$20)-$AA885)/3))*$AB$603)-((PI()*((($C$19+$G$20)-$AA885)*($O$20/($O$19/2)))^2*(((($C$19+$G$20)-$AA885)*($O$20/($O$19/2)))*$AZ$18)/3)*$AB$603))),IF('Silo Levels'!$L$25="Pumping",(($D$18*$AB$603)+((PI()*(($C$21/2)^2)*($G$20-$AA885))*$AB$603))+((($D$18+$H$18)/3)*$BE$18)+(((PI()*($C$21/2)^2*(($C$21/2)*$AZ$18))/3)*$AB$603),(($D$18*$AB$603)+((PI()*(($C$21/2)^2)*($G$20-$AA885))*$AB$603))+((($D$18+$H$18)/3)*$BE$18)-(((PI()*($C$21/2)^2*(($C$21/2)*$AZ$18))/3)*$AB$603)))</f>
        <v>105877.86118715894</v>
      </c>
      <c r="AC885" s="73">
        <v>28</v>
      </c>
      <c r="AD885" s="85">
        <f t="shared" si="124"/>
        <v>115469.43174087931</v>
      </c>
      <c r="AE885" s="57">
        <v>28</v>
      </c>
      <c r="AF885" s="86">
        <f>IF($AE885&gt;$G$20,IF('Silo Levels'!$L$26="Pumping",((PI()*((($C$19+$G$20)-$AE885)*($O$20/($O$19/2)))^2*((($O$20+$G$20)-$AE885))/3)*$AF$603)+(((PI()*((($C$19+$G$20)-$AE885)*($O$20/($O$19/2)))^2*(((($C$19+$G$20)-$AE885)*($O$20/($O$19/2)))*$AZ$19))/3)*$AF$603),(((PI()*((($C$19+$G$20)-$AE885)*($O$20/($O$19/2)))^2*((($O$20+$G$20)-$AE885)/3))*$AF$603)-((PI()*((($C$19+$G$20)-$AE885)*($O$20/($O$19/2)))^2*(((($C$19+$G$20)-$AE885)*($O$20/($O$19/2)))*$AZ$19)/3)*$AF$603))),IF('Silo Levels'!$L$26="Pumping",(($D$18*$AF$603)+((PI()*(($C$21/2)^2)*($G$20-$AE885))*$AF$603))+((($D$18+$H$18)/3)*$BE$19)+(((PI()*($C$21/2)^2*(($C$21/2)*$AZ$19))/3)*$AF$603),(($D$18*$AF$603)+((PI()*(($C$21/2)^2)*($G$20-$AE885))*$AF$603))+((($D$18+$H$18)/3)*$BE$19)-(((PI()*($C$21/2)^2*(($C$21/2)*$AZ$19))/3)*$AF$603)))</f>
        <v>113258.94608861934</v>
      </c>
      <c r="AG885" s="73">
        <v>28</v>
      </c>
      <c r="AH885" s="85">
        <f t="shared" si="125"/>
        <v>106048.72522128945</v>
      </c>
      <c r="AI885" s="57">
        <v>28</v>
      </c>
      <c r="AJ885" s="86">
        <f>IF($AI885&gt;$G$20,IF('Silo Levels'!$L$27="Pumping",((PI()*((($C$19+$G$20)-$AI885)*($O$20/($O$19/2)))^2*((($O$20+$G$20)-$AI885))/3)*$AJ$603)+(((PI()*((($C$19+$G$20)-$AI885)*($O$20/($O$19/2)))^2*(((($C$19+$G$20)-$AI885)*($O$20/($O$19/2)))*$AZ$20))/3)*$AJ$603),(((PI()*((($C$19+$G$20)-$AI885)*($O$20/($O$19/2)))^2*((($O$20+$G$20)-$AI885)/3))*$AJ$603)-((PI()*((($C$19+$G$20)-$AI885)*($O$20/($O$19/2)))^2*(((($C$19+$G$20)-$AI885)*($O$20/($O$19/2)))*$AZ$20)/3)*$AJ$603))),IF('Silo Levels'!$L$27="Pumping",(($D$18*$AJ$603)+((PI()*(($C$21/2)^2)*($G$20-$AI885))*$AJ$603))+((($D$18+$H$18)/3)*$BE$20)+(((PI()*($C$21/2)^2*(($C$21/2)*$AZ$20))/3)*$AJ$603),(($D$18*$AJ$603)+((PI()*(($C$21/2)^2)*($G$20-$AI885))*$AJ$603))+((($D$18+$H$18)/3)*$BE$20)-(((PI()*($C$21/2)^2*(($C$21/2)*$AZ$20))/3)*$AJ$603)))</f>
        <v>101867.26983048274</v>
      </c>
    </row>
    <row r="886" spans="1:36" x14ac:dyDescent="0.3">
      <c r="A886">
        <v>28.1</v>
      </c>
      <c r="B886" s="85">
        <f t="shared" si="118"/>
        <v>105629.12272911095</v>
      </c>
      <c r="C886" s="57">
        <v>28.1</v>
      </c>
      <c r="D886" s="86">
        <f>IF($C886&gt;$G$20,IF('Silo Levels'!$L$19="Pumping",((PI()*((($C$19+$G$20)-$C886)*($O$20/($O$19/2)))^2*((($O$20+$G$20)-$C886))/3)*$D$603)+(((PI()*((($C$19+$G$20)-$C886)*($O$20/($O$19/2)))^2*(((($C$19+$G$20)-$C886)*($O$20/($O$19/2)))*$AZ$12))/3)*$D$603),(((PI()*((($C$19+$G$20)-$C886)*($O$20/($O$19/2)))^2*((($O$20+$G$20)-$C886)/3))*$D$603)-((PI()*((($C$19+$G$20)-$C886)*($O$20/($O$19/2)))^2*(((($C$19+$G$20)-$C886)*($O$20/($O$19/2)))*$AZ$12)/3)*$D$603))),IF('Silo Levels'!$L$19="Pumping",(($D$18*$D$603)+((PI()*(($C$21/2)^2)*($G$20-$C886))*$D$603))+((($D$18+$H$18)/3)*$BE$12)+(((PI()*($C$21/2)^2*(($C$21/2)*$AZ$12))/3)*$D$603),(($D$18*$D$603)+((PI()*(($C$21/2)^2)*($G$20-$C886))*$D$603))+((($D$18+$H$18)/3)*$BE$12)-(((PI()*($C$21/2)^2*(($C$21/2)*$AZ$12))/3)*$D$603)))</f>
        <v>102702.10395554625</v>
      </c>
      <c r="E886" s="73">
        <v>28.1</v>
      </c>
      <c r="F886" s="85">
        <f t="shared" si="119"/>
        <v>95879.257493112906</v>
      </c>
      <c r="G886" s="57">
        <v>28.1</v>
      </c>
      <c r="H886" s="86">
        <f>IF($G886&gt;$G$20,IF('Silo Levels'!$L$20="Pumping",((PI()*((($C$19+$G$20)-$G886)*($O$20/($O$19/2)))^2*((($O$20+$G$20)-$G886))/3)*$H$603)+(((PI()*((($C$19+$G$20)-$G886)*($O$20/($O$19/2)))^2*(((($C$19+$G$20)-$G886)*($O$20/($O$19/2)))*$AZ$13))/3)*$H$603),(((PI()*((($C$19+$G$20)-$G886)*($O$20/($O$19/2)))^2*((($O$20+$G$20)-$G886)/3))*$H$603)-((PI()*((($C$19+$G$20)-$G886)*($O$20/($O$19/2)))^2*(((($C$19+$G$20)-$G886)*($O$20/($O$19/2)))*$AZ$13)/3)*$H$603))),IF('Silo Levels'!$L$20="Pumping",(($D$18*$H$603)+((PI()*(($C$21/2)^2)*($G$20-$G886))*$H$603))+((($D$18+$H$18)/3)*$BE$13)+(((PI()*($C$21/2)^2*(($C$21/2)*$AZ$13))/3)*$H$603),(($D$18*$H$603)+((PI()*(($C$21/2)^2)*($G$20-$G886))*$H$603))+((($D$18+$H$18)/3)*$BE$13)-(((PI()*($C$21/2)^2*(($C$21/2)*$AZ$13))/3)*$H$603)))</f>
        <v>92091.123048087044</v>
      </c>
      <c r="I886" s="73">
        <v>28.1</v>
      </c>
      <c r="J886" s="85">
        <f t="shared" si="126"/>
        <v>96307.072990065542</v>
      </c>
      <c r="K886" s="57">
        <v>28.1</v>
      </c>
      <c r="L886" s="86">
        <f>IF($K886&gt;$G$20,IF('Silo Levels'!$L$21="Pumping",((PI()*((($C$19+$G$20)-$K886)*($O$20/($O$19/2)))^2*((($O$20+$G$20)-$K886))/3)*$L$603)+(((PI()*((($C$19+$G$20)-$K886)*($O$20/($O$19/2)))^2*(((($C$19+$G$20)-$K886)*($O$20/($O$19/2)))*$AZ$14))/3)*$L$603),(((PI()*((($C$19+$G$20)-$K886)*($O$20/($O$19/2)))^2*((($O$20+$G$20)-$K886)/3))*$L$603)-((PI()*((($C$19+$G$20)-$K886)*($O$20/($O$19/2)))^2*(((($C$19+$G$20)-$K886)*($O$20/($O$19/2)))*$AZ$14)/3)*$L$603))),IF('Silo Levels'!$L$21="Pumping",(($D$18*$L$603)+((PI()*(($C$21/2)^2)*($G$20-$K886))*$L$603))+((($D$18+$H$18)/3)*$BE$14)+(((PI()*($C$21/2)^2*(($C$21/2)*$AZ$14))/3)*$L$603),(($D$18*$L$603)+((PI()*(($C$21/2)^2)*($G$20-$K886))*$L$603))+((($D$18+$H$18)/3)*$BE$14)-(((PI()*($C$21/2)^2*(($C$21/2)*$AZ$14))/3)*$L$603)))</f>
        <v>92501.679968453434</v>
      </c>
      <c r="M886" s="73">
        <v>28.1</v>
      </c>
      <c r="N886" s="85">
        <f t="shared" si="120"/>
        <v>98532.157481349597</v>
      </c>
      <c r="O886" s="57">
        <v>28.1</v>
      </c>
      <c r="P886" s="86">
        <f>IF($O886&gt;$G$20,IF('Silo Levels'!$L$22="Pumping",((PI()*((($C$19+$G$20)-$O886)*($O$20/($O$19/2)))^2*((($O$20+$G$20)-$O886))/3)*$P$603)+(((PI()*((($C$19+$G$20)-$O886)*($O$20/($O$19/2)))^2*(((($C$19+$G$20)-$O886)*($O$20/($O$19/2)))*$AZ$15))/3)*$P$603),(((PI()*((($C$19+$G$20)-$O886)*($O$20/($O$19/2)))^2*((($O$20+$G$20)-$O886)/3))*$P$603)-((PI()*((($C$19+$G$20)-$O886)*($O$20/($O$19/2)))^2*(((($C$19+$G$20)-$O886)*($O$20/($O$19/2)))*$AZ$15)/3)*$P$603))),IF('Silo Levels'!$L$22="Pumping",(($D$18*$P$603)+((PI()*(($C$21/2)^2)*($G$20-$O886))*$P$603))+((($D$18+$H$18)/3)*$BE$15)+(((PI()*($C$21/2)^2*(($C$21/2)*$AZ$15))/3)*$P$603),(($D$18*$P$603)+((PI()*(($C$21/2)^2)*($G$20-$O886))*$P$603))+((($D$18+$H$18)/3)*$BE$15)-(((PI()*($C$21/2)^2*(($C$21/2)*$AZ$15))/3)*$P$603)))</f>
        <v>94637.001953757106</v>
      </c>
      <c r="Q886" s="73">
        <v>28.1</v>
      </c>
      <c r="R886" s="85">
        <f t="shared" si="121"/>
        <v>101855.91212044972</v>
      </c>
      <c r="S886" s="57">
        <v>28.1</v>
      </c>
      <c r="T886" s="86">
        <f>IF($S886&gt;$G$20,IF('Silo Levels'!$L$23="Pumping",((PI()*((($C$19+$G$20)-$S886)*($O$20/($O$19/2)))^2*((($O$20+$G$20)-$S886))/3)*$T$603)+(((PI()*((($C$19+$G$20)-$S886)*($O$20/($O$19/2)))^2*(((($C$19+$G$20)-$S886)*($O$20/($O$19/2)))*$AZ$16))/3)*$T$603),(((PI()*((($C$19+$G$20)-$S886)*($O$20/($O$19/2)))^2*((($O$20+$G$20)-$S886)/3))*$T$603)-((PI()*((($C$19+$G$20)-$S886)*($O$20/($O$19/2)))^2*(((($C$19+$G$20)-$S886)*($O$20/($O$19/2)))*$AZ$16)/3)*$T$603))),IF('Silo Levels'!$L$23="Pumping",(($D$18*$T$603)+((PI()*(($C$21/2)^2)*($G$20-$S886))*$T$603))+((($D$18+$H$18)/3)*$BE$16)+(((PI()*($C$21/2)^2*(($C$21/2)*$AZ$16))/3)*$T$603),(($D$18*$T$603)+((PI()*(($C$21/2)^2)*($G$20-$S886))*$T$603))+((($D$18+$H$18)/3)*$BE$16)-(((PI()*($C$21/2)^2*(($C$21/2)*$AZ$16))/3)*$T$603)))</f>
        <v>97826.672450507482</v>
      </c>
      <c r="U886" s="73">
        <v>28.1</v>
      </c>
      <c r="V886" s="85">
        <f t="shared" si="122"/>
        <v>95879.257493112906</v>
      </c>
      <c r="W886" s="57">
        <v>28.1</v>
      </c>
      <c r="X886" s="86">
        <f>IF($W886&gt;$G$20,IF('Silo Levels'!$L$24="Pumping",((PI()*((($C$19+$G$20)-$W886)*($O$20/($O$19/2)))^2*((($O$20+$G$20)-$W886))/3)*$X$603)+(((PI()*((($C$19+$G$20)-$W886)*($O$20/($O$19/2)))^2*(((($C$19+$G$20)-$W886)*($O$20/($O$19/2)))*$AZ$17))/3)*$X$603),(((PI()*((($C$19+$G$20)-$W886)*($O$20/($O$19/2)))^2*((($O$20+$G$20)-$W886)/3))*$X$603)-((PI()*((($C$19+$G$20)-$W886)*($O$20/($O$19/2)))^2*(((($C$19+$G$20)-$W886)*($O$20/($O$19/2)))*$AZ$17)/3)*$X$603))),IF('Silo Levels'!$L$24="Pumping",(($D$18*$X$603)+((PI()*(($C$21/2)^2)*($G$20-$W886))*$X$603))+((($D$18+$H$18)/3)*$BE$17)+(((PI()*($C$21/2)^2*(($C$21/2)*$AZ$17))/3)*$X$603),(($D$18*$X$603)+((PI()*(($C$21/2)^2)*($G$20-$W886))*$X$603))+((($D$18+$H$18)/3)*$BE$17)-(((PI()*($C$21/2)^2*(($C$21/2)*$AZ$17))/3)*$X$603)))</f>
        <v>92091.123048087044</v>
      </c>
      <c r="Y886" s="73">
        <v>28.1</v>
      </c>
      <c r="Z886" s="85">
        <f t="shared" si="123"/>
        <v>109790.75207689909</v>
      </c>
      <c r="AA886" s="57">
        <v>28.1</v>
      </c>
      <c r="AB886" s="86">
        <f>IF($AA886&gt;$G$20,IF('Silo Levels'!$L$25="Pumping",((PI()*((($C$19+$G$20)-$AA886)*($O$20/($O$19/2)))^2*((($O$20+$G$20)-$AA886))/3)*$AB$603)+(((PI()*((($C$19+$G$20)-$AA886)*($O$20/($O$19/2)))^2*(((($C$19+$G$20)-$AA886)*($O$20/($O$19/2)))*$AZ$18))/3)*$AB$603),(((PI()*((($C$19+$G$20)-$AA886)*($O$20/($O$19/2)))^2*((($O$20+$G$20)-$AA886)/3))*$AB$603)-((PI()*((($C$19+$G$20)-$AA886)*($O$20/($O$19/2)))^2*(((($C$19+$G$20)-$AA886)*($O$20/($O$19/2)))*$AZ$18)/3)*$AB$603))),IF('Silo Levels'!$L$25="Pumping",(($D$18*$AB$603)+((PI()*(($C$21/2)^2)*($G$20-$AA886))*$AB$603))+((($D$18+$H$18)/3)*$BE$18)+(((PI()*($C$21/2)^2*(($C$21/2)*$AZ$18))/3)*$AB$603),(($D$18*$AB$603)+((PI()*(($C$21/2)^2)*($G$20-$AA886))*$AB$603))+((($D$18+$H$18)/3)*$BE$18)-(((PI()*($C$21/2)^2*(($C$21/2)*$AZ$18))/3)*$AB$603)))</f>
        <v>105441.41169984479</v>
      </c>
      <c r="AC886" s="73">
        <v>28.1</v>
      </c>
      <c r="AD886" s="85">
        <f t="shared" si="124"/>
        <v>115025.7942023073</v>
      </c>
      <c r="AE886" s="57">
        <v>28.1</v>
      </c>
      <c r="AF886" s="86">
        <f>IF($AE886&gt;$G$20,IF('Silo Levels'!$L$26="Pumping",((PI()*((($C$19+$G$20)-$AE886)*($O$20/($O$19/2)))^2*((($O$20+$G$20)-$AE886))/3)*$AF$603)+(((PI()*((($C$19+$G$20)-$AE886)*($O$20/($O$19/2)))^2*(((($C$19+$G$20)-$AE886)*($O$20/($O$19/2)))*$AZ$19))/3)*$AF$603),(((PI()*((($C$19+$G$20)-$AE886)*($O$20/($O$19/2)))^2*((($O$20+$G$20)-$AE886)/3))*$AF$603)-((PI()*((($C$19+$G$20)-$AE886)*($O$20/($O$19/2)))^2*(((($C$19+$G$20)-$AE886)*($O$20/($O$19/2)))*$AZ$19)/3)*$AF$603))),IF('Silo Levels'!$L$26="Pumping",(($D$18*$AF$603)+((PI()*(($C$21/2)^2)*($G$20-$AE886))*$AF$603))+((($D$18+$H$18)/3)*$BE$19)+(((PI()*($C$21/2)^2*(($C$21/2)*$AZ$19))/3)*$AF$603),(($D$18*$AF$603)+((PI()*(($C$21/2)^2)*($G$20-$AE886))*$AF$603))+((($D$18+$H$18)/3)*$BE$19)-(((PI()*($C$21/2)^2*(($C$21/2)*$AZ$19))/3)*$AF$603)))</f>
        <v>112815.30855004732</v>
      </c>
      <c r="AG886" s="73">
        <v>28.1</v>
      </c>
      <c r="AH886" s="85">
        <f t="shared" si="125"/>
        <v>105629.12272911095</v>
      </c>
      <c r="AI886" s="57">
        <v>28.1</v>
      </c>
      <c r="AJ886" s="86">
        <f>IF($AI886&gt;$G$20,IF('Silo Levels'!$L$27="Pumping",((PI()*((($C$19+$G$20)-$AI886)*($O$20/($O$19/2)))^2*((($O$20+$G$20)-$AI886))/3)*$AJ$603)+(((PI()*((($C$19+$G$20)-$AI886)*($O$20/($O$19/2)))^2*(((($C$19+$G$20)-$AI886)*($O$20/($O$19/2)))*$AZ$20))/3)*$AJ$603),(((PI()*((($C$19+$G$20)-$AI886)*($O$20/($O$19/2)))^2*((($O$20+$G$20)-$AI886)/3))*$AJ$603)-((PI()*((($C$19+$G$20)-$AI886)*($O$20/($O$19/2)))^2*(((($C$19+$G$20)-$AI886)*($O$20/($O$19/2)))*$AZ$20)/3)*$AJ$603))),IF('Silo Levels'!$L$27="Pumping",(($D$18*$AJ$603)+((PI()*(($C$21/2)^2)*($G$20-$AI886))*$AJ$603))+((($D$18+$H$18)/3)*$BE$20)+(((PI()*($C$21/2)^2*(($C$21/2)*$AZ$20))/3)*$AJ$603),(($D$18*$AJ$603)+((PI()*(($C$21/2)^2)*($G$20-$AI886))*$AJ$603))+((($D$18+$H$18)/3)*$BE$20)-(((PI()*($C$21/2)^2*(($C$21/2)*$AZ$20))/3)*$AJ$603)))</f>
        <v>101447.66733830424</v>
      </c>
    </row>
    <row r="887" spans="1:36" x14ac:dyDescent="0.3">
      <c r="A887">
        <v>28.2</v>
      </c>
      <c r="B887" s="85">
        <f t="shared" si="118"/>
        <v>105209.52023693244</v>
      </c>
      <c r="C887" s="57">
        <v>28.2</v>
      </c>
      <c r="D887" s="86">
        <f>IF($C887&gt;$G$20,IF('Silo Levels'!$L$19="Pumping",((PI()*((($C$19+$G$20)-$C887)*($O$20/($O$19/2)))^2*((($O$20+$G$20)-$C887))/3)*$D$603)+(((PI()*((($C$19+$G$20)-$C887)*($O$20/($O$19/2)))^2*(((($C$19+$G$20)-$C887)*($O$20/($O$19/2)))*$AZ$12))/3)*$D$603),(((PI()*((($C$19+$G$20)-$C887)*($O$20/($O$19/2)))^2*((($O$20+$G$20)-$C887)/3))*$D$603)-((PI()*((($C$19+$G$20)-$C887)*($O$20/($O$19/2)))^2*(((($C$19+$G$20)-$C887)*($O$20/($O$19/2)))*$AZ$12)/3)*$D$603))),IF('Silo Levels'!$L$19="Pumping",(($D$18*$D$603)+((PI()*(($C$21/2)^2)*($G$20-$C887))*$D$603))+((($D$18+$H$18)/3)*$BE$12)+(((PI()*($C$21/2)^2*(($C$21/2)*$AZ$12))/3)*$D$603),(($D$18*$D$603)+((PI()*(($C$21/2)^2)*($G$20-$C887))*$D$603))+((($D$18+$H$18)/3)*$BE$12)-(((PI()*($C$21/2)^2*(($C$21/2)*$AZ$12))/3)*$D$603)))</f>
        <v>102282.50146336773</v>
      </c>
      <c r="E887" s="73">
        <v>28.2</v>
      </c>
      <c r="F887" s="85">
        <f t="shared" si="119"/>
        <v>95499.124141138192</v>
      </c>
      <c r="G887" s="57">
        <v>28.2</v>
      </c>
      <c r="H887" s="86">
        <f>IF($G887&gt;$G$20,IF('Silo Levels'!$L$20="Pumping",((PI()*((($C$19+$G$20)-$G887)*($O$20/($O$19/2)))^2*((($O$20+$G$20)-$G887))/3)*$H$603)+(((PI()*((($C$19+$G$20)-$G887)*($O$20/($O$19/2)))^2*(((($C$19+$G$20)-$G887)*($O$20/($O$19/2)))*$AZ$13))/3)*$H$603),(((PI()*((($C$19+$G$20)-$G887)*($O$20/($O$19/2)))^2*((($O$20+$G$20)-$G887)/3))*$H$603)-((PI()*((($C$19+$G$20)-$G887)*($O$20/($O$19/2)))^2*(((($C$19+$G$20)-$G887)*($O$20/($O$19/2)))*$AZ$13)/3)*$H$603))),IF('Silo Levels'!$L$20="Pumping",(($D$18*$H$603)+((PI()*(($C$21/2)^2)*($G$20-$G887))*$H$603))+((($D$18+$H$18)/3)*$BE$13)+(((PI()*($C$21/2)^2*(($C$21/2)*$AZ$13))/3)*$H$603),(($D$18*$H$603)+((PI()*(($C$21/2)^2)*($G$20-$G887))*$H$603))+((($D$18+$H$18)/3)*$BE$13)-(((PI()*($C$21/2)^2*(($C$21/2)*$AZ$13))/3)*$H$603)))</f>
        <v>91710.98969611233</v>
      </c>
      <c r="I887" s="73">
        <v>28.2</v>
      </c>
      <c r="J887" s="85">
        <f t="shared" si="126"/>
        <v>95925.207766990861</v>
      </c>
      <c r="K887" s="57">
        <v>28.2</v>
      </c>
      <c r="L887" s="86">
        <f>IF($K887&gt;$G$20,IF('Silo Levels'!$L$21="Pumping",((PI()*((($C$19+$G$20)-$K887)*($O$20/($O$19/2)))^2*((($O$20+$G$20)-$K887))/3)*$L$603)+(((PI()*((($C$19+$G$20)-$K887)*($O$20/($O$19/2)))^2*(((($C$19+$G$20)-$K887)*($O$20/($O$19/2)))*$AZ$14))/3)*$L$603),(((PI()*((($C$19+$G$20)-$K887)*($O$20/($O$19/2)))^2*((($O$20+$G$20)-$K887)/3))*$L$603)-((PI()*((($C$19+$G$20)-$K887)*($O$20/($O$19/2)))^2*(((($C$19+$G$20)-$K887)*($O$20/($O$19/2)))*$AZ$14)/3)*$L$603))),IF('Silo Levels'!$L$21="Pumping",(($D$18*$L$603)+((PI()*(($C$21/2)^2)*($G$20-$K887))*$L$603))+((($D$18+$H$18)/3)*$BE$14)+(((PI()*($C$21/2)^2*(($C$21/2)*$AZ$14))/3)*$L$603),(($D$18*$L$603)+((PI()*(($C$21/2)^2)*($G$20-$K887))*$L$603))+((($D$18+$H$18)/3)*$BE$14)-(((PI()*($C$21/2)^2*(($C$21/2)*$AZ$14))/3)*$L$603)))</f>
        <v>92119.814745378753</v>
      </c>
      <c r="M887" s="73">
        <v>28.2</v>
      </c>
      <c r="N887" s="85">
        <f t="shared" si="120"/>
        <v>98141.284731542415</v>
      </c>
      <c r="O887" s="57">
        <v>28.2</v>
      </c>
      <c r="P887" s="86">
        <f>IF($O887&gt;$G$20,IF('Silo Levels'!$L$22="Pumping",((PI()*((($C$19+$G$20)-$O887)*($O$20/($O$19/2)))^2*((($O$20+$G$20)-$O887))/3)*$P$603)+(((PI()*((($C$19+$G$20)-$O887)*($O$20/($O$19/2)))^2*(((($C$19+$G$20)-$O887)*($O$20/($O$19/2)))*$AZ$15))/3)*$P$603),(((PI()*((($C$19+$G$20)-$O887)*($O$20/($O$19/2)))^2*((($O$20+$G$20)-$O887)/3))*$P$603)-((PI()*((($C$19+$G$20)-$O887)*($O$20/($O$19/2)))^2*(((($C$19+$G$20)-$O887)*($O$20/($O$19/2)))*$AZ$15)/3)*$P$603))),IF('Silo Levels'!$L$22="Pumping",(($D$18*$P$603)+((PI()*(($C$21/2)^2)*($G$20-$O887))*$P$603))+((($D$18+$H$18)/3)*$BE$15)+(((PI()*($C$21/2)^2*(($C$21/2)*$AZ$15))/3)*$P$603),(($D$18*$P$603)+((PI()*(($C$21/2)^2)*($G$20-$O887))*$P$603))+((($D$18+$H$18)/3)*$BE$15)-(((PI()*($C$21/2)^2*(($C$21/2)*$AZ$15))/3)*$P$603)))</f>
        <v>94246.129203949924</v>
      </c>
      <c r="Q887" s="73">
        <v>28.2</v>
      </c>
      <c r="R887" s="85">
        <f t="shared" si="121"/>
        <v>101451.5842371942</v>
      </c>
      <c r="S887" s="57">
        <v>28.2</v>
      </c>
      <c r="T887" s="86">
        <f>IF($S887&gt;$G$20,IF('Silo Levels'!$L$23="Pumping",((PI()*((($C$19+$G$20)-$S887)*($O$20/($O$19/2)))^2*((($O$20+$G$20)-$S887))/3)*$T$603)+(((PI()*((($C$19+$G$20)-$S887)*($O$20/($O$19/2)))^2*(((($C$19+$G$20)-$S887)*($O$20/($O$19/2)))*$AZ$16))/3)*$T$603),(((PI()*((($C$19+$G$20)-$S887)*($O$20/($O$19/2)))^2*((($O$20+$G$20)-$S887)/3))*$T$603)-((PI()*((($C$19+$G$20)-$S887)*($O$20/($O$19/2)))^2*(((($C$19+$G$20)-$S887)*($O$20/($O$19/2)))*$AZ$16)/3)*$T$603))),IF('Silo Levels'!$L$23="Pumping",(($D$18*$T$603)+((PI()*(($C$21/2)^2)*($G$20-$S887))*$T$603))+((($D$18+$H$18)/3)*$BE$16)+(((PI()*($C$21/2)^2*(($C$21/2)*$AZ$16))/3)*$T$603),(($D$18*$T$603)+((PI()*(($C$21/2)^2)*($G$20-$S887))*$T$603))+((($D$18+$H$18)/3)*$BE$16)-(((PI()*($C$21/2)^2*(($C$21/2)*$AZ$16))/3)*$T$603)))</f>
        <v>97422.344567251959</v>
      </c>
      <c r="U887" s="73">
        <v>28.2</v>
      </c>
      <c r="V887" s="85">
        <f t="shared" si="122"/>
        <v>95499.124141138192</v>
      </c>
      <c r="W887" s="57">
        <v>28.2</v>
      </c>
      <c r="X887" s="86">
        <f>IF($W887&gt;$G$20,IF('Silo Levels'!$L$24="Pumping",((PI()*((($C$19+$G$20)-$W887)*($O$20/($O$19/2)))^2*((($O$20+$G$20)-$W887))/3)*$X$603)+(((PI()*((($C$19+$G$20)-$W887)*($O$20/($O$19/2)))^2*(((($C$19+$G$20)-$W887)*($O$20/($O$19/2)))*$AZ$17))/3)*$X$603),(((PI()*((($C$19+$G$20)-$W887)*($O$20/($O$19/2)))^2*((($O$20+$G$20)-$W887)/3))*$X$603)-((PI()*((($C$19+$G$20)-$W887)*($O$20/($O$19/2)))^2*(((($C$19+$G$20)-$W887)*($O$20/($O$19/2)))*$AZ$17)/3)*$X$603))),IF('Silo Levels'!$L$24="Pumping",(($D$18*$X$603)+((PI()*(($C$21/2)^2)*($G$20-$W887))*$X$603))+((($D$18+$H$18)/3)*$BE$17)+(((PI()*($C$21/2)^2*(($C$21/2)*$AZ$17))/3)*$X$603),(($D$18*$X$603)+((PI()*(($C$21/2)^2)*($G$20-$W887))*$X$603))+((($D$18+$H$18)/3)*$BE$17)-(((PI()*($C$21/2)^2*(($C$21/2)*$AZ$17))/3)*$X$603)))</f>
        <v>91710.98969611233</v>
      </c>
      <c r="Y887" s="73">
        <v>28.2</v>
      </c>
      <c r="Z887" s="85">
        <f t="shared" si="123"/>
        <v>109354.30258958494</v>
      </c>
      <c r="AA887" s="57">
        <v>28.2</v>
      </c>
      <c r="AB887" s="86">
        <f>IF($AA887&gt;$G$20,IF('Silo Levels'!$L$25="Pumping",((PI()*((($C$19+$G$20)-$AA887)*($O$20/($O$19/2)))^2*((($O$20+$G$20)-$AA887))/3)*$AB$603)+(((PI()*((($C$19+$G$20)-$AA887)*($O$20/($O$19/2)))^2*(((($C$19+$G$20)-$AA887)*($O$20/($O$19/2)))*$AZ$18))/3)*$AB$603),(((PI()*((($C$19+$G$20)-$AA887)*($O$20/($O$19/2)))^2*((($O$20+$G$20)-$AA887)/3))*$AB$603)-((PI()*((($C$19+$G$20)-$AA887)*($O$20/($O$19/2)))^2*(((($C$19+$G$20)-$AA887)*($O$20/($O$19/2)))*$AZ$18)/3)*$AB$603))),IF('Silo Levels'!$L$25="Pumping",(($D$18*$AB$603)+((PI()*(($C$21/2)^2)*($G$20-$AA887))*$AB$603))+((($D$18+$H$18)/3)*$BE$18)+(((PI()*($C$21/2)^2*(($C$21/2)*$AZ$18))/3)*$AB$603),(($D$18*$AB$603)+((PI()*(($C$21/2)^2)*($G$20-$AA887))*$AB$603))+((($D$18+$H$18)/3)*$BE$18)-(((PI()*($C$21/2)^2*(($C$21/2)*$AZ$18))/3)*$AB$603)))</f>
        <v>105004.96221253063</v>
      </c>
      <c r="AC887" s="73">
        <v>28.2</v>
      </c>
      <c r="AD887" s="85">
        <f t="shared" si="124"/>
        <v>114582.15666373525</v>
      </c>
      <c r="AE887" s="57">
        <v>28.2</v>
      </c>
      <c r="AF887" s="86">
        <f>IF($AE887&gt;$G$20,IF('Silo Levels'!$L$26="Pumping",((PI()*((($C$19+$G$20)-$AE887)*($O$20/($O$19/2)))^2*((($O$20+$G$20)-$AE887))/3)*$AF$603)+(((PI()*((($C$19+$G$20)-$AE887)*($O$20/($O$19/2)))^2*(((($C$19+$G$20)-$AE887)*($O$20/($O$19/2)))*$AZ$19))/3)*$AF$603),(((PI()*((($C$19+$G$20)-$AE887)*($O$20/($O$19/2)))^2*((($O$20+$G$20)-$AE887)/3))*$AF$603)-((PI()*((($C$19+$G$20)-$AE887)*($O$20/($O$19/2)))^2*(((($C$19+$G$20)-$AE887)*($O$20/($O$19/2)))*$AZ$19)/3)*$AF$603))),IF('Silo Levels'!$L$26="Pumping",(($D$18*$AF$603)+((PI()*(($C$21/2)^2)*($G$20-$AE887))*$AF$603))+((($D$18+$H$18)/3)*$BE$19)+(((PI()*($C$21/2)^2*(($C$21/2)*$AZ$19))/3)*$AF$603),(($D$18*$AF$603)+((PI()*(($C$21/2)^2)*($G$20-$AE887))*$AF$603))+((($D$18+$H$18)/3)*$BE$19)-(((PI()*($C$21/2)^2*(($C$21/2)*$AZ$19))/3)*$AF$603)))</f>
        <v>112371.67101147528</v>
      </c>
      <c r="AG887" s="73">
        <v>28.2</v>
      </c>
      <c r="AH887" s="85">
        <f t="shared" si="125"/>
        <v>105209.52023693244</v>
      </c>
      <c r="AI887" s="57">
        <v>28.2</v>
      </c>
      <c r="AJ887" s="86">
        <f>IF($AI887&gt;$G$20,IF('Silo Levels'!$L$27="Pumping",((PI()*((($C$19+$G$20)-$AI887)*($O$20/($O$19/2)))^2*((($O$20+$G$20)-$AI887))/3)*$AJ$603)+(((PI()*((($C$19+$G$20)-$AI887)*($O$20/($O$19/2)))^2*(((($C$19+$G$20)-$AI887)*($O$20/($O$19/2)))*$AZ$20))/3)*$AJ$603),(((PI()*((($C$19+$G$20)-$AI887)*($O$20/($O$19/2)))^2*((($O$20+$G$20)-$AI887)/3))*$AJ$603)-((PI()*((($C$19+$G$20)-$AI887)*($O$20/($O$19/2)))^2*(((($C$19+$G$20)-$AI887)*($O$20/($O$19/2)))*$AZ$20)/3)*$AJ$603))),IF('Silo Levels'!$L$27="Pumping",(($D$18*$AJ$603)+((PI()*(($C$21/2)^2)*($G$20-$AI887))*$AJ$603))+((($D$18+$H$18)/3)*$BE$20)+(((PI()*($C$21/2)^2*(($C$21/2)*$AZ$20))/3)*$AJ$603),(($D$18*$AJ$603)+((PI()*(($C$21/2)^2)*($G$20-$AI887))*$AJ$603))+((($D$18+$H$18)/3)*$BE$20)-(((PI()*($C$21/2)^2*(($C$21/2)*$AZ$20))/3)*$AJ$603)))</f>
        <v>101028.06484612572</v>
      </c>
    </row>
    <row r="888" spans="1:36" x14ac:dyDescent="0.3">
      <c r="A888">
        <v>28.3</v>
      </c>
      <c r="B888" s="85">
        <f t="shared" si="118"/>
        <v>104789.91774475393</v>
      </c>
      <c r="C888" s="57">
        <v>28.3</v>
      </c>
      <c r="D888" s="86">
        <f>IF($C888&gt;$G$20,IF('Silo Levels'!$L$19="Pumping",((PI()*((($C$19+$G$20)-$C888)*($O$20/($O$19/2)))^2*((($O$20+$G$20)-$C888))/3)*$D$603)+(((PI()*((($C$19+$G$20)-$C888)*($O$20/($O$19/2)))^2*(((($C$19+$G$20)-$C888)*($O$20/($O$19/2)))*$AZ$12))/3)*$D$603),(((PI()*((($C$19+$G$20)-$C888)*($O$20/($O$19/2)))^2*((($O$20+$G$20)-$C888)/3))*$D$603)-((PI()*((($C$19+$G$20)-$C888)*($O$20/($O$19/2)))^2*(((($C$19+$G$20)-$C888)*($O$20/($O$19/2)))*$AZ$12)/3)*$D$603))),IF('Silo Levels'!$L$19="Pumping",(($D$18*$D$603)+((PI()*(($C$21/2)^2)*($G$20-$C888))*$D$603))+((($D$18+$H$18)/3)*$BE$12)+(((PI()*($C$21/2)^2*(($C$21/2)*$AZ$12))/3)*$D$603),(($D$18*$D$603)+((PI()*(($C$21/2)^2)*($G$20-$C888))*$D$603))+((($D$18+$H$18)/3)*$BE$12)-(((PI()*($C$21/2)^2*(($C$21/2)*$AZ$12))/3)*$D$603)))</f>
        <v>101862.89897118922</v>
      </c>
      <c r="E888" s="73">
        <v>28.3</v>
      </c>
      <c r="F888" s="85">
        <f t="shared" si="119"/>
        <v>95118.99078916345</v>
      </c>
      <c r="G888" s="57">
        <v>28.3</v>
      </c>
      <c r="H888" s="86">
        <f>IF($G888&gt;$G$20,IF('Silo Levels'!$L$20="Pumping",((PI()*((($C$19+$G$20)-$G888)*($O$20/($O$19/2)))^2*((($O$20+$G$20)-$G888))/3)*$H$603)+(((PI()*((($C$19+$G$20)-$G888)*($O$20/($O$19/2)))^2*(((($C$19+$G$20)-$G888)*($O$20/($O$19/2)))*$AZ$13))/3)*$H$603),(((PI()*((($C$19+$G$20)-$G888)*($O$20/($O$19/2)))^2*((($O$20+$G$20)-$G888)/3))*$H$603)-((PI()*((($C$19+$G$20)-$G888)*($O$20/($O$19/2)))^2*(((($C$19+$G$20)-$G888)*($O$20/($O$19/2)))*$AZ$13)/3)*$H$603))),IF('Silo Levels'!$L$20="Pumping",(($D$18*$H$603)+((PI()*(($C$21/2)^2)*($G$20-$G888))*$H$603))+((($D$18+$H$18)/3)*$BE$13)+(((PI()*($C$21/2)^2*(($C$21/2)*$AZ$13))/3)*$H$603),(($D$18*$H$603)+((PI()*(($C$21/2)^2)*($G$20-$G888))*$H$603))+((($D$18+$H$18)/3)*$BE$13)-(((PI()*($C$21/2)^2*(($C$21/2)*$AZ$13))/3)*$H$603)))</f>
        <v>91330.856344137588</v>
      </c>
      <c r="I888" s="73">
        <v>28.3</v>
      </c>
      <c r="J888" s="85">
        <f t="shared" si="126"/>
        <v>95543.342543916209</v>
      </c>
      <c r="K888" s="57">
        <v>28.3</v>
      </c>
      <c r="L888" s="86">
        <f>IF($K888&gt;$G$20,IF('Silo Levels'!$L$21="Pumping",((PI()*((($C$19+$G$20)-$K888)*($O$20/($O$19/2)))^2*((($O$20+$G$20)-$K888))/3)*$L$603)+(((PI()*((($C$19+$G$20)-$K888)*($O$20/($O$19/2)))^2*(((($C$19+$G$20)-$K888)*($O$20/($O$19/2)))*$AZ$14))/3)*$L$603),(((PI()*((($C$19+$G$20)-$K888)*($O$20/($O$19/2)))^2*((($O$20+$G$20)-$K888)/3))*$L$603)-((PI()*((($C$19+$G$20)-$K888)*($O$20/($O$19/2)))^2*(((($C$19+$G$20)-$K888)*($O$20/($O$19/2)))*$AZ$14)/3)*$L$603))),IF('Silo Levels'!$L$21="Pumping",(($D$18*$L$603)+((PI()*(($C$21/2)^2)*($G$20-$K888))*$L$603))+((($D$18+$H$18)/3)*$BE$14)+(((PI()*($C$21/2)^2*(($C$21/2)*$AZ$14))/3)*$L$603),(($D$18*$L$603)+((PI()*(($C$21/2)^2)*($G$20-$K888))*$L$603))+((($D$18+$H$18)/3)*$BE$14)-(((PI()*($C$21/2)^2*(($C$21/2)*$AZ$14))/3)*$L$603)))</f>
        <v>91737.949522304101</v>
      </c>
      <c r="M888" s="73">
        <v>28.3</v>
      </c>
      <c r="N888" s="85">
        <f t="shared" si="120"/>
        <v>97750.411981735218</v>
      </c>
      <c r="O888" s="57">
        <v>28.3</v>
      </c>
      <c r="P888" s="86">
        <f>IF($O888&gt;$G$20,IF('Silo Levels'!$L$22="Pumping",((PI()*((($C$19+$G$20)-$O888)*($O$20/($O$19/2)))^2*((($O$20+$G$20)-$O888))/3)*$P$603)+(((PI()*((($C$19+$G$20)-$O888)*($O$20/($O$19/2)))^2*(((($C$19+$G$20)-$O888)*($O$20/($O$19/2)))*$AZ$15))/3)*$P$603),(((PI()*((($C$19+$G$20)-$O888)*($O$20/($O$19/2)))^2*((($O$20+$G$20)-$O888)/3))*$P$603)-((PI()*((($C$19+$G$20)-$O888)*($O$20/($O$19/2)))^2*(((($C$19+$G$20)-$O888)*($O$20/($O$19/2)))*$AZ$15)/3)*$P$603))),IF('Silo Levels'!$L$22="Pumping",(($D$18*$P$603)+((PI()*(($C$21/2)^2)*($G$20-$O888))*$P$603))+((($D$18+$H$18)/3)*$BE$15)+(((PI()*($C$21/2)^2*(($C$21/2)*$AZ$15))/3)*$P$603),(($D$18*$P$603)+((PI()*(($C$21/2)^2)*($G$20-$O888))*$P$603))+((($D$18+$H$18)/3)*$BE$15)-(((PI()*($C$21/2)^2*(($C$21/2)*$AZ$15))/3)*$P$603)))</f>
        <v>93855.256454142727</v>
      </c>
      <c r="Q888" s="73">
        <v>28.3</v>
      </c>
      <c r="R888" s="85">
        <f t="shared" si="121"/>
        <v>101047.25635393866</v>
      </c>
      <c r="S888" s="57">
        <v>28.3</v>
      </c>
      <c r="T888" s="86">
        <f>IF($S888&gt;$G$20,IF('Silo Levels'!$L$23="Pumping",((PI()*((($C$19+$G$20)-$S888)*($O$20/($O$19/2)))^2*((($O$20+$G$20)-$S888))/3)*$T$603)+(((PI()*((($C$19+$G$20)-$S888)*($O$20/($O$19/2)))^2*(((($C$19+$G$20)-$S888)*($O$20/($O$19/2)))*$AZ$16))/3)*$T$603),(((PI()*((($C$19+$G$20)-$S888)*($O$20/($O$19/2)))^2*((($O$20+$G$20)-$S888)/3))*$T$603)-((PI()*((($C$19+$G$20)-$S888)*($O$20/($O$19/2)))^2*(((($C$19+$G$20)-$S888)*($O$20/($O$19/2)))*$AZ$16)/3)*$T$603))),IF('Silo Levels'!$L$23="Pumping",(($D$18*$T$603)+((PI()*(($C$21/2)^2)*($G$20-$S888))*$T$603))+((($D$18+$H$18)/3)*$BE$16)+(((PI()*($C$21/2)^2*(($C$21/2)*$AZ$16))/3)*$T$603),(($D$18*$T$603)+((PI()*(($C$21/2)^2)*($G$20-$S888))*$T$603))+((($D$18+$H$18)/3)*$BE$16)-(((PI()*($C$21/2)^2*(($C$21/2)*$AZ$16))/3)*$T$603)))</f>
        <v>97018.016683996422</v>
      </c>
      <c r="U888" s="73">
        <v>28.3</v>
      </c>
      <c r="V888" s="85">
        <f t="shared" si="122"/>
        <v>95118.99078916345</v>
      </c>
      <c r="W888" s="57">
        <v>28.3</v>
      </c>
      <c r="X888" s="86">
        <f>IF($W888&gt;$G$20,IF('Silo Levels'!$L$24="Pumping",((PI()*((($C$19+$G$20)-$W888)*($O$20/($O$19/2)))^2*((($O$20+$G$20)-$W888))/3)*$X$603)+(((PI()*((($C$19+$G$20)-$W888)*($O$20/($O$19/2)))^2*(((($C$19+$G$20)-$W888)*($O$20/($O$19/2)))*$AZ$17))/3)*$X$603),(((PI()*((($C$19+$G$20)-$W888)*($O$20/($O$19/2)))^2*((($O$20+$G$20)-$W888)/3))*$X$603)-((PI()*((($C$19+$G$20)-$W888)*($O$20/($O$19/2)))^2*(((($C$19+$G$20)-$W888)*($O$20/($O$19/2)))*$AZ$17)/3)*$X$603))),IF('Silo Levels'!$L$24="Pumping",(($D$18*$X$603)+((PI()*(($C$21/2)^2)*($G$20-$W888))*$X$603))+((($D$18+$H$18)/3)*$BE$17)+(((PI()*($C$21/2)^2*(($C$21/2)*$AZ$17))/3)*$X$603),(($D$18*$X$603)+((PI()*(($C$21/2)^2)*($G$20-$W888))*$X$603))+((($D$18+$H$18)/3)*$BE$17)-(((PI()*($C$21/2)^2*(($C$21/2)*$AZ$17))/3)*$X$603)))</f>
        <v>91330.856344137588</v>
      </c>
      <c r="Y888" s="73">
        <v>28.3</v>
      </c>
      <c r="Z888" s="85">
        <f t="shared" si="123"/>
        <v>108917.85310227076</v>
      </c>
      <c r="AA888" s="57">
        <v>28.3</v>
      </c>
      <c r="AB888" s="86">
        <f>IF($AA888&gt;$G$20,IF('Silo Levels'!$L$25="Pumping",((PI()*((($C$19+$G$20)-$AA888)*($O$20/($O$19/2)))^2*((($O$20+$G$20)-$AA888))/3)*$AB$603)+(((PI()*((($C$19+$G$20)-$AA888)*($O$20/($O$19/2)))^2*(((($C$19+$G$20)-$AA888)*($O$20/($O$19/2)))*$AZ$18))/3)*$AB$603),(((PI()*((($C$19+$G$20)-$AA888)*($O$20/($O$19/2)))^2*((($O$20+$G$20)-$AA888)/3))*$AB$603)-((PI()*((($C$19+$G$20)-$AA888)*($O$20/($O$19/2)))^2*(((($C$19+$G$20)-$AA888)*($O$20/($O$19/2)))*$AZ$18)/3)*$AB$603))),IF('Silo Levels'!$L$25="Pumping",(($D$18*$AB$603)+((PI()*(($C$21/2)^2)*($G$20-$AA888))*$AB$603))+((($D$18+$H$18)/3)*$BE$18)+(((PI()*($C$21/2)^2*(($C$21/2)*$AZ$18))/3)*$AB$603),(($D$18*$AB$603)+((PI()*(($C$21/2)^2)*($G$20-$AA888))*$AB$603))+((($D$18+$H$18)/3)*$BE$18)-(((PI()*($C$21/2)^2*(($C$21/2)*$AZ$18))/3)*$AB$603)))</f>
        <v>104568.51272521645</v>
      </c>
      <c r="AC888" s="73">
        <v>28.3</v>
      </c>
      <c r="AD888" s="85">
        <f t="shared" si="124"/>
        <v>114138.51912516321</v>
      </c>
      <c r="AE888" s="57">
        <v>28.3</v>
      </c>
      <c r="AF888" s="86">
        <f>IF($AE888&gt;$G$20,IF('Silo Levels'!$L$26="Pumping",((PI()*((($C$19+$G$20)-$AE888)*($O$20/($O$19/2)))^2*((($O$20+$G$20)-$AE888))/3)*$AF$603)+(((PI()*((($C$19+$G$20)-$AE888)*($O$20/($O$19/2)))^2*(((($C$19+$G$20)-$AE888)*($O$20/($O$19/2)))*$AZ$19))/3)*$AF$603),(((PI()*((($C$19+$G$20)-$AE888)*($O$20/($O$19/2)))^2*((($O$20+$G$20)-$AE888)/3))*$AF$603)-((PI()*((($C$19+$G$20)-$AE888)*($O$20/($O$19/2)))^2*(((($C$19+$G$20)-$AE888)*($O$20/($O$19/2)))*$AZ$19)/3)*$AF$603))),IF('Silo Levels'!$L$26="Pumping",(($D$18*$AF$603)+((PI()*(($C$21/2)^2)*($G$20-$AE888))*$AF$603))+((($D$18+$H$18)/3)*$BE$19)+(((PI()*($C$21/2)^2*(($C$21/2)*$AZ$19))/3)*$AF$603),(($D$18*$AF$603)+((PI()*(($C$21/2)^2)*($G$20-$AE888))*$AF$603))+((($D$18+$H$18)/3)*$BE$19)-(((PI()*($C$21/2)^2*(($C$21/2)*$AZ$19))/3)*$AF$603)))</f>
        <v>111928.03347290323</v>
      </c>
      <c r="AG888" s="73">
        <v>28.3</v>
      </c>
      <c r="AH888" s="85">
        <f t="shared" si="125"/>
        <v>104789.91774475393</v>
      </c>
      <c r="AI888" s="57">
        <v>28.3</v>
      </c>
      <c r="AJ888" s="86">
        <f>IF($AI888&gt;$G$20,IF('Silo Levels'!$L$27="Pumping",((PI()*((($C$19+$G$20)-$AI888)*($O$20/($O$19/2)))^2*((($O$20+$G$20)-$AI888))/3)*$AJ$603)+(((PI()*((($C$19+$G$20)-$AI888)*($O$20/($O$19/2)))^2*(((($C$19+$G$20)-$AI888)*($O$20/($O$19/2)))*$AZ$20))/3)*$AJ$603),(((PI()*((($C$19+$G$20)-$AI888)*($O$20/($O$19/2)))^2*((($O$20+$G$20)-$AI888)/3))*$AJ$603)-((PI()*((($C$19+$G$20)-$AI888)*($O$20/($O$19/2)))^2*(((($C$19+$G$20)-$AI888)*($O$20/($O$19/2)))*$AZ$20)/3)*$AJ$603))),IF('Silo Levels'!$L$27="Pumping",(($D$18*$AJ$603)+((PI()*(($C$21/2)^2)*($G$20-$AI888))*$AJ$603))+((($D$18+$H$18)/3)*$BE$20)+(((PI()*($C$21/2)^2*(($C$21/2)*$AZ$20))/3)*$AJ$603),(($D$18*$AJ$603)+((PI()*(($C$21/2)^2)*($G$20-$AI888))*$AJ$603))+((($D$18+$H$18)/3)*$BE$20)-(((PI()*($C$21/2)^2*(($C$21/2)*$AZ$20))/3)*$AJ$603)))</f>
        <v>100608.46235394721</v>
      </c>
    </row>
    <row r="889" spans="1:36" ht="15" thickBot="1" x14ac:dyDescent="0.35">
      <c r="A889">
        <v>28.4</v>
      </c>
      <c r="B889" s="93">
        <f t="shared" si="118"/>
        <v>104370.31525257541</v>
      </c>
      <c r="C889" s="59">
        <v>28.4</v>
      </c>
      <c r="D889" s="94">
        <f>IF($C889&gt;$G$20,IF('Silo Levels'!$L$19="Pumping",((PI()*((($C$19+$G$20)-$C889)*($O$20/($O$19/2)))^2*((($O$20+$G$20)-$C889))/3)*$D$603)+(((PI()*((($C$19+$G$20)-$C889)*($O$20/($O$19/2)))^2*(((($C$19+$G$20)-$C889)*($O$20/($O$19/2)))*$AZ$12))/3)*$D$603),(((PI()*((($C$19+$G$20)-$C889)*($O$20/($O$19/2)))^2*((($O$20+$G$20)-$C889)/3))*$D$603)-((PI()*((($C$19+$G$20)-$C889)*($O$20/($O$19/2)))^2*(((($C$19+$G$20)-$C889)*($O$20/($O$19/2)))*$AZ$12)/3)*$D$603))),IF('Silo Levels'!$L$19="Pumping",(($D$18*$D$603)+((PI()*(($C$21/2)^2)*($G$20-$C889))*$D$603))+((($D$18+$H$18)/3)*$BE$12)+(((PI()*($C$21/2)^2*(($C$21/2)*$AZ$12))/3)*$D$603),(($D$18*$D$603)+((PI()*(($C$21/2)^2)*($G$20-$C889))*$D$603))+((($D$18+$H$18)/3)*$BE$12)-(((PI()*($C$21/2)^2*(($C$21/2)*$AZ$12))/3)*$D$603)))</f>
        <v>101443.29647901071</v>
      </c>
      <c r="E889" s="73">
        <v>28.4</v>
      </c>
      <c r="F889" s="93">
        <f t="shared" si="119"/>
        <v>94738.857437188737</v>
      </c>
      <c r="G889" s="59">
        <v>28.4</v>
      </c>
      <c r="H889" s="94">
        <f>IF($G889&gt;$G$20,IF('Silo Levels'!$L$20="Pumping",((PI()*((($C$19+$G$20)-$G889)*($O$20/($O$19/2)))^2*((($O$20+$G$20)-$G889))/3)*$H$603)+(((PI()*((($C$19+$G$20)-$G889)*($O$20/($O$19/2)))^2*(((($C$19+$G$20)-$G889)*($O$20/($O$19/2)))*$AZ$13))/3)*$H$603),(((PI()*((($C$19+$G$20)-$G889)*($O$20/($O$19/2)))^2*((($O$20+$G$20)-$G889)/3))*$H$603)-((PI()*((($C$19+$G$20)-$G889)*($O$20/($O$19/2)))^2*(((($C$19+$G$20)-$G889)*($O$20/($O$19/2)))*$AZ$13)/3)*$H$603))),IF('Silo Levels'!$L$20="Pumping",(($D$18*$H$603)+((PI()*(($C$21/2)^2)*($G$20-$G889))*$H$603))+((($D$18+$H$18)/3)*$BE$13)+(((PI()*($C$21/2)^2*(($C$21/2)*$AZ$13))/3)*$H$603),(($D$18*$H$603)+((PI()*(($C$21/2)^2)*($G$20-$G889))*$H$603))+((($D$18+$H$18)/3)*$BE$13)-(((PI()*($C$21/2)^2*(($C$21/2)*$AZ$13))/3)*$H$603)))</f>
        <v>90950.722992162875</v>
      </c>
      <c r="I889" s="73">
        <v>28.4</v>
      </c>
      <c r="J889" s="93">
        <f t="shared" si="126"/>
        <v>95161.477320841528</v>
      </c>
      <c r="K889" s="59">
        <v>28.4</v>
      </c>
      <c r="L889" s="94">
        <f>IF($K889&gt;$G$20,IF('Silo Levels'!$L$21="Pumping",((PI()*((($C$19+$G$20)-$K889)*($O$20/($O$19/2)))^2*((($O$20+$G$20)-$K889))/3)*$L$603)+(((PI()*((($C$19+$G$20)-$K889)*($O$20/($O$19/2)))^2*(((($C$19+$G$20)-$K889)*($O$20/($O$19/2)))*$AZ$14))/3)*$L$603),(((PI()*((($C$19+$G$20)-$K889)*($O$20/($O$19/2)))^2*((($O$20+$G$20)-$K889)/3))*$L$603)-((PI()*((($C$19+$G$20)-$K889)*($O$20/($O$19/2)))^2*(((($C$19+$G$20)-$K889)*($O$20/($O$19/2)))*$AZ$14)/3)*$L$603))),IF('Silo Levels'!$L$21="Pumping",(($D$18*$L$603)+((PI()*(($C$21/2)^2)*($G$20-$K889))*$L$603))+((($D$18+$H$18)/3)*$BE$14)+(((PI()*($C$21/2)^2*(($C$21/2)*$AZ$14))/3)*$L$603),(($D$18*$L$603)+((PI()*(($C$21/2)^2)*($G$20-$K889))*$L$603))+((($D$18+$H$18)/3)*$BE$14)-(((PI()*($C$21/2)^2*(($C$21/2)*$AZ$14))/3)*$L$603)))</f>
        <v>91356.08429922942</v>
      </c>
      <c r="M889" s="73">
        <v>28.4</v>
      </c>
      <c r="N889" s="93">
        <f t="shared" si="120"/>
        <v>97359.539231928022</v>
      </c>
      <c r="O889" s="59">
        <v>28.4</v>
      </c>
      <c r="P889" s="94">
        <f>IF($O889&gt;$G$20,IF('Silo Levels'!$L$22="Pumping",((PI()*((($C$19+$G$20)-$O889)*($O$20/($O$19/2)))^2*((($O$20+$G$20)-$O889))/3)*$P$603)+(((PI()*((($C$19+$G$20)-$O889)*($O$20/($O$19/2)))^2*(((($C$19+$G$20)-$O889)*($O$20/($O$19/2)))*$AZ$15))/3)*$P$603),(((PI()*((($C$19+$G$20)-$O889)*($O$20/($O$19/2)))^2*((($O$20+$G$20)-$O889)/3))*$P$603)-((PI()*((($C$19+$G$20)-$O889)*($O$20/($O$19/2)))^2*(((($C$19+$G$20)-$O889)*($O$20/($O$19/2)))*$AZ$15)/3)*$P$603))),IF('Silo Levels'!$L$22="Pumping",(($D$18*$P$603)+((PI()*(($C$21/2)^2)*($G$20-$O889))*$P$603))+((($D$18+$H$18)/3)*$BE$15)+(((PI()*($C$21/2)^2*(($C$21/2)*$AZ$15))/3)*$P$603),(($D$18*$P$603)+((PI()*(($C$21/2)^2)*($G$20-$O889))*$P$603))+((($D$18+$H$18)/3)*$BE$15)-(((PI()*($C$21/2)^2*(($C$21/2)*$AZ$15))/3)*$P$603)))</f>
        <v>93464.383704335531</v>
      </c>
      <c r="Q889" s="73">
        <v>28.4</v>
      </c>
      <c r="R889" s="93">
        <f t="shared" si="121"/>
        <v>100642.92847068314</v>
      </c>
      <c r="S889" s="59">
        <v>28.4</v>
      </c>
      <c r="T889" s="94">
        <f>IF($S889&gt;$G$20,IF('Silo Levels'!$L$23="Pumping",((PI()*((($C$19+$G$20)-$S889)*($O$20/($O$19/2)))^2*((($O$20+$G$20)-$S889))/3)*$T$603)+(((PI()*((($C$19+$G$20)-$S889)*($O$20/($O$19/2)))^2*(((($C$19+$G$20)-$S889)*($O$20/($O$19/2)))*$AZ$16))/3)*$T$603),(((PI()*((($C$19+$G$20)-$S889)*($O$20/($O$19/2)))^2*((($O$20+$G$20)-$S889)/3))*$T$603)-((PI()*((($C$19+$G$20)-$S889)*($O$20/($O$19/2)))^2*(((($C$19+$G$20)-$S889)*($O$20/($O$19/2)))*$AZ$16)/3)*$T$603))),IF('Silo Levels'!$L$23="Pumping",(($D$18*$T$603)+((PI()*(($C$21/2)^2)*($G$20-$S889))*$T$603))+((($D$18+$H$18)/3)*$BE$16)+(((PI()*($C$21/2)^2*(($C$21/2)*$AZ$16))/3)*$T$603),(($D$18*$T$603)+((PI()*(($C$21/2)^2)*($G$20-$S889))*$T$603))+((($D$18+$H$18)/3)*$BE$16)-(((PI()*($C$21/2)^2*(($C$21/2)*$AZ$16))/3)*$T$603)))</f>
        <v>96613.6888007409</v>
      </c>
      <c r="U889" s="73">
        <v>28.4</v>
      </c>
      <c r="V889" s="93">
        <f t="shared" si="122"/>
        <v>94738.857437188737</v>
      </c>
      <c r="W889" s="59">
        <v>28.4</v>
      </c>
      <c r="X889" s="94">
        <f>IF($W889&gt;$G$20,IF('Silo Levels'!$L$24="Pumping",((PI()*((($C$19+$G$20)-$W889)*($O$20/($O$19/2)))^2*((($O$20+$G$20)-$W889))/3)*$X$603)+(((PI()*((($C$19+$G$20)-$W889)*($O$20/($O$19/2)))^2*(((($C$19+$G$20)-$W889)*($O$20/($O$19/2)))*$AZ$17))/3)*$X$603),(((PI()*((($C$19+$G$20)-$W889)*($O$20/($O$19/2)))^2*((($O$20+$G$20)-$W889)/3))*$X$603)-((PI()*((($C$19+$G$20)-$W889)*($O$20/($O$19/2)))^2*(((($C$19+$G$20)-$W889)*($O$20/($O$19/2)))*$AZ$17)/3)*$X$603))),IF('Silo Levels'!$L$24="Pumping",(($D$18*$X$603)+((PI()*(($C$21/2)^2)*($G$20-$W889))*$X$603))+((($D$18+$H$18)/3)*$BE$17)+(((PI()*($C$21/2)^2*(($C$21/2)*$AZ$17))/3)*$X$603),(($D$18*$X$603)+((PI()*(($C$21/2)^2)*($G$20-$W889))*$X$603))+((($D$18+$H$18)/3)*$BE$17)-(((PI()*($C$21/2)^2*(($C$21/2)*$AZ$17))/3)*$X$603)))</f>
        <v>90950.722992162875</v>
      </c>
      <c r="Y889" s="73">
        <v>28.4</v>
      </c>
      <c r="Z889" s="93">
        <f t="shared" si="123"/>
        <v>108481.40361495661</v>
      </c>
      <c r="AA889" s="59">
        <v>28.4</v>
      </c>
      <c r="AB889" s="94">
        <f>IF($AA889&gt;$G$20,IF('Silo Levels'!$L$25="Pumping",((PI()*((($C$19+$G$20)-$AA889)*($O$20/($O$19/2)))^2*((($O$20+$G$20)-$AA889))/3)*$AB$603)+(((PI()*((($C$19+$G$20)-$AA889)*($O$20/($O$19/2)))^2*(((($C$19+$G$20)-$AA889)*($O$20/($O$19/2)))*$AZ$18))/3)*$AB$603),(((PI()*((($C$19+$G$20)-$AA889)*($O$20/($O$19/2)))^2*((($O$20+$G$20)-$AA889)/3))*$AB$603)-((PI()*((($C$19+$G$20)-$AA889)*($O$20/($O$19/2)))^2*(((($C$19+$G$20)-$AA889)*($O$20/($O$19/2)))*$AZ$18)/3)*$AB$603))),IF('Silo Levels'!$L$25="Pumping",(($D$18*$AB$603)+((PI()*(($C$21/2)^2)*($G$20-$AA889))*$AB$603))+((($D$18+$H$18)/3)*$BE$18)+(((PI()*($C$21/2)^2*(($C$21/2)*$AZ$18))/3)*$AB$603),(($D$18*$AB$603)+((PI()*(($C$21/2)^2)*($G$20-$AA889))*$AB$603))+((($D$18+$H$18)/3)*$BE$18)-(((PI()*($C$21/2)^2*(($C$21/2)*$AZ$18))/3)*$AB$603)))</f>
        <v>104132.0632379023</v>
      </c>
      <c r="AC889" s="73">
        <v>28.4</v>
      </c>
      <c r="AD889" s="93">
        <f t="shared" si="124"/>
        <v>113694.88158659119</v>
      </c>
      <c r="AE889" s="59">
        <v>28.4</v>
      </c>
      <c r="AF889" s="94">
        <f>IF($AE889&gt;$G$20,IF('Silo Levels'!$L$26="Pumping",((PI()*((($C$19+$G$20)-$AE889)*($O$20/($O$19/2)))^2*((($O$20+$G$20)-$AE889))/3)*$AF$603)+(((PI()*((($C$19+$G$20)-$AE889)*($O$20/($O$19/2)))^2*(((($C$19+$G$20)-$AE889)*($O$20/($O$19/2)))*$AZ$19))/3)*$AF$603),(((PI()*((($C$19+$G$20)-$AE889)*($O$20/($O$19/2)))^2*((($O$20+$G$20)-$AE889)/3))*$AF$603)-((PI()*((($C$19+$G$20)-$AE889)*($O$20/($O$19/2)))^2*(((($C$19+$G$20)-$AE889)*($O$20/($O$19/2)))*$AZ$19)/3)*$AF$603))),IF('Silo Levels'!$L$26="Pumping",(($D$18*$AF$603)+((PI()*(($C$21/2)^2)*($G$20-$AE889))*$AF$603))+((($D$18+$H$18)/3)*$BE$19)+(((PI()*($C$21/2)^2*(($C$21/2)*$AZ$19))/3)*$AF$603),(($D$18*$AF$603)+((PI()*(($C$21/2)^2)*($G$20-$AE889))*$AF$603))+((($D$18+$H$18)/3)*$BE$19)-(((PI()*($C$21/2)^2*(($C$21/2)*$AZ$19))/3)*$AF$603)))</f>
        <v>111484.39593433122</v>
      </c>
      <c r="AG889" s="73">
        <v>28.4</v>
      </c>
      <c r="AH889" s="93">
        <f t="shared" si="125"/>
        <v>104370.31525257541</v>
      </c>
      <c r="AI889" s="59">
        <v>28.4</v>
      </c>
      <c r="AJ889" s="94">
        <f>IF($AI889&gt;$G$20,IF('Silo Levels'!$L$27="Pumping",((PI()*((($C$19+$G$20)-$AI889)*($O$20/($O$19/2)))^2*((($O$20+$G$20)-$AI889))/3)*$AJ$603)+(((PI()*((($C$19+$G$20)-$AI889)*($O$20/($O$19/2)))^2*(((($C$19+$G$20)-$AI889)*($O$20/($O$19/2)))*$AZ$20))/3)*$AJ$603),(((PI()*((($C$19+$G$20)-$AI889)*($O$20/($O$19/2)))^2*((($O$20+$G$20)-$AI889)/3))*$AJ$603)-((PI()*((($C$19+$G$20)-$AI889)*($O$20/($O$19/2)))^2*(((($C$19+$G$20)-$AI889)*($O$20/($O$19/2)))*$AZ$20)/3)*$AJ$603))),IF('Silo Levels'!$L$27="Pumping",(($D$18*$AJ$603)+((PI()*(($C$21/2)^2)*($G$20-$AI889))*$AJ$603))+((($D$18+$H$18)/3)*$BE$20)+(((PI()*($C$21/2)^2*(($C$21/2)*$AZ$20))/3)*$AJ$603),(($D$18*$AJ$603)+((PI()*(($C$21/2)^2)*($G$20-$AI889))*$AJ$603))+((($D$18+$H$18)/3)*$BE$20)-(((PI()*($C$21/2)^2*(($C$21/2)*$AZ$20))/3)*$AJ$603)))</f>
        <v>100188.85986176869</v>
      </c>
    </row>
    <row r="890" spans="1:36" x14ac:dyDescent="0.3">
      <c r="A890">
        <v>28.5</v>
      </c>
      <c r="B890" s="97">
        <f>IF($C890&gt;$G$20,(PI()*((($C$19+$G$20)-$C890)*($O$20/($O$19/2)))^2*((($O$20+$G$20)-$C890)/3))*$D$603,($D$18*$D$603)+((PI()*(($C$21/2)^2)*($G$20-$C890))*$D$603)+((($D$18+$H$18)/3)*$BF$12))</f>
        <v>102962.30887362968</v>
      </c>
      <c r="C890" s="68">
        <v>28.5</v>
      </c>
      <c r="D890" s="98">
        <f>IF($C890&gt;$G$20,IF('Silo Levels'!$L$19="Pumping",((PI()*((($C$19+$G$20)-$C890)*($O$20/($O$19/2)))^2*((($O$20+$G$20)-$C890))/3)*$D$603)+(((PI()*((($C$19+$G$20)-$C890)*($O$20/($O$19/2)))^2*(((($C$19+$G$20)-$C890)*($O$20/($O$19/2)))*$AZ$12))/3)*$D$603),(((PI()*((($C$19+$G$20)-$C890)*($O$20/($O$19/2)))^2*((($O$20+$G$20)-$C890)/3))*$D$603)-((PI()*((($C$19+$G$20)-$C890)*($O$20/($O$19/2)))^2*(((($C$19+$G$20)-$C890)*($O$20/($O$19/2)))*$AZ$12)/3)*$D$603))),IF('Silo Levels'!$L$19="Pumping",(($D$18*$D$603)+((PI()*(($C$21/2)^2)*($G$20-$C890))*$D$603))+((($D$18+$H$18)/3)*$BF$12)+(((PI()*($C$21/2)^2*(($C$21/2)*$AZ$12))/3)*$D$603),(($D$18*$D$603)+((PI()*(($C$21/2)^2)*($G$20-$C890))*$D$603))+((($D$18+$H$18)/3)*$BF$12)-(((PI()*($C$21/2)^2*(($C$21/2)*$AZ$12))/3)*$D$603)))</f>
        <v>100035.29010006497</v>
      </c>
      <c r="E890" s="73">
        <v>28.5</v>
      </c>
      <c r="F890" s="97">
        <f>IF($G890&gt;$G$20,(PI()*((($C$19+$G$20)-$G890)*($O$20/($O$19/2)))^2*((($O$20+$G$20)-$G890)/3))*$H$603,($D$18*$H$603)+((PI()*(($C$21/2)^2)*($G$20-$G890))*$H$603)+((($D$18+$H$18)/3)*$BF$13))</f>
        <v>93370.320198446803</v>
      </c>
      <c r="G890" s="68">
        <v>28.5</v>
      </c>
      <c r="H890" s="98">
        <f>IF($G890&gt;$G$20,IF('Silo Levels'!$L$20="Pumping",((PI()*((($C$19+$G$20)-$G890)*($O$20/($O$19/2)))^2*((($O$20+$G$20)-$G890))/3)*$H$603)+(((PI()*((($C$19+$G$20)-$G890)*($O$20/($O$19/2)))^2*(((($C$19+$G$20)-$G890)*($O$20/($O$19/2)))*$AZ$13))/3)*$H$603),(((PI()*((($C$19+$G$20)-$G890)*($O$20/($O$19/2)))^2*((($O$20+$G$20)-$G890)/3))*$H$603)-((PI()*((($C$19+$G$20)-$G890)*($O$20/($O$19/2)))^2*(((($C$19+$G$20)-$G890)*($O$20/($O$19/2)))*$AZ$13)/3)*$H$603))),IF('Silo Levels'!$L$20="Pumping",(($D$18*$H$603)+((PI()*(($C$21/2)^2)*($G$20-$G890))*$H$603))+((($D$18+$H$18)/3)*$BF$13)+(((PI()*($C$21/2)^2*(($C$21/2)*$AZ$13))/3)*$H$603),(($D$18*$H$603)+((PI()*(($C$21/2)^2)*($G$20-$G890))*$H$603))+((($D$18+$H$18)/3)*$BF$13)-(((PI()*($C$21/2)^2*(($C$21/2)*$AZ$13))/3)*$H$603)))</f>
        <v>89582.185753420941</v>
      </c>
      <c r="I890" s="73">
        <v>28.5</v>
      </c>
      <c r="J890" s="97">
        <f>IF($K890&gt;$G$20,(PI()*((($C$19+$G$20)-$K890)*($O$20/($O$19/2)))^2*((($O$20+$G$20)-$K890)/3))*$L$603,($D$18*$L$603)+((PI()*(($C$21/2)^2)*($G$20-$K890))*$L$603)+((($D$18+$H$18)/3)*$BF$14))</f>
        <v>93791.20821099967</v>
      </c>
      <c r="K890" s="68">
        <v>28.5</v>
      </c>
      <c r="L890" s="98">
        <f>IF($K890&gt;$G$20,IF('Silo Levels'!$L$21="Pumping",((PI()*((($C$19+$G$20)-$K890)*($O$20/($O$19/2)))^2*((($O$20+$G$20)-$K890))/3)*$L$603)+(((PI()*((($C$19+$G$20)-$K890)*($O$20/($O$19/2)))^2*(((($C$19+$G$20)-$K890)*($O$20/($O$19/2)))*$AZ$14))/3)*$L$603),(((PI()*((($C$19+$G$20)-$K890)*($O$20/($O$19/2)))^2*((($O$20+$G$20)-$K890)/3))*$L$603)-((PI()*((($C$19+$G$20)-$K890)*($O$20/($O$19/2)))^2*(((($C$19+$G$20)-$K890)*($O$20/($O$19/2)))*$AZ$14)/3)*$L$603))),IF('Silo Levels'!$L$21="Pumping",(($D$18*$L$603)+((PI()*(($C$21/2)^2)*($G$20-$K890))*$L$603))+((($D$18+$H$18)/3)*$BF$14)+(((PI()*($C$21/2)^2*(($C$21/2)*$AZ$14))/3)*$L$603),(($D$18*$L$603)+((PI()*(($C$21/2)^2)*($G$20-$K890))*$L$603))+((($D$18+$H$18)/3)*$BF$14)-(((PI()*($C$21/2)^2*(($C$21/2)*$AZ$14))/3)*$L$603)))</f>
        <v>89985.815189387562</v>
      </c>
      <c r="M890" s="73">
        <v>28.5</v>
      </c>
      <c r="N890" s="97">
        <f>IF($O890&gt;$G$20,(PI()*((($C$19+$G$20)-$O890)*($O$20/($O$19/2)))^2*((($O$20+$G$20)-$O890)/3))*$P$603,($D$18*$P$603)+((PI()*(($C$21/2)^2)*($G$20-$O890))*$P$603)+((($D$18+$H$18)/3)*$BF$15))</f>
        <v>95980.262595353619</v>
      </c>
      <c r="O890" s="68">
        <v>28.5</v>
      </c>
      <c r="P890" s="98">
        <f>IF($O890&gt;$G$20,IF('Silo Levels'!$L$22="Pumping",((PI()*((($C$19+$G$20)-$O890)*($O$20/($O$19/2)))^2*((($O$20+$G$20)-$O890))/3)*$P$603)+(((PI()*((($C$19+$G$20)-$O890)*($O$20/($O$19/2)))^2*(((($C$19+$G$20)-$O890)*($O$20/($O$19/2)))*$AZ$15))/3)*$P$603),(((PI()*((($C$19+$G$20)-$O890)*($O$20/($O$19/2)))^2*((($O$20+$G$20)-$O890)/3))*$P$603)-((PI()*((($C$19+$G$20)-$O890)*($O$20/($O$19/2)))^2*(((($C$19+$G$20)-$O890)*($O$20/($O$19/2)))*$AZ$15)/3)*$P$603))),IF('Silo Levels'!$L$22="Pumping",(($D$18*$P$603)+((PI()*(($C$21/2)^2)*($G$20-$O890))*$P$603))+((($D$18+$H$18)/3)*$BF$15)+(((PI()*($C$21/2)^2*(($C$21/2)*$AZ$15))/3)*$P$603),(($D$18*$P$603)+((PI()*(($C$21/2)^2)*($G$20-$O890))*$P$603))+((($D$18+$H$18)/3)*$BF$15)-(((PI()*($C$21/2)^2*(($C$21/2)*$AZ$15))/3)*$P$603)))</f>
        <v>92085.107067761128</v>
      </c>
      <c r="Q890" s="73">
        <v>28.5</v>
      </c>
      <c r="R890" s="97">
        <f>IF($S890&gt;$G$20,(PI()*((($C$19+$G$20)-$S890)*($O$20/($O$19/2)))^2*((($O$20+$G$20)-$S890)/3))*$T$603,($D$18*$T$603)+((PI()*(($C$21/2)^2)*($G$20-$S890))*$T$603)+((($D$18+$H$18)/3)*$BF$16))</f>
        <v>99250.196700660395</v>
      </c>
      <c r="S890" s="68">
        <v>28.5</v>
      </c>
      <c r="T890" s="98">
        <f>IF($S890&gt;$G$20,IF('Silo Levels'!$L$23="Pumping",((PI()*((($C$19+$G$20)-$S890)*($O$20/($O$19/2)))^2*((($O$20+$G$20)-$S890))/3)*$T$603)+(((PI()*((($C$19+$G$20)-$S890)*($O$20/($O$19/2)))^2*(((($C$19+$G$20)-$S890)*($O$20/($O$19/2)))*$AZ$16))/3)*$T$603),(((PI()*((($C$19+$G$20)-$S890)*($O$20/($O$19/2)))^2*((($O$20+$G$20)-$S890)/3))*$T$603)-((PI()*((($C$19+$G$20)-$S890)*($O$20/($O$19/2)))^2*(((($C$19+$G$20)-$S890)*($O$20/($O$19/2)))*$AZ$16)/3)*$T$603))),IF('Silo Levels'!$L$23="Pumping",(($D$18*$T$603)+((PI()*(($C$21/2)^2)*($G$20-$S890))*$T$603))+((($D$18+$H$18)/3)*$BF$16)+(((PI()*($C$21/2)^2*(($C$21/2)*$AZ$16))/3)*$T$603),(($D$18*$T$603)+((PI()*(($C$21/2)^2)*($G$20-$S890))*$T$603))+((($D$18+$H$18)/3)*$BF$16)-(((PI()*($C$21/2)^2*(($C$21/2)*$AZ$16))/3)*$T$603)))</f>
        <v>95220.957030718157</v>
      </c>
      <c r="U890" s="73">
        <v>28.5</v>
      </c>
      <c r="V890" s="97">
        <f>IF($W890&gt;$G$20,(PI()*((($C$19+$G$20)-$W890)*($O$20/($O$19/2)))^2*((($O$20+$G$20)-$W890)/3))*$X$603,($D$18*$X$603)+((PI()*(($C$21/2)^2)*($G$20-$W890))*$X$603)+((($D$18+$H$18)/3)*$BF$17))</f>
        <v>93370.320198446803</v>
      </c>
      <c r="W890" s="68">
        <v>28.5</v>
      </c>
      <c r="X890" s="98">
        <f>IF($W890&gt;$G$20,IF('Silo Levels'!$L$24="Pumping",((PI()*((($C$19+$G$20)-$W890)*($O$20/($O$19/2)))^2*((($O$20+$G$20)-$W890))/3)*$X$603)+(((PI()*((($C$19+$G$20)-$W890)*($O$20/($O$19/2)))^2*(((($C$19+$G$20)-$W890)*($O$20/($O$19/2)))*$AZ$17))/3)*$X$603),(((PI()*((($C$19+$G$20)-$W890)*($O$20/($O$19/2)))^2*((($O$20+$G$20)-$W890)/3))*$X$603)-((PI()*((($C$19+$G$20)-$W890)*($O$20/($O$19/2)))^2*(((($C$19+$G$20)-$W890)*($O$20/($O$19/2)))*$AZ$17)/3)*$X$603))),IF('Silo Levels'!$L$24="Pumping",(($D$18*$X$603)+((PI()*(($C$21/2)^2)*($G$20-$W890))*$X$603))+((($D$18+$H$18)/3)*$BF$17)+(((PI()*($C$21/2)^2*(($C$21/2)*$AZ$17))/3)*$X$603),(($D$18*$X$603)+((PI()*(($C$21/2)^2)*($G$20-$W890))*$X$603))+((($D$18+$H$18)/3)*$BF$17)-(((PI()*($C$21/2)^2*(($C$21/2)*$AZ$17))/3)*$X$603)))</f>
        <v>89582.185753420941</v>
      </c>
      <c r="Y890" s="73">
        <v>28.5</v>
      </c>
      <c r="Z890" s="97">
        <f>IF($AA890&gt;$G$20,(PI()*((($C$19+$G$20)-$AA890)*($O$20/($O$19/2)))^2*((($O$20+$G$20)-$AA890)/3))*$AB$603,($D$18*$AB$603)+((PI()*(($C$21/2)^2)*($G$20-$AA890))*$AB$603)+((($D$18+$H$18)/3)*$BF$18))</f>
        <v>107056.55024087525</v>
      </c>
      <c r="AA890" s="68">
        <v>28.5</v>
      </c>
      <c r="AB890" s="98">
        <f>IF($AA890&gt;$G$20,IF('Silo Levels'!$L$25="Pumping",((PI()*((($C$19+$G$20)-$AA890)*($O$20/($O$19/2)))^2*((($O$20+$G$20)-$AA890))/3)*$AB$603)+(((PI()*((($C$19+$G$20)-$AA890)*($O$20/($O$19/2)))^2*(((($C$19+$G$20)-$AA890)*($O$20/($O$19/2)))*$AZ$18))/3)*$AB$603),(((PI()*((($C$19+$G$20)-$AA890)*($O$20/($O$19/2)))^2*((($O$20+$G$20)-$AA890)/3))*$AB$603)-((PI()*((($C$19+$G$20)-$AA890)*($O$20/($O$19/2)))^2*(((($C$19+$G$20)-$AA890)*($O$20/($O$19/2)))*$AZ$18)/3)*$AB$603))),IF('Silo Levels'!$L$25="Pumping",(($D$18*$AB$603)+((PI()*(($C$21/2)^2)*($G$20-$AA890))*$AB$603))+((($D$18+$H$18)/3)*$BF$18)+(((PI()*($C$21/2)^2*(($C$21/2)*$AZ$18))/3)*$AB$603),(($D$18*$AB$603)+((PI()*(($C$21/2)^2)*($G$20-$AA890))*$AB$603))+((($D$18+$H$18)/3)*$BF$18)-(((PI()*($C$21/2)^2*(($C$21/2)*$AZ$18))/3)*$AB$603)))</f>
        <v>102707.20986382094</v>
      </c>
      <c r="AC890" s="73">
        <v>28.5</v>
      </c>
      <c r="AD890" s="97">
        <f>IF($AE890&gt;$G$20,(PI()*((($C$19+$G$20)-$AE890)*($O$20/($O$19/2)))^2*((($O$20+$G$20)-$AE890)/3))*$AF$603,($D$18*$AF$603)+((PI()*(($C$21/2)^2)*($G$20-$AE890))*$AF$603)+((($D$18+$H$18)/3)*$BF$19))</f>
        <v>112757.04210463553</v>
      </c>
      <c r="AE890" s="68">
        <v>28.5</v>
      </c>
      <c r="AF890" s="98">
        <f>IF($AE890&gt;$G$20,IF('Silo Levels'!$L$26="Pumping",((PI()*((($C$19+$G$20)-$AE890)*($O$20/($O$19/2)))^2*((($O$20+$G$20)-$AE890))/3)*$AF$603)+(((PI()*((($C$19+$G$20)-$AE890)*($O$20/($O$19/2)))^2*(((($C$19+$G$20)-$AE890)*($O$20/($O$19/2)))*$AZ$19))/3)*$AF$603),(((PI()*((($C$19+$G$20)-$AE890)*($O$20/($O$19/2)))^2*((($O$20+$G$20)-$AE890)/3))*$AF$603)-((PI()*((($C$19+$G$20)-$AE890)*($O$20/($O$19/2)))^2*(((($C$19+$G$20)-$AE890)*($O$20/($O$19/2)))*$AZ$19)/3)*$AF$603))),IF('Silo Levels'!$L$26="Pumping",(($D$18*$AF$603)+((PI()*(($C$21/2)^2)*($G$20-$AE890))*$AF$603))+((($D$18+$H$18)/3)*$BF$19)+(((PI()*($C$21/2)^2*(($C$21/2)*$AZ$19))/3)*$AF$603),(($D$18*$AF$603)+((PI()*(($C$21/2)^2)*($G$20-$AE890))*$AF$603))+((($D$18+$H$18)/3)*$BF$19)-(((PI()*($C$21/2)^2*(($C$21/2)*$AZ$19))/3)*$AF$603)))</f>
        <v>110546.55645237556</v>
      </c>
      <c r="AG890" s="73">
        <v>28.5</v>
      </c>
      <c r="AH890" s="97">
        <f>IF($AI890&gt;$G$20,(PI()*((($C$19+$G$20)-$AI890)*($O$20/($O$19/2)))^2*((($O$20+$G$20)-$AI890)/3))*$AJ$603,($D$18*$AJ$603)+((PI()*(($C$21/2)^2)*($G$20-$AI890))*$AJ$603)+((($D$18+$H$18)/3)*$BF$20))</f>
        <v>102962.30887362968</v>
      </c>
      <c r="AI890" s="68">
        <v>28.5</v>
      </c>
      <c r="AJ890" s="98">
        <f>IF($AI890&gt;$G$20,IF('Silo Levels'!$L$27="Pumping",((PI()*((($C$19+$G$20)-$AI890)*($O$20/($O$19/2)))^2*((($O$20+$G$20)-$AI890))/3)*$AJ$603)+(((PI()*((($C$19+$G$20)-$AI890)*($O$20/($O$19/2)))^2*(((($C$19+$G$20)-$AI890)*($O$20/($O$19/2)))*$AZ$20))/3)*$AJ$603),(((PI()*((($C$19+$G$20)-$AI890)*($O$20/($O$19/2)))^2*((($O$20+$G$20)-$AI890)/3))*$AJ$603)-((PI()*((($C$19+$G$20)-$AI890)*($O$20/($O$19/2)))^2*(((($C$19+$G$20)-$AI890)*($O$20/($O$19/2)))*$AZ$20)/3)*$AJ$603))),IF('Silo Levels'!$L$27="Pumping",(($D$18*$AJ$603)+((PI()*(($C$21/2)^2)*($G$20-$AI890))*$AJ$603))+((($D$18+$H$18)/3)*$BF$20)+(((PI()*($C$21/2)^2*(($C$21/2)*$AZ$20))/3)*$AJ$603),(($D$18*$AJ$603)+((PI()*(($C$21/2)^2)*($G$20-$AI890))*$AJ$603))+((($D$18+$H$18)/3)*$BF$20)-(((PI()*($C$21/2)^2*(($C$21/2)*$AZ$20))/3)*$AJ$603)))</f>
        <v>98780.85348282296</v>
      </c>
    </row>
    <row r="891" spans="1:36" x14ac:dyDescent="0.3">
      <c r="A891">
        <v>28.6</v>
      </c>
      <c r="B891" s="95">
        <f>IF($C891&gt;$G$20,(PI()*((($C$19+$G$20)-$C891)*($O$20/($O$19/2)))^2*((($O$20+$G$20)-$C891)/3))*$D$603,($D$18*$D$603)+((PI()*(($C$21/2)^2)*($G$20-$C891))*$D$603)+((($D$18+$H$18)/3)*$BF$12))</f>
        <v>102542.70638145116</v>
      </c>
      <c r="C891" s="62">
        <v>28.6</v>
      </c>
      <c r="D891" s="96">
        <f>IF($C891&gt;$G$20,IF('Silo Levels'!$L$19="Pumping",((PI()*((($C$19+$G$20)-$C891)*($O$20/($O$19/2)))^2*((($O$20+$G$20)-$C891))/3)*$D$603)+(((PI()*((($C$19+$G$20)-$C891)*($O$20/($O$19/2)))^2*(((($C$19+$G$20)-$C891)*($O$20/($O$19/2)))*$AZ$12))/3)*$D$603),(((PI()*((($C$19+$G$20)-$C891)*($O$20/($O$19/2)))^2*((($O$20+$G$20)-$C891)/3))*$D$603)-((PI()*((($C$19+$G$20)-$C891)*($O$20/($O$19/2)))^2*(((($C$19+$G$20)-$C891)*($O$20/($O$19/2)))*$AZ$12)/3)*$D$603))),IF('Silo Levels'!$L$19="Pumping",(($D$18*$D$603)+((PI()*(($C$21/2)^2)*($G$20-$C891))*$D$603))+((($D$18+$H$18)/3)*$BF$12)+(((PI()*($C$21/2)^2*(($C$21/2)*$AZ$12))/3)*$D$603),(($D$18*$D$603)+((PI()*(($C$21/2)^2)*($G$20-$C891))*$D$603))+((($D$18+$H$18)/3)*$BF$12)-(((PI()*($C$21/2)^2*(($C$21/2)*$AZ$12))/3)*$D$603)))</f>
        <v>99615.687607886459</v>
      </c>
      <c r="E891" s="73">
        <v>28.6</v>
      </c>
      <c r="F891" s="95">
        <f t="shared" ref="F891:F954" si="127">IF($G891&gt;$G$20,(PI()*((($C$19+$G$20)-$G891)*($O$20/($O$19/2)))^2*((($O$20+$G$20)-$G891)/3))*$H$603,($D$18*$H$603)+((PI()*(($C$21/2)^2)*($G$20-$G891))*$H$603)+((($D$18+$H$18)/3)*$BF$13))</f>
        <v>92990.186846472076</v>
      </c>
      <c r="G891" s="62">
        <v>28.6</v>
      </c>
      <c r="H891" s="96">
        <f>IF($G891&gt;$G$20,IF('Silo Levels'!$L$20="Pumping",((PI()*((($C$19+$G$20)-$G891)*($O$20/($O$19/2)))^2*((($O$20+$G$20)-$G891))/3)*$H$603)+(((PI()*((($C$19+$G$20)-$G891)*($O$20/($O$19/2)))^2*(((($C$19+$G$20)-$G891)*($O$20/($O$19/2)))*$AZ$13))/3)*$H$603),(((PI()*((($C$19+$G$20)-$G891)*($O$20/($O$19/2)))^2*((($O$20+$G$20)-$G891)/3))*$H$603)-((PI()*((($C$19+$G$20)-$G891)*($O$20/($O$19/2)))^2*(((($C$19+$G$20)-$G891)*($O$20/($O$19/2)))*$AZ$13)/3)*$H$603))),IF('Silo Levels'!$L$20="Pumping",(($D$18*$H$603)+((PI()*(($C$21/2)^2)*($G$20-$G891))*$H$603))+((($D$18+$H$18)/3)*$BF$13)+(((PI()*($C$21/2)^2*(($C$21/2)*$AZ$13))/3)*$H$603),(($D$18*$H$603)+((PI()*(($C$21/2)^2)*($G$20-$G891))*$H$603))+((($D$18+$H$18)/3)*$BF$13)-(((PI()*($C$21/2)^2*(($C$21/2)*$AZ$13))/3)*$H$603)))</f>
        <v>89202.052401446213</v>
      </c>
      <c r="I891" s="73">
        <v>28.6</v>
      </c>
      <c r="J891" s="95">
        <f t="shared" ref="J891:J954" si="128">IF($K891&gt;$G$20,(PI()*((($C$19+$G$20)-$K891)*($O$20/($O$19/2)))^2*((($O$20+$G$20)-$K891)/3))*$L$603,($D$18*$L$603)+((PI()*(($C$21/2)^2)*($G$20-$K891))*$L$603)+((($D$18+$H$18)/3)*$BF$14))</f>
        <v>93409.342987924989</v>
      </c>
      <c r="K891" s="62">
        <v>28.6</v>
      </c>
      <c r="L891" s="96">
        <f>IF($K891&gt;$G$20,IF('Silo Levels'!$L$21="Pumping",((PI()*((($C$19+$G$20)-$K891)*($O$20/($O$19/2)))^2*((($O$20+$G$20)-$K891))/3)*$L$603)+(((PI()*((($C$19+$G$20)-$K891)*($O$20/($O$19/2)))^2*(((($C$19+$G$20)-$K891)*($O$20/($O$19/2)))*$AZ$14))/3)*$L$603),(((PI()*((($C$19+$G$20)-$K891)*($O$20/($O$19/2)))^2*((($O$20+$G$20)-$K891)/3))*$L$603)-((PI()*((($C$19+$G$20)-$K891)*($O$20/($O$19/2)))^2*(((($C$19+$G$20)-$K891)*($O$20/($O$19/2)))*$AZ$14)/3)*$L$603))),IF('Silo Levels'!$L$21="Pumping",(($D$18*$L$603)+((PI()*(($C$21/2)^2)*($G$20-$K891))*$L$603))+((($D$18+$H$18)/3)*$BF$14)+(((PI()*($C$21/2)^2*(($C$21/2)*$AZ$14))/3)*$L$603),(($D$18*$L$603)+((PI()*(($C$21/2)^2)*($G$20-$K891))*$L$603))+((($D$18+$H$18)/3)*$BF$14)-(((PI()*($C$21/2)^2*(($C$21/2)*$AZ$14))/3)*$L$603)))</f>
        <v>89603.949966312881</v>
      </c>
      <c r="M891" s="73">
        <v>28.6</v>
      </c>
      <c r="N891" s="95">
        <f t="shared" ref="N891:N954" si="129">IF($O891&gt;$G$20,(PI()*((($C$19+$G$20)-$O891)*($O$20/($O$19/2)))^2*((($O$20+$G$20)-$O891)/3))*$P$603,($D$18*$P$603)+((PI()*(($C$21/2)^2)*($G$20-$O891))*$P$603)+((($D$18+$H$18)/3)*$BF$15))</f>
        <v>95589.389845546422</v>
      </c>
      <c r="O891" s="62">
        <v>28.6</v>
      </c>
      <c r="P891" s="96">
        <f>IF($O891&gt;$G$20,IF('Silo Levels'!$L$22="Pumping",((PI()*((($C$19+$G$20)-$O891)*($O$20/($O$19/2)))^2*((($O$20+$G$20)-$O891))/3)*$P$603)+(((PI()*((($C$19+$G$20)-$O891)*($O$20/($O$19/2)))^2*(((($C$19+$G$20)-$O891)*($O$20/($O$19/2)))*$AZ$15))/3)*$P$603),(((PI()*((($C$19+$G$20)-$O891)*($O$20/($O$19/2)))^2*((($O$20+$G$20)-$O891)/3))*$P$603)-((PI()*((($C$19+$G$20)-$O891)*($O$20/($O$19/2)))^2*(((($C$19+$G$20)-$O891)*($O$20/($O$19/2)))*$AZ$15)/3)*$P$603))),IF('Silo Levels'!$L$22="Pumping",(($D$18*$P$603)+((PI()*(($C$21/2)^2)*($G$20-$O891))*$P$603))+((($D$18+$H$18)/3)*$BF$15)+(((PI()*($C$21/2)^2*(($C$21/2)*$AZ$15))/3)*$P$603),(($D$18*$P$603)+((PI()*(($C$21/2)^2)*($G$20-$O891))*$P$603))+((($D$18+$H$18)/3)*$BF$15)-(((PI()*($C$21/2)^2*(($C$21/2)*$AZ$15))/3)*$P$603)))</f>
        <v>91694.234317953931</v>
      </c>
      <c r="Q891" s="73">
        <v>28.6</v>
      </c>
      <c r="R891" s="95">
        <f t="shared" ref="R891:R954" si="130">IF($S891&gt;$G$20,(PI()*((($C$19+$G$20)-$S891)*($O$20/($O$19/2)))^2*((($O$20+$G$20)-$S891)/3))*$T$603,($D$18*$T$603)+((PI()*(($C$21/2)^2)*($G$20-$S891))*$T$603)+((($D$18+$H$18)/3)*$BF$16))</f>
        <v>98845.868817404858</v>
      </c>
      <c r="S891" s="62">
        <v>28.6</v>
      </c>
      <c r="T891" s="96">
        <f>IF($S891&gt;$G$20,IF('Silo Levels'!$L$23="Pumping",((PI()*((($C$19+$G$20)-$S891)*($O$20/($O$19/2)))^2*((($O$20+$G$20)-$S891))/3)*$T$603)+(((PI()*((($C$19+$G$20)-$S891)*($O$20/($O$19/2)))^2*(((($C$19+$G$20)-$S891)*($O$20/($O$19/2)))*$AZ$16))/3)*$T$603),(((PI()*((($C$19+$G$20)-$S891)*($O$20/($O$19/2)))^2*((($O$20+$G$20)-$S891)/3))*$T$603)-((PI()*((($C$19+$G$20)-$S891)*($O$20/($O$19/2)))^2*(((($C$19+$G$20)-$S891)*($O$20/($O$19/2)))*$AZ$16)/3)*$T$603))),IF('Silo Levels'!$L$23="Pumping",(($D$18*$T$603)+((PI()*(($C$21/2)^2)*($G$20-$S891))*$T$603))+((($D$18+$H$18)/3)*$BF$16)+(((PI()*($C$21/2)^2*(($C$21/2)*$AZ$16))/3)*$T$603),(($D$18*$T$603)+((PI()*(($C$21/2)^2)*($G$20-$S891))*$T$603))+((($D$18+$H$18)/3)*$BF$16)-(((PI()*($C$21/2)^2*(($C$21/2)*$AZ$16))/3)*$T$603)))</f>
        <v>94816.62914746262</v>
      </c>
      <c r="U891" s="73">
        <v>28.6</v>
      </c>
      <c r="V891" s="95">
        <f t="shared" ref="V891:V954" si="131">IF($W891&gt;$G$20,(PI()*((($C$19+$G$20)-$W891)*($O$20/($O$19/2)))^2*((($O$20+$G$20)-$W891)/3))*$X$603,($D$18*$X$603)+((PI()*(($C$21/2)^2)*($G$20-$W891))*$X$603)+((($D$18+$H$18)/3)*$BF$17))</f>
        <v>92990.186846472076</v>
      </c>
      <c r="W891" s="62">
        <v>28.6</v>
      </c>
      <c r="X891" s="96">
        <f>IF($W891&gt;$G$20,IF('Silo Levels'!$L$24="Pumping",((PI()*((($C$19+$G$20)-$W891)*($O$20/($O$19/2)))^2*((($O$20+$G$20)-$W891))/3)*$X$603)+(((PI()*((($C$19+$G$20)-$W891)*($O$20/($O$19/2)))^2*(((($C$19+$G$20)-$W891)*($O$20/($O$19/2)))*$AZ$17))/3)*$X$603),(((PI()*((($C$19+$G$20)-$W891)*($O$20/($O$19/2)))^2*((($O$20+$G$20)-$W891)/3))*$X$603)-((PI()*((($C$19+$G$20)-$W891)*($O$20/($O$19/2)))^2*(((($C$19+$G$20)-$W891)*($O$20/($O$19/2)))*$AZ$17)/3)*$X$603))),IF('Silo Levels'!$L$24="Pumping",(($D$18*$X$603)+((PI()*(($C$21/2)^2)*($G$20-$W891))*$X$603))+((($D$18+$H$18)/3)*$BF$17)+(((PI()*($C$21/2)^2*(($C$21/2)*$AZ$17))/3)*$X$603),(($D$18*$X$603)+((PI()*(($C$21/2)^2)*($G$20-$W891))*$X$603))+((($D$18+$H$18)/3)*$BF$17)-(((PI()*($C$21/2)^2*(($C$21/2)*$AZ$17))/3)*$X$603)))</f>
        <v>89202.052401446213</v>
      </c>
      <c r="Y891" s="73">
        <v>28.6</v>
      </c>
      <c r="Z891" s="95">
        <f t="shared" ref="Z891:Z954" si="132">IF($AA891&gt;$G$20,(PI()*((($C$19+$G$20)-$AA891)*($O$20/($O$19/2)))^2*((($O$20+$G$20)-$AA891)/3))*$AB$603,($D$18*$AB$603)+((PI()*(($C$21/2)^2)*($G$20-$AA891))*$AB$603)+((($D$18+$H$18)/3)*$BF$18))</f>
        <v>106620.10075356107</v>
      </c>
      <c r="AA891" s="62">
        <v>28.6</v>
      </c>
      <c r="AB891" s="96">
        <f>IF($AA891&gt;$G$20,IF('Silo Levels'!$L$25="Pumping",((PI()*((($C$19+$G$20)-$AA891)*($O$20/($O$19/2)))^2*((($O$20+$G$20)-$AA891))/3)*$AB$603)+(((PI()*((($C$19+$G$20)-$AA891)*($O$20/($O$19/2)))^2*(((($C$19+$G$20)-$AA891)*($O$20/($O$19/2)))*$AZ$18))/3)*$AB$603),(((PI()*((($C$19+$G$20)-$AA891)*($O$20/($O$19/2)))^2*((($O$20+$G$20)-$AA891)/3))*$AB$603)-((PI()*((($C$19+$G$20)-$AA891)*($O$20/($O$19/2)))^2*(((($C$19+$G$20)-$AA891)*($O$20/($O$19/2)))*$AZ$18)/3)*$AB$603))),IF('Silo Levels'!$L$25="Pumping",(($D$18*$AB$603)+((PI()*(($C$21/2)^2)*($G$20-$AA891))*$AB$603))+((($D$18+$H$18)/3)*$BF$18)+(((PI()*($C$21/2)^2*(($C$21/2)*$AZ$18))/3)*$AB$603),(($D$18*$AB$603)+((PI()*(($C$21/2)^2)*($G$20-$AA891))*$AB$603))+((($D$18+$H$18)/3)*$BF$18)-(((PI()*($C$21/2)^2*(($C$21/2)*$AZ$18))/3)*$AB$603)))</f>
        <v>102270.76037650676</v>
      </c>
      <c r="AC891" s="73">
        <v>28.6</v>
      </c>
      <c r="AD891" s="95">
        <f t="shared" ref="AD891:AD954" si="133">IF($AE891&gt;$G$20,(PI()*((($C$19+$G$20)-$AE891)*($O$20/($O$19/2)))^2*((($O$20+$G$20)-$AE891)/3))*$AF$603,($D$18*$AF$603)+((PI()*(($C$21/2)^2)*($G$20-$AE891))*$AF$603)+((($D$18+$H$18)/3)*$BF$19))</f>
        <v>112313.40456606349</v>
      </c>
      <c r="AE891" s="62">
        <v>28.6</v>
      </c>
      <c r="AF891" s="96">
        <f>IF($AE891&gt;$G$20,IF('Silo Levels'!$L$26="Pumping",((PI()*((($C$19+$G$20)-$AE891)*($O$20/($O$19/2)))^2*((($O$20+$G$20)-$AE891))/3)*$AF$603)+(((PI()*((($C$19+$G$20)-$AE891)*($O$20/($O$19/2)))^2*(((($C$19+$G$20)-$AE891)*($O$20/($O$19/2)))*$AZ$19))/3)*$AF$603),(((PI()*((($C$19+$G$20)-$AE891)*($O$20/($O$19/2)))^2*((($O$20+$G$20)-$AE891)/3))*$AF$603)-((PI()*((($C$19+$G$20)-$AE891)*($O$20/($O$19/2)))^2*(((($C$19+$G$20)-$AE891)*($O$20/($O$19/2)))*$AZ$19)/3)*$AF$603))),IF('Silo Levels'!$L$26="Pumping",(($D$18*$AF$603)+((PI()*(($C$21/2)^2)*($G$20-$AE891))*$AF$603))+((($D$18+$H$18)/3)*$BF$19)+(((PI()*($C$21/2)^2*(($C$21/2)*$AZ$19))/3)*$AF$603),(($D$18*$AF$603)+((PI()*(($C$21/2)^2)*($G$20-$AE891))*$AF$603))+((($D$18+$H$18)/3)*$BF$19)-(((PI()*($C$21/2)^2*(($C$21/2)*$AZ$19))/3)*$AF$603)))</f>
        <v>110102.91891380351</v>
      </c>
      <c r="AG891" s="73">
        <v>28.6</v>
      </c>
      <c r="AH891" s="95">
        <f t="shared" ref="AH891:AH954" si="134">IF($AI891&gt;$G$20,(PI()*((($C$19+$G$20)-$AI891)*($O$20/($O$19/2)))^2*((($O$20+$G$20)-$AI891)/3))*$AJ$603,($D$18*$AJ$603)+((PI()*(($C$21/2)^2)*($G$20-$AI891))*$AJ$603)+((($D$18+$H$18)/3)*$BF$20))</f>
        <v>102542.70638145116</v>
      </c>
      <c r="AI891" s="62">
        <v>28.6</v>
      </c>
      <c r="AJ891" s="96">
        <f>IF($AI891&gt;$G$20,IF('Silo Levels'!$L$27="Pumping",((PI()*((($C$19+$G$20)-$AI891)*($O$20/($O$19/2)))^2*((($O$20+$G$20)-$AI891))/3)*$AJ$603)+(((PI()*((($C$19+$G$20)-$AI891)*($O$20/($O$19/2)))^2*(((($C$19+$G$20)-$AI891)*($O$20/($O$19/2)))*$AZ$20))/3)*$AJ$603),(((PI()*((($C$19+$G$20)-$AI891)*($O$20/($O$19/2)))^2*((($O$20+$G$20)-$AI891)/3))*$AJ$603)-((PI()*((($C$19+$G$20)-$AI891)*($O$20/($O$19/2)))^2*(((($C$19+$G$20)-$AI891)*($O$20/($O$19/2)))*$AZ$20)/3)*$AJ$603))),IF('Silo Levels'!$L$27="Pumping",(($D$18*$AJ$603)+((PI()*(($C$21/2)^2)*($G$20-$AI891))*$AJ$603))+((($D$18+$H$18)/3)*$BF$20)+(((PI()*($C$21/2)^2*(($C$21/2)*$AZ$20))/3)*$AJ$603),(($D$18*$AJ$603)+((PI()*(($C$21/2)^2)*($G$20-$AI891))*$AJ$603))+((($D$18+$H$18)/3)*$BF$20)-(((PI()*($C$21/2)^2*(($C$21/2)*$AZ$20))/3)*$AJ$603)))</f>
        <v>98361.250990644447</v>
      </c>
    </row>
    <row r="892" spans="1:36" x14ac:dyDescent="0.3">
      <c r="A892">
        <v>28.7</v>
      </c>
      <c r="B892" s="95">
        <f t="shared" ref="B892:B955" si="135">IF($C892&gt;$G$20,(PI()*((($C$19+$G$20)-$C892)*($O$20/($O$19/2)))^2*((($O$20+$G$20)-$C892)/3))*$D$603,($D$18*$D$603)+((PI()*(($C$21/2)^2)*($G$20-$C892))*$D$603)+((($D$18+$H$18)/3)*$BF$12))</f>
        <v>102123.10388927265</v>
      </c>
      <c r="C892" s="62">
        <v>28.7</v>
      </c>
      <c r="D892" s="96">
        <f>IF($C892&gt;$G$20,IF('Silo Levels'!$L$19="Pumping",((PI()*((($C$19+$G$20)-$C892)*($O$20/($O$19/2)))^2*((($O$20+$G$20)-$C892))/3)*$D$603)+(((PI()*((($C$19+$G$20)-$C892)*($O$20/($O$19/2)))^2*(((($C$19+$G$20)-$C892)*($O$20/($O$19/2)))*$AZ$12))/3)*$D$603),(((PI()*((($C$19+$G$20)-$C892)*($O$20/($O$19/2)))^2*((($O$20+$G$20)-$C892)/3))*$D$603)-((PI()*((($C$19+$G$20)-$C892)*($O$20/($O$19/2)))^2*(((($C$19+$G$20)-$C892)*($O$20/($O$19/2)))*$AZ$12)/3)*$D$603))),IF('Silo Levels'!$L$19="Pumping",(($D$18*$D$603)+((PI()*(($C$21/2)^2)*($G$20-$C892))*$D$603))+((($D$18+$H$18)/3)*$BF$12)+(((PI()*($C$21/2)^2*(($C$21/2)*$AZ$12))/3)*$D$603),(($D$18*$D$603)+((PI()*(($C$21/2)^2)*($G$20-$C892))*$D$603))+((($D$18+$H$18)/3)*$BF$12)-(((PI()*($C$21/2)^2*(($C$21/2)*$AZ$12))/3)*$D$603)))</f>
        <v>99196.085115707945</v>
      </c>
      <c r="E892" s="73">
        <v>28.7</v>
      </c>
      <c r="F892" s="95">
        <f t="shared" si="127"/>
        <v>92610.053494497362</v>
      </c>
      <c r="G892" s="62">
        <v>28.7</v>
      </c>
      <c r="H892" s="96">
        <f>IF($G892&gt;$G$20,IF('Silo Levels'!$L$20="Pumping",((PI()*((($C$19+$G$20)-$G892)*($O$20/($O$19/2)))^2*((($O$20+$G$20)-$G892))/3)*$H$603)+(((PI()*((($C$19+$G$20)-$G892)*($O$20/($O$19/2)))^2*(((($C$19+$G$20)-$G892)*($O$20/($O$19/2)))*$AZ$13))/3)*$H$603),(((PI()*((($C$19+$G$20)-$G892)*($O$20/($O$19/2)))^2*((($O$20+$G$20)-$G892)/3))*$H$603)-((PI()*((($C$19+$G$20)-$G892)*($O$20/($O$19/2)))^2*(((($C$19+$G$20)-$G892)*($O$20/($O$19/2)))*$AZ$13)/3)*$H$603))),IF('Silo Levels'!$L$20="Pumping",(($D$18*$H$603)+((PI()*(($C$21/2)^2)*($G$20-$G892))*$H$603))+((($D$18+$H$18)/3)*$BF$13)+(((PI()*($C$21/2)^2*(($C$21/2)*$AZ$13))/3)*$H$603),(($D$18*$H$603)+((PI()*(($C$21/2)^2)*($G$20-$G892))*$H$603))+((($D$18+$H$18)/3)*$BF$13)-(((PI()*($C$21/2)^2*(($C$21/2)*$AZ$13))/3)*$H$603)))</f>
        <v>88821.9190494715</v>
      </c>
      <c r="I892" s="73">
        <v>28.7</v>
      </c>
      <c r="J892" s="95">
        <f t="shared" si="128"/>
        <v>93027.477764850337</v>
      </c>
      <c r="K892" s="62">
        <v>28.7</v>
      </c>
      <c r="L892" s="96">
        <f>IF($K892&gt;$G$20,IF('Silo Levels'!$L$21="Pumping",((PI()*((($C$19+$G$20)-$K892)*($O$20/($O$19/2)))^2*((($O$20+$G$20)-$K892))/3)*$L$603)+(((PI()*((($C$19+$G$20)-$K892)*($O$20/($O$19/2)))^2*(((($C$19+$G$20)-$K892)*($O$20/($O$19/2)))*$AZ$14))/3)*$L$603),(((PI()*((($C$19+$G$20)-$K892)*($O$20/($O$19/2)))^2*((($O$20+$G$20)-$K892)/3))*$L$603)-((PI()*((($C$19+$G$20)-$K892)*($O$20/($O$19/2)))^2*(((($C$19+$G$20)-$K892)*($O$20/($O$19/2)))*$AZ$14)/3)*$L$603))),IF('Silo Levels'!$L$21="Pumping",(($D$18*$L$603)+((PI()*(($C$21/2)^2)*($G$20-$K892))*$L$603))+((($D$18+$H$18)/3)*$BF$14)+(((PI()*($C$21/2)^2*(($C$21/2)*$AZ$14))/3)*$L$603),(($D$18*$L$603)+((PI()*(($C$21/2)^2)*($G$20-$K892))*$L$603))+((($D$18+$H$18)/3)*$BF$14)-(((PI()*($C$21/2)^2*(($C$21/2)*$AZ$14))/3)*$L$603)))</f>
        <v>89222.084743238229</v>
      </c>
      <c r="M892" s="73">
        <v>28.7</v>
      </c>
      <c r="N892" s="95">
        <f t="shared" si="129"/>
        <v>95198.51709573924</v>
      </c>
      <c r="O892" s="62">
        <v>28.7</v>
      </c>
      <c r="P892" s="96">
        <f>IF($O892&gt;$G$20,IF('Silo Levels'!$L$22="Pumping",((PI()*((($C$19+$G$20)-$O892)*($O$20/($O$19/2)))^2*((($O$20+$G$20)-$O892))/3)*$P$603)+(((PI()*((($C$19+$G$20)-$O892)*($O$20/($O$19/2)))^2*(((($C$19+$G$20)-$O892)*($O$20/($O$19/2)))*$AZ$15))/3)*$P$603),(((PI()*((($C$19+$G$20)-$O892)*($O$20/($O$19/2)))^2*((($O$20+$G$20)-$O892)/3))*$P$603)-((PI()*((($C$19+$G$20)-$O892)*($O$20/($O$19/2)))^2*(((($C$19+$G$20)-$O892)*($O$20/($O$19/2)))*$AZ$15)/3)*$P$603))),IF('Silo Levels'!$L$22="Pumping",(($D$18*$P$603)+((PI()*(($C$21/2)^2)*($G$20-$O892))*$P$603))+((($D$18+$H$18)/3)*$BF$15)+(((PI()*($C$21/2)^2*(($C$21/2)*$AZ$15))/3)*$P$603),(($D$18*$P$603)+((PI()*(($C$21/2)^2)*($G$20-$O892))*$P$603))+((($D$18+$H$18)/3)*$BF$15)-(((PI()*($C$21/2)^2*(($C$21/2)*$AZ$15))/3)*$P$603)))</f>
        <v>91303.361568146749</v>
      </c>
      <c r="Q892" s="73">
        <v>28.7</v>
      </c>
      <c r="R892" s="95">
        <f t="shared" si="130"/>
        <v>98441.540934149336</v>
      </c>
      <c r="S892" s="62">
        <v>28.7</v>
      </c>
      <c r="T892" s="96">
        <f>IF($S892&gt;$G$20,IF('Silo Levels'!$L$23="Pumping",((PI()*((($C$19+$G$20)-$S892)*($O$20/($O$19/2)))^2*((($O$20+$G$20)-$S892))/3)*$T$603)+(((PI()*((($C$19+$G$20)-$S892)*($O$20/($O$19/2)))^2*(((($C$19+$G$20)-$S892)*($O$20/($O$19/2)))*$AZ$16))/3)*$T$603),(((PI()*((($C$19+$G$20)-$S892)*($O$20/($O$19/2)))^2*((($O$20+$G$20)-$S892)/3))*$T$603)-((PI()*((($C$19+$G$20)-$S892)*($O$20/($O$19/2)))^2*(((($C$19+$G$20)-$S892)*($O$20/($O$19/2)))*$AZ$16)/3)*$T$603))),IF('Silo Levels'!$L$23="Pumping",(($D$18*$T$603)+((PI()*(($C$21/2)^2)*($G$20-$S892))*$T$603))+((($D$18+$H$18)/3)*$BF$16)+(((PI()*($C$21/2)^2*(($C$21/2)*$AZ$16))/3)*$T$603),(($D$18*$T$603)+((PI()*(($C$21/2)^2)*($G$20-$S892))*$T$603))+((($D$18+$H$18)/3)*$BF$16)-(((PI()*($C$21/2)^2*(($C$21/2)*$AZ$16))/3)*$T$603)))</f>
        <v>94412.301264207097</v>
      </c>
      <c r="U892" s="73">
        <v>28.7</v>
      </c>
      <c r="V892" s="95">
        <f t="shared" si="131"/>
        <v>92610.053494497362</v>
      </c>
      <c r="W892" s="62">
        <v>28.7</v>
      </c>
      <c r="X892" s="96">
        <f>IF($W892&gt;$G$20,IF('Silo Levels'!$L$24="Pumping",((PI()*((($C$19+$G$20)-$W892)*($O$20/($O$19/2)))^2*((($O$20+$G$20)-$W892))/3)*$X$603)+(((PI()*((($C$19+$G$20)-$W892)*($O$20/($O$19/2)))^2*(((($C$19+$G$20)-$W892)*($O$20/($O$19/2)))*$AZ$17))/3)*$X$603),(((PI()*((($C$19+$G$20)-$W892)*($O$20/($O$19/2)))^2*((($O$20+$G$20)-$W892)/3))*$X$603)-((PI()*((($C$19+$G$20)-$W892)*($O$20/($O$19/2)))^2*(((($C$19+$G$20)-$W892)*($O$20/($O$19/2)))*$AZ$17)/3)*$X$603))),IF('Silo Levels'!$L$24="Pumping",(($D$18*$X$603)+((PI()*(($C$21/2)^2)*($G$20-$W892))*$X$603))+((($D$18+$H$18)/3)*$BF$17)+(((PI()*($C$21/2)^2*(($C$21/2)*$AZ$17))/3)*$X$603),(($D$18*$X$603)+((PI()*(($C$21/2)^2)*($G$20-$W892))*$X$603))+((($D$18+$H$18)/3)*$BF$17)-(((PI()*($C$21/2)^2*(($C$21/2)*$AZ$17))/3)*$X$603)))</f>
        <v>88821.9190494715</v>
      </c>
      <c r="Y892" s="73">
        <v>28.7</v>
      </c>
      <c r="Z892" s="95">
        <f t="shared" si="132"/>
        <v>106183.65126624692</v>
      </c>
      <c r="AA892" s="62">
        <v>28.7</v>
      </c>
      <c r="AB892" s="96">
        <f>IF($AA892&gt;$G$20,IF('Silo Levels'!$L$25="Pumping",((PI()*((($C$19+$G$20)-$AA892)*($O$20/($O$19/2)))^2*((($O$20+$G$20)-$AA892))/3)*$AB$603)+(((PI()*((($C$19+$G$20)-$AA892)*($O$20/($O$19/2)))^2*(((($C$19+$G$20)-$AA892)*($O$20/($O$19/2)))*$AZ$18))/3)*$AB$603),(((PI()*((($C$19+$G$20)-$AA892)*($O$20/($O$19/2)))^2*((($O$20+$G$20)-$AA892)/3))*$AB$603)-((PI()*((($C$19+$G$20)-$AA892)*($O$20/($O$19/2)))^2*(((($C$19+$G$20)-$AA892)*($O$20/($O$19/2)))*$AZ$18)/3)*$AB$603))),IF('Silo Levels'!$L$25="Pumping",(($D$18*$AB$603)+((PI()*(($C$21/2)^2)*($G$20-$AA892))*$AB$603))+((($D$18+$H$18)/3)*$BF$18)+(((PI()*($C$21/2)^2*(($C$21/2)*$AZ$18))/3)*$AB$603),(($D$18*$AB$603)+((PI()*(($C$21/2)^2)*($G$20-$AA892))*$AB$603))+((($D$18+$H$18)/3)*$BF$18)-(((PI()*($C$21/2)^2*(($C$21/2)*$AZ$18))/3)*$AB$603)))</f>
        <v>101834.31088919261</v>
      </c>
      <c r="AC892" s="73">
        <v>28.7</v>
      </c>
      <c r="AD892" s="95">
        <f t="shared" si="133"/>
        <v>111869.76702749144</v>
      </c>
      <c r="AE892" s="62">
        <v>28.7</v>
      </c>
      <c r="AF892" s="96">
        <f>IF($AE892&gt;$G$20,IF('Silo Levels'!$L$26="Pumping",((PI()*((($C$19+$G$20)-$AE892)*($O$20/($O$19/2)))^2*((($O$20+$G$20)-$AE892))/3)*$AF$603)+(((PI()*((($C$19+$G$20)-$AE892)*($O$20/($O$19/2)))^2*(((($C$19+$G$20)-$AE892)*($O$20/($O$19/2)))*$AZ$19))/3)*$AF$603),(((PI()*((($C$19+$G$20)-$AE892)*($O$20/($O$19/2)))^2*((($O$20+$G$20)-$AE892)/3))*$AF$603)-((PI()*((($C$19+$G$20)-$AE892)*($O$20/($O$19/2)))^2*(((($C$19+$G$20)-$AE892)*($O$20/($O$19/2)))*$AZ$19)/3)*$AF$603))),IF('Silo Levels'!$L$26="Pumping",(($D$18*$AF$603)+((PI()*(($C$21/2)^2)*($G$20-$AE892))*$AF$603))+((($D$18+$H$18)/3)*$BF$19)+(((PI()*($C$21/2)^2*(($C$21/2)*$AZ$19))/3)*$AF$603),(($D$18*$AF$603)+((PI()*(($C$21/2)^2)*($G$20-$AE892))*$AF$603))+((($D$18+$H$18)/3)*$BF$19)-(((PI()*($C$21/2)^2*(($C$21/2)*$AZ$19))/3)*$AF$603)))</f>
        <v>109659.28137523147</v>
      </c>
      <c r="AG892" s="73">
        <v>28.7</v>
      </c>
      <c r="AH892" s="95">
        <f t="shared" si="134"/>
        <v>102123.10388927265</v>
      </c>
      <c r="AI892" s="62">
        <v>28.7</v>
      </c>
      <c r="AJ892" s="96">
        <f>IF($AI892&gt;$G$20,IF('Silo Levels'!$L$27="Pumping",((PI()*((($C$19+$G$20)-$AI892)*($O$20/($O$19/2)))^2*((($O$20+$G$20)-$AI892))/3)*$AJ$603)+(((PI()*((($C$19+$G$20)-$AI892)*($O$20/($O$19/2)))^2*(((($C$19+$G$20)-$AI892)*($O$20/($O$19/2)))*$AZ$20))/3)*$AJ$603),(((PI()*((($C$19+$G$20)-$AI892)*($O$20/($O$19/2)))^2*((($O$20+$G$20)-$AI892)/3))*$AJ$603)-((PI()*((($C$19+$G$20)-$AI892)*($O$20/($O$19/2)))^2*(((($C$19+$G$20)-$AI892)*($O$20/($O$19/2)))*$AZ$20)/3)*$AJ$603))),IF('Silo Levels'!$L$27="Pumping",(($D$18*$AJ$603)+((PI()*(($C$21/2)^2)*($G$20-$AI892))*$AJ$603))+((($D$18+$H$18)/3)*$BF$20)+(((PI()*($C$21/2)^2*(($C$21/2)*$AZ$20))/3)*$AJ$603),(($D$18*$AJ$603)+((PI()*(($C$21/2)^2)*($G$20-$AI892))*$AJ$603))+((($D$18+$H$18)/3)*$BF$20)-(((PI()*($C$21/2)^2*(($C$21/2)*$AZ$20))/3)*$AJ$603)))</f>
        <v>97941.648498465933</v>
      </c>
    </row>
    <row r="893" spans="1:36" x14ac:dyDescent="0.3">
      <c r="A893">
        <v>28.8</v>
      </c>
      <c r="B893" s="95">
        <f t="shared" si="135"/>
        <v>101703.50139709415</v>
      </c>
      <c r="C893" s="62">
        <v>28.8</v>
      </c>
      <c r="D893" s="96">
        <f>IF($C893&gt;$G$20,IF('Silo Levels'!$L$19="Pumping",((PI()*((($C$19+$G$20)-$C893)*($O$20/($O$19/2)))^2*((($O$20+$G$20)-$C893))/3)*$D$603)+(((PI()*((($C$19+$G$20)-$C893)*($O$20/($O$19/2)))^2*(((($C$19+$G$20)-$C893)*($O$20/($O$19/2)))*$AZ$12))/3)*$D$603),(((PI()*((($C$19+$G$20)-$C893)*($O$20/($O$19/2)))^2*((($O$20+$G$20)-$C893)/3))*$D$603)-((PI()*((($C$19+$G$20)-$C893)*($O$20/($O$19/2)))^2*(((($C$19+$G$20)-$C893)*($O$20/($O$19/2)))*$AZ$12)/3)*$D$603))),IF('Silo Levels'!$L$19="Pumping",(($D$18*$D$603)+((PI()*(($C$21/2)^2)*($G$20-$C893))*$D$603))+((($D$18+$H$18)/3)*$BF$12)+(((PI()*($C$21/2)^2*(($C$21/2)*$AZ$12))/3)*$D$603),(($D$18*$D$603)+((PI()*(($C$21/2)^2)*($G$20-$C893))*$D$603))+((($D$18+$H$18)/3)*$BF$12)-(((PI()*($C$21/2)^2*(($C$21/2)*$AZ$12))/3)*$D$603)))</f>
        <v>98776.482623529446</v>
      </c>
      <c r="E893" s="73">
        <v>28.8</v>
      </c>
      <c r="F893" s="95">
        <f t="shared" si="127"/>
        <v>92229.920142522649</v>
      </c>
      <c r="G893" s="62">
        <v>28.8</v>
      </c>
      <c r="H893" s="96">
        <f>IF($G893&gt;$G$20,IF('Silo Levels'!$L$20="Pumping",((PI()*((($C$19+$G$20)-$G893)*($O$20/($O$19/2)))^2*((($O$20+$G$20)-$G893))/3)*$H$603)+(((PI()*((($C$19+$G$20)-$G893)*($O$20/($O$19/2)))^2*(((($C$19+$G$20)-$G893)*($O$20/($O$19/2)))*$AZ$13))/3)*$H$603),(((PI()*((($C$19+$G$20)-$G893)*($O$20/($O$19/2)))^2*((($O$20+$G$20)-$G893)/3))*$H$603)-((PI()*((($C$19+$G$20)-$G893)*($O$20/($O$19/2)))^2*(((($C$19+$G$20)-$G893)*($O$20/($O$19/2)))*$AZ$13)/3)*$H$603))),IF('Silo Levels'!$L$20="Pumping",(($D$18*$H$603)+((PI()*(($C$21/2)^2)*($G$20-$G893))*$H$603))+((($D$18+$H$18)/3)*$BF$13)+(((PI()*($C$21/2)^2*(($C$21/2)*$AZ$13))/3)*$H$603),(($D$18*$H$603)+((PI()*(($C$21/2)^2)*($G$20-$G893))*$H$603))+((($D$18+$H$18)/3)*$BF$13)-(((PI()*($C$21/2)^2*(($C$21/2)*$AZ$13))/3)*$H$603)))</f>
        <v>88441.785697496787</v>
      </c>
      <c r="I893" s="73">
        <v>28.8</v>
      </c>
      <c r="J893" s="95">
        <f t="shared" si="128"/>
        <v>92645.612541775685</v>
      </c>
      <c r="K893" s="62">
        <v>28.8</v>
      </c>
      <c r="L893" s="96">
        <f>IF($K893&gt;$G$20,IF('Silo Levels'!$L$21="Pumping",((PI()*((($C$19+$G$20)-$K893)*($O$20/($O$19/2)))^2*((($O$20+$G$20)-$K893))/3)*$L$603)+(((PI()*((($C$19+$G$20)-$K893)*($O$20/($O$19/2)))^2*(((($C$19+$G$20)-$K893)*($O$20/($O$19/2)))*$AZ$14))/3)*$L$603),(((PI()*((($C$19+$G$20)-$K893)*($O$20/($O$19/2)))^2*((($O$20+$G$20)-$K893)/3))*$L$603)-((PI()*((($C$19+$G$20)-$K893)*($O$20/($O$19/2)))^2*(((($C$19+$G$20)-$K893)*($O$20/($O$19/2)))*$AZ$14)/3)*$L$603))),IF('Silo Levels'!$L$21="Pumping",(($D$18*$L$603)+((PI()*(($C$21/2)^2)*($G$20-$K893))*$L$603))+((($D$18+$H$18)/3)*$BF$14)+(((PI()*($C$21/2)^2*(($C$21/2)*$AZ$14))/3)*$L$603),(($D$18*$L$603)+((PI()*(($C$21/2)^2)*($G$20-$K893))*$L$603))+((($D$18+$H$18)/3)*$BF$14)-(((PI()*($C$21/2)^2*(($C$21/2)*$AZ$14))/3)*$L$603)))</f>
        <v>88840.219520163577</v>
      </c>
      <c r="M893" s="73">
        <v>28.8</v>
      </c>
      <c r="N893" s="95">
        <f t="shared" si="129"/>
        <v>94807.644345932058</v>
      </c>
      <c r="O893" s="62">
        <v>28.8</v>
      </c>
      <c r="P893" s="96">
        <f>IF($O893&gt;$G$20,IF('Silo Levels'!$L$22="Pumping",((PI()*((($C$19+$G$20)-$O893)*($O$20/($O$19/2)))^2*((($O$20+$G$20)-$O893))/3)*$P$603)+(((PI()*((($C$19+$G$20)-$O893)*($O$20/($O$19/2)))^2*(((($C$19+$G$20)-$O893)*($O$20/($O$19/2)))*$AZ$15))/3)*$P$603),(((PI()*((($C$19+$G$20)-$O893)*($O$20/($O$19/2)))^2*((($O$20+$G$20)-$O893)/3))*$P$603)-((PI()*((($C$19+$G$20)-$O893)*($O$20/($O$19/2)))^2*(((($C$19+$G$20)-$O893)*($O$20/($O$19/2)))*$AZ$15)/3)*$P$603))),IF('Silo Levels'!$L$22="Pumping",(($D$18*$P$603)+((PI()*(($C$21/2)^2)*($G$20-$O893))*$P$603))+((($D$18+$H$18)/3)*$BF$15)+(((PI()*($C$21/2)^2*(($C$21/2)*$AZ$15))/3)*$P$603),(($D$18*$P$603)+((PI()*(($C$21/2)^2)*($G$20-$O893))*$P$603))+((($D$18+$H$18)/3)*$BF$15)-(((PI()*($C$21/2)^2*(($C$21/2)*$AZ$15))/3)*$P$603)))</f>
        <v>90912.488818339567</v>
      </c>
      <c r="Q893" s="73">
        <v>28.8</v>
      </c>
      <c r="R893" s="95">
        <f t="shared" si="130"/>
        <v>98037.213050893813</v>
      </c>
      <c r="S893" s="62">
        <v>28.8</v>
      </c>
      <c r="T893" s="96">
        <f>IF($S893&gt;$G$20,IF('Silo Levels'!$L$23="Pumping",((PI()*((($C$19+$G$20)-$S893)*($O$20/($O$19/2)))^2*((($O$20+$G$20)-$S893))/3)*$T$603)+(((PI()*((($C$19+$G$20)-$S893)*($O$20/($O$19/2)))^2*(((($C$19+$G$20)-$S893)*($O$20/($O$19/2)))*$AZ$16))/3)*$T$603),(((PI()*((($C$19+$G$20)-$S893)*($O$20/($O$19/2)))^2*((($O$20+$G$20)-$S893)/3))*$T$603)-((PI()*((($C$19+$G$20)-$S893)*($O$20/($O$19/2)))^2*(((($C$19+$G$20)-$S893)*($O$20/($O$19/2)))*$AZ$16)/3)*$T$603))),IF('Silo Levels'!$L$23="Pumping",(($D$18*$T$603)+((PI()*(($C$21/2)^2)*($G$20-$S893))*$T$603))+((($D$18+$H$18)/3)*$BF$16)+(((PI()*($C$21/2)^2*(($C$21/2)*$AZ$16))/3)*$T$603),(($D$18*$T$603)+((PI()*(($C$21/2)^2)*($G$20-$S893))*$T$603))+((($D$18+$H$18)/3)*$BF$16)-(((PI()*($C$21/2)^2*(($C$21/2)*$AZ$16))/3)*$T$603)))</f>
        <v>94007.973380951575</v>
      </c>
      <c r="U893" s="73">
        <v>28.8</v>
      </c>
      <c r="V893" s="95">
        <f t="shared" si="131"/>
        <v>92229.920142522649</v>
      </c>
      <c r="W893" s="62">
        <v>28.8</v>
      </c>
      <c r="X893" s="96">
        <f>IF($W893&gt;$G$20,IF('Silo Levels'!$L$24="Pumping",((PI()*((($C$19+$G$20)-$W893)*($O$20/($O$19/2)))^2*((($O$20+$G$20)-$W893))/3)*$X$603)+(((PI()*((($C$19+$G$20)-$W893)*($O$20/($O$19/2)))^2*(((($C$19+$G$20)-$W893)*($O$20/($O$19/2)))*$AZ$17))/3)*$X$603),(((PI()*((($C$19+$G$20)-$W893)*($O$20/($O$19/2)))^2*((($O$20+$G$20)-$W893)/3))*$X$603)-((PI()*((($C$19+$G$20)-$W893)*($O$20/($O$19/2)))^2*(((($C$19+$G$20)-$W893)*($O$20/($O$19/2)))*$AZ$17)/3)*$X$603))),IF('Silo Levels'!$L$24="Pumping",(($D$18*$X$603)+((PI()*(($C$21/2)^2)*($G$20-$W893))*$X$603))+((($D$18+$H$18)/3)*$BF$17)+(((PI()*($C$21/2)^2*(($C$21/2)*$AZ$17))/3)*$X$603),(($D$18*$X$603)+((PI()*(($C$21/2)^2)*($G$20-$W893))*$X$603))+((($D$18+$H$18)/3)*$BF$17)-(((PI()*($C$21/2)^2*(($C$21/2)*$AZ$17))/3)*$X$603)))</f>
        <v>88441.785697496787</v>
      </c>
      <c r="Y893" s="73">
        <v>28.8</v>
      </c>
      <c r="Z893" s="95">
        <f t="shared" si="132"/>
        <v>105747.20177893277</v>
      </c>
      <c r="AA893" s="62">
        <v>28.8</v>
      </c>
      <c r="AB893" s="96">
        <f>IF($AA893&gt;$G$20,IF('Silo Levels'!$L$25="Pumping",((PI()*((($C$19+$G$20)-$AA893)*($O$20/($O$19/2)))^2*((($O$20+$G$20)-$AA893))/3)*$AB$603)+(((PI()*((($C$19+$G$20)-$AA893)*($O$20/($O$19/2)))^2*(((($C$19+$G$20)-$AA893)*($O$20/($O$19/2)))*$AZ$18))/3)*$AB$603),(((PI()*((($C$19+$G$20)-$AA893)*($O$20/($O$19/2)))^2*((($O$20+$G$20)-$AA893)/3))*$AB$603)-((PI()*((($C$19+$G$20)-$AA893)*($O$20/($O$19/2)))^2*(((($C$19+$G$20)-$AA893)*($O$20/($O$19/2)))*$AZ$18)/3)*$AB$603))),IF('Silo Levels'!$L$25="Pumping",(($D$18*$AB$603)+((PI()*(($C$21/2)^2)*($G$20-$AA893))*$AB$603))+((($D$18+$H$18)/3)*$BF$18)+(((PI()*($C$21/2)^2*(($C$21/2)*$AZ$18))/3)*$AB$603),(($D$18*$AB$603)+((PI()*(($C$21/2)^2)*($G$20-$AA893))*$AB$603))+((($D$18+$H$18)/3)*$BF$18)-(((PI()*($C$21/2)^2*(($C$21/2)*$AZ$18))/3)*$AB$603)))</f>
        <v>101397.86140187846</v>
      </c>
      <c r="AC893" s="73">
        <v>28.8</v>
      </c>
      <c r="AD893" s="95">
        <f t="shared" si="133"/>
        <v>111426.12948891943</v>
      </c>
      <c r="AE893" s="62">
        <v>28.8</v>
      </c>
      <c r="AF893" s="96">
        <f>IF($AE893&gt;$G$20,IF('Silo Levels'!$L$26="Pumping",((PI()*((($C$19+$G$20)-$AE893)*($O$20/($O$19/2)))^2*((($O$20+$G$20)-$AE893))/3)*$AF$603)+(((PI()*((($C$19+$G$20)-$AE893)*($O$20/($O$19/2)))^2*(((($C$19+$G$20)-$AE893)*($O$20/($O$19/2)))*$AZ$19))/3)*$AF$603),(((PI()*((($C$19+$G$20)-$AE893)*($O$20/($O$19/2)))^2*((($O$20+$G$20)-$AE893)/3))*$AF$603)-((PI()*((($C$19+$G$20)-$AE893)*($O$20/($O$19/2)))^2*(((($C$19+$G$20)-$AE893)*($O$20/($O$19/2)))*$AZ$19)/3)*$AF$603))),IF('Silo Levels'!$L$26="Pumping",(($D$18*$AF$603)+((PI()*(($C$21/2)^2)*($G$20-$AE893))*$AF$603))+((($D$18+$H$18)/3)*$BF$19)+(((PI()*($C$21/2)^2*(($C$21/2)*$AZ$19))/3)*$AF$603),(($D$18*$AF$603)+((PI()*(($C$21/2)^2)*($G$20-$AE893))*$AF$603))+((($D$18+$H$18)/3)*$BF$19)-(((PI()*($C$21/2)^2*(($C$21/2)*$AZ$19))/3)*$AF$603)))</f>
        <v>109215.64383665945</v>
      </c>
      <c r="AG893" s="73">
        <v>28.8</v>
      </c>
      <c r="AH893" s="95">
        <f t="shared" si="134"/>
        <v>101703.50139709415</v>
      </c>
      <c r="AI893" s="62">
        <v>28.8</v>
      </c>
      <c r="AJ893" s="96">
        <f>IF($AI893&gt;$G$20,IF('Silo Levels'!$L$27="Pumping",((PI()*((($C$19+$G$20)-$AI893)*($O$20/($O$19/2)))^2*((($O$20+$G$20)-$AI893))/3)*$AJ$603)+(((PI()*((($C$19+$G$20)-$AI893)*($O$20/($O$19/2)))^2*(((($C$19+$G$20)-$AI893)*($O$20/($O$19/2)))*$AZ$20))/3)*$AJ$603),(((PI()*((($C$19+$G$20)-$AI893)*($O$20/($O$19/2)))^2*((($O$20+$G$20)-$AI893)/3))*$AJ$603)-((PI()*((($C$19+$G$20)-$AI893)*($O$20/($O$19/2)))^2*(((($C$19+$G$20)-$AI893)*($O$20/($O$19/2)))*$AZ$20)/3)*$AJ$603))),IF('Silo Levels'!$L$27="Pumping",(($D$18*$AJ$603)+((PI()*(($C$21/2)^2)*($G$20-$AI893))*$AJ$603))+((($D$18+$H$18)/3)*$BF$20)+(((PI()*($C$21/2)^2*(($C$21/2)*$AZ$20))/3)*$AJ$603),(($D$18*$AJ$603)+((PI()*(($C$21/2)^2)*($G$20-$AI893))*$AJ$603))+((($D$18+$H$18)/3)*$BF$20)-(((PI()*($C$21/2)^2*(($C$21/2)*$AZ$20))/3)*$AJ$603)))</f>
        <v>97522.046006287434</v>
      </c>
    </row>
    <row r="894" spans="1:36" x14ac:dyDescent="0.3">
      <c r="A894">
        <v>28.9</v>
      </c>
      <c r="B894" s="95">
        <f t="shared" si="135"/>
        <v>101283.89890491564</v>
      </c>
      <c r="C894" s="62">
        <v>28.9</v>
      </c>
      <c r="D894" s="96">
        <f>IF($C894&gt;$G$20,IF('Silo Levels'!$L$19="Pumping",((PI()*((($C$19+$G$20)-$C894)*($O$20/($O$19/2)))^2*((($O$20+$G$20)-$C894))/3)*$D$603)+(((PI()*((($C$19+$G$20)-$C894)*($O$20/($O$19/2)))^2*(((($C$19+$G$20)-$C894)*($O$20/($O$19/2)))*$AZ$12))/3)*$D$603),(((PI()*((($C$19+$G$20)-$C894)*($O$20/($O$19/2)))^2*((($O$20+$G$20)-$C894)/3))*$D$603)-((PI()*((($C$19+$G$20)-$C894)*($O$20/($O$19/2)))^2*(((($C$19+$G$20)-$C894)*($O$20/($O$19/2)))*$AZ$12)/3)*$D$603))),IF('Silo Levels'!$L$19="Pumping",(($D$18*$D$603)+((PI()*(($C$21/2)^2)*($G$20-$C894))*$D$603))+((($D$18+$H$18)/3)*$BF$12)+(((PI()*($C$21/2)^2*(($C$21/2)*$AZ$12))/3)*$D$603),(($D$18*$D$603)+((PI()*(($C$21/2)^2)*($G$20-$C894))*$D$603))+((($D$18+$H$18)/3)*$BF$12)-(((PI()*($C$21/2)^2*(($C$21/2)*$AZ$12))/3)*$D$603)))</f>
        <v>98356.880131350932</v>
      </c>
      <c r="E894" s="73">
        <v>28.9</v>
      </c>
      <c r="F894" s="95">
        <f t="shared" si="127"/>
        <v>91849.786790547936</v>
      </c>
      <c r="G894" s="62">
        <v>28.9</v>
      </c>
      <c r="H894" s="96">
        <f>IF($G894&gt;$G$20,IF('Silo Levels'!$L$20="Pumping",((PI()*((($C$19+$G$20)-$G894)*($O$20/($O$19/2)))^2*((($O$20+$G$20)-$G894))/3)*$H$603)+(((PI()*((($C$19+$G$20)-$G894)*($O$20/($O$19/2)))^2*(((($C$19+$G$20)-$G894)*($O$20/($O$19/2)))*$AZ$13))/3)*$H$603),(((PI()*((($C$19+$G$20)-$G894)*($O$20/($O$19/2)))^2*((($O$20+$G$20)-$G894)/3))*$H$603)-((PI()*((($C$19+$G$20)-$G894)*($O$20/($O$19/2)))^2*(((($C$19+$G$20)-$G894)*($O$20/($O$19/2)))*$AZ$13)/3)*$H$603))),IF('Silo Levels'!$L$20="Pumping",(($D$18*$H$603)+((PI()*(($C$21/2)^2)*($G$20-$G894))*$H$603))+((($D$18+$H$18)/3)*$BF$13)+(((PI()*($C$21/2)^2*(($C$21/2)*$AZ$13))/3)*$H$603),(($D$18*$H$603)+((PI()*(($C$21/2)^2)*($G$20-$G894))*$H$603))+((($D$18+$H$18)/3)*$BF$13)-(((PI()*($C$21/2)^2*(($C$21/2)*$AZ$13))/3)*$H$603)))</f>
        <v>88061.652345522074</v>
      </c>
      <c r="I894" s="73">
        <v>28.9</v>
      </c>
      <c r="J894" s="95">
        <f t="shared" si="128"/>
        <v>92263.747318701004</v>
      </c>
      <c r="K894" s="62">
        <v>28.9</v>
      </c>
      <c r="L894" s="96">
        <f>IF($K894&gt;$G$20,IF('Silo Levels'!$L$21="Pumping",((PI()*((($C$19+$G$20)-$K894)*($O$20/($O$19/2)))^2*((($O$20+$G$20)-$K894))/3)*$L$603)+(((PI()*((($C$19+$G$20)-$K894)*($O$20/($O$19/2)))^2*(((($C$19+$G$20)-$K894)*($O$20/($O$19/2)))*$AZ$14))/3)*$L$603),(((PI()*((($C$19+$G$20)-$K894)*($O$20/($O$19/2)))^2*((($O$20+$G$20)-$K894)/3))*$L$603)-((PI()*((($C$19+$G$20)-$K894)*($O$20/($O$19/2)))^2*(((($C$19+$G$20)-$K894)*($O$20/($O$19/2)))*$AZ$14)/3)*$L$603))),IF('Silo Levels'!$L$21="Pumping",(($D$18*$L$603)+((PI()*(($C$21/2)^2)*($G$20-$K894))*$L$603))+((($D$18+$H$18)/3)*$BF$14)+(((PI()*($C$21/2)^2*(($C$21/2)*$AZ$14))/3)*$L$603),(($D$18*$L$603)+((PI()*(($C$21/2)^2)*($G$20-$K894))*$L$603))+((($D$18+$H$18)/3)*$BF$14)-(((PI()*($C$21/2)^2*(($C$21/2)*$AZ$14))/3)*$L$603)))</f>
        <v>88458.354297088896</v>
      </c>
      <c r="M894" s="73">
        <v>28.9</v>
      </c>
      <c r="N894" s="95">
        <f t="shared" si="129"/>
        <v>94416.771596124876</v>
      </c>
      <c r="O894" s="62">
        <v>28.9</v>
      </c>
      <c r="P894" s="96">
        <f>IF($O894&gt;$G$20,IF('Silo Levels'!$L$22="Pumping",((PI()*((($C$19+$G$20)-$O894)*($O$20/($O$19/2)))^2*((($O$20+$G$20)-$O894))/3)*$P$603)+(((PI()*((($C$19+$G$20)-$O894)*($O$20/($O$19/2)))^2*(((($C$19+$G$20)-$O894)*($O$20/($O$19/2)))*$AZ$15))/3)*$P$603),(((PI()*((($C$19+$G$20)-$O894)*($O$20/($O$19/2)))^2*((($O$20+$G$20)-$O894)/3))*$P$603)-((PI()*((($C$19+$G$20)-$O894)*($O$20/($O$19/2)))^2*(((($C$19+$G$20)-$O894)*($O$20/($O$19/2)))*$AZ$15)/3)*$P$603))),IF('Silo Levels'!$L$22="Pumping",(($D$18*$P$603)+((PI()*(($C$21/2)^2)*($G$20-$O894))*$P$603))+((($D$18+$H$18)/3)*$BF$15)+(((PI()*($C$21/2)^2*(($C$21/2)*$AZ$15))/3)*$P$603),(($D$18*$P$603)+((PI()*(($C$21/2)^2)*($G$20-$O894))*$P$603))+((($D$18+$H$18)/3)*$BF$15)-(((PI()*($C$21/2)^2*(($C$21/2)*$AZ$15))/3)*$P$603)))</f>
        <v>90521.616068532385</v>
      </c>
      <c r="Q894" s="73">
        <v>28.9</v>
      </c>
      <c r="R894" s="95">
        <f t="shared" si="130"/>
        <v>97632.885167638291</v>
      </c>
      <c r="S894" s="62">
        <v>28.9</v>
      </c>
      <c r="T894" s="96">
        <f>IF($S894&gt;$G$20,IF('Silo Levels'!$L$23="Pumping",((PI()*((($C$19+$G$20)-$S894)*($O$20/($O$19/2)))^2*((($O$20+$G$20)-$S894))/3)*$T$603)+(((PI()*((($C$19+$G$20)-$S894)*($O$20/($O$19/2)))^2*(((($C$19+$G$20)-$S894)*($O$20/($O$19/2)))*$AZ$16))/3)*$T$603),(((PI()*((($C$19+$G$20)-$S894)*($O$20/($O$19/2)))^2*((($O$20+$G$20)-$S894)/3))*$T$603)-((PI()*((($C$19+$G$20)-$S894)*($O$20/($O$19/2)))^2*(((($C$19+$G$20)-$S894)*($O$20/($O$19/2)))*$AZ$16)/3)*$T$603))),IF('Silo Levels'!$L$23="Pumping",(($D$18*$T$603)+((PI()*(($C$21/2)^2)*($G$20-$S894))*$T$603))+((($D$18+$H$18)/3)*$BF$16)+(((PI()*($C$21/2)^2*(($C$21/2)*$AZ$16))/3)*$T$603),(($D$18*$T$603)+((PI()*(($C$21/2)^2)*($G$20-$S894))*$T$603))+((($D$18+$H$18)/3)*$BF$16)-(((PI()*($C$21/2)^2*(($C$21/2)*$AZ$16))/3)*$T$603)))</f>
        <v>93603.645497696052</v>
      </c>
      <c r="U894" s="73">
        <v>28.9</v>
      </c>
      <c r="V894" s="95">
        <f t="shared" si="131"/>
        <v>91849.786790547936</v>
      </c>
      <c r="W894" s="62">
        <v>28.9</v>
      </c>
      <c r="X894" s="96">
        <f>IF($W894&gt;$G$20,IF('Silo Levels'!$L$24="Pumping",((PI()*((($C$19+$G$20)-$W894)*($O$20/($O$19/2)))^2*((($O$20+$G$20)-$W894))/3)*$X$603)+(((PI()*((($C$19+$G$20)-$W894)*($O$20/($O$19/2)))^2*(((($C$19+$G$20)-$W894)*($O$20/($O$19/2)))*$AZ$17))/3)*$X$603),(((PI()*((($C$19+$G$20)-$W894)*($O$20/($O$19/2)))^2*((($O$20+$G$20)-$W894)/3))*$X$603)-((PI()*((($C$19+$G$20)-$W894)*($O$20/($O$19/2)))^2*(((($C$19+$G$20)-$W894)*($O$20/($O$19/2)))*$AZ$17)/3)*$X$603))),IF('Silo Levels'!$L$24="Pumping",(($D$18*$X$603)+((PI()*(($C$21/2)^2)*($G$20-$W894))*$X$603))+((($D$18+$H$18)/3)*$BF$17)+(((PI()*($C$21/2)^2*(($C$21/2)*$AZ$17))/3)*$X$603),(($D$18*$X$603)+((PI()*(($C$21/2)^2)*($G$20-$W894))*$X$603))+((($D$18+$H$18)/3)*$BF$17)-(((PI()*($C$21/2)^2*(($C$21/2)*$AZ$17))/3)*$X$603)))</f>
        <v>88061.652345522074</v>
      </c>
      <c r="Y894" s="73">
        <v>28.9</v>
      </c>
      <c r="Z894" s="95">
        <f t="shared" si="132"/>
        <v>105310.75229161861</v>
      </c>
      <c r="AA894" s="62">
        <v>28.9</v>
      </c>
      <c r="AB894" s="96">
        <f>IF($AA894&gt;$G$20,IF('Silo Levels'!$L$25="Pumping",((PI()*((($C$19+$G$20)-$AA894)*($O$20/($O$19/2)))^2*((($O$20+$G$20)-$AA894))/3)*$AB$603)+(((PI()*((($C$19+$G$20)-$AA894)*($O$20/($O$19/2)))^2*(((($C$19+$G$20)-$AA894)*($O$20/($O$19/2)))*$AZ$18))/3)*$AB$603),(((PI()*((($C$19+$G$20)-$AA894)*($O$20/($O$19/2)))^2*((($O$20+$G$20)-$AA894)/3))*$AB$603)-((PI()*((($C$19+$G$20)-$AA894)*($O$20/($O$19/2)))^2*(((($C$19+$G$20)-$AA894)*($O$20/($O$19/2)))*$AZ$18)/3)*$AB$603))),IF('Silo Levels'!$L$25="Pumping",(($D$18*$AB$603)+((PI()*(($C$21/2)^2)*($G$20-$AA894))*$AB$603))+((($D$18+$H$18)/3)*$BF$18)+(((PI()*($C$21/2)^2*(($C$21/2)*$AZ$18))/3)*$AB$603),(($D$18*$AB$603)+((PI()*(($C$21/2)^2)*($G$20-$AA894))*$AB$603))+((($D$18+$H$18)/3)*$BF$18)-(((PI()*($C$21/2)^2*(($C$21/2)*$AZ$18))/3)*$AB$603)))</f>
        <v>100961.41191456431</v>
      </c>
      <c r="AC894" s="73">
        <v>28.9</v>
      </c>
      <c r="AD894" s="95">
        <f t="shared" si="133"/>
        <v>110982.49195034738</v>
      </c>
      <c r="AE894" s="62">
        <v>28.9</v>
      </c>
      <c r="AF894" s="96">
        <f>IF($AE894&gt;$G$20,IF('Silo Levels'!$L$26="Pumping",((PI()*((($C$19+$G$20)-$AE894)*($O$20/($O$19/2)))^2*((($O$20+$G$20)-$AE894))/3)*$AF$603)+(((PI()*((($C$19+$G$20)-$AE894)*($O$20/($O$19/2)))^2*(((($C$19+$G$20)-$AE894)*($O$20/($O$19/2)))*$AZ$19))/3)*$AF$603),(((PI()*((($C$19+$G$20)-$AE894)*($O$20/($O$19/2)))^2*((($O$20+$G$20)-$AE894)/3))*$AF$603)-((PI()*((($C$19+$G$20)-$AE894)*($O$20/($O$19/2)))^2*(((($C$19+$G$20)-$AE894)*($O$20/($O$19/2)))*$AZ$19)/3)*$AF$603))),IF('Silo Levels'!$L$26="Pumping",(($D$18*$AF$603)+((PI()*(($C$21/2)^2)*($G$20-$AE894))*$AF$603))+((($D$18+$H$18)/3)*$BF$19)+(((PI()*($C$21/2)^2*(($C$21/2)*$AZ$19))/3)*$AF$603),(($D$18*$AF$603)+((PI()*(($C$21/2)^2)*($G$20-$AE894))*$AF$603))+((($D$18+$H$18)/3)*$BF$19)-(((PI()*($C$21/2)^2*(($C$21/2)*$AZ$19))/3)*$AF$603)))</f>
        <v>108772.00629808741</v>
      </c>
      <c r="AG894" s="73">
        <v>28.9</v>
      </c>
      <c r="AH894" s="95">
        <f t="shared" si="134"/>
        <v>101283.89890491564</v>
      </c>
      <c r="AI894" s="62">
        <v>28.9</v>
      </c>
      <c r="AJ894" s="96">
        <f>IF($AI894&gt;$G$20,IF('Silo Levels'!$L$27="Pumping",((PI()*((($C$19+$G$20)-$AI894)*($O$20/($O$19/2)))^2*((($O$20+$G$20)-$AI894))/3)*$AJ$603)+(((PI()*((($C$19+$G$20)-$AI894)*($O$20/($O$19/2)))^2*(((($C$19+$G$20)-$AI894)*($O$20/($O$19/2)))*$AZ$20))/3)*$AJ$603),(((PI()*((($C$19+$G$20)-$AI894)*($O$20/($O$19/2)))^2*((($O$20+$G$20)-$AI894)/3))*$AJ$603)-((PI()*((($C$19+$G$20)-$AI894)*($O$20/($O$19/2)))^2*(((($C$19+$G$20)-$AI894)*($O$20/($O$19/2)))*$AZ$20)/3)*$AJ$603))),IF('Silo Levels'!$L$27="Pumping",(($D$18*$AJ$603)+((PI()*(($C$21/2)^2)*($G$20-$AI894))*$AJ$603))+((($D$18+$H$18)/3)*$BF$20)+(((PI()*($C$21/2)^2*(($C$21/2)*$AZ$20))/3)*$AJ$603),(($D$18*$AJ$603)+((PI()*(($C$21/2)^2)*($G$20-$AI894))*$AJ$603))+((($D$18+$H$18)/3)*$BF$20)-(((PI()*($C$21/2)^2*(($C$21/2)*$AZ$20))/3)*$AJ$603)))</f>
        <v>97102.44351410892</v>
      </c>
    </row>
    <row r="895" spans="1:36" x14ac:dyDescent="0.3">
      <c r="A895">
        <v>29</v>
      </c>
      <c r="B895" s="95">
        <f t="shared" si="135"/>
        <v>100864.29641273711</v>
      </c>
      <c r="C895" s="62">
        <v>29</v>
      </c>
      <c r="D895" s="96">
        <f>IF($C895&gt;$G$20,IF('Silo Levels'!$L$19="Pumping",((PI()*((($C$19+$G$20)-$C895)*($O$20/($O$19/2)))^2*((($O$20+$G$20)-$C895))/3)*$D$603)+(((PI()*((($C$19+$G$20)-$C895)*($O$20/($O$19/2)))^2*(((($C$19+$G$20)-$C895)*($O$20/($O$19/2)))*$AZ$12))/3)*$D$603),(((PI()*((($C$19+$G$20)-$C895)*($O$20/($O$19/2)))^2*((($O$20+$G$20)-$C895)/3))*$D$603)-((PI()*((($C$19+$G$20)-$C895)*($O$20/($O$19/2)))^2*(((($C$19+$G$20)-$C895)*($O$20/($O$19/2)))*$AZ$12)/3)*$D$603))),IF('Silo Levels'!$L$19="Pumping",(($D$18*$D$603)+((PI()*(($C$21/2)^2)*($G$20-$C895))*$D$603))+((($D$18+$H$18)/3)*$BF$12)+(((PI()*($C$21/2)^2*(($C$21/2)*$AZ$12))/3)*$D$603),(($D$18*$D$603)+((PI()*(($C$21/2)^2)*($G$20-$C895))*$D$603))+((($D$18+$H$18)/3)*$BF$12)-(((PI()*($C$21/2)^2*(($C$21/2)*$AZ$12))/3)*$D$603)))</f>
        <v>97937.277639172404</v>
      </c>
      <c r="E895" s="73">
        <v>29</v>
      </c>
      <c r="F895" s="95">
        <f t="shared" si="127"/>
        <v>91469.653438573208</v>
      </c>
      <c r="G895" s="62">
        <v>29</v>
      </c>
      <c r="H895" s="96">
        <f>IF($G895&gt;$G$20,IF('Silo Levels'!$L$20="Pumping",((PI()*((($C$19+$G$20)-$G895)*($O$20/($O$19/2)))^2*((($O$20+$G$20)-$G895))/3)*$H$603)+(((PI()*((($C$19+$G$20)-$G895)*($O$20/($O$19/2)))^2*(((($C$19+$G$20)-$G895)*($O$20/($O$19/2)))*$AZ$13))/3)*$H$603),(((PI()*((($C$19+$G$20)-$G895)*($O$20/($O$19/2)))^2*((($O$20+$G$20)-$G895)/3))*$H$603)-((PI()*((($C$19+$G$20)-$G895)*($O$20/($O$19/2)))^2*(((($C$19+$G$20)-$G895)*($O$20/($O$19/2)))*$AZ$13)/3)*$H$603))),IF('Silo Levels'!$L$20="Pumping",(($D$18*$H$603)+((PI()*(($C$21/2)^2)*($G$20-$G895))*$H$603))+((($D$18+$H$18)/3)*$BF$13)+(((PI()*($C$21/2)^2*(($C$21/2)*$AZ$13))/3)*$H$603),(($D$18*$H$603)+((PI()*(($C$21/2)^2)*($G$20-$G895))*$H$603))+((($D$18+$H$18)/3)*$BF$13)-(((PI()*($C$21/2)^2*(($C$21/2)*$AZ$13))/3)*$H$603)))</f>
        <v>87681.518993547346</v>
      </c>
      <c r="I895" s="73">
        <v>29</v>
      </c>
      <c r="J895" s="95">
        <f t="shared" si="128"/>
        <v>91881.882095626352</v>
      </c>
      <c r="K895" s="62">
        <v>29</v>
      </c>
      <c r="L895" s="96">
        <f>IF($K895&gt;$G$20,IF('Silo Levels'!$L$21="Pumping",((PI()*((($C$19+$G$20)-$K895)*($O$20/($O$19/2)))^2*((($O$20+$G$20)-$K895))/3)*$L$603)+(((PI()*((($C$19+$G$20)-$K895)*($O$20/($O$19/2)))^2*(((($C$19+$G$20)-$K895)*($O$20/($O$19/2)))*$AZ$14))/3)*$L$603),(((PI()*((($C$19+$G$20)-$K895)*($O$20/($O$19/2)))^2*((($O$20+$G$20)-$K895)/3))*$L$603)-((PI()*((($C$19+$G$20)-$K895)*($O$20/($O$19/2)))^2*(((($C$19+$G$20)-$K895)*($O$20/($O$19/2)))*$AZ$14)/3)*$L$603))),IF('Silo Levels'!$L$21="Pumping",(($D$18*$L$603)+((PI()*(($C$21/2)^2)*($G$20-$K895))*$L$603))+((($D$18+$H$18)/3)*$BF$14)+(((PI()*($C$21/2)^2*(($C$21/2)*$AZ$14))/3)*$L$603),(($D$18*$L$603)+((PI()*(($C$21/2)^2)*($G$20-$K895))*$L$603))+((($D$18+$H$18)/3)*$BF$14)-(((PI()*($C$21/2)^2*(($C$21/2)*$AZ$14))/3)*$L$603)))</f>
        <v>88076.489074014244</v>
      </c>
      <c r="M895" s="73">
        <v>29</v>
      </c>
      <c r="N895" s="95">
        <f t="shared" si="129"/>
        <v>94025.898846317665</v>
      </c>
      <c r="O895" s="62">
        <v>29</v>
      </c>
      <c r="P895" s="96">
        <f>IF($O895&gt;$G$20,IF('Silo Levels'!$L$22="Pumping",((PI()*((($C$19+$G$20)-$O895)*($O$20/($O$19/2)))^2*((($O$20+$G$20)-$O895))/3)*$P$603)+(((PI()*((($C$19+$G$20)-$O895)*($O$20/($O$19/2)))^2*(((($C$19+$G$20)-$O895)*($O$20/($O$19/2)))*$AZ$15))/3)*$P$603),(((PI()*((($C$19+$G$20)-$O895)*($O$20/($O$19/2)))^2*((($O$20+$G$20)-$O895)/3))*$P$603)-((PI()*((($C$19+$G$20)-$O895)*($O$20/($O$19/2)))^2*(((($C$19+$G$20)-$O895)*($O$20/($O$19/2)))*$AZ$15)/3)*$P$603))),IF('Silo Levels'!$L$22="Pumping",(($D$18*$P$603)+((PI()*(($C$21/2)^2)*($G$20-$O895))*$P$603))+((($D$18+$H$18)/3)*$BF$15)+(((PI()*($C$21/2)^2*(($C$21/2)*$AZ$15))/3)*$P$603),(($D$18*$P$603)+((PI()*(($C$21/2)^2)*($G$20-$O895))*$P$603))+((($D$18+$H$18)/3)*$BF$15)-(((PI()*($C$21/2)^2*(($C$21/2)*$AZ$15))/3)*$P$603)))</f>
        <v>90130.743318725174</v>
      </c>
      <c r="Q895" s="73">
        <v>29</v>
      </c>
      <c r="R895" s="95">
        <f t="shared" si="130"/>
        <v>97228.557284382754</v>
      </c>
      <c r="S895" s="62">
        <v>29</v>
      </c>
      <c r="T895" s="96">
        <f>IF($S895&gt;$G$20,IF('Silo Levels'!$L$23="Pumping",((PI()*((($C$19+$G$20)-$S895)*($O$20/($O$19/2)))^2*((($O$20+$G$20)-$S895))/3)*$T$603)+(((PI()*((($C$19+$G$20)-$S895)*($O$20/($O$19/2)))^2*(((($C$19+$G$20)-$S895)*($O$20/($O$19/2)))*$AZ$16))/3)*$T$603),(((PI()*((($C$19+$G$20)-$S895)*($O$20/($O$19/2)))^2*((($O$20+$G$20)-$S895)/3))*$T$603)-((PI()*((($C$19+$G$20)-$S895)*($O$20/($O$19/2)))^2*(((($C$19+$G$20)-$S895)*($O$20/($O$19/2)))*$AZ$16)/3)*$T$603))),IF('Silo Levels'!$L$23="Pumping",(($D$18*$T$603)+((PI()*(($C$21/2)^2)*($G$20-$S895))*$T$603))+((($D$18+$H$18)/3)*$BF$16)+(((PI()*($C$21/2)^2*(($C$21/2)*$AZ$16))/3)*$T$603),(($D$18*$T$603)+((PI()*(($C$21/2)^2)*($G$20-$S895))*$T$603))+((($D$18+$H$18)/3)*$BF$16)-(((PI()*($C$21/2)^2*(($C$21/2)*$AZ$16))/3)*$T$603)))</f>
        <v>93199.317614440515</v>
      </c>
      <c r="U895" s="73">
        <v>29</v>
      </c>
      <c r="V895" s="95">
        <f t="shared" si="131"/>
        <v>91469.653438573208</v>
      </c>
      <c r="W895" s="62">
        <v>29</v>
      </c>
      <c r="X895" s="96">
        <f>IF($W895&gt;$G$20,IF('Silo Levels'!$L$24="Pumping",((PI()*((($C$19+$G$20)-$W895)*($O$20/($O$19/2)))^2*((($O$20+$G$20)-$W895))/3)*$X$603)+(((PI()*((($C$19+$G$20)-$W895)*($O$20/($O$19/2)))^2*(((($C$19+$G$20)-$W895)*($O$20/($O$19/2)))*$AZ$17))/3)*$X$603),(((PI()*((($C$19+$G$20)-$W895)*($O$20/($O$19/2)))^2*((($O$20+$G$20)-$W895)/3))*$X$603)-((PI()*((($C$19+$G$20)-$W895)*($O$20/($O$19/2)))^2*(((($C$19+$G$20)-$W895)*($O$20/($O$19/2)))*$AZ$17)/3)*$X$603))),IF('Silo Levels'!$L$24="Pumping",(($D$18*$X$603)+((PI()*(($C$21/2)^2)*($G$20-$W895))*$X$603))+((($D$18+$H$18)/3)*$BF$17)+(((PI()*($C$21/2)^2*(($C$21/2)*$AZ$17))/3)*$X$603),(($D$18*$X$603)+((PI()*(($C$21/2)^2)*($G$20-$W895))*$X$603))+((($D$18+$H$18)/3)*$BF$17)-(((PI()*($C$21/2)^2*(($C$21/2)*$AZ$17))/3)*$X$603)))</f>
        <v>87681.518993547346</v>
      </c>
      <c r="Y895" s="73">
        <v>29</v>
      </c>
      <c r="Z895" s="95">
        <f t="shared" si="132"/>
        <v>104874.30280430443</v>
      </c>
      <c r="AA895" s="62">
        <v>29</v>
      </c>
      <c r="AB895" s="96">
        <f>IF($AA895&gt;$G$20,IF('Silo Levels'!$L$25="Pumping",((PI()*((($C$19+$G$20)-$AA895)*($O$20/($O$19/2)))^2*((($O$20+$G$20)-$AA895))/3)*$AB$603)+(((PI()*((($C$19+$G$20)-$AA895)*($O$20/($O$19/2)))^2*(((($C$19+$G$20)-$AA895)*($O$20/($O$19/2)))*$AZ$18))/3)*$AB$603),(((PI()*((($C$19+$G$20)-$AA895)*($O$20/($O$19/2)))^2*((($O$20+$G$20)-$AA895)/3))*$AB$603)-((PI()*((($C$19+$G$20)-$AA895)*($O$20/($O$19/2)))^2*(((($C$19+$G$20)-$AA895)*($O$20/($O$19/2)))*$AZ$18)/3)*$AB$603))),IF('Silo Levels'!$L$25="Pumping",(($D$18*$AB$603)+((PI()*(($C$21/2)^2)*($G$20-$AA895))*$AB$603))+((($D$18+$H$18)/3)*$BF$18)+(((PI()*($C$21/2)^2*(($C$21/2)*$AZ$18))/3)*$AB$603),(($D$18*$AB$603)+((PI()*(($C$21/2)^2)*($G$20-$AA895))*$AB$603))+((($D$18+$H$18)/3)*$BF$18)-(((PI()*($C$21/2)^2*(($C$21/2)*$AZ$18))/3)*$AB$603)))</f>
        <v>100524.96242725012</v>
      </c>
      <c r="AC895" s="73">
        <v>29</v>
      </c>
      <c r="AD895" s="95">
        <f t="shared" si="133"/>
        <v>110538.85441177533</v>
      </c>
      <c r="AE895" s="62">
        <v>29</v>
      </c>
      <c r="AF895" s="96">
        <f>IF($AE895&gt;$G$20,IF('Silo Levels'!$L$26="Pumping",((PI()*((($C$19+$G$20)-$AE895)*($O$20/($O$19/2)))^2*((($O$20+$G$20)-$AE895))/3)*$AF$603)+(((PI()*((($C$19+$G$20)-$AE895)*($O$20/($O$19/2)))^2*(((($C$19+$G$20)-$AE895)*($O$20/($O$19/2)))*$AZ$19))/3)*$AF$603),(((PI()*((($C$19+$G$20)-$AE895)*($O$20/($O$19/2)))^2*((($O$20+$G$20)-$AE895)/3))*$AF$603)-((PI()*((($C$19+$G$20)-$AE895)*($O$20/($O$19/2)))^2*(((($C$19+$G$20)-$AE895)*($O$20/($O$19/2)))*$AZ$19)/3)*$AF$603))),IF('Silo Levels'!$L$26="Pumping",(($D$18*$AF$603)+((PI()*(($C$21/2)^2)*($G$20-$AE895))*$AF$603))+((($D$18+$H$18)/3)*$BF$19)+(((PI()*($C$21/2)^2*(($C$21/2)*$AZ$19))/3)*$AF$603),(($D$18*$AF$603)+((PI()*(($C$21/2)^2)*($G$20-$AE895))*$AF$603))+((($D$18+$H$18)/3)*$BF$19)-(((PI()*($C$21/2)^2*(($C$21/2)*$AZ$19))/3)*$AF$603)))</f>
        <v>108328.36875951536</v>
      </c>
      <c r="AG895" s="73">
        <v>29</v>
      </c>
      <c r="AH895" s="95">
        <f t="shared" si="134"/>
        <v>100864.29641273711</v>
      </c>
      <c r="AI895" s="62">
        <v>29</v>
      </c>
      <c r="AJ895" s="96">
        <f>IF($AI895&gt;$G$20,IF('Silo Levels'!$L$27="Pumping",((PI()*((($C$19+$G$20)-$AI895)*($O$20/($O$19/2)))^2*((($O$20+$G$20)-$AI895))/3)*$AJ$603)+(((PI()*((($C$19+$G$20)-$AI895)*($O$20/($O$19/2)))^2*(((($C$19+$G$20)-$AI895)*($O$20/($O$19/2)))*$AZ$20))/3)*$AJ$603),(((PI()*((($C$19+$G$20)-$AI895)*($O$20/($O$19/2)))^2*((($O$20+$G$20)-$AI895)/3))*$AJ$603)-((PI()*((($C$19+$G$20)-$AI895)*($O$20/($O$19/2)))^2*(((($C$19+$G$20)-$AI895)*($O$20/($O$19/2)))*$AZ$20)/3)*$AJ$603))),IF('Silo Levels'!$L$27="Pumping",(($D$18*$AJ$603)+((PI()*(($C$21/2)^2)*($G$20-$AI895))*$AJ$603))+((($D$18+$H$18)/3)*$BF$20)+(((PI()*($C$21/2)^2*(($C$21/2)*$AZ$20))/3)*$AJ$603),(($D$18*$AJ$603)+((PI()*(($C$21/2)^2)*($G$20-$AI895))*$AJ$603))+((($D$18+$H$18)/3)*$BF$20)-(((PI()*($C$21/2)^2*(($C$21/2)*$AZ$20))/3)*$AJ$603)))</f>
        <v>96682.841021930391</v>
      </c>
    </row>
    <row r="896" spans="1:36" x14ac:dyDescent="0.3">
      <c r="A896">
        <v>29.1</v>
      </c>
      <c r="B896" s="95">
        <f t="shared" si="135"/>
        <v>100444.69392055859</v>
      </c>
      <c r="C896" s="62">
        <v>29.1</v>
      </c>
      <c r="D896" s="96">
        <f>IF($C896&gt;$G$20,IF('Silo Levels'!$L$19="Pumping",((PI()*((($C$19+$G$20)-$C896)*($O$20/($O$19/2)))^2*((($O$20+$G$20)-$C896))/3)*$D$603)+(((PI()*((($C$19+$G$20)-$C896)*($O$20/($O$19/2)))^2*(((($C$19+$G$20)-$C896)*($O$20/($O$19/2)))*$AZ$12))/3)*$D$603),(((PI()*((($C$19+$G$20)-$C896)*($O$20/($O$19/2)))^2*((($O$20+$G$20)-$C896)/3))*$D$603)-((PI()*((($C$19+$G$20)-$C896)*($O$20/($O$19/2)))^2*(((($C$19+$G$20)-$C896)*($O$20/($O$19/2)))*$AZ$12)/3)*$D$603))),IF('Silo Levels'!$L$19="Pumping",(($D$18*$D$603)+((PI()*(($C$21/2)^2)*($G$20-$C896))*$D$603))+((($D$18+$H$18)/3)*$BF$12)+(((PI()*($C$21/2)^2*(($C$21/2)*$AZ$12))/3)*$D$603),(($D$18*$D$603)+((PI()*(($C$21/2)^2)*($G$20-$C896))*$D$603))+((($D$18+$H$18)/3)*$BF$12)-(((PI()*($C$21/2)^2*(($C$21/2)*$AZ$12))/3)*$D$603)))</f>
        <v>97517.67514699389</v>
      </c>
      <c r="E896" s="73">
        <v>29.1</v>
      </c>
      <c r="F896" s="95">
        <f t="shared" si="127"/>
        <v>91089.520086598481</v>
      </c>
      <c r="G896" s="62">
        <v>29.1</v>
      </c>
      <c r="H896" s="96">
        <f>IF($G896&gt;$G$20,IF('Silo Levels'!$L$20="Pumping",((PI()*((($C$19+$G$20)-$G896)*($O$20/($O$19/2)))^2*((($O$20+$G$20)-$G896))/3)*$H$603)+(((PI()*((($C$19+$G$20)-$G896)*($O$20/($O$19/2)))^2*(((($C$19+$G$20)-$G896)*($O$20/($O$19/2)))*$AZ$13))/3)*$H$603),(((PI()*((($C$19+$G$20)-$G896)*($O$20/($O$19/2)))^2*((($O$20+$G$20)-$G896)/3))*$H$603)-((PI()*((($C$19+$G$20)-$G896)*($O$20/($O$19/2)))^2*(((($C$19+$G$20)-$G896)*($O$20/($O$19/2)))*$AZ$13)/3)*$H$603))),IF('Silo Levels'!$L$20="Pumping",(($D$18*$H$603)+((PI()*(($C$21/2)^2)*($G$20-$G896))*$H$603))+((($D$18+$H$18)/3)*$BF$13)+(((PI()*($C$21/2)^2*(($C$21/2)*$AZ$13))/3)*$H$603),(($D$18*$H$603)+((PI()*(($C$21/2)^2)*($G$20-$G896))*$H$603))+((($D$18+$H$18)/3)*$BF$13)-(((PI()*($C$21/2)^2*(($C$21/2)*$AZ$13))/3)*$H$603)))</f>
        <v>87301.385641572619</v>
      </c>
      <c r="I896" s="73">
        <v>29.1</v>
      </c>
      <c r="J896" s="95">
        <f t="shared" si="128"/>
        <v>91500.016872551671</v>
      </c>
      <c r="K896" s="62">
        <v>29.1</v>
      </c>
      <c r="L896" s="96">
        <f>IF($K896&gt;$G$20,IF('Silo Levels'!$L$21="Pumping",((PI()*((($C$19+$G$20)-$K896)*($O$20/($O$19/2)))^2*((($O$20+$G$20)-$K896))/3)*$L$603)+(((PI()*((($C$19+$G$20)-$K896)*($O$20/($O$19/2)))^2*(((($C$19+$G$20)-$K896)*($O$20/($O$19/2)))*$AZ$14))/3)*$L$603),(((PI()*((($C$19+$G$20)-$K896)*($O$20/($O$19/2)))^2*((($O$20+$G$20)-$K896)/3))*$L$603)-((PI()*((($C$19+$G$20)-$K896)*($O$20/($O$19/2)))^2*(((($C$19+$G$20)-$K896)*($O$20/($O$19/2)))*$AZ$14)/3)*$L$603))),IF('Silo Levels'!$L$21="Pumping",(($D$18*$L$603)+((PI()*(($C$21/2)^2)*($G$20-$K896))*$L$603))+((($D$18+$H$18)/3)*$BF$14)+(((PI()*($C$21/2)^2*(($C$21/2)*$AZ$14))/3)*$L$603),(($D$18*$L$603)+((PI()*(($C$21/2)^2)*($G$20-$K896))*$L$603))+((($D$18+$H$18)/3)*$BF$14)-(((PI()*($C$21/2)^2*(($C$21/2)*$AZ$14))/3)*$L$603)))</f>
        <v>87694.623850939563</v>
      </c>
      <c r="M896" s="73">
        <v>29.1</v>
      </c>
      <c r="N896" s="95">
        <f t="shared" si="129"/>
        <v>93635.026096510468</v>
      </c>
      <c r="O896" s="62">
        <v>29.1</v>
      </c>
      <c r="P896" s="96">
        <f>IF($O896&gt;$G$20,IF('Silo Levels'!$L$22="Pumping",((PI()*((($C$19+$G$20)-$O896)*($O$20/($O$19/2)))^2*((($O$20+$G$20)-$O896))/3)*$P$603)+(((PI()*((($C$19+$G$20)-$O896)*($O$20/($O$19/2)))^2*(((($C$19+$G$20)-$O896)*($O$20/($O$19/2)))*$AZ$15))/3)*$P$603),(((PI()*((($C$19+$G$20)-$O896)*($O$20/($O$19/2)))^2*((($O$20+$G$20)-$O896)/3))*$P$603)-((PI()*((($C$19+$G$20)-$O896)*($O$20/($O$19/2)))^2*(((($C$19+$G$20)-$O896)*($O$20/($O$19/2)))*$AZ$15)/3)*$P$603))),IF('Silo Levels'!$L$22="Pumping",(($D$18*$P$603)+((PI()*(($C$21/2)^2)*($G$20-$O896))*$P$603))+((($D$18+$H$18)/3)*$BF$15)+(((PI()*($C$21/2)^2*(($C$21/2)*$AZ$15))/3)*$P$603),(($D$18*$P$603)+((PI()*(($C$21/2)^2)*($G$20-$O896))*$P$603))+((($D$18+$H$18)/3)*$BF$15)-(((PI()*($C$21/2)^2*(($C$21/2)*$AZ$15))/3)*$P$603)))</f>
        <v>89739.870568917977</v>
      </c>
      <c r="Q896" s="73">
        <v>29.1</v>
      </c>
      <c r="R896" s="95">
        <f t="shared" si="130"/>
        <v>96824.229401127217</v>
      </c>
      <c r="S896" s="62">
        <v>29.1</v>
      </c>
      <c r="T896" s="96">
        <f>IF($S896&gt;$G$20,IF('Silo Levels'!$L$23="Pumping",((PI()*((($C$19+$G$20)-$S896)*($O$20/($O$19/2)))^2*((($O$20+$G$20)-$S896))/3)*$T$603)+(((PI()*((($C$19+$G$20)-$S896)*($O$20/($O$19/2)))^2*(((($C$19+$G$20)-$S896)*($O$20/($O$19/2)))*$AZ$16))/3)*$T$603),(((PI()*((($C$19+$G$20)-$S896)*($O$20/($O$19/2)))^2*((($O$20+$G$20)-$S896)/3))*$T$603)-((PI()*((($C$19+$G$20)-$S896)*($O$20/($O$19/2)))^2*(((($C$19+$G$20)-$S896)*($O$20/($O$19/2)))*$AZ$16)/3)*$T$603))),IF('Silo Levels'!$L$23="Pumping",(($D$18*$T$603)+((PI()*(($C$21/2)^2)*($G$20-$S896))*$T$603))+((($D$18+$H$18)/3)*$BF$16)+(((PI()*($C$21/2)^2*(($C$21/2)*$AZ$16))/3)*$T$603),(($D$18*$T$603)+((PI()*(($C$21/2)^2)*($G$20-$S896))*$T$603))+((($D$18+$H$18)/3)*$BF$16)-(((PI()*($C$21/2)^2*(($C$21/2)*$AZ$16))/3)*$T$603)))</f>
        <v>92794.989731184978</v>
      </c>
      <c r="U896" s="73">
        <v>29.1</v>
      </c>
      <c r="V896" s="95">
        <f t="shared" si="131"/>
        <v>91089.520086598481</v>
      </c>
      <c r="W896" s="62">
        <v>29.1</v>
      </c>
      <c r="X896" s="96">
        <f>IF($W896&gt;$G$20,IF('Silo Levels'!$L$24="Pumping",((PI()*((($C$19+$G$20)-$W896)*($O$20/($O$19/2)))^2*((($O$20+$G$20)-$W896))/3)*$X$603)+(((PI()*((($C$19+$G$20)-$W896)*($O$20/($O$19/2)))^2*(((($C$19+$G$20)-$W896)*($O$20/($O$19/2)))*$AZ$17))/3)*$X$603),(((PI()*((($C$19+$G$20)-$W896)*($O$20/($O$19/2)))^2*((($O$20+$G$20)-$W896)/3))*$X$603)-((PI()*((($C$19+$G$20)-$W896)*($O$20/($O$19/2)))^2*(((($C$19+$G$20)-$W896)*($O$20/($O$19/2)))*$AZ$17)/3)*$X$603))),IF('Silo Levels'!$L$24="Pumping",(($D$18*$X$603)+((PI()*(($C$21/2)^2)*($G$20-$W896))*$X$603))+((($D$18+$H$18)/3)*$BF$17)+(((PI()*($C$21/2)^2*(($C$21/2)*$AZ$17))/3)*$X$603),(($D$18*$X$603)+((PI()*(($C$21/2)^2)*($G$20-$W896))*$X$603))+((($D$18+$H$18)/3)*$BF$17)-(((PI()*($C$21/2)^2*(($C$21/2)*$AZ$17))/3)*$X$603)))</f>
        <v>87301.385641572619</v>
      </c>
      <c r="Y896" s="73">
        <v>29.1</v>
      </c>
      <c r="Z896" s="95">
        <f t="shared" si="132"/>
        <v>104437.85331699025</v>
      </c>
      <c r="AA896" s="62">
        <v>29.1</v>
      </c>
      <c r="AB896" s="96">
        <f>IF($AA896&gt;$G$20,IF('Silo Levels'!$L$25="Pumping",((PI()*((($C$19+$G$20)-$AA896)*($O$20/($O$19/2)))^2*((($O$20+$G$20)-$AA896))/3)*$AB$603)+(((PI()*((($C$19+$G$20)-$AA896)*($O$20/($O$19/2)))^2*(((($C$19+$G$20)-$AA896)*($O$20/($O$19/2)))*$AZ$18))/3)*$AB$603),(((PI()*((($C$19+$G$20)-$AA896)*($O$20/($O$19/2)))^2*((($O$20+$G$20)-$AA896)/3))*$AB$603)-((PI()*((($C$19+$G$20)-$AA896)*($O$20/($O$19/2)))^2*(((($C$19+$G$20)-$AA896)*($O$20/($O$19/2)))*$AZ$18)/3)*$AB$603))),IF('Silo Levels'!$L$25="Pumping",(($D$18*$AB$603)+((PI()*(($C$21/2)^2)*($G$20-$AA896))*$AB$603))+((($D$18+$H$18)/3)*$BF$18)+(((PI()*($C$21/2)^2*(($C$21/2)*$AZ$18))/3)*$AB$603),(($D$18*$AB$603)+((PI()*(($C$21/2)^2)*($G$20-$AA896))*$AB$603))+((($D$18+$H$18)/3)*$BF$18)-(((PI()*($C$21/2)^2*(($C$21/2)*$AZ$18))/3)*$AB$603)))</f>
        <v>100088.51293993594</v>
      </c>
      <c r="AC896" s="73">
        <v>29.1</v>
      </c>
      <c r="AD896" s="95">
        <f t="shared" si="133"/>
        <v>110095.21687320329</v>
      </c>
      <c r="AE896" s="62">
        <v>29.1</v>
      </c>
      <c r="AF896" s="96">
        <f>IF($AE896&gt;$G$20,IF('Silo Levels'!$L$26="Pumping",((PI()*((($C$19+$G$20)-$AE896)*($O$20/($O$19/2)))^2*((($O$20+$G$20)-$AE896))/3)*$AF$603)+(((PI()*((($C$19+$G$20)-$AE896)*($O$20/($O$19/2)))^2*(((($C$19+$G$20)-$AE896)*($O$20/($O$19/2)))*$AZ$19))/3)*$AF$603),(((PI()*((($C$19+$G$20)-$AE896)*($O$20/($O$19/2)))^2*((($O$20+$G$20)-$AE896)/3))*$AF$603)-((PI()*((($C$19+$G$20)-$AE896)*($O$20/($O$19/2)))^2*(((($C$19+$G$20)-$AE896)*($O$20/($O$19/2)))*$AZ$19)/3)*$AF$603))),IF('Silo Levels'!$L$26="Pumping",(($D$18*$AF$603)+((PI()*(($C$21/2)^2)*($G$20-$AE896))*$AF$603))+((($D$18+$H$18)/3)*$BF$19)+(((PI()*($C$21/2)^2*(($C$21/2)*$AZ$19))/3)*$AF$603),(($D$18*$AF$603)+((PI()*(($C$21/2)^2)*($G$20-$AE896))*$AF$603))+((($D$18+$H$18)/3)*$BF$19)-(((PI()*($C$21/2)^2*(($C$21/2)*$AZ$19))/3)*$AF$603)))</f>
        <v>107884.73122094331</v>
      </c>
      <c r="AG896" s="73">
        <v>29.1</v>
      </c>
      <c r="AH896" s="95">
        <f t="shared" si="134"/>
        <v>100444.69392055859</v>
      </c>
      <c r="AI896" s="62">
        <v>29.1</v>
      </c>
      <c r="AJ896" s="96">
        <f>IF($AI896&gt;$G$20,IF('Silo Levels'!$L$27="Pumping",((PI()*((($C$19+$G$20)-$AI896)*($O$20/($O$19/2)))^2*((($O$20+$G$20)-$AI896))/3)*$AJ$603)+(((PI()*((($C$19+$G$20)-$AI896)*($O$20/($O$19/2)))^2*(((($C$19+$G$20)-$AI896)*($O$20/($O$19/2)))*$AZ$20))/3)*$AJ$603),(((PI()*((($C$19+$G$20)-$AI896)*($O$20/($O$19/2)))^2*((($O$20+$G$20)-$AI896)/3))*$AJ$603)-((PI()*((($C$19+$G$20)-$AI896)*($O$20/($O$19/2)))^2*(((($C$19+$G$20)-$AI896)*($O$20/($O$19/2)))*$AZ$20)/3)*$AJ$603))),IF('Silo Levels'!$L$27="Pumping",(($D$18*$AJ$603)+((PI()*(($C$21/2)^2)*($G$20-$AI896))*$AJ$603))+((($D$18+$H$18)/3)*$BF$20)+(((PI()*($C$21/2)^2*(($C$21/2)*$AZ$20))/3)*$AJ$603),(($D$18*$AJ$603)+((PI()*(($C$21/2)^2)*($G$20-$AI896))*$AJ$603))+((($D$18+$H$18)/3)*$BF$20)-(((PI()*($C$21/2)^2*(($C$21/2)*$AZ$20))/3)*$AJ$603)))</f>
        <v>96263.238529751878</v>
      </c>
    </row>
    <row r="897" spans="1:36" x14ac:dyDescent="0.3">
      <c r="A897">
        <v>29.2</v>
      </c>
      <c r="B897" s="95">
        <f t="shared" si="135"/>
        <v>100025.09142838008</v>
      </c>
      <c r="C897" s="62">
        <v>29.2</v>
      </c>
      <c r="D897" s="96">
        <f>IF($C897&gt;$G$20,IF('Silo Levels'!$L$19="Pumping",((PI()*((($C$19+$G$20)-$C897)*($O$20/($O$19/2)))^2*((($O$20+$G$20)-$C897))/3)*$D$603)+(((PI()*((($C$19+$G$20)-$C897)*($O$20/($O$19/2)))^2*(((($C$19+$G$20)-$C897)*($O$20/($O$19/2)))*$AZ$12))/3)*$D$603),(((PI()*((($C$19+$G$20)-$C897)*($O$20/($O$19/2)))^2*((($O$20+$G$20)-$C897)/3))*$D$603)-((PI()*((($C$19+$G$20)-$C897)*($O$20/($O$19/2)))^2*(((($C$19+$G$20)-$C897)*($O$20/($O$19/2)))*$AZ$12)/3)*$D$603))),IF('Silo Levels'!$L$19="Pumping",(($D$18*$D$603)+((PI()*(($C$21/2)^2)*($G$20-$C897))*$D$603))+((($D$18+$H$18)/3)*$BF$12)+(((PI()*($C$21/2)^2*(($C$21/2)*$AZ$12))/3)*$D$603),(($D$18*$D$603)+((PI()*(($C$21/2)^2)*($G$20-$C897))*$D$603))+((($D$18+$H$18)/3)*$BF$12)-(((PI()*($C$21/2)^2*(($C$21/2)*$AZ$12))/3)*$D$603)))</f>
        <v>97098.072654815376</v>
      </c>
      <c r="E897" s="73">
        <v>29.2</v>
      </c>
      <c r="F897" s="95">
        <f t="shared" si="127"/>
        <v>90709.386734623768</v>
      </c>
      <c r="G897" s="62">
        <v>29.2</v>
      </c>
      <c r="H897" s="96">
        <f>IF($G897&gt;$G$20,IF('Silo Levels'!$L$20="Pumping",((PI()*((($C$19+$G$20)-$G897)*($O$20/($O$19/2)))^2*((($O$20+$G$20)-$G897))/3)*$H$603)+(((PI()*((($C$19+$G$20)-$G897)*($O$20/($O$19/2)))^2*(((($C$19+$G$20)-$G897)*($O$20/($O$19/2)))*$AZ$13))/3)*$H$603),(((PI()*((($C$19+$G$20)-$G897)*($O$20/($O$19/2)))^2*((($O$20+$G$20)-$G897)/3))*$H$603)-((PI()*((($C$19+$G$20)-$G897)*($O$20/($O$19/2)))^2*(((($C$19+$G$20)-$G897)*($O$20/($O$19/2)))*$AZ$13)/3)*$H$603))),IF('Silo Levels'!$L$20="Pumping",(($D$18*$H$603)+((PI()*(($C$21/2)^2)*($G$20-$G897))*$H$603))+((($D$18+$H$18)/3)*$BF$13)+(((PI()*($C$21/2)^2*(($C$21/2)*$AZ$13))/3)*$H$603),(($D$18*$H$603)+((PI()*(($C$21/2)^2)*($G$20-$G897))*$H$603))+((($D$18+$H$18)/3)*$BF$13)-(((PI()*($C$21/2)^2*(($C$21/2)*$AZ$13))/3)*$H$603)))</f>
        <v>86921.252289597905</v>
      </c>
      <c r="I897" s="73">
        <v>29.2</v>
      </c>
      <c r="J897" s="95">
        <f t="shared" si="128"/>
        <v>91118.151649477019</v>
      </c>
      <c r="K897" s="62">
        <v>29.2</v>
      </c>
      <c r="L897" s="96">
        <f>IF($K897&gt;$G$20,IF('Silo Levels'!$L$21="Pumping",((PI()*((($C$19+$G$20)-$K897)*($O$20/($O$19/2)))^2*((($O$20+$G$20)-$K897))/3)*$L$603)+(((PI()*((($C$19+$G$20)-$K897)*($O$20/($O$19/2)))^2*(((($C$19+$G$20)-$K897)*($O$20/($O$19/2)))*$AZ$14))/3)*$L$603),(((PI()*((($C$19+$G$20)-$K897)*($O$20/($O$19/2)))^2*((($O$20+$G$20)-$K897)/3))*$L$603)-((PI()*((($C$19+$G$20)-$K897)*($O$20/($O$19/2)))^2*(((($C$19+$G$20)-$K897)*($O$20/($O$19/2)))*$AZ$14)/3)*$L$603))),IF('Silo Levels'!$L$21="Pumping",(($D$18*$L$603)+((PI()*(($C$21/2)^2)*($G$20-$K897))*$L$603))+((($D$18+$H$18)/3)*$BF$14)+(((PI()*($C$21/2)^2*(($C$21/2)*$AZ$14))/3)*$L$603),(($D$18*$L$603)+((PI()*(($C$21/2)^2)*($G$20-$K897))*$L$603))+((($D$18+$H$18)/3)*$BF$14)-(((PI()*($C$21/2)^2*(($C$21/2)*$AZ$14))/3)*$L$603)))</f>
        <v>87312.758627864911</v>
      </c>
      <c r="M897" s="73">
        <v>29.2</v>
      </c>
      <c r="N897" s="95">
        <f t="shared" si="129"/>
        <v>93244.153346703286</v>
      </c>
      <c r="O897" s="62">
        <v>29.2</v>
      </c>
      <c r="P897" s="96">
        <f>IF($O897&gt;$G$20,IF('Silo Levels'!$L$22="Pumping",((PI()*((($C$19+$G$20)-$O897)*($O$20/($O$19/2)))^2*((($O$20+$G$20)-$O897))/3)*$P$603)+(((PI()*((($C$19+$G$20)-$O897)*($O$20/($O$19/2)))^2*(((($C$19+$G$20)-$O897)*($O$20/($O$19/2)))*$AZ$15))/3)*$P$603),(((PI()*((($C$19+$G$20)-$O897)*($O$20/($O$19/2)))^2*((($O$20+$G$20)-$O897)/3))*$P$603)-((PI()*((($C$19+$G$20)-$O897)*($O$20/($O$19/2)))^2*(((($C$19+$G$20)-$O897)*($O$20/($O$19/2)))*$AZ$15)/3)*$P$603))),IF('Silo Levels'!$L$22="Pumping",(($D$18*$P$603)+((PI()*(($C$21/2)^2)*($G$20-$O897))*$P$603))+((($D$18+$H$18)/3)*$BF$15)+(((PI()*($C$21/2)^2*(($C$21/2)*$AZ$15))/3)*$P$603),(($D$18*$P$603)+((PI()*(($C$21/2)^2)*($G$20-$O897))*$P$603))+((($D$18+$H$18)/3)*$BF$15)-(((PI()*($C$21/2)^2*(($C$21/2)*$AZ$15))/3)*$P$603)))</f>
        <v>89348.997819110795</v>
      </c>
      <c r="Q897" s="73">
        <v>29.2</v>
      </c>
      <c r="R897" s="95">
        <f t="shared" si="130"/>
        <v>96419.901517871709</v>
      </c>
      <c r="S897" s="62">
        <v>29.2</v>
      </c>
      <c r="T897" s="96">
        <f>IF($S897&gt;$G$20,IF('Silo Levels'!$L$23="Pumping",((PI()*((($C$19+$G$20)-$S897)*($O$20/($O$19/2)))^2*((($O$20+$G$20)-$S897))/3)*$T$603)+(((PI()*((($C$19+$G$20)-$S897)*($O$20/($O$19/2)))^2*(((($C$19+$G$20)-$S897)*($O$20/($O$19/2)))*$AZ$16))/3)*$T$603),(((PI()*((($C$19+$G$20)-$S897)*($O$20/($O$19/2)))^2*((($O$20+$G$20)-$S897)/3))*$T$603)-((PI()*((($C$19+$G$20)-$S897)*($O$20/($O$19/2)))^2*(((($C$19+$G$20)-$S897)*($O$20/($O$19/2)))*$AZ$16)/3)*$T$603))),IF('Silo Levels'!$L$23="Pumping",(($D$18*$T$603)+((PI()*(($C$21/2)^2)*($G$20-$S897))*$T$603))+((($D$18+$H$18)/3)*$BF$16)+(((PI()*($C$21/2)^2*(($C$21/2)*$AZ$16))/3)*$T$603),(($D$18*$T$603)+((PI()*(($C$21/2)^2)*($G$20-$S897))*$T$603))+((($D$18+$H$18)/3)*$BF$16)-(((PI()*($C$21/2)^2*(($C$21/2)*$AZ$16))/3)*$T$603)))</f>
        <v>92390.66184792947</v>
      </c>
      <c r="U897" s="73">
        <v>29.2</v>
      </c>
      <c r="V897" s="95">
        <f t="shared" si="131"/>
        <v>90709.386734623768</v>
      </c>
      <c r="W897" s="62">
        <v>29.2</v>
      </c>
      <c r="X897" s="96">
        <f>IF($W897&gt;$G$20,IF('Silo Levels'!$L$24="Pumping",((PI()*((($C$19+$G$20)-$W897)*($O$20/($O$19/2)))^2*((($O$20+$G$20)-$W897))/3)*$X$603)+(((PI()*((($C$19+$G$20)-$W897)*($O$20/($O$19/2)))^2*(((($C$19+$G$20)-$W897)*($O$20/($O$19/2)))*$AZ$17))/3)*$X$603),(((PI()*((($C$19+$G$20)-$W897)*($O$20/($O$19/2)))^2*((($O$20+$G$20)-$W897)/3))*$X$603)-((PI()*((($C$19+$G$20)-$W897)*($O$20/($O$19/2)))^2*(((($C$19+$G$20)-$W897)*($O$20/($O$19/2)))*$AZ$17)/3)*$X$603))),IF('Silo Levels'!$L$24="Pumping",(($D$18*$X$603)+((PI()*(($C$21/2)^2)*($G$20-$W897))*$X$603))+((($D$18+$H$18)/3)*$BF$17)+(((PI()*($C$21/2)^2*(($C$21/2)*$AZ$17))/3)*$X$603),(($D$18*$X$603)+((PI()*(($C$21/2)^2)*($G$20-$W897))*$X$603))+((($D$18+$H$18)/3)*$BF$17)-(((PI()*($C$21/2)^2*(($C$21/2)*$AZ$17))/3)*$X$603)))</f>
        <v>86921.252289597905</v>
      </c>
      <c r="Y897" s="73">
        <v>29.2</v>
      </c>
      <c r="Z897" s="95">
        <f t="shared" si="132"/>
        <v>104001.4038296761</v>
      </c>
      <c r="AA897" s="62">
        <v>29.2</v>
      </c>
      <c r="AB897" s="96">
        <f>IF($AA897&gt;$G$20,IF('Silo Levels'!$L$25="Pumping",((PI()*((($C$19+$G$20)-$AA897)*($O$20/($O$19/2)))^2*((($O$20+$G$20)-$AA897))/3)*$AB$603)+(((PI()*((($C$19+$G$20)-$AA897)*($O$20/($O$19/2)))^2*(((($C$19+$G$20)-$AA897)*($O$20/($O$19/2)))*$AZ$18))/3)*$AB$603),(((PI()*((($C$19+$G$20)-$AA897)*($O$20/($O$19/2)))^2*((($O$20+$G$20)-$AA897)/3))*$AB$603)-((PI()*((($C$19+$G$20)-$AA897)*($O$20/($O$19/2)))^2*(((($C$19+$G$20)-$AA897)*($O$20/($O$19/2)))*$AZ$18)/3)*$AB$603))),IF('Silo Levels'!$L$25="Pumping",(($D$18*$AB$603)+((PI()*(($C$21/2)^2)*($G$20-$AA897))*$AB$603))+((($D$18+$H$18)/3)*$BF$18)+(((PI()*($C$21/2)^2*(($C$21/2)*$AZ$18))/3)*$AB$603),(($D$18*$AB$603)+((PI()*(($C$21/2)^2)*($G$20-$AA897))*$AB$603))+((($D$18+$H$18)/3)*$BF$18)-(((PI()*($C$21/2)^2*(($C$21/2)*$AZ$18))/3)*$AB$603)))</f>
        <v>99652.063452621791</v>
      </c>
      <c r="AC897" s="73">
        <v>29.2</v>
      </c>
      <c r="AD897" s="95">
        <f t="shared" si="133"/>
        <v>109651.57933463127</v>
      </c>
      <c r="AE897" s="62">
        <v>29.2</v>
      </c>
      <c r="AF897" s="96">
        <f>IF($AE897&gt;$G$20,IF('Silo Levels'!$L$26="Pumping",((PI()*((($C$19+$G$20)-$AE897)*($O$20/($O$19/2)))^2*((($O$20+$G$20)-$AE897))/3)*$AF$603)+(((PI()*((($C$19+$G$20)-$AE897)*($O$20/($O$19/2)))^2*(((($C$19+$G$20)-$AE897)*($O$20/($O$19/2)))*$AZ$19))/3)*$AF$603),(((PI()*((($C$19+$G$20)-$AE897)*($O$20/($O$19/2)))^2*((($O$20+$G$20)-$AE897)/3))*$AF$603)-((PI()*((($C$19+$G$20)-$AE897)*($O$20/($O$19/2)))^2*(((($C$19+$G$20)-$AE897)*($O$20/($O$19/2)))*$AZ$19)/3)*$AF$603))),IF('Silo Levels'!$L$26="Pumping",(($D$18*$AF$603)+((PI()*(($C$21/2)^2)*($G$20-$AE897))*$AF$603))+((($D$18+$H$18)/3)*$BF$19)+(((PI()*($C$21/2)^2*(($C$21/2)*$AZ$19))/3)*$AF$603),(($D$18*$AF$603)+((PI()*(($C$21/2)^2)*($G$20-$AE897))*$AF$603))+((($D$18+$H$18)/3)*$BF$19)-(((PI()*($C$21/2)^2*(($C$21/2)*$AZ$19))/3)*$AF$603)))</f>
        <v>107441.0936823713</v>
      </c>
      <c r="AG897" s="73">
        <v>29.2</v>
      </c>
      <c r="AH897" s="95">
        <f t="shared" si="134"/>
        <v>100025.09142838008</v>
      </c>
      <c r="AI897" s="62">
        <v>29.2</v>
      </c>
      <c r="AJ897" s="96">
        <f>IF($AI897&gt;$G$20,IF('Silo Levels'!$L$27="Pumping",((PI()*((($C$19+$G$20)-$AI897)*($O$20/($O$19/2)))^2*((($O$20+$G$20)-$AI897))/3)*$AJ$603)+(((PI()*((($C$19+$G$20)-$AI897)*($O$20/($O$19/2)))^2*(((($C$19+$G$20)-$AI897)*($O$20/($O$19/2)))*$AZ$20))/3)*$AJ$603),(((PI()*((($C$19+$G$20)-$AI897)*($O$20/($O$19/2)))^2*((($O$20+$G$20)-$AI897)/3))*$AJ$603)-((PI()*((($C$19+$G$20)-$AI897)*($O$20/($O$19/2)))^2*(((($C$19+$G$20)-$AI897)*($O$20/($O$19/2)))*$AZ$20)/3)*$AJ$603))),IF('Silo Levels'!$L$27="Pumping",(($D$18*$AJ$603)+((PI()*(($C$21/2)^2)*($G$20-$AI897))*$AJ$603))+((($D$18+$H$18)/3)*$BF$20)+(((PI()*($C$21/2)^2*(($C$21/2)*$AZ$20))/3)*$AJ$603),(($D$18*$AJ$603)+((PI()*(($C$21/2)^2)*($G$20-$AI897))*$AJ$603))+((($D$18+$H$18)/3)*$BF$20)-(((PI()*($C$21/2)^2*(($C$21/2)*$AZ$20))/3)*$AJ$603)))</f>
        <v>95843.636037573364</v>
      </c>
    </row>
    <row r="898" spans="1:36" x14ac:dyDescent="0.3">
      <c r="A898">
        <v>29.3</v>
      </c>
      <c r="B898" s="95">
        <f t="shared" si="135"/>
        <v>99605.488936201582</v>
      </c>
      <c r="C898" s="62">
        <v>29.3</v>
      </c>
      <c r="D898" s="96">
        <f>IF($C898&gt;$G$20,IF('Silo Levels'!$L$19="Pumping",((PI()*((($C$19+$G$20)-$C898)*($O$20/($O$19/2)))^2*((($O$20+$G$20)-$C898))/3)*$D$603)+(((PI()*((($C$19+$G$20)-$C898)*($O$20/($O$19/2)))^2*(((($C$19+$G$20)-$C898)*($O$20/($O$19/2)))*$AZ$12))/3)*$D$603),(((PI()*((($C$19+$G$20)-$C898)*($O$20/($O$19/2)))^2*((($O$20+$G$20)-$C898)/3))*$D$603)-((PI()*((($C$19+$G$20)-$C898)*($O$20/($O$19/2)))^2*(((($C$19+$G$20)-$C898)*($O$20/($O$19/2)))*$AZ$12)/3)*$D$603))),IF('Silo Levels'!$L$19="Pumping",(($D$18*$D$603)+((PI()*(($C$21/2)^2)*($G$20-$C898))*$D$603))+((($D$18+$H$18)/3)*$BF$12)+(((PI()*($C$21/2)^2*(($C$21/2)*$AZ$12))/3)*$D$603),(($D$18*$D$603)+((PI()*(($C$21/2)^2)*($G$20-$C898))*$D$603))+((($D$18+$H$18)/3)*$BF$12)-(((PI()*($C$21/2)^2*(($C$21/2)*$AZ$12))/3)*$D$603)))</f>
        <v>96678.470162636877</v>
      </c>
      <c r="E898" s="73">
        <v>29.3</v>
      </c>
      <c r="F898" s="95">
        <f t="shared" si="127"/>
        <v>90329.253382649054</v>
      </c>
      <c r="G898" s="62">
        <v>29.3</v>
      </c>
      <c r="H898" s="96">
        <f>IF($G898&gt;$G$20,IF('Silo Levels'!$L$20="Pumping",((PI()*((($C$19+$G$20)-$G898)*($O$20/($O$19/2)))^2*((($O$20+$G$20)-$G898))/3)*$H$603)+(((PI()*((($C$19+$G$20)-$G898)*($O$20/($O$19/2)))^2*(((($C$19+$G$20)-$G898)*($O$20/($O$19/2)))*$AZ$13))/3)*$H$603),(((PI()*((($C$19+$G$20)-$G898)*($O$20/($O$19/2)))^2*((($O$20+$G$20)-$G898)/3))*$H$603)-((PI()*((($C$19+$G$20)-$G898)*($O$20/($O$19/2)))^2*(((($C$19+$G$20)-$G898)*($O$20/($O$19/2)))*$AZ$13)/3)*$H$603))),IF('Silo Levels'!$L$20="Pumping",(($D$18*$H$603)+((PI()*(($C$21/2)^2)*($G$20-$G898))*$H$603))+((($D$18+$H$18)/3)*$BF$13)+(((PI()*($C$21/2)^2*(($C$21/2)*$AZ$13))/3)*$H$603),(($D$18*$H$603)+((PI()*(($C$21/2)^2)*($G$20-$G898))*$H$603))+((($D$18+$H$18)/3)*$BF$13)-(((PI()*($C$21/2)^2*(($C$21/2)*$AZ$13))/3)*$H$603)))</f>
        <v>86541.118937623192</v>
      </c>
      <c r="I898" s="73">
        <v>29.3</v>
      </c>
      <c r="J898" s="95">
        <f t="shared" si="128"/>
        <v>90736.286426402337</v>
      </c>
      <c r="K898" s="62">
        <v>29.3</v>
      </c>
      <c r="L898" s="96">
        <f>IF($K898&gt;$G$20,IF('Silo Levels'!$L$21="Pumping",((PI()*((($C$19+$G$20)-$K898)*($O$20/($O$19/2)))^2*((($O$20+$G$20)-$K898))/3)*$L$603)+(((PI()*((($C$19+$G$20)-$K898)*($O$20/($O$19/2)))^2*(((($C$19+$G$20)-$K898)*($O$20/($O$19/2)))*$AZ$14))/3)*$L$603),(((PI()*((($C$19+$G$20)-$K898)*($O$20/($O$19/2)))^2*((($O$20+$G$20)-$K898)/3))*$L$603)-((PI()*((($C$19+$G$20)-$K898)*($O$20/($O$19/2)))^2*(((($C$19+$G$20)-$K898)*($O$20/($O$19/2)))*$AZ$14)/3)*$L$603))),IF('Silo Levels'!$L$21="Pumping",(($D$18*$L$603)+((PI()*(($C$21/2)^2)*($G$20-$K898))*$L$603))+((($D$18+$H$18)/3)*$BF$14)+(((PI()*($C$21/2)^2*(($C$21/2)*$AZ$14))/3)*$L$603),(($D$18*$L$603)+((PI()*(($C$21/2)^2)*($G$20-$K898))*$L$603))+((($D$18+$H$18)/3)*$BF$14)-(((PI()*($C$21/2)^2*(($C$21/2)*$AZ$14))/3)*$L$603)))</f>
        <v>86930.893404790229</v>
      </c>
      <c r="M898" s="73">
        <v>29.3</v>
      </c>
      <c r="N898" s="95">
        <f t="shared" si="129"/>
        <v>92853.280596896104</v>
      </c>
      <c r="O898" s="62">
        <v>29.3</v>
      </c>
      <c r="P898" s="96">
        <f>IF($O898&gt;$G$20,IF('Silo Levels'!$L$22="Pumping",((PI()*((($C$19+$G$20)-$O898)*($O$20/($O$19/2)))^2*((($O$20+$G$20)-$O898))/3)*$P$603)+(((PI()*((($C$19+$G$20)-$O898)*($O$20/($O$19/2)))^2*(((($C$19+$G$20)-$O898)*($O$20/($O$19/2)))*$AZ$15))/3)*$P$603),(((PI()*((($C$19+$G$20)-$O898)*($O$20/($O$19/2)))^2*((($O$20+$G$20)-$O898)/3))*$P$603)-((PI()*((($C$19+$G$20)-$O898)*($O$20/($O$19/2)))^2*(((($C$19+$G$20)-$O898)*($O$20/($O$19/2)))*$AZ$15)/3)*$P$603))),IF('Silo Levels'!$L$22="Pumping",(($D$18*$P$603)+((PI()*(($C$21/2)^2)*($G$20-$O898))*$P$603))+((($D$18+$H$18)/3)*$BF$15)+(((PI()*($C$21/2)^2*(($C$21/2)*$AZ$15))/3)*$P$603),(($D$18*$P$603)+((PI()*(($C$21/2)^2)*($G$20-$O898))*$P$603))+((($D$18+$H$18)/3)*$BF$15)-(((PI()*($C$21/2)^2*(($C$21/2)*$AZ$15))/3)*$P$603)))</f>
        <v>88958.125069303613</v>
      </c>
      <c r="Q898" s="73">
        <v>29.3</v>
      </c>
      <c r="R898" s="95">
        <f t="shared" si="130"/>
        <v>96015.573634616187</v>
      </c>
      <c r="S898" s="62">
        <v>29.3</v>
      </c>
      <c r="T898" s="96">
        <f>IF($S898&gt;$G$20,IF('Silo Levels'!$L$23="Pumping",((PI()*((($C$19+$G$20)-$S898)*($O$20/($O$19/2)))^2*((($O$20+$G$20)-$S898))/3)*$T$603)+(((PI()*((($C$19+$G$20)-$S898)*($O$20/($O$19/2)))^2*(((($C$19+$G$20)-$S898)*($O$20/($O$19/2)))*$AZ$16))/3)*$T$603),(((PI()*((($C$19+$G$20)-$S898)*($O$20/($O$19/2)))^2*((($O$20+$G$20)-$S898)/3))*$T$603)-((PI()*((($C$19+$G$20)-$S898)*($O$20/($O$19/2)))^2*(((($C$19+$G$20)-$S898)*($O$20/($O$19/2)))*$AZ$16)/3)*$T$603))),IF('Silo Levels'!$L$23="Pumping",(($D$18*$T$603)+((PI()*(($C$21/2)^2)*($G$20-$S898))*$T$603))+((($D$18+$H$18)/3)*$BF$16)+(((PI()*($C$21/2)^2*(($C$21/2)*$AZ$16))/3)*$T$603),(($D$18*$T$603)+((PI()*(($C$21/2)^2)*($G$20-$S898))*$T$603))+((($D$18+$H$18)/3)*$BF$16)-(((PI()*($C$21/2)^2*(($C$21/2)*$AZ$16))/3)*$T$603)))</f>
        <v>91986.333964673948</v>
      </c>
      <c r="U898" s="73">
        <v>29.3</v>
      </c>
      <c r="V898" s="95">
        <f t="shared" si="131"/>
        <v>90329.253382649054</v>
      </c>
      <c r="W898" s="62">
        <v>29.3</v>
      </c>
      <c r="X898" s="96">
        <f>IF($W898&gt;$G$20,IF('Silo Levels'!$L$24="Pumping",((PI()*((($C$19+$G$20)-$W898)*($O$20/($O$19/2)))^2*((($O$20+$G$20)-$W898))/3)*$X$603)+(((PI()*((($C$19+$G$20)-$W898)*($O$20/($O$19/2)))^2*(((($C$19+$G$20)-$W898)*($O$20/($O$19/2)))*$AZ$17))/3)*$X$603),(((PI()*((($C$19+$G$20)-$W898)*($O$20/($O$19/2)))^2*((($O$20+$G$20)-$W898)/3))*$X$603)-((PI()*((($C$19+$G$20)-$W898)*($O$20/($O$19/2)))^2*(((($C$19+$G$20)-$W898)*($O$20/($O$19/2)))*$AZ$17)/3)*$X$603))),IF('Silo Levels'!$L$24="Pumping",(($D$18*$X$603)+((PI()*(($C$21/2)^2)*($G$20-$W898))*$X$603))+((($D$18+$H$18)/3)*$BF$17)+(((PI()*($C$21/2)^2*(($C$21/2)*$AZ$17))/3)*$X$603),(($D$18*$X$603)+((PI()*(($C$21/2)^2)*($G$20-$W898))*$X$603))+((($D$18+$H$18)/3)*$BF$17)-(((PI()*($C$21/2)^2*(($C$21/2)*$AZ$17))/3)*$X$603)))</f>
        <v>86541.118937623192</v>
      </c>
      <c r="Y898" s="73">
        <v>29.3</v>
      </c>
      <c r="Z898" s="95">
        <f t="shared" si="132"/>
        <v>103564.95434236195</v>
      </c>
      <c r="AA898" s="62">
        <v>29.3</v>
      </c>
      <c r="AB898" s="96">
        <f>IF($AA898&gt;$G$20,IF('Silo Levels'!$L$25="Pumping",((PI()*((($C$19+$G$20)-$AA898)*($O$20/($O$19/2)))^2*((($O$20+$G$20)-$AA898))/3)*$AB$603)+(((PI()*((($C$19+$G$20)-$AA898)*($O$20/($O$19/2)))^2*(((($C$19+$G$20)-$AA898)*($O$20/($O$19/2)))*$AZ$18))/3)*$AB$603),(((PI()*((($C$19+$G$20)-$AA898)*($O$20/($O$19/2)))^2*((($O$20+$G$20)-$AA898)/3))*$AB$603)-((PI()*((($C$19+$G$20)-$AA898)*($O$20/($O$19/2)))^2*(((($C$19+$G$20)-$AA898)*($O$20/($O$19/2)))*$AZ$18)/3)*$AB$603))),IF('Silo Levels'!$L$25="Pumping",(($D$18*$AB$603)+((PI()*(($C$21/2)^2)*($G$20-$AA898))*$AB$603))+((($D$18+$H$18)/3)*$BF$18)+(((PI()*($C$21/2)^2*(($C$21/2)*$AZ$18))/3)*$AB$603),(($D$18*$AB$603)+((PI()*(($C$21/2)^2)*($G$20-$AA898))*$AB$603))+((($D$18+$H$18)/3)*$BF$18)-(((PI()*($C$21/2)^2*(($C$21/2)*$AZ$18))/3)*$AB$603)))</f>
        <v>99215.613965307639</v>
      </c>
      <c r="AC898" s="73">
        <v>29.3</v>
      </c>
      <c r="AD898" s="95">
        <f t="shared" si="133"/>
        <v>109207.94179605923</v>
      </c>
      <c r="AE898" s="62">
        <v>29.3</v>
      </c>
      <c r="AF898" s="96">
        <f>IF($AE898&gt;$G$20,IF('Silo Levels'!$L$26="Pumping",((PI()*((($C$19+$G$20)-$AE898)*($O$20/($O$19/2)))^2*((($O$20+$G$20)-$AE898))/3)*$AF$603)+(((PI()*((($C$19+$G$20)-$AE898)*($O$20/($O$19/2)))^2*(((($C$19+$G$20)-$AE898)*($O$20/($O$19/2)))*$AZ$19))/3)*$AF$603),(((PI()*((($C$19+$G$20)-$AE898)*($O$20/($O$19/2)))^2*((($O$20+$G$20)-$AE898)/3))*$AF$603)-((PI()*((($C$19+$G$20)-$AE898)*($O$20/($O$19/2)))^2*(((($C$19+$G$20)-$AE898)*($O$20/($O$19/2)))*$AZ$19)/3)*$AF$603))),IF('Silo Levels'!$L$26="Pumping",(($D$18*$AF$603)+((PI()*(($C$21/2)^2)*($G$20-$AE898))*$AF$603))+((($D$18+$H$18)/3)*$BF$19)+(((PI()*($C$21/2)^2*(($C$21/2)*$AZ$19))/3)*$AF$603),(($D$18*$AF$603)+((PI()*(($C$21/2)^2)*($G$20-$AE898))*$AF$603))+((($D$18+$H$18)/3)*$BF$19)-(((PI()*($C$21/2)^2*(($C$21/2)*$AZ$19))/3)*$AF$603)))</f>
        <v>106997.45614379925</v>
      </c>
      <c r="AG898" s="73">
        <v>29.3</v>
      </c>
      <c r="AH898" s="95">
        <f t="shared" si="134"/>
        <v>99605.488936201582</v>
      </c>
      <c r="AI898" s="62">
        <v>29.3</v>
      </c>
      <c r="AJ898" s="96">
        <f>IF($AI898&gt;$G$20,IF('Silo Levels'!$L$27="Pumping",((PI()*((($C$19+$G$20)-$AI898)*($O$20/($O$19/2)))^2*((($O$20+$G$20)-$AI898))/3)*$AJ$603)+(((PI()*((($C$19+$G$20)-$AI898)*($O$20/($O$19/2)))^2*(((($C$19+$G$20)-$AI898)*($O$20/($O$19/2)))*$AZ$20))/3)*$AJ$603),(((PI()*((($C$19+$G$20)-$AI898)*($O$20/($O$19/2)))^2*((($O$20+$G$20)-$AI898)/3))*$AJ$603)-((PI()*((($C$19+$G$20)-$AI898)*($O$20/($O$19/2)))^2*(((($C$19+$G$20)-$AI898)*($O$20/($O$19/2)))*$AZ$20)/3)*$AJ$603))),IF('Silo Levels'!$L$27="Pumping",(($D$18*$AJ$603)+((PI()*(($C$21/2)^2)*($G$20-$AI898))*$AJ$603))+((($D$18+$H$18)/3)*$BF$20)+(((PI()*($C$21/2)^2*(($C$21/2)*$AZ$20))/3)*$AJ$603),(($D$18*$AJ$603)+((PI()*(($C$21/2)^2)*($G$20-$AI898))*$AJ$603))+((($D$18+$H$18)/3)*$BF$20)-(((PI()*($C$21/2)^2*(($C$21/2)*$AZ$20))/3)*$AJ$603)))</f>
        <v>95424.033545394865</v>
      </c>
    </row>
    <row r="899" spans="1:36" x14ac:dyDescent="0.3">
      <c r="A899">
        <v>29.4</v>
      </c>
      <c r="B899" s="95">
        <f t="shared" si="135"/>
        <v>99185.886444023068</v>
      </c>
      <c r="C899" s="62">
        <v>29.4</v>
      </c>
      <c r="D899" s="96">
        <f>IF($C899&gt;$G$20,IF('Silo Levels'!$L$19="Pumping",((PI()*((($C$19+$G$20)-$C899)*($O$20/($O$19/2)))^2*((($O$20+$G$20)-$C899))/3)*$D$603)+(((PI()*((($C$19+$G$20)-$C899)*($O$20/($O$19/2)))^2*(((($C$19+$G$20)-$C899)*($O$20/($O$19/2)))*$AZ$12))/3)*$D$603),(((PI()*((($C$19+$G$20)-$C899)*($O$20/($O$19/2)))^2*((($O$20+$G$20)-$C899)/3))*$D$603)-((PI()*((($C$19+$G$20)-$C899)*($O$20/($O$19/2)))^2*(((($C$19+$G$20)-$C899)*($O$20/($O$19/2)))*$AZ$12)/3)*$D$603))),IF('Silo Levels'!$L$19="Pumping",(($D$18*$D$603)+((PI()*(($C$21/2)^2)*($G$20-$C899))*$D$603))+((($D$18+$H$18)/3)*$BF$12)+(((PI()*($C$21/2)^2*(($C$21/2)*$AZ$12))/3)*$D$603),(($D$18*$D$603)+((PI()*(($C$21/2)^2)*($G$20-$C899))*$D$603))+((($D$18+$H$18)/3)*$BF$12)-(((PI()*($C$21/2)^2*(($C$21/2)*$AZ$12))/3)*$D$603)))</f>
        <v>96258.867670458363</v>
      </c>
      <c r="E899" s="73">
        <v>29.4</v>
      </c>
      <c r="F899" s="95">
        <f t="shared" si="127"/>
        <v>89949.120030674341</v>
      </c>
      <c r="G899" s="62">
        <v>29.4</v>
      </c>
      <c r="H899" s="96">
        <f>IF($G899&gt;$G$20,IF('Silo Levels'!$L$20="Pumping",((PI()*((($C$19+$G$20)-$G899)*($O$20/($O$19/2)))^2*((($O$20+$G$20)-$G899))/3)*$H$603)+(((PI()*((($C$19+$G$20)-$G899)*($O$20/($O$19/2)))^2*(((($C$19+$G$20)-$G899)*($O$20/($O$19/2)))*$AZ$13))/3)*$H$603),(((PI()*((($C$19+$G$20)-$G899)*($O$20/($O$19/2)))^2*((($O$20+$G$20)-$G899)/3))*$H$603)-((PI()*((($C$19+$G$20)-$G899)*($O$20/($O$19/2)))^2*(((($C$19+$G$20)-$G899)*($O$20/($O$19/2)))*$AZ$13)/3)*$H$603))),IF('Silo Levels'!$L$20="Pumping",(($D$18*$H$603)+((PI()*(($C$21/2)^2)*($G$20-$G899))*$H$603))+((($D$18+$H$18)/3)*$BF$13)+(((PI()*($C$21/2)^2*(($C$21/2)*$AZ$13))/3)*$H$603),(($D$18*$H$603)+((PI()*(($C$21/2)^2)*($G$20-$G899))*$H$603))+((($D$18+$H$18)/3)*$BF$13)-(((PI()*($C$21/2)^2*(($C$21/2)*$AZ$13))/3)*$H$603)))</f>
        <v>86160.985585648479</v>
      </c>
      <c r="I899" s="73">
        <v>29.4</v>
      </c>
      <c r="J899" s="95">
        <f t="shared" si="128"/>
        <v>90354.421203327685</v>
      </c>
      <c r="K899" s="62">
        <v>29.4</v>
      </c>
      <c r="L899" s="96">
        <f>IF($K899&gt;$G$20,IF('Silo Levels'!$L$21="Pumping",((PI()*((($C$19+$G$20)-$K899)*($O$20/($O$19/2)))^2*((($O$20+$G$20)-$K899))/3)*$L$603)+(((PI()*((($C$19+$G$20)-$K899)*($O$20/($O$19/2)))^2*(((($C$19+$G$20)-$K899)*($O$20/($O$19/2)))*$AZ$14))/3)*$L$603),(((PI()*((($C$19+$G$20)-$K899)*($O$20/($O$19/2)))^2*((($O$20+$G$20)-$K899)/3))*$L$603)-((PI()*((($C$19+$G$20)-$K899)*($O$20/($O$19/2)))^2*(((($C$19+$G$20)-$K899)*($O$20/($O$19/2)))*$AZ$14)/3)*$L$603))),IF('Silo Levels'!$L$21="Pumping",(($D$18*$L$603)+((PI()*(($C$21/2)^2)*($G$20-$K899))*$L$603))+((($D$18+$H$18)/3)*$BF$14)+(((PI()*($C$21/2)^2*(($C$21/2)*$AZ$14))/3)*$L$603),(($D$18*$L$603)+((PI()*(($C$21/2)^2)*($G$20-$K899))*$L$603))+((($D$18+$H$18)/3)*$BF$14)-(((PI()*($C$21/2)^2*(($C$21/2)*$AZ$14))/3)*$L$603)))</f>
        <v>86549.028181715577</v>
      </c>
      <c r="M899" s="73">
        <v>29.4</v>
      </c>
      <c r="N899" s="95">
        <f t="shared" si="129"/>
        <v>92462.407847088922</v>
      </c>
      <c r="O899" s="62">
        <v>29.4</v>
      </c>
      <c r="P899" s="96">
        <f>IF($O899&gt;$G$20,IF('Silo Levels'!$L$22="Pumping",((PI()*((($C$19+$G$20)-$O899)*($O$20/($O$19/2)))^2*((($O$20+$G$20)-$O899))/3)*$P$603)+(((PI()*((($C$19+$G$20)-$O899)*($O$20/($O$19/2)))^2*(((($C$19+$G$20)-$O899)*($O$20/($O$19/2)))*$AZ$15))/3)*$P$603),(((PI()*((($C$19+$G$20)-$O899)*($O$20/($O$19/2)))^2*((($O$20+$G$20)-$O899)/3))*$P$603)-((PI()*((($C$19+$G$20)-$O899)*($O$20/($O$19/2)))^2*(((($C$19+$G$20)-$O899)*($O$20/($O$19/2)))*$AZ$15)/3)*$P$603))),IF('Silo Levels'!$L$22="Pumping",(($D$18*$P$603)+((PI()*(($C$21/2)^2)*($G$20-$O899))*$P$603))+((($D$18+$H$18)/3)*$BF$15)+(((PI()*($C$21/2)^2*(($C$21/2)*$AZ$15))/3)*$P$603),(($D$18*$P$603)+((PI()*(($C$21/2)^2)*($G$20-$O899))*$P$603))+((($D$18+$H$18)/3)*$BF$15)-(((PI()*($C$21/2)^2*(($C$21/2)*$AZ$15))/3)*$P$603)))</f>
        <v>88567.252319496431</v>
      </c>
      <c r="Q899" s="73">
        <v>29.4</v>
      </c>
      <c r="R899" s="95">
        <f t="shared" si="130"/>
        <v>95611.245751360664</v>
      </c>
      <c r="S899" s="62">
        <v>29.4</v>
      </c>
      <c r="T899" s="96">
        <f>IF($S899&gt;$G$20,IF('Silo Levels'!$L$23="Pumping",((PI()*((($C$19+$G$20)-$S899)*($O$20/($O$19/2)))^2*((($O$20+$G$20)-$S899))/3)*$T$603)+(((PI()*((($C$19+$G$20)-$S899)*($O$20/($O$19/2)))^2*(((($C$19+$G$20)-$S899)*($O$20/($O$19/2)))*$AZ$16))/3)*$T$603),(((PI()*((($C$19+$G$20)-$S899)*($O$20/($O$19/2)))^2*((($O$20+$G$20)-$S899)/3))*$T$603)-((PI()*((($C$19+$G$20)-$S899)*($O$20/($O$19/2)))^2*(((($C$19+$G$20)-$S899)*($O$20/($O$19/2)))*$AZ$16)/3)*$T$603))),IF('Silo Levels'!$L$23="Pumping",(($D$18*$T$603)+((PI()*(($C$21/2)^2)*($G$20-$S899))*$T$603))+((($D$18+$H$18)/3)*$BF$16)+(((PI()*($C$21/2)^2*(($C$21/2)*$AZ$16))/3)*$T$603),(($D$18*$T$603)+((PI()*(($C$21/2)^2)*($G$20-$S899))*$T$603))+((($D$18+$H$18)/3)*$BF$16)-(((PI()*($C$21/2)^2*(($C$21/2)*$AZ$16))/3)*$T$603)))</f>
        <v>91582.006081418425</v>
      </c>
      <c r="U899" s="73">
        <v>29.4</v>
      </c>
      <c r="V899" s="95">
        <f t="shared" si="131"/>
        <v>89949.120030674341</v>
      </c>
      <c r="W899" s="62">
        <v>29.4</v>
      </c>
      <c r="X899" s="96">
        <f>IF($W899&gt;$G$20,IF('Silo Levels'!$L$24="Pumping",((PI()*((($C$19+$G$20)-$W899)*($O$20/($O$19/2)))^2*((($O$20+$G$20)-$W899))/3)*$X$603)+(((PI()*((($C$19+$G$20)-$W899)*($O$20/($O$19/2)))^2*(((($C$19+$G$20)-$W899)*($O$20/($O$19/2)))*$AZ$17))/3)*$X$603),(((PI()*((($C$19+$G$20)-$W899)*($O$20/($O$19/2)))^2*((($O$20+$G$20)-$W899)/3))*$X$603)-((PI()*((($C$19+$G$20)-$W899)*($O$20/($O$19/2)))^2*(((($C$19+$G$20)-$W899)*($O$20/($O$19/2)))*$AZ$17)/3)*$X$603))),IF('Silo Levels'!$L$24="Pumping",(($D$18*$X$603)+((PI()*(($C$21/2)^2)*($G$20-$W899))*$X$603))+((($D$18+$H$18)/3)*$BF$17)+(((PI()*($C$21/2)^2*(($C$21/2)*$AZ$17))/3)*$X$603),(($D$18*$X$603)+((PI()*(($C$21/2)^2)*($G$20-$W899))*$X$603))+((($D$18+$H$18)/3)*$BF$17)-(((PI()*($C$21/2)^2*(($C$21/2)*$AZ$17))/3)*$X$603)))</f>
        <v>86160.985585648479</v>
      </c>
      <c r="Y899" s="73">
        <v>29.4</v>
      </c>
      <c r="Z899" s="95">
        <f t="shared" si="132"/>
        <v>103128.50485504779</v>
      </c>
      <c r="AA899" s="62">
        <v>29.4</v>
      </c>
      <c r="AB899" s="96">
        <f>IF($AA899&gt;$G$20,IF('Silo Levels'!$L$25="Pumping",((PI()*((($C$19+$G$20)-$AA899)*($O$20/($O$19/2)))^2*((($O$20+$G$20)-$AA899))/3)*$AB$603)+(((PI()*((($C$19+$G$20)-$AA899)*($O$20/($O$19/2)))^2*(((($C$19+$G$20)-$AA899)*($O$20/($O$19/2)))*$AZ$18))/3)*$AB$603),(((PI()*((($C$19+$G$20)-$AA899)*($O$20/($O$19/2)))^2*((($O$20+$G$20)-$AA899)/3))*$AB$603)-((PI()*((($C$19+$G$20)-$AA899)*($O$20/($O$19/2)))^2*(((($C$19+$G$20)-$AA899)*($O$20/($O$19/2)))*$AZ$18)/3)*$AB$603))),IF('Silo Levels'!$L$25="Pumping",(($D$18*$AB$603)+((PI()*(($C$21/2)^2)*($G$20-$AA899))*$AB$603))+((($D$18+$H$18)/3)*$BF$18)+(((PI()*($C$21/2)^2*(($C$21/2)*$AZ$18))/3)*$AB$603),(($D$18*$AB$603)+((PI()*(($C$21/2)^2)*($G$20-$AA899))*$AB$603))+((($D$18+$H$18)/3)*$BF$18)-(((PI()*($C$21/2)^2*(($C$21/2)*$AZ$18))/3)*$AB$603)))</f>
        <v>98779.164477993487</v>
      </c>
      <c r="AC899" s="73">
        <v>29.4</v>
      </c>
      <c r="AD899" s="95">
        <f t="shared" si="133"/>
        <v>108764.30425748721</v>
      </c>
      <c r="AE899" s="62">
        <v>29.4</v>
      </c>
      <c r="AF899" s="96">
        <f>IF($AE899&gt;$G$20,IF('Silo Levels'!$L$26="Pumping",((PI()*((($C$19+$G$20)-$AE899)*($O$20/($O$19/2)))^2*((($O$20+$G$20)-$AE899))/3)*$AF$603)+(((PI()*((($C$19+$G$20)-$AE899)*($O$20/($O$19/2)))^2*(((($C$19+$G$20)-$AE899)*($O$20/($O$19/2)))*$AZ$19))/3)*$AF$603),(((PI()*((($C$19+$G$20)-$AE899)*($O$20/($O$19/2)))^2*((($O$20+$G$20)-$AE899)/3))*$AF$603)-((PI()*((($C$19+$G$20)-$AE899)*($O$20/($O$19/2)))^2*(((($C$19+$G$20)-$AE899)*($O$20/($O$19/2)))*$AZ$19)/3)*$AF$603))),IF('Silo Levels'!$L$26="Pumping",(($D$18*$AF$603)+((PI()*(($C$21/2)^2)*($G$20-$AE899))*$AF$603))+((($D$18+$H$18)/3)*$BF$19)+(((PI()*($C$21/2)^2*(($C$21/2)*$AZ$19))/3)*$AF$603),(($D$18*$AF$603)+((PI()*(($C$21/2)^2)*($G$20-$AE899))*$AF$603))+((($D$18+$H$18)/3)*$BF$19)-(((PI()*($C$21/2)^2*(($C$21/2)*$AZ$19))/3)*$AF$603)))</f>
        <v>106553.81860522724</v>
      </c>
      <c r="AG899" s="73">
        <v>29.4</v>
      </c>
      <c r="AH899" s="95">
        <f t="shared" si="134"/>
        <v>99185.886444023068</v>
      </c>
      <c r="AI899" s="62">
        <v>29.4</v>
      </c>
      <c r="AJ899" s="96">
        <f>IF($AI899&gt;$G$20,IF('Silo Levels'!$L$27="Pumping",((PI()*((($C$19+$G$20)-$AI899)*($O$20/($O$19/2)))^2*((($O$20+$G$20)-$AI899))/3)*$AJ$603)+(((PI()*((($C$19+$G$20)-$AI899)*($O$20/($O$19/2)))^2*(((($C$19+$G$20)-$AI899)*($O$20/($O$19/2)))*$AZ$20))/3)*$AJ$603),(((PI()*((($C$19+$G$20)-$AI899)*($O$20/($O$19/2)))^2*((($O$20+$G$20)-$AI899)/3))*$AJ$603)-((PI()*((($C$19+$G$20)-$AI899)*($O$20/($O$19/2)))^2*(((($C$19+$G$20)-$AI899)*($O$20/($O$19/2)))*$AZ$20)/3)*$AJ$603))),IF('Silo Levels'!$L$27="Pumping",(($D$18*$AJ$603)+((PI()*(($C$21/2)^2)*($G$20-$AI899))*$AJ$603))+((($D$18+$H$18)/3)*$BF$20)+(((PI()*($C$21/2)^2*(($C$21/2)*$AZ$20))/3)*$AJ$603),(($D$18*$AJ$603)+((PI()*(($C$21/2)^2)*($G$20-$AI899))*$AJ$603))+((($D$18+$H$18)/3)*$BF$20)-(((PI()*($C$21/2)^2*(($C$21/2)*$AZ$20))/3)*$AJ$603)))</f>
        <v>95004.431053216351</v>
      </c>
    </row>
    <row r="900" spans="1:36" x14ac:dyDescent="0.3">
      <c r="A900">
        <v>29.5</v>
      </c>
      <c r="B900" s="95">
        <f t="shared" si="135"/>
        <v>98766.28395184454</v>
      </c>
      <c r="C900" s="62">
        <v>29.5</v>
      </c>
      <c r="D900" s="96">
        <f>IF($C900&gt;$G$20,IF('Silo Levels'!$L$19="Pumping",((PI()*((($C$19+$G$20)-$C900)*($O$20/($O$19/2)))^2*((($O$20+$G$20)-$C900))/3)*$D$603)+(((PI()*((($C$19+$G$20)-$C900)*($O$20/($O$19/2)))^2*(((($C$19+$G$20)-$C900)*($O$20/($O$19/2)))*$AZ$12))/3)*$D$603),(((PI()*((($C$19+$G$20)-$C900)*($O$20/($O$19/2)))^2*((($O$20+$G$20)-$C900)/3))*$D$603)-((PI()*((($C$19+$G$20)-$C900)*($O$20/($O$19/2)))^2*(((($C$19+$G$20)-$C900)*($O$20/($O$19/2)))*$AZ$12)/3)*$D$603))),IF('Silo Levels'!$L$19="Pumping",(($D$18*$D$603)+((PI()*(($C$21/2)^2)*($G$20-$C900))*$D$603))+((($D$18+$H$18)/3)*$BF$12)+(((PI()*($C$21/2)^2*(($C$21/2)*$AZ$12))/3)*$D$603),(($D$18*$D$603)+((PI()*(($C$21/2)^2)*($G$20-$C900))*$D$603))+((($D$18+$H$18)/3)*$BF$12)-(((PI()*($C$21/2)^2*(($C$21/2)*$AZ$12))/3)*$D$603)))</f>
        <v>95839.265178279835</v>
      </c>
      <c r="E900" s="73">
        <v>29.5</v>
      </c>
      <c r="F900" s="95">
        <f t="shared" si="127"/>
        <v>89568.986678699614</v>
      </c>
      <c r="G900" s="62">
        <v>29.5</v>
      </c>
      <c r="H900" s="96">
        <f>IF($G900&gt;$G$20,IF('Silo Levels'!$L$20="Pumping",((PI()*((($C$19+$G$20)-$G900)*($O$20/($O$19/2)))^2*((($O$20+$G$20)-$G900))/3)*$H$603)+(((PI()*((($C$19+$G$20)-$G900)*($O$20/($O$19/2)))^2*(((($C$19+$G$20)-$G900)*($O$20/($O$19/2)))*$AZ$13))/3)*$H$603),(((PI()*((($C$19+$G$20)-$G900)*($O$20/($O$19/2)))^2*((($O$20+$G$20)-$G900)/3))*$H$603)-((PI()*((($C$19+$G$20)-$G900)*($O$20/($O$19/2)))^2*(((($C$19+$G$20)-$G900)*($O$20/($O$19/2)))*$AZ$13)/3)*$H$603))),IF('Silo Levels'!$L$20="Pumping",(($D$18*$H$603)+((PI()*(($C$21/2)^2)*($G$20-$G900))*$H$603))+((($D$18+$H$18)/3)*$BF$13)+(((PI()*($C$21/2)^2*(($C$21/2)*$AZ$13))/3)*$H$603),(($D$18*$H$603)+((PI()*(($C$21/2)^2)*($G$20-$G900))*$H$603))+((($D$18+$H$18)/3)*$BF$13)-(((PI()*($C$21/2)^2*(($C$21/2)*$AZ$13))/3)*$H$603)))</f>
        <v>85780.852233673751</v>
      </c>
      <c r="I900" s="73">
        <v>29.5</v>
      </c>
      <c r="J900" s="95">
        <f t="shared" si="128"/>
        <v>89972.555980253004</v>
      </c>
      <c r="K900" s="62">
        <v>29.5</v>
      </c>
      <c r="L900" s="96">
        <f>IF($K900&gt;$G$20,IF('Silo Levels'!$L$21="Pumping",((PI()*((($C$19+$G$20)-$K900)*($O$20/($O$19/2)))^2*((($O$20+$G$20)-$K900))/3)*$L$603)+(((PI()*((($C$19+$G$20)-$K900)*($O$20/($O$19/2)))^2*(((($C$19+$G$20)-$K900)*($O$20/($O$19/2)))*$AZ$14))/3)*$L$603),(((PI()*((($C$19+$G$20)-$K900)*($O$20/($O$19/2)))^2*((($O$20+$G$20)-$K900)/3))*$L$603)-((PI()*((($C$19+$G$20)-$K900)*($O$20/($O$19/2)))^2*(((($C$19+$G$20)-$K900)*($O$20/($O$19/2)))*$AZ$14)/3)*$L$603))),IF('Silo Levels'!$L$21="Pumping",(($D$18*$L$603)+((PI()*(($C$21/2)^2)*($G$20-$K900))*$L$603))+((($D$18+$H$18)/3)*$BF$14)+(((PI()*($C$21/2)^2*(($C$21/2)*$AZ$14))/3)*$L$603),(($D$18*$L$603)+((PI()*(($C$21/2)^2)*($G$20-$K900))*$L$603))+((($D$18+$H$18)/3)*$BF$14)-(((PI()*($C$21/2)^2*(($C$21/2)*$AZ$14))/3)*$L$603)))</f>
        <v>86167.162958640896</v>
      </c>
      <c r="M900" s="73">
        <v>29.5</v>
      </c>
      <c r="N900" s="95">
        <f t="shared" si="129"/>
        <v>92071.53509728171</v>
      </c>
      <c r="O900" s="62">
        <v>29.5</v>
      </c>
      <c r="P900" s="96">
        <f>IF($O900&gt;$G$20,IF('Silo Levels'!$L$22="Pumping",((PI()*((($C$19+$G$20)-$O900)*($O$20/($O$19/2)))^2*((($O$20+$G$20)-$O900))/3)*$P$603)+(((PI()*((($C$19+$G$20)-$O900)*($O$20/($O$19/2)))^2*(((($C$19+$G$20)-$O900)*($O$20/($O$19/2)))*$AZ$15))/3)*$P$603),(((PI()*((($C$19+$G$20)-$O900)*($O$20/($O$19/2)))^2*((($O$20+$G$20)-$O900)/3))*$P$603)-((PI()*((($C$19+$G$20)-$O900)*($O$20/($O$19/2)))^2*(((($C$19+$G$20)-$O900)*($O$20/($O$19/2)))*$AZ$15)/3)*$P$603))),IF('Silo Levels'!$L$22="Pumping",(($D$18*$P$603)+((PI()*(($C$21/2)^2)*($G$20-$O900))*$P$603))+((($D$18+$H$18)/3)*$BF$15)+(((PI()*($C$21/2)^2*(($C$21/2)*$AZ$15))/3)*$P$603),(($D$18*$P$603)+((PI()*(($C$21/2)^2)*($G$20-$O900))*$P$603))+((($D$18+$H$18)/3)*$BF$15)-(((PI()*($C$21/2)^2*(($C$21/2)*$AZ$15))/3)*$P$603)))</f>
        <v>88176.379569689219</v>
      </c>
      <c r="Q900" s="73">
        <v>29.5</v>
      </c>
      <c r="R900" s="95">
        <f t="shared" si="130"/>
        <v>95206.917868105127</v>
      </c>
      <c r="S900" s="62">
        <v>29.5</v>
      </c>
      <c r="T900" s="96">
        <f>IF($S900&gt;$G$20,IF('Silo Levels'!$L$23="Pumping",((PI()*((($C$19+$G$20)-$S900)*($O$20/($O$19/2)))^2*((($O$20+$G$20)-$S900))/3)*$T$603)+(((PI()*((($C$19+$G$20)-$S900)*($O$20/($O$19/2)))^2*(((($C$19+$G$20)-$S900)*($O$20/($O$19/2)))*$AZ$16))/3)*$T$603),(((PI()*((($C$19+$G$20)-$S900)*($O$20/($O$19/2)))^2*((($O$20+$G$20)-$S900)/3))*$T$603)-((PI()*((($C$19+$G$20)-$S900)*($O$20/($O$19/2)))^2*(((($C$19+$G$20)-$S900)*($O$20/($O$19/2)))*$AZ$16)/3)*$T$603))),IF('Silo Levels'!$L$23="Pumping",(($D$18*$T$603)+((PI()*(($C$21/2)^2)*($G$20-$S900))*$T$603))+((($D$18+$H$18)/3)*$BF$16)+(((PI()*($C$21/2)^2*(($C$21/2)*$AZ$16))/3)*$T$603),(($D$18*$T$603)+((PI()*(($C$21/2)^2)*($G$20-$S900))*$T$603))+((($D$18+$H$18)/3)*$BF$16)-(((PI()*($C$21/2)^2*(($C$21/2)*$AZ$16))/3)*$T$603)))</f>
        <v>91177.678198162888</v>
      </c>
      <c r="U900" s="73">
        <v>29.5</v>
      </c>
      <c r="V900" s="95">
        <f t="shared" si="131"/>
        <v>89568.986678699614</v>
      </c>
      <c r="W900" s="62">
        <v>29.5</v>
      </c>
      <c r="X900" s="96">
        <f>IF($W900&gt;$G$20,IF('Silo Levels'!$L$24="Pumping",((PI()*((($C$19+$G$20)-$W900)*($O$20/($O$19/2)))^2*((($O$20+$G$20)-$W900))/3)*$X$603)+(((PI()*((($C$19+$G$20)-$W900)*($O$20/($O$19/2)))^2*(((($C$19+$G$20)-$W900)*($O$20/($O$19/2)))*$AZ$17))/3)*$X$603),(((PI()*((($C$19+$G$20)-$W900)*($O$20/($O$19/2)))^2*((($O$20+$G$20)-$W900)/3))*$X$603)-((PI()*((($C$19+$G$20)-$W900)*($O$20/($O$19/2)))^2*(((($C$19+$G$20)-$W900)*($O$20/($O$19/2)))*$AZ$17)/3)*$X$603))),IF('Silo Levels'!$L$24="Pumping",(($D$18*$X$603)+((PI()*(($C$21/2)^2)*($G$20-$W900))*$X$603))+((($D$18+$H$18)/3)*$BF$17)+(((PI()*($C$21/2)^2*(($C$21/2)*$AZ$17))/3)*$X$603),(($D$18*$X$603)+((PI()*(($C$21/2)^2)*($G$20-$W900))*$X$603))+((($D$18+$H$18)/3)*$BF$17)-(((PI()*($C$21/2)^2*(($C$21/2)*$AZ$17))/3)*$X$603)))</f>
        <v>85780.852233673751</v>
      </c>
      <c r="Y900" s="73">
        <v>29.5</v>
      </c>
      <c r="Z900" s="95">
        <f t="shared" si="132"/>
        <v>102692.05536773364</v>
      </c>
      <c r="AA900" s="62">
        <v>29.5</v>
      </c>
      <c r="AB900" s="96">
        <f>IF($AA900&gt;$G$20,IF('Silo Levels'!$L$25="Pumping",((PI()*((($C$19+$G$20)-$AA900)*($O$20/($O$19/2)))^2*((($O$20+$G$20)-$AA900))/3)*$AB$603)+(((PI()*((($C$19+$G$20)-$AA900)*($O$20/($O$19/2)))^2*(((($C$19+$G$20)-$AA900)*($O$20/($O$19/2)))*$AZ$18))/3)*$AB$603),(((PI()*((($C$19+$G$20)-$AA900)*($O$20/($O$19/2)))^2*((($O$20+$G$20)-$AA900)/3))*$AB$603)-((PI()*((($C$19+$G$20)-$AA900)*($O$20/($O$19/2)))^2*(((($C$19+$G$20)-$AA900)*($O$20/($O$19/2)))*$AZ$18)/3)*$AB$603))),IF('Silo Levels'!$L$25="Pumping",(($D$18*$AB$603)+((PI()*(($C$21/2)^2)*($G$20-$AA900))*$AB$603))+((($D$18+$H$18)/3)*$BF$18)+(((PI()*($C$21/2)^2*(($C$21/2)*$AZ$18))/3)*$AB$603),(($D$18*$AB$603)+((PI()*(($C$21/2)^2)*($G$20-$AA900))*$AB$603))+((($D$18+$H$18)/3)*$BF$18)-(((PI()*($C$21/2)^2*(($C$21/2)*$AZ$18))/3)*$AB$603)))</f>
        <v>98342.714990679335</v>
      </c>
      <c r="AC900" s="73">
        <v>29.5</v>
      </c>
      <c r="AD900" s="95">
        <f t="shared" si="133"/>
        <v>108320.66671891516</v>
      </c>
      <c r="AE900" s="62">
        <v>29.5</v>
      </c>
      <c r="AF900" s="96">
        <f>IF($AE900&gt;$G$20,IF('Silo Levels'!$L$26="Pumping",((PI()*((($C$19+$G$20)-$AE900)*($O$20/($O$19/2)))^2*((($O$20+$G$20)-$AE900))/3)*$AF$603)+(((PI()*((($C$19+$G$20)-$AE900)*($O$20/($O$19/2)))^2*(((($C$19+$G$20)-$AE900)*($O$20/($O$19/2)))*$AZ$19))/3)*$AF$603),(((PI()*((($C$19+$G$20)-$AE900)*($O$20/($O$19/2)))^2*((($O$20+$G$20)-$AE900)/3))*$AF$603)-((PI()*((($C$19+$G$20)-$AE900)*($O$20/($O$19/2)))^2*(((($C$19+$G$20)-$AE900)*($O$20/($O$19/2)))*$AZ$19)/3)*$AF$603))),IF('Silo Levels'!$L$26="Pumping",(($D$18*$AF$603)+((PI()*(($C$21/2)^2)*($G$20-$AE900))*$AF$603))+((($D$18+$H$18)/3)*$BF$19)+(((PI()*($C$21/2)^2*(($C$21/2)*$AZ$19))/3)*$AF$603),(($D$18*$AF$603)+((PI()*(($C$21/2)^2)*($G$20-$AE900))*$AF$603))+((($D$18+$H$18)/3)*$BF$19)-(((PI()*($C$21/2)^2*(($C$21/2)*$AZ$19))/3)*$AF$603)))</f>
        <v>106110.18106665519</v>
      </c>
      <c r="AG900" s="73">
        <v>29.5</v>
      </c>
      <c r="AH900" s="95">
        <f t="shared" si="134"/>
        <v>98766.28395184454</v>
      </c>
      <c r="AI900" s="62">
        <v>29.5</v>
      </c>
      <c r="AJ900" s="96">
        <f>IF($AI900&gt;$G$20,IF('Silo Levels'!$L$27="Pumping",((PI()*((($C$19+$G$20)-$AI900)*($O$20/($O$19/2)))^2*((($O$20+$G$20)-$AI900))/3)*$AJ$603)+(((PI()*((($C$19+$G$20)-$AI900)*($O$20/($O$19/2)))^2*(((($C$19+$G$20)-$AI900)*($O$20/($O$19/2)))*$AZ$20))/3)*$AJ$603),(((PI()*((($C$19+$G$20)-$AI900)*($O$20/($O$19/2)))^2*((($O$20+$G$20)-$AI900)/3))*$AJ$603)-((PI()*((($C$19+$G$20)-$AI900)*($O$20/($O$19/2)))^2*(((($C$19+$G$20)-$AI900)*($O$20/($O$19/2)))*$AZ$20)/3)*$AJ$603))),IF('Silo Levels'!$L$27="Pumping",(($D$18*$AJ$603)+((PI()*(($C$21/2)^2)*($G$20-$AI900))*$AJ$603))+((($D$18+$H$18)/3)*$BF$20)+(((PI()*($C$21/2)^2*(($C$21/2)*$AZ$20))/3)*$AJ$603),(($D$18*$AJ$603)+((PI()*(($C$21/2)^2)*($G$20-$AI900))*$AJ$603))+((($D$18+$H$18)/3)*$BF$20)-(((PI()*($C$21/2)^2*(($C$21/2)*$AZ$20))/3)*$AJ$603)))</f>
        <v>94584.828561037823</v>
      </c>
    </row>
    <row r="901" spans="1:36" x14ac:dyDescent="0.3">
      <c r="A901">
        <v>29.6</v>
      </c>
      <c r="B901" s="95">
        <f t="shared" si="135"/>
        <v>98346.681459666026</v>
      </c>
      <c r="C901" s="62">
        <v>29.6</v>
      </c>
      <c r="D901" s="96">
        <f>IF($C901&gt;$G$20,IF('Silo Levels'!$L$19="Pumping",((PI()*((($C$19+$G$20)-$C901)*($O$20/($O$19/2)))^2*((($O$20+$G$20)-$C901))/3)*$D$603)+(((PI()*((($C$19+$G$20)-$C901)*($O$20/($O$19/2)))^2*(((($C$19+$G$20)-$C901)*($O$20/($O$19/2)))*$AZ$12))/3)*$D$603),(((PI()*((($C$19+$G$20)-$C901)*($O$20/($O$19/2)))^2*((($O$20+$G$20)-$C901)/3))*$D$603)-((PI()*((($C$19+$G$20)-$C901)*($O$20/($O$19/2)))^2*(((($C$19+$G$20)-$C901)*($O$20/($O$19/2)))*$AZ$12)/3)*$D$603))),IF('Silo Levels'!$L$19="Pumping",(($D$18*$D$603)+((PI()*(($C$21/2)^2)*($G$20-$C901))*$D$603))+((($D$18+$H$18)/3)*$BF$12)+(((PI()*($C$21/2)^2*(($C$21/2)*$AZ$12))/3)*$D$603),(($D$18*$D$603)+((PI()*(($C$21/2)^2)*($G$20-$C901))*$D$603))+((($D$18+$H$18)/3)*$BF$12)-(((PI()*($C$21/2)^2*(($C$21/2)*$AZ$12))/3)*$D$603)))</f>
        <v>95419.662686101321</v>
      </c>
      <c r="E901" s="73">
        <v>29.6</v>
      </c>
      <c r="F901" s="95">
        <f t="shared" si="127"/>
        <v>89188.853326724871</v>
      </c>
      <c r="G901" s="62">
        <v>29.6</v>
      </c>
      <c r="H901" s="96">
        <f>IF($G901&gt;$G$20,IF('Silo Levels'!$L$20="Pumping",((PI()*((($C$19+$G$20)-$G901)*($O$20/($O$19/2)))^2*((($O$20+$G$20)-$G901))/3)*$H$603)+(((PI()*((($C$19+$G$20)-$G901)*($O$20/($O$19/2)))^2*(((($C$19+$G$20)-$G901)*($O$20/($O$19/2)))*$AZ$13))/3)*$H$603),(((PI()*((($C$19+$G$20)-$G901)*($O$20/($O$19/2)))^2*((($O$20+$G$20)-$G901)/3))*$H$603)-((PI()*((($C$19+$G$20)-$G901)*($O$20/($O$19/2)))^2*(((($C$19+$G$20)-$G901)*($O$20/($O$19/2)))*$AZ$13)/3)*$H$603))),IF('Silo Levels'!$L$20="Pumping",(($D$18*$H$603)+((PI()*(($C$21/2)^2)*($G$20-$G901))*$H$603))+((($D$18+$H$18)/3)*$BF$13)+(((PI()*($C$21/2)^2*(($C$21/2)*$AZ$13))/3)*$H$603),(($D$18*$H$603)+((PI()*(($C$21/2)^2)*($G$20-$G901))*$H$603))+((($D$18+$H$18)/3)*$BF$13)-(((PI()*($C$21/2)^2*(($C$21/2)*$AZ$13))/3)*$H$603)))</f>
        <v>85400.718881699009</v>
      </c>
      <c r="I901" s="73">
        <v>29.6</v>
      </c>
      <c r="J901" s="95">
        <f t="shared" si="128"/>
        <v>89590.690757178352</v>
      </c>
      <c r="K901" s="62">
        <v>29.6</v>
      </c>
      <c r="L901" s="96">
        <f>IF($K901&gt;$G$20,IF('Silo Levels'!$L$21="Pumping",((PI()*((($C$19+$G$20)-$K901)*($O$20/($O$19/2)))^2*((($O$20+$G$20)-$K901))/3)*$L$603)+(((PI()*((($C$19+$G$20)-$K901)*($O$20/($O$19/2)))^2*(((($C$19+$G$20)-$K901)*($O$20/($O$19/2)))*$AZ$14))/3)*$L$603),(((PI()*((($C$19+$G$20)-$K901)*($O$20/($O$19/2)))^2*((($O$20+$G$20)-$K901)/3))*$L$603)-((PI()*((($C$19+$G$20)-$K901)*($O$20/($O$19/2)))^2*(((($C$19+$G$20)-$K901)*($O$20/($O$19/2)))*$AZ$14)/3)*$L$603))),IF('Silo Levels'!$L$21="Pumping",(($D$18*$L$603)+((PI()*(($C$21/2)^2)*($G$20-$K901))*$L$603))+((($D$18+$H$18)/3)*$BF$14)+(((PI()*($C$21/2)^2*(($C$21/2)*$AZ$14))/3)*$L$603),(($D$18*$L$603)+((PI()*(($C$21/2)^2)*($G$20-$K901))*$L$603))+((($D$18+$H$18)/3)*$BF$14)-(((PI()*($C$21/2)^2*(($C$21/2)*$AZ$14))/3)*$L$603)))</f>
        <v>85785.297735566244</v>
      </c>
      <c r="M901" s="73">
        <v>29.6</v>
      </c>
      <c r="N901" s="95">
        <f t="shared" si="129"/>
        <v>91680.662347474514</v>
      </c>
      <c r="O901" s="62">
        <v>29.6</v>
      </c>
      <c r="P901" s="96">
        <f>IF($O901&gt;$G$20,IF('Silo Levels'!$L$22="Pumping",((PI()*((($C$19+$G$20)-$O901)*($O$20/($O$19/2)))^2*((($O$20+$G$20)-$O901))/3)*$P$603)+(((PI()*((($C$19+$G$20)-$O901)*($O$20/($O$19/2)))^2*(((($C$19+$G$20)-$O901)*($O$20/($O$19/2)))*$AZ$15))/3)*$P$603),(((PI()*((($C$19+$G$20)-$O901)*($O$20/($O$19/2)))^2*((($O$20+$G$20)-$O901)/3))*$P$603)-((PI()*((($C$19+$G$20)-$O901)*($O$20/($O$19/2)))^2*(((($C$19+$G$20)-$O901)*($O$20/($O$19/2)))*$AZ$15)/3)*$P$603))),IF('Silo Levels'!$L$22="Pumping",(($D$18*$P$603)+((PI()*(($C$21/2)^2)*($G$20-$O901))*$P$603))+((($D$18+$H$18)/3)*$BF$15)+(((PI()*($C$21/2)^2*(($C$21/2)*$AZ$15))/3)*$P$603),(($D$18*$P$603)+((PI()*(($C$21/2)^2)*($G$20-$O901))*$P$603))+((($D$18+$H$18)/3)*$BF$15)-(((PI()*($C$21/2)^2*(($C$21/2)*$AZ$15))/3)*$P$603)))</f>
        <v>87785.506819882023</v>
      </c>
      <c r="Q901" s="73">
        <v>29.6</v>
      </c>
      <c r="R901" s="95">
        <f t="shared" si="130"/>
        <v>94802.58998484959</v>
      </c>
      <c r="S901" s="62">
        <v>29.6</v>
      </c>
      <c r="T901" s="96">
        <f>IF($S901&gt;$G$20,IF('Silo Levels'!$L$23="Pumping",((PI()*((($C$19+$G$20)-$S901)*($O$20/($O$19/2)))^2*((($O$20+$G$20)-$S901))/3)*$T$603)+(((PI()*((($C$19+$G$20)-$S901)*($O$20/($O$19/2)))^2*(((($C$19+$G$20)-$S901)*($O$20/($O$19/2)))*$AZ$16))/3)*$T$603),(((PI()*((($C$19+$G$20)-$S901)*($O$20/($O$19/2)))^2*((($O$20+$G$20)-$S901)/3))*$T$603)-((PI()*((($C$19+$G$20)-$S901)*($O$20/($O$19/2)))^2*(((($C$19+$G$20)-$S901)*($O$20/($O$19/2)))*$AZ$16)/3)*$T$603))),IF('Silo Levels'!$L$23="Pumping",(($D$18*$T$603)+((PI()*(($C$21/2)^2)*($G$20-$S901))*$T$603))+((($D$18+$H$18)/3)*$BF$16)+(((PI()*($C$21/2)^2*(($C$21/2)*$AZ$16))/3)*$T$603),(($D$18*$T$603)+((PI()*(($C$21/2)^2)*($G$20-$S901))*$T$603))+((($D$18+$H$18)/3)*$BF$16)-(((PI()*($C$21/2)^2*(($C$21/2)*$AZ$16))/3)*$T$603)))</f>
        <v>90773.350314907351</v>
      </c>
      <c r="U901" s="73">
        <v>29.6</v>
      </c>
      <c r="V901" s="95">
        <f t="shared" si="131"/>
        <v>89188.853326724871</v>
      </c>
      <c r="W901" s="62">
        <v>29.6</v>
      </c>
      <c r="X901" s="96">
        <f>IF($W901&gt;$G$20,IF('Silo Levels'!$L$24="Pumping",((PI()*((($C$19+$G$20)-$W901)*($O$20/($O$19/2)))^2*((($O$20+$G$20)-$W901))/3)*$X$603)+(((PI()*((($C$19+$G$20)-$W901)*($O$20/($O$19/2)))^2*(((($C$19+$G$20)-$W901)*($O$20/($O$19/2)))*$AZ$17))/3)*$X$603),(((PI()*((($C$19+$G$20)-$W901)*($O$20/($O$19/2)))^2*((($O$20+$G$20)-$W901)/3))*$X$603)-((PI()*((($C$19+$G$20)-$W901)*($O$20/($O$19/2)))^2*(((($C$19+$G$20)-$W901)*($O$20/($O$19/2)))*$AZ$17)/3)*$X$603))),IF('Silo Levels'!$L$24="Pumping",(($D$18*$X$603)+((PI()*(($C$21/2)^2)*($G$20-$W901))*$X$603))+((($D$18+$H$18)/3)*$BF$17)+(((PI()*($C$21/2)^2*(($C$21/2)*$AZ$17))/3)*$X$603),(($D$18*$X$603)+((PI()*(($C$21/2)^2)*($G$20-$W901))*$X$603))+((($D$18+$H$18)/3)*$BF$17)-(((PI()*($C$21/2)^2*(($C$21/2)*$AZ$17))/3)*$X$603)))</f>
        <v>85400.718881699009</v>
      </c>
      <c r="Y901" s="73">
        <v>29.6</v>
      </c>
      <c r="Z901" s="95">
        <f t="shared" si="132"/>
        <v>102255.60588041946</v>
      </c>
      <c r="AA901" s="62">
        <v>29.6</v>
      </c>
      <c r="AB901" s="96">
        <f>IF($AA901&gt;$G$20,IF('Silo Levels'!$L$25="Pumping",((PI()*((($C$19+$G$20)-$AA901)*($O$20/($O$19/2)))^2*((($O$20+$G$20)-$AA901))/3)*$AB$603)+(((PI()*((($C$19+$G$20)-$AA901)*($O$20/($O$19/2)))^2*(((($C$19+$G$20)-$AA901)*($O$20/($O$19/2)))*$AZ$18))/3)*$AB$603),(((PI()*((($C$19+$G$20)-$AA901)*($O$20/($O$19/2)))^2*((($O$20+$G$20)-$AA901)/3))*$AB$603)-((PI()*((($C$19+$G$20)-$AA901)*($O$20/($O$19/2)))^2*(((($C$19+$G$20)-$AA901)*($O$20/($O$19/2)))*$AZ$18)/3)*$AB$603))),IF('Silo Levels'!$L$25="Pumping",(($D$18*$AB$603)+((PI()*(($C$21/2)^2)*($G$20-$AA901))*$AB$603))+((($D$18+$H$18)/3)*$BF$18)+(((PI()*($C$21/2)^2*(($C$21/2)*$AZ$18))/3)*$AB$603),(($D$18*$AB$603)+((PI()*(($C$21/2)^2)*($G$20-$AA901))*$AB$603))+((($D$18+$H$18)/3)*$BF$18)-(((PI()*($C$21/2)^2*(($C$21/2)*$AZ$18))/3)*$AB$603)))</f>
        <v>97906.265503365154</v>
      </c>
      <c r="AC901" s="73">
        <v>29.6</v>
      </c>
      <c r="AD901" s="95">
        <f t="shared" si="133"/>
        <v>107877.02918034312</v>
      </c>
      <c r="AE901" s="62">
        <v>29.6</v>
      </c>
      <c r="AF901" s="96">
        <f>IF($AE901&gt;$G$20,IF('Silo Levels'!$L$26="Pumping",((PI()*((($C$19+$G$20)-$AE901)*($O$20/($O$19/2)))^2*((($O$20+$G$20)-$AE901))/3)*$AF$603)+(((PI()*((($C$19+$G$20)-$AE901)*($O$20/($O$19/2)))^2*(((($C$19+$G$20)-$AE901)*($O$20/($O$19/2)))*$AZ$19))/3)*$AF$603),(((PI()*((($C$19+$G$20)-$AE901)*($O$20/($O$19/2)))^2*((($O$20+$G$20)-$AE901)/3))*$AF$603)-((PI()*((($C$19+$G$20)-$AE901)*($O$20/($O$19/2)))^2*(((($C$19+$G$20)-$AE901)*($O$20/($O$19/2)))*$AZ$19)/3)*$AF$603))),IF('Silo Levels'!$L$26="Pumping",(($D$18*$AF$603)+((PI()*(($C$21/2)^2)*($G$20-$AE901))*$AF$603))+((($D$18+$H$18)/3)*$BF$19)+(((PI()*($C$21/2)^2*(($C$21/2)*$AZ$19))/3)*$AF$603),(($D$18*$AF$603)+((PI()*(($C$21/2)^2)*($G$20-$AE901))*$AF$603))+((($D$18+$H$18)/3)*$BF$19)-(((PI()*($C$21/2)^2*(($C$21/2)*$AZ$19))/3)*$AF$603)))</f>
        <v>105666.54352808314</v>
      </c>
      <c r="AG901" s="73">
        <v>29.6</v>
      </c>
      <c r="AH901" s="95">
        <f t="shared" si="134"/>
        <v>98346.681459666026</v>
      </c>
      <c r="AI901" s="62">
        <v>29.6</v>
      </c>
      <c r="AJ901" s="96">
        <f>IF($AI901&gt;$G$20,IF('Silo Levels'!$L$27="Pumping",((PI()*((($C$19+$G$20)-$AI901)*($O$20/($O$19/2)))^2*((($O$20+$G$20)-$AI901))/3)*$AJ$603)+(((PI()*((($C$19+$G$20)-$AI901)*($O$20/($O$19/2)))^2*(((($C$19+$G$20)-$AI901)*($O$20/($O$19/2)))*$AZ$20))/3)*$AJ$603),(((PI()*((($C$19+$G$20)-$AI901)*($O$20/($O$19/2)))^2*((($O$20+$G$20)-$AI901)/3))*$AJ$603)-((PI()*((($C$19+$G$20)-$AI901)*($O$20/($O$19/2)))^2*(((($C$19+$G$20)-$AI901)*($O$20/($O$19/2)))*$AZ$20)/3)*$AJ$603))),IF('Silo Levels'!$L$27="Pumping",(($D$18*$AJ$603)+((PI()*(($C$21/2)^2)*($G$20-$AI901))*$AJ$603))+((($D$18+$H$18)/3)*$BF$20)+(((PI()*($C$21/2)^2*(($C$21/2)*$AZ$20))/3)*$AJ$603),(($D$18*$AJ$603)+((PI()*(($C$21/2)^2)*($G$20-$AI901))*$AJ$603))+((($D$18+$H$18)/3)*$BF$20)-(((PI()*($C$21/2)^2*(($C$21/2)*$AZ$20))/3)*$AJ$603)))</f>
        <v>94165.226068859309</v>
      </c>
    </row>
    <row r="902" spans="1:36" x14ac:dyDescent="0.3">
      <c r="A902">
        <v>29.7</v>
      </c>
      <c r="B902" s="95">
        <f t="shared" si="135"/>
        <v>97927.078967487512</v>
      </c>
      <c r="C902" s="62">
        <v>29.7</v>
      </c>
      <c r="D902" s="96">
        <f>IF($C902&gt;$G$20,IF('Silo Levels'!$L$19="Pumping",((PI()*((($C$19+$G$20)-$C902)*($O$20/($O$19/2)))^2*((($O$20+$G$20)-$C902))/3)*$D$603)+(((PI()*((($C$19+$G$20)-$C902)*($O$20/($O$19/2)))^2*(((($C$19+$G$20)-$C902)*($O$20/($O$19/2)))*$AZ$12))/3)*$D$603),(((PI()*((($C$19+$G$20)-$C902)*($O$20/($O$19/2)))^2*((($O$20+$G$20)-$C902)/3))*$D$603)-((PI()*((($C$19+$G$20)-$C902)*($O$20/($O$19/2)))^2*(((($C$19+$G$20)-$C902)*($O$20/($O$19/2)))*$AZ$12)/3)*$D$603))),IF('Silo Levels'!$L$19="Pumping",(($D$18*$D$603)+((PI()*(($C$21/2)^2)*($G$20-$C902))*$D$603))+((($D$18+$H$18)/3)*$BF$12)+(((PI()*($C$21/2)^2*(($C$21/2)*$AZ$12))/3)*$D$603),(($D$18*$D$603)+((PI()*(($C$21/2)^2)*($G$20-$C902))*$D$603))+((($D$18+$H$18)/3)*$BF$12)-(((PI()*($C$21/2)^2*(($C$21/2)*$AZ$12))/3)*$D$603)))</f>
        <v>95000.060193922807</v>
      </c>
      <c r="E902" s="73">
        <v>29.7</v>
      </c>
      <c r="F902" s="95">
        <f t="shared" si="127"/>
        <v>88808.719974750158</v>
      </c>
      <c r="G902" s="62">
        <v>29.7</v>
      </c>
      <c r="H902" s="96">
        <f>IF($G902&gt;$G$20,IF('Silo Levels'!$L$20="Pumping",((PI()*((($C$19+$G$20)-$G902)*($O$20/($O$19/2)))^2*((($O$20+$G$20)-$G902))/3)*$H$603)+(((PI()*((($C$19+$G$20)-$G902)*($O$20/($O$19/2)))^2*(((($C$19+$G$20)-$G902)*($O$20/($O$19/2)))*$AZ$13))/3)*$H$603),(((PI()*((($C$19+$G$20)-$G902)*($O$20/($O$19/2)))^2*((($O$20+$G$20)-$G902)/3))*$H$603)-((PI()*((($C$19+$G$20)-$G902)*($O$20/($O$19/2)))^2*(((($C$19+$G$20)-$G902)*($O$20/($O$19/2)))*$AZ$13)/3)*$H$603))),IF('Silo Levels'!$L$20="Pumping",(($D$18*$H$603)+((PI()*(($C$21/2)^2)*($G$20-$G902))*$H$603))+((($D$18+$H$18)/3)*$BF$13)+(((PI()*($C$21/2)^2*(($C$21/2)*$AZ$13))/3)*$H$603),(($D$18*$H$603)+((PI()*(($C$21/2)^2)*($G$20-$G902))*$H$603))+((($D$18+$H$18)/3)*$BF$13)-(((PI()*($C$21/2)^2*(($C$21/2)*$AZ$13))/3)*$H$603)))</f>
        <v>85020.585529724296</v>
      </c>
      <c r="I902" s="73">
        <v>29.7</v>
      </c>
      <c r="J902" s="95">
        <f t="shared" si="128"/>
        <v>89208.825534103671</v>
      </c>
      <c r="K902" s="62">
        <v>29.7</v>
      </c>
      <c r="L902" s="96">
        <f>IF($K902&gt;$G$20,IF('Silo Levels'!$L$21="Pumping",((PI()*((($C$19+$G$20)-$K902)*($O$20/($O$19/2)))^2*((($O$20+$G$20)-$K902))/3)*$L$603)+(((PI()*((($C$19+$G$20)-$K902)*($O$20/($O$19/2)))^2*(((($C$19+$G$20)-$K902)*($O$20/($O$19/2)))*$AZ$14))/3)*$L$603),(((PI()*((($C$19+$G$20)-$K902)*($O$20/($O$19/2)))^2*((($O$20+$G$20)-$K902)/3))*$L$603)-((PI()*((($C$19+$G$20)-$K902)*($O$20/($O$19/2)))^2*(((($C$19+$G$20)-$K902)*($O$20/($O$19/2)))*$AZ$14)/3)*$L$603))),IF('Silo Levels'!$L$21="Pumping",(($D$18*$L$603)+((PI()*(($C$21/2)^2)*($G$20-$K902))*$L$603))+((($D$18+$H$18)/3)*$BF$14)+(((PI()*($C$21/2)^2*(($C$21/2)*$AZ$14))/3)*$L$603),(($D$18*$L$603)+((PI()*(($C$21/2)^2)*($G$20-$K902))*$L$603))+((($D$18+$H$18)/3)*$BF$14)-(((PI()*($C$21/2)^2*(($C$21/2)*$AZ$14))/3)*$L$603)))</f>
        <v>85403.432512491563</v>
      </c>
      <c r="M902" s="73">
        <v>29.7</v>
      </c>
      <c r="N902" s="95">
        <f t="shared" si="129"/>
        <v>91289.789597667332</v>
      </c>
      <c r="O902" s="62">
        <v>29.7</v>
      </c>
      <c r="P902" s="96">
        <f>IF($O902&gt;$G$20,IF('Silo Levels'!$L$22="Pumping",((PI()*((($C$19+$G$20)-$O902)*($O$20/($O$19/2)))^2*((($O$20+$G$20)-$O902))/3)*$P$603)+(((PI()*((($C$19+$G$20)-$O902)*($O$20/($O$19/2)))^2*(((($C$19+$G$20)-$O902)*($O$20/($O$19/2)))*$AZ$15))/3)*$P$603),(((PI()*((($C$19+$G$20)-$O902)*($O$20/($O$19/2)))^2*((($O$20+$G$20)-$O902)/3))*$P$603)-((PI()*((($C$19+$G$20)-$O902)*($O$20/($O$19/2)))^2*(((($C$19+$G$20)-$O902)*($O$20/($O$19/2)))*$AZ$15)/3)*$P$603))),IF('Silo Levels'!$L$22="Pumping",(($D$18*$P$603)+((PI()*(($C$21/2)^2)*($G$20-$O902))*$P$603))+((($D$18+$H$18)/3)*$BF$15)+(((PI()*($C$21/2)^2*(($C$21/2)*$AZ$15))/3)*$P$603),(($D$18*$P$603)+((PI()*(($C$21/2)^2)*($G$20-$O902))*$P$603))+((($D$18+$H$18)/3)*$BF$15)-(((PI()*($C$21/2)^2*(($C$21/2)*$AZ$15))/3)*$P$603)))</f>
        <v>87394.634070074841</v>
      </c>
      <c r="Q902" s="73">
        <v>29.7</v>
      </c>
      <c r="R902" s="95">
        <f t="shared" si="130"/>
        <v>94398.262101594068</v>
      </c>
      <c r="S902" s="62">
        <v>29.7</v>
      </c>
      <c r="T902" s="96">
        <f>IF($S902&gt;$G$20,IF('Silo Levels'!$L$23="Pumping",((PI()*((($C$19+$G$20)-$S902)*($O$20/($O$19/2)))^2*((($O$20+$G$20)-$S902))/3)*$T$603)+(((PI()*((($C$19+$G$20)-$S902)*($O$20/($O$19/2)))^2*(((($C$19+$G$20)-$S902)*($O$20/($O$19/2)))*$AZ$16))/3)*$T$603),(((PI()*((($C$19+$G$20)-$S902)*($O$20/($O$19/2)))^2*((($O$20+$G$20)-$S902)/3))*$T$603)-((PI()*((($C$19+$G$20)-$S902)*($O$20/($O$19/2)))^2*(((($C$19+$G$20)-$S902)*($O$20/($O$19/2)))*$AZ$16)/3)*$T$603))),IF('Silo Levels'!$L$23="Pumping",(($D$18*$T$603)+((PI()*(($C$21/2)^2)*($G$20-$S902))*$T$603))+((($D$18+$H$18)/3)*$BF$16)+(((PI()*($C$21/2)^2*(($C$21/2)*$AZ$16))/3)*$T$603),(($D$18*$T$603)+((PI()*(($C$21/2)^2)*($G$20-$S902))*$T$603))+((($D$18+$H$18)/3)*$BF$16)-(((PI()*($C$21/2)^2*(($C$21/2)*$AZ$16))/3)*$T$603)))</f>
        <v>90369.022431651829</v>
      </c>
      <c r="U902" s="73">
        <v>29.7</v>
      </c>
      <c r="V902" s="95">
        <f t="shared" si="131"/>
        <v>88808.719974750158</v>
      </c>
      <c r="W902" s="62">
        <v>29.7</v>
      </c>
      <c r="X902" s="96">
        <f>IF($W902&gt;$G$20,IF('Silo Levels'!$L$24="Pumping",((PI()*((($C$19+$G$20)-$W902)*($O$20/($O$19/2)))^2*((($O$20+$G$20)-$W902))/3)*$X$603)+(((PI()*((($C$19+$G$20)-$W902)*($O$20/($O$19/2)))^2*(((($C$19+$G$20)-$W902)*($O$20/($O$19/2)))*$AZ$17))/3)*$X$603),(((PI()*((($C$19+$G$20)-$W902)*($O$20/($O$19/2)))^2*((($O$20+$G$20)-$W902)/3))*$X$603)-((PI()*((($C$19+$G$20)-$W902)*($O$20/($O$19/2)))^2*(((($C$19+$G$20)-$W902)*($O$20/($O$19/2)))*$AZ$17)/3)*$X$603))),IF('Silo Levels'!$L$24="Pumping",(($D$18*$X$603)+((PI()*(($C$21/2)^2)*($G$20-$W902))*$X$603))+((($D$18+$H$18)/3)*$BF$17)+(((PI()*($C$21/2)^2*(($C$21/2)*$AZ$17))/3)*$X$603),(($D$18*$X$603)+((PI()*(($C$21/2)^2)*($G$20-$W902))*$X$603))+((($D$18+$H$18)/3)*$BF$17)-(((PI()*($C$21/2)^2*(($C$21/2)*$AZ$17))/3)*$X$603)))</f>
        <v>85020.585529724296</v>
      </c>
      <c r="Y902" s="73">
        <v>29.7</v>
      </c>
      <c r="Z902" s="95">
        <f t="shared" si="132"/>
        <v>101819.15639310531</v>
      </c>
      <c r="AA902" s="62">
        <v>29.7</v>
      </c>
      <c r="AB902" s="96">
        <f>IF($AA902&gt;$G$20,IF('Silo Levels'!$L$25="Pumping",((PI()*((($C$19+$G$20)-$AA902)*($O$20/($O$19/2)))^2*((($O$20+$G$20)-$AA902))/3)*$AB$603)+(((PI()*((($C$19+$G$20)-$AA902)*($O$20/($O$19/2)))^2*(((($C$19+$G$20)-$AA902)*($O$20/($O$19/2)))*$AZ$18))/3)*$AB$603),(((PI()*((($C$19+$G$20)-$AA902)*($O$20/($O$19/2)))^2*((($O$20+$G$20)-$AA902)/3))*$AB$603)-((PI()*((($C$19+$G$20)-$AA902)*($O$20/($O$19/2)))^2*(((($C$19+$G$20)-$AA902)*($O$20/($O$19/2)))*$AZ$18)/3)*$AB$603))),IF('Silo Levels'!$L$25="Pumping",(($D$18*$AB$603)+((PI()*(($C$21/2)^2)*($G$20-$AA902))*$AB$603))+((($D$18+$H$18)/3)*$BF$18)+(((PI()*($C$21/2)^2*(($C$21/2)*$AZ$18))/3)*$AB$603),(($D$18*$AB$603)+((PI()*(($C$21/2)^2)*($G$20-$AA902))*$AB$603))+((($D$18+$H$18)/3)*$BF$18)-(((PI()*($C$21/2)^2*(($C$21/2)*$AZ$18))/3)*$AB$603)))</f>
        <v>97469.816016051001</v>
      </c>
      <c r="AC902" s="73">
        <v>29.7</v>
      </c>
      <c r="AD902" s="95">
        <f t="shared" si="133"/>
        <v>107433.39164177107</v>
      </c>
      <c r="AE902" s="62">
        <v>29.7</v>
      </c>
      <c r="AF902" s="96">
        <f>IF($AE902&gt;$G$20,IF('Silo Levels'!$L$26="Pumping",((PI()*((($C$19+$G$20)-$AE902)*($O$20/($O$19/2)))^2*((($O$20+$G$20)-$AE902))/3)*$AF$603)+(((PI()*((($C$19+$G$20)-$AE902)*($O$20/($O$19/2)))^2*(((($C$19+$G$20)-$AE902)*($O$20/($O$19/2)))*$AZ$19))/3)*$AF$603),(((PI()*((($C$19+$G$20)-$AE902)*($O$20/($O$19/2)))^2*((($O$20+$G$20)-$AE902)/3))*$AF$603)-((PI()*((($C$19+$G$20)-$AE902)*($O$20/($O$19/2)))^2*(((($C$19+$G$20)-$AE902)*($O$20/($O$19/2)))*$AZ$19)/3)*$AF$603))),IF('Silo Levels'!$L$26="Pumping",(($D$18*$AF$603)+((PI()*(($C$21/2)^2)*($G$20-$AE902))*$AF$603))+((($D$18+$H$18)/3)*$BF$19)+(((PI()*($C$21/2)^2*(($C$21/2)*$AZ$19))/3)*$AF$603),(($D$18*$AF$603)+((PI()*(($C$21/2)^2)*($G$20-$AE902))*$AF$603))+((($D$18+$H$18)/3)*$BF$19)-(((PI()*($C$21/2)^2*(($C$21/2)*$AZ$19))/3)*$AF$603)))</f>
        <v>105222.9059895111</v>
      </c>
      <c r="AG902" s="73">
        <v>29.7</v>
      </c>
      <c r="AH902" s="95">
        <f t="shared" si="134"/>
        <v>97927.078967487512</v>
      </c>
      <c r="AI902" s="62">
        <v>29.7</v>
      </c>
      <c r="AJ902" s="96">
        <f>IF($AI902&gt;$G$20,IF('Silo Levels'!$L$27="Pumping",((PI()*((($C$19+$G$20)-$AI902)*($O$20/($O$19/2)))^2*((($O$20+$G$20)-$AI902))/3)*$AJ$603)+(((PI()*((($C$19+$G$20)-$AI902)*($O$20/($O$19/2)))^2*(((($C$19+$G$20)-$AI902)*($O$20/($O$19/2)))*$AZ$20))/3)*$AJ$603),(((PI()*((($C$19+$G$20)-$AI902)*($O$20/($O$19/2)))^2*((($O$20+$G$20)-$AI902)/3))*$AJ$603)-((PI()*((($C$19+$G$20)-$AI902)*($O$20/($O$19/2)))^2*(((($C$19+$G$20)-$AI902)*($O$20/($O$19/2)))*$AZ$20)/3)*$AJ$603))),IF('Silo Levels'!$L$27="Pumping",(($D$18*$AJ$603)+((PI()*(($C$21/2)^2)*($G$20-$AI902))*$AJ$603))+((($D$18+$H$18)/3)*$BF$20)+(((PI()*($C$21/2)^2*(($C$21/2)*$AZ$20))/3)*$AJ$603),(($D$18*$AJ$603)+((PI()*(($C$21/2)^2)*($G$20-$AI902))*$AJ$603))+((($D$18+$H$18)/3)*$BF$20)-(((PI()*($C$21/2)^2*(($C$21/2)*$AZ$20))/3)*$AJ$603)))</f>
        <v>93745.623576680795</v>
      </c>
    </row>
    <row r="903" spans="1:36" x14ac:dyDescent="0.3">
      <c r="A903">
        <v>29.8</v>
      </c>
      <c r="B903" s="95">
        <f t="shared" si="135"/>
        <v>97507.476475308998</v>
      </c>
      <c r="C903" s="62">
        <v>29.8</v>
      </c>
      <c r="D903" s="96">
        <f>IF($C903&gt;$G$20,IF('Silo Levels'!$L$19="Pumping",((PI()*((($C$19+$G$20)-$C903)*($O$20/($O$19/2)))^2*((($O$20+$G$20)-$C903))/3)*$D$603)+(((PI()*((($C$19+$G$20)-$C903)*($O$20/($O$19/2)))^2*(((($C$19+$G$20)-$C903)*($O$20/($O$19/2)))*$AZ$12))/3)*$D$603),(((PI()*((($C$19+$G$20)-$C903)*($O$20/($O$19/2)))^2*((($O$20+$G$20)-$C903)/3))*$D$603)-((PI()*((($C$19+$G$20)-$C903)*($O$20/($O$19/2)))^2*(((($C$19+$G$20)-$C903)*($O$20/($O$19/2)))*$AZ$12)/3)*$D$603))),IF('Silo Levels'!$L$19="Pumping",(($D$18*$D$603)+((PI()*(($C$21/2)^2)*($G$20-$C903))*$D$603))+((($D$18+$H$18)/3)*$BF$12)+(((PI()*($C$21/2)^2*(($C$21/2)*$AZ$12))/3)*$D$603),(($D$18*$D$603)+((PI()*(($C$21/2)^2)*($G$20-$C903))*$D$603))+((($D$18+$H$18)/3)*$BF$12)-(((PI()*($C$21/2)^2*(($C$21/2)*$AZ$12))/3)*$D$603)))</f>
        <v>94580.457701744293</v>
      </c>
      <c r="E903" s="73">
        <v>29.8</v>
      </c>
      <c r="F903" s="95">
        <f t="shared" si="127"/>
        <v>88428.58662277543</v>
      </c>
      <c r="G903" s="62">
        <v>29.8</v>
      </c>
      <c r="H903" s="96">
        <f>IF($G903&gt;$G$20,IF('Silo Levels'!$L$20="Pumping",((PI()*((($C$19+$G$20)-$G903)*($O$20/($O$19/2)))^2*((($O$20+$G$20)-$G903))/3)*$H$603)+(((PI()*((($C$19+$G$20)-$G903)*($O$20/($O$19/2)))^2*(((($C$19+$G$20)-$G903)*($O$20/($O$19/2)))*$AZ$13))/3)*$H$603),(((PI()*((($C$19+$G$20)-$G903)*($O$20/($O$19/2)))^2*((($O$20+$G$20)-$G903)/3))*$H$603)-((PI()*((($C$19+$G$20)-$G903)*($O$20/($O$19/2)))^2*(((($C$19+$G$20)-$G903)*($O$20/($O$19/2)))*$AZ$13)/3)*$H$603))),IF('Silo Levels'!$L$20="Pumping",(($D$18*$H$603)+((PI()*(($C$21/2)^2)*($G$20-$G903))*$H$603))+((($D$18+$H$18)/3)*$BF$13)+(((PI()*($C$21/2)^2*(($C$21/2)*$AZ$13))/3)*$H$603),(($D$18*$H$603)+((PI()*(($C$21/2)^2)*($G$20-$G903))*$H$603))+((($D$18+$H$18)/3)*$BF$13)-(((PI()*($C$21/2)^2*(($C$21/2)*$AZ$13))/3)*$H$603)))</f>
        <v>84640.452177749568</v>
      </c>
      <c r="I903" s="73">
        <v>29.8</v>
      </c>
      <c r="J903" s="95">
        <f t="shared" si="128"/>
        <v>88826.960311029019</v>
      </c>
      <c r="K903" s="62">
        <v>29.8</v>
      </c>
      <c r="L903" s="96">
        <f>IF($K903&gt;$G$20,IF('Silo Levels'!$L$21="Pumping",((PI()*((($C$19+$G$20)-$K903)*($O$20/($O$19/2)))^2*((($O$20+$G$20)-$K903))/3)*$L$603)+(((PI()*((($C$19+$G$20)-$K903)*($O$20/($O$19/2)))^2*(((($C$19+$G$20)-$K903)*($O$20/($O$19/2)))*$AZ$14))/3)*$L$603),(((PI()*((($C$19+$G$20)-$K903)*($O$20/($O$19/2)))^2*((($O$20+$G$20)-$K903)/3))*$L$603)-((PI()*((($C$19+$G$20)-$K903)*($O$20/($O$19/2)))^2*(((($C$19+$G$20)-$K903)*($O$20/($O$19/2)))*$AZ$14)/3)*$L$603))),IF('Silo Levels'!$L$21="Pumping",(($D$18*$L$603)+((PI()*(($C$21/2)^2)*($G$20-$K903))*$L$603))+((($D$18+$H$18)/3)*$BF$14)+(((PI()*($C$21/2)^2*(($C$21/2)*$AZ$14))/3)*$L$603),(($D$18*$L$603)+((PI()*(($C$21/2)^2)*($G$20-$K903))*$L$603))+((($D$18+$H$18)/3)*$BF$14)-(((PI()*($C$21/2)^2*(($C$21/2)*$AZ$14))/3)*$L$603)))</f>
        <v>85021.567289416911</v>
      </c>
      <c r="M903" s="73">
        <v>29.8</v>
      </c>
      <c r="N903" s="95">
        <f t="shared" si="129"/>
        <v>90898.916847860135</v>
      </c>
      <c r="O903" s="62">
        <v>29.8</v>
      </c>
      <c r="P903" s="96">
        <f>IF($O903&gt;$G$20,IF('Silo Levels'!$L$22="Pumping",((PI()*((($C$19+$G$20)-$O903)*($O$20/($O$19/2)))^2*((($O$20+$G$20)-$O903))/3)*$P$603)+(((PI()*((($C$19+$G$20)-$O903)*($O$20/($O$19/2)))^2*(((($C$19+$G$20)-$O903)*($O$20/($O$19/2)))*$AZ$15))/3)*$P$603),(((PI()*((($C$19+$G$20)-$O903)*($O$20/($O$19/2)))^2*((($O$20+$G$20)-$O903)/3))*$P$603)-((PI()*((($C$19+$G$20)-$O903)*($O$20/($O$19/2)))^2*(((($C$19+$G$20)-$O903)*($O$20/($O$19/2)))*$AZ$15)/3)*$P$603))),IF('Silo Levels'!$L$22="Pumping",(($D$18*$P$603)+((PI()*(($C$21/2)^2)*($G$20-$O903))*$P$603))+((($D$18+$H$18)/3)*$BF$15)+(((PI()*($C$21/2)^2*(($C$21/2)*$AZ$15))/3)*$P$603),(($D$18*$P$603)+((PI()*(($C$21/2)^2)*($G$20-$O903))*$P$603))+((($D$18+$H$18)/3)*$BF$15)-(((PI()*($C$21/2)^2*(($C$21/2)*$AZ$15))/3)*$P$603)))</f>
        <v>87003.761320267644</v>
      </c>
      <c r="Q903" s="73">
        <v>29.8</v>
      </c>
      <c r="R903" s="95">
        <f t="shared" si="130"/>
        <v>93993.934218338531</v>
      </c>
      <c r="S903" s="62">
        <v>29.8</v>
      </c>
      <c r="T903" s="96">
        <f>IF($S903&gt;$G$20,IF('Silo Levels'!$L$23="Pumping",((PI()*((($C$19+$G$20)-$S903)*($O$20/($O$19/2)))^2*((($O$20+$G$20)-$S903))/3)*$T$603)+(((PI()*((($C$19+$G$20)-$S903)*($O$20/($O$19/2)))^2*(((($C$19+$G$20)-$S903)*($O$20/($O$19/2)))*$AZ$16))/3)*$T$603),(((PI()*((($C$19+$G$20)-$S903)*($O$20/($O$19/2)))^2*((($O$20+$G$20)-$S903)/3))*$T$603)-((PI()*((($C$19+$G$20)-$S903)*($O$20/($O$19/2)))^2*(((($C$19+$G$20)-$S903)*($O$20/($O$19/2)))*$AZ$16)/3)*$T$603))),IF('Silo Levels'!$L$23="Pumping",(($D$18*$T$603)+((PI()*(($C$21/2)^2)*($G$20-$S903))*$T$603))+((($D$18+$H$18)/3)*$BF$16)+(((PI()*($C$21/2)^2*(($C$21/2)*$AZ$16))/3)*$T$603),(($D$18*$T$603)+((PI()*(($C$21/2)^2)*($G$20-$S903))*$T$603))+((($D$18+$H$18)/3)*$BF$16)-(((PI()*($C$21/2)^2*(($C$21/2)*$AZ$16))/3)*$T$603)))</f>
        <v>89964.694548396292</v>
      </c>
      <c r="U903" s="73">
        <v>29.8</v>
      </c>
      <c r="V903" s="95">
        <f t="shared" si="131"/>
        <v>88428.58662277543</v>
      </c>
      <c r="W903" s="62">
        <v>29.8</v>
      </c>
      <c r="X903" s="96">
        <f>IF($W903&gt;$G$20,IF('Silo Levels'!$L$24="Pumping",((PI()*((($C$19+$G$20)-$W903)*($O$20/($O$19/2)))^2*((($O$20+$G$20)-$W903))/3)*$X$603)+(((PI()*((($C$19+$G$20)-$W903)*($O$20/($O$19/2)))^2*(((($C$19+$G$20)-$W903)*($O$20/($O$19/2)))*$AZ$17))/3)*$X$603),(((PI()*((($C$19+$G$20)-$W903)*($O$20/($O$19/2)))^2*((($O$20+$G$20)-$W903)/3))*$X$603)-((PI()*((($C$19+$G$20)-$W903)*($O$20/($O$19/2)))^2*(((($C$19+$G$20)-$W903)*($O$20/($O$19/2)))*$AZ$17)/3)*$X$603))),IF('Silo Levels'!$L$24="Pumping",(($D$18*$X$603)+((PI()*(($C$21/2)^2)*($G$20-$W903))*$X$603))+((($D$18+$H$18)/3)*$BF$17)+(((PI()*($C$21/2)^2*(($C$21/2)*$AZ$17))/3)*$X$603),(($D$18*$X$603)+((PI()*(($C$21/2)^2)*($G$20-$W903))*$X$603))+((($D$18+$H$18)/3)*$BF$17)-(((PI()*($C$21/2)^2*(($C$21/2)*$AZ$17))/3)*$X$603)))</f>
        <v>84640.452177749568</v>
      </c>
      <c r="Y903" s="73">
        <v>29.8</v>
      </c>
      <c r="Z903" s="95">
        <f t="shared" si="132"/>
        <v>101382.70690579113</v>
      </c>
      <c r="AA903" s="62">
        <v>29.8</v>
      </c>
      <c r="AB903" s="96">
        <f>IF($AA903&gt;$G$20,IF('Silo Levels'!$L$25="Pumping",((PI()*((($C$19+$G$20)-$AA903)*($O$20/($O$19/2)))^2*((($O$20+$G$20)-$AA903))/3)*$AB$603)+(((PI()*((($C$19+$G$20)-$AA903)*($O$20/($O$19/2)))^2*(((($C$19+$G$20)-$AA903)*($O$20/($O$19/2)))*$AZ$18))/3)*$AB$603),(((PI()*((($C$19+$G$20)-$AA903)*($O$20/($O$19/2)))^2*((($O$20+$G$20)-$AA903)/3))*$AB$603)-((PI()*((($C$19+$G$20)-$AA903)*($O$20/($O$19/2)))^2*(((($C$19+$G$20)-$AA903)*($O$20/($O$19/2)))*$AZ$18)/3)*$AB$603))),IF('Silo Levels'!$L$25="Pumping",(($D$18*$AB$603)+((PI()*(($C$21/2)^2)*($G$20-$AA903))*$AB$603))+((($D$18+$H$18)/3)*$BF$18)+(((PI()*($C$21/2)^2*(($C$21/2)*$AZ$18))/3)*$AB$603),(($D$18*$AB$603)+((PI()*(($C$21/2)^2)*($G$20-$AA903))*$AB$603))+((($D$18+$H$18)/3)*$BF$18)-(((PI()*($C$21/2)^2*(($C$21/2)*$AZ$18))/3)*$AB$603)))</f>
        <v>97033.36652873682</v>
      </c>
      <c r="AC903" s="73">
        <v>29.8</v>
      </c>
      <c r="AD903" s="95">
        <f t="shared" si="133"/>
        <v>106989.75410319903</v>
      </c>
      <c r="AE903" s="62">
        <v>29.8</v>
      </c>
      <c r="AF903" s="96">
        <f>IF($AE903&gt;$G$20,IF('Silo Levels'!$L$26="Pumping",((PI()*((($C$19+$G$20)-$AE903)*($O$20/($O$19/2)))^2*((($O$20+$G$20)-$AE903))/3)*$AF$603)+(((PI()*((($C$19+$G$20)-$AE903)*($O$20/($O$19/2)))^2*(((($C$19+$G$20)-$AE903)*($O$20/($O$19/2)))*$AZ$19))/3)*$AF$603),(((PI()*((($C$19+$G$20)-$AE903)*($O$20/($O$19/2)))^2*((($O$20+$G$20)-$AE903)/3))*$AF$603)-((PI()*((($C$19+$G$20)-$AE903)*($O$20/($O$19/2)))^2*(((($C$19+$G$20)-$AE903)*($O$20/($O$19/2)))*$AZ$19)/3)*$AF$603))),IF('Silo Levels'!$L$26="Pumping",(($D$18*$AF$603)+((PI()*(($C$21/2)^2)*($G$20-$AE903))*$AF$603))+((($D$18+$H$18)/3)*$BF$19)+(((PI()*($C$21/2)^2*(($C$21/2)*$AZ$19))/3)*$AF$603),(($D$18*$AF$603)+((PI()*(($C$21/2)^2)*($G$20-$AE903))*$AF$603))+((($D$18+$H$18)/3)*$BF$19)-(((PI()*($C$21/2)^2*(($C$21/2)*$AZ$19))/3)*$AF$603)))</f>
        <v>104779.26845093905</v>
      </c>
      <c r="AG903" s="73">
        <v>29.8</v>
      </c>
      <c r="AH903" s="95">
        <f t="shared" si="134"/>
        <v>97507.476475308998</v>
      </c>
      <c r="AI903" s="62">
        <v>29.8</v>
      </c>
      <c r="AJ903" s="96">
        <f>IF($AI903&gt;$G$20,IF('Silo Levels'!$L$27="Pumping",((PI()*((($C$19+$G$20)-$AI903)*($O$20/($O$19/2)))^2*((($O$20+$G$20)-$AI903))/3)*$AJ$603)+(((PI()*((($C$19+$G$20)-$AI903)*($O$20/($O$19/2)))^2*(((($C$19+$G$20)-$AI903)*($O$20/($O$19/2)))*$AZ$20))/3)*$AJ$603),(((PI()*((($C$19+$G$20)-$AI903)*($O$20/($O$19/2)))^2*((($O$20+$G$20)-$AI903)/3))*$AJ$603)-((PI()*((($C$19+$G$20)-$AI903)*($O$20/($O$19/2)))^2*(((($C$19+$G$20)-$AI903)*($O$20/($O$19/2)))*$AZ$20)/3)*$AJ$603))),IF('Silo Levels'!$L$27="Pumping",(($D$18*$AJ$603)+((PI()*(($C$21/2)^2)*($G$20-$AI903))*$AJ$603))+((($D$18+$H$18)/3)*$BF$20)+(((PI()*($C$21/2)^2*(($C$21/2)*$AZ$20))/3)*$AJ$603),(($D$18*$AJ$603)+((PI()*(($C$21/2)^2)*($G$20-$AI903))*$AJ$603))+((($D$18+$H$18)/3)*$BF$20)-(((PI()*($C$21/2)^2*(($C$21/2)*$AZ$20))/3)*$AJ$603)))</f>
        <v>93326.021084502281</v>
      </c>
    </row>
    <row r="904" spans="1:36" x14ac:dyDescent="0.3">
      <c r="A904">
        <v>29.9</v>
      </c>
      <c r="B904" s="95">
        <f t="shared" si="135"/>
        <v>97087.873983130499</v>
      </c>
      <c r="C904" s="62">
        <v>29.9</v>
      </c>
      <c r="D904" s="96">
        <f>IF($C904&gt;$G$20,IF('Silo Levels'!$L$19="Pumping",((PI()*((($C$19+$G$20)-$C904)*($O$20/($O$19/2)))^2*((($O$20+$G$20)-$C904))/3)*$D$603)+(((PI()*((($C$19+$G$20)-$C904)*($O$20/($O$19/2)))^2*(((($C$19+$G$20)-$C904)*($O$20/($O$19/2)))*$AZ$12))/3)*$D$603),(((PI()*((($C$19+$G$20)-$C904)*($O$20/($O$19/2)))^2*((($O$20+$G$20)-$C904)/3))*$D$603)-((PI()*((($C$19+$G$20)-$C904)*($O$20/($O$19/2)))^2*(((($C$19+$G$20)-$C904)*($O$20/($O$19/2)))*$AZ$12)/3)*$D$603))),IF('Silo Levels'!$L$19="Pumping",(($D$18*$D$603)+((PI()*(($C$21/2)^2)*($G$20-$C904))*$D$603))+((($D$18+$H$18)/3)*$BF$12)+(((PI()*($C$21/2)^2*(($C$21/2)*$AZ$12))/3)*$D$603),(($D$18*$D$603)+((PI()*(($C$21/2)^2)*($G$20-$C904))*$D$603))+((($D$18+$H$18)/3)*$BF$12)-(((PI()*($C$21/2)^2*(($C$21/2)*$AZ$12))/3)*$D$603)))</f>
        <v>94160.855209565794</v>
      </c>
      <c r="E904" s="73">
        <v>29.9</v>
      </c>
      <c r="F904" s="95">
        <f t="shared" si="127"/>
        <v>88048.453270800732</v>
      </c>
      <c r="G904" s="62">
        <v>29.9</v>
      </c>
      <c r="H904" s="96">
        <f>IF($G904&gt;$G$20,IF('Silo Levels'!$L$20="Pumping",((PI()*((($C$19+$G$20)-$G904)*($O$20/($O$19/2)))^2*((($O$20+$G$20)-$G904))/3)*$H$603)+(((PI()*((($C$19+$G$20)-$G904)*($O$20/($O$19/2)))^2*(((($C$19+$G$20)-$G904)*($O$20/($O$19/2)))*$AZ$13))/3)*$H$603),(((PI()*((($C$19+$G$20)-$G904)*($O$20/($O$19/2)))^2*((($O$20+$G$20)-$G904)/3))*$H$603)-((PI()*((($C$19+$G$20)-$G904)*($O$20/($O$19/2)))^2*(((($C$19+$G$20)-$G904)*($O$20/($O$19/2)))*$AZ$13)/3)*$H$603))),IF('Silo Levels'!$L$20="Pumping",(($D$18*$H$603)+((PI()*(($C$21/2)^2)*($G$20-$G904))*$H$603))+((($D$18+$H$18)/3)*$BF$13)+(((PI()*($C$21/2)^2*(($C$21/2)*$AZ$13))/3)*$H$603),(($D$18*$H$603)+((PI()*(($C$21/2)^2)*($G$20-$G904))*$H$603))+((($D$18+$H$18)/3)*$BF$13)-(((PI()*($C$21/2)^2*(($C$21/2)*$AZ$13))/3)*$H$603)))</f>
        <v>84260.31882577487</v>
      </c>
      <c r="I904" s="73">
        <v>29.9</v>
      </c>
      <c r="J904" s="95">
        <f t="shared" si="128"/>
        <v>88445.095087954367</v>
      </c>
      <c r="K904" s="62">
        <v>29.9</v>
      </c>
      <c r="L904" s="96">
        <f>IF($K904&gt;$G$20,IF('Silo Levels'!$L$21="Pumping",((PI()*((($C$19+$G$20)-$K904)*($O$20/($O$19/2)))^2*((($O$20+$G$20)-$K904))/3)*$L$603)+(((PI()*((($C$19+$G$20)-$K904)*($O$20/($O$19/2)))^2*(((($C$19+$G$20)-$K904)*($O$20/($O$19/2)))*$AZ$14))/3)*$L$603),(((PI()*((($C$19+$G$20)-$K904)*($O$20/($O$19/2)))^2*((($O$20+$G$20)-$K904)/3))*$L$603)-((PI()*((($C$19+$G$20)-$K904)*($O$20/($O$19/2)))^2*(((($C$19+$G$20)-$K904)*($O$20/($O$19/2)))*$AZ$14)/3)*$L$603))),IF('Silo Levels'!$L$21="Pumping",(($D$18*$L$603)+((PI()*(($C$21/2)^2)*($G$20-$K904))*$L$603))+((($D$18+$H$18)/3)*$BF$14)+(((PI()*($C$21/2)^2*(($C$21/2)*$AZ$14))/3)*$L$603),(($D$18*$L$603)+((PI()*(($C$21/2)^2)*($G$20-$K904))*$L$603))+((($D$18+$H$18)/3)*$BF$14)-(((PI()*($C$21/2)^2*(($C$21/2)*$AZ$14))/3)*$L$603)))</f>
        <v>84639.702066342259</v>
      </c>
      <c r="M904" s="73">
        <v>29.9</v>
      </c>
      <c r="N904" s="95">
        <f t="shared" si="129"/>
        <v>90508.044098052967</v>
      </c>
      <c r="O904" s="62">
        <v>29.9</v>
      </c>
      <c r="P904" s="96">
        <f>IF($O904&gt;$G$20,IF('Silo Levels'!$L$22="Pumping",((PI()*((($C$19+$G$20)-$O904)*($O$20/($O$19/2)))^2*((($O$20+$G$20)-$O904))/3)*$P$603)+(((PI()*((($C$19+$G$20)-$O904)*($O$20/($O$19/2)))^2*(((($C$19+$G$20)-$O904)*($O$20/($O$19/2)))*$AZ$15))/3)*$P$603),(((PI()*((($C$19+$G$20)-$O904)*($O$20/($O$19/2)))^2*((($O$20+$G$20)-$O904)/3))*$P$603)-((PI()*((($C$19+$G$20)-$O904)*($O$20/($O$19/2)))^2*(((($C$19+$G$20)-$O904)*($O$20/($O$19/2)))*$AZ$15)/3)*$P$603))),IF('Silo Levels'!$L$22="Pumping",(($D$18*$P$603)+((PI()*(($C$21/2)^2)*($G$20-$O904))*$P$603))+((($D$18+$H$18)/3)*$BF$15)+(((PI()*($C$21/2)^2*(($C$21/2)*$AZ$15))/3)*$P$603),(($D$18*$P$603)+((PI()*(($C$21/2)^2)*($G$20-$O904))*$P$603))+((($D$18+$H$18)/3)*$BF$15)-(((PI()*($C$21/2)^2*(($C$21/2)*$AZ$15))/3)*$P$603)))</f>
        <v>86612.888570460476</v>
      </c>
      <c r="Q904" s="73">
        <v>29.9</v>
      </c>
      <c r="R904" s="95">
        <f t="shared" si="130"/>
        <v>93589.606335083023</v>
      </c>
      <c r="S904" s="62">
        <v>29.9</v>
      </c>
      <c r="T904" s="96">
        <f>IF($S904&gt;$G$20,IF('Silo Levels'!$L$23="Pumping",((PI()*((($C$19+$G$20)-$S904)*($O$20/($O$19/2)))^2*((($O$20+$G$20)-$S904))/3)*$T$603)+(((PI()*((($C$19+$G$20)-$S904)*($O$20/($O$19/2)))^2*(((($C$19+$G$20)-$S904)*($O$20/($O$19/2)))*$AZ$16))/3)*$T$603),(((PI()*((($C$19+$G$20)-$S904)*($O$20/($O$19/2)))^2*((($O$20+$G$20)-$S904)/3))*$T$603)-((PI()*((($C$19+$G$20)-$S904)*($O$20/($O$19/2)))^2*(((($C$19+$G$20)-$S904)*($O$20/($O$19/2)))*$AZ$16)/3)*$T$603))),IF('Silo Levels'!$L$23="Pumping",(($D$18*$T$603)+((PI()*(($C$21/2)^2)*($G$20-$S904))*$T$603))+((($D$18+$H$18)/3)*$BF$16)+(((PI()*($C$21/2)^2*(($C$21/2)*$AZ$16))/3)*$T$603),(($D$18*$T$603)+((PI()*(($C$21/2)^2)*($G$20-$S904))*$T$603))+((($D$18+$H$18)/3)*$BF$16)-(((PI()*($C$21/2)^2*(($C$21/2)*$AZ$16))/3)*$T$603)))</f>
        <v>89560.366665140784</v>
      </c>
      <c r="U904" s="73">
        <v>29.9</v>
      </c>
      <c r="V904" s="95">
        <f t="shared" si="131"/>
        <v>88048.453270800732</v>
      </c>
      <c r="W904" s="62">
        <v>29.9</v>
      </c>
      <c r="X904" s="96">
        <f>IF($W904&gt;$G$20,IF('Silo Levels'!$L$24="Pumping",((PI()*((($C$19+$G$20)-$W904)*($O$20/($O$19/2)))^2*((($O$20+$G$20)-$W904))/3)*$X$603)+(((PI()*((($C$19+$G$20)-$W904)*($O$20/($O$19/2)))^2*(((($C$19+$G$20)-$W904)*($O$20/($O$19/2)))*$AZ$17))/3)*$X$603),(((PI()*((($C$19+$G$20)-$W904)*($O$20/($O$19/2)))^2*((($O$20+$G$20)-$W904)/3))*$X$603)-((PI()*((($C$19+$G$20)-$W904)*($O$20/($O$19/2)))^2*(((($C$19+$G$20)-$W904)*($O$20/($O$19/2)))*$AZ$17)/3)*$X$603))),IF('Silo Levels'!$L$24="Pumping",(($D$18*$X$603)+((PI()*(($C$21/2)^2)*($G$20-$W904))*$X$603))+((($D$18+$H$18)/3)*$BF$17)+(((PI()*($C$21/2)^2*(($C$21/2)*$AZ$17))/3)*$X$603),(($D$18*$X$603)+((PI()*(($C$21/2)^2)*($G$20-$W904))*$X$603))+((($D$18+$H$18)/3)*$BF$17)-(((PI()*($C$21/2)^2*(($C$21/2)*$AZ$17))/3)*$X$603)))</f>
        <v>84260.31882577487</v>
      </c>
      <c r="Y904" s="73">
        <v>29.9</v>
      </c>
      <c r="Z904" s="95">
        <f t="shared" si="132"/>
        <v>100946.25741847701</v>
      </c>
      <c r="AA904" s="62">
        <v>29.9</v>
      </c>
      <c r="AB904" s="96">
        <f>IF($AA904&gt;$G$20,IF('Silo Levels'!$L$25="Pumping",((PI()*((($C$19+$G$20)-$AA904)*($O$20/($O$19/2)))^2*((($O$20+$G$20)-$AA904))/3)*$AB$603)+(((PI()*((($C$19+$G$20)-$AA904)*($O$20/($O$19/2)))^2*(((($C$19+$G$20)-$AA904)*($O$20/($O$19/2)))*$AZ$18))/3)*$AB$603),(((PI()*((($C$19+$G$20)-$AA904)*($O$20/($O$19/2)))^2*((($O$20+$G$20)-$AA904)/3))*$AB$603)-((PI()*((($C$19+$G$20)-$AA904)*($O$20/($O$19/2)))^2*(((($C$19+$G$20)-$AA904)*($O$20/($O$19/2)))*$AZ$18)/3)*$AB$603))),IF('Silo Levels'!$L$25="Pumping",(($D$18*$AB$603)+((PI()*(($C$21/2)^2)*($G$20-$AA904))*$AB$603))+((($D$18+$H$18)/3)*$BF$18)+(((PI()*($C$21/2)^2*(($C$21/2)*$AZ$18))/3)*$AB$603),(($D$18*$AB$603)+((PI()*(($C$21/2)^2)*($G$20-$AA904))*$AB$603))+((($D$18+$H$18)/3)*$BF$18)-(((PI()*($C$21/2)^2*(($C$21/2)*$AZ$18))/3)*$AB$603)))</f>
        <v>96596.917041422697</v>
      </c>
      <c r="AC904" s="73">
        <v>29.9</v>
      </c>
      <c r="AD904" s="95">
        <f t="shared" si="133"/>
        <v>106546.11656462704</v>
      </c>
      <c r="AE904" s="62">
        <v>29.9</v>
      </c>
      <c r="AF904" s="96">
        <f>IF($AE904&gt;$G$20,IF('Silo Levels'!$L$26="Pumping",((PI()*((($C$19+$G$20)-$AE904)*($O$20/($O$19/2)))^2*((($O$20+$G$20)-$AE904))/3)*$AF$603)+(((PI()*((($C$19+$G$20)-$AE904)*($O$20/($O$19/2)))^2*(((($C$19+$G$20)-$AE904)*($O$20/($O$19/2)))*$AZ$19))/3)*$AF$603),(((PI()*((($C$19+$G$20)-$AE904)*($O$20/($O$19/2)))^2*((($O$20+$G$20)-$AE904)/3))*$AF$603)-((PI()*((($C$19+$G$20)-$AE904)*($O$20/($O$19/2)))^2*(((($C$19+$G$20)-$AE904)*($O$20/($O$19/2)))*$AZ$19)/3)*$AF$603))),IF('Silo Levels'!$L$26="Pumping",(($D$18*$AF$603)+((PI()*(($C$21/2)^2)*($G$20-$AE904))*$AF$603))+((($D$18+$H$18)/3)*$BF$19)+(((PI()*($C$21/2)^2*(($C$21/2)*$AZ$19))/3)*$AF$603),(($D$18*$AF$603)+((PI()*(($C$21/2)^2)*($G$20-$AE904))*$AF$603))+((($D$18+$H$18)/3)*$BF$19)-(((PI()*($C$21/2)^2*(($C$21/2)*$AZ$19))/3)*$AF$603)))</f>
        <v>104335.63091236707</v>
      </c>
      <c r="AG904" s="73">
        <v>29.9</v>
      </c>
      <c r="AH904" s="95">
        <f t="shared" si="134"/>
        <v>97087.873983130499</v>
      </c>
      <c r="AI904" s="62">
        <v>29.9</v>
      </c>
      <c r="AJ904" s="96">
        <f>IF($AI904&gt;$G$20,IF('Silo Levels'!$L$27="Pumping",((PI()*((($C$19+$G$20)-$AI904)*($O$20/($O$19/2)))^2*((($O$20+$G$20)-$AI904))/3)*$AJ$603)+(((PI()*((($C$19+$G$20)-$AI904)*($O$20/($O$19/2)))^2*(((($C$19+$G$20)-$AI904)*($O$20/($O$19/2)))*$AZ$20))/3)*$AJ$603),(((PI()*((($C$19+$G$20)-$AI904)*($O$20/($O$19/2)))^2*((($O$20+$G$20)-$AI904)/3))*$AJ$603)-((PI()*((($C$19+$G$20)-$AI904)*($O$20/($O$19/2)))^2*(((($C$19+$G$20)-$AI904)*($O$20/($O$19/2)))*$AZ$20)/3)*$AJ$603))),IF('Silo Levels'!$L$27="Pumping",(($D$18*$AJ$603)+((PI()*(($C$21/2)^2)*($G$20-$AI904))*$AJ$603))+((($D$18+$H$18)/3)*$BF$20)+(((PI()*($C$21/2)^2*(($C$21/2)*$AZ$20))/3)*$AJ$603),(($D$18*$AJ$603)+((PI()*(($C$21/2)^2)*($G$20-$AI904))*$AJ$603))+((($D$18+$H$18)/3)*$BF$20)-(((PI()*($C$21/2)^2*(($C$21/2)*$AZ$20))/3)*$AJ$603)))</f>
        <v>92906.418592323782</v>
      </c>
    </row>
    <row r="905" spans="1:36" x14ac:dyDescent="0.3">
      <c r="A905">
        <v>30</v>
      </c>
      <c r="B905" s="95">
        <f t="shared" si="135"/>
        <v>96668.271490951971</v>
      </c>
      <c r="C905" s="62">
        <v>30</v>
      </c>
      <c r="D905" s="96">
        <f>IF($C905&gt;$G$20,IF('Silo Levels'!$L$19="Pumping",((PI()*((($C$19+$G$20)-$C905)*($O$20/($O$19/2)))^2*((($O$20+$G$20)-$C905))/3)*$D$603)+(((PI()*((($C$19+$G$20)-$C905)*($O$20/($O$19/2)))^2*(((($C$19+$G$20)-$C905)*($O$20/($O$19/2)))*$AZ$12))/3)*$D$603),(((PI()*((($C$19+$G$20)-$C905)*($O$20/($O$19/2)))^2*((($O$20+$G$20)-$C905)/3))*$D$603)-((PI()*((($C$19+$G$20)-$C905)*($O$20/($O$19/2)))^2*(((($C$19+$G$20)-$C905)*($O$20/($O$19/2)))*$AZ$12)/3)*$D$603))),IF('Silo Levels'!$L$19="Pumping",(($D$18*$D$603)+((PI()*(($C$21/2)^2)*($G$20-$C905))*$D$603))+((($D$18+$H$18)/3)*$BF$12)+(((PI()*($C$21/2)^2*(($C$21/2)*$AZ$12))/3)*$D$603),(($D$18*$D$603)+((PI()*(($C$21/2)^2)*($G$20-$C905))*$D$603))+((($D$18+$H$18)/3)*$BF$12)-(((PI()*($C$21/2)^2*(($C$21/2)*$AZ$12))/3)*$D$603)))</f>
        <v>93741.252717387266</v>
      </c>
      <c r="E905" s="73">
        <v>30</v>
      </c>
      <c r="F905" s="95">
        <f t="shared" si="127"/>
        <v>87668.319918826004</v>
      </c>
      <c r="G905" s="62">
        <v>30</v>
      </c>
      <c r="H905" s="96">
        <f>IF($G905&gt;$G$20,IF('Silo Levels'!$L$20="Pumping",((PI()*((($C$19+$G$20)-$G905)*($O$20/($O$19/2)))^2*((($O$20+$G$20)-$G905))/3)*$H$603)+(((PI()*((($C$19+$G$20)-$G905)*($O$20/($O$19/2)))^2*(((($C$19+$G$20)-$G905)*($O$20/($O$19/2)))*$AZ$13))/3)*$H$603),(((PI()*((($C$19+$G$20)-$G905)*($O$20/($O$19/2)))^2*((($O$20+$G$20)-$G905)/3))*$H$603)-((PI()*((($C$19+$G$20)-$G905)*($O$20/($O$19/2)))^2*(((($C$19+$G$20)-$G905)*($O$20/($O$19/2)))*$AZ$13)/3)*$H$603))),IF('Silo Levels'!$L$20="Pumping",(($D$18*$H$603)+((PI()*(($C$21/2)^2)*($G$20-$G905))*$H$603))+((($D$18+$H$18)/3)*$BF$13)+(((PI()*($C$21/2)^2*(($C$21/2)*$AZ$13))/3)*$H$603),(($D$18*$H$603)+((PI()*(($C$21/2)^2)*($G$20-$G905))*$H$603))+((($D$18+$H$18)/3)*$BF$13)-(((PI()*($C$21/2)^2*(($C$21/2)*$AZ$13))/3)*$H$603)))</f>
        <v>83880.185473800142</v>
      </c>
      <c r="I905" s="73">
        <v>30</v>
      </c>
      <c r="J905" s="95">
        <f t="shared" si="128"/>
        <v>88063.229864879686</v>
      </c>
      <c r="K905" s="62">
        <v>30</v>
      </c>
      <c r="L905" s="96">
        <f>IF($K905&gt;$G$20,IF('Silo Levels'!$L$21="Pumping",((PI()*((($C$19+$G$20)-$K905)*($O$20/($O$19/2)))^2*((($O$20+$G$20)-$K905))/3)*$L$603)+(((PI()*((($C$19+$G$20)-$K905)*($O$20/($O$19/2)))^2*(((($C$19+$G$20)-$K905)*($O$20/($O$19/2)))*$AZ$14))/3)*$L$603),(((PI()*((($C$19+$G$20)-$K905)*($O$20/($O$19/2)))^2*((($O$20+$G$20)-$K905)/3))*$L$603)-((PI()*((($C$19+$G$20)-$K905)*($O$20/($O$19/2)))^2*(((($C$19+$G$20)-$K905)*($O$20/($O$19/2)))*$AZ$14)/3)*$L$603))),IF('Silo Levels'!$L$21="Pumping",(($D$18*$L$603)+((PI()*(($C$21/2)^2)*($G$20-$K905))*$L$603))+((($D$18+$H$18)/3)*$BF$14)+(((PI()*($C$21/2)^2*(($C$21/2)*$AZ$14))/3)*$L$603),(($D$18*$L$603)+((PI()*(($C$21/2)^2)*($G$20-$K905))*$L$603))+((($D$18+$H$18)/3)*$BF$14)-(((PI()*($C$21/2)^2*(($C$21/2)*$AZ$14))/3)*$L$603)))</f>
        <v>84257.836843267578</v>
      </c>
      <c r="M905" s="73">
        <v>30</v>
      </c>
      <c r="N905" s="95">
        <f t="shared" si="129"/>
        <v>90117.171348245771</v>
      </c>
      <c r="O905" s="62">
        <v>30</v>
      </c>
      <c r="P905" s="96">
        <f>IF($O905&gt;$G$20,IF('Silo Levels'!$L$22="Pumping",((PI()*((($C$19+$G$20)-$O905)*($O$20/($O$19/2)))^2*((($O$20+$G$20)-$O905))/3)*$P$603)+(((PI()*((($C$19+$G$20)-$O905)*($O$20/($O$19/2)))^2*(((($C$19+$G$20)-$O905)*($O$20/($O$19/2)))*$AZ$15))/3)*$P$603),(((PI()*((($C$19+$G$20)-$O905)*($O$20/($O$19/2)))^2*((($O$20+$G$20)-$O905)/3))*$P$603)-((PI()*((($C$19+$G$20)-$O905)*($O$20/($O$19/2)))^2*(((($C$19+$G$20)-$O905)*($O$20/($O$19/2)))*$AZ$15)/3)*$P$603))),IF('Silo Levels'!$L$22="Pumping",(($D$18*$P$603)+((PI()*(($C$21/2)^2)*($G$20-$O905))*$P$603))+((($D$18+$H$18)/3)*$BF$15)+(((PI()*($C$21/2)^2*(($C$21/2)*$AZ$15))/3)*$P$603),(($D$18*$P$603)+((PI()*(($C$21/2)^2)*($G$20-$O905))*$P$603))+((($D$18+$H$18)/3)*$BF$15)-(((PI()*($C$21/2)^2*(($C$21/2)*$AZ$15))/3)*$P$603)))</f>
        <v>86222.01582065328</v>
      </c>
      <c r="Q905" s="73">
        <v>30</v>
      </c>
      <c r="R905" s="95">
        <f t="shared" si="130"/>
        <v>93185.278451827486</v>
      </c>
      <c r="S905" s="62">
        <v>30</v>
      </c>
      <c r="T905" s="96">
        <f>IF($S905&gt;$G$20,IF('Silo Levels'!$L$23="Pumping",((PI()*((($C$19+$G$20)-$S905)*($O$20/($O$19/2)))^2*((($O$20+$G$20)-$S905))/3)*$T$603)+(((PI()*((($C$19+$G$20)-$S905)*($O$20/($O$19/2)))^2*(((($C$19+$G$20)-$S905)*($O$20/($O$19/2)))*$AZ$16))/3)*$T$603),(((PI()*((($C$19+$G$20)-$S905)*($O$20/($O$19/2)))^2*((($O$20+$G$20)-$S905)/3))*$T$603)-((PI()*((($C$19+$G$20)-$S905)*($O$20/($O$19/2)))^2*(((($C$19+$G$20)-$S905)*($O$20/($O$19/2)))*$AZ$16)/3)*$T$603))),IF('Silo Levels'!$L$23="Pumping",(($D$18*$T$603)+((PI()*(($C$21/2)^2)*($G$20-$S905))*$T$603))+((($D$18+$H$18)/3)*$BF$16)+(((PI()*($C$21/2)^2*(($C$21/2)*$AZ$16))/3)*$T$603),(($D$18*$T$603)+((PI()*(($C$21/2)^2)*($G$20-$S905))*$T$603))+((($D$18+$H$18)/3)*$BF$16)-(((PI()*($C$21/2)^2*(($C$21/2)*$AZ$16))/3)*$T$603)))</f>
        <v>89156.038781885247</v>
      </c>
      <c r="U905" s="73">
        <v>30</v>
      </c>
      <c r="V905" s="95">
        <f t="shared" si="131"/>
        <v>87668.319918826004</v>
      </c>
      <c r="W905" s="62">
        <v>30</v>
      </c>
      <c r="X905" s="96">
        <f>IF($W905&gt;$G$20,IF('Silo Levels'!$L$24="Pumping",((PI()*((($C$19+$G$20)-$W905)*($O$20/($O$19/2)))^2*((($O$20+$G$20)-$W905))/3)*$X$603)+(((PI()*((($C$19+$G$20)-$W905)*($O$20/($O$19/2)))^2*(((($C$19+$G$20)-$W905)*($O$20/($O$19/2)))*$AZ$17))/3)*$X$603),(((PI()*((($C$19+$G$20)-$W905)*($O$20/($O$19/2)))^2*((($O$20+$G$20)-$W905)/3))*$X$603)-((PI()*((($C$19+$G$20)-$W905)*($O$20/($O$19/2)))^2*(((($C$19+$G$20)-$W905)*($O$20/($O$19/2)))*$AZ$17)/3)*$X$603))),IF('Silo Levels'!$L$24="Pumping",(($D$18*$X$603)+((PI()*(($C$21/2)^2)*($G$20-$W905))*$X$603))+((($D$18+$H$18)/3)*$BF$17)+(((PI()*($C$21/2)^2*(($C$21/2)*$AZ$17))/3)*$X$603),(($D$18*$X$603)+((PI()*(($C$21/2)^2)*($G$20-$W905))*$X$603))+((($D$18+$H$18)/3)*$BF$17)-(((PI()*($C$21/2)^2*(($C$21/2)*$AZ$17))/3)*$X$603)))</f>
        <v>83880.185473800142</v>
      </c>
      <c r="Y905" s="73">
        <v>30</v>
      </c>
      <c r="Z905" s="95">
        <f t="shared" si="132"/>
        <v>100509.80793116282</v>
      </c>
      <c r="AA905" s="62">
        <v>30</v>
      </c>
      <c r="AB905" s="96">
        <f>IF($AA905&gt;$G$20,IF('Silo Levels'!$L$25="Pumping",((PI()*((($C$19+$G$20)-$AA905)*($O$20/($O$19/2)))^2*((($O$20+$G$20)-$AA905))/3)*$AB$603)+(((PI()*((($C$19+$G$20)-$AA905)*($O$20/($O$19/2)))^2*(((($C$19+$G$20)-$AA905)*($O$20/($O$19/2)))*$AZ$18))/3)*$AB$603),(((PI()*((($C$19+$G$20)-$AA905)*($O$20/($O$19/2)))^2*((($O$20+$G$20)-$AA905)/3))*$AB$603)-((PI()*((($C$19+$G$20)-$AA905)*($O$20/($O$19/2)))^2*(((($C$19+$G$20)-$AA905)*($O$20/($O$19/2)))*$AZ$18)/3)*$AB$603))),IF('Silo Levels'!$L$25="Pumping",(($D$18*$AB$603)+((PI()*(($C$21/2)^2)*($G$20-$AA905))*$AB$603))+((($D$18+$H$18)/3)*$BF$18)+(((PI()*($C$21/2)^2*(($C$21/2)*$AZ$18))/3)*$AB$603),(($D$18*$AB$603)+((PI()*(($C$21/2)^2)*($G$20-$AA905))*$AB$603))+((($D$18+$H$18)/3)*$BF$18)-(((PI()*($C$21/2)^2*(($C$21/2)*$AZ$18))/3)*$AB$603)))</f>
        <v>96160.467554108516</v>
      </c>
      <c r="AC905" s="73">
        <v>30</v>
      </c>
      <c r="AD905" s="95">
        <f t="shared" si="133"/>
        <v>106102.47902605496</v>
      </c>
      <c r="AE905" s="62">
        <v>30</v>
      </c>
      <c r="AF905" s="96">
        <f>IF($AE905&gt;$G$20,IF('Silo Levels'!$L$26="Pumping",((PI()*((($C$19+$G$20)-$AE905)*($O$20/($O$19/2)))^2*((($O$20+$G$20)-$AE905))/3)*$AF$603)+(((PI()*((($C$19+$G$20)-$AE905)*($O$20/($O$19/2)))^2*(((($C$19+$G$20)-$AE905)*($O$20/($O$19/2)))*$AZ$19))/3)*$AF$603),(((PI()*((($C$19+$G$20)-$AE905)*($O$20/($O$19/2)))^2*((($O$20+$G$20)-$AE905)/3))*$AF$603)-((PI()*((($C$19+$G$20)-$AE905)*($O$20/($O$19/2)))^2*(((($C$19+$G$20)-$AE905)*($O$20/($O$19/2)))*$AZ$19)/3)*$AF$603))),IF('Silo Levels'!$L$26="Pumping",(($D$18*$AF$603)+((PI()*(($C$21/2)^2)*($G$20-$AE905))*$AF$603))+((($D$18+$H$18)/3)*$BF$19)+(((PI()*($C$21/2)^2*(($C$21/2)*$AZ$19))/3)*$AF$603),(($D$18*$AF$603)+((PI()*(($C$21/2)^2)*($G$20-$AE905))*$AF$603))+((($D$18+$H$18)/3)*$BF$19)-(((PI()*($C$21/2)^2*(($C$21/2)*$AZ$19))/3)*$AF$603)))</f>
        <v>103891.99337379499</v>
      </c>
      <c r="AG905" s="73">
        <v>30</v>
      </c>
      <c r="AH905" s="95">
        <f t="shared" si="134"/>
        <v>96668.271490951971</v>
      </c>
      <c r="AI905" s="62">
        <v>30</v>
      </c>
      <c r="AJ905" s="96">
        <f>IF($AI905&gt;$G$20,IF('Silo Levels'!$L$27="Pumping",((PI()*((($C$19+$G$20)-$AI905)*($O$20/($O$19/2)))^2*((($O$20+$G$20)-$AI905))/3)*$AJ$603)+(((PI()*((($C$19+$G$20)-$AI905)*($O$20/($O$19/2)))^2*(((($C$19+$G$20)-$AI905)*($O$20/($O$19/2)))*$AZ$20))/3)*$AJ$603),(((PI()*((($C$19+$G$20)-$AI905)*($O$20/($O$19/2)))^2*((($O$20+$G$20)-$AI905)/3))*$AJ$603)-((PI()*((($C$19+$G$20)-$AI905)*($O$20/($O$19/2)))^2*(((($C$19+$G$20)-$AI905)*($O$20/($O$19/2)))*$AZ$20)/3)*$AJ$603))),IF('Silo Levels'!$L$27="Pumping",(($D$18*$AJ$603)+((PI()*(($C$21/2)^2)*($G$20-$AI905))*$AJ$603))+((($D$18+$H$18)/3)*$BF$20)+(((PI()*($C$21/2)^2*(($C$21/2)*$AZ$20))/3)*$AJ$603),(($D$18*$AJ$603)+((PI()*(($C$21/2)^2)*($G$20-$AI905))*$AJ$603))+((($D$18+$H$18)/3)*$BF$20)-(((PI()*($C$21/2)^2*(($C$21/2)*$AZ$20))/3)*$AJ$603)))</f>
        <v>92486.816100145254</v>
      </c>
    </row>
    <row r="906" spans="1:36" x14ac:dyDescent="0.3">
      <c r="A906">
        <v>30.1</v>
      </c>
      <c r="B906" s="95">
        <f t="shared" si="135"/>
        <v>96248.668998773457</v>
      </c>
      <c r="C906" s="62">
        <v>30.1</v>
      </c>
      <c r="D906" s="96">
        <f>IF($C906&gt;$G$20,IF('Silo Levels'!$L$19="Pumping",((PI()*((($C$19+$G$20)-$C906)*($O$20/($O$19/2)))^2*((($O$20+$G$20)-$C906))/3)*$D$603)+(((PI()*((($C$19+$G$20)-$C906)*($O$20/($O$19/2)))^2*(((($C$19+$G$20)-$C906)*($O$20/($O$19/2)))*$AZ$12))/3)*$D$603),(((PI()*((($C$19+$G$20)-$C906)*($O$20/($O$19/2)))^2*((($O$20+$G$20)-$C906)/3))*$D$603)-((PI()*((($C$19+$G$20)-$C906)*($O$20/($O$19/2)))^2*(((($C$19+$G$20)-$C906)*($O$20/($O$19/2)))*$AZ$12)/3)*$D$603))),IF('Silo Levels'!$L$19="Pumping",(($D$18*$D$603)+((PI()*(($C$21/2)^2)*($G$20-$C906))*$D$603))+((($D$18+$H$18)/3)*$BF$12)+(((PI()*($C$21/2)^2*(($C$21/2)*$AZ$12))/3)*$D$603),(($D$18*$D$603)+((PI()*(($C$21/2)^2)*($G$20-$C906))*$D$603))+((($D$18+$H$18)/3)*$BF$12)-(((PI()*($C$21/2)^2*(($C$21/2)*$AZ$12))/3)*$D$603)))</f>
        <v>93321.650225208752</v>
      </c>
      <c r="E906" s="73">
        <v>30.1</v>
      </c>
      <c r="F906" s="95">
        <f t="shared" si="127"/>
        <v>87288.186566851276</v>
      </c>
      <c r="G906" s="62">
        <v>30.1</v>
      </c>
      <c r="H906" s="96">
        <f>IF($G906&gt;$G$20,IF('Silo Levels'!$L$20="Pumping",((PI()*((($C$19+$G$20)-$G906)*($O$20/($O$19/2)))^2*((($O$20+$G$20)-$G906))/3)*$H$603)+(((PI()*((($C$19+$G$20)-$G906)*($O$20/($O$19/2)))^2*(((($C$19+$G$20)-$G906)*($O$20/($O$19/2)))*$AZ$13))/3)*$H$603),(((PI()*((($C$19+$G$20)-$G906)*($O$20/($O$19/2)))^2*((($O$20+$G$20)-$G906)/3))*$H$603)-((PI()*((($C$19+$G$20)-$G906)*($O$20/($O$19/2)))^2*(((($C$19+$G$20)-$G906)*($O$20/($O$19/2)))*$AZ$13)/3)*$H$603))),IF('Silo Levels'!$L$20="Pumping",(($D$18*$H$603)+((PI()*(($C$21/2)^2)*($G$20-$G906))*$H$603))+((($D$18+$H$18)/3)*$BF$13)+(((PI()*($C$21/2)^2*(($C$21/2)*$AZ$13))/3)*$H$603),(($D$18*$H$603)+((PI()*(($C$21/2)^2)*($G$20-$G906))*$H$603))+((($D$18+$H$18)/3)*$BF$13)-(((PI()*($C$21/2)^2*(($C$21/2)*$AZ$13))/3)*$H$603)))</f>
        <v>83500.052121825414</v>
      </c>
      <c r="I906" s="73">
        <v>30.1</v>
      </c>
      <c r="J906" s="95">
        <f t="shared" si="128"/>
        <v>87681.364641805034</v>
      </c>
      <c r="K906" s="62">
        <v>30.1</v>
      </c>
      <c r="L906" s="96">
        <f>IF($K906&gt;$G$20,IF('Silo Levels'!$L$21="Pumping",((PI()*((($C$19+$G$20)-$K906)*($O$20/($O$19/2)))^2*((($O$20+$G$20)-$K906))/3)*$L$603)+(((PI()*((($C$19+$G$20)-$K906)*($O$20/($O$19/2)))^2*(((($C$19+$G$20)-$K906)*($O$20/($O$19/2)))*$AZ$14))/3)*$L$603),(((PI()*((($C$19+$G$20)-$K906)*($O$20/($O$19/2)))^2*((($O$20+$G$20)-$K906)/3))*$L$603)-((PI()*((($C$19+$G$20)-$K906)*($O$20/($O$19/2)))^2*(((($C$19+$G$20)-$K906)*($O$20/($O$19/2)))*$AZ$14)/3)*$L$603))),IF('Silo Levels'!$L$21="Pumping",(($D$18*$L$603)+((PI()*(($C$21/2)^2)*($G$20-$K906))*$L$603))+((($D$18+$H$18)/3)*$BF$14)+(((PI()*($C$21/2)^2*(($C$21/2)*$AZ$14))/3)*$L$603),(($D$18*$L$603)+((PI()*(($C$21/2)^2)*($G$20-$K906))*$L$603))+((($D$18+$H$18)/3)*$BF$14)-(((PI()*($C$21/2)^2*(($C$21/2)*$AZ$14))/3)*$L$603)))</f>
        <v>83875.971620192926</v>
      </c>
      <c r="M906" s="73">
        <v>30.1</v>
      </c>
      <c r="N906" s="95">
        <f t="shared" si="129"/>
        <v>89726.29859843856</v>
      </c>
      <c r="O906" s="62">
        <v>30.1</v>
      </c>
      <c r="P906" s="96">
        <f>IF($O906&gt;$G$20,IF('Silo Levels'!$L$22="Pumping",((PI()*((($C$19+$G$20)-$O906)*($O$20/($O$19/2)))^2*((($O$20+$G$20)-$O906))/3)*$P$603)+(((PI()*((($C$19+$G$20)-$O906)*($O$20/($O$19/2)))^2*(((($C$19+$G$20)-$O906)*($O$20/($O$19/2)))*$AZ$15))/3)*$P$603),(((PI()*((($C$19+$G$20)-$O906)*($O$20/($O$19/2)))^2*((($O$20+$G$20)-$O906)/3))*$P$603)-((PI()*((($C$19+$G$20)-$O906)*($O$20/($O$19/2)))^2*(((($C$19+$G$20)-$O906)*($O$20/($O$19/2)))*$AZ$15)/3)*$P$603))),IF('Silo Levels'!$L$22="Pumping",(($D$18*$P$603)+((PI()*(($C$21/2)^2)*($G$20-$O906))*$P$603))+((($D$18+$H$18)/3)*$BF$15)+(((PI()*($C$21/2)^2*(($C$21/2)*$AZ$15))/3)*$P$603),(($D$18*$P$603)+((PI()*(($C$21/2)^2)*($G$20-$O906))*$P$603))+((($D$18+$H$18)/3)*$BF$15)-(((PI()*($C$21/2)^2*(($C$21/2)*$AZ$15))/3)*$P$603)))</f>
        <v>85831.143070846068</v>
      </c>
      <c r="Q906" s="73">
        <v>30.1</v>
      </c>
      <c r="R906" s="95">
        <f t="shared" si="130"/>
        <v>92780.950568571949</v>
      </c>
      <c r="S906" s="62">
        <v>30.1</v>
      </c>
      <c r="T906" s="96">
        <f>IF($S906&gt;$G$20,IF('Silo Levels'!$L$23="Pumping",((PI()*((($C$19+$G$20)-$S906)*($O$20/($O$19/2)))^2*((($O$20+$G$20)-$S906))/3)*$T$603)+(((PI()*((($C$19+$G$20)-$S906)*($O$20/($O$19/2)))^2*(((($C$19+$G$20)-$S906)*($O$20/($O$19/2)))*$AZ$16))/3)*$T$603),(((PI()*((($C$19+$G$20)-$S906)*($O$20/($O$19/2)))^2*((($O$20+$G$20)-$S906)/3))*$T$603)-((PI()*((($C$19+$G$20)-$S906)*($O$20/($O$19/2)))^2*(((($C$19+$G$20)-$S906)*($O$20/($O$19/2)))*$AZ$16)/3)*$T$603))),IF('Silo Levels'!$L$23="Pumping",(($D$18*$T$603)+((PI()*(($C$21/2)^2)*($G$20-$S906))*$T$603))+((($D$18+$H$18)/3)*$BF$16)+(((PI()*($C$21/2)^2*(($C$21/2)*$AZ$16))/3)*$T$603),(($D$18*$T$603)+((PI()*(($C$21/2)^2)*($G$20-$S906))*$T$603))+((($D$18+$H$18)/3)*$BF$16)-(((PI()*($C$21/2)^2*(($C$21/2)*$AZ$16))/3)*$T$603)))</f>
        <v>88751.71089862971</v>
      </c>
      <c r="U906" s="73">
        <v>30.1</v>
      </c>
      <c r="V906" s="95">
        <f t="shared" si="131"/>
        <v>87288.186566851276</v>
      </c>
      <c r="W906" s="62">
        <v>30.1</v>
      </c>
      <c r="X906" s="96">
        <f>IF($W906&gt;$G$20,IF('Silo Levels'!$L$24="Pumping",((PI()*((($C$19+$G$20)-$W906)*($O$20/($O$19/2)))^2*((($O$20+$G$20)-$W906))/3)*$X$603)+(((PI()*((($C$19+$G$20)-$W906)*($O$20/($O$19/2)))^2*(((($C$19+$G$20)-$W906)*($O$20/($O$19/2)))*$AZ$17))/3)*$X$603),(((PI()*((($C$19+$G$20)-$W906)*($O$20/($O$19/2)))^2*((($O$20+$G$20)-$W906)/3))*$X$603)-((PI()*((($C$19+$G$20)-$W906)*($O$20/($O$19/2)))^2*(((($C$19+$G$20)-$W906)*($O$20/($O$19/2)))*$AZ$17)/3)*$X$603))),IF('Silo Levels'!$L$24="Pumping",(($D$18*$X$603)+((PI()*(($C$21/2)^2)*($G$20-$W906))*$X$603))+((($D$18+$H$18)/3)*$BF$17)+(((PI()*($C$21/2)^2*(($C$21/2)*$AZ$17))/3)*$X$603),(($D$18*$X$603)+((PI()*(($C$21/2)^2)*($G$20-$W906))*$X$603))+((($D$18+$H$18)/3)*$BF$17)-(((PI()*($C$21/2)^2*(($C$21/2)*$AZ$17))/3)*$X$603)))</f>
        <v>83500.052121825414</v>
      </c>
      <c r="Y906" s="73">
        <v>30.1</v>
      </c>
      <c r="Z906" s="95">
        <f t="shared" si="132"/>
        <v>100073.35844384864</v>
      </c>
      <c r="AA906" s="62">
        <v>30.1</v>
      </c>
      <c r="AB906" s="96">
        <f>IF($AA906&gt;$G$20,IF('Silo Levels'!$L$25="Pumping",((PI()*((($C$19+$G$20)-$AA906)*($O$20/($O$19/2)))^2*((($O$20+$G$20)-$AA906))/3)*$AB$603)+(((PI()*((($C$19+$G$20)-$AA906)*($O$20/($O$19/2)))^2*(((($C$19+$G$20)-$AA906)*($O$20/($O$19/2)))*$AZ$18))/3)*$AB$603),(((PI()*((($C$19+$G$20)-$AA906)*($O$20/($O$19/2)))^2*((($O$20+$G$20)-$AA906)/3))*$AB$603)-((PI()*((($C$19+$G$20)-$AA906)*($O$20/($O$19/2)))^2*(((($C$19+$G$20)-$AA906)*($O$20/($O$19/2)))*$AZ$18)/3)*$AB$603))),IF('Silo Levels'!$L$25="Pumping",(($D$18*$AB$603)+((PI()*(($C$21/2)^2)*($G$20-$AA906))*$AB$603))+((($D$18+$H$18)/3)*$BF$18)+(((PI()*($C$21/2)^2*(($C$21/2)*$AZ$18))/3)*$AB$603),(($D$18*$AB$603)+((PI()*(($C$21/2)^2)*($G$20-$AA906))*$AB$603))+((($D$18+$H$18)/3)*$BF$18)-(((PI()*($C$21/2)^2*(($C$21/2)*$AZ$18))/3)*$AB$603)))</f>
        <v>95724.018066794335</v>
      </c>
      <c r="AC906" s="73">
        <v>30.1</v>
      </c>
      <c r="AD906" s="95">
        <f t="shared" si="133"/>
        <v>105658.84148748292</v>
      </c>
      <c r="AE906" s="62">
        <v>30.1</v>
      </c>
      <c r="AF906" s="96">
        <f>IF($AE906&gt;$G$20,IF('Silo Levels'!$L$26="Pumping",((PI()*((($C$19+$G$20)-$AE906)*($O$20/($O$19/2)))^2*((($O$20+$G$20)-$AE906))/3)*$AF$603)+(((PI()*((($C$19+$G$20)-$AE906)*($O$20/($O$19/2)))^2*(((($C$19+$G$20)-$AE906)*($O$20/($O$19/2)))*$AZ$19))/3)*$AF$603),(((PI()*((($C$19+$G$20)-$AE906)*($O$20/($O$19/2)))^2*((($O$20+$G$20)-$AE906)/3))*$AF$603)-((PI()*((($C$19+$G$20)-$AE906)*($O$20/($O$19/2)))^2*(((($C$19+$G$20)-$AE906)*($O$20/($O$19/2)))*$AZ$19)/3)*$AF$603))),IF('Silo Levels'!$L$26="Pumping",(($D$18*$AF$603)+((PI()*(($C$21/2)^2)*($G$20-$AE906))*$AF$603))+((($D$18+$H$18)/3)*$BF$19)+(((PI()*($C$21/2)^2*(($C$21/2)*$AZ$19))/3)*$AF$603),(($D$18*$AF$603)+((PI()*(($C$21/2)^2)*($G$20-$AE906))*$AF$603))+((($D$18+$H$18)/3)*$BF$19)-(((PI()*($C$21/2)^2*(($C$21/2)*$AZ$19))/3)*$AF$603)))</f>
        <v>103448.35583522294</v>
      </c>
      <c r="AG906" s="73">
        <v>30.1</v>
      </c>
      <c r="AH906" s="95">
        <f t="shared" si="134"/>
        <v>96248.668998773457</v>
      </c>
      <c r="AI906" s="62">
        <v>30.1</v>
      </c>
      <c r="AJ906" s="96">
        <f>IF($AI906&gt;$G$20,IF('Silo Levels'!$L$27="Pumping",((PI()*((($C$19+$G$20)-$AI906)*($O$20/($O$19/2)))^2*((($O$20+$G$20)-$AI906))/3)*$AJ$603)+(((PI()*((($C$19+$G$20)-$AI906)*($O$20/($O$19/2)))^2*(((($C$19+$G$20)-$AI906)*($O$20/($O$19/2)))*$AZ$20))/3)*$AJ$603),(((PI()*((($C$19+$G$20)-$AI906)*($O$20/($O$19/2)))^2*((($O$20+$G$20)-$AI906)/3))*$AJ$603)-((PI()*((($C$19+$G$20)-$AI906)*($O$20/($O$19/2)))^2*(((($C$19+$G$20)-$AI906)*($O$20/($O$19/2)))*$AZ$20)/3)*$AJ$603))),IF('Silo Levels'!$L$27="Pumping",(($D$18*$AJ$603)+((PI()*(($C$21/2)^2)*($G$20-$AI906))*$AJ$603))+((($D$18+$H$18)/3)*$BF$20)+(((PI()*($C$21/2)^2*(($C$21/2)*$AZ$20))/3)*$AJ$603),(($D$18*$AJ$603)+((PI()*(($C$21/2)^2)*($G$20-$AI906))*$AJ$603))+((($D$18+$H$18)/3)*$BF$20)-(((PI()*($C$21/2)^2*(($C$21/2)*$AZ$20))/3)*$AJ$603)))</f>
        <v>92067.21360796674</v>
      </c>
    </row>
    <row r="907" spans="1:36" x14ac:dyDescent="0.3">
      <c r="A907">
        <v>30.2</v>
      </c>
      <c r="B907" s="95">
        <f t="shared" si="135"/>
        <v>95829.066506594943</v>
      </c>
      <c r="C907" s="62">
        <v>30.2</v>
      </c>
      <c r="D907" s="96">
        <f>IF($C907&gt;$G$20,IF('Silo Levels'!$L$19="Pumping",((PI()*((($C$19+$G$20)-$C907)*($O$20/($O$19/2)))^2*((($O$20+$G$20)-$C907))/3)*$D$603)+(((PI()*((($C$19+$G$20)-$C907)*($O$20/($O$19/2)))^2*(((($C$19+$G$20)-$C907)*($O$20/($O$19/2)))*$AZ$12))/3)*$D$603),(((PI()*((($C$19+$G$20)-$C907)*($O$20/($O$19/2)))^2*((($O$20+$G$20)-$C907)/3))*$D$603)-((PI()*((($C$19+$G$20)-$C907)*($O$20/($O$19/2)))^2*(((($C$19+$G$20)-$C907)*($O$20/($O$19/2)))*$AZ$12)/3)*$D$603))),IF('Silo Levels'!$L$19="Pumping",(($D$18*$D$603)+((PI()*(($C$21/2)^2)*($G$20-$C907))*$D$603))+((($D$18+$H$18)/3)*$BF$12)+(((PI()*($C$21/2)^2*(($C$21/2)*$AZ$12))/3)*$D$603),(($D$18*$D$603)+((PI()*(($C$21/2)^2)*($G$20-$C907))*$D$603))+((($D$18+$H$18)/3)*$BF$12)-(((PI()*($C$21/2)^2*(($C$21/2)*$AZ$12))/3)*$D$603)))</f>
        <v>92902.047733030238</v>
      </c>
      <c r="E907" s="73">
        <v>30.2</v>
      </c>
      <c r="F907" s="95">
        <f t="shared" si="127"/>
        <v>86908.053214876563</v>
      </c>
      <c r="G907" s="62">
        <v>30.2</v>
      </c>
      <c r="H907" s="96">
        <f>IF($G907&gt;$G$20,IF('Silo Levels'!$L$20="Pumping",((PI()*((($C$19+$G$20)-$G907)*($O$20/($O$19/2)))^2*((($O$20+$G$20)-$G907))/3)*$H$603)+(((PI()*((($C$19+$G$20)-$G907)*($O$20/($O$19/2)))^2*(((($C$19+$G$20)-$G907)*($O$20/($O$19/2)))*$AZ$13))/3)*$H$603),(((PI()*((($C$19+$G$20)-$G907)*($O$20/($O$19/2)))^2*((($O$20+$G$20)-$G907)/3))*$H$603)-((PI()*((($C$19+$G$20)-$G907)*($O$20/($O$19/2)))^2*(((($C$19+$G$20)-$G907)*($O$20/($O$19/2)))*$AZ$13)/3)*$H$603))),IF('Silo Levels'!$L$20="Pumping",(($D$18*$H$603)+((PI()*(($C$21/2)^2)*($G$20-$G907))*$H$603))+((($D$18+$H$18)/3)*$BF$13)+(((PI()*($C$21/2)^2*(($C$21/2)*$AZ$13))/3)*$H$603),(($D$18*$H$603)+((PI()*(($C$21/2)^2)*($G$20-$G907))*$H$603))+((($D$18+$H$18)/3)*$BF$13)-(((PI()*($C$21/2)^2*(($C$21/2)*$AZ$13))/3)*$H$603)))</f>
        <v>83119.918769850701</v>
      </c>
      <c r="I907" s="73">
        <v>30.2</v>
      </c>
      <c r="J907" s="95">
        <f t="shared" si="128"/>
        <v>87299.499418730353</v>
      </c>
      <c r="K907" s="62">
        <v>30.2</v>
      </c>
      <c r="L907" s="96">
        <f>IF($K907&gt;$G$20,IF('Silo Levels'!$L$21="Pumping",((PI()*((($C$19+$G$20)-$K907)*($O$20/($O$19/2)))^2*((($O$20+$G$20)-$K907))/3)*$L$603)+(((PI()*((($C$19+$G$20)-$K907)*($O$20/($O$19/2)))^2*(((($C$19+$G$20)-$K907)*($O$20/($O$19/2)))*$AZ$14))/3)*$L$603),(((PI()*((($C$19+$G$20)-$K907)*($O$20/($O$19/2)))^2*((($O$20+$G$20)-$K907)/3))*$L$603)-((PI()*((($C$19+$G$20)-$K907)*($O$20/($O$19/2)))^2*(((($C$19+$G$20)-$K907)*($O$20/($O$19/2)))*$AZ$14)/3)*$L$603))),IF('Silo Levels'!$L$21="Pumping",(($D$18*$L$603)+((PI()*(($C$21/2)^2)*($G$20-$K907))*$L$603))+((($D$18+$H$18)/3)*$BF$14)+(((PI()*($C$21/2)^2*(($C$21/2)*$AZ$14))/3)*$L$603),(($D$18*$L$603)+((PI()*(($C$21/2)^2)*($G$20-$K907))*$L$603))+((($D$18+$H$18)/3)*$BF$14)-(((PI()*($C$21/2)^2*(($C$21/2)*$AZ$14))/3)*$L$603)))</f>
        <v>83494.106397118245</v>
      </c>
      <c r="M907" s="73">
        <v>30.2</v>
      </c>
      <c r="N907" s="95">
        <f t="shared" si="129"/>
        <v>89335.425848631377</v>
      </c>
      <c r="O907" s="62">
        <v>30.2</v>
      </c>
      <c r="P907" s="96">
        <f>IF($O907&gt;$G$20,IF('Silo Levels'!$L$22="Pumping",((PI()*((($C$19+$G$20)-$O907)*($O$20/($O$19/2)))^2*((($O$20+$G$20)-$O907))/3)*$P$603)+(((PI()*((($C$19+$G$20)-$O907)*($O$20/($O$19/2)))^2*(((($C$19+$G$20)-$O907)*($O$20/($O$19/2)))*$AZ$15))/3)*$P$603),(((PI()*((($C$19+$G$20)-$O907)*($O$20/($O$19/2)))^2*((($O$20+$G$20)-$O907)/3))*$P$603)-((PI()*((($C$19+$G$20)-$O907)*($O$20/($O$19/2)))^2*(((($C$19+$G$20)-$O907)*($O$20/($O$19/2)))*$AZ$15)/3)*$P$603))),IF('Silo Levels'!$L$22="Pumping",(($D$18*$P$603)+((PI()*(($C$21/2)^2)*($G$20-$O907))*$P$603))+((($D$18+$H$18)/3)*$BF$15)+(((PI()*($C$21/2)^2*(($C$21/2)*$AZ$15))/3)*$P$603),(($D$18*$P$603)+((PI()*(($C$21/2)^2)*($G$20-$O907))*$P$603))+((($D$18+$H$18)/3)*$BF$15)-(((PI()*($C$21/2)^2*(($C$21/2)*$AZ$15))/3)*$P$603)))</f>
        <v>85440.270321038886</v>
      </c>
      <c r="Q907" s="73">
        <v>30.2</v>
      </c>
      <c r="R907" s="95">
        <f t="shared" si="130"/>
        <v>92376.622685316426</v>
      </c>
      <c r="S907" s="62">
        <v>30.2</v>
      </c>
      <c r="T907" s="96">
        <f>IF($S907&gt;$G$20,IF('Silo Levels'!$L$23="Pumping",((PI()*((($C$19+$G$20)-$S907)*($O$20/($O$19/2)))^2*((($O$20+$G$20)-$S907))/3)*$T$603)+(((PI()*((($C$19+$G$20)-$S907)*($O$20/($O$19/2)))^2*(((($C$19+$G$20)-$S907)*($O$20/($O$19/2)))*$AZ$16))/3)*$T$603),(((PI()*((($C$19+$G$20)-$S907)*($O$20/($O$19/2)))^2*((($O$20+$G$20)-$S907)/3))*$T$603)-((PI()*((($C$19+$G$20)-$S907)*($O$20/($O$19/2)))^2*(((($C$19+$G$20)-$S907)*($O$20/($O$19/2)))*$AZ$16)/3)*$T$603))),IF('Silo Levels'!$L$23="Pumping",(($D$18*$T$603)+((PI()*(($C$21/2)^2)*($G$20-$S907))*$T$603))+((($D$18+$H$18)/3)*$BF$16)+(((PI()*($C$21/2)^2*(($C$21/2)*$AZ$16))/3)*$T$603),(($D$18*$T$603)+((PI()*(($C$21/2)^2)*($G$20-$S907))*$T$603))+((($D$18+$H$18)/3)*$BF$16)-(((PI()*($C$21/2)^2*(($C$21/2)*$AZ$16))/3)*$T$603)))</f>
        <v>88347.383015374187</v>
      </c>
      <c r="U907" s="73">
        <v>30.2</v>
      </c>
      <c r="V907" s="95">
        <f t="shared" si="131"/>
        <v>86908.053214876563</v>
      </c>
      <c r="W907" s="62">
        <v>30.2</v>
      </c>
      <c r="X907" s="96">
        <f>IF($W907&gt;$G$20,IF('Silo Levels'!$L$24="Pumping",((PI()*((($C$19+$G$20)-$W907)*($O$20/($O$19/2)))^2*((($O$20+$G$20)-$W907))/3)*$X$603)+(((PI()*((($C$19+$G$20)-$W907)*($O$20/($O$19/2)))^2*(((($C$19+$G$20)-$W907)*($O$20/($O$19/2)))*$AZ$17))/3)*$X$603),(((PI()*((($C$19+$G$20)-$W907)*($O$20/($O$19/2)))^2*((($O$20+$G$20)-$W907)/3))*$X$603)-((PI()*((($C$19+$G$20)-$W907)*($O$20/($O$19/2)))^2*(((($C$19+$G$20)-$W907)*($O$20/($O$19/2)))*$AZ$17)/3)*$X$603))),IF('Silo Levels'!$L$24="Pumping",(($D$18*$X$603)+((PI()*(($C$21/2)^2)*($G$20-$W907))*$X$603))+((($D$18+$H$18)/3)*$BF$17)+(((PI()*($C$21/2)^2*(($C$21/2)*$AZ$17))/3)*$X$603),(($D$18*$X$603)+((PI()*(($C$21/2)^2)*($G$20-$W907))*$X$603))+((($D$18+$H$18)/3)*$BF$17)-(((PI()*($C$21/2)^2*(($C$21/2)*$AZ$17))/3)*$X$603)))</f>
        <v>83119.918769850701</v>
      </c>
      <c r="Y907" s="73">
        <v>30.2</v>
      </c>
      <c r="Z907" s="95">
        <f t="shared" si="132"/>
        <v>99636.908956534491</v>
      </c>
      <c r="AA907" s="62">
        <v>30.2</v>
      </c>
      <c r="AB907" s="96">
        <f>IF($AA907&gt;$G$20,IF('Silo Levels'!$L$25="Pumping",((PI()*((($C$19+$G$20)-$AA907)*($O$20/($O$19/2)))^2*((($O$20+$G$20)-$AA907))/3)*$AB$603)+(((PI()*((($C$19+$G$20)-$AA907)*($O$20/($O$19/2)))^2*(((($C$19+$G$20)-$AA907)*($O$20/($O$19/2)))*$AZ$18))/3)*$AB$603),(((PI()*((($C$19+$G$20)-$AA907)*($O$20/($O$19/2)))^2*((($O$20+$G$20)-$AA907)/3))*$AB$603)-((PI()*((($C$19+$G$20)-$AA907)*($O$20/($O$19/2)))^2*(((($C$19+$G$20)-$AA907)*($O$20/($O$19/2)))*$AZ$18)/3)*$AB$603))),IF('Silo Levels'!$L$25="Pumping",(($D$18*$AB$603)+((PI()*(($C$21/2)^2)*($G$20-$AA907))*$AB$603))+((($D$18+$H$18)/3)*$BF$18)+(((PI()*($C$21/2)^2*(($C$21/2)*$AZ$18))/3)*$AB$603),(($D$18*$AB$603)+((PI()*(($C$21/2)^2)*($G$20-$AA907))*$AB$603))+((($D$18+$H$18)/3)*$BF$18)-(((PI()*($C$21/2)^2*(($C$21/2)*$AZ$18))/3)*$AB$603)))</f>
        <v>95287.568579480183</v>
      </c>
      <c r="AC907" s="73">
        <v>30.2</v>
      </c>
      <c r="AD907" s="95">
        <f t="shared" si="133"/>
        <v>105215.2039489109</v>
      </c>
      <c r="AE907" s="62">
        <v>30.2</v>
      </c>
      <c r="AF907" s="96">
        <f>IF($AE907&gt;$G$20,IF('Silo Levels'!$L$26="Pumping",((PI()*((($C$19+$G$20)-$AE907)*($O$20/($O$19/2)))^2*((($O$20+$G$20)-$AE907))/3)*$AF$603)+(((PI()*((($C$19+$G$20)-$AE907)*($O$20/($O$19/2)))^2*(((($C$19+$G$20)-$AE907)*($O$20/($O$19/2)))*$AZ$19))/3)*$AF$603),(((PI()*((($C$19+$G$20)-$AE907)*($O$20/($O$19/2)))^2*((($O$20+$G$20)-$AE907)/3))*$AF$603)-((PI()*((($C$19+$G$20)-$AE907)*($O$20/($O$19/2)))^2*(((($C$19+$G$20)-$AE907)*($O$20/($O$19/2)))*$AZ$19)/3)*$AF$603))),IF('Silo Levels'!$L$26="Pumping",(($D$18*$AF$603)+((PI()*(($C$21/2)^2)*($G$20-$AE907))*$AF$603))+((($D$18+$H$18)/3)*$BF$19)+(((PI()*($C$21/2)^2*(($C$21/2)*$AZ$19))/3)*$AF$603),(($D$18*$AF$603)+((PI()*(($C$21/2)^2)*($G$20-$AE907))*$AF$603))+((($D$18+$H$18)/3)*$BF$19)-(((PI()*($C$21/2)^2*(($C$21/2)*$AZ$19))/3)*$AF$603)))</f>
        <v>103004.71829665093</v>
      </c>
      <c r="AG907" s="73">
        <v>30.2</v>
      </c>
      <c r="AH907" s="95">
        <f t="shared" si="134"/>
        <v>95829.066506594943</v>
      </c>
      <c r="AI907" s="62">
        <v>30.2</v>
      </c>
      <c r="AJ907" s="96">
        <f>IF($AI907&gt;$G$20,IF('Silo Levels'!$L$27="Pumping",((PI()*((($C$19+$G$20)-$AI907)*($O$20/($O$19/2)))^2*((($O$20+$G$20)-$AI907))/3)*$AJ$603)+(((PI()*((($C$19+$G$20)-$AI907)*($O$20/($O$19/2)))^2*(((($C$19+$G$20)-$AI907)*($O$20/($O$19/2)))*$AZ$20))/3)*$AJ$603),(((PI()*((($C$19+$G$20)-$AI907)*($O$20/($O$19/2)))^2*((($O$20+$G$20)-$AI907)/3))*$AJ$603)-((PI()*((($C$19+$G$20)-$AI907)*($O$20/($O$19/2)))^2*(((($C$19+$G$20)-$AI907)*($O$20/($O$19/2)))*$AZ$20)/3)*$AJ$603))),IF('Silo Levels'!$L$27="Pumping",(($D$18*$AJ$603)+((PI()*(($C$21/2)^2)*($G$20-$AI907))*$AJ$603))+((($D$18+$H$18)/3)*$BF$20)+(((PI()*($C$21/2)^2*(($C$21/2)*$AZ$20))/3)*$AJ$603),(($D$18*$AJ$603)+((PI()*(($C$21/2)^2)*($G$20-$AI907))*$AJ$603))+((($D$18+$H$18)/3)*$BF$20)-(((PI()*($C$21/2)^2*(($C$21/2)*$AZ$20))/3)*$AJ$603)))</f>
        <v>91647.611115788226</v>
      </c>
    </row>
    <row r="908" spans="1:36" x14ac:dyDescent="0.3">
      <c r="A908">
        <v>30.3</v>
      </c>
      <c r="B908" s="95">
        <f t="shared" si="135"/>
        <v>95409.46401441643</v>
      </c>
      <c r="C908" s="62">
        <v>30.3</v>
      </c>
      <c r="D908" s="96">
        <f>IF($C908&gt;$G$20,IF('Silo Levels'!$L$19="Pumping",((PI()*((($C$19+$G$20)-$C908)*($O$20/($O$19/2)))^2*((($O$20+$G$20)-$C908))/3)*$D$603)+(((PI()*((($C$19+$G$20)-$C908)*($O$20/($O$19/2)))^2*(((($C$19+$G$20)-$C908)*($O$20/($O$19/2)))*$AZ$12))/3)*$D$603),(((PI()*((($C$19+$G$20)-$C908)*($O$20/($O$19/2)))^2*((($O$20+$G$20)-$C908)/3))*$D$603)-((PI()*((($C$19+$G$20)-$C908)*($O$20/($O$19/2)))^2*(((($C$19+$G$20)-$C908)*($O$20/($O$19/2)))*$AZ$12)/3)*$D$603))),IF('Silo Levels'!$L$19="Pumping",(($D$18*$D$603)+((PI()*(($C$21/2)^2)*($G$20-$C908))*$D$603))+((($D$18+$H$18)/3)*$BF$12)+(((PI()*($C$21/2)^2*(($C$21/2)*$AZ$12))/3)*$D$603),(($D$18*$D$603)+((PI()*(($C$21/2)^2)*($G$20-$C908))*$D$603))+((($D$18+$H$18)/3)*$BF$12)-(((PI()*($C$21/2)^2*(($C$21/2)*$AZ$12))/3)*$D$603)))</f>
        <v>92482.445240851725</v>
      </c>
      <c r="E908" s="73">
        <v>30.3</v>
      </c>
      <c r="F908" s="95">
        <f t="shared" si="127"/>
        <v>86527.919862901836</v>
      </c>
      <c r="G908" s="62">
        <v>30.3</v>
      </c>
      <c r="H908" s="96">
        <f>IF($G908&gt;$G$20,IF('Silo Levels'!$L$20="Pumping",((PI()*((($C$19+$G$20)-$G908)*($O$20/($O$19/2)))^2*((($O$20+$G$20)-$G908))/3)*$H$603)+(((PI()*((($C$19+$G$20)-$G908)*($O$20/($O$19/2)))^2*(((($C$19+$G$20)-$G908)*($O$20/($O$19/2)))*$AZ$13))/3)*$H$603),(((PI()*((($C$19+$G$20)-$G908)*($O$20/($O$19/2)))^2*((($O$20+$G$20)-$G908)/3))*$H$603)-((PI()*((($C$19+$G$20)-$G908)*($O$20/($O$19/2)))^2*(((($C$19+$G$20)-$G908)*($O$20/($O$19/2)))*$AZ$13)/3)*$H$603))),IF('Silo Levels'!$L$20="Pumping",(($D$18*$H$603)+((PI()*(($C$21/2)^2)*($G$20-$G908))*$H$603))+((($D$18+$H$18)/3)*$BF$13)+(((PI()*($C$21/2)^2*(($C$21/2)*$AZ$13))/3)*$H$603),(($D$18*$H$603)+((PI()*(($C$21/2)^2)*($G$20-$G908))*$H$603))+((($D$18+$H$18)/3)*$BF$13)-(((PI()*($C$21/2)^2*(($C$21/2)*$AZ$13))/3)*$H$603)))</f>
        <v>82739.785417875974</v>
      </c>
      <c r="I908" s="73">
        <v>30.3</v>
      </c>
      <c r="J908" s="95">
        <f t="shared" si="128"/>
        <v>86917.634195655701</v>
      </c>
      <c r="K908" s="62">
        <v>30.3</v>
      </c>
      <c r="L908" s="96">
        <f>IF($K908&gt;$G$20,IF('Silo Levels'!$L$21="Pumping",((PI()*((($C$19+$G$20)-$K908)*($O$20/($O$19/2)))^2*((($O$20+$G$20)-$K908))/3)*$L$603)+(((PI()*((($C$19+$G$20)-$K908)*($O$20/($O$19/2)))^2*(((($C$19+$G$20)-$K908)*($O$20/($O$19/2)))*$AZ$14))/3)*$L$603),(((PI()*((($C$19+$G$20)-$K908)*($O$20/($O$19/2)))^2*((($O$20+$G$20)-$K908)/3))*$L$603)-((PI()*((($C$19+$G$20)-$K908)*($O$20/($O$19/2)))^2*(((($C$19+$G$20)-$K908)*($O$20/($O$19/2)))*$AZ$14)/3)*$L$603))),IF('Silo Levels'!$L$21="Pumping",(($D$18*$L$603)+((PI()*(($C$21/2)^2)*($G$20-$K908))*$L$603))+((($D$18+$H$18)/3)*$BF$14)+(((PI()*($C$21/2)^2*(($C$21/2)*$AZ$14))/3)*$L$603),(($D$18*$L$603)+((PI()*(($C$21/2)^2)*($G$20-$K908))*$L$603))+((($D$18+$H$18)/3)*$BF$14)-(((PI()*($C$21/2)^2*(($C$21/2)*$AZ$14))/3)*$L$603)))</f>
        <v>83112.241174043593</v>
      </c>
      <c r="M908" s="73">
        <v>30.3</v>
      </c>
      <c r="N908" s="95">
        <f t="shared" si="129"/>
        <v>88944.553098824181</v>
      </c>
      <c r="O908" s="62">
        <v>30.3</v>
      </c>
      <c r="P908" s="96">
        <f>IF($O908&gt;$G$20,IF('Silo Levels'!$L$22="Pumping",((PI()*((($C$19+$G$20)-$O908)*($O$20/($O$19/2)))^2*((($O$20+$G$20)-$O908))/3)*$P$603)+(((PI()*((($C$19+$G$20)-$O908)*($O$20/($O$19/2)))^2*(((($C$19+$G$20)-$O908)*($O$20/($O$19/2)))*$AZ$15))/3)*$P$603),(((PI()*((($C$19+$G$20)-$O908)*($O$20/($O$19/2)))^2*((($O$20+$G$20)-$O908)/3))*$P$603)-((PI()*((($C$19+$G$20)-$O908)*($O$20/($O$19/2)))^2*(((($C$19+$G$20)-$O908)*($O$20/($O$19/2)))*$AZ$15)/3)*$P$603))),IF('Silo Levels'!$L$22="Pumping",(($D$18*$P$603)+((PI()*(($C$21/2)^2)*($G$20-$O908))*$P$603))+((($D$18+$H$18)/3)*$BF$15)+(((PI()*($C$21/2)^2*(($C$21/2)*$AZ$15))/3)*$P$603),(($D$18*$P$603)+((PI()*(($C$21/2)^2)*($G$20-$O908))*$P$603))+((($D$18+$H$18)/3)*$BF$15)-(((PI()*($C$21/2)^2*(($C$21/2)*$AZ$15))/3)*$P$603)))</f>
        <v>85049.39757123169</v>
      </c>
      <c r="Q908" s="73">
        <v>30.3</v>
      </c>
      <c r="R908" s="95">
        <f t="shared" si="130"/>
        <v>91972.294802060889</v>
      </c>
      <c r="S908" s="62">
        <v>30.3</v>
      </c>
      <c r="T908" s="96">
        <f>IF($S908&gt;$G$20,IF('Silo Levels'!$L$23="Pumping",((PI()*((($C$19+$G$20)-$S908)*($O$20/($O$19/2)))^2*((($O$20+$G$20)-$S908))/3)*$T$603)+(((PI()*((($C$19+$G$20)-$S908)*($O$20/($O$19/2)))^2*(((($C$19+$G$20)-$S908)*($O$20/($O$19/2)))*$AZ$16))/3)*$T$603),(((PI()*((($C$19+$G$20)-$S908)*($O$20/($O$19/2)))^2*((($O$20+$G$20)-$S908)/3))*$T$603)-((PI()*((($C$19+$G$20)-$S908)*($O$20/($O$19/2)))^2*(((($C$19+$G$20)-$S908)*($O$20/($O$19/2)))*$AZ$16)/3)*$T$603))),IF('Silo Levels'!$L$23="Pumping",(($D$18*$T$603)+((PI()*(($C$21/2)^2)*($G$20-$S908))*$T$603))+((($D$18+$H$18)/3)*$BF$16)+(((PI()*($C$21/2)^2*(($C$21/2)*$AZ$16))/3)*$T$603),(($D$18*$T$603)+((PI()*(($C$21/2)^2)*($G$20-$S908))*$T$603))+((($D$18+$H$18)/3)*$BF$16)-(((PI()*($C$21/2)^2*(($C$21/2)*$AZ$16))/3)*$T$603)))</f>
        <v>87943.05513211865</v>
      </c>
      <c r="U908" s="73">
        <v>30.3</v>
      </c>
      <c r="V908" s="95">
        <f t="shared" si="131"/>
        <v>86527.919862901836</v>
      </c>
      <c r="W908" s="62">
        <v>30.3</v>
      </c>
      <c r="X908" s="96">
        <f>IF($W908&gt;$G$20,IF('Silo Levels'!$L$24="Pumping",((PI()*((($C$19+$G$20)-$W908)*($O$20/($O$19/2)))^2*((($O$20+$G$20)-$W908))/3)*$X$603)+(((PI()*((($C$19+$G$20)-$W908)*($O$20/($O$19/2)))^2*(((($C$19+$G$20)-$W908)*($O$20/($O$19/2)))*$AZ$17))/3)*$X$603),(((PI()*((($C$19+$G$20)-$W908)*($O$20/($O$19/2)))^2*((($O$20+$G$20)-$W908)/3))*$X$603)-((PI()*((($C$19+$G$20)-$W908)*($O$20/($O$19/2)))^2*(((($C$19+$G$20)-$W908)*($O$20/($O$19/2)))*$AZ$17)/3)*$X$603))),IF('Silo Levels'!$L$24="Pumping",(($D$18*$X$603)+((PI()*(($C$21/2)^2)*($G$20-$W908))*$X$603))+((($D$18+$H$18)/3)*$BF$17)+(((PI()*($C$21/2)^2*(($C$21/2)*$AZ$17))/3)*$X$603),(($D$18*$X$603)+((PI()*(($C$21/2)^2)*($G$20-$W908))*$X$603))+((($D$18+$H$18)/3)*$BF$17)-(((PI()*($C$21/2)^2*(($C$21/2)*$AZ$17))/3)*$X$603)))</f>
        <v>82739.785417875974</v>
      </c>
      <c r="Y908" s="73">
        <v>30.3</v>
      </c>
      <c r="Z908" s="95">
        <f t="shared" si="132"/>
        <v>99200.459469220339</v>
      </c>
      <c r="AA908" s="62">
        <v>30.3</v>
      </c>
      <c r="AB908" s="96">
        <f>IF($AA908&gt;$G$20,IF('Silo Levels'!$L$25="Pumping",((PI()*((($C$19+$G$20)-$AA908)*($O$20/($O$19/2)))^2*((($O$20+$G$20)-$AA908))/3)*$AB$603)+(((PI()*((($C$19+$G$20)-$AA908)*($O$20/($O$19/2)))^2*(((($C$19+$G$20)-$AA908)*($O$20/($O$19/2)))*$AZ$18))/3)*$AB$603),(((PI()*((($C$19+$G$20)-$AA908)*($O$20/($O$19/2)))^2*((($O$20+$G$20)-$AA908)/3))*$AB$603)-((PI()*((($C$19+$G$20)-$AA908)*($O$20/($O$19/2)))^2*(((($C$19+$G$20)-$AA908)*($O$20/($O$19/2)))*$AZ$18)/3)*$AB$603))),IF('Silo Levels'!$L$25="Pumping",(($D$18*$AB$603)+((PI()*(($C$21/2)^2)*($G$20-$AA908))*$AB$603))+((($D$18+$H$18)/3)*$BF$18)+(((PI()*($C$21/2)^2*(($C$21/2)*$AZ$18))/3)*$AB$603),(($D$18*$AB$603)+((PI()*(($C$21/2)^2)*($G$20-$AA908))*$AB$603))+((($D$18+$H$18)/3)*$BF$18)-(((PI()*($C$21/2)^2*(($C$21/2)*$AZ$18))/3)*$AB$603)))</f>
        <v>94851.119092166031</v>
      </c>
      <c r="AC908" s="73">
        <v>30.3</v>
      </c>
      <c r="AD908" s="95">
        <f t="shared" si="133"/>
        <v>104771.56641033886</v>
      </c>
      <c r="AE908" s="62">
        <v>30.3</v>
      </c>
      <c r="AF908" s="96">
        <f>IF($AE908&gt;$G$20,IF('Silo Levels'!$L$26="Pumping",((PI()*((($C$19+$G$20)-$AE908)*($O$20/($O$19/2)))^2*((($O$20+$G$20)-$AE908))/3)*$AF$603)+(((PI()*((($C$19+$G$20)-$AE908)*($O$20/($O$19/2)))^2*(((($C$19+$G$20)-$AE908)*($O$20/($O$19/2)))*$AZ$19))/3)*$AF$603),(((PI()*((($C$19+$G$20)-$AE908)*($O$20/($O$19/2)))^2*((($O$20+$G$20)-$AE908)/3))*$AF$603)-((PI()*((($C$19+$G$20)-$AE908)*($O$20/($O$19/2)))^2*(((($C$19+$G$20)-$AE908)*($O$20/($O$19/2)))*$AZ$19)/3)*$AF$603))),IF('Silo Levels'!$L$26="Pumping",(($D$18*$AF$603)+((PI()*(($C$21/2)^2)*($G$20-$AE908))*$AF$603))+((($D$18+$H$18)/3)*$BF$19)+(((PI()*($C$21/2)^2*(($C$21/2)*$AZ$19))/3)*$AF$603),(($D$18*$AF$603)+((PI()*(($C$21/2)^2)*($G$20-$AE908))*$AF$603))+((($D$18+$H$18)/3)*$BF$19)-(((PI()*($C$21/2)^2*(($C$21/2)*$AZ$19))/3)*$AF$603)))</f>
        <v>102561.08075807888</v>
      </c>
      <c r="AG908" s="73">
        <v>30.3</v>
      </c>
      <c r="AH908" s="95">
        <f t="shared" si="134"/>
        <v>95409.46401441643</v>
      </c>
      <c r="AI908" s="62">
        <v>30.3</v>
      </c>
      <c r="AJ908" s="96">
        <f>IF($AI908&gt;$G$20,IF('Silo Levels'!$L$27="Pumping",((PI()*((($C$19+$G$20)-$AI908)*($O$20/($O$19/2)))^2*((($O$20+$G$20)-$AI908))/3)*$AJ$603)+(((PI()*((($C$19+$G$20)-$AI908)*($O$20/($O$19/2)))^2*(((($C$19+$G$20)-$AI908)*($O$20/($O$19/2)))*$AZ$20))/3)*$AJ$603),(((PI()*((($C$19+$G$20)-$AI908)*($O$20/($O$19/2)))^2*((($O$20+$G$20)-$AI908)/3))*$AJ$603)-((PI()*((($C$19+$G$20)-$AI908)*($O$20/($O$19/2)))^2*(((($C$19+$G$20)-$AI908)*($O$20/($O$19/2)))*$AZ$20)/3)*$AJ$603))),IF('Silo Levels'!$L$27="Pumping",(($D$18*$AJ$603)+((PI()*(($C$21/2)^2)*($G$20-$AI908))*$AJ$603))+((($D$18+$H$18)/3)*$BF$20)+(((PI()*($C$21/2)^2*(($C$21/2)*$AZ$20))/3)*$AJ$603),(($D$18*$AJ$603)+((PI()*(($C$21/2)^2)*($G$20-$AI908))*$AJ$603))+((($D$18+$H$18)/3)*$BF$20)-(((PI()*($C$21/2)^2*(($C$21/2)*$AZ$20))/3)*$AJ$603)))</f>
        <v>91228.008623609712</v>
      </c>
    </row>
    <row r="909" spans="1:36" x14ac:dyDescent="0.3">
      <c r="A909">
        <v>30.4</v>
      </c>
      <c r="B909" s="95">
        <f t="shared" si="135"/>
        <v>94989.861522237916</v>
      </c>
      <c r="C909" s="62">
        <v>30.4</v>
      </c>
      <c r="D909" s="96">
        <f>IF($C909&gt;$G$20,IF('Silo Levels'!$L$19="Pumping",((PI()*((($C$19+$G$20)-$C909)*($O$20/($O$19/2)))^2*((($O$20+$G$20)-$C909))/3)*$D$603)+(((PI()*((($C$19+$G$20)-$C909)*($O$20/($O$19/2)))^2*(((($C$19+$G$20)-$C909)*($O$20/($O$19/2)))*$AZ$12))/3)*$D$603),(((PI()*((($C$19+$G$20)-$C909)*($O$20/($O$19/2)))^2*((($O$20+$G$20)-$C909)/3))*$D$603)-((PI()*((($C$19+$G$20)-$C909)*($O$20/($O$19/2)))^2*(((($C$19+$G$20)-$C909)*($O$20/($O$19/2)))*$AZ$12)/3)*$D$603))),IF('Silo Levels'!$L$19="Pumping",(($D$18*$D$603)+((PI()*(($C$21/2)^2)*($G$20-$C909))*$D$603))+((($D$18+$H$18)/3)*$BF$12)+(((PI()*($C$21/2)^2*(($C$21/2)*$AZ$12))/3)*$D$603),(($D$18*$D$603)+((PI()*(($C$21/2)^2)*($G$20-$C909))*$D$603))+((($D$18+$H$18)/3)*$BF$12)-(((PI()*($C$21/2)^2*(($C$21/2)*$AZ$12))/3)*$D$603)))</f>
        <v>92062.842748673211</v>
      </c>
      <c r="E909" s="73">
        <v>30.4</v>
      </c>
      <c r="F909" s="95">
        <f t="shared" si="127"/>
        <v>86147.786510927122</v>
      </c>
      <c r="G909" s="62">
        <v>30.4</v>
      </c>
      <c r="H909" s="96">
        <f>IF($G909&gt;$G$20,IF('Silo Levels'!$L$20="Pumping",((PI()*((($C$19+$G$20)-$G909)*($O$20/($O$19/2)))^2*((($O$20+$G$20)-$G909))/3)*$H$603)+(((PI()*((($C$19+$G$20)-$G909)*($O$20/($O$19/2)))^2*(((($C$19+$G$20)-$G909)*($O$20/($O$19/2)))*$AZ$13))/3)*$H$603),(((PI()*((($C$19+$G$20)-$G909)*($O$20/($O$19/2)))^2*((($O$20+$G$20)-$G909)/3))*$H$603)-((PI()*((($C$19+$G$20)-$G909)*($O$20/($O$19/2)))^2*(((($C$19+$G$20)-$G909)*($O$20/($O$19/2)))*$AZ$13)/3)*$H$603))),IF('Silo Levels'!$L$20="Pumping",(($D$18*$H$603)+((PI()*(($C$21/2)^2)*($G$20-$G909))*$H$603))+((($D$18+$H$18)/3)*$BF$13)+(((PI()*($C$21/2)^2*(($C$21/2)*$AZ$13))/3)*$H$603),(($D$18*$H$603)+((PI()*(($C$21/2)^2)*($G$20-$G909))*$H$603))+((($D$18+$H$18)/3)*$BF$13)-(((PI()*($C$21/2)^2*(($C$21/2)*$AZ$13))/3)*$H$603)))</f>
        <v>82359.65206590126</v>
      </c>
      <c r="I909" s="73">
        <v>30.4</v>
      </c>
      <c r="J909" s="95">
        <f t="shared" si="128"/>
        <v>86535.76897258102</v>
      </c>
      <c r="K909" s="62">
        <v>30.4</v>
      </c>
      <c r="L909" s="96">
        <f>IF($K909&gt;$G$20,IF('Silo Levels'!$L$21="Pumping",((PI()*((($C$19+$G$20)-$K909)*($O$20/($O$19/2)))^2*((($O$20+$G$20)-$K909))/3)*$L$603)+(((PI()*((($C$19+$G$20)-$K909)*($O$20/($O$19/2)))^2*(((($C$19+$G$20)-$K909)*($O$20/($O$19/2)))*$AZ$14))/3)*$L$603),(((PI()*((($C$19+$G$20)-$K909)*($O$20/($O$19/2)))^2*((($O$20+$G$20)-$K909)/3))*$L$603)-((PI()*((($C$19+$G$20)-$K909)*($O$20/($O$19/2)))^2*(((($C$19+$G$20)-$K909)*($O$20/($O$19/2)))*$AZ$14)/3)*$L$603))),IF('Silo Levels'!$L$21="Pumping",(($D$18*$L$603)+((PI()*(($C$21/2)^2)*($G$20-$K909))*$L$603))+((($D$18+$H$18)/3)*$BF$14)+(((PI()*($C$21/2)^2*(($C$21/2)*$AZ$14))/3)*$L$603),(($D$18*$L$603)+((PI()*(($C$21/2)^2)*($G$20-$K909))*$L$603))+((($D$18+$H$18)/3)*$BF$14)-(((PI()*($C$21/2)^2*(($C$21/2)*$AZ$14))/3)*$L$603)))</f>
        <v>82730.375950968912</v>
      </c>
      <c r="M909" s="73">
        <v>30.4</v>
      </c>
      <c r="N909" s="95">
        <f t="shared" si="129"/>
        <v>88553.680349016999</v>
      </c>
      <c r="O909" s="62">
        <v>30.4</v>
      </c>
      <c r="P909" s="96">
        <f>IF($O909&gt;$G$20,IF('Silo Levels'!$L$22="Pumping",((PI()*((($C$19+$G$20)-$O909)*($O$20/($O$19/2)))^2*((($O$20+$G$20)-$O909))/3)*$P$603)+(((PI()*((($C$19+$G$20)-$O909)*($O$20/($O$19/2)))^2*(((($C$19+$G$20)-$O909)*($O$20/($O$19/2)))*$AZ$15))/3)*$P$603),(((PI()*((($C$19+$G$20)-$O909)*($O$20/($O$19/2)))^2*((($O$20+$G$20)-$O909)/3))*$P$603)-((PI()*((($C$19+$G$20)-$O909)*($O$20/($O$19/2)))^2*(((($C$19+$G$20)-$O909)*($O$20/($O$19/2)))*$AZ$15)/3)*$P$603))),IF('Silo Levels'!$L$22="Pumping",(($D$18*$P$603)+((PI()*(($C$21/2)^2)*($G$20-$O909))*$P$603))+((($D$18+$H$18)/3)*$BF$15)+(((PI()*($C$21/2)^2*(($C$21/2)*$AZ$15))/3)*$P$603),(($D$18*$P$603)+((PI()*(($C$21/2)^2)*($G$20-$O909))*$P$603))+((($D$18+$H$18)/3)*$BF$15)-(((PI()*($C$21/2)^2*(($C$21/2)*$AZ$15))/3)*$P$603)))</f>
        <v>84658.524821424508</v>
      </c>
      <c r="Q909" s="73">
        <v>30.4</v>
      </c>
      <c r="R909" s="95">
        <f t="shared" si="130"/>
        <v>91567.966918805367</v>
      </c>
      <c r="S909" s="62">
        <v>30.4</v>
      </c>
      <c r="T909" s="96">
        <f>IF($S909&gt;$G$20,IF('Silo Levels'!$L$23="Pumping",((PI()*((($C$19+$G$20)-$S909)*($O$20/($O$19/2)))^2*((($O$20+$G$20)-$S909))/3)*$T$603)+(((PI()*((($C$19+$G$20)-$S909)*($O$20/($O$19/2)))^2*(((($C$19+$G$20)-$S909)*($O$20/($O$19/2)))*$AZ$16))/3)*$T$603),(((PI()*((($C$19+$G$20)-$S909)*($O$20/($O$19/2)))^2*((($O$20+$G$20)-$S909)/3))*$T$603)-((PI()*((($C$19+$G$20)-$S909)*($O$20/($O$19/2)))^2*(((($C$19+$G$20)-$S909)*($O$20/($O$19/2)))*$AZ$16)/3)*$T$603))),IF('Silo Levels'!$L$23="Pumping",(($D$18*$T$603)+((PI()*(($C$21/2)^2)*($G$20-$S909))*$T$603))+((($D$18+$H$18)/3)*$BF$16)+(((PI()*($C$21/2)^2*(($C$21/2)*$AZ$16))/3)*$T$603),(($D$18*$T$603)+((PI()*(($C$21/2)^2)*($G$20-$S909))*$T$603))+((($D$18+$H$18)/3)*$BF$16)-(((PI()*($C$21/2)^2*(($C$21/2)*$AZ$16))/3)*$T$603)))</f>
        <v>87538.727248863128</v>
      </c>
      <c r="U909" s="73">
        <v>30.4</v>
      </c>
      <c r="V909" s="95">
        <f t="shared" si="131"/>
        <v>86147.786510927122</v>
      </c>
      <c r="W909" s="62">
        <v>30.4</v>
      </c>
      <c r="X909" s="96">
        <f>IF($W909&gt;$G$20,IF('Silo Levels'!$L$24="Pumping",((PI()*((($C$19+$G$20)-$W909)*($O$20/($O$19/2)))^2*((($O$20+$G$20)-$W909))/3)*$X$603)+(((PI()*((($C$19+$G$20)-$W909)*($O$20/($O$19/2)))^2*(((($C$19+$G$20)-$W909)*($O$20/($O$19/2)))*$AZ$17))/3)*$X$603),(((PI()*((($C$19+$G$20)-$W909)*($O$20/($O$19/2)))^2*((($O$20+$G$20)-$W909)/3))*$X$603)-((PI()*((($C$19+$G$20)-$W909)*($O$20/($O$19/2)))^2*(((($C$19+$G$20)-$W909)*($O$20/($O$19/2)))*$AZ$17)/3)*$X$603))),IF('Silo Levels'!$L$24="Pumping",(($D$18*$X$603)+((PI()*(($C$21/2)^2)*($G$20-$W909))*$X$603))+((($D$18+$H$18)/3)*$BF$17)+(((PI()*($C$21/2)^2*(($C$21/2)*$AZ$17))/3)*$X$603),(($D$18*$X$603)+((PI()*(($C$21/2)^2)*($G$20-$W909))*$X$603))+((($D$18+$H$18)/3)*$BF$17)-(((PI()*($C$21/2)^2*(($C$21/2)*$AZ$17))/3)*$X$603)))</f>
        <v>82359.65206590126</v>
      </c>
      <c r="Y909" s="73">
        <v>30.4</v>
      </c>
      <c r="Z909" s="95">
        <f t="shared" si="132"/>
        <v>98764.009981906187</v>
      </c>
      <c r="AA909" s="62">
        <v>30.4</v>
      </c>
      <c r="AB909" s="96">
        <f>IF($AA909&gt;$G$20,IF('Silo Levels'!$L$25="Pumping",((PI()*((($C$19+$G$20)-$AA909)*($O$20/($O$19/2)))^2*((($O$20+$G$20)-$AA909))/3)*$AB$603)+(((PI()*((($C$19+$G$20)-$AA909)*($O$20/($O$19/2)))^2*(((($C$19+$G$20)-$AA909)*($O$20/($O$19/2)))*$AZ$18))/3)*$AB$603),(((PI()*((($C$19+$G$20)-$AA909)*($O$20/($O$19/2)))^2*((($O$20+$G$20)-$AA909)/3))*$AB$603)-((PI()*((($C$19+$G$20)-$AA909)*($O$20/($O$19/2)))^2*(((($C$19+$G$20)-$AA909)*($O$20/($O$19/2)))*$AZ$18)/3)*$AB$603))),IF('Silo Levels'!$L$25="Pumping",(($D$18*$AB$603)+((PI()*(($C$21/2)^2)*($G$20-$AA909))*$AB$603))+((($D$18+$H$18)/3)*$BF$18)+(((PI()*($C$21/2)^2*(($C$21/2)*$AZ$18))/3)*$AB$603),(($D$18*$AB$603)+((PI()*(($C$21/2)^2)*($G$20-$AA909))*$AB$603))+((($D$18+$H$18)/3)*$BF$18)-(((PI()*($C$21/2)^2*(($C$21/2)*$AZ$18))/3)*$AB$603)))</f>
        <v>94414.669604851879</v>
      </c>
      <c r="AC909" s="73">
        <v>30.4</v>
      </c>
      <c r="AD909" s="95">
        <f t="shared" si="133"/>
        <v>104327.92887176681</v>
      </c>
      <c r="AE909" s="62">
        <v>30.4</v>
      </c>
      <c r="AF909" s="96">
        <f>IF($AE909&gt;$G$20,IF('Silo Levels'!$L$26="Pumping",((PI()*((($C$19+$G$20)-$AE909)*($O$20/($O$19/2)))^2*((($O$20+$G$20)-$AE909))/3)*$AF$603)+(((PI()*((($C$19+$G$20)-$AE909)*($O$20/($O$19/2)))^2*(((($C$19+$G$20)-$AE909)*($O$20/($O$19/2)))*$AZ$19))/3)*$AF$603),(((PI()*((($C$19+$G$20)-$AE909)*($O$20/($O$19/2)))^2*((($O$20+$G$20)-$AE909)/3))*$AF$603)-((PI()*((($C$19+$G$20)-$AE909)*($O$20/($O$19/2)))^2*(((($C$19+$G$20)-$AE909)*($O$20/($O$19/2)))*$AZ$19)/3)*$AF$603))),IF('Silo Levels'!$L$26="Pumping",(($D$18*$AF$603)+((PI()*(($C$21/2)^2)*($G$20-$AE909))*$AF$603))+((($D$18+$H$18)/3)*$BF$19)+(((PI()*($C$21/2)^2*(($C$21/2)*$AZ$19))/3)*$AF$603),(($D$18*$AF$603)+((PI()*(($C$21/2)^2)*($G$20-$AE909))*$AF$603))+((($D$18+$H$18)/3)*$BF$19)-(((PI()*($C$21/2)^2*(($C$21/2)*$AZ$19))/3)*$AF$603)))</f>
        <v>102117.44321950684</v>
      </c>
      <c r="AG909" s="73">
        <v>30.4</v>
      </c>
      <c r="AH909" s="95">
        <f t="shared" si="134"/>
        <v>94989.861522237916</v>
      </c>
      <c r="AI909" s="62">
        <v>30.4</v>
      </c>
      <c r="AJ909" s="96">
        <f>IF($AI909&gt;$G$20,IF('Silo Levels'!$L$27="Pumping",((PI()*((($C$19+$G$20)-$AI909)*($O$20/($O$19/2)))^2*((($O$20+$G$20)-$AI909))/3)*$AJ$603)+(((PI()*((($C$19+$G$20)-$AI909)*($O$20/($O$19/2)))^2*(((($C$19+$G$20)-$AI909)*($O$20/($O$19/2)))*$AZ$20))/3)*$AJ$603),(((PI()*((($C$19+$G$20)-$AI909)*($O$20/($O$19/2)))^2*((($O$20+$G$20)-$AI909)/3))*$AJ$603)-((PI()*((($C$19+$G$20)-$AI909)*($O$20/($O$19/2)))^2*(((($C$19+$G$20)-$AI909)*($O$20/($O$19/2)))*$AZ$20)/3)*$AJ$603))),IF('Silo Levels'!$L$27="Pumping",(($D$18*$AJ$603)+((PI()*(($C$21/2)^2)*($G$20-$AI909))*$AJ$603))+((($D$18+$H$18)/3)*$BF$20)+(((PI()*($C$21/2)^2*(($C$21/2)*$AZ$20))/3)*$AJ$603),(($D$18*$AJ$603)+((PI()*(($C$21/2)^2)*($G$20-$AI909))*$AJ$603))+((($D$18+$H$18)/3)*$BF$20)-(((PI()*($C$21/2)^2*(($C$21/2)*$AZ$20))/3)*$AJ$603)))</f>
        <v>90808.406131431198</v>
      </c>
    </row>
    <row r="910" spans="1:36" x14ac:dyDescent="0.3">
      <c r="A910">
        <v>30.5</v>
      </c>
      <c r="B910" s="95">
        <f t="shared" si="135"/>
        <v>94570.259030059402</v>
      </c>
      <c r="C910" s="62">
        <v>30.5</v>
      </c>
      <c r="D910" s="96">
        <f>IF($C910&gt;$G$20,IF('Silo Levels'!$L$19="Pumping",((PI()*((($C$19+$G$20)-$C910)*($O$20/($O$19/2)))^2*((($O$20+$G$20)-$C910))/3)*$D$603)+(((PI()*((($C$19+$G$20)-$C910)*($O$20/($O$19/2)))^2*(((($C$19+$G$20)-$C910)*($O$20/($O$19/2)))*$AZ$12))/3)*$D$603),(((PI()*((($C$19+$G$20)-$C910)*($O$20/($O$19/2)))^2*((($O$20+$G$20)-$C910)/3))*$D$603)-((PI()*((($C$19+$G$20)-$C910)*($O$20/($O$19/2)))^2*(((($C$19+$G$20)-$C910)*($O$20/($O$19/2)))*$AZ$12)/3)*$D$603))),IF('Silo Levels'!$L$19="Pumping",(($D$18*$D$603)+((PI()*(($C$21/2)^2)*($G$20-$C910))*$D$603))+((($D$18+$H$18)/3)*$BF$12)+(((PI()*($C$21/2)^2*(($C$21/2)*$AZ$12))/3)*$D$603),(($D$18*$D$603)+((PI()*(($C$21/2)^2)*($G$20-$C910))*$D$603))+((($D$18+$H$18)/3)*$BF$12)-(((PI()*($C$21/2)^2*(($C$21/2)*$AZ$12))/3)*$D$603)))</f>
        <v>91643.240256494697</v>
      </c>
      <c r="E910" s="73">
        <v>30.5</v>
      </c>
      <c r="F910" s="95">
        <f t="shared" si="127"/>
        <v>85767.653158952409</v>
      </c>
      <c r="G910" s="62">
        <v>30.5</v>
      </c>
      <c r="H910" s="96">
        <f>IF($G910&gt;$G$20,IF('Silo Levels'!$L$20="Pumping",((PI()*((($C$19+$G$20)-$G910)*($O$20/($O$19/2)))^2*((($O$20+$G$20)-$G910))/3)*$H$603)+(((PI()*((($C$19+$G$20)-$G910)*($O$20/($O$19/2)))^2*(((($C$19+$G$20)-$G910)*($O$20/($O$19/2)))*$AZ$13))/3)*$H$603),(((PI()*((($C$19+$G$20)-$G910)*($O$20/($O$19/2)))^2*((($O$20+$G$20)-$G910)/3))*$H$603)-((PI()*((($C$19+$G$20)-$G910)*($O$20/($O$19/2)))^2*(((($C$19+$G$20)-$G910)*($O$20/($O$19/2)))*$AZ$13)/3)*$H$603))),IF('Silo Levels'!$L$20="Pumping",(($D$18*$H$603)+((PI()*(($C$21/2)^2)*($G$20-$G910))*$H$603))+((($D$18+$H$18)/3)*$BF$13)+(((PI()*($C$21/2)^2*(($C$21/2)*$AZ$13))/3)*$H$603),(($D$18*$H$603)+((PI()*(($C$21/2)^2)*($G$20-$G910))*$H$603))+((($D$18+$H$18)/3)*$BF$13)-(((PI()*($C$21/2)^2*(($C$21/2)*$AZ$13))/3)*$H$603)))</f>
        <v>81979.518713926547</v>
      </c>
      <c r="I910" s="73">
        <v>30.5</v>
      </c>
      <c r="J910" s="95">
        <f t="shared" si="128"/>
        <v>86153.903749506368</v>
      </c>
      <c r="K910" s="62">
        <v>30.5</v>
      </c>
      <c r="L910" s="96">
        <f>IF($K910&gt;$G$20,IF('Silo Levels'!$L$21="Pumping",((PI()*((($C$19+$G$20)-$K910)*($O$20/($O$19/2)))^2*((($O$20+$G$20)-$K910))/3)*$L$603)+(((PI()*((($C$19+$G$20)-$K910)*($O$20/($O$19/2)))^2*(((($C$19+$G$20)-$K910)*($O$20/($O$19/2)))*$AZ$14))/3)*$L$603),(((PI()*((($C$19+$G$20)-$K910)*($O$20/($O$19/2)))^2*((($O$20+$G$20)-$K910)/3))*$L$603)-((PI()*((($C$19+$G$20)-$K910)*($O$20/($O$19/2)))^2*(((($C$19+$G$20)-$K910)*($O$20/($O$19/2)))*$AZ$14)/3)*$L$603))),IF('Silo Levels'!$L$21="Pumping",(($D$18*$L$603)+((PI()*(($C$21/2)^2)*($G$20-$K910))*$L$603))+((($D$18+$H$18)/3)*$BF$14)+(((PI()*($C$21/2)^2*(($C$21/2)*$AZ$14))/3)*$L$603),(($D$18*$L$603)+((PI()*(($C$21/2)^2)*($G$20-$K910))*$L$603))+((($D$18+$H$18)/3)*$BF$14)-(((PI()*($C$21/2)^2*(($C$21/2)*$AZ$14))/3)*$L$603)))</f>
        <v>82348.51072789426</v>
      </c>
      <c r="M910" s="73">
        <v>30.5</v>
      </c>
      <c r="N910" s="95">
        <f t="shared" si="129"/>
        <v>88162.807599209817</v>
      </c>
      <c r="O910" s="62">
        <v>30.5</v>
      </c>
      <c r="P910" s="96">
        <f>IF($O910&gt;$G$20,IF('Silo Levels'!$L$22="Pumping",((PI()*((($C$19+$G$20)-$O910)*($O$20/($O$19/2)))^2*((($O$20+$G$20)-$O910))/3)*$P$603)+(((PI()*((($C$19+$G$20)-$O910)*($O$20/($O$19/2)))^2*(((($C$19+$G$20)-$O910)*($O$20/($O$19/2)))*$AZ$15))/3)*$P$603),(((PI()*((($C$19+$G$20)-$O910)*($O$20/($O$19/2)))^2*((($O$20+$G$20)-$O910)/3))*$P$603)-((PI()*((($C$19+$G$20)-$O910)*($O$20/($O$19/2)))^2*(((($C$19+$G$20)-$O910)*($O$20/($O$19/2)))*$AZ$15)/3)*$P$603))),IF('Silo Levels'!$L$22="Pumping",(($D$18*$P$603)+((PI()*(($C$21/2)^2)*($G$20-$O910))*$P$603))+((($D$18+$H$18)/3)*$BF$15)+(((PI()*($C$21/2)^2*(($C$21/2)*$AZ$15))/3)*$P$603),(($D$18*$P$603)+((PI()*(($C$21/2)^2)*($G$20-$O910))*$P$603))+((($D$18+$H$18)/3)*$BF$15)-(((PI()*($C$21/2)^2*(($C$21/2)*$AZ$15))/3)*$P$603)))</f>
        <v>84267.652071617325</v>
      </c>
      <c r="Q910" s="73">
        <v>30.5</v>
      </c>
      <c r="R910" s="95">
        <f t="shared" si="130"/>
        <v>91163.639035549859</v>
      </c>
      <c r="S910" s="62">
        <v>30.5</v>
      </c>
      <c r="T910" s="96">
        <f>IF($S910&gt;$G$20,IF('Silo Levels'!$L$23="Pumping",((PI()*((($C$19+$G$20)-$S910)*($O$20/($O$19/2)))^2*((($O$20+$G$20)-$S910))/3)*$T$603)+(((PI()*((($C$19+$G$20)-$S910)*($O$20/($O$19/2)))^2*(((($C$19+$G$20)-$S910)*($O$20/($O$19/2)))*$AZ$16))/3)*$T$603),(((PI()*((($C$19+$G$20)-$S910)*($O$20/($O$19/2)))^2*((($O$20+$G$20)-$S910)/3))*$T$603)-((PI()*((($C$19+$G$20)-$S910)*($O$20/($O$19/2)))^2*(((($C$19+$G$20)-$S910)*($O$20/($O$19/2)))*$AZ$16)/3)*$T$603))),IF('Silo Levels'!$L$23="Pumping",(($D$18*$T$603)+((PI()*(($C$21/2)^2)*($G$20-$S910))*$T$603))+((($D$18+$H$18)/3)*$BF$16)+(((PI()*($C$21/2)^2*(($C$21/2)*$AZ$16))/3)*$T$603),(($D$18*$T$603)+((PI()*(($C$21/2)^2)*($G$20-$S910))*$T$603))+((($D$18+$H$18)/3)*$BF$16)-(((PI()*($C$21/2)^2*(($C$21/2)*$AZ$16))/3)*$T$603)))</f>
        <v>87134.39936560762</v>
      </c>
      <c r="U910" s="73">
        <v>30.5</v>
      </c>
      <c r="V910" s="95">
        <f t="shared" si="131"/>
        <v>85767.653158952409</v>
      </c>
      <c r="W910" s="62">
        <v>30.5</v>
      </c>
      <c r="X910" s="96">
        <f>IF($W910&gt;$G$20,IF('Silo Levels'!$L$24="Pumping",((PI()*((($C$19+$G$20)-$W910)*($O$20/($O$19/2)))^2*((($O$20+$G$20)-$W910))/3)*$X$603)+(((PI()*((($C$19+$G$20)-$W910)*($O$20/($O$19/2)))^2*(((($C$19+$G$20)-$W910)*($O$20/($O$19/2)))*$AZ$17))/3)*$X$603),(((PI()*((($C$19+$G$20)-$W910)*($O$20/($O$19/2)))^2*((($O$20+$G$20)-$W910)/3))*$X$603)-((PI()*((($C$19+$G$20)-$W910)*($O$20/($O$19/2)))^2*(((($C$19+$G$20)-$W910)*($O$20/($O$19/2)))*$AZ$17)/3)*$X$603))),IF('Silo Levels'!$L$24="Pumping",(($D$18*$X$603)+((PI()*(($C$21/2)^2)*($G$20-$W910))*$X$603))+((($D$18+$H$18)/3)*$BF$17)+(((PI()*($C$21/2)^2*(($C$21/2)*$AZ$17))/3)*$X$603),(($D$18*$X$603)+((PI()*(($C$21/2)^2)*($G$20-$W910))*$X$603))+((($D$18+$H$18)/3)*$BF$17)-(((PI()*($C$21/2)^2*(($C$21/2)*$AZ$17))/3)*$X$603)))</f>
        <v>81979.518713926547</v>
      </c>
      <c r="Y910" s="73">
        <v>30.5</v>
      </c>
      <c r="Z910" s="95">
        <f t="shared" si="132"/>
        <v>98327.560494592035</v>
      </c>
      <c r="AA910" s="62">
        <v>30.5</v>
      </c>
      <c r="AB910" s="96">
        <f>IF($AA910&gt;$G$20,IF('Silo Levels'!$L$25="Pumping",((PI()*((($C$19+$G$20)-$AA910)*($O$20/($O$19/2)))^2*((($O$20+$G$20)-$AA910))/3)*$AB$603)+(((PI()*((($C$19+$G$20)-$AA910)*($O$20/($O$19/2)))^2*(((($C$19+$G$20)-$AA910)*($O$20/($O$19/2)))*$AZ$18))/3)*$AB$603),(((PI()*((($C$19+$G$20)-$AA910)*($O$20/($O$19/2)))^2*((($O$20+$G$20)-$AA910)/3))*$AB$603)-((PI()*((($C$19+$G$20)-$AA910)*($O$20/($O$19/2)))^2*(((($C$19+$G$20)-$AA910)*($O$20/($O$19/2)))*$AZ$18)/3)*$AB$603))),IF('Silo Levels'!$L$25="Pumping",(($D$18*$AB$603)+((PI()*(($C$21/2)^2)*($G$20-$AA910))*$AB$603))+((($D$18+$H$18)/3)*$BF$18)+(((PI()*($C$21/2)^2*(($C$21/2)*$AZ$18))/3)*$AB$603),(($D$18*$AB$603)+((PI()*(($C$21/2)^2)*($G$20-$AA910))*$AB$603))+((($D$18+$H$18)/3)*$BF$18)-(((PI()*($C$21/2)^2*(($C$21/2)*$AZ$18))/3)*$AB$603)))</f>
        <v>93978.220117537727</v>
      </c>
      <c r="AC910" s="73">
        <v>30.5</v>
      </c>
      <c r="AD910" s="95">
        <f t="shared" si="133"/>
        <v>103884.29133319479</v>
      </c>
      <c r="AE910" s="62">
        <v>30.5</v>
      </c>
      <c r="AF910" s="96">
        <f>IF($AE910&gt;$G$20,IF('Silo Levels'!$L$26="Pumping",((PI()*((($C$19+$G$20)-$AE910)*($O$20/($O$19/2)))^2*((($O$20+$G$20)-$AE910))/3)*$AF$603)+(((PI()*((($C$19+$G$20)-$AE910)*($O$20/($O$19/2)))^2*(((($C$19+$G$20)-$AE910)*($O$20/($O$19/2)))*$AZ$19))/3)*$AF$603),(((PI()*((($C$19+$G$20)-$AE910)*($O$20/($O$19/2)))^2*((($O$20+$G$20)-$AE910)/3))*$AF$603)-((PI()*((($C$19+$G$20)-$AE910)*($O$20/($O$19/2)))^2*(((($C$19+$G$20)-$AE910)*($O$20/($O$19/2)))*$AZ$19)/3)*$AF$603))),IF('Silo Levels'!$L$26="Pumping",(($D$18*$AF$603)+((PI()*(($C$21/2)^2)*($G$20-$AE910))*$AF$603))+((($D$18+$H$18)/3)*$BF$19)+(((PI()*($C$21/2)^2*(($C$21/2)*$AZ$19))/3)*$AF$603),(($D$18*$AF$603)+((PI()*(($C$21/2)^2)*($G$20-$AE910))*$AF$603))+((($D$18+$H$18)/3)*$BF$19)-(((PI()*($C$21/2)^2*(($C$21/2)*$AZ$19))/3)*$AF$603)))</f>
        <v>101673.80568093482</v>
      </c>
      <c r="AG910" s="73">
        <v>30.5</v>
      </c>
      <c r="AH910" s="95">
        <f t="shared" si="134"/>
        <v>94570.259030059402</v>
      </c>
      <c r="AI910" s="62">
        <v>30.5</v>
      </c>
      <c r="AJ910" s="96">
        <f>IF($AI910&gt;$G$20,IF('Silo Levels'!$L$27="Pumping",((PI()*((($C$19+$G$20)-$AI910)*($O$20/($O$19/2)))^2*((($O$20+$G$20)-$AI910))/3)*$AJ$603)+(((PI()*((($C$19+$G$20)-$AI910)*($O$20/($O$19/2)))^2*(((($C$19+$G$20)-$AI910)*($O$20/($O$19/2)))*$AZ$20))/3)*$AJ$603),(((PI()*((($C$19+$G$20)-$AI910)*($O$20/($O$19/2)))^2*((($O$20+$G$20)-$AI910)/3))*$AJ$603)-((PI()*((($C$19+$G$20)-$AI910)*($O$20/($O$19/2)))^2*(((($C$19+$G$20)-$AI910)*($O$20/($O$19/2)))*$AZ$20)/3)*$AJ$603))),IF('Silo Levels'!$L$27="Pumping",(($D$18*$AJ$603)+((PI()*(($C$21/2)^2)*($G$20-$AI910))*$AJ$603))+((($D$18+$H$18)/3)*$BF$20)+(((PI()*($C$21/2)^2*(($C$21/2)*$AZ$20))/3)*$AJ$603),(($D$18*$AJ$603)+((PI()*(($C$21/2)^2)*($G$20-$AI910))*$AJ$603))+((($D$18+$H$18)/3)*$BF$20)-(((PI()*($C$21/2)^2*(($C$21/2)*$AZ$20))/3)*$AJ$603)))</f>
        <v>90388.803639252685</v>
      </c>
    </row>
    <row r="911" spans="1:36" x14ac:dyDescent="0.3">
      <c r="A911">
        <v>30.6</v>
      </c>
      <c r="B911" s="95">
        <f t="shared" si="135"/>
        <v>94150.656537880888</v>
      </c>
      <c r="C911" s="62">
        <v>30.6</v>
      </c>
      <c r="D911" s="96">
        <f>IF($C911&gt;$G$20,IF('Silo Levels'!$L$19="Pumping",((PI()*((($C$19+$G$20)-$C911)*($O$20/($O$19/2)))^2*((($O$20+$G$20)-$C911))/3)*$D$603)+(((PI()*((($C$19+$G$20)-$C911)*($O$20/($O$19/2)))^2*(((($C$19+$G$20)-$C911)*($O$20/($O$19/2)))*$AZ$12))/3)*$D$603),(((PI()*((($C$19+$G$20)-$C911)*($O$20/($O$19/2)))^2*((($O$20+$G$20)-$C911)/3))*$D$603)-((PI()*((($C$19+$G$20)-$C911)*($O$20/($O$19/2)))^2*(((($C$19+$G$20)-$C911)*($O$20/($O$19/2)))*$AZ$12)/3)*$D$603))),IF('Silo Levels'!$L$19="Pumping",(($D$18*$D$603)+((PI()*(($C$21/2)^2)*($G$20-$C911))*$D$603))+((($D$18+$H$18)/3)*$BF$12)+(((PI()*($C$21/2)^2*(($C$21/2)*$AZ$12))/3)*$D$603),(($D$18*$D$603)+((PI()*(($C$21/2)^2)*($G$20-$C911))*$D$603))+((($D$18+$H$18)/3)*$BF$12)-(((PI()*($C$21/2)^2*(($C$21/2)*$AZ$12))/3)*$D$603)))</f>
        <v>91223.637764316183</v>
      </c>
      <c r="E911" s="73">
        <v>30.6</v>
      </c>
      <c r="F911" s="95">
        <f t="shared" si="127"/>
        <v>85387.519806977682</v>
      </c>
      <c r="G911" s="62">
        <v>30.6</v>
      </c>
      <c r="H911" s="96">
        <f>IF($G911&gt;$G$20,IF('Silo Levels'!$L$20="Pumping",((PI()*((($C$19+$G$20)-$G911)*($O$20/($O$19/2)))^2*((($O$20+$G$20)-$G911))/3)*$H$603)+(((PI()*((($C$19+$G$20)-$G911)*($O$20/($O$19/2)))^2*(((($C$19+$G$20)-$G911)*($O$20/($O$19/2)))*$AZ$13))/3)*$H$603),(((PI()*((($C$19+$G$20)-$G911)*($O$20/($O$19/2)))^2*((($O$20+$G$20)-$G911)/3))*$H$603)-((PI()*((($C$19+$G$20)-$G911)*($O$20/($O$19/2)))^2*(((($C$19+$G$20)-$G911)*($O$20/($O$19/2)))*$AZ$13)/3)*$H$603))),IF('Silo Levels'!$L$20="Pumping",(($D$18*$H$603)+((PI()*(($C$21/2)^2)*($G$20-$G911))*$H$603))+((($D$18+$H$18)/3)*$BF$13)+(((PI()*($C$21/2)^2*(($C$21/2)*$AZ$13))/3)*$H$603),(($D$18*$H$603)+((PI()*(($C$21/2)^2)*($G$20-$G911))*$H$603))+((($D$18+$H$18)/3)*$BF$13)-(((PI()*($C$21/2)^2*(($C$21/2)*$AZ$13))/3)*$H$603)))</f>
        <v>81599.38536195182</v>
      </c>
      <c r="I911" s="73">
        <v>30.6</v>
      </c>
      <c r="J911" s="95">
        <f t="shared" si="128"/>
        <v>85772.038526431686</v>
      </c>
      <c r="K911" s="62">
        <v>30.6</v>
      </c>
      <c r="L911" s="96">
        <f>IF($K911&gt;$G$20,IF('Silo Levels'!$L$21="Pumping",((PI()*((($C$19+$G$20)-$K911)*($O$20/($O$19/2)))^2*((($O$20+$G$20)-$K911))/3)*$L$603)+(((PI()*((($C$19+$G$20)-$K911)*($O$20/($O$19/2)))^2*(((($C$19+$G$20)-$K911)*($O$20/($O$19/2)))*$AZ$14))/3)*$L$603),(((PI()*((($C$19+$G$20)-$K911)*($O$20/($O$19/2)))^2*((($O$20+$G$20)-$K911)/3))*$L$603)-((PI()*((($C$19+$G$20)-$K911)*($O$20/($O$19/2)))^2*(((($C$19+$G$20)-$K911)*($O$20/($O$19/2)))*$AZ$14)/3)*$L$603))),IF('Silo Levels'!$L$21="Pumping",(($D$18*$L$603)+((PI()*(($C$21/2)^2)*($G$20-$K911))*$L$603))+((($D$18+$H$18)/3)*$BF$14)+(((PI()*($C$21/2)^2*(($C$21/2)*$AZ$14))/3)*$L$603),(($D$18*$L$603)+((PI()*(($C$21/2)^2)*($G$20-$K911))*$L$603))+((($D$18+$H$18)/3)*$BF$14)-(((PI()*($C$21/2)^2*(($C$21/2)*$AZ$14))/3)*$L$603)))</f>
        <v>81966.645504819578</v>
      </c>
      <c r="M911" s="73">
        <v>30.6</v>
      </c>
      <c r="N911" s="95">
        <f t="shared" si="129"/>
        <v>87771.934849402605</v>
      </c>
      <c r="O911" s="62">
        <v>30.6</v>
      </c>
      <c r="P911" s="96">
        <f>IF($O911&gt;$G$20,IF('Silo Levels'!$L$22="Pumping",((PI()*((($C$19+$G$20)-$O911)*($O$20/($O$19/2)))^2*((($O$20+$G$20)-$O911))/3)*$P$603)+(((PI()*((($C$19+$G$20)-$O911)*($O$20/($O$19/2)))^2*(((($C$19+$G$20)-$O911)*($O$20/($O$19/2)))*$AZ$15))/3)*$P$603),(((PI()*((($C$19+$G$20)-$O911)*($O$20/($O$19/2)))^2*((($O$20+$G$20)-$O911)/3))*$P$603)-((PI()*((($C$19+$G$20)-$O911)*($O$20/($O$19/2)))^2*(((($C$19+$G$20)-$O911)*($O$20/($O$19/2)))*$AZ$15)/3)*$P$603))),IF('Silo Levels'!$L$22="Pumping",(($D$18*$P$603)+((PI()*(($C$21/2)^2)*($G$20-$O911))*$P$603))+((($D$18+$H$18)/3)*$BF$15)+(((PI()*($C$21/2)^2*(($C$21/2)*$AZ$15))/3)*$P$603),(($D$18*$P$603)+((PI()*(($C$21/2)^2)*($G$20-$O911))*$P$603))+((($D$18+$H$18)/3)*$BF$15)-(((PI()*($C$21/2)^2*(($C$21/2)*$AZ$15))/3)*$P$603)))</f>
        <v>83876.779321810114</v>
      </c>
      <c r="Q911" s="73">
        <v>30.6</v>
      </c>
      <c r="R911" s="95">
        <f t="shared" si="130"/>
        <v>90759.311152294307</v>
      </c>
      <c r="S911" s="62">
        <v>30.6</v>
      </c>
      <c r="T911" s="96">
        <f>IF($S911&gt;$G$20,IF('Silo Levels'!$L$23="Pumping",((PI()*((($C$19+$G$20)-$S911)*($O$20/($O$19/2)))^2*((($O$20+$G$20)-$S911))/3)*$T$603)+(((PI()*((($C$19+$G$20)-$S911)*($O$20/($O$19/2)))^2*(((($C$19+$G$20)-$S911)*($O$20/($O$19/2)))*$AZ$16))/3)*$T$603),(((PI()*((($C$19+$G$20)-$S911)*($O$20/($O$19/2)))^2*((($O$20+$G$20)-$S911)/3))*$T$603)-((PI()*((($C$19+$G$20)-$S911)*($O$20/($O$19/2)))^2*(((($C$19+$G$20)-$S911)*($O$20/($O$19/2)))*$AZ$16)/3)*$T$603))),IF('Silo Levels'!$L$23="Pumping",(($D$18*$T$603)+((PI()*(($C$21/2)^2)*($G$20-$S911))*$T$603))+((($D$18+$H$18)/3)*$BF$16)+(((PI()*($C$21/2)^2*(($C$21/2)*$AZ$16))/3)*$T$603),(($D$18*$T$603)+((PI()*(($C$21/2)^2)*($G$20-$S911))*$T$603))+((($D$18+$H$18)/3)*$BF$16)-(((PI()*($C$21/2)^2*(($C$21/2)*$AZ$16))/3)*$T$603)))</f>
        <v>86730.071482352068</v>
      </c>
      <c r="U911" s="73">
        <v>30.6</v>
      </c>
      <c r="V911" s="95">
        <f t="shared" si="131"/>
        <v>85387.519806977682</v>
      </c>
      <c r="W911" s="62">
        <v>30.6</v>
      </c>
      <c r="X911" s="96">
        <f>IF($W911&gt;$G$20,IF('Silo Levels'!$L$24="Pumping",((PI()*((($C$19+$G$20)-$W911)*($O$20/($O$19/2)))^2*((($O$20+$G$20)-$W911))/3)*$X$603)+(((PI()*((($C$19+$G$20)-$W911)*($O$20/($O$19/2)))^2*(((($C$19+$G$20)-$W911)*($O$20/($O$19/2)))*$AZ$17))/3)*$X$603),(((PI()*((($C$19+$G$20)-$W911)*($O$20/($O$19/2)))^2*((($O$20+$G$20)-$W911)/3))*$X$603)-((PI()*((($C$19+$G$20)-$W911)*($O$20/($O$19/2)))^2*(((($C$19+$G$20)-$W911)*($O$20/($O$19/2)))*$AZ$17)/3)*$X$603))),IF('Silo Levels'!$L$24="Pumping",(($D$18*$X$603)+((PI()*(($C$21/2)^2)*($G$20-$W911))*$X$603))+((($D$18+$H$18)/3)*$BF$17)+(((PI()*($C$21/2)^2*(($C$21/2)*$AZ$17))/3)*$X$603),(($D$18*$X$603)+((PI()*(($C$21/2)^2)*($G$20-$W911))*$X$603))+((($D$18+$H$18)/3)*$BF$17)-(((PI()*($C$21/2)^2*(($C$21/2)*$AZ$17))/3)*$X$603)))</f>
        <v>81599.38536195182</v>
      </c>
      <c r="Y911" s="73">
        <v>30.6</v>
      </c>
      <c r="Z911" s="95">
        <f t="shared" si="132"/>
        <v>97891.111007277854</v>
      </c>
      <c r="AA911" s="62">
        <v>30.6</v>
      </c>
      <c r="AB911" s="96">
        <f>IF($AA911&gt;$G$20,IF('Silo Levels'!$L$25="Pumping",((PI()*((($C$19+$G$20)-$AA911)*($O$20/($O$19/2)))^2*((($O$20+$G$20)-$AA911))/3)*$AB$603)+(((PI()*((($C$19+$G$20)-$AA911)*($O$20/($O$19/2)))^2*(((($C$19+$G$20)-$AA911)*($O$20/($O$19/2)))*$AZ$18))/3)*$AB$603),(((PI()*((($C$19+$G$20)-$AA911)*($O$20/($O$19/2)))^2*((($O$20+$G$20)-$AA911)/3))*$AB$603)-((PI()*((($C$19+$G$20)-$AA911)*($O$20/($O$19/2)))^2*(((($C$19+$G$20)-$AA911)*($O$20/($O$19/2)))*$AZ$18)/3)*$AB$603))),IF('Silo Levels'!$L$25="Pumping",(($D$18*$AB$603)+((PI()*(($C$21/2)^2)*($G$20-$AA911))*$AB$603))+((($D$18+$H$18)/3)*$BF$18)+(((PI()*($C$21/2)^2*(($C$21/2)*$AZ$18))/3)*$AB$603),(($D$18*$AB$603)+((PI()*(($C$21/2)^2)*($G$20-$AA911))*$AB$603))+((($D$18+$H$18)/3)*$BF$18)-(((PI()*($C$21/2)^2*(($C$21/2)*$AZ$18))/3)*$AB$603)))</f>
        <v>93541.770630223546</v>
      </c>
      <c r="AC911" s="73">
        <v>30.6</v>
      </c>
      <c r="AD911" s="95">
        <f t="shared" si="133"/>
        <v>103440.65379462275</v>
      </c>
      <c r="AE911" s="62">
        <v>30.6</v>
      </c>
      <c r="AF911" s="96">
        <f>IF($AE911&gt;$G$20,IF('Silo Levels'!$L$26="Pumping",((PI()*((($C$19+$G$20)-$AE911)*($O$20/($O$19/2)))^2*((($O$20+$G$20)-$AE911))/3)*$AF$603)+(((PI()*((($C$19+$G$20)-$AE911)*($O$20/($O$19/2)))^2*(((($C$19+$G$20)-$AE911)*($O$20/($O$19/2)))*$AZ$19))/3)*$AF$603),(((PI()*((($C$19+$G$20)-$AE911)*($O$20/($O$19/2)))^2*((($O$20+$G$20)-$AE911)/3))*$AF$603)-((PI()*((($C$19+$G$20)-$AE911)*($O$20/($O$19/2)))^2*(((($C$19+$G$20)-$AE911)*($O$20/($O$19/2)))*$AZ$19)/3)*$AF$603))),IF('Silo Levels'!$L$26="Pumping",(($D$18*$AF$603)+((PI()*(($C$21/2)^2)*($G$20-$AE911))*$AF$603))+((($D$18+$H$18)/3)*$BF$19)+(((PI()*($C$21/2)^2*(($C$21/2)*$AZ$19))/3)*$AF$603),(($D$18*$AF$603)+((PI()*(($C$21/2)^2)*($G$20-$AE911))*$AF$603))+((($D$18+$H$18)/3)*$BF$19)-(((PI()*($C$21/2)^2*(($C$21/2)*$AZ$19))/3)*$AF$603)))</f>
        <v>101230.16814236277</v>
      </c>
      <c r="AG911" s="73">
        <v>30.6</v>
      </c>
      <c r="AH911" s="95">
        <f t="shared" si="134"/>
        <v>94150.656537880888</v>
      </c>
      <c r="AI911" s="62">
        <v>30.6</v>
      </c>
      <c r="AJ911" s="96">
        <f>IF($AI911&gt;$G$20,IF('Silo Levels'!$L$27="Pumping",((PI()*((($C$19+$G$20)-$AI911)*($O$20/($O$19/2)))^2*((($O$20+$G$20)-$AI911))/3)*$AJ$603)+(((PI()*((($C$19+$G$20)-$AI911)*($O$20/($O$19/2)))^2*(((($C$19+$G$20)-$AI911)*($O$20/($O$19/2)))*$AZ$20))/3)*$AJ$603),(((PI()*((($C$19+$G$20)-$AI911)*($O$20/($O$19/2)))^2*((($O$20+$G$20)-$AI911)/3))*$AJ$603)-((PI()*((($C$19+$G$20)-$AI911)*($O$20/($O$19/2)))^2*(((($C$19+$G$20)-$AI911)*($O$20/($O$19/2)))*$AZ$20)/3)*$AJ$603))),IF('Silo Levels'!$L$27="Pumping",(($D$18*$AJ$603)+((PI()*(($C$21/2)^2)*($G$20-$AI911))*$AJ$603))+((($D$18+$H$18)/3)*$BF$20)+(((PI()*($C$21/2)^2*(($C$21/2)*$AZ$20))/3)*$AJ$603),(($D$18*$AJ$603)+((PI()*(($C$21/2)^2)*($G$20-$AI911))*$AJ$603))+((($D$18+$H$18)/3)*$BF$20)-(((PI()*($C$21/2)^2*(($C$21/2)*$AZ$20))/3)*$AJ$603)))</f>
        <v>89969.201147074171</v>
      </c>
    </row>
    <row r="912" spans="1:36" x14ac:dyDescent="0.3">
      <c r="A912">
        <v>30.7</v>
      </c>
      <c r="B912" s="95">
        <f t="shared" si="135"/>
        <v>93731.054045702374</v>
      </c>
      <c r="C912" s="62">
        <v>30.7</v>
      </c>
      <c r="D912" s="96">
        <f>IF($C912&gt;$G$20,IF('Silo Levels'!$L$19="Pumping",((PI()*((($C$19+$G$20)-$C912)*($O$20/($O$19/2)))^2*((($O$20+$G$20)-$C912))/3)*$D$603)+(((PI()*((($C$19+$G$20)-$C912)*($O$20/($O$19/2)))^2*(((($C$19+$G$20)-$C912)*($O$20/($O$19/2)))*$AZ$12))/3)*$D$603),(((PI()*((($C$19+$G$20)-$C912)*($O$20/($O$19/2)))^2*((($O$20+$G$20)-$C912)/3))*$D$603)-((PI()*((($C$19+$G$20)-$C912)*($O$20/($O$19/2)))^2*(((($C$19+$G$20)-$C912)*($O$20/($O$19/2)))*$AZ$12)/3)*$D$603))),IF('Silo Levels'!$L$19="Pumping",(($D$18*$D$603)+((PI()*(($C$21/2)^2)*($G$20-$C912))*$D$603))+((($D$18+$H$18)/3)*$BF$12)+(((PI()*($C$21/2)^2*(($C$21/2)*$AZ$12))/3)*$D$603),(($D$18*$D$603)+((PI()*(($C$21/2)^2)*($G$20-$C912))*$D$603))+((($D$18+$H$18)/3)*$BF$12)-(((PI()*($C$21/2)^2*(($C$21/2)*$AZ$12))/3)*$D$603)))</f>
        <v>90804.035272137669</v>
      </c>
      <c r="E912" s="73">
        <v>30.7</v>
      </c>
      <c r="F912" s="95">
        <f t="shared" si="127"/>
        <v>85007.386455002968</v>
      </c>
      <c r="G912" s="62">
        <v>30.7</v>
      </c>
      <c r="H912" s="96">
        <f>IF($G912&gt;$G$20,IF('Silo Levels'!$L$20="Pumping",((PI()*((($C$19+$G$20)-$G912)*($O$20/($O$19/2)))^2*((($O$20+$G$20)-$G912))/3)*$H$603)+(((PI()*((($C$19+$G$20)-$G912)*($O$20/($O$19/2)))^2*(((($C$19+$G$20)-$G912)*($O$20/($O$19/2)))*$AZ$13))/3)*$H$603),(((PI()*((($C$19+$G$20)-$G912)*($O$20/($O$19/2)))^2*((($O$20+$G$20)-$G912)/3))*$H$603)-((PI()*((($C$19+$G$20)-$G912)*($O$20/($O$19/2)))^2*(((($C$19+$G$20)-$G912)*($O$20/($O$19/2)))*$AZ$13)/3)*$H$603))),IF('Silo Levels'!$L$20="Pumping",(($D$18*$H$603)+((PI()*(($C$21/2)^2)*($G$20-$G912))*$H$603))+((($D$18+$H$18)/3)*$BF$13)+(((PI()*($C$21/2)^2*(($C$21/2)*$AZ$13))/3)*$H$603),(($D$18*$H$603)+((PI()*(($C$21/2)^2)*($G$20-$G912))*$H$603))+((($D$18+$H$18)/3)*$BF$13)-(((PI()*($C$21/2)^2*(($C$21/2)*$AZ$13))/3)*$H$603)))</f>
        <v>81219.252009977106</v>
      </c>
      <c r="I912" s="73">
        <v>30.7</v>
      </c>
      <c r="J912" s="95">
        <f t="shared" si="128"/>
        <v>85390.173303357034</v>
      </c>
      <c r="K912" s="62">
        <v>30.7</v>
      </c>
      <c r="L912" s="96">
        <f>IF($K912&gt;$G$20,IF('Silo Levels'!$L$21="Pumping",((PI()*((($C$19+$G$20)-$K912)*($O$20/($O$19/2)))^2*((($O$20+$G$20)-$K912))/3)*$L$603)+(((PI()*((($C$19+$G$20)-$K912)*($O$20/($O$19/2)))^2*(((($C$19+$G$20)-$K912)*($O$20/($O$19/2)))*$AZ$14))/3)*$L$603),(((PI()*((($C$19+$G$20)-$K912)*($O$20/($O$19/2)))^2*((($O$20+$G$20)-$K912)/3))*$L$603)-((PI()*((($C$19+$G$20)-$K912)*($O$20/($O$19/2)))^2*(((($C$19+$G$20)-$K912)*($O$20/($O$19/2)))*$AZ$14)/3)*$L$603))),IF('Silo Levels'!$L$21="Pumping",(($D$18*$L$603)+((PI()*(($C$21/2)^2)*($G$20-$K912))*$L$603))+((($D$18+$H$18)/3)*$BF$14)+(((PI()*($C$21/2)^2*(($C$21/2)*$AZ$14))/3)*$L$603),(($D$18*$L$603)+((PI()*(($C$21/2)^2)*($G$20-$K912))*$L$603))+((($D$18+$H$18)/3)*$BF$14)-(((PI()*($C$21/2)^2*(($C$21/2)*$AZ$14))/3)*$L$603)))</f>
        <v>81584.780281744926</v>
      </c>
      <c r="M912" s="73">
        <v>30.7</v>
      </c>
      <c r="N912" s="95">
        <f t="shared" si="129"/>
        <v>87381.062099595423</v>
      </c>
      <c r="O912" s="62">
        <v>30.7</v>
      </c>
      <c r="P912" s="96">
        <f>IF($O912&gt;$G$20,IF('Silo Levels'!$L$22="Pumping",((PI()*((($C$19+$G$20)-$O912)*($O$20/($O$19/2)))^2*((($O$20+$G$20)-$O912))/3)*$P$603)+(((PI()*((($C$19+$G$20)-$O912)*($O$20/($O$19/2)))^2*(((($C$19+$G$20)-$O912)*($O$20/($O$19/2)))*$AZ$15))/3)*$P$603),(((PI()*((($C$19+$G$20)-$O912)*($O$20/($O$19/2)))^2*((($O$20+$G$20)-$O912)/3))*$P$603)-((PI()*((($C$19+$G$20)-$O912)*($O$20/($O$19/2)))^2*(((($C$19+$G$20)-$O912)*($O$20/($O$19/2)))*$AZ$15)/3)*$P$603))),IF('Silo Levels'!$L$22="Pumping",(($D$18*$P$603)+((PI()*(($C$21/2)^2)*($G$20-$O912))*$P$603))+((($D$18+$H$18)/3)*$BF$15)+(((PI()*($C$21/2)^2*(($C$21/2)*$AZ$15))/3)*$P$603),(($D$18*$P$603)+((PI()*(($C$21/2)^2)*($G$20-$O912))*$P$603))+((($D$18+$H$18)/3)*$BF$15)-(((PI()*($C$21/2)^2*(($C$21/2)*$AZ$15))/3)*$P$603)))</f>
        <v>83485.906572002932</v>
      </c>
      <c r="Q912" s="73">
        <v>30.7</v>
      </c>
      <c r="R912" s="95">
        <f t="shared" si="130"/>
        <v>90354.983269038799</v>
      </c>
      <c r="S912" s="62">
        <v>30.7</v>
      </c>
      <c r="T912" s="96">
        <f>IF($S912&gt;$G$20,IF('Silo Levels'!$L$23="Pumping",((PI()*((($C$19+$G$20)-$S912)*($O$20/($O$19/2)))^2*((($O$20+$G$20)-$S912))/3)*$T$603)+(((PI()*((($C$19+$G$20)-$S912)*($O$20/($O$19/2)))^2*(((($C$19+$G$20)-$S912)*($O$20/($O$19/2)))*$AZ$16))/3)*$T$603),(((PI()*((($C$19+$G$20)-$S912)*($O$20/($O$19/2)))^2*((($O$20+$G$20)-$S912)/3))*$T$603)-((PI()*((($C$19+$G$20)-$S912)*($O$20/($O$19/2)))^2*(((($C$19+$G$20)-$S912)*($O$20/($O$19/2)))*$AZ$16)/3)*$T$603))),IF('Silo Levels'!$L$23="Pumping",(($D$18*$T$603)+((PI()*(($C$21/2)^2)*($G$20-$S912))*$T$603))+((($D$18+$H$18)/3)*$BF$16)+(((PI()*($C$21/2)^2*(($C$21/2)*$AZ$16))/3)*$T$603),(($D$18*$T$603)+((PI()*(($C$21/2)^2)*($G$20-$S912))*$T$603))+((($D$18+$H$18)/3)*$BF$16)-(((PI()*($C$21/2)^2*(($C$21/2)*$AZ$16))/3)*$T$603)))</f>
        <v>86325.743599096561</v>
      </c>
      <c r="U912" s="73">
        <v>30.7</v>
      </c>
      <c r="V912" s="95">
        <f t="shared" si="131"/>
        <v>85007.386455002968</v>
      </c>
      <c r="W912" s="62">
        <v>30.7</v>
      </c>
      <c r="X912" s="96">
        <f>IF($W912&gt;$G$20,IF('Silo Levels'!$L$24="Pumping",((PI()*((($C$19+$G$20)-$W912)*($O$20/($O$19/2)))^2*((($O$20+$G$20)-$W912))/3)*$X$603)+(((PI()*((($C$19+$G$20)-$W912)*($O$20/($O$19/2)))^2*(((($C$19+$G$20)-$W912)*($O$20/($O$19/2)))*$AZ$17))/3)*$X$603),(((PI()*((($C$19+$G$20)-$W912)*($O$20/($O$19/2)))^2*((($O$20+$G$20)-$W912)/3))*$X$603)-((PI()*((($C$19+$G$20)-$W912)*($O$20/($O$19/2)))^2*(((($C$19+$G$20)-$W912)*($O$20/($O$19/2)))*$AZ$17)/3)*$X$603))),IF('Silo Levels'!$L$24="Pumping",(($D$18*$X$603)+((PI()*(($C$21/2)^2)*($G$20-$W912))*$X$603))+((($D$18+$H$18)/3)*$BF$17)+(((PI()*($C$21/2)^2*(($C$21/2)*$AZ$17))/3)*$X$603),(($D$18*$X$603)+((PI()*(($C$21/2)^2)*($G$20-$W912))*$X$603))+((($D$18+$H$18)/3)*$BF$17)-(((PI()*($C$21/2)^2*(($C$21/2)*$AZ$17))/3)*$X$603)))</f>
        <v>81219.252009977106</v>
      </c>
      <c r="Y912" s="73">
        <v>30.7</v>
      </c>
      <c r="Z912" s="95">
        <f t="shared" si="132"/>
        <v>97454.661519963702</v>
      </c>
      <c r="AA912" s="62">
        <v>30.7</v>
      </c>
      <c r="AB912" s="96">
        <f>IF($AA912&gt;$G$20,IF('Silo Levels'!$L$25="Pumping",((PI()*((($C$19+$G$20)-$AA912)*($O$20/($O$19/2)))^2*((($O$20+$G$20)-$AA912))/3)*$AB$603)+(((PI()*((($C$19+$G$20)-$AA912)*($O$20/($O$19/2)))^2*(((($C$19+$G$20)-$AA912)*($O$20/($O$19/2)))*$AZ$18))/3)*$AB$603),(((PI()*((($C$19+$G$20)-$AA912)*($O$20/($O$19/2)))^2*((($O$20+$G$20)-$AA912)/3))*$AB$603)-((PI()*((($C$19+$G$20)-$AA912)*($O$20/($O$19/2)))^2*(((($C$19+$G$20)-$AA912)*($O$20/($O$19/2)))*$AZ$18)/3)*$AB$603))),IF('Silo Levels'!$L$25="Pumping",(($D$18*$AB$603)+((PI()*(($C$21/2)^2)*($G$20-$AA912))*$AB$603))+((($D$18+$H$18)/3)*$BF$18)+(((PI()*($C$21/2)^2*(($C$21/2)*$AZ$18))/3)*$AB$603),(($D$18*$AB$603)+((PI()*(($C$21/2)^2)*($G$20-$AA912))*$AB$603))+((($D$18+$H$18)/3)*$BF$18)-(((PI()*($C$21/2)^2*(($C$21/2)*$AZ$18))/3)*$AB$603)))</f>
        <v>93105.321142909394</v>
      </c>
      <c r="AC912" s="73">
        <v>30.7</v>
      </c>
      <c r="AD912" s="95">
        <f t="shared" si="133"/>
        <v>102997.01625605073</v>
      </c>
      <c r="AE912" s="62">
        <v>30.7</v>
      </c>
      <c r="AF912" s="96">
        <f>IF($AE912&gt;$G$20,IF('Silo Levels'!$L$26="Pumping",((PI()*((($C$19+$G$20)-$AE912)*($O$20/($O$19/2)))^2*((($O$20+$G$20)-$AE912))/3)*$AF$603)+(((PI()*((($C$19+$G$20)-$AE912)*($O$20/($O$19/2)))^2*(((($C$19+$G$20)-$AE912)*($O$20/($O$19/2)))*$AZ$19))/3)*$AF$603),(((PI()*((($C$19+$G$20)-$AE912)*($O$20/($O$19/2)))^2*((($O$20+$G$20)-$AE912)/3))*$AF$603)-((PI()*((($C$19+$G$20)-$AE912)*($O$20/($O$19/2)))^2*(((($C$19+$G$20)-$AE912)*($O$20/($O$19/2)))*$AZ$19)/3)*$AF$603))),IF('Silo Levels'!$L$26="Pumping",(($D$18*$AF$603)+((PI()*(($C$21/2)^2)*($G$20-$AE912))*$AF$603))+((($D$18+$H$18)/3)*$BF$19)+(((PI()*($C$21/2)^2*(($C$21/2)*$AZ$19))/3)*$AF$603),(($D$18*$AF$603)+((PI()*(($C$21/2)^2)*($G$20-$AE912))*$AF$603))+((($D$18+$H$18)/3)*$BF$19)-(((PI()*($C$21/2)^2*(($C$21/2)*$AZ$19))/3)*$AF$603)))</f>
        <v>100786.53060379076</v>
      </c>
      <c r="AG912" s="73">
        <v>30.7</v>
      </c>
      <c r="AH912" s="95">
        <f t="shared" si="134"/>
        <v>93731.054045702374</v>
      </c>
      <c r="AI912" s="62">
        <v>30.7</v>
      </c>
      <c r="AJ912" s="96">
        <f>IF($AI912&gt;$G$20,IF('Silo Levels'!$L$27="Pumping",((PI()*((($C$19+$G$20)-$AI912)*($O$20/($O$19/2)))^2*((($O$20+$G$20)-$AI912))/3)*$AJ$603)+(((PI()*((($C$19+$G$20)-$AI912)*($O$20/($O$19/2)))^2*(((($C$19+$G$20)-$AI912)*($O$20/($O$19/2)))*$AZ$20))/3)*$AJ$603),(((PI()*((($C$19+$G$20)-$AI912)*($O$20/($O$19/2)))^2*((($O$20+$G$20)-$AI912)/3))*$AJ$603)-((PI()*((($C$19+$G$20)-$AI912)*($O$20/($O$19/2)))^2*(((($C$19+$G$20)-$AI912)*($O$20/($O$19/2)))*$AZ$20)/3)*$AJ$603))),IF('Silo Levels'!$L$27="Pumping",(($D$18*$AJ$603)+((PI()*(($C$21/2)^2)*($G$20-$AI912))*$AJ$603))+((($D$18+$H$18)/3)*$BF$20)+(((PI()*($C$21/2)^2*(($C$21/2)*$AZ$20))/3)*$AJ$603),(($D$18*$AJ$603)+((PI()*(($C$21/2)^2)*($G$20-$AI912))*$AJ$603))+((($D$18+$H$18)/3)*$BF$20)-(((PI()*($C$21/2)^2*(($C$21/2)*$AZ$20))/3)*$AJ$603)))</f>
        <v>89549.598654895657</v>
      </c>
    </row>
    <row r="913" spans="1:36" x14ac:dyDescent="0.3">
      <c r="A913">
        <v>30.8</v>
      </c>
      <c r="B913" s="95">
        <f t="shared" si="135"/>
        <v>93311.451553523861</v>
      </c>
      <c r="C913" s="62">
        <v>30.8</v>
      </c>
      <c r="D913" s="96">
        <f>IF($C913&gt;$G$20,IF('Silo Levels'!$L$19="Pumping",((PI()*((($C$19+$G$20)-$C913)*($O$20/($O$19/2)))^2*((($O$20+$G$20)-$C913))/3)*$D$603)+(((PI()*((($C$19+$G$20)-$C913)*($O$20/($O$19/2)))^2*(((($C$19+$G$20)-$C913)*($O$20/($O$19/2)))*$AZ$12))/3)*$D$603),(((PI()*((($C$19+$G$20)-$C913)*($O$20/($O$19/2)))^2*((($O$20+$G$20)-$C913)/3))*$D$603)-((PI()*((($C$19+$G$20)-$C913)*($O$20/($O$19/2)))^2*(((($C$19+$G$20)-$C913)*($O$20/($O$19/2)))*$AZ$12)/3)*$D$603))),IF('Silo Levels'!$L$19="Pumping",(($D$18*$D$603)+((PI()*(($C$21/2)^2)*($G$20-$C913))*$D$603))+((($D$18+$H$18)/3)*$BF$12)+(((PI()*($C$21/2)^2*(($C$21/2)*$AZ$12))/3)*$D$603),(($D$18*$D$603)+((PI()*(($C$21/2)^2)*($G$20-$C913))*$D$603))+((($D$18+$H$18)/3)*$BF$12)-(((PI()*($C$21/2)^2*(($C$21/2)*$AZ$12))/3)*$D$603)))</f>
        <v>90384.432779959156</v>
      </c>
      <c r="E913" s="73">
        <v>30.8</v>
      </c>
      <c r="F913" s="95">
        <f t="shared" si="127"/>
        <v>84627.253103028241</v>
      </c>
      <c r="G913" s="62">
        <v>30.8</v>
      </c>
      <c r="H913" s="96">
        <f>IF($G913&gt;$G$20,IF('Silo Levels'!$L$20="Pumping",((PI()*((($C$19+$G$20)-$G913)*($O$20/($O$19/2)))^2*((($O$20+$G$20)-$G913))/3)*$H$603)+(((PI()*((($C$19+$G$20)-$G913)*($O$20/($O$19/2)))^2*(((($C$19+$G$20)-$G913)*($O$20/($O$19/2)))*$AZ$13))/3)*$H$603),(((PI()*((($C$19+$G$20)-$G913)*($O$20/($O$19/2)))^2*((($O$20+$G$20)-$G913)/3))*$H$603)-((PI()*((($C$19+$G$20)-$G913)*($O$20/($O$19/2)))^2*(((($C$19+$G$20)-$G913)*($O$20/($O$19/2)))*$AZ$13)/3)*$H$603))),IF('Silo Levels'!$L$20="Pumping",(($D$18*$H$603)+((PI()*(($C$21/2)^2)*($G$20-$G913))*$H$603))+((($D$18+$H$18)/3)*$BF$13)+(((PI()*($C$21/2)^2*(($C$21/2)*$AZ$13))/3)*$H$603),(($D$18*$H$603)+((PI()*(($C$21/2)^2)*($G$20-$G913))*$H$603))+((($D$18+$H$18)/3)*$BF$13)-(((PI()*($C$21/2)^2*(($C$21/2)*$AZ$13))/3)*$H$603)))</f>
        <v>80839.118658002379</v>
      </c>
      <c r="I913" s="73">
        <v>30.8</v>
      </c>
      <c r="J913" s="95">
        <f t="shared" si="128"/>
        <v>85008.308080282353</v>
      </c>
      <c r="K913" s="62">
        <v>30.8</v>
      </c>
      <c r="L913" s="96">
        <f>IF($K913&gt;$G$20,IF('Silo Levels'!$L$21="Pumping",((PI()*((($C$19+$G$20)-$K913)*($O$20/($O$19/2)))^2*((($O$20+$G$20)-$K913))/3)*$L$603)+(((PI()*((($C$19+$G$20)-$K913)*($O$20/($O$19/2)))^2*(((($C$19+$G$20)-$K913)*($O$20/($O$19/2)))*$AZ$14))/3)*$L$603),(((PI()*((($C$19+$G$20)-$K913)*($O$20/($O$19/2)))^2*((($O$20+$G$20)-$K913)/3))*$L$603)-((PI()*((($C$19+$G$20)-$K913)*($O$20/($O$19/2)))^2*(((($C$19+$G$20)-$K913)*($O$20/($O$19/2)))*$AZ$14)/3)*$L$603))),IF('Silo Levels'!$L$21="Pumping",(($D$18*$L$603)+((PI()*(($C$21/2)^2)*($G$20-$K913))*$L$603))+((($D$18+$H$18)/3)*$BF$14)+(((PI()*($C$21/2)^2*(($C$21/2)*$AZ$14))/3)*$L$603),(($D$18*$L$603)+((PI()*(($C$21/2)^2)*($G$20-$K913))*$L$603))+((($D$18+$H$18)/3)*$BF$14)-(((PI()*($C$21/2)^2*(($C$21/2)*$AZ$14))/3)*$L$603)))</f>
        <v>81202.915058670245</v>
      </c>
      <c r="M913" s="73">
        <v>30.8</v>
      </c>
      <c r="N913" s="95">
        <f t="shared" si="129"/>
        <v>86990.189349788227</v>
      </c>
      <c r="O913" s="62">
        <v>30.8</v>
      </c>
      <c r="P913" s="96">
        <f>IF($O913&gt;$G$20,IF('Silo Levels'!$L$22="Pumping",((PI()*((($C$19+$G$20)-$O913)*($O$20/($O$19/2)))^2*((($O$20+$G$20)-$O913))/3)*$P$603)+(((PI()*((($C$19+$G$20)-$O913)*($O$20/($O$19/2)))^2*(((($C$19+$G$20)-$O913)*($O$20/($O$19/2)))*$AZ$15))/3)*$P$603),(((PI()*((($C$19+$G$20)-$O913)*($O$20/($O$19/2)))^2*((($O$20+$G$20)-$O913)/3))*$P$603)-((PI()*((($C$19+$G$20)-$O913)*($O$20/($O$19/2)))^2*(((($C$19+$G$20)-$O913)*($O$20/($O$19/2)))*$AZ$15)/3)*$P$603))),IF('Silo Levels'!$L$22="Pumping",(($D$18*$P$603)+((PI()*(($C$21/2)^2)*($G$20-$O913))*$P$603))+((($D$18+$H$18)/3)*$BF$15)+(((PI()*($C$21/2)^2*(($C$21/2)*$AZ$15))/3)*$P$603),(($D$18*$P$603)+((PI()*(($C$21/2)^2)*($G$20-$O913))*$P$603))+((($D$18+$H$18)/3)*$BF$15)-(((PI()*($C$21/2)^2*(($C$21/2)*$AZ$15))/3)*$P$603)))</f>
        <v>83095.033822195735</v>
      </c>
      <c r="Q913" s="73">
        <v>30.8</v>
      </c>
      <c r="R913" s="95">
        <f t="shared" si="130"/>
        <v>89950.655385783262</v>
      </c>
      <c r="S913" s="62">
        <v>30.8</v>
      </c>
      <c r="T913" s="96">
        <f>IF($S913&gt;$G$20,IF('Silo Levels'!$L$23="Pumping",((PI()*((($C$19+$G$20)-$S913)*($O$20/($O$19/2)))^2*((($O$20+$G$20)-$S913))/3)*$T$603)+(((PI()*((($C$19+$G$20)-$S913)*($O$20/($O$19/2)))^2*(((($C$19+$G$20)-$S913)*($O$20/($O$19/2)))*$AZ$16))/3)*$T$603),(((PI()*((($C$19+$G$20)-$S913)*($O$20/($O$19/2)))^2*((($O$20+$G$20)-$S913)/3))*$T$603)-((PI()*((($C$19+$G$20)-$S913)*($O$20/($O$19/2)))^2*(((($C$19+$G$20)-$S913)*($O$20/($O$19/2)))*$AZ$16)/3)*$T$603))),IF('Silo Levels'!$L$23="Pumping",(($D$18*$T$603)+((PI()*(($C$21/2)^2)*($G$20-$S913))*$T$603))+((($D$18+$H$18)/3)*$BF$16)+(((PI()*($C$21/2)^2*(($C$21/2)*$AZ$16))/3)*$T$603),(($D$18*$T$603)+((PI()*(($C$21/2)^2)*($G$20-$S913))*$T$603))+((($D$18+$H$18)/3)*$BF$16)-(((PI()*($C$21/2)^2*(($C$21/2)*$AZ$16))/3)*$T$603)))</f>
        <v>85921.415715841023</v>
      </c>
      <c r="U913" s="73">
        <v>30.8</v>
      </c>
      <c r="V913" s="95">
        <f t="shared" si="131"/>
        <v>84627.253103028241</v>
      </c>
      <c r="W913" s="62">
        <v>30.8</v>
      </c>
      <c r="X913" s="96">
        <f>IF($W913&gt;$G$20,IF('Silo Levels'!$L$24="Pumping",((PI()*((($C$19+$G$20)-$W913)*($O$20/($O$19/2)))^2*((($O$20+$G$20)-$W913))/3)*$X$603)+(((PI()*((($C$19+$G$20)-$W913)*($O$20/($O$19/2)))^2*(((($C$19+$G$20)-$W913)*($O$20/($O$19/2)))*$AZ$17))/3)*$X$603),(((PI()*((($C$19+$G$20)-$W913)*($O$20/($O$19/2)))^2*((($O$20+$G$20)-$W913)/3))*$X$603)-((PI()*((($C$19+$G$20)-$W913)*($O$20/($O$19/2)))^2*(((($C$19+$G$20)-$W913)*($O$20/($O$19/2)))*$AZ$17)/3)*$X$603))),IF('Silo Levels'!$L$24="Pumping",(($D$18*$X$603)+((PI()*(($C$21/2)^2)*($G$20-$W913))*$X$603))+((($D$18+$H$18)/3)*$BF$17)+(((PI()*($C$21/2)^2*(($C$21/2)*$AZ$17))/3)*$X$603),(($D$18*$X$603)+((PI()*(($C$21/2)^2)*($G$20-$W913))*$X$603))+((($D$18+$H$18)/3)*$BF$17)-(((PI()*($C$21/2)^2*(($C$21/2)*$AZ$17))/3)*$X$603)))</f>
        <v>80839.118658002379</v>
      </c>
      <c r="Y913" s="73">
        <v>30.8</v>
      </c>
      <c r="Z913" s="95">
        <f t="shared" si="132"/>
        <v>97018.212032649521</v>
      </c>
      <c r="AA913" s="62">
        <v>30.8</v>
      </c>
      <c r="AB913" s="96">
        <f>IF($AA913&gt;$G$20,IF('Silo Levels'!$L$25="Pumping",((PI()*((($C$19+$G$20)-$AA913)*($O$20/($O$19/2)))^2*((($O$20+$G$20)-$AA913))/3)*$AB$603)+(((PI()*((($C$19+$G$20)-$AA913)*($O$20/($O$19/2)))^2*(((($C$19+$G$20)-$AA913)*($O$20/($O$19/2)))*$AZ$18))/3)*$AB$603),(((PI()*((($C$19+$G$20)-$AA913)*($O$20/($O$19/2)))^2*((($O$20+$G$20)-$AA913)/3))*$AB$603)-((PI()*((($C$19+$G$20)-$AA913)*($O$20/($O$19/2)))^2*(((($C$19+$G$20)-$AA913)*($O$20/($O$19/2)))*$AZ$18)/3)*$AB$603))),IF('Silo Levels'!$L$25="Pumping",(($D$18*$AB$603)+((PI()*(($C$21/2)^2)*($G$20-$AA913))*$AB$603))+((($D$18+$H$18)/3)*$BF$18)+(((PI()*($C$21/2)^2*(($C$21/2)*$AZ$18))/3)*$AB$603),(($D$18*$AB$603)+((PI()*(($C$21/2)^2)*($G$20-$AA913))*$AB$603))+((($D$18+$H$18)/3)*$BF$18)-(((PI()*($C$21/2)^2*(($C$21/2)*$AZ$18))/3)*$AB$603)))</f>
        <v>92668.871655595212</v>
      </c>
      <c r="AC913" s="73">
        <v>30.8</v>
      </c>
      <c r="AD913" s="95">
        <f t="shared" si="133"/>
        <v>102553.37871747866</v>
      </c>
      <c r="AE913" s="62">
        <v>30.8</v>
      </c>
      <c r="AF913" s="96">
        <f>IF($AE913&gt;$G$20,IF('Silo Levels'!$L$26="Pumping",((PI()*((($C$19+$G$20)-$AE913)*($O$20/($O$19/2)))^2*((($O$20+$G$20)-$AE913))/3)*$AF$603)+(((PI()*((($C$19+$G$20)-$AE913)*($O$20/($O$19/2)))^2*(((($C$19+$G$20)-$AE913)*($O$20/($O$19/2)))*$AZ$19))/3)*$AF$603),(((PI()*((($C$19+$G$20)-$AE913)*($O$20/($O$19/2)))^2*((($O$20+$G$20)-$AE913)/3))*$AF$603)-((PI()*((($C$19+$G$20)-$AE913)*($O$20/($O$19/2)))^2*(((($C$19+$G$20)-$AE913)*($O$20/($O$19/2)))*$AZ$19)/3)*$AF$603))),IF('Silo Levels'!$L$26="Pumping",(($D$18*$AF$603)+((PI()*(($C$21/2)^2)*($G$20-$AE913))*$AF$603))+((($D$18+$H$18)/3)*$BF$19)+(((PI()*($C$21/2)^2*(($C$21/2)*$AZ$19))/3)*$AF$603),(($D$18*$AF$603)+((PI()*(($C$21/2)^2)*($G$20-$AE913))*$AF$603))+((($D$18+$H$18)/3)*$BF$19)-(((PI()*($C$21/2)^2*(($C$21/2)*$AZ$19))/3)*$AF$603)))</f>
        <v>100342.89306521868</v>
      </c>
      <c r="AG913" s="73">
        <v>30.8</v>
      </c>
      <c r="AH913" s="95">
        <f t="shared" si="134"/>
        <v>93311.451553523861</v>
      </c>
      <c r="AI913" s="62">
        <v>30.8</v>
      </c>
      <c r="AJ913" s="96">
        <f>IF($AI913&gt;$G$20,IF('Silo Levels'!$L$27="Pumping",((PI()*((($C$19+$G$20)-$AI913)*($O$20/($O$19/2)))^2*((($O$20+$G$20)-$AI913))/3)*$AJ$603)+(((PI()*((($C$19+$G$20)-$AI913)*($O$20/($O$19/2)))^2*(((($C$19+$G$20)-$AI913)*($O$20/($O$19/2)))*$AZ$20))/3)*$AJ$603),(((PI()*((($C$19+$G$20)-$AI913)*($O$20/($O$19/2)))^2*((($O$20+$G$20)-$AI913)/3))*$AJ$603)-((PI()*((($C$19+$G$20)-$AI913)*($O$20/($O$19/2)))^2*(((($C$19+$G$20)-$AI913)*($O$20/($O$19/2)))*$AZ$20)/3)*$AJ$603))),IF('Silo Levels'!$L$27="Pumping",(($D$18*$AJ$603)+((PI()*(($C$21/2)^2)*($G$20-$AI913))*$AJ$603))+((($D$18+$H$18)/3)*$BF$20)+(((PI()*($C$21/2)^2*(($C$21/2)*$AZ$20))/3)*$AJ$603),(($D$18*$AJ$603)+((PI()*(($C$21/2)^2)*($G$20-$AI913))*$AJ$603))+((($D$18+$H$18)/3)*$BF$20)-(((PI()*($C$21/2)^2*(($C$21/2)*$AZ$20))/3)*$AJ$603)))</f>
        <v>89129.996162717143</v>
      </c>
    </row>
    <row r="914" spans="1:36" x14ac:dyDescent="0.3">
      <c r="A914">
        <v>30.9</v>
      </c>
      <c r="B914" s="95">
        <f t="shared" si="135"/>
        <v>92891.849061345347</v>
      </c>
      <c r="C914" s="62">
        <v>30.9</v>
      </c>
      <c r="D914" s="96">
        <f>IF($C914&gt;$G$20,IF('Silo Levels'!$L$19="Pumping",((PI()*((($C$19+$G$20)-$C914)*($O$20/($O$19/2)))^2*((($O$20+$G$20)-$C914))/3)*$D$603)+(((PI()*((($C$19+$G$20)-$C914)*($O$20/($O$19/2)))^2*(((($C$19+$G$20)-$C914)*($O$20/($O$19/2)))*$AZ$12))/3)*$D$603),(((PI()*((($C$19+$G$20)-$C914)*($O$20/($O$19/2)))^2*((($O$20+$G$20)-$C914)/3))*$D$603)-((PI()*((($C$19+$G$20)-$C914)*($O$20/($O$19/2)))^2*(((($C$19+$G$20)-$C914)*($O$20/($O$19/2)))*$AZ$12)/3)*$D$603))),IF('Silo Levels'!$L$19="Pumping",(($D$18*$D$603)+((PI()*(($C$21/2)^2)*($G$20-$C914))*$D$603))+((($D$18+$H$18)/3)*$BF$12)+(((PI()*($C$21/2)^2*(($C$21/2)*$AZ$12))/3)*$D$603),(($D$18*$D$603)+((PI()*(($C$21/2)^2)*($G$20-$C914))*$D$603))+((($D$18+$H$18)/3)*$BF$12)-(((PI()*($C$21/2)^2*(($C$21/2)*$AZ$12))/3)*$D$603)))</f>
        <v>89964.830287780642</v>
      </c>
      <c r="E914" s="73">
        <v>30.9</v>
      </c>
      <c r="F914" s="95">
        <f t="shared" si="127"/>
        <v>84247.119751053528</v>
      </c>
      <c r="G914" s="62">
        <v>30.9</v>
      </c>
      <c r="H914" s="96">
        <f>IF($G914&gt;$G$20,IF('Silo Levels'!$L$20="Pumping",((PI()*((($C$19+$G$20)-$G914)*($O$20/($O$19/2)))^2*((($O$20+$G$20)-$G914))/3)*$H$603)+(((PI()*((($C$19+$G$20)-$G914)*($O$20/($O$19/2)))^2*(((($C$19+$G$20)-$G914)*($O$20/($O$19/2)))*$AZ$13))/3)*$H$603),(((PI()*((($C$19+$G$20)-$G914)*($O$20/($O$19/2)))^2*((($O$20+$G$20)-$G914)/3))*$H$603)-((PI()*((($C$19+$G$20)-$G914)*($O$20/($O$19/2)))^2*(((($C$19+$G$20)-$G914)*($O$20/($O$19/2)))*$AZ$13)/3)*$H$603))),IF('Silo Levels'!$L$20="Pumping",(($D$18*$H$603)+((PI()*(($C$21/2)^2)*($G$20-$G914))*$H$603))+((($D$18+$H$18)/3)*$BF$13)+(((PI()*($C$21/2)^2*(($C$21/2)*$AZ$13))/3)*$H$603),(($D$18*$H$603)+((PI()*(($C$21/2)^2)*($G$20-$G914))*$H$603))+((($D$18+$H$18)/3)*$BF$13)-(((PI()*($C$21/2)^2*(($C$21/2)*$AZ$13))/3)*$H$603)))</f>
        <v>80458.985306027666</v>
      </c>
      <c r="I914" s="73">
        <v>30.9</v>
      </c>
      <c r="J914" s="95">
        <f t="shared" si="128"/>
        <v>84626.442857207701</v>
      </c>
      <c r="K914" s="62">
        <v>30.9</v>
      </c>
      <c r="L914" s="96">
        <f>IF($K914&gt;$G$20,IF('Silo Levels'!$L$21="Pumping",((PI()*((($C$19+$G$20)-$K914)*($O$20/($O$19/2)))^2*((($O$20+$G$20)-$K914))/3)*$L$603)+(((PI()*((($C$19+$G$20)-$K914)*($O$20/($O$19/2)))^2*(((($C$19+$G$20)-$K914)*($O$20/($O$19/2)))*$AZ$14))/3)*$L$603),(((PI()*((($C$19+$G$20)-$K914)*($O$20/($O$19/2)))^2*((($O$20+$G$20)-$K914)/3))*$L$603)-((PI()*((($C$19+$G$20)-$K914)*($O$20/($O$19/2)))^2*(((($C$19+$G$20)-$K914)*($O$20/($O$19/2)))*$AZ$14)/3)*$L$603))),IF('Silo Levels'!$L$21="Pumping",(($D$18*$L$603)+((PI()*(($C$21/2)^2)*($G$20-$K914))*$L$603))+((($D$18+$H$18)/3)*$BF$14)+(((PI()*($C$21/2)^2*(($C$21/2)*$AZ$14))/3)*$L$603),(($D$18*$L$603)+((PI()*(($C$21/2)^2)*($G$20-$K914))*$L$603))+((($D$18+$H$18)/3)*$BF$14)-(((PI()*($C$21/2)^2*(($C$21/2)*$AZ$14))/3)*$L$603)))</f>
        <v>80821.049835595593</v>
      </c>
      <c r="M914" s="73">
        <v>30.9</v>
      </c>
      <c r="N914" s="95">
        <f t="shared" si="129"/>
        <v>86599.316599981044</v>
      </c>
      <c r="O914" s="62">
        <v>30.9</v>
      </c>
      <c r="P914" s="96">
        <f>IF($O914&gt;$G$20,IF('Silo Levels'!$L$22="Pumping",((PI()*((($C$19+$G$20)-$O914)*($O$20/($O$19/2)))^2*((($O$20+$G$20)-$O914))/3)*$P$603)+(((PI()*((($C$19+$G$20)-$O914)*($O$20/($O$19/2)))^2*(((($C$19+$G$20)-$O914)*($O$20/($O$19/2)))*$AZ$15))/3)*$P$603),(((PI()*((($C$19+$G$20)-$O914)*($O$20/($O$19/2)))^2*((($O$20+$G$20)-$O914)/3))*$P$603)-((PI()*((($C$19+$G$20)-$O914)*($O$20/($O$19/2)))^2*(((($C$19+$G$20)-$O914)*($O$20/($O$19/2)))*$AZ$15)/3)*$P$603))),IF('Silo Levels'!$L$22="Pumping",(($D$18*$P$603)+((PI()*(($C$21/2)^2)*($G$20-$O914))*$P$603))+((($D$18+$H$18)/3)*$BF$15)+(((PI()*($C$21/2)^2*(($C$21/2)*$AZ$15))/3)*$P$603),(($D$18*$P$603)+((PI()*(($C$21/2)^2)*($G$20-$O914))*$P$603))+((($D$18+$H$18)/3)*$BF$15)-(((PI()*($C$21/2)^2*(($C$21/2)*$AZ$15))/3)*$P$603)))</f>
        <v>82704.161072388553</v>
      </c>
      <c r="Q914" s="73">
        <v>30.9</v>
      </c>
      <c r="R914" s="95">
        <f t="shared" si="130"/>
        <v>89546.32750252774</v>
      </c>
      <c r="S914" s="62">
        <v>30.9</v>
      </c>
      <c r="T914" s="96">
        <f>IF($S914&gt;$G$20,IF('Silo Levels'!$L$23="Pumping",((PI()*((($C$19+$G$20)-$S914)*($O$20/($O$19/2)))^2*((($O$20+$G$20)-$S914))/3)*$T$603)+(((PI()*((($C$19+$G$20)-$S914)*($O$20/($O$19/2)))^2*(((($C$19+$G$20)-$S914)*($O$20/($O$19/2)))*$AZ$16))/3)*$T$603),(((PI()*((($C$19+$G$20)-$S914)*($O$20/($O$19/2)))^2*((($O$20+$G$20)-$S914)/3))*$T$603)-((PI()*((($C$19+$G$20)-$S914)*($O$20/($O$19/2)))^2*(((($C$19+$G$20)-$S914)*($O$20/($O$19/2)))*$AZ$16)/3)*$T$603))),IF('Silo Levels'!$L$23="Pumping",(($D$18*$T$603)+((PI()*(($C$21/2)^2)*($G$20-$S914))*$T$603))+((($D$18+$H$18)/3)*$BF$16)+(((PI()*($C$21/2)^2*(($C$21/2)*$AZ$16))/3)*$T$603),(($D$18*$T$603)+((PI()*(($C$21/2)^2)*($G$20-$S914))*$T$603))+((($D$18+$H$18)/3)*$BF$16)-(((PI()*($C$21/2)^2*(($C$21/2)*$AZ$16))/3)*$T$603)))</f>
        <v>85517.087832585501</v>
      </c>
      <c r="U914" s="73">
        <v>30.9</v>
      </c>
      <c r="V914" s="95">
        <f t="shared" si="131"/>
        <v>84247.119751053528</v>
      </c>
      <c r="W914" s="62">
        <v>30.9</v>
      </c>
      <c r="X914" s="96">
        <f>IF($W914&gt;$G$20,IF('Silo Levels'!$L$24="Pumping",((PI()*((($C$19+$G$20)-$W914)*($O$20/($O$19/2)))^2*((($O$20+$G$20)-$W914))/3)*$X$603)+(((PI()*((($C$19+$G$20)-$W914)*($O$20/($O$19/2)))^2*(((($C$19+$G$20)-$W914)*($O$20/($O$19/2)))*$AZ$17))/3)*$X$603),(((PI()*((($C$19+$G$20)-$W914)*($O$20/($O$19/2)))^2*((($O$20+$G$20)-$W914)/3))*$X$603)-((PI()*((($C$19+$G$20)-$W914)*($O$20/($O$19/2)))^2*(((($C$19+$G$20)-$W914)*($O$20/($O$19/2)))*$AZ$17)/3)*$X$603))),IF('Silo Levels'!$L$24="Pumping",(($D$18*$X$603)+((PI()*(($C$21/2)^2)*($G$20-$W914))*$X$603))+((($D$18+$H$18)/3)*$BF$17)+(((PI()*($C$21/2)^2*(($C$21/2)*$AZ$17))/3)*$X$603),(($D$18*$X$603)+((PI()*(($C$21/2)^2)*($G$20-$W914))*$X$603))+((($D$18+$H$18)/3)*$BF$17)-(((PI()*($C$21/2)^2*(($C$21/2)*$AZ$17))/3)*$X$603)))</f>
        <v>80458.985306027666</v>
      </c>
      <c r="Y914" s="73">
        <v>30.9</v>
      </c>
      <c r="Z914" s="95">
        <f t="shared" si="132"/>
        <v>96581.762545335368</v>
      </c>
      <c r="AA914" s="62">
        <v>30.9</v>
      </c>
      <c r="AB914" s="96">
        <f>IF($AA914&gt;$G$20,IF('Silo Levels'!$L$25="Pumping",((PI()*((($C$19+$G$20)-$AA914)*($O$20/($O$19/2)))^2*((($O$20+$G$20)-$AA914))/3)*$AB$603)+(((PI()*((($C$19+$G$20)-$AA914)*($O$20/($O$19/2)))^2*(((($C$19+$G$20)-$AA914)*($O$20/($O$19/2)))*$AZ$18))/3)*$AB$603),(((PI()*((($C$19+$G$20)-$AA914)*($O$20/($O$19/2)))^2*((($O$20+$G$20)-$AA914)/3))*$AB$603)-((PI()*((($C$19+$G$20)-$AA914)*($O$20/($O$19/2)))^2*(((($C$19+$G$20)-$AA914)*($O$20/($O$19/2)))*$AZ$18)/3)*$AB$603))),IF('Silo Levels'!$L$25="Pumping",(($D$18*$AB$603)+((PI()*(($C$21/2)^2)*($G$20-$AA914))*$AB$603))+((($D$18+$H$18)/3)*$BF$18)+(((PI()*($C$21/2)^2*(($C$21/2)*$AZ$18))/3)*$AB$603),(($D$18*$AB$603)+((PI()*(($C$21/2)^2)*($G$20-$AA914))*$AB$603))+((($D$18+$H$18)/3)*$BF$18)-(((PI()*($C$21/2)^2*(($C$21/2)*$AZ$18))/3)*$AB$603)))</f>
        <v>92232.42216828106</v>
      </c>
      <c r="AC914" s="73">
        <v>30.9</v>
      </c>
      <c r="AD914" s="95">
        <f t="shared" si="133"/>
        <v>102109.74117890664</v>
      </c>
      <c r="AE914" s="62">
        <v>30.9</v>
      </c>
      <c r="AF914" s="96">
        <f>IF($AE914&gt;$G$20,IF('Silo Levels'!$L$26="Pumping",((PI()*((($C$19+$G$20)-$AE914)*($O$20/($O$19/2)))^2*((($O$20+$G$20)-$AE914))/3)*$AF$603)+(((PI()*((($C$19+$G$20)-$AE914)*($O$20/($O$19/2)))^2*(((($C$19+$G$20)-$AE914)*($O$20/($O$19/2)))*$AZ$19))/3)*$AF$603),(((PI()*((($C$19+$G$20)-$AE914)*($O$20/($O$19/2)))^2*((($O$20+$G$20)-$AE914)/3))*$AF$603)-((PI()*((($C$19+$G$20)-$AE914)*($O$20/($O$19/2)))^2*(((($C$19+$G$20)-$AE914)*($O$20/($O$19/2)))*$AZ$19)/3)*$AF$603))),IF('Silo Levels'!$L$26="Pumping",(($D$18*$AF$603)+((PI()*(($C$21/2)^2)*($G$20-$AE914))*$AF$603))+((($D$18+$H$18)/3)*$BF$19)+(((PI()*($C$21/2)^2*(($C$21/2)*$AZ$19))/3)*$AF$603),(($D$18*$AF$603)+((PI()*(($C$21/2)^2)*($G$20-$AE914))*$AF$603))+((($D$18+$H$18)/3)*$BF$19)-(((PI()*($C$21/2)^2*(($C$21/2)*$AZ$19))/3)*$AF$603)))</f>
        <v>99899.255526646666</v>
      </c>
      <c r="AG914" s="73">
        <v>30.9</v>
      </c>
      <c r="AH914" s="95">
        <f t="shared" si="134"/>
        <v>92891.849061345347</v>
      </c>
      <c r="AI914" s="62">
        <v>30.9</v>
      </c>
      <c r="AJ914" s="96">
        <f>IF($AI914&gt;$G$20,IF('Silo Levels'!$L$27="Pumping",((PI()*((($C$19+$G$20)-$AI914)*($O$20/($O$19/2)))^2*((($O$20+$G$20)-$AI914))/3)*$AJ$603)+(((PI()*((($C$19+$G$20)-$AI914)*($O$20/($O$19/2)))^2*(((($C$19+$G$20)-$AI914)*($O$20/($O$19/2)))*$AZ$20))/3)*$AJ$603),(((PI()*((($C$19+$G$20)-$AI914)*($O$20/($O$19/2)))^2*((($O$20+$G$20)-$AI914)/3))*$AJ$603)-((PI()*((($C$19+$G$20)-$AI914)*($O$20/($O$19/2)))^2*(((($C$19+$G$20)-$AI914)*($O$20/($O$19/2)))*$AZ$20)/3)*$AJ$603))),IF('Silo Levels'!$L$27="Pumping",(($D$18*$AJ$603)+((PI()*(($C$21/2)^2)*($G$20-$AI914))*$AJ$603))+((($D$18+$H$18)/3)*$BF$20)+(((PI()*($C$21/2)^2*(($C$21/2)*$AZ$20))/3)*$AJ$603),(($D$18*$AJ$603)+((PI()*(($C$21/2)^2)*($G$20-$AI914))*$AJ$603))+((($D$18+$H$18)/3)*$BF$20)-(((PI()*($C$21/2)^2*(($C$21/2)*$AZ$20))/3)*$AJ$603)))</f>
        <v>88710.39367053863</v>
      </c>
    </row>
    <row r="915" spans="1:36" x14ac:dyDescent="0.3">
      <c r="A915">
        <v>31</v>
      </c>
      <c r="B915" s="95">
        <f t="shared" si="135"/>
        <v>92472.246569166833</v>
      </c>
      <c r="C915" s="62">
        <v>31</v>
      </c>
      <c r="D915" s="96">
        <f>IF($C915&gt;$G$20,IF('Silo Levels'!$L$19="Pumping",((PI()*((($C$19+$G$20)-$C915)*($O$20/($O$19/2)))^2*((($O$20+$G$20)-$C915))/3)*$D$603)+(((PI()*((($C$19+$G$20)-$C915)*($O$20/($O$19/2)))^2*(((($C$19+$G$20)-$C915)*($O$20/($O$19/2)))*$AZ$12))/3)*$D$603),(((PI()*((($C$19+$G$20)-$C915)*($O$20/($O$19/2)))^2*((($O$20+$G$20)-$C915)/3))*$D$603)-((PI()*((($C$19+$G$20)-$C915)*($O$20/($O$19/2)))^2*(((($C$19+$G$20)-$C915)*($O$20/($O$19/2)))*$AZ$12)/3)*$D$603))),IF('Silo Levels'!$L$19="Pumping",(($D$18*$D$603)+((PI()*(($C$21/2)^2)*($G$20-$C915))*$D$603))+((($D$18+$H$18)/3)*$BF$12)+(((PI()*($C$21/2)^2*(($C$21/2)*$AZ$12))/3)*$D$603),(($D$18*$D$603)+((PI()*(($C$21/2)^2)*($G$20-$C915))*$D$603))+((($D$18+$H$18)/3)*$BF$12)-(((PI()*($C$21/2)^2*(($C$21/2)*$AZ$12))/3)*$D$603)))</f>
        <v>89545.227795602128</v>
      </c>
      <c r="E915" s="73">
        <v>31</v>
      </c>
      <c r="F915" s="95">
        <f t="shared" si="127"/>
        <v>83866.9863990788</v>
      </c>
      <c r="G915" s="62">
        <v>31</v>
      </c>
      <c r="H915" s="96">
        <f>IF($G915&gt;$G$20,IF('Silo Levels'!$L$20="Pumping",((PI()*((($C$19+$G$20)-$G915)*($O$20/($O$19/2)))^2*((($O$20+$G$20)-$G915))/3)*$H$603)+(((PI()*((($C$19+$G$20)-$G915)*($O$20/($O$19/2)))^2*(((($C$19+$G$20)-$G915)*($O$20/($O$19/2)))*$AZ$13))/3)*$H$603),(((PI()*((($C$19+$G$20)-$G915)*($O$20/($O$19/2)))^2*((($O$20+$G$20)-$G915)/3))*$H$603)-((PI()*((($C$19+$G$20)-$G915)*($O$20/($O$19/2)))^2*(((($C$19+$G$20)-$G915)*($O$20/($O$19/2)))*$AZ$13)/3)*$H$603))),IF('Silo Levels'!$L$20="Pumping",(($D$18*$H$603)+((PI()*(($C$21/2)^2)*($G$20-$G915))*$H$603))+((($D$18+$H$18)/3)*$BF$13)+(((PI()*($C$21/2)^2*(($C$21/2)*$AZ$13))/3)*$H$603),(($D$18*$H$603)+((PI()*(($C$21/2)^2)*($G$20-$G915))*$H$603))+((($D$18+$H$18)/3)*$BF$13)-(((PI()*($C$21/2)^2*(($C$21/2)*$AZ$13))/3)*$H$603)))</f>
        <v>80078.851954052938</v>
      </c>
      <c r="I915" s="73">
        <v>31</v>
      </c>
      <c r="J915" s="95">
        <f t="shared" si="128"/>
        <v>84244.577634133049</v>
      </c>
      <c r="K915" s="62">
        <v>31</v>
      </c>
      <c r="L915" s="96">
        <f>IF($K915&gt;$G$20,IF('Silo Levels'!$L$21="Pumping",((PI()*((($C$19+$G$20)-$K915)*($O$20/($O$19/2)))^2*((($O$20+$G$20)-$K915))/3)*$L$603)+(((PI()*((($C$19+$G$20)-$K915)*($O$20/($O$19/2)))^2*(((($C$19+$G$20)-$K915)*($O$20/($O$19/2)))*$AZ$14))/3)*$L$603),(((PI()*((($C$19+$G$20)-$K915)*($O$20/($O$19/2)))^2*((($O$20+$G$20)-$K915)/3))*$L$603)-((PI()*((($C$19+$G$20)-$K915)*($O$20/($O$19/2)))^2*(((($C$19+$G$20)-$K915)*($O$20/($O$19/2)))*$AZ$14)/3)*$L$603))),IF('Silo Levels'!$L$21="Pumping",(($D$18*$L$603)+((PI()*(($C$21/2)^2)*($G$20-$K915))*$L$603))+((($D$18+$H$18)/3)*$BF$14)+(((PI()*($C$21/2)^2*(($C$21/2)*$AZ$14))/3)*$L$603),(($D$18*$L$603)+((PI()*(($C$21/2)^2)*($G$20-$K915))*$L$603))+((($D$18+$H$18)/3)*$BF$14)-(((PI()*($C$21/2)^2*(($C$21/2)*$AZ$14))/3)*$L$603)))</f>
        <v>80439.184612520941</v>
      </c>
      <c r="M915" s="73">
        <v>31</v>
      </c>
      <c r="N915" s="95">
        <f t="shared" si="129"/>
        <v>86208.443850173862</v>
      </c>
      <c r="O915" s="62">
        <v>31</v>
      </c>
      <c r="P915" s="96">
        <f>IF($O915&gt;$G$20,IF('Silo Levels'!$L$22="Pumping",((PI()*((($C$19+$G$20)-$O915)*($O$20/($O$19/2)))^2*((($O$20+$G$20)-$O915))/3)*$P$603)+(((PI()*((($C$19+$G$20)-$O915)*($O$20/($O$19/2)))^2*(((($C$19+$G$20)-$O915)*($O$20/($O$19/2)))*$AZ$15))/3)*$P$603),(((PI()*((($C$19+$G$20)-$O915)*($O$20/($O$19/2)))^2*((($O$20+$G$20)-$O915)/3))*$P$603)-((PI()*((($C$19+$G$20)-$O915)*($O$20/($O$19/2)))^2*(((($C$19+$G$20)-$O915)*($O$20/($O$19/2)))*$AZ$15)/3)*$P$603))),IF('Silo Levels'!$L$22="Pumping",(($D$18*$P$603)+((PI()*(($C$21/2)^2)*($G$20-$O915))*$P$603))+((($D$18+$H$18)/3)*$BF$15)+(((PI()*($C$21/2)^2*(($C$21/2)*$AZ$15))/3)*$P$603),(($D$18*$P$603)+((PI()*(($C$21/2)^2)*($G$20-$O915))*$P$603))+((($D$18+$H$18)/3)*$BF$15)-(((PI()*($C$21/2)^2*(($C$21/2)*$AZ$15))/3)*$P$603)))</f>
        <v>82313.288322581371</v>
      </c>
      <c r="Q915" s="73">
        <v>31</v>
      </c>
      <c r="R915" s="95">
        <f t="shared" si="130"/>
        <v>89141.999619272217</v>
      </c>
      <c r="S915" s="62">
        <v>31</v>
      </c>
      <c r="T915" s="96">
        <f>IF($S915&gt;$G$20,IF('Silo Levels'!$L$23="Pumping",((PI()*((($C$19+$G$20)-$S915)*($O$20/($O$19/2)))^2*((($O$20+$G$20)-$S915))/3)*$T$603)+(((PI()*((($C$19+$G$20)-$S915)*($O$20/($O$19/2)))^2*(((($C$19+$G$20)-$S915)*($O$20/($O$19/2)))*$AZ$16))/3)*$T$603),(((PI()*((($C$19+$G$20)-$S915)*($O$20/($O$19/2)))^2*((($O$20+$G$20)-$S915)/3))*$T$603)-((PI()*((($C$19+$G$20)-$S915)*($O$20/($O$19/2)))^2*(((($C$19+$G$20)-$S915)*($O$20/($O$19/2)))*$AZ$16)/3)*$T$603))),IF('Silo Levels'!$L$23="Pumping",(($D$18*$T$603)+((PI()*(($C$21/2)^2)*($G$20-$S915))*$T$603))+((($D$18+$H$18)/3)*$BF$16)+(((PI()*($C$21/2)^2*(($C$21/2)*$AZ$16))/3)*$T$603),(($D$18*$T$603)+((PI()*(($C$21/2)^2)*($G$20-$S915))*$T$603))+((($D$18+$H$18)/3)*$BF$16)-(((PI()*($C$21/2)^2*(($C$21/2)*$AZ$16))/3)*$T$603)))</f>
        <v>85112.759949329979</v>
      </c>
      <c r="U915" s="73">
        <v>31</v>
      </c>
      <c r="V915" s="95">
        <f t="shared" si="131"/>
        <v>83866.9863990788</v>
      </c>
      <c r="W915" s="62">
        <v>31</v>
      </c>
      <c r="X915" s="96">
        <f>IF($W915&gt;$G$20,IF('Silo Levels'!$L$24="Pumping",((PI()*((($C$19+$G$20)-$W915)*($O$20/($O$19/2)))^2*((($O$20+$G$20)-$W915))/3)*$X$603)+(((PI()*((($C$19+$G$20)-$W915)*($O$20/($O$19/2)))^2*(((($C$19+$G$20)-$W915)*($O$20/($O$19/2)))*$AZ$17))/3)*$X$603),(((PI()*((($C$19+$G$20)-$W915)*($O$20/($O$19/2)))^2*((($O$20+$G$20)-$W915)/3))*$X$603)-((PI()*((($C$19+$G$20)-$W915)*($O$20/($O$19/2)))^2*(((($C$19+$G$20)-$W915)*($O$20/($O$19/2)))*$AZ$17)/3)*$X$603))),IF('Silo Levels'!$L$24="Pumping",(($D$18*$X$603)+((PI()*(($C$21/2)^2)*($G$20-$W915))*$X$603))+((($D$18+$H$18)/3)*$BF$17)+(((PI()*($C$21/2)^2*(($C$21/2)*$AZ$17))/3)*$X$603),(($D$18*$X$603)+((PI()*(($C$21/2)^2)*($G$20-$W915))*$X$603))+((($D$18+$H$18)/3)*$BF$17)-(((PI()*($C$21/2)^2*(($C$21/2)*$AZ$17))/3)*$X$603)))</f>
        <v>80078.851954052938</v>
      </c>
      <c r="Y915" s="73">
        <v>31</v>
      </c>
      <c r="Z915" s="95">
        <f t="shared" si="132"/>
        <v>96145.313058021216</v>
      </c>
      <c r="AA915" s="62">
        <v>31</v>
      </c>
      <c r="AB915" s="96">
        <f>IF($AA915&gt;$G$20,IF('Silo Levels'!$L$25="Pumping",((PI()*((($C$19+$G$20)-$AA915)*($O$20/($O$19/2)))^2*((($O$20+$G$20)-$AA915))/3)*$AB$603)+(((PI()*((($C$19+$G$20)-$AA915)*($O$20/($O$19/2)))^2*(((($C$19+$G$20)-$AA915)*($O$20/($O$19/2)))*$AZ$18))/3)*$AB$603),(((PI()*((($C$19+$G$20)-$AA915)*($O$20/($O$19/2)))^2*((($O$20+$G$20)-$AA915)/3))*$AB$603)-((PI()*((($C$19+$G$20)-$AA915)*($O$20/($O$19/2)))^2*(((($C$19+$G$20)-$AA915)*($O$20/($O$19/2)))*$AZ$18)/3)*$AB$603))),IF('Silo Levels'!$L$25="Pumping",(($D$18*$AB$603)+((PI()*(($C$21/2)^2)*($G$20-$AA915))*$AB$603))+((($D$18+$H$18)/3)*$BF$18)+(((PI()*($C$21/2)^2*(($C$21/2)*$AZ$18))/3)*$AB$603),(($D$18*$AB$603)+((PI()*(($C$21/2)^2)*($G$20-$AA915))*$AB$603))+((($D$18+$H$18)/3)*$BF$18)-(((PI()*($C$21/2)^2*(($C$21/2)*$AZ$18))/3)*$AB$603)))</f>
        <v>91795.972680966908</v>
      </c>
      <c r="AC915" s="73">
        <v>31</v>
      </c>
      <c r="AD915" s="95">
        <f t="shared" si="133"/>
        <v>101666.10364033462</v>
      </c>
      <c r="AE915" s="62">
        <v>31</v>
      </c>
      <c r="AF915" s="96">
        <f>IF($AE915&gt;$G$20,IF('Silo Levels'!$L$26="Pumping",((PI()*((($C$19+$G$20)-$AE915)*($O$20/($O$19/2)))^2*((($O$20+$G$20)-$AE915))/3)*$AF$603)+(((PI()*((($C$19+$G$20)-$AE915)*($O$20/($O$19/2)))^2*(((($C$19+$G$20)-$AE915)*($O$20/($O$19/2)))*$AZ$19))/3)*$AF$603),(((PI()*((($C$19+$G$20)-$AE915)*($O$20/($O$19/2)))^2*((($O$20+$G$20)-$AE915)/3))*$AF$603)-((PI()*((($C$19+$G$20)-$AE915)*($O$20/($O$19/2)))^2*(((($C$19+$G$20)-$AE915)*($O$20/($O$19/2)))*$AZ$19)/3)*$AF$603))),IF('Silo Levels'!$L$26="Pumping",(($D$18*$AF$603)+((PI()*(($C$21/2)^2)*($G$20-$AE915))*$AF$603))+((($D$18+$H$18)/3)*$BF$19)+(((PI()*($C$21/2)^2*(($C$21/2)*$AZ$19))/3)*$AF$603),(($D$18*$AF$603)+((PI()*(($C$21/2)^2)*($G$20-$AE915))*$AF$603))+((($D$18+$H$18)/3)*$BF$19)-(((PI()*($C$21/2)^2*(($C$21/2)*$AZ$19))/3)*$AF$603)))</f>
        <v>99455.617988074649</v>
      </c>
      <c r="AG915" s="73">
        <v>31</v>
      </c>
      <c r="AH915" s="95">
        <f t="shared" si="134"/>
        <v>92472.246569166833</v>
      </c>
      <c r="AI915" s="62">
        <v>31</v>
      </c>
      <c r="AJ915" s="96">
        <f>IF($AI915&gt;$G$20,IF('Silo Levels'!$L$27="Pumping",((PI()*((($C$19+$G$20)-$AI915)*($O$20/($O$19/2)))^2*((($O$20+$G$20)-$AI915))/3)*$AJ$603)+(((PI()*((($C$19+$G$20)-$AI915)*($O$20/($O$19/2)))^2*(((($C$19+$G$20)-$AI915)*($O$20/($O$19/2)))*$AZ$20))/3)*$AJ$603),(((PI()*((($C$19+$G$20)-$AI915)*($O$20/($O$19/2)))^2*((($O$20+$G$20)-$AI915)/3))*$AJ$603)-((PI()*((($C$19+$G$20)-$AI915)*($O$20/($O$19/2)))^2*(((($C$19+$G$20)-$AI915)*($O$20/($O$19/2)))*$AZ$20)/3)*$AJ$603))),IF('Silo Levels'!$L$27="Pumping",(($D$18*$AJ$603)+((PI()*(($C$21/2)^2)*($G$20-$AI915))*$AJ$603))+((($D$18+$H$18)/3)*$BF$20)+(((PI()*($C$21/2)^2*(($C$21/2)*$AZ$20))/3)*$AJ$603),(($D$18*$AJ$603)+((PI()*(($C$21/2)^2)*($G$20-$AI915))*$AJ$603))+((($D$18+$H$18)/3)*$BF$20)-(((PI()*($C$21/2)^2*(($C$21/2)*$AZ$20))/3)*$AJ$603)))</f>
        <v>88290.791178360116</v>
      </c>
    </row>
    <row r="916" spans="1:36" x14ac:dyDescent="0.3">
      <c r="A916">
        <v>31.1</v>
      </c>
      <c r="B916" s="95">
        <f t="shared" si="135"/>
        <v>92052.644076988319</v>
      </c>
      <c r="C916" s="62">
        <v>31.1</v>
      </c>
      <c r="D916" s="96">
        <f>IF($C916&gt;$G$20,IF('Silo Levels'!$L$19="Pumping",((PI()*((($C$19+$G$20)-$C916)*($O$20/($O$19/2)))^2*((($O$20+$G$20)-$C916))/3)*$D$603)+(((PI()*((($C$19+$G$20)-$C916)*($O$20/($O$19/2)))^2*(((($C$19+$G$20)-$C916)*($O$20/($O$19/2)))*$AZ$12))/3)*$D$603),(((PI()*((($C$19+$G$20)-$C916)*($O$20/($O$19/2)))^2*((($O$20+$G$20)-$C916)/3))*$D$603)-((PI()*((($C$19+$G$20)-$C916)*($O$20/($O$19/2)))^2*(((($C$19+$G$20)-$C916)*($O$20/($O$19/2)))*$AZ$12)/3)*$D$603))),IF('Silo Levels'!$L$19="Pumping",(($D$18*$D$603)+((PI()*(($C$21/2)^2)*($G$20-$C916))*$D$603))+((($D$18+$H$18)/3)*$BF$12)+(((PI()*($C$21/2)^2*(($C$21/2)*$AZ$12))/3)*$D$603),(($D$18*$D$603)+((PI()*(($C$21/2)^2)*($G$20-$C916))*$D$603))+((($D$18+$H$18)/3)*$BF$12)-(((PI()*($C$21/2)^2*(($C$21/2)*$AZ$12))/3)*$D$603)))</f>
        <v>89125.625303423614</v>
      </c>
      <c r="E916" s="73">
        <v>31.1</v>
      </c>
      <c r="F916" s="95">
        <f t="shared" si="127"/>
        <v>83486.853047104072</v>
      </c>
      <c r="G916" s="62">
        <v>31.1</v>
      </c>
      <c r="H916" s="96">
        <f>IF($G916&gt;$G$20,IF('Silo Levels'!$L$20="Pumping",((PI()*((($C$19+$G$20)-$G916)*($O$20/($O$19/2)))^2*((($O$20+$G$20)-$G916))/3)*$H$603)+(((PI()*((($C$19+$G$20)-$G916)*($O$20/($O$19/2)))^2*(((($C$19+$G$20)-$G916)*($O$20/($O$19/2)))*$AZ$13))/3)*$H$603),(((PI()*((($C$19+$G$20)-$G916)*($O$20/($O$19/2)))^2*((($O$20+$G$20)-$G916)/3))*$H$603)-((PI()*((($C$19+$G$20)-$G916)*($O$20/($O$19/2)))^2*(((($C$19+$G$20)-$G916)*($O$20/($O$19/2)))*$AZ$13)/3)*$H$603))),IF('Silo Levels'!$L$20="Pumping",(($D$18*$H$603)+((PI()*(($C$21/2)^2)*($G$20-$G916))*$H$603))+((($D$18+$H$18)/3)*$BF$13)+(((PI()*($C$21/2)^2*(($C$21/2)*$AZ$13))/3)*$H$603),(($D$18*$H$603)+((PI()*(($C$21/2)^2)*($G$20-$G916))*$H$603))+((($D$18+$H$18)/3)*$BF$13)-(((PI()*($C$21/2)^2*(($C$21/2)*$AZ$13))/3)*$H$603)))</f>
        <v>79698.71860207821</v>
      </c>
      <c r="I916" s="73">
        <v>31.1</v>
      </c>
      <c r="J916" s="95">
        <f t="shared" si="128"/>
        <v>83862.712411058368</v>
      </c>
      <c r="K916" s="62">
        <v>31.1</v>
      </c>
      <c r="L916" s="96">
        <f>IF($K916&gt;$G$20,IF('Silo Levels'!$L$21="Pumping",((PI()*((($C$19+$G$20)-$K916)*($O$20/($O$19/2)))^2*((($O$20+$G$20)-$K916))/3)*$L$603)+(((PI()*((($C$19+$G$20)-$K916)*($O$20/($O$19/2)))^2*(((($C$19+$G$20)-$K916)*($O$20/($O$19/2)))*$AZ$14))/3)*$L$603),(((PI()*((($C$19+$G$20)-$K916)*($O$20/($O$19/2)))^2*((($O$20+$G$20)-$K916)/3))*$L$603)-((PI()*((($C$19+$G$20)-$K916)*($O$20/($O$19/2)))^2*(((($C$19+$G$20)-$K916)*($O$20/($O$19/2)))*$AZ$14)/3)*$L$603))),IF('Silo Levels'!$L$21="Pumping",(($D$18*$L$603)+((PI()*(($C$21/2)^2)*($G$20-$K916))*$L$603))+((($D$18+$H$18)/3)*$BF$14)+(((PI()*($C$21/2)^2*(($C$21/2)*$AZ$14))/3)*$L$603),(($D$18*$L$603)+((PI()*(($C$21/2)^2)*($G$20-$K916))*$L$603))+((($D$18+$H$18)/3)*$BF$14)-(((PI()*($C$21/2)^2*(($C$21/2)*$AZ$14))/3)*$L$603)))</f>
        <v>80057.31938944626</v>
      </c>
      <c r="M916" s="73">
        <v>31.1</v>
      </c>
      <c r="N916" s="95">
        <f t="shared" si="129"/>
        <v>85817.571100366666</v>
      </c>
      <c r="O916" s="62">
        <v>31.1</v>
      </c>
      <c r="P916" s="96">
        <f>IF($O916&gt;$G$20,IF('Silo Levels'!$L$22="Pumping",((PI()*((($C$19+$G$20)-$O916)*($O$20/($O$19/2)))^2*((($O$20+$G$20)-$O916))/3)*$P$603)+(((PI()*((($C$19+$G$20)-$O916)*($O$20/($O$19/2)))^2*(((($C$19+$G$20)-$O916)*($O$20/($O$19/2)))*$AZ$15))/3)*$P$603),(((PI()*((($C$19+$G$20)-$O916)*($O$20/($O$19/2)))^2*((($O$20+$G$20)-$O916)/3))*$P$603)-((PI()*((($C$19+$G$20)-$O916)*($O$20/($O$19/2)))^2*(((($C$19+$G$20)-$O916)*($O$20/($O$19/2)))*$AZ$15)/3)*$P$603))),IF('Silo Levels'!$L$22="Pumping",(($D$18*$P$603)+((PI()*(($C$21/2)^2)*($G$20-$O916))*$P$603))+((($D$18+$H$18)/3)*$BF$15)+(((PI()*($C$21/2)^2*(($C$21/2)*$AZ$15))/3)*$P$603),(($D$18*$P$603)+((PI()*(($C$21/2)^2)*($G$20-$O916))*$P$603))+((($D$18+$H$18)/3)*$BF$15)-(((PI()*($C$21/2)^2*(($C$21/2)*$AZ$15))/3)*$P$603)))</f>
        <v>81922.415572774175</v>
      </c>
      <c r="Q916" s="73">
        <v>31.1</v>
      </c>
      <c r="R916" s="95">
        <f t="shared" si="130"/>
        <v>88737.67173601668</v>
      </c>
      <c r="S916" s="62">
        <v>31.1</v>
      </c>
      <c r="T916" s="96">
        <f>IF($S916&gt;$G$20,IF('Silo Levels'!$L$23="Pumping",((PI()*((($C$19+$G$20)-$S916)*($O$20/($O$19/2)))^2*((($O$20+$G$20)-$S916))/3)*$T$603)+(((PI()*((($C$19+$G$20)-$S916)*($O$20/($O$19/2)))^2*(((($C$19+$G$20)-$S916)*($O$20/($O$19/2)))*$AZ$16))/3)*$T$603),(((PI()*((($C$19+$G$20)-$S916)*($O$20/($O$19/2)))^2*((($O$20+$G$20)-$S916)/3))*$T$603)-((PI()*((($C$19+$G$20)-$S916)*($O$20/($O$19/2)))^2*(((($C$19+$G$20)-$S916)*($O$20/($O$19/2)))*$AZ$16)/3)*$T$603))),IF('Silo Levels'!$L$23="Pumping",(($D$18*$T$603)+((PI()*(($C$21/2)^2)*($G$20-$S916))*$T$603))+((($D$18+$H$18)/3)*$BF$16)+(((PI()*($C$21/2)^2*(($C$21/2)*$AZ$16))/3)*$T$603),(($D$18*$T$603)+((PI()*(($C$21/2)^2)*($G$20-$S916))*$T$603))+((($D$18+$H$18)/3)*$BF$16)-(((PI()*($C$21/2)^2*(($C$21/2)*$AZ$16))/3)*$T$603)))</f>
        <v>84708.432066074442</v>
      </c>
      <c r="U916" s="73">
        <v>31.1</v>
      </c>
      <c r="V916" s="95">
        <f t="shared" si="131"/>
        <v>83486.853047104072</v>
      </c>
      <c r="W916" s="62">
        <v>31.1</v>
      </c>
      <c r="X916" s="96">
        <f>IF($W916&gt;$G$20,IF('Silo Levels'!$L$24="Pumping",((PI()*((($C$19+$G$20)-$W916)*($O$20/($O$19/2)))^2*((($O$20+$G$20)-$W916))/3)*$X$603)+(((PI()*((($C$19+$G$20)-$W916)*($O$20/($O$19/2)))^2*(((($C$19+$G$20)-$W916)*($O$20/($O$19/2)))*$AZ$17))/3)*$X$603),(((PI()*((($C$19+$G$20)-$W916)*($O$20/($O$19/2)))^2*((($O$20+$G$20)-$W916)/3))*$X$603)-((PI()*((($C$19+$G$20)-$W916)*($O$20/($O$19/2)))^2*(((($C$19+$G$20)-$W916)*($O$20/($O$19/2)))*$AZ$17)/3)*$X$603))),IF('Silo Levels'!$L$24="Pumping",(($D$18*$X$603)+((PI()*(($C$21/2)^2)*($G$20-$W916))*$X$603))+((($D$18+$H$18)/3)*$BF$17)+(((PI()*($C$21/2)^2*(($C$21/2)*$AZ$17))/3)*$X$603),(($D$18*$X$603)+((PI()*(($C$21/2)^2)*($G$20-$W916))*$X$603))+((($D$18+$H$18)/3)*$BF$17)-(((PI()*($C$21/2)^2*(($C$21/2)*$AZ$17))/3)*$X$603)))</f>
        <v>79698.71860207821</v>
      </c>
      <c r="Y916" s="73">
        <v>31.1</v>
      </c>
      <c r="Z916" s="95">
        <f t="shared" si="132"/>
        <v>95708.863570707035</v>
      </c>
      <c r="AA916" s="62">
        <v>31.1</v>
      </c>
      <c r="AB916" s="96">
        <f>IF($AA916&gt;$G$20,IF('Silo Levels'!$L$25="Pumping",((PI()*((($C$19+$G$20)-$AA916)*($O$20/($O$19/2)))^2*((($O$20+$G$20)-$AA916))/3)*$AB$603)+(((PI()*((($C$19+$G$20)-$AA916)*($O$20/($O$19/2)))^2*(((($C$19+$G$20)-$AA916)*($O$20/($O$19/2)))*$AZ$18))/3)*$AB$603),(((PI()*((($C$19+$G$20)-$AA916)*($O$20/($O$19/2)))^2*((($O$20+$G$20)-$AA916)/3))*$AB$603)-((PI()*((($C$19+$G$20)-$AA916)*($O$20/($O$19/2)))^2*(((($C$19+$G$20)-$AA916)*($O$20/($O$19/2)))*$AZ$18)/3)*$AB$603))),IF('Silo Levels'!$L$25="Pumping",(($D$18*$AB$603)+((PI()*(($C$21/2)^2)*($G$20-$AA916))*$AB$603))+((($D$18+$H$18)/3)*$BF$18)+(((PI()*($C$21/2)^2*(($C$21/2)*$AZ$18))/3)*$AB$603),(($D$18*$AB$603)+((PI()*(($C$21/2)^2)*($G$20-$AA916))*$AB$603))+((($D$18+$H$18)/3)*$BF$18)-(((PI()*($C$21/2)^2*(($C$21/2)*$AZ$18))/3)*$AB$603)))</f>
        <v>91359.523193652727</v>
      </c>
      <c r="AC916" s="73">
        <v>31.1</v>
      </c>
      <c r="AD916" s="95">
        <f t="shared" si="133"/>
        <v>101222.46610176258</v>
      </c>
      <c r="AE916" s="62">
        <v>31.1</v>
      </c>
      <c r="AF916" s="96">
        <f>IF($AE916&gt;$G$20,IF('Silo Levels'!$L$26="Pumping",((PI()*((($C$19+$G$20)-$AE916)*($O$20/($O$19/2)))^2*((($O$20+$G$20)-$AE916))/3)*$AF$603)+(((PI()*((($C$19+$G$20)-$AE916)*($O$20/($O$19/2)))^2*(((($C$19+$G$20)-$AE916)*($O$20/($O$19/2)))*$AZ$19))/3)*$AF$603),(((PI()*((($C$19+$G$20)-$AE916)*($O$20/($O$19/2)))^2*((($O$20+$G$20)-$AE916)/3))*$AF$603)-((PI()*((($C$19+$G$20)-$AE916)*($O$20/($O$19/2)))^2*(((($C$19+$G$20)-$AE916)*($O$20/($O$19/2)))*$AZ$19)/3)*$AF$603))),IF('Silo Levels'!$L$26="Pumping",(($D$18*$AF$603)+((PI()*(($C$21/2)^2)*($G$20-$AE916))*$AF$603))+((($D$18+$H$18)/3)*$BF$19)+(((PI()*($C$21/2)^2*(($C$21/2)*$AZ$19))/3)*$AF$603),(($D$18*$AF$603)+((PI()*(($C$21/2)^2)*($G$20-$AE916))*$AF$603))+((($D$18+$H$18)/3)*$BF$19)-(((PI()*($C$21/2)^2*(($C$21/2)*$AZ$19))/3)*$AF$603)))</f>
        <v>99011.980449502604</v>
      </c>
      <c r="AG916" s="73">
        <v>31.1</v>
      </c>
      <c r="AH916" s="95">
        <f t="shared" si="134"/>
        <v>92052.644076988319</v>
      </c>
      <c r="AI916" s="62">
        <v>31.1</v>
      </c>
      <c r="AJ916" s="96">
        <f>IF($AI916&gt;$G$20,IF('Silo Levels'!$L$27="Pumping",((PI()*((($C$19+$G$20)-$AI916)*($O$20/($O$19/2)))^2*((($O$20+$G$20)-$AI916))/3)*$AJ$603)+(((PI()*((($C$19+$G$20)-$AI916)*($O$20/($O$19/2)))^2*(((($C$19+$G$20)-$AI916)*($O$20/($O$19/2)))*$AZ$20))/3)*$AJ$603),(((PI()*((($C$19+$G$20)-$AI916)*($O$20/($O$19/2)))^2*((($O$20+$G$20)-$AI916)/3))*$AJ$603)-((PI()*((($C$19+$G$20)-$AI916)*($O$20/($O$19/2)))^2*(((($C$19+$G$20)-$AI916)*($O$20/($O$19/2)))*$AZ$20)/3)*$AJ$603))),IF('Silo Levels'!$L$27="Pumping",(($D$18*$AJ$603)+((PI()*(($C$21/2)^2)*($G$20-$AI916))*$AJ$603))+((($D$18+$H$18)/3)*$BF$20)+(((PI()*($C$21/2)^2*(($C$21/2)*$AZ$20))/3)*$AJ$603),(($D$18*$AJ$603)+((PI()*(($C$21/2)^2)*($G$20-$AI916))*$AJ$603))+((($D$18+$H$18)/3)*$BF$20)-(((PI()*($C$21/2)^2*(($C$21/2)*$AZ$20))/3)*$AJ$603)))</f>
        <v>87871.188686181602</v>
      </c>
    </row>
    <row r="917" spans="1:36" x14ac:dyDescent="0.3">
      <c r="A917">
        <v>31.2</v>
      </c>
      <c r="B917" s="95">
        <f t="shared" si="135"/>
        <v>91633.041584809805</v>
      </c>
      <c r="C917" s="62">
        <v>31.2</v>
      </c>
      <c r="D917" s="96">
        <f>IF($C917&gt;$G$20,IF('Silo Levels'!$L$19="Pumping",((PI()*((($C$19+$G$20)-$C917)*($O$20/($O$19/2)))^2*((($O$20+$G$20)-$C917))/3)*$D$603)+(((PI()*((($C$19+$G$20)-$C917)*($O$20/($O$19/2)))^2*(((($C$19+$G$20)-$C917)*($O$20/($O$19/2)))*$AZ$12))/3)*$D$603),(((PI()*((($C$19+$G$20)-$C917)*($O$20/($O$19/2)))^2*((($O$20+$G$20)-$C917)/3))*$D$603)-((PI()*((($C$19+$G$20)-$C917)*($O$20/($O$19/2)))^2*(((($C$19+$G$20)-$C917)*($O$20/($O$19/2)))*$AZ$12)/3)*$D$603))),IF('Silo Levels'!$L$19="Pumping",(($D$18*$D$603)+((PI()*(($C$21/2)^2)*($G$20-$C917))*$D$603))+((($D$18+$H$18)/3)*$BF$12)+(((PI()*($C$21/2)^2*(($C$21/2)*$AZ$12))/3)*$D$603),(($D$18*$D$603)+((PI()*(($C$21/2)^2)*($G$20-$C917))*$D$603))+((($D$18+$H$18)/3)*$BF$12)-(((PI()*($C$21/2)^2*(($C$21/2)*$AZ$12))/3)*$D$603)))</f>
        <v>88706.0228112451</v>
      </c>
      <c r="E917" s="73">
        <v>31.2</v>
      </c>
      <c r="F917" s="95">
        <f t="shared" si="127"/>
        <v>83106.719695129359</v>
      </c>
      <c r="G917" s="62">
        <v>31.2</v>
      </c>
      <c r="H917" s="96">
        <f>IF($G917&gt;$G$20,IF('Silo Levels'!$L$20="Pumping",((PI()*((($C$19+$G$20)-$G917)*($O$20/($O$19/2)))^2*((($O$20+$G$20)-$G917))/3)*$H$603)+(((PI()*((($C$19+$G$20)-$G917)*($O$20/($O$19/2)))^2*(((($C$19+$G$20)-$G917)*($O$20/($O$19/2)))*$AZ$13))/3)*$H$603),(((PI()*((($C$19+$G$20)-$G917)*($O$20/($O$19/2)))^2*((($O$20+$G$20)-$G917)/3))*$H$603)-((PI()*((($C$19+$G$20)-$G917)*($O$20/($O$19/2)))^2*(((($C$19+$G$20)-$G917)*($O$20/($O$19/2)))*$AZ$13)/3)*$H$603))),IF('Silo Levels'!$L$20="Pumping",(($D$18*$H$603)+((PI()*(($C$21/2)^2)*($G$20-$G917))*$H$603))+((($D$18+$H$18)/3)*$BF$13)+(((PI()*($C$21/2)^2*(($C$21/2)*$AZ$13))/3)*$H$603),(($D$18*$H$603)+((PI()*(($C$21/2)^2)*($G$20-$G917))*$H$603))+((($D$18+$H$18)/3)*$BF$13)-(((PI()*($C$21/2)^2*(($C$21/2)*$AZ$13))/3)*$H$603)))</f>
        <v>79318.585250103497</v>
      </c>
      <c r="I917" s="73">
        <v>31.2</v>
      </c>
      <c r="J917" s="95">
        <f t="shared" si="128"/>
        <v>83480.847187983716</v>
      </c>
      <c r="K917" s="62">
        <v>31.2</v>
      </c>
      <c r="L917" s="96">
        <f>IF($K917&gt;$G$20,IF('Silo Levels'!$L$21="Pumping",((PI()*((($C$19+$G$20)-$K917)*($O$20/($O$19/2)))^2*((($O$20+$G$20)-$K917))/3)*$L$603)+(((PI()*((($C$19+$G$20)-$K917)*($O$20/($O$19/2)))^2*(((($C$19+$G$20)-$K917)*($O$20/($O$19/2)))*$AZ$14))/3)*$L$603),(((PI()*((($C$19+$G$20)-$K917)*($O$20/($O$19/2)))^2*((($O$20+$G$20)-$K917)/3))*$L$603)-((PI()*((($C$19+$G$20)-$K917)*($O$20/($O$19/2)))^2*(((($C$19+$G$20)-$K917)*($O$20/($O$19/2)))*$AZ$14)/3)*$L$603))),IF('Silo Levels'!$L$21="Pumping",(($D$18*$L$603)+((PI()*(($C$21/2)^2)*($G$20-$K917))*$L$603))+((($D$18+$H$18)/3)*$BF$14)+(((PI()*($C$21/2)^2*(($C$21/2)*$AZ$14))/3)*$L$603),(($D$18*$L$603)+((PI()*(($C$21/2)^2)*($G$20-$K917))*$L$603))+((($D$18+$H$18)/3)*$BF$14)-(((PI()*($C$21/2)^2*(($C$21/2)*$AZ$14))/3)*$L$603)))</f>
        <v>79675.454166371608</v>
      </c>
      <c r="M917" s="73">
        <v>31.2</v>
      </c>
      <c r="N917" s="95">
        <f t="shared" si="129"/>
        <v>85426.698350559469</v>
      </c>
      <c r="O917" s="62">
        <v>31.2</v>
      </c>
      <c r="P917" s="96">
        <f>IF($O917&gt;$G$20,IF('Silo Levels'!$L$22="Pumping",((PI()*((($C$19+$G$20)-$O917)*($O$20/($O$19/2)))^2*((($O$20+$G$20)-$O917))/3)*$P$603)+(((PI()*((($C$19+$G$20)-$O917)*($O$20/($O$19/2)))^2*(((($C$19+$G$20)-$O917)*($O$20/($O$19/2)))*$AZ$15))/3)*$P$603),(((PI()*((($C$19+$G$20)-$O917)*($O$20/($O$19/2)))^2*((($O$20+$G$20)-$O917)/3))*$P$603)-((PI()*((($C$19+$G$20)-$O917)*($O$20/($O$19/2)))^2*(((($C$19+$G$20)-$O917)*($O$20/($O$19/2)))*$AZ$15)/3)*$P$603))),IF('Silo Levels'!$L$22="Pumping",(($D$18*$P$603)+((PI()*(($C$21/2)^2)*($G$20-$O917))*$P$603))+((($D$18+$H$18)/3)*$BF$15)+(((PI()*($C$21/2)^2*(($C$21/2)*$AZ$15))/3)*$P$603),(($D$18*$P$603)+((PI()*(($C$21/2)^2)*($G$20-$O917))*$P$603))+((($D$18+$H$18)/3)*$BF$15)-(((PI()*($C$21/2)^2*(($C$21/2)*$AZ$15))/3)*$P$603)))</f>
        <v>81531.542822966978</v>
      </c>
      <c r="Q917" s="73">
        <v>31.2</v>
      </c>
      <c r="R917" s="95">
        <f t="shared" si="130"/>
        <v>88333.343852761158</v>
      </c>
      <c r="S917" s="62">
        <v>31.2</v>
      </c>
      <c r="T917" s="96">
        <f>IF($S917&gt;$G$20,IF('Silo Levels'!$L$23="Pumping",((PI()*((($C$19+$G$20)-$S917)*($O$20/($O$19/2)))^2*((($O$20+$G$20)-$S917))/3)*$T$603)+(((PI()*((($C$19+$G$20)-$S917)*($O$20/($O$19/2)))^2*(((($C$19+$G$20)-$S917)*($O$20/($O$19/2)))*$AZ$16))/3)*$T$603),(((PI()*((($C$19+$G$20)-$S917)*($O$20/($O$19/2)))^2*((($O$20+$G$20)-$S917)/3))*$T$603)-((PI()*((($C$19+$G$20)-$S917)*($O$20/($O$19/2)))^2*(((($C$19+$G$20)-$S917)*($O$20/($O$19/2)))*$AZ$16)/3)*$T$603))),IF('Silo Levels'!$L$23="Pumping",(($D$18*$T$603)+((PI()*(($C$21/2)^2)*($G$20-$S917))*$T$603))+((($D$18+$H$18)/3)*$BF$16)+(((PI()*($C$21/2)^2*(($C$21/2)*$AZ$16))/3)*$T$603),(($D$18*$T$603)+((PI()*(($C$21/2)^2)*($G$20-$S917))*$T$603))+((($D$18+$H$18)/3)*$BF$16)-(((PI()*($C$21/2)^2*(($C$21/2)*$AZ$16))/3)*$T$603)))</f>
        <v>84304.104182818919</v>
      </c>
      <c r="U917" s="73">
        <v>31.2</v>
      </c>
      <c r="V917" s="95">
        <f t="shared" si="131"/>
        <v>83106.719695129359</v>
      </c>
      <c r="W917" s="62">
        <v>31.2</v>
      </c>
      <c r="X917" s="96">
        <f>IF($W917&gt;$G$20,IF('Silo Levels'!$L$24="Pumping",((PI()*((($C$19+$G$20)-$W917)*($O$20/($O$19/2)))^2*((($O$20+$G$20)-$W917))/3)*$X$603)+(((PI()*((($C$19+$G$20)-$W917)*($O$20/($O$19/2)))^2*(((($C$19+$G$20)-$W917)*($O$20/($O$19/2)))*$AZ$17))/3)*$X$603),(((PI()*((($C$19+$G$20)-$W917)*($O$20/($O$19/2)))^2*((($O$20+$G$20)-$W917)/3))*$X$603)-((PI()*((($C$19+$G$20)-$W917)*($O$20/($O$19/2)))^2*(((($C$19+$G$20)-$W917)*($O$20/($O$19/2)))*$AZ$17)/3)*$X$603))),IF('Silo Levels'!$L$24="Pumping",(($D$18*$X$603)+((PI()*(($C$21/2)^2)*($G$20-$W917))*$X$603))+((($D$18+$H$18)/3)*$BF$17)+(((PI()*($C$21/2)^2*(($C$21/2)*$AZ$17))/3)*$X$603),(($D$18*$X$603)+((PI()*(($C$21/2)^2)*($G$20-$W917))*$X$603))+((($D$18+$H$18)/3)*$BF$17)-(((PI()*($C$21/2)^2*(($C$21/2)*$AZ$17))/3)*$X$603)))</f>
        <v>79318.585250103497</v>
      </c>
      <c r="Y917" s="73">
        <v>31.2</v>
      </c>
      <c r="Z917" s="95">
        <f t="shared" si="132"/>
        <v>95272.414083392883</v>
      </c>
      <c r="AA917" s="62">
        <v>31.2</v>
      </c>
      <c r="AB917" s="96">
        <f>IF($AA917&gt;$G$20,IF('Silo Levels'!$L$25="Pumping",((PI()*((($C$19+$G$20)-$AA917)*($O$20/($O$19/2)))^2*((($O$20+$G$20)-$AA917))/3)*$AB$603)+(((PI()*((($C$19+$G$20)-$AA917)*($O$20/($O$19/2)))^2*(((($C$19+$G$20)-$AA917)*($O$20/($O$19/2)))*$AZ$18))/3)*$AB$603),(((PI()*((($C$19+$G$20)-$AA917)*($O$20/($O$19/2)))^2*((($O$20+$G$20)-$AA917)/3))*$AB$603)-((PI()*((($C$19+$G$20)-$AA917)*($O$20/($O$19/2)))^2*(((($C$19+$G$20)-$AA917)*($O$20/($O$19/2)))*$AZ$18)/3)*$AB$603))),IF('Silo Levels'!$L$25="Pumping",(($D$18*$AB$603)+((PI()*(($C$21/2)^2)*($G$20-$AA917))*$AB$603))+((($D$18+$H$18)/3)*$BF$18)+(((PI()*($C$21/2)^2*(($C$21/2)*$AZ$18))/3)*$AB$603),(($D$18*$AB$603)+((PI()*(($C$21/2)^2)*($G$20-$AA917))*$AB$603))+((($D$18+$H$18)/3)*$BF$18)-(((PI()*($C$21/2)^2*(($C$21/2)*$AZ$18))/3)*$AB$603)))</f>
        <v>90923.073706338575</v>
      </c>
      <c r="AC917" s="73">
        <v>31.2</v>
      </c>
      <c r="AD917" s="95">
        <f t="shared" si="133"/>
        <v>100778.82856319053</v>
      </c>
      <c r="AE917" s="62">
        <v>31.2</v>
      </c>
      <c r="AF917" s="96">
        <f>IF($AE917&gt;$G$20,IF('Silo Levels'!$L$26="Pumping",((PI()*((($C$19+$G$20)-$AE917)*($O$20/($O$19/2)))^2*((($O$20+$G$20)-$AE917))/3)*$AF$603)+(((PI()*((($C$19+$G$20)-$AE917)*($O$20/($O$19/2)))^2*(((($C$19+$G$20)-$AE917)*($O$20/($O$19/2)))*$AZ$19))/3)*$AF$603),(((PI()*((($C$19+$G$20)-$AE917)*($O$20/($O$19/2)))^2*((($O$20+$G$20)-$AE917)/3))*$AF$603)-((PI()*((($C$19+$G$20)-$AE917)*($O$20/($O$19/2)))^2*(((($C$19+$G$20)-$AE917)*($O$20/($O$19/2)))*$AZ$19)/3)*$AF$603))),IF('Silo Levels'!$L$26="Pumping",(($D$18*$AF$603)+((PI()*(($C$21/2)^2)*($G$20-$AE917))*$AF$603))+((($D$18+$H$18)/3)*$BF$19)+(((PI()*($C$21/2)^2*(($C$21/2)*$AZ$19))/3)*$AF$603),(($D$18*$AF$603)+((PI()*(($C$21/2)^2)*($G$20-$AE917))*$AF$603))+((($D$18+$H$18)/3)*$BF$19)-(((PI()*($C$21/2)^2*(($C$21/2)*$AZ$19))/3)*$AF$603)))</f>
        <v>98568.342910930558</v>
      </c>
      <c r="AG917" s="73">
        <v>31.2</v>
      </c>
      <c r="AH917" s="95">
        <f t="shared" si="134"/>
        <v>91633.041584809805</v>
      </c>
      <c r="AI917" s="62">
        <v>31.2</v>
      </c>
      <c r="AJ917" s="96">
        <f>IF($AI917&gt;$G$20,IF('Silo Levels'!$L$27="Pumping",((PI()*((($C$19+$G$20)-$AI917)*($O$20/($O$19/2)))^2*((($O$20+$G$20)-$AI917))/3)*$AJ$603)+(((PI()*((($C$19+$G$20)-$AI917)*($O$20/($O$19/2)))^2*(((($C$19+$G$20)-$AI917)*($O$20/($O$19/2)))*$AZ$20))/3)*$AJ$603),(((PI()*((($C$19+$G$20)-$AI917)*($O$20/($O$19/2)))^2*((($O$20+$G$20)-$AI917)/3))*$AJ$603)-((PI()*((($C$19+$G$20)-$AI917)*($O$20/($O$19/2)))^2*(((($C$19+$G$20)-$AI917)*($O$20/($O$19/2)))*$AZ$20)/3)*$AJ$603))),IF('Silo Levels'!$L$27="Pumping",(($D$18*$AJ$603)+((PI()*(($C$21/2)^2)*($G$20-$AI917))*$AJ$603))+((($D$18+$H$18)/3)*$BF$20)+(((PI()*($C$21/2)^2*(($C$21/2)*$AZ$20))/3)*$AJ$603),(($D$18*$AJ$603)+((PI()*(($C$21/2)^2)*($G$20-$AI917))*$AJ$603))+((($D$18+$H$18)/3)*$BF$20)-(((PI()*($C$21/2)^2*(($C$21/2)*$AZ$20))/3)*$AJ$603)))</f>
        <v>87451.586194003088</v>
      </c>
    </row>
    <row r="918" spans="1:36" x14ac:dyDescent="0.3">
      <c r="A918">
        <v>31.3</v>
      </c>
      <c r="B918" s="95">
        <f t="shared" si="135"/>
        <v>91213.439092631292</v>
      </c>
      <c r="C918" s="62">
        <v>31.3</v>
      </c>
      <c r="D918" s="96">
        <f>IF($C918&gt;$G$20,IF('Silo Levels'!$L$19="Pumping",((PI()*((($C$19+$G$20)-$C918)*($O$20/($O$19/2)))^2*((($O$20+$G$20)-$C918))/3)*$D$603)+(((PI()*((($C$19+$G$20)-$C918)*($O$20/($O$19/2)))^2*(((($C$19+$G$20)-$C918)*($O$20/($O$19/2)))*$AZ$12))/3)*$D$603),(((PI()*((($C$19+$G$20)-$C918)*($O$20/($O$19/2)))^2*((($O$20+$G$20)-$C918)/3))*$D$603)-((PI()*((($C$19+$G$20)-$C918)*($O$20/($O$19/2)))^2*(((($C$19+$G$20)-$C918)*($O$20/($O$19/2)))*$AZ$12)/3)*$D$603))),IF('Silo Levels'!$L$19="Pumping",(($D$18*$D$603)+((PI()*(($C$21/2)^2)*($G$20-$C918))*$D$603))+((($D$18+$H$18)/3)*$BF$12)+(((PI()*($C$21/2)^2*(($C$21/2)*$AZ$12))/3)*$D$603),(($D$18*$D$603)+((PI()*(($C$21/2)^2)*($G$20-$C918))*$D$603))+((($D$18+$H$18)/3)*$BF$12)-(((PI()*($C$21/2)^2*(($C$21/2)*$AZ$12))/3)*$D$603)))</f>
        <v>88286.420319066587</v>
      </c>
      <c r="E918" s="73">
        <v>31.3</v>
      </c>
      <c r="F918" s="95">
        <f t="shared" si="127"/>
        <v>82726.586343154631</v>
      </c>
      <c r="G918" s="62">
        <v>31.3</v>
      </c>
      <c r="H918" s="96">
        <f>IF($G918&gt;$G$20,IF('Silo Levels'!$L$20="Pumping",((PI()*((($C$19+$G$20)-$G918)*($O$20/($O$19/2)))^2*((($O$20+$G$20)-$G918))/3)*$H$603)+(((PI()*((($C$19+$G$20)-$G918)*($O$20/($O$19/2)))^2*(((($C$19+$G$20)-$G918)*($O$20/($O$19/2)))*$AZ$13))/3)*$H$603),(((PI()*((($C$19+$G$20)-$G918)*($O$20/($O$19/2)))^2*((($O$20+$G$20)-$G918)/3))*$H$603)-((PI()*((($C$19+$G$20)-$G918)*($O$20/($O$19/2)))^2*(((($C$19+$G$20)-$G918)*($O$20/($O$19/2)))*$AZ$13)/3)*$H$603))),IF('Silo Levels'!$L$20="Pumping",(($D$18*$H$603)+((PI()*(($C$21/2)^2)*($G$20-$G918))*$H$603))+((($D$18+$H$18)/3)*$BF$13)+(((PI()*($C$21/2)^2*(($C$21/2)*$AZ$13))/3)*$H$603),(($D$18*$H$603)+((PI()*(($C$21/2)^2)*($G$20-$G918))*$H$603))+((($D$18+$H$18)/3)*$BF$13)-(((PI()*($C$21/2)^2*(($C$21/2)*$AZ$13))/3)*$H$603)))</f>
        <v>78938.451898128769</v>
      </c>
      <c r="I918" s="73">
        <v>31.3</v>
      </c>
      <c r="J918" s="95">
        <f t="shared" si="128"/>
        <v>83098.981964909035</v>
      </c>
      <c r="K918" s="62">
        <v>31.3</v>
      </c>
      <c r="L918" s="96">
        <f>IF($K918&gt;$G$20,IF('Silo Levels'!$L$21="Pumping",((PI()*((($C$19+$G$20)-$K918)*($O$20/($O$19/2)))^2*((($O$20+$G$20)-$K918))/3)*$L$603)+(((PI()*((($C$19+$G$20)-$K918)*($O$20/($O$19/2)))^2*(((($C$19+$G$20)-$K918)*($O$20/($O$19/2)))*$AZ$14))/3)*$L$603),(((PI()*((($C$19+$G$20)-$K918)*($O$20/($O$19/2)))^2*((($O$20+$G$20)-$K918)/3))*$L$603)-((PI()*((($C$19+$G$20)-$K918)*($O$20/($O$19/2)))^2*(((($C$19+$G$20)-$K918)*($O$20/($O$19/2)))*$AZ$14)/3)*$L$603))),IF('Silo Levels'!$L$21="Pumping",(($D$18*$L$603)+((PI()*(($C$21/2)^2)*($G$20-$K918))*$L$603))+((($D$18+$H$18)/3)*$BF$14)+(((PI()*($C$21/2)^2*(($C$21/2)*$AZ$14))/3)*$L$603),(($D$18*$L$603)+((PI()*(($C$21/2)^2)*($G$20-$K918))*$L$603))+((($D$18+$H$18)/3)*$BF$14)-(((PI()*($C$21/2)^2*(($C$21/2)*$AZ$14))/3)*$L$603)))</f>
        <v>79293.588943296927</v>
      </c>
      <c r="M918" s="73">
        <v>31.3</v>
      </c>
      <c r="N918" s="95">
        <f t="shared" si="129"/>
        <v>85035.825600752272</v>
      </c>
      <c r="O918" s="62">
        <v>31.3</v>
      </c>
      <c r="P918" s="96">
        <f>IF($O918&gt;$G$20,IF('Silo Levels'!$L$22="Pumping",((PI()*((($C$19+$G$20)-$O918)*($O$20/($O$19/2)))^2*((($O$20+$G$20)-$O918))/3)*$P$603)+(((PI()*((($C$19+$G$20)-$O918)*($O$20/($O$19/2)))^2*(((($C$19+$G$20)-$O918)*($O$20/($O$19/2)))*$AZ$15))/3)*$P$603),(((PI()*((($C$19+$G$20)-$O918)*($O$20/($O$19/2)))^2*((($O$20+$G$20)-$O918)/3))*$P$603)-((PI()*((($C$19+$G$20)-$O918)*($O$20/($O$19/2)))^2*(((($C$19+$G$20)-$O918)*($O$20/($O$19/2)))*$AZ$15)/3)*$P$603))),IF('Silo Levels'!$L$22="Pumping",(($D$18*$P$603)+((PI()*(($C$21/2)^2)*($G$20-$O918))*$P$603))+((($D$18+$H$18)/3)*$BF$15)+(((PI()*($C$21/2)^2*(($C$21/2)*$AZ$15))/3)*$P$603),(($D$18*$P$603)+((PI()*(($C$21/2)^2)*($G$20-$O918))*$P$603))+((($D$18+$H$18)/3)*$BF$15)-(((PI()*($C$21/2)^2*(($C$21/2)*$AZ$15))/3)*$P$603)))</f>
        <v>81140.670073159781</v>
      </c>
      <c r="Q918" s="73">
        <v>31.3</v>
      </c>
      <c r="R918" s="95">
        <f t="shared" si="130"/>
        <v>87929.015969505621</v>
      </c>
      <c r="S918" s="62">
        <v>31.3</v>
      </c>
      <c r="T918" s="96">
        <f>IF($S918&gt;$G$20,IF('Silo Levels'!$L$23="Pumping",((PI()*((($C$19+$G$20)-$S918)*($O$20/($O$19/2)))^2*((($O$20+$G$20)-$S918))/3)*$T$603)+(((PI()*((($C$19+$G$20)-$S918)*($O$20/($O$19/2)))^2*(((($C$19+$G$20)-$S918)*($O$20/($O$19/2)))*$AZ$16))/3)*$T$603),(((PI()*((($C$19+$G$20)-$S918)*($O$20/($O$19/2)))^2*((($O$20+$G$20)-$S918)/3))*$T$603)-((PI()*((($C$19+$G$20)-$S918)*($O$20/($O$19/2)))^2*(((($C$19+$G$20)-$S918)*($O$20/($O$19/2)))*$AZ$16)/3)*$T$603))),IF('Silo Levels'!$L$23="Pumping",(($D$18*$T$603)+((PI()*(($C$21/2)^2)*($G$20-$S918))*$T$603))+((($D$18+$H$18)/3)*$BF$16)+(((PI()*($C$21/2)^2*(($C$21/2)*$AZ$16))/3)*$T$603),(($D$18*$T$603)+((PI()*(($C$21/2)^2)*($G$20-$S918))*$T$603))+((($D$18+$H$18)/3)*$BF$16)-(((PI()*($C$21/2)^2*(($C$21/2)*$AZ$16))/3)*$T$603)))</f>
        <v>83899.776299563382</v>
      </c>
      <c r="U918" s="73">
        <v>31.3</v>
      </c>
      <c r="V918" s="95">
        <f t="shared" si="131"/>
        <v>82726.586343154631</v>
      </c>
      <c r="W918" s="62">
        <v>31.3</v>
      </c>
      <c r="X918" s="96">
        <f>IF($W918&gt;$G$20,IF('Silo Levels'!$L$24="Pumping",((PI()*((($C$19+$G$20)-$W918)*($O$20/($O$19/2)))^2*((($O$20+$G$20)-$W918))/3)*$X$603)+(((PI()*((($C$19+$G$20)-$W918)*($O$20/($O$19/2)))^2*(((($C$19+$G$20)-$W918)*($O$20/($O$19/2)))*$AZ$17))/3)*$X$603),(((PI()*((($C$19+$G$20)-$W918)*($O$20/($O$19/2)))^2*((($O$20+$G$20)-$W918)/3))*$X$603)-((PI()*((($C$19+$G$20)-$W918)*($O$20/($O$19/2)))^2*(((($C$19+$G$20)-$W918)*($O$20/($O$19/2)))*$AZ$17)/3)*$X$603))),IF('Silo Levels'!$L$24="Pumping",(($D$18*$X$603)+((PI()*(($C$21/2)^2)*($G$20-$W918))*$X$603))+((($D$18+$H$18)/3)*$BF$17)+(((PI()*($C$21/2)^2*(($C$21/2)*$AZ$17))/3)*$X$603),(($D$18*$X$603)+((PI()*(($C$21/2)^2)*($G$20-$W918))*$X$603))+((($D$18+$H$18)/3)*$BF$17)-(((PI()*($C$21/2)^2*(($C$21/2)*$AZ$17))/3)*$X$603)))</f>
        <v>78938.451898128769</v>
      </c>
      <c r="Y918" s="73">
        <v>31.3</v>
      </c>
      <c r="Z918" s="95">
        <f t="shared" si="132"/>
        <v>94835.964596078731</v>
      </c>
      <c r="AA918" s="62">
        <v>31.3</v>
      </c>
      <c r="AB918" s="96">
        <f>IF($AA918&gt;$G$20,IF('Silo Levels'!$L$25="Pumping",((PI()*((($C$19+$G$20)-$AA918)*($O$20/($O$19/2)))^2*((($O$20+$G$20)-$AA918))/3)*$AB$603)+(((PI()*((($C$19+$G$20)-$AA918)*($O$20/($O$19/2)))^2*(((($C$19+$G$20)-$AA918)*($O$20/($O$19/2)))*$AZ$18))/3)*$AB$603),(((PI()*((($C$19+$G$20)-$AA918)*($O$20/($O$19/2)))^2*((($O$20+$G$20)-$AA918)/3))*$AB$603)-((PI()*((($C$19+$G$20)-$AA918)*($O$20/($O$19/2)))^2*(((($C$19+$G$20)-$AA918)*($O$20/($O$19/2)))*$AZ$18)/3)*$AB$603))),IF('Silo Levels'!$L$25="Pumping",(($D$18*$AB$603)+((PI()*(($C$21/2)^2)*($G$20-$AA918))*$AB$603))+((($D$18+$H$18)/3)*$BF$18)+(((PI()*($C$21/2)^2*(($C$21/2)*$AZ$18))/3)*$AB$603),(($D$18*$AB$603)+((PI()*(($C$21/2)^2)*($G$20-$AA918))*$AB$603))+((($D$18+$H$18)/3)*$BF$18)-(((PI()*($C$21/2)^2*(($C$21/2)*$AZ$18))/3)*$AB$603)))</f>
        <v>90486.624219024423</v>
      </c>
      <c r="AC918" s="73">
        <v>31.3</v>
      </c>
      <c r="AD918" s="95">
        <f t="shared" si="133"/>
        <v>100335.19102461849</v>
      </c>
      <c r="AE918" s="62">
        <v>31.3</v>
      </c>
      <c r="AF918" s="96">
        <f>IF($AE918&gt;$G$20,IF('Silo Levels'!$L$26="Pumping",((PI()*((($C$19+$G$20)-$AE918)*($O$20/($O$19/2)))^2*((($O$20+$G$20)-$AE918))/3)*$AF$603)+(((PI()*((($C$19+$G$20)-$AE918)*($O$20/($O$19/2)))^2*(((($C$19+$G$20)-$AE918)*($O$20/($O$19/2)))*$AZ$19))/3)*$AF$603),(((PI()*((($C$19+$G$20)-$AE918)*($O$20/($O$19/2)))^2*((($O$20+$G$20)-$AE918)/3))*$AF$603)-((PI()*((($C$19+$G$20)-$AE918)*($O$20/($O$19/2)))^2*(((($C$19+$G$20)-$AE918)*($O$20/($O$19/2)))*$AZ$19)/3)*$AF$603))),IF('Silo Levels'!$L$26="Pumping",(($D$18*$AF$603)+((PI()*(($C$21/2)^2)*($G$20-$AE918))*$AF$603))+((($D$18+$H$18)/3)*$BF$19)+(((PI()*($C$21/2)^2*(($C$21/2)*$AZ$19))/3)*$AF$603),(($D$18*$AF$603)+((PI()*(($C$21/2)^2)*($G$20-$AE918))*$AF$603))+((($D$18+$H$18)/3)*$BF$19)-(((PI()*($C$21/2)^2*(($C$21/2)*$AZ$19))/3)*$AF$603)))</f>
        <v>98124.705372358512</v>
      </c>
      <c r="AG918" s="73">
        <v>31.3</v>
      </c>
      <c r="AH918" s="95">
        <f t="shared" si="134"/>
        <v>91213.439092631292</v>
      </c>
      <c r="AI918" s="62">
        <v>31.3</v>
      </c>
      <c r="AJ918" s="96">
        <f>IF($AI918&gt;$G$20,IF('Silo Levels'!$L$27="Pumping",((PI()*((($C$19+$G$20)-$AI918)*($O$20/($O$19/2)))^2*((($O$20+$G$20)-$AI918))/3)*$AJ$603)+(((PI()*((($C$19+$G$20)-$AI918)*($O$20/($O$19/2)))^2*(((($C$19+$G$20)-$AI918)*($O$20/($O$19/2)))*$AZ$20))/3)*$AJ$603),(((PI()*((($C$19+$G$20)-$AI918)*($O$20/($O$19/2)))^2*((($O$20+$G$20)-$AI918)/3))*$AJ$603)-((PI()*((($C$19+$G$20)-$AI918)*($O$20/($O$19/2)))^2*(((($C$19+$G$20)-$AI918)*($O$20/($O$19/2)))*$AZ$20)/3)*$AJ$603))),IF('Silo Levels'!$L$27="Pumping",(($D$18*$AJ$603)+((PI()*(($C$21/2)^2)*($G$20-$AI918))*$AJ$603))+((($D$18+$H$18)/3)*$BF$20)+(((PI()*($C$21/2)^2*(($C$21/2)*$AZ$20))/3)*$AJ$603),(($D$18*$AJ$603)+((PI()*(($C$21/2)^2)*($G$20-$AI918))*$AJ$603))+((($D$18+$H$18)/3)*$BF$20)-(((PI()*($C$21/2)^2*(($C$21/2)*$AZ$20))/3)*$AJ$603)))</f>
        <v>87031.983701824574</v>
      </c>
    </row>
    <row r="919" spans="1:36" x14ac:dyDescent="0.3">
      <c r="A919">
        <v>31.4</v>
      </c>
      <c r="B919" s="95">
        <f t="shared" si="135"/>
        <v>90793.836600452778</v>
      </c>
      <c r="C919" s="62">
        <v>31.4</v>
      </c>
      <c r="D919" s="96">
        <f>IF($C919&gt;$G$20,IF('Silo Levels'!$L$19="Pumping",((PI()*((($C$19+$G$20)-$C919)*($O$20/($O$19/2)))^2*((($O$20+$G$20)-$C919))/3)*$D$603)+(((PI()*((($C$19+$G$20)-$C919)*($O$20/($O$19/2)))^2*(((($C$19+$G$20)-$C919)*($O$20/($O$19/2)))*$AZ$12))/3)*$D$603),(((PI()*((($C$19+$G$20)-$C919)*($O$20/($O$19/2)))^2*((($O$20+$G$20)-$C919)/3))*$D$603)-((PI()*((($C$19+$G$20)-$C919)*($O$20/($O$19/2)))^2*(((($C$19+$G$20)-$C919)*($O$20/($O$19/2)))*$AZ$12)/3)*$D$603))),IF('Silo Levels'!$L$19="Pumping",(($D$18*$D$603)+((PI()*(($C$21/2)^2)*($G$20-$C919))*$D$603))+((($D$18+$H$18)/3)*$BF$12)+(((PI()*($C$21/2)^2*(($C$21/2)*$AZ$12))/3)*$D$603),(($D$18*$D$603)+((PI()*(($C$21/2)^2)*($G$20-$C919))*$D$603))+((($D$18+$H$18)/3)*$BF$12)-(((PI()*($C$21/2)^2*(($C$21/2)*$AZ$12))/3)*$D$603)))</f>
        <v>87866.817826888073</v>
      </c>
      <c r="E919" s="73">
        <v>31.4</v>
      </c>
      <c r="F919" s="95">
        <f t="shared" si="127"/>
        <v>82346.452991179918</v>
      </c>
      <c r="G919" s="62">
        <v>31.4</v>
      </c>
      <c r="H919" s="96">
        <f>IF($G919&gt;$G$20,IF('Silo Levels'!$L$20="Pumping",((PI()*((($C$19+$G$20)-$G919)*($O$20/($O$19/2)))^2*((($O$20+$G$20)-$G919))/3)*$H$603)+(((PI()*((($C$19+$G$20)-$G919)*($O$20/($O$19/2)))^2*(((($C$19+$G$20)-$G919)*($O$20/($O$19/2)))*$AZ$13))/3)*$H$603),(((PI()*((($C$19+$G$20)-$G919)*($O$20/($O$19/2)))^2*((($O$20+$G$20)-$G919)/3))*$H$603)-((PI()*((($C$19+$G$20)-$G919)*($O$20/($O$19/2)))^2*(((($C$19+$G$20)-$G919)*($O$20/($O$19/2)))*$AZ$13)/3)*$H$603))),IF('Silo Levels'!$L$20="Pumping",(($D$18*$H$603)+((PI()*(($C$21/2)^2)*($G$20-$G919))*$H$603))+((($D$18+$H$18)/3)*$BF$13)+(((PI()*($C$21/2)^2*(($C$21/2)*$AZ$13))/3)*$H$603),(($D$18*$H$603)+((PI()*(($C$21/2)^2)*($G$20-$G919))*$H$603))+((($D$18+$H$18)/3)*$BF$13)-(((PI()*($C$21/2)^2*(($C$21/2)*$AZ$13))/3)*$H$603)))</f>
        <v>78558.318546154056</v>
      </c>
      <c r="I919" s="73">
        <v>31.4</v>
      </c>
      <c r="J919" s="95">
        <f t="shared" si="128"/>
        <v>82717.116741834383</v>
      </c>
      <c r="K919" s="62">
        <v>31.4</v>
      </c>
      <c r="L919" s="96">
        <f>IF($K919&gt;$G$20,IF('Silo Levels'!$L$21="Pumping",((PI()*((($C$19+$G$20)-$K919)*($O$20/($O$19/2)))^2*((($O$20+$G$20)-$K919))/3)*$L$603)+(((PI()*((($C$19+$G$20)-$K919)*($O$20/($O$19/2)))^2*(((($C$19+$G$20)-$K919)*($O$20/($O$19/2)))*$AZ$14))/3)*$L$603),(((PI()*((($C$19+$G$20)-$K919)*($O$20/($O$19/2)))^2*((($O$20+$G$20)-$K919)/3))*$L$603)-((PI()*((($C$19+$G$20)-$K919)*($O$20/($O$19/2)))^2*(((($C$19+$G$20)-$K919)*($O$20/($O$19/2)))*$AZ$14)/3)*$L$603))),IF('Silo Levels'!$L$21="Pumping",(($D$18*$L$603)+((PI()*(($C$21/2)^2)*($G$20-$K919))*$L$603))+((($D$18+$H$18)/3)*$BF$14)+(((PI()*($C$21/2)^2*(($C$21/2)*$AZ$14))/3)*$L$603),(($D$18*$L$603)+((PI()*(($C$21/2)^2)*($G$20-$K919))*$L$603))+((($D$18+$H$18)/3)*$BF$14)-(((PI()*($C$21/2)^2*(($C$21/2)*$AZ$14))/3)*$L$603)))</f>
        <v>78911.723720222275</v>
      </c>
      <c r="M919" s="73">
        <v>31.4</v>
      </c>
      <c r="N919" s="95">
        <f t="shared" si="129"/>
        <v>84644.95285094509</v>
      </c>
      <c r="O919" s="62">
        <v>31.4</v>
      </c>
      <c r="P919" s="96">
        <f>IF($O919&gt;$G$20,IF('Silo Levels'!$L$22="Pumping",((PI()*((($C$19+$G$20)-$O919)*($O$20/($O$19/2)))^2*((($O$20+$G$20)-$O919))/3)*$P$603)+(((PI()*((($C$19+$G$20)-$O919)*($O$20/($O$19/2)))^2*(((($C$19+$G$20)-$O919)*($O$20/($O$19/2)))*$AZ$15))/3)*$P$603),(((PI()*((($C$19+$G$20)-$O919)*($O$20/($O$19/2)))^2*((($O$20+$G$20)-$O919)/3))*$P$603)-((PI()*((($C$19+$G$20)-$O919)*($O$20/($O$19/2)))^2*(((($C$19+$G$20)-$O919)*($O$20/($O$19/2)))*$AZ$15)/3)*$P$603))),IF('Silo Levels'!$L$22="Pumping",(($D$18*$P$603)+((PI()*(($C$21/2)^2)*($G$20-$O919))*$P$603))+((($D$18+$H$18)/3)*$BF$15)+(((PI()*($C$21/2)^2*(($C$21/2)*$AZ$15))/3)*$P$603),(($D$18*$P$603)+((PI()*(($C$21/2)^2)*($G$20-$O919))*$P$603))+((($D$18+$H$18)/3)*$BF$15)-(((PI()*($C$21/2)^2*(($C$21/2)*$AZ$15))/3)*$P$603)))</f>
        <v>80749.797323352599</v>
      </c>
      <c r="Q919" s="73">
        <v>31.4</v>
      </c>
      <c r="R919" s="95">
        <f t="shared" si="130"/>
        <v>87524.688086250098</v>
      </c>
      <c r="S919" s="62">
        <v>31.4</v>
      </c>
      <c r="T919" s="96">
        <f>IF($S919&gt;$G$20,IF('Silo Levels'!$L$23="Pumping",((PI()*((($C$19+$G$20)-$S919)*($O$20/($O$19/2)))^2*((($O$20+$G$20)-$S919))/3)*$T$603)+(((PI()*((($C$19+$G$20)-$S919)*($O$20/($O$19/2)))^2*(((($C$19+$G$20)-$S919)*($O$20/($O$19/2)))*$AZ$16))/3)*$T$603),(((PI()*((($C$19+$G$20)-$S919)*($O$20/($O$19/2)))^2*((($O$20+$G$20)-$S919)/3))*$T$603)-((PI()*((($C$19+$G$20)-$S919)*($O$20/($O$19/2)))^2*(((($C$19+$G$20)-$S919)*($O$20/($O$19/2)))*$AZ$16)/3)*$T$603))),IF('Silo Levels'!$L$23="Pumping",(($D$18*$T$603)+((PI()*(($C$21/2)^2)*($G$20-$S919))*$T$603))+((($D$18+$H$18)/3)*$BF$16)+(((PI()*($C$21/2)^2*(($C$21/2)*$AZ$16))/3)*$T$603),(($D$18*$T$603)+((PI()*(($C$21/2)^2)*($G$20-$S919))*$T$603))+((($D$18+$H$18)/3)*$BF$16)-(((PI()*($C$21/2)^2*(($C$21/2)*$AZ$16))/3)*$T$603)))</f>
        <v>83495.44841630786</v>
      </c>
      <c r="U919" s="73">
        <v>31.4</v>
      </c>
      <c r="V919" s="95">
        <f t="shared" si="131"/>
        <v>82346.452991179918</v>
      </c>
      <c r="W919" s="62">
        <v>31.4</v>
      </c>
      <c r="X919" s="96">
        <f>IF($W919&gt;$G$20,IF('Silo Levels'!$L$24="Pumping",((PI()*((($C$19+$G$20)-$W919)*($O$20/($O$19/2)))^2*((($O$20+$G$20)-$W919))/3)*$X$603)+(((PI()*((($C$19+$G$20)-$W919)*($O$20/($O$19/2)))^2*(((($C$19+$G$20)-$W919)*($O$20/($O$19/2)))*$AZ$17))/3)*$X$603),(((PI()*((($C$19+$G$20)-$W919)*($O$20/($O$19/2)))^2*((($O$20+$G$20)-$W919)/3))*$X$603)-((PI()*((($C$19+$G$20)-$W919)*($O$20/($O$19/2)))^2*(((($C$19+$G$20)-$W919)*($O$20/($O$19/2)))*$AZ$17)/3)*$X$603))),IF('Silo Levels'!$L$24="Pumping",(($D$18*$X$603)+((PI()*(($C$21/2)^2)*($G$20-$W919))*$X$603))+((($D$18+$H$18)/3)*$BF$17)+(((PI()*($C$21/2)^2*(($C$21/2)*$AZ$17))/3)*$X$603),(($D$18*$X$603)+((PI()*(($C$21/2)^2)*($G$20-$W919))*$X$603))+((($D$18+$H$18)/3)*$BF$17)-(((PI()*($C$21/2)^2*(($C$21/2)*$AZ$17))/3)*$X$603)))</f>
        <v>78558.318546154056</v>
      </c>
      <c r="Y919" s="73">
        <v>31.4</v>
      </c>
      <c r="Z919" s="95">
        <f t="shared" si="132"/>
        <v>94399.515108764579</v>
      </c>
      <c r="AA919" s="62">
        <v>31.4</v>
      </c>
      <c r="AB919" s="96">
        <f>IF($AA919&gt;$G$20,IF('Silo Levels'!$L$25="Pumping",((PI()*((($C$19+$G$20)-$AA919)*($O$20/($O$19/2)))^2*((($O$20+$G$20)-$AA919))/3)*$AB$603)+(((PI()*((($C$19+$G$20)-$AA919)*($O$20/($O$19/2)))^2*(((($C$19+$G$20)-$AA919)*($O$20/($O$19/2)))*$AZ$18))/3)*$AB$603),(((PI()*((($C$19+$G$20)-$AA919)*($O$20/($O$19/2)))^2*((($O$20+$G$20)-$AA919)/3))*$AB$603)-((PI()*((($C$19+$G$20)-$AA919)*($O$20/($O$19/2)))^2*(((($C$19+$G$20)-$AA919)*($O$20/($O$19/2)))*$AZ$18)/3)*$AB$603))),IF('Silo Levels'!$L$25="Pumping",(($D$18*$AB$603)+((PI()*(($C$21/2)^2)*($G$20-$AA919))*$AB$603))+((($D$18+$H$18)/3)*$BF$18)+(((PI()*($C$21/2)^2*(($C$21/2)*$AZ$18))/3)*$AB$603),(($D$18*$AB$603)+((PI()*(($C$21/2)^2)*($G$20-$AA919))*$AB$603))+((($D$18+$H$18)/3)*$BF$18)-(((PI()*($C$21/2)^2*(($C$21/2)*$AZ$18))/3)*$AB$603)))</f>
        <v>90050.174731710271</v>
      </c>
      <c r="AC919" s="73">
        <v>31.4</v>
      </c>
      <c r="AD919" s="95">
        <f t="shared" si="133"/>
        <v>99891.553486046469</v>
      </c>
      <c r="AE919" s="62">
        <v>31.4</v>
      </c>
      <c r="AF919" s="96">
        <f>IF($AE919&gt;$G$20,IF('Silo Levels'!$L$26="Pumping",((PI()*((($C$19+$G$20)-$AE919)*($O$20/($O$19/2)))^2*((($O$20+$G$20)-$AE919))/3)*$AF$603)+(((PI()*((($C$19+$G$20)-$AE919)*($O$20/($O$19/2)))^2*(((($C$19+$G$20)-$AE919)*($O$20/($O$19/2)))*$AZ$19))/3)*$AF$603),(((PI()*((($C$19+$G$20)-$AE919)*($O$20/($O$19/2)))^2*((($O$20+$G$20)-$AE919)/3))*$AF$603)-((PI()*((($C$19+$G$20)-$AE919)*($O$20/($O$19/2)))^2*(((($C$19+$G$20)-$AE919)*($O$20/($O$19/2)))*$AZ$19)/3)*$AF$603))),IF('Silo Levels'!$L$26="Pumping",(($D$18*$AF$603)+((PI()*(($C$21/2)^2)*($G$20-$AE919))*$AF$603))+((($D$18+$H$18)/3)*$BF$19)+(((PI()*($C$21/2)^2*(($C$21/2)*$AZ$19))/3)*$AF$603),(($D$18*$AF$603)+((PI()*(($C$21/2)^2)*($G$20-$AE919))*$AF$603))+((($D$18+$H$18)/3)*$BF$19)-(((PI()*($C$21/2)^2*(($C$21/2)*$AZ$19))/3)*$AF$603)))</f>
        <v>97681.067833786496</v>
      </c>
      <c r="AG919" s="73">
        <v>31.4</v>
      </c>
      <c r="AH919" s="95">
        <f t="shared" si="134"/>
        <v>90793.836600452778</v>
      </c>
      <c r="AI919" s="62">
        <v>31.4</v>
      </c>
      <c r="AJ919" s="96">
        <f>IF($AI919&gt;$G$20,IF('Silo Levels'!$L$27="Pumping",((PI()*((($C$19+$G$20)-$AI919)*($O$20/($O$19/2)))^2*((($O$20+$G$20)-$AI919))/3)*$AJ$603)+(((PI()*((($C$19+$G$20)-$AI919)*($O$20/($O$19/2)))^2*(((($C$19+$G$20)-$AI919)*($O$20/($O$19/2)))*$AZ$20))/3)*$AJ$603),(((PI()*((($C$19+$G$20)-$AI919)*($O$20/($O$19/2)))^2*((($O$20+$G$20)-$AI919)/3))*$AJ$603)-((PI()*((($C$19+$G$20)-$AI919)*($O$20/($O$19/2)))^2*(((($C$19+$G$20)-$AI919)*($O$20/($O$19/2)))*$AZ$20)/3)*$AJ$603))),IF('Silo Levels'!$L$27="Pumping",(($D$18*$AJ$603)+((PI()*(($C$21/2)^2)*($G$20-$AI919))*$AJ$603))+((($D$18+$H$18)/3)*$BF$20)+(((PI()*($C$21/2)^2*(($C$21/2)*$AZ$20))/3)*$AJ$603),(($D$18*$AJ$603)+((PI()*(($C$21/2)^2)*($G$20-$AI919))*$AJ$603))+((($D$18+$H$18)/3)*$BF$20)-(((PI()*($C$21/2)^2*(($C$21/2)*$AZ$20))/3)*$AJ$603)))</f>
        <v>86612.381209646061</v>
      </c>
    </row>
    <row r="920" spans="1:36" x14ac:dyDescent="0.3">
      <c r="A920">
        <v>31.5</v>
      </c>
      <c r="B920" s="95">
        <f t="shared" si="135"/>
        <v>90374.23410827425</v>
      </c>
      <c r="C920" s="62">
        <v>31.5</v>
      </c>
      <c r="D920" s="96">
        <f>IF($C920&gt;$G$20,IF('Silo Levels'!$L$19="Pumping",((PI()*((($C$19+$G$20)-$C920)*($O$20/($O$19/2)))^2*((($O$20+$G$20)-$C920))/3)*$D$603)+(((PI()*((($C$19+$G$20)-$C920)*($O$20/($O$19/2)))^2*(((($C$19+$G$20)-$C920)*($O$20/($O$19/2)))*$AZ$12))/3)*$D$603),(((PI()*((($C$19+$G$20)-$C920)*($O$20/($O$19/2)))^2*((($O$20+$G$20)-$C920)/3))*$D$603)-((PI()*((($C$19+$G$20)-$C920)*($O$20/($O$19/2)))^2*(((($C$19+$G$20)-$C920)*($O$20/($O$19/2)))*$AZ$12)/3)*$D$603))),IF('Silo Levels'!$L$19="Pumping",(($D$18*$D$603)+((PI()*(($C$21/2)^2)*($G$20-$C920))*$D$603))+((($D$18+$H$18)/3)*$BF$12)+(((PI()*($C$21/2)^2*(($C$21/2)*$AZ$12))/3)*$D$603),(($D$18*$D$603)+((PI()*(($C$21/2)^2)*($G$20-$C920))*$D$603))+((($D$18+$H$18)/3)*$BF$12)-(((PI()*($C$21/2)^2*(($C$21/2)*$AZ$12))/3)*$D$603)))</f>
        <v>87447.215334709545</v>
      </c>
      <c r="E920" s="73">
        <v>31.5</v>
      </c>
      <c r="F920" s="95">
        <f t="shared" si="127"/>
        <v>81966.31963920519</v>
      </c>
      <c r="G920" s="62">
        <v>31.5</v>
      </c>
      <c r="H920" s="96">
        <f>IF($G920&gt;$G$20,IF('Silo Levels'!$L$20="Pumping",((PI()*((($C$19+$G$20)-$G920)*($O$20/($O$19/2)))^2*((($O$20+$G$20)-$G920))/3)*$H$603)+(((PI()*((($C$19+$G$20)-$G920)*($O$20/($O$19/2)))^2*(((($C$19+$G$20)-$G920)*($O$20/($O$19/2)))*$AZ$13))/3)*$H$603),(((PI()*((($C$19+$G$20)-$G920)*($O$20/($O$19/2)))^2*((($O$20+$G$20)-$G920)/3))*$H$603)-((PI()*((($C$19+$G$20)-$G920)*($O$20/($O$19/2)))^2*(((($C$19+$G$20)-$G920)*($O$20/($O$19/2)))*$AZ$13)/3)*$H$603))),IF('Silo Levels'!$L$20="Pumping",(($D$18*$H$603)+((PI()*(($C$21/2)^2)*($G$20-$G920))*$H$603))+((($D$18+$H$18)/3)*$BF$13)+(((PI()*($C$21/2)^2*(($C$21/2)*$AZ$13))/3)*$H$603),(($D$18*$H$603)+((PI()*(($C$21/2)^2)*($G$20-$G920))*$H$603))+((($D$18+$H$18)/3)*$BF$13)-(((PI()*($C$21/2)^2*(($C$21/2)*$AZ$13))/3)*$H$603)))</f>
        <v>78178.185194179328</v>
      </c>
      <c r="I920" s="73">
        <v>31.5</v>
      </c>
      <c r="J920" s="95">
        <f t="shared" si="128"/>
        <v>82335.251518759702</v>
      </c>
      <c r="K920" s="62">
        <v>31.5</v>
      </c>
      <c r="L920" s="96">
        <f>IF($K920&gt;$G$20,IF('Silo Levels'!$L$21="Pumping",((PI()*((($C$19+$G$20)-$K920)*($O$20/($O$19/2)))^2*((($O$20+$G$20)-$K920))/3)*$L$603)+(((PI()*((($C$19+$G$20)-$K920)*($O$20/($O$19/2)))^2*(((($C$19+$G$20)-$K920)*($O$20/($O$19/2)))*$AZ$14))/3)*$L$603),(((PI()*((($C$19+$G$20)-$K920)*($O$20/($O$19/2)))^2*((($O$20+$G$20)-$K920)/3))*$L$603)-((PI()*((($C$19+$G$20)-$K920)*($O$20/($O$19/2)))^2*(((($C$19+$G$20)-$K920)*($O$20/($O$19/2)))*$AZ$14)/3)*$L$603))),IF('Silo Levels'!$L$21="Pumping",(($D$18*$L$603)+((PI()*(($C$21/2)^2)*($G$20-$K920))*$L$603))+((($D$18+$H$18)/3)*$BF$14)+(((PI()*($C$21/2)^2*(($C$21/2)*$AZ$14))/3)*$L$603),(($D$18*$L$603)+((PI()*(($C$21/2)^2)*($G$20-$K920))*$L$603))+((($D$18+$H$18)/3)*$BF$14)-(((PI()*($C$21/2)^2*(($C$21/2)*$AZ$14))/3)*$L$603)))</f>
        <v>78529.858497147594</v>
      </c>
      <c r="M920" s="73">
        <v>31.5</v>
      </c>
      <c r="N920" s="95">
        <f t="shared" si="129"/>
        <v>84254.080101137894</v>
      </c>
      <c r="O920" s="62">
        <v>31.5</v>
      </c>
      <c r="P920" s="96">
        <f>IF($O920&gt;$G$20,IF('Silo Levels'!$L$22="Pumping",((PI()*((($C$19+$G$20)-$O920)*($O$20/($O$19/2)))^2*((($O$20+$G$20)-$O920))/3)*$P$603)+(((PI()*((($C$19+$G$20)-$O920)*($O$20/($O$19/2)))^2*(((($C$19+$G$20)-$O920)*($O$20/($O$19/2)))*$AZ$15))/3)*$P$603),(((PI()*((($C$19+$G$20)-$O920)*($O$20/($O$19/2)))^2*((($O$20+$G$20)-$O920)/3))*$P$603)-((PI()*((($C$19+$G$20)-$O920)*($O$20/($O$19/2)))^2*(((($C$19+$G$20)-$O920)*($O$20/($O$19/2)))*$AZ$15)/3)*$P$603))),IF('Silo Levels'!$L$22="Pumping",(($D$18*$P$603)+((PI()*(($C$21/2)^2)*($G$20-$O920))*$P$603))+((($D$18+$H$18)/3)*$BF$15)+(((PI()*($C$21/2)^2*(($C$21/2)*$AZ$15))/3)*$P$603),(($D$18*$P$603)+((PI()*(($C$21/2)^2)*($G$20-$O920))*$P$603))+((($D$18+$H$18)/3)*$BF$15)-(((PI()*($C$21/2)^2*(($C$21/2)*$AZ$15))/3)*$P$603)))</f>
        <v>80358.924573545402</v>
      </c>
      <c r="Q920" s="73">
        <v>31.5</v>
      </c>
      <c r="R920" s="95">
        <f t="shared" si="130"/>
        <v>87120.360202994561</v>
      </c>
      <c r="S920" s="62">
        <v>31.5</v>
      </c>
      <c r="T920" s="96">
        <f>IF($S920&gt;$G$20,IF('Silo Levels'!$L$23="Pumping",((PI()*((($C$19+$G$20)-$S920)*($O$20/($O$19/2)))^2*((($O$20+$G$20)-$S920))/3)*$T$603)+(((PI()*((($C$19+$G$20)-$S920)*($O$20/($O$19/2)))^2*(((($C$19+$G$20)-$S920)*($O$20/($O$19/2)))*$AZ$16))/3)*$T$603),(((PI()*((($C$19+$G$20)-$S920)*($O$20/($O$19/2)))^2*((($O$20+$G$20)-$S920)/3))*$T$603)-((PI()*((($C$19+$G$20)-$S920)*($O$20/($O$19/2)))^2*(((($C$19+$G$20)-$S920)*($O$20/($O$19/2)))*$AZ$16)/3)*$T$603))),IF('Silo Levels'!$L$23="Pumping",(($D$18*$T$603)+((PI()*(($C$21/2)^2)*($G$20-$S920))*$T$603))+((($D$18+$H$18)/3)*$BF$16)+(((PI()*($C$21/2)^2*(($C$21/2)*$AZ$16))/3)*$T$603),(($D$18*$T$603)+((PI()*(($C$21/2)^2)*($G$20-$S920))*$T$603))+((($D$18+$H$18)/3)*$BF$16)-(((PI()*($C$21/2)^2*(($C$21/2)*$AZ$16))/3)*$T$603)))</f>
        <v>83091.120533052323</v>
      </c>
      <c r="U920" s="73">
        <v>31.5</v>
      </c>
      <c r="V920" s="95">
        <f t="shared" si="131"/>
        <v>81966.31963920519</v>
      </c>
      <c r="W920" s="62">
        <v>31.5</v>
      </c>
      <c r="X920" s="96">
        <f>IF($W920&gt;$G$20,IF('Silo Levels'!$L$24="Pumping",((PI()*((($C$19+$G$20)-$W920)*($O$20/($O$19/2)))^2*((($O$20+$G$20)-$W920))/3)*$X$603)+(((PI()*((($C$19+$G$20)-$W920)*($O$20/($O$19/2)))^2*(((($C$19+$G$20)-$W920)*($O$20/($O$19/2)))*$AZ$17))/3)*$X$603),(((PI()*((($C$19+$G$20)-$W920)*($O$20/($O$19/2)))^2*((($O$20+$G$20)-$W920)/3))*$X$603)-((PI()*((($C$19+$G$20)-$W920)*($O$20/($O$19/2)))^2*(((($C$19+$G$20)-$W920)*($O$20/($O$19/2)))*$AZ$17)/3)*$X$603))),IF('Silo Levels'!$L$24="Pumping",(($D$18*$X$603)+((PI()*(($C$21/2)^2)*($G$20-$W920))*$X$603))+((($D$18+$H$18)/3)*$BF$17)+(((PI()*($C$21/2)^2*(($C$21/2)*$AZ$17))/3)*$X$603),(($D$18*$X$603)+((PI()*(($C$21/2)^2)*($G$20-$W920))*$X$603))+((($D$18+$H$18)/3)*$BF$17)-(((PI()*($C$21/2)^2*(($C$21/2)*$AZ$17))/3)*$X$603)))</f>
        <v>78178.185194179328</v>
      </c>
      <c r="Y920" s="73">
        <v>31.5</v>
      </c>
      <c r="Z920" s="95">
        <f t="shared" si="132"/>
        <v>93963.065621450398</v>
      </c>
      <c r="AA920" s="62">
        <v>31.5</v>
      </c>
      <c r="AB920" s="96">
        <f>IF($AA920&gt;$G$20,IF('Silo Levels'!$L$25="Pumping",((PI()*((($C$19+$G$20)-$AA920)*($O$20/($O$19/2)))^2*((($O$20+$G$20)-$AA920))/3)*$AB$603)+(((PI()*((($C$19+$G$20)-$AA920)*($O$20/($O$19/2)))^2*(((($C$19+$G$20)-$AA920)*($O$20/($O$19/2)))*$AZ$18))/3)*$AB$603),(((PI()*((($C$19+$G$20)-$AA920)*($O$20/($O$19/2)))^2*((($O$20+$G$20)-$AA920)/3))*$AB$603)-((PI()*((($C$19+$G$20)-$AA920)*($O$20/($O$19/2)))^2*(((($C$19+$G$20)-$AA920)*($O$20/($O$19/2)))*$AZ$18)/3)*$AB$603))),IF('Silo Levels'!$L$25="Pumping",(($D$18*$AB$603)+((PI()*(($C$21/2)^2)*($G$20-$AA920))*$AB$603))+((($D$18+$H$18)/3)*$BF$18)+(((PI()*($C$21/2)^2*(($C$21/2)*$AZ$18))/3)*$AB$603),(($D$18*$AB$603)+((PI()*(($C$21/2)^2)*($G$20-$AA920))*$AB$603))+((($D$18+$H$18)/3)*$BF$18)-(((PI()*($C$21/2)^2*(($C$21/2)*$AZ$18))/3)*$AB$603)))</f>
        <v>89613.72524439609</v>
      </c>
      <c r="AC920" s="73">
        <v>31.5</v>
      </c>
      <c r="AD920" s="95">
        <f t="shared" si="133"/>
        <v>99447.915947474394</v>
      </c>
      <c r="AE920" s="62">
        <v>31.5</v>
      </c>
      <c r="AF920" s="96">
        <f>IF($AE920&gt;$G$20,IF('Silo Levels'!$L$26="Pumping",((PI()*((($C$19+$G$20)-$AE920)*($O$20/($O$19/2)))^2*((($O$20+$G$20)-$AE920))/3)*$AF$603)+(((PI()*((($C$19+$G$20)-$AE920)*($O$20/($O$19/2)))^2*(((($C$19+$G$20)-$AE920)*($O$20/($O$19/2)))*$AZ$19))/3)*$AF$603),(((PI()*((($C$19+$G$20)-$AE920)*($O$20/($O$19/2)))^2*((($O$20+$G$20)-$AE920)/3))*$AF$603)-((PI()*((($C$19+$G$20)-$AE920)*($O$20/($O$19/2)))^2*(((($C$19+$G$20)-$AE920)*($O$20/($O$19/2)))*$AZ$19)/3)*$AF$603))),IF('Silo Levels'!$L$26="Pumping",(($D$18*$AF$603)+((PI()*(($C$21/2)^2)*($G$20-$AE920))*$AF$603))+((($D$18+$H$18)/3)*$BF$19)+(((PI()*($C$21/2)^2*(($C$21/2)*$AZ$19))/3)*$AF$603),(($D$18*$AF$603)+((PI()*(($C$21/2)^2)*($G$20-$AE920))*$AF$603))+((($D$18+$H$18)/3)*$BF$19)-(((PI()*($C$21/2)^2*(($C$21/2)*$AZ$19))/3)*$AF$603)))</f>
        <v>97237.430295214421</v>
      </c>
      <c r="AG920" s="73">
        <v>31.5</v>
      </c>
      <c r="AH920" s="95">
        <f t="shared" si="134"/>
        <v>90374.23410827425</v>
      </c>
      <c r="AI920" s="62">
        <v>31.5</v>
      </c>
      <c r="AJ920" s="96">
        <f>IF($AI920&gt;$G$20,IF('Silo Levels'!$L$27="Pumping",((PI()*((($C$19+$G$20)-$AI920)*($O$20/($O$19/2)))^2*((($O$20+$G$20)-$AI920))/3)*$AJ$603)+(((PI()*((($C$19+$G$20)-$AI920)*($O$20/($O$19/2)))^2*(((($C$19+$G$20)-$AI920)*($O$20/($O$19/2)))*$AZ$20))/3)*$AJ$603),(((PI()*((($C$19+$G$20)-$AI920)*($O$20/($O$19/2)))^2*((($O$20+$G$20)-$AI920)/3))*$AJ$603)-((PI()*((($C$19+$G$20)-$AI920)*($O$20/($O$19/2)))^2*(((($C$19+$G$20)-$AI920)*($O$20/($O$19/2)))*$AZ$20)/3)*$AJ$603))),IF('Silo Levels'!$L$27="Pumping",(($D$18*$AJ$603)+((PI()*(($C$21/2)^2)*($G$20-$AI920))*$AJ$603))+((($D$18+$H$18)/3)*$BF$20)+(((PI()*($C$21/2)^2*(($C$21/2)*$AZ$20))/3)*$AJ$603),(($D$18*$AJ$603)+((PI()*(($C$21/2)^2)*($G$20-$AI920))*$AJ$603))+((($D$18+$H$18)/3)*$BF$20)-(((PI()*($C$21/2)^2*(($C$21/2)*$AZ$20))/3)*$AJ$603)))</f>
        <v>86192.778717467532</v>
      </c>
    </row>
    <row r="921" spans="1:36" x14ac:dyDescent="0.3">
      <c r="A921">
        <v>31.6</v>
      </c>
      <c r="B921" s="95">
        <f t="shared" si="135"/>
        <v>89954.63161609575</v>
      </c>
      <c r="C921" s="62">
        <v>31.6</v>
      </c>
      <c r="D921" s="96">
        <f>IF($C921&gt;$G$20,IF('Silo Levels'!$L$19="Pumping",((PI()*((($C$19+$G$20)-$C921)*($O$20/($O$19/2)))^2*((($O$20+$G$20)-$C921))/3)*$D$603)+(((PI()*((($C$19+$G$20)-$C921)*($O$20/($O$19/2)))^2*(((($C$19+$G$20)-$C921)*($O$20/($O$19/2)))*$AZ$12))/3)*$D$603),(((PI()*((($C$19+$G$20)-$C921)*($O$20/($O$19/2)))^2*((($O$20+$G$20)-$C921)/3))*$D$603)-((PI()*((($C$19+$G$20)-$C921)*($O$20/($O$19/2)))^2*(((($C$19+$G$20)-$C921)*($O$20/($O$19/2)))*$AZ$12)/3)*$D$603))),IF('Silo Levels'!$L$19="Pumping",(($D$18*$D$603)+((PI()*(($C$21/2)^2)*($G$20-$C921))*$D$603))+((($D$18+$H$18)/3)*$BF$12)+(((PI()*($C$21/2)^2*(($C$21/2)*$AZ$12))/3)*$D$603),(($D$18*$D$603)+((PI()*(($C$21/2)^2)*($G$20-$C921))*$D$603))+((($D$18+$H$18)/3)*$BF$12)-(((PI()*($C$21/2)^2*(($C$21/2)*$AZ$12))/3)*$D$603)))</f>
        <v>87027.612842531045</v>
      </c>
      <c r="E921" s="73">
        <v>31.6</v>
      </c>
      <c r="F921" s="95">
        <f t="shared" si="127"/>
        <v>81586.186287230477</v>
      </c>
      <c r="G921" s="62">
        <v>31.6</v>
      </c>
      <c r="H921" s="96">
        <f>IF($G921&gt;$G$20,IF('Silo Levels'!$L$20="Pumping",((PI()*((($C$19+$G$20)-$G921)*($O$20/($O$19/2)))^2*((($O$20+$G$20)-$G921))/3)*$H$603)+(((PI()*((($C$19+$G$20)-$G921)*($O$20/($O$19/2)))^2*(((($C$19+$G$20)-$G921)*($O$20/($O$19/2)))*$AZ$13))/3)*$H$603),(((PI()*((($C$19+$G$20)-$G921)*($O$20/($O$19/2)))^2*((($O$20+$G$20)-$G921)/3))*$H$603)-((PI()*((($C$19+$G$20)-$G921)*($O$20/($O$19/2)))^2*(((($C$19+$G$20)-$G921)*($O$20/($O$19/2)))*$AZ$13)/3)*$H$603))),IF('Silo Levels'!$L$20="Pumping",(($D$18*$H$603)+((PI()*(($C$21/2)^2)*($G$20-$G921))*$H$603))+((($D$18+$H$18)/3)*$BF$13)+(((PI()*($C$21/2)^2*(($C$21/2)*$AZ$13))/3)*$H$603),(($D$18*$H$603)+((PI()*(($C$21/2)^2)*($G$20-$G921))*$H$603))+((($D$18+$H$18)/3)*$BF$13)-(((PI()*($C$21/2)^2*(($C$21/2)*$AZ$13))/3)*$H$603)))</f>
        <v>77798.051842204615</v>
      </c>
      <c r="I921" s="73">
        <v>31.6</v>
      </c>
      <c r="J921" s="95">
        <f t="shared" si="128"/>
        <v>81953.38629568505</v>
      </c>
      <c r="K921" s="62">
        <v>31.6</v>
      </c>
      <c r="L921" s="96">
        <f>IF($K921&gt;$G$20,IF('Silo Levels'!$L$21="Pumping",((PI()*((($C$19+$G$20)-$K921)*($O$20/($O$19/2)))^2*((($O$20+$G$20)-$K921))/3)*$L$603)+(((PI()*((($C$19+$G$20)-$K921)*($O$20/($O$19/2)))^2*(((($C$19+$G$20)-$K921)*($O$20/($O$19/2)))*$AZ$14))/3)*$L$603),(((PI()*((($C$19+$G$20)-$K921)*($O$20/($O$19/2)))^2*((($O$20+$G$20)-$K921)/3))*$L$603)-((PI()*((($C$19+$G$20)-$K921)*($O$20/($O$19/2)))^2*(((($C$19+$G$20)-$K921)*($O$20/($O$19/2)))*$AZ$14)/3)*$L$603))),IF('Silo Levels'!$L$21="Pumping",(($D$18*$L$603)+((PI()*(($C$21/2)^2)*($G$20-$K921))*$L$603))+((($D$18+$H$18)/3)*$BF$14)+(((PI()*($C$21/2)^2*(($C$21/2)*$AZ$14))/3)*$L$603),(($D$18*$L$603)+((PI()*(($C$21/2)^2)*($G$20-$K921))*$L$603))+((($D$18+$H$18)/3)*$BF$14)-(((PI()*($C$21/2)^2*(($C$21/2)*$AZ$14))/3)*$L$603)))</f>
        <v>78147.993274072942</v>
      </c>
      <c r="M921" s="73">
        <v>31.6</v>
      </c>
      <c r="N921" s="95">
        <f t="shared" si="129"/>
        <v>83863.207351330711</v>
      </c>
      <c r="O921" s="62">
        <v>31.6</v>
      </c>
      <c r="P921" s="96">
        <f>IF($O921&gt;$G$20,IF('Silo Levels'!$L$22="Pumping",((PI()*((($C$19+$G$20)-$O921)*($O$20/($O$19/2)))^2*((($O$20+$G$20)-$O921))/3)*$P$603)+(((PI()*((($C$19+$G$20)-$O921)*($O$20/($O$19/2)))^2*(((($C$19+$G$20)-$O921)*($O$20/($O$19/2)))*$AZ$15))/3)*$P$603),(((PI()*((($C$19+$G$20)-$O921)*($O$20/($O$19/2)))^2*((($O$20+$G$20)-$O921)/3))*$P$603)-((PI()*((($C$19+$G$20)-$O921)*($O$20/($O$19/2)))^2*(((($C$19+$G$20)-$O921)*($O$20/($O$19/2)))*$AZ$15)/3)*$P$603))),IF('Silo Levels'!$L$22="Pumping",(($D$18*$P$603)+((PI()*(($C$21/2)^2)*($G$20-$O921))*$P$603))+((($D$18+$H$18)/3)*$BF$15)+(((PI()*($C$21/2)^2*(($C$21/2)*$AZ$15))/3)*$P$603),(($D$18*$P$603)+((PI()*(($C$21/2)^2)*($G$20-$O921))*$P$603))+((($D$18+$H$18)/3)*$BF$15)-(((PI()*($C$21/2)^2*(($C$21/2)*$AZ$15))/3)*$P$603)))</f>
        <v>79968.05182373822</v>
      </c>
      <c r="Q921" s="73">
        <v>31.6</v>
      </c>
      <c r="R921" s="95">
        <f t="shared" si="130"/>
        <v>86716.032319739039</v>
      </c>
      <c r="S921" s="62">
        <v>31.6</v>
      </c>
      <c r="T921" s="96">
        <f>IF($S921&gt;$G$20,IF('Silo Levels'!$L$23="Pumping",((PI()*((($C$19+$G$20)-$S921)*($O$20/($O$19/2)))^2*((($O$20+$G$20)-$S921))/3)*$T$603)+(((PI()*((($C$19+$G$20)-$S921)*($O$20/($O$19/2)))^2*(((($C$19+$G$20)-$S921)*($O$20/($O$19/2)))*$AZ$16))/3)*$T$603),(((PI()*((($C$19+$G$20)-$S921)*($O$20/($O$19/2)))^2*((($O$20+$G$20)-$S921)/3))*$T$603)-((PI()*((($C$19+$G$20)-$S921)*($O$20/($O$19/2)))^2*(((($C$19+$G$20)-$S921)*($O$20/($O$19/2)))*$AZ$16)/3)*$T$603))),IF('Silo Levels'!$L$23="Pumping",(($D$18*$T$603)+((PI()*(($C$21/2)^2)*($G$20-$S921))*$T$603))+((($D$18+$H$18)/3)*$BF$16)+(((PI()*($C$21/2)^2*(($C$21/2)*$AZ$16))/3)*$T$603),(($D$18*$T$603)+((PI()*(($C$21/2)^2)*($G$20-$S921))*$T$603))+((($D$18+$H$18)/3)*$BF$16)-(((PI()*($C$21/2)^2*(($C$21/2)*$AZ$16))/3)*$T$603)))</f>
        <v>82686.7926497968</v>
      </c>
      <c r="U921" s="73">
        <v>31.6</v>
      </c>
      <c r="V921" s="95">
        <f t="shared" si="131"/>
        <v>81586.186287230477</v>
      </c>
      <c r="W921" s="62">
        <v>31.6</v>
      </c>
      <c r="X921" s="96">
        <f>IF($W921&gt;$G$20,IF('Silo Levels'!$L$24="Pumping",((PI()*((($C$19+$G$20)-$W921)*($O$20/($O$19/2)))^2*((($O$20+$G$20)-$W921))/3)*$X$603)+(((PI()*((($C$19+$G$20)-$W921)*($O$20/($O$19/2)))^2*(((($C$19+$G$20)-$W921)*($O$20/($O$19/2)))*$AZ$17))/3)*$X$603),(((PI()*((($C$19+$G$20)-$W921)*($O$20/($O$19/2)))^2*((($O$20+$G$20)-$W921)/3))*$X$603)-((PI()*((($C$19+$G$20)-$W921)*($O$20/($O$19/2)))^2*(((($C$19+$G$20)-$W921)*($O$20/($O$19/2)))*$AZ$17)/3)*$X$603))),IF('Silo Levels'!$L$24="Pumping",(($D$18*$X$603)+((PI()*(($C$21/2)^2)*($G$20-$W921))*$X$603))+((($D$18+$H$18)/3)*$BF$17)+(((PI()*($C$21/2)^2*(($C$21/2)*$AZ$17))/3)*$X$603),(($D$18*$X$603)+((PI()*(($C$21/2)^2)*($G$20-$W921))*$X$603))+((($D$18+$H$18)/3)*$BF$17)-(((PI()*($C$21/2)^2*(($C$21/2)*$AZ$17))/3)*$X$603)))</f>
        <v>77798.051842204615</v>
      </c>
      <c r="Y921" s="73">
        <v>31.6</v>
      </c>
      <c r="Z921" s="95">
        <f t="shared" si="132"/>
        <v>93526.616134136246</v>
      </c>
      <c r="AA921" s="62">
        <v>31.6</v>
      </c>
      <c r="AB921" s="96">
        <f>IF($AA921&gt;$G$20,IF('Silo Levels'!$L$25="Pumping",((PI()*((($C$19+$G$20)-$AA921)*($O$20/($O$19/2)))^2*((($O$20+$G$20)-$AA921))/3)*$AB$603)+(((PI()*((($C$19+$G$20)-$AA921)*($O$20/($O$19/2)))^2*(((($C$19+$G$20)-$AA921)*($O$20/($O$19/2)))*$AZ$18))/3)*$AB$603),(((PI()*((($C$19+$G$20)-$AA921)*($O$20/($O$19/2)))^2*((($O$20+$G$20)-$AA921)/3))*$AB$603)-((PI()*((($C$19+$G$20)-$AA921)*($O$20/($O$19/2)))^2*(((($C$19+$G$20)-$AA921)*($O$20/($O$19/2)))*$AZ$18)/3)*$AB$603))),IF('Silo Levels'!$L$25="Pumping",(($D$18*$AB$603)+((PI()*(($C$21/2)^2)*($G$20-$AA921))*$AB$603))+((($D$18+$H$18)/3)*$BF$18)+(((PI()*($C$21/2)^2*(($C$21/2)*$AZ$18))/3)*$AB$603),(($D$18*$AB$603)+((PI()*(($C$21/2)^2)*($G$20-$AA921))*$AB$603))+((($D$18+$H$18)/3)*$BF$18)-(((PI()*($C$21/2)^2*(($C$21/2)*$AZ$18))/3)*$AB$603)))</f>
        <v>89177.275757081938</v>
      </c>
      <c r="AC921" s="73">
        <v>31.6</v>
      </c>
      <c r="AD921" s="95">
        <f t="shared" si="133"/>
        <v>99004.278408902377</v>
      </c>
      <c r="AE921" s="62">
        <v>31.6</v>
      </c>
      <c r="AF921" s="96">
        <f>IF($AE921&gt;$G$20,IF('Silo Levels'!$L$26="Pumping",((PI()*((($C$19+$G$20)-$AE921)*($O$20/($O$19/2)))^2*((($O$20+$G$20)-$AE921))/3)*$AF$603)+(((PI()*((($C$19+$G$20)-$AE921)*($O$20/($O$19/2)))^2*(((($C$19+$G$20)-$AE921)*($O$20/($O$19/2)))*$AZ$19))/3)*$AF$603),(((PI()*((($C$19+$G$20)-$AE921)*($O$20/($O$19/2)))^2*((($O$20+$G$20)-$AE921)/3))*$AF$603)-((PI()*((($C$19+$G$20)-$AE921)*($O$20/($O$19/2)))^2*(((($C$19+$G$20)-$AE921)*($O$20/($O$19/2)))*$AZ$19)/3)*$AF$603))),IF('Silo Levels'!$L$26="Pumping",(($D$18*$AF$603)+((PI()*(($C$21/2)^2)*($G$20-$AE921))*$AF$603))+((($D$18+$H$18)/3)*$BF$19)+(((PI()*($C$21/2)^2*(($C$21/2)*$AZ$19))/3)*$AF$603),(($D$18*$AF$603)+((PI()*(($C$21/2)^2)*($G$20-$AE921))*$AF$603))+((($D$18+$H$18)/3)*$BF$19)-(((PI()*($C$21/2)^2*(($C$21/2)*$AZ$19))/3)*$AF$603)))</f>
        <v>96793.792756642404</v>
      </c>
      <c r="AG921" s="73">
        <v>31.6</v>
      </c>
      <c r="AH921" s="95">
        <f t="shared" si="134"/>
        <v>89954.63161609575</v>
      </c>
      <c r="AI921" s="62">
        <v>31.6</v>
      </c>
      <c r="AJ921" s="96">
        <f>IF($AI921&gt;$G$20,IF('Silo Levels'!$L$27="Pumping",((PI()*((($C$19+$G$20)-$AI921)*($O$20/($O$19/2)))^2*((($O$20+$G$20)-$AI921))/3)*$AJ$603)+(((PI()*((($C$19+$G$20)-$AI921)*($O$20/($O$19/2)))^2*(((($C$19+$G$20)-$AI921)*($O$20/($O$19/2)))*$AZ$20))/3)*$AJ$603),(((PI()*((($C$19+$G$20)-$AI921)*($O$20/($O$19/2)))^2*((($O$20+$G$20)-$AI921)/3))*$AJ$603)-((PI()*((($C$19+$G$20)-$AI921)*($O$20/($O$19/2)))^2*(((($C$19+$G$20)-$AI921)*($O$20/($O$19/2)))*$AZ$20)/3)*$AJ$603))),IF('Silo Levels'!$L$27="Pumping",(($D$18*$AJ$603)+((PI()*(($C$21/2)^2)*($G$20-$AI921))*$AJ$603))+((($D$18+$H$18)/3)*$BF$20)+(((PI()*($C$21/2)^2*(($C$21/2)*$AZ$20))/3)*$AJ$603),(($D$18*$AJ$603)+((PI()*(($C$21/2)^2)*($G$20-$AI921))*$AJ$603))+((($D$18+$H$18)/3)*$BF$20)-(((PI()*($C$21/2)^2*(($C$21/2)*$AZ$20))/3)*$AJ$603)))</f>
        <v>85773.176225289033</v>
      </c>
    </row>
    <row r="922" spans="1:36" x14ac:dyDescent="0.3">
      <c r="A922">
        <v>31.7</v>
      </c>
      <c r="B922" s="95">
        <f t="shared" si="135"/>
        <v>89535.029123917237</v>
      </c>
      <c r="C922" s="62">
        <v>31.7</v>
      </c>
      <c r="D922" s="96">
        <f>IF($C922&gt;$G$20,IF('Silo Levels'!$L$19="Pumping",((PI()*((($C$19+$G$20)-$C922)*($O$20/($O$19/2)))^2*((($O$20+$G$20)-$C922))/3)*$D$603)+(((PI()*((($C$19+$G$20)-$C922)*($O$20/($O$19/2)))^2*(((($C$19+$G$20)-$C922)*($O$20/($O$19/2)))*$AZ$12))/3)*$D$603),(((PI()*((($C$19+$G$20)-$C922)*($O$20/($O$19/2)))^2*((($O$20+$G$20)-$C922)/3))*$D$603)-((PI()*((($C$19+$G$20)-$C922)*($O$20/($O$19/2)))^2*(((($C$19+$G$20)-$C922)*($O$20/($O$19/2)))*$AZ$12)/3)*$D$603))),IF('Silo Levels'!$L$19="Pumping",(($D$18*$D$603)+((PI()*(($C$21/2)^2)*($G$20-$C922))*$D$603))+((($D$18+$H$18)/3)*$BF$12)+(((PI()*($C$21/2)^2*(($C$21/2)*$AZ$12))/3)*$D$603),(($D$18*$D$603)+((PI()*(($C$21/2)^2)*($G$20-$C922))*$D$603))+((($D$18+$H$18)/3)*$BF$12)-(((PI()*($C$21/2)^2*(($C$21/2)*$AZ$12))/3)*$D$603)))</f>
        <v>86608.010350352532</v>
      </c>
      <c r="E922" s="73">
        <v>31.7</v>
      </c>
      <c r="F922" s="95">
        <f t="shared" si="127"/>
        <v>81206.052935255764</v>
      </c>
      <c r="G922" s="62">
        <v>31.7</v>
      </c>
      <c r="H922" s="96">
        <f>IF($G922&gt;$G$20,IF('Silo Levels'!$L$20="Pumping",((PI()*((($C$19+$G$20)-$G922)*($O$20/($O$19/2)))^2*((($O$20+$G$20)-$G922))/3)*$H$603)+(((PI()*((($C$19+$G$20)-$G922)*($O$20/($O$19/2)))^2*(((($C$19+$G$20)-$G922)*($O$20/($O$19/2)))*$AZ$13))/3)*$H$603),(((PI()*((($C$19+$G$20)-$G922)*($O$20/($O$19/2)))^2*((($O$20+$G$20)-$G922)/3))*$H$603)-((PI()*((($C$19+$G$20)-$G922)*($O$20/($O$19/2)))^2*(((($C$19+$G$20)-$G922)*($O$20/($O$19/2)))*$AZ$13)/3)*$H$603))),IF('Silo Levels'!$L$20="Pumping",(($D$18*$H$603)+((PI()*(($C$21/2)^2)*($G$20-$G922))*$H$603))+((($D$18+$H$18)/3)*$BF$13)+(((PI()*($C$21/2)^2*(($C$21/2)*$AZ$13))/3)*$H$603),(($D$18*$H$603)+((PI()*(($C$21/2)^2)*($G$20-$G922))*$H$603))+((($D$18+$H$18)/3)*$BF$13)-(((PI()*($C$21/2)^2*(($C$21/2)*$AZ$13))/3)*$H$603)))</f>
        <v>77417.918490229902</v>
      </c>
      <c r="I922" s="73">
        <v>31.7</v>
      </c>
      <c r="J922" s="95">
        <f t="shared" si="128"/>
        <v>81571.521072610398</v>
      </c>
      <c r="K922" s="62">
        <v>31.7</v>
      </c>
      <c r="L922" s="96">
        <f>IF($K922&gt;$G$20,IF('Silo Levels'!$L$21="Pumping",((PI()*((($C$19+$G$20)-$K922)*($O$20/($O$19/2)))^2*((($O$20+$G$20)-$K922))/3)*$L$603)+(((PI()*((($C$19+$G$20)-$K922)*($O$20/($O$19/2)))^2*(((($C$19+$G$20)-$K922)*($O$20/($O$19/2)))*$AZ$14))/3)*$L$603),(((PI()*((($C$19+$G$20)-$K922)*($O$20/($O$19/2)))^2*((($O$20+$G$20)-$K922)/3))*$L$603)-((PI()*((($C$19+$G$20)-$K922)*($O$20/($O$19/2)))^2*(((($C$19+$G$20)-$K922)*($O$20/($O$19/2)))*$AZ$14)/3)*$L$603))),IF('Silo Levels'!$L$21="Pumping",(($D$18*$L$603)+((PI()*(($C$21/2)^2)*($G$20-$K922))*$L$603))+((($D$18+$H$18)/3)*$BF$14)+(((PI()*($C$21/2)^2*(($C$21/2)*$AZ$14))/3)*$L$603),(($D$18*$L$603)+((PI()*(($C$21/2)^2)*($G$20-$K922))*$L$603))+((($D$18+$H$18)/3)*$BF$14)-(((PI()*($C$21/2)^2*(($C$21/2)*$AZ$14))/3)*$L$603)))</f>
        <v>77766.12805099829</v>
      </c>
      <c r="M922" s="73">
        <v>31.7</v>
      </c>
      <c r="N922" s="95">
        <f t="shared" si="129"/>
        <v>83472.334601523529</v>
      </c>
      <c r="O922" s="62">
        <v>31.7</v>
      </c>
      <c r="P922" s="96">
        <f>IF($O922&gt;$G$20,IF('Silo Levels'!$L$22="Pumping",((PI()*((($C$19+$G$20)-$O922)*($O$20/($O$19/2)))^2*((($O$20+$G$20)-$O922))/3)*$P$603)+(((PI()*((($C$19+$G$20)-$O922)*($O$20/($O$19/2)))^2*(((($C$19+$G$20)-$O922)*($O$20/($O$19/2)))*$AZ$15))/3)*$P$603),(((PI()*((($C$19+$G$20)-$O922)*($O$20/($O$19/2)))^2*((($O$20+$G$20)-$O922)/3))*$P$603)-((PI()*((($C$19+$G$20)-$O922)*($O$20/($O$19/2)))^2*(((($C$19+$G$20)-$O922)*($O$20/($O$19/2)))*$AZ$15)/3)*$P$603))),IF('Silo Levels'!$L$22="Pumping",(($D$18*$P$603)+((PI()*(($C$21/2)^2)*($G$20-$O922))*$P$603))+((($D$18+$H$18)/3)*$BF$15)+(((PI()*($C$21/2)^2*(($C$21/2)*$AZ$15))/3)*$P$603),(($D$18*$P$603)+((PI()*(($C$21/2)^2)*($G$20-$O922))*$P$603))+((($D$18+$H$18)/3)*$BF$15)-(((PI()*($C$21/2)^2*(($C$21/2)*$AZ$15))/3)*$P$603)))</f>
        <v>79577.179073931038</v>
      </c>
      <c r="Q922" s="73">
        <v>31.7</v>
      </c>
      <c r="R922" s="95">
        <f t="shared" si="130"/>
        <v>86311.704436483516</v>
      </c>
      <c r="S922" s="62">
        <v>31.7</v>
      </c>
      <c r="T922" s="96">
        <f>IF($S922&gt;$G$20,IF('Silo Levels'!$L$23="Pumping",((PI()*((($C$19+$G$20)-$S922)*($O$20/($O$19/2)))^2*((($O$20+$G$20)-$S922))/3)*$T$603)+(((PI()*((($C$19+$G$20)-$S922)*($O$20/($O$19/2)))^2*(((($C$19+$G$20)-$S922)*($O$20/($O$19/2)))*$AZ$16))/3)*$T$603),(((PI()*((($C$19+$G$20)-$S922)*($O$20/($O$19/2)))^2*((($O$20+$G$20)-$S922)/3))*$T$603)-((PI()*((($C$19+$G$20)-$S922)*($O$20/($O$19/2)))^2*(((($C$19+$G$20)-$S922)*($O$20/($O$19/2)))*$AZ$16)/3)*$T$603))),IF('Silo Levels'!$L$23="Pumping",(($D$18*$T$603)+((PI()*(($C$21/2)^2)*($G$20-$S922))*$T$603))+((($D$18+$H$18)/3)*$BF$16)+(((PI()*($C$21/2)^2*(($C$21/2)*$AZ$16))/3)*$T$603),(($D$18*$T$603)+((PI()*(($C$21/2)^2)*($G$20-$S922))*$T$603))+((($D$18+$H$18)/3)*$BF$16)-(((PI()*($C$21/2)^2*(($C$21/2)*$AZ$16))/3)*$T$603)))</f>
        <v>82282.464766541278</v>
      </c>
      <c r="U922" s="73">
        <v>31.7</v>
      </c>
      <c r="V922" s="95">
        <f t="shared" si="131"/>
        <v>81206.052935255764</v>
      </c>
      <c r="W922" s="62">
        <v>31.7</v>
      </c>
      <c r="X922" s="96">
        <f>IF($W922&gt;$G$20,IF('Silo Levels'!$L$24="Pumping",((PI()*((($C$19+$G$20)-$W922)*($O$20/($O$19/2)))^2*((($O$20+$G$20)-$W922))/3)*$X$603)+(((PI()*((($C$19+$G$20)-$W922)*($O$20/($O$19/2)))^2*(((($C$19+$G$20)-$W922)*($O$20/($O$19/2)))*$AZ$17))/3)*$X$603),(((PI()*((($C$19+$G$20)-$W922)*($O$20/($O$19/2)))^2*((($O$20+$G$20)-$W922)/3))*$X$603)-((PI()*((($C$19+$G$20)-$W922)*($O$20/($O$19/2)))^2*(((($C$19+$G$20)-$W922)*($O$20/($O$19/2)))*$AZ$17)/3)*$X$603))),IF('Silo Levels'!$L$24="Pumping",(($D$18*$X$603)+((PI()*(($C$21/2)^2)*($G$20-$W922))*$X$603))+((($D$18+$H$18)/3)*$BF$17)+(((PI()*($C$21/2)^2*(($C$21/2)*$AZ$17))/3)*$X$603),(($D$18*$X$603)+((PI()*(($C$21/2)^2)*($G$20-$W922))*$X$603))+((($D$18+$H$18)/3)*$BF$17)-(((PI()*($C$21/2)^2*(($C$21/2)*$AZ$17))/3)*$X$603)))</f>
        <v>77417.918490229902</v>
      </c>
      <c r="Y922" s="73">
        <v>31.7</v>
      </c>
      <c r="Z922" s="95">
        <f t="shared" si="132"/>
        <v>93090.166646822094</v>
      </c>
      <c r="AA922" s="62">
        <v>31.7</v>
      </c>
      <c r="AB922" s="96">
        <f>IF($AA922&gt;$G$20,IF('Silo Levels'!$L$25="Pumping",((PI()*((($C$19+$G$20)-$AA922)*($O$20/($O$19/2)))^2*((($O$20+$G$20)-$AA922))/3)*$AB$603)+(((PI()*((($C$19+$G$20)-$AA922)*($O$20/($O$19/2)))^2*(((($C$19+$G$20)-$AA922)*($O$20/($O$19/2)))*$AZ$18))/3)*$AB$603),(((PI()*((($C$19+$G$20)-$AA922)*($O$20/($O$19/2)))^2*((($O$20+$G$20)-$AA922)/3))*$AB$603)-((PI()*((($C$19+$G$20)-$AA922)*($O$20/($O$19/2)))^2*(((($C$19+$G$20)-$AA922)*($O$20/($O$19/2)))*$AZ$18)/3)*$AB$603))),IF('Silo Levels'!$L$25="Pumping",(($D$18*$AB$603)+((PI()*(($C$21/2)^2)*($G$20-$AA922))*$AB$603))+((($D$18+$H$18)/3)*$BF$18)+(((PI()*($C$21/2)^2*(($C$21/2)*$AZ$18))/3)*$AB$603),(($D$18*$AB$603)+((PI()*(($C$21/2)^2)*($G$20-$AA922))*$AB$603))+((($D$18+$H$18)/3)*$BF$18)-(((PI()*($C$21/2)^2*(($C$21/2)*$AZ$18))/3)*$AB$603)))</f>
        <v>88740.826269767786</v>
      </c>
      <c r="AC922" s="73">
        <v>31.7</v>
      </c>
      <c r="AD922" s="95">
        <f t="shared" si="133"/>
        <v>98560.64087033036</v>
      </c>
      <c r="AE922" s="62">
        <v>31.7</v>
      </c>
      <c r="AF922" s="96">
        <f>IF($AE922&gt;$G$20,IF('Silo Levels'!$L$26="Pumping",((PI()*((($C$19+$G$20)-$AE922)*($O$20/($O$19/2)))^2*((($O$20+$G$20)-$AE922))/3)*$AF$603)+(((PI()*((($C$19+$G$20)-$AE922)*($O$20/($O$19/2)))^2*(((($C$19+$G$20)-$AE922)*($O$20/($O$19/2)))*$AZ$19))/3)*$AF$603),(((PI()*((($C$19+$G$20)-$AE922)*($O$20/($O$19/2)))^2*((($O$20+$G$20)-$AE922)/3))*$AF$603)-((PI()*((($C$19+$G$20)-$AE922)*($O$20/($O$19/2)))^2*(((($C$19+$G$20)-$AE922)*($O$20/($O$19/2)))*$AZ$19)/3)*$AF$603))),IF('Silo Levels'!$L$26="Pumping",(($D$18*$AF$603)+((PI()*(($C$21/2)^2)*($G$20-$AE922))*$AF$603))+((($D$18+$H$18)/3)*$BF$19)+(((PI()*($C$21/2)^2*(($C$21/2)*$AZ$19))/3)*$AF$603),(($D$18*$AF$603)+((PI()*(($C$21/2)^2)*($G$20-$AE922))*$AF$603))+((($D$18+$H$18)/3)*$BF$19)-(((PI()*($C$21/2)^2*(($C$21/2)*$AZ$19))/3)*$AF$603)))</f>
        <v>96350.155218070387</v>
      </c>
      <c r="AG922" s="73">
        <v>31.7</v>
      </c>
      <c r="AH922" s="95">
        <f t="shared" si="134"/>
        <v>89535.029123917237</v>
      </c>
      <c r="AI922" s="62">
        <v>31.7</v>
      </c>
      <c r="AJ922" s="96">
        <f>IF($AI922&gt;$G$20,IF('Silo Levels'!$L$27="Pumping",((PI()*((($C$19+$G$20)-$AI922)*($O$20/($O$19/2)))^2*((($O$20+$G$20)-$AI922))/3)*$AJ$603)+(((PI()*((($C$19+$G$20)-$AI922)*($O$20/($O$19/2)))^2*(((($C$19+$G$20)-$AI922)*($O$20/($O$19/2)))*$AZ$20))/3)*$AJ$603),(((PI()*((($C$19+$G$20)-$AI922)*($O$20/($O$19/2)))^2*((($O$20+$G$20)-$AI922)/3))*$AJ$603)-((PI()*((($C$19+$G$20)-$AI922)*($O$20/($O$19/2)))^2*(((($C$19+$G$20)-$AI922)*($O$20/($O$19/2)))*$AZ$20)/3)*$AJ$603))),IF('Silo Levels'!$L$27="Pumping",(($D$18*$AJ$603)+((PI()*(($C$21/2)^2)*($G$20-$AI922))*$AJ$603))+((($D$18+$H$18)/3)*$BF$20)+(((PI()*($C$21/2)^2*(($C$21/2)*$AZ$20))/3)*$AJ$603),(($D$18*$AJ$603)+((PI()*(($C$21/2)^2)*($G$20-$AI922))*$AJ$603))+((($D$18+$H$18)/3)*$BF$20)-(((PI()*($C$21/2)^2*(($C$21/2)*$AZ$20))/3)*$AJ$603)))</f>
        <v>85353.573733110519</v>
      </c>
    </row>
    <row r="923" spans="1:36" x14ac:dyDescent="0.3">
      <c r="A923">
        <v>31.8</v>
      </c>
      <c r="B923" s="95">
        <f t="shared" si="135"/>
        <v>89115.426631738723</v>
      </c>
      <c r="C923" s="62">
        <v>31.8</v>
      </c>
      <c r="D923" s="96">
        <f>IF($C923&gt;$G$20,IF('Silo Levels'!$L$19="Pumping",((PI()*((($C$19+$G$20)-$C923)*($O$20/($O$19/2)))^2*((($O$20+$G$20)-$C923))/3)*$D$603)+(((PI()*((($C$19+$G$20)-$C923)*($O$20/($O$19/2)))^2*(((($C$19+$G$20)-$C923)*($O$20/($O$19/2)))*$AZ$12))/3)*$D$603),(((PI()*((($C$19+$G$20)-$C923)*($O$20/($O$19/2)))^2*((($O$20+$G$20)-$C923)/3))*$D$603)-((PI()*((($C$19+$G$20)-$C923)*($O$20/($O$19/2)))^2*(((($C$19+$G$20)-$C923)*($O$20/($O$19/2)))*$AZ$12)/3)*$D$603))),IF('Silo Levels'!$L$19="Pumping",(($D$18*$D$603)+((PI()*(($C$21/2)^2)*($G$20-$C923))*$D$603))+((($D$18+$H$18)/3)*$BF$12)+(((PI()*($C$21/2)^2*(($C$21/2)*$AZ$12))/3)*$D$603),(($D$18*$D$603)+((PI()*(($C$21/2)^2)*($G$20-$C923))*$D$603))+((($D$18+$H$18)/3)*$BF$12)-(((PI()*($C$21/2)^2*(($C$21/2)*$AZ$12))/3)*$D$603)))</f>
        <v>86188.407858174018</v>
      </c>
      <c r="E923" s="73">
        <v>31.8</v>
      </c>
      <c r="F923" s="95">
        <f t="shared" si="127"/>
        <v>80825.919583281036</v>
      </c>
      <c r="G923" s="62">
        <v>31.8</v>
      </c>
      <c r="H923" s="96">
        <f>IF($G923&gt;$G$20,IF('Silo Levels'!$L$20="Pumping",((PI()*((($C$19+$G$20)-$G923)*($O$20/($O$19/2)))^2*((($O$20+$G$20)-$G923))/3)*$H$603)+(((PI()*((($C$19+$G$20)-$G923)*($O$20/($O$19/2)))^2*(((($C$19+$G$20)-$G923)*($O$20/($O$19/2)))*$AZ$13))/3)*$H$603),(((PI()*((($C$19+$G$20)-$G923)*($O$20/($O$19/2)))^2*((($O$20+$G$20)-$G923)/3))*$H$603)-((PI()*((($C$19+$G$20)-$G923)*($O$20/($O$19/2)))^2*(((($C$19+$G$20)-$G923)*($O$20/($O$19/2)))*$AZ$13)/3)*$H$603))),IF('Silo Levels'!$L$20="Pumping",(($D$18*$H$603)+((PI()*(($C$21/2)^2)*($G$20-$G923))*$H$603))+((($D$18+$H$18)/3)*$BF$13)+(((PI()*($C$21/2)^2*(($C$21/2)*$AZ$13))/3)*$H$603),(($D$18*$H$603)+((PI()*(($C$21/2)^2)*($G$20-$G923))*$H$603))+((($D$18+$H$18)/3)*$BF$13)-(((PI()*($C$21/2)^2*(($C$21/2)*$AZ$13))/3)*$H$603)))</f>
        <v>77037.785138255174</v>
      </c>
      <c r="I923" s="73">
        <v>31.8</v>
      </c>
      <c r="J923" s="95">
        <f t="shared" si="128"/>
        <v>81189.655849535717</v>
      </c>
      <c r="K923" s="62">
        <v>31.8</v>
      </c>
      <c r="L923" s="96">
        <f>IF($K923&gt;$G$20,IF('Silo Levels'!$L$21="Pumping",((PI()*((($C$19+$G$20)-$K923)*($O$20/($O$19/2)))^2*((($O$20+$G$20)-$K923))/3)*$L$603)+(((PI()*((($C$19+$G$20)-$K923)*($O$20/($O$19/2)))^2*(((($C$19+$G$20)-$K923)*($O$20/($O$19/2)))*$AZ$14))/3)*$L$603),(((PI()*((($C$19+$G$20)-$K923)*($O$20/($O$19/2)))^2*((($O$20+$G$20)-$K923)/3))*$L$603)-((PI()*((($C$19+$G$20)-$K923)*($O$20/($O$19/2)))^2*(((($C$19+$G$20)-$K923)*($O$20/($O$19/2)))*$AZ$14)/3)*$L$603))),IF('Silo Levels'!$L$21="Pumping",(($D$18*$L$603)+((PI()*(($C$21/2)^2)*($G$20-$K923))*$L$603))+((($D$18+$H$18)/3)*$BF$14)+(((PI()*($C$21/2)^2*(($C$21/2)*$AZ$14))/3)*$L$603),(($D$18*$L$603)+((PI()*(($C$21/2)^2)*($G$20-$K923))*$L$603))+((($D$18+$H$18)/3)*$BF$14)-(((PI()*($C$21/2)^2*(($C$21/2)*$AZ$14))/3)*$L$603)))</f>
        <v>77384.262827923609</v>
      </c>
      <c r="M923" s="73">
        <v>31.8</v>
      </c>
      <c r="N923" s="95">
        <f t="shared" si="129"/>
        <v>83081.461851716318</v>
      </c>
      <c r="O923" s="62">
        <v>31.8</v>
      </c>
      <c r="P923" s="96">
        <f>IF($O923&gt;$G$20,IF('Silo Levels'!$L$22="Pumping",((PI()*((($C$19+$G$20)-$O923)*($O$20/($O$19/2)))^2*((($O$20+$G$20)-$O923))/3)*$P$603)+(((PI()*((($C$19+$G$20)-$O923)*($O$20/($O$19/2)))^2*(((($C$19+$G$20)-$O923)*($O$20/($O$19/2)))*$AZ$15))/3)*$P$603),(((PI()*((($C$19+$G$20)-$O923)*($O$20/($O$19/2)))^2*((($O$20+$G$20)-$O923)/3))*$P$603)-((PI()*((($C$19+$G$20)-$O923)*($O$20/($O$19/2)))^2*(((($C$19+$G$20)-$O923)*($O$20/($O$19/2)))*$AZ$15)/3)*$P$603))),IF('Silo Levels'!$L$22="Pumping",(($D$18*$P$603)+((PI()*(($C$21/2)^2)*($G$20-$O923))*$P$603))+((($D$18+$H$18)/3)*$BF$15)+(((PI()*($C$21/2)^2*(($C$21/2)*$AZ$15))/3)*$P$603),(($D$18*$P$603)+((PI()*(($C$21/2)^2)*($G$20-$O923))*$P$603))+((($D$18+$H$18)/3)*$BF$15)-(((PI()*($C$21/2)^2*(($C$21/2)*$AZ$15))/3)*$P$603)))</f>
        <v>79186.306324123827</v>
      </c>
      <c r="Q923" s="73">
        <v>31.8</v>
      </c>
      <c r="R923" s="95">
        <f t="shared" si="130"/>
        <v>85907.376553227979</v>
      </c>
      <c r="S923" s="62">
        <v>31.8</v>
      </c>
      <c r="T923" s="96">
        <f>IF($S923&gt;$G$20,IF('Silo Levels'!$L$23="Pumping",((PI()*((($C$19+$G$20)-$S923)*($O$20/($O$19/2)))^2*((($O$20+$G$20)-$S923))/3)*$T$603)+(((PI()*((($C$19+$G$20)-$S923)*($O$20/($O$19/2)))^2*(((($C$19+$G$20)-$S923)*($O$20/($O$19/2)))*$AZ$16))/3)*$T$603),(((PI()*((($C$19+$G$20)-$S923)*($O$20/($O$19/2)))^2*((($O$20+$G$20)-$S923)/3))*$T$603)-((PI()*((($C$19+$G$20)-$S923)*($O$20/($O$19/2)))^2*(((($C$19+$G$20)-$S923)*($O$20/($O$19/2)))*$AZ$16)/3)*$T$603))),IF('Silo Levels'!$L$23="Pumping",(($D$18*$T$603)+((PI()*(($C$21/2)^2)*($G$20-$S923))*$T$603))+((($D$18+$H$18)/3)*$BF$16)+(((PI()*($C$21/2)^2*(($C$21/2)*$AZ$16))/3)*$T$603),(($D$18*$T$603)+((PI()*(($C$21/2)^2)*($G$20-$S923))*$T$603))+((($D$18+$H$18)/3)*$BF$16)-(((PI()*($C$21/2)^2*(($C$21/2)*$AZ$16))/3)*$T$603)))</f>
        <v>81878.136883285741</v>
      </c>
      <c r="U923" s="73">
        <v>31.8</v>
      </c>
      <c r="V923" s="95">
        <f t="shared" si="131"/>
        <v>80825.919583281036</v>
      </c>
      <c r="W923" s="62">
        <v>31.8</v>
      </c>
      <c r="X923" s="96">
        <f>IF($W923&gt;$G$20,IF('Silo Levels'!$L$24="Pumping",((PI()*((($C$19+$G$20)-$W923)*($O$20/($O$19/2)))^2*((($O$20+$G$20)-$W923))/3)*$X$603)+(((PI()*((($C$19+$G$20)-$W923)*($O$20/($O$19/2)))^2*(((($C$19+$G$20)-$W923)*($O$20/($O$19/2)))*$AZ$17))/3)*$X$603),(((PI()*((($C$19+$G$20)-$W923)*($O$20/($O$19/2)))^2*((($O$20+$G$20)-$W923)/3))*$X$603)-((PI()*((($C$19+$G$20)-$W923)*($O$20/($O$19/2)))^2*(((($C$19+$G$20)-$W923)*($O$20/($O$19/2)))*$AZ$17)/3)*$X$603))),IF('Silo Levels'!$L$24="Pumping",(($D$18*$X$603)+((PI()*(($C$21/2)^2)*($G$20-$W923))*$X$603))+((($D$18+$H$18)/3)*$BF$17)+(((PI()*($C$21/2)^2*(($C$21/2)*$AZ$17))/3)*$X$603),(($D$18*$X$603)+((PI()*(($C$21/2)^2)*($G$20-$W923))*$X$603))+((($D$18+$H$18)/3)*$BF$17)-(((PI()*($C$21/2)^2*(($C$21/2)*$AZ$17))/3)*$X$603)))</f>
        <v>77037.785138255174</v>
      </c>
      <c r="Y923" s="73">
        <v>31.8</v>
      </c>
      <c r="Z923" s="95">
        <f t="shared" si="132"/>
        <v>92653.717159507913</v>
      </c>
      <c r="AA923" s="62">
        <v>31.8</v>
      </c>
      <c r="AB923" s="96">
        <f>IF($AA923&gt;$G$20,IF('Silo Levels'!$L$25="Pumping",((PI()*((($C$19+$G$20)-$AA923)*($O$20/($O$19/2)))^2*((($O$20+$G$20)-$AA923))/3)*$AB$603)+(((PI()*((($C$19+$G$20)-$AA923)*($O$20/($O$19/2)))^2*(((($C$19+$G$20)-$AA923)*($O$20/($O$19/2)))*$AZ$18))/3)*$AB$603),(((PI()*((($C$19+$G$20)-$AA923)*($O$20/($O$19/2)))^2*((($O$20+$G$20)-$AA923)/3))*$AB$603)-((PI()*((($C$19+$G$20)-$AA923)*($O$20/($O$19/2)))^2*(((($C$19+$G$20)-$AA923)*($O$20/($O$19/2)))*$AZ$18)/3)*$AB$603))),IF('Silo Levels'!$L$25="Pumping",(($D$18*$AB$603)+((PI()*(($C$21/2)^2)*($G$20-$AA923))*$AB$603))+((($D$18+$H$18)/3)*$BF$18)+(((PI()*($C$21/2)^2*(($C$21/2)*$AZ$18))/3)*$AB$603),(($D$18*$AB$603)+((PI()*(($C$21/2)^2)*($G$20-$AA923))*$AB$603))+((($D$18+$H$18)/3)*$BF$18)-(((PI()*($C$21/2)^2*(($C$21/2)*$AZ$18))/3)*$AB$603)))</f>
        <v>88304.376782453604</v>
      </c>
      <c r="AC923" s="73">
        <v>31.8</v>
      </c>
      <c r="AD923" s="95">
        <f t="shared" si="133"/>
        <v>98117.003331758315</v>
      </c>
      <c r="AE923" s="62">
        <v>31.8</v>
      </c>
      <c r="AF923" s="96">
        <f>IF($AE923&gt;$G$20,IF('Silo Levels'!$L$26="Pumping",((PI()*((($C$19+$G$20)-$AE923)*($O$20/($O$19/2)))^2*((($O$20+$G$20)-$AE923))/3)*$AF$603)+(((PI()*((($C$19+$G$20)-$AE923)*($O$20/($O$19/2)))^2*(((($C$19+$G$20)-$AE923)*($O$20/($O$19/2)))*$AZ$19))/3)*$AF$603),(((PI()*((($C$19+$G$20)-$AE923)*($O$20/($O$19/2)))^2*((($O$20+$G$20)-$AE923)/3))*$AF$603)-((PI()*((($C$19+$G$20)-$AE923)*($O$20/($O$19/2)))^2*(((($C$19+$G$20)-$AE923)*($O$20/($O$19/2)))*$AZ$19)/3)*$AF$603))),IF('Silo Levels'!$L$26="Pumping",(($D$18*$AF$603)+((PI()*(($C$21/2)^2)*($G$20-$AE923))*$AF$603))+((($D$18+$H$18)/3)*$BF$19)+(((PI()*($C$21/2)^2*(($C$21/2)*$AZ$19))/3)*$AF$603),(($D$18*$AF$603)+((PI()*(($C$21/2)^2)*($G$20-$AE923))*$AF$603))+((($D$18+$H$18)/3)*$BF$19)-(((PI()*($C$21/2)^2*(($C$21/2)*$AZ$19))/3)*$AF$603)))</f>
        <v>95906.517679498342</v>
      </c>
      <c r="AG923" s="73">
        <v>31.8</v>
      </c>
      <c r="AH923" s="95">
        <f t="shared" si="134"/>
        <v>89115.426631738723</v>
      </c>
      <c r="AI923" s="62">
        <v>31.8</v>
      </c>
      <c r="AJ923" s="96">
        <f>IF($AI923&gt;$G$20,IF('Silo Levels'!$L$27="Pumping",((PI()*((($C$19+$G$20)-$AI923)*($O$20/($O$19/2)))^2*((($O$20+$G$20)-$AI923))/3)*$AJ$603)+(((PI()*((($C$19+$G$20)-$AI923)*($O$20/($O$19/2)))^2*(((($C$19+$G$20)-$AI923)*($O$20/($O$19/2)))*$AZ$20))/3)*$AJ$603),(((PI()*((($C$19+$G$20)-$AI923)*($O$20/($O$19/2)))^2*((($O$20+$G$20)-$AI923)/3))*$AJ$603)-((PI()*((($C$19+$G$20)-$AI923)*($O$20/($O$19/2)))^2*(((($C$19+$G$20)-$AI923)*($O$20/($O$19/2)))*$AZ$20)/3)*$AJ$603))),IF('Silo Levels'!$L$27="Pumping",(($D$18*$AJ$603)+((PI()*(($C$21/2)^2)*($G$20-$AI923))*$AJ$603))+((($D$18+$H$18)/3)*$BF$20)+(((PI()*($C$21/2)^2*(($C$21/2)*$AZ$20))/3)*$AJ$603),(($D$18*$AJ$603)+((PI()*(($C$21/2)^2)*($G$20-$AI923))*$AJ$603))+((($D$18+$H$18)/3)*$BF$20)-(((PI()*($C$21/2)^2*(($C$21/2)*$AZ$20))/3)*$AJ$603)))</f>
        <v>84933.971240932005</v>
      </c>
    </row>
    <row r="924" spans="1:36" x14ac:dyDescent="0.3">
      <c r="A924">
        <v>31.9</v>
      </c>
      <c r="B924" s="95">
        <f t="shared" si="135"/>
        <v>88695.824139560209</v>
      </c>
      <c r="C924" s="62">
        <v>31.9</v>
      </c>
      <c r="D924" s="96">
        <f>IF($C924&gt;$G$20,IF('Silo Levels'!$L$19="Pumping",((PI()*((($C$19+$G$20)-$C924)*($O$20/($O$19/2)))^2*((($O$20+$G$20)-$C924))/3)*$D$603)+(((PI()*((($C$19+$G$20)-$C924)*($O$20/($O$19/2)))^2*(((($C$19+$G$20)-$C924)*($O$20/($O$19/2)))*$AZ$12))/3)*$D$603),(((PI()*((($C$19+$G$20)-$C924)*($O$20/($O$19/2)))^2*((($O$20+$G$20)-$C924)/3))*$D$603)-((PI()*((($C$19+$G$20)-$C924)*($O$20/($O$19/2)))^2*(((($C$19+$G$20)-$C924)*($O$20/($O$19/2)))*$AZ$12)/3)*$D$603))),IF('Silo Levels'!$L$19="Pumping",(($D$18*$D$603)+((PI()*(($C$21/2)^2)*($G$20-$C924))*$D$603))+((($D$18+$H$18)/3)*$BF$12)+(((PI()*($C$21/2)^2*(($C$21/2)*$AZ$12))/3)*$D$603),(($D$18*$D$603)+((PI()*(($C$21/2)^2)*($G$20-$C924))*$D$603))+((($D$18+$H$18)/3)*$BF$12)-(((PI()*($C$21/2)^2*(($C$21/2)*$AZ$12))/3)*$D$603)))</f>
        <v>85768.805365995504</v>
      </c>
      <c r="E924" s="73">
        <v>31.9</v>
      </c>
      <c r="F924" s="95">
        <f t="shared" si="127"/>
        <v>80445.786231306323</v>
      </c>
      <c r="G924" s="62">
        <v>31.9</v>
      </c>
      <c r="H924" s="96">
        <f>IF($G924&gt;$G$20,IF('Silo Levels'!$L$20="Pumping",((PI()*((($C$19+$G$20)-$G924)*($O$20/($O$19/2)))^2*((($O$20+$G$20)-$G924))/3)*$H$603)+(((PI()*((($C$19+$G$20)-$G924)*($O$20/($O$19/2)))^2*(((($C$19+$G$20)-$G924)*($O$20/($O$19/2)))*$AZ$13))/3)*$H$603),(((PI()*((($C$19+$G$20)-$G924)*($O$20/($O$19/2)))^2*((($O$20+$G$20)-$G924)/3))*$H$603)-((PI()*((($C$19+$G$20)-$G924)*($O$20/($O$19/2)))^2*(((($C$19+$G$20)-$G924)*($O$20/($O$19/2)))*$AZ$13)/3)*$H$603))),IF('Silo Levels'!$L$20="Pumping",(($D$18*$H$603)+((PI()*(($C$21/2)^2)*($G$20-$G924))*$H$603))+((($D$18+$H$18)/3)*$BF$13)+(((PI()*($C$21/2)^2*(($C$21/2)*$AZ$13))/3)*$H$603),(($D$18*$H$603)+((PI()*(($C$21/2)^2)*($G$20-$G924))*$H$603))+((($D$18+$H$18)/3)*$BF$13)-(((PI()*($C$21/2)^2*(($C$21/2)*$AZ$13))/3)*$H$603)))</f>
        <v>76657.651786280461</v>
      </c>
      <c r="I924" s="73">
        <v>31.9</v>
      </c>
      <c r="J924" s="95">
        <f t="shared" si="128"/>
        <v>80807.790626461065</v>
      </c>
      <c r="K924" s="62">
        <v>31.9</v>
      </c>
      <c r="L924" s="96">
        <f>IF($K924&gt;$G$20,IF('Silo Levels'!$L$21="Pumping",((PI()*((($C$19+$G$20)-$K924)*($O$20/($O$19/2)))^2*((($O$20+$G$20)-$K924))/3)*$L$603)+(((PI()*((($C$19+$G$20)-$K924)*($O$20/($O$19/2)))^2*(((($C$19+$G$20)-$K924)*($O$20/($O$19/2)))*$AZ$14))/3)*$L$603),(((PI()*((($C$19+$G$20)-$K924)*($O$20/($O$19/2)))^2*((($O$20+$G$20)-$K924)/3))*$L$603)-((PI()*((($C$19+$G$20)-$K924)*($O$20/($O$19/2)))^2*(((($C$19+$G$20)-$K924)*($O$20/($O$19/2)))*$AZ$14)/3)*$L$603))),IF('Silo Levels'!$L$21="Pumping",(($D$18*$L$603)+((PI()*(($C$21/2)^2)*($G$20-$K924))*$L$603))+((($D$18+$H$18)/3)*$BF$14)+(((PI()*($C$21/2)^2*(($C$21/2)*$AZ$14))/3)*$L$603),(($D$18*$L$603)+((PI()*(($C$21/2)^2)*($G$20-$K924))*$L$603))+((($D$18+$H$18)/3)*$BF$14)-(((PI()*($C$21/2)^2*(($C$21/2)*$AZ$14))/3)*$L$603)))</f>
        <v>77002.397604848957</v>
      </c>
      <c r="M924" s="73">
        <v>31.9</v>
      </c>
      <c r="N924" s="95">
        <f t="shared" si="129"/>
        <v>82690.589101909136</v>
      </c>
      <c r="O924" s="62">
        <v>31.9</v>
      </c>
      <c r="P924" s="96">
        <f>IF($O924&gt;$G$20,IF('Silo Levels'!$L$22="Pumping",((PI()*((($C$19+$G$20)-$O924)*($O$20/($O$19/2)))^2*((($O$20+$G$20)-$O924))/3)*$P$603)+(((PI()*((($C$19+$G$20)-$O924)*($O$20/($O$19/2)))^2*(((($C$19+$G$20)-$O924)*($O$20/($O$19/2)))*$AZ$15))/3)*$P$603),(((PI()*((($C$19+$G$20)-$O924)*($O$20/($O$19/2)))^2*((($O$20+$G$20)-$O924)/3))*$P$603)-((PI()*((($C$19+$G$20)-$O924)*($O$20/($O$19/2)))^2*(((($C$19+$G$20)-$O924)*($O$20/($O$19/2)))*$AZ$15)/3)*$P$603))),IF('Silo Levels'!$L$22="Pumping",(($D$18*$P$603)+((PI()*(($C$21/2)^2)*($G$20-$O924))*$P$603))+((($D$18+$H$18)/3)*$BF$15)+(((PI()*($C$21/2)^2*(($C$21/2)*$AZ$15))/3)*$P$603),(($D$18*$P$603)+((PI()*(($C$21/2)^2)*($G$20-$O924))*$P$603))+((($D$18+$H$18)/3)*$BF$15)-(((PI()*($C$21/2)^2*(($C$21/2)*$AZ$15))/3)*$P$603)))</f>
        <v>78795.433574316645</v>
      </c>
      <c r="Q924" s="73">
        <v>31.9</v>
      </c>
      <c r="R924" s="95">
        <f t="shared" si="130"/>
        <v>85503.048669972457</v>
      </c>
      <c r="S924" s="62">
        <v>31.9</v>
      </c>
      <c r="T924" s="96">
        <f>IF($S924&gt;$G$20,IF('Silo Levels'!$L$23="Pumping",((PI()*((($C$19+$G$20)-$S924)*($O$20/($O$19/2)))^2*((($O$20+$G$20)-$S924))/3)*$T$603)+(((PI()*((($C$19+$G$20)-$S924)*($O$20/($O$19/2)))^2*(((($C$19+$G$20)-$S924)*($O$20/($O$19/2)))*$AZ$16))/3)*$T$603),(((PI()*((($C$19+$G$20)-$S924)*($O$20/($O$19/2)))^2*((($O$20+$G$20)-$S924)/3))*$T$603)-((PI()*((($C$19+$G$20)-$S924)*($O$20/($O$19/2)))^2*(((($C$19+$G$20)-$S924)*($O$20/($O$19/2)))*$AZ$16)/3)*$T$603))),IF('Silo Levels'!$L$23="Pumping",(($D$18*$T$603)+((PI()*(($C$21/2)^2)*($G$20-$S924))*$T$603))+((($D$18+$H$18)/3)*$BF$16)+(((PI()*($C$21/2)^2*(($C$21/2)*$AZ$16))/3)*$T$603),(($D$18*$T$603)+((PI()*(($C$21/2)^2)*($G$20-$S924))*$T$603))+((($D$18+$H$18)/3)*$BF$16)-(((PI()*($C$21/2)^2*(($C$21/2)*$AZ$16))/3)*$T$603)))</f>
        <v>81473.809000030218</v>
      </c>
      <c r="U924" s="73">
        <v>31.9</v>
      </c>
      <c r="V924" s="95">
        <f t="shared" si="131"/>
        <v>80445.786231306323</v>
      </c>
      <c r="W924" s="62">
        <v>31.9</v>
      </c>
      <c r="X924" s="96">
        <f>IF($W924&gt;$G$20,IF('Silo Levels'!$L$24="Pumping",((PI()*((($C$19+$G$20)-$W924)*($O$20/($O$19/2)))^2*((($O$20+$G$20)-$W924))/3)*$X$603)+(((PI()*((($C$19+$G$20)-$W924)*($O$20/($O$19/2)))^2*(((($C$19+$G$20)-$W924)*($O$20/($O$19/2)))*$AZ$17))/3)*$X$603),(((PI()*((($C$19+$G$20)-$W924)*($O$20/($O$19/2)))^2*((($O$20+$G$20)-$W924)/3))*$X$603)-((PI()*((($C$19+$G$20)-$W924)*($O$20/($O$19/2)))^2*(((($C$19+$G$20)-$W924)*($O$20/($O$19/2)))*$AZ$17)/3)*$X$603))),IF('Silo Levels'!$L$24="Pumping",(($D$18*$X$603)+((PI()*(($C$21/2)^2)*($G$20-$W924))*$X$603))+((($D$18+$H$18)/3)*$BF$17)+(((PI()*($C$21/2)^2*(($C$21/2)*$AZ$17))/3)*$X$603),(($D$18*$X$603)+((PI()*(($C$21/2)^2)*($G$20-$W924))*$X$603))+((($D$18+$H$18)/3)*$BF$17)-(((PI()*($C$21/2)^2*(($C$21/2)*$AZ$17))/3)*$X$603)))</f>
        <v>76657.651786280461</v>
      </c>
      <c r="Y924" s="73">
        <v>31.9</v>
      </c>
      <c r="Z924" s="95">
        <f t="shared" si="132"/>
        <v>92217.267672193761</v>
      </c>
      <c r="AA924" s="62">
        <v>31.9</v>
      </c>
      <c r="AB924" s="96">
        <f>IF($AA924&gt;$G$20,IF('Silo Levels'!$L$25="Pumping",((PI()*((($C$19+$G$20)-$AA924)*($O$20/($O$19/2)))^2*((($O$20+$G$20)-$AA924))/3)*$AB$603)+(((PI()*((($C$19+$G$20)-$AA924)*($O$20/($O$19/2)))^2*(((($C$19+$G$20)-$AA924)*($O$20/($O$19/2)))*$AZ$18))/3)*$AB$603),(((PI()*((($C$19+$G$20)-$AA924)*($O$20/($O$19/2)))^2*((($O$20+$G$20)-$AA924)/3))*$AB$603)-((PI()*((($C$19+$G$20)-$AA924)*($O$20/($O$19/2)))^2*(((($C$19+$G$20)-$AA924)*($O$20/($O$19/2)))*$AZ$18)/3)*$AB$603))),IF('Silo Levels'!$L$25="Pumping",(($D$18*$AB$603)+((PI()*(($C$21/2)^2)*($G$20-$AA924))*$AB$603))+((($D$18+$H$18)/3)*$BF$18)+(((PI()*($C$21/2)^2*(($C$21/2)*$AZ$18))/3)*$AB$603),(($D$18*$AB$603)+((PI()*(($C$21/2)^2)*($G$20-$AA924))*$AB$603))+((($D$18+$H$18)/3)*$BF$18)-(((PI()*($C$21/2)^2*(($C$21/2)*$AZ$18))/3)*$AB$603)))</f>
        <v>87867.927295139452</v>
      </c>
      <c r="AC924" s="73">
        <v>31.9</v>
      </c>
      <c r="AD924" s="95">
        <f t="shared" si="133"/>
        <v>97673.365793186269</v>
      </c>
      <c r="AE924" s="62">
        <v>31.9</v>
      </c>
      <c r="AF924" s="96">
        <f>IF($AE924&gt;$G$20,IF('Silo Levels'!$L$26="Pumping",((PI()*((($C$19+$G$20)-$AE924)*($O$20/($O$19/2)))^2*((($O$20+$G$20)-$AE924))/3)*$AF$603)+(((PI()*((($C$19+$G$20)-$AE924)*($O$20/($O$19/2)))^2*(((($C$19+$G$20)-$AE924)*($O$20/($O$19/2)))*$AZ$19))/3)*$AF$603),(((PI()*((($C$19+$G$20)-$AE924)*($O$20/($O$19/2)))^2*((($O$20+$G$20)-$AE924)/3))*$AF$603)-((PI()*((($C$19+$G$20)-$AE924)*($O$20/($O$19/2)))^2*(((($C$19+$G$20)-$AE924)*($O$20/($O$19/2)))*$AZ$19)/3)*$AF$603))),IF('Silo Levels'!$L$26="Pumping",(($D$18*$AF$603)+((PI()*(($C$21/2)^2)*($G$20-$AE924))*$AF$603))+((($D$18+$H$18)/3)*$BF$19)+(((PI()*($C$21/2)^2*(($C$21/2)*$AZ$19))/3)*$AF$603),(($D$18*$AF$603)+((PI()*(($C$21/2)^2)*($G$20-$AE924))*$AF$603))+((($D$18+$H$18)/3)*$BF$19)-(((PI()*($C$21/2)^2*(($C$21/2)*$AZ$19))/3)*$AF$603)))</f>
        <v>95462.880140926296</v>
      </c>
      <c r="AG924" s="73">
        <v>31.9</v>
      </c>
      <c r="AH924" s="95">
        <f t="shared" si="134"/>
        <v>88695.824139560209</v>
      </c>
      <c r="AI924" s="62">
        <v>31.9</v>
      </c>
      <c r="AJ924" s="96">
        <f>IF($AI924&gt;$G$20,IF('Silo Levels'!$L$27="Pumping",((PI()*((($C$19+$G$20)-$AI924)*($O$20/($O$19/2)))^2*((($O$20+$G$20)-$AI924))/3)*$AJ$603)+(((PI()*((($C$19+$G$20)-$AI924)*($O$20/($O$19/2)))^2*(((($C$19+$G$20)-$AI924)*($O$20/($O$19/2)))*$AZ$20))/3)*$AJ$603),(((PI()*((($C$19+$G$20)-$AI924)*($O$20/($O$19/2)))^2*((($O$20+$G$20)-$AI924)/3))*$AJ$603)-((PI()*((($C$19+$G$20)-$AI924)*($O$20/($O$19/2)))^2*(((($C$19+$G$20)-$AI924)*($O$20/($O$19/2)))*$AZ$20)/3)*$AJ$603))),IF('Silo Levels'!$L$27="Pumping",(($D$18*$AJ$603)+((PI()*(($C$21/2)^2)*($G$20-$AI924))*$AJ$603))+((($D$18+$H$18)/3)*$BF$20)+(((PI()*($C$21/2)^2*(($C$21/2)*$AZ$20))/3)*$AJ$603),(($D$18*$AJ$603)+((PI()*(($C$21/2)^2)*($G$20-$AI924))*$AJ$603))+((($D$18+$H$18)/3)*$BF$20)-(((PI()*($C$21/2)^2*(($C$21/2)*$AZ$20))/3)*$AJ$603)))</f>
        <v>84514.368748753492</v>
      </c>
    </row>
    <row r="925" spans="1:36" x14ac:dyDescent="0.3">
      <c r="A925">
        <v>32</v>
      </c>
      <c r="B925" s="95">
        <f t="shared" si="135"/>
        <v>88276.221647381681</v>
      </c>
      <c r="C925" s="62">
        <v>32</v>
      </c>
      <c r="D925" s="96">
        <f>IF($C925&gt;$G$20,IF('Silo Levels'!$L$19="Pumping",((PI()*((($C$19+$G$20)-$C925)*($O$20/($O$19/2)))^2*((($O$20+$G$20)-$C925))/3)*$D$603)+(((PI()*((($C$19+$G$20)-$C925)*($O$20/($O$19/2)))^2*(((($C$19+$G$20)-$C925)*($O$20/($O$19/2)))*$AZ$12))/3)*$D$603),(((PI()*((($C$19+$G$20)-$C925)*($O$20/($O$19/2)))^2*((($O$20+$G$20)-$C925)/3))*$D$603)-((PI()*((($C$19+$G$20)-$C925)*($O$20/($O$19/2)))^2*(((($C$19+$G$20)-$C925)*($O$20/($O$19/2)))*$AZ$12)/3)*$D$603))),IF('Silo Levels'!$L$19="Pumping",(($D$18*$D$603)+((PI()*(($C$21/2)^2)*($G$20-$C925))*$D$603))+((($D$18+$H$18)/3)*$BF$12)+(((PI()*($C$21/2)^2*(($C$21/2)*$AZ$12))/3)*$D$603),(($D$18*$D$603)+((PI()*(($C$21/2)^2)*($G$20-$C925))*$D$603))+((($D$18+$H$18)/3)*$BF$12)-(((PI()*($C$21/2)^2*(($C$21/2)*$AZ$12))/3)*$D$603)))</f>
        <v>85349.202873816976</v>
      </c>
      <c r="E925" s="73">
        <v>32</v>
      </c>
      <c r="F925" s="95">
        <f t="shared" si="127"/>
        <v>80065.652879331596</v>
      </c>
      <c r="G925" s="62">
        <v>32</v>
      </c>
      <c r="H925" s="96">
        <f>IF($G925&gt;$G$20,IF('Silo Levels'!$L$20="Pumping",((PI()*((($C$19+$G$20)-$G925)*($O$20/($O$19/2)))^2*((($O$20+$G$20)-$G925))/3)*$H$603)+(((PI()*((($C$19+$G$20)-$G925)*($O$20/($O$19/2)))^2*(((($C$19+$G$20)-$G925)*($O$20/($O$19/2)))*$AZ$13))/3)*$H$603),(((PI()*((($C$19+$G$20)-$G925)*($O$20/($O$19/2)))^2*((($O$20+$G$20)-$G925)/3))*$H$603)-((PI()*((($C$19+$G$20)-$G925)*($O$20/($O$19/2)))^2*(((($C$19+$G$20)-$G925)*($O$20/($O$19/2)))*$AZ$13)/3)*$H$603))),IF('Silo Levels'!$L$20="Pumping",(($D$18*$H$603)+((PI()*(($C$21/2)^2)*($G$20-$G925))*$H$603))+((($D$18+$H$18)/3)*$BF$13)+(((PI()*($C$21/2)^2*(($C$21/2)*$AZ$13))/3)*$H$603),(($D$18*$H$603)+((PI()*(($C$21/2)^2)*($G$20-$G925))*$H$603))+((($D$18+$H$18)/3)*$BF$13)-(((PI()*($C$21/2)^2*(($C$21/2)*$AZ$13))/3)*$H$603)))</f>
        <v>76277.518434305734</v>
      </c>
      <c r="I925" s="73">
        <v>32</v>
      </c>
      <c r="J925" s="95">
        <f t="shared" si="128"/>
        <v>80425.925403386384</v>
      </c>
      <c r="K925" s="62">
        <v>32</v>
      </c>
      <c r="L925" s="96">
        <f>IF($K925&gt;$G$20,IF('Silo Levels'!$L$21="Pumping",((PI()*((($C$19+$G$20)-$K925)*($O$20/($O$19/2)))^2*((($O$20+$G$20)-$K925))/3)*$L$603)+(((PI()*((($C$19+$G$20)-$K925)*($O$20/($O$19/2)))^2*(((($C$19+$G$20)-$K925)*($O$20/($O$19/2)))*$AZ$14))/3)*$L$603),(((PI()*((($C$19+$G$20)-$K925)*($O$20/($O$19/2)))^2*((($O$20+$G$20)-$K925)/3))*$L$603)-((PI()*((($C$19+$G$20)-$K925)*($O$20/($O$19/2)))^2*(((($C$19+$G$20)-$K925)*($O$20/($O$19/2)))*$AZ$14)/3)*$L$603))),IF('Silo Levels'!$L$21="Pumping",(($D$18*$L$603)+((PI()*(($C$21/2)^2)*($G$20-$K925))*$L$603))+((($D$18+$H$18)/3)*$BF$14)+(((PI()*($C$21/2)^2*(($C$21/2)*$AZ$14))/3)*$L$603),(($D$18*$L$603)+((PI()*(($C$21/2)^2)*($G$20-$K925))*$L$603))+((($D$18+$H$18)/3)*$BF$14)-(((PI()*($C$21/2)^2*(($C$21/2)*$AZ$14))/3)*$L$603)))</f>
        <v>76620.532381774276</v>
      </c>
      <c r="M925" s="73">
        <v>32</v>
      </c>
      <c r="N925" s="95">
        <f t="shared" si="129"/>
        <v>82299.716352101939</v>
      </c>
      <c r="O925" s="62">
        <v>32</v>
      </c>
      <c r="P925" s="96">
        <f>IF($O925&gt;$G$20,IF('Silo Levels'!$L$22="Pumping",((PI()*((($C$19+$G$20)-$O925)*($O$20/($O$19/2)))^2*((($O$20+$G$20)-$O925))/3)*$P$603)+(((PI()*((($C$19+$G$20)-$O925)*($O$20/($O$19/2)))^2*(((($C$19+$G$20)-$O925)*($O$20/($O$19/2)))*$AZ$15))/3)*$P$603),(((PI()*((($C$19+$G$20)-$O925)*($O$20/($O$19/2)))^2*((($O$20+$G$20)-$O925)/3))*$P$603)-((PI()*((($C$19+$G$20)-$O925)*($O$20/($O$19/2)))^2*(((($C$19+$G$20)-$O925)*($O$20/($O$19/2)))*$AZ$15)/3)*$P$603))),IF('Silo Levels'!$L$22="Pumping",(($D$18*$P$603)+((PI()*(($C$21/2)^2)*($G$20-$O925))*$P$603))+((($D$18+$H$18)/3)*$BF$15)+(((PI()*($C$21/2)^2*(($C$21/2)*$AZ$15))/3)*$P$603),(($D$18*$P$603)+((PI()*(($C$21/2)^2)*($G$20-$O925))*$P$603))+((($D$18+$H$18)/3)*$BF$15)-(((PI()*($C$21/2)^2*(($C$21/2)*$AZ$15))/3)*$P$603)))</f>
        <v>78404.560824509448</v>
      </c>
      <c r="Q925" s="73">
        <v>32</v>
      </c>
      <c r="R925" s="95">
        <f t="shared" si="130"/>
        <v>85098.720786716935</v>
      </c>
      <c r="S925" s="62">
        <v>32</v>
      </c>
      <c r="T925" s="96">
        <f>IF($S925&gt;$G$20,IF('Silo Levels'!$L$23="Pumping",((PI()*((($C$19+$G$20)-$S925)*($O$20/($O$19/2)))^2*((($O$20+$G$20)-$S925))/3)*$T$603)+(((PI()*((($C$19+$G$20)-$S925)*($O$20/($O$19/2)))^2*(((($C$19+$G$20)-$S925)*($O$20/($O$19/2)))*$AZ$16))/3)*$T$603),(((PI()*((($C$19+$G$20)-$S925)*($O$20/($O$19/2)))^2*((($O$20+$G$20)-$S925)/3))*$T$603)-((PI()*((($C$19+$G$20)-$S925)*($O$20/($O$19/2)))^2*(((($C$19+$G$20)-$S925)*($O$20/($O$19/2)))*$AZ$16)/3)*$T$603))),IF('Silo Levels'!$L$23="Pumping",(($D$18*$T$603)+((PI()*(($C$21/2)^2)*($G$20-$S925))*$T$603))+((($D$18+$H$18)/3)*$BF$16)+(((PI()*($C$21/2)^2*(($C$21/2)*$AZ$16))/3)*$T$603),(($D$18*$T$603)+((PI()*(($C$21/2)^2)*($G$20-$S925))*$T$603))+((($D$18+$H$18)/3)*$BF$16)-(((PI()*($C$21/2)^2*(($C$21/2)*$AZ$16))/3)*$T$603)))</f>
        <v>81069.481116774696</v>
      </c>
      <c r="U925" s="73">
        <v>32</v>
      </c>
      <c r="V925" s="95">
        <f t="shared" si="131"/>
        <v>80065.652879331596</v>
      </c>
      <c r="W925" s="62">
        <v>32</v>
      </c>
      <c r="X925" s="96">
        <f>IF($W925&gt;$G$20,IF('Silo Levels'!$L$24="Pumping",((PI()*((($C$19+$G$20)-$W925)*($O$20/($O$19/2)))^2*((($O$20+$G$20)-$W925))/3)*$X$603)+(((PI()*((($C$19+$G$20)-$W925)*($O$20/($O$19/2)))^2*(((($C$19+$G$20)-$W925)*($O$20/($O$19/2)))*$AZ$17))/3)*$X$603),(((PI()*((($C$19+$G$20)-$W925)*($O$20/($O$19/2)))^2*((($O$20+$G$20)-$W925)/3))*$X$603)-((PI()*((($C$19+$G$20)-$W925)*($O$20/($O$19/2)))^2*(((($C$19+$G$20)-$W925)*($O$20/($O$19/2)))*$AZ$17)/3)*$X$603))),IF('Silo Levels'!$L$24="Pumping",(($D$18*$X$603)+((PI()*(($C$21/2)^2)*($G$20-$W925))*$X$603))+((($D$18+$H$18)/3)*$BF$17)+(((PI()*($C$21/2)^2*(($C$21/2)*$AZ$17))/3)*$X$603),(($D$18*$X$603)+((PI()*(($C$21/2)^2)*($G$20-$W925))*$X$603))+((($D$18+$H$18)/3)*$BF$17)-(((PI()*($C$21/2)^2*(($C$21/2)*$AZ$17))/3)*$X$603)))</f>
        <v>76277.518434305734</v>
      </c>
      <c r="Y925" s="73">
        <v>32</v>
      </c>
      <c r="Z925" s="95">
        <f t="shared" si="132"/>
        <v>91780.818184879608</v>
      </c>
      <c r="AA925" s="62">
        <v>32</v>
      </c>
      <c r="AB925" s="96">
        <f>IF($AA925&gt;$G$20,IF('Silo Levels'!$L$25="Pumping",((PI()*((($C$19+$G$20)-$AA925)*($O$20/($O$19/2)))^2*((($O$20+$G$20)-$AA925))/3)*$AB$603)+(((PI()*((($C$19+$G$20)-$AA925)*($O$20/($O$19/2)))^2*(((($C$19+$G$20)-$AA925)*($O$20/($O$19/2)))*$AZ$18))/3)*$AB$603),(((PI()*((($C$19+$G$20)-$AA925)*($O$20/($O$19/2)))^2*((($O$20+$G$20)-$AA925)/3))*$AB$603)-((PI()*((($C$19+$G$20)-$AA925)*($O$20/($O$19/2)))^2*(((($C$19+$G$20)-$AA925)*($O$20/($O$19/2)))*$AZ$18)/3)*$AB$603))),IF('Silo Levels'!$L$25="Pumping",(($D$18*$AB$603)+((PI()*(($C$21/2)^2)*($G$20-$AA925))*$AB$603))+((($D$18+$H$18)/3)*$BF$18)+(((PI()*($C$21/2)^2*(($C$21/2)*$AZ$18))/3)*$AB$603),(($D$18*$AB$603)+((PI()*(($C$21/2)^2)*($G$20-$AA925))*$AB$603))+((($D$18+$H$18)/3)*$BF$18)-(((PI()*($C$21/2)^2*(($C$21/2)*$AZ$18))/3)*$AB$603)))</f>
        <v>87431.4778078253</v>
      </c>
      <c r="AC925" s="73">
        <v>32</v>
      </c>
      <c r="AD925" s="95">
        <f t="shared" si="133"/>
        <v>97229.728254614223</v>
      </c>
      <c r="AE925" s="62">
        <v>32</v>
      </c>
      <c r="AF925" s="96">
        <f>IF($AE925&gt;$G$20,IF('Silo Levels'!$L$26="Pumping",((PI()*((($C$19+$G$20)-$AE925)*($O$20/($O$19/2)))^2*((($O$20+$G$20)-$AE925))/3)*$AF$603)+(((PI()*((($C$19+$G$20)-$AE925)*($O$20/($O$19/2)))^2*(((($C$19+$G$20)-$AE925)*($O$20/($O$19/2)))*$AZ$19))/3)*$AF$603),(((PI()*((($C$19+$G$20)-$AE925)*($O$20/($O$19/2)))^2*((($O$20+$G$20)-$AE925)/3))*$AF$603)-((PI()*((($C$19+$G$20)-$AE925)*($O$20/($O$19/2)))^2*(((($C$19+$G$20)-$AE925)*($O$20/($O$19/2)))*$AZ$19)/3)*$AF$603))),IF('Silo Levels'!$L$26="Pumping",(($D$18*$AF$603)+((PI()*(($C$21/2)^2)*($G$20-$AE925))*$AF$603))+((($D$18+$H$18)/3)*$BF$19)+(((PI()*($C$21/2)^2*(($C$21/2)*$AZ$19))/3)*$AF$603),(($D$18*$AF$603)+((PI()*(($C$21/2)^2)*($G$20-$AE925))*$AF$603))+((($D$18+$H$18)/3)*$BF$19)-(((PI()*($C$21/2)^2*(($C$21/2)*$AZ$19))/3)*$AF$603)))</f>
        <v>95019.24260235425</v>
      </c>
      <c r="AG925" s="73">
        <v>32</v>
      </c>
      <c r="AH925" s="95">
        <f t="shared" si="134"/>
        <v>88276.221647381681</v>
      </c>
      <c r="AI925" s="62">
        <v>32</v>
      </c>
      <c r="AJ925" s="96">
        <f>IF($AI925&gt;$G$20,IF('Silo Levels'!$L$27="Pumping",((PI()*((($C$19+$G$20)-$AI925)*($O$20/($O$19/2)))^2*((($O$20+$G$20)-$AI925))/3)*$AJ$603)+(((PI()*((($C$19+$G$20)-$AI925)*($O$20/($O$19/2)))^2*(((($C$19+$G$20)-$AI925)*($O$20/($O$19/2)))*$AZ$20))/3)*$AJ$603),(((PI()*((($C$19+$G$20)-$AI925)*($O$20/($O$19/2)))^2*((($O$20+$G$20)-$AI925)/3))*$AJ$603)-((PI()*((($C$19+$G$20)-$AI925)*($O$20/($O$19/2)))^2*(((($C$19+$G$20)-$AI925)*($O$20/($O$19/2)))*$AZ$20)/3)*$AJ$603))),IF('Silo Levels'!$L$27="Pumping",(($D$18*$AJ$603)+((PI()*(($C$21/2)^2)*($G$20-$AI925))*$AJ$603))+((($D$18+$H$18)/3)*$BF$20)+(((PI()*($C$21/2)^2*(($C$21/2)*$AZ$20))/3)*$AJ$603),(($D$18*$AJ$603)+((PI()*(($C$21/2)^2)*($G$20-$AI925))*$AJ$603))+((($D$18+$H$18)/3)*$BF$20)-(((PI()*($C$21/2)^2*(($C$21/2)*$AZ$20))/3)*$AJ$603)))</f>
        <v>84094.766256574963</v>
      </c>
    </row>
    <row r="926" spans="1:36" x14ac:dyDescent="0.3">
      <c r="A926">
        <v>32.1</v>
      </c>
      <c r="B926" s="95">
        <f t="shared" si="135"/>
        <v>87856.619155203181</v>
      </c>
      <c r="C926" s="62">
        <v>32.1</v>
      </c>
      <c r="D926" s="96">
        <f>IF($C926&gt;$G$20,IF('Silo Levels'!$L$19="Pumping",((PI()*((($C$19+$G$20)-$C926)*($O$20/($O$19/2)))^2*((($O$20+$G$20)-$C926))/3)*$D$603)+(((PI()*((($C$19+$G$20)-$C926)*($O$20/($O$19/2)))^2*(((($C$19+$G$20)-$C926)*($O$20/($O$19/2)))*$AZ$12))/3)*$D$603),(((PI()*((($C$19+$G$20)-$C926)*($O$20/($O$19/2)))^2*((($O$20+$G$20)-$C926)/3))*$D$603)-((PI()*((($C$19+$G$20)-$C926)*($O$20/($O$19/2)))^2*(((($C$19+$G$20)-$C926)*($O$20/($O$19/2)))*$AZ$12)/3)*$D$603))),IF('Silo Levels'!$L$19="Pumping",(($D$18*$D$603)+((PI()*(($C$21/2)^2)*($G$20-$C926))*$D$603))+((($D$18+$H$18)/3)*$BF$12)+(((PI()*($C$21/2)^2*(($C$21/2)*$AZ$12))/3)*$D$603),(($D$18*$D$603)+((PI()*(($C$21/2)^2)*($G$20-$C926))*$D$603))+((($D$18+$H$18)/3)*$BF$12)-(((PI()*($C$21/2)^2*(($C$21/2)*$AZ$12))/3)*$D$603)))</f>
        <v>84929.600381638476</v>
      </c>
      <c r="E926" s="73">
        <v>32.1</v>
      </c>
      <c r="F926" s="95">
        <f t="shared" si="127"/>
        <v>79685.519527356882</v>
      </c>
      <c r="G926" s="62">
        <v>32.1</v>
      </c>
      <c r="H926" s="96">
        <f>IF($G926&gt;$G$20,IF('Silo Levels'!$L$20="Pumping",((PI()*((($C$19+$G$20)-$G926)*($O$20/($O$19/2)))^2*((($O$20+$G$20)-$G926))/3)*$H$603)+(((PI()*((($C$19+$G$20)-$G926)*($O$20/($O$19/2)))^2*(((($C$19+$G$20)-$G926)*($O$20/($O$19/2)))*$AZ$13))/3)*$H$603),(((PI()*((($C$19+$G$20)-$G926)*($O$20/($O$19/2)))^2*((($O$20+$G$20)-$G926)/3))*$H$603)-((PI()*((($C$19+$G$20)-$G926)*($O$20/($O$19/2)))^2*(((($C$19+$G$20)-$G926)*($O$20/($O$19/2)))*$AZ$13)/3)*$H$603))),IF('Silo Levels'!$L$20="Pumping",(($D$18*$H$603)+((PI()*(($C$21/2)^2)*($G$20-$G926))*$H$603))+((($D$18+$H$18)/3)*$BF$13)+(((PI()*($C$21/2)^2*(($C$21/2)*$AZ$13))/3)*$H$603),(($D$18*$H$603)+((PI()*(($C$21/2)^2)*($G$20-$G926))*$H$603))+((($D$18+$H$18)/3)*$BF$13)-(((PI()*($C$21/2)^2*(($C$21/2)*$AZ$13))/3)*$H$603)))</f>
        <v>75897.38508233102</v>
      </c>
      <c r="I926" s="73">
        <v>32.1</v>
      </c>
      <c r="J926" s="95">
        <f t="shared" si="128"/>
        <v>80044.060180311732</v>
      </c>
      <c r="K926" s="62">
        <v>32.1</v>
      </c>
      <c r="L926" s="96">
        <f>IF($K926&gt;$G$20,IF('Silo Levels'!$L$21="Pumping",((PI()*((($C$19+$G$20)-$K926)*($O$20/($O$19/2)))^2*((($O$20+$G$20)-$K926))/3)*$L$603)+(((PI()*((($C$19+$G$20)-$K926)*($O$20/($O$19/2)))^2*(((($C$19+$G$20)-$K926)*($O$20/($O$19/2)))*$AZ$14))/3)*$L$603),(((PI()*((($C$19+$G$20)-$K926)*($O$20/($O$19/2)))^2*((($O$20+$G$20)-$K926)/3))*$L$603)-((PI()*((($C$19+$G$20)-$K926)*($O$20/($O$19/2)))^2*(((($C$19+$G$20)-$K926)*($O$20/($O$19/2)))*$AZ$14)/3)*$L$603))),IF('Silo Levels'!$L$21="Pumping",(($D$18*$L$603)+((PI()*(($C$21/2)^2)*($G$20-$K926))*$L$603))+((($D$18+$H$18)/3)*$BF$14)+(((PI()*($C$21/2)^2*(($C$21/2)*$AZ$14))/3)*$L$603),(($D$18*$L$603)+((PI()*(($C$21/2)^2)*($G$20-$K926))*$L$603))+((($D$18+$H$18)/3)*$BF$14)-(((PI()*($C$21/2)^2*(($C$21/2)*$AZ$14))/3)*$L$603)))</f>
        <v>76238.667158699624</v>
      </c>
      <c r="M926" s="73">
        <v>32.1</v>
      </c>
      <c r="N926" s="95">
        <f t="shared" si="129"/>
        <v>81908.843602294757</v>
      </c>
      <c r="O926" s="62">
        <v>32.1</v>
      </c>
      <c r="P926" s="96">
        <f>IF($O926&gt;$G$20,IF('Silo Levels'!$L$22="Pumping",((PI()*((($C$19+$G$20)-$O926)*($O$20/($O$19/2)))^2*((($O$20+$G$20)-$O926))/3)*$P$603)+(((PI()*((($C$19+$G$20)-$O926)*($O$20/($O$19/2)))^2*(((($C$19+$G$20)-$O926)*($O$20/($O$19/2)))*$AZ$15))/3)*$P$603),(((PI()*((($C$19+$G$20)-$O926)*($O$20/($O$19/2)))^2*((($O$20+$G$20)-$O926)/3))*$P$603)-((PI()*((($C$19+$G$20)-$O926)*($O$20/($O$19/2)))^2*(((($C$19+$G$20)-$O926)*($O$20/($O$19/2)))*$AZ$15)/3)*$P$603))),IF('Silo Levels'!$L$22="Pumping",(($D$18*$P$603)+((PI()*(($C$21/2)^2)*($G$20-$O926))*$P$603))+((($D$18+$H$18)/3)*$BF$15)+(((PI()*($C$21/2)^2*(($C$21/2)*$AZ$15))/3)*$P$603),(($D$18*$P$603)+((PI()*(($C$21/2)^2)*($G$20-$O926))*$P$603))+((($D$18+$H$18)/3)*$BF$15)-(((PI()*($C$21/2)^2*(($C$21/2)*$AZ$15))/3)*$P$603)))</f>
        <v>78013.688074702266</v>
      </c>
      <c r="Q926" s="73">
        <v>32.1</v>
      </c>
      <c r="R926" s="95">
        <f t="shared" si="130"/>
        <v>84694.392903461412</v>
      </c>
      <c r="S926" s="62">
        <v>32.1</v>
      </c>
      <c r="T926" s="96">
        <f>IF($S926&gt;$G$20,IF('Silo Levels'!$L$23="Pumping",((PI()*((($C$19+$G$20)-$S926)*($O$20/($O$19/2)))^2*((($O$20+$G$20)-$S926))/3)*$T$603)+(((PI()*((($C$19+$G$20)-$S926)*($O$20/($O$19/2)))^2*(((($C$19+$G$20)-$S926)*($O$20/($O$19/2)))*$AZ$16))/3)*$T$603),(((PI()*((($C$19+$G$20)-$S926)*($O$20/($O$19/2)))^2*((($O$20+$G$20)-$S926)/3))*$T$603)-((PI()*((($C$19+$G$20)-$S926)*($O$20/($O$19/2)))^2*(((($C$19+$G$20)-$S926)*($O$20/($O$19/2)))*$AZ$16)/3)*$T$603))),IF('Silo Levels'!$L$23="Pumping",(($D$18*$T$603)+((PI()*(($C$21/2)^2)*($G$20-$S926))*$T$603))+((($D$18+$H$18)/3)*$BF$16)+(((PI()*($C$21/2)^2*(($C$21/2)*$AZ$16))/3)*$T$603),(($D$18*$T$603)+((PI()*(($C$21/2)^2)*($G$20-$S926))*$T$603))+((($D$18+$H$18)/3)*$BF$16)-(((PI()*($C$21/2)^2*(($C$21/2)*$AZ$16))/3)*$T$603)))</f>
        <v>80665.153233519173</v>
      </c>
      <c r="U926" s="73">
        <v>32.1</v>
      </c>
      <c r="V926" s="95">
        <f t="shared" si="131"/>
        <v>79685.519527356882</v>
      </c>
      <c r="W926" s="62">
        <v>32.1</v>
      </c>
      <c r="X926" s="96">
        <f>IF($W926&gt;$G$20,IF('Silo Levels'!$L$24="Pumping",((PI()*((($C$19+$G$20)-$W926)*($O$20/($O$19/2)))^2*((($O$20+$G$20)-$W926))/3)*$X$603)+(((PI()*((($C$19+$G$20)-$W926)*($O$20/($O$19/2)))^2*(((($C$19+$G$20)-$W926)*($O$20/($O$19/2)))*$AZ$17))/3)*$X$603),(((PI()*((($C$19+$G$20)-$W926)*($O$20/($O$19/2)))^2*((($O$20+$G$20)-$W926)/3))*$X$603)-((PI()*((($C$19+$G$20)-$W926)*($O$20/($O$19/2)))^2*(((($C$19+$G$20)-$W926)*($O$20/($O$19/2)))*$AZ$17)/3)*$X$603))),IF('Silo Levels'!$L$24="Pumping",(($D$18*$X$603)+((PI()*(($C$21/2)^2)*($G$20-$W926))*$X$603))+((($D$18+$H$18)/3)*$BF$17)+(((PI()*($C$21/2)^2*(($C$21/2)*$AZ$17))/3)*$X$603),(($D$18*$X$603)+((PI()*(($C$21/2)^2)*($G$20-$W926))*$X$603))+((($D$18+$H$18)/3)*$BF$17)-(((PI()*($C$21/2)^2*(($C$21/2)*$AZ$17))/3)*$X$603)))</f>
        <v>75897.38508233102</v>
      </c>
      <c r="Y926" s="73">
        <v>32.1</v>
      </c>
      <c r="Z926" s="95">
        <f t="shared" si="132"/>
        <v>91344.368697565456</v>
      </c>
      <c r="AA926" s="62">
        <v>32.1</v>
      </c>
      <c r="AB926" s="96">
        <f>IF($AA926&gt;$G$20,IF('Silo Levels'!$L$25="Pumping",((PI()*((($C$19+$G$20)-$AA926)*($O$20/($O$19/2)))^2*((($O$20+$G$20)-$AA926))/3)*$AB$603)+(((PI()*((($C$19+$G$20)-$AA926)*($O$20/($O$19/2)))^2*(((($C$19+$G$20)-$AA926)*($O$20/($O$19/2)))*$AZ$18))/3)*$AB$603),(((PI()*((($C$19+$G$20)-$AA926)*($O$20/($O$19/2)))^2*((($O$20+$G$20)-$AA926)/3))*$AB$603)-((PI()*((($C$19+$G$20)-$AA926)*($O$20/($O$19/2)))^2*(((($C$19+$G$20)-$AA926)*($O$20/($O$19/2)))*$AZ$18)/3)*$AB$603))),IF('Silo Levels'!$L$25="Pumping",(($D$18*$AB$603)+((PI()*(($C$21/2)^2)*($G$20-$AA926))*$AB$603))+((($D$18+$H$18)/3)*$BF$18)+(((PI()*($C$21/2)^2*(($C$21/2)*$AZ$18))/3)*$AB$603),(($D$18*$AB$603)+((PI()*(($C$21/2)^2)*($G$20-$AA926))*$AB$603))+((($D$18+$H$18)/3)*$BF$18)-(((PI()*($C$21/2)^2*(($C$21/2)*$AZ$18))/3)*$AB$603)))</f>
        <v>86995.028320511148</v>
      </c>
      <c r="AC926" s="73">
        <v>32.1</v>
      </c>
      <c r="AD926" s="95">
        <f t="shared" si="133"/>
        <v>96786.090716042207</v>
      </c>
      <c r="AE926" s="62">
        <v>32.1</v>
      </c>
      <c r="AF926" s="96">
        <f>IF($AE926&gt;$G$20,IF('Silo Levels'!$L$26="Pumping",((PI()*((($C$19+$G$20)-$AE926)*($O$20/($O$19/2)))^2*((($O$20+$G$20)-$AE926))/3)*$AF$603)+(((PI()*((($C$19+$G$20)-$AE926)*($O$20/($O$19/2)))^2*(((($C$19+$G$20)-$AE926)*($O$20/($O$19/2)))*$AZ$19))/3)*$AF$603),(((PI()*((($C$19+$G$20)-$AE926)*($O$20/($O$19/2)))^2*((($O$20+$G$20)-$AE926)/3))*$AF$603)-((PI()*((($C$19+$G$20)-$AE926)*($O$20/($O$19/2)))^2*(((($C$19+$G$20)-$AE926)*($O$20/($O$19/2)))*$AZ$19)/3)*$AF$603))),IF('Silo Levels'!$L$26="Pumping",(($D$18*$AF$603)+((PI()*(($C$21/2)^2)*($G$20-$AE926))*$AF$603))+((($D$18+$H$18)/3)*$BF$19)+(((PI()*($C$21/2)^2*(($C$21/2)*$AZ$19))/3)*$AF$603),(($D$18*$AF$603)+((PI()*(($C$21/2)^2)*($G$20-$AE926))*$AF$603))+((($D$18+$H$18)/3)*$BF$19)-(((PI()*($C$21/2)^2*(($C$21/2)*$AZ$19))/3)*$AF$603)))</f>
        <v>94575.605063782234</v>
      </c>
      <c r="AG926" s="73">
        <v>32.1</v>
      </c>
      <c r="AH926" s="95">
        <f t="shared" si="134"/>
        <v>87856.619155203181</v>
      </c>
      <c r="AI926" s="62">
        <v>32.1</v>
      </c>
      <c r="AJ926" s="96">
        <f>IF($AI926&gt;$G$20,IF('Silo Levels'!$L$27="Pumping",((PI()*((($C$19+$G$20)-$AI926)*($O$20/($O$19/2)))^2*((($O$20+$G$20)-$AI926))/3)*$AJ$603)+(((PI()*((($C$19+$G$20)-$AI926)*($O$20/($O$19/2)))^2*(((($C$19+$G$20)-$AI926)*($O$20/($O$19/2)))*$AZ$20))/3)*$AJ$603),(((PI()*((($C$19+$G$20)-$AI926)*($O$20/($O$19/2)))^2*((($O$20+$G$20)-$AI926)/3))*$AJ$603)-((PI()*((($C$19+$G$20)-$AI926)*($O$20/($O$19/2)))^2*(((($C$19+$G$20)-$AI926)*($O$20/($O$19/2)))*$AZ$20)/3)*$AJ$603))),IF('Silo Levels'!$L$27="Pumping",(($D$18*$AJ$603)+((PI()*(($C$21/2)^2)*($G$20-$AI926))*$AJ$603))+((($D$18+$H$18)/3)*$BF$20)+(((PI()*($C$21/2)^2*(($C$21/2)*$AZ$20))/3)*$AJ$603),(($D$18*$AJ$603)+((PI()*(($C$21/2)^2)*($G$20-$AI926))*$AJ$603))+((($D$18+$H$18)/3)*$BF$20)-(((PI()*($C$21/2)^2*(($C$21/2)*$AZ$20))/3)*$AJ$603)))</f>
        <v>83675.163764396464</v>
      </c>
    </row>
    <row r="927" spans="1:36" x14ac:dyDescent="0.3">
      <c r="A927">
        <v>32.200000000000003</v>
      </c>
      <c r="B927" s="95">
        <f t="shared" si="135"/>
        <v>87437.016663024653</v>
      </c>
      <c r="C927" s="62">
        <v>32.200000000000003</v>
      </c>
      <c r="D927" s="96">
        <f>IF($C927&gt;$G$20,IF('Silo Levels'!$L$19="Pumping",((PI()*((($C$19+$G$20)-$C927)*($O$20/($O$19/2)))^2*((($O$20+$G$20)-$C927))/3)*$D$603)+(((PI()*((($C$19+$G$20)-$C927)*($O$20/($O$19/2)))^2*(((($C$19+$G$20)-$C927)*($O$20/($O$19/2)))*$AZ$12))/3)*$D$603),(((PI()*((($C$19+$G$20)-$C927)*($O$20/($O$19/2)))^2*((($O$20+$G$20)-$C927)/3))*$D$603)-((PI()*((($C$19+$G$20)-$C927)*($O$20/($O$19/2)))^2*(((($C$19+$G$20)-$C927)*($O$20/($O$19/2)))*$AZ$12)/3)*$D$603))),IF('Silo Levels'!$L$19="Pumping",(($D$18*$D$603)+((PI()*(($C$21/2)^2)*($G$20-$C927))*$D$603))+((($D$18+$H$18)/3)*$BF$12)+(((PI()*($C$21/2)^2*(($C$21/2)*$AZ$12))/3)*$D$603),(($D$18*$D$603)+((PI()*(($C$21/2)^2)*($G$20-$C927))*$D$603))+((($D$18+$H$18)/3)*$BF$12)-(((PI()*($C$21/2)^2*(($C$21/2)*$AZ$12))/3)*$D$603)))</f>
        <v>84509.997889459948</v>
      </c>
      <c r="E927" s="73">
        <v>32.200000000000003</v>
      </c>
      <c r="F927" s="95">
        <f t="shared" si="127"/>
        <v>79305.386175382155</v>
      </c>
      <c r="G927" s="62">
        <v>32.200000000000003</v>
      </c>
      <c r="H927" s="96">
        <f>IF($G927&gt;$G$20,IF('Silo Levels'!$L$20="Pumping",((PI()*((($C$19+$G$20)-$G927)*($O$20/($O$19/2)))^2*((($O$20+$G$20)-$G927))/3)*$H$603)+(((PI()*((($C$19+$G$20)-$G927)*($O$20/($O$19/2)))^2*(((($C$19+$G$20)-$G927)*($O$20/($O$19/2)))*$AZ$13))/3)*$H$603),(((PI()*((($C$19+$G$20)-$G927)*($O$20/($O$19/2)))^2*((($O$20+$G$20)-$G927)/3))*$H$603)-((PI()*((($C$19+$G$20)-$G927)*($O$20/($O$19/2)))^2*(((($C$19+$G$20)-$G927)*($O$20/($O$19/2)))*$AZ$13)/3)*$H$603))),IF('Silo Levels'!$L$20="Pumping",(($D$18*$H$603)+((PI()*(($C$21/2)^2)*($G$20-$G927))*$H$603))+((($D$18+$H$18)/3)*$BF$13)+(((PI()*($C$21/2)^2*(($C$21/2)*$AZ$13))/3)*$H$603),(($D$18*$H$603)+((PI()*(($C$21/2)^2)*($G$20-$G927))*$H$603))+((($D$18+$H$18)/3)*$BF$13)-(((PI()*($C$21/2)^2*(($C$21/2)*$AZ$13))/3)*$H$603)))</f>
        <v>75517.251730356293</v>
      </c>
      <c r="I927" s="73">
        <v>32.200000000000003</v>
      </c>
      <c r="J927" s="95">
        <f t="shared" si="128"/>
        <v>79662.19495723705</v>
      </c>
      <c r="K927" s="62">
        <v>32.200000000000003</v>
      </c>
      <c r="L927" s="96">
        <f>IF($K927&gt;$G$20,IF('Silo Levels'!$L$21="Pumping",((PI()*((($C$19+$G$20)-$K927)*($O$20/($O$19/2)))^2*((($O$20+$G$20)-$K927))/3)*$L$603)+(((PI()*((($C$19+$G$20)-$K927)*($O$20/($O$19/2)))^2*(((($C$19+$G$20)-$K927)*($O$20/($O$19/2)))*$AZ$14))/3)*$L$603),(((PI()*((($C$19+$G$20)-$K927)*($O$20/($O$19/2)))^2*((($O$20+$G$20)-$K927)/3))*$L$603)-((PI()*((($C$19+$G$20)-$K927)*($O$20/($O$19/2)))^2*(((($C$19+$G$20)-$K927)*($O$20/($O$19/2)))*$AZ$14)/3)*$L$603))),IF('Silo Levels'!$L$21="Pumping",(($D$18*$L$603)+((PI()*(($C$21/2)^2)*($G$20-$K927))*$L$603))+((($D$18+$H$18)/3)*$BF$14)+(((PI()*($C$21/2)^2*(($C$21/2)*$AZ$14))/3)*$L$603),(($D$18*$L$603)+((PI()*(($C$21/2)^2)*($G$20-$K927))*$L$603))+((($D$18+$H$18)/3)*$BF$14)-(((PI()*($C$21/2)^2*(($C$21/2)*$AZ$14))/3)*$L$603)))</f>
        <v>75856.801935624942</v>
      </c>
      <c r="M927" s="73">
        <v>32.200000000000003</v>
      </c>
      <c r="N927" s="95">
        <f t="shared" si="129"/>
        <v>81517.97085248756</v>
      </c>
      <c r="O927" s="62">
        <v>32.200000000000003</v>
      </c>
      <c r="P927" s="96">
        <f>IF($O927&gt;$G$20,IF('Silo Levels'!$L$22="Pumping",((PI()*((($C$19+$G$20)-$O927)*($O$20/($O$19/2)))^2*((($O$20+$G$20)-$O927))/3)*$P$603)+(((PI()*((($C$19+$G$20)-$O927)*($O$20/($O$19/2)))^2*(((($C$19+$G$20)-$O927)*($O$20/($O$19/2)))*$AZ$15))/3)*$P$603),(((PI()*((($C$19+$G$20)-$O927)*($O$20/($O$19/2)))^2*((($O$20+$G$20)-$O927)/3))*$P$603)-((PI()*((($C$19+$G$20)-$O927)*($O$20/($O$19/2)))^2*(((($C$19+$G$20)-$O927)*($O$20/($O$19/2)))*$AZ$15)/3)*$P$603))),IF('Silo Levels'!$L$22="Pumping",(($D$18*$P$603)+((PI()*(($C$21/2)^2)*($G$20-$O927))*$P$603))+((($D$18+$H$18)/3)*$BF$15)+(((PI()*($C$21/2)^2*(($C$21/2)*$AZ$15))/3)*$P$603),(($D$18*$P$603)+((PI()*(($C$21/2)^2)*($G$20-$O927))*$P$603))+((($D$18+$H$18)/3)*$BF$15)-(((PI()*($C$21/2)^2*(($C$21/2)*$AZ$15))/3)*$P$603)))</f>
        <v>77622.815324895069</v>
      </c>
      <c r="Q927" s="73">
        <v>32.200000000000003</v>
      </c>
      <c r="R927" s="95">
        <f t="shared" si="130"/>
        <v>84290.065020205875</v>
      </c>
      <c r="S927" s="62">
        <v>32.200000000000003</v>
      </c>
      <c r="T927" s="96">
        <f>IF($S927&gt;$G$20,IF('Silo Levels'!$L$23="Pumping",((PI()*((($C$19+$G$20)-$S927)*($O$20/($O$19/2)))^2*((($O$20+$G$20)-$S927))/3)*$T$603)+(((PI()*((($C$19+$G$20)-$S927)*($O$20/($O$19/2)))^2*(((($C$19+$G$20)-$S927)*($O$20/($O$19/2)))*$AZ$16))/3)*$T$603),(((PI()*((($C$19+$G$20)-$S927)*($O$20/($O$19/2)))^2*((($O$20+$G$20)-$S927)/3))*$T$603)-((PI()*((($C$19+$G$20)-$S927)*($O$20/($O$19/2)))^2*(((($C$19+$G$20)-$S927)*($O$20/($O$19/2)))*$AZ$16)/3)*$T$603))),IF('Silo Levels'!$L$23="Pumping",(($D$18*$T$603)+((PI()*(($C$21/2)^2)*($G$20-$S927))*$T$603))+((($D$18+$H$18)/3)*$BF$16)+(((PI()*($C$21/2)^2*(($C$21/2)*$AZ$16))/3)*$T$603),(($D$18*$T$603)+((PI()*(($C$21/2)^2)*($G$20-$S927))*$T$603))+((($D$18+$H$18)/3)*$BF$16)-(((PI()*($C$21/2)^2*(($C$21/2)*$AZ$16))/3)*$T$603)))</f>
        <v>80260.825350263636</v>
      </c>
      <c r="U927" s="73">
        <v>32.200000000000003</v>
      </c>
      <c r="V927" s="95">
        <f t="shared" si="131"/>
        <v>79305.386175382155</v>
      </c>
      <c r="W927" s="62">
        <v>32.200000000000003</v>
      </c>
      <c r="X927" s="96">
        <f>IF($W927&gt;$G$20,IF('Silo Levels'!$L$24="Pumping",((PI()*((($C$19+$G$20)-$W927)*($O$20/($O$19/2)))^2*((($O$20+$G$20)-$W927))/3)*$X$603)+(((PI()*((($C$19+$G$20)-$W927)*($O$20/($O$19/2)))^2*(((($C$19+$G$20)-$W927)*($O$20/($O$19/2)))*$AZ$17))/3)*$X$603),(((PI()*((($C$19+$G$20)-$W927)*($O$20/($O$19/2)))^2*((($O$20+$G$20)-$W927)/3))*$X$603)-((PI()*((($C$19+$G$20)-$W927)*($O$20/($O$19/2)))^2*(((($C$19+$G$20)-$W927)*($O$20/($O$19/2)))*$AZ$17)/3)*$X$603))),IF('Silo Levels'!$L$24="Pumping",(($D$18*$X$603)+((PI()*(($C$21/2)^2)*($G$20-$W927))*$X$603))+((($D$18+$H$18)/3)*$BF$17)+(((PI()*($C$21/2)^2*(($C$21/2)*$AZ$17))/3)*$X$603),(($D$18*$X$603)+((PI()*(($C$21/2)^2)*($G$20-$W927))*$X$603))+((($D$18+$H$18)/3)*$BF$17)-(((PI()*($C$21/2)^2*(($C$21/2)*$AZ$17))/3)*$X$603)))</f>
        <v>75517.251730356293</v>
      </c>
      <c r="Y927" s="73">
        <v>32.200000000000003</v>
      </c>
      <c r="Z927" s="95">
        <f t="shared" si="132"/>
        <v>90907.919210251275</v>
      </c>
      <c r="AA927" s="62">
        <v>32.200000000000003</v>
      </c>
      <c r="AB927" s="96">
        <f>IF($AA927&gt;$G$20,IF('Silo Levels'!$L$25="Pumping",((PI()*((($C$19+$G$20)-$AA927)*($O$20/($O$19/2)))^2*((($O$20+$G$20)-$AA927))/3)*$AB$603)+(((PI()*((($C$19+$G$20)-$AA927)*($O$20/($O$19/2)))^2*(((($C$19+$G$20)-$AA927)*($O$20/($O$19/2)))*$AZ$18))/3)*$AB$603),(((PI()*((($C$19+$G$20)-$AA927)*($O$20/($O$19/2)))^2*((($O$20+$G$20)-$AA927)/3))*$AB$603)-((PI()*((($C$19+$G$20)-$AA927)*($O$20/($O$19/2)))^2*(((($C$19+$G$20)-$AA927)*($O$20/($O$19/2)))*$AZ$18)/3)*$AB$603))),IF('Silo Levels'!$L$25="Pumping",(($D$18*$AB$603)+((PI()*(($C$21/2)^2)*($G$20-$AA927))*$AB$603))+((($D$18+$H$18)/3)*$BF$18)+(((PI()*($C$21/2)^2*(($C$21/2)*$AZ$18))/3)*$AB$603),(($D$18*$AB$603)+((PI()*(($C$21/2)^2)*($G$20-$AA927))*$AB$603))+((($D$18+$H$18)/3)*$BF$18)-(((PI()*($C$21/2)^2*(($C$21/2)*$AZ$18))/3)*$AB$603)))</f>
        <v>86558.578833196967</v>
      </c>
      <c r="AC927" s="73">
        <v>32.200000000000003</v>
      </c>
      <c r="AD927" s="95">
        <f t="shared" si="133"/>
        <v>96342.453177470161</v>
      </c>
      <c r="AE927" s="62">
        <v>32.200000000000003</v>
      </c>
      <c r="AF927" s="96">
        <f>IF($AE927&gt;$G$20,IF('Silo Levels'!$L$26="Pumping",((PI()*((($C$19+$G$20)-$AE927)*($O$20/($O$19/2)))^2*((($O$20+$G$20)-$AE927))/3)*$AF$603)+(((PI()*((($C$19+$G$20)-$AE927)*($O$20/($O$19/2)))^2*(((($C$19+$G$20)-$AE927)*($O$20/($O$19/2)))*$AZ$19))/3)*$AF$603),(((PI()*((($C$19+$G$20)-$AE927)*($O$20/($O$19/2)))^2*((($O$20+$G$20)-$AE927)/3))*$AF$603)-((PI()*((($C$19+$G$20)-$AE927)*($O$20/($O$19/2)))^2*(((($C$19+$G$20)-$AE927)*($O$20/($O$19/2)))*$AZ$19)/3)*$AF$603))),IF('Silo Levels'!$L$26="Pumping",(($D$18*$AF$603)+((PI()*(($C$21/2)^2)*($G$20-$AE927))*$AF$603))+((($D$18+$H$18)/3)*$BF$19)+(((PI()*($C$21/2)^2*(($C$21/2)*$AZ$19))/3)*$AF$603),(($D$18*$AF$603)+((PI()*(($C$21/2)^2)*($G$20-$AE927))*$AF$603))+((($D$18+$H$18)/3)*$BF$19)-(((PI()*($C$21/2)^2*(($C$21/2)*$AZ$19))/3)*$AF$603)))</f>
        <v>94131.967525210188</v>
      </c>
      <c r="AG927" s="73">
        <v>32.200000000000003</v>
      </c>
      <c r="AH927" s="95">
        <f t="shared" si="134"/>
        <v>87437.016663024653</v>
      </c>
      <c r="AI927" s="62">
        <v>32.200000000000003</v>
      </c>
      <c r="AJ927" s="96">
        <f>IF($AI927&gt;$G$20,IF('Silo Levels'!$L$27="Pumping",((PI()*((($C$19+$G$20)-$AI927)*($O$20/($O$19/2)))^2*((($O$20+$G$20)-$AI927))/3)*$AJ$603)+(((PI()*((($C$19+$G$20)-$AI927)*($O$20/($O$19/2)))^2*(((($C$19+$G$20)-$AI927)*($O$20/($O$19/2)))*$AZ$20))/3)*$AJ$603),(((PI()*((($C$19+$G$20)-$AI927)*($O$20/($O$19/2)))^2*((($O$20+$G$20)-$AI927)/3))*$AJ$603)-((PI()*((($C$19+$G$20)-$AI927)*($O$20/($O$19/2)))^2*(((($C$19+$G$20)-$AI927)*($O$20/($O$19/2)))*$AZ$20)/3)*$AJ$603))),IF('Silo Levels'!$L$27="Pumping",(($D$18*$AJ$603)+((PI()*(($C$21/2)^2)*($G$20-$AI927))*$AJ$603))+((($D$18+$H$18)/3)*$BF$20)+(((PI()*($C$21/2)^2*(($C$21/2)*$AZ$20))/3)*$AJ$603),(($D$18*$AJ$603)+((PI()*(($C$21/2)^2)*($G$20-$AI927))*$AJ$603))+((($D$18+$H$18)/3)*$BF$20)-(((PI()*($C$21/2)^2*(($C$21/2)*$AZ$20))/3)*$AJ$603)))</f>
        <v>83255.561272217936</v>
      </c>
    </row>
    <row r="928" spans="1:36" x14ac:dyDescent="0.3">
      <c r="A928">
        <v>32.299999999999997</v>
      </c>
      <c r="B928" s="95">
        <f t="shared" si="135"/>
        <v>87017.414170846168</v>
      </c>
      <c r="C928" s="62">
        <v>32.299999999999997</v>
      </c>
      <c r="D928" s="96">
        <f>IF($C928&gt;$G$20,IF('Silo Levels'!$L$19="Pumping",((PI()*((($C$19+$G$20)-$C928)*($O$20/($O$19/2)))^2*((($O$20+$G$20)-$C928))/3)*$D$603)+(((PI()*((($C$19+$G$20)-$C928)*($O$20/($O$19/2)))^2*(((($C$19+$G$20)-$C928)*($O$20/($O$19/2)))*$AZ$12))/3)*$D$603),(((PI()*((($C$19+$G$20)-$C928)*($O$20/($O$19/2)))^2*((($O$20+$G$20)-$C928)/3))*$D$603)-((PI()*((($C$19+$G$20)-$C928)*($O$20/($O$19/2)))^2*(((($C$19+$G$20)-$C928)*($O$20/($O$19/2)))*$AZ$12)/3)*$D$603))),IF('Silo Levels'!$L$19="Pumping",(($D$18*$D$603)+((PI()*(($C$21/2)^2)*($G$20-$C928))*$D$603))+((($D$18+$H$18)/3)*$BF$12)+(((PI()*($C$21/2)^2*(($C$21/2)*$AZ$12))/3)*$D$603),(($D$18*$D$603)+((PI()*(($C$21/2)^2)*($G$20-$C928))*$D$603))+((($D$18+$H$18)/3)*$BF$12)-(((PI()*($C$21/2)^2*(($C$21/2)*$AZ$12))/3)*$D$603)))</f>
        <v>84090.395397281463</v>
      </c>
      <c r="E928" s="73">
        <v>32.299999999999997</v>
      </c>
      <c r="F928" s="95">
        <f t="shared" si="127"/>
        <v>78925.252823407456</v>
      </c>
      <c r="G928" s="62">
        <v>32.299999999999997</v>
      </c>
      <c r="H928" s="96">
        <f>IF($G928&gt;$G$20,IF('Silo Levels'!$L$20="Pumping",((PI()*((($C$19+$G$20)-$G928)*($O$20/($O$19/2)))^2*((($O$20+$G$20)-$G928))/3)*$H$603)+(((PI()*((($C$19+$G$20)-$G928)*($O$20/($O$19/2)))^2*(((($C$19+$G$20)-$G928)*($O$20/($O$19/2)))*$AZ$13))/3)*$H$603),(((PI()*((($C$19+$G$20)-$G928)*($O$20/($O$19/2)))^2*((($O$20+$G$20)-$G928)/3))*$H$603)-((PI()*((($C$19+$G$20)-$G928)*($O$20/($O$19/2)))^2*(((($C$19+$G$20)-$G928)*($O$20/($O$19/2)))*$AZ$13)/3)*$H$603))),IF('Silo Levels'!$L$20="Pumping",(($D$18*$H$603)+((PI()*(($C$21/2)^2)*($G$20-$G928))*$H$603))+((($D$18+$H$18)/3)*$BF$13)+(((PI()*($C$21/2)^2*(($C$21/2)*$AZ$13))/3)*$H$603),(($D$18*$H$603)+((PI()*(($C$21/2)^2)*($G$20-$G928))*$H$603))+((($D$18+$H$18)/3)*$BF$13)-(((PI()*($C$21/2)^2*(($C$21/2)*$AZ$13))/3)*$H$603)))</f>
        <v>75137.118378381594</v>
      </c>
      <c r="I928" s="73">
        <v>32.299999999999997</v>
      </c>
      <c r="J928" s="95">
        <f t="shared" si="128"/>
        <v>79280.329734162398</v>
      </c>
      <c r="K928" s="62">
        <v>32.299999999999997</v>
      </c>
      <c r="L928" s="96">
        <f>IF($K928&gt;$G$20,IF('Silo Levels'!$L$21="Pumping",((PI()*((($C$19+$G$20)-$K928)*($O$20/($O$19/2)))^2*((($O$20+$G$20)-$K928))/3)*$L$603)+(((PI()*((($C$19+$G$20)-$K928)*($O$20/($O$19/2)))^2*(((($C$19+$G$20)-$K928)*($O$20/($O$19/2)))*$AZ$14))/3)*$L$603),(((PI()*((($C$19+$G$20)-$K928)*($O$20/($O$19/2)))^2*((($O$20+$G$20)-$K928)/3))*$L$603)-((PI()*((($C$19+$G$20)-$K928)*($O$20/($O$19/2)))^2*(((($C$19+$G$20)-$K928)*($O$20/($O$19/2)))*$AZ$14)/3)*$L$603))),IF('Silo Levels'!$L$21="Pumping",(($D$18*$L$603)+((PI()*(($C$21/2)^2)*($G$20-$K928))*$L$603))+((($D$18+$H$18)/3)*$BF$14)+(((PI()*($C$21/2)^2*(($C$21/2)*$AZ$14))/3)*$L$603),(($D$18*$L$603)+((PI()*(($C$21/2)^2)*($G$20-$K928))*$L$603))+((($D$18+$H$18)/3)*$BF$14)-(((PI()*($C$21/2)^2*(($C$21/2)*$AZ$14))/3)*$L$603)))</f>
        <v>75474.93671255029</v>
      </c>
      <c r="M928" s="73">
        <v>32.299999999999997</v>
      </c>
      <c r="N928" s="95">
        <f t="shared" si="129"/>
        <v>81127.098102680393</v>
      </c>
      <c r="O928" s="62">
        <v>32.299999999999997</v>
      </c>
      <c r="P928" s="96">
        <f>IF($O928&gt;$G$20,IF('Silo Levels'!$L$22="Pumping",((PI()*((($C$19+$G$20)-$O928)*($O$20/($O$19/2)))^2*((($O$20+$G$20)-$O928))/3)*$P$603)+(((PI()*((($C$19+$G$20)-$O928)*($O$20/($O$19/2)))^2*(((($C$19+$G$20)-$O928)*($O$20/($O$19/2)))*$AZ$15))/3)*$P$603),(((PI()*((($C$19+$G$20)-$O928)*($O$20/($O$19/2)))^2*((($O$20+$G$20)-$O928)/3))*$P$603)-((PI()*((($C$19+$G$20)-$O928)*($O$20/($O$19/2)))^2*(((($C$19+$G$20)-$O928)*($O$20/($O$19/2)))*$AZ$15)/3)*$P$603))),IF('Silo Levels'!$L$22="Pumping",(($D$18*$P$603)+((PI()*(($C$21/2)^2)*($G$20-$O928))*$P$603))+((($D$18+$H$18)/3)*$BF$15)+(((PI()*($C$21/2)^2*(($C$21/2)*$AZ$15))/3)*$P$603),(($D$18*$P$603)+((PI()*(($C$21/2)^2)*($G$20-$O928))*$P$603))+((($D$18+$H$18)/3)*$BF$15)-(((PI()*($C$21/2)^2*(($C$21/2)*$AZ$15))/3)*$P$603)))</f>
        <v>77231.942575087902</v>
      </c>
      <c r="Q928" s="73">
        <v>32.299999999999997</v>
      </c>
      <c r="R928" s="95">
        <f t="shared" si="130"/>
        <v>83885.737136950367</v>
      </c>
      <c r="S928" s="62">
        <v>32.299999999999997</v>
      </c>
      <c r="T928" s="96">
        <f>IF($S928&gt;$G$20,IF('Silo Levels'!$L$23="Pumping",((PI()*((($C$19+$G$20)-$S928)*($O$20/($O$19/2)))^2*((($O$20+$G$20)-$S928))/3)*$T$603)+(((PI()*((($C$19+$G$20)-$S928)*($O$20/($O$19/2)))^2*(((($C$19+$G$20)-$S928)*($O$20/($O$19/2)))*$AZ$16))/3)*$T$603),(((PI()*((($C$19+$G$20)-$S928)*($O$20/($O$19/2)))^2*((($O$20+$G$20)-$S928)/3))*$T$603)-((PI()*((($C$19+$G$20)-$S928)*($O$20/($O$19/2)))^2*(((($C$19+$G$20)-$S928)*($O$20/($O$19/2)))*$AZ$16)/3)*$T$603))),IF('Silo Levels'!$L$23="Pumping",(($D$18*$T$603)+((PI()*(($C$21/2)^2)*($G$20-$S928))*$T$603))+((($D$18+$H$18)/3)*$BF$16)+(((PI()*($C$21/2)^2*(($C$21/2)*$AZ$16))/3)*$T$603),(($D$18*$T$603)+((PI()*(($C$21/2)^2)*($G$20-$S928))*$T$603))+((($D$18+$H$18)/3)*$BF$16)-(((PI()*($C$21/2)^2*(($C$21/2)*$AZ$16))/3)*$T$603)))</f>
        <v>79856.497467008128</v>
      </c>
      <c r="U928" s="73">
        <v>32.299999999999997</v>
      </c>
      <c r="V928" s="95">
        <f t="shared" si="131"/>
        <v>78925.252823407456</v>
      </c>
      <c r="W928" s="62">
        <v>32.299999999999997</v>
      </c>
      <c r="X928" s="96">
        <f>IF($W928&gt;$G$20,IF('Silo Levels'!$L$24="Pumping",((PI()*((($C$19+$G$20)-$W928)*($O$20/($O$19/2)))^2*((($O$20+$G$20)-$W928))/3)*$X$603)+(((PI()*((($C$19+$G$20)-$W928)*($O$20/($O$19/2)))^2*(((($C$19+$G$20)-$W928)*($O$20/($O$19/2)))*$AZ$17))/3)*$X$603),(((PI()*((($C$19+$G$20)-$W928)*($O$20/($O$19/2)))^2*((($O$20+$G$20)-$W928)/3))*$X$603)-((PI()*((($C$19+$G$20)-$W928)*($O$20/($O$19/2)))^2*(((($C$19+$G$20)-$W928)*($O$20/($O$19/2)))*$AZ$17)/3)*$X$603))),IF('Silo Levels'!$L$24="Pumping",(($D$18*$X$603)+((PI()*(($C$21/2)^2)*($G$20-$W928))*$X$603))+((($D$18+$H$18)/3)*$BF$17)+(((PI()*($C$21/2)^2*(($C$21/2)*$AZ$17))/3)*$X$603),(($D$18*$X$603)+((PI()*(($C$21/2)^2)*($G$20-$W928))*$X$603))+((($D$18+$H$18)/3)*$BF$17)-(((PI()*($C$21/2)^2*(($C$21/2)*$AZ$17))/3)*$X$603)))</f>
        <v>75137.118378381594</v>
      </c>
      <c r="Y928" s="73">
        <v>32.299999999999997</v>
      </c>
      <c r="Z928" s="95">
        <f t="shared" si="132"/>
        <v>90471.469722937123</v>
      </c>
      <c r="AA928" s="62">
        <v>32.299999999999997</v>
      </c>
      <c r="AB928" s="96">
        <f>IF($AA928&gt;$G$20,IF('Silo Levels'!$L$25="Pumping",((PI()*((($C$19+$G$20)-$AA928)*($O$20/($O$19/2)))^2*((($O$20+$G$20)-$AA928))/3)*$AB$603)+(((PI()*((($C$19+$G$20)-$AA928)*($O$20/($O$19/2)))^2*(((($C$19+$G$20)-$AA928)*($O$20/($O$19/2)))*$AZ$18))/3)*$AB$603),(((PI()*((($C$19+$G$20)-$AA928)*($O$20/($O$19/2)))^2*((($O$20+$G$20)-$AA928)/3))*$AB$603)-((PI()*((($C$19+$G$20)-$AA928)*($O$20/($O$19/2)))^2*(((($C$19+$G$20)-$AA928)*($O$20/($O$19/2)))*$AZ$18)/3)*$AB$603))),IF('Silo Levels'!$L$25="Pumping",(($D$18*$AB$603)+((PI()*(($C$21/2)^2)*($G$20-$AA928))*$AB$603))+((($D$18+$H$18)/3)*$BF$18)+(((PI()*($C$21/2)^2*(($C$21/2)*$AZ$18))/3)*$AB$603),(($D$18*$AB$603)+((PI()*(($C$21/2)^2)*($G$20-$AA928))*$AB$603))+((($D$18+$H$18)/3)*$BF$18)-(((PI()*($C$21/2)^2*(($C$21/2)*$AZ$18))/3)*$AB$603)))</f>
        <v>86122.129345882815</v>
      </c>
      <c r="AC928" s="73">
        <v>32.299999999999997</v>
      </c>
      <c r="AD928" s="95">
        <f t="shared" si="133"/>
        <v>95898.815638898144</v>
      </c>
      <c r="AE928" s="62">
        <v>32.299999999999997</v>
      </c>
      <c r="AF928" s="96">
        <f>IF($AE928&gt;$G$20,IF('Silo Levels'!$L$26="Pumping",((PI()*((($C$19+$G$20)-$AE928)*($O$20/($O$19/2)))^2*((($O$20+$G$20)-$AE928))/3)*$AF$603)+(((PI()*((($C$19+$G$20)-$AE928)*($O$20/($O$19/2)))^2*(((($C$19+$G$20)-$AE928)*($O$20/($O$19/2)))*$AZ$19))/3)*$AF$603),(((PI()*((($C$19+$G$20)-$AE928)*($O$20/($O$19/2)))^2*((($O$20+$G$20)-$AE928)/3))*$AF$603)-((PI()*((($C$19+$G$20)-$AE928)*($O$20/($O$19/2)))^2*(((($C$19+$G$20)-$AE928)*($O$20/($O$19/2)))*$AZ$19)/3)*$AF$603))),IF('Silo Levels'!$L$26="Pumping",(($D$18*$AF$603)+((PI()*(($C$21/2)^2)*($G$20-$AE928))*$AF$603))+((($D$18+$H$18)/3)*$BF$19)+(((PI()*($C$21/2)^2*(($C$21/2)*$AZ$19))/3)*$AF$603),(($D$18*$AF$603)+((PI()*(($C$21/2)^2)*($G$20-$AE928))*$AF$603))+((($D$18+$H$18)/3)*$BF$19)-(((PI()*($C$21/2)^2*(($C$21/2)*$AZ$19))/3)*$AF$603)))</f>
        <v>93688.329986638171</v>
      </c>
      <c r="AG928" s="73">
        <v>32.299999999999997</v>
      </c>
      <c r="AH928" s="95">
        <f t="shared" si="134"/>
        <v>87017.414170846168</v>
      </c>
      <c r="AI928" s="62">
        <v>32.299999999999997</v>
      </c>
      <c r="AJ928" s="96">
        <f>IF($AI928&gt;$G$20,IF('Silo Levels'!$L$27="Pumping",((PI()*((($C$19+$G$20)-$AI928)*($O$20/($O$19/2)))^2*((($O$20+$G$20)-$AI928))/3)*$AJ$603)+(((PI()*((($C$19+$G$20)-$AI928)*($O$20/($O$19/2)))^2*(((($C$19+$G$20)-$AI928)*($O$20/($O$19/2)))*$AZ$20))/3)*$AJ$603),(((PI()*((($C$19+$G$20)-$AI928)*($O$20/($O$19/2)))^2*((($O$20+$G$20)-$AI928)/3))*$AJ$603)-((PI()*((($C$19+$G$20)-$AI928)*($O$20/($O$19/2)))^2*(((($C$19+$G$20)-$AI928)*($O$20/($O$19/2)))*$AZ$20)/3)*$AJ$603))),IF('Silo Levels'!$L$27="Pumping",(($D$18*$AJ$603)+((PI()*(($C$21/2)^2)*($G$20-$AI928))*$AJ$603))+((($D$18+$H$18)/3)*$BF$20)+(((PI()*($C$21/2)^2*(($C$21/2)*$AZ$20))/3)*$AJ$603),(($D$18*$AJ$603)+((PI()*(($C$21/2)^2)*($G$20-$AI928))*$AJ$603))+((($D$18+$H$18)/3)*$BF$20)-(((PI()*($C$21/2)^2*(($C$21/2)*$AZ$20))/3)*$AJ$603)))</f>
        <v>82835.958780039451</v>
      </c>
    </row>
    <row r="929" spans="1:36" x14ac:dyDescent="0.3">
      <c r="A929">
        <v>32.4</v>
      </c>
      <c r="B929" s="95">
        <f t="shared" si="135"/>
        <v>86597.81167866764</v>
      </c>
      <c r="C929" s="62">
        <v>32.4</v>
      </c>
      <c r="D929" s="96">
        <f>IF($C929&gt;$G$20,IF('Silo Levels'!$L$19="Pumping",((PI()*((($C$19+$G$20)-$C929)*($O$20/($O$19/2)))^2*((($O$20+$G$20)-$C929))/3)*$D$603)+(((PI()*((($C$19+$G$20)-$C929)*($O$20/($O$19/2)))^2*(((($C$19+$G$20)-$C929)*($O$20/($O$19/2)))*$AZ$12))/3)*$D$603),(((PI()*((($C$19+$G$20)-$C929)*($O$20/($O$19/2)))^2*((($O$20+$G$20)-$C929)/3))*$D$603)-((PI()*((($C$19+$G$20)-$C929)*($O$20/($O$19/2)))^2*(((($C$19+$G$20)-$C929)*($O$20/($O$19/2)))*$AZ$12)/3)*$D$603))),IF('Silo Levels'!$L$19="Pumping",(($D$18*$D$603)+((PI()*(($C$21/2)^2)*($G$20-$C929))*$D$603))+((($D$18+$H$18)/3)*$BF$12)+(((PI()*($C$21/2)^2*(($C$21/2)*$AZ$12))/3)*$D$603),(($D$18*$D$603)+((PI()*(($C$21/2)^2)*($G$20-$C929))*$D$603))+((($D$18+$H$18)/3)*$BF$12)-(((PI()*($C$21/2)^2*(($C$21/2)*$AZ$12))/3)*$D$603)))</f>
        <v>83670.792905102935</v>
      </c>
      <c r="E929" s="73">
        <v>32.4</v>
      </c>
      <c r="F929" s="95">
        <f t="shared" si="127"/>
        <v>78545.119471432714</v>
      </c>
      <c r="G929" s="62">
        <v>32.4</v>
      </c>
      <c r="H929" s="96">
        <f>IF($G929&gt;$G$20,IF('Silo Levels'!$L$20="Pumping",((PI()*((($C$19+$G$20)-$G929)*($O$20/($O$19/2)))^2*((($O$20+$G$20)-$G929))/3)*$H$603)+(((PI()*((($C$19+$G$20)-$G929)*($O$20/($O$19/2)))^2*(((($C$19+$G$20)-$G929)*($O$20/($O$19/2)))*$AZ$13))/3)*$H$603),(((PI()*((($C$19+$G$20)-$G929)*($O$20/($O$19/2)))^2*((($O$20+$G$20)-$G929)/3))*$H$603)-((PI()*((($C$19+$G$20)-$G929)*($O$20/($O$19/2)))^2*(((($C$19+$G$20)-$G929)*($O$20/($O$19/2)))*$AZ$13)/3)*$H$603))),IF('Silo Levels'!$L$20="Pumping",(($D$18*$H$603)+((PI()*(($C$21/2)^2)*($G$20-$G929))*$H$603))+((($D$18+$H$18)/3)*$BF$13)+(((PI()*($C$21/2)^2*(($C$21/2)*$AZ$13))/3)*$H$603),(($D$18*$H$603)+((PI()*(($C$21/2)^2)*($G$20-$G929))*$H$603))+((($D$18+$H$18)/3)*$BF$13)-(((PI()*($C$21/2)^2*(($C$21/2)*$AZ$13))/3)*$H$603)))</f>
        <v>74756.985026406852</v>
      </c>
      <c r="I929" s="73">
        <v>32.4</v>
      </c>
      <c r="J929" s="95">
        <f t="shared" si="128"/>
        <v>78898.464511087746</v>
      </c>
      <c r="K929" s="62">
        <v>32.4</v>
      </c>
      <c r="L929" s="96">
        <f>IF($K929&gt;$G$20,IF('Silo Levels'!$L$21="Pumping",((PI()*((($C$19+$G$20)-$K929)*($O$20/($O$19/2)))^2*((($O$20+$G$20)-$K929))/3)*$L$603)+(((PI()*((($C$19+$G$20)-$K929)*($O$20/($O$19/2)))^2*(((($C$19+$G$20)-$K929)*($O$20/($O$19/2)))*$AZ$14))/3)*$L$603),(((PI()*((($C$19+$G$20)-$K929)*($O$20/($O$19/2)))^2*((($O$20+$G$20)-$K929)/3))*$L$603)-((PI()*((($C$19+$G$20)-$K929)*($O$20/($O$19/2)))^2*(((($C$19+$G$20)-$K929)*($O$20/($O$19/2)))*$AZ$14)/3)*$L$603))),IF('Silo Levels'!$L$21="Pumping",(($D$18*$L$603)+((PI()*(($C$21/2)^2)*($G$20-$K929))*$L$603))+((($D$18+$H$18)/3)*$BF$14)+(((PI()*($C$21/2)^2*(($C$21/2)*$AZ$14))/3)*$L$603),(($D$18*$L$603)+((PI()*(($C$21/2)^2)*($G$20-$K929))*$L$603))+((($D$18+$H$18)/3)*$BF$14)-(((PI()*($C$21/2)^2*(($C$21/2)*$AZ$14))/3)*$L$603)))</f>
        <v>75093.071489475638</v>
      </c>
      <c r="M929" s="73">
        <v>32.4</v>
      </c>
      <c r="N929" s="95">
        <f t="shared" si="129"/>
        <v>80736.225352873182</v>
      </c>
      <c r="O929" s="62">
        <v>32.4</v>
      </c>
      <c r="P929" s="96">
        <f>IF($O929&gt;$G$20,IF('Silo Levels'!$L$22="Pumping",((PI()*((($C$19+$G$20)-$O929)*($O$20/($O$19/2)))^2*((($O$20+$G$20)-$O929))/3)*$P$603)+(((PI()*((($C$19+$G$20)-$O929)*($O$20/($O$19/2)))^2*(((($C$19+$G$20)-$O929)*($O$20/($O$19/2)))*$AZ$15))/3)*$P$603),(((PI()*((($C$19+$G$20)-$O929)*($O$20/($O$19/2)))^2*((($O$20+$G$20)-$O929)/3))*$P$603)-((PI()*((($C$19+$G$20)-$O929)*($O$20/($O$19/2)))^2*(((($C$19+$G$20)-$O929)*($O$20/($O$19/2)))*$AZ$15)/3)*$P$603))),IF('Silo Levels'!$L$22="Pumping",(($D$18*$P$603)+((PI()*(($C$21/2)^2)*($G$20-$O929))*$P$603))+((($D$18+$H$18)/3)*$BF$15)+(((PI()*($C$21/2)^2*(($C$21/2)*$AZ$15))/3)*$P$603),(($D$18*$P$603)+((PI()*(($C$21/2)^2)*($G$20-$O929))*$P$603))+((($D$18+$H$18)/3)*$BF$15)-(((PI()*($C$21/2)^2*(($C$21/2)*$AZ$15))/3)*$P$603)))</f>
        <v>76841.069825280691</v>
      </c>
      <c r="Q929" s="73">
        <v>32.4</v>
      </c>
      <c r="R929" s="95">
        <f t="shared" si="130"/>
        <v>83481.40925369483</v>
      </c>
      <c r="S929" s="62">
        <v>32.4</v>
      </c>
      <c r="T929" s="96">
        <f>IF($S929&gt;$G$20,IF('Silo Levels'!$L$23="Pumping",((PI()*((($C$19+$G$20)-$S929)*($O$20/($O$19/2)))^2*((($O$20+$G$20)-$S929))/3)*$T$603)+(((PI()*((($C$19+$G$20)-$S929)*($O$20/($O$19/2)))^2*(((($C$19+$G$20)-$S929)*($O$20/($O$19/2)))*$AZ$16))/3)*$T$603),(((PI()*((($C$19+$G$20)-$S929)*($O$20/($O$19/2)))^2*((($O$20+$G$20)-$S929)/3))*$T$603)-((PI()*((($C$19+$G$20)-$S929)*($O$20/($O$19/2)))^2*(((($C$19+$G$20)-$S929)*($O$20/($O$19/2)))*$AZ$16)/3)*$T$603))),IF('Silo Levels'!$L$23="Pumping",(($D$18*$T$603)+((PI()*(($C$21/2)^2)*($G$20-$S929))*$T$603))+((($D$18+$H$18)/3)*$BF$16)+(((PI()*($C$21/2)^2*(($C$21/2)*$AZ$16))/3)*$T$603),(($D$18*$T$603)+((PI()*(($C$21/2)^2)*($G$20-$S929))*$T$603))+((($D$18+$H$18)/3)*$BF$16)-(((PI()*($C$21/2)^2*(($C$21/2)*$AZ$16))/3)*$T$603)))</f>
        <v>79452.169583752591</v>
      </c>
      <c r="U929" s="73">
        <v>32.4</v>
      </c>
      <c r="V929" s="95">
        <f t="shared" si="131"/>
        <v>78545.119471432714</v>
      </c>
      <c r="W929" s="62">
        <v>32.4</v>
      </c>
      <c r="X929" s="96">
        <f>IF($W929&gt;$G$20,IF('Silo Levels'!$L$24="Pumping",((PI()*((($C$19+$G$20)-$W929)*($O$20/($O$19/2)))^2*((($O$20+$G$20)-$W929))/3)*$X$603)+(((PI()*((($C$19+$G$20)-$W929)*($O$20/($O$19/2)))^2*(((($C$19+$G$20)-$W929)*($O$20/($O$19/2)))*$AZ$17))/3)*$X$603),(((PI()*((($C$19+$G$20)-$W929)*($O$20/($O$19/2)))^2*((($O$20+$G$20)-$W929)/3))*$X$603)-((PI()*((($C$19+$G$20)-$W929)*($O$20/($O$19/2)))^2*(((($C$19+$G$20)-$W929)*($O$20/($O$19/2)))*$AZ$17)/3)*$X$603))),IF('Silo Levels'!$L$24="Pumping",(($D$18*$X$603)+((PI()*(($C$21/2)^2)*($G$20-$W929))*$X$603))+((($D$18+$H$18)/3)*$BF$17)+(((PI()*($C$21/2)^2*(($C$21/2)*$AZ$17))/3)*$X$603),(($D$18*$X$603)+((PI()*(($C$21/2)^2)*($G$20-$W929))*$X$603))+((($D$18+$H$18)/3)*$BF$17)-(((PI()*($C$21/2)^2*(($C$21/2)*$AZ$17))/3)*$X$603)))</f>
        <v>74756.985026406852</v>
      </c>
      <c r="Y929" s="73">
        <v>32.4</v>
      </c>
      <c r="Z929" s="95">
        <f t="shared" si="132"/>
        <v>90035.020235622971</v>
      </c>
      <c r="AA929" s="62">
        <v>32.4</v>
      </c>
      <c r="AB929" s="96">
        <f>IF($AA929&gt;$G$20,IF('Silo Levels'!$L$25="Pumping",((PI()*((($C$19+$G$20)-$AA929)*($O$20/($O$19/2)))^2*((($O$20+$G$20)-$AA929))/3)*$AB$603)+(((PI()*((($C$19+$G$20)-$AA929)*($O$20/($O$19/2)))^2*(((($C$19+$G$20)-$AA929)*($O$20/($O$19/2)))*$AZ$18))/3)*$AB$603),(((PI()*((($C$19+$G$20)-$AA929)*($O$20/($O$19/2)))^2*((($O$20+$G$20)-$AA929)/3))*$AB$603)-((PI()*((($C$19+$G$20)-$AA929)*($O$20/($O$19/2)))^2*(((($C$19+$G$20)-$AA929)*($O$20/($O$19/2)))*$AZ$18)/3)*$AB$603))),IF('Silo Levels'!$L$25="Pumping",(($D$18*$AB$603)+((PI()*(($C$21/2)^2)*($G$20-$AA929))*$AB$603))+((($D$18+$H$18)/3)*$BF$18)+(((PI()*($C$21/2)^2*(($C$21/2)*$AZ$18))/3)*$AB$603),(($D$18*$AB$603)+((PI()*(($C$21/2)^2)*($G$20-$AA929))*$AB$603))+((($D$18+$H$18)/3)*$BF$18)-(((PI()*($C$21/2)^2*(($C$21/2)*$AZ$18))/3)*$AB$603)))</f>
        <v>85685.679858568663</v>
      </c>
      <c r="AC929" s="73">
        <v>32.4</v>
      </c>
      <c r="AD929" s="95">
        <f t="shared" si="133"/>
        <v>95455.178100326099</v>
      </c>
      <c r="AE929" s="62">
        <v>32.4</v>
      </c>
      <c r="AF929" s="96">
        <f>IF($AE929&gt;$G$20,IF('Silo Levels'!$L$26="Pumping",((PI()*((($C$19+$G$20)-$AE929)*($O$20/($O$19/2)))^2*((($O$20+$G$20)-$AE929))/3)*$AF$603)+(((PI()*((($C$19+$G$20)-$AE929)*($O$20/($O$19/2)))^2*(((($C$19+$G$20)-$AE929)*($O$20/($O$19/2)))*$AZ$19))/3)*$AF$603),(((PI()*((($C$19+$G$20)-$AE929)*($O$20/($O$19/2)))^2*((($O$20+$G$20)-$AE929)/3))*$AF$603)-((PI()*((($C$19+$G$20)-$AE929)*($O$20/($O$19/2)))^2*(((($C$19+$G$20)-$AE929)*($O$20/($O$19/2)))*$AZ$19)/3)*$AF$603))),IF('Silo Levels'!$L$26="Pumping",(($D$18*$AF$603)+((PI()*(($C$21/2)^2)*($G$20-$AE929))*$AF$603))+((($D$18+$H$18)/3)*$BF$19)+(((PI()*($C$21/2)^2*(($C$21/2)*$AZ$19))/3)*$AF$603),(($D$18*$AF$603)+((PI()*(($C$21/2)^2)*($G$20-$AE929))*$AF$603))+((($D$18+$H$18)/3)*$BF$19)-(((PI()*($C$21/2)^2*(($C$21/2)*$AZ$19))/3)*$AF$603)))</f>
        <v>93244.692448066126</v>
      </c>
      <c r="AG929" s="73">
        <v>32.4</v>
      </c>
      <c r="AH929" s="95">
        <f t="shared" si="134"/>
        <v>86597.81167866764</v>
      </c>
      <c r="AI929" s="62">
        <v>32.4</v>
      </c>
      <c r="AJ929" s="96">
        <f>IF($AI929&gt;$G$20,IF('Silo Levels'!$L$27="Pumping",((PI()*((($C$19+$G$20)-$AI929)*($O$20/($O$19/2)))^2*((($O$20+$G$20)-$AI929))/3)*$AJ$603)+(((PI()*((($C$19+$G$20)-$AI929)*($O$20/($O$19/2)))^2*(((($C$19+$G$20)-$AI929)*($O$20/($O$19/2)))*$AZ$20))/3)*$AJ$603),(((PI()*((($C$19+$G$20)-$AI929)*($O$20/($O$19/2)))^2*((($O$20+$G$20)-$AI929)/3))*$AJ$603)-((PI()*((($C$19+$G$20)-$AI929)*($O$20/($O$19/2)))^2*(((($C$19+$G$20)-$AI929)*($O$20/($O$19/2)))*$AZ$20)/3)*$AJ$603))),IF('Silo Levels'!$L$27="Pumping",(($D$18*$AJ$603)+((PI()*(($C$21/2)^2)*($G$20-$AI929))*$AJ$603))+((($D$18+$H$18)/3)*$BF$20)+(((PI()*($C$21/2)^2*(($C$21/2)*$AZ$20))/3)*$AJ$603),(($D$18*$AJ$603)+((PI()*(($C$21/2)^2)*($G$20-$AI929))*$AJ$603))+((($D$18+$H$18)/3)*$BF$20)-(((PI()*($C$21/2)^2*(($C$21/2)*$AZ$20))/3)*$AJ$603)))</f>
        <v>82416.356287860923</v>
      </c>
    </row>
    <row r="930" spans="1:36" x14ac:dyDescent="0.3">
      <c r="A930">
        <v>32.5</v>
      </c>
      <c r="B930" s="95">
        <f t="shared" si="135"/>
        <v>86178.209186489112</v>
      </c>
      <c r="C930" s="62">
        <v>32.5</v>
      </c>
      <c r="D930" s="96">
        <f>IF($C930&gt;$G$20,IF('Silo Levels'!$L$19="Pumping",((PI()*((($C$19+$G$20)-$C930)*($O$20/($O$19/2)))^2*((($O$20+$G$20)-$C930))/3)*$D$603)+(((PI()*((($C$19+$G$20)-$C930)*($O$20/($O$19/2)))^2*(((($C$19+$G$20)-$C930)*($O$20/($O$19/2)))*$AZ$12))/3)*$D$603),(((PI()*((($C$19+$G$20)-$C930)*($O$20/($O$19/2)))^2*((($O$20+$G$20)-$C930)/3))*$D$603)-((PI()*((($C$19+$G$20)-$C930)*($O$20/($O$19/2)))^2*(((($C$19+$G$20)-$C930)*($O$20/($O$19/2)))*$AZ$12)/3)*$D$603))),IF('Silo Levels'!$L$19="Pumping",(($D$18*$D$603)+((PI()*(($C$21/2)^2)*($G$20-$C930))*$D$603))+((($D$18+$H$18)/3)*$BF$12)+(((PI()*($C$21/2)^2*(($C$21/2)*$AZ$12))/3)*$D$603),(($D$18*$D$603)+((PI()*(($C$21/2)^2)*($G$20-$C930))*$D$603))+((($D$18+$H$18)/3)*$BF$12)-(((PI()*($C$21/2)^2*(($C$21/2)*$AZ$12))/3)*$D$603)))</f>
        <v>83251.190412924407</v>
      </c>
      <c r="E930" s="73">
        <v>32.5</v>
      </c>
      <c r="F930" s="95">
        <f t="shared" si="127"/>
        <v>78164.986119457986</v>
      </c>
      <c r="G930" s="62">
        <v>32.5</v>
      </c>
      <c r="H930" s="96">
        <f>IF($G930&gt;$G$20,IF('Silo Levels'!$L$20="Pumping",((PI()*((($C$19+$G$20)-$G930)*($O$20/($O$19/2)))^2*((($O$20+$G$20)-$G930))/3)*$H$603)+(((PI()*((($C$19+$G$20)-$G930)*($O$20/($O$19/2)))^2*(((($C$19+$G$20)-$G930)*($O$20/($O$19/2)))*$AZ$13))/3)*$H$603),(((PI()*((($C$19+$G$20)-$G930)*($O$20/($O$19/2)))^2*((($O$20+$G$20)-$G930)/3))*$H$603)-((PI()*((($C$19+$G$20)-$G930)*($O$20/($O$19/2)))^2*(((($C$19+$G$20)-$G930)*($O$20/($O$19/2)))*$AZ$13)/3)*$H$603))),IF('Silo Levels'!$L$20="Pumping",(($D$18*$H$603)+((PI()*(($C$21/2)^2)*($G$20-$G930))*$H$603))+((($D$18+$H$18)/3)*$BF$13)+(((PI()*($C$21/2)^2*(($C$21/2)*$AZ$13))/3)*$H$603),(($D$18*$H$603)+((PI()*(($C$21/2)^2)*($G$20-$G930))*$H$603))+((($D$18+$H$18)/3)*$BF$13)-(((PI()*($C$21/2)^2*(($C$21/2)*$AZ$13))/3)*$H$603)))</f>
        <v>74376.851674432124</v>
      </c>
      <c r="I930" s="73">
        <v>32.5</v>
      </c>
      <c r="J930" s="95">
        <f t="shared" si="128"/>
        <v>78516.599288013065</v>
      </c>
      <c r="K930" s="62">
        <v>32.5</v>
      </c>
      <c r="L930" s="96">
        <f>IF($K930&gt;$G$20,IF('Silo Levels'!$L$21="Pumping",((PI()*((($C$19+$G$20)-$K930)*($O$20/($O$19/2)))^2*((($O$20+$G$20)-$K930))/3)*$L$603)+(((PI()*((($C$19+$G$20)-$K930)*($O$20/($O$19/2)))^2*(((($C$19+$G$20)-$K930)*($O$20/($O$19/2)))*$AZ$14))/3)*$L$603),(((PI()*((($C$19+$G$20)-$K930)*($O$20/($O$19/2)))^2*((($O$20+$G$20)-$K930)/3))*$L$603)-((PI()*((($C$19+$G$20)-$K930)*($O$20/($O$19/2)))^2*(((($C$19+$G$20)-$K930)*($O$20/($O$19/2)))*$AZ$14)/3)*$L$603))),IF('Silo Levels'!$L$21="Pumping",(($D$18*$L$603)+((PI()*(($C$21/2)^2)*($G$20-$K930))*$L$603))+((($D$18+$H$18)/3)*$BF$14)+(((PI()*($C$21/2)^2*(($C$21/2)*$AZ$14))/3)*$L$603),(($D$18*$L$603)+((PI()*(($C$21/2)^2)*($G$20-$K930))*$L$603))+((($D$18+$H$18)/3)*$BF$14)-(((PI()*($C$21/2)^2*(($C$21/2)*$AZ$14))/3)*$L$603)))</f>
        <v>74711.206266400957</v>
      </c>
      <c r="M930" s="73">
        <v>32.5</v>
      </c>
      <c r="N930" s="95">
        <f t="shared" si="129"/>
        <v>80345.352603065985</v>
      </c>
      <c r="O930" s="62">
        <v>32.5</v>
      </c>
      <c r="P930" s="96">
        <f>IF($O930&gt;$G$20,IF('Silo Levels'!$L$22="Pumping",((PI()*((($C$19+$G$20)-$O930)*($O$20/($O$19/2)))^2*((($O$20+$G$20)-$O930))/3)*$P$603)+(((PI()*((($C$19+$G$20)-$O930)*($O$20/($O$19/2)))^2*(((($C$19+$G$20)-$O930)*($O$20/($O$19/2)))*$AZ$15))/3)*$P$603),(((PI()*((($C$19+$G$20)-$O930)*($O$20/($O$19/2)))^2*((($O$20+$G$20)-$O930)/3))*$P$603)-((PI()*((($C$19+$G$20)-$O930)*($O$20/($O$19/2)))^2*(((($C$19+$G$20)-$O930)*($O$20/($O$19/2)))*$AZ$15)/3)*$P$603))),IF('Silo Levels'!$L$22="Pumping",(($D$18*$P$603)+((PI()*(($C$21/2)^2)*($G$20-$O930))*$P$603))+((($D$18+$H$18)/3)*$BF$15)+(((PI()*($C$21/2)^2*(($C$21/2)*$AZ$15))/3)*$P$603),(($D$18*$P$603)+((PI()*(($C$21/2)^2)*($G$20-$O930))*$P$603))+((($D$18+$H$18)/3)*$BF$15)-(((PI()*($C$21/2)^2*(($C$21/2)*$AZ$15))/3)*$P$603)))</f>
        <v>76450.197075473494</v>
      </c>
      <c r="Q930" s="73">
        <v>32.5</v>
      </c>
      <c r="R930" s="95">
        <f t="shared" si="130"/>
        <v>83077.081370439293</v>
      </c>
      <c r="S930" s="62">
        <v>32.5</v>
      </c>
      <c r="T930" s="96">
        <f>IF($S930&gt;$G$20,IF('Silo Levels'!$L$23="Pumping",((PI()*((($C$19+$G$20)-$S930)*($O$20/($O$19/2)))^2*((($O$20+$G$20)-$S930))/3)*$T$603)+(((PI()*((($C$19+$G$20)-$S930)*($O$20/($O$19/2)))^2*(((($C$19+$G$20)-$S930)*($O$20/($O$19/2)))*$AZ$16))/3)*$T$603),(((PI()*((($C$19+$G$20)-$S930)*($O$20/($O$19/2)))^2*((($O$20+$G$20)-$S930)/3))*$T$603)-((PI()*((($C$19+$G$20)-$S930)*($O$20/($O$19/2)))^2*(((($C$19+$G$20)-$S930)*($O$20/($O$19/2)))*$AZ$16)/3)*$T$603))),IF('Silo Levels'!$L$23="Pumping",(($D$18*$T$603)+((PI()*(($C$21/2)^2)*($G$20-$S930))*$T$603))+((($D$18+$H$18)/3)*$BF$16)+(((PI()*($C$21/2)^2*(($C$21/2)*$AZ$16))/3)*$T$603),(($D$18*$T$603)+((PI()*(($C$21/2)^2)*($G$20-$S930))*$T$603))+((($D$18+$H$18)/3)*$BF$16)-(((PI()*($C$21/2)^2*(($C$21/2)*$AZ$16))/3)*$T$603)))</f>
        <v>79047.841700497054</v>
      </c>
      <c r="U930" s="73">
        <v>32.5</v>
      </c>
      <c r="V930" s="95">
        <f t="shared" si="131"/>
        <v>78164.986119457986</v>
      </c>
      <c r="W930" s="62">
        <v>32.5</v>
      </c>
      <c r="X930" s="96">
        <f>IF($W930&gt;$G$20,IF('Silo Levels'!$L$24="Pumping",((PI()*((($C$19+$G$20)-$W930)*($O$20/($O$19/2)))^2*((($O$20+$G$20)-$W930))/3)*$X$603)+(((PI()*((($C$19+$G$20)-$W930)*($O$20/($O$19/2)))^2*(((($C$19+$G$20)-$W930)*($O$20/($O$19/2)))*$AZ$17))/3)*$X$603),(((PI()*((($C$19+$G$20)-$W930)*($O$20/($O$19/2)))^2*((($O$20+$G$20)-$W930)/3))*$X$603)-((PI()*((($C$19+$G$20)-$W930)*($O$20/($O$19/2)))^2*(((($C$19+$G$20)-$W930)*($O$20/($O$19/2)))*$AZ$17)/3)*$X$603))),IF('Silo Levels'!$L$24="Pumping",(($D$18*$X$603)+((PI()*(($C$21/2)^2)*($G$20-$W930))*$X$603))+((($D$18+$H$18)/3)*$BF$17)+(((PI()*($C$21/2)^2*(($C$21/2)*$AZ$17))/3)*$X$603),(($D$18*$X$603)+((PI()*(($C$21/2)^2)*($G$20-$W930))*$X$603))+((($D$18+$H$18)/3)*$BF$17)-(((PI()*($C$21/2)^2*(($C$21/2)*$AZ$17))/3)*$X$603)))</f>
        <v>74376.851674432124</v>
      </c>
      <c r="Y930" s="73">
        <v>32.5</v>
      </c>
      <c r="Z930" s="95">
        <f t="shared" si="132"/>
        <v>89598.57074830879</v>
      </c>
      <c r="AA930" s="62">
        <v>32.5</v>
      </c>
      <c r="AB930" s="96">
        <f>IF($AA930&gt;$G$20,IF('Silo Levels'!$L$25="Pumping",((PI()*((($C$19+$G$20)-$AA930)*($O$20/($O$19/2)))^2*((($O$20+$G$20)-$AA930))/3)*$AB$603)+(((PI()*((($C$19+$G$20)-$AA930)*($O$20/($O$19/2)))^2*(((($C$19+$G$20)-$AA930)*($O$20/($O$19/2)))*$AZ$18))/3)*$AB$603),(((PI()*((($C$19+$G$20)-$AA930)*($O$20/($O$19/2)))^2*((($O$20+$G$20)-$AA930)/3))*$AB$603)-((PI()*((($C$19+$G$20)-$AA930)*($O$20/($O$19/2)))^2*(((($C$19+$G$20)-$AA930)*($O$20/($O$19/2)))*$AZ$18)/3)*$AB$603))),IF('Silo Levels'!$L$25="Pumping",(($D$18*$AB$603)+((PI()*(($C$21/2)^2)*($G$20-$AA930))*$AB$603))+((($D$18+$H$18)/3)*$BF$18)+(((PI()*($C$21/2)^2*(($C$21/2)*$AZ$18))/3)*$AB$603),(($D$18*$AB$603)+((PI()*(($C$21/2)^2)*($G$20-$AA930))*$AB$603))+((($D$18+$H$18)/3)*$BF$18)-(((PI()*($C$21/2)^2*(($C$21/2)*$AZ$18))/3)*$AB$603)))</f>
        <v>85249.230371254482</v>
      </c>
      <c r="AC930" s="73">
        <v>32.5</v>
      </c>
      <c r="AD930" s="95">
        <f t="shared" si="133"/>
        <v>95011.540561754053</v>
      </c>
      <c r="AE930" s="62">
        <v>32.5</v>
      </c>
      <c r="AF930" s="96">
        <f>IF($AE930&gt;$G$20,IF('Silo Levels'!$L$26="Pumping",((PI()*((($C$19+$G$20)-$AE930)*($O$20/($O$19/2)))^2*((($O$20+$G$20)-$AE930))/3)*$AF$603)+(((PI()*((($C$19+$G$20)-$AE930)*($O$20/($O$19/2)))^2*(((($C$19+$G$20)-$AE930)*($O$20/($O$19/2)))*$AZ$19))/3)*$AF$603),(((PI()*((($C$19+$G$20)-$AE930)*($O$20/($O$19/2)))^2*((($O$20+$G$20)-$AE930)/3))*$AF$603)-((PI()*((($C$19+$G$20)-$AE930)*($O$20/($O$19/2)))^2*(((($C$19+$G$20)-$AE930)*($O$20/($O$19/2)))*$AZ$19)/3)*$AF$603))),IF('Silo Levels'!$L$26="Pumping",(($D$18*$AF$603)+((PI()*(($C$21/2)^2)*($G$20-$AE930))*$AF$603))+((($D$18+$H$18)/3)*$BF$19)+(((PI()*($C$21/2)^2*(($C$21/2)*$AZ$19))/3)*$AF$603),(($D$18*$AF$603)+((PI()*(($C$21/2)^2)*($G$20-$AE930))*$AF$603))+((($D$18+$H$18)/3)*$BF$19)-(((PI()*($C$21/2)^2*(($C$21/2)*$AZ$19))/3)*$AF$603)))</f>
        <v>92801.05490949408</v>
      </c>
      <c r="AG930" s="73">
        <v>32.5</v>
      </c>
      <c r="AH930" s="95">
        <f t="shared" si="134"/>
        <v>86178.209186489112</v>
      </c>
      <c r="AI930" s="62">
        <v>32.5</v>
      </c>
      <c r="AJ930" s="96">
        <f>IF($AI930&gt;$G$20,IF('Silo Levels'!$L$27="Pumping",((PI()*((($C$19+$G$20)-$AI930)*($O$20/($O$19/2)))^2*((($O$20+$G$20)-$AI930))/3)*$AJ$603)+(((PI()*((($C$19+$G$20)-$AI930)*($O$20/($O$19/2)))^2*(((($C$19+$G$20)-$AI930)*($O$20/($O$19/2)))*$AZ$20))/3)*$AJ$603),(((PI()*((($C$19+$G$20)-$AI930)*($O$20/($O$19/2)))^2*((($O$20+$G$20)-$AI930)/3))*$AJ$603)-((PI()*((($C$19+$G$20)-$AI930)*($O$20/($O$19/2)))^2*(((($C$19+$G$20)-$AI930)*($O$20/($O$19/2)))*$AZ$20)/3)*$AJ$603))),IF('Silo Levels'!$L$27="Pumping",(($D$18*$AJ$603)+((PI()*(($C$21/2)^2)*($G$20-$AI930))*$AJ$603))+((($D$18+$H$18)/3)*$BF$20)+(((PI()*($C$21/2)^2*(($C$21/2)*$AZ$20))/3)*$AJ$603),(($D$18*$AJ$603)+((PI()*(($C$21/2)^2)*($G$20-$AI930))*$AJ$603))+((($D$18+$H$18)/3)*$BF$20)-(((PI()*($C$21/2)^2*(($C$21/2)*$AZ$20))/3)*$AJ$603)))</f>
        <v>81996.753795682394</v>
      </c>
    </row>
    <row r="931" spans="1:36" x14ac:dyDescent="0.3">
      <c r="A931">
        <v>32.6</v>
      </c>
      <c r="B931" s="95">
        <f t="shared" si="135"/>
        <v>85758.606694310598</v>
      </c>
      <c r="C931" s="62">
        <v>32.6</v>
      </c>
      <c r="D931" s="96">
        <f>IF($C931&gt;$G$20,IF('Silo Levels'!$L$19="Pumping",((PI()*((($C$19+$G$20)-$C931)*($O$20/($O$19/2)))^2*((($O$20+$G$20)-$C931))/3)*$D$603)+(((PI()*((($C$19+$G$20)-$C931)*($O$20/($O$19/2)))^2*(((($C$19+$G$20)-$C931)*($O$20/($O$19/2)))*$AZ$12))/3)*$D$603),(((PI()*((($C$19+$G$20)-$C931)*($O$20/($O$19/2)))^2*((($O$20+$G$20)-$C931)/3))*$D$603)-((PI()*((($C$19+$G$20)-$C931)*($O$20/($O$19/2)))^2*(((($C$19+$G$20)-$C931)*($O$20/($O$19/2)))*$AZ$12)/3)*$D$603))),IF('Silo Levels'!$L$19="Pumping",(($D$18*$D$603)+((PI()*(($C$21/2)^2)*($G$20-$C931))*$D$603))+((($D$18+$H$18)/3)*$BF$12)+(((PI()*($C$21/2)^2*(($C$21/2)*$AZ$12))/3)*$D$603),(($D$18*$D$603)+((PI()*(($C$21/2)^2)*($G$20-$C931))*$D$603))+((($D$18+$H$18)/3)*$BF$12)-(((PI()*($C$21/2)^2*(($C$21/2)*$AZ$12))/3)*$D$603)))</f>
        <v>82831.587920745893</v>
      </c>
      <c r="E931" s="73">
        <v>32.6</v>
      </c>
      <c r="F931" s="95">
        <f t="shared" si="127"/>
        <v>77784.852767483273</v>
      </c>
      <c r="G931" s="62">
        <v>32.6</v>
      </c>
      <c r="H931" s="96">
        <f>IF($G931&gt;$G$20,IF('Silo Levels'!$L$20="Pumping",((PI()*((($C$19+$G$20)-$G931)*($O$20/($O$19/2)))^2*((($O$20+$G$20)-$G931))/3)*$H$603)+(((PI()*((($C$19+$G$20)-$G931)*($O$20/($O$19/2)))^2*(((($C$19+$G$20)-$G931)*($O$20/($O$19/2)))*$AZ$13))/3)*$H$603),(((PI()*((($C$19+$G$20)-$G931)*($O$20/($O$19/2)))^2*((($O$20+$G$20)-$G931)/3))*$H$603)-((PI()*((($C$19+$G$20)-$G931)*($O$20/($O$19/2)))^2*(((($C$19+$G$20)-$G931)*($O$20/($O$19/2)))*$AZ$13)/3)*$H$603))),IF('Silo Levels'!$L$20="Pumping",(($D$18*$H$603)+((PI()*(($C$21/2)^2)*($G$20-$G931))*$H$603))+((($D$18+$H$18)/3)*$BF$13)+(((PI()*($C$21/2)^2*(($C$21/2)*$AZ$13))/3)*$H$603),(($D$18*$H$603)+((PI()*(($C$21/2)^2)*($G$20-$G931))*$H$603))+((($D$18+$H$18)/3)*$BF$13)-(((PI()*($C$21/2)^2*(($C$21/2)*$AZ$13))/3)*$H$603)))</f>
        <v>73996.718322457411</v>
      </c>
      <c r="I931" s="73">
        <v>32.6</v>
      </c>
      <c r="J931" s="95">
        <f t="shared" si="128"/>
        <v>78134.734064938384</v>
      </c>
      <c r="K931" s="62">
        <v>32.6</v>
      </c>
      <c r="L931" s="96">
        <f>IF($K931&gt;$G$20,IF('Silo Levels'!$L$21="Pumping",((PI()*((($C$19+$G$20)-$K931)*($O$20/($O$19/2)))^2*((($O$20+$G$20)-$K931))/3)*$L$603)+(((PI()*((($C$19+$G$20)-$K931)*($O$20/($O$19/2)))^2*(((($C$19+$G$20)-$K931)*($O$20/($O$19/2)))*$AZ$14))/3)*$L$603),(((PI()*((($C$19+$G$20)-$K931)*($O$20/($O$19/2)))^2*((($O$20+$G$20)-$K931)/3))*$L$603)-((PI()*((($C$19+$G$20)-$K931)*($O$20/($O$19/2)))^2*(((($C$19+$G$20)-$K931)*($O$20/($O$19/2)))*$AZ$14)/3)*$L$603))),IF('Silo Levels'!$L$21="Pumping",(($D$18*$L$603)+((PI()*(($C$21/2)^2)*($G$20-$K931))*$L$603))+((($D$18+$H$18)/3)*$BF$14)+(((PI()*($C$21/2)^2*(($C$21/2)*$AZ$14))/3)*$L$603),(($D$18*$L$603)+((PI()*(($C$21/2)^2)*($G$20-$K931))*$L$603))+((($D$18+$H$18)/3)*$BF$14)-(((PI()*($C$21/2)^2*(($C$21/2)*$AZ$14))/3)*$L$603)))</f>
        <v>74329.341043326276</v>
      </c>
      <c r="M931" s="73">
        <v>32.6</v>
      </c>
      <c r="N931" s="95">
        <f t="shared" si="129"/>
        <v>79954.479853258788</v>
      </c>
      <c r="O931" s="62">
        <v>32.6</v>
      </c>
      <c r="P931" s="96">
        <f>IF($O931&gt;$G$20,IF('Silo Levels'!$L$22="Pumping",((PI()*((($C$19+$G$20)-$O931)*($O$20/($O$19/2)))^2*((($O$20+$G$20)-$O931))/3)*$P$603)+(((PI()*((($C$19+$G$20)-$O931)*($O$20/($O$19/2)))^2*(((($C$19+$G$20)-$O931)*($O$20/($O$19/2)))*$AZ$15))/3)*$P$603),(((PI()*((($C$19+$G$20)-$O931)*($O$20/($O$19/2)))^2*((($O$20+$G$20)-$O931)/3))*$P$603)-((PI()*((($C$19+$G$20)-$O931)*($O$20/($O$19/2)))^2*(((($C$19+$G$20)-$O931)*($O$20/($O$19/2)))*$AZ$15)/3)*$P$603))),IF('Silo Levels'!$L$22="Pumping",(($D$18*$P$603)+((PI()*(($C$21/2)^2)*($G$20-$O931))*$P$603))+((($D$18+$H$18)/3)*$BF$15)+(((PI()*($C$21/2)^2*(($C$21/2)*$AZ$15))/3)*$P$603),(($D$18*$P$603)+((PI()*(($C$21/2)^2)*($G$20-$O931))*$P$603))+((($D$18+$H$18)/3)*$BF$15)-(((PI()*($C$21/2)^2*(($C$21/2)*$AZ$15))/3)*$P$603)))</f>
        <v>76059.324325666297</v>
      </c>
      <c r="Q931" s="73">
        <v>32.6</v>
      </c>
      <c r="R931" s="95">
        <f t="shared" si="130"/>
        <v>82672.753487183756</v>
      </c>
      <c r="S931" s="62">
        <v>32.6</v>
      </c>
      <c r="T931" s="96">
        <f>IF($S931&gt;$G$20,IF('Silo Levels'!$L$23="Pumping",((PI()*((($C$19+$G$20)-$S931)*($O$20/($O$19/2)))^2*((($O$20+$G$20)-$S931))/3)*$T$603)+(((PI()*((($C$19+$G$20)-$S931)*($O$20/($O$19/2)))^2*(((($C$19+$G$20)-$S931)*($O$20/($O$19/2)))*$AZ$16))/3)*$T$603),(((PI()*((($C$19+$G$20)-$S931)*($O$20/($O$19/2)))^2*((($O$20+$G$20)-$S931)/3))*$T$603)-((PI()*((($C$19+$G$20)-$S931)*($O$20/($O$19/2)))^2*(((($C$19+$G$20)-$S931)*($O$20/($O$19/2)))*$AZ$16)/3)*$T$603))),IF('Silo Levels'!$L$23="Pumping",(($D$18*$T$603)+((PI()*(($C$21/2)^2)*($G$20-$S931))*$T$603))+((($D$18+$H$18)/3)*$BF$16)+(((PI()*($C$21/2)^2*(($C$21/2)*$AZ$16))/3)*$T$603),(($D$18*$T$603)+((PI()*(($C$21/2)^2)*($G$20-$S931))*$T$603))+((($D$18+$H$18)/3)*$BF$16)-(((PI()*($C$21/2)^2*(($C$21/2)*$AZ$16))/3)*$T$603)))</f>
        <v>78643.513817241517</v>
      </c>
      <c r="U931" s="73">
        <v>32.6</v>
      </c>
      <c r="V931" s="95">
        <f t="shared" si="131"/>
        <v>77784.852767483273</v>
      </c>
      <c r="W931" s="62">
        <v>32.6</v>
      </c>
      <c r="X931" s="96">
        <f>IF($W931&gt;$G$20,IF('Silo Levels'!$L$24="Pumping",((PI()*((($C$19+$G$20)-$W931)*($O$20/($O$19/2)))^2*((($O$20+$G$20)-$W931))/3)*$X$603)+(((PI()*((($C$19+$G$20)-$W931)*($O$20/($O$19/2)))^2*(((($C$19+$G$20)-$W931)*($O$20/($O$19/2)))*$AZ$17))/3)*$X$603),(((PI()*((($C$19+$G$20)-$W931)*($O$20/($O$19/2)))^2*((($O$20+$G$20)-$W931)/3))*$X$603)-((PI()*((($C$19+$G$20)-$W931)*($O$20/($O$19/2)))^2*(((($C$19+$G$20)-$W931)*($O$20/($O$19/2)))*$AZ$17)/3)*$X$603))),IF('Silo Levels'!$L$24="Pumping",(($D$18*$X$603)+((PI()*(($C$21/2)^2)*($G$20-$W931))*$X$603))+((($D$18+$H$18)/3)*$BF$17)+(((PI()*($C$21/2)^2*(($C$21/2)*$AZ$17))/3)*$X$603),(($D$18*$X$603)+((PI()*(($C$21/2)^2)*($G$20-$W931))*$X$603))+((($D$18+$H$18)/3)*$BF$17)-(((PI()*($C$21/2)^2*(($C$21/2)*$AZ$17))/3)*$X$603)))</f>
        <v>73996.718322457411</v>
      </c>
      <c r="Y931" s="73">
        <v>32.6</v>
      </c>
      <c r="Z931" s="95">
        <f t="shared" si="132"/>
        <v>89162.121260994638</v>
      </c>
      <c r="AA931" s="62">
        <v>32.6</v>
      </c>
      <c r="AB931" s="96">
        <f>IF($AA931&gt;$G$20,IF('Silo Levels'!$L$25="Pumping",((PI()*((($C$19+$G$20)-$AA931)*($O$20/($O$19/2)))^2*((($O$20+$G$20)-$AA931))/3)*$AB$603)+(((PI()*((($C$19+$G$20)-$AA931)*($O$20/($O$19/2)))^2*(((($C$19+$G$20)-$AA931)*($O$20/($O$19/2)))*$AZ$18))/3)*$AB$603),(((PI()*((($C$19+$G$20)-$AA931)*($O$20/($O$19/2)))^2*((($O$20+$G$20)-$AA931)/3))*$AB$603)-((PI()*((($C$19+$G$20)-$AA931)*($O$20/($O$19/2)))^2*(((($C$19+$G$20)-$AA931)*($O$20/($O$19/2)))*$AZ$18)/3)*$AB$603))),IF('Silo Levels'!$L$25="Pumping",(($D$18*$AB$603)+((PI()*(($C$21/2)^2)*($G$20-$AA931))*$AB$603))+((($D$18+$H$18)/3)*$BF$18)+(((PI()*($C$21/2)^2*(($C$21/2)*$AZ$18))/3)*$AB$603),(($D$18*$AB$603)+((PI()*(($C$21/2)^2)*($G$20-$AA931))*$AB$603))+((($D$18+$H$18)/3)*$BF$18)-(((PI()*($C$21/2)^2*(($C$21/2)*$AZ$18))/3)*$AB$603)))</f>
        <v>84812.78088394033</v>
      </c>
      <c r="AC931" s="73">
        <v>32.6</v>
      </c>
      <c r="AD931" s="95">
        <f t="shared" si="133"/>
        <v>94567.903023182007</v>
      </c>
      <c r="AE931" s="62">
        <v>32.6</v>
      </c>
      <c r="AF931" s="96">
        <f>IF($AE931&gt;$G$20,IF('Silo Levels'!$L$26="Pumping",((PI()*((($C$19+$G$20)-$AE931)*($O$20/($O$19/2)))^2*((($O$20+$G$20)-$AE931))/3)*$AF$603)+(((PI()*((($C$19+$G$20)-$AE931)*($O$20/($O$19/2)))^2*(((($C$19+$G$20)-$AE931)*($O$20/($O$19/2)))*$AZ$19))/3)*$AF$603),(((PI()*((($C$19+$G$20)-$AE931)*($O$20/($O$19/2)))^2*((($O$20+$G$20)-$AE931)/3))*$AF$603)-((PI()*((($C$19+$G$20)-$AE931)*($O$20/($O$19/2)))^2*(((($C$19+$G$20)-$AE931)*($O$20/($O$19/2)))*$AZ$19)/3)*$AF$603))),IF('Silo Levels'!$L$26="Pumping",(($D$18*$AF$603)+((PI()*(($C$21/2)^2)*($G$20-$AE931))*$AF$603))+((($D$18+$H$18)/3)*$BF$19)+(((PI()*($C$21/2)^2*(($C$21/2)*$AZ$19))/3)*$AF$603),(($D$18*$AF$603)+((PI()*(($C$21/2)^2)*($G$20-$AE931))*$AF$603))+((($D$18+$H$18)/3)*$BF$19)-(((PI()*($C$21/2)^2*(($C$21/2)*$AZ$19))/3)*$AF$603)))</f>
        <v>92357.417370922034</v>
      </c>
      <c r="AG931" s="73">
        <v>32.6</v>
      </c>
      <c r="AH931" s="95">
        <f t="shared" si="134"/>
        <v>85758.606694310598</v>
      </c>
      <c r="AI931" s="62">
        <v>32.6</v>
      </c>
      <c r="AJ931" s="96">
        <f>IF($AI931&gt;$G$20,IF('Silo Levels'!$L$27="Pumping",((PI()*((($C$19+$G$20)-$AI931)*($O$20/($O$19/2)))^2*((($O$20+$G$20)-$AI931))/3)*$AJ$603)+(((PI()*((($C$19+$G$20)-$AI931)*($O$20/($O$19/2)))^2*(((($C$19+$G$20)-$AI931)*($O$20/($O$19/2)))*$AZ$20))/3)*$AJ$603),(((PI()*((($C$19+$G$20)-$AI931)*($O$20/($O$19/2)))^2*((($O$20+$G$20)-$AI931)/3))*$AJ$603)-((PI()*((($C$19+$G$20)-$AI931)*($O$20/($O$19/2)))^2*(((($C$19+$G$20)-$AI931)*($O$20/($O$19/2)))*$AZ$20)/3)*$AJ$603))),IF('Silo Levels'!$L$27="Pumping",(($D$18*$AJ$603)+((PI()*(($C$21/2)^2)*($G$20-$AI931))*$AJ$603))+((($D$18+$H$18)/3)*$BF$20)+(((PI()*($C$21/2)^2*(($C$21/2)*$AZ$20))/3)*$AJ$603),(($D$18*$AJ$603)+((PI()*(($C$21/2)^2)*($G$20-$AI931))*$AJ$603))+((($D$18+$H$18)/3)*$BF$20)-(((PI()*($C$21/2)^2*(($C$21/2)*$AZ$20))/3)*$AJ$603)))</f>
        <v>81577.151303503881</v>
      </c>
    </row>
    <row r="932" spans="1:36" x14ac:dyDescent="0.3">
      <c r="A932">
        <v>32.700000000000003</v>
      </c>
      <c r="B932" s="95">
        <f t="shared" si="135"/>
        <v>85339.004202132084</v>
      </c>
      <c r="C932" s="62">
        <v>32.700000000000003</v>
      </c>
      <c r="D932" s="96">
        <f>IF($C932&gt;$G$20,IF('Silo Levels'!$L$19="Pumping",((PI()*((($C$19+$G$20)-$C932)*($O$20/($O$19/2)))^2*((($O$20+$G$20)-$C932))/3)*$D$603)+(((PI()*((($C$19+$G$20)-$C932)*($O$20/($O$19/2)))^2*(((($C$19+$G$20)-$C932)*($O$20/($O$19/2)))*$AZ$12))/3)*$D$603),(((PI()*((($C$19+$G$20)-$C932)*($O$20/($O$19/2)))^2*((($O$20+$G$20)-$C932)/3))*$D$603)-((PI()*((($C$19+$G$20)-$C932)*($O$20/($O$19/2)))^2*(((($C$19+$G$20)-$C932)*($O$20/($O$19/2)))*$AZ$12)/3)*$D$603))),IF('Silo Levels'!$L$19="Pumping",(($D$18*$D$603)+((PI()*(($C$21/2)^2)*($G$20-$C932))*$D$603))+((($D$18+$H$18)/3)*$BF$12)+(((PI()*($C$21/2)^2*(($C$21/2)*$AZ$12))/3)*$D$603),(($D$18*$D$603)+((PI()*(($C$21/2)^2)*($G$20-$C932))*$D$603))+((($D$18+$H$18)/3)*$BF$12)-(((PI()*($C$21/2)^2*(($C$21/2)*$AZ$12))/3)*$D$603)))</f>
        <v>82411.985428567379</v>
      </c>
      <c r="E932" s="73">
        <v>32.700000000000003</v>
      </c>
      <c r="F932" s="95">
        <f t="shared" si="127"/>
        <v>77404.719415508545</v>
      </c>
      <c r="G932" s="62">
        <v>32.700000000000003</v>
      </c>
      <c r="H932" s="96">
        <f>IF($G932&gt;$G$20,IF('Silo Levels'!$L$20="Pumping",((PI()*((($C$19+$G$20)-$G932)*($O$20/($O$19/2)))^2*((($O$20+$G$20)-$G932))/3)*$H$603)+(((PI()*((($C$19+$G$20)-$G932)*($O$20/($O$19/2)))^2*(((($C$19+$G$20)-$G932)*($O$20/($O$19/2)))*$AZ$13))/3)*$H$603),(((PI()*((($C$19+$G$20)-$G932)*($O$20/($O$19/2)))^2*((($O$20+$G$20)-$G932)/3))*$H$603)-((PI()*((($C$19+$G$20)-$G932)*($O$20/($O$19/2)))^2*(((($C$19+$G$20)-$G932)*($O$20/($O$19/2)))*$AZ$13)/3)*$H$603))),IF('Silo Levels'!$L$20="Pumping",(($D$18*$H$603)+((PI()*(($C$21/2)^2)*($G$20-$G932))*$H$603))+((($D$18+$H$18)/3)*$BF$13)+(((PI()*($C$21/2)^2*(($C$21/2)*$AZ$13))/3)*$H$603),(($D$18*$H$603)+((PI()*(($C$21/2)^2)*($G$20-$G932))*$H$603))+((($D$18+$H$18)/3)*$BF$13)-(((PI()*($C$21/2)^2*(($C$21/2)*$AZ$13))/3)*$H$603)))</f>
        <v>73616.584970482683</v>
      </c>
      <c r="I932" s="73">
        <v>32.700000000000003</v>
      </c>
      <c r="J932" s="95">
        <f t="shared" si="128"/>
        <v>77752.868841863732</v>
      </c>
      <c r="K932" s="62">
        <v>32.700000000000003</v>
      </c>
      <c r="L932" s="96">
        <f>IF($K932&gt;$G$20,IF('Silo Levels'!$L$21="Pumping",((PI()*((($C$19+$G$20)-$K932)*($O$20/($O$19/2)))^2*((($O$20+$G$20)-$K932))/3)*$L$603)+(((PI()*((($C$19+$G$20)-$K932)*($O$20/($O$19/2)))^2*(((($C$19+$G$20)-$K932)*($O$20/($O$19/2)))*$AZ$14))/3)*$L$603),(((PI()*((($C$19+$G$20)-$K932)*($O$20/($O$19/2)))^2*((($O$20+$G$20)-$K932)/3))*$L$603)-((PI()*((($C$19+$G$20)-$K932)*($O$20/($O$19/2)))^2*(((($C$19+$G$20)-$K932)*($O$20/($O$19/2)))*$AZ$14)/3)*$L$603))),IF('Silo Levels'!$L$21="Pumping",(($D$18*$L$603)+((PI()*(($C$21/2)^2)*($G$20-$K932))*$L$603))+((($D$18+$H$18)/3)*$BF$14)+(((PI()*($C$21/2)^2*(($C$21/2)*$AZ$14))/3)*$L$603),(($D$18*$L$603)+((PI()*(($C$21/2)^2)*($G$20-$K932))*$L$603))+((($D$18+$H$18)/3)*$BF$14)-(((PI()*($C$21/2)^2*(($C$21/2)*$AZ$14))/3)*$L$603)))</f>
        <v>73947.475820251624</v>
      </c>
      <c r="M932" s="73">
        <v>32.700000000000003</v>
      </c>
      <c r="N932" s="95">
        <f t="shared" si="129"/>
        <v>79563.607103451592</v>
      </c>
      <c r="O932" s="62">
        <v>32.700000000000003</v>
      </c>
      <c r="P932" s="96">
        <f>IF($O932&gt;$G$20,IF('Silo Levels'!$L$22="Pumping",((PI()*((($C$19+$G$20)-$O932)*($O$20/($O$19/2)))^2*((($O$20+$G$20)-$O932))/3)*$P$603)+(((PI()*((($C$19+$G$20)-$O932)*($O$20/($O$19/2)))^2*(((($C$19+$G$20)-$O932)*($O$20/($O$19/2)))*$AZ$15))/3)*$P$603),(((PI()*((($C$19+$G$20)-$O932)*($O$20/($O$19/2)))^2*((($O$20+$G$20)-$O932)/3))*$P$603)-((PI()*((($C$19+$G$20)-$O932)*($O$20/($O$19/2)))^2*(((($C$19+$G$20)-$O932)*($O$20/($O$19/2)))*$AZ$15)/3)*$P$603))),IF('Silo Levels'!$L$22="Pumping",(($D$18*$P$603)+((PI()*(($C$21/2)^2)*($G$20-$O932))*$P$603))+((($D$18+$H$18)/3)*$BF$15)+(((PI()*($C$21/2)^2*(($C$21/2)*$AZ$15))/3)*$P$603),(($D$18*$P$603)+((PI()*(($C$21/2)^2)*($G$20-$O932))*$P$603))+((($D$18+$H$18)/3)*$BF$15)-(((PI()*($C$21/2)^2*(($C$21/2)*$AZ$15))/3)*$P$603)))</f>
        <v>75668.451575859101</v>
      </c>
      <c r="Q932" s="73">
        <v>32.700000000000003</v>
      </c>
      <c r="R932" s="95">
        <f t="shared" si="130"/>
        <v>82268.425603928219</v>
      </c>
      <c r="S932" s="62">
        <v>32.700000000000003</v>
      </c>
      <c r="T932" s="96">
        <f>IF($S932&gt;$G$20,IF('Silo Levels'!$L$23="Pumping",((PI()*((($C$19+$G$20)-$S932)*($O$20/($O$19/2)))^2*((($O$20+$G$20)-$S932))/3)*$T$603)+(((PI()*((($C$19+$G$20)-$S932)*($O$20/($O$19/2)))^2*(((($C$19+$G$20)-$S932)*($O$20/($O$19/2)))*$AZ$16))/3)*$T$603),(((PI()*((($C$19+$G$20)-$S932)*($O$20/($O$19/2)))^2*((($O$20+$G$20)-$S932)/3))*$T$603)-((PI()*((($C$19+$G$20)-$S932)*($O$20/($O$19/2)))^2*(((($C$19+$G$20)-$S932)*($O$20/($O$19/2)))*$AZ$16)/3)*$T$603))),IF('Silo Levels'!$L$23="Pumping",(($D$18*$T$603)+((PI()*(($C$21/2)^2)*($G$20-$S932))*$T$603))+((($D$18+$H$18)/3)*$BF$16)+(((PI()*($C$21/2)^2*(($C$21/2)*$AZ$16))/3)*$T$603),(($D$18*$T$603)+((PI()*(($C$21/2)^2)*($G$20-$S932))*$T$603))+((($D$18+$H$18)/3)*$BF$16)-(((PI()*($C$21/2)^2*(($C$21/2)*$AZ$16))/3)*$T$603)))</f>
        <v>78239.18593398598</v>
      </c>
      <c r="U932" s="73">
        <v>32.700000000000003</v>
      </c>
      <c r="V932" s="95">
        <f t="shared" si="131"/>
        <v>77404.719415508545</v>
      </c>
      <c r="W932" s="62">
        <v>32.700000000000003</v>
      </c>
      <c r="X932" s="96">
        <f>IF($W932&gt;$G$20,IF('Silo Levels'!$L$24="Pumping",((PI()*((($C$19+$G$20)-$W932)*($O$20/($O$19/2)))^2*((($O$20+$G$20)-$W932))/3)*$X$603)+(((PI()*((($C$19+$G$20)-$W932)*($O$20/($O$19/2)))^2*(((($C$19+$G$20)-$W932)*($O$20/($O$19/2)))*$AZ$17))/3)*$X$603),(((PI()*((($C$19+$G$20)-$W932)*($O$20/($O$19/2)))^2*((($O$20+$G$20)-$W932)/3))*$X$603)-((PI()*((($C$19+$G$20)-$W932)*($O$20/($O$19/2)))^2*(((($C$19+$G$20)-$W932)*($O$20/($O$19/2)))*$AZ$17)/3)*$X$603))),IF('Silo Levels'!$L$24="Pumping",(($D$18*$X$603)+((PI()*(($C$21/2)^2)*($G$20-$W932))*$X$603))+((($D$18+$H$18)/3)*$BF$17)+(((PI()*($C$21/2)^2*(($C$21/2)*$AZ$17))/3)*$X$603),(($D$18*$X$603)+((PI()*(($C$21/2)^2)*($G$20-$W932))*$X$603))+((($D$18+$H$18)/3)*$BF$17)-(((PI()*($C$21/2)^2*(($C$21/2)*$AZ$17))/3)*$X$603)))</f>
        <v>73616.584970482683</v>
      </c>
      <c r="Y932" s="73">
        <v>32.700000000000003</v>
      </c>
      <c r="Z932" s="95">
        <f t="shared" si="132"/>
        <v>88725.671773680457</v>
      </c>
      <c r="AA932" s="62">
        <v>32.700000000000003</v>
      </c>
      <c r="AB932" s="96">
        <f>IF($AA932&gt;$G$20,IF('Silo Levels'!$L$25="Pumping",((PI()*((($C$19+$G$20)-$AA932)*($O$20/($O$19/2)))^2*((($O$20+$G$20)-$AA932))/3)*$AB$603)+(((PI()*((($C$19+$G$20)-$AA932)*($O$20/($O$19/2)))^2*(((($C$19+$G$20)-$AA932)*($O$20/($O$19/2)))*$AZ$18))/3)*$AB$603),(((PI()*((($C$19+$G$20)-$AA932)*($O$20/($O$19/2)))^2*((($O$20+$G$20)-$AA932)/3))*$AB$603)-((PI()*((($C$19+$G$20)-$AA932)*($O$20/($O$19/2)))^2*(((($C$19+$G$20)-$AA932)*($O$20/($O$19/2)))*$AZ$18)/3)*$AB$603))),IF('Silo Levels'!$L$25="Pumping",(($D$18*$AB$603)+((PI()*(($C$21/2)^2)*($G$20-$AA932))*$AB$603))+((($D$18+$H$18)/3)*$BF$18)+(((PI()*($C$21/2)^2*(($C$21/2)*$AZ$18))/3)*$AB$603),(($D$18*$AB$603)+((PI()*(($C$21/2)^2)*($G$20-$AA932))*$AB$603))+((($D$18+$H$18)/3)*$BF$18)-(((PI()*($C$21/2)^2*(($C$21/2)*$AZ$18))/3)*$AB$603)))</f>
        <v>84376.331396626148</v>
      </c>
      <c r="AC932" s="73">
        <v>32.700000000000003</v>
      </c>
      <c r="AD932" s="95">
        <f t="shared" si="133"/>
        <v>94124.265484609961</v>
      </c>
      <c r="AE932" s="62">
        <v>32.700000000000003</v>
      </c>
      <c r="AF932" s="96">
        <f>IF($AE932&gt;$G$20,IF('Silo Levels'!$L$26="Pumping",((PI()*((($C$19+$G$20)-$AE932)*($O$20/($O$19/2)))^2*((($O$20+$G$20)-$AE932))/3)*$AF$603)+(((PI()*((($C$19+$G$20)-$AE932)*($O$20/($O$19/2)))^2*(((($C$19+$G$20)-$AE932)*($O$20/($O$19/2)))*$AZ$19))/3)*$AF$603),(((PI()*((($C$19+$G$20)-$AE932)*($O$20/($O$19/2)))^2*((($O$20+$G$20)-$AE932)/3))*$AF$603)-((PI()*((($C$19+$G$20)-$AE932)*($O$20/($O$19/2)))^2*(((($C$19+$G$20)-$AE932)*($O$20/($O$19/2)))*$AZ$19)/3)*$AF$603))),IF('Silo Levels'!$L$26="Pumping",(($D$18*$AF$603)+((PI()*(($C$21/2)^2)*($G$20-$AE932))*$AF$603))+((($D$18+$H$18)/3)*$BF$19)+(((PI()*($C$21/2)^2*(($C$21/2)*$AZ$19))/3)*$AF$603),(($D$18*$AF$603)+((PI()*(($C$21/2)^2)*($G$20-$AE932))*$AF$603))+((($D$18+$H$18)/3)*$BF$19)-(((PI()*($C$21/2)^2*(($C$21/2)*$AZ$19))/3)*$AF$603)))</f>
        <v>91913.779832349988</v>
      </c>
      <c r="AG932" s="73">
        <v>32.700000000000003</v>
      </c>
      <c r="AH932" s="95">
        <f t="shared" si="134"/>
        <v>85339.004202132084</v>
      </c>
      <c r="AI932" s="62">
        <v>32.700000000000003</v>
      </c>
      <c r="AJ932" s="96">
        <f>IF($AI932&gt;$G$20,IF('Silo Levels'!$L$27="Pumping",((PI()*((($C$19+$G$20)-$AI932)*($O$20/($O$19/2)))^2*((($O$20+$G$20)-$AI932))/3)*$AJ$603)+(((PI()*((($C$19+$G$20)-$AI932)*($O$20/($O$19/2)))^2*(((($C$19+$G$20)-$AI932)*($O$20/($O$19/2)))*$AZ$20))/3)*$AJ$603),(((PI()*((($C$19+$G$20)-$AI932)*($O$20/($O$19/2)))^2*((($O$20+$G$20)-$AI932)/3))*$AJ$603)-((PI()*((($C$19+$G$20)-$AI932)*($O$20/($O$19/2)))^2*(((($C$19+$G$20)-$AI932)*($O$20/($O$19/2)))*$AZ$20)/3)*$AJ$603))),IF('Silo Levels'!$L$27="Pumping",(($D$18*$AJ$603)+((PI()*(($C$21/2)^2)*($G$20-$AI932))*$AJ$603))+((($D$18+$H$18)/3)*$BF$20)+(((PI()*($C$21/2)^2*(($C$21/2)*$AZ$20))/3)*$AJ$603),(($D$18*$AJ$603)+((PI()*(($C$21/2)^2)*($G$20-$AI932))*$AJ$603))+((($D$18+$H$18)/3)*$BF$20)-(((PI()*($C$21/2)^2*(($C$21/2)*$AZ$20))/3)*$AJ$603)))</f>
        <v>81157.548811325367</v>
      </c>
    </row>
    <row r="933" spans="1:36" x14ac:dyDescent="0.3">
      <c r="A933">
        <v>32.799999999999997</v>
      </c>
      <c r="B933" s="95">
        <f t="shared" si="135"/>
        <v>84919.401709953585</v>
      </c>
      <c r="C933" s="62">
        <v>32.799999999999997</v>
      </c>
      <c r="D933" s="96">
        <f>IF($C933&gt;$G$20,IF('Silo Levels'!$L$19="Pumping",((PI()*((($C$19+$G$20)-$C933)*($O$20/($O$19/2)))^2*((($O$20+$G$20)-$C933))/3)*$D$603)+(((PI()*((($C$19+$G$20)-$C933)*($O$20/($O$19/2)))^2*(((($C$19+$G$20)-$C933)*($O$20/($O$19/2)))*$AZ$12))/3)*$D$603),(((PI()*((($C$19+$G$20)-$C933)*($O$20/($O$19/2)))^2*((($O$20+$G$20)-$C933)/3))*$D$603)-((PI()*((($C$19+$G$20)-$C933)*($O$20/($O$19/2)))^2*(((($C$19+$G$20)-$C933)*($O$20/($O$19/2)))*$AZ$12)/3)*$D$603))),IF('Silo Levels'!$L$19="Pumping",(($D$18*$D$603)+((PI()*(($C$21/2)^2)*($G$20-$C933))*$D$603))+((($D$18+$H$18)/3)*$BF$12)+(((PI()*($C$21/2)^2*(($C$21/2)*$AZ$12))/3)*$D$603),(($D$18*$D$603)+((PI()*(($C$21/2)^2)*($G$20-$C933))*$D$603))+((($D$18+$H$18)/3)*$BF$12)-(((PI()*($C$21/2)^2*(($C$21/2)*$AZ$12))/3)*$D$603)))</f>
        <v>81992.38293638888</v>
      </c>
      <c r="E933" s="73">
        <v>32.799999999999997</v>
      </c>
      <c r="F933" s="95">
        <f t="shared" si="127"/>
        <v>77024.586063533847</v>
      </c>
      <c r="G933" s="62">
        <v>32.799999999999997</v>
      </c>
      <c r="H933" s="96">
        <f>IF($G933&gt;$G$20,IF('Silo Levels'!$L$20="Pumping",((PI()*((($C$19+$G$20)-$G933)*($O$20/($O$19/2)))^2*((($O$20+$G$20)-$G933))/3)*$H$603)+(((PI()*((($C$19+$G$20)-$G933)*($O$20/($O$19/2)))^2*(((($C$19+$G$20)-$G933)*($O$20/($O$19/2)))*$AZ$13))/3)*$H$603),(((PI()*((($C$19+$G$20)-$G933)*($O$20/($O$19/2)))^2*((($O$20+$G$20)-$G933)/3))*$H$603)-((PI()*((($C$19+$G$20)-$G933)*($O$20/($O$19/2)))^2*(((($C$19+$G$20)-$G933)*($O$20/($O$19/2)))*$AZ$13)/3)*$H$603))),IF('Silo Levels'!$L$20="Pumping",(($D$18*$H$603)+((PI()*(($C$21/2)^2)*($G$20-$G933))*$H$603))+((($D$18+$H$18)/3)*$BF$13)+(((PI()*($C$21/2)^2*(($C$21/2)*$AZ$13))/3)*$H$603),(($D$18*$H$603)+((PI()*(($C$21/2)^2)*($G$20-$G933))*$H$603))+((($D$18+$H$18)/3)*$BF$13)-(((PI()*($C$21/2)^2*(($C$21/2)*$AZ$13))/3)*$H$603)))</f>
        <v>73236.451618507985</v>
      </c>
      <c r="I933" s="73">
        <v>32.799999999999997</v>
      </c>
      <c r="J933" s="95">
        <f t="shared" si="128"/>
        <v>77371.00361878908</v>
      </c>
      <c r="K933" s="62">
        <v>32.799999999999997</v>
      </c>
      <c r="L933" s="96">
        <f>IF($K933&gt;$G$20,IF('Silo Levels'!$L$21="Pumping",((PI()*((($C$19+$G$20)-$K933)*($O$20/($O$19/2)))^2*((($O$20+$G$20)-$K933))/3)*$L$603)+(((PI()*((($C$19+$G$20)-$K933)*($O$20/($O$19/2)))^2*(((($C$19+$G$20)-$K933)*($O$20/($O$19/2)))*$AZ$14))/3)*$L$603),(((PI()*((($C$19+$G$20)-$K933)*($O$20/($O$19/2)))^2*((($O$20+$G$20)-$K933)/3))*$L$603)-((PI()*((($C$19+$G$20)-$K933)*($O$20/($O$19/2)))^2*(((($C$19+$G$20)-$K933)*($O$20/($O$19/2)))*$AZ$14)/3)*$L$603))),IF('Silo Levels'!$L$21="Pumping",(($D$18*$L$603)+((PI()*(($C$21/2)^2)*($G$20-$K933))*$L$603))+((($D$18+$H$18)/3)*$BF$14)+(((PI()*($C$21/2)^2*(($C$21/2)*$AZ$14))/3)*$L$603),(($D$18*$L$603)+((PI()*(($C$21/2)^2)*($G$20-$K933))*$L$603))+((($D$18+$H$18)/3)*$BF$14)-(((PI()*($C$21/2)^2*(($C$21/2)*$AZ$14))/3)*$L$603)))</f>
        <v>73565.610597176972</v>
      </c>
      <c r="M933" s="73">
        <v>32.799999999999997</v>
      </c>
      <c r="N933" s="95">
        <f t="shared" si="129"/>
        <v>79172.734353644424</v>
      </c>
      <c r="O933" s="62">
        <v>32.799999999999997</v>
      </c>
      <c r="P933" s="96">
        <f>IF($O933&gt;$G$20,IF('Silo Levels'!$L$22="Pumping",((PI()*((($C$19+$G$20)-$O933)*($O$20/($O$19/2)))^2*((($O$20+$G$20)-$O933))/3)*$P$603)+(((PI()*((($C$19+$G$20)-$O933)*($O$20/($O$19/2)))^2*(((($C$19+$G$20)-$O933)*($O$20/($O$19/2)))*$AZ$15))/3)*$P$603),(((PI()*((($C$19+$G$20)-$O933)*($O$20/($O$19/2)))^2*((($O$20+$G$20)-$O933)/3))*$P$603)-((PI()*((($C$19+$G$20)-$O933)*($O$20/($O$19/2)))^2*(((($C$19+$G$20)-$O933)*($O$20/($O$19/2)))*$AZ$15)/3)*$P$603))),IF('Silo Levels'!$L$22="Pumping",(($D$18*$P$603)+((PI()*(($C$21/2)^2)*($G$20-$O933))*$P$603))+((($D$18+$H$18)/3)*$BF$15)+(((PI()*($C$21/2)^2*(($C$21/2)*$AZ$15))/3)*$P$603),(($D$18*$P$603)+((PI()*(($C$21/2)^2)*($G$20-$O933))*$P$603))+((($D$18+$H$18)/3)*$BF$15)-(((PI()*($C$21/2)^2*(($C$21/2)*$AZ$15))/3)*$P$603)))</f>
        <v>75277.578826051933</v>
      </c>
      <c r="Q933" s="73">
        <v>32.799999999999997</v>
      </c>
      <c r="R933" s="95">
        <f t="shared" si="130"/>
        <v>81864.097720672726</v>
      </c>
      <c r="S933" s="62">
        <v>32.799999999999997</v>
      </c>
      <c r="T933" s="96">
        <f>IF($S933&gt;$G$20,IF('Silo Levels'!$L$23="Pumping",((PI()*((($C$19+$G$20)-$S933)*($O$20/($O$19/2)))^2*((($O$20+$G$20)-$S933))/3)*$T$603)+(((PI()*((($C$19+$G$20)-$S933)*($O$20/($O$19/2)))^2*(((($C$19+$G$20)-$S933)*($O$20/($O$19/2)))*$AZ$16))/3)*$T$603),(((PI()*((($C$19+$G$20)-$S933)*($O$20/($O$19/2)))^2*((($O$20+$G$20)-$S933)/3))*$T$603)-((PI()*((($C$19+$G$20)-$S933)*($O$20/($O$19/2)))^2*(((($C$19+$G$20)-$S933)*($O$20/($O$19/2)))*$AZ$16)/3)*$T$603))),IF('Silo Levels'!$L$23="Pumping",(($D$18*$T$603)+((PI()*(($C$21/2)^2)*($G$20-$S933))*$T$603))+((($D$18+$H$18)/3)*$BF$16)+(((PI()*($C$21/2)^2*(($C$21/2)*$AZ$16))/3)*$T$603),(($D$18*$T$603)+((PI()*(($C$21/2)^2)*($G$20-$S933))*$T$603))+((($D$18+$H$18)/3)*$BF$16)-(((PI()*($C$21/2)^2*(($C$21/2)*$AZ$16))/3)*$T$603)))</f>
        <v>77834.858050730487</v>
      </c>
      <c r="U933" s="73">
        <v>32.799999999999997</v>
      </c>
      <c r="V933" s="95">
        <f t="shared" si="131"/>
        <v>77024.586063533847</v>
      </c>
      <c r="W933" s="62">
        <v>32.799999999999997</v>
      </c>
      <c r="X933" s="96">
        <f>IF($W933&gt;$G$20,IF('Silo Levels'!$L$24="Pumping",((PI()*((($C$19+$G$20)-$W933)*($O$20/($O$19/2)))^2*((($O$20+$G$20)-$W933))/3)*$X$603)+(((PI()*((($C$19+$G$20)-$W933)*($O$20/($O$19/2)))^2*(((($C$19+$G$20)-$W933)*($O$20/($O$19/2)))*$AZ$17))/3)*$X$603),(((PI()*((($C$19+$G$20)-$W933)*($O$20/($O$19/2)))^2*((($O$20+$G$20)-$W933)/3))*$X$603)-((PI()*((($C$19+$G$20)-$W933)*($O$20/($O$19/2)))^2*(((($C$19+$G$20)-$W933)*($O$20/($O$19/2)))*$AZ$17)/3)*$X$603))),IF('Silo Levels'!$L$24="Pumping",(($D$18*$X$603)+((PI()*(($C$21/2)^2)*($G$20-$W933))*$X$603))+((($D$18+$H$18)/3)*$BF$17)+(((PI()*($C$21/2)^2*(($C$21/2)*$AZ$17))/3)*$X$603),(($D$18*$X$603)+((PI()*(($C$21/2)^2)*($G$20-$W933))*$X$603))+((($D$18+$H$18)/3)*$BF$17)-(((PI()*($C$21/2)^2*(($C$21/2)*$AZ$17))/3)*$X$603)))</f>
        <v>73236.451618507985</v>
      </c>
      <c r="Y933" s="73">
        <v>32.799999999999997</v>
      </c>
      <c r="Z933" s="95">
        <f t="shared" si="132"/>
        <v>88289.222286366334</v>
      </c>
      <c r="AA933" s="62">
        <v>32.799999999999997</v>
      </c>
      <c r="AB933" s="96">
        <f>IF($AA933&gt;$G$20,IF('Silo Levels'!$L$25="Pumping",((PI()*((($C$19+$G$20)-$AA933)*($O$20/($O$19/2)))^2*((($O$20+$G$20)-$AA933))/3)*$AB$603)+(((PI()*((($C$19+$G$20)-$AA933)*($O$20/($O$19/2)))^2*(((($C$19+$G$20)-$AA933)*($O$20/($O$19/2)))*$AZ$18))/3)*$AB$603),(((PI()*((($C$19+$G$20)-$AA933)*($O$20/($O$19/2)))^2*((($O$20+$G$20)-$AA933)/3))*$AB$603)-((PI()*((($C$19+$G$20)-$AA933)*($O$20/($O$19/2)))^2*(((($C$19+$G$20)-$AA933)*($O$20/($O$19/2)))*$AZ$18)/3)*$AB$603))),IF('Silo Levels'!$L$25="Pumping",(($D$18*$AB$603)+((PI()*(($C$21/2)^2)*($G$20-$AA933))*$AB$603))+((($D$18+$H$18)/3)*$BF$18)+(((PI()*($C$21/2)^2*(($C$21/2)*$AZ$18))/3)*$AB$603),(($D$18*$AB$603)+((PI()*(($C$21/2)^2)*($G$20-$AA933))*$AB$603))+((($D$18+$H$18)/3)*$BF$18)-(((PI()*($C$21/2)^2*(($C$21/2)*$AZ$18))/3)*$AB$603)))</f>
        <v>83939.881909312026</v>
      </c>
      <c r="AC933" s="73">
        <v>32.799999999999997</v>
      </c>
      <c r="AD933" s="95">
        <f t="shared" si="133"/>
        <v>93680.627946037945</v>
      </c>
      <c r="AE933" s="62">
        <v>32.799999999999997</v>
      </c>
      <c r="AF933" s="96">
        <f>IF($AE933&gt;$G$20,IF('Silo Levels'!$L$26="Pumping",((PI()*((($C$19+$G$20)-$AE933)*($O$20/($O$19/2)))^2*((($O$20+$G$20)-$AE933))/3)*$AF$603)+(((PI()*((($C$19+$G$20)-$AE933)*($O$20/($O$19/2)))^2*(((($C$19+$G$20)-$AE933)*($O$20/($O$19/2)))*$AZ$19))/3)*$AF$603),(((PI()*((($C$19+$G$20)-$AE933)*($O$20/($O$19/2)))^2*((($O$20+$G$20)-$AE933)/3))*$AF$603)-((PI()*((($C$19+$G$20)-$AE933)*($O$20/($O$19/2)))^2*(((($C$19+$G$20)-$AE933)*($O$20/($O$19/2)))*$AZ$19)/3)*$AF$603))),IF('Silo Levels'!$L$26="Pumping",(($D$18*$AF$603)+((PI()*(($C$21/2)^2)*($G$20-$AE933))*$AF$603))+((($D$18+$H$18)/3)*$BF$19)+(((PI()*($C$21/2)^2*(($C$21/2)*$AZ$19))/3)*$AF$603),(($D$18*$AF$603)+((PI()*(($C$21/2)^2)*($G$20-$AE933))*$AF$603))+((($D$18+$H$18)/3)*$BF$19)-(((PI()*($C$21/2)^2*(($C$21/2)*$AZ$19))/3)*$AF$603)))</f>
        <v>91470.142293777972</v>
      </c>
      <c r="AG933" s="73">
        <v>32.799999999999997</v>
      </c>
      <c r="AH933" s="95">
        <f t="shared" si="134"/>
        <v>84919.401709953585</v>
      </c>
      <c r="AI933" s="62">
        <v>32.799999999999997</v>
      </c>
      <c r="AJ933" s="96">
        <f>IF($AI933&gt;$G$20,IF('Silo Levels'!$L$27="Pumping",((PI()*((($C$19+$G$20)-$AI933)*($O$20/($O$19/2)))^2*((($O$20+$G$20)-$AI933))/3)*$AJ$603)+(((PI()*((($C$19+$G$20)-$AI933)*($O$20/($O$19/2)))^2*(((($C$19+$G$20)-$AI933)*($O$20/($O$19/2)))*$AZ$20))/3)*$AJ$603),(((PI()*((($C$19+$G$20)-$AI933)*($O$20/($O$19/2)))^2*((($O$20+$G$20)-$AI933)/3))*$AJ$603)-((PI()*((($C$19+$G$20)-$AI933)*($O$20/($O$19/2)))^2*(((($C$19+$G$20)-$AI933)*($O$20/($O$19/2)))*$AZ$20)/3)*$AJ$603))),IF('Silo Levels'!$L$27="Pumping",(($D$18*$AJ$603)+((PI()*(($C$21/2)^2)*($G$20-$AI933))*$AJ$603))+((($D$18+$H$18)/3)*$BF$20)+(((PI()*($C$21/2)^2*(($C$21/2)*$AZ$20))/3)*$AJ$603),(($D$18*$AJ$603)+((PI()*(($C$21/2)^2)*($G$20-$AI933))*$AJ$603))+((($D$18+$H$18)/3)*$BF$20)-(((PI()*($C$21/2)^2*(($C$21/2)*$AZ$20))/3)*$AJ$603)))</f>
        <v>80737.946319146868</v>
      </c>
    </row>
    <row r="934" spans="1:36" x14ac:dyDescent="0.3">
      <c r="A934">
        <v>32.9</v>
      </c>
      <c r="B934" s="95">
        <f t="shared" si="135"/>
        <v>84499.799217775071</v>
      </c>
      <c r="C934" s="62">
        <v>32.9</v>
      </c>
      <c r="D934" s="96">
        <f>IF($C934&gt;$G$20,IF('Silo Levels'!$L$19="Pumping",((PI()*((($C$19+$G$20)-$C934)*($O$20/($O$19/2)))^2*((($O$20+$G$20)-$C934))/3)*$D$603)+(((PI()*((($C$19+$G$20)-$C934)*($O$20/($O$19/2)))^2*(((($C$19+$G$20)-$C934)*($O$20/($O$19/2)))*$AZ$12))/3)*$D$603),(((PI()*((($C$19+$G$20)-$C934)*($O$20/($O$19/2)))^2*((($O$20+$G$20)-$C934)/3))*$D$603)-((PI()*((($C$19+$G$20)-$C934)*($O$20/($O$19/2)))^2*(((($C$19+$G$20)-$C934)*($O$20/($O$19/2)))*$AZ$12)/3)*$D$603))),IF('Silo Levels'!$L$19="Pumping",(($D$18*$D$603)+((PI()*(($C$21/2)^2)*($G$20-$C934))*$D$603))+((($D$18+$H$18)/3)*$BF$12)+(((PI()*($C$21/2)^2*(($C$21/2)*$AZ$12))/3)*$D$603),(($D$18*$D$603)+((PI()*(($C$21/2)^2)*($G$20-$C934))*$D$603))+((($D$18+$H$18)/3)*$BF$12)-(((PI()*($C$21/2)^2*(($C$21/2)*$AZ$12))/3)*$D$603)))</f>
        <v>81572.780444210366</v>
      </c>
      <c r="E934" s="73">
        <v>32.9</v>
      </c>
      <c r="F934" s="95">
        <f t="shared" si="127"/>
        <v>76644.452711559119</v>
      </c>
      <c r="G934" s="62">
        <v>32.9</v>
      </c>
      <c r="H934" s="96">
        <f>IF($G934&gt;$G$20,IF('Silo Levels'!$L$20="Pumping",((PI()*((($C$19+$G$20)-$G934)*($O$20/($O$19/2)))^2*((($O$20+$G$20)-$G934))/3)*$H$603)+(((PI()*((($C$19+$G$20)-$G934)*($O$20/($O$19/2)))^2*(((($C$19+$G$20)-$G934)*($O$20/($O$19/2)))*$AZ$13))/3)*$H$603),(((PI()*((($C$19+$G$20)-$G934)*($O$20/($O$19/2)))^2*((($O$20+$G$20)-$G934)/3))*$H$603)-((PI()*((($C$19+$G$20)-$G934)*($O$20/($O$19/2)))^2*(((($C$19+$G$20)-$G934)*($O$20/($O$19/2)))*$AZ$13)/3)*$H$603))),IF('Silo Levels'!$L$20="Pumping",(($D$18*$H$603)+((PI()*(($C$21/2)^2)*($G$20-$G934))*$H$603))+((($D$18+$H$18)/3)*$BF$13)+(((PI()*($C$21/2)^2*(($C$21/2)*$AZ$13))/3)*$H$603),(($D$18*$H$603)+((PI()*(($C$21/2)^2)*($G$20-$G934))*$H$603))+((($D$18+$H$18)/3)*$BF$13)-(((PI()*($C$21/2)^2*(($C$21/2)*$AZ$13))/3)*$H$603)))</f>
        <v>72856.318266533257</v>
      </c>
      <c r="I934" s="73">
        <v>32.9</v>
      </c>
      <c r="J934" s="95">
        <f t="shared" si="128"/>
        <v>76989.138395714428</v>
      </c>
      <c r="K934" s="62">
        <v>32.9</v>
      </c>
      <c r="L934" s="96">
        <f>IF($K934&gt;$G$20,IF('Silo Levels'!$L$21="Pumping",((PI()*((($C$19+$G$20)-$K934)*($O$20/($O$19/2)))^2*((($O$20+$G$20)-$K934))/3)*$L$603)+(((PI()*((($C$19+$G$20)-$K934)*($O$20/($O$19/2)))^2*(((($C$19+$G$20)-$K934)*($O$20/($O$19/2)))*$AZ$14))/3)*$L$603),(((PI()*((($C$19+$G$20)-$K934)*($O$20/($O$19/2)))^2*((($O$20+$G$20)-$K934)/3))*$L$603)-((PI()*((($C$19+$G$20)-$K934)*($O$20/($O$19/2)))^2*(((($C$19+$G$20)-$K934)*($O$20/($O$19/2)))*$AZ$14)/3)*$L$603))),IF('Silo Levels'!$L$21="Pumping",(($D$18*$L$603)+((PI()*(($C$21/2)^2)*($G$20-$K934))*$L$603))+((($D$18+$H$18)/3)*$BF$14)+(((PI()*($C$21/2)^2*(($C$21/2)*$AZ$14))/3)*$L$603),(($D$18*$L$603)+((PI()*(($C$21/2)^2)*($G$20-$K934))*$L$603))+((($D$18+$H$18)/3)*$BF$14)-(((PI()*($C$21/2)^2*(($C$21/2)*$AZ$14))/3)*$L$603)))</f>
        <v>73183.74537410232</v>
      </c>
      <c r="M934" s="73">
        <v>32.9</v>
      </c>
      <c r="N934" s="95">
        <f t="shared" si="129"/>
        <v>78781.861603837227</v>
      </c>
      <c r="O934" s="62">
        <v>32.9</v>
      </c>
      <c r="P934" s="96">
        <f>IF($O934&gt;$G$20,IF('Silo Levels'!$L$22="Pumping",((PI()*((($C$19+$G$20)-$O934)*($O$20/($O$19/2)))^2*((($O$20+$G$20)-$O934))/3)*$P$603)+(((PI()*((($C$19+$G$20)-$O934)*($O$20/($O$19/2)))^2*(((($C$19+$G$20)-$O934)*($O$20/($O$19/2)))*$AZ$15))/3)*$P$603),(((PI()*((($C$19+$G$20)-$O934)*($O$20/($O$19/2)))^2*((($O$20+$G$20)-$O934)/3))*$P$603)-((PI()*((($C$19+$G$20)-$O934)*($O$20/($O$19/2)))^2*(((($C$19+$G$20)-$O934)*($O$20/($O$19/2)))*$AZ$15)/3)*$P$603))),IF('Silo Levels'!$L$22="Pumping",(($D$18*$P$603)+((PI()*(($C$21/2)^2)*($G$20-$O934))*$P$603))+((($D$18+$H$18)/3)*$BF$15)+(((PI()*($C$21/2)^2*(($C$21/2)*$AZ$15))/3)*$P$603),(($D$18*$P$603)+((PI()*(($C$21/2)^2)*($G$20-$O934))*$P$603))+((($D$18+$H$18)/3)*$BF$15)-(((PI()*($C$21/2)^2*(($C$21/2)*$AZ$15))/3)*$P$603)))</f>
        <v>74886.706076244736</v>
      </c>
      <c r="Q934" s="73">
        <v>32.9</v>
      </c>
      <c r="R934" s="95">
        <f t="shared" si="130"/>
        <v>81459.769837417189</v>
      </c>
      <c r="S934" s="62">
        <v>32.9</v>
      </c>
      <c r="T934" s="96">
        <f>IF($S934&gt;$G$20,IF('Silo Levels'!$L$23="Pumping",((PI()*((($C$19+$G$20)-$S934)*($O$20/($O$19/2)))^2*((($O$20+$G$20)-$S934))/3)*$T$603)+(((PI()*((($C$19+$G$20)-$S934)*($O$20/($O$19/2)))^2*(((($C$19+$G$20)-$S934)*($O$20/($O$19/2)))*$AZ$16))/3)*$T$603),(((PI()*((($C$19+$G$20)-$S934)*($O$20/($O$19/2)))^2*((($O$20+$G$20)-$S934)/3))*$T$603)-((PI()*((($C$19+$G$20)-$S934)*($O$20/($O$19/2)))^2*(((($C$19+$G$20)-$S934)*($O$20/($O$19/2)))*$AZ$16)/3)*$T$603))),IF('Silo Levels'!$L$23="Pumping",(($D$18*$T$603)+((PI()*(($C$21/2)^2)*($G$20-$S934))*$T$603))+((($D$18+$H$18)/3)*$BF$16)+(((PI()*($C$21/2)^2*(($C$21/2)*$AZ$16))/3)*$T$603),(($D$18*$T$603)+((PI()*(($C$21/2)^2)*($G$20-$S934))*$T$603))+((($D$18+$H$18)/3)*$BF$16)-(((PI()*($C$21/2)^2*(($C$21/2)*$AZ$16))/3)*$T$603)))</f>
        <v>77430.53016747495</v>
      </c>
      <c r="U934" s="73">
        <v>32.9</v>
      </c>
      <c r="V934" s="95">
        <f t="shared" si="131"/>
        <v>76644.452711559119</v>
      </c>
      <c r="W934" s="62">
        <v>32.9</v>
      </c>
      <c r="X934" s="96">
        <f>IF($W934&gt;$G$20,IF('Silo Levels'!$L$24="Pumping",((PI()*((($C$19+$G$20)-$W934)*($O$20/($O$19/2)))^2*((($O$20+$G$20)-$W934))/3)*$X$603)+(((PI()*((($C$19+$G$20)-$W934)*($O$20/($O$19/2)))^2*(((($C$19+$G$20)-$W934)*($O$20/($O$19/2)))*$AZ$17))/3)*$X$603),(((PI()*((($C$19+$G$20)-$W934)*($O$20/($O$19/2)))^2*((($O$20+$G$20)-$W934)/3))*$X$603)-((PI()*((($C$19+$G$20)-$W934)*($O$20/($O$19/2)))^2*(((($C$19+$G$20)-$W934)*($O$20/($O$19/2)))*$AZ$17)/3)*$X$603))),IF('Silo Levels'!$L$24="Pumping",(($D$18*$X$603)+((PI()*(($C$21/2)^2)*($G$20-$W934))*$X$603))+((($D$18+$H$18)/3)*$BF$17)+(((PI()*($C$21/2)^2*(($C$21/2)*$AZ$17))/3)*$X$603),(($D$18*$X$603)+((PI()*(($C$21/2)^2)*($G$20-$W934))*$X$603))+((($D$18+$H$18)/3)*$BF$17)-(((PI()*($C$21/2)^2*(($C$21/2)*$AZ$17))/3)*$X$603)))</f>
        <v>72856.318266533257</v>
      </c>
      <c r="Y934" s="73">
        <v>32.9</v>
      </c>
      <c r="Z934" s="95">
        <f t="shared" si="132"/>
        <v>87852.772799052153</v>
      </c>
      <c r="AA934" s="62">
        <v>32.9</v>
      </c>
      <c r="AB934" s="96">
        <f>IF($AA934&gt;$G$20,IF('Silo Levels'!$L$25="Pumping",((PI()*((($C$19+$G$20)-$AA934)*($O$20/($O$19/2)))^2*((($O$20+$G$20)-$AA934))/3)*$AB$603)+(((PI()*((($C$19+$G$20)-$AA934)*($O$20/($O$19/2)))^2*(((($C$19+$G$20)-$AA934)*($O$20/($O$19/2)))*$AZ$18))/3)*$AB$603),(((PI()*((($C$19+$G$20)-$AA934)*($O$20/($O$19/2)))^2*((($O$20+$G$20)-$AA934)/3))*$AB$603)-((PI()*((($C$19+$G$20)-$AA934)*($O$20/($O$19/2)))^2*(((($C$19+$G$20)-$AA934)*($O$20/($O$19/2)))*$AZ$18)/3)*$AB$603))),IF('Silo Levels'!$L$25="Pumping",(($D$18*$AB$603)+((PI()*(($C$21/2)^2)*($G$20-$AA934))*$AB$603))+((($D$18+$H$18)/3)*$BF$18)+(((PI()*($C$21/2)^2*(($C$21/2)*$AZ$18))/3)*$AB$603),(($D$18*$AB$603)+((PI()*(($C$21/2)^2)*($G$20-$AA934))*$AB$603))+((($D$18+$H$18)/3)*$BF$18)-(((PI()*($C$21/2)^2*(($C$21/2)*$AZ$18))/3)*$AB$603)))</f>
        <v>83503.432421997844</v>
      </c>
      <c r="AC934" s="73">
        <v>32.9</v>
      </c>
      <c r="AD934" s="95">
        <f t="shared" si="133"/>
        <v>93236.990407465899</v>
      </c>
      <c r="AE934" s="62">
        <v>32.9</v>
      </c>
      <c r="AF934" s="96">
        <f>IF($AE934&gt;$G$20,IF('Silo Levels'!$L$26="Pumping",((PI()*((($C$19+$G$20)-$AE934)*($O$20/($O$19/2)))^2*((($O$20+$G$20)-$AE934))/3)*$AF$603)+(((PI()*((($C$19+$G$20)-$AE934)*($O$20/($O$19/2)))^2*(((($C$19+$G$20)-$AE934)*($O$20/($O$19/2)))*$AZ$19))/3)*$AF$603),(((PI()*((($C$19+$G$20)-$AE934)*($O$20/($O$19/2)))^2*((($O$20+$G$20)-$AE934)/3))*$AF$603)-((PI()*((($C$19+$G$20)-$AE934)*($O$20/($O$19/2)))^2*(((($C$19+$G$20)-$AE934)*($O$20/($O$19/2)))*$AZ$19)/3)*$AF$603))),IF('Silo Levels'!$L$26="Pumping",(($D$18*$AF$603)+((PI()*(($C$21/2)^2)*($G$20-$AE934))*$AF$603))+((($D$18+$H$18)/3)*$BF$19)+(((PI()*($C$21/2)^2*(($C$21/2)*$AZ$19))/3)*$AF$603),(($D$18*$AF$603)+((PI()*(($C$21/2)^2)*($G$20-$AE934))*$AF$603))+((($D$18+$H$18)/3)*$BF$19)-(((PI()*($C$21/2)^2*(($C$21/2)*$AZ$19))/3)*$AF$603)))</f>
        <v>91026.504755205926</v>
      </c>
      <c r="AG934" s="73">
        <v>32.9</v>
      </c>
      <c r="AH934" s="95">
        <f t="shared" si="134"/>
        <v>84499.799217775071</v>
      </c>
      <c r="AI934" s="62">
        <v>32.9</v>
      </c>
      <c r="AJ934" s="96">
        <f>IF($AI934&gt;$G$20,IF('Silo Levels'!$L$27="Pumping",((PI()*((($C$19+$G$20)-$AI934)*($O$20/($O$19/2)))^2*((($O$20+$G$20)-$AI934))/3)*$AJ$603)+(((PI()*((($C$19+$G$20)-$AI934)*($O$20/($O$19/2)))^2*(((($C$19+$G$20)-$AI934)*($O$20/($O$19/2)))*$AZ$20))/3)*$AJ$603),(((PI()*((($C$19+$G$20)-$AI934)*($O$20/($O$19/2)))^2*((($O$20+$G$20)-$AI934)/3))*$AJ$603)-((PI()*((($C$19+$G$20)-$AI934)*($O$20/($O$19/2)))^2*(((($C$19+$G$20)-$AI934)*($O$20/($O$19/2)))*$AZ$20)/3)*$AJ$603))),IF('Silo Levels'!$L$27="Pumping",(($D$18*$AJ$603)+((PI()*(($C$21/2)^2)*($G$20-$AI934))*$AJ$603))+((($D$18+$H$18)/3)*$BF$20)+(((PI()*($C$21/2)^2*(($C$21/2)*$AZ$20))/3)*$AJ$603),(($D$18*$AJ$603)+((PI()*(($C$21/2)^2)*($G$20-$AI934))*$AJ$603))+((($D$18+$H$18)/3)*$BF$20)-(((PI()*($C$21/2)^2*(($C$21/2)*$AZ$20))/3)*$AJ$603)))</f>
        <v>80318.343826968354</v>
      </c>
    </row>
    <row r="935" spans="1:36" x14ac:dyDescent="0.3">
      <c r="A935">
        <v>33</v>
      </c>
      <c r="B935" s="95">
        <f t="shared" si="135"/>
        <v>84080.196725596543</v>
      </c>
      <c r="C935" s="62">
        <v>33</v>
      </c>
      <c r="D935" s="96">
        <f>IF($C935&gt;$G$20,IF('Silo Levels'!$L$19="Pumping",((PI()*((($C$19+$G$20)-$C935)*($O$20/($O$19/2)))^2*((($O$20+$G$20)-$C935))/3)*$D$603)+(((PI()*((($C$19+$G$20)-$C935)*($O$20/($O$19/2)))^2*(((($C$19+$G$20)-$C935)*($O$20/($O$19/2)))*$AZ$12))/3)*$D$603),(((PI()*((($C$19+$G$20)-$C935)*($O$20/($O$19/2)))^2*((($O$20+$G$20)-$C935)/3))*$D$603)-((PI()*((($C$19+$G$20)-$C935)*($O$20/($O$19/2)))^2*(((($C$19+$G$20)-$C935)*($O$20/($O$19/2)))*$AZ$12)/3)*$D$603))),IF('Silo Levels'!$L$19="Pumping",(($D$18*$D$603)+((PI()*(($C$21/2)^2)*($G$20-$C935))*$D$603))+((($D$18+$H$18)/3)*$BF$12)+(((PI()*($C$21/2)^2*(($C$21/2)*$AZ$12))/3)*$D$603),(($D$18*$D$603)+((PI()*(($C$21/2)^2)*($G$20-$C935))*$D$603))+((($D$18+$H$18)/3)*$BF$12)-(((PI()*($C$21/2)^2*(($C$21/2)*$AZ$12))/3)*$D$603)))</f>
        <v>81153.177952031838</v>
      </c>
      <c r="E935" s="73">
        <v>33</v>
      </c>
      <c r="F935" s="95">
        <f t="shared" si="127"/>
        <v>76264.319359584391</v>
      </c>
      <c r="G935" s="62">
        <v>33</v>
      </c>
      <c r="H935" s="96">
        <f>IF($G935&gt;$G$20,IF('Silo Levels'!$L$20="Pumping",((PI()*((($C$19+$G$20)-$G935)*($O$20/($O$19/2)))^2*((($O$20+$G$20)-$G935))/3)*$H$603)+(((PI()*((($C$19+$G$20)-$G935)*($O$20/($O$19/2)))^2*(((($C$19+$G$20)-$G935)*($O$20/($O$19/2)))*$AZ$13))/3)*$H$603),(((PI()*((($C$19+$G$20)-$G935)*($O$20/($O$19/2)))^2*((($O$20+$G$20)-$G935)/3))*$H$603)-((PI()*((($C$19+$G$20)-$G935)*($O$20/($O$19/2)))^2*(((($C$19+$G$20)-$G935)*($O$20/($O$19/2)))*$AZ$13)/3)*$H$603))),IF('Silo Levels'!$L$20="Pumping",(($D$18*$H$603)+((PI()*(($C$21/2)^2)*($G$20-$G935))*$H$603))+((($D$18+$H$18)/3)*$BF$13)+(((PI()*($C$21/2)^2*(($C$21/2)*$AZ$13))/3)*$H$603),(($D$18*$H$603)+((PI()*(($C$21/2)^2)*($G$20-$G935))*$H$603))+((($D$18+$H$18)/3)*$BF$13)-(((PI()*($C$21/2)^2*(($C$21/2)*$AZ$13))/3)*$H$603)))</f>
        <v>72476.184914558529</v>
      </c>
      <c r="I935" s="73">
        <v>33</v>
      </c>
      <c r="J935" s="95">
        <f t="shared" si="128"/>
        <v>76607.273172639747</v>
      </c>
      <c r="K935" s="62">
        <v>33</v>
      </c>
      <c r="L935" s="96">
        <f>IF($K935&gt;$G$20,IF('Silo Levels'!$L$21="Pumping",((PI()*((($C$19+$G$20)-$K935)*($O$20/($O$19/2)))^2*((($O$20+$G$20)-$K935))/3)*$L$603)+(((PI()*((($C$19+$G$20)-$K935)*($O$20/($O$19/2)))^2*(((($C$19+$G$20)-$K935)*($O$20/($O$19/2)))*$AZ$14))/3)*$L$603),(((PI()*((($C$19+$G$20)-$K935)*($O$20/($O$19/2)))^2*((($O$20+$G$20)-$K935)/3))*$L$603)-((PI()*((($C$19+$G$20)-$K935)*($O$20/($O$19/2)))^2*(((($C$19+$G$20)-$K935)*($O$20/($O$19/2)))*$AZ$14)/3)*$L$603))),IF('Silo Levels'!$L$21="Pumping",(($D$18*$L$603)+((PI()*(($C$21/2)^2)*($G$20-$K935))*$L$603))+((($D$18+$H$18)/3)*$BF$14)+(((PI()*($C$21/2)^2*(($C$21/2)*$AZ$14))/3)*$L$603),(($D$18*$L$603)+((PI()*(($C$21/2)^2)*($G$20-$K935))*$L$603))+((($D$18+$H$18)/3)*$BF$14)-(((PI()*($C$21/2)^2*(($C$21/2)*$AZ$14))/3)*$L$603)))</f>
        <v>72801.880151027639</v>
      </c>
      <c r="M935" s="73">
        <v>33</v>
      </c>
      <c r="N935" s="95">
        <f t="shared" si="129"/>
        <v>78390.988854030031</v>
      </c>
      <c r="O935" s="62">
        <v>33</v>
      </c>
      <c r="P935" s="96">
        <f>IF($O935&gt;$G$20,IF('Silo Levels'!$L$22="Pumping",((PI()*((($C$19+$G$20)-$O935)*($O$20/($O$19/2)))^2*((($O$20+$G$20)-$O935))/3)*$P$603)+(((PI()*((($C$19+$G$20)-$O935)*($O$20/($O$19/2)))^2*(((($C$19+$G$20)-$O935)*($O$20/($O$19/2)))*$AZ$15))/3)*$P$603),(((PI()*((($C$19+$G$20)-$O935)*($O$20/($O$19/2)))^2*((($O$20+$G$20)-$O935)/3))*$P$603)-((PI()*((($C$19+$G$20)-$O935)*($O$20/($O$19/2)))^2*(((($C$19+$G$20)-$O935)*($O$20/($O$19/2)))*$AZ$15)/3)*$P$603))),IF('Silo Levels'!$L$22="Pumping",(($D$18*$P$603)+((PI()*(($C$21/2)^2)*($G$20-$O935))*$P$603))+((($D$18+$H$18)/3)*$BF$15)+(((PI()*($C$21/2)^2*(($C$21/2)*$AZ$15))/3)*$P$603),(($D$18*$P$603)+((PI()*(($C$21/2)^2)*($G$20-$O935))*$P$603))+((($D$18+$H$18)/3)*$BF$15)-(((PI()*($C$21/2)^2*(($C$21/2)*$AZ$15))/3)*$P$603)))</f>
        <v>74495.83332643754</v>
      </c>
      <c r="Q935" s="73">
        <v>33</v>
      </c>
      <c r="R935" s="95">
        <f t="shared" si="130"/>
        <v>81055.441954161652</v>
      </c>
      <c r="S935" s="62">
        <v>33</v>
      </c>
      <c r="T935" s="96">
        <f>IF($S935&gt;$G$20,IF('Silo Levels'!$L$23="Pumping",((PI()*((($C$19+$G$20)-$S935)*($O$20/($O$19/2)))^2*((($O$20+$G$20)-$S935))/3)*$T$603)+(((PI()*((($C$19+$G$20)-$S935)*($O$20/($O$19/2)))^2*(((($C$19+$G$20)-$S935)*($O$20/($O$19/2)))*$AZ$16))/3)*$T$603),(((PI()*((($C$19+$G$20)-$S935)*($O$20/($O$19/2)))^2*((($O$20+$G$20)-$S935)/3))*$T$603)-((PI()*((($C$19+$G$20)-$S935)*($O$20/($O$19/2)))^2*(((($C$19+$G$20)-$S935)*($O$20/($O$19/2)))*$AZ$16)/3)*$T$603))),IF('Silo Levels'!$L$23="Pumping",(($D$18*$T$603)+((PI()*(($C$21/2)^2)*($G$20-$S935))*$T$603))+((($D$18+$H$18)/3)*$BF$16)+(((PI()*($C$21/2)^2*(($C$21/2)*$AZ$16))/3)*$T$603),(($D$18*$T$603)+((PI()*(($C$21/2)^2)*($G$20-$S935))*$T$603))+((($D$18+$H$18)/3)*$BF$16)-(((PI()*($C$21/2)^2*(($C$21/2)*$AZ$16))/3)*$T$603)))</f>
        <v>77026.202284219413</v>
      </c>
      <c r="U935" s="73">
        <v>33</v>
      </c>
      <c r="V935" s="95">
        <f t="shared" si="131"/>
        <v>76264.319359584391</v>
      </c>
      <c r="W935" s="62">
        <v>33</v>
      </c>
      <c r="X935" s="96">
        <f>IF($W935&gt;$G$20,IF('Silo Levels'!$L$24="Pumping",((PI()*((($C$19+$G$20)-$W935)*($O$20/($O$19/2)))^2*((($O$20+$G$20)-$W935))/3)*$X$603)+(((PI()*((($C$19+$G$20)-$W935)*($O$20/($O$19/2)))^2*(((($C$19+$G$20)-$W935)*($O$20/($O$19/2)))*$AZ$17))/3)*$X$603),(((PI()*((($C$19+$G$20)-$W935)*($O$20/($O$19/2)))^2*((($O$20+$G$20)-$W935)/3))*$X$603)-((PI()*((($C$19+$G$20)-$W935)*($O$20/($O$19/2)))^2*(((($C$19+$G$20)-$W935)*($O$20/($O$19/2)))*$AZ$17)/3)*$X$603))),IF('Silo Levels'!$L$24="Pumping",(($D$18*$X$603)+((PI()*(($C$21/2)^2)*($G$20-$W935))*$X$603))+((($D$18+$H$18)/3)*$BF$17)+(((PI()*($C$21/2)^2*(($C$21/2)*$AZ$17))/3)*$X$603),(($D$18*$X$603)+((PI()*(($C$21/2)^2)*($G$20-$W935))*$X$603))+((($D$18+$H$18)/3)*$BF$17)-(((PI()*($C$21/2)^2*(($C$21/2)*$AZ$17))/3)*$X$603)))</f>
        <v>72476.184914558529</v>
      </c>
      <c r="Y935" s="73">
        <v>33</v>
      </c>
      <c r="Z935" s="95">
        <f t="shared" si="132"/>
        <v>87416.323311738</v>
      </c>
      <c r="AA935" s="62">
        <v>33</v>
      </c>
      <c r="AB935" s="96">
        <f>IF($AA935&gt;$G$20,IF('Silo Levels'!$L$25="Pumping",((PI()*((($C$19+$G$20)-$AA935)*($O$20/($O$19/2)))^2*((($O$20+$G$20)-$AA935))/3)*$AB$603)+(((PI()*((($C$19+$G$20)-$AA935)*($O$20/($O$19/2)))^2*(((($C$19+$G$20)-$AA935)*($O$20/($O$19/2)))*$AZ$18))/3)*$AB$603),(((PI()*((($C$19+$G$20)-$AA935)*($O$20/($O$19/2)))^2*((($O$20+$G$20)-$AA935)/3))*$AB$603)-((PI()*((($C$19+$G$20)-$AA935)*($O$20/($O$19/2)))^2*(((($C$19+$G$20)-$AA935)*($O$20/($O$19/2)))*$AZ$18)/3)*$AB$603))),IF('Silo Levels'!$L$25="Pumping",(($D$18*$AB$603)+((PI()*(($C$21/2)^2)*($G$20-$AA935))*$AB$603))+((($D$18+$H$18)/3)*$BF$18)+(((PI()*($C$21/2)^2*(($C$21/2)*$AZ$18))/3)*$AB$603),(($D$18*$AB$603)+((PI()*(($C$21/2)^2)*($G$20-$AA935))*$AB$603))+((($D$18+$H$18)/3)*$BF$18)-(((PI()*($C$21/2)^2*(($C$21/2)*$AZ$18))/3)*$AB$603)))</f>
        <v>83066.982934683692</v>
      </c>
      <c r="AC935" s="73">
        <v>33</v>
      </c>
      <c r="AD935" s="95">
        <f t="shared" si="133"/>
        <v>92793.352868893853</v>
      </c>
      <c r="AE935" s="62">
        <v>33</v>
      </c>
      <c r="AF935" s="96">
        <f>IF($AE935&gt;$G$20,IF('Silo Levels'!$L$26="Pumping",((PI()*((($C$19+$G$20)-$AE935)*($O$20/($O$19/2)))^2*((($O$20+$G$20)-$AE935))/3)*$AF$603)+(((PI()*((($C$19+$G$20)-$AE935)*($O$20/($O$19/2)))^2*(((($C$19+$G$20)-$AE935)*($O$20/($O$19/2)))*$AZ$19))/3)*$AF$603),(((PI()*((($C$19+$G$20)-$AE935)*($O$20/($O$19/2)))^2*((($O$20+$G$20)-$AE935)/3))*$AF$603)-((PI()*((($C$19+$G$20)-$AE935)*($O$20/($O$19/2)))^2*(((($C$19+$G$20)-$AE935)*($O$20/($O$19/2)))*$AZ$19)/3)*$AF$603))),IF('Silo Levels'!$L$26="Pumping",(($D$18*$AF$603)+((PI()*(($C$21/2)^2)*($G$20-$AE935))*$AF$603))+((($D$18+$H$18)/3)*$BF$19)+(((PI()*($C$21/2)^2*(($C$21/2)*$AZ$19))/3)*$AF$603),(($D$18*$AF$603)+((PI()*(($C$21/2)^2)*($G$20-$AE935))*$AF$603))+((($D$18+$H$18)/3)*$BF$19)-(((PI()*($C$21/2)^2*(($C$21/2)*$AZ$19))/3)*$AF$603)))</f>
        <v>90582.86721663388</v>
      </c>
      <c r="AG935" s="73">
        <v>33</v>
      </c>
      <c r="AH935" s="95">
        <f t="shared" si="134"/>
        <v>84080.196725596543</v>
      </c>
      <c r="AI935" s="62">
        <v>33</v>
      </c>
      <c r="AJ935" s="96">
        <f>IF($AI935&gt;$G$20,IF('Silo Levels'!$L$27="Pumping",((PI()*((($C$19+$G$20)-$AI935)*($O$20/($O$19/2)))^2*((($O$20+$G$20)-$AI935))/3)*$AJ$603)+(((PI()*((($C$19+$G$20)-$AI935)*($O$20/($O$19/2)))^2*(((($C$19+$G$20)-$AI935)*($O$20/($O$19/2)))*$AZ$20))/3)*$AJ$603),(((PI()*((($C$19+$G$20)-$AI935)*($O$20/($O$19/2)))^2*((($O$20+$G$20)-$AI935)/3))*$AJ$603)-((PI()*((($C$19+$G$20)-$AI935)*($O$20/($O$19/2)))^2*(((($C$19+$G$20)-$AI935)*($O$20/($O$19/2)))*$AZ$20)/3)*$AJ$603))),IF('Silo Levels'!$L$27="Pumping",(($D$18*$AJ$603)+((PI()*(($C$21/2)^2)*($G$20-$AI935))*$AJ$603))+((($D$18+$H$18)/3)*$BF$20)+(((PI()*($C$21/2)^2*(($C$21/2)*$AZ$20))/3)*$AJ$603),(($D$18*$AJ$603)+((PI()*(($C$21/2)^2)*($G$20-$AI935))*$AJ$603))+((($D$18+$H$18)/3)*$BF$20)-(((PI()*($C$21/2)^2*(($C$21/2)*$AZ$20))/3)*$AJ$603)))</f>
        <v>79898.741334789825</v>
      </c>
    </row>
    <row r="936" spans="1:36" x14ac:dyDescent="0.3">
      <c r="A936">
        <v>33.1</v>
      </c>
      <c r="B936" s="95">
        <f t="shared" si="135"/>
        <v>83660.594233418029</v>
      </c>
      <c r="C936" s="62">
        <v>33.1</v>
      </c>
      <c r="D936" s="96">
        <f>IF($C936&gt;$G$20,IF('Silo Levels'!$L$19="Pumping",((PI()*((($C$19+$G$20)-$C936)*($O$20/($O$19/2)))^2*((($O$20+$G$20)-$C936))/3)*$D$603)+(((PI()*((($C$19+$G$20)-$C936)*($O$20/($O$19/2)))^2*(((($C$19+$G$20)-$C936)*($O$20/($O$19/2)))*$AZ$12))/3)*$D$603),(((PI()*((($C$19+$G$20)-$C936)*($O$20/($O$19/2)))^2*((($O$20+$G$20)-$C936)/3))*$D$603)-((PI()*((($C$19+$G$20)-$C936)*($O$20/($O$19/2)))^2*(((($C$19+$G$20)-$C936)*($O$20/($O$19/2)))*$AZ$12)/3)*$D$603))),IF('Silo Levels'!$L$19="Pumping",(($D$18*$D$603)+((PI()*(($C$21/2)^2)*($G$20-$C936))*$D$603))+((($D$18+$H$18)/3)*$BF$12)+(((PI()*($C$21/2)^2*(($C$21/2)*$AZ$12))/3)*$D$603),(($D$18*$D$603)+((PI()*(($C$21/2)^2)*($G$20-$C936))*$D$603))+((($D$18+$H$18)/3)*$BF$12)-(((PI()*($C$21/2)^2*(($C$21/2)*$AZ$12))/3)*$D$603)))</f>
        <v>80733.575459853324</v>
      </c>
      <c r="E936" s="73">
        <v>33.1</v>
      </c>
      <c r="F936" s="95">
        <f t="shared" si="127"/>
        <v>75884.186007609664</v>
      </c>
      <c r="G936" s="62">
        <v>33.1</v>
      </c>
      <c r="H936" s="96">
        <f>IF($G936&gt;$G$20,IF('Silo Levels'!$L$20="Pumping",((PI()*((($C$19+$G$20)-$G936)*($O$20/($O$19/2)))^2*((($O$20+$G$20)-$G936))/3)*$H$603)+(((PI()*((($C$19+$G$20)-$G936)*($O$20/($O$19/2)))^2*(((($C$19+$G$20)-$G936)*($O$20/($O$19/2)))*$AZ$13))/3)*$H$603),(((PI()*((($C$19+$G$20)-$G936)*($O$20/($O$19/2)))^2*((($O$20+$G$20)-$G936)/3))*$H$603)-((PI()*((($C$19+$G$20)-$G936)*($O$20/($O$19/2)))^2*(((($C$19+$G$20)-$G936)*($O$20/($O$19/2)))*$AZ$13)/3)*$H$603))),IF('Silo Levels'!$L$20="Pumping",(($D$18*$H$603)+((PI()*(($C$21/2)^2)*($G$20-$G936))*$H$603))+((($D$18+$H$18)/3)*$BF$13)+(((PI()*($C$21/2)^2*(($C$21/2)*$AZ$13))/3)*$H$603),(($D$18*$H$603)+((PI()*(($C$21/2)^2)*($G$20-$G936))*$H$603))+((($D$18+$H$18)/3)*$BF$13)-(((PI()*($C$21/2)^2*(($C$21/2)*$AZ$13))/3)*$H$603)))</f>
        <v>72096.051562583802</v>
      </c>
      <c r="I936" s="73">
        <v>33.1</v>
      </c>
      <c r="J936" s="95">
        <f t="shared" si="128"/>
        <v>76225.407949565066</v>
      </c>
      <c r="K936" s="62">
        <v>33.1</v>
      </c>
      <c r="L936" s="96">
        <f>IF($K936&gt;$G$20,IF('Silo Levels'!$L$21="Pumping",((PI()*((($C$19+$G$20)-$K936)*($O$20/($O$19/2)))^2*((($O$20+$G$20)-$K936))/3)*$L$603)+(((PI()*((($C$19+$G$20)-$K936)*($O$20/($O$19/2)))^2*(((($C$19+$G$20)-$K936)*($O$20/($O$19/2)))*$AZ$14))/3)*$L$603),(((PI()*((($C$19+$G$20)-$K936)*($O$20/($O$19/2)))^2*((($O$20+$G$20)-$K936)/3))*$L$603)-((PI()*((($C$19+$G$20)-$K936)*($O$20/($O$19/2)))^2*(((($C$19+$G$20)-$K936)*($O$20/($O$19/2)))*$AZ$14)/3)*$L$603))),IF('Silo Levels'!$L$21="Pumping",(($D$18*$L$603)+((PI()*(($C$21/2)^2)*($G$20-$K936))*$L$603))+((($D$18+$H$18)/3)*$BF$14)+(((PI()*($C$21/2)^2*(($C$21/2)*$AZ$14))/3)*$L$603),(($D$18*$L$603)+((PI()*(($C$21/2)^2)*($G$20-$K936))*$L$603))+((($D$18+$H$18)/3)*$BF$14)-(((PI()*($C$21/2)^2*(($C$21/2)*$AZ$14))/3)*$L$603)))</f>
        <v>72420.014927952958</v>
      </c>
      <c r="M936" s="73">
        <v>33.1</v>
      </c>
      <c r="N936" s="95">
        <f t="shared" si="129"/>
        <v>78000.116104222849</v>
      </c>
      <c r="O936" s="62">
        <v>33.1</v>
      </c>
      <c r="P936" s="96">
        <f>IF($O936&gt;$G$20,IF('Silo Levels'!$L$22="Pumping",((PI()*((($C$19+$G$20)-$O936)*($O$20/($O$19/2)))^2*((($O$20+$G$20)-$O936))/3)*$P$603)+(((PI()*((($C$19+$G$20)-$O936)*($O$20/($O$19/2)))^2*(((($C$19+$G$20)-$O936)*($O$20/($O$19/2)))*$AZ$15))/3)*$P$603),(((PI()*((($C$19+$G$20)-$O936)*($O$20/($O$19/2)))^2*((($O$20+$G$20)-$O936)/3))*$P$603)-((PI()*((($C$19+$G$20)-$O936)*($O$20/($O$19/2)))^2*(((($C$19+$G$20)-$O936)*($O$20/($O$19/2)))*$AZ$15)/3)*$P$603))),IF('Silo Levels'!$L$22="Pumping",(($D$18*$P$603)+((PI()*(($C$21/2)^2)*($G$20-$O936))*$P$603))+((($D$18+$H$18)/3)*$BF$15)+(((PI()*($C$21/2)^2*(($C$21/2)*$AZ$15))/3)*$P$603),(($D$18*$P$603)+((PI()*(($C$21/2)^2)*($G$20-$O936))*$P$603))+((($D$18+$H$18)/3)*$BF$15)-(((PI()*($C$21/2)^2*(($C$21/2)*$AZ$15))/3)*$P$603)))</f>
        <v>74104.960576630358</v>
      </c>
      <c r="Q936" s="73">
        <v>33.1</v>
      </c>
      <c r="R936" s="95">
        <f t="shared" si="130"/>
        <v>80651.114070906129</v>
      </c>
      <c r="S936" s="62">
        <v>33.1</v>
      </c>
      <c r="T936" s="96">
        <f>IF($S936&gt;$G$20,IF('Silo Levels'!$L$23="Pumping",((PI()*((($C$19+$G$20)-$S936)*($O$20/($O$19/2)))^2*((($O$20+$G$20)-$S936))/3)*$T$603)+(((PI()*((($C$19+$G$20)-$S936)*($O$20/($O$19/2)))^2*(((($C$19+$G$20)-$S936)*($O$20/($O$19/2)))*$AZ$16))/3)*$T$603),(((PI()*((($C$19+$G$20)-$S936)*($O$20/($O$19/2)))^2*((($O$20+$G$20)-$S936)/3))*$T$603)-((PI()*((($C$19+$G$20)-$S936)*($O$20/($O$19/2)))^2*(((($C$19+$G$20)-$S936)*($O$20/($O$19/2)))*$AZ$16)/3)*$T$603))),IF('Silo Levels'!$L$23="Pumping",(($D$18*$T$603)+((PI()*(($C$21/2)^2)*($G$20-$S936))*$T$603))+((($D$18+$H$18)/3)*$BF$16)+(((PI()*($C$21/2)^2*(($C$21/2)*$AZ$16))/3)*$T$603),(($D$18*$T$603)+((PI()*(($C$21/2)^2)*($G$20-$S936))*$T$603))+((($D$18+$H$18)/3)*$BF$16)-(((PI()*($C$21/2)^2*(($C$21/2)*$AZ$16))/3)*$T$603)))</f>
        <v>76621.87440096389</v>
      </c>
      <c r="U936" s="73">
        <v>33.1</v>
      </c>
      <c r="V936" s="95">
        <f t="shared" si="131"/>
        <v>75884.186007609664</v>
      </c>
      <c r="W936" s="62">
        <v>33.1</v>
      </c>
      <c r="X936" s="96">
        <f>IF($W936&gt;$G$20,IF('Silo Levels'!$L$24="Pumping",((PI()*((($C$19+$G$20)-$W936)*($O$20/($O$19/2)))^2*((($O$20+$G$20)-$W936))/3)*$X$603)+(((PI()*((($C$19+$G$20)-$W936)*($O$20/($O$19/2)))^2*(((($C$19+$G$20)-$W936)*($O$20/($O$19/2)))*$AZ$17))/3)*$X$603),(((PI()*((($C$19+$G$20)-$W936)*($O$20/($O$19/2)))^2*((($O$20+$G$20)-$W936)/3))*$X$603)-((PI()*((($C$19+$G$20)-$W936)*($O$20/($O$19/2)))^2*(((($C$19+$G$20)-$W936)*($O$20/($O$19/2)))*$AZ$17)/3)*$X$603))),IF('Silo Levels'!$L$24="Pumping",(($D$18*$X$603)+((PI()*(($C$21/2)^2)*($G$20-$W936))*$X$603))+((($D$18+$H$18)/3)*$BF$17)+(((PI()*($C$21/2)^2*(($C$21/2)*$AZ$17))/3)*$X$603),(($D$18*$X$603)+((PI()*(($C$21/2)^2)*($G$20-$W936))*$X$603))+((($D$18+$H$18)/3)*$BF$17)-(((PI()*($C$21/2)^2*(($C$21/2)*$AZ$17))/3)*$X$603)))</f>
        <v>72096.051562583802</v>
      </c>
      <c r="Y936" s="73">
        <v>33.1</v>
      </c>
      <c r="Z936" s="95">
        <f t="shared" si="132"/>
        <v>86979.873824423819</v>
      </c>
      <c r="AA936" s="62">
        <v>33.1</v>
      </c>
      <c r="AB936" s="96">
        <f>IF($AA936&gt;$G$20,IF('Silo Levels'!$L$25="Pumping",((PI()*((($C$19+$G$20)-$AA936)*($O$20/($O$19/2)))^2*((($O$20+$G$20)-$AA936))/3)*$AB$603)+(((PI()*((($C$19+$G$20)-$AA936)*($O$20/($O$19/2)))^2*(((($C$19+$G$20)-$AA936)*($O$20/($O$19/2)))*$AZ$18))/3)*$AB$603),(((PI()*((($C$19+$G$20)-$AA936)*($O$20/($O$19/2)))^2*((($O$20+$G$20)-$AA936)/3))*$AB$603)-((PI()*((($C$19+$G$20)-$AA936)*($O$20/($O$19/2)))^2*(((($C$19+$G$20)-$AA936)*($O$20/($O$19/2)))*$AZ$18)/3)*$AB$603))),IF('Silo Levels'!$L$25="Pumping",(($D$18*$AB$603)+((PI()*(($C$21/2)^2)*($G$20-$AA936))*$AB$603))+((($D$18+$H$18)/3)*$BF$18)+(((PI()*($C$21/2)^2*(($C$21/2)*$AZ$18))/3)*$AB$603),(($D$18*$AB$603)+((PI()*(($C$21/2)^2)*($G$20-$AA936))*$AB$603))+((($D$18+$H$18)/3)*$BF$18)-(((PI()*($C$21/2)^2*(($C$21/2)*$AZ$18))/3)*$AB$603)))</f>
        <v>82630.533447369511</v>
      </c>
      <c r="AC936" s="73">
        <v>33.1</v>
      </c>
      <c r="AD936" s="95">
        <f t="shared" si="133"/>
        <v>92349.715330321807</v>
      </c>
      <c r="AE936" s="62">
        <v>33.1</v>
      </c>
      <c r="AF936" s="96">
        <f>IF($AE936&gt;$G$20,IF('Silo Levels'!$L$26="Pumping",((PI()*((($C$19+$G$20)-$AE936)*($O$20/($O$19/2)))^2*((($O$20+$G$20)-$AE936))/3)*$AF$603)+(((PI()*((($C$19+$G$20)-$AE936)*($O$20/($O$19/2)))^2*(((($C$19+$G$20)-$AE936)*($O$20/($O$19/2)))*$AZ$19))/3)*$AF$603),(((PI()*((($C$19+$G$20)-$AE936)*($O$20/($O$19/2)))^2*((($O$20+$G$20)-$AE936)/3))*$AF$603)-((PI()*((($C$19+$G$20)-$AE936)*($O$20/($O$19/2)))^2*(((($C$19+$G$20)-$AE936)*($O$20/($O$19/2)))*$AZ$19)/3)*$AF$603))),IF('Silo Levels'!$L$26="Pumping",(($D$18*$AF$603)+((PI()*(($C$21/2)^2)*($G$20-$AE936))*$AF$603))+((($D$18+$H$18)/3)*$BF$19)+(((PI()*($C$21/2)^2*(($C$21/2)*$AZ$19))/3)*$AF$603),(($D$18*$AF$603)+((PI()*(($C$21/2)^2)*($G$20-$AE936))*$AF$603))+((($D$18+$H$18)/3)*$BF$19)-(((PI()*($C$21/2)^2*(($C$21/2)*$AZ$19))/3)*$AF$603)))</f>
        <v>90139.229678061834</v>
      </c>
      <c r="AG936" s="73">
        <v>33.1</v>
      </c>
      <c r="AH936" s="95">
        <f t="shared" si="134"/>
        <v>83660.594233418029</v>
      </c>
      <c r="AI936" s="62">
        <v>33.1</v>
      </c>
      <c r="AJ936" s="96">
        <f>IF($AI936&gt;$G$20,IF('Silo Levels'!$L$27="Pumping",((PI()*((($C$19+$G$20)-$AI936)*($O$20/($O$19/2)))^2*((($O$20+$G$20)-$AI936))/3)*$AJ$603)+(((PI()*((($C$19+$G$20)-$AI936)*($O$20/($O$19/2)))^2*(((($C$19+$G$20)-$AI936)*($O$20/($O$19/2)))*$AZ$20))/3)*$AJ$603),(((PI()*((($C$19+$G$20)-$AI936)*($O$20/($O$19/2)))^2*((($O$20+$G$20)-$AI936)/3))*$AJ$603)-((PI()*((($C$19+$G$20)-$AI936)*($O$20/($O$19/2)))^2*(((($C$19+$G$20)-$AI936)*($O$20/($O$19/2)))*$AZ$20)/3)*$AJ$603))),IF('Silo Levels'!$L$27="Pumping",(($D$18*$AJ$603)+((PI()*(($C$21/2)^2)*($G$20-$AI936))*$AJ$603))+((($D$18+$H$18)/3)*$BF$20)+(((PI()*($C$21/2)^2*(($C$21/2)*$AZ$20))/3)*$AJ$603),(($D$18*$AJ$603)+((PI()*(($C$21/2)^2)*($G$20-$AI936))*$AJ$603))+((($D$18+$H$18)/3)*$BF$20)-(((PI()*($C$21/2)^2*(($C$21/2)*$AZ$20))/3)*$AJ$603)))</f>
        <v>79479.138842611312</v>
      </c>
    </row>
    <row r="937" spans="1:36" x14ac:dyDescent="0.3">
      <c r="A937">
        <v>33.200000000000003</v>
      </c>
      <c r="B937" s="95">
        <f t="shared" si="135"/>
        <v>83240.991741239515</v>
      </c>
      <c r="C937" s="62">
        <v>33.200000000000003</v>
      </c>
      <c r="D937" s="96">
        <f>IF($C937&gt;$G$20,IF('Silo Levels'!$L$19="Pumping",((PI()*((($C$19+$G$20)-$C937)*($O$20/($O$19/2)))^2*((($O$20+$G$20)-$C937))/3)*$D$603)+(((PI()*((($C$19+$G$20)-$C937)*($O$20/($O$19/2)))^2*(((($C$19+$G$20)-$C937)*($O$20/($O$19/2)))*$AZ$12))/3)*$D$603),(((PI()*((($C$19+$G$20)-$C937)*($O$20/($O$19/2)))^2*((($O$20+$G$20)-$C937)/3))*$D$603)-((PI()*((($C$19+$G$20)-$C937)*($O$20/($O$19/2)))^2*(((($C$19+$G$20)-$C937)*($O$20/($O$19/2)))*$AZ$12)/3)*$D$603))),IF('Silo Levels'!$L$19="Pumping",(($D$18*$D$603)+((PI()*(($C$21/2)^2)*($G$20-$C937))*$D$603))+((($D$18+$H$18)/3)*$BF$12)+(((PI()*($C$21/2)^2*(($C$21/2)*$AZ$12))/3)*$D$603),(($D$18*$D$603)+((PI()*(($C$21/2)^2)*($G$20-$C937))*$D$603))+((($D$18+$H$18)/3)*$BF$12)-(((PI()*($C$21/2)^2*(($C$21/2)*$AZ$12))/3)*$D$603)))</f>
        <v>80313.97296767481</v>
      </c>
      <c r="E937" s="73">
        <v>33.200000000000003</v>
      </c>
      <c r="F937" s="95">
        <f t="shared" si="127"/>
        <v>75504.052655634936</v>
      </c>
      <c r="G937" s="62">
        <v>33.200000000000003</v>
      </c>
      <c r="H937" s="96">
        <f>IF($G937&gt;$G$20,IF('Silo Levels'!$L$20="Pumping",((PI()*((($C$19+$G$20)-$G937)*($O$20/($O$19/2)))^2*((($O$20+$G$20)-$G937))/3)*$H$603)+(((PI()*((($C$19+$G$20)-$G937)*($O$20/($O$19/2)))^2*(((($C$19+$G$20)-$G937)*($O$20/($O$19/2)))*$AZ$13))/3)*$H$603),(((PI()*((($C$19+$G$20)-$G937)*($O$20/($O$19/2)))^2*((($O$20+$G$20)-$G937)/3))*$H$603)-((PI()*((($C$19+$G$20)-$G937)*($O$20/($O$19/2)))^2*(((($C$19+$G$20)-$G937)*($O$20/($O$19/2)))*$AZ$13)/3)*$H$603))),IF('Silo Levels'!$L$20="Pumping",(($D$18*$H$603)+((PI()*(($C$21/2)^2)*($G$20-$G937))*$H$603))+((($D$18+$H$18)/3)*$BF$13)+(((PI()*($C$21/2)^2*(($C$21/2)*$AZ$13))/3)*$H$603),(($D$18*$H$603)+((PI()*(($C$21/2)^2)*($G$20-$G937))*$H$603))+((($D$18+$H$18)/3)*$BF$13)-(((PI()*($C$21/2)^2*(($C$21/2)*$AZ$13))/3)*$H$603)))</f>
        <v>71715.918210609074</v>
      </c>
      <c r="I937" s="73">
        <v>33.200000000000003</v>
      </c>
      <c r="J937" s="95">
        <f t="shared" si="128"/>
        <v>75843.542726490414</v>
      </c>
      <c r="K937" s="62">
        <v>33.200000000000003</v>
      </c>
      <c r="L937" s="96">
        <f>IF($K937&gt;$G$20,IF('Silo Levels'!$L$21="Pumping",((PI()*((($C$19+$G$20)-$K937)*($O$20/($O$19/2)))^2*((($O$20+$G$20)-$K937))/3)*$L$603)+(((PI()*((($C$19+$G$20)-$K937)*($O$20/($O$19/2)))^2*(((($C$19+$G$20)-$K937)*($O$20/($O$19/2)))*$AZ$14))/3)*$L$603),(((PI()*((($C$19+$G$20)-$K937)*($O$20/($O$19/2)))^2*((($O$20+$G$20)-$K937)/3))*$L$603)-((PI()*((($C$19+$G$20)-$K937)*($O$20/($O$19/2)))^2*(((($C$19+$G$20)-$K937)*($O$20/($O$19/2)))*$AZ$14)/3)*$L$603))),IF('Silo Levels'!$L$21="Pumping",(($D$18*$L$603)+((PI()*(($C$21/2)^2)*($G$20-$K937))*$L$603))+((($D$18+$H$18)/3)*$BF$14)+(((PI()*($C$21/2)^2*(($C$21/2)*$AZ$14))/3)*$L$603),(($D$18*$L$603)+((PI()*(($C$21/2)^2)*($G$20-$K937))*$L$603))+((($D$18+$H$18)/3)*$BF$14)-(((PI()*($C$21/2)^2*(($C$21/2)*$AZ$14))/3)*$L$603)))</f>
        <v>72038.149704878306</v>
      </c>
      <c r="M937" s="73">
        <v>33.200000000000003</v>
      </c>
      <c r="N937" s="95">
        <f t="shared" si="129"/>
        <v>77609.243354415637</v>
      </c>
      <c r="O937" s="62">
        <v>33.200000000000003</v>
      </c>
      <c r="P937" s="96">
        <f>IF($O937&gt;$G$20,IF('Silo Levels'!$L$22="Pumping",((PI()*((($C$19+$G$20)-$O937)*($O$20/($O$19/2)))^2*((($O$20+$G$20)-$O937))/3)*$P$603)+(((PI()*((($C$19+$G$20)-$O937)*($O$20/($O$19/2)))^2*(((($C$19+$G$20)-$O937)*($O$20/($O$19/2)))*$AZ$15))/3)*$P$603),(((PI()*((($C$19+$G$20)-$O937)*($O$20/($O$19/2)))^2*((($O$20+$G$20)-$O937)/3))*$P$603)-((PI()*((($C$19+$G$20)-$O937)*($O$20/($O$19/2)))^2*(((($C$19+$G$20)-$O937)*($O$20/($O$19/2)))*$AZ$15)/3)*$P$603))),IF('Silo Levels'!$L$22="Pumping",(($D$18*$P$603)+((PI()*(($C$21/2)^2)*($G$20-$O937))*$P$603))+((($D$18+$H$18)/3)*$BF$15)+(((PI()*($C$21/2)^2*(($C$21/2)*$AZ$15))/3)*$P$603),(($D$18*$P$603)+((PI()*(($C$21/2)^2)*($G$20-$O937))*$P$603))+((($D$18+$H$18)/3)*$BF$15)-(((PI()*($C$21/2)^2*(($C$21/2)*$AZ$15))/3)*$P$603)))</f>
        <v>73714.087826823146</v>
      </c>
      <c r="Q937" s="73">
        <v>33.200000000000003</v>
      </c>
      <c r="R937" s="95">
        <f t="shared" si="130"/>
        <v>80246.786187650592</v>
      </c>
      <c r="S937" s="62">
        <v>33.200000000000003</v>
      </c>
      <c r="T937" s="96">
        <f>IF($S937&gt;$G$20,IF('Silo Levels'!$L$23="Pumping",((PI()*((($C$19+$G$20)-$S937)*($O$20/($O$19/2)))^2*((($O$20+$G$20)-$S937))/3)*$T$603)+(((PI()*((($C$19+$G$20)-$S937)*($O$20/($O$19/2)))^2*(((($C$19+$G$20)-$S937)*($O$20/($O$19/2)))*$AZ$16))/3)*$T$603),(((PI()*((($C$19+$G$20)-$S937)*($O$20/($O$19/2)))^2*((($O$20+$G$20)-$S937)/3))*$T$603)-((PI()*((($C$19+$G$20)-$S937)*($O$20/($O$19/2)))^2*(((($C$19+$G$20)-$S937)*($O$20/($O$19/2)))*$AZ$16)/3)*$T$603))),IF('Silo Levels'!$L$23="Pumping",(($D$18*$T$603)+((PI()*(($C$21/2)^2)*($G$20-$S937))*$T$603))+((($D$18+$H$18)/3)*$BF$16)+(((PI()*($C$21/2)^2*(($C$21/2)*$AZ$16))/3)*$T$603),(($D$18*$T$603)+((PI()*(($C$21/2)^2)*($G$20-$S937))*$T$603))+((($D$18+$H$18)/3)*$BF$16)-(((PI()*($C$21/2)^2*(($C$21/2)*$AZ$16))/3)*$T$603)))</f>
        <v>76217.546517708353</v>
      </c>
      <c r="U937" s="73">
        <v>33.200000000000003</v>
      </c>
      <c r="V937" s="95">
        <f t="shared" si="131"/>
        <v>75504.052655634936</v>
      </c>
      <c r="W937" s="62">
        <v>33.200000000000003</v>
      </c>
      <c r="X937" s="96">
        <f>IF($W937&gt;$G$20,IF('Silo Levels'!$L$24="Pumping",((PI()*((($C$19+$G$20)-$W937)*($O$20/($O$19/2)))^2*((($O$20+$G$20)-$W937))/3)*$X$603)+(((PI()*((($C$19+$G$20)-$W937)*($O$20/($O$19/2)))^2*(((($C$19+$G$20)-$W937)*($O$20/($O$19/2)))*$AZ$17))/3)*$X$603),(((PI()*((($C$19+$G$20)-$W937)*($O$20/($O$19/2)))^2*((($O$20+$G$20)-$W937)/3))*$X$603)-((PI()*((($C$19+$G$20)-$W937)*($O$20/($O$19/2)))^2*(((($C$19+$G$20)-$W937)*($O$20/($O$19/2)))*$AZ$17)/3)*$X$603))),IF('Silo Levels'!$L$24="Pumping",(($D$18*$X$603)+((PI()*(($C$21/2)^2)*($G$20-$W937))*$X$603))+((($D$18+$H$18)/3)*$BF$17)+(((PI()*($C$21/2)^2*(($C$21/2)*$AZ$17))/3)*$X$603),(($D$18*$X$603)+((PI()*(($C$21/2)^2)*($G$20-$W937))*$X$603))+((($D$18+$H$18)/3)*$BF$17)-(((PI()*($C$21/2)^2*(($C$21/2)*$AZ$17))/3)*$X$603)))</f>
        <v>71715.918210609074</v>
      </c>
      <c r="Y937" s="73">
        <v>33.200000000000003</v>
      </c>
      <c r="Z937" s="95">
        <f t="shared" si="132"/>
        <v>86543.424337109667</v>
      </c>
      <c r="AA937" s="62">
        <v>33.200000000000003</v>
      </c>
      <c r="AB937" s="96">
        <f>IF($AA937&gt;$G$20,IF('Silo Levels'!$L$25="Pumping",((PI()*((($C$19+$G$20)-$AA937)*($O$20/($O$19/2)))^2*((($O$20+$G$20)-$AA937))/3)*$AB$603)+(((PI()*((($C$19+$G$20)-$AA937)*($O$20/($O$19/2)))^2*(((($C$19+$G$20)-$AA937)*($O$20/($O$19/2)))*$AZ$18))/3)*$AB$603),(((PI()*((($C$19+$G$20)-$AA937)*($O$20/($O$19/2)))^2*((($O$20+$G$20)-$AA937)/3))*$AB$603)-((PI()*((($C$19+$G$20)-$AA937)*($O$20/($O$19/2)))^2*(((($C$19+$G$20)-$AA937)*($O$20/($O$19/2)))*$AZ$18)/3)*$AB$603))),IF('Silo Levels'!$L$25="Pumping",(($D$18*$AB$603)+((PI()*(($C$21/2)^2)*($G$20-$AA937))*$AB$603))+((($D$18+$H$18)/3)*$BF$18)+(((PI()*($C$21/2)^2*(($C$21/2)*$AZ$18))/3)*$AB$603),(($D$18*$AB$603)+((PI()*(($C$21/2)^2)*($G$20-$AA937))*$AB$603))+((($D$18+$H$18)/3)*$BF$18)-(((PI()*($C$21/2)^2*(($C$21/2)*$AZ$18))/3)*$AB$603)))</f>
        <v>82194.083960055359</v>
      </c>
      <c r="AC937" s="73">
        <v>33.200000000000003</v>
      </c>
      <c r="AD937" s="95">
        <f t="shared" si="133"/>
        <v>91906.077791749762</v>
      </c>
      <c r="AE937" s="62">
        <v>33.200000000000003</v>
      </c>
      <c r="AF937" s="96">
        <f>IF($AE937&gt;$G$20,IF('Silo Levels'!$L$26="Pumping",((PI()*((($C$19+$G$20)-$AE937)*($O$20/($O$19/2)))^2*((($O$20+$G$20)-$AE937))/3)*$AF$603)+(((PI()*((($C$19+$G$20)-$AE937)*($O$20/($O$19/2)))^2*(((($C$19+$G$20)-$AE937)*($O$20/($O$19/2)))*$AZ$19))/3)*$AF$603),(((PI()*((($C$19+$G$20)-$AE937)*($O$20/($O$19/2)))^2*((($O$20+$G$20)-$AE937)/3))*$AF$603)-((PI()*((($C$19+$G$20)-$AE937)*($O$20/($O$19/2)))^2*(((($C$19+$G$20)-$AE937)*($O$20/($O$19/2)))*$AZ$19)/3)*$AF$603))),IF('Silo Levels'!$L$26="Pumping",(($D$18*$AF$603)+((PI()*(($C$21/2)^2)*($G$20-$AE937))*$AF$603))+((($D$18+$H$18)/3)*$BF$19)+(((PI()*($C$21/2)^2*(($C$21/2)*$AZ$19))/3)*$AF$603),(($D$18*$AF$603)+((PI()*(($C$21/2)^2)*($G$20-$AE937))*$AF$603))+((($D$18+$H$18)/3)*$BF$19)-(((PI()*($C$21/2)^2*(($C$21/2)*$AZ$19))/3)*$AF$603)))</f>
        <v>89695.592139489789</v>
      </c>
      <c r="AG937" s="73">
        <v>33.200000000000003</v>
      </c>
      <c r="AH937" s="95">
        <f t="shared" si="134"/>
        <v>83240.991741239515</v>
      </c>
      <c r="AI937" s="62">
        <v>33.200000000000003</v>
      </c>
      <c r="AJ937" s="96">
        <f>IF($AI937&gt;$G$20,IF('Silo Levels'!$L$27="Pumping",((PI()*((($C$19+$G$20)-$AI937)*($O$20/($O$19/2)))^2*((($O$20+$G$20)-$AI937))/3)*$AJ$603)+(((PI()*((($C$19+$G$20)-$AI937)*($O$20/($O$19/2)))^2*(((($C$19+$G$20)-$AI937)*($O$20/($O$19/2)))*$AZ$20))/3)*$AJ$603),(((PI()*((($C$19+$G$20)-$AI937)*($O$20/($O$19/2)))^2*((($O$20+$G$20)-$AI937)/3))*$AJ$603)-((PI()*((($C$19+$G$20)-$AI937)*($O$20/($O$19/2)))^2*(((($C$19+$G$20)-$AI937)*($O$20/($O$19/2)))*$AZ$20)/3)*$AJ$603))),IF('Silo Levels'!$L$27="Pumping",(($D$18*$AJ$603)+((PI()*(($C$21/2)^2)*($G$20-$AI937))*$AJ$603))+((($D$18+$H$18)/3)*$BF$20)+(((PI()*($C$21/2)^2*(($C$21/2)*$AZ$20))/3)*$AJ$603),(($D$18*$AJ$603)+((PI()*(($C$21/2)^2)*($G$20-$AI937))*$AJ$603))+((($D$18+$H$18)/3)*$BF$20)-(((PI()*($C$21/2)^2*(($C$21/2)*$AZ$20))/3)*$AJ$603)))</f>
        <v>79059.536350432798</v>
      </c>
    </row>
    <row r="938" spans="1:36" x14ac:dyDescent="0.3">
      <c r="A938">
        <v>33.299999999999997</v>
      </c>
      <c r="B938" s="95">
        <f t="shared" si="135"/>
        <v>82821.389249061016</v>
      </c>
      <c r="C938" s="62">
        <v>33.299999999999997</v>
      </c>
      <c r="D938" s="96">
        <f>IF($C938&gt;$G$20,IF('Silo Levels'!$L$19="Pumping",((PI()*((($C$19+$G$20)-$C938)*($O$20/($O$19/2)))^2*((($O$20+$G$20)-$C938))/3)*$D$603)+(((PI()*((($C$19+$G$20)-$C938)*($O$20/($O$19/2)))^2*(((($C$19+$G$20)-$C938)*($O$20/($O$19/2)))*$AZ$12))/3)*$D$603),(((PI()*((($C$19+$G$20)-$C938)*($O$20/($O$19/2)))^2*((($O$20+$G$20)-$C938)/3))*$D$603)-((PI()*((($C$19+$G$20)-$C938)*($O$20/($O$19/2)))^2*(((($C$19+$G$20)-$C938)*($O$20/($O$19/2)))*$AZ$12)/3)*$D$603))),IF('Silo Levels'!$L$19="Pumping",(($D$18*$D$603)+((PI()*(($C$21/2)^2)*($G$20-$C938))*$D$603))+((($D$18+$H$18)/3)*$BF$12)+(((PI()*($C$21/2)^2*(($C$21/2)*$AZ$12))/3)*$D$603),(($D$18*$D$603)+((PI()*(($C$21/2)^2)*($G$20-$C938))*$D$603))+((($D$18+$H$18)/3)*$BF$12)-(((PI()*($C$21/2)^2*(($C$21/2)*$AZ$12))/3)*$D$603)))</f>
        <v>79894.370475496311</v>
      </c>
      <c r="E938" s="73">
        <v>33.299999999999997</v>
      </c>
      <c r="F938" s="95">
        <f t="shared" si="127"/>
        <v>75123.919303660237</v>
      </c>
      <c r="G938" s="62">
        <v>33.299999999999997</v>
      </c>
      <c r="H938" s="96">
        <f>IF($G938&gt;$G$20,IF('Silo Levels'!$L$20="Pumping",((PI()*((($C$19+$G$20)-$G938)*($O$20/($O$19/2)))^2*((($O$20+$G$20)-$G938))/3)*$H$603)+(((PI()*((($C$19+$G$20)-$G938)*($O$20/($O$19/2)))^2*(((($C$19+$G$20)-$G938)*($O$20/($O$19/2)))*$AZ$13))/3)*$H$603),(((PI()*((($C$19+$G$20)-$G938)*($O$20/($O$19/2)))^2*((($O$20+$G$20)-$G938)/3))*$H$603)-((PI()*((($C$19+$G$20)-$G938)*($O$20/($O$19/2)))^2*(((($C$19+$G$20)-$G938)*($O$20/($O$19/2)))*$AZ$13)/3)*$H$603))),IF('Silo Levels'!$L$20="Pumping",(($D$18*$H$603)+((PI()*(($C$21/2)^2)*($G$20-$G938))*$H$603))+((($D$18+$H$18)/3)*$BF$13)+(((PI()*($C$21/2)^2*(($C$21/2)*$AZ$13))/3)*$H$603),(($D$18*$H$603)+((PI()*(($C$21/2)^2)*($G$20-$G938))*$H$603))+((($D$18+$H$18)/3)*$BF$13)-(((PI()*($C$21/2)^2*(($C$21/2)*$AZ$13))/3)*$H$603)))</f>
        <v>71335.784858634375</v>
      </c>
      <c r="I938" s="73">
        <v>33.299999999999997</v>
      </c>
      <c r="J938" s="95">
        <f t="shared" si="128"/>
        <v>75461.677503415762</v>
      </c>
      <c r="K938" s="62">
        <v>33.299999999999997</v>
      </c>
      <c r="L938" s="96">
        <f>IF($K938&gt;$G$20,IF('Silo Levels'!$L$21="Pumping",((PI()*((($C$19+$G$20)-$K938)*($O$20/($O$19/2)))^2*((($O$20+$G$20)-$K938))/3)*$L$603)+(((PI()*((($C$19+$G$20)-$K938)*($O$20/($O$19/2)))^2*(((($C$19+$G$20)-$K938)*($O$20/($O$19/2)))*$AZ$14))/3)*$L$603),(((PI()*((($C$19+$G$20)-$K938)*($O$20/($O$19/2)))^2*((($O$20+$G$20)-$K938)/3))*$L$603)-((PI()*((($C$19+$G$20)-$K938)*($O$20/($O$19/2)))^2*(((($C$19+$G$20)-$K938)*($O$20/($O$19/2)))*$AZ$14)/3)*$L$603))),IF('Silo Levels'!$L$21="Pumping",(($D$18*$L$603)+((PI()*(($C$21/2)^2)*($G$20-$K938))*$L$603))+((($D$18+$H$18)/3)*$BF$14)+(((PI()*($C$21/2)^2*(($C$21/2)*$AZ$14))/3)*$L$603),(($D$18*$L$603)+((PI()*(($C$21/2)^2)*($G$20-$K938))*$L$603))+((($D$18+$H$18)/3)*$BF$14)-(((PI()*($C$21/2)^2*(($C$21/2)*$AZ$14))/3)*$L$603)))</f>
        <v>71656.284481803654</v>
      </c>
      <c r="M938" s="73">
        <v>33.299999999999997</v>
      </c>
      <c r="N938" s="95">
        <f t="shared" si="129"/>
        <v>77218.37060460847</v>
      </c>
      <c r="O938" s="62">
        <v>33.299999999999997</v>
      </c>
      <c r="P938" s="96">
        <f>IF($O938&gt;$G$20,IF('Silo Levels'!$L$22="Pumping",((PI()*((($C$19+$G$20)-$O938)*($O$20/($O$19/2)))^2*((($O$20+$G$20)-$O938))/3)*$P$603)+(((PI()*((($C$19+$G$20)-$O938)*($O$20/($O$19/2)))^2*(((($C$19+$G$20)-$O938)*($O$20/($O$19/2)))*$AZ$15))/3)*$P$603),(((PI()*((($C$19+$G$20)-$O938)*($O$20/($O$19/2)))^2*((($O$20+$G$20)-$O938)/3))*$P$603)-((PI()*((($C$19+$G$20)-$O938)*($O$20/($O$19/2)))^2*(((($C$19+$G$20)-$O938)*($O$20/($O$19/2)))*$AZ$15)/3)*$P$603))),IF('Silo Levels'!$L$22="Pumping",(($D$18*$P$603)+((PI()*(($C$21/2)^2)*($G$20-$O938))*$P$603))+((($D$18+$H$18)/3)*$BF$15)+(((PI()*($C$21/2)^2*(($C$21/2)*$AZ$15))/3)*$P$603),(($D$18*$P$603)+((PI()*(($C$21/2)^2)*($G$20-$O938))*$P$603))+((($D$18+$H$18)/3)*$BF$15)-(((PI()*($C$21/2)^2*(($C$21/2)*$AZ$15))/3)*$P$603)))</f>
        <v>73323.215077015979</v>
      </c>
      <c r="Q938" s="73">
        <v>33.299999999999997</v>
      </c>
      <c r="R938" s="95">
        <f t="shared" si="130"/>
        <v>79842.458304395084</v>
      </c>
      <c r="S938" s="62">
        <v>33.299999999999997</v>
      </c>
      <c r="T938" s="96">
        <f>IF($S938&gt;$G$20,IF('Silo Levels'!$L$23="Pumping",((PI()*((($C$19+$G$20)-$S938)*($O$20/($O$19/2)))^2*((($O$20+$G$20)-$S938))/3)*$T$603)+(((PI()*((($C$19+$G$20)-$S938)*($O$20/($O$19/2)))^2*(((($C$19+$G$20)-$S938)*($O$20/($O$19/2)))*$AZ$16))/3)*$T$603),(((PI()*((($C$19+$G$20)-$S938)*($O$20/($O$19/2)))^2*((($O$20+$G$20)-$S938)/3))*$T$603)-((PI()*((($C$19+$G$20)-$S938)*($O$20/($O$19/2)))^2*(((($C$19+$G$20)-$S938)*($O$20/($O$19/2)))*$AZ$16)/3)*$T$603))),IF('Silo Levels'!$L$23="Pumping",(($D$18*$T$603)+((PI()*(($C$21/2)^2)*($G$20-$S938))*$T$603))+((($D$18+$H$18)/3)*$BF$16)+(((PI()*($C$21/2)^2*(($C$21/2)*$AZ$16))/3)*$T$603),(($D$18*$T$603)+((PI()*(($C$21/2)^2)*($G$20-$S938))*$T$603))+((($D$18+$H$18)/3)*$BF$16)-(((PI()*($C$21/2)^2*(($C$21/2)*$AZ$16))/3)*$T$603)))</f>
        <v>75813.218634452845</v>
      </c>
      <c r="U938" s="73">
        <v>33.299999999999997</v>
      </c>
      <c r="V938" s="95">
        <f t="shared" si="131"/>
        <v>75123.919303660237</v>
      </c>
      <c r="W938" s="62">
        <v>33.299999999999997</v>
      </c>
      <c r="X938" s="96">
        <f>IF($W938&gt;$G$20,IF('Silo Levels'!$L$24="Pumping",((PI()*((($C$19+$G$20)-$W938)*($O$20/($O$19/2)))^2*((($O$20+$G$20)-$W938))/3)*$X$603)+(((PI()*((($C$19+$G$20)-$W938)*($O$20/($O$19/2)))^2*(((($C$19+$G$20)-$W938)*($O$20/($O$19/2)))*$AZ$17))/3)*$X$603),(((PI()*((($C$19+$G$20)-$W938)*($O$20/($O$19/2)))^2*((($O$20+$G$20)-$W938)/3))*$X$603)-((PI()*((($C$19+$G$20)-$W938)*($O$20/($O$19/2)))^2*(((($C$19+$G$20)-$W938)*($O$20/($O$19/2)))*$AZ$17)/3)*$X$603))),IF('Silo Levels'!$L$24="Pumping",(($D$18*$X$603)+((PI()*(($C$21/2)^2)*($G$20-$W938))*$X$603))+((($D$18+$H$18)/3)*$BF$17)+(((PI()*($C$21/2)^2*(($C$21/2)*$AZ$17))/3)*$X$603),(($D$18*$X$603)+((PI()*(($C$21/2)^2)*($G$20-$W938))*$X$603))+((($D$18+$H$18)/3)*$BF$17)-(((PI()*($C$21/2)^2*(($C$21/2)*$AZ$17))/3)*$X$603)))</f>
        <v>71335.784858634375</v>
      </c>
      <c r="Y938" s="73">
        <v>33.299999999999997</v>
      </c>
      <c r="Z938" s="95">
        <f t="shared" si="132"/>
        <v>86106.974849795515</v>
      </c>
      <c r="AA938" s="62">
        <v>33.299999999999997</v>
      </c>
      <c r="AB938" s="96">
        <f>IF($AA938&gt;$G$20,IF('Silo Levels'!$L$25="Pumping",((PI()*((($C$19+$G$20)-$AA938)*($O$20/($O$19/2)))^2*((($O$20+$G$20)-$AA938))/3)*$AB$603)+(((PI()*((($C$19+$G$20)-$AA938)*($O$20/($O$19/2)))^2*(((($C$19+$G$20)-$AA938)*($O$20/($O$19/2)))*$AZ$18))/3)*$AB$603),(((PI()*((($C$19+$G$20)-$AA938)*($O$20/($O$19/2)))^2*((($O$20+$G$20)-$AA938)/3))*$AB$603)-((PI()*((($C$19+$G$20)-$AA938)*($O$20/($O$19/2)))^2*(((($C$19+$G$20)-$AA938)*($O$20/($O$19/2)))*$AZ$18)/3)*$AB$603))),IF('Silo Levels'!$L$25="Pumping",(($D$18*$AB$603)+((PI()*(($C$21/2)^2)*($G$20-$AA938))*$AB$603))+((($D$18+$H$18)/3)*$BF$18)+(((PI()*($C$21/2)^2*(($C$21/2)*$AZ$18))/3)*$AB$603),(($D$18*$AB$603)+((PI()*(($C$21/2)^2)*($G$20-$AA938))*$AB$603))+((($D$18+$H$18)/3)*$BF$18)-(((PI()*($C$21/2)^2*(($C$21/2)*$AZ$18))/3)*$AB$603)))</f>
        <v>81757.634472741207</v>
      </c>
      <c r="AC938" s="73">
        <v>33.299999999999997</v>
      </c>
      <c r="AD938" s="95">
        <f t="shared" si="133"/>
        <v>91462.440253177745</v>
      </c>
      <c r="AE938" s="62">
        <v>33.299999999999997</v>
      </c>
      <c r="AF938" s="96">
        <f>IF($AE938&gt;$G$20,IF('Silo Levels'!$L$26="Pumping",((PI()*((($C$19+$G$20)-$AE938)*($O$20/($O$19/2)))^2*((($O$20+$G$20)-$AE938))/3)*$AF$603)+(((PI()*((($C$19+$G$20)-$AE938)*($O$20/($O$19/2)))^2*(((($C$19+$G$20)-$AE938)*($O$20/($O$19/2)))*$AZ$19))/3)*$AF$603),(((PI()*((($C$19+$G$20)-$AE938)*($O$20/($O$19/2)))^2*((($O$20+$G$20)-$AE938)/3))*$AF$603)-((PI()*((($C$19+$G$20)-$AE938)*($O$20/($O$19/2)))^2*(((($C$19+$G$20)-$AE938)*($O$20/($O$19/2)))*$AZ$19)/3)*$AF$603))),IF('Silo Levels'!$L$26="Pumping",(($D$18*$AF$603)+((PI()*(($C$21/2)^2)*($G$20-$AE938))*$AF$603))+((($D$18+$H$18)/3)*$BF$19)+(((PI()*($C$21/2)^2*(($C$21/2)*$AZ$19))/3)*$AF$603),(($D$18*$AF$603)+((PI()*(($C$21/2)^2)*($G$20-$AE938))*$AF$603))+((($D$18+$H$18)/3)*$BF$19)-(((PI()*($C$21/2)^2*(($C$21/2)*$AZ$19))/3)*$AF$603)))</f>
        <v>89251.954600917772</v>
      </c>
      <c r="AG938" s="73">
        <v>33.299999999999997</v>
      </c>
      <c r="AH938" s="95">
        <f t="shared" si="134"/>
        <v>82821.389249061016</v>
      </c>
      <c r="AI938" s="62">
        <v>33.299999999999997</v>
      </c>
      <c r="AJ938" s="96">
        <f>IF($AI938&gt;$G$20,IF('Silo Levels'!$L$27="Pumping",((PI()*((($C$19+$G$20)-$AI938)*($O$20/($O$19/2)))^2*((($O$20+$G$20)-$AI938))/3)*$AJ$603)+(((PI()*((($C$19+$G$20)-$AI938)*($O$20/($O$19/2)))^2*(((($C$19+$G$20)-$AI938)*($O$20/($O$19/2)))*$AZ$20))/3)*$AJ$603),(((PI()*((($C$19+$G$20)-$AI938)*($O$20/($O$19/2)))^2*((($O$20+$G$20)-$AI938)/3))*$AJ$603)-((PI()*((($C$19+$G$20)-$AI938)*($O$20/($O$19/2)))^2*(((($C$19+$G$20)-$AI938)*($O$20/($O$19/2)))*$AZ$20)/3)*$AJ$603))),IF('Silo Levels'!$L$27="Pumping",(($D$18*$AJ$603)+((PI()*(($C$21/2)^2)*($G$20-$AI938))*$AJ$603))+((($D$18+$H$18)/3)*$BF$20)+(((PI()*($C$21/2)^2*(($C$21/2)*$AZ$20))/3)*$AJ$603),(($D$18*$AJ$603)+((PI()*(($C$21/2)^2)*($G$20-$AI938))*$AJ$603))+((($D$18+$H$18)/3)*$BF$20)-(((PI()*($C$21/2)^2*(($C$21/2)*$AZ$20))/3)*$AJ$603)))</f>
        <v>78639.933858254299</v>
      </c>
    </row>
    <row r="939" spans="1:36" x14ac:dyDescent="0.3">
      <c r="A939">
        <v>33.4</v>
      </c>
      <c r="B939" s="95">
        <f t="shared" si="135"/>
        <v>82401.786756882488</v>
      </c>
      <c r="C939" s="62">
        <v>33.4</v>
      </c>
      <c r="D939" s="96">
        <f>IF($C939&gt;$G$20,IF('Silo Levels'!$L$19="Pumping",((PI()*((($C$19+$G$20)-$C939)*($O$20/($O$19/2)))^2*((($O$20+$G$20)-$C939))/3)*$D$603)+(((PI()*((($C$19+$G$20)-$C939)*($O$20/($O$19/2)))^2*(((($C$19+$G$20)-$C939)*($O$20/($O$19/2)))*$AZ$12))/3)*$D$603),(((PI()*((($C$19+$G$20)-$C939)*($O$20/($O$19/2)))^2*((($O$20+$G$20)-$C939)/3))*$D$603)-((PI()*((($C$19+$G$20)-$C939)*($O$20/($O$19/2)))^2*(((($C$19+$G$20)-$C939)*($O$20/($O$19/2)))*$AZ$12)/3)*$D$603))),IF('Silo Levels'!$L$19="Pumping",(($D$18*$D$603)+((PI()*(($C$21/2)^2)*($G$20-$C939))*$D$603))+((($D$18+$H$18)/3)*$BF$12)+(((PI()*($C$21/2)^2*(($C$21/2)*$AZ$12))/3)*$D$603),(($D$18*$D$603)+((PI()*(($C$21/2)^2)*($G$20-$C939))*$D$603))+((($D$18+$H$18)/3)*$BF$12)-(((PI()*($C$21/2)^2*(($C$21/2)*$AZ$12))/3)*$D$603)))</f>
        <v>79474.767983317783</v>
      </c>
      <c r="E939" s="73">
        <v>33.4</v>
      </c>
      <c r="F939" s="95">
        <f t="shared" si="127"/>
        <v>74743.78595168551</v>
      </c>
      <c r="G939" s="62">
        <v>33.4</v>
      </c>
      <c r="H939" s="96">
        <f>IF($G939&gt;$G$20,IF('Silo Levels'!$L$20="Pumping",((PI()*((($C$19+$G$20)-$G939)*($O$20/($O$19/2)))^2*((($O$20+$G$20)-$G939))/3)*$H$603)+(((PI()*((($C$19+$G$20)-$G939)*($O$20/($O$19/2)))^2*(((($C$19+$G$20)-$G939)*($O$20/($O$19/2)))*$AZ$13))/3)*$H$603),(((PI()*((($C$19+$G$20)-$G939)*($O$20/($O$19/2)))^2*((($O$20+$G$20)-$G939)/3))*$H$603)-((PI()*((($C$19+$G$20)-$G939)*($O$20/($O$19/2)))^2*(((($C$19+$G$20)-$G939)*($O$20/($O$19/2)))*$AZ$13)/3)*$H$603))),IF('Silo Levels'!$L$20="Pumping",(($D$18*$H$603)+((PI()*(($C$21/2)^2)*($G$20-$G939))*$H$603))+((($D$18+$H$18)/3)*$BF$13)+(((PI()*($C$21/2)^2*(($C$21/2)*$AZ$13))/3)*$H$603),(($D$18*$H$603)+((PI()*(($C$21/2)^2)*($G$20-$G939))*$H$603))+((($D$18+$H$18)/3)*$BF$13)-(((PI()*($C$21/2)^2*(($C$21/2)*$AZ$13))/3)*$H$603)))</f>
        <v>70955.651506659648</v>
      </c>
      <c r="I939" s="73">
        <v>33.4</v>
      </c>
      <c r="J939" s="95">
        <f t="shared" si="128"/>
        <v>75079.812280341081</v>
      </c>
      <c r="K939" s="62">
        <v>33.4</v>
      </c>
      <c r="L939" s="96">
        <f>IF($K939&gt;$G$20,IF('Silo Levels'!$L$21="Pumping",((PI()*((($C$19+$G$20)-$K939)*($O$20/($O$19/2)))^2*((($O$20+$G$20)-$K939))/3)*$L$603)+(((PI()*((($C$19+$G$20)-$K939)*($O$20/($O$19/2)))^2*(((($C$19+$G$20)-$K939)*($O$20/($O$19/2)))*$AZ$14))/3)*$L$603),(((PI()*((($C$19+$G$20)-$K939)*($O$20/($O$19/2)))^2*((($O$20+$G$20)-$K939)/3))*$L$603)-((PI()*((($C$19+$G$20)-$K939)*($O$20/($O$19/2)))^2*(((($C$19+$G$20)-$K939)*($O$20/($O$19/2)))*$AZ$14)/3)*$L$603))),IF('Silo Levels'!$L$21="Pumping",(($D$18*$L$603)+((PI()*(($C$21/2)^2)*($G$20-$K939))*$L$603))+((($D$18+$H$18)/3)*$BF$14)+(((PI()*($C$21/2)^2*(($C$21/2)*$AZ$14))/3)*$L$603),(($D$18*$L$603)+((PI()*(($C$21/2)^2)*($G$20-$K939))*$L$603))+((($D$18+$H$18)/3)*$BF$14)-(((PI()*($C$21/2)^2*(($C$21/2)*$AZ$14))/3)*$L$603)))</f>
        <v>71274.419258728973</v>
      </c>
      <c r="M939" s="73">
        <v>33.4</v>
      </c>
      <c r="N939" s="95">
        <f t="shared" si="129"/>
        <v>76827.497854801273</v>
      </c>
      <c r="O939" s="62">
        <v>33.4</v>
      </c>
      <c r="P939" s="96">
        <f>IF($O939&gt;$G$20,IF('Silo Levels'!$L$22="Pumping",((PI()*((($C$19+$G$20)-$O939)*($O$20/($O$19/2)))^2*((($O$20+$G$20)-$O939))/3)*$P$603)+(((PI()*((($C$19+$G$20)-$O939)*($O$20/($O$19/2)))^2*(((($C$19+$G$20)-$O939)*($O$20/($O$19/2)))*$AZ$15))/3)*$P$603),(((PI()*((($C$19+$G$20)-$O939)*($O$20/($O$19/2)))^2*((($O$20+$G$20)-$O939)/3))*$P$603)-((PI()*((($C$19+$G$20)-$O939)*($O$20/($O$19/2)))^2*(((($C$19+$G$20)-$O939)*($O$20/($O$19/2)))*$AZ$15)/3)*$P$603))),IF('Silo Levels'!$L$22="Pumping",(($D$18*$P$603)+((PI()*(($C$21/2)^2)*($G$20-$O939))*$P$603))+((($D$18+$H$18)/3)*$BF$15)+(((PI()*($C$21/2)^2*(($C$21/2)*$AZ$15))/3)*$P$603),(($D$18*$P$603)+((PI()*(($C$21/2)^2)*($G$20-$O939))*$P$603))+((($D$18+$H$18)/3)*$BF$15)-(((PI()*($C$21/2)^2*(($C$21/2)*$AZ$15))/3)*$P$603)))</f>
        <v>72932.342327208782</v>
      </c>
      <c r="Q939" s="73">
        <v>33.4</v>
      </c>
      <c r="R939" s="95">
        <f t="shared" si="130"/>
        <v>79438.130421139547</v>
      </c>
      <c r="S939" s="62">
        <v>33.4</v>
      </c>
      <c r="T939" s="96">
        <f>IF($S939&gt;$G$20,IF('Silo Levels'!$L$23="Pumping",((PI()*((($C$19+$G$20)-$S939)*($O$20/($O$19/2)))^2*((($O$20+$G$20)-$S939))/3)*$T$603)+(((PI()*((($C$19+$G$20)-$S939)*($O$20/($O$19/2)))^2*(((($C$19+$G$20)-$S939)*($O$20/($O$19/2)))*$AZ$16))/3)*$T$603),(((PI()*((($C$19+$G$20)-$S939)*($O$20/($O$19/2)))^2*((($O$20+$G$20)-$S939)/3))*$T$603)-((PI()*((($C$19+$G$20)-$S939)*($O$20/($O$19/2)))^2*(((($C$19+$G$20)-$S939)*($O$20/($O$19/2)))*$AZ$16)/3)*$T$603))),IF('Silo Levels'!$L$23="Pumping",(($D$18*$T$603)+((PI()*(($C$21/2)^2)*($G$20-$S939))*$T$603))+((($D$18+$H$18)/3)*$BF$16)+(((PI()*($C$21/2)^2*(($C$21/2)*$AZ$16))/3)*$T$603),(($D$18*$T$603)+((PI()*(($C$21/2)^2)*($G$20-$S939))*$T$603))+((($D$18+$H$18)/3)*$BF$16)-(((PI()*($C$21/2)^2*(($C$21/2)*$AZ$16))/3)*$T$603)))</f>
        <v>75408.890751197308</v>
      </c>
      <c r="U939" s="73">
        <v>33.4</v>
      </c>
      <c r="V939" s="95">
        <f t="shared" si="131"/>
        <v>74743.78595168551</v>
      </c>
      <c r="W939" s="62">
        <v>33.4</v>
      </c>
      <c r="X939" s="96">
        <f>IF($W939&gt;$G$20,IF('Silo Levels'!$L$24="Pumping",((PI()*((($C$19+$G$20)-$W939)*($O$20/($O$19/2)))^2*((($O$20+$G$20)-$W939))/3)*$X$603)+(((PI()*((($C$19+$G$20)-$W939)*($O$20/($O$19/2)))^2*(((($C$19+$G$20)-$W939)*($O$20/($O$19/2)))*$AZ$17))/3)*$X$603),(((PI()*((($C$19+$G$20)-$W939)*($O$20/($O$19/2)))^2*((($O$20+$G$20)-$W939)/3))*$X$603)-((PI()*((($C$19+$G$20)-$W939)*($O$20/($O$19/2)))^2*(((($C$19+$G$20)-$W939)*($O$20/($O$19/2)))*$AZ$17)/3)*$X$603))),IF('Silo Levels'!$L$24="Pumping",(($D$18*$X$603)+((PI()*(($C$21/2)^2)*($G$20-$W939))*$X$603))+((($D$18+$H$18)/3)*$BF$17)+(((PI()*($C$21/2)^2*(($C$21/2)*$AZ$17))/3)*$X$603),(($D$18*$X$603)+((PI()*(($C$21/2)^2)*($G$20-$W939))*$X$603))+((($D$18+$H$18)/3)*$BF$17)-(((PI()*($C$21/2)^2*(($C$21/2)*$AZ$17))/3)*$X$603)))</f>
        <v>70955.651506659648</v>
      </c>
      <c r="Y939" s="73">
        <v>33.4</v>
      </c>
      <c r="Z939" s="95">
        <f t="shared" si="132"/>
        <v>85670.525362481334</v>
      </c>
      <c r="AA939" s="62">
        <v>33.4</v>
      </c>
      <c r="AB939" s="96">
        <f>IF($AA939&gt;$G$20,IF('Silo Levels'!$L$25="Pumping",((PI()*((($C$19+$G$20)-$AA939)*($O$20/($O$19/2)))^2*((($O$20+$G$20)-$AA939))/3)*$AB$603)+(((PI()*((($C$19+$G$20)-$AA939)*($O$20/($O$19/2)))^2*(((($C$19+$G$20)-$AA939)*($O$20/($O$19/2)))*$AZ$18))/3)*$AB$603),(((PI()*((($C$19+$G$20)-$AA939)*($O$20/($O$19/2)))^2*((($O$20+$G$20)-$AA939)/3))*$AB$603)-((PI()*((($C$19+$G$20)-$AA939)*($O$20/($O$19/2)))^2*(((($C$19+$G$20)-$AA939)*($O$20/($O$19/2)))*$AZ$18)/3)*$AB$603))),IF('Silo Levels'!$L$25="Pumping",(($D$18*$AB$603)+((PI()*(($C$21/2)^2)*($G$20-$AA939))*$AB$603))+((($D$18+$H$18)/3)*$BF$18)+(((PI()*($C$21/2)^2*(($C$21/2)*$AZ$18))/3)*$AB$603),(($D$18*$AB$603)+((PI()*(($C$21/2)^2)*($G$20-$AA939))*$AB$603))+((($D$18+$H$18)/3)*$BF$18)-(((PI()*($C$21/2)^2*(($C$21/2)*$AZ$18))/3)*$AB$603)))</f>
        <v>81321.184985427026</v>
      </c>
      <c r="AC939" s="73">
        <v>33.4</v>
      </c>
      <c r="AD939" s="95">
        <f t="shared" si="133"/>
        <v>91018.802714605699</v>
      </c>
      <c r="AE939" s="62">
        <v>33.4</v>
      </c>
      <c r="AF939" s="96">
        <f>IF($AE939&gt;$G$20,IF('Silo Levels'!$L$26="Pumping",((PI()*((($C$19+$G$20)-$AE939)*($O$20/($O$19/2)))^2*((($O$20+$G$20)-$AE939))/3)*$AF$603)+(((PI()*((($C$19+$G$20)-$AE939)*($O$20/($O$19/2)))^2*(((($C$19+$G$20)-$AE939)*($O$20/($O$19/2)))*$AZ$19))/3)*$AF$603),(((PI()*((($C$19+$G$20)-$AE939)*($O$20/($O$19/2)))^2*((($O$20+$G$20)-$AE939)/3))*$AF$603)-((PI()*((($C$19+$G$20)-$AE939)*($O$20/($O$19/2)))^2*(((($C$19+$G$20)-$AE939)*($O$20/($O$19/2)))*$AZ$19)/3)*$AF$603))),IF('Silo Levels'!$L$26="Pumping",(($D$18*$AF$603)+((PI()*(($C$21/2)^2)*($G$20-$AE939))*$AF$603))+((($D$18+$H$18)/3)*$BF$19)+(((PI()*($C$21/2)^2*(($C$21/2)*$AZ$19))/3)*$AF$603),(($D$18*$AF$603)+((PI()*(($C$21/2)^2)*($G$20-$AE939))*$AF$603))+((($D$18+$H$18)/3)*$BF$19)-(((PI()*($C$21/2)^2*(($C$21/2)*$AZ$19))/3)*$AF$603)))</f>
        <v>88808.317062345726</v>
      </c>
      <c r="AG939" s="73">
        <v>33.4</v>
      </c>
      <c r="AH939" s="95">
        <f t="shared" si="134"/>
        <v>82401.786756882488</v>
      </c>
      <c r="AI939" s="62">
        <v>33.4</v>
      </c>
      <c r="AJ939" s="96">
        <f>IF($AI939&gt;$G$20,IF('Silo Levels'!$L$27="Pumping",((PI()*((($C$19+$G$20)-$AI939)*($O$20/($O$19/2)))^2*((($O$20+$G$20)-$AI939))/3)*$AJ$603)+(((PI()*((($C$19+$G$20)-$AI939)*($O$20/($O$19/2)))^2*(((($C$19+$G$20)-$AI939)*($O$20/($O$19/2)))*$AZ$20))/3)*$AJ$603),(((PI()*((($C$19+$G$20)-$AI939)*($O$20/($O$19/2)))^2*((($O$20+$G$20)-$AI939)/3))*$AJ$603)-((PI()*((($C$19+$G$20)-$AI939)*($O$20/($O$19/2)))^2*(((($C$19+$G$20)-$AI939)*($O$20/($O$19/2)))*$AZ$20)/3)*$AJ$603))),IF('Silo Levels'!$L$27="Pumping",(($D$18*$AJ$603)+((PI()*(($C$21/2)^2)*($G$20-$AI939))*$AJ$603))+((($D$18+$H$18)/3)*$BF$20)+(((PI()*($C$21/2)^2*(($C$21/2)*$AZ$20))/3)*$AJ$603),(($D$18*$AJ$603)+((PI()*(($C$21/2)^2)*($G$20-$AI939))*$AJ$603))+((($D$18+$H$18)/3)*$BF$20)-(((PI()*($C$21/2)^2*(($C$21/2)*$AZ$20))/3)*$AJ$603)))</f>
        <v>78220.33136607577</v>
      </c>
    </row>
    <row r="940" spans="1:36" x14ac:dyDescent="0.3">
      <c r="A940">
        <v>33.5</v>
      </c>
      <c r="B940" s="95">
        <f t="shared" si="135"/>
        <v>81982.184264703974</v>
      </c>
      <c r="C940" s="62">
        <v>33.5</v>
      </c>
      <c r="D940" s="96">
        <f>IF($C940&gt;$G$20,IF('Silo Levels'!$L$19="Pumping",((PI()*((($C$19+$G$20)-$C940)*($O$20/($O$19/2)))^2*((($O$20+$G$20)-$C940))/3)*$D$603)+(((PI()*((($C$19+$G$20)-$C940)*($O$20/($O$19/2)))^2*(((($C$19+$G$20)-$C940)*($O$20/($O$19/2)))*$AZ$12))/3)*$D$603),(((PI()*((($C$19+$G$20)-$C940)*($O$20/($O$19/2)))^2*((($O$20+$G$20)-$C940)/3))*$D$603)-((PI()*((($C$19+$G$20)-$C940)*($O$20/($O$19/2)))^2*(((($C$19+$G$20)-$C940)*($O$20/($O$19/2)))*$AZ$12)/3)*$D$603))),IF('Silo Levels'!$L$19="Pumping",(($D$18*$D$603)+((PI()*(($C$21/2)^2)*($G$20-$C940))*$D$603))+((($D$18+$H$18)/3)*$BF$12)+(((PI()*($C$21/2)^2*(($C$21/2)*$AZ$12))/3)*$D$603),(($D$18*$D$603)+((PI()*(($C$21/2)^2)*($G$20-$C940))*$D$603))+((($D$18+$H$18)/3)*$BF$12)-(((PI()*($C$21/2)^2*(($C$21/2)*$AZ$12))/3)*$D$603)))</f>
        <v>79055.165491139269</v>
      </c>
      <c r="E940" s="73">
        <v>33.5</v>
      </c>
      <c r="F940" s="95">
        <f t="shared" si="127"/>
        <v>74363.652599710796</v>
      </c>
      <c r="G940" s="62">
        <v>33.5</v>
      </c>
      <c r="H940" s="96">
        <f>IF($G940&gt;$G$20,IF('Silo Levels'!$L$20="Pumping",((PI()*((($C$19+$G$20)-$G940)*($O$20/($O$19/2)))^2*((($O$20+$G$20)-$G940))/3)*$H$603)+(((PI()*((($C$19+$G$20)-$G940)*($O$20/($O$19/2)))^2*(((($C$19+$G$20)-$G940)*($O$20/($O$19/2)))*$AZ$13))/3)*$H$603),(((PI()*((($C$19+$G$20)-$G940)*($O$20/($O$19/2)))^2*((($O$20+$G$20)-$G940)/3))*$H$603)-((PI()*((($C$19+$G$20)-$G940)*($O$20/($O$19/2)))^2*(((($C$19+$G$20)-$G940)*($O$20/($O$19/2)))*$AZ$13)/3)*$H$603))),IF('Silo Levels'!$L$20="Pumping",(($D$18*$H$603)+((PI()*(($C$21/2)^2)*($G$20-$G940))*$H$603))+((($D$18+$H$18)/3)*$BF$13)+(((PI()*($C$21/2)^2*(($C$21/2)*$AZ$13))/3)*$H$603),(($D$18*$H$603)+((PI()*(($C$21/2)^2)*($G$20-$G940))*$H$603))+((($D$18+$H$18)/3)*$BF$13)-(((PI()*($C$21/2)^2*(($C$21/2)*$AZ$13))/3)*$H$603)))</f>
        <v>70575.518154684934</v>
      </c>
      <c r="I940" s="73">
        <v>33.5</v>
      </c>
      <c r="J940" s="95">
        <f t="shared" si="128"/>
        <v>74697.947057266429</v>
      </c>
      <c r="K940" s="62">
        <v>33.5</v>
      </c>
      <c r="L940" s="96">
        <f>IF($K940&gt;$G$20,IF('Silo Levels'!$L$21="Pumping",((PI()*((($C$19+$G$20)-$K940)*($O$20/($O$19/2)))^2*((($O$20+$G$20)-$K940))/3)*$L$603)+(((PI()*((($C$19+$G$20)-$K940)*($O$20/($O$19/2)))^2*(((($C$19+$G$20)-$K940)*($O$20/($O$19/2)))*$AZ$14))/3)*$L$603),(((PI()*((($C$19+$G$20)-$K940)*($O$20/($O$19/2)))^2*((($O$20+$G$20)-$K940)/3))*$L$603)-((PI()*((($C$19+$G$20)-$K940)*($O$20/($O$19/2)))^2*(((($C$19+$G$20)-$K940)*($O$20/($O$19/2)))*$AZ$14)/3)*$L$603))),IF('Silo Levels'!$L$21="Pumping",(($D$18*$L$603)+((PI()*(($C$21/2)^2)*($G$20-$K940))*$L$603))+((($D$18+$H$18)/3)*$BF$14)+(((PI()*($C$21/2)^2*(($C$21/2)*$AZ$14))/3)*$L$603),(($D$18*$L$603)+((PI()*(($C$21/2)^2)*($G$20-$K940))*$L$603))+((($D$18+$H$18)/3)*$BF$14)-(((PI()*($C$21/2)^2*(($C$21/2)*$AZ$14))/3)*$L$603)))</f>
        <v>70892.554035654321</v>
      </c>
      <c r="M940" s="73">
        <v>33.5</v>
      </c>
      <c r="N940" s="95">
        <f t="shared" si="129"/>
        <v>76436.625104994077</v>
      </c>
      <c r="O940" s="62">
        <v>33.5</v>
      </c>
      <c r="P940" s="96">
        <f>IF($O940&gt;$G$20,IF('Silo Levels'!$L$22="Pumping",((PI()*((($C$19+$G$20)-$O940)*($O$20/($O$19/2)))^2*((($O$20+$G$20)-$O940))/3)*$P$603)+(((PI()*((($C$19+$G$20)-$O940)*($O$20/($O$19/2)))^2*(((($C$19+$G$20)-$O940)*($O$20/($O$19/2)))*$AZ$15))/3)*$P$603),(((PI()*((($C$19+$G$20)-$O940)*($O$20/($O$19/2)))^2*((($O$20+$G$20)-$O940)/3))*$P$603)-((PI()*((($C$19+$G$20)-$O940)*($O$20/($O$19/2)))^2*(((($C$19+$G$20)-$O940)*($O$20/($O$19/2)))*$AZ$15)/3)*$P$603))),IF('Silo Levels'!$L$22="Pumping",(($D$18*$P$603)+((PI()*(($C$21/2)^2)*($G$20-$O940))*$P$603))+((($D$18+$H$18)/3)*$BF$15)+(((PI()*($C$21/2)^2*(($C$21/2)*$AZ$15))/3)*$P$603),(($D$18*$P$603)+((PI()*(($C$21/2)^2)*($G$20-$O940))*$P$603))+((($D$18+$H$18)/3)*$BF$15)-(((PI()*($C$21/2)^2*(($C$21/2)*$AZ$15))/3)*$P$603)))</f>
        <v>72541.469577401585</v>
      </c>
      <c r="Q940" s="73">
        <v>33.5</v>
      </c>
      <c r="R940" s="95">
        <f t="shared" si="130"/>
        <v>79033.802537884025</v>
      </c>
      <c r="S940" s="62">
        <v>33.5</v>
      </c>
      <c r="T940" s="96">
        <f>IF($S940&gt;$G$20,IF('Silo Levels'!$L$23="Pumping",((PI()*((($C$19+$G$20)-$S940)*($O$20/($O$19/2)))^2*((($O$20+$G$20)-$S940))/3)*$T$603)+(((PI()*((($C$19+$G$20)-$S940)*($O$20/($O$19/2)))^2*(((($C$19+$G$20)-$S940)*($O$20/($O$19/2)))*$AZ$16))/3)*$T$603),(((PI()*((($C$19+$G$20)-$S940)*($O$20/($O$19/2)))^2*((($O$20+$G$20)-$S940)/3))*$T$603)-((PI()*((($C$19+$G$20)-$S940)*($O$20/($O$19/2)))^2*(((($C$19+$G$20)-$S940)*($O$20/($O$19/2)))*$AZ$16)/3)*$T$603))),IF('Silo Levels'!$L$23="Pumping",(($D$18*$T$603)+((PI()*(($C$21/2)^2)*($G$20-$S940))*$T$603))+((($D$18+$H$18)/3)*$BF$16)+(((PI()*($C$21/2)^2*(($C$21/2)*$AZ$16))/3)*$T$603),(($D$18*$T$603)+((PI()*(($C$21/2)^2)*($G$20-$S940))*$T$603))+((($D$18+$H$18)/3)*$BF$16)-(((PI()*($C$21/2)^2*(($C$21/2)*$AZ$16))/3)*$T$603)))</f>
        <v>75004.562867941786</v>
      </c>
      <c r="U940" s="73">
        <v>33.5</v>
      </c>
      <c r="V940" s="95">
        <f t="shared" si="131"/>
        <v>74363.652599710796</v>
      </c>
      <c r="W940" s="62">
        <v>33.5</v>
      </c>
      <c r="X940" s="96">
        <f>IF($W940&gt;$G$20,IF('Silo Levels'!$L$24="Pumping",((PI()*((($C$19+$G$20)-$W940)*($O$20/($O$19/2)))^2*((($O$20+$G$20)-$W940))/3)*$X$603)+(((PI()*((($C$19+$G$20)-$W940)*($O$20/($O$19/2)))^2*(((($C$19+$G$20)-$W940)*($O$20/($O$19/2)))*$AZ$17))/3)*$X$603),(((PI()*((($C$19+$G$20)-$W940)*($O$20/($O$19/2)))^2*((($O$20+$G$20)-$W940)/3))*$X$603)-((PI()*((($C$19+$G$20)-$W940)*($O$20/($O$19/2)))^2*(((($C$19+$G$20)-$W940)*($O$20/($O$19/2)))*$AZ$17)/3)*$X$603))),IF('Silo Levels'!$L$24="Pumping",(($D$18*$X$603)+((PI()*(($C$21/2)^2)*($G$20-$W940))*$X$603))+((($D$18+$H$18)/3)*$BF$17)+(((PI()*($C$21/2)^2*(($C$21/2)*$AZ$17))/3)*$X$603),(($D$18*$X$603)+((PI()*(($C$21/2)^2)*($G$20-$W940))*$X$603))+((($D$18+$H$18)/3)*$BF$17)-(((PI()*($C$21/2)^2*(($C$21/2)*$AZ$17))/3)*$X$603)))</f>
        <v>70575.518154684934</v>
      </c>
      <c r="Y940" s="73">
        <v>33.5</v>
      </c>
      <c r="Z940" s="95">
        <f t="shared" si="132"/>
        <v>85234.075875167182</v>
      </c>
      <c r="AA940" s="62">
        <v>33.5</v>
      </c>
      <c r="AB940" s="96">
        <f>IF($AA940&gt;$G$20,IF('Silo Levels'!$L$25="Pumping",((PI()*((($C$19+$G$20)-$AA940)*($O$20/($O$19/2)))^2*((($O$20+$G$20)-$AA940))/3)*$AB$603)+(((PI()*((($C$19+$G$20)-$AA940)*($O$20/($O$19/2)))^2*(((($C$19+$G$20)-$AA940)*($O$20/($O$19/2)))*$AZ$18))/3)*$AB$603),(((PI()*((($C$19+$G$20)-$AA940)*($O$20/($O$19/2)))^2*((($O$20+$G$20)-$AA940)/3))*$AB$603)-((PI()*((($C$19+$G$20)-$AA940)*($O$20/($O$19/2)))^2*(((($C$19+$G$20)-$AA940)*($O$20/($O$19/2)))*$AZ$18)/3)*$AB$603))),IF('Silo Levels'!$L$25="Pumping",(($D$18*$AB$603)+((PI()*(($C$21/2)^2)*($G$20-$AA940))*$AB$603))+((($D$18+$H$18)/3)*$BF$18)+(((PI()*($C$21/2)^2*(($C$21/2)*$AZ$18))/3)*$AB$603),(($D$18*$AB$603)+((PI()*(($C$21/2)^2)*($G$20-$AA940))*$AB$603))+((($D$18+$H$18)/3)*$BF$18)-(((PI()*($C$21/2)^2*(($C$21/2)*$AZ$18))/3)*$AB$603)))</f>
        <v>80884.735498112874</v>
      </c>
      <c r="AC940" s="73">
        <v>33.5</v>
      </c>
      <c r="AD940" s="95">
        <f t="shared" si="133"/>
        <v>90575.165176033683</v>
      </c>
      <c r="AE940" s="62">
        <v>33.5</v>
      </c>
      <c r="AF940" s="96">
        <f>IF($AE940&gt;$G$20,IF('Silo Levels'!$L$26="Pumping",((PI()*((($C$19+$G$20)-$AE940)*($O$20/($O$19/2)))^2*((($O$20+$G$20)-$AE940))/3)*$AF$603)+(((PI()*((($C$19+$G$20)-$AE940)*($O$20/($O$19/2)))^2*(((($C$19+$G$20)-$AE940)*($O$20/($O$19/2)))*$AZ$19))/3)*$AF$603),(((PI()*((($C$19+$G$20)-$AE940)*($O$20/($O$19/2)))^2*((($O$20+$G$20)-$AE940)/3))*$AF$603)-((PI()*((($C$19+$G$20)-$AE940)*($O$20/($O$19/2)))^2*(((($C$19+$G$20)-$AE940)*($O$20/($O$19/2)))*$AZ$19)/3)*$AF$603))),IF('Silo Levels'!$L$26="Pumping",(($D$18*$AF$603)+((PI()*(($C$21/2)^2)*($G$20-$AE940))*$AF$603))+((($D$18+$H$18)/3)*$BF$19)+(((PI()*($C$21/2)^2*(($C$21/2)*$AZ$19))/3)*$AF$603),(($D$18*$AF$603)+((PI()*(($C$21/2)^2)*($G$20-$AE940))*$AF$603))+((($D$18+$H$18)/3)*$BF$19)-(((PI()*($C$21/2)^2*(($C$21/2)*$AZ$19))/3)*$AF$603)))</f>
        <v>88364.67952377371</v>
      </c>
      <c r="AG940" s="73">
        <v>33.5</v>
      </c>
      <c r="AH940" s="95">
        <f t="shared" si="134"/>
        <v>81982.184264703974</v>
      </c>
      <c r="AI940" s="62">
        <v>33.5</v>
      </c>
      <c r="AJ940" s="96">
        <f>IF($AI940&gt;$G$20,IF('Silo Levels'!$L$27="Pumping",((PI()*((($C$19+$G$20)-$AI940)*($O$20/($O$19/2)))^2*((($O$20+$G$20)-$AI940))/3)*$AJ$603)+(((PI()*((($C$19+$G$20)-$AI940)*($O$20/($O$19/2)))^2*(((($C$19+$G$20)-$AI940)*($O$20/($O$19/2)))*$AZ$20))/3)*$AJ$603),(((PI()*((($C$19+$G$20)-$AI940)*($O$20/($O$19/2)))^2*((($O$20+$G$20)-$AI940)/3))*$AJ$603)-((PI()*((($C$19+$G$20)-$AI940)*($O$20/($O$19/2)))^2*(((($C$19+$G$20)-$AI940)*($O$20/($O$19/2)))*$AZ$20)/3)*$AJ$603))),IF('Silo Levels'!$L$27="Pumping",(($D$18*$AJ$603)+((PI()*(($C$21/2)^2)*($G$20-$AI940))*$AJ$603))+((($D$18+$H$18)/3)*$BF$20)+(((PI()*($C$21/2)^2*(($C$21/2)*$AZ$20))/3)*$AJ$603),(($D$18*$AJ$603)+((PI()*(($C$21/2)^2)*($G$20-$AI940))*$AJ$603))+((($D$18+$H$18)/3)*$BF$20)-(((PI()*($C$21/2)^2*(($C$21/2)*$AZ$20))/3)*$AJ$603)))</f>
        <v>77800.728873897257</v>
      </c>
    </row>
    <row r="941" spans="1:36" x14ac:dyDescent="0.3">
      <c r="A941">
        <v>33.6</v>
      </c>
      <c r="B941" s="95">
        <f t="shared" si="135"/>
        <v>81562.58177252546</v>
      </c>
      <c r="C941" s="62">
        <v>33.6</v>
      </c>
      <c r="D941" s="96">
        <f>IF($C941&gt;$G$20,IF('Silo Levels'!$L$19="Pumping",((PI()*((($C$19+$G$20)-$C941)*($O$20/($O$19/2)))^2*((($O$20+$G$20)-$C941))/3)*$D$603)+(((PI()*((($C$19+$G$20)-$C941)*($O$20/($O$19/2)))^2*(((($C$19+$G$20)-$C941)*($O$20/($O$19/2)))*$AZ$12))/3)*$D$603),(((PI()*((($C$19+$G$20)-$C941)*($O$20/($O$19/2)))^2*((($O$20+$G$20)-$C941)/3))*$D$603)-((PI()*((($C$19+$G$20)-$C941)*($O$20/($O$19/2)))^2*(((($C$19+$G$20)-$C941)*($O$20/($O$19/2)))*$AZ$12)/3)*$D$603))),IF('Silo Levels'!$L$19="Pumping",(($D$18*$D$603)+((PI()*(($C$21/2)^2)*($G$20-$C941))*$D$603))+((($D$18+$H$18)/3)*$BF$12)+(((PI()*($C$21/2)^2*(($C$21/2)*$AZ$12))/3)*$D$603),(($D$18*$D$603)+((PI()*(($C$21/2)^2)*($G$20-$C941))*$D$603))+((($D$18+$H$18)/3)*$BF$12)-(((PI()*($C$21/2)^2*(($C$21/2)*$AZ$12))/3)*$D$603)))</f>
        <v>78635.562998960755</v>
      </c>
      <c r="E941" s="73">
        <v>33.6</v>
      </c>
      <c r="F941" s="95">
        <f t="shared" si="127"/>
        <v>73983.519247736069</v>
      </c>
      <c r="G941" s="62">
        <v>33.6</v>
      </c>
      <c r="H941" s="96">
        <f>IF($G941&gt;$G$20,IF('Silo Levels'!$L$20="Pumping",((PI()*((($C$19+$G$20)-$G941)*($O$20/($O$19/2)))^2*((($O$20+$G$20)-$G941))/3)*$H$603)+(((PI()*((($C$19+$G$20)-$G941)*($O$20/($O$19/2)))^2*(((($C$19+$G$20)-$G941)*($O$20/($O$19/2)))*$AZ$13))/3)*$H$603),(((PI()*((($C$19+$G$20)-$G941)*($O$20/($O$19/2)))^2*((($O$20+$G$20)-$G941)/3))*$H$603)-((PI()*((($C$19+$G$20)-$G941)*($O$20/($O$19/2)))^2*(((($C$19+$G$20)-$G941)*($O$20/($O$19/2)))*$AZ$13)/3)*$H$603))),IF('Silo Levels'!$L$20="Pumping",(($D$18*$H$603)+((PI()*(($C$21/2)^2)*($G$20-$G941))*$H$603))+((($D$18+$H$18)/3)*$BF$13)+(((PI()*($C$21/2)^2*(($C$21/2)*$AZ$13))/3)*$H$603),(($D$18*$H$603)+((PI()*(($C$21/2)^2)*($G$20-$G941))*$H$603))+((($D$18+$H$18)/3)*$BF$13)-(((PI()*($C$21/2)^2*(($C$21/2)*$AZ$13))/3)*$H$603)))</f>
        <v>70195.384802710207</v>
      </c>
      <c r="I941" s="73">
        <v>33.6</v>
      </c>
      <c r="J941" s="95">
        <f t="shared" si="128"/>
        <v>74316.081834191747</v>
      </c>
      <c r="K941" s="62">
        <v>33.6</v>
      </c>
      <c r="L941" s="96">
        <f>IF($K941&gt;$G$20,IF('Silo Levels'!$L$21="Pumping",((PI()*((($C$19+$G$20)-$K941)*($O$20/($O$19/2)))^2*((($O$20+$G$20)-$K941))/3)*$L$603)+(((PI()*((($C$19+$G$20)-$K941)*($O$20/($O$19/2)))^2*(((($C$19+$G$20)-$K941)*($O$20/($O$19/2)))*$AZ$14))/3)*$L$603),(((PI()*((($C$19+$G$20)-$K941)*($O$20/($O$19/2)))^2*((($O$20+$G$20)-$K941)/3))*$L$603)-((PI()*((($C$19+$G$20)-$K941)*($O$20/($O$19/2)))^2*(((($C$19+$G$20)-$K941)*($O$20/($O$19/2)))*$AZ$14)/3)*$L$603))),IF('Silo Levels'!$L$21="Pumping",(($D$18*$L$603)+((PI()*(($C$21/2)^2)*($G$20-$K941))*$L$603))+((($D$18+$H$18)/3)*$BF$14)+(((PI()*($C$21/2)^2*(($C$21/2)*$AZ$14))/3)*$L$603),(($D$18*$L$603)+((PI()*(($C$21/2)^2)*($G$20-$K941))*$L$603))+((($D$18+$H$18)/3)*$BF$14)-(((PI()*($C$21/2)^2*(($C$21/2)*$AZ$14))/3)*$L$603)))</f>
        <v>70510.688812579639</v>
      </c>
      <c r="M941" s="73">
        <v>33.6</v>
      </c>
      <c r="N941" s="95">
        <f t="shared" si="129"/>
        <v>76045.75235518688</v>
      </c>
      <c r="O941" s="62">
        <v>33.6</v>
      </c>
      <c r="P941" s="96">
        <f>IF($O941&gt;$G$20,IF('Silo Levels'!$L$22="Pumping",((PI()*((($C$19+$G$20)-$O941)*($O$20/($O$19/2)))^2*((($O$20+$G$20)-$O941))/3)*$P$603)+(((PI()*((($C$19+$G$20)-$O941)*($O$20/($O$19/2)))^2*(((($C$19+$G$20)-$O941)*($O$20/($O$19/2)))*$AZ$15))/3)*$P$603),(((PI()*((($C$19+$G$20)-$O941)*($O$20/($O$19/2)))^2*((($O$20+$G$20)-$O941)/3))*$P$603)-((PI()*((($C$19+$G$20)-$O941)*($O$20/($O$19/2)))^2*(((($C$19+$G$20)-$O941)*($O$20/($O$19/2)))*$AZ$15)/3)*$P$603))),IF('Silo Levels'!$L$22="Pumping",(($D$18*$P$603)+((PI()*(($C$21/2)^2)*($G$20-$O941))*$P$603))+((($D$18+$H$18)/3)*$BF$15)+(((PI()*($C$21/2)^2*(($C$21/2)*$AZ$15))/3)*$P$603),(($D$18*$P$603)+((PI()*(($C$21/2)^2)*($G$20-$O941))*$P$603))+((($D$18+$H$18)/3)*$BF$15)-(((PI()*($C$21/2)^2*(($C$21/2)*$AZ$15))/3)*$P$603)))</f>
        <v>72150.596827594389</v>
      </c>
      <c r="Q941" s="73">
        <v>33.6</v>
      </c>
      <c r="R941" s="95">
        <f t="shared" si="130"/>
        <v>78629.474654628488</v>
      </c>
      <c r="S941" s="62">
        <v>33.6</v>
      </c>
      <c r="T941" s="96">
        <f>IF($S941&gt;$G$20,IF('Silo Levels'!$L$23="Pumping",((PI()*((($C$19+$G$20)-$S941)*($O$20/($O$19/2)))^2*((($O$20+$G$20)-$S941))/3)*$T$603)+(((PI()*((($C$19+$G$20)-$S941)*($O$20/($O$19/2)))^2*(((($C$19+$G$20)-$S941)*($O$20/($O$19/2)))*$AZ$16))/3)*$T$603),(((PI()*((($C$19+$G$20)-$S941)*($O$20/($O$19/2)))^2*((($O$20+$G$20)-$S941)/3))*$T$603)-((PI()*((($C$19+$G$20)-$S941)*($O$20/($O$19/2)))^2*(((($C$19+$G$20)-$S941)*($O$20/($O$19/2)))*$AZ$16)/3)*$T$603))),IF('Silo Levels'!$L$23="Pumping",(($D$18*$T$603)+((PI()*(($C$21/2)^2)*($G$20-$S941))*$T$603))+((($D$18+$H$18)/3)*$BF$16)+(((PI()*($C$21/2)^2*(($C$21/2)*$AZ$16))/3)*$T$603),(($D$18*$T$603)+((PI()*(($C$21/2)^2)*($G$20-$S941))*$T$603))+((($D$18+$H$18)/3)*$BF$16)-(((PI()*($C$21/2)^2*(($C$21/2)*$AZ$16))/3)*$T$603)))</f>
        <v>74600.234984686249</v>
      </c>
      <c r="U941" s="73">
        <v>33.6</v>
      </c>
      <c r="V941" s="95">
        <f t="shared" si="131"/>
        <v>73983.519247736069</v>
      </c>
      <c r="W941" s="62">
        <v>33.6</v>
      </c>
      <c r="X941" s="96">
        <f>IF($W941&gt;$G$20,IF('Silo Levels'!$L$24="Pumping",((PI()*((($C$19+$G$20)-$W941)*($O$20/($O$19/2)))^2*((($O$20+$G$20)-$W941))/3)*$X$603)+(((PI()*((($C$19+$G$20)-$W941)*($O$20/($O$19/2)))^2*(((($C$19+$G$20)-$W941)*($O$20/($O$19/2)))*$AZ$17))/3)*$X$603),(((PI()*((($C$19+$G$20)-$W941)*($O$20/($O$19/2)))^2*((($O$20+$G$20)-$W941)/3))*$X$603)-((PI()*((($C$19+$G$20)-$W941)*($O$20/($O$19/2)))^2*(((($C$19+$G$20)-$W941)*($O$20/($O$19/2)))*$AZ$17)/3)*$X$603))),IF('Silo Levels'!$L$24="Pumping",(($D$18*$X$603)+((PI()*(($C$21/2)^2)*($G$20-$W941))*$X$603))+((($D$18+$H$18)/3)*$BF$17)+(((PI()*($C$21/2)^2*(($C$21/2)*$AZ$17))/3)*$X$603),(($D$18*$X$603)+((PI()*(($C$21/2)^2)*($G$20-$W941))*$X$603))+((($D$18+$H$18)/3)*$BF$17)-(((PI()*($C$21/2)^2*(($C$21/2)*$AZ$17))/3)*$X$603)))</f>
        <v>70195.384802710207</v>
      </c>
      <c r="Y941" s="73">
        <v>33.6</v>
      </c>
      <c r="Z941" s="95">
        <f t="shared" si="132"/>
        <v>84797.626387853001</v>
      </c>
      <c r="AA941" s="62">
        <v>33.6</v>
      </c>
      <c r="AB941" s="96">
        <f>IF($AA941&gt;$G$20,IF('Silo Levels'!$L$25="Pumping",((PI()*((($C$19+$G$20)-$AA941)*($O$20/($O$19/2)))^2*((($O$20+$G$20)-$AA941))/3)*$AB$603)+(((PI()*((($C$19+$G$20)-$AA941)*($O$20/($O$19/2)))^2*(((($C$19+$G$20)-$AA941)*($O$20/($O$19/2)))*$AZ$18))/3)*$AB$603),(((PI()*((($C$19+$G$20)-$AA941)*($O$20/($O$19/2)))^2*((($O$20+$G$20)-$AA941)/3))*$AB$603)-((PI()*((($C$19+$G$20)-$AA941)*($O$20/($O$19/2)))^2*(((($C$19+$G$20)-$AA941)*($O$20/($O$19/2)))*$AZ$18)/3)*$AB$603))),IF('Silo Levels'!$L$25="Pumping",(($D$18*$AB$603)+((PI()*(($C$21/2)^2)*($G$20-$AA941))*$AB$603))+((($D$18+$H$18)/3)*$BF$18)+(((PI()*($C$21/2)^2*(($C$21/2)*$AZ$18))/3)*$AB$603),(($D$18*$AB$603)+((PI()*(($C$21/2)^2)*($G$20-$AA941))*$AB$603))+((($D$18+$H$18)/3)*$BF$18)-(((PI()*($C$21/2)^2*(($C$21/2)*$AZ$18))/3)*$AB$603)))</f>
        <v>80448.286010798693</v>
      </c>
      <c r="AC941" s="73">
        <v>33.6</v>
      </c>
      <c r="AD941" s="95">
        <f t="shared" si="133"/>
        <v>90131.527637461637</v>
      </c>
      <c r="AE941" s="62">
        <v>33.6</v>
      </c>
      <c r="AF941" s="96">
        <f>IF($AE941&gt;$G$20,IF('Silo Levels'!$L$26="Pumping",((PI()*((($C$19+$G$20)-$AE941)*($O$20/($O$19/2)))^2*((($O$20+$G$20)-$AE941))/3)*$AF$603)+(((PI()*((($C$19+$G$20)-$AE941)*($O$20/($O$19/2)))^2*(((($C$19+$G$20)-$AE941)*($O$20/($O$19/2)))*$AZ$19))/3)*$AF$603),(((PI()*((($C$19+$G$20)-$AE941)*($O$20/($O$19/2)))^2*((($O$20+$G$20)-$AE941)/3))*$AF$603)-((PI()*((($C$19+$G$20)-$AE941)*($O$20/($O$19/2)))^2*(((($C$19+$G$20)-$AE941)*($O$20/($O$19/2)))*$AZ$19)/3)*$AF$603))),IF('Silo Levels'!$L$26="Pumping",(($D$18*$AF$603)+((PI()*(($C$21/2)^2)*($G$20-$AE941))*$AF$603))+((($D$18+$H$18)/3)*$BF$19)+(((PI()*($C$21/2)^2*(($C$21/2)*$AZ$19))/3)*$AF$603),(($D$18*$AF$603)+((PI()*(($C$21/2)^2)*($G$20-$AE941))*$AF$603))+((($D$18+$H$18)/3)*$BF$19)-(((PI()*($C$21/2)^2*(($C$21/2)*$AZ$19))/3)*$AF$603)))</f>
        <v>87921.041985201664</v>
      </c>
      <c r="AG941" s="73">
        <v>33.6</v>
      </c>
      <c r="AH941" s="95">
        <f t="shared" si="134"/>
        <v>81562.58177252546</v>
      </c>
      <c r="AI941" s="62">
        <v>33.6</v>
      </c>
      <c r="AJ941" s="96">
        <f>IF($AI941&gt;$G$20,IF('Silo Levels'!$L$27="Pumping",((PI()*((($C$19+$G$20)-$AI941)*($O$20/($O$19/2)))^2*((($O$20+$G$20)-$AI941))/3)*$AJ$603)+(((PI()*((($C$19+$G$20)-$AI941)*($O$20/($O$19/2)))^2*(((($C$19+$G$20)-$AI941)*($O$20/($O$19/2)))*$AZ$20))/3)*$AJ$603),(((PI()*((($C$19+$G$20)-$AI941)*($O$20/($O$19/2)))^2*((($O$20+$G$20)-$AI941)/3))*$AJ$603)-((PI()*((($C$19+$G$20)-$AI941)*($O$20/($O$19/2)))^2*(((($C$19+$G$20)-$AI941)*($O$20/($O$19/2)))*$AZ$20)/3)*$AJ$603))),IF('Silo Levels'!$L$27="Pumping",(($D$18*$AJ$603)+((PI()*(($C$21/2)^2)*($G$20-$AI941))*$AJ$603))+((($D$18+$H$18)/3)*$BF$20)+(((PI()*($C$21/2)^2*(($C$21/2)*$AZ$20))/3)*$AJ$603),(($D$18*$AJ$603)+((PI()*(($C$21/2)^2)*($G$20-$AI941))*$AJ$603))+((($D$18+$H$18)/3)*$BF$20)-(((PI()*($C$21/2)^2*(($C$21/2)*$AZ$20))/3)*$AJ$603)))</f>
        <v>77381.126381718743</v>
      </c>
    </row>
    <row r="942" spans="1:36" x14ac:dyDescent="0.3">
      <c r="A942">
        <v>33.700000000000003</v>
      </c>
      <c r="B942" s="95">
        <f t="shared" si="135"/>
        <v>81142.979280346946</v>
      </c>
      <c r="C942" s="62">
        <v>33.700000000000003</v>
      </c>
      <c r="D942" s="96">
        <f>IF($C942&gt;$G$20,IF('Silo Levels'!$L$19="Pumping",((PI()*((($C$19+$G$20)-$C942)*($O$20/($O$19/2)))^2*((($O$20+$G$20)-$C942))/3)*$D$603)+(((PI()*((($C$19+$G$20)-$C942)*($O$20/($O$19/2)))^2*(((($C$19+$G$20)-$C942)*($O$20/($O$19/2)))*$AZ$12))/3)*$D$603),(((PI()*((($C$19+$G$20)-$C942)*($O$20/($O$19/2)))^2*((($O$20+$G$20)-$C942)/3))*$D$603)-((PI()*((($C$19+$G$20)-$C942)*($O$20/($O$19/2)))^2*(((($C$19+$G$20)-$C942)*($O$20/($O$19/2)))*$AZ$12)/3)*$D$603))),IF('Silo Levels'!$L$19="Pumping",(($D$18*$D$603)+((PI()*(($C$21/2)^2)*($G$20-$C942))*$D$603))+((($D$18+$H$18)/3)*$BF$12)+(((PI()*($C$21/2)^2*(($C$21/2)*$AZ$12))/3)*$D$603),(($D$18*$D$603)+((PI()*(($C$21/2)^2)*($G$20-$C942))*$D$603))+((($D$18+$H$18)/3)*$BF$12)-(((PI()*($C$21/2)^2*(($C$21/2)*$AZ$12))/3)*$D$603)))</f>
        <v>78215.960506782241</v>
      </c>
      <c r="E942" s="73">
        <v>33.700000000000003</v>
      </c>
      <c r="F942" s="95">
        <f t="shared" si="127"/>
        <v>73603.385895761341</v>
      </c>
      <c r="G942" s="62">
        <v>33.700000000000003</v>
      </c>
      <c r="H942" s="96">
        <f>IF($G942&gt;$G$20,IF('Silo Levels'!$L$20="Pumping",((PI()*((($C$19+$G$20)-$G942)*($O$20/($O$19/2)))^2*((($O$20+$G$20)-$G942))/3)*$H$603)+(((PI()*((($C$19+$G$20)-$G942)*($O$20/($O$19/2)))^2*(((($C$19+$G$20)-$G942)*($O$20/($O$19/2)))*$AZ$13))/3)*$H$603),(((PI()*((($C$19+$G$20)-$G942)*($O$20/($O$19/2)))^2*((($O$20+$G$20)-$G942)/3))*$H$603)-((PI()*((($C$19+$G$20)-$G942)*($O$20/($O$19/2)))^2*(((($C$19+$G$20)-$G942)*($O$20/($O$19/2)))*$AZ$13)/3)*$H$603))),IF('Silo Levels'!$L$20="Pumping",(($D$18*$H$603)+((PI()*(($C$21/2)^2)*($G$20-$G942))*$H$603))+((($D$18+$H$18)/3)*$BF$13)+(((PI()*($C$21/2)^2*(($C$21/2)*$AZ$13))/3)*$H$603),(($D$18*$H$603)+((PI()*(($C$21/2)^2)*($G$20-$G942))*$H$603))+((($D$18+$H$18)/3)*$BF$13)-(((PI()*($C$21/2)^2*(($C$21/2)*$AZ$13))/3)*$H$603)))</f>
        <v>69815.251450735479</v>
      </c>
      <c r="I942" s="73">
        <v>33.700000000000003</v>
      </c>
      <c r="J942" s="95">
        <f t="shared" si="128"/>
        <v>73934.216611117081</v>
      </c>
      <c r="K942" s="62">
        <v>33.700000000000003</v>
      </c>
      <c r="L942" s="96">
        <f>IF($K942&gt;$G$20,IF('Silo Levels'!$L$21="Pumping",((PI()*((($C$19+$G$20)-$K942)*($O$20/($O$19/2)))^2*((($O$20+$G$20)-$K942))/3)*$L$603)+(((PI()*((($C$19+$G$20)-$K942)*($O$20/($O$19/2)))^2*(((($C$19+$G$20)-$K942)*($O$20/($O$19/2)))*$AZ$14))/3)*$L$603),(((PI()*((($C$19+$G$20)-$K942)*($O$20/($O$19/2)))^2*((($O$20+$G$20)-$K942)/3))*$L$603)-((PI()*((($C$19+$G$20)-$K942)*($O$20/($O$19/2)))^2*(((($C$19+$G$20)-$K942)*($O$20/($O$19/2)))*$AZ$14)/3)*$L$603))),IF('Silo Levels'!$L$21="Pumping",(($D$18*$L$603)+((PI()*(($C$21/2)^2)*($G$20-$K942))*$L$603))+((($D$18+$H$18)/3)*$BF$14)+(((PI()*($C$21/2)^2*(($C$21/2)*$AZ$14))/3)*$L$603),(($D$18*$L$603)+((PI()*(($C$21/2)^2)*($G$20-$K942))*$L$603))+((($D$18+$H$18)/3)*$BF$14)-(((PI()*($C$21/2)^2*(($C$21/2)*$AZ$14))/3)*$L$603)))</f>
        <v>70128.823589504973</v>
      </c>
      <c r="M942" s="73">
        <v>33.700000000000003</v>
      </c>
      <c r="N942" s="95">
        <f t="shared" si="129"/>
        <v>75654.879605379683</v>
      </c>
      <c r="O942" s="62">
        <v>33.700000000000003</v>
      </c>
      <c r="P942" s="96">
        <f>IF($O942&gt;$G$20,IF('Silo Levels'!$L$22="Pumping",((PI()*((($C$19+$G$20)-$O942)*($O$20/($O$19/2)))^2*((($O$20+$G$20)-$O942))/3)*$P$603)+(((PI()*((($C$19+$G$20)-$O942)*($O$20/($O$19/2)))^2*(((($C$19+$G$20)-$O942)*($O$20/($O$19/2)))*$AZ$15))/3)*$P$603),(((PI()*((($C$19+$G$20)-$O942)*($O$20/($O$19/2)))^2*((($O$20+$G$20)-$O942)/3))*$P$603)-((PI()*((($C$19+$G$20)-$O942)*($O$20/($O$19/2)))^2*(((($C$19+$G$20)-$O942)*($O$20/($O$19/2)))*$AZ$15)/3)*$P$603))),IF('Silo Levels'!$L$22="Pumping",(($D$18*$P$603)+((PI()*(($C$21/2)^2)*($G$20-$O942))*$P$603))+((($D$18+$H$18)/3)*$BF$15)+(((PI()*($C$21/2)^2*(($C$21/2)*$AZ$15))/3)*$P$603),(($D$18*$P$603)+((PI()*(($C$21/2)^2)*($G$20-$O942))*$P$603))+((($D$18+$H$18)/3)*$BF$15)-(((PI()*($C$21/2)^2*(($C$21/2)*$AZ$15))/3)*$P$603)))</f>
        <v>71759.724077787192</v>
      </c>
      <c r="Q942" s="73">
        <v>33.700000000000003</v>
      </c>
      <c r="R942" s="95">
        <f t="shared" si="130"/>
        <v>78225.146771372951</v>
      </c>
      <c r="S942" s="62">
        <v>33.700000000000003</v>
      </c>
      <c r="T942" s="96">
        <f>IF($S942&gt;$G$20,IF('Silo Levels'!$L$23="Pumping",((PI()*((($C$19+$G$20)-$S942)*($O$20/($O$19/2)))^2*((($O$20+$G$20)-$S942))/3)*$T$603)+(((PI()*((($C$19+$G$20)-$S942)*($O$20/($O$19/2)))^2*(((($C$19+$G$20)-$S942)*($O$20/($O$19/2)))*$AZ$16))/3)*$T$603),(((PI()*((($C$19+$G$20)-$S942)*($O$20/($O$19/2)))^2*((($O$20+$G$20)-$S942)/3))*$T$603)-((PI()*((($C$19+$G$20)-$S942)*($O$20/($O$19/2)))^2*(((($C$19+$G$20)-$S942)*($O$20/($O$19/2)))*$AZ$16)/3)*$T$603))),IF('Silo Levels'!$L$23="Pumping",(($D$18*$T$603)+((PI()*(($C$21/2)^2)*($G$20-$S942))*$T$603))+((($D$18+$H$18)/3)*$BF$16)+(((PI()*($C$21/2)^2*(($C$21/2)*$AZ$16))/3)*$T$603),(($D$18*$T$603)+((PI()*(($C$21/2)^2)*($G$20-$S942))*$T$603))+((($D$18+$H$18)/3)*$BF$16)-(((PI()*($C$21/2)^2*(($C$21/2)*$AZ$16))/3)*$T$603)))</f>
        <v>74195.907101430712</v>
      </c>
      <c r="U942" s="73">
        <v>33.700000000000003</v>
      </c>
      <c r="V942" s="95">
        <f t="shared" si="131"/>
        <v>73603.385895761341</v>
      </c>
      <c r="W942" s="62">
        <v>33.700000000000003</v>
      </c>
      <c r="X942" s="96">
        <f>IF($W942&gt;$G$20,IF('Silo Levels'!$L$24="Pumping",((PI()*((($C$19+$G$20)-$W942)*($O$20/($O$19/2)))^2*((($O$20+$G$20)-$W942))/3)*$X$603)+(((PI()*((($C$19+$G$20)-$W942)*($O$20/($O$19/2)))^2*(((($C$19+$G$20)-$W942)*($O$20/($O$19/2)))*$AZ$17))/3)*$X$603),(((PI()*((($C$19+$G$20)-$W942)*($O$20/($O$19/2)))^2*((($O$20+$G$20)-$W942)/3))*$X$603)-((PI()*((($C$19+$G$20)-$W942)*($O$20/($O$19/2)))^2*(((($C$19+$G$20)-$W942)*($O$20/($O$19/2)))*$AZ$17)/3)*$X$603))),IF('Silo Levels'!$L$24="Pumping",(($D$18*$X$603)+((PI()*(($C$21/2)^2)*($G$20-$W942))*$X$603))+((($D$18+$H$18)/3)*$BF$17)+(((PI()*($C$21/2)^2*(($C$21/2)*$AZ$17))/3)*$X$603),(($D$18*$X$603)+((PI()*(($C$21/2)^2)*($G$20-$W942))*$X$603))+((($D$18+$H$18)/3)*$BF$17)-(((PI()*($C$21/2)^2*(($C$21/2)*$AZ$17))/3)*$X$603)))</f>
        <v>69815.251450735479</v>
      </c>
      <c r="Y942" s="73">
        <v>33.700000000000003</v>
      </c>
      <c r="Z942" s="95">
        <f t="shared" si="132"/>
        <v>84361.176900538849</v>
      </c>
      <c r="AA942" s="62">
        <v>33.700000000000003</v>
      </c>
      <c r="AB942" s="96">
        <f>IF($AA942&gt;$G$20,IF('Silo Levels'!$L$25="Pumping",((PI()*((($C$19+$G$20)-$AA942)*($O$20/($O$19/2)))^2*((($O$20+$G$20)-$AA942))/3)*$AB$603)+(((PI()*((($C$19+$G$20)-$AA942)*($O$20/($O$19/2)))^2*(((($C$19+$G$20)-$AA942)*($O$20/($O$19/2)))*$AZ$18))/3)*$AB$603),(((PI()*((($C$19+$G$20)-$AA942)*($O$20/($O$19/2)))^2*((($O$20+$G$20)-$AA942)/3))*$AB$603)-((PI()*((($C$19+$G$20)-$AA942)*($O$20/($O$19/2)))^2*(((($C$19+$G$20)-$AA942)*($O$20/($O$19/2)))*$AZ$18)/3)*$AB$603))),IF('Silo Levels'!$L$25="Pumping",(($D$18*$AB$603)+((PI()*(($C$21/2)^2)*($G$20-$AA942))*$AB$603))+((($D$18+$H$18)/3)*$BF$18)+(((PI()*($C$21/2)^2*(($C$21/2)*$AZ$18))/3)*$AB$603),(($D$18*$AB$603)+((PI()*(($C$21/2)^2)*($G$20-$AA942))*$AB$603))+((($D$18+$H$18)/3)*$BF$18)-(((PI()*($C$21/2)^2*(($C$21/2)*$AZ$18))/3)*$AB$603)))</f>
        <v>80011.836523484541</v>
      </c>
      <c r="AC942" s="73">
        <v>33.700000000000003</v>
      </c>
      <c r="AD942" s="95">
        <f t="shared" si="133"/>
        <v>89687.890098889591</v>
      </c>
      <c r="AE942" s="62">
        <v>33.700000000000003</v>
      </c>
      <c r="AF942" s="96">
        <f>IF($AE942&gt;$G$20,IF('Silo Levels'!$L$26="Pumping",((PI()*((($C$19+$G$20)-$AE942)*($O$20/($O$19/2)))^2*((($O$20+$G$20)-$AE942))/3)*$AF$603)+(((PI()*((($C$19+$G$20)-$AE942)*($O$20/($O$19/2)))^2*(((($C$19+$G$20)-$AE942)*($O$20/($O$19/2)))*$AZ$19))/3)*$AF$603),(((PI()*((($C$19+$G$20)-$AE942)*($O$20/($O$19/2)))^2*((($O$20+$G$20)-$AE942)/3))*$AF$603)-((PI()*((($C$19+$G$20)-$AE942)*($O$20/($O$19/2)))^2*(((($C$19+$G$20)-$AE942)*($O$20/($O$19/2)))*$AZ$19)/3)*$AF$603))),IF('Silo Levels'!$L$26="Pumping",(($D$18*$AF$603)+((PI()*(($C$21/2)^2)*($G$20-$AE942))*$AF$603))+((($D$18+$H$18)/3)*$BF$19)+(((PI()*($C$21/2)^2*(($C$21/2)*$AZ$19))/3)*$AF$603),(($D$18*$AF$603)+((PI()*(($C$21/2)^2)*($G$20-$AE942))*$AF$603))+((($D$18+$H$18)/3)*$BF$19)-(((PI()*($C$21/2)^2*(($C$21/2)*$AZ$19))/3)*$AF$603)))</f>
        <v>87477.404446629618</v>
      </c>
      <c r="AG942" s="73">
        <v>33.700000000000003</v>
      </c>
      <c r="AH942" s="95">
        <f t="shared" si="134"/>
        <v>81142.979280346946</v>
      </c>
      <c r="AI942" s="62">
        <v>33.700000000000003</v>
      </c>
      <c r="AJ942" s="96">
        <f>IF($AI942&gt;$G$20,IF('Silo Levels'!$L$27="Pumping",((PI()*((($C$19+$G$20)-$AI942)*($O$20/($O$19/2)))^2*((($O$20+$G$20)-$AI942))/3)*$AJ$603)+(((PI()*((($C$19+$G$20)-$AI942)*($O$20/($O$19/2)))^2*(((($C$19+$G$20)-$AI942)*($O$20/($O$19/2)))*$AZ$20))/3)*$AJ$603),(((PI()*((($C$19+$G$20)-$AI942)*($O$20/($O$19/2)))^2*((($O$20+$G$20)-$AI942)/3))*$AJ$603)-((PI()*((($C$19+$G$20)-$AI942)*($O$20/($O$19/2)))^2*(((($C$19+$G$20)-$AI942)*($O$20/($O$19/2)))*$AZ$20)/3)*$AJ$603))),IF('Silo Levels'!$L$27="Pumping",(($D$18*$AJ$603)+((PI()*(($C$21/2)^2)*($G$20-$AI942))*$AJ$603))+((($D$18+$H$18)/3)*$BF$20)+(((PI()*($C$21/2)^2*(($C$21/2)*$AZ$20))/3)*$AJ$603),(($D$18*$AJ$603)+((PI()*(($C$21/2)^2)*($G$20-$AI942))*$AJ$603))+((($D$18+$H$18)/3)*$BF$20)-(((PI()*($C$21/2)^2*(($C$21/2)*$AZ$20))/3)*$AJ$603)))</f>
        <v>76961.523889540229</v>
      </c>
    </row>
    <row r="943" spans="1:36" x14ac:dyDescent="0.3">
      <c r="A943">
        <v>33.799999999999997</v>
      </c>
      <c r="B943" s="95">
        <f t="shared" si="135"/>
        <v>80723.376788168447</v>
      </c>
      <c r="C943" s="62">
        <v>33.799999999999997</v>
      </c>
      <c r="D943" s="96">
        <f>IF($C943&gt;$G$20,IF('Silo Levels'!$L$19="Pumping",((PI()*((($C$19+$G$20)-$C943)*($O$20/($O$19/2)))^2*((($O$20+$G$20)-$C943))/3)*$D$603)+(((PI()*((($C$19+$G$20)-$C943)*($O$20/($O$19/2)))^2*(((($C$19+$G$20)-$C943)*($O$20/($O$19/2)))*$AZ$12))/3)*$D$603),(((PI()*((($C$19+$G$20)-$C943)*($O$20/($O$19/2)))^2*((($O$20+$G$20)-$C943)/3))*$D$603)-((PI()*((($C$19+$G$20)-$C943)*($O$20/($O$19/2)))^2*(((($C$19+$G$20)-$C943)*($O$20/($O$19/2)))*$AZ$12)/3)*$D$603))),IF('Silo Levels'!$L$19="Pumping",(($D$18*$D$603)+((PI()*(($C$21/2)^2)*($G$20-$C943))*$D$603))+((($D$18+$H$18)/3)*$BF$12)+(((PI()*($C$21/2)^2*(($C$21/2)*$AZ$12))/3)*$D$603),(($D$18*$D$603)+((PI()*(($C$21/2)^2)*($G$20-$C943))*$D$603))+((($D$18+$H$18)/3)*$BF$12)-(((PI()*($C$21/2)^2*(($C$21/2)*$AZ$12))/3)*$D$603)))</f>
        <v>77796.358014603742</v>
      </c>
      <c r="E943" s="73">
        <v>33.799999999999997</v>
      </c>
      <c r="F943" s="95">
        <f t="shared" si="127"/>
        <v>73223.252543786642</v>
      </c>
      <c r="G943" s="62">
        <v>33.799999999999997</v>
      </c>
      <c r="H943" s="96">
        <f>IF($G943&gt;$G$20,IF('Silo Levels'!$L$20="Pumping",((PI()*((($C$19+$G$20)-$G943)*($O$20/($O$19/2)))^2*((($O$20+$G$20)-$G943))/3)*$H$603)+(((PI()*((($C$19+$G$20)-$G943)*($O$20/($O$19/2)))^2*(((($C$19+$G$20)-$G943)*($O$20/($O$19/2)))*$AZ$13))/3)*$H$603),(((PI()*((($C$19+$G$20)-$G943)*($O$20/($O$19/2)))^2*((($O$20+$G$20)-$G943)/3))*$H$603)-((PI()*((($C$19+$G$20)-$G943)*($O$20/($O$19/2)))^2*(((($C$19+$G$20)-$G943)*($O$20/($O$19/2)))*$AZ$13)/3)*$H$603))),IF('Silo Levels'!$L$20="Pumping",(($D$18*$H$603)+((PI()*(($C$21/2)^2)*($G$20-$G943))*$H$603))+((($D$18+$H$18)/3)*$BF$13)+(((PI()*($C$21/2)^2*(($C$21/2)*$AZ$13))/3)*$H$603),(($D$18*$H$603)+((PI()*(($C$21/2)^2)*($G$20-$G943))*$H$603))+((($D$18+$H$18)/3)*$BF$13)-(((PI()*($C$21/2)^2*(($C$21/2)*$AZ$13))/3)*$H$603)))</f>
        <v>69435.11809876078</v>
      </c>
      <c r="I943" s="73">
        <v>33.799999999999997</v>
      </c>
      <c r="J943" s="95">
        <f t="shared" si="128"/>
        <v>73552.351388042443</v>
      </c>
      <c r="K943" s="62">
        <v>33.799999999999997</v>
      </c>
      <c r="L943" s="96">
        <f>IF($K943&gt;$G$20,IF('Silo Levels'!$L$21="Pumping",((PI()*((($C$19+$G$20)-$K943)*($O$20/($O$19/2)))^2*((($O$20+$G$20)-$K943))/3)*$L$603)+(((PI()*((($C$19+$G$20)-$K943)*($O$20/($O$19/2)))^2*(((($C$19+$G$20)-$K943)*($O$20/($O$19/2)))*$AZ$14))/3)*$L$603),(((PI()*((($C$19+$G$20)-$K943)*($O$20/($O$19/2)))^2*((($O$20+$G$20)-$K943)/3))*$L$603)-((PI()*((($C$19+$G$20)-$K943)*($O$20/($O$19/2)))^2*(((($C$19+$G$20)-$K943)*($O$20/($O$19/2)))*$AZ$14)/3)*$L$603))),IF('Silo Levels'!$L$21="Pumping",(($D$18*$L$603)+((PI()*(($C$21/2)^2)*($G$20-$K943))*$L$603))+((($D$18+$H$18)/3)*$BF$14)+(((PI()*($C$21/2)^2*(($C$21/2)*$AZ$14))/3)*$L$603),(($D$18*$L$603)+((PI()*(($C$21/2)^2)*($G$20-$K943))*$L$603))+((($D$18+$H$18)/3)*$BF$14)-(((PI()*($C$21/2)^2*(($C$21/2)*$AZ$14))/3)*$L$603)))</f>
        <v>69746.958366430335</v>
      </c>
      <c r="M943" s="73">
        <v>33.799999999999997</v>
      </c>
      <c r="N943" s="95">
        <f t="shared" si="129"/>
        <v>75264.006855572516</v>
      </c>
      <c r="O943" s="62">
        <v>33.799999999999997</v>
      </c>
      <c r="P943" s="96">
        <f>IF($O943&gt;$G$20,IF('Silo Levels'!$L$22="Pumping",((PI()*((($C$19+$G$20)-$O943)*($O$20/($O$19/2)))^2*((($O$20+$G$20)-$O943))/3)*$P$603)+(((PI()*((($C$19+$G$20)-$O943)*($O$20/($O$19/2)))^2*(((($C$19+$G$20)-$O943)*($O$20/($O$19/2)))*$AZ$15))/3)*$P$603),(((PI()*((($C$19+$G$20)-$O943)*($O$20/($O$19/2)))^2*((($O$20+$G$20)-$O943)/3))*$P$603)-((PI()*((($C$19+$G$20)-$O943)*($O$20/($O$19/2)))^2*(((($C$19+$G$20)-$O943)*($O$20/($O$19/2)))*$AZ$15)/3)*$P$603))),IF('Silo Levels'!$L$22="Pumping",(($D$18*$P$603)+((PI()*(($C$21/2)^2)*($G$20-$O943))*$P$603))+((($D$18+$H$18)/3)*$BF$15)+(((PI()*($C$21/2)^2*(($C$21/2)*$AZ$15))/3)*$P$603),(($D$18*$P$603)+((PI()*(($C$21/2)^2)*($G$20-$O943))*$P$603))+((($D$18+$H$18)/3)*$BF$15)-(((PI()*($C$21/2)^2*(($C$21/2)*$AZ$15))/3)*$P$603)))</f>
        <v>71368.851327980025</v>
      </c>
      <c r="Q943" s="73">
        <v>33.799999999999997</v>
      </c>
      <c r="R943" s="95">
        <f t="shared" si="130"/>
        <v>77820.818888117443</v>
      </c>
      <c r="S943" s="62">
        <v>33.799999999999997</v>
      </c>
      <c r="T943" s="96">
        <f>IF($S943&gt;$G$20,IF('Silo Levels'!$L$23="Pumping",((PI()*((($C$19+$G$20)-$S943)*($O$20/($O$19/2)))^2*((($O$20+$G$20)-$S943))/3)*$T$603)+(((PI()*((($C$19+$G$20)-$S943)*($O$20/($O$19/2)))^2*(((($C$19+$G$20)-$S943)*($O$20/($O$19/2)))*$AZ$16))/3)*$T$603),(((PI()*((($C$19+$G$20)-$S943)*($O$20/($O$19/2)))^2*((($O$20+$G$20)-$S943)/3))*$T$603)-((PI()*((($C$19+$G$20)-$S943)*($O$20/($O$19/2)))^2*(((($C$19+$G$20)-$S943)*($O$20/($O$19/2)))*$AZ$16)/3)*$T$603))),IF('Silo Levels'!$L$23="Pumping",(($D$18*$T$603)+((PI()*(($C$21/2)^2)*($G$20-$S943))*$T$603))+((($D$18+$H$18)/3)*$BF$16)+(((PI()*($C$21/2)^2*(($C$21/2)*$AZ$16))/3)*$T$603),(($D$18*$T$603)+((PI()*(($C$21/2)^2)*($G$20-$S943))*$T$603))+((($D$18+$H$18)/3)*$BF$16)-(((PI()*($C$21/2)^2*(($C$21/2)*$AZ$16))/3)*$T$603)))</f>
        <v>73791.579218175204</v>
      </c>
      <c r="U943" s="73">
        <v>33.799999999999997</v>
      </c>
      <c r="V943" s="95">
        <f t="shared" si="131"/>
        <v>73223.252543786642</v>
      </c>
      <c r="W943" s="62">
        <v>33.799999999999997</v>
      </c>
      <c r="X943" s="96">
        <f>IF($W943&gt;$G$20,IF('Silo Levels'!$L$24="Pumping",((PI()*((($C$19+$G$20)-$W943)*($O$20/($O$19/2)))^2*((($O$20+$G$20)-$W943))/3)*$X$603)+(((PI()*((($C$19+$G$20)-$W943)*($O$20/($O$19/2)))^2*(((($C$19+$G$20)-$W943)*($O$20/($O$19/2)))*$AZ$17))/3)*$X$603),(((PI()*((($C$19+$G$20)-$W943)*($O$20/($O$19/2)))^2*((($O$20+$G$20)-$W943)/3))*$X$603)-((PI()*((($C$19+$G$20)-$W943)*($O$20/($O$19/2)))^2*(((($C$19+$G$20)-$W943)*($O$20/($O$19/2)))*$AZ$17)/3)*$X$603))),IF('Silo Levels'!$L$24="Pumping",(($D$18*$X$603)+((PI()*(($C$21/2)^2)*($G$20-$W943))*$X$603))+((($D$18+$H$18)/3)*$BF$17)+(((PI()*($C$21/2)^2*(($C$21/2)*$AZ$17))/3)*$X$603),(($D$18*$X$603)+((PI()*(($C$21/2)^2)*($G$20-$W943))*$X$603))+((($D$18+$H$18)/3)*$BF$17)-(((PI()*($C$21/2)^2*(($C$21/2)*$AZ$17))/3)*$X$603)))</f>
        <v>69435.11809876078</v>
      </c>
      <c r="Y943" s="73">
        <v>33.799999999999997</v>
      </c>
      <c r="Z943" s="95">
        <f t="shared" si="132"/>
        <v>83924.727413224726</v>
      </c>
      <c r="AA943" s="62">
        <v>33.799999999999997</v>
      </c>
      <c r="AB943" s="96">
        <f>IF($AA943&gt;$G$20,IF('Silo Levels'!$L$25="Pumping",((PI()*((($C$19+$G$20)-$AA943)*($O$20/($O$19/2)))^2*((($O$20+$G$20)-$AA943))/3)*$AB$603)+(((PI()*((($C$19+$G$20)-$AA943)*($O$20/($O$19/2)))^2*(((($C$19+$G$20)-$AA943)*($O$20/($O$19/2)))*$AZ$18))/3)*$AB$603),(((PI()*((($C$19+$G$20)-$AA943)*($O$20/($O$19/2)))^2*((($O$20+$G$20)-$AA943)/3))*$AB$603)-((PI()*((($C$19+$G$20)-$AA943)*($O$20/($O$19/2)))^2*(((($C$19+$G$20)-$AA943)*($O$20/($O$19/2)))*$AZ$18)/3)*$AB$603))),IF('Silo Levels'!$L$25="Pumping",(($D$18*$AB$603)+((PI()*(($C$21/2)^2)*($G$20-$AA943))*$AB$603))+((($D$18+$H$18)/3)*$BF$18)+(((PI()*($C$21/2)^2*(($C$21/2)*$AZ$18))/3)*$AB$603),(($D$18*$AB$603)+((PI()*(($C$21/2)^2)*($G$20-$AA943))*$AB$603))+((($D$18+$H$18)/3)*$BF$18)-(((PI()*($C$21/2)^2*(($C$21/2)*$AZ$18))/3)*$AB$603)))</f>
        <v>79575.387036170418</v>
      </c>
      <c r="AC943" s="73">
        <v>33.799999999999997</v>
      </c>
      <c r="AD943" s="95">
        <f t="shared" si="133"/>
        <v>89244.252560317575</v>
      </c>
      <c r="AE943" s="62">
        <v>33.799999999999997</v>
      </c>
      <c r="AF943" s="96">
        <f>IF($AE943&gt;$G$20,IF('Silo Levels'!$L$26="Pumping",((PI()*((($C$19+$G$20)-$AE943)*($O$20/($O$19/2)))^2*((($O$20+$G$20)-$AE943))/3)*$AF$603)+(((PI()*((($C$19+$G$20)-$AE943)*($O$20/($O$19/2)))^2*(((($C$19+$G$20)-$AE943)*($O$20/($O$19/2)))*$AZ$19))/3)*$AF$603),(((PI()*((($C$19+$G$20)-$AE943)*($O$20/($O$19/2)))^2*((($O$20+$G$20)-$AE943)/3))*$AF$603)-((PI()*((($C$19+$G$20)-$AE943)*($O$20/($O$19/2)))^2*(((($C$19+$G$20)-$AE943)*($O$20/($O$19/2)))*$AZ$19)/3)*$AF$603))),IF('Silo Levels'!$L$26="Pumping",(($D$18*$AF$603)+((PI()*(($C$21/2)^2)*($G$20-$AE943))*$AF$603))+((($D$18+$H$18)/3)*$BF$19)+(((PI()*($C$21/2)^2*(($C$21/2)*$AZ$19))/3)*$AF$603),(($D$18*$AF$603)+((PI()*(($C$21/2)^2)*($G$20-$AE943))*$AF$603))+((($D$18+$H$18)/3)*$BF$19)-(((PI()*($C$21/2)^2*(($C$21/2)*$AZ$19))/3)*$AF$603)))</f>
        <v>87033.766908057602</v>
      </c>
      <c r="AG943" s="73">
        <v>33.799999999999997</v>
      </c>
      <c r="AH943" s="95">
        <f t="shared" si="134"/>
        <v>80723.376788168447</v>
      </c>
      <c r="AI943" s="62">
        <v>33.799999999999997</v>
      </c>
      <c r="AJ943" s="96">
        <f>IF($AI943&gt;$G$20,IF('Silo Levels'!$L$27="Pumping",((PI()*((($C$19+$G$20)-$AI943)*($O$20/($O$19/2)))^2*((($O$20+$G$20)-$AI943))/3)*$AJ$603)+(((PI()*((($C$19+$G$20)-$AI943)*($O$20/($O$19/2)))^2*(((($C$19+$G$20)-$AI943)*($O$20/($O$19/2)))*$AZ$20))/3)*$AJ$603),(((PI()*((($C$19+$G$20)-$AI943)*($O$20/($O$19/2)))^2*((($O$20+$G$20)-$AI943)/3))*$AJ$603)-((PI()*((($C$19+$G$20)-$AI943)*($O$20/($O$19/2)))^2*(((($C$19+$G$20)-$AI943)*($O$20/($O$19/2)))*$AZ$20)/3)*$AJ$603))),IF('Silo Levels'!$L$27="Pumping",(($D$18*$AJ$603)+((PI()*(($C$21/2)^2)*($G$20-$AI943))*$AJ$603))+((($D$18+$H$18)/3)*$BF$20)+(((PI()*($C$21/2)^2*(($C$21/2)*$AZ$20))/3)*$AJ$603),(($D$18*$AJ$603)+((PI()*(($C$21/2)^2)*($G$20-$AI943))*$AJ$603))+((($D$18+$H$18)/3)*$BF$20)-(((PI()*($C$21/2)^2*(($C$21/2)*$AZ$20))/3)*$AJ$603)))</f>
        <v>76541.92139736173</v>
      </c>
    </row>
    <row r="944" spans="1:36" x14ac:dyDescent="0.3">
      <c r="A944">
        <v>33.9</v>
      </c>
      <c r="B944" s="95">
        <f t="shared" si="135"/>
        <v>80303.774295989919</v>
      </c>
      <c r="C944" s="62">
        <v>33.9</v>
      </c>
      <c r="D944" s="96">
        <f>IF($C944&gt;$G$20,IF('Silo Levels'!$L$19="Pumping",((PI()*((($C$19+$G$20)-$C944)*($O$20/($O$19/2)))^2*((($O$20+$G$20)-$C944))/3)*$D$603)+(((PI()*((($C$19+$G$20)-$C944)*($O$20/($O$19/2)))^2*(((($C$19+$G$20)-$C944)*($O$20/($O$19/2)))*$AZ$12))/3)*$D$603),(((PI()*((($C$19+$G$20)-$C944)*($O$20/($O$19/2)))^2*((($O$20+$G$20)-$C944)/3))*$D$603)-((PI()*((($C$19+$G$20)-$C944)*($O$20/($O$19/2)))^2*(((($C$19+$G$20)-$C944)*($O$20/($O$19/2)))*$AZ$12)/3)*$D$603))),IF('Silo Levels'!$L$19="Pumping",(($D$18*$D$603)+((PI()*(($C$21/2)^2)*($G$20-$C944))*$D$603))+((($D$18+$H$18)/3)*$BF$12)+(((PI()*($C$21/2)^2*(($C$21/2)*$AZ$12))/3)*$D$603),(($D$18*$D$603)+((PI()*(($C$21/2)^2)*($G$20-$C944))*$D$603))+((($D$18+$H$18)/3)*$BF$12)-(((PI()*($C$21/2)^2*(($C$21/2)*$AZ$12))/3)*$D$603)))</f>
        <v>77376.755522425214</v>
      </c>
      <c r="E944" s="73">
        <v>33.9</v>
      </c>
      <c r="F944" s="95">
        <f t="shared" si="127"/>
        <v>72843.119191811915</v>
      </c>
      <c r="G944" s="62">
        <v>33.9</v>
      </c>
      <c r="H944" s="96">
        <f>IF($G944&gt;$G$20,IF('Silo Levels'!$L$20="Pumping",((PI()*((($C$19+$G$20)-$G944)*($O$20/($O$19/2)))^2*((($O$20+$G$20)-$G944))/3)*$H$603)+(((PI()*((($C$19+$G$20)-$G944)*($O$20/($O$19/2)))^2*(((($C$19+$G$20)-$G944)*($O$20/($O$19/2)))*$AZ$13))/3)*$H$603),(((PI()*((($C$19+$G$20)-$G944)*($O$20/($O$19/2)))^2*((($O$20+$G$20)-$G944)/3))*$H$603)-((PI()*((($C$19+$G$20)-$G944)*($O$20/($O$19/2)))^2*(((($C$19+$G$20)-$G944)*($O$20/($O$19/2)))*$AZ$13)/3)*$H$603))),IF('Silo Levels'!$L$20="Pumping",(($D$18*$H$603)+((PI()*(($C$21/2)^2)*($G$20-$G944))*$H$603))+((($D$18+$H$18)/3)*$BF$13)+(((PI()*($C$21/2)^2*(($C$21/2)*$AZ$13))/3)*$H$603),(($D$18*$H$603)+((PI()*(($C$21/2)^2)*($G$20-$G944))*$H$603))+((($D$18+$H$18)/3)*$BF$13)-(((PI()*($C$21/2)^2*(($C$21/2)*$AZ$13))/3)*$H$603)))</f>
        <v>69054.984746786053</v>
      </c>
      <c r="I944" s="73">
        <v>33.9</v>
      </c>
      <c r="J944" s="95">
        <f t="shared" si="128"/>
        <v>73170.486164967762</v>
      </c>
      <c r="K944" s="62">
        <v>33.9</v>
      </c>
      <c r="L944" s="96">
        <f>IF($K944&gt;$G$20,IF('Silo Levels'!$L$21="Pumping",((PI()*((($C$19+$G$20)-$K944)*($O$20/($O$19/2)))^2*((($O$20+$G$20)-$K944))/3)*$L$603)+(((PI()*((($C$19+$G$20)-$K944)*($O$20/($O$19/2)))^2*(((($C$19+$G$20)-$K944)*($O$20/($O$19/2)))*$AZ$14))/3)*$L$603),(((PI()*((($C$19+$G$20)-$K944)*($O$20/($O$19/2)))^2*((($O$20+$G$20)-$K944)/3))*$L$603)-((PI()*((($C$19+$G$20)-$K944)*($O$20/($O$19/2)))^2*(((($C$19+$G$20)-$K944)*($O$20/($O$19/2)))*$AZ$14)/3)*$L$603))),IF('Silo Levels'!$L$21="Pumping",(($D$18*$L$603)+((PI()*(($C$21/2)^2)*($G$20-$K944))*$L$603))+((($D$18+$H$18)/3)*$BF$14)+(((PI()*($C$21/2)^2*(($C$21/2)*$AZ$14))/3)*$L$603),(($D$18*$L$603)+((PI()*(($C$21/2)^2)*($G$20-$K944))*$L$603))+((($D$18+$H$18)/3)*$BF$14)-(((PI()*($C$21/2)^2*(($C$21/2)*$AZ$14))/3)*$L$603)))</f>
        <v>69365.093143355654</v>
      </c>
      <c r="M944" s="73">
        <v>33.9</v>
      </c>
      <c r="N944" s="95">
        <f t="shared" si="129"/>
        <v>74873.134105765319</v>
      </c>
      <c r="O944" s="62">
        <v>33.9</v>
      </c>
      <c r="P944" s="96">
        <f>IF($O944&gt;$G$20,IF('Silo Levels'!$L$22="Pumping",((PI()*((($C$19+$G$20)-$O944)*($O$20/($O$19/2)))^2*((($O$20+$G$20)-$O944))/3)*$P$603)+(((PI()*((($C$19+$G$20)-$O944)*($O$20/($O$19/2)))^2*(((($C$19+$G$20)-$O944)*($O$20/($O$19/2)))*$AZ$15))/3)*$P$603),(((PI()*((($C$19+$G$20)-$O944)*($O$20/($O$19/2)))^2*((($O$20+$G$20)-$O944)/3))*$P$603)-((PI()*((($C$19+$G$20)-$O944)*($O$20/($O$19/2)))^2*(((($C$19+$G$20)-$O944)*($O$20/($O$19/2)))*$AZ$15)/3)*$P$603))),IF('Silo Levels'!$L$22="Pumping",(($D$18*$P$603)+((PI()*(($C$21/2)^2)*($G$20-$O944))*$P$603))+((($D$18+$H$18)/3)*$BF$15)+(((PI()*($C$21/2)^2*(($C$21/2)*$AZ$15))/3)*$P$603),(($D$18*$P$603)+((PI()*(($C$21/2)^2)*($G$20-$O944))*$P$603))+((($D$18+$H$18)/3)*$BF$15)-(((PI()*($C$21/2)^2*(($C$21/2)*$AZ$15))/3)*$P$603)))</f>
        <v>70977.978578172828</v>
      </c>
      <c r="Q944" s="73">
        <v>33.9</v>
      </c>
      <c r="R944" s="95">
        <f t="shared" si="130"/>
        <v>77416.491004861906</v>
      </c>
      <c r="S944" s="62">
        <v>33.9</v>
      </c>
      <c r="T944" s="96">
        <f>IF($S944&gt;$G$20,IF('Silo Levels'!$L$23="Pumping",((PI()*((($C$19+$G$20)-$S944)*($O$20/($O$19/2)))^2*((($O$20+$G$20)-$S944))/3)*$T$603)+(((PI()*((($C$19+$G$20)-$S944)*($O$20/($O$19/2)))^2*(((($C$19+$G$20)-$S944)*($O$20/($O$19/2)))*$AZ$16))/3)*$T$603),(((PI()*((($C$19+$G$20)-$S944)*($O$20/($O$19/2)))^2*((($O$20+$G$20)-$S944)/3))*$T$603)-((PI()*((($C$19+$G$20)-$S944)*($O$20/($O$19/2)))^2*(((($C$19+$G$20)-$S944)*($O$20/($O$19/2)))*$AZ$16)/3)*$T$603))),IF('Silo Levels'!$L$23="Pumping",(($D$18*$T$603)+((PI()*(($C$21/2)^2)*($G$20-$S944))*$T$603))+((($D$18+$H$18)/3)*$BF$16)+(((PI()*($C$21/2)^2*(($C$21/2)*$AZ$16))/3)*$T$603),(($D$18*$T$603)+((PI()*(($C$21/2)^2)*($G$20-$S944))*$T$603))+((($D$18+$H$18)/3)*$BF$16)-(((PI()*($C$21/2)^2*(($C$21/2)*$AZ$16))/3)*$T$603)))</f>
        <v>73387.251334919667</v>
      </c>
      <c r="U944" s="73">
        <v>33.9</v>
      </c>
      <c r="V944" s="95">
        <f t="shared" si="131"/>
        <v>72843.119191811915</v>
      </c>
      <c r="W944" s="62">
        <v>33.9</v>
      </c>
      <c r="X944" s="96">
        <f>IF($W944&gt;$G$20,IF('Silo Levels'!$L$24="Pumping",((PI()*((($C$19+$G$20)-$W944)*($O$20/($O$19/2)))^2*((($O$20+$G$20)-$W944))/3)*$X$603)+(((PI()*((($C$19+$G$20)-$W944)*($O$20/($O$19/2)))^2*(((($C$19+$G$20)-$W944)*($O$20/($O$19/2)))*$AZ$17))/3)*$X$603),(((PI()*((($C$19+$G$20)-$W944)*($O$20/($O$19/2)))^2*((($O$20+$G$20)-$W944)/3))*$X$603)-((PI()*((($C$19+$G$20)-$W944)*($O$20/($O$19/2)))^2*(((($C$19+$G$20)-$W944)*($O$20/($O$19/2)))*$AZ$17)/3)*$X$603))),IF('Silo Levels'!$L$24="Pumping",(($D$18*$X$603)+((PI()*(($C$21/2)^2)*($G$20-$W944))*$X$603))+((($D$18+$H$18)/3)*$BF$17)+(((PI()*($C$21/2)^2*(($C$21/2)*$AZ$17))/3)*$X$603),(($D$18*$X$603)+((PI()*(($C$21/2)^2)*($G$20-$W944))*$X$603))+((($D$18+$H$18)/3)*$BF$17)-(((PI()*($C$21/2)^2*(($C$21/2)*$AZ$17))/3)*$X$603)))</f>
        <v>69054.984746786053</v>
      </c>
      <c r="Y944" s="73">
        <v>33.9</v>
      </c>
      <c r="Z944" s="95">
        <f t="shared" si="132"/>
        <v>83488.277925910545</v>
      </c>
      <c r="AA944" s="62">
        <v>33.9</v>
      </c>
      <c r="AB944" s="96">
        <f>IF($AA944&gt;$G$20,IF('Silo Levels'!$L$25="Pumping",((PI()*((($C$19+$G$20)-$AA944)*($O$20/($O$19/2)))^2*((($O$20+$G$20)-$AA944))/3)*$AB$603)+(((PI()*((($C$19+$G$20)-$AA944)*($O$20/($O$19/2)))^2*(((($C$19+$G$20)-$AA944)*($O$20/($O$19/2)))*$AZ$18))/3)*$AB$603),(((PI()*((($C$19+$G$20)-$AA944)*($O$20/($O$19/2)))^2*((($O$20+$G$20)-$AA944)/3))*$AB$603)-((PI()*((($C$19+$G$20)-$AA944)*($O$20/($O$19/2)))^2*(((($C$19+$G$20)-$AA944)*($O$20/($O$19/2)))*$AZ$18)/3)*$AB$603))),IF('Silo Levels'!$L$25="Pumping",(($D$18*$AB$603)+((PI()*(($C$21/2)^2)*($G$20-$AA944))*$AB$603))+((($D$18+$H$18)/3)*$BF$18)+(((PI()*($C$21/2)^2*(($C$21/2)*$AZ$18))/3)*$AB$603),(($D$18*$AB$603)+((PI()*(($C$21/2)^2)*($G$20-$AA944))*$AB$603))+((($D$18+$H$18)/3)*$BF$18)-(((PI()*($C$21/2)^2*(($C$21/2)*$AZ$18))/3)*$AB$603)))</f>
        <v>79138.937548856236</v>
      </c>
      <c r="AC944" s="73">
        <v>33.9</v>
      </c>
      <c r="AD944" s="95">
        <f t="shared" si="133"/>
        <v>88800.615021745529</v>
      </c>
      <c r="AE944" s="62">
        <v>33.9</v>
      </c>
      <c r="AF944" s="96">
        <f>IF($AE944&gt;$G$20,IF('Silo Levels'!$L$26="Pumping",((PI()*((($C$19+$G$20)-$AE944)*($O$20/($O$19/2)))^2*((($O$20+$G$20)-$AE944))/3)*$AF$603)+(((PI()*((($C$19+$G$20)-$AE944)*($O$20/($O$19/2)))^2*(((($C$19+$G$20)-$AE944)*($O$20/($O$19/2)))*$AZ$19))/3)*$AF$603),(((PI()*((($C$19+$G$20)-$AE944)*($O$20/($O$19/2)))^2*((($O$20+$G$20)-$AE944)/3))*$AF$603)-((PI()*((($C$19+$G$20)-$AE944)*($O$20/($O$19/2)))^2*(((($C$19+$G$20)-$AE944)*($O$20/($O$19/2)))*$AZ$19)/3)*$AF$603))),IF('Silo Levels'!$L$26="Pumping",(($D$18*$AF$603)+((PI()*(($C$21/2)^2)*($G$20-$AE944))*$AF$603))+((($D$18+$H$18)/3)*$BF$19)+(((PI()*($C$21/2)^2*(($C$21/2)*$AZ$19))/3)*$AF$603),(($D$18*$AF$603)+((PI()*(($C$21/2)^2)*($G$20-$AE944))*$AF$603))+((($D$18+$H$18)/3)*$BF$19)-(((PI()*($C$21/2)^2*(($C$21/2)*$AZ$19))/3)*$AF$603)))</f>
        <v>86590.129369485556</v>
      </c>
      <c r="AG944" s="73">
        <v>33.9</v>
      </c>
      <c r="AH944" s="95">
        <f t="shared" si="134"/>
        <v>80303.774295989919</v>
      </c>
      <c r="AI944" s="62">
        <v>33.9</v>
      </c>
      <c r="AJ944" s="96">
        <f>IF($AI944&gt;$G$20,IF('Silo Levels'!$L$27="Pumping",((PI()*((($C$19+$G$20)-$AI944)*($O$20/($O$19/2)))^2*((($O$20+$G$20)-$AI944))/3)*$AJ$603)+(((PI()*((($C$19+$G$20)-$AI944)*($O$20/($O$19/2)))^2*(((($C$19+$G$20)-$AI944)*($O$20/($O$19/2)))*$AZ$20))/3)*$AJ$603),(((PI()*((($C$19+$G$20)-$AI944)*($O$20/($O$19/2)))^2*((($O$20+$G$20)-$AI944)/3))*$AJ$603)-((PI()*((($C$19+$G$20)-$AI944)*($O$20/($O$19/2)))^2*(((($C$19+$G$20)-$AI944)*($O$20/($O$19/2)))*$AZ$20)/3)*$AJ$603))),IF('Silo Levels'!$L$27="Pumping",(($D$18*$AJ$603)+((PI()*(($C$21/2)^2)*($G$20-$AI944))*$AJ$603))+((($D$18+$H$18)/3)*$BF$20)+(((PI()*($C$21/2)^2*(($C$21/2)*$AZ$20))/3)*$AJ$603),(($D$18*$AJ$603)+((PI()*(($C$21/2)^2)*($G$20-$AI944))*$AJ$603))+((($D$18+$H$18)/3)*$BF$20)-(((PI()*($C$21/2)^2*(($C$21/2)*$AZ$20))/3)*$AJ$603)))</f>
        <v>76122.318905183201</v>
      </c>
    </row>
    <row r="945" spans="1:36" x14ac:dyDescent="0.3">
      <c r="A945">
        <v>34</v>
      </c>
      <c r="B945" s="95">
        <f t="shared" si="135"/>
        <v>79884.171803811405</v>
      </c>
      <c r="C945" s="62">
        <v>34</v>
      </c>
      <c r="D945" s="96">
        <f>IF($C945&gt;$G$20,IF('Silo Levels'!$L$19="Pumping",((PI()*((($C$19+$G$20)-$C945)*($O$20/($O$19/2)))^2*((($O$20+$G$20)-$C945))/3)*$D$603)+(((PI()*((($C$19+$G$20)-$C945)*($O$20/($O$19/2)))^2*(((($C$19+$G$20)-$C945)*($O$20/($O$19/2)))*$AZ$12))/3)*$D$603),(((PI()*((($C$19+$G$20)-$C945)*($O$20/($O$19/2)))^2*((($O$20+$G$20)-$C945)/3))*$D$603)-((PI()*((($C$19+$G$20)-$C945)*($O$20/($O$19/2)))^2*(((($C$19+$G$20)-$C945)*($O$20/($O$19/2)))*$AZ$12)/3)*$D$603))),IF('Silo Levels'!$L$19="Pumping",(($D$18*$D$603)+((PI()*(($C$21/2)^2)*($G$20-$C945))*$D$603))+((($D$18+$H$18)/3)*$BF$12)+(((PI()*($C$21/2)^2*(($C$21/2)*$AZ$12))/3)*$D$603),(($D$18*$D$603)+((PI()*(($C$21/2)^2)*($G$20-$C945))*$D$603))+((($D$18+$H$18)/3)*$BF$12)-(((PI()*($C$21/2)^2*(($C$21/2)*$AZ$12))/3)*$D$603)))</f>
        <v>76957.1530302467</v>
      </c>
      <c r="E945" s="73">
        <v>34</v>
      </c>
      <c r="F945" s="95">
        <f t="shared" si="127"/>
        <v>72462.985839837187</v>
      </c>
      <c r="G945" s="62">
        <v>34</v>
      </c>
      <c r="H945" s="96">
        <f>IF($G945&gt;$G$20,IF('Silo Levels'!$L$20="Pumping",((PI()*((($C$19+$G$20)-$G945)*($O$20/($O$19/2)))^2*((($O$20+$G$20)-$G945))/3)*$H$603)+(((PI()*((($C$19+$G$20)-$G945)*($O$20/($O$19/2)))^2*(((($C$19+$G$20)-$G945)*($O$20/($O$19/2)))*$AZ$13))/3)*$H$603),(((PI()*((($C$19+$G$20)-$G945)*($O$20/($O$19/2)))^2*((($O$20+$G$20)-$G945)/3))*$H$603)-((PI()*((($C$19+$G$20)-$G945)*($O$20/($O$19/2)))^2*(((($C$19+$G$20)-$G945)*($O$20/($O$19/2)))*$AZ$13)/3)*$H$603))),IF('Silo Levels'!$L$20="Pumping",(($D$18*$H$603)+((PI()*(($C$21/2)^2)*($G$20-$G945))*$H$603))+((($D$18+$H$18)/3)*$BF$13)+(((PI()*($C$21/2)^2*(($C$21/2)*$AZ$13))/3)*$H$603),(($D$18*$H$603)+((PI()*(($C$21/2)^2)*($G$20-$G945))*$H$603))+((($D$18+$H$18)/3)*$BF$13)-(((PI()*($C$21/2)^2*(($C$21/2)*$AZ$13))/3)*$H$603)))</f>
        <v>68674.851394811325</v>
      </c>
      <c r="I945" s="73">
        <v>34</v>
      </c>
      <c r="J945" s="95">
        <f t="shared" si="128"/>
        <v>72788.620941893096</v>
      </c>
      <c r="K945" s="62">
        <v>34</v>
      </c>
      <c r="L945" s="96">
        <f>IF($K945&gt;$G$20,IF('Silo Levels'!$L$21="Pumping",((PI()*((($C$19+$G$20)-$K945)*($O$20/($O$19/2)))^2*((($O$20+$G$20)-$K945))/3)*$L$603)+(((PI()*((($C$19+$G$20)-$K945)*($O$20/($O$19/2)))^2*(((($C$19+$G$20)-$K945)*($O$20/($O$19/2)))*$AZ$14))/3)*$L$603),(((PI()*((($C$19+$G$20)-$K945)*($O$20/($O$19/2)))^2*((($O$20+$G$20)-$K945)/3))*$L$603)-((PI()*((($C$19+$G$20)-$K945)*($O$20/($O$19/2)))^2*(((($C$19+$G$20)-$K945)*($O$20/($O$19/2)))*$AZ$14)/3)*$L$603))),IF('Silo Levels'!$L$21="Pumping",(($D$18*$L$603)+((PI()*(($C$21/2)^2)*($G$20-$K945))*$L$603))+((($D$18+$H$18)/3)*$BF$14)+(((PI()*($C$21/2)^2*(($C$21/2)*$AZ$14))/3)*$L$603),(($D$18*$L$603)+((PI()*(($C$21/2)^2)*($G$20-$K945))*$L$603))+((($D$18+$H$18)/3)*$BF$14)-(((PI()*($C$21/2)^2*(($C$21/2)*$AZ$14))/3)*$L$603)))</f>
        <v>68983.227920280988</v>
      </c>
      <c r="M945" s="73">
        <v>34</v>
      </c>
      <c r="N945" s="95">
        <f t="shared" si="129"/>
        <v>74482.261355958137</v>
      </c>
      <c r="O945" s="62">
        <v>34</v>
      </c>
      <c r="P945" s="96">
        <f>IF($O945&gt;$G$20,IF('Silo Levels'!$L$22="Pumping",((PI()*((($C$19+$G$20)-$O945)*($O$20/($O$19/2)))^2*((($O$20+$G$20)-$O945))/3)*$P$603)+(((PI()*((($C$19+$G$20)-$O945)*($O$20/($O$19/2)))^2*(((($C$19+$G$20)-$O945)*($O$20/($O$19/2)))*$AZ$15))/3)*$P$603),(((PI()*((($C$19+$G$20)-$O945)*($O$20/($O$19/2)))^2*((($O$20+$G$20)-$O945)/3))*$P$603)-((PI()*((($C$19+$G$20)-$O945)*($O$20/($O$19/2)))^2*(((($C$19+$G$20)-$O945)*($O$20/($O$19/2)))*$AZ$15)/3)*$P$603))),IF('Silo Levels'!$L$22="Pumping",(($D$18*$P$603)+((PI()*(($C$21/2)^2)*($G$20-$O945))*$P$603))+((($D$18+$H$18)/3)*$BF$15)+(((PI()*($C$21/2)^2*(($C$21/2)*$AZ$15))/3)*$P$603),(($D$18*$P$603)+((PI()*(($C$21/2)^2)*($G$20-$O945))*$P$603))+((($D$18+$H$18)/3)*$BF$15)-(((PI()*($C$21/2)^2*(($C$21/2)*$AZ$15))/3)*$P$603)))</f>
        <v>70587.105828365646</v>
      </c>
      <c r="Q945" s="73">
        <v>34</v>
      </c>
      <c r="R945" s="95">
        <f t="shared" si="130"/>
        <v>77012.163121606383</v>
      </c>
      <c r="S945" s="62">
        <v>34</v>
      </c>
      <c r="T945" s="96">
        <f>IF($S945&gt;$G$20,IF('Silo Levels'!$L$23="Pumping",((PI()*((($C$19+$G$20)-$S945)*($O$20/($O$19/2)))^2*((($O$20+$G$20)-$S945))/3)*$T$603)+(((PI()*((($C$19+$G$20)-$S945)*($O$20/($O$19/2)))^2*(((($C$19+$G$20)-$S945)*($O$20/($O$19/2)))*$AZ$16))/3)*$T$603),(((PI()*((($C$19+$G$20)-$S945)*($O$20/($O$19/2)))^2*((($O$20+$G$20)-$S945)/3))*$T$603)-((PI()*((($C$19+$G$20)-$S945)*($O$20/($O$19/2)))^2*(((($C$19+$G$20)-$S945)*($O$20/($O$19/2)))*$AZ$16)/3)*$T$603))),IF('Silo Levels'!$L$23="Pumping",(($D$18*$T$603)+((PI()*(($C$21/2)^2)*($G$20-$S945))*$T$603))+((($D$18+$H$18)/3)*$BF$16)+(((PI()*($C$21/2)^2*(($C$21/2)*$AZ$16))/3)*$T$603),(($D$18*$T$603)+((PI()*(($C$21/2)^2)*($G$20-$S945))*$T$603))+((($D$18+$H$18)/3)*$BF$16)-(((PI()*($C$21/2)^2*(($C$21/2)*$AZ$16))/3)*$T$603)))</f>
        <v>72982.923451664145</v>
      </c>
      <c r="U945" s="73">
        <v>34</v>
      </c>
      <c r="V945" s="95">
        <f t="shared" si="131"/>
        <v>72462.985839837187</v>
      </c>
      <c r="W945" s="62">
        <v>34</v>
      </c>
      <c r="X945" s="96">
        <f>IF($W945&gt;$G$20,IF('Silo Levels'!$L$24="Pumping",((PI()*((($C$19+$G$20)-$W945)*($O$20/($O$19/2)))^2*((($O$20+$G$20)-$W945))/3)*$X$603)+(((PI()*((($C$19+$G$20)-$W945)*($O$20/($O$19/2)))^2*(((($C$19+$G$20)-$W945)*($O$20/($O$19/2)))*$AZ$17))/3)*$X$603),(((PI()*((($C$19+$G$20)-$W945)*($O$20/($O$19/2)))^2*((($O$20+$G$20)-$W945)/3))*$X$603)-((PI()*((($C$19+$G$20)-$W945)*($O$20/($O$19/2)))^2*(((($C$19+$G$20)-$W945)*($O$20/($O$19/2)))*$AZ$17)/3)*$X$603))),IF('Silo Levels'!$L$24="Pumping",(($D$18*$X$603)+((PI()*(($C$21/2)^2)*($G$20-$W945))*$X$603))+((($D$18+$H$18)/3)*$BF$17)+(((PI()*($C$21/2)^2*(($C$21/2)*$AZ$17))/3)*$X$603),(($D$18*$X$603)+((PI()*(($C$21/2)^2)*($G$20-$W945))*$X$603))+((($D$18+$H$18)/3)*$BF$17)-(((PI()*($C$21/2)^2*(($C$21/2)*$AZ$17))/3)*$X$603)))</f>
        <v>68674.851394811325</v>
      </c>
      <c r="Y945" s="73">
        <v>34</v>
      </c>
      <c r="Z945" s="95">
        <f t="shared" si="132"/>
        <v>83051.828438596393</v>
      </c>
      <c r="AA945" s="62">
        <v>34</v>
      </c>
      <c r="AB945" s="96">
        <f>IF($AA945&gt;$G$20,IF('Silo Levels'!$L$25="Pumping",((PI()*((($C$19+$G$20)-$AA945)*($O$20/($O$19/2)))^2*((($O$20+$G$20)-$AA945))/3)*$AB$603)+(((PI()*((($C$19+$G$20)-$AA945)*($O$20/($O$19/2)))^2*(((($C$19+$G$20)-$AA945)*($O$20/($O$19/2)))*$AZ$18))/3)*$AB$603),(((PI()*((($C$19+$G$20)-$AA945)*($O$20/($O$19/2)))^2*((($O$20+$G$20)-$AA945)/3))*$AB$603)-((PI()*((($C$19+$G$20)-$AA945)*($O$20/($O$19/2)))^2*(((($C$19+$G$20)-$AA945)*($O$20/($O$19/2)))*$AZ$18)/3)*$AB$603))),IF('Silo Levels'!$L$25="Pumping",(($D$18*$AB$603)+((PI()*(($C$21/2)^2)*($G$20-$AA945))*$AB$603))+((($D$18+$H$18)/3)*$BF$18)+(((PI()*($C$21/2)^2*(($C$21/2)*$AZ$18))/3)*$AB$603),(($D$18*$AB$603)+((PI()*(($C$21/2)^2)*($G$20-$AA945))*$AB$603))+((($D$18+$H$18)/3)*$BF$18)-(((PI()*($C$21/2)^2*(($C$21/2)*$AZ$18))/3)*$AB$603)))</f>
        <v>78702.488061542084</v>
      </c>
      <c r="AC945" s="73">
        <v>34</v>
      </c>
      <c r="AD945" s="95">
        <f t="shared" si="133"/>
        <v>88356.977483173483</v>
      </c>
      <c r="AE945" s="62">
        <v>34</v>
      </c>
      <c r="AF945" s="96">
        <f>IF($AE945&gt;$G$20,IF('Silo Levels'!$L$26="Pumping",((PI()*((($C$19+$G$20)-$AE945)*($O$20/($O$19/2)))^2*((($O$20+$G$20)-$AE945))/3)*$AF$603)+(((PI()*((($C$19+$G$20)-$AE945)*($O$20/($O$19/2)))^2*(((($C$19+$G$20)-$AE945)*($O$20/($O$19/2)))*$AZ$19))/3)*$AF$603),(((PI()*((($C$19+$G$20)-$AE945)*($O$20/($O$19/2)))^2*((($O$20+$G$20)-$AE945)/3))*$AF$603)-((PI()*((($C$19+$G$20)-$AE945)*($O$20/($O$19/2)))^2*(((($C$19+$G$20)-$AE945)*($O$20/($O$19/2)))*$AZ$19)/3)*$AF$603))),IF('Silo Levels'!$L$26="Pumping",(($D$18*$AF$603)+((PI()*(($C$21/2)^2)*($G$20-$AE945))*$AF$603))+((($D$18+$H$18)/3)*$BF$19)+(((PI()*($C$21/2)^2*(($C$21/2)*$AZ$19))/3)*$AF$603),(($D$18*$AF$603)+((PI()*(($C$21/2)^2)*($G$20-$AE945))*$AF$603))+((($D$18+$H$18)/3)*$BF$19)-(((PI()*($C$21/2)^2*(($C$21/2)*$AZ$19))/3)*$AF$603)))</f>
        <v>86146.49183091351</v>
      </c>
      <c r="AG945" s="73">
        <v>34</v>
      </c>
      <c r="AH945" s="95">
        <f t="shared" si="134"/>
        <v>79884.171803811405</v>
      </c>
      <c r="AI945" s="62">
        <v>34</v>
      </c>
      <c r="AJ945" s="96">
        <f>IF($AI945&gt;$G$20,IF('Silo Levels'!$L$27="Pumping",((PI()*((($C$19+$G$20)-$AI945)*($O$20/($O$19/2)))^2*((($O$20+$G$20)-$AI945))/3)*$AJ$603)+(((PI()*((($C$19+$G$20)-$AI945)*($O$20/($O$19/2)))^2*(((($C$19+$G$20)-$AI945)*($O$20/($O$19/2)))*$AZ$20))/3)*$AJ$603),(((PI()*((($C$19+$G$20)-$AI945)*($O$20/($O$19/2)))^2*((($O$20+$G$20)-$AI945)/3))*$AJ$603)-((PI()*((($C$19+$G$20)-$AI945)*($O$20/($O$19/2)))^2*(((($C$19+$G$20)-$AI945)*($O$20/($O$19/2)))*$AZ$20)/3)*$AJ$603))),IF('Silo Levels'!$L$27="Pumping",(($D$18*$AJ$603)+((PI()*(($C$21/2)^2)*($G$20-$AI945))*$AJ$603))+((($D$18+$H$18)/3)*$BF$20)+(((PI()*($C$21/2)^2*(($C$21/2)*$AZ$20))/3)*$AJ$603),(($D$18*$AJ$603)+((PI()*(($C$21/2)^2)*($G$20-$AI945))*$AJ$603))+((($D$18+$H$18)/3)*$BF$20)-(((PI()*($C$21/2)^2*(($C$21/2)*$AZ$20))/3)*$AJ$603)))</f>
        <v>75702.716413004688</v>
      </c>
    </row>
    <row r="946" spans="1:36" x14ac:dyDescent="0.3">
      <c r="A946">
        <v>34.1</v>
      </c>
      <c r="B946" s="95">
        <f t="shared" si="135"/>
        <v>79464.569311632891</v>
      </c>
      <c r="C946" s="62">
        <v>34.1</v>
      </c>
      <c r="D946" s="96">
        <f>IF($C946&gt;$G$20,IF('Silo Levels'!$L$19="Pumping",((PI()*((($C$19+$G$20)-$C946)*($O$20/($O$19/2)))^2*((($O$20+$G$20)-$C946))/3)*$D$603)+(((PI()*((($C$19+$G$20)-$C946)*($O$20/($O$19/2)))^2*(((($C$19+$G$20)-$C946)*($O$20/($O$19/2)))*$AZ$12))/3)*$D$603),(((PI()*((($C$19+$G$20)-$C946)*($O$20/($O$19/2)))^2*((($O$20+$G$20)-$C946)/3))*$D$603)-((PI()*((($C$19+$G$20)-$C946)*($O$20/($O$19/2)))^2*(((($C$19+$G$20)-$C946)*($O$20/($O$19/2)))*$AZ$12)/3)*$D$603))),IF('Silo Levels'!$L$19="Pumping",(($D$18*$D$603)+((PI()*(($C$21/2)^2)*($G$20-$C946))*$D$603))+((($D$18+$H$18)/3)*$BF$12)+(((PI()*($C$21/2)^2*(($C$21/2)*$AZ$12))/3)*$D$603),(($D$18*$D$603)+((PI()*(($C$21/2)^2)*($G$20-$C946))*$D$603))+((($D$18+$H$18)/3)*$BF$12)-(((PI()*($C$21/2)^2*(($C$21/2)*$AZ$12))/3)*$D$603)))</f>
        <v>76537.550538068186</v>
      </c>
      <c r="E946" s="73">
        <v>34.1</v>
      </c>
      <c r="F946" s="95">
        <f t="shared" si="127"/>
        <v>72082.852487862459</v>
      </c>
      <c r="G946" s="62">
        <v>34.1</v>
      </c>
      <c r="H946" s="96">
        <f>IF($G946&gt;$G$20,IF('Silo Levels'!$L$20="Pumping",((PI()*((($C$19+$G$20)-$G946)*($O$20/($O$19/2)))^2*((($O$20+$G$20)-$G946))/3)*$H$603)+(((PI()*((($C$19+$G$20)-$G946)*($O$20/($O$19/2)))^2*(((($C$19+$G$20)-$G946)*($O$20/($O$19/2)))*$AZ$13))/3)*$H$603),(((PI()*((($C$19+$G$20)-$G946)*($O$20/($O$19/2)))^2*((($O$20+$G$20)-$G946)/3))*$H$603)-((PI()*((($C$19+$G$20)-$G946)*($O$20/($O$19/2)))^2*(((($C$19+$G$20)-$G946)*($O$20/($O$19/2)))*$AZ$13)/3)*$H$603))),IF('Silo Levels'!$L$20="Pumping",(($D$18*$H$603)+((PI()*(($C$21/2)^2)*($G$20-$G946))*$H$603))+((($D$18+$H$18)/3)*$BF$13)+(((PI()*($C$21/2)^2*(($C$21/2)*$AZ$13))/3)*$H$603),(($D$18*$H$603)+((PI()*(($C$21/2)^2)*($G$20-$G946))*$H$603))+((($D$18+$H$18)/3)*$BF$13)-(((PI()*($C$21/2)^2*(($C$21/2)*$AZ$13))/3)*$H$603)))</f>
        <v>68294.718042836597</v>
      </c>
      <c r="I946" s="73">
        <v>34.1</v>
      </c>
      <c r="J946" s="95">
        <f t="shared" si="128"/>
        <v>72406.755718818429</v>
      </c>
      <c r="K946" s="62">
        <v>34.1</v>
      </c>
      <c r="L946" s="96">
        <f>IF($K946&gt;$G$20,IF('Silo Levels'!$L$21="Pumping",((PI()*((($C$19+$G$20)-$K946)*($O$20/($O$19/2)))^2*((($O$20+$G$20)-$K946))/3)*$L$603)+(((PI()*((($C$19+$G$20)-$K946)*($O$20/($O$19/2)))^2*(((($C$19+$G$20)-$K946)*($O$20/($O$19/2)))*$AZ$14))/3)*$L$603),(((PI()*((($C$19+$G$20)-$K946)*($O$20/($O$19/2)))^2*((($O$20+$G$20)-$K946)/3))*$L$603)-((PI()*((($C$19+$G$20)-$K946)*($O$20/($O$19/2)))^2*(((($C$19+$G$20)-$K946)*($O$20/($O$19/2)))*$AZ$14)/3)*$L$603))),IF('Silo Levels'!$L$21="Pumping",(($D$18*$L$603)+((PI()*(($C$21/2)^2)*($G$20-$K946))*$L$603))+((($D$18+$H$18)/3)*$BF$14)+(((PI()*($C$21/2)^2*(($C$21/2)*$AZ$14))/3)*$L$603),(($D$18*$L$603)+((PI()*(($C$21/2)^2)*($G$20-$K946))*$L$603))+((($D$18+$H$18)/3)*$BF$14)-(((PI()*($C$21/2)^2*(($C$21/2)*$AZ$14))/3)*$L$603)))</f>
        <v>68601.362697206321</v>
      </c>
      <c r="M946" s="73">
        <v>34.1</v>
      </c>
      <c r="N946" s="95">
        <f t="shared" si="129"/>
        <v>74091.388606150926</v>
      </c>
      <c r="O946" s="62">
        <v>34.1</v>
      </c>
      <c r="P946" s="96">
        <f>IF($O946&gt;$G$20,IF('Silo Levels'!$L$22="Pumping",((PI()*((($C$19+$G$20)-$O946)*($O$20/($O$19/2)))^2*((($O$20+$G$20)-$O946))/3)*$P$603)+(((PI()*((($C$19+$G$20)-$O946)*($O$20/($O$19/2)))^2*(((($C$19+$G$20)-$O946)*($O$20/($O$19/2)))*$AZ$15))/3)*$P$603),(((PI()*((($C$19+$G$20)-$O946)*($O$20/($O$19/2)))^2*((($O$20+$G$20)-$O946)/3))*$P$603)-((PI()*((($C$19+$G$20)-$O946)*($O$20/($O$19/2)))^2*(((($C$19+$G$20)-$O946)*($O$20/($O$19/2)))*$AZ$15)/3)*$P$603))),IF('Silo Levels'!$L$22="Pumping",(($D$18*$P$603)+((PI()*(($C$21/2)^2)*($G$20-$O946))*$P$603))+((($D$18+$H$18)/3)*$BF$15)+(((PI()*($C$21/2)^2*(($C$21/2)*$AZ$15))/3)*$P$603),(($D$18*$P$603)+((PI()*(($C$21/2)^2)*($G$20-$O946))*$P$603))+((($D$18+$H$18)/3)*$BF$15)-(((PI()*($C$21/2)^2*(($C$21/2)*$AZ$15))/3)*$P$603)))</f>
        <v>70196.233078558434</v>
      </c>
      <c r="Q946" s="73">
        <v>34.1</v>
      </c>
      <c r="R946" s="95">
        <f t="shared" si="130"/>
        <v>76607.835238350846</v>
      </c>
      <c r="S946" s="62">
        <v>34.1</v>
      </c>
      <c r="T946" s="96">
        <f>IF($S946&gt;$G$20,IF('Silo Levels'!$L$23="Pumping",((PI()*((($C$19+$G$20)-$S946)*($O$20/($O$19/2)))^2*((($O$20+$G$20)-$S946))/3)*$T$603)+(((PI()*((($C$19+$G$20)-$S946)*($O$20/($O$19/2)))^2*(((($C$19+$G$20)-$S946)*($O$20/($O$19/2)))*$AZ$16))/3)*$T$603),(((PI()*((($C$19+$G$20)-$S946)*($O$20/($O$19/2)))^2*((($O$20+$G$20)-$S946)/3))*$T$603)-((PI()*((($C$19+$G$20)-$S946)*($O$20/($O$19/2)))^2*(((($C$19+$G$20)-$S946)*($O$20/($O$19/2)))*$AZ$16)/3)*$T$603))),IF('Silo Levels'!$L$23="Pumping",(($D$18*$T$603)+((PI()*(($C$21/2)^2)*($G$20-$S946))*$T$603))+((($D$18+$H$18)/3)*$BF$16)+(((PI()*($C$21/2)^2*(($C$21/2)*$AZ$16))/3)*$T$603),(($D$18*$T$603)+((PI()*(($C$21/2)^2)*($G$20-$S946))*$T$603))+((($D$18+$H$18)/3)*$BF$16)-(((PI()*($C$21/2)^2*(($C$21/2)*$AZ$16))/3)*$T$603)))</f>
        <v>72578.595568408608</v>
      </c>
      <c r="U946" s="73">
        <v>34.1</v>
      </c>
      <c r="V946" s="95">
        <f t="shared" si="131"/>
        <v>72082.852487862459</v>
      </c>
      <c r="W946" s="62">
        <v>34.1</v>
      </c>
      <c r="X946" s="96">
        <f>IF($W946&gt;$G$20,IF('Silo Levels'!$L$24="Pumping",((PI()*((($C$19+$G$20)-$W946)*($O$20/($O$19/2)))^2*((($O$20+$G$20)-$W946))/3)*$X$603)+(((PI()*((($C$19+$G$20)-$W946)*($O$20/($O$19/2)))^2*(((($C$19+$G$20)-$W946)*($O$20/($O$19/2)))*$AZ$17))/3)*$X$603),(((PI()*((($C$19+$G$20)-$W946)*($O$20/($O$19/2)))^2*((($O$20+$G$20)-$W946)/3))*$X$603)-((PI()*((($C$19+$G$20)-$W946)*($O$20/($O$19/2)))^2*(((($C$19+$G$20)-$W946)*($O$20/($O$19/2)))*$AZ$17)/3)*$X$603))),IF('Silo Levels'!$L$24="Pumping",(($D$18*$X$603)+((PI()*(($C$21/2)^2)*($G$20-$W946))*$X$603))+((($D$18+$H$18)/3)*$BF$17)+(((PI()*($C$21/2)^2*(($C$21/2)*$AZ$17))/3)*$X$603),(($D$18*$X$603)+((PI()*(($C$21/2)^2)*($G$20-$W946))*$X$603))+((($D$18+$H$18)/3)*$BF$17)-(((PI()*($C$21/2)^2*(($C$21/2)*$AZ$17))/3)*$X$603)))</f>
        <v>68294.718042836597</v>
      </c>
      <c r="Y946" s="73">
        <v>34.1</v>
      </c>
      <c r="Z946" s="95">
        <f t="shared" si="132"/>
        <v>82615.378951282211</v>
      </c>
      <c r="AA946" s="62">
        <v>34.1</v>
      </c>
      <c r="AB946" s="96">
        <f>IF($AA946&gt;$G$20,IF('Silo Levels'!$L$25="Pumping",((PI()*((($C$19+$G$20)-$AA946)*($O$20/($O$19/2)))^2*((($O$20+$G$20)-$AA946))/3)*$AB$603)+(((PI()*((($C$19+$G$20)-$AA946)*($O$20/($O$19/2)))^2*(((($C$19+$G$20)-$AA946)*($O$20/($O$19/2)))*$AZ$18))/3)*$AB$603),(((PI()*((($C$19+$G$20)-$AA946)*($O$20/($O$19/2)))^2*((($O$20+$G$20)-$AA946)/3))*$AB$603)-((PI()*((($C$19+$G$20)-$AA946)*($O$20/($O$19/2)))^2*(((($C$19+$G$20)-$AA946)*($O$20/($O$19/2)))*$AZ$18)/3)*$AB$603))),IF('Silo Levels'!$L$25="Pumping",(($D$18*$AB$603)+((PI()*(($C$21/2)^2)*($G$20-$AA946))*$AB$603))+((($D$18+$H$18)/3)*$BF$18)+(((PI()*($C$21/2)^2*(($C$21/2)*$AZ$18))/3)*$AB$603),(($D$18*$AB$603)+((PI()*(($C$21/2)^2)*($G$20-$AA946))*$AB$603))+((($D$18+$H$18)/3)*$BF$18)-(((PI()*($C$21/2)^2*(($C$21/2)*$AZ$18))/3)*$AB$603)))</f>
        <v>78266.038574227903</v>
      </c>
      <c r="AC946" s="73">
        <v>34.1</v>
      </c>
      <c r="AD946" s="95">
        <f t="shared" si="133"/>
        <v>87913.339944601437</v>
      </c>
      <c r="AE946" s="62">
        <v>34.1</v>
      </c>
      <c r="AF946" s="96">
        <f>IF($AE946&gt;$G$20,IF('Silo Levels'!$L$26="Pumping",((PI()*((($C$19+$G$20)-$AE946)*($O$20/($O$19/2)))^2*((($O$20+$G$20)-$AE946))/3)*$AF$603)+(((PI()*((($C$19+$G$20)-$AE946)*($O$20/($O$19/2)))^2*(((($C$19+$G$20)-$AE946)*($O$20/($O$19/2)))*$AZ$19))/3)*$AF$603),(((PI()*((($C$19+$G$20)-$AE946)*($O$20/($O$19/2)))^2*((($O$20+$G$20)-$AE946)/3))*$AF$603)-((PI()*((($C$19+$G$20)-$AE946)*($O$20/($O$19/2)))^2*(((($C$19+$G$20)-$AE946)*($O$20/($O$19/2)))*$AZ$19)/3)*$AF$603))),IF('Silo Levels'!$L$26="Pumping",(($D$18*$AF$603)+((PI()*(($C$21/2)^2)*($G$20-$AE946))*$AF$603))+((($D$18+$H$18)/3)*$BF$19)+(((PI()*($C$21/2)^2*(($C$21/2)*$AZ$19))/3)*$AF$603),(($D$18*$AF$603)+((PI()*(($C$21/2)^2)*($G$20-$AE946))*$AF$603))+((($D$18+$H$18)/3)*$BF$19)-(((PI()*($C$21/2)^2*(($C$21/2)*$AZ$19))/3)*$AF$603)))</f>
        <v>85702.854292341464</v>
      </c>
      <c r="AG946" s="73">
        <v>34.1</v>
      </c>
      <c r="AH946" s="95">
        <f t="shared" si="134"/>
        <v>79464.569311632891</v>
      </c>
      <c r="AI946" s="62">
        <v>34.1</v>
      </c>
      <c r="AJ946" s="96">
        <f>IF($AI946&gt;$G$20,IF('Silo Levels'!$L$27="Pumping",((PI()*((($C$19+$G$20)-$AI946)*($O$20/($O$19/2)))^2*((($O$20+$G$20)-$AI946))/3)*$AJ$603)+(((PI()*((($C$19+$G$20)-$AI946)*($O$20/($O$19/2)))^2*(((($C$19+$G$20)-$AI946)*($O$20/($O$19/2)))*$AZ$20))/3)*$AJ$603),(((PI()*((($C$19+$G$20)-$AI946)*($O$20/($O$19/2)))^2*((($O$20+$G$20)-$AI946)/3))*$AJ$603)-((PI()*((($C$19+$G$20)-$AI946)*($O$20/($O$19/2)))^2*(((($C$19+$G$20)-$AI946)*($O$20/($O$19/2)))*$AZ$20)/3)*$AJ$603))),IF('Silo Levels'!$L$27="Pumping",(($D$18*$AJ$603)+((PI()*(($C$21/2)^2)*($G$20-$AI946))*$AJ$603))+((($D$18+$H$18)/3)*$BF$20)+(((PI()*($C$21/2)^2*(($C$21/2)*$AZ$20))/3)*$AJ$603),(($D$18*$AJ$603)+((PI()*(($C$21/2)^2)*($G$20-$AI946))*$AJ$603))+((($D$18+$H$18)/3)*$BF$20)-(((PI()*($C$21/2)^2*(($C$21/2)*$AZ$20))/3)*$AJ$603)))</f>
        <v>75283.113920826174</v>
      </c>
    </row>
    <row r="947" spans="1:36" x14ac:dyDescent="0.3">
      <c r="A947">
        <v>34.200000000000003</v>
      </c>
      <c r="B947" s="95">
        <f t="shared" si="135"/>
        <v>79044.966819454363</v>
      </c>
      <c r="C947" s="62">
        <v>34.200000000000003</v>
      </c>
      <c r="D947" s="96">
        <f>IF($C947&gt;$G$20,IF('Silo Levels'!$L$19="Pumping",((PI()*((($C$19+$G$20)-$C947)*($O$20/($O$19/2)))^2*((($O$20+$G$20)-$C947))/3)*$D$603)+(((PI()*((($C$19+$G$20)-$C947)*($O$20/($O$19/2)))^2*(((($C$19+$G$20)-$C947)*($O$20/($O$19/2)))*$AZ$12))/3)*$D$603),(((PI()*((($C$19+$G$20)-$C947)*($O$20/($O$19/2)))^2*((($O$20+$G$20)-$C947)/3))*$D$603)-((PI()*((($C$19+$G$20)-$C947)*($O$20/($O$19/2)))^2*(((($C$19+$G$20)-$C947)*($O$20/($O$19/2)))*$AZ$12)/3)*$D$603))),IF('Silo Levels'!$L$19="Pumping",(($D$18*$D$603)+((PI()*(($C$21/2)^2)*($G$20-$C947))*$D$603))+((($D$18+$H$18)/3)*$BF$12)+(((PI()*($C$21/2)^2*(($C$21/2)*$AZ$12))/3)*$D$603),(($D$18*$D$603)+((PI()*(($C$21/2)^2)*($G$20-$C947))*$D$603))+((($D$18+$H$18)/3)*$BF$12)-(((PI()*($C$21/2)^2*(($C$21/2)*$AZ$12))/3)*$D$603)))</f>
        <v>76117.948045889658</v>
      </c>
      <c r="E947" s="73">
        <v>34.200000000000003</v>
      </c>
      <c r="F947" s="95">
        <f t="shared" si="127"/>
        <v>71702.719135887732</v>
      </c>
      <c r="G947" s="62">
        <v>34.200000000000003</v>
      </c>
      <c r="H947" s="96">
        <f>IF($G947&gt;$G$20,IF('Silo Levels'!$L$20="Pumping",((PI()*((($C$19+$G$20)-$G947)*($O$20/($O$19/2)))^2*((($O$20+$G$20)-$G947))/3)*$H$603)+(((PI()*((($C$19+$G$20)-$G947)*($O$20/($O$19/2)))^2*(((($C$19+$G$20)-$G947)*($O$20/($O$19/2)))*$AZ$13))/3)*$H$603),(((PI()*((($C$19+$G$20)-$G947)*($O$20/($O$19/2)))^2*((($O$20+$G$20)-$G947)/3))*$H$603)-((PI()*((($C$19+$G$20)-$G947)*($O$20/($O$19/2)))^2*(((($C$19+$G$20)-$G947)*($O$20/($O$19/2)))*$AZ$13)/3)*$H$603))),IF('Silo Levels'!$L$20="Pumping",(($D$18*$H$603)+((PI()*(($C$21/2)^2)*($G$20-$G947))*$H$603))+((($D$18+$H$18)/3)*$BF$13)+(((PI()*($C$21/2)^2*(($C$21/2)*$AZ$13))/3)*$H$603),(($D$18*$H$603)+((PI()*(($C$21/2)^2)*($G$20-$G947))*$H$603))+((($D$18+$H$18)/3)*$BF$13)-(((PI()*($C$21/2)^2*(($C$21/2)*$AZ$13))/3)*$H$603)))</f>
        <v>67914.58469086187</v>
      </c>
      <c r="I947" s="73">
        <v>34.200000000000003</v>
      </c>
      <c r="J947" s="95">
        <f t="shared" si="128"/>
        <v>72024.890495743748</v>
      </c>
      <c r="K947" s="62">
        <v>34.200000000000003</v>
      </c>
      <c r="L947" s="96">
        <f>IF($K947&gt;$G$20,IF('Silo Levels'!$L$21="Pumping",((PI()*((($C$19+$G$20)-$K947)*($O$20/($O$19/2)))^2*((($O$20+$G$20)-$K947))/3)*$L$603)+(((PI()*((($C$19+$G$20)-$K947)*($O$20/($O$19/2)))^2*(((($C$19+$G$20)-$K947)*($O$20/($O$19/2)))*$AZ$14))/3)*$L$603),(((PI()*((($C$19+$G$20)-$K947)*($O$20/($O$19/2)))^2*((($O$20+$G$20)-$K947)/3))*$L$603)-((PI()*((($C$19+$G$20)-$K947)*($O$20/($O$19/2)))^2*(((($C$19+$G$20)-$K947)*($O$20/($O$19/2)))*$AZ$14)/3)*$L$603))),IF('Silo Levels'!$L$21="Pumping",(($D$18*$L$603)+((PI()*(($C$21/2)^2)*($G$20-$K947))*$L$603))+((($D$18+$H$18)/3)*$BF$14)+(((PI()*($C$21/2)^2*(($C$21/2)*$AZ$14))/3)*$L$603),(($D$18*$L$603)+((PI()*(($C$21/2)^2)*($G$20-$K947))*$L$603))+((($D$18+$H$18)/3)*$BF$14)-(((PI()*($C$21/2)^2*(($C$21/2)*$AZ$14))/3)*$L$603)))</f>
        <v>68219.49747413164</v>
      </c>
      <c r="M947" s="73">
        <v>34.200000000000003</v>
      </c>
      <c r="N947" s="95">
        <f t="shared" si="129"/>
        <v>73700.515856343729</v>
      </c>
      <c r="O947" s="62">
        <v>34.200000000000003</v>
      </c>
      <c r="P947" s="96">
        <f>IF($O947&gt;$G$20,IF('Silo Levels'!$L$22="Pumping",((PI()*((($C$19+$G$20)-$O947)*($O$20/($O$19/2)))^2*((($O$20+$G$20)-$O947))/3)*$P$603)+(((PI()*((($C$19+$G$20)-$O947)*($O$20/($O$19/2)))^2*(((($C$19+$G$20)-$O947)*($O$20/($O$19/2)))*$AZ$15))/3)*$P$603),(((PI()*((($C$19+$G$20)-$O947)*($O$20/($O$19/2)))^2*((($O$20+$G$20)-$O947)/3))*$P$603)-((PI()*((($C$19+$G$20)-$O947)*($O$20/($O$19/2)))^2*(((($C$19+$G$20)-$O947)*($O$20/($O$19/2)))*$AZ$15)/3)*$P$603))),IF('Silo Levels'!$L$22="Pumping",(($D$18*$P$603)+((PI()*(($C$21/2)^2)*($G$20-$O947))*$P$603))+((($D$18+$H$18)/3)*$BF$15)+(((PI()*($C$21/2)^2*(($C$21/2)*$AZ$15))/3)*$P$603),(($D$18*$P$603)+((PI()*(($C$21/2)^2)*($G$20-$O947))*$P$603))+((($D$18+$H$18)/3)*$BF$15)-(((PI()*($C$21/2)^2*(($C$21/2)*$AZ$15))/3)*$P$603)))</f>
        <v>69805.360328751238</v>
      </c>
      <c r="Q947" s="73">
        <v>34.200000000000003</v>
      </c>
      <c r="R947" s="95">
        <f t="shared" si="130"/>
        <v>76203.507355095309</v>
      </c>
      <c r="S947" s="62">
        <v>34.200000000000003</v>
      </c>
      <c r="T947" s="96">
        <f>IF($S947&gt;$G$20,IF('Silo Levels'!$L$23="Pumping",((PI()*((($C$19+$G$20)-$S947)*($O$20/($O$19/2)))^2*((($O$20+$G$20)-$S947))/3)*$T$603)+(((PI()*((($C$19+$G$20)-$S947)*($O$20/($O$19/2)))^2*(((($C$19+$G$20)-$S947)*($O$20/($O$19/2)))*$AZ$16))/3)*$T$603),(((PI()*((($C$19+$G$20)-$S947)*($O$20/($O$19/2)))^2*((($O$20+$G$20)-$S947)/3))*$T$603)-((PI()*((($C$19+$G$20)-$S947)*($O$20/($O$19/2)))^2*(((($C$19+$G$20)-$S947)*($O$20/($O$19/2)))*$AZ$16)/3)*$T$603))),IF('Silo Levels'!$L$23="Pumping",(($D$18*$T$603)+((PI()*(($C$21/2)^2)*($G$20-$S947))*$T$603))+((($D$18+$H$18)/3)*$BF$16)+(((PI()*($C$21/2)^2*(($C$21/2)*$AZ$16))/3)*$T$603),(($D$18*$T$603)+((PI()*(($C$21/2)^2)*($G$20-$S947))*$T$603))+((($D$18+$H$18)/3)*$BF$16)-(((PI()*($C$21/2)^2*(($C$21/2)*$AZ$16))/3)*$T$603)))</f>
        <v>72174.26768515307</v>
      </c>
      <c r="U947" s="73">
        <v>34.200000000000003</v>
      </c>
      <c r="V947" s="95">
        <f t="shared" si="131"/>
        <v>71702.719135887732</v>
      </c>
      <c r="W947" s="62">
        <v>34.200000000000003</v>
      </c>
      <c r="X947" s="96">
        <f>IF($W947&gt;$G$20,IF('Silo Levels'!$L$24="Pumping",((PI()*((($C$19+$G$20)-$W947)*($O$20/($O$19/2)))^2*((($O$20+$G$20)-$W947))/3)*$X$603)+(((PI()*((($C$19+$G$20)-$W947)*($O$20/($O$19/2)))^2*(((($C$19+$G$20)-$W947)*($O$20/($O$19/2)))*$AZ$17))/3)*$X$603),(((PI()*((($C$19+$G$20)-$W947)*($O$20/($O$19/2)))^2*((($O$20+$G$20)-$W947)/3))*$X$603)-((PI()*((($C$19+$G$20)-$W947)*($O$20/($O$19/2)))^2*(((($C$19+$G$20)-$W947)*($O$20/($O$19/2)))*$AZ$17)/3)*$X$603))),IF('Silo Levels'!$L$24="Pumping",(($D$18*$X$603)+((PI()*(($C$21/2)^2)*($G$20-$W947))*$X$603))+((($D$18+$H$18)/3)*$BF$17)+(((PI()*($C$21/2)^2*(($C$21/2)*$AZ$17))/3)*$X$603),(($D$18*$X$603)+((PI()*(($C$21/2)^2)*($G$20-$W947))*$X$603))+((($D$18+$H$18)/3)*$BF$17)-(((PI()*($C$21/2)^2*(($C$21/2)*$AZ$17))/3)*$X$603)))</f>
        <v>67914.58469086187</v>
      </c>
      <c r="Y947" s="73">
        <v>34.200000000000003</v>
      </c>
      <c r="Z947" s="95">
        <f t="shared" si="132"/>
        <v>82178.92946396803</v>
      </c>
      <c r="AA947" s="62">
        <v>34.200000000000003</v>
      </c>
      <c r="AB947" s="96">
        <f>IF($AA947&gt;$G$20,IF('Silo Levels'!$L$25="Pumping",((PI()*((($C$19+$G$20)-$AA947)*($O$20/($O$19/2)))^2*((($O$20+$G$20)-$AA947))/3)*$AB$603)+(((PI()*((($C$19+$G$20)-$AA947)*($O$20/($O$19/2)))^2*(((($C$19+$G$20)-$AA947)*($O$20/($O$19/2)))*$AZ$18))/3)*$AB$603),(((PI()*((($C$19+$G$20)-$AA947)*($O$20/($O$19/2)))^2*((($O$20+$G$20)-$AA947)/3))*$AB$603)-((PI()*((($C$19+$G$20)-$AA947)*($O$20/($O$19/2)))^2*(((($C$19+$G$20)-$AA947)*($O$20/($O$19/2)))*$AZ$18)/3)*$AB$603))),IF('Silo Levels'!$L$25="Pumping",(($D$18*$AB$603)+((PI()*(($C$21/2)^2)*($G$20-$AA947))*$AB$603))+((($D$18+$H$18)/3)*$BF$18)+(((PI()*($C$21/2)^2*(($C$21/2)*$AZ$18))/3)*$AB$603),(($D$18*$AB$603)+((PI()*(($C$21/2)^2)*($G$20-$AA947))*$AB$603))+((($D$18+$H$18)/3)*$BF$18)-(((PI()*($C$21/2)^2*(($C$21/2)*$AZ$18))/3)*$AB$603)))</f>
        <v>77829.589086913722</v>
      </c>
      <c r="AC947" s="73">
        <v>34.200000000000003</v>
      </c>
      <c r="AD947" s="95">
        <f t="shared" si="133"/>
        <v>87469.702406029392</v>
      </c>
      <c r="AE947" s="62">
        <v>34.200000000000003</v>
      </c>
      <c r="AF947" s="96">
        <f>IF($AE947&gt;$G$20,IF('Silo Levels'!$L$26="Pumping",((PI()*((($C$19+$G$20)-$AE947)*($O$20/($O$19/2)))^2*((($O$20+$G$20)-$AE947))/3)*$AF$603)+(((PI()*((($C$19+$G$20)-$AE947)*($O$20/($O$19/2)))^2*(((($C$19+$G$20)-$AE947)*($O$20/($O$19/2)))*$AZ$19))/3)*$AF$603),(((PI()*((($C$19+$G$20)-$AE947)*($O$20/($O$19/2)))^2*((($O$20+$G$20)-$AE947)/3))*$AF$603)-((PI()*((($C$19+$G$20)-$AE947)*($O$20/($O$19/2)))^2*(((($C$19+$G$20)-$AE947)*($O$20/($O$19/2)))*$AZ$19)/3)*$AF$603))),IF('Silo Levels'!$L$26="Pumping",(($D$18*$AF$603)+((PI()*(($C$21/2)^2)*($G$20-$AE947))*$AF$603))+((($D$18+$H$18)/3)*$BF$19)+(((PI()*($C$21/2)^2*(($C$21/2)*$AZ$19))/3)*$AF$603),(($D$18*$AF$603)+((PI()*(($C$21/2)^2)*($G$20-$AE947))*$AF$603))+((($D$18+$H$18)/3)*$BF$19)-(((PI()*($C$21/2)^2*(($C$21/2)*$AZ$19))/3)*$AF$603)))</f>
        <v>85259.216753769419</v>
      </c>
      <c r="AG947" s="73">
        <v>34.200000000000003</v>
      </c>
      <c r="AH947" s="95">
        <f t="shared" si="134"/>
        <v>79044.966819454363</v>
      </c>
      <c r="AI947" s="62">
        <v>34.200000000000003</v>
      </c>
      <c r="AJ947" s="96">
        <f>IF($AI947&gt;$G$20,IF('Silo Levels'!$L$27="Pumping",((PI()*((($C$19+$G$20)-$AI947)*($O$20/($O$19/2)))^2*((($O$20+$G$20)-$AI947))/3)*$AJ$603)+(((PI()*((($C$19+$G$20)-$AI947)*($O$20/($O$19/2)))^2*(((($C$19+$G$20)-$AI947)*($O$20/($O$19/2)))*$AZ$20))/3)*$AJ$603),(((PI()*((($C$19+$G$20)-$AI947)*($O$20/($O$19/2)))^2*((($O$20+$G$20)-$AI947)/3))*$AJ$603)-((PI()*((($C$19+$G$20)-$AI947)*($O$20/($O$19/2)))^2*(((($C$19+$G$20)-$AI947)*($O$20/($O$19/2)))*$AZ$20)/3)*$AJ$603))),IF('Silo Levels'!$L$27="Pumping",(($D$18*$AJ$603)+((PI()*(($C$21/2)^2)*($G$20-$AI947))*$AJ$603))+((($D$18+$H$18)/3)*$BF$20)+(((PI()*($C$21/2)^2*(($C$21/2)*$AZ$20))/3)*$AJ$603),(($D$18*$AJ$603)+((PI()*(($C$21/2)^2)*($G$20-$AI947))*$AJ$603))+((($D$18+$H$18)/3)*$BF$20)-(((PI()*($C$21/2)^2*(($C$21/2)*$AZ$20))/3)*$AJ$603)))</f>
        <v>74863.511428647646</v>
      </c>
    </row>
    <row r="948" spans="1:36" x14ac:dyDescent="0.3">
      <c r="A948">
        <v>34.299999999999997</v>
      </c>
      <c r="B948" s="95">
        <f t="shared" si="135"/>
        <v>78625.364327275878</v>
      </c>
      <c r="C948" s="62">
        <v>34.299999999999997</v>
      </c>
      <c r="D948" s="96">
        <f>IF($C948&gt;$G$20,IF('Silo Levels'!$L$19="Pumping",((PI()*((($C$19+$G$20)-$C948)*($O$20/($O$19/2)))^2*((($O$20+$G$20)-$C948))/3)*$D$603)+(((PI()*((($C$19+$G$20)-$C948)*($O$20/($O$19/2)))^2*(((($C$19+$G$20)-$C948)*($O$20/($O$19/2)))*$AZ$12))/3)*$D$603),(((PI()*((($C$19+$G$20)-$C948)*($O$20/($O$19/2)))^2*((($O$20+$G$20)-$C948)/3))*$D$603)-((PI()*((($C$19+$G$20)-$C948)*($O$20/($O$19/2)))^2*(((($C$19+$G$20)-$C948)*($O$20/($O$19/2)))*$AZ$12)/3)*$D$603))),IF('Silo Levels'!$L$19="Pumping",(($D$18*$D$603)+((PI()*(($C$21/2)^2)*($G$20-$C948))*$D$603))+((($D$18+$H$18)/3)*$BF$12)+(((PI()*($C$21/2)^2*(($C$21/2)*$AZ$12))/3)*$D$603),(($D$18*$D$603)+((PI()*(($C$21/2)^2)*($G$20-$C948))*$D$603))+((($D$18+$H$18)/3)*$BF$12)-(((PI()*($C$21/2)^2*(($C$21/2)*$AZ$12))/3)*$D$603)))</f>
        <v>75698.345553711173</v>
      </c>
      <c r="E948" s="73">
        <v>34.299999999999997</v>
      </c>
      <c r="F948" s="95">
        <f t="shared" si="127"/>
        <v>71322.585783913033</v>
      </c>
      <c r="G948" s="62">
        <v>34.299999999999997</v>
      </c>
      <c r="H948" s="96">
        <f>IF($G948&gt;$G$20,IF('Silo Levels'!$L$20="Pumping",((PI()*((($C$19+$G$20)-$G948)*($O$20/($O$19/2)))^2*((($O$20+$G$20)-$G948))/3)*$H$603)+(((PI()*((($C$19+$G$20)-$G948)*($O$20/($O$19/2)))^2*(((($C$19+$G$20)-$G948)*($O$20/($O$19/2)))*$AZ$13))/3)*$H$603),(((PI()*((($C$19+$G$20)-$G948)*($O$20/($O$19/2)))^2*((($O$20+$G$20)-$G948)/3))*$H$603)-((PI()*((($C$19+$G$20)-$G948)*($O$20/($O$19/2)))^2*(((($C$19+$G$20)-$G948)*($O$20/($O$19/2)))*$AZ$13)/3)*$H$603))),IF('Silo Levels'!$L$20="Pumping",(($D$18*$H$603)+((PI()*(($C$21/2)^2)*($G$20-$G948))*$H$603))+((($D$18+$H$18)/3)*$BF$13)+(((PI()*($C$21/2)^2*(($C$21/2)*$AZ$13))/3)*$H$603),(($D$18*$H$603)+((PI()*(($C$21/2)^2)*($G$20-$G948))*$H$603))+((($D$18+$H$18)/3)*$BF$13)-(((PI()*($C$21/2)^2*(($C$21/2)*$AZ$13))/3)*$H$603)))</f>
        <v>67534.451338887171</v>
      </c>
      <c r="I948" s="73">
        <v>34.299999999999997</v>
      </c>
      <c r="J948" s="95">
        <f t="shared" si="128"/>
        <v>71643.025272669096</v>
      </c>
      <c r="K948" s="62">
        <v>34.299999999999997</v>
      </c>
      <c r="L948" s="96">
        <f>IF($K948&gt;$G$20,IF('Silo Levels'!$L$21="Pumping",((PI()*((($C$19+$G$20)-$K948)*($O$20/($O$19/2)))^2*((($O$20+$G$20)-$K948))/3)*$L$603)+(((PI()*((($C$19+$G$20)-$K948)*($O$20/($O$19/2)))^2*(((($C$19+$G$20)-$K948)*($O$20/($O$19/2)))*$AZ$14))/3)*$L$603),(((PI()*((($C$19+$G$20)-$K948)*($O$20/($O$19/2)))^2*((($O$20+$G$20)-$K948)/3))*$L$603)-((PI()*((($C$19+$G$20)-$K948)*($O$20/($O$19/2)))^2*(((($C$19+$G$20)-$K948)*($O$20/($O$19/2)))*$AZ$14)/3)*$L$603))),IF('Silo Levels'!$L$21="Pumping",(($D$18*$L$603)+((PI()*(($C$21/2)^2)*($G$20-$K948))*$L$603))+((($D$18+$H$18)/3)*$BF$14)+(((PI()*($C$21/2)^2*(($C$21/2)*$AZ$14))/3)*$L$603),(($D$18*$L$603)+((PI()*(($C$21/2)^2)*($G$20-$K948))*$L$603))+((($D$18+$H$18)/3)*$BF$14)-(((PI()*($C$21/2)^2*(($C$21/2)*$AZ$14))/3)*$L$603)))</f>
        <v>67837.632251056988</v>
      </c>
      <c r="M948" s="73">
        <v>34.299999999999997</v>
      </c>
      <c r="N948" s="95">
        <f t="shared" si="129"/>
        <v>73309.643106536561</v>
      </c>
      <c r="O948" s="62">
        <v>34.299999999999997</v>
      </c>
      <c r="P948" s="96">
        <f>IF($O948&gt;$G$20,IF('Silo Levels'!$L$22="Pumping",((PI()*((($C$19+$G$20)-$O948)*($O$20/($O$19/2)))^2*((($O$20+$G$20)-$O948))/3)*$P$603)+(((PI()*((($C$19+$G$20)-$O948)*($O$20/($O$19/2)))^2*(((($C$19+$G$20)-$O948)*($O$20/($O$19/2)))*$AZ$15))/3)*$P$603),(((PI()*((($C$19+$G$20)-$O948)*($O$20/($O$19/2)))^2*((($O$20+$G$20)-$O948)/3))*$P$603)-((PI()*((($C$19+$G$20)-$O948)*($O$20/($O$19/2)))^2*(((($C$19+$G$20)-$O948)*($O$20/($O$19/2)))*$AZ$15)/3)*$P$603))),IF('Silo Levels'!$L$22="Pumping",(($D$18*$P$603)+((PI()*(($C$21/2)^2)*($G$20-$O948))*$P$603))+((($D$18+$H$18)/3)*$BF$15)+(((PI()*($C$21/2)^2*(($C$21/2)*$AZ$15))/3)*$P$603),(($D$18*$P$603)+((PI()*(($C$21/2)^2)*($G$20-$O948))*$P$603))+((($D$18+$H$18)/3)*$BF$15)-(((PI()*($C$21/2)^2*(($C$21/2)*$AZ$15))/3)*$P$603)))</f>
        <v>69414.48757894407</v>
      </c>
      <c r="Q948" s="73">
        <v>34.299999999999997</v>
      </c>
      <c r="R948" s="95">
        <f t="shared" si="130"/>
        <v>75799.179471839801</v>
      </c>
      <c r="S948" s="62">
        <v>34.299999999999997</v>
      </c>
      <c r="T948" s="96">
        <f>IF($S948&gt;$G$20,IF('Silo Levels'!$L$23="Pumping",((PI()*((($C$19+$G$20)-$S948)*($O$20/($O$19/2)))^2*((($O$20+$G$20)-$S948))/3)*$T$603)+(((PI()*((($C$19+$G$20)-$S948)*($O$20/($O$19/2)))^2*(((($C$19+$G$20)-$S948)*($O$20/($O$19/2)))*$AZ$16))/3)*$T$603),(((PI()*((($C$19+$G$20)-$S948)*($O$20/($O$19/2)))^2*((($O$20+$G$20)-$S948)/3))*$T$603)-((PI()*((($C$19+$G$20)-$S948)*($O$20/($O$19/2)))^2*(((($C$19+$G$20)-$S948)*($O$20/($O$19/2)))*$AZ$16)/3)*$T$603))),IF('Silo Levels'!$L$23="Pumping",(($D$18*$T$603)+((PI()*(($C$21/2)^2)*($G$20-$S948))*$T$603))+((($D$18+$H$18)/3)*$BF$16)+(((PI()*($C$21/2)^2*(($C$21/2)*$AZ$16))/3)*$T$603),(($D$18*$T$603)+((PI()*(($C$21/2)^2)*($G$20-$S948))*$T$603))+((($D$18+$H$18)/3)*$BF$16)-(((PI()*($C$21/2)^2*(($C$21/2)*$AZ$16))/3)*$T$603)))</f>
        <v>71769.939801897563</v>
      </c>
      <c r="U948" s="73">
        <v>34.299999999999997</v>
      </c>
      <c r="V948" s="95">
        <f t="shared" si="131"/>
        <v>71322.585783913033</v>
      </c>
      <c r="W948" s="62">
        <v>34.299999999999997</v>
      </c>
      <c r="X948" s="96">
        <f>IF($W948&gt;$G$20,IF('Silo Levels'!$L$24="Pumping",((PI()*((($C$19+$G$20)-$W948)*($O$20/($O$19/2)))^2*((($O$20+$G$20)-$W948))/3)*$X$603)+(((PI()*((($C$19+$G$20)-$W948)*($O$20/($O$19/2)))^2*(((($C$19+$G$20)-$W948)*($O$20/($O$19/2)))*$AZ$17))/3)*$X$603),(((PI()*((($C$19+$G$20)-$W948)*($O$20/($O$19/2)))^2*((($O$20+$G$20)-$W948)/3))*$X$603)-((PI()*((($C$19+$G$20)-$W948)*($O$20/($O$19/2)))^2*(((($C$19+$G$20)-$W948)*($O$20/($O$19/2)))*$AZ$17)/3)*$X$603))),IF('Silo Levels'!$L$24="Pumping",(($D$18*$X$603)+((PI()*(($C$21/2)^2)*($G$20-$W948))*$X$603))+((($D$18+$H$18)/3)*$BF$17)+(((PI()*($C$21/2)^2*(($C$21/2)*$AZ$17))/3)*$X$603),(($D$18*$X$603)+((PI()*(($C$21/2)^2)*($G$20-$W948))*$X$603))+((($D$18+$H$18)/3)*$BF$17)-(((PI()*($C$21/2)^2*(($C$21/2)*$AZ$17))/3)*$X$603)))</f>
        <v>67534.451338887171</v>
      </c>
      <c r="Y948" s="73">
        <v>34.299999999999997</v>
      </c>
      <c r="Z948" s="95">
        <f t="shared" si="132"/>
        <v>81742.479976653907</v>
      </c>
      <c r="AA948" s="62">
        <v>34.299999999999997</v>
      </c>
      <c r="AB948" s="96">
        <f>IF($AA948&gt;$G$20,IF('Silo Levels'!$L$25="Pumping",((PI()*((($C$19+$G$20)-$AA948)*($O$20/($O$19/2)))^2*((($O$20+$G$20)-$AA948))/3)*$AB$603)+(((PI()*((($C$19+$G$20)-$AA948)*($O$20/($O$19/2)))^2*(((($C$19+$G$20)-$AA948)*($O$20/($O$19/2)))*$AZ$18))/3)*$AB$603),(((PI()*((($C$19+$G$20)-$AA948)*($O$20/($O$19/2)))^2*((($O$20+$G$20)-$AA948)/3))*$AB$603)-((PI()*((($C$19+$G$20)-$AA948)*($O$20/($O$19/2)))^2*(((($C$19+$G$20)-$AA948)*($O$20/($O$19/2)))*$AZ$18)/3)*$AB$603))),IF('Silo Levels'!$L$25="Pumping",(($D$18*$AB$603)+((PI()*(($C$21/2)^2)*($G$20-$AA948))*$AB$603))+((($D$18+$H$18)/3)*$BF$18)+(((PI()*($C$21/2)^2*(($C$21/2)*$AZ$18))/3)*$AB$603),(($D$18*$AB$603)+((PI()*(($C$21/2)^2)*($G$20-$AA948))*$AB$603))+((($D$18+$H$18)/3)*$BF$18)-(((PI()*($C$21/2)^2*(($C$21/2)*$AZ$18))/3)*$AB$603)))</f>
        <v>77393.139599599599</v>
      </c>
      <c r="AC948" s="73">
        <v>34.299999999999997</v>
      </c>
      <c r="AD948" s="95">
        <f t="shared" si="133"/>
        <v>87026.064867457375</v>
      </c>
      <c r="AE948" s="62">
        <v>34.299999999999997</v>
      </c>
      <c r="AF948" s="96">
        <f>IF($AE948&gt;$G$20,IF('Silo Levels'!$L$26="Pumping",((PI()*((($C$19+$G$20)-$AE948)*($O$20/($O$19/2)))^2*((($O$20+$G$20)-$AE948))/3)*$AF$603)+(((PI()*((($C$19+$G$20)-$AE948)*($O$20/($O$19/2)))^2*(((($C$19+$G$20)-$AE948)*($O$20/($O$19/2)))*$AZ$19))/3)*$AF$603),(((PI()*((($C$19+$G$20)-$AE948)*($O$20/($O$19/2)))^2*((($O$20+$G$20)-$AE948)/3))*$AF$603)-((PI()*((($C$19+$G$20)-$AE948)*($O$20/($O$19/2)))^2*(((($C$19+$G$20)-$AE948)*($O$20/($O$19/2)))*$AZ$19)/3)*$AF$603))),IF('Silo Levels'!$L$26="Pumping",(($D$18*$AF$603)+((PI()*(($C$21/2)^2)*($G$20-$AE948))*$AF$603))+((($D$18+$H$18)/3)*$BF$19)+(((PI()*($C$21/2)^2*(($C$21/2)*$AZ$19))/3)*$AF$603),(($D$18*$AF$603)+((PI()*(($C$21/2)^2)*($G$20-$AE948))*$AF$603))+((($D$18+$H$18)/3)*$BF$19)-(((PI()*($C$21/2)^2*(($C$21/2)*$AZ$19))/3)*$AF$603)))</f>
        <v>84815.579215197402</v>
      </c>
      <c r="AG948" s="73">
        <v>34.299999999999997</v>
      </c>
      <c r="AH948" s="95">
        <f t="shared" si="134"/>
        <v>78625.364327275878</v>
      </c>
      <c r="AI948" s="62">
        <v>34.299999999999997</v>
      </c>
      <c r="AJ948" s="96">
        <f>IF($AI948&gt;$G$20,IF('Silo Levels'!$L$27="Pumping",((PI()*((($C$19+$G$20)-$AI948)*($O$20/($O$19/2)))^2*((($O$20+$G$20)-$AI948))/3)*$AJ$603)+(((PI()*((($C$19+$G$20)-$AI948)*($O$20/($O$19/2)))^2*(((($C$19+$G$20)-$AI948)*($O$20/($O$19/2)))*$AZ$20))/3)*$AJ$603),(((PI()*((($C$19+$G$20)-$AI948)*($O$20/($O$19/2)))^2*((($O$20+$G$20)-$AI948)/3))*$AJ$603)-((PI()*((($C$19+$G$20)-$AI948)*($O$20/($O$19/2)))^2*(((($C$19+$G$20)-$AI948)*($O$20/($O$19/2)))*$AZ$20)/3)*$AJ$603))),IF('Silo Levels'!$L$27="Pumping",(($D$18*$AJ$603)+((PI()*(($C$21/2)^2)*($G$20-$AI948))*$AJ$603))+((($D$18+$H$18)/3)*$BF$20)+(((PI()*($C$21/2)^2*(($C$21/2)*$AZ$20))/3)*$AJ$603),(($D$18*$AJ$603)+((PI()*(($C$21/2)^2)*($G$20-$AI948))*$AJ$603))+((($D$18+$H$18)/3)*$BF$20)-(((PI()*($C$21/2)^2*(($C$21/2)*$AZ$20))/3)*$AJ$603)))</f>
        <v>74443.908936469161</v>
      </c>
    </row>
    <row r="949" spans="1:36" x14ac:dyDescent="0.3">
      <c r="A949">
        <v>34.4</v>
      </c>
      <c r="B949" s="95">
        <f t="shared" si="135"/>
        <v>78205.76183509735</v>
      </c>
      <c r="C949" s="62">
        <v>34.4</v>
      </c>
      <c r="D949" s="96">
        <f>IF($C949&gt;$G$20,IF('Silo Levels'!$L$19="Pumping",((PI()*((($C$19+$G$20)-$C949)*($O$20/($O$19/2)))^2*((($O$20+$G$20)-$C949))/3)*$D$603)+(((PI()*((($C$19+$G$20)-$C949)*($O$20/($O$19/2)))^2*(((($C$19+$G$20)-$C949)*($O$20/($O$19/2)))*$AZ$12))/3)*$D$603),(((PI()*((($C$19+$G$20)-$C949)*($O$20/($O$19/2)))^2*((($O$20+$G$20)-$C949)/3))*$D$603)-((PI()*((($C$19+$G$20)-$C949)*($O$20/($O$19/2)))^2*(((($C$19+$G$20)-$C949)*($O$20/($O$19/2)))*$AZ$12)/3)*$D$603))),IF('Silo Levels'!$L$19="Pumping",(($D$18*$D$603)+((PI()*(($C$21/2)^2)*($G$20-$C949))*$D$603))+((($D$18+$H$18)/3)*$BF$12)+(((PI()*($C$21/2)^2*(($C$21/2)*$AZ$12))/3)*$D$603),(($D$18*$D$603)+((PI()*(($C$21/2)^2)*($G$20-$C949))*$D$603))+((($D$18+$H$18)/3)*$BF$12)-(((PI()*($C$21/2)^2*(($C$21/2)*$AZ$12))/3)*$D$603)))</f>
        <v>75278.743061532645</v>
      </c>
      <c r="E949" s="73">
        <v>34.4</v>
      </c>
      <c r="F949" s="95">
        <f t="shared" si="127"/>
        <v>70942.45243193832</v>
      </c>
      <c r="G949" s="62">
        <v>34.4</v>
      </c>
      <c r="H949" s="96">
        <f>IF($G949&gt;$G$20,IF('Silo Levels'!$L$20="Pumping",((PI()*((($C$19+$G$20)-$G949)*($O$20/($O$19/2)))^2*((($O$20+$G$20)-$G949))/3)*$H$603)+(((PI()*((($C$19+$G$20)-$G949)*($O$20/($O$19/2)))^2*(((($C$19+$G$20)-$G949)*($O$20/($O$19/2)))*$AZ$13))/3)*$H$603),(((PI()*((($C$19+$G$20)-$G949)*($O$20/($O$19/2)))^2*((($O$20+$G$20)-$G949)/3))*$H$603)-((PI()*((($C$19+$G$20)-$G949)*($O$20/($O$19/2)))^2*(((($C$19+$G$20)-$G949)*($O$20/($O$19/2)))*$AZ$13)/3)*$H$603))),IF('Silo Levels'!$L$20="Pumping",(($D$18*$H$603)+((PI()*(($C$21/2)^2)*($G$20-$G949))*$H$603))+((($D$18+$H$18)/3)*$BF$13)+(((PI()*($C$21/2)^2*(($C$21/2)*$AZ$13))/3)*$H$603),(($D$18*$H$603)+((PI()*(($C$21/2)^2)*($G$20-$G949))*$H$603))+((($D$18+$H$18)/3)*$BF$13)-(((PI()*($C$21/2)^2*(($C$21/2)*$AZ$13))/3)*$H$603)))</f>
        <v>67154.317986912458</v>
      </c>
      <c r="I949" s="73">
        <v>34.4</v>
      </c>
      <c r="J949" s="95">
        <f t="shared" si="128"/>
        <v>71261.160049594444</v>
      </c>
      <c r="K949" s="62">
        <v>34.4</v>
      </c>
      <c r="L949" s="96">
        <f>IF($K949&gt;$G$20,IF('Silo Levels'!$L$21="Pumping",((PI()*((($C$19+$G$20)-$K949)*($O$20/($O$19/2)))^2*((($O$20+$G$20)-$K949))/3)*$L$603)+(((PI()*((($C$19+$G$20)-$K949)*($O$20/($O$19/2)))^2*(((($C$19+$G$20)-$K949)*($O$20/($O$19/2)))*$AZ$14))/3)*$L$603),(((PI()*((($C$19+$G$20)-$K949)*($O$20/($O$19/2)))^2*((($O$20+$G$20)-$K949)/3))*$L$603)-((PI()*((($C$19+$G$20)-$K949)*($O$20/($O$19/2)))^2*(((($C$19+$G$20)-$K949)*($O$20/($O$19/2)))*$AZ$14)/3)*$L$603))),IF('Silo Levels'!$L$21="Pumping",(($D$18*$L$603)+((PI()*(($C$21/2)^2)*($G$20-$K949))*$L$603))+((($D$18+$H$18)/3)*$BF$14)+(((PI()*($C$21/2)^2*(($C$21/2)*$AZ$14))/3)*$L$603),(($D$18*$L$603)+((PI()*(($C$21/2)^2)*($G$20-$K949))*$L$603))+((($D$18+$H$18)/3)*$BF$14)-(((PI()*($C$21/2)^2*(($C$21/2)*$AZ$14))/3)*$L$603)))</f>
        <v>67455.767027982336</v>
      </c>
      <c r="M949" s="73">
        <v>34.4</v>
      </c>
      <c r="N949" s="95">
        <f t="shared" si="129"/>
        <v>72918.770356729365</v>
      </c>
      <c r="O949" s="62">
        <v>34.4</v>
      </c>
      <c r="P949" s="96">
        <f>IF($O949&gt;$G$20,IF('Silo Levels'!$L$22="Pumping",((PI()*((($C$19+$G$20)-$O949)*($O$20/($O$19/2)))^2*((($O$20+$G$20)-$O949))/3)*$P$603)+(((PI()*((($C$19+$G$20)-$O949)*($O$20/($O$19/2)))^2*(((($C$19+$G$20)-$O949)*($O$20/($O$19/2)))*$AZ$15))/3)*$P$603),(((PI()*((($C$19+$G$20)-$O949)*($O$20/($O$19/2)))^2*((($O$20+$G$20)-$O949)/3))*$P$603)-((PI()*((($C$19+$G$20)-$O949)*($O$20/($O$19/2)))^2*(((($C$19+$G$20)-$O949)*($O$20/($O$19/2)))*$AZ$15)/3)*$P$603))),IF('Silo Levels'!$L$22="Pumping",(($D$18*$P$603)+((PI()*(($C$21/2)^2)*($G$20-$O949))*$P$603))+((($D$18+$H$18)/3)*$BF$15)+(((PI()*($C$21/2)^2*(($C$21/2)*$AZ$15))/3)*$P$603),(($D$18*$P$603)+((PI()*(($C$21/2)^2)*($G$20-$O949))*$P$603))+((($D$18+$H$18)/3)*$BF$15)-(((PI()*($C$21/2)^2*(($C$21/2)*$AZ$15))/3)*$P$603)))</f>
        <v>69023.614829136874</v>
      </c>
      <c r="Q949" s="73">
        <v>34.4</v>
      </c>
      <c r="R949" s="95">
        <f t="shared" si="130"/>
        <v>75394.851588584279</v>
      </c>
      <c r="S949" s="62">
        <v>34.4</v>
      </c>
      <c r="T949" s="96">
        <f>IF($S949&gt;$G$20,IF('Silo Levels'!$L$23="Pumping",((PI()*((($C$19+$G$20)-$S949)*($O$20/($O$19/2)))^2*((($O$20+$G$20)-$S949))/3)*$T$603)+(((PI()*((($C$19+$G$20)-$S949)*($O$20/($O$19/2)))^2*(((($C$19+$G$20)-$S949)*($O$20/($O$19/2)))*$AZ$16))/3)*$T$603),(((PI()*((($C$19+$G$20)-$S949)*($O$20/($O$19/2)))^2*((($O$20+$G$20)-$S949)/3))*$T$603)-((PI()*((($C$19+$G$20)-$S949)*($O$20/($O$19/2)))^2*(((($C$19+$G$20)-$S949)*($O$20/($O$19/2)))*$AZ$16)/3)*$T$603))),IF('Silo Levels'!$L$23="Pumping",(($D$18*$T$603)+((PI()*(($C$21/2)^2)*($G$20-$S949))*$T$603))+((($D$18+$H$18)/3)*$BF$16)+(((PI()*($C$21/2)^2*(($C$21/2)*$AZ$16))/3)*$T$603),(($D$18*$T$603)+((PI()*(($C$21/2)^2)*($G$20-$S949))*$T$603))+((($D$18+$H$18)/3)*$BF$16)-(((PI()*($C$21/2)^2*(($C$21/2)*$AZ$16))/3)*$T$603)))</f>
        <v>71365.61191864204</v>
      </c>
      <c r="U949" s="73">
        <v>34.4</v>
      </c>
      <c r="V949" s="95">
        <f t="shared" si="131"/>
        <v>70942.45243193832</v>
      </c>
      <c r="W949" s="62">
        <v>34.4</v>
      </c>
      <c r="X949" s="96">
        <f>IF($W949&gt;$G$20,IF('Silo Levels'!$L$24="Pumping",((PI()*((($C$19+$G$20)-$W949)*($O$20/($O$19/2)))^2*((($O$20+$G$20)-$W949))/3)*$X$603)+(((PI()*((($C$19+$G$20)-$W949)*($O$20/($O$19/2)))^2*(((($C$19+$G$20)-$W949)*($O$20/($O$19/2)))*$AZ$17))/3)*$X$603),(((PI()*((($C$19+$G$20)-$W949)*($O$20/($O$19/2)))^2*((($O$20+$G$20)-$W949)/3))*$X$603)-((PI()*((($C$19+$G$20)-$W949)*($O$20/($O$19/2)))^2*(((($C$19+$G$20)-$W949)*($O$20/($O$19/2)))*$AZ$17)/3)*$X$603))),IF('Silo Levels'!$L$24="Pumping",(($D$18*$X$603)+((PI()*(($C$21/2)^2)*($G$20-$W949))*$X$603))+((($D$18+$H$18)/3)*$BF$17)+(((PI()*($C$21/2)^2*(($C$21/2)*$AZ$17))/3)*$X$603),(($D$18*$X$603)+((PI()*(($C$21/2)^2)*($G$20-$W949))*$X$603))+((($D$18+$H$18)/3)*$BF$17)-(((PI()*($C$21/2)^2*(($C$21/2)*$AZ$17))/3)*$X$603)))</f>
        <v>67154.317986912458</v>
      </c>
      <c r="Y949" s="73">
        <v>34.4</v>
      </c>
      <c r="Z949" s="95">
        <f t="shared" si="132"/>
        <v>81306.030489339726</v>
      </c>
      <c r="AA949" s="62">
        <v>34.4</v>
      </c>
      <c r="AB949" s="96">
        <f>IF($AA949&gt;$G$20,IF('Silo Levels'!$L$25="Pumping",((PI()*((($C$19+$G$20)-$AA949)*($O$20/($O$19/2)))^2*((($O$20+$G$20)-$AA949))/3)*$AB$603)+(((PI()*((($C$19+$G$20)-$AA949)*($O$20/($O$19/2)))^2*(((($C$19+$G$20)-$AA949)*($O$20/($O$19/2)))*$AZ$18))/3)*$AB$603),(((PI()*((($C$19+$G$20)-$AA949)*($O$20/($O$19/2)))^2*((($O$20+$G$20)-$AA949)/3))*$AB$603)-((PI()*((($C$19+$G$20)-$AA949)*($O$20/($O$19/2)))^2*(((($C$19+$G$20)-$AA949)*($O$20/($O$19/2)))*$AZ$18)/3)*$AB$603))),IF('Silo Levels'!$L$25="Pumping",(($D$18*$AB$603)+((PI()*(($C$21/2)^2)*($G$20-$AA949))*$AB$603))+((($D$18+$H$18)/3)*$BF$18)+(((PI()*($C$21/2)^2*(($C$21/2)*$AZ$18))/3)*$AB$603),(($D$18*$AB$603)+((PI()*(($C$21/2)^2)*($G$20-$AA949))*$AB$603))+((($D$18+$H$18)/3)*$BF$18)-(((PI()*($C$21/2)^2*(($C$21/2)*$AZ$18))/3)*$AB$603)))</f>
        <v>76956.690112285418</v>
      </c>
      <c r="AC949" s="73">
        <v>34.4</v>
      </c>
      <c r="AD949" s="95">
        <f t="shared" si="133"/>
        <v>86582.427328885329</v>
      </c>
      <c r="AE949" s="62">
        <v>34.4</v>
      </c>
      <c r="AF949" s="96">
        <f>IF($AE949&gt;$G$20,IF('Silo Levels'!$L$26="Pumping",((PI()*((($C$19+$G$20)-$AE949)*($O$20/($O$19/2)))^2*((($O$20+$G$20)-$AE949))/3)*$AF$603)+(((PI()*((($C$19+$G$20)-$AE949)*($O$20/($O$19/2)))^2*(((($C$19+$G$20)-$AE949)*($O$20/($O$19/2)))*$AZ$19))/3)*$AF$603),(((PI()*((($C$19+$G$20)-$AE949)*($O$20/($O$19/2)))^2*((($O$20+$G$20)-$AE949)/3))*$AF$603)-((PI()*((($C$19+$G$20)-$AE949)*($O$20/($O$19/2)))^2*(((($C$19+$G$20)-$AE949)*($O$20/($O$19/2)))*$AZ$19)/3)*$AF$603))),IF('Silo Levels'!$L$26="Pumping",(($D$18*$AF$603)+((PI()*(($C$21/2)^2)*($G$20-$AE949))*$AF$603))+((($D$18+$H$18)/3)*$BF$19)+(((PI()*($C$21/2)^2*(($C$21/2)*$AZ$19))/3)*$AF$603),(($D$18*$AF$603)+((PI()*(($C$21/2)^2)*($G$20-$AE949))*$AF$603))+((($D$18+$H$18)/3)*$BF$19)-(((PI()*($C$21/2)^2*(($C$21/2)*$AZ$19))/3)*$AF$603)))</f>
        <v>84371.941676625356</v>
      </c>
      <c r="AG949" s="73">
        <v>34.4</v>
      </c>
      <c r="AH949" s="95">
        <f t="shared" si="134"/>
        <v>78205.76183509735</v>
      </c>
      <c r="AI949" s="62">
        <v>34.4</v>
      </c>
      <c r="AJ949" s="96">
        <f>IF($AI949&gt;$G$20,IF('Silo Levels'!$L$27="Pumping",((PI()*((($C$19+$G$20)-$AI949)*($O$20/($O$19/2)))^2*((($O$20+$G$20)-$AI949))/3)*$AJ$603)+(((PI()*((($C$19+$G$20)-$AI949)*($O$20/($O$19/2)))^2*(((($C$19+$G$20)-$AI949)*($O$20/($O$19/2)))*$AZ$20))/3)*$AJ$603),(((PI()*((($C$19+$G$20)-$AI949)*($O$20/($O$19/2)))^2*((($O$20+$G$20)-$AI949)/3))*$AJ$603)-((PI()*((($C$19+$G$20)-$AI949)*($O$20/($O$19/2)))^2*(((($C$19+$G$20)-$AI949)*($O$20/($O$19/2)))*$AZ$20)/3)*$AJ$603))),IF('Silo Levels'!$L$27="Pumping",(($D$18*$AJ$603)+((PI()*(($C$21/2)^2)*($G$20-$AI949))*$AJ$603))+((($D$18+$H$18)/3)*$BF$20)+(((PI()*($C$21/2)^2*(($C$21/2)*$AZ$20))/3)*$AJ$603),(($D$18*$AJ$603)+((PI()*(($C$21/2)^2)*($G$20-$AI949))*$AJ$603))+((($D$18+$H$18)/3)*$BF$20)-(((PI()*($C$21/2)^2*(($C$21/2)*$AZ$20))/3)*$AJ$603)))</f>
        <v>74024.306444290632</v>
      </c>
    </row>
    <row r="950" spans="1:36" x14ac:dyDescent="0.3">
      <c r="A950">
        <v>34.5</v>
      </c>
      <c r="B950" s="95">
        <f t="shared" si="135"/>
        <v>77786.159342918836</v>
      </c>
      <c r="C950" s="62">
        <v>34.5</v>
      </c>
      <c r="D950" s="96">
        <f>IF($C950&gt;$G$20,IF('Silo Levels'!$L$19="Pumping",((PI()*((($C$19+$G$20)-$C950)*($O$20/($O$19/2)))^2*((($O$20+$G$20)-$C950))/3)*$D$603)+(((PI()*((($C$19+$G$20)-$C950)*($O$20/($O$19/2)))^2*(((($C$19+$G$20)-$C950)*($O$20/($O$19/2)))*$AZ$12))/3)*$D$603),(((PI()*((($C$19+$G$20)-$C950)*($O$20/($O$19/2)))^2*((($O$20+$G$20)-$C950)/3))*$D$603)-((PI()*((($C$19+$G$20)-$C950)*($O$20/($O$19/2)))^2*(((($C$19+$G$20)-$C950)*($O$20/($O$19/2)))*$AZ$12)/3)*$D$603))),IF('Silo Levels'!$L$19="Pumping",(($D$18*$D$603)+((PI()*(($C$21/2)^2)*($G$20-$C950))*$D$603))+((($D$18+$H$18)/3)*$BF$12)+(((PI()*($C$21/2)^2*(($C$21/2)*$AZ$12))/3)*$D$603),(($D$18*$D$603)+((PI()*(($C$21/2)^2)*($G$20-$C950))*$D$603))+((($D$18+$H$18)/3)*$BF$12)-(((PI()*($C$21/2)^2*(($C$21/2)*$AZ$12))/3)*$D$603)))</f>
        <v>74859.140569354131</v>
      </c>
      <c r="E950" s="73">
        <v>34.5</v>
      </c>
      <c r="F950" s="95">
        <f t="shared" si="127"/>
        <v>70562.319079963592</v>
      </c>
      <c r="G950" s="62">
        <v>34.5</v>
      </c>
      <c r="H950" s="96">
        <f>IF($G950&gt;$G$20,IF('Silo Levels'!$L$20="Pumping",((PI()*((($C$19+$G$20)-$G950)*($O$20/($O$19/2)))^2*((($O$20+$G$20)-$G950))/3)*$H$603)+(((PI()*((($C$19+$G$20)-$G950)*($O$20/($O$19/2)))^2*(((($C$19+$G$20)-$G950)*($O$20/($O$19/2)))*$AZ$13))/3)*$H$603),(((PI()*((($C$19+$G$20)-$G950)*($O$20/($O$19/2)))^2*((($O$20+$G$20)-$G950)/3))*$H$603)-((PI()*((($C$19+$G$20)-$G950)*($O$20/($O$19/2)))^2*(((($C$19+$G$20)-$G950)*($O$20/($O$19/2)))*$AZ$13)/3)*$H$603))),IF('Silo Levels'!$L$20="Pumping",(($D$18*$H$603)+((PI()*(($C$21/2)^2)*($G$20-$G950))*$H$603))+((($D$18+$H$18)/3)*$BF$13)+(((PI()*($C$21/2)^2*(($C$21/2)*$AZ$13))/3)*$H$603),(($D$18*$H$603)+((PI()*(($C$21/2)^2)*($G$20-$G950))*$H$603))+((($D$18+$H$18)/3)*$BF$13)-(((PI()*($C$21/2)^2*(($C$21/2)*$AZ$13))/3)*$H$603)))</f>
        <v>66774.18463493773</v>
      </c>
      <c r="I950" s="73">
        <v>34.5</v>
      </c>
      <c r="J950" s="95">
        <f t="shared" si="128"/>
        <v>70879.294826519763</v>
      </c>
      <c r="K950" s="62">
        <v>34.5</v>
      </c>
      <c r="L950" s="96">
        <f>IF($K950&gt;$G$20,IF('Silo Levels'!$L$21="Pumping",((PI()*((($C$19+$G$20)-$K950)*($O$20/($O$19/2)))^2*((($O$20+$G$20)-$K950))/3)*$L$603)+(((PI()*((($C$19+$G$20)-$K950)*($O$20/($O$19/2)))^2*(((($C$19+$G$20)-$K950)*($O$20/($O$19/2)))*$AZ$14))/3)*$L$603),(((PI()*((($C$19+$G$20)-$K950)*($O$20/($O$19/2)))^2*((($O$20+$G$20)-$K950)/3))*$L$603)-((PI()*((($C$19+$G$20)-$K950)*($O$20/($O$19/2)))^2*(((($C$19+$G$20)-$K950)*($O$20/($O$19/2)))*$AZ$14)/3)*$L$603))),IF('Silo Levels'!$L$21="Pumping",(($D$18*$L$603)+((PI()*(($C$21/2)^2)*($G$20-$K950))*$L$603))+((($D$18+$H$18)/3)*$BF$14)+(((PI()*($C$21/2)^2*(($C$21/2)*$AZ$14))/3)*$L$603),(($D$18*$L$603)+((PI()*(($C$21/2)^2)*($G$20-$K950))*$L$603))+((($D$18+$H$18)/3)*$BF$14)-(((PI()*($C$21/2)^2*(($C$21/2)*$AZ$14))/3)*$L$603)))</f>
        <v>67073.901804907655</v>
      </c>
      <c r="M950" s="73">
        <v>34.5</v>
      </c>
      <c r="N950" s="95">
        <f t="shared" si="129"/>
        <v>72527.897606922168</v>
      </c>
      <c r="O950" s="62">
        <v>34.5</v>
      </c>
      <c r="P950" s="96">
        <f>IF($O950&gt;$G$20,IF('Silo Levels'!$L$22="Pumping",((PI()*((($C$19+$G$20)-$O950)*($O$20/($O$19/2)))^2*((($O$20+$G$20)-$O950))/3)*$P$603)+(((PI()*((($C$19+$G$20)-$O950)*($O$20/($O$19/2)))^2*(((($C$19+$G$20)-$O950)*($O$20/($O$19/2)))*$AZ$15))/3)*$P$603),(((PI()*((($C$19+$G$20)-$O950)*($O$20/($O$19/2)))^2*((($O$20+$G$20)-$O950)/3))*$P$603)-((PI()*((($C$19+$G$20)-$O950)*($O$20/($O$19/2)))^2*(((($C$19+$G$20)-$O950)*($O$20/($O$19/2)))*$AZ$15)/3)*$P$603))),IF('Silo Levels'!$L$22="Pumping",(($D$18*$P$603)+((PI()*(($C$21/2)^2)*($G$20-$O950))*$P$603))+((($D$18+$H$18)/3)*$BF$15)+(((PI()*($C$21/2)^2*(($C$21/2)*$AZ$15))/3)*$P$603),(($D$18*$P$603)+((PI()*(($C$21/2)^2)*($G$20-$O950))*$P$603))+((($D$18+$H$18)/3)*$BF$15)-(((PI()*($C$21/2)^2*(($C$21/2)*$AZ$15))/3)*$P$603)))</f>
        <v>68632.742079329677</v>
      </c>
      <c r="Q950" s="73">
        <v>34.5</v>
      </c>
      <c r="R950" s="95">
        <f t="shared" si="130"/>
        <v>74990.523705328742</v>
      </c>
      <c r="S950" s="62">
        <v>34.5</v>
      </c>
      <c r="T950" s="96">
        <f>IF($S950&gt;$G$20,IF('Silo Levels'!$L$23="Pumping",((PI()*((($C$19+$G$20)-$S950)*($O$20/($O$19/2)))^2*((($O$20+$G$20)-$S950))/3)*$T$603)+(((PI()*((($C$19+$G$20)-$S950)*($O$20/($O$19/2)))^2*(((($C$19+$G$20)-$S950)*($O$20/($O$19/2)))*$AZ$16))/3)*$T$603),(((PI()*((($C$19+$G$20)-$S950)*($O$20/($O$19/2)))^2*((($O$20+$G$20)-$S950)/3))*$T$603)-((PI()*((($C$19+$G$20)-$S950)*($O$20/($O$19/2)))^2*(((($C$19+$G$20)-$S950)*($O$20/($O$19/2)))*$AZ$16)/3)*$T$603))),IF('Silo Levels'!$L$23="Pumping",(($D$18*$T$603)+((PI()*(($C$21/2)^2)*($G$20-$S950))*$T$603))+((($D$18+$H$18)/3)*$BF$16)+(((PI()*($C$21/2)^2*(($C$21/2)*$AZ$16))/3)*$T$603),(($D$18*$T$603)+((PI()*(($C$21/2)^2)*($G$20-$S950))*$T$603))+((($D$18+$H$18)/3)*$BF$16)-(((PI()*($C$21/2)^2*(($C$21/2)*$AZ$16))/3)*$T$603)))</f>
        <v>70961.284035386503</v>
      </c>
      <c r="U950" s="73">
        <v>34.5</v>
      </c>
      <c r="V950" s="95">
        <f t="shared" si="131"/>
        <v>70562.319079963592</v>
      </c>
      <c r="W950" s="62">
        <v>34.5</v>
      </c>
      <c r="X950" s="96">
        <f>IF($W950&gt;$G$20,IF('Silo Levels'!$L$24="Pumping",((PI()*((($C$19+$G$20)-$W950)*($O$20/($O$19/2)))^2*((($O$20+$G$20)-$W950))/3)*$X$603)+(((PI()*((($C$19+$G$20)-$W950)*($O$20/($O$19/2)))^2*(((($C$19+$G$20)-$W950)*($O$20/($O$19/2)))*$AZ$17))/3)*$X$603),(((PI()*((($C$19+$G$20)-$W950)*($O$20/($O$19/2)))^2*((($O$20+$G$20)-$W950)/3))*$X$603)-((PI()*((($C$19+$G$20)-$W950)*($O$20/($O$19/2)))^2*(((($C$19+$G$20)-$W950)*($O$20/($O$19/2)))*$AZ$17)/3)*$X$603))),IF('Silo Levels'!$L$24="Pumping",(($D$18*$X$603)+((PI()*(($C$21/2)^2)*($G$20-$W950))*$X$603))+((($D$18+$H$18)/3)*$BF$17)+(((PI()*($C$21/2)^2*(($C$21/2)*$AZ$17))/3)*$X$603),(($D$18*$X$603)+((PI()*(($C$21/2)^2)*($G$20-$W950))*$X$603))+((($D$18+$H$18)/3)*$BF$17)-(((PI()*($C$21/2)^2*(($C$21/2)*$AZ$17))/3)*$X$603)))</f>
        <v>66774.18463493773</v>
      </c>
      <c r="Y950" s="73">
        <v>34.5</v>
      </c>
      <c r="Z950" s="95">
        <f t="shared" si="132"/>
        <v>80869.581002025574</v>
      </c>
      <c r="AA950" s="62">
        <v>34.5</v>
      </c>
      <c r="AB950" s="96">
        <f>IF($AA950&gt;$G$20,IF('Silo Levels'!$L$25="Pumping",((PI()*((($C$19+$G$20)-$AA950)*($O$20/($O$19/2)))^2*((($O$20+$G$20)-$AA950))/3)*$AB$603)+(((PI()*((($C$19+$G$20)-$AA950)*($O$20/($O$19/2)))^2*(((($C$19+$G$20)-$AA950)*($O$20/($O$19/2)))*$AZ$18))/3)*$AB$603),(((PI()*((($C$19+$G$20)-$AA950)*($O$20/($O$19/2)))^2*((($O$20+$G$20)-$AA950)/3))*$AB$603)-((PI()*((($C$19+$G$20)-$AA950)*($O$20/($O$19/2)))^2*(((($C$19+$G$20)-$AA950)*($O$20/($O$19/2)))*$AZ$18)/3)*$AB$603))),IF('Silo Levels'!$L$25="Pumping",(($D$18*$AB$603)+((PI()*(($C$21/2)^2)*($G$20-$AA950))*$AB$603))+((($D$18+$H$18)/3)*$BF$18)+(((PI()*($C$21/2)^2*(($C$21/2)*$AZ$18))/3)*$AB$603),(($D$18*$AB$603)+((PI()*(($C$21/2)^2)*($G$20-$AA950))*$AB$603))+((($D$18+$H$18)/3)*$BF$18)-(((PI()*($C$21/2)^2*(($C$21/2)*$AZ$18))/3)*$AB$603)))</f>
        <v>76520.240624971266</v>
      </c>
      <c r="AC950" s="73">
        <v>34.5</v>
      </c>
      <c r="AD950" s="95">
        <f t="shared" si="133"/>
        <v>86138.789790313283</v>
      </c>
      <c r="AE950" s="62">
        <v>34.5</v>
      </c>
      <c r="AF950" s="96">
        <f>IF($AE950&gt;$G$20,IF('Silo Levels'!$L$26="Pumping",((PI()*((($C$19+$G$20)-$AE950)*($O$20/($O$19/2)))^2*((($O$20+$G$20)-$AE950))/3)*$AF$603)+(((PI()*((($C$19+$G$20)-$AE950)*($O$20/($O$19/2)))^2*(((($C$19+$G$20)-$AE950)*($O$20/($O$19/2)))*$AZ$19))/3)*$AF$603),(((PI()*((($C$19+$G$20)-$AE950)*($O$20/($O$19/2)))^2*((($O$20+$G$20)-$AE950)/3))*$AF$603)-((PI()*((($C$19+$G$20)-$AE950)*($O$20/($O$19/2)))^2*(((($C$19+$G$20)-$AE950)*($O$20/($O$19/2)))*$AZ$19)/3)*$AF$603))),IF('Silo Levels'!$L$26="Pumping",(($D$18*$AF$603)+((PI()*(($C$21/2)^2)*($G$20-$AE950))*$AF$603))+((($D$18+$H$18)/3)*$BF$19)+(((PI()*($C$21/2)^2*(($C$21/2)*$AZ$19))/3)*$AF$603),(($D$18*$AF$603)+((PI()*(($C$21/2)^2)*($G$20-$AE950))*$AF$603))+((($D$18+$H$18)/3)*$BF$19)-(((PI()*($C$21/2)^2*(($C$21/2)*$AZ$19))/3)*$AF$603)))</f>
        <v>83928.30413805331</v>
      </c>
      <c r="AG950" s="73">
        <v>34.5</v>
      </c>
      <c r="AH950" s="95">
        <f t="shared" si="134"/>
        <v>77786.159342918836</v>
      </c>
      <c r="AI950" s="62">
        <v>34.5</v>
      </c>
      <c r="AJ950" s="96">
        <f>IF($AI950&gt;$G$20,IF('Silo Levels'!$L$27="Pumping",((PI()*((($C$19+$G$20)-$AI950)*($O$20/($O$19/2)))^2*((($O$20+$G$20)-$AI950))/3)*$AJ$603)+(((PI()*((($C$19+$G$20)-$AI950)*($O$20/($O$19/2)))^2*(((($C$19+$G$20)-$AI950)*($O$20/($O$19/2)))*$AZ$20))/3)*$AJ$603),(((PI()*((($C$19+$G$20)-$AI950)*($O$20/($O$19/2)))^2*((($O$20+$G$20)-$AI950)/3))*$AJ$603)-((PI()*((($C$19+$G$20)-$AI950)*($O$20/($O$19/2)))^2*(((($C$19+$G$20)-$AI950)*($O$20/($O$19/2)))*$AZ$20)/3)*$AJ$603))),IF('Silo Levels'!$L$27="Pumping",(($D$18*$AJ$603)+((PI()*(($C$21/2)^2)*($G$20-$AI950))*$AJ$603))+((($D$18+$H$18)/3)*$BF$20)+(((PI()*($C$21/2)^2*(($C$21/2)*$AZ$20))/3)*$AJ$603),(($D$18*$AJ$603)+((PI()*(($C$21/2)^2)*($G$20-$AI950))*$AJ$603))+((($D$18+$H$18)/3)*$BF$20)-(((PI()*($C$21/2)^2*(($C$21/2)*$AZ$20))/3)*$AJ$603)))</f>
        <v>73604.703952112119</v>
      </c>
    </row>
    <row r="951" spans="1:36" x14ac:dyDescent="0.3">
      <c r="A951">
        <v>34.6</v>
      </c>
      <c r="B951" s="95">
        <f t="shared" si="135"/>
        <v>77366.556850740322</v>
      </c>
      <c r="C951" s="62">
        <v>34.6</v>
      </c>
      <c r="D951" s="96">
        <f>IF($C951&gt;$G$20,IF('Silo Levels'!$L$19="Pumping",((PI()*((($C$19+$G$20)-$C951)*($O$20/($O$19/2)))^2*((($O$20+$G$20)-$C951))/3)*$D$603)+(((PI()*((($C$19+$G$20)-$C951)*($O$20/($O$19/2)))^2*(((($C$19+$G$20)-$C951)*($O$20/($O$19/2)))*$AZ$12))/3)*$D$603),(((PI()*((($C$19+$G$20)-$C951)*($O$20/($O$19/2)))^2*((($O$20+$G$20)-$C951)/3))*$D$603)-((PI()*((($C$19+$G$20)-$C951)*($O$20/($O$19/2)))^2*(((($C$19+$G$20)-$C951)*($O$20/($O$19/2)))*$AZ$12)/3)*$D$603))),IF('Silo Levels'!$L$19="Pumping",(($D$18*$D$603)+((PI()*(($C$21/2)^2)*($G$20-$C951))*$D$603))+((($D$18+$H$18)/3)*$BF$12)+(((PI()*($C$21/2)^2*(($C$21/2)*$AZ$12))/3)*$D$603),(($D$18*$D$603)+((PI()*(($C$21/2)^2)*($G$20-$C951))*$D$603))+((($D$18+$H$18)/3)*$BF$12)-(((PI()*($C$21/2)^2*(($C$21/2)*$AZ$12))/3)*$D$603)))</f>
        <v>74439.538077175617</v>
      </c>
      <c r="E951" s="73">
        <v>34.6</v>
      </c>
      <c r="F951" s="95">
        <f t="shared" si="127"/>
        <v>70182.185727988865</v>
      </c>
      <c r="G951" s="62">
        <v>34.6</v>
      </c>
      <c r="H951" s="96">
        <f>IF($G951&gt;$G$20,IF('Silo Levels'!$L$20="Pumping",((PI()*((($C$19+$G$20)-$G951)*($O$20/($O$19/2)))^2*((($O$20+$G$20)-$G951))/3)*$H$603)+(((PI()*((($C$19+$G$20)-$G951)*($O$20/($O$19/2)))^2*(((($C$19+$G$20)-$G951)*($O$20/($O$19/2)))*$AZ$13))/3)*$H$603),(((PI()*((($C$19+$G$20)-$G951)*($O$20/($O$19/2)))^2*((($O$20+$G$20)-$G951)/3))*$H$603)-((PI()*((($C$19+$G$20)-$G951)*($O$20/($O$19/2)))^2*(((($C$19+$G$20)-$G951)*($O$20/($O$19/2)))*$AZ$13)/3)*$H$603))),IF('Silo Levels'!$L$20="Pumping",(($D$18*$H$603)+((PI()*(($C$21/2)^2)*($G$20-$G951))*$H$603))+((($D$18+$H$18)/3)*$BF$13)+(((PI()*($C$21/2)^2*(($C$21/2)*$AZ$13))/3)*$H$603),(($D$18*$H$603)+((PI()*(($C$21/2)^2)*($G$20-$G951))*$H$603))+((($D$18+$H$18)/3)*$BF$13)-(((PI()*($C$21/2)^2*(($C$21/2)*$AZ$13))/3)*$H$603)))</f>
        <v>66394.051282963002</v>
      </c>
      <c r="I951" s="73">
        <v>34.6</v>
      </c>
      <c r="J951" s="95">
        <f t="shared" si="128"/>
        <v>70497.429603445096</v>
      </c>
      <c r="K951" s="62">
        <v>34.6</v>
      </c>
      <c r="L951" s="96">
        <f>IF($K951&gt;$G$20,IF('Silo Levels'!$L$21="Pumping",((PI()*((($C$19+$G$20)-$K951)*($O$20/($O$19/2)))^2*((($O$20+$G$20)-$K951))/3)*$L$603)+(((PI()*((($C$19+$G$20)-$K951)*($O$20/($O$19/2)))^2*(((($C$19+$G$20)-$K951)*($O$20/($O$19/2)))*$AZ$14))/3)*$L$603),(((PI()*((($C$19+$G$20)-$K951)*($O$20/($O$19/2)))^2*((($O$20+$G$20)-$K951)/3))*$L$603)-((PI()*((($C$19+$G$20)-$K951)*($O$20/($O$19/2)))^2*(((($C$19+$G$20)-$K951)*($O$20/($O$19/2)))*$AZ$14)/3)*$L$603))),IF('Silo Levels'!$L$21="Pumping",(($D$18*$L$603)+((PI()*(($C$21/2)^2)*($G$20-$K951))*$L$603))+((($D$18+$H$18)/3)*$BF$14)+(((PI()*($C$21/2)^2*(($C$21/2)*$AZ$14))/3)*$L$603),(($D$18*$L$603)+((PI()*(($C$21/2)^2)*($G$20-$K951))*$L$603))+((($D$18+$H$18)/3)*$BF$14)-(((PI()*($C$21/2)^2*(($C$21/2)*$AZ$14))/3)*$L$603)))</f>
        <v>66692.036581832988</v>
      </c>
      <c r="M951" s="73">
        <v>34.6</v>
      </c>
      <c r="N951" s="95">
        <f t="shared" si="129"/>
        <v>72137.024857114971</v>
      </c>
      <c r="O951" s="62">
        <v>34.6</v>
      </c>
      <c r="P951" s="96">
        <f>IF($O951&gt;$G$20,IF('Silo Levels'!$L$22="Pumping",((PI()*((($C$19+$G$20)-$O951)*($O$20/($O$19/2)))^2*((($O$20+$G$20)-$O951))/3)*$P$603)+(((PI()*((($C$19+$G$20)-$O951)*($O$20/($O$19/2)))^2*(((($C$19+$G$20)-$O951)*($O$20/($O$19/2)))*$AZ$15))/3)*$P$603),(((PI()*((($C$19+$G$20)-$O951)*($O$20/($O$19/2)))^2*((($O$20+$G$20)-$O951)/3))*$P$603)-((PI()*((($C$19+$G$20)-$O951)*($O$20/($O$19/2)))^2*(((($C$19+$G$20)-$O951)*($O$20/($O$19/2)))*$AZ$15)/3)*$P$603))),IF('Silo Levels'!$L$22="Pumping",(($D$18*$P$603)+((PI()*(($C$21/2)^2)*($G$20-$O951))*$P$603))+((($D$18+$H$18)/3)*$BF$15)+(((PI()*($C$21/2)^2*(($C$21/2)*$AZ$15))/3)*$P$603),(($D$18*$P$603)+((PI()*(($C$21/2)^2)*($G$20-$O951))*$P$603))+((($D$18+$H$18)/3)*$BF$15)-(((PI()*($C$21/2)^2*(($C$21/2)*$AZ$15))/3)*$P$603)))</f>
        <v>68241.86932952248</v>
      </c>
      <c r="Q951" s="73">
        <v>34.6</v>
      </c>
      <c r="R951" s="95">
        <f t="shared" si="130"/>
        <v>74586.195822073205</v>
      </c>
      <c r="S951" s="62">
        <v>34.6</v>
      </c>
      <c r="T951" s="96">
        <f>IF($S951&gt;$G$20,IF('Silo Levels'!$L$23="Pumping",((PI()*((($C$19+$G$20)-$S951)*($O$20/($O$19/2)))^2*((($O$20+$G$20)-$S951))/3)*$T$603)+(((PI()*((($C$19+$G$20)-$S951)*($O$20/($O$19/2)))^2*(((($C$19+$G$20)-$S951)*($O$20/($O$19/2)))*$AZ$16))/3)*$T$603),(((PI()*((($C$19+$G$20)-$S951)*($O$20/($O$19/2)))^2*((($O$20+$G$20)-$S951)/3))*$T$603)-((PI()*((($C$19+$G$20)-$S951)*($O$20/($O$19/2)))^2*(((($C$19+$G$20)-$S951)*($O$20/($O$19/2)))*$AZ$16)/3)*$T$603))),IF('Silo Levels'!$L$23="Pumping",(($D$18*$T$603)+((PI()*(($C$21/2)^2)*($G$20-$S951))*$T$603))+((($D$18+$H$18)/3)*$BF$16)+(((PI()*($C$21/2)^2*(($C$21/2)*$AZ$16))/3)*$T$603),(($D$18*$T$603)+((PI()*(($C$21/2)^2)*($G$20-$S951))*$T$603))+((($D$18+$H$18)/3)*$BF$16)-(((PI()*($C$21/2)^2*(($C$21/2)*$AZ$16))/3)*$T$603)))</f>
        <v>70556.956152130966</v>
      </c>
      <c r="U951" s="73">
        <v>34.6</v>
      </c>
      <c r="V951" s="95">
        <f t="shared" si="131"/>
        <v>70182.185727988865</v>
      </c>
      <c r="W951" s="62">
        <v>34.6</v>
      </c>
      <c r="X951" s="96">
        <f>IF($W951&gt;$G$20,IF('Silo Levels'!$L$24="Pumping",((PI()*((($C$19+$G$20)-$W951)*($O$20/($O$19/2)))^2*((($O$20+$G$20)-$W951))/3)*$X$603)+(((PI()*((($C$19+$G$20)-$W951)*($O$20/($O$19/2)))^2*(((($C$19+$G$20)-$W951)*($O$20/($O$19/2)))*$AZ$17))/3)*$X$603),(((PI()*((($C$19+$G$20)-$W951)*($O$20/($O$19/2)))^2*((($O$20+$G$20)-$W951)/3))*$X$603)-((PI()*((($C$19+$G$20)-$W951)*($O$20/($O$19/2)))^2*(((($C$19+$G$20)-$W951)*($O$20/($O$19/2)))*$AZ$17)/3)*$X$603))),IF('Silo Levels'!$L$24="Pumping",(($D$18*$X$603)+((PI()*(($C$21/2)^2)*($G$20-$W951))*$X$603))+((($D$18+$H$18)/3)*$BF$17)+(((PI()*($C$21/2)^2*(($C$21/2)*$AZ$17))/3)*$X$603),(($D$18*$X$603)+((PI()*(($C$21/2)^2)*($G$20-$W951))*$X$603))+((($D$18+$H$18)/3)*$BF$17)-(((PI()*($C$21/2)^2*(($C$21/2)*$AZ$17))/3)*$X$603)))</f>
        <v>66394.051282963002</v>
      </c>
      <c r="Y951" s="73">
        <v>34.6</v>
      </c>
      <c r="Z951" s="95">
        <f t="shared" si="132"/>
        <v>80433.131514711393</v>
      </c>
      <c r="AA951" s="62">
        <v>34.6</v>
      </c>
      <c r="AB951" s="96">
        <f>IF($AA951&gt;$G$20,IF('Silo Levels'!$L$25="Pumping",((PI()*((($C$19+$G$20)-$AA951)*($O$20/($O$19/2)))^2*((($O$20+$G$20)-$AA951))/3)*$AB$603)+(((PI()*((($C$19+$G$20)-$AA951)*($O$20/($O$19/2)))^2*(((($C$19+$G$20)-$AA951)*($O$20/($O$19/2)))*$AZ$18))/3)*$AB$603),(((PI()*((($C$19+$G$20)-$AA951)*($O$20/($O$19/2)))^2*((($O$20+$G$20)-$AA951)/3))*$AB$603)-((PI()*((($C$19+$G$20)-$AA951)*($O$20/($O$19/2)))^2*(((($C$19+$G$20)-$AA951)*($O$20/($O$19/2)))*$AZ$18)/3)*$AB$603))),IF('Silo Levels'!$L$25="Pumping",(($D$18*$AB$603)+((PI()*(($C$21/2)^2)*($G$20-$AA951))*$AB$603))+((($D$18+$H$18)/3)*$BF$18)+(((PI()*($C$21/2)^2*(($C$21/2)*$AZ$18))/3)*$AB$603),(($D$18*$AB$603)+((PI()*(($C$21/2)^2)*($G$20-$AA951))*$AB$603))+((($D$18+$H$18)/3)*$BF$18)-(((PI()*($C$21/2)^2*(($C$21/2)*$AZ$18))/3)*$AB$603)))</f>
        <v>76083.791137657085</v>
      </c>
      <c r="AC951" s="73">
        <v>34.6</v>
      </c>
      <c r="AD951" s="95">
        <f t="shared" si="133"/>
        <v>85695.152251741267</v>
      </c>
      <c r="AE951" s="62">
        <v>34.6</v>
      </c>
      <c r="AF951" s="96">
        <f>IF($AE951&gt;$G$20,IF('Silo Levels'!$L$26="Pumping",((PI()*((($C$19+$G$20)-$AE951)*($O$20/($O$19/2)))^2*((($O$20+$G$20)-$AE951))/3)*$AF$603)+(((PI()*((($C$19+$G$20)-$AE951)*($O$20/($O$19/2)))^2*(((($C$19+$G$20)-$AE951)*($O$20/($O$19/2)))*$AZ$19))/3)*$AF$603),(((PI()*((($C$19+$G$20)-$AE951)*($O$20/($O$19/2)))^2*((($O$20+$G$20)-$AE951)/3))*$AF$603)-((PI()*((($C$19+$G$20)-$AE951)*($O$20/($O$19/2)))^2*(((($C$19+$G$20)-$AE951)*($O$20/($O$19/2)))*$AZ$19)/3)*$AF$603))),IF('Silo Levels'!$L$26="Pumping",(($D$18*$AF$603)+((PI()*(($C$21/2)^2)*($G$20-$AE951))*$AF$603))+((($D$18+$H$18)/3)*$BF$19)+(((PI()*($C$21/2)^2*(($C$21/2)*$AZ$19))/3)*$AF$603),(($D$18*$AF$603)+((PI()*(($C$21/2)^2)*($G$20-$AE951))*$AF$603))+((($D$18+$H$18)/3)*$BF$19)-(((PI()*($C$21/2)^2*(($C$21/2)*$AZ$19))/3)*$AF$603)))</f>
        <v>83484.666599481294</v>
      </c>
      <c r="AG951" s="73">
        <v>34.6</v>
      </c>
      <c r="AH951" s="95">
        <f t="shared" si="134"/>
        <v>77366.556850740322</v>
      </c>
      <c r="AI951" s="62">
        <v>34.6</v>
      </c>
      <c r="AJ951" s="96">
        <f>IF($AI951&gt;$G$20,IF('Silo Levels'!$L$27="Pumping",((PI()*((($C$19+$G$20)-$AI951)*($O$20/($O$19/2)))^2*((($O$20+$G$20)-$AI951))/3)*$AJ$603)+(((PI()*((($C$19+$G$20)-$AI951)*($O$20/($O$19/2)))^2*(((($C$19+$G$20)-$AI951)*($O$20/($O$19/2)))*$AZ$20))/3)*$AJ$603),(((PI()*((($C$19+$G$20)-$AI951)*($O$20/($O$19/2)))^2*((($O$20+$G$20)-$AI951)/3))*$AJ$603)-((PI()*((($C$19+$G$20)-$AI951)*($O$20/($O$19/2)))^2*(((($C$19+$G$20)-$AI951)*($O$20/($O$19/2)))*$AZ$20)/3)*$AJ$603))),IF('Silo Levels'!$L$27="Pumping",(($D$18*$AJ$603)+((PI()*(($C$21/2)^2)*($G$20-$AI951))*$AJ$603))+((($D$18+$H$18)/3)*$BF$20)+(((PI()*($C$21/2)^2*(($C$21/2)*$AZ$20))/3)*$AJ$603),(($D$18*$AJ$603)+((PI()*(($C$21/2)^2)*($G$20-$AI951))*$AJ$603))+((($D$18+$H$18)/3)*$BF$20)-(((PI()*($C$21/2)^2*(($C$21/2)*$AZ$20))/3)*$AJ$603)))</f>
        <v>73185.101459933605</v>
      </c>
    </row>
    <row r="952" spans="1:36" x14ac:dyDescent="0.3">
      <c r="A952">
        <v>34.700000000000003</v>
      </c>
      <c r="B952" s="95">
        <f t="shared" si="135"/>
        <v>76946.954358561794</v>
      </c>
      <c r="C952" s="62">
        <v>34.700000000000003</v>
      </c>
      <c r="D952" s="96">
        <f>IF($C952&gt;$G$20,IF('Silo Levels'!$L$19="Pumping",((PI()*((($C$19+$G$20)-$C952)*($O$20/($O$19/2)))^2*((($O$20+$G$20)-$C952))/3)*$D$603)+(((PI()*((($C$19+$G$20)-$C952)*($O$20/($O$19/2)))^2*(((($C$19+$G$20)-$C952)*($O$20/($O$19/2)))*$AZ$12))/3)*$D$603),(((PI()*((($C$19+$G$20)-$C952)*($O$20/($O$19/2)))^2*((($O$20+$G$20)-$C952)/3))*$D$603)-((PI()*((($C$19+$G$20)-$C952)*($O$20/($O$19/2)))^2*(((($C$19+$G$20)-$C952)*($O$20/($O$19/2)))*$AZ$12)/3)*$D$603))),IF('Silo Levels'!$L$19="Pumping",(($D$18*$D$603)+((PI()*(($C$21/2)^2)*($G$20-$C952))*$D$603))+((($D$18+$H$18)/3)*$BF$12)+(((PI()*($C$21/2)^2*(($C$21/2)*$AZ$12))/3)*$D$603),(($D$18*$D$603)+((PI()*(($C$21/2)^2)*($G$20-$C952))*$D$603))+((($D$18+$H$18)/3)*$BF$12)-(((PI()*($C$21/2)^2*(($C$21/2)*$AZ$12))/3)*$D$603)))</f>
        <v>74019.935584997089</v>
      </c>
      <c r="E952" s="73">
        <v>34.700000000000003</v>
      </c>
      <c r="F952" s="95">
        <f t="shared" si="127"/>
        <v>69802.052376014137</v>
      </c>
      <c r="G952" s="62">
        <v>34.700000000000003</v>
      </c>
      <c r="H952" s="96">
        <f>IF($G952&gt;$G$20,IF('Silo Levels'!$L$20="Pumping",((PI()*((($C$19+$G$20)-$G952)*($O$20/($O$19/2)))^2*((($O$20+$G$20)-$G952))/3)*$H$603)+(((PI()*((($C$19+$G$20)-$G952)*($O$20/($O$19/2)))^2*(((($C$19+$G$20)-$G952)*($O$20/($O$19/2)))*$AZ$13))/3)*$H$603),(((PI()*((($C$19+$G$20)-$G952)*($O$20/($O$19/2)))^2*((($O$20+$G$20)-$G952)/3))*$H$603)-((PI()*((($C$19+$G$20)-$G952)*($O$20/($O$19/2)))^2*(((($C$19+$G$20)-$G952)*($O$20/($O$19/2)))*$AZ$13)/3)*$H$603))),IF('Silo Levels'!$L$20="Pumping",(($D$18*$H$603)+((PI()*(($C$21/2)^2)*($G$20-$G952))*$H$603))+((($D$18+$H$18)/3)*$BF$13)+(((PI()*($C$21/2)^2*(($C$21/2)*$AZ$13))/3)*$H$603),(($D$18*$H$603)+((PI()*(($C$21/2)^2)*($G$20-$G952))*$H$603))+((($D$18+$H$18)/3)*$BF$13)-(((PI()*($C$21/2)^2*(($C$21/2)*$AZ$13))/3)*$H$603)))</f>
        <v>66013.917930988275</v>
      </c>
      <c r="I952" s="73">
        <v>34.700000000000003</v>
      </c>
      <c r="J952" s="95">
        <f t="shared" si="128"/>
        <v>70115.56438037043</v>
      </c>
      <c r="K952" s="62">
        <v>34.700000000000003</v>
      </c>
      <c r="L952" s="96">
        <f>IF($K952&gt;$G$20,IF('Silo Levels'!$L$21="Pumping",((PI()*((($C$19+$G$20)-$K952)*($O$20/($O$19/2)))^2*((($O$20+$G$20)-$K952))/3)*$L$603)+(((PI()*((($C$19+$G$20)-$K952)*($O$20/($O$19/2)))^2*(((($C$19+$G$20)-$K952)*($O$20/($O$19/2)))*$AZ$14))/3)*$L$603),(((PI()*((($C$19+$G$20)-$K952)*($O$20/($O$19/2)))^2*((($O$20+$G$20)-$K952)/3))*$L$603)-((PI()*((($C$19+$G$20)-$K952)*($O$20/($O$19/2)))^2*(((($C$19+$G$20)-$K952)*($O$20/($O$19/2)))*$AZ$14)/3)*$L$603))),IF('Silo Levels'!$L$21="Pumping",(($D$18*$L$603)+((PI()*(($C$21/2)^2)*($G$20-$K952))*$L$603))+((($D$18+$H$18)/3)*$BF$14)+(((PI()*($C$21/2)^2*(($C$21/2)*$AZ$14))/3)*$L$603),(($D$18*$L$603)+((PI()*(($C$21/2)^2)*($G$20-$K952))*$L$603))+((($D$18+$H$18)/3)*$BF$14)-(((PI()*($C$21/2)^2*(($C$21/2)*$AZ$14))/3)*$L$603)))</f>
        <v>66310.171358758322</v>
      </c>
      <c r="M952" s="73">
        <v>34.700000000000003</v>
      </c>
      <c r="N952" s="95">
        <f t="shared" si="129"/>
        <v>71746.152107307775</v>
      </c>
      <c r="O952" s="62">
        <v>34.700000000000003</v>
      </c>
      <c r="P952" s="96">
        <f>IF($O952&gt;$G$20,IF('Silo Levels'!$L$22="Pumping",((PI()*((($C$19+$G$20)-$O952)*($O$20/($O$19/2)))^2*((($O$20+$G$20)-$O952))/3)*$P$603)+(((PI()*((($C$19+$G$20)-$O952)*($O$20/($O$19/2)))^2*(((($C$19+$G$20)-$O952)*($O$20/($O$19/2)))*$AZ$15))/3)*$P$603),(((PI()*((($C$19+$G$20)-$O952)*($O$20/($O$19/2)))^2*((($O$20+$G$20)-$O952)/3))*$P$603)-((PI()*((($C$19+$G$20)-$O952)*($O$20/($O$19/2)))^2*(((($C$19+$G$20)-$O952)*($O$20/($O$19/2)))*$AZ$15)/3)*$P$603))),IF('Silo Levels'!$L$22="Pumping",(($D$18*$P$603)+((PI()*(($C$21/2)^2)*($G$20-$O952))*$P$603))+((($D$18+$H$18)/3)*$BF$15)+(((PI()*($C$21/2)^2*(($C$21/2)*$AZ$15))/3)*$P$603),(($D$18*$P$603)+((PI()*(($C$21/2)^2)*($G$20-$O952))*$P$603))+((($D$18+$H$18)/3)*$BF$15)-(((PI()*($C$21/2)^2*(($C$21/2)*$AZ$15))/3)*$P$603)))</f>
        <v>67850.996579715284</v>
      </c>
      <c r="Q952" s="73">
        <v>34.700000000000003</v>
      </c>
      <c r="R952" s="95">
        <f t="shared" si="130"/>
        <v>74181.867938817668</v>
      </c>
      <c r="S952" s="62">
        <v>34.700000000000003</v>
      </c>
      <c r="T952" s="96">
        <f>IF($S952&gt;$G$20,IF('Silo Levels'!$L$23="Pumping",((PI()*((($C$19+$G$20)-$S952)*($O$20/($O$19/2)))^2*((($O$20+$G$20)-$S952))/3)*$T$603)+(((PI()*((($C$19+$G$20)-$S952)*($O$20/($O$19/2)))^2*(((($C$19+$G$20)-$S952)*($O$20/($O$19/2)))*$AZ$16))/3)*$T$603),(((PI()*((($C$19+$G$20)-$S952)*($O$20/($O$19/2)))^2*((($O$20+$G$20)-$S952)/3))*$T$603)-((PI()*((($C$19+$G$20)-$S952)*($O$20/($O$19/2)))^2*(((($C$19+$G$20)-$S952)*($O$20/($O$19/2)))*$AZ$16)/3)*$T$603))),IF('Silo Levels'!$L$23="Pumping",(($D$18*$T$603)+((PI()*(($C$21/2)^2)*($G$20-$S952))*$T$603))+((($D$18+$H$18)/3)*$BF$16)+(((PI()*($C$21/2)^2*(($C$21/2)*$AZ$16))/3)*$T$603),(($D$18*$T$603)+((PI()*(($C$21/2)^2)*($G$20-$S952))*$T$603))+((($D$18+$H$18)/3)*$BF$16)-(((PI()*($C$21/2)^2*(($C$21/2)*$AZ$16))/3)*$T$603)))</f>
        <v>70152.628268875429</v>
      </c>
      <c r="U952" s="73">
        <v>34.700000000000003</v>
      </c>
      <c r="V952" s="95">
        <f t="shared" si="131"/>
        <v>69802.052376014137</v>
      </c>
      <c r="W952" s="62">
        <v>34.700000000000003</v>
      </c>
      <c r="X952" s="96">
        <f>IF($W952&gt;$G$20,IF('Silo Levels'!$L$24="Pumping",((PI()*((($C$19+$G$20)-$W952)*($O$20/($O$19/2)))^2*((($O$20+$G$20)-$W952))/3)*$X$603)+(((PI()*((($C$19+$G$20)-$W952)*($O$20/($O$19/2)))^2*(((($C$19+$G$20)-$W952)*($O$20/($O$19/2)))*$AZ$17))/3)*$X$603),(((PI()*((($C$19+$G$20)-$W952)*($O$20/($O$19/2)))^2*((($O$20+$G$20)-$W952)/3))*$X$603)-((PI()*((($C$19+$G$20)-$W952)*($O$20/($O$19/2)))^2*(((($C$19+$G$20)-$W952)*($O$20/($O$19/2)))*$AZ$17)/3)*$X$603))),IF('Silo Levels'!$L$24="Pumping",(($D$18*$X$603)+((PI()*(($C$21/2)^2)*($G$20-$W952))*$X$603))+((($D$18+$H$18)/3)*$BF$17)+(((PI()*($C$21/2)^2*(($C$21/2)*$AZ$17))/3)*$X$603),(($D$18*$X$603)+((PI()*(($C$21/2)^2)*($G$20-$W952))*$X$603))+((($D$18+$H$18)/3)*$BF$17)-(((PI()*($C$21/2)^2*(($C$21/2)*$AZ$17))/3)*$X$603)))</f>
        <v>66013.917930988275</v>
      </c>
      <c r="Y952" s="73">
        <v>34.700000000000003</v>
      </c>
      <c r="Z952" s="95">
        <f t="shared" si="132"/>
        <v>79996.682027397241</v>
      </c>
      <c r="AA952" s="62">
        <v>34.700000000000003</v>
      </c>
      <c r="AB952" s="96">
        <f>IF($AA952&gt;$G$20,IF('Silo Levels'!$L$25="Pumping",((PI()*((($C$19+$G$20)-$AA952)*($O$20/($O$19/2)))^2*((($O$20+$G$20)-$AA952))/3)*$AB$603)+(((PI()*((($C$19+$G$20)-$AA952)*($O$20/($O$19/2)))^2*(((($C$19+$G$20)-$AA952)*($O$20/($O$19/2)))*$AZ$18))/3)*$AB$603),(((PI()*((($C$19+$G$20)-$AA952)*($O$20/($O$19/2)))^2*((($O$20+$G$20)-$AA952)/3))*$AB$603)-((PI()*((($C$19+$G$20)-$AA952)*($O$20/($O$19/2)))^2*(((($C$19+$G$20)-$AA952)*($O$20/($O$19/2)))*$AZ$18)/3)*$AB$603))),IF('Silo Levels'!$L$25="Pumping",(($D$18*$AB$603)+((PI()*(($C$21/2)^2)*($G$20-$AA952))*$AB$603))+((($D$18+$H$18)/3)*$BF$18)+(((PI()*($C$21/2)^2*(($C$21/2)*$AZ$18))/3)*$AB$603),(($D$18*$AB$603)+((PI()*(($C$21/2)^2)*($G$20-$AA952))*$AB$603))+((($D$18+$H$18)/3)*$BF$18)-(((PI()*($C$21/2)^2*(($C$21/2)*$AZ$18))/3)*$AB$603)))</f>
        <v>75647.341650342933</v>
      </c>
      <c r="AC952" s="73">
        <v>34.700000000000003</v>
      </c>
      <c r="AD952" s="95">
        <f t="shared" si="133"/>
        <v>85251.514713169221</v>
      </c>
      <c r="AE952" s="62">
        <v>34.700000000000003</v>
      </c>
      <c r="AF952" s="96">
        <f>IF($AE952&gt;$G$20,IF('Silo Levels'!$L$26="Pumping",((PI()*((($C$19+$G$20)-$AE952)*($O$20/($O$19/2)))^2*((($O$20+$G$20)-$AE952))/3)*$AF$603)+(((PI()*((($C$19+$G$20)-$AE952)*($O$20/($O$19/2)))^2*(((($C$19+$G$20)-$AE952)*($O$20/($O$19/2)))*$AZ$19))/3)*$AF$603),(((PI()*((($C$19+$G$20)-$AE952)*($O$20/($O$19/2)))^2*((($O$20+$G$20)-$AE952)/3))*$AF$603)-((PI()*((($C$19+$G$20)-$AE952)*($O$20/($O$19/2)))^2*(((($C$19+$G$20)-$AE952)*($O$20/($O$19/2)))*$AZ$19)/3)*$AF$603))),IF('Silo Levels'!$L$26="Pumping",(($D$18*$AF$603)+((PI()*(($C$21/2)^2)*($G$20-$AE952))*$AF$603))+((($D$18+$H$18)/3)*$BF$19)+(((PI()*($C$21/2)^2*(($C$21/2)*$AZ$19))/3)*$AF$603),(($D$18*$AF$603)+((PI()*(($C$21/2)^2)*($G$20-$AE952))*$AF$603))+((($D$18+$H$18)/3)*$BF$19)-(((PI()*($C$21/2)^2*(($C$21/2)*$AZ$19))/3)*$AF$603)))</f>
        <v>83041.029060909248</v>
      </c>
      <c r="AG952" s="73">
        <v>34.700000000000003</v>
      </c>
      <c r="AH952" s="95">
        <f t="shared" si="134"/>
        <v>76946.954358561794</v>
      </c>
      <c r="AI952" s="62">
        <v>34.700000000000003</v>
      </c>
      <c r="AJ952" s="96">
        <f>IF($AI952&gt;$G$20,IF('Silo Levels'!$L$27="Pumping",((PI()*((($C$19+$G$20)-$AI952)*($O$20/($O$19/2)))^2*((($O$20+$G$20)-$AI952))/3)*$AJ$603)+(((PI()*((($C$19+$G$20)-$AI952)*($O$20/($O$19/2)))^2*(((($C$19+$G$20)-$AI952)*($O$20/($O$19/2)))*$AZ$20))/3)*$AJ$603),(((PI()*((($C$19+$G$20)-$AI952)*($O$20/($O$19/2)))^2*((($O$20+$G$20)-$AI952)/3))*$AJ$603)-((PI()*((($C$19+$G$20)-$AI952)*($O$20/($O$19/2)))^2*(((($C$19+$G$20)-$AI952)*($O$20/($O$19/2)))*$AZ$20)/3)*$AJ$603))),IF('Silo Levels'!$L$27="Pumping",(($D$18*$AJ$603)+((PI()*(($C$21/2)^2)*($G$20-$AI952))*$AJ$603))+((($D$18+$H$18)/3)*$BF$20)+(((PI()*($C$21/2)^2*(($C$21/2)*$AZ$20))/3)*$AJ$603),(($D$18*$AJ$603)+((PI()*(($C$21/2)^2)*($G$20-$AI952))*$AJ$603))+((($D$18+$H$18)/3)*$BF$20)-(((PI()*($C$21/2)^2*(($C$21/2)*$AZ$20))/3)*$AJ$603)))</f>
        <v>72765.498967755077</v>
      </c>
    </row>
    <row r="953" spans="1:36" x14ac:dyDescent="0.3">
      <c r="A953">
        <v>34.799999999999997</v>
      </c>
      <c r="B953" s="95">
        <f t="shared" si="135"/>
        <v>76527.351866383309</v>
      </c>
      <c r="C953" s="62">
        <v>34.799999999999997</v>
      </c>
      <c r="D953" s="96">
        <f>IF($C953&gt;$G$20,IF('Silo Levels'!$L$19="Pumping",((PI()*((($C$19+$G$20)-$C953)*($O$20/($O$19/2)))^2*((($O$20+$G$20)-$C953))/3)*$D$603)+(((PI()*((($C$19+$G$20)-$C953)*($O$20/($O$19/2)))^2*(((($C$19+$G$20)-$C953)*($O$20/($O$19/2)))*$AZ$12))/3)*$D$603),(((PI()*((($C$19+$G$20)-$C953)*($O$20/($O$19/2)))^2*((($O$20+$G$20)-$C953)/3))*$D$603)-((PI()*((($C$19+$G$20)-$C953)*($O$20/($O$19/2)))^2*(((($C$19+$G$20)-$C953)*($O$20/($O$19/2)))*$AZ$12)/3)*$D$603))),IF('Silo Levels'!$L$19="Pumping",(($D$18*$D$603)+((PI()*(($C$21/2)^2)*($G$20-$C953))*$D$603))+((($D$18+$H$18)/3)*$BF$12)+(((PI()*($C$21/2)^2*(($C$21/2)*$AZ$12))/3)*$D$603),(($D$18*$D$603)+((PI()*(($C$21/2)^2)*($G$20-$C953))*$D$603))+((($D$18+$H$18)/3)*$BF$12)-(((PI()*($C$21/2)^2*(($C$21/2)*$AZ$12))/3)*$D$603)))</f>
        <v>73600.333092818604</v>
      </c>
      <c r="E953" s="73">
        <v>34.799999999999997</v>
      </c>
      <c r="F953" s="95">
        <f t="shared" si="127"/>
        <v>69421.919024039438</v>
      </c>
      <c r="G953" s="62">
        <v>34.799999999999997</v>
      </c>
      <c r="H953" s="96">
        <f>IF($G953&gt;$G$20,IF('Silo Levels'!$L$20="Pumping",((PI()*((($C$19+$G$20)-$G953)*($O$20/($O$19/2)))^2*((($O$20+$G$20)-$G953))/3)*$H$603)+(((PI()*((($C$19+$G$20)-$G953)*($O$20/($O$19/2)))^2*(((($C$19+$G$20)-$G953)*($O$20/($O$19/2)))*$AZ$13))/3)*$H$603),(((PI()*((($C$19+$G$20)-$G953)*($O$20/($O$19/2)))^2*((($O$20+$G$20)-$G953)/3))*$H$603)-((PI()*((($C$19+$G$20)-$G953)*($O$20/($O$19/2)))^2*(((($C$19+$G$20)-$G953)*($O$20/($O$19/2)))*$AZ$13)/3)*$H$603))),IF('Silo Levels'!$L$20="Pumping",(($D$18*$H$603)+((PI()*(($C$21/2)^2)*($G$20-$G953))*$H$603))+((($D$18+$H$18)/3)*$BF$13)+(((PI()*($C$21/2)^2*(($C$21/2)*$AZ$13))/3)*$H$603),(($D$18*$H$603)+((PI()*(($C$21/2)^2)*($G$20-$G953))*$H$603))+((($D$18+$H$18)/3)*$BF$13)-(((PI()*($C$21/2)^2*(($C$21/2)*$AZ$13))/3)*$H$603)))</f>
        <v>65633.784579013576</v>
      </c>
      <c r="I953" s="73">
        <v>34.799999999999997</v>
      </c>
      <c r="J953" s="95">
        <f t="shared" si="128"/>
        <v>69733.699157295778</v>
      </c>
      <c r="K953" s="62">
        <v>34.799999999999997</v>
      </c>
      <c r="L953" s="96">
        <f>IF($K953&gt;$G$20,IF('Silo Levels'!$L$21="Pumping",((PI()*((($C$19+$G$20)-$K953)*($O$20/($O$19/2)))^2*((($O$20+$G$20)-$K953))/3)*$L$603)+(((PI()*((($C$19+$G$20)-$K953)*($O$20/($O$19/2)))^2*(((($C$19+$G$20)-$K953)*($O$20/($O$19/2)))*$AZ$14))/3)*$L$603),(((PI()*((($C$19+$G$20)-$K953)*($O$20/($O$19/2)))^2*((($O$20+$G$20)-$K953)/3))*$L$603)-((PI()*((($C$19+$G$20)-$K953)*($O$20/($O$19/2)))^2*(((($C$19+$G$20)-$K953)*($O$20/($O$19/2)))*$AZ$14)/3)*$L$603))),IF('Silo Levels'!$L$21="Pumping",(($D$18*$L$603)+((PI()*(($C$21/2)^2)*($G$20-$K953))*$L$603))+((($D$18+$H$18)/3)*$BF$14)+(((PI()*($C$21/2)^2*(($C$21/2)*$AZ$14))/3)*$L$603),(($D$18*$L$603)+((PI()*(($C$21/2)^2)*($G$20-$K953))*$L$603))+((($D$18+$H$18)/3)*$BF$14)-(((PI()*($C$21/2)^2*(($C$21/2)*$AZ$14))/3)*$L$603)))</f>
        <v>65928.30613568367</v>
      </c>
      <c r="M953" s="73">
        <v>34.799999999999997</v>
      </c>
      <c r="N953" s="95">
        <f t="shared" si="129"/>
        <v>71355.279357500607</v>
      </c>
      <c r="O953" s="62">
        <v>34.799999999999997</v>
      </c>
      <c r="P953" s="96">
        <f>IF($O953&gt;$G$20,IF('Silo Levels'!$L$22="Pumping",((PI()*((($C$19+$G$20)-$O953)*($O$20/($O$19/2)))^2*((($O$20+$G$20)-$O953))/3)*$P$603)+(((PI()*((($C$19+$G$20)-$O953)*($O$20/($O$19/2)))^2*(((($C$19+$G$20)-$O953)*($O$20/($O$19/2)))*$AZ$15))/3)*$P$603),(((PI()*((($C$19+$G$20)-$O953)*($O$20/($O$19/2)))^2*((($O$20+$G$20)-$O953)/3))*$P$603)-((PI()*((($C$19+$G$20)-$O953)*($O$20/($O$19/2)))^2*(((($C$19+$G$20)-$O953)*($O$20/($O$19/2)))*$AZ$15)/3)*$P$603))),IF('Silo Levels'!$L$22="Pumping",(($D$18*$P$603)+((PI()*(($C$21/2)^2)*($G$20-$O953))*$P$603))+((($D$18+$H$18)/3)*$BF$15)+(((PI()*($C$21/2)^2*(($C$21/2)*$AZ$15))/3)*$P$603),(($D$18*$P$603)+((PI()*(($C$21/2)^2)*($G$20-$O953))*$P$603))+((($D$18+$H$18)/3)*$BF$15)-(((PI()*($C$21/2)^2*(($C$21/2)*$AZ$15))/3)*$P$603)))</f>
        <v>67460.123829908116</v>
      </c>
      <c r="Q953" s="73">
        <v>34.799999999999997</v>
      </c>
      <c r="R953" s="95">
        <f t="shared" si="130"/>
        <v>73777.54005556216</v>
      </c>
      <c r="S953" s="62">
        <v>34.799999999999997</v>
      </c>
      <c r="T953" s="96">
        <f>IF($S953&gt;$G$20,IF('Silo Levels'!$L$23="Pumping",((PI()*((($C$19+$G$20)-$S953)*($O$20/($O$19/2)))^2*((($O$20+$G$20)-$S953))/3)*$T$603)+(((PI()*((($C$19+$G$20)-$S953)*($O$20/($O$19/2)))^2*(((($C$19+$G$20)-$S953)*($O$20/($O$19/2)))*$AZ$16))/3)*$T$603),(((PI()*((($C$19+$G$20)-$S953)*($O$20/($O$19/2)))^2*((($O$20+$G$20)-$S953)/3))*$T$603)-((PI()*((($C$19+$G$20)-$S953)*($O$20/($O$19/2)))^2*(((($C$19+$G$20)-$S953)*($O$20/($O$19/2)))*$AZ$16)/3)*$T$603))),IF('Silo Levels'!$L$23="Pumping",(($D$18*$T$603)+((PI()*(($C$21/2)^2)*($G$20-$S953))*$T$603))+((($D$18+$H$18)/3)*$BF$16)+(((PI()*($C$21/2)^2*(($C$21/2)*$AZ$16))/3)*$T$603),(($D$18*$T$603)+((PI()*(($C$21/2)^2)*($G$20-$S953))*$T$603))+((($D$18+$H$18)/3)*$BF$16)-(((PI()*($C$21/2)^2*(($C$21/2)*$AZ$16))/3)*$T$603)))</f>
        <v>69748.300385619921</v>
      </c>
      <c r="U953" s="73">
        <v>34.799999999999997</v>
      </c>
      <c r="V953" s="95">
        <f t="shared" si="131"/>
        <v>69421.919024039438</v>
      </c>
      <c r="W953" s="62">
        <v>34.799999999999997</v>
      </c>
      <c r="X953" s="96">
        <f>IF($W953&gt;$G$20,IF('Silo Levels'!$L$24="Pumping",((PI()*((($C$19+$G$20)-$W953)*($O$20/($O$19/2)))^2*((($O$20+$G$20)-$W953))/3)*$X$603)+(((PI()*((($C$19+$G$20)-$W953)*($O$20/($O$19/2)))^2*(((($C$19+$G$20)-$W953)*($O$20/($O$19/2)))*$AZ$17))/3)*$X$603),(((PI()*((($C$19+$G$20)-$W953)*($O$20/($O$19/2)))^2*((($O$20+$G$20)-$W953)/3))*$X$603)-((PI()*((($C$19+$G$20)-$W953)*($O$20/($O$19/2)))^2*(((($C$19+$G$20)-$W953)*($O$20/($O$19/2)))*$AZ$17)/3)*$X$603))),IF('Silo Levels'!$L$24="Pumping",(($D$18*$X$603)+((PI()*(($C$21/2)^2)*($G$20-$W953))*$X$603))+((($D$18+$H$18)/3)*$BF$17)+(((PI()*($C$21/2)^2*(($C$21/2)*$AZ$17))/3)*$X$603),(($D$18*$X$603)+((PI()*(($C$21/2)^2)*($G$20-$W953))*$X$603))+((($D$18+$H$18)/3)*$BF$17)-(((PI()*($C$21/2)^2*(($C$21/2)*$AZ$17))/3)*$X$603)))</f>
        <v>65633.784579013576</v>
      </c>
      <c r="Y953" s="73">
        <v>34.799999999999997</v>
      </c>
      <c r="Z953" s="95">
        <f t="shared" si="132"/>
        <v>79560.232540083089</v>
      </c>
      <c r="AA953" s="62">
        <v>34.799999999999997</v>
      </c>
      <c r="AB953" s="96">
        <f>IF($AA953&gt;$G$20,IF('Silo Levels'!$L$25="Pumping",((PI()*((($C$19+$G$20)-$AA953)*($O$20/($O$19/2)))^2*((($O$20+$G$20)-$AA953))/3)*$AB$603)+(((PI()*((($C$19+$G$20)-$AA953)*($O$20/($O$19/2)))^2*(((($C$19+$G$20)-$AA953)*($O$20/($O$19/2)))*$AZ$18))/3)*$AB$603),(((PI()*((($C$19+$G$20)-$AA953)*($O$20/($O$19/2)))^2*((($O$20+$G$20)-$AA953)/3))*$AB$603)-((PI()*((($C$19+$G$20)-$AA953)*($O$20/($O$19/2)))^2*(((($C$19+$G$20)-$AA953)*($O$20/($O$19/2)))*$AZ$18)/3)*$AB$603))),IF('Silo Levels'!$L$25="Pumping",(($D$18*$AB$603)+((PI()*(($C$21/2)^2)*($G$20-$AA953))*$AB$603))+((($D$18+$H$18)/3)*$BF$18)+(((PI()*($C$21/2)^2*(($C$21/2)*$AZ$18))/3)*$AB$603),(($D$18*$AB$603)+((PI()*(($C$21/2)^2)*($G$20-$AA953))*$AB$603))+((($D$18+$H$18)/3)*$BF$18)-(((PI()*($C$21/2)^2*(($C$21/2)*$AZ$18))/3)*$AB$603)))</f>
        <v>75210.89216302878</v>
      </c>
      <c r="AC953" s="73">
        <v>34.799999999999997</v>
      </c>
      <c r="AD953" s="95">
        <f t="shared" si="133"/>
        <v>84807.877174597204</v>
      </c>
      <c r="AE953" s="62">
        <v>34.799999999999997</v>
      </c>
      <c r="AF953" s="96">
        <f>IF($AE953&gt;$G$20,IF('Silo Levels'!$L$26="Pumping",((PI()*((($C$19+$G$20)-$AE953)*($O$20/($O$19/2)))^2*((($O$20+$G$20)-$AE953))/3)*$AF$603)+(((PI()*((($C$19+$G$20)-$AE953)*($O$20/($O$19/2)))^2*(((($C$19+$G$20)-$AE953)*($O$20/($O$19/2)))*$AZ$19))/3)*$AF$603),(((PI()*((($C$19+$G$20)-$AE953)*($O$20/($O$19/2)))^2*((($O$20+$G$20)-$AE953)/3))*$AF$603)-((PI()*((($C$19+$G$20)-$AE953)*($O$20/($O$19/2)))^2*(((($C$19+$G$20)-$AE953)*($O$20/($O$19/2)))*$AZ$19)/3)*$AF$603))),IF('Silo Levels'!$L$26="Pumping",(($D$18*$AF$603)+((PI()*(($C$21/2)^2)*($G$20-$AE953))*$AF$603))+((($D$18+$H$18)/3)*$BF$19)+(((PI()*($C$21/2)^2*(($C$21/2)*$AZ$19))/3)*$AF$603),(($D$18*$AF$603)+((PI()*(($C$21/2)^2)*($G$20-$AE953))*$AF$603))+((($D$18+$H$18)/3)*$BF$19)-(((PI()*($C$21/2)^2*(($C$21/2)*$AZ$19))/3)*$AF$603)))</f>
        <v>82597.391522337231</v>
      </c>
      <c r="AG953" s="73">
        <v>34.799999999999997</v>
      </c>
      <c r="AH953" s="95">
        <f t="shared" si="134"/>
        <v>76527.351866383309</v>
      </c>
      <c r="AI953" s="62">
        <v>34.799999999999997</v>
      </c>
      <c r="AJ953" s="96">
        <f>IF($AI953&gt;$G$20,IF('Silo Levels'!$L$27="Pumping",((PI()*((($C$19+$G$20)-$AI953)*($O$20/($O$19/2)))^2*((($O$20+$G$20)-$AI953))/3)*$AJ$603)+(((PI()*((($C$19+$G$20)-$AI953)*($O$20/($O$19/2)))^2*(((($C$19+$G$20)-$AI953)*($O$20/($O$19/2)))*$AZ$20))/3)*$AJ$603),(((PI()*((($C$19+$G$20)-$AI953)*($O$20/($O$19/2)))^2*((($O$20+$G$20)-$AI953)/3))*$AJ$603)-((PI()*((($C$19+$G$20)-$AI953)*($O$20/($O$19/2)))^2*(((($C$19+$G$20)-$AI953)*($O$20/($O$19/2)))*$AZ$20)/3)*$AJ$603))),IF('Silo Levels'!$L$27="Pumping",(($D$18*$AJ$603)+((PI()*(($C$21/2)^2)*($G$20-$AI953))*$AJ$603))+((($D$18+$H$18)/3)*$BF$20)+(((PI()*($C$21/2)^2*(($C$21/2)*$AZ$20))/3)*$AJ$603),(($D$18*$AJ$603)+((PI()*(($C$21/2)^2)*($G$20-$AI953))*$AJ$603))+((($D$18+$H$18)/3)*$BF$20)-(((PI()*($C$21/2)^2*(($C$21/2)*$AZ$20))/3)*$AJ$603)))</f>
        <v>72345.896475576592</v>
      </c>
    </row>
    <row r="954" spans="1:36" x14ac:dyDescent="0.3">
      <c r="A954">
        <v>34.9</v>
      </c>
      <c r="B954" s="95">
        <f t="shared" si="135"/>
        <v>76107.749374204781</v>
      </c>
      <c r="C954" s="62">
        <v>34.9</v>
      </c>
      <c r="D954" s="96">
        <f>IF($C954&gt;$G$20,IF('Silo Levels'!$L$19="Pumping",((PI()*((($C$19+$G$20)-$C954)*($O$20/($O$19/2)))^2*((($O$20+$G$20)-$C954))/3)*$D$603)+(((PI()*((($C$19+$G$20)-$C954)*($O$20/($O$19/2)))^2*(((($C$19+$G$20)-$C954)*($O$20/($O$19/2)))*$AZ$12))/3)*$D$603),(((PI()*((($C$19+$G$20)-$C954)*($O$20/($O$19/2)))^2*((($O$20+$G$20)-$C954)/3))*$D$603)-((PI()*((($C$19+$G$20)-$C954)*($O$20/($O$19/2)))^2*(((($C$19+$G$20)-$C954)*($O$20/($O$19/2)))*$AZ$12)/3)*$D$603))),IF('Silo Levels'!$L$19="Pumping",(($D$18*$D$603)+((PI()*(($C$21/2)^2)*($G$20-$C954))*$D$603))+((($D$18+$H$18)/3)*$BF$12)+(((PI()*($C$21/2)^2*(($C$21/2)*$AZ$12))/3)*$D$603),(($D$18*$D$603)+((PI()*(($C$21/2)^2)*($G$20-$C954))*$D$603))+((($D$18+$H$18)/3)*$BF$12)-(((PI()*($C$21/2)^2*(($C$21/2)*$AZ$12))/3)*$D$603)))</f>
        <v>73180.730600640076</v>
      </c>
      <c r="E954" s="73">
        <v>34.9</v>
      </c>
      <c r="F954" s="95">
        <f t="shared" si="127"/>
        <v>69041.785672064711</v>
      </c>
      <c r="G954" s="62">
        <v>34.9</v>
      </c>
      <c r="H954" s="96">
        <f>IF($G954&gt;$G$20,IF('Silo Levels'!$L$20="Pumping",((PI()*((($C$19+$G$20)-$G954)*($O$20/($O$19/2)))^2*((($O$20+$G$20)-$G954))/3)*$H$603)+(((PI()*((($C$19+$G$20)-$G954)*($O$20/($O$19/2)))^2*(((($C$19+$G$20)-$G954)*($O$20/($O$19/2)))*$AZ$13))/3)*$H$603),(((PI()*((($C$19+$G$20)-$G954)*($O$20/($O$19/2)))^2*((($O$20+$G$20)-$G954)/3))*$H$603)-((PI()*((($C$19+$G$20)-$G954)*($O$20/($O$19/2)))^2*(((($C$19+$G$20)-$G954)*($O$20/($O$19/2)))*$AZ$13)/3)*$H$603))),IF('Silo Levels'!$L$20="Pumping",(($D$18*$H$603)+((PI()*(($C$21/2)^2)*($G$20-$G954))*$H$603))+((($D$18+$H$18)/3)*$BF$13)+(((PI()*($C$21/2)^2*(($C$21/2)*$AZ$13))/3)*$H$603),(($D$18*$H$603)+((PI()*(($C$21/2)^2)*($G$20-$G954))*$H$603))+((($D$18+$H$18)/3)*$BF$13)-(((PI()*($C$21/2)^2*(($C$21/2)*$AZ$13))/3)*$H$603)))</f>
        <v>65253.651227038848</v>
      </c>
      <c r="I954" s="73">
        <v>34.9</v>
      </c>
      <c r="J954" s="95">
        <f t="shared" si="128"/>
        <v>69351.833934221126</v>
      </c>
      <c r="K954" s="62">
        <v>34.9</v>
      </c>
      <c r="L954" s="96">
        <f>IF($K954&gt;$G$20,IF('Silo Levels'!$L$21="Pumping",((PI()*((($C$19+$G$20)-$K954)*($O$20/($O$19/2)))^2*((($O$20+$G$20)-$K954))/3)*$L$603)+(((PI()*((($C$19+$G$20)-$K954)*($O$20/($O$19/2)))^2*(((($C$19+$G$20)-$K954)*($O$20/($O$19/2)))*$AZ$14))/3)*$L$603),(((PI()*((($C$19+$G$20)-$K954)*($O$20/($O$19/2)))^2*((($O$20+$G$20)-$K954)/3))*$L$603)-((PI()*((($C$19+$G$20)-$K954)*($O$20/($O$19/2)))^2*(((($C$19+$G$20)-$K954)*($O$20/($O$19/2)))*$AZ$14)/3)*$L$603))),IF('Silo Levels'!$L$21="Pumping",(($D$18*$L$603)+((PI()*(($C$21/2)^2)*($G$20-$K954))*$L$603))+((($D$18+$H$18)/3)*$BF$14)+(((PI()*($C$21/2)^2*(($C$21/2)*$AZ$14))/3)*$L$603),(($D$18*$L$603)+((PI()*(($C$21/2)^2)*($G$20-$K954))*$L$603))+((($D$18+$H$18)/3)*$BF$14)-(((PI()*($C$21/2)^2*(($C$21/2)*$AZ$14))/3)*$L$603)))</f>
        <v>65546.440912609018</v>
      </c>
      <c r="M954" s="73">
        <v>34.9</v>
      </c>
      <c r="N954" s="95">
        <f t="shared" si="129"/>
        <v>70964.40660769341</v>
      </c>
      <c r="O954" s="62">
        <v>34.9</v>
      </c>
      <c r="P954" s="96">
        <f>IF($O954&gt;$G$20,IF('Silo Levels'!$L$22="Pumping",((PI()*((($C$19+$G$20)-$O954)*($O$20/($O$19/2)))^2*((($O$20+$G$20)-$O954))/3)*$P$603)+(((PI()*((($C$19+$G$20)-$O954)*($O$20/($O$19/2)))^2*(((($C$19+$G$20)-$O954)*($O$20/($O$19/2)))*$AZ$15))/3)*$P$603),(((PI()*((($C$19+$G$20)-$O954)*($O$20/($O$19/2)))^2*((($O$20+$G$20)-$O954)/3))*$P$603)-((PI()*((($C$19+$G$20)-$O954)*($O$20/($O$19/2)))^2*(((($C$19+$G$20)-$O954)*($O$20/($O$19/2)))*$AZ$15)/3)*$P$603))),IF('Silo Levels'!$L$22="Pumping",(($D$18*$P$603)+((PI()*(($C$21/2)^2)*($G$20-$O954))*$P$603))+((($D$18+$H$18)/3)*$BF$15)+(((PI()*($C$21/2)^2*(($C$21/2)*$AZ$15))/3)*$P$603),(($D$18*$P$603)+((PI()*(($C$21/2)^2)*($G$20-$O954))*$P$603))+((($D$18+$H$18)/3)*$BF$15)-(((PI()*($C$21/2)^2*(($C$21/2)*$AZ$15))/3)*$P$603)))</f>
        <v>67069.251080100919</v>
      </c>
      <c r="Q954" s="73">
        <v>34.9</v>
      </c>
      <c r="R954" s="95">
        <f t="shared" si="130"/>
        <v>73373.212172306638</v>
      </c>
      <c r="S954" s="62">
        <v>34.9</v>
      </c>
      <c r="T954" s="96">
        <f>IF($S954&gt;$G$20,IF('Silo Levels'!$L$23="Pumping",((PI()*((($C$19+$G$20)-$S954)*($O$20/($O$19/2)))^2*((($O$20+$G$20)-$S954))/3)*$T$603)+(((PI()*((($C$19+$G$20)-$S954)*($O$20/($O$19/2)))^2*(((($C$19+$G$20)-$S954)*($O$20/($O$19/2)))*$AZ$16))/3)*$T$603),(((PI()*((($C$19+$G$20)-$S954)*($O$20/($O$19/2)))^2*((($O$20+$G$20)-$S954)/3))*$T$603)-((PI()*((($C$19+$G$20)-$S954)*($O$20/($O$19/2)))^2*(((($C$19+$G$20)-$S954)*($O$20/($O$19/2)))*$AZ$16)/3)*$T$603))),IF('Silo Levels'!$L$23="Pumping",(($D$18*$T$603)+((PI()*(($C$21/2)^2)*($G$20-$S954))*$T$603))+((($D$18+$H$18)/3)*$BF$16)+(((PI()*($C$21/2)^2*(($C$21/2)*$AZ$16))/3)*$T$603),(($D$18*$T$603)+((PI()*(($C$21/2)^2)*($G$20-$S954))*$T$603))+((($D$18+$H$18)/3)*$BF$16)-(((PI()*($C$21/2)^2*(($C$21/2)*$AZ$16))/3)*$T$603)))</f>
        <v>69343.972502364399</v>
      </c>
      <c r="U954" s="73">
        <v>34.9</v>
      </c>
      <c r="V954" s="95">
        <f t="shared" si="131"/>
        <v>69041.785672064711</v>
      </c>
      <c r="W954" s="62">
        <v>34.9</v>
      </c>
      <c r="X954" s="96">
        <f>IF($W954&gt;$G$20,IF('Silo Levels'!$L$24="Pumping",((PI()*((($C$19+$G$20)-$W954)*($O$20/($O$19/2)))^2*((($O$20+$G$20)-$W954))/3)*$X$603)+(((PI()*((($C$19+$G$20)-$W954)*($O$20/($O$19/2)))^2*(((($C$19+$G$20)-$W954)*($O$20/($O$19/2)))*$AZ$17))/3)*$X$603),(((PI()*((($C$19+$G$20)-$W954)*($O$20/($O$19/2)))^2*((($O$20+$G$20)-$W954)/3))*$X$603)-((PI()*((($C$19+$G$20)-$W954)*($O$20/($O$19/2)))^2*(((($C$19+$G$20)-$W954)*($O$20/($O$19/2)))*$AZ$17)/3)*$X$603))),IF('Silo Levels'!$L$24="Pumping",(($D$18*$X$603)+((PI()*(($C$21/2)^2)*($G$20-$W954))*$X$603))+((($D$18+$H$18)/3)*$BF$17)+(((PI()*($C$21/2)^2*(($C$21/2)*$AZ$17))/3)*$X$603),(($D$18*$X$603)+((PI()*(($C$21/2)^2)*($G$20-$W954))*$X$603))+((($D$18+$H$18)/3)*$BF$17)-(((PI()*($C$21/2)^2*(($C$21/2)*$AZ$17))/3)*$X$603)))</f>
        <v>65253.651227038848</v>
      </c>
      <c r="Y954" s="73">
        <v>34.9</v>
      </c>
      <c r="Z954" s="95">
        <f t="shared" si="132"/>
        <v>79123.783052768937</v>
      </c>
      <c r="AA954" s="62">
        <v>34.9</v>
      </c>
      <c r="AB954" s="96">
        <f>IF($AA954&gt;$G$20,IF('Silo Levels'!$L$25="Pumping",((PI()*((($C$19+$G$20)-$AA954)*($O$20/($O$19/2)))^2*((($O$20+$G$20)-$AA954))/3)*$AB$603)+(((PI()*((($C$19+$G$20)-$AA954)*($O$20/($O$19/2)))^2*(((($C$19+$G$20)-$AA954)*($O$20/($O$19/2)))*$AZ$18))/3)*$AB$603),(((PI()*((($C$19+$G$20)-$AA954)*($O$20/($O$19/2)))^2*((($O$20+$G$20)-$AA954)/3))*$AB$603)-((PI()*((($C$19+$G$20)-$AA954)*($O$20/($O$19/2)))^2*(((($C$19+$G$20)-$AA954)*($O$20/($O$19/2)))*$AZ$18)/3)*$AB$603))),IF('Silo Levels'!$L$25="Pumping",(($D$18*$AB$603)+((PI()*(($C$21/2)^2)*($G$20-$AA954))*$AB$603))+((($D$18+$H$18)/3)*$BF$18)+(((PI()*($C$21/2)^2*(($C$21/2)*$AZ$18))/3)*$AB$603),(($D$18*$AB$603)+((PI()*(($C$21/2)^2)*($G$20-$AA954))*$AB$603))+((($D$18+$H$18)/3)*$BF$18)-(((PI()*($C$21/2)^2*(($C$21/2)*$AZ$18))/3)*$AB$603)))</f>
        <v>74774.442675714628</v>
      </c>
      <c r="AC954" s="73">
        <v>34.9</v>
      </c>
      <c r="AD954" s="95">
        <f t="shared" si="133"/>
        <v>84364.239636025159</v>
      </c>
      <c r="AE954" s="62">
        <v>34.9</v>
      </c>
      <c r="AF954" s="96">
        <f>IF($AE954&gt;$G$20,IF('Silo Levels'!$L$26="Pumping",((PI()*((($C$19+$G$20)-$AE954)*($O$20/($O$19/2)))^2*((($O$20+$G$20)-$AE954))/3)*$AF$603)+(((PI()*((($C$19+$G$20)-$AE954)*($O$20/($O$19/2)))^2*(((($C$19+$G$20)-$AE954)*($O$20/($O$19/2)))*$AZ$19))/3)*$AF$603),(((PI()*((($C$19+$G$20)-$AE954)*($O$20/($O$19/2)))^2*((($O$20+$G$20)-$AE954)/3))*$AF$603)-((PI()*((($C$19+$G$20)-$AE954)*($O$20/($O$19/2)))^2*(((($C$19+$G$20)-$AE954)*($O$20/($O$19/2)))*$AZ$19)/3)*$AF$603))),IF('Silo Levels'!$L$26="Pumping",(($D$18*$AF$603)+((PI()*(($C$21/2)^2)*($G$20-$AE954))*$AF$603))+((($D$18+$H$18)/3)*$BF$19)+(((PI()*($C$21/2)^2*(($C$21/2)*$AZ$19))/3)*$AF$603),(($D$18*$AF$603)+((PI()*(($C$21/2)^2)*($G$20-$AE954))*$AF$603))+((($D$18+$H$18)/3)*$BF$19)-(((PI()*($C$21/2)^2*(($C$21/2)*$AZ$19))/3)*$AF$603)))</f>
        <v>82153.753983765186</v>
      </c>
      <c r="AG954" s="73">
        <v>34.9</v>
      </c>
      <c r="AH954" s="95">
        <f t="shared" si="134"/>
        <v>76107.749374204781</v>
      </c>
      <c r="AI954" s="62">
        <v>34.9</v>
      </c>
      <c r="AJ954" s="96">
        <f>IF($AI954&gt;$G$20,IF('Silo Levels'!$L$27="Pumping",((PI()*((($C$19+$G$20)-$AI954)*($O$20/($O$19/2)))^2*((($O$20+$G$20)-$AI954))/3)*$AJ$603)+(((PI()*((($C$19+$G$20)-$AI954)*($O$20/($O$19/2)))^2*(((($C$19+$G$20)-$AI954)*($O$20/($O$19/2)))*$AZ$20))/3)*$AJ$603),(((PI()*((($C$19+$G$20)-$AI954)*($O$20/($O$19/2)))^2*((($O$20+$G$20)-$AI954)/3))*$AJ$603)-((PI()*((($C$19+$G$20)-$AI954)*($O$20/($O$19/2)))^2*(((($C$19+$G$20)-$AI954)*($O$20/($O$19/2)))*$AZ$20)/3)*$AJ$603))),IF('Silo Levels'!$L$27="Pumping",(($D$18*$AJ$603)+((PI()*(($C$21/2)^2)*($G$20-$AI954))*$AJ$603))+((($D$18+$H$18)/3)*$BF$20)+(((PI()*($C$21/2)^2*(($C$21/2)*$AZ$20))/3)*$AJ$603),(($D$18*$AJ$603)+((PI()*(($C$21/2)^2)*($G$20-$AI954))*$AJ$603))+((($D$18+$H$18)/3)*$BF$20)-(((PI()*($C$21/2)^2*(($C$21/2)*$AZ$20))/3)*$AJ$603)))</f>
        <v>71926.293983398064</v>
      </c>
    </row>
    <row r="955" spans="1:36" x14ac:dyDescent="0.3">
      <c r="A955">
        <v>35</v>
      </c>
      <c r="B955" s="95">
        <f t="shared" si="135"/>
        <v>75688.146882026267</v>
      </c>
      <c r="C955" s="62">
        <v>35</v>
      </c>
      <c r="D955" s="96">
        <f>IF($C955&gt;$G$20,IF('Silo Levels'!$L$19="Pumping",((PI()*((($C$19+$G$20)-$C955)*($O$20/($O$19/2)))^2*((($O$20+$G$20)-$C955))/3)*$D$603)+(((PI()*((($C$19+$G$20)-$C955)*($O$20/($O$19/2)))^2*(((($C$19+$G$20)-$C955)*($O$20/($O$19/2)))*$AZ$12))/3)*$D$603),(((PI()*((($C$19+$G$20)-$C955)*($O$20/($O$19/2)))^2*((($O$20+$G$20)-$C955)/3))*$D$603)-((PI()*((($C$19+$G$20)-$C955)*($O$20/($O$19/2)))^2*(((($C$19+$G$20)-$C955)*($O$20/($O$19/2)))*$AZ$12)/3)*$D$603))),IF('Silo Levels'!$L$19="Pumping",(($D$18*$D$603)+((PI()*(($C$21/2)^2)*($G$20-$C955))*$D$603))+((($D$18+$H$18)/3)*$BF$12)+(((PI()*($C$21/2)^2*(($C$21/2)*$AZ$12))/3)*$D$603),(($D$18*$D$603)+((PI()*(($C$21/2)^2)*($G$20-$C955))*$D$603))+((($D$18+$H$18)/3)*$BF$12)-(((PI()*($C$21/2)^2*(($C$21/2)*$AZ$12))/3)*$D$603)))</f>
        <v>72761.128108461562</v>
      </c>
      <c r="E955" s="73">
        <v>35</v>
      </c>
      <c r="F955" s="95">
        <f t="shared" ref="F955:F984" si="136">IF($G955&gt;$G$20,(PI()*((($C$19+$G$20)-$G955)*($O$20/($O$19/2)))^2*((($O$20+$G$20)-$G955)/3))*$H$603,($D$18*$H$603)+((PI()*(($C$21/2)^2)*($G$20-$G955))*$H$603)+((($D$18+$H$18)/3)*$BF$13))</f>
        <v>68661.652320089983</v>
      </c>
      <c r="G955" s="62">
        <v>35</v>
      </c>
      <c r="H955" s="96">
        <f>IF($G955&gt;$G$20,IF('Silo Levels'!$L$20="Pumping",((PI()*((($C$19+$G$20)-$G955)*($O$20/($O$19/2)))^2*((($O$20+$G$20)-$G955))/3)*$H$603)+(((PI()*((($C$19+$G$20)-$G955)*($O$20/($O$19/2)))^2*(((($C$19+$G$20)-$G955)*($O$20/($O$19/2)))*$AZ$13))/3)*$H$603),(((PI()*((($C$19+$G$20)-$G955)*($O$20/($O$19/2)))^2*((($O$20+$G$20)-$G955)/3))*$H$603)-((PI()*((($C$19+$G$20)-$G955)*($O$20/($O$19/2)))^2*(((($C$19+$G$20)-$G955)*($O$20/($O$19/2)))*$AZ$13)/3)*$H$603))),IF('Silo Levels'!$L$20="Pumping",(($D$18*$H$603)+((PI()*(($C$21/2)^2)*($G$20-$G955))*$H$603))+((($D$18+$H$18)/3)*$BF$13)+(((PI()*($C$21/2)^2*(($C$21/2)*$AZ$13))/3)*$H$603),(($D$18*$H$603)+((PI()*(($C$21/2)^2)*($G$20-$G955))*$H$603))+((($D$18+$H$18)/3)*$BF$13)-(((PI()*($C$21/2)^2*(($C$21/2)*$AZ$13))/3)*$H$603)))</f>
        <v>64873.517875064121</v>
      </c>
      <c r="I955" s="73">
        <v>35</v>
      </c>
      <c r="J955" s="95">
        <f t="shared" ref="J955:J984" si="137">IF($K955&gt;$G$20,(PI()*((($C$19+$G$20)-$K955)*($O$20/($O$19/2)))^2*((($O$20+$G$20)-$K955)/3))*$L$603,($D$18*$L$603)+((PI()*(($C$21/2)^2)*($G$20-$K955))*$L$603)+((($D$18+$H$18)/3)*$BF$14))</f>
        <v>68969.968711146445</v>
      </c>
      <c r="K955" s="62">
        <v>35</v>
      </c>
      <c r="L955" s="96">
        <f>IF($K955&gt;$G$20,IF('Silo Levels'!$L$21="Pumping",((PI()*((($C$19+$G$20)-$K955)*($O$20/($O$19/2)))^2*((($O$20+$G$20)-$K955))/3)*$L$603)+(((PI()*((($C$19+$G$20)-$K955)*($O$20/($O$19/2)))^2*(((($C$19+$G$20)-$K955)*($O$20/($O$19/2)))*$AZ$14))/3)*$L$603),(((PI()*((($C$19+$G$20)-$K955)*($O$20/($O$19/2)))^2*((($O$20+$G$20)-$K955)/3))*$L$603)-((PI()*((($C$19+$G$20)-$K955)*($O$20/($O$19/2)))^2*(((($C$19+$G$20)-$K955)*($O$20/($O$19/2)))*$AZ$14)/3)*$L$603))),IF('Silo Levels'!$L$21="Pumping",(($D$18*$L$603)+((PI()*(($C$21/2)^2)*($G$20-$K955))*$L$603))+((($D$18+$H$18)/3)*$BF$14)+(((PI()*($C$21/2)^2*(($C$21/2)*$AZ$14))/3)*$L$603),(($D$18*$L$603)+((PI()*(($C$21/2)^2)*($G$20-$K955))*$L$603))+((($D$18+$H$18)/3)*$BF$14)-(((PI()*($C$21/2)^2*(($C$21/2)*$AZ$14))/3)*$L$603)))</f>
        <v>65164.575689534329</v>
      </c>
      <c r="M955" s="73">
        <v>35</v>
      </c>
      <c r="N955" s="95">
        <f t="shared" ref="N955:N984" si="138">IF($O955&gt;$G$20,(PI()*((($C$19+$G$20)-$O955)*($O$20/($O$19/2)))^2*((($O$20+$G$20)-$O955)/3))*$P$603,($D$18*$P$603)+((PI()*(($C$21/2)^2)*($G$20-$O955))*$P$603)+((($D$18+$H$18)/3)*$BF$15))</f>
        <v>70573.533857886214</v>
      </c>
      <c r="O955" s="62">
        <v>35</v>
      </c>
      <c r="P955" s="96">
        <f>IF($O955&gt;$G$20,IF('Silo Levels'!$L$22="Pumping",((PI()*((($C$19+$G$20)-$O955)*($O$20/($O$19/2)))^2*((($O$20+$G$20)-$O955))/3)*$P$603)+(((PI()*((($C$19+$G$20)-$O955)*($O$20/($O$19/2)))^2*(((($C$19+$G$20)-$O955)*($O$20/($O$19/2)))*$AZ$15))/3)*$P$603),(((PI()*((($C$19+$G$20)-$O955)*($O$20/($O$19/2)))^2*((($O$20+$G$20)-$O955)/3))*$P$603)-((PI()*((($C$19+$G$20)-$O955)*($O$20/($O$19/2)))^2*(((($C$19+$G$20)-$O955)*($O$20/($O$19/2)))*$AZ$15)/3)*$P$603))),IF('Silo Levels'!$L$22="Pumping",(($D$18*$P$603)+((PI()*(($C$21/2)^2)*($G$20-$O955))*$P$603))+((($D$18+$H$18)/3)*$BF$15)+(((PI()*($C$21/2)^2*(($C$21/2)*$AZ$15))/3)*$P$603),(($D$18*$P$603)+((PI()*(($C$21/2)^2)*($G$20-$O955))*$P$603))+((($D$18+$H$18)/3)*$BF$15)-(((PI()*($C$21/2)^2*(($C$21/2)*$AZ$15))/3)*$P$603)))</f>
        <v>66678.378330293723</v>
      </c>
      <c r="Q955" s="73">
        <v>35</v>
      </c>
      <c r="R955" s="95">
        <f t="shared" ref="R955:R984" si="139">IF($S955&gt;$G$20,(PI()*((($C$19+$G$20)-$S955)*($O$20/($O$19/2)))^2*((($O$20+$G$20)-$S955)/3))*$T$603,($D$18*$T$603)+((PI()*(($C$21/2)^2)*($G$20-$S955))*$T$603)+((($D$18+$H$18)/3)*$BF$16))</f>
        <v>72968.8842890511</v>
      </c>
      <c r="S955" s="62">
        <v>35</v>
      </c>
      <c r="T955" s="96">
        <f>IF($S955&gt;$G$20,IF('Silo Levels'!$L$23="Pumping",((PI()*((($C$19+$G$20)-$S955)*($O$20/($O$19/2)))^2*((($O$20+$G$20)-$S955))/3)*$T$603)+(((PI()*((($C$19+$G$20)-$S955)*($O$20/($O$19/2)))^2*(((($C$19+$G$20)-$S955)*($O$20/($O$19/2)))*$AZ$16))/3)*$T$603),(((PI()*((($C$19+$G$20)-$S955)*($O$20/($O$19/2)))^2*((($O$20+$G$20)-$S955)/3))*$T$603)-((PI()*((($C$19+$G$20)-$S955)*($O$20/($O$19/2)))^2*(((($C$19+$G$20)-$S955)*($O$20/($O$19/2)))*$AZ$16)/3)*$T$603))),IF('Silo Levels'!$L$23="Pumping",(($D$18*$T$603)+((PI()*(($C$21/2)^2)*($G$20-$S955))*$T$603))+((($D$18+$H$18)/3)*$BF$16)+(((PI()*($C$21/2)^2*(($C$21/2)*$AZ$16))/3)*$T$603),(($D$18*$T$603)+((PI()*(($C$21/2)^2)*($G$20-$S955))*$T$603))+((($D$18+$H$18)/3)*$BF$16)-(((PI()*($C$21/2)^2*(($C$21/2)*$AZ$16))/3)*$T$603)))</f>
        <v>68939.644619108862</v>
      </c>
      <c r="U955" s="73">
        <v>35</v>
      </c>
      <c r="V955" s="95">
        <f t="shared" ref="V955:V984" si="140">IF($W955&gt;$G$20,(PI()*((($C$19+$G$20)-$W955)*($O$20/($O$19/2)))^2*((($O$20+$G$20)-$W955)/3))*$X$603,($D$18*$X$603)+((PI()*(($C$21/2)^2)*($G$20-$W955))*$X$603)+((($D$18+$H$18)/3)*$BF$17))</f>
        <v>68661.652320089983</v>
      </c>
      <c r="W955" s="62">
        <v>35</v>
      </c>
      <c r="X955" s="96">
        <f>IF($W955&gt;$G$20,IF('Silo Levels'!$L$24="Pumping",((PI()*((($C$19+$G$20)-$W955)*($O$20/($O$19/2)))^2*((($O$20+$G$20)-$W955))/3)*$X$603)+(((PI()*((($C$19+$G$20)-$W955)*($O$20/($O$19/2)))^2*(((($C$19+$G$20)-$W955)*($O$20/($O$19/2)))*$AZ$17))/3)*$X$603),(((PI()*((($C$19+$G$20)-$W955)*($O$20/($O$19/2)))^2*((($O$20+$G$20)-$W955)/3))*$X$603)-((PI()*((($C$19+$G$20)-$W955)*($O$20/($O$19/2)))^2*(((($C$19+$G$20)-$W955)*($O$20/($O$19/2)))*$AZ$17)/3)*$X$603))),IF('Silo Levels'!$L$24="Pumping",(($D$18*$X$603)+((PI()*(($C$21/2)^2)*($G$20-$W955))*$X$603))+((($D$18+$H$18)/3)*$BF$17)+(((PI()*($C$21/2)^2*(($C$21/2)*$AZ$17))/3)*$X$603),(($D$18*$X$603)+((PI()*(($C$21/2)^2)*($G$20-$W955))*$X$603))+((($D$18+$H$18)/3)*$BF$17)-(((PI()*($C$21/2)^2*(($C$21/2)*$AZ$17))/3)*$X$603)))</f>
        <v>64873.517875064121</v>
      </c>
      <c r="Y955" s="73">
        <v>35</v>
      </c>
      <c r="Z955" s="95">
        <f t="shared" ref="Z955:Z984" si="141">IF($AA955&gt;$G$20,(PI()*((($C$19+$G$20)-$AA955)*($O$20/($O$19/2)))^2*((($O$20+$G$20)-$AA955)/3))*$AB$603,($D$18*$AB$603)+((PI()*(($C$21/2)^2)*($G$20-$AA955))*$AB$603)+((($D$18+$H$18)/3)*$BF$18))</f>
        <v>78687.333565454755</v>
      </c>
      <c r="AA955" s="62">
        <v>35</v>
      </c>
      <c r="AB955" s="96">
        <f>IF($AA955&gt;$G$20,IF('Silo Levels'!$L$25="Pumping",((PI()*((($C$19+$G$20)-$AA955)*($O$20/($O$19/2)))^2*((($O$20+$G$20)-$AA955))/3)*$AB$603)+(((PI()*((($C$19+$G$20)-$AA955)*($O$20/($O$19/2)))^2*(((($C$19+$G$20)-$AA955)*($O$20/($O$19/2)))*$AZ$18))/3)*$AB$603),(((PI()*((($C$19+$G$20)-$AA955)*($O$20/($O$19/2)))^2*((($O$20+$G$20)-$AA955)/3))*$AB$603)-((PI()*((($C$19+$G$20)-$AA955)*($O$20/($O$19/2)))^2*(((($C$19+$G$20)-$AA955)*($O$20/($O$19/2)))*$AZ$18)/3)*$AB$603))),IF('Silo Levels'!$L$25="Pumping",(($D$18*$AB$603)+((PI()*(($C$21/2)^2)*($G$20-$AA955))*$AB$603))+((($D$18+$H$18)/3)*$BF$18)+(((PI()*($C$21/2)^2*(($C$21/2)*$AZ$18))/3)*$AB$603),(($D$18*$AB$603)+((PI()*(($C$21/2)^2)*($G$20-$AA955))*$AB$603))+((($D$18+$H$18)/3)*$BF$18)-(((PI()*($C$21/2)^2*(($C$21/2)*$AZ$18))/3)*$AB$603)))</f>
        <v>74337.993188400447</v>
      </c>
      <c r="AC955" s="73">
        <v>35</v>
      </c>
      <c r="AD955" s="95">
        <f t="shared" ref="AD955:AD984" si="142">IF($AE955&gt;$G$20,(PI()*((($C$19+$G$20)-$AE955)*($O$20/($O$19/2)))^2*((($O$20+$G$20)-$AE955)/3))*$AF$603,($D$18*$AF$603)+((PI()*(($C$21/2)^2)*($G$20-$AE955))*$AF$603)+((($D$18+$H$18)/3)*$BF$19))</f>
        <v>83920.602097453113</v>
      </c>
      <c r="AE955" s="62">
        <v>35</v>
      </c>
      <c r="AF955" s="96">
        <f>IF($AE955&gt;$G$20,IF('Silo Levels'!$L$26="Pumping",((PI()*((($C$19+$G$20)-$AE955)*($O$20/($O$19/2)))^2*((($O$20+$G$20)-$AE955))/3)*$AF$603)+(((PI()*((($C$19+$G$20)-$AE955)*($O$20/($O$19/2)))^2*(((($C$19+$G$20)-$AE955)*($O$20/($O$19/2)))*$AZ$19))/3)*$AF$603),(((PI()*((($C$19+$G$20)-$AE955)*($O$20/($O$19/2)))^2*((($O$20+$G$20)-$AE955)/3))*$AF$603)-((PI()*((($C$19+$G$20)-$AE955)*($O$20/($O$19/2)))^2*(((($C$19+$G$20)-$AE955)*($O$20/($O$19/2)))*$AZ$19)/3)*$AF$603))),IF('Silo Levels'!$L$26="Pumping",(($D$18*$AF$603)+((PI()*(($C$21/2)^2)*($G$20-$AE955))*$AF$603))+((($D$18+$H$18)/3)*$BF$19)+(((PI()*($C$21/2)^2*(($C$21/2)*$AZ$19))/3)*$AF$603),(($D$18*$AF$603)+((PI()*(($C$21/2)^2)*($G$20-$AE955))*$AF$603))+((($D$18+$H$18)/3)*$BF$19)-(((PI()*($C$21/2)^2*(($C$21/2)*$AZ$19))/3)*$AF$603)))</f>
        <v>81710.11644519314</v>
      </c>
      <c r="AG955" s="73">
        <v>35</v>
      </c>
      <c r="AH955" s="95">
        <f t="shared" ref="AH955:AH984" si="143">IF($AI955&gt;$G$20,(PI()*((($C$19+$G$20)-$AI955)*($O$20/($O$19/2)))^2*((($O$20+$G$20)-$AI955)/3))*$AJ$603,($D$18*$AJ$603)+((PI()*(($C$21/2)^2)*($G$20-$AI955))*$AJ$603)+((($D$18+$H$18)/3)*$BF$20))</f>
        <v>75688.146882026267</v>
      </c>
      <c r="AI955" s="62">
        <v>35</v>
      </c>
      <c r="AJ955" s="96">
        <f>IF($AI955&gt;$G$20,IF('Silo Levels'!$L$27="Pumping",((PI()*((($C$19+$G$20)-$AI955)*($O$20/($O$19/2)))^2*((($O$20+$G$20)-$AI955))/3)*$AJ$603)+(((PI()*((($C$19+$G$20)-$AI955)*($O$20/($O$19/2)))^2*(((($C$19+$G$20)-$AI955)*($O$20/($O$19/2)))*$AZ$20))/3)*$AJ$603),(((PI()*((($C$19+$G$20)-$AI955)*($O$20/($O$19/2)))^2*((($O$20+$G$20)-$AI955)/3))*$AJ$603)-((PI()*((($C$19+$G$20)-$AI955)*($O$20/($O$19/2)))^2*(((($C$19+$G$20)-$AI955)*($O$20/($O$19/2)))*$AZ$20)/3)*$AJ$603))),IF('Silo Levels'!$L$27="Pumping",(($D$18*$AJ$603)+((PI()*(($C$21/2)^2)*($G$20-$AI955))*$AJ$603))+((($D$18+$H$18)/3)*$BF$20)+(((PI()*($C$21/2)^2*(($C$21/2)*$AZ$20))/3)*$AJ$603),(($D$18*$AJ$603)+((PI()*(($C$21/2)^2)*($G$20-$AI955))*$AJ$603))+((($D$18+$H$18)/3)*$BF$20)-(((PI()*($C$21/2)^2*(($C$21/2)*$AZ$20))/3)*$AJ$603)))</f>
        <v>71506.69149121955</v>
      </c>
    </row>
    <row r="956" spans="1:36" x14ac:dyDescent="0.3">
      <c r="A956">
        <v>35.1</v>
      </c>
      <c r="B956" s="95">
        <f t="shared" ref="B956:B984" si="144">IF($C956&gt;$G$20,(PI()*((($C$19+$G$20)-$C956)*($O$20/($O$19/2)))^2*((($O$20+$G$20)-$C956)/3))*$D$603,($D$18*$D$603)+((PI()*(($C$21/2)^2)*($G$20-$C956))*$D$603)+((($D$18+$H$18)/3)*$BF$12))</f>
        <v>75268.544389847753</v>
      </c>
      <c r="C956" s="62">
        <v>35.1</v>
      </c>
      <c r="D956" s="96">
        <f>IF($C956&gt;$G$20,IF('Silo Levels'!$L$19="Pumping",((PI()*((($C$19+$G$20)-$C956)*($O$20/($O$19/2)))^2*((($O$20+$G$20)-$C956))/3)*$D$603)+(((PI()*((($C$19+$G$20)-$C956)*($O$20/($O$19/2)))^2*(((($C$19+$G$20)-$C956)*($O$20/($O$19/2)))*$AZ$12))/3)*$D$603),(((PI()*((($C$19+$G$20)-$C956)*($O$20/($O$19/2)))^2*((($O$20+$G$20)-$C956)/3))*$D$603)-((PI()*((($C$19+$G$20)-$C956)*($O$20/($O$19/2)))^2*(((($C$19+$G$20)-$C956)*($O$20/($O$19/2)))*$AZ$12)/3)*$D$603))),IF('Silo Levels'!$L$19="Pumping",(($D$18*$D$603)+((PI()*(($C$21/2)^2)*($G$20-$C956))*$D$603))+((($D$18+$H$18)/3)*$BF$12)+(((PI()*($C$21/2)^2*(($C$21/2)*$AZ$12))/3)*$D$603),(($D$18*$D$603)+((PI()*(($C$21/2)^2)*($G$20-$C956))*$D$603))+((($D$18+$H$18)/3)*$BF$12)-(((PI()*($C$21/2)^2*(($C$21/2)*$AZ$12))/3)*$D$603)))</f>
        <v>72341.525616283048</v>
      </c>
      <c r="E956" s="73">
        <v>35.1</v>
      </c>
      <c r="F956" s="95">
        <f t="shared" si="136"/>
        <v>68281.51896811527</v>
      </c>
      <c r="G956" s="62">
        <v>35.1</v>
      </c>
      <c r="H956" s="96">
        <f>IF($G956&gt;$G$20,IF('Silo Levels'!$L$20="Pumping",((PI()*((($C$19+$G$20)-$G956)*($O$20/($O$19/2)))^2*((($O$20+$G$20)-$G956))/3)*$H$603)+(((PI()*((($C$19+$G$20)-$G956)*($O$20/($O$19/2)))^2*(((($C$19+$G$20)-$G956)*($O$20/($O$19/2)))*$AZ$13))/3)*$H$603),(((PI()*((($C$19+$G$20)-$G956)*($O$20/($O$19/2)))^2*((($O$20+$G$20)-$G956)/3))*$H$603)-((PI()*((($C$19+$G$20)-$G956)*($O$20/($O$19/2)))^2*(((($C$19+$G$20)-$G956)*($O$20/($O$19/2)))*$AZ$13)/3)*$H$603))),IF('Silo Levels'!$L$20="Pumping",(($D$18*$H$603)+((PI()*(($C$21/2)^2)*($G$20-$G956))*$H$603))+((($D$18+$H$18)/3)*$BF$13)+(((PI()*($C$21/2)^2*(($C$21/2)*$AZ$13))/3)*$H$603),(($D$18*$H$603)+((PI()*(($C$21/2)^2)*($G$20-$G956))*$H$603))+((($D$18+$H$18)/3)*$BF$13)-(((PI()*($C$21/2)^2*(($C$21/2)*$AZ$13))/3)*$H$603)))</f>
        <v>64493.384523089408</v>
      </c>
      <c r="I956" s="73">
        <v>35.1</v>
      </c>
      <c r="J956" s="95">
        <f t="shared" si="137"/>
        <v>68588.103488071778</v>
      </c>
      <c r="K956" s="62">
        <v>35.1</v>
      </c>
      <c r="L956" s="96">
        <f>IF($K956&gt;$G$20,IF('Silo Levels'!$L$21="Pumping",((PI()*((($C$19+$G$20)-$K956)*($O$20/($O$19/2)))^2*((($O$20+$G$20)-$K956))/3)*$L$603)+(((PI()*((($C$19+$G$20)-$K956)*($O$20/($O$19/2)))^2*(((($C$19+$G$20)-$K956)*($O$20/($O$19/2)))*$AZ$14))/3)*$L$603),(((PI()*((($C$19+$G$20)-$K956)*($O$20/($O$19/2)))^2*((($O$20+$G$20)-$K956)/3))*$L$603)-((PI()*((($C$19+$G$20)-$K956)*($O$20/($O$19/2)))^2*(((($C$19+$G$20)-$K956)*($O$20/($O$19/2)))*$AZ$14)/3)*$L$603))),IF('Silo Levels'!$L$21="Pumping",(($D$18*$L$603)+((PI()*(($C$21/2)^2)*($G$20-$K956))*$L$603))+((($D$18+$H$18)/3)*$BF$14)+(((PI()*($C$21/2)^2*(($C$21/2)*$AZ$14))/3)*$L$603),(($D$18*$L$603)+((PI()*(($C$21/2)^2)*($G$20-$K956))*$L$603))+((($D$18+$H$18)/3)*$BF$14)-(((PI()*($C$21/2)^2*(($C$21/2)*$AZ$14))/3)*$L$603)))</f>
        <v>64782.710466459663</v>
      </c>
      <c r="M956" s="73">
        <v>35.1</v>
      </c>
      <c r="N956" s="95">
        <f t="shared" si="138"/>
        <v>70182.661108079017</v>
      </c>
      <c r="O956" s="62">
        <v>35.1</v>
      </c>
      <c r="P956" s="96">
        <f>IF($O956&gt;$G$20,IF('Silo Levels'!$L$22="Pumping",((PI()*((($C$19+$G$20)-$O956)*($O$20/($O$19/2)))^2*((($O$20+$G$20)-$O956))/3)*$P$603)+(((PI()*((($C$19+$G$20)-$O956)*($O$20/($O$19/2)))^2*(((($C$19+$G$20)-$O956)*($O$20/($O$19/2)))*$AZ$15))/3)*$P$603),(((PI()*((($C$19+$G$20)-$O956)*($O$20/($O$19/2)))^2*((($O$20+$G$20)-$O956)/3))*$P$603)-((PI()*((($C$19+$G$20)-$O956)*($O$20/($O$19/2)))^2*(((($C$19+$G$20)-$O956)*($O$20/($O$19/2)))*$AZ$15)/3)*$P$603))),IF('Silo Levels'!$L$22="Pumping",(($D$18*$P$603)+((PI()*(($C$21/2)^2)*($G$20-$O956))*$P$603))+((($D$18+$H$18)/3)*$BF$15)+(((PI()*($C$21/2)^2*(($C$21/2)*$AZ$15))/3)*$P$603),(($D$18*$P$603)+((PI()*(($C$21/2)^2)*($G$20-$O956))*$P$603))+((($D$18+$H$18)/3)*$BF$15)-(((PI()*($C$21/2)^2*(($C$21/2)*$AZ$15))/3)*$P$603)))</f>
        <v>66287.505580486526</v>
      </c>
      <c r="Q956" s="73">
        <v>35.1</v>
      </c>
      <c r="R956" s="95">
        <f t="shared" si="139"/>
        <v>72564.556405795578</v>
      </c>
      <c r="S956" s="62">
        <v>35.1</v>
      </c>
      <c r="T956" s="96">
        <f>IF($S956&gt;$G$20,IF('Silo Levels'!$L$23="Pumping",((PI()*((($C$19+$G$20)-$S956)*($O$20/($O$19/2)))^2*((($O$20+$G$20)-$S956))/3)*$T$603)+(((PI()*((($C$19+$G$20)-$S956)*($O$20/($O$19/2)))^2*(((($C$19+$G$20)-$S956)*($O$20/($O$19/2)))*$AZ$16))/3)*$T$603),(((PI()*((($C$19+$G$20)-$S956)*($O$20/($O$19/2)))^2*((($O$20+$G$20)-$S956)/3))*$T$603)-((PI()*((($C$19+$G$20)-$S956)*($O$20/($O$19/2)))^2*(((($C$19+$G$20)-$S956)*($O$20/($O$19/2)))*$AZ$16)/3)*$T$603))),IF('Silo Levels'!$L$23="Pumping",(($D$18*$T$603)+((PI()*(($C$21/2)^2)*($G$20-$S956))*$T$603))+((($D$18+$H$18)/3)*$BF$16)+(((PI()*($C$21/2)^2*(($C$21/2)*$AZ$16))/3)*$T$603),(($D$18*$T$603)+((PI()*(($C$21/2)^2)*($G$20-$S956))*$T$603))+((($D$18+$H$18)/3)*$BF$16)-(((PI()*($C$21/2)^2*(($C$21/2)*$AZ$16))/3)*$T$603)))</f>
        <v>68535.316735853339</v>
      </c>
      <c r="U956" s="73">
        <v>35.1</v>
      </c>
      <c r="V956" s="95">
        <f t="shared" si="140"/>
        <v>68281.51896811527</v>
      </c>
      <c r="W956" s="62">
        <v>35.1</v>
      </c>
      <c r="X956" s="96">
        <f>IF($W956&gt;$G$20,IF('Silo Levels'!$L$24="Pumping",((PI()*((($C$19+$G$20)-$W956)*($O$20/($O$19/2)))^2*((($O$20+$G$20)-$W956))/3)*$X$603)+(((PI()*((($C$19+$G$20)-$W956)*($O$20/($O$19/2)))^2*(((($C$19+$G$20)-$W956)*($O$20/($O$19/2)))*$AZ$17))/3)*$X$603),(((PI()*((($C$19+$G$20)-$W956)*($O$20/($O$19/2)))^2*((($O$20+$G$20)-$W956)/3))*$X$603)-((PI()*((($C$19+$G$20)-$W956)*($O$20/($O$19/2)))^2*(((($C$19+$G$20)-$W956)*($O$20/($O$19/2)))*$AZ$17)/3)*$X$603))),IF('Silo Levels'!$L$24="Pumping",(($D$18*$X$603)+((PI()*(($C$21/2)^2)*($G$20-$W956))*$X$603))+((($D$18+$H$18)/3)*$BF$17)+(((PI()*($C$21/2)^2*(($C$21/2)*$AZ$17))/3)*$X$603),(($D$18*$X$603)+((PI()*(($C$21/2)^2)*($G$20-$W956))*$X$603))+((($D$18+$H$18)/3)*$BF$17)-(((PI()*($C$21/2)^2*(($C$21/2)*$AZ$17))/3)*$X$603)))</f>
        <v>64493.384523089408</v>
      </c>
      <c r="Y956" s="73">
        <v>35.1</v>
      </c>
      <c r="Z956" s="95">
        <f t="shared" si="141"/>
        <v>78250.884078140603</v>
      </c>
      <c r="AA956" s="62">
        <v>35.1</v>
      </c>
      <c r="AB956" s="96">
        <f>IF($AA956&gt;$G$20,IF('Silo Levels'!$L$25="Pumping",((PI()*((($C$19+$G$20)-$AA956)*($O$20/($O$19/2)))^2*((($O$20+$G$20)-$AA956))/3)*$AB$603)+(((PI()*((($C$19+$G$20)-$AA956)*($O$20/($O$19/2)))^2*(((($C$19+$G$20)-$AA956)*($O$20/($O$19/2)))*$AZ$18))/3)*$AB$603),(((PI()*((($C$19+$G$20)-$AA956)*($O$20/($O$19/2)))^2*((($O$20+$G$20)-$AA956)/3))*$AB$603)-((PI()*((($C$19+$G$20)-$AA956)*($O$20/($O$19/2)))^2*(((($C$19+$G$20)-$AA956)*($O$20/($O$19/2)))*$AZ$18)/3)*$AB$603))),IF('Silo Levels'!$L$25="Pumping",(($D$18*$AB$603)+((PI()*(($C$21/2)^2)*($G$20-$AA956))*$AB$603))+((($D$18+$H$18)/3)*$BF$18)+(((PI()*($C$21/2)^2*(($C$21/2)*$AZ$18))/3)*$AB$603),(($D$18*$AB$603)+((PI()*(($C$21/2)^2)*($G$20-$AA956))*$AB$603))+((($D$18+$H$18)/3)*$BF$18)-(((PI()*($C$21/2)^2*(($C$21/2)*$AZ$18))/3)*$AB$603)))</f>
        <v>73901.543701086295</v>
      </c>
      <c r="AC956" s="73">
        <v>35.1</v>
      </c>
      <c r="AD956" s="95">
        <f t="shared" si="142"/>
        <v>83476.964558881067</v>
      </c>
      <c r="AE956" s="62">
        <v>35.1</v>
      </c>
      <c r="AF956" s="96">
        <f>IF($AE956&gt;$G$20,IF('Silo Levels'!$L$26="Pumping",((PI()*((($C$19+$G$20)-$AE956)*($O$20/($O$19/2)))^2*((($O$20+$G$20)-$AE956))/3)*$AF$603)+(((PI()*((($C$19+$G$20)-$AE956)*($O$20/($O$19/2)))^2*(((($C$19+$G$20)-$AE956)*($O$20/($O$19/2)))*$AZ$19))/3)*$AF$603),(((PI()*((($C$19+$G$20)-$AE956)*($O$20/($O$19/2)))^2*((($O$20+$G$20)-$AE956)/3))*$AF$603)-((PI()*((($C$19+$G$20)-$AE956)*($O$20/($O$19/2)))^2*(((($C$19+$G$20)-$AE956)*($O$20/($O$19/2)))*$AZ$19)/3)*$AF$603))),IF('Silo Levels'!$L$26="Pumping",(($D$18*$AF$603)+((PI()*(($C$21/2)^2)*($G$20-$AE956))*$AF$603))+((($D$18+$H$18)/3)*$BF$19)+(((PI()*($C$21/2)^2*(($C$21/2)*$AZ$19))/3)*$AF$603),(($D$18*$AF$603)+((PI()*(($C$21/2)^2)*($G$20-$AE956))*$AF$603))+((($D$18+$H$18)/3)*$BF$19)-(((PI()*($C$21/2)^2*(($C$21/2)*$AZ$19))/3)*$AF$603)))</f>
        <v>81266.478906621094</v>
      </c>
      <c r="AG956" s="73">
        <v>35.1</v>
      </c>
      <c r="AH956" s="95">
        <f t="shared" si="143"/>
        <v>75268.544389847753</v>
      </c>
      <c r="AI956" s="62">
        <v>35.1</v>
      </c>
      <c r="AJ956" s="96">
        <f>IF($AI956&gt;$G$20,IF('Silo Levels'!$L$27="Pumping",((PI()*((($C$19+$G$20)-$AI956)*($O$20/($O$19/2)))^2*((($O$20+$G$20)-$AI956))/3)*$AJ$603)+(((PI()*((($C$19+$G$20)-$AI956)*($O$20/($O$19/2)))^2*(((($C$19+$G$20)-$AI956)*($O$20/($O$19/2)))*$AZ$20))/3)*$AJ$603),(((PI()*((($C$19+$G$20)-$AI956)*($O$20/($O$19/2)))^2*((($O$20+$G$20)-$AI956)/3))*$AJ$603)-((PI()*((($C$19+$G$20)-$AI956)*($O$20/($O$19/2)))^2*(((($C$19+$G$20)-$AI956)*($O$20/($O$19/2)))*$AZ$20)/3)*$AJ$603))),IF('Silo Levels'!$L$27="Pumping",(($D$18*$AJ$603)+((PI()*(($C$21/2)^2)*($G$20-$AI956))*$AJ$603))+((($D$18+$H$18)/3)*$BF$20)+(((PI()*($C$21/2)^2*(($C$21/2)*$AZ$20))/3)*$AJ$603),(($D$18*$AJ$603)+((PI()*(($C$21/2)^2)*($G$20-$AI956))*$AJ$603))+((($D$18+$H$18)/3)*$BF$20)-(((PI()*($C$21/2)^2*(($C$21/2)*$AZ$20))/3)*$AJ$603)))</f>
        <v>71087.088999041036</v>
      </c>
    </row>
    <row r="957" spans="1:36" x14ac:dyDescent="0.3">
      <c r="A957">
        <v>35.200000000000003</v>
      </c>
      <c r="B957" s="95">
        <f t="shared" si="144"/>
        <v>74848.941897669225</v>
      </c>
      <c r="C957" s="62">
        <v>35.200000000000003</v>
      </c>
      <c r="D957" s="96">
        <f>IF($C957&gt;$G$20,IF('Silo Levels'!$L$19="Pumping",((PI()*((($C$19+$G$20)-$C957)*($O$20/($O$19/2)))^2*((($O$20+$G$20)-$C957))/3)*$D$603)+(((PI()*((($C$19+$G$20)-$C957)*($O$20/($O$19/2)))^2*(((($C$19+$G$20)-$C957)*($O$20/($O$19/2)))*$AZ$12))/3)*$D$603),(((PI()*((($C$19+$G$20)-$C957)*($O$20/($O$19/2)))^2*((($O$20+$G$20)-$C957)/3))*$D$603)-((PI()*((($C$19+$G$20)-$C957)*($O$20/($O$19/2)))^2*(((($C$19+$G$20)-$C957)*($O$20/($O$19/2)))*$AZ$12)/3)*$D$603))),IF('Silo Levels'!$L$19="Pumping",(($D$18*$D$603)+((PI()*(($C$21/2)^2)*($G$20-$C957))*$D$603))+((($D$18+$H$18)/3)*$BF$12)+(((PI()*($C$21/2)^2*(($C$21/2)*$AZ$12))/3)*$D$603),(($D$18*$D$603)+((PI()*(($C$21/2)^2)*($G$20-$C957))*$D$603))+((($D$18+$H$18)/3)*$BF$12)-(((PI()*($C$21/2)^2*(($C$21/2)*$AZ$12))/3)*$D$603)))</f>
        <v>71921.92312410452</v>
      </c>
      <c r="E957" s="73">
        <v>35.200000000000003</v>
      </c>
      <c r="F957" s="95">
        <f t="shared" si="136"/>
        <v>67901.385616140542</v>
      </c>
      <c r="G957" s="62">
        <v>35.200000000000003</v>
      </c>
      <c r="H957" s="96">
        <f>IF($G957&gt;$G$20,IF('Silo Levels'!$L$20="Pumping",((PI()*((($C$19+$G$20)-$G957)*($O$20/($O$19/2)))^2*((($O$20+$G$20)-$G957))/3)*$H$603)+(((PI()*((($C$19+$G$20)-$G957)*($O$20/($O$19/2)))^2*(((($C$19+$G$20)-$G957)*($O$20/($O$19/2)))*$AZ$13))/3)*$H$603),(((PI()*((($C$19+$G$20)-$G957)*($O$20/($O$19/2)))^2*((($O$20+$G$20)-$G957)/3))*$H$603)-((PI()*((($C$19+$G$20)-$G957)*($O$20/($O$19/2)))^2*(((($C$19+$G$20)-$G957)*($O$20/($O$19/2)))*$AZ$13)/3)*$H$603))),IF('Silo Levels'!$L$20="Pumping",(($D$18*$H$603)+((PI()*(($C$21/2)^2)*($G$20-$G957))*$H$603))+((($D$18+$H$18)/3)*$BF$13)+(((PI()*($C$21/2)^2*(($C$21/2)*$AZ$13))/3)*$H$603),(($D$18*$H$603)+((PI()*(($C$21/2)^2)*($G$20-$G957))*$H$603))+((($D$18+$H$18)/3)*$BF$13)-(((PI()*($C$21/2)^2*(($C$21/2)*$AZ$13))/3)*$H$603)))</f>
        <v>64113.25117111468</v>
      </c>
      <c r="I957" s="73">
        <v>35.200000000000003</v>
      </c>
      <c r="J957" s="95">
        <f t="shared" si="137"/>
        <v>68206.238264997111</v>
      </c>
      <c r="K957" s="62">
        <v>35.200000000000003</v>
      </c>
      <c r="L957" s="96">
        <f>IF($K957&gt;$G$20,IF('Silo Levels'!$L$21="Pumping",((PI()*((($C$19+$G$20)-$K957)*($O$20/($O$19/2)))^2*((($O$20+$G$20)-$K957))/3)*$L$603)+(((PI()*((($C$19+$G$20)-$K957)*($O$20/($O$19/2)))^2*(((($C$19+$G$20)-$K957)*($O$20/($O$19/2)))*$AZ$14))/3)*$L$603),(((PI()*((($C$19+$G$20)-$K957)*($O$20/($O$19/2)))^2*((($O$20+$G$20)-$K957)/3))*$L$603)-((PI()*((($C$19+$G$20)-$K957)*($O$20/($O$19/2)))^2*(((($C$19+$G$20)-$K957)*($O$20/($O$19/2)))*$AZ$14)/3)*$L$603))),IF('Silo Levels'!$L$21="Pumping",(($D$18*$L$603)+((PI()*(($C$21/2)^2)*($G$20-$K957))*$L$603))+((($D$18+$H$18)/3)*$BF$14)+(((PI()*($C$21/2)^2*(($C$21/2)*$AZ$14))/3)*$L$603),(($D$18*$L$603)+((PI()*(($C$21/2)^2)*($G$20-$K957))*$L$603))+((($D$18+$H$18)/3)*$BF$14)-(((PI()*($C$21/2)^2*(($C$21/2)*$AZ$14))/3)*$L$603)))</f>
        <v>64400.845243384996</v>
      </c>
      <c r="M957" s="73">
        <v>35.200000000000003</v>
      </c>
      <c r="N957" s="95">
        <f t="shared" si="138"/>
        <v>69791.78835827182</v>
      </c>
      <c r="O957" s="62">
        <v>35.200000000000003</v>
      </c>
      <c r="P957" s="96">
        <f>IF($O957&gt;$G$20,IF('Silo Levels'!$L$22="Pumping",((PI()*((($C$19+$G$20)-$O957)*($O$20/($O$19/2)))^2*((($O$20+$G$20)-$O957))/3)*$P$603)+(((PI()*((($C$19+$G$20)-$O957)*($O$20/($O$19/2)))^2*(((($C$19+$G$20)-$O957)*($O$20/($O$19/2)))*$AZ$15))/3)*$P$603),(((PI()*((($C$19+$G$20)-$O957)*($O$20/($O$19/2)))^2*((($O$20+$G$20)-$O957)/3))*$P$603)-((PI()*((($C$19+$G$20)-$O957)*($O$20/($O$19/2)))^2*(((($C$19+$G$20)-$O957)*($O$20/($O$19/2)))*$AZ$15)/3)*$P$603))),IF('Silo Levels'!$L$22="Pumping",(($D$18*$P$603)+((PI()*(($C$21/2)^2)*($G$20-$O957))*$P$603))+((($D$18+$H$18)/3)*$BF$15)+(((PI()*($C$21/2)^2*(($C$21/2)*$AZ$15))/3)*$P$603),(($D$18*$P$603)+((PI()*(($C$21/2)^2)*($G$20-$O957))*$P$603))+((($D$18+$H$18)/3)*$BF$15)-(((PI()*($C$21/2)^2*(($C$21/2)*$AZ$15))/3)*$P$603)))</f>
        <v>65896.632830679329</v>
      </c>
      <c r="Q957" s="73">
        <v>35.200000000000003</v>
      </c>
      <c r="R957" s="95">
        <f t="shared" si="139"/>
        <v>72160.228522540041</v>
      </c>
      <c r="S957" s="62">
        <v>35.200000000000003</v>
      </c>
      <c r="T957" s="96">
        <f>IF($S957&gt;$G$20,IF('Silo Levels'!$L$23="Pumping",((PI()*((($C$19+$G$20)-$S957)*($O$20/($O$19/2)))^2*((($O$20+$G$20)-$S957))/3)*$T$603)+(((PI()*((($C$19+$G$20)-$S957)*($O$20/($O$19/2)))^2*(((($C$19+$G$20)-$S957)*($O$20/($O$19/2)))*$AZ$16))/3)*$T$603),(((PI()*((($C$19+$G$20)-$S957)*($O$20/($O$19/2)))^2*((($O$20+$G$20)-$S957)/3))*$T$603)-((PI()*((($C$19+$G$20)-$S957)*($O$20/($O$19/2)))^2*(((($C$19+$G$20)-$S957)*($O$20/($O$19/2)))*$AZ$16)/3)*$T$603))),IF('Silo Levels'!$L$23="Pumping",(($D$18*$T$603)+((PI()*(($C$21/2)^2)*($G$20-$S957))*$T$603))+((($D$18+$H$18)/3)*$BF$16)+(((PI()*($C$21/2)^2*(($C$21/2)*$AZ$16))/3)*$T$603),(($D$18*$T$603)+((PI()*(($C$21/2)^2)*($G$20-$S957))*$T$603))+((($D$18+$H$18)/3)*$BF$16)-(((PI()*($C$21/2)^2*(($C$21/2)*$AZ$16))/3)*$T$603)))</f>
        <v>68130.988852597802</v>
      </c>
      <c r="U957" s="73">
        <v>35.200000000000003</v>
      </c>
      <c r="V957" s="95">
        <f t="shared" si="140"/>
        <v>67901.385616140542</v>
      </c>
      <c r="W957" s="62">
        <v>35.200000000000003</v>
      </c>
      <c r="X957" s="96">
        <f>IF($W957&gt;$G$20,IF('Silo Levels'!$L$24="Pumping",((PI()*((($C$19+$G$20)-$W957)*($O$20/($O$19/2)))^2*((($O$20+$G$20)-$W957))/3)*$X$603)+(((PI()*((($C$19+$G$20)-$W957)*($O$20/($O$19/2)))^2*(((($C$19+$G$20)-$W957)*($O$20/($O$19/2)))*$AZ$17))/3)*$X$603),(((PI()*((($C$19+$G$20)-$W957)*($O$20/($O$19/2)))^2*((($O$20+$G$20)-$W957)/3))*$X$603)-((PI()*((($C$19+$G$20)-$W957)*($O$20/($O$19/2)))^2*(((($C$19+$G$20)-$W957)*($O$20/($O$19/2)))*$AZ$17)/3)*$X$603))),IF('Silo Levels'!$L$24="Pumping",(($D$18*$X$603)+((PI()*(($C$21/2)^2)*($G$20-$W957))*$X$603))+((($D$18+$H$18)/3)*$BF$17)+(((PI()*($C$21/2)^2*(($C$21/2)*$AZ$17))/3)*$X$603),(($D$18*$X$603)+((PI()*(($C$21/2)^2)*($G$20-$W957))*$X$603))+((($D$18+$H$18)/3)*$BF$17)-(((PI()*($C$21/2)^2*(($C$21/2)*$AZ$17))/3)*$X$603)))</f>
        <v>64113.25117111468</v>
      </c>
      <c r="Y957" s="73">
        <v>35.200000000000003</v>
      </c>
      <c r="Z957" s="95">
        <f t="shared" si="141"/>
        <v>77814.434590826422</v>
      </c>
      <c r="AA957" s="62">
        <v>35.200000000000003</v>
      </c>
      <c r="AB957" s="96">
        <f>IF($AA957&gt;$G$20,IF('Silo Levels'!$L$25="Pumping",((PI()*((($C$19+$G$20)-$AA957)*($O$20/($O$19/2)))^2*((($O$20+$G$20)-$AA957))/3)*$AB$603)+(((PI()*((($C$19+$G$20)-$AA957)*($O$20/($O$19/2)))^2*(((($C$19+$G$20)-$AA957)*($O$20/($O$19/2)))*$AZ$18))/3)*$AB$603),(((PI()*((($C$19+$G$20)-$AA957)*($O$20/($O$19/2)))^2*((($O$20+$G$20)-$AA957)/3))*$AB$603)-((PI()*((($C$19+$G$20)-$AA957)*($O$20/($O$19/2)))^2*(((($C$19+$G$20)-$AA957)*($O$20/($O$19/2)))*$AZ$18)/3)*$AB$603))),IF('Silo Levels'!$L$25="Pumping",(($D$18*$AB$603)+((PI()*(($C$21/2)^2)*($G$20-$AA957))*$AB$603))+((($D$18+$H$18)/3)*$BF$18)+(((PI()*($C$21/2)^2*(($C$21/2)*$AZ$18))/3)*$AB$603),(($D$18*$AB$603)+((PI()*(($C$21/2)^2)*($G$20-$AA957))*$AB$603))+((($D$18+$H$18)/3)*$BF$18)-(((PI()*($C$21/2)^2*(($C$21/2)*$AZ$18))/3)*$AB$603)))</f>
        <v>73465.094213772114</v>
      </c>
      <c r="AC957" s="73">
        <v>35.200000000000003</v>
      </c>
      <c r="AD957" s="95">
        <f t="shared" si="142"/>
        <v>83033.327020309021</v>
      </c>
      <c r="AE957" s="62">
        <v>35.200000000000003</v>
      </c>
      <c r="AF957" s="96">
        <f>IF($AE957&gt;$G$20,IF('Silo Levels'!$L$26="Pumping",((PI()*((($C$19+$G$20)-$AE957)*($O$20/($O$19/2)))^2*((($O$20+$G$20)-$AE957))/3)*$AF$603)+(((PI()*((($C$19+$G$20)-$AE957)*($O$20/($O$19/2)))^2*(((($C$19+$G$20)-$AE957)*($O$20/($O$19/2)))*$AZ$19))/3)*$AF$603),(((PI()*((($C$19+$G$20)-$AE957)*($O$20/($O$19/2)))^2*((($O$20+$G$20)-$AE957)/3))*$AF$603)-((PI()*((($C$19+$G$20)-$AE957)*($O$20/($O$19/2)))^2*(((($C$19+$G$20)-$AE957)*($O$20/($O$19/2)))*$AZ$19)/3)*$AF$603))),IF('Silo Levels'!$L$26="Pumping",(($D$18*$AF$603)+((PI()*(($C$21/2)^2)*($G$20-$AE957))*$AF$603))+((($D$18+$H$18)/3)*$BF$19)+(((PI()*($C$21/2)^2*(($C$21/2)*$AZ$19))/3)*$AF$603),(($D$18*$AF$603)+((PI()*(($C$21/2)^2)*($G$20-$AE957))*$AF$603))+((($D$18+$H$18)/3)*$BF$19)-(((PI()*($C$21/2)^2*(($C$21/2)*$AZ$19))/3)*$AF$603)))</f>
        <v>80822.841368049048</v>
      </c>
      <c r="AG957" s="73">
        <v>35.200000000000003</v>
      </c>
      <c r="AH957" s="95">
        <f t="shared" si="143"/>
        <v>74848.941897669225</v>
      </c>
      <c r="AI957" s="62">
        <v>35.200000000000003</v>
      </c>
      <c r="AJ957" s="96">
        <f>IF($AI957&gt;$G$20,IF('Silo Levels'!$L$27="Pumping",((PI()*((($C$19+$G$20)-$AI957)*($O$20/($O$19/2)))^2*((($O$20+$G$20)-$AI957))/3)*$AJ$603)+(((PI()*((($C$19+$G$20)-$AI957)*($O$20/($O$19/2)))^2*(((($C$19+$G$20)-$AI957)*($O$20/($O$19/2)))*$AZ$20))/3)*$AJ$603),(((PI()*((($C$19+$G$20)-$AI957)*($O$20/($O$19/2)))^2*((($O$20+$G$20)-$AI957)/3))*$AJ$603)-((PI()*((($C$19+$G$20)-$AI957)*($O$20/($O$19/2)))^2*(((($C$19+$G$20)-$AI957)*($O$20/($O$19/2)))*$AZ$20)/3)*$AJ$603))),IF('Silo Levels'!$L$27="Pumping",(($D$18*$AJ$603)+((PI()*(($C$21/2)^2)*($G$20-$AI957))*$AJ$603))+((($D$18+$H$18)/3)*$BF$20)+(((PI()*($C$21/2)^2*(($C$21/2)*$AZ$20))/3)*$AJ$603),(($D$18*$AJ$603)+((PI()*(($C$21/2)^2)*($G$20-$AI957))*$AJ$603))+((($D$18+$H$18)/3)*$BF$20)-(((PI()*($C$21/2)^2*(($C$21/2)*$AZ$20))/3)*$AJ$603)))</f>
        <v>70667.486506862508</v>
      </c>
    </row>
    <row r="958" spans="1:36" x14ac:dyDescent="0.3">
      <c r="A958">
        <v>35.299999999999997</v>
      </c>
      <c r="B958" s="95">
        <f t="shared" si="144"/>
        <v>74429.33940549074</v>
      </c>
      <c r="C958" s="62">
        <v>35.299999999999997</v>
      </c>
      <c r="D958" s="96">
        <f>IF($C958&gt;$G$20,IF('Silo Levels'!$L$19="Pumping",((PI()*((($C$19+$G$20)-$C958)*($O$20/($O$19/2)))^2*((($O$20+$G$20)-$C958))/3)*$D$603)+(((PI()*((($C$19+$G$20)-$C958)*($O$20/($O$19/2)))^2*(((($C$19+$G$20)-$C958)*($O$20/($O$19/2)))*$AZ$12))/3)*$D$603),(((PI()*((($C$19+$G$20)-$C958)*($O$20/($O$19/2)))^2*((($O$20+$G$20)-$C958)/3))*$D$603)-((PI()*((($C$19+$G$20)-$C958)*($O$20/($O$19/2)))^2*(((($C$19+$G$20)-$C958)*($O$20/($O$19/2)))*$AZ$12)/3)*$D$603))),IF('Silo Levels'!$L$19="Pumping",(($D$18*$D$603)+((PI()*(($C$21/2)^2)*($G$20-$C958))*$D$603))+((($D$18+$H$18)/3)*$BF$12)+(((PI()*($C$21/2)^2*(($C$21/2)*$AZ$12))/3)*$D$603),(($D$18*$D$603)+((PI()*(($C$21/2)^2)*($G$20-$C958))*$D$603))+((($D$18+$H$18)/3)*$BF$12)-(((PI()*($C$21/2)^2*(($C$21/2)*$AZ$12))/3)*$D$603)))</f>
        <v>71502.320631926035</v>
      </c>
      <c r="E958" s="73">
        <v>35.299999999999997</v>
      </c>
      <c r="F958" s="95">
        <f t="shared" si="136"/>
        <v>67521.252264165843</v>
      </c>
      <c r="G958" s="62">
        <v>35.299999999999997</v>
      </c>
      <c r="H958" s="96">
        <f>IF($G958&gt;$G$20,IF('Silo Levels'!$L$20="Pumping",((PI()*((($C$19+$G$20)-$G958)*($O$20/($O$19/2)))^2*((($O$20+$G$20)-$G958))/3)*$H$603)+(((PI()*((($C$19+$G$20)-$G958)*($O$20/($O$19/2)))^2*(((($C$19+$G$20)-$G958)*($O$20/($O$19/2)))*$AZ$13))/3)*$H$603),(((PI()*((($C$19+$G$20)-$G958)*($O$20/($O$19/2)))^2*((($O$20+$G$20)-$G958)/3))*$H$603)-((PI()*((($C$19+$G$20)-$G958)*($O$20/($O$19/2)))^2*(((($C$19+$G$20)-$G958)*($O$20/($O$19/2)))*$AZ$13)/3)*$H$603))),IF('Silo Levels'!$L$20="Pumping",(($D$18*$H$603)+((PI()*(($C$21/2)^2)*($G$20-$G958))*$H$603))+((($D$18+$H$18)/3)*$BF$13)+(((PI()*($C$21/2)^2*(($C$21/2)*$AZ$13))/3)*$H$603),(($D$18*$H$603)+((PI()*(($C$21/2)^2)*($G$20-$G958))*$H$603))+((($D$18+$H$18)/3)*$BF$13)-(((PI()*($C$21/2)^2*(($C$21/2)*$AZ$13))/3)*$H$603)))</f>
        <v>63733.117819139981</v>
      </c>
      <c r="I958" s="73">
        <v>35.299999999999997</v>
      </c>
      <c r="J958" s="95">
        <f t="shared" si="137"/>
        <v>67824.373041922459</v>
      </c>
      <c r="K958" s="62">
        <v>35.299999999999997</v>
      </c>
      <c r="L958" s="96">
        <f>IF($K958&gt;$G$20,IF('Silo Levels'!$L$21="Pumping",((PI()*((($C$19+$G$20)-$K958)*($O$20/($O$19/2)))^2*((($O$20+$G$20)-$K958))/3)*$L$603)+(((PI()*((($C$19+$G$20)-$K958)*($O$20/($O$19/2)))^2*(((($C$19+$G$20)-$K958)*($O$20/($O$19/2)))*$AZ$14))/3)*$L$603),(((PI()*((($C$19+$G$20)-$K958)*($O$20/($O$19/2)))^2*((($O$20+$G$20)-$K958)/3))*$L$603)-((PI()*((($C$19+$G$20)-$K958)*($O$20/($O$19/2)))^2*(((($C$19+$G$20)-$K958)*($O$20/($O$19/2)))*$AZ$14)/3)*$L$603))),IF('Silo Levels'!$L$21="Pumping",(($D$18*$L$603)+((PI()*(($C$21/2)^2)*($G$20-$K958))*$L$603))+((($D$18+$H$18)/3)*$BF$14)+(((PI()*($C$21/2)^2*(($C$21/2)*$AZ$14))/3)*$L$603),(($D$18*$L$603)+((PI()*(($C$21/2)^2)*($G$20-$K958))*$L$603))+((($D$18+$H$18)/3)*$BF$14)-(((PI()*($C$21/2)^2*(($C$21/2)*$AZ$14))/3)*$L$603)))</f>
        <v>64018.980020310344</v>
      </c>
      <c r="M958" s="73">
        <v>35.299999999999997</v>
      </c>
      <c r="N958" s="95">
        <f t="shared" si="138"/>
        <v>69400.915608464653</v>
      </c>
      <c r="O958" s="62">
        <v>35.299999999999997</v>
      </c>
      <c r="P958" s="96">
        <f>IF($O958&gt;$G$20,IF('Silo Levels'!$L$22="Pumping",((PI()*((($C$19+$G$20)-$O958)*($O$20/($O$19/2)))^2*((($O$20+$G$20)-$O958))/3)*$P$603)+(((PI()*((($C$19+$G$20)-$O958)*($O$20/($O$19/2)))^2*(((($C$19+$G$20)-$O958)*($O$20/($O$19/2)))*$AZ$15))/3)*$P$603),(((PI()*((($C$19+$G$20)-$O958)*($O$20/($O$19/2)))^2*((($O$20+$G$20)-$O958)/3))*$P$603)-((PI()*((($C$19+$G$20)-$O958)*($O$20/($O$19/2)))^2*(((($C$19+$G$20)-$O958)*($O$20/($O$19/2)))*$AZ$15)/3)*$P$603))),IF('Silo Levels'!$L$22="Pumping",(($D$18*$P$603)+((PI()*(($C$21/2)^2)*($G$20-$O958))*$P$603))+((($D$18+$H$18)/3)*$BF$15)+(((PI()*($C$21/2)^2*(($C$21/2)*$AZ$15))/3)*$P$603),(($D$18*$P$603)+((PI()*(($C$21/2)^2)*($G$20-$O958))*$P$603))+((($D$18+$H$18)/3)*$BF$15)-(((PI()*($C$21/2)^2*(($C$21/2)*$AZ$15))/3)*$P$603)))</f>
        <v>65505.760080872162</v>
      </c>
      <c r="Q958" s="73">
        <v>35.299999999999997</v>
      </c>
      <c r="R958" s="95">
        <f t="shared" si="139"/>
        <v>71755.900639284533</v>
      </c>
      <c r="S958" s="62">
        <v>35.299999999999997</v>
      </c>
      <c r="T958" s="96">
        <f>IF($S958&gt;$G$20,IF('Silo Levels'!$L$23="Pumping",((PI()*((($C$19+$G$20)-$S958)*($O$20/($O$19/2)))^2*((($O$20+$G$20)-$S958))/3)*$T$603)+(((PI()*((($C$19+$G$20)-$S958)*($O$20/($O$19/2)))^2*(((($C$19+$G$20)-$S958)*($O$20/($O$19/2)))*$AZ$16))/3)*$T$603),(((PI()*((($C$19+$G$20)-$S958)*($O$20/($O$19/2)))^2*((($O$20+$G$20)-$S958)/3))*$T$603)-((PI()*((($C$19+$G$20)-$S958)*($O$20/($O$19/2)))^2*(((($C$19+$G$20)-$S958)*($O$20/($O$19/2)))*$AZ$16)/3)*$T$603))),IF('Silo Levels'!$L$23="Pumping",(($D$18*$T$603)+((PI()*(($C$21/2)^2)*($G$20-$S958))*$T$603))+((($D$18+$H$18)/3)*$BF$16)+(((PI()*($C$21/2)^2*(($C$21/2)*$AZ$16))/3)*$T$603),(($D$18*$T$603)+((PI()*(($C$21/2)^2)*($G$20-$S958))*$T$603))+((($D$18+$H$18)/3)*$BF$16)-(((PI()*($C$21/2)^2*(($C$21/2)*$AZ$16))/3)*$T$603)))</f>
        <v>67726.660969342294</v>
      </c>
      <c r="U958" s="73">
        <v>35.299999999999997</v>
      </c>
      <c r="V958" s="95">
        <f t="shared" si="140"/>
        <v>67521.252264165843</v>
      </c>
      <c r="W958" s="62">
        <v>35.299999999999997</v>
      </c>
      <c r="X958" s="96">
        <f>IF($W958&gt;$G$20,IF('Silo Levels'!$L$24="Pumping",((PI()*((($C$19+$G$20)-$W958)*($O$20/($O$19/2)))^2*((($O$20+$G$20)-$W958))/3)*$X$603)+(((PI()*((($C$19+$G$20)-$W958)*($O$20/($O$19/2)))^2*(((($C$19+$G$20)-$W958)*($O$20/($O$19/2)))*$AZ$17))/3)*$X$603),(((PI()*((($C$19+$G$20)-$W958)*($O$20/($O$19/2)))^2*((($O$20+$G$20)-$W958)/3))*$X$603)-((PI()*((($C$19+$G$20)-$W958)*($O$20/($O$19/2)))^2*(((($C$19+$G$20)-$W958)*($O$20/($O$19/2)))*$AZ$17)/3)*$X$603))),IF('Silo Levels'!$L$24="Pumping",(($D$18*$X$603)+((PI()*(($C$21/2)^2)*($G$20-$W958))*$X$603))+((($D$18+$H$18)/3)*$BF$17)+(((PI()*($C$21/2)^2*(($C$21/2)*$AZ$17))/3)*$X$603),(($D$18*$X$603)+((PI()*(($C$21/2)^2)*($G$20-$W958))*$X$603))+((($D$18+$H$18)/3)*$BF$17)-(((PI()*($C$21/2)^2*(($C$21/2)*$AZ$17))/3)*$X$603)))</f>
        <v>63733.117819139981</v>
      </c>
      <c r="Y958" s="73">
        <v>35.299999999999997</v>
      </c>
      <c r="Z958" s="95">
        <f t="shared" si="141"/>
        <v>77377.985103512299</v>
      </c>
      <c r="AA958" s="62">
        <v>35.299999999999997</v>
      </c>
      <c r="AB958" s="96">
        <f>IF($AA958&gt;$G$20,IF('Silo Levels'!$L$25="Pumping",((PI()*((($C$19+$G$20)-$AA958)*($O$20/($O$19/2)))^2*((($O$20+$G$20)-$AA958))/3)*$AB$603)+(((PI()*((($C$19+$G$20)-$AA958)*($O$20/($O$19/2)))^2*(((($C$19+$G$20)-$AA958)*($O$20/($O$19/2)))*$AZ$18))/3)*$AB$603),(((PI()*((($C$19+$G$20)-$AA958)*($O$20/($O$19/2)))^2*((($O$20+$G$20)-$AA958)/3))*$AB$603)-((PI()*((($C$19+$G$20)-$AA958)*($O$20/($O$19/2)))^2*(((($C$19+$G$20)-$AA958)*($O$20/($O$19/2)))*$AZ$18)/3)*$AB$603))),IF('Silo Levels'!$L$25="Pumping",(($D$18*$AB$603)+((PI()*(($C$21/2)^2)*($G$20-$AA958))*$AB$603))+((($D$18+$H$18)/3)*$BF$18)+(((PI()*($C$21/2)^2*(($C$21/2)*$AZ$18))/3)*$AB$603),(($D$18*$AB$603)+((PI()*(($C$21/2)^2)*($G$20-$AA958))*$AB$603))+((($D$18+$H$18)/3)*$BF$18)-(((PI()*($C$21/2)^2*(($C$21/2)*$AZ$18))/3)*$AB$603)))</f>
        <v>73028.644726457991</v>
      </c>
      <c r="AC958" s="73">
        <v>35.299999999999997</v>
      </c>
      <c r="AD958" s="95">
        <f t="shared" si="142"/>
        <v>82589.689481737005</v>
      </c>
      <c r="AE958" s="62">
        <v>35.299999999999997</v>
      </c>
      <c r="AF958" s="96">
        <f>IF($AE958&gt;$G$20,IF('Silo Levels'!$L$26="Pumping",((PI()*((($C$19+$G$20)-$AE958)*($O$20/($O$19/2)))^2*((($O$20+$G$20)-$AE958))/3)*$AF$603)+(((PI()*((($C$19+$G$20)-$AE958)*($O$20/($O$19/2)))^2*(((($C$19+$G$20)-$AE958)*($O$20/($O$19/2)))*$AZ$19))/3)*$AF$603),(((PI()*((($C$19+$G$20)-$AE958)*($O$20/($O$19/2)))^2*((($O$20+$G$20)-$AE958)/3))*$AF$603)-((PI()*((($C$19+$G$20)-$AE958)*($O$20/($O$19/2)))^2*(((($C$19+$G$20)-$AE958)*($O$20/($O$19/2)))*$AZ$19)/3)*$AF$603))),IF('Silo Levels'!$L$26="Pumping",(($D$18*$AF$603)+((PI()*(($C$21/2)^2)*($G$20-$AE958))*$AF$603))+((($D$18+$H$18)/3)*$BF$19)+(((PI()*($C$21/2)^2*(($C$21/2)*$AZ$19))/3)*$AF$603),(($D$18*$AF$603)+((PI()*(($C$21/2)^2)*($G$20-$AE958))*$AF$603))+((($D$18+$H$18)/3)*$BF$19)-(((PI()*($C$21/2)^2*(($C$21/2)*$AZ$19))/3)*$AF$603)))</f>
        <v>80379.203829477032</v>
      </c>
      <c r="AG958" s="73">
        <v>35.299999999999997</v>
      </c>
      <c r="AH958" s="95">
        <f t="shared" si="143"/>
        <v>74429.33940549074</v>
      </c>
      <c r="AI958" s="62">
        <v>35.299999999999997</v>
      </c>
      <c r="AJ958" s="96">
        <f>IF($AI958&gt;$G$20,IF('Silo Levels'!$L$27="Pumping",((PI()*((($C$19+$G$20)-$AI958)*($O$20/($O$19/2)))^2*((($O$20+$G$20)-$AI958))/3)*$AJ$603)+(((PI()*((($C$19+$G$20)-$AI958)*($O$20/($O$19/2)))^2*(((($C$19+$G$20)-$AI958)*($O$20/($O$19/2)))*$AZ$20))/3)*$AJ$603),(((PI()*((($C$19+$G$20)-$AI958)*($O$20/($O$19/2)))^2*((($O$20+$G$20)-$AI958)/3))*$AJ$603)-((PI()*((($C$19+$G$20)-$AI958)*($O$20/($O$19/2)))^2*(((($C$19+$G$20)-$AI958)*($O$20/($O$19/2)))*$AZ$20)/3)*$AJ$603))),IF('Silo Levels'!$L$27="Pumping",(($D$18*$AJ$603)+((PI()*(($C$21/2)^2)*($G$20-$AI958))*$AJ$603))+((($D$18+$H$18)/3)*$BF$20)+(((PI()*($C$21/2)^2*(($C$21/2)*$AZ$20))/3)*$AJ$603),(($D$18*$AJ$603)+((PI()*(($C$21/2)^2)*($G$20-$AI958))*$AJ$603))+((($D$18+$H$18)/3)*$BF$20)-(((PI()*($C$21/2)^2*(($C$21/2)*$AZ$20))/3)*$AJ$603)))</f>
        <v>70247.884014684023</v>
      </c>
    </row>
    <row r="959" spans="1:36" x14ac:dyDescent="0.3">
      <c r="A959">
        <v>35.4</v>
      </c>
      <c r="B959" s="95">
        <f t="shared" si="144"/>
        <v>74009.736913312212</v>
      </c>
      <c r="C959" s="62">
        <v>35.4</v>
      </c>
      <c r="D959" s="96">
        <f>IF($C959&gt;$G$20,IF('Silo Levels'!$L$19="Pumping",((PI()*((($C$19+$G$20)-$C959)*($O$20/($O$19/2)))^2*((($O$20+$G$20)-$C959))/3)*$D$603)+(((PI()*((($C$19+$G$20)-$C959)*($O$20/($O$19/2)))^2*(((($C$19+$G$20)-$C959)*($O$20/($O$19/2)))*$AZ$12))/3)*$D$603),(((PI()*((($C$19+$G$20)-$C959)*($O$20/($O$19/2)))^2*((($O$20+$G$20)-$C959)/3))*$D$603)-((PI()*((($C$19+$G$20)-$C959)*($O$20/($O$19/2)))^2*(((($C$19+$G$20)-$C959)*($O$20/($O$19/2)))*$AZ$12)/3)*$D$603))),IF('Silo Levels'!$L$19="Pumping",(($D$18*$D$603)+((PI()*(($C$21/2)^2)*($G$20-$C959))*$D$603))+((($D$18+$H$18)/3)*$BF$12)+(((PI()*($C$21/2)^2*(($C$21/2)*$AZ$12))/3)*$D$603),(($D$18*$D$603)+((PI()*(($C$21/2)^2)*($G$20-$C959))*$D$603))+((($D$18+$H$18)/3)*$BF$12)-(((PI()*($C$21/2)^2*(($C$21/2)*$AZ$12))/3)*$D$603)))</f>
        <v>71082.718139747507</v>
      </c>
      <c r="E959" s="73">
        <v>35.4</v>
      </c>
      <c r="F959" s="95">
        <f t="shared" si="136"/>
        <v>67141.118912191101</v>
      </c>
      <c r="G959" s="62">
        <v>35.4</v>
      </c>
      <c r="H959" s="96">
        <f>IF($G959&gt;$G$20,IF('Silo Levels'!$L$20="Pumping",((PI()*((($C$19+$G$20)-$G959)*($O$20/($O$19/2)))^2*((($O$20+$G$20)-$G959))/3)*$H$603)+(((PI()*((($C$19+$G$20)-$G959)*($O$20/($O$19/2)))^2*(((($C$19+$G$20)-$G959)*($O$20/($O$19/2)))*$AZ$13))/3)*$H$603),(((PI()*((($C$19+$G$20)-$G959)*($O$20/($O$19/2)))^2*((($O$20+$G$20)-$G959)/3))*$H$603)-((PI()*((($C$19+$G$20)-$G959)*($O$20/($O$19/2)))^2*(((($C$19+$G$20)-$G959)*($O$20/($O$19/2)))*$AZ$13)/3)*$H$603))),IF('Silo Levels'!$L$20="Pumping",(($D$18*$H$603)+((PI()*(($C$21/2)^2)*($G$20-$G959))*$H$603))+((($D$18+$H$18)/3)*$BF$13)+(((PI()*($C$21/2)^2*(($C$21/2)*$AZ$13))/3)*$H$603),(($D$18*$H$603)+((PI()*(($C$21/2)^2)*($G$20-$G959))*$H$603))+((($D$18+$H$18)/3)*$BF$13)-(((PI()*($C$21/2)^2*(($C$21/2)*$AZ$13))/3)*$H$603)))</f>
        <v>63352.984467165239</v>
      </c>
      <c r="I959" s="73">
        <v>35.4</v>
      </c>
      <c r="J959" s="95">
        <f t="shared" si="137"/>
        <v>67442.507818847778</v>
      </c>
      <c r="K959" s="62">
        <v>35.4</v>
      </c>
      <c r="L959" s="96">
        <f>IF($K959&gt;$G$20,IF('Silo Levels'!$L$21="Pumping",((PI()*((($C$19+$G$20)-$K959)*($O$20/($O$19/2)))^2*((($O$20+$G$20)-$K959))/3)*$L$603)+(((PI()*((($C$19+$G$20)-$K959)*($O$20/($O$19/2)))^2*(((($C$19+$G$20)-$K959)*($O$20/($O$19/2)))*$AZ$14))/3)*$L$603),(((PI()*((($C$19+$G$20)-$K959)*($O$20/($O$19/2)))^2*((($O$20+$G$20)-$K959)/3))*$L$603)-((PI()*((($C$19+$G$20)-$K959)*($O$20/($O$19/2)))^2*(((($C$19+$G$20)-$K959)*($O$20/($O$19/2)))*$AZ$14)/3)*$L$603))),IF('Silo Levels'!$L$21="Pumping",(($D$18*$L$603)+((PI()*(($C$21/2)^2)*($G$20-$K959))*$L$603))+((($D$18+$H$18)/3)*$BF$14)+(((PI()*($C$21/2)^2*(($C$21/2)*$AZ$14))/3)*$L$603),(($D$18*$L$603)+((PI()*(($C$21/2)^2)*($G$20-$K959))*$L$603))+((($D$18+$H$18)/3)*$BF$14)-(((PI()*($C$21/2)^2*(($C$21/2)*$AZ$14))/3)*$L$603)))</f>
        <v>63637.114797235663</v>
      </c>
      <c r="M959" s="73">
        <v>35.4</v>
      </c>
      <c r="N959" s="95">
        <f t="shared" si="138"/>
        <v>69010.042858657456</v>
      </c>
      <c r="O959" s="62">
        <v>35.4</v>
      </c>
      <c r="P959" s="96">
        <f>IF($O959&gt;$G$20,IF('Silo Levels'!$L$22="Pumping",((PI()*((($C$19+$G$20)-$O959)*($O$20/($O$19/2)))^2*((($O$20+$G$20)-$O959))/3)*$P$603)+(((PI()*((($C$19+$G$20)-$O959)*($O$20/($O$19/2)))^2*(((($C$19+$G$20)-$O959)*($O$20/($O$19/2)))*$AZ$15))/3)*$P$603),(((PI()*((($C$19+$G$20)-$O959)*($O$20/($O$19/2)))^2*((($O$20+$G$20)-$O959)/3))*$P$603)-((PI()*((($C$19+$G$20)-$O959)*($O$20/($O$19/2)))^2*(((($C$19+$G$20)-$O959)*($O$20/($O$19/2)))*$AZ$15)/3)*$P$603))),IF('Silo Levels'!$L$22="Pumping",(($D$18*$P$603)+((PI()*(($C$21/2)^2)*($G$20-$O959))*$P$603))+((($D$18+$H$18)/3)*$BF$15)+(((PI()*($C$21/2)^2*(($C$21/2)*$AZ$15))/3)*$P$603),(($D$18*$P$603)+((PI()*(($C$21/2)^2)*($G$20-$O959))*$P$603))+((($D$18+$H$18)/3)*$BF$15)-(((PI()*($C$21/2)^2*(($C$21/2)*$AZ$15))/3)*$P$603)))</f>
        <v>65114.887331064965</v>
      </c>
      <c r="Q959" s="73">
        <v>35.4</v>
      </c>
      <c r="R959" s="95">
        <f t="shared" si="139"/>
        <v>71351.572756028996</v>
      </c>
      <c r="S959" s="62">
        <v>35.4</v>
      </c>
      <c r="T959" s="96">
        <f>IF($S959&gt;$G$20,IF('Silo Levels'!$L$23="Pumping",((PI()*((($C$19+$G$20)-$S959)*($O$20/($O$19/2)))^2*((($O$20+$G$20)-$S959))/3)*$T$603)+(((PI()*((($C$19+$G$20)-$S959)*($O$20/($O$19/2)))^2*(((($C$19+$G$20)-$S959)*($O$20/($O$19/2)))*$AZ$16))/3)*$T$603),(((PI()*((($C$19+$G$20)-$S959)*($O$20/($O$19/2)))^2*((($O$20+$G$20)-$S959)/3))*$T$603)-((PI()*((($C$19+$G$20)-$S959)*($O$20/($O$19/2)))^2*(((($C$19+$G$20)-$S959)*($O$20/($O$19/2)))*$AZ$16)/3)*$T$603))),IF('Silo Levels'!$L$23="Pumping",(($D$18*$T$603)+((PI()*(($C$21/2)^2)*($G$20-$S959))*$T$603))+((($D$18+$H$18)/3)*$BF$16)+(((PI()*($C$21/2)^2*(($C$21/2)*$AZ$16))/3)*$T$603),(($D$18*$T$603)+((PI()*(($C$21/2)^2)*($G$20-$S959))*$T$603))+((($D$18+$H$18)/3)*$BF$16)-(((PI()*($C$21/2)^2*(($C$21/2)*$AZ$16))/3)*$T$603)))</f>
        <v>67322.333086086757</v>
      </c>
      <c r="U959" s="73">
        <v>35.4</v>
      </c>
      <c r="V959" s="95">
        <f t="shared" si="140"/>
        <v>67141.118912191101</v>
      </c>
      <c r="W959" s="62">
        <v>35.4</v>
      </c>
      <c r="X959" s="96">
        <f>IF($W959&gt;$G$20,IF('Silo Levels'!$L$24="Pumping",((PI()*((($C$19+$G$20)-$W959)*($O$20/($O$19/2)))^2*((($O$20+$G$20)-$W959))/3)*$X$603)+(((PI()*((($C$19+$G$20)-$W959)*($O$20/($O$19/2)))^2*(((($C$19+$G$20)-$W959)*($O$20/($O$19/2)))*$AZ$17))/3)*$X$603),(((PI()*((($C$19+$G$20)-$W959)*($O$20/($O$19/2)))^2*((($O$20+$G$20)-$W959)/3))*$X$603)-((PI()*((($C$19+$G$20)-$W959)*($O$20/($O$19/2)))^2*(((($C$19+$G$20)-$W959)*($O$20/($O$19/2)))*$AZ$17)/3)*$X$603))),IF('Silo Levels'!$L$24="Pumping",(($D$18*$X$603)+((PI()*(($C$21/2)^2)*($G$20-$W959))*$X$603))+((($D$18+$H$18)/3)*$BF$17)+(((PI()*($C$21/2)^2*(($C$21/2)*$AZ$17))/3)*$X$603),(($D$18*$X$603)+((PI()*(($C$21/2)^2)*($G$20-$W959))*$X$603))+((($D$18+$H$18)/3)*$BF$17)-(((PI()*($C$21/2)^2*(($C$21/2)*$AZ$17))/3)*$X$603)))</f>
        <v>63352.984467165239</v>
      </c>
      <c r="Y959" s="73">
        <v>35.4</v>
      </c>
      <c r="Z959" s="95">
        <f t="shared" si="141"/>
        <v>76941.535616198118</v>
      </c>
      <c r="AA959" s="62">
        <v>35.4</v>
      </c>
      <c r="AB959" s="96">
        <f>IF($AA959&gt;$G$20,IF('Silo Levels'!$L$25="Pumping",((PI()*((($C$19+$G$20)-$AA959)*($O$20/($O$19/2)))^2*((($O$20+$G$20)-$AA959))/3)*$AB$603)+(((PI()*((($C$19+$G$20)-$AA959)*($O$20/($O$19/2)))^2*(((($C$19+$G$20)-$AA959)*($O$20/($O$19/2)))*$AZ$18))/3)*$AB$603),(((PI()*((($C$19+$G$20)-$AA959)*($O$20/($O$19/2)))^2*((($O$20+$G$20)-$AA959)/3))*$AB$603)-((PI()*((($C$19+$G$20)-$AA959)*($O$20/($O$19/2)))^2*(((($C$19+$G$20)-$AA959)*($O$20/($O$19/2)))*$AZ$18)/3)*$AB$603))),IF('Silo Levels'!$L$25="Pumping",(($D$18*$AB$603)+((PI()*(($C$21/2)^2)*($G$20-$AA959))*$AB$603))+((($D$18+$H$18)/3)*$BF$18)+(((PI()*($C$21/2)^2*(($C$21/2)*$AZ$18))/3)*$AB$603),(($D$18*$AB$603)+((PI()*(($C$21/2)^2)*($G$20-$AA959))*$AB$603))+((($D$18+$H$18)/3)*$BF$18)-(((PI()*($C$21/2)^2*(($C$21/2)*$AZ$18))/3)*$AB$603)))</f>
        <v>72592.19523914381</v>
      </c>
      <c r="AC959" s="73">
        <v>35.4</v>
      </c>
      <c r="AD959" s="95">
        <f t="shared" si="142"/>
        <v>82146.051943164959</v>
      </c>
      <c r="AE959" s="62">
        <v>35.4</v>
      </c>
      <c r="AF959" s="96">
        <f>IF($AE959&gt;$G$20,IF('Silo Levels'!$L$26="Pumping",((PI()*((($C$19+$G$20)-$AE959)*($O$20/($O$19/2)))^2*((($O$20+$G$20)-$AE959))/3)*$AF$603)+(((PI()*((($C$19+$G$20)-$AE959)*($O$20/($O$19/2)))^2*(((($C$19+$G$20)-$AE959)*($O$20/($O$19/2)))*$AZ$19))/3)*$AF$603),(((PI()*((($C$19+$G$20)-$AE959)*($O$20/($O$19/2)))^2*((($O$20+$G$20)-$AE959)/3))*$AF$603)-((PI()*((($C$19+$G$20)-$AE959)*($O$20/($O$19/2)))^2*(((($C$19+$G$20)-$AE959)*($O$20/($O$19/2)))*$AZ$19)/3)*$AF$603))),IF('Silo Levels'!$L$26="Pumping",(($D$18*$AF$603)+((PI()*(($C$21/2)^2)*($G$20-$AE959))*$AF$603))+((($D$18+$H$18)/3)*$BF$19)+(((PI()*($C$21/2)^2*(($C$21/2)*$AZ$19))/3)*$AF$603),(($D$18*$AF$603)+((PI()*(($C$21/2)^2)*($G$20-$AE959))*$AF$603))+((($D$18+$H$18)/3)*$BF$19)-(((PI()*($C$21/2)^2*(($C$21/2)*$AZ$19))/3)*$AF$603)))</f>
        <v>79935.566290904986</v>
      </c>
      <c r="AG959" s="73">
        <v>35.4</v>
      </c>
      <c r="AH959" s="95">
        <f t="shared" si="143"/>
        <v>74009.736913312212</v>
      </c>
      <c r="AI959" s="62">
        <v>35.4</v>
      </c>
      <c r="AJ959" s="96">
        <f>IF($AI959&gt;$G$20,IF('Silo Levels'!$L$27="Pumping",((PI()*((($C$19+$G$20)-$AI959)*($O$20/($O$19/2)))^2*((($O$20+$G$20)-$AI959))/3)*$AJ$603)+(((PI()*((($C$19+$G$20)-$AI959)*($O$20/($O$19/2)))^2*(((($C$19+$G$20)-$AI959)*($O$20/($O$19/2)))*$AZ$20))/3)*$AJ$603),(((PI()*((($C$19+$G$20)-$AI959)*($O$20/($O$19/2)))^2*((($O$20+$G$20)-$AI959)/3))*$AJ$603)-((PI()*((($C$19+$G$20)-$AI959)*($O$20/($O$19/2)))^2*(((($C$19+$G$20)-$AI959)*($O$20/($O$19/2)))*$AZ$20)/3)*$AJ$603))),IF('Silo Levels'!$L$27="Pumping",(($D$18*$AJ$603)+((PI()*(($C$21/2)^2)*($G$20-$AI959))*$AJ$603))+((($D$18+$H$18)/3)*$BF$20)+(((PI()*($C$21/2)^2*(($C$21/2)*$AZ$20))/3)*$AJ$603),(($D$18*$AJ$603)+((PI()*(($C$21/2)^2)*($G$20-$AI959))*$AJ$603))+((($D$18+$H$18)/3)*$BF$20)-(((PI()*($C$21/2)^2*(($C$21/2)*$AZ$20))/3)*$AJ$603)))</f>
        <v>69828.281522505495</v>
      </c>
    </row>
    <row r="960" spans="1:36" x14ac:dyDescent="0.3">
      <c r="A960">
        <v>35.5</v>
      </c>
      <c r="B960" s="95">
        <f t="shared" si="144"/>
        <v>73590.134421133698</v>
      </c>
      <c r="C960" s="62">
        <v>35.5</v>
      </c>
      <c r="D960" s="96">
        <f>IF($C960&gt;$G$20,IF('Silo Levels'!$L$19="Pumping",((PI()*((($C$19+$G$20)-$C960)*($O$20/($O$19/2)))^2*((($O$20+$G$20)-$C960))/3)*$D$603)+(((PI()*((($C$19+$G$20)-$C960)*($O$20/($O$19/2)))^2*(((($C$19+$G$20)-$C960)*($O$20/($O$19/2)))*$AZ$12))/3)*$D$603),(((PI()*((($C$19+$G$20)-$C960)*($O$20/($O$19/2)))^2*((($O$20+$G$20)-$C960)/3))*$D$603)-((PI()*((($C$19+$G$20)-$C960)*($O$20/($O$19/2)))^2*(((($C$19+$G$20)-$C960)*($O$20/($O$19/2)))*$AZ$12)/3)*$D$603))),IF('Silo Levels'!$L$19="Pumping",(($D$18*$D$603)+((PI()*(($C$21/2)^2)*($G$20-$C960))*$D$603))+((($D$18+$H$18)/3)*$BF$12)+(((PI()*($C$21/2)^2*(($C$21/2)*$AZ$12))/3)*$D$603),(($D$18*$D$603)+((PI()*(($C$21/2)^2)*($G$20-$C960))*$D$603))+((($D$18+$H$18)/3)*$BF$12)-(((PI()*($C$21/2)^2*(($C$21/2)*$AZ$12))/3)*$D$603)))</f>
        <v>70663.115647568993</v>
      </c>
      <c r="E960" s="73">
        <v>35.5</v>
      </c>
      <c r="F960" s="95">
        <f t="shared" si="136"/>
        <v>66760.985560216388</v>
      </c>
      <c r="G960" s="62">
        <v>35.5</v>
      </c>
      <c r="H960" s="96">
        <f>IF($G960&gt;$G$20,IF('Silo Levels'!$L$20="Pumping",((PI()*((($C$19+$G$20)-$G960)*($O$20/($O$19/2)))^2*((($O$20+$G$20)-$G960))/3)*$H$603)+(((PI()*((($C$19+$G$20)-$G960)*($O$20/($O$19/2)))^2*(((($C$19+$G$20)-$G960)*($O$20/($O$19/2)))*$AZ$13))/3)*$H$603),(((PI()*((($C$19+$G$20)-$G960)*($O$20/($O$19/2)))^2*((($O$20+$G$20)-$G960)/3))*$H$603)-((PI()*((($C$19+$G$20)-$G960)*($O$20/($O$19/2)))^2*(((($C$19+$G$20)-$G960)*($O$20/($O$19/2)))*$AZ$13)/3)*$H$603))),IF('Silo Levels'!$L$20="Pumping",(($D$18*$H$603)+((PI()*(($C$21/2)^2)*($G$20-$G960))*$H$603))+((($D$18+$H$18)/3)*$BF$13)+(((PI()*($C$21/2)^2*(($C$21/2)*$AZ$13))/3)*$H$603),(($D$18*$H$603)+((PI()*(($C$21/2)^2)*($G$20-$G960))*$H$603))+((($D$18+$H$18)/3)*$BF$13)-(((PI()*($C$21/2)^2*(($C$21/2)*$AZ$13))/3)*$H$603)))</f>
        <v>62972.851115190526</v>
      </c>
      <c r="I960" s="73">
        <v>35.5</v>
      </c>
      <c r="J960" s="95">
        <f t="shared" si="137"/>
        <v>67060.642595773126</v>
      </c>
      <c r="K960" s="62">
        <v>35.5</v>
      </c>
      <c r="L960" s="96">
        <f>IF($K960&gt;$G$20,IF('Silo Levels'!$L$21="Pumping",((PI()*((($C$19+$G$20)-$K960)*($O$20/($O$19/2)))^2*((($O$20+$G$20)-$K960))/3)*$L$603)+(((PI()*((($C$19+$G$20)-$K960)*($O$20/($O$19/2)))^2*(((($C$19+$G$20)-$K960)*($O$20/($O$19/2)))*$AZ$14))/3)*$L$603),(((PI()*((($C$19+$G$20)-$K960)*($O$20/($O$19/2)))^2*((($O$20+$G$20)-$K960)/3))*$L$603)-((PI()*((($C$19+$G$20)-$K960)*($O$20/($O$19/2)))^2*(((($C$19+$G$20)-$K960)*($O$20/($O$19/2)))*$AZ$14)/3)*$L$603))),IF('Silo Levels'!$L$21="Pumping",(($D$18*$L$603)+((PI()*(($C$21/2)^2)*($G$20-$K960))*$L$603))+((($D$18+$H$18)/3)*$BF$14)+(((PI()*($C$21/2)^2*(($C$21/2)*$AZ$14))/3)*$L$603),(($D$18*$L$603)+((PI()*(($C$21/2)^2)*($G$20-$K960))*$L$603))+((($D$18+$H$18)/3)*$BF$14)-(((PI()*($C$21/2)^2*(($C$21/2)*$AZ$14))/3)*$L$603)))</f>
        <v>63255.249574161011</v>
      </c>
      <c r="M960" s="73">
        <v>35.5</v>
      </c>
      <c r="N960" s="95">
        <f t="shared" si="138"/>
        <v>68619.17010885026</v>
      </c>
      <c r="O960" s="62">
        <v>35.5</v>
      </c>
      <c r="P960" s="96">
        <f>IF($O960&gt;$G$20,IF('Silo Levels'!$L$22="Pumping",((PI()*((($C$19+$G$20)-$O960)*($O$20/($O$19/2)))^2*((($O$20+$G$20)-$O960))/3)*$P$603)+(((PI()*((($C$19+$G$20)-$O960)*($O$20/($O$19/2)))^2*(((($C$19+$G$20)-$O960)*($O$20/($O$19/2)))*$AZ$15))/3)*$P$603),(((PI()*((($C$19+$G$20)-$O960)*($O$20/($O$19/2)))^2*((($O$20+$G$20)-$O960)/3))*$P$603)-((PI()*((($C$19+$G$20)-$O960)*($O$20/($O$19/2)))^2*(((($C$19+$G$20)-$O960)*($O$20/($O$19/2)))*$AZ$15)/3)*$P$603))),IF('Silo Levels'!$L$22="Pumping",(($D$18*$P$603)+((PI()*(($C$21/2)^2)*($G$20-$O960))*$P$603))+((($D$18+$H$18)/3)*$BF$15)+(((PI()*($C$21/2)^2*(($C$21/2)*$AZ$15))/3)*$P$603),(($D$18*$P$603)+((PI()*(($C$21/2)^2)*($G$20-$O960))*$P$603))+((($D$18+$H$18)/3)*$BF$15)-(((PI()*($C$21/2)^2*(($C$21/2)*$AZ$15))/3)*$P$603)))</f>
        <v>64724.014581257768</v>
      </c>
      <c r="Q960" s="73">
        <v>35.5</v>
      </c>
      <c r="R960" s="95">
        <f t="shared" si="139"/>
        <v>70947.244872773459</v>
      </c>
      <c r="S960" s="62">
        <v>35.5</v>
      </c>
      <c r="T960" s="96">
        <f>IF($S960&gt;$G$20,IF('Silo Levels'!$L$23="Pumping",((PI()*((($C$19+$G$20)-$S960)*($O$20/($O$19/2)))^2*((($O$20+$G$20)-$S960))/3)*$T$603)+(((PI()*((($C$19+$G$20)-$S960)*($O$20/($O$19/2)))^2*(((($C$19+$G$20)-$S960)*($O$20/($O$19/2)))*$AZ$16))/3)*$T$603),(((PI()*((($C$19+$G$20)-$S960)*($O$20/($O$19/2)))^2*((($O$20+$G$20)-$S960)/3))*$T$603)-((PI()*((($C$19+$G$20)-$S960)*($O$20/($O$19/2)))^2*(((($C$19+$G$20)-$S960)*($O$20/($O$19/2)))*$AZ$16)/3)*$T$603))),IF('Silo Levels'!$L$23="Pumping",(($D$18*$T$603)+((PI()*(($C$21/2)^2)*($G$20-$S960))*$T$603))+((($D$18+$H$18)/3)*$BF$16)+(((PI()*($C$21/2)^2*(($C$21/2)*$AZ$16))/3)*$T$603),(($D$18*$T$603)+((PI()*(($C$21/2)^2)*($G$20-$S960))*$T$603))+((($D$18+$H$18)/3)*$BF$16)-(((PI()*($C$21/2)^2*(($C$21/2)*$AZ$16))/3)*$T$603)))</f>
        <v>66918.00520283122</v>
      </c>
      <c r="U960" s="73">
        <v>35.5</v>
      </c>
      <c r="V960" s="95">
        <f t="shared" si="140"/>
        <v>66760.985560216388</v>
      </c>
      <c r="W960" s="62">
        <v>35.5</v>
      </c>
      <c r="X960" s="96">
        <f>IF($W960&gt;$G$20,IF('Silo Levels'!$L$24="Pumping",((PI()*((($C$19+$G$20)-$W960)*($O$20/($O$19/2)))^2*((($O$20+$G$20)-$W960))/3)*$X$603)+(((PI()*((($C$19+$G$20)-$W960)*($O$20/($O$19/2)))^2*(((($C$19+$G$20)-$W960)*($O$20/($O$19/2)))*$AZ$17))/3)*$X$603),(((PI()*((($C$19+$G$20)-$W960)*($O$20/($O$19/2)))^2*((($O$20+$G$20)-$W960)/3))*$X$603)-((PI()*((($C$19+$G$20)-$W960)*($O$20/($O$19/2)))^2*(((($C$19+$G$20)-$W960)*($O$20/($O$19/2)))*$AZ$17)/3)*$X$603))),IF('Silo Levels'!$L$24="Pumping",(($D$18*$X$603)+((PI()*(($C$21/2)^2)*($G$20-$W960))*$X$603))+((($D$18+$H$18)/3)*$BF$17)+(((PI()*($C$21/2)^2*(($C$21/2)*$AZ$17))/3)*$X$603),(($D$18*$X$603)+((PI()*(($C$21/2)^2)*($G$20-$W960))*$X$603))+((($D$18+$H$18)/3)*$BF$17)-(((PI()*($C$21/2)^2*(($C$21/2)*$AZ$17))/3)*$X$603)))</f>
        <v>62972.851115190526</v>
      </c>
      <c r="Y960" s="73">
        <v>35.5</v>
      </c>
      <c r="Z960" s="95">
        <f t="shared" si="141"/>
        <v>76505.086128883966</v>
      </c>
      <c r="AA960" s="62">
        <v>35.5</v>
      </c>
      <c r="AB960" s="96">
        <f>IF($AA960&gt;$G$20,IF('Silo Levels'!$L$25="Pumping",((PI()*((($C$19+$G$20)-$AA960)*($O$20/($O$19/2)))^2*((($O$20+$G$20)-$AA960))/3)*$AB$603)+(((PI()*((($C$19+$G$20)-$AA960)*($O$20/($O$19/2)))^2*(((($C$19+$G$20)-$AA960)*($O$20/($O$19/2)))*$AZ$18))/3)*$AB$603),(((PI()*((($C$19+$G$20)-$AA960)*($O$20/($O$19/2)))^2*((($O$20+$G$20)-$AA960)/3))*$AB$603)-((PI()*((($C$19+$G$20)-$AA960)*($O$20/($O$19/2)))^2*(((($C$19+$G$20)-$AA960)*($O$20/($O$19/2)))*$AZ$18)/3)*$AB$603))),IF('Silo Levels'!$L$25="Pumping",(($D$18*$AB$603)+((PI()*(($C$21/2)^2)*($G$20-$AA960))*$AB$603))+((($D$18+$H$18)/3)*$BF$18)+(((PI()*($C$21/2)^2*(($C$21/2)*$AZ$18))/3)*$AB$603),(($D$18*$AB$603)+((PI()*(($C$21/2)^2)*($G$20-$AA960))*$AB$603))+((($D$18+$H$18)/3)*$BF$18)-(((PI()*($C$21/2)^2*(($C$21/2)*$AZ$18))/3)*$AB$603)))</f>
        <v>72155.745751829658</v>
      </c>
      <c r="AC960" s="73">
        <v>35.5</v>
      </c>
      <c r="AD960" s="95">
        <f t="shared" si="142"/>
        <v>81702.414404592913</v>
      </c>
      <c r="AE960" s="62">
        <v>35.5</v>
      </c>
      <c r="AF960" s="96">
        <f>IF($AE960&gt;$G$20,IF('Silo Levels'!$L$26="Pumping",((PI()*((($C$19+$G$20)-$AE960)*($O$20/($O$19/2)))^2*((($O$20+$G$20)-$AE960))/3)*$AF$603)+(((PI()*((($C$19+$G$20)-$AE960)*($O$20/($O$19/2)))^2*(((($C$19+$G$20)-$AE960)*($O$20/($O$19/2)))*$AZ$19))/3)*$AF$603),(((PI()*((($C$19+$G$20)-$AE960)*($O$20/($O$19/2)))^2*((($O$20+$G$20)-$AE960)/3))*$AF$603)-((PI()*((($C$19+$G$20)-$AE960)*($O$20/($O$19/2)))^2*(((($C$19+$G$20)-$AE960)*($O$20/($O$19/2)))*$AZ$19)/3)*$AF$603))),IF('Silo Levels'!$L$26="Pumping",(($D$18*$AF$603)+((PI()*(($C$21/2)^2)*($G$20-$AE960))*$AF$603))+((($D$18+$H$18)/3)*$BF$19)+(((PI()*($C$21/2)^2*(($C$21/2)*$AZ$19))/3)*$AF$603),(($D$18*$AF$603)+((PI()*(($C$21/2)^2)*($G$20-$AE960))*$AF$603))+((($D$18+$H$18)/3)*$BF$19)-(((PI()*($C$21/2)^2*(($C$21/2)*$AZ$19))/3)*$AF$603)))</f>
        <v>79491.92875233294</v>
      </c>
      <c r="AG960" s="73">
        <v>35.5</v>
      </c>
      <c r="AH960" s="95">
        <f t="shared" si="143"/>
        <v>73590.134421133698</v>
      </c>
      <c r="AI960" s="62">
        <v>35.5</v>
      </c>
      <c r="AJ960" s="96">
        <f>IF($AI960&gt;$G$20,IF('Silo Levels'!$L$27="Pumping",((PI()*((($C$19+$G$20)-$AI960)*($O$20/($O$19/2)))^2*((($O$20+$G$20)-$AI960))/3)*$AJ$603)+(((PI()*((($C$19+$G$20)-$AI960)*($O$20/($O$19/2)))^2*(((($C$19+$G$20)-$AI960)*($O$20/($O$19/2)))*$AZ$20))/3)*$AJ$603),(((PI()*((($C$19+$G$20)-$AI960)*($O$20/($O$19/2)))^2*((($O$20+$G$20)-$AI960)/3))*$AJ$603)-((PI()*((($C$19+$G$20)-$AI960)*($O$20/($O$19/2)))^2*(((($C$19+$G$20)-$AI960)*($O$20/($O$19/2)))*$AZ$20)/3)*$AJ$603))),IF('Silo Levels'!$L$27="Pumping",(($D$18*$AJ$603)+((PI()*(($C$21/2)^2)*($G$20-$AI960))*$AJ$603))+((($D$18+$H$18)/3)*$BF$20)+(((PI()*($C$21/2)^2*(($C$21/2)*$AZ$20))/3)*$AJ$603),(($D$18*$AJ$603)+((PI()*(($C$21/2)^2)*($G$20-$AI960))*$AJ$603))+((($D$18+$H$18)/3)*$BF$20)-(((PI()*($C$21/2)^2*(($C$21/2)*$AZ$20))/3)*$AJ$603)))</f>
        <v>69408.679030326981</v>
      </c>
    </row>
    <row r="961" spans="1:36" x14ac:dyDescent="0.3">
      <c r="A961">
        <v>35.6</v>
      </c>
      <c r="B961" s="95">
        <f t="shared" si="144"/>
        <v>73170.53192895517</v>
      </c>
      <c r="C961" s="62">
        <v>35.6</v>
      </c>
      <c r="D961" s="96">
        <f>IF($C961&gt;$G$20,IF('Silo Levels'!$L$19="Pumping",((PI()*((($C$19+$G$20)-$C961)*($O$20/($O$19/2)))^2*((($O$20+$G$20)-$C961))/3)*$D$603)+(((PI()*((($C$19+$G$20)-$C961)*($O$20/($O$19/2)))^2*(((($C$19+$G$20)-$C961)*($O$20/($O$19/2)))*$AZ$12))/3)*$D$603),(((PI()*((($C$19+$G$20)-$C961)*($O$20/($O$19/2)))^2*((($O$20+$G$20)-$C961)/3))*$D$603)-((PI()*((($C$19+$G$20)-$C961)*($O$20/($O$19/2)))^2*(((($C$19+$G$20)-$C961)*($O$20/($O$19/2)))*$AZ$12)/3)*$D$603))),IF('Silo Levels'!$L$19="Pumping",(($D$18*$D$603)+((PI()*(($C$21/2)^2)*($G$20-$C961))*$D$603))+((($D$18+$H$18)/3)*$BF$12)+(((PI()*($C$21/2)^2*(($C$21/2)*$AZ$12))/3)*$D$603),(($D$18*$D$603)+((PI()*(($C$21/2)^2)*($G$20-$C961))*$D$603))+((($D$18+$H$18)/3)*$BF$12)-(((PI()*($C$21/2)^2*(($C$21/2)*$AZ$12))/3)*$D$603)))</f>
        <v>70243.513155390465</v>
      </c>
      <c r="E961" s="73">
        <v>35.6</v>
      </c>
      <c r="F961" s="95">
        <f t="shared" si="136"/>
        <v>66380.85220824166</v>
      </c>
      <c r="G961" s="62">
        <v>35.6</v>
      </c>
      <c r="H961" s="96">
        <f>IF($G961&gt;$G$20,IF('Silo Levels'!$L$20="Pumping",((PI()*((($C$19+$G$20)-$G961)*($O$20/($O$19/2)))^2*((($O$20+$G$20)-$G961))/3)*$H$603)+(((PI()*((($C$19+$G$20)-$G961)*($O$20/($O$19/2)))^2*(((($C$19+$G$20)-$G961)*($O$20/($O$19/2)))*$AZ$13))/3)*$H$603),(((PI()*((($C$19+$G$20)-$G961)*($O$20/($O$19/2)))^2*((($O$20+$G$20)-$G961)/3))*$H$603)-((PI()*((($C$19+$G$20)-$G961)*($O$20/($O$19/2)))^2*(((($C$19+$G$20)-$G961)*($O$20/($O$19/2)))*$AZ$13)/3)*$H$603))),IF('Silo Levels'!$L$20="Pumping",(($D$18*$H$603)+((PI()*(($C$21/2)^2)*($G$20-$G961))*$H$603))+((($D$18+$H$18)/3)*$BF$13)+(((PI()*($C$21/2)^2*(($C$21/2)*$AZ$13))/3)*$H$603),(($D$18*$H$603)+((PI()*(($C$21/2)^2)*($G$20-$G961))*$H$603))+((($D$18+$H$18)/3)*$BF$13)-(((PI()*($C$21/2)^2*(($C$21/2)*$AZ$13))/3)*$H$603)))</f>
        <v>62592.717763215798</v>
      </c>
      <c r="I961" s="73">
        <v>35.6</v>
      </c>
      <c r="J961" s="95">
        <f t="shared" si="137"/>
        <v>66678.777372698445</v>
      </c>
      <c r="K961" s="62">
        <v>35.6</v>
      </c>
      <c r="L961" s="96">
        <f>IF($K961&gt;$G$20,IF('Silo Levels'!$L$21="Pumping",((PI()*((($C$19+$G$20)-$K961)*($O$20/($O$19/2)))^2*((($O$20+$G$20)-$K961))/3)*$L$603)+(((PI()*((($C$19+$G$20)-$K961)*($O$20/($O$19/2)))^2*(((($C$19+$G$20)-$K961)*($O$20/($O$19/2)))*$AZ$14))/3)*$L$603),(((PI()*((($C$19+$G$20)-$K961)*($O$20/($O$19/2)))^2*((($O$20+$G$20)-$K961)/3))*$L$603)-((PI()*((($C$19+$G$20)-$K961)*($O$20/($O$19/2)))^2*(((($C$19+$G$20)-$K961)*($O$20/($O$19/2)))*$AZ$14)/3)*$L$603))),IF('Silo Levels'!$L$21="Pumping",(($D$18*$L$603)+((PI()*(($C$21/2)^2)*($G$20-$K961))*$L$603))+((($D$18+$H$18)/3)*$BF$14)+(((PI()*($C$21/2)^2*(($C$21/2)*$AZ$14))/3)*$L$603),(($D$18*$L$603)+((PI()*(($C$21/2)^2)*($G$20-$K961))*$L$603))+((($D$18+$H$18)/3)*$BF$14)-(((PI()*($C$21/2)^2*(($C$21/2)*$AZ$14))/3)*$L$603)))</f>
        <v>62873.38435108633</v>
      </c>
      <c r="M961" s="73">
        <v>35.6</v>
      </c>
      <c r="N961" s="95">
        <f t="shared" si="138"/>
        <v>68228.297359043063</v>
      </c>
      <c r="O961" s="62">
        <v>35.6</v>
      </c>
      <c r="P961" s="96">
        <f>IF($O961&gt;$G$20,IF('Silo Levels'!$L$22="Pumping",((PI()*((($C$19+$G$20)-$O961)*($O$20/($O$19/2)))^2*((($O$20+$G$20)-$O961))/3)*$P$603)+(((PI()*((($C$19+$G$20)-$O961)*($O$20/($O$19/2)))^2*(((($C$19+$G$20)-$O961)*($O$20/($O$19/2)))*$AZ$15))/3)*$P$603),(((PI()*((($C$19+$G$20)-$O961)*($O$20/($O$19/2)))^2*((($O$20+$G$20)-$O961)/3))*$P$603)-((PI()*((($C$19+$G$20)-$O961)*($O$20/($O$19/2)))^2*(((($C$19+$G$20)-$O961)*($O$20/($O$19/2)))*$AZ$15)/3)*$P$603))),IF('Silo Levels'!$L$22="Pumping",(($D$18*$P$603)+((PI()*(($C$21/2)^2)*($G$20-$O961))*$P$603))+((($D$18+$H$18)/3)*$BF$15)+(((PI()*($C$21/2)^2*(($C$21/2)*$AZ$15))/3)*$P$603),(($D$18*$P$603)+((PI()*(($C$21/2)^2)*($G$20-$O961))*$P$603))+((($D$18+$H$18)/3)*$BF$15)-(((PI()*($C$21/2)^2*(($C$21/2)*$AZ$15))/3)*$P$603)))</f>
        <v>64333.141831450572</v>
      </c>
      <c r="Q961" s="73">
        <v>35.6</v>
      </c>
      <c r="R961" s="95">
        <f t="shared" si="139"/>
        <v>70542.916989517922</v>
      </c>
      <c r="S961" s="62">
        <v>35.6</v>
      </c>
      <c r="T961" s="96">
        <f>IF($S961&gt;$G$20,IF('Silo Levels'!$L$23="Pumping",((PI()*((($C$19+$G$20)-$S961)*($O$20/($O$19/2)))^2*((($O$20+$G$20)-$S961))/3)*$T$603)+(((PI()*((($C$19+$G$20)-$S961)*($O$20/($O$19/2)))^2*(((($C$19+$G$20)-$S961)*($O$20/($O$19/2)))*$AZ$16))/3)*$T$603),(((PI()*((($C$19+$G$20)-$S961)*($O$20/($O$19/2)))^2*((($O$20+$G$20)-$S961)/3))*$T$603)-((PI()*((($C$19+$G$20)-$S961)*($O$20/($O$19/2)))^2*(((($C$19+$G$20)-$S961)*($O$20/($O$19/2)))*$AZ$16)/3)*$T$603))),IF('Silo Levels'!$L$23="Pumping",(($D$18*$T$603)+((PI()*(($C$21/2)^2)*($G$20-$S961))*$T$603))+((($D$18+$H$18)/3)*$BF$16)+(((PI()*($C$21/2)^2*(($C$21/2)*$AZ$16))/3)*$T$603),(($D$18*$T$603)+((PI()*(($C$21/2)^2)*($G$20-$S961))*$T$603))+((($D$18+$H$18)/3)*$BF$16)-(((PI()*($C$21/2)^2*(($C$21/2)*$AZ$16))/3)*$T$603)))</f>
        <v>66513.677319575683</v>
      </c>
      <c r="U961" s="73">
        <v>35.6</v>
      </c>
      <c r="V961" s="95">
        <f t="shared" si="140"/>
        <v>66380.85220824166</v>
      </c>
      <c r="W961" s="62">
        <v>35.6</v>
      </c>
      <c r="X961" s="96">
        <f>IF($W961&gt;$G$20,IF('Silo Levels'!$L$24="Pumping",((PI()*((($C$19+$G$20)-$W961)*($O$20/($O$19/2)))^2*((($O$20+$G$20)-$W961))/3)*$X$603)+(((PI()*((($C$19+$G$20)-$W961)*($O$20/($O$19/2)))^2*(((($C$19+$G$20)-$W961)*($O$20/($O$19/2)))*$AZ$17))/3)*$X$603),(((PI()*((($C$19+$G$20)-$W961)*($O$20/($O$19/2)))^2*((($O$20+$G$20)-$W961)/3))*$X$603)-((PI()*((($C$19+$G$20)-$W961)*($O$20/($O$19/2)))^2*(((($C$19+$G$20)-$W961)*($O$20/($O$19/2)))*$AZ$17)/3)*$X$603))),IF('Silo Levels'!$L$24="Pumping",(($D$18*$X$603)+((PI()*(($C$21/2)^2)*($G$20-$W961))*$X$603))+((($D$18+$H$18)/3)*$BF$17)+(((PI()*($C$21/2)^2*(($C$21/2)*$AZ$17))/3)*$X$603),(($D$18*$X$603)+((PI()*(($C$21/2)^2)*($G$20-$W961))*$X$603))+((($D$18+$H$18)/3)*$BF$17)-(((PI()*($C$21/2)^2*(($C$21/2)*$AZ$17))/3)*$X$603)))</f>
        <v>62592.717763215798</v>
      </c>
      <c r="Y961" s="73">
        <v>35.6</v>
      </c>
      <c r="Z961" s="95">
        <f t="shared" si="141"/>
        <v>76068.636641569785</v>
      </c>
      <c r="AA961" s="62">
        <v>35.6</v>
      </c>
      <c r="AB961" s="96">
        <f>IF($AA961&gt;$G$20,IF('Silo Levels'!$L$25="Pumping",((PI()*((($C$19+$G$20)-$AA961)*($O$20/($O$19/2)))^2*((($O$20+$G$20)-$AA961))/3)*$AB$603)+(((PI()*((($C$19+$G$20)-$AA961)*($O$20/($O$19/2)))^2*(((($C$19+$G$20)-$AA961)*($O$20/($O$19/2)))*$AZ$18))/3)*$AB$603),(((PI()*((($C$19+$G$20)-$AA961)*($O$20/($O$19/2)))^2*((($O$20+$G$20)-$AA961)/3))*$AB$603)-((PI()*((($C$19+$G$20)-$AA961)*($O$20/($O$19/2)))^2*(((($C$19+$G$20)-$AA961)*($O$20/($O$19/2)))*$AZ$18)/3)*$AB$603))),IF('Silo Levels'!$L$25="Pumping",(($D$18*$AB$603)+((PI()*(($C$21/2)^2)*($G$20-$AA961))*$AB$603))+((($D$18+$H$18)/3)*$BF$18)+(((PI()*($C$21/2)^2*(($C$21/2)*$AZ$18))/3)*$AB$603),(($D$18*$AB$603)+((PI()*(($C$21/2)^2)*($G$20-$AA961))*$AB$603))+((($D$18+$H$18)/3)*$BF$18)-(((PI()*($C$21/2)^2*(($C$21/2)*$AZ$18))/3)*$AB$603)))</f>
        <v>71719.296264515477</v>
      </c>
      <c r="AC961" s="73">
        <v>35.6</v>
      </c>
      <c r="AD961" s="95">
        <f t="shared" si="142"/>
        <v>81258.776866020868</v>
      </c>
      <c r="AE961" s="62">
        <v>35.6</v>
      </c>
      <c r="AF961" s="96">
        <f>IF($AE961&gt;$G$20,IF('Silo Levels'!$L$26="Pumping",((PI()*((($C$19+$G$20)-$AE961)*($O$20/($O$19/2)))^2*((($O$20+$G$20)-$AE961))/3)*$AF$603)+(((PI()*((($C$19+$G$20)-$AE961)*($O$20/($O$19/2)))^2*(((($C$19+$G$20)-$AE961)*($O$20/($O$19/2)))*$AZ$19))/3)*$AF$603),(((PI()*((($C$19+$G$20)-$AE961)*($O$20/($O$19/2)))^2*((($O$20+$G$20)-$AE961)/3))*$AF$603)-((PI()*((($C$19+$G$20)-$AE961)*($O$20/($O$19/2)))^2*(((($C$19+$G$20)-$AE961)*($O$20/($O$19/2)))*$AZ$19)/3)*$AF$603))),IF('Silo Levels'!$L$26="Pumping",(($D$18*$AF$603)+((PI()*(($C$21/2)^2)*($G$20-$AE961))*$AF$603))+((($D$18+$H$18)/3)*$BF$19)+(((PI()*($C$21/2)^2*(($C$21/2)*$AZ$19))/3)*$AF$603),(($D$18*$AF$603)+((PI()*(($C$21/2)^2)*($G$20-$AE961))*$AF$603))+((($D$18+$H$18)/3)*$BF$19)-(((PI()*($C$21/2)^2*(($C$21/2)*$AZ$19))/3)*$AF$603)))</f>
        <v>79048.291213760895</v>
      </c>
      <c r="AG961" s="73">
        <v>35.6</v>
      </c>
      <c r="AH961" s="95">
        <f t="shared" si="143"/>
        <v>73170.53192895517</v>
      </c>
      <c r="AI961" s="62">
        <v>35.6</v>
      </c>
      <c r="AJ961" s="96">
        <f>IF($AI961&gt;$G$20,IF('Silo Levels'!$L$27="Pumping",((PI()*((($C$19+$G$20)-$AI961)*($O$20/($O$19/2)))^2*((($O$20+$G$20)-$AI961))/3)*$AJ$603)+(((PI()*((($C$19+$G$20)-$AI961)*($O$20/($O$19/2)))^2*(((($C$19+$G$20)-$AI961)*($O$20/($O$19/2)))*$AZ$20))/3)*$AJ$603),(((PI()*((($C$19+$G$20)-$AI961)*($O$20/($O$19/2)))^2*((($O$20+$G$20)-$AI961)/3))*$AJ$603)-((PI()*((($C$19+$G$20)-$AI961)*($O$20/($O$19/2)))^2*(((($C$19+$G$20)-$AI961)*($O$20/($O$19/2)))*$AZ$20)/3)*$AJ$603))),IF('Silo Levels'!$L$27="Pumping",(($D$18*$AJ$603)+((PI()*(($C$21/2)^2)*($G$20-$AI961))*$AJ$603))+((($D$18+$H$18)/3)*$BF$20)+(((PI()*($C$21/2)^2*(($C$21/2)*$AZ$20))/3)*$AJ$603),(($D$18*$AJ$603)+((PI()*(($C$21/2)^2)*($G$20-$AI961))*$AJ$603))+((($D$18+$H$18)/3)*$BF$20)-(((PI()*($C$21/2)^2*(($C$21/2)*$AZ$20))/3)*$AJ$603)))</f>
        <v>68989.076538148453</v>
      </c>
    </row>
    <row r="962" spans="1:36" x14ac:dyDescent="0.3">
      <c r="A962">
        <v>35.700000000000003</v>
      </c>
      <c r="B962" s="95">
        <f t="shared" si="144"/>
        <v>72750.929436776656</v>
      </c>
      <c r="C962" s="62">
        <v>35.700000000000003</v>
      </c>
      <c r="D962" s="96">
        <f>IF($C962&gt;$G$20,IF('Silo Levels'!$L$19="Pumping",((PI()*((($C$19+$G$20)-$C962)*($O$20/($O$19/2)))^2*((($O$20+$G$20)-$C962))/3)*$D$603)+(((PI()*((($C$19+$G$20)-$C962)*($O$20/($O$19/2)))^2*(((($C$19+$G$20)-$C962)*($O$20/($O$19/2)))*$AZ$12))/3)*$D$603),(((PI()*((($C$19+$G$20)-$C962)*($O$20/($O$19/2)))^2*((($O$20+$G$20)-$C962)/3))*$D$603)-((PI()*((($C$19+$G$20)-$C962)*($O$20/($O$19/2)))^2*(((($C$19+$G$20)-$C962)*($O$20/($O$19/2)))*$AZ$12)/3)*$D$603))),IF('Silo Levels'!$L$19="Pumping",(($D$18*$D$603)+((PI()*(($C$21/2)^2)*($G$20-$C962))*$D$603))+((($D$18+$H$18)/3)*$BF$12)+(((PI()*($C$21/2)^2*(($C$21/2)*$AZ$12))/3)*$D$603),(($D$18*$D$603)+((PI()*(($C$21/2)^2)*($G$20-$C962))*$D$603))+((($D$18+$H$18)/3)*$BF$12)-(((PI()*($C$21/2)^2*(($C$21/2)*$AZ$12))/3)*$D$603)))</f>
        <v>69823.910663211951</v>
      </c>
      <c r="E962" s="73">
        <v>35.700000000000003</v>
      </c>
      <c r="F962" s="95">
        <f t="shared" si="136"/>
        <v>66000.718856266933</v>
      </c>
      <c r="G962" s="62">
        <v>35.700000000000003</v>
      </c>
      <c r="H962" s="96">
        <f>IF($G962&gt;$G$20,IF('Silo Levels'!$L$20="Pumping",((PI()*((($C$19+$G$20)-$G962)*($O$20/($O$19/2)))^2*((($O$20+$G$20)-$G962))/3)*$H$603)+(((PI()*((($C$19+$G$20)-$G962)*($O$20/($O$19/2)))^2*(((($C$19+$G$20)-$G962)*($O$20/($O$19/2)))*$AZ$13))/3)*$H$603),(((PI()*((($C$19+$G$20)-$G962)*($O$20/($O$19/2)))^2*((($O$20+$G$20)-$G962)/3))*$H$603)-((PI()*((($C$19+$G$20)-$G962)*($O$20/($O$19/2)))^2*(((($C$19+$G$20)-$G962)*($O$20/($O$19/2)))*$AZ$13)/3)*$H$603))),IF('Silo Levels'!$L$20="Pumping",(($D$18*$H$603)+((PI()*(($C$21/2)^2)*($G$20-$G962))*$H$603))+((($D$18+$H$18)/3)*$BF$13)+(((PI()*($C$21/2)^2*(($C$21/2)*$AZ$13))/3)*$H$603),(($D$18*$H$603)+((PI()*(($C$21/2)^2)*($G$20-$G962))*$H$603))+((($D$18+$H$18)/3)*$BF$13)-(((PI()*($C$21/2)^2*(($C$21/2)*$AZ$13))/3)*$H$603)))</f>
        <v>62212.58441124107</v>
      </c>
      <c r="I962" s="73">
        <v>35.700000000000003</v>
      </c>
      <c r="J962" s="95">
        <f t="shared" si="137"/>
        <v>66296.912149623779</v>
      </c>
      <c r="K962" s="62">
        <v>35.700000000000003</v>
      </c>
      <c r="L962" s="96">
        <f>IF($K962&gt;$G$20,IF('Silo Levels'!$L$21="Pumping",((PI()*((($C$19+$G$20)-$K962)*($O$20/($O$19/2)))^2*((($O$20+$G$20)-$K962))/3)*$L$603)+(((PI()*((($C$19+$G$20)-$K962)*($O$20/($O$19/2)))^2*(((($C$19+$G$20)-$K962)*($O$20/($O$19/2)))*$AZ$14))/3)*$L$603),(((PI()*((($C$19+$G$20)-$K962)*($O$20/($O$19/2)))^2*((($O$20+$G$20)-$K962)/3))*$L$603)-((PI()*((($C$19+$G$20)-$K962)*($O$20/($O$19/2)))^2*(((($C$19+$G$20)-$K962)*($O$20/($O$19/2)))*$AZ$14)/3)*$L$603))),IF('Silo Levels'!$L$21="Pumping",(($D$18*$L$603)+((PI()*(($C$21/2)^2)*($G$20-$K962))*$L$603))+((($D$18+$H$18)/3)*$BF$14)+(((PI()*($C$21/2)^2*(($C$21/2)*$AZ$14))/3)*$L$603),(($D$18*$L$603)+((PI()*(($C$21/2)^2)*($G$20-$K962))*$L$603))+((($D$18+$H$18)/3)*$BF$14)-(((PI()*($C$21/2)^2*(($C$21/2)*$AZ$14))/3)*$L$603)))</f>
        <v>62491.519128011663</v>
      </c>
      <c r="M962" s="73">
        <v>35.700000000000003</v>
      </c>
      <c r="N962" s="95">
        <f t="shared" si="138"/>
        <v>67837.424609235866</v>
      </c>
      <c r="O962" s="62">
        <v>35.700000000000003</v>
      </c>
      <c r="P962" s="96">
        <f>IF($O962&gt;$G$20,IF('Silo Levels'!$L$22="Pumping",((PI()*((($C$19+$G$20)-$O962)*($O$20/($O$19/2)))^2*((($O$20+$G$20)-$O962))/3)*$P$603)+(((PI()*((($C$19+$G$20)-$O962)*($O$20/($O$19/2)))^2*(((($C$19+$G$20)-$O962)*($O$20/($O$19/2)))*$AZ$15))/3)*$P$603),(((PI()*((($C$19+$G$20)-$O962)*($O$20/($O$19/2)))^2*((($O$20+$G$20)-$O962)/3))*$P$603)-((PI()*((($C$19+$G$20)-$O962)*($O$20/($O$19/2)))^2*(((($C$19+$G$20)-$O962)*($O$20/($O$19/2)))*$AZ$15)/3)*$P$603))),IF('Silo Levels'!$L$22="Pumping",(($D$18*$P$603)+((PI()*(($C$21/2)^2)*($G$20-$O962))*$P$603))+((($D$18+$H$18)/3)*$BF$15)+(((PI()*($C$21/2)^2*(($C$21/2)*$AZ$15))/3)*$P$603),(($D$18*$P$603)+((PI()*(($C$21/2)^2)*($G$20-$O962))*$P$603))+((($D$18+$H$18)/3)*$BF$15)-(((PI()*($C$21/2)^2*(($C$21/2)*$AZ$15))/3)*$P$603)))</f>
        <v>63942.269081643375</v>
      </c>
      <c r="Q962" s="73">
        <v>35.700000000000003</v>
      </c>
      <c r="R962" s="95">
        <f t="shared" si="139"/>
        <v>70138.5891062624</v>
      </c>
      <c r="S962" s="62">
        <v>35.700000000000003</v>
      </c>
      <c r="T962" s="96">
        <f>IF($S962&gt;$G$20,IF('Silo Levels'!$L$23="Pumping",((PI()*((($C$19+$G$20)-$S962)*($O$20/($O$19/2)))^2*((($O$20+$G$20)-$S962))/3)*$T$603)+(((PI()*((($C$19+$G$20)-$S962)*($O$20/($O$19/2)))^2*(((($C$19+$G$20)-$S962)*($O$20/($O$19/2)))*$AZ$16))/3)*$T$603),(((PI()*((($C$19+$G$20)-$S962)*($O$20/($O$19/2)))^2*((($O$20+$G$20)-$S962)/3))*$T$603)-((PI()*((($C$19+$G$20)-$S962)*($O$20/($O$19/2)))^2*(((($C$19+$G$20)-$S962)*($O$20/($O$19/2)))*$AZ$16)/3)*$T$603))),IF('Silo Levels'!$L$23="Pumping",(($D$18*$T$603)+((PI()*(($C$21/2)^2)*($G$20-$S962))*$T$603))+((($D$18+$H$18)/3)*$BF$16)+(((PI()*($C$21/2)^2*(($C$21/2)*$AZ$16))/3)*$T$603),(($D$18*$T$603)+((PI()*(($C$21/2)^2)*($G$20-$S962))*$T$603))+((($D$18+$H$18)/3)*$BF$16)-(((PI()*($C$21/2)^2*(($C$21/2)*$AZ$16))/3)*$T$603)))</f>
        <v>66109.349436320161</v>
      </c>
      <c r="U962" s="73">
        <v>35.700000000000003</v>
      </c>
      <c r="V962" s="95">
        <f t="shared" si="140"/>
        <v>66000.718856266933</v>
      </c>
      <c r="W962" s="62">
        <v>35.700000000000003</v>
      </c>
      <c r="X962" s="96">
        <f>IF($W962&gt;$G$20,IF('Silo Levels'!$L$24="Pumping",((PI()*((($C$19+$G$20)-$W962)*($O$20/($O$19/2)))^2*((($O$20+$G$20)-$W962))/3)*$X$603)+(((PI()*((($C$19+$G$20)-$W962)*($O$20/($O$19/2)))^2*(((($C$19+$G$20)-$W962)*($O$20/($O$19/2)))*$AZ$17))/3)*$X$603),(((PI()*((($C$19+$G$20)-$W962)*($O$20/($O$19/2)))^2*((($O$20+$G$20)-$W962)/3))*$X$603)-((PI()*((($C$19+$G$20)-$W962)*($O$20/($O$19/2)))^2*(((($C$19+$G$20)-$W962)*($O$20/($O$19/2)))*$AZ$17)/3)*$X$603))),IF('Silo Levels'!$L$24="Pumping",(($D$18*$X$603)+((PI()*(($C$21/2)^2)*($G$20-$W962))*$X$603))+((($D$18+$H$18)/3)*$BF$17)+(((PI()*($C$21/2)^2*(($C$21/2)*$AZ$17))/3)*$X$603),(($D$18*$X$603)+((PI()*(($C$21/2)^2)*($G$20-$W962))*$X$603))+((($D$18+$H$18)/3)*$BF$17)-(((PI()*($C$21/2)^2*(($C$21/2)*$AZ$17))/3)*$X$603)))</f>
        <v>62212.58441124107</v>
      </c>
      <c r="Y962" s="73">
        <v>35.700000000000003</v>
      </c>
      <c r="Z962" s="95">
        <f t="shared" si="141"/>
        <v>75632.187154255633</v>
      </c>
      <c r="AA962" s="62">
        <v>35.700000000000003</v>
      </c>
      <c r="AB962" s="96">
        <f>IF($AA962&gt;$G$20,IF('Silo Levels'!$L$25="Pumping",((PI()*((($C$19+$G$20)-$AA962)*($O$20/($O$19/2)))^2*((($O$20+$G$20)-$AA962))/3)*$AB$603)+(((PI()*((($C$19+$G$20)-$AA962)*($O$20/($O$19/2)))^2*(((($C$19+$G$20)-$AA962)*($O$20/($O$19/2)))*$AZ$18))/3)*$AB$603),(((PI()*((($C$19+$G$20)-$AA962)*($O$20/($O$19/2)))^2*((($O$20+$G$20)-$AA962)/3))*$AB$603)-((PI()*((($C$19+$G$20)-$AA962)*($O$20/($O$19/2)))^2*(((($C$19+$G$20)-$AA962)*($O$20/($O$19/2)))*$AZ$18)/3)*$AB$603))),IF('Silo Levels'!$L$25="Pumping",(($D$18*$AB$603)+((PI()*(($C$21/2)^2)*($G$20-$AA962))*$AB$603))+((($D$18+$H$18)/3)*$BF$18)+(((PI()*($C$21/2)^2*(($C$21/2)*$AZ$18))/3)*$AB$603),(($D$18*$AB$603)+((PI()*(($C$21/2)^2)*($G$20-$AA962))*$AB$603))+((($D$18+$H$18)/3)*$BF$18)-(((PI()*($C$21/2)^2*(($C$21/2)*$AZ$18))/3)*$AB$603)))</f>
        <v>71282.846777201325</v>
      </c>
      <c r="AC962" s="73">
        <v>35.700000000000003</v>
      </c>
      <c r="AD962" s="95">
        <f t="shared" si="142"/>
        <v>80815.139327448851</v>
      </c>
      <c r="AE962" s="62">
        <v>35.700000000000003</v>
      </c>
      <c r="AF962" s="96">
        <f>IF($AE962&gt;$G$20,IF('Silo Levels'!$L$26="Pumping",((PI()*((($C$19+$G$20)-$AE962)*($O$20/($O$19/2)))^2*((($O$20+$G$20)-$AE962))/3)*$AF$603)+(((PI()*((($C$19+$G$20)-$AE962)*($O$20/($O$19/2)))^2*(((($C$19+$G$20)-$AE962)*($O$20/($O$19/2)))*$AZ$19))/3)*$AF$603),(((PI()*((($C$19+$G$20)-$AE962)*($O$20/($O$19/2)))^2*((($O$20+$G$20)-$AE962)/3))*$AF$603)-((PI()*((($C$19+$G$20)-$AE962)*($O$20/($O$19/2)))^2*(((($C$19+$G$20)-$AE962)*($O$20/($O$19/2)))*$AZ$19)/3)*$AF$603))),IF('Silo Levels'!$L$26="Pumping",(($D$18*$AF$603)+((PI()*(($C$21/2)^2)*($G$20-$AE962))*$AF$603))+((($D$18+$H$18)/3)*$BF$19)+(((PI()*($C$21/2)^2*(($C$21/2)*$AZ$19))/3)*$AF$603),(($D$18*$AF$603)+((PI()*(($C$21/2)^2)*($G$20-$AE962))*$AF$603))+((($D$18+$H$18)/3)*$BF$19)-(((PI()*($C$21/2)^2*(($C$21/2)*$AZ$19))/3)*$AF$603)))</f>
        <v>78604.653675188878</v>
      </c>
      <c r="AG962" s="73">
        <v>35.700000000000003</v>
      </c>
      <c r="AH962" s="95">
        <f t="shared" si="143"/>
        <v>72750.929436776656</v>
      </c>
      <c r="AI962" s="62">
        <v>35.700000000000003</v>
      </c>
      <c r="AJ962" s="96">
        <f>IF($AI962&gt;$G$20,IF('Silo Levels'!$L$27="Pumping",((PI()*((($C$19+$G$20)-$AI962)*($O$20/($O$19/2)))^2*((($O$20+$G$20)-$AI962))/3)*$AJ$603)+(((PI()*((($C$19+$G$20)-$AI962)*($O$20/($O$19/2)))^2*(((($C$19+$G$20)-$AI962)*($O$20/($O$19/2)))*$AZ$20))/3)*$AJ$603),(((PI()*((($C$19+$G$20)-$AI962)*($O$20/($O$19/2)))^2*((($O$20+$G$20)-$AI962)/3))*$AJ$603)-((PI()*((($C$19+$G$20)-$AI962)*($O$20/($O$19/2)))^2*(((($C$19+$G$20)-$AI962)*($O$20/($O$19/2)))*$AZ$20)/3)*$AJ$603))),IF('Silo Levels'!$L$27="Pumping",(($D$18*$AJ$603)+((PI()*(($C$21/2)^2)*($G$20-$AI962))*$AJ$603))+((($D$18+$H$18)/3)*$BF$20)+(((PI()*($C$21/2)^2*(($C$21/2)*$AZ$20))/3)*$AJ$603),(($D$18*$AJ$603)+((PI()*(($C$21/2)^2)*($G$20-$AI962))*$AJ$603))+((($D$18+$H$18)/3)*$BF$20)-(((PI()*($C$21/2)^2*(($C$21/2)*$AZ$20))/3)*$AJ$603)))</f>
        <v>68569.474045969939</v>
      </c>
    </row>
    <row r="963" spans="1:36" x14ac:dyDescent="0.3">
      <c r="A963">
        <v>35.799999999999997</v>
      </c>
      <c r="B963" s="95">
        <f t="shared" si="144"/>
        <v>72331.326944598171</v>
      </c>
      <c r="C963" s="62">
        <v>35.799999999999997</v>
      </c>
      <c r="D963" s="96">
        <f>IF($C963&gt;$G$20,IF('Silo Levels'!$L$19="Pumping",((PI()*((($C$19+$G$20)-$C963)*($O$20/($O$19/2)))^2*((($O$20+$G$20)-$C963))/3)*$D$603)+(((PI()*((($C$19+$G$20)-$C963)*($O$20/($O$19/2)))^2*(((($C$19+$G$20)-$C963)*($O$20/($O$19/2)))*$AZ$12))/3)*$D$603),(((PI()*((($C$19+$G$20)-$C963)*($O$20/($O$19/2)))^2*((($O$20+$G$20)-$C963)/3))*$D$603)-((PI()*((($C$19+$G$20)-$C963)*($O$20/($O$19/2)))^2*(((($C$19+$G$20)-$C963)*($O$20/($O$19/2)))*$AZ$12)/3)*$D$603))),IF('Silo Levels'!$L$19="Pumping",(($D$18*$D$603)+((PI()*(($C$21/2)^2)*($G$20-$C963))*$D$603))+((($D$18+$H$18)/3)*$BF$12)+(((PI()*($C$21/2)^2*(($C$21/2)*$AZ$12))/3)*$D$603),(($D$18*$D$603)+((PI()*(($C$21/2)^2)*($G$20-$C963))*$D$603))+((($D$18+$H$18)/3)*$BF$12)-(((PI()*($C$21/2)^2*(($C$21/2)*$AZ$12))/3)*$D$603)))</f>
        <v>69404.308171033466</v>
      </c>
      <c r="E963" s="73">
        <v>35.799999999999997</v>
      </c>
      <c r="F963" s="95">
        <f t="shared" si="136"/>
        <v>65620.585504292234</v>
      </c>
      <c r="G963" s="62">
        <v>35.799999999999997</v>
      </c>
      <c r="H963" s="96">
        <f>IF($G963&gt;$G$20,IF('Silo Levels'!$L$20="Pumping",((PI()*((($C$19+$G$20)-$G963)*($O$20/($O$19/2)))^2*((($O$20+$G$20)-$G963))/3)*$H$603)+(((PI()*((($C$19+$G$20)-$G963)*($O$20/($O$19/2)))^2*(((($C$19+$G$20)-$G963)*($O$20/($O$19/2)))*$AZ$13))/3)*$H$603),(((PI()*((($C$19+$G$20)-$G963)*($O$20/($O$19/2)))^2*((($O$20+$G$20)-$G963)/3))*$H$603)-((PI()*((($C$19+$G$20)-$G963)*($O$20/($O$19/2)))^2*(((($C$19+$G$20)-$G963)*($O$20/($O$19/2)))*$AZ$13)/3)*$H$603))),IF('Silo Levels'!$L$20="Pumping",(($D$18*$H$603)+((PI()*(($C$21/2)^2)*($G$20-$G963))*$H$603))+((($D$18+$H$18)/3)*$BF$13)+(((PI()*($C$21/2)^2*(($C$21/2)*$AZ$13))/3)*$H$603),(($D$18*$H$603)+((PI()*(($C$21/2)^2)*($G$20-$G963))*$H$603))+((($D$18+$H$18)/3)*$BF$13)-(((PI()*($C$21/2)^2*(($C$21/2)*$AZ$13))/3)*$H$603)))</f>
        <v>61832.451059266372</v>
      </c>
      <c r="I963" s="73">
        <v>35.799999999999997</v>
      </c>
      <c r="J963" s="95">
        <f t="shared" si="137"/>
        <v>65915.046926549127</v>
      </c>
      <c r="K963" s="62">
        <v>35.799999999999997</v>
      </c>
      <c r="L963" s="96">
        <f>IF($K963&gt;$G$20,IF('Silo Levels'!$L$21="Pumping",((PI()*((($C$19+$G$20)-$K963)*($O$20/($O$19/2)))^2*((($O$20+$G$20)-$K963))/3)*$L$603)+(((PI()*((($C$19+$G$20)-$K963)*($O$20/($O$19/2)))^2*(((($C$19+$G$20)-$K963)*($O$20/($O$19/2)))*$AZ$14))/3)*$L$603),(((PI()*((($C$19+$G$20)-$K963)*($O$20/($O$19/2)))^2*((($O$20+$G$20)-$K963)/3))*$L$603)-((PI()*((($C$19+$G$20)-$K963)*($O$20/($O$19/2)))^2*(((($C$19+$G$20)-$K963)*($O$20/($O$19/2)))*$AZ$14)/3)*$L$603))),IF('Silo Levels'!$L$21="Pumping",(($D$18*$L$603)+((PI()*(($C$21/2)^2)*($G$20-$K963))*$L$603))+((($D$18+$H$18)/3)*$BF$14)+(((PI()*($C$21/2)^2*(($C$21/2)*$AZ$14))/3)*$L$603),(($D$18*$L$603)+((PI()*(($C$21/2)^2)*($G$20-$K963))*$L$603))+((($D$18+$H$18)/3)*$BF$14)-(((PI()*($C$21/2)^2*(($C$21/2)*$AZ$14))/3)*$L$603)))</f>
        <v>62109.653904937011</v>
      </c>
      <c r="M963" s="73">
        <v>35.799999999999997</v>
      </c>
      <c r="N963" s="95">
        <f t="shared" si="138"/>
        <v>67446.551859428699</v>
      </c>
      <c r="O963" s="62">
        <v>35.799999999999997</v>
      </c>
      <c r="P963" s="96">
        <f>IF($O963&gt;$G$20,IF('Silo Levels'!$L$22="Pumping",((PI()*((($C$19+$G$20)-$O963)*($O$20/($O$19/2)))^2*((($O$20+$G$20)-$O963))/3)*$P$603)+(((PI()*((($C$19+$G$20)-$O963)*($O$20/($O$19/2)))^2*(((($C$19+$G$20)-$O963)*($O$20/($O$19/2)))*$AZ$15))/3)*$P$603),(((PI()*((($C$19+$G$20)-$O963)*($O$20/($O$19/2)))^2*((($O$20+$G$20)-$O963)/3))*$P$603)-((PI()*((($C$19+$G$20)-$O963)*($O$20/($O$19/2)))^2*(((($C$19+$G$20)-$O963)*($O$20/($O$19/2)))*$AZ$15)/3)*$P$603))),IF('Silo Levels'!$L$22="Pumping",(($D$18*$P$603)+((PI()*(($C$21/2)^2)*($G$20-$O963))*$P$603))+((($D$18+$H$18)/3)*$BF$15)+(((PI()*($C$21/2)^2*(($C$21/2)*$AZ$15))/3)*$P$603),(($D$18*$P$603)+((PI()*(($C$21/2)^2)*($G$20-$O963))*$P$603))+((($D$18+$H$18)/3)*$BF$15)-(((PI()*($C$21/2)^2*(($C$21/2)*$AZ$15))/3)*$P$603)))</f>
        <v>63551.396331836208</v>
      </c>
      <c r="Q963" s="73">
        <v>35.799999999999997</v>
      </c>
      <c r="R963" s="95">
        <f t="shared" si="139"/>
        <v>69734.261223006892</v>
      </c>
      <c r="S963" s="62">
        <v>35.799999999999997</v>
      </c>
      <c r="T963" s="96">
        <f>IF($S963&gt;$G$20,IF('Silo Levels'!$L$23="Pumping",((PI()*((($C$19+$G$20)-$S963)*($O$20/($O$19/2)))^2*((($O$20+$G$20)-$S963))/3)*$T$603)+(((PI()*((($C$19+$G$20)-$S963)*($O$20/($O$19/2)))^2*(((($C$19+$G$20)-$S963)*($O$20/($O$19/2)))*$AZ$16))/3)*$T$603),(((PI()*((($C$19+$G$20)-$S963)*($O$20/($O$19/2)))^2*((($O$20+$G$20)-$S963)/3))*$T$603)-((PI()*((($C$19+$G$20)-$S963)*($O$20/($O$19/2)))^2*(((($C$19+$G$20)-$S963)*($O$20/($O$19/2)))*$AZ$16)/3)*$T$603))),IF('Silo Levels'!$L$23="Pumping",(($D$18*$T$603)+((PI()*(($C$21/2)^2)*($G$20-$S963))*$T$603))+((($D$18+$H$18)/3)*$BF$16)+(((PI()*($C$21/2)^2*(($C$21/2)*$AZ$16))/3)*$T$603),(($D$18*$T$603)+((PI()*(($C$21/2)^2)*($G$20-$S963))*$T$603))+((($D$18+$H$18)/3)*$BF$16)-(((PI()*($C$21/2)^2*(($C$21/2)*$AZ$16))/3)*$T$603)))</f>
        <v>65705.021553064653</v>
      </c>
      <c r="U963" s="73">
        <v>35.799999999999997</v>
      </c>
      <c r="V963" s="95">
        <f t="shared" si="140"/>
        <v>65620.585504292234</v>
      </c>
      <c r="W963" s="62">
        <v>35.799999999999997</v>
      </c>
      <c r="X963" s="96">
        <f>IF($W963&gt;$G$20,IF('Silo Levels'!$L$24="Pumping",((PI()*((($C$19+$G$20)-$W963)*($O$20/($O$19/2)))^2*((($O$20+$G$20)-$W963))/3)*$X$603)+(((PI()*((($C$19+$G$20)-$W963)*($O$20/($O$19/2)))^2*(((($C$19+$G$20)-$W963)*($O$20/($O$19/2)))*$AZ$17))/3)*$X$603),(((PI()*((($C$19+$G$20)-$W963)*($O$20/($O$19/2)))^2*((($O$20+$G$20)-$W963)/3))*$X$603)-((PI()*((($C$19+$G$20)-$W963)*($O$20/($O$19/2)))^2*(((($C$19+$G$20)-$W963)*($O$20/($O$19/2)))*$AZ$17)/3)*$X$603))),IF('Silo Levels'!$L$24="Pumping",(($D$18*$X$603)+((PI()*(($C$21/2)^2)*($G$20-$W963))*$X$603))+((($D$18+$H$18)/3)*$BF$17)+(((PI()*($C$21/2)^2*(($C$21/2)*$AZ$17))/3)*$X$603),(($D$18*$X$603)+((PI()*(($C$21/2)^2)*($G$20-$W963))*$X$603))+((($D$18+$H$18)/3)*$BF$17)-(((PI()*($C$21/2)^2*(($C$21/2)*$AZ$17))/3)*$X$603)))</f>
        <v>61832.451059266372</v>
      </c>
      <c r="Y963" s="73">
        <v>35.799999999999997</v>
      </c>
      <c r="Z963" s="95">
        <f t="shared" si="141"/>
        <v>75195.737666941481</v>
      </c>
      <c r="AA963" s="62">
        <v>35.799999999999997</v>
      </c>
      <c r="AB963" s="96">
        <f>IF($AA963&gt;$G$20,IF('Silo Levels'!$L$25="Pumping",((PI()*((($C$19+$G$20)-$AA963)*($O$20/($O$19/2)))^2*((($O$20+$G$20)-$AA963))/3)*$AB$603)+(((PI()*((($C$19+$G$20)-$AA963)*($O$20/($O$19/2)))^2*(((($C$19+$G$20)-$AA963)*($O$20/($O$19/2)))*$AZ$18))/3)*$AB$603),(((PI()*((($C$19+$G$20)-$AA963)*($O$20/($O$19/2)))^2*((($O$20+$G$20)-$AA963)/3))*$AB$603)-((PI()*((($C$19+$G$20)-$AA963)*($O$20/($O$19/2)))^2*(((($C$19+$G$20)-$AA963)*($O$20/($O$19/2)))*$AZ$18)/3)*$AB$603))),IF('Silo Levels'!$L$25="Pumping",(($D$18*$AB$603)+((PI()*(($C$21/2)^2)*($G$20-$AA963))*$AB$603))+((($D$18+$H$18)/3)*$BF$18)+(((PI()*($C$21/2)^2*(($C$21/2)*$AZ$18))/3)*$AB$603),(($D$18*$AB$603)+((PI()*(($C$21/2)^2)*($G$20-$AA963))*$AB$603))+((($D$18+$H$18)/3)*$BF$18)-(((PI()*($C$21/2)^2*(($C$21/2)*$AZ$18))/3)*$AB$603)))</f>
        <v>70846.397289887173</v>
      </c>
      <c r="AC963" s="73">
        <v>35.799999999999997</v>
      </c>
      <c r="AD963" s="95">
        <f t="shared" si="142"/>
        <v>80371.501788876834</v>
      </c>
      <c r="AE963" s="62">
        <v>35.799999999999997</v>
      </c>
      <c r="AF963" s="96">
        <f>IF($AE963&gt;$G$20,IF('Silo Levels'!$L$26="Pumping",((PI()*((($C$19+$G$20)-$AE963)*($O$20/($O$19/2)))^2*((($O$20+$G$20)-$AE963))/3)*$AF$603)+(((PI()*((($C$19+$G$20)-$AE963)*($O$20/($O$19/2)))^2*(((($C$19+$G$20)-$AE963)*($O$20/($O$19/2)))*$AZ$19))/3)*$AF$603),(((PI()*((($C$19+$G$20)-$AE963)*($O$20/($O$19/2)))^2*((($O$20+$G$20)-$AE963)/3))*$AF$603)-((PI()*((($C$19+$G$20)-$AE963)*($O$20/($O$19/2)))^2*(((($C$19+$G$20)-$AE963)*($O$20/($O$19/2)))*$AZ$19)/3)*$AF$603))),IF('Silo Levels'!$L$26="Pumping",(($D$18*$AF$603)+((PI()*(($C$21/2)^2)*($G$20-$AE963))*$AF$603))+((($D$18+$H$18)/3)*$BF$19)+(((PI()*($C$21/2)^2*(($C$21/2)*$AZ$19))/3)*$AF$603),(($D$18*$AF$603)+((PI()*(($C$21/2)^2)*($G$20-$AE963))*$AF$603))+((($D$18+$H$18)/3)*$BF$19)-(((PI()*($C$21/2)^2*(($C$21/2)*$AZ$19))/3)*$AF$603)))</f>
        <v>78161.016136616861</v>
      </c>
      <c r="AG963" s="73">
        <v>35.799999999999997</v>
      </c>
      <c r="AH963" s="95">
        <f t="shared" si="143"/>
        <v>72331.326944598171</v>
      </c>
      <c r="AI963" s="62">
        <v>35.799999999999997</v>
      </c>
      <c r="AJ963" s="96">
        <f>IF($AI963&gt;$G$20,IF('Silo Levels'!$L$27="Pumping",((PI()*((($C$19+$G$20)-$AI963)*($O$20/($O$19/2)))^2*((($O$20+$G$20)-$AI963))/3)*$AJ$603)+(((PI()*((($C$19+$G$20)-$AI963)*($O$20/($O$19/2)))^2*(((($C$19+$G$20)-$AI963)*($O$20/($O$19/2)))*$AZ$20))/3)*$AJ$603),(((PI()*((($C$19+$G$20)-$AI963)*($O$20/($O$19/2)))^2*((($O$20+$G$20)-$AI963)/3))*$AJ$603)-((PI()*((($C$19+$G$20)-$AI963)*($O$20/($O$19/2)))^2*(((($C$19+$G$20)-$AI963)*($O$20/($O$19/2)))*$AZ$20)/3)*$AJ$603))),IF('Silo Levels'!$L$27="Pumping",(($D$18*$AJ$603)+((PI()*(($C$21/2)^2)*($G$20-$AI963))*$AJ$603))+((($D$18+$H$18)/3)*$BF$20)+(((PI()*($C$21/2)^2*(($C$21/2)*$AZ$20))/3)*$AJ$603),(($D$18*$AJ$603)+((PI()*(($C$21/2)^2)*($G$20-$AI963))*$AJ$603))+((($D$18+$H$18)/3)*$BF$20)-(((PI()*($C$21/2)^2*(($C$21/2)*$AZ$20))/3)*$AJ$603)))</f>
        <v>68149.871553791454</v>
      </c>
    </row>
    <row r="964" spans="1:36" x14ac:dyDescent="0.3">
      <c r="A964">
        <v>35.9</v>
      </c>
      <c r="B964" s="95">
        <f t="shared" si="144"/>
        <v>71911.724452419643</v>
      </c>
      <c r="C964" s="62">
        <v>35.9</v>
      </c>
      <c r="D964" s="96">
        <f>IF($C964&gt;$G$20,IF('Silo Levels'!$L$19="Pumping",((PI()*((($C$19+$G$20)-$C964)*($O$20/($O$19/2)))^2*((($O$20+$G$20)-$C964))/3)*$D$603)+(((PI()*((($C$19+$G$20)-$C964)*($O$20/($O$19/2)))^2*(((($C$19+$G$20)-$C964)*($O$20/($O$19/2)))*$AZ$12))/3)*$D$603),(((PI()*((($C$19+$G$20)-$C964)*($O$20/($O$19/2)))^2*((($O$20+$G$20)-$C964)/3))*$D$603)-((PI()*((($C$19+$G$20)-$C964)*($O$20/($O$19/2)))^2*(((($C$19+$G$20)-$C964)*($O$20/($O$19/2)))*$AZ$12)/3)*$D$603))),IF('Silo Levels'!$L$19="Pumping",(($D$18*$D$603)+((PI()*(($C$21/2)^2)*($G$20-$C964))*$D$603))+((($D$18+$H$18)/3)*$BF$12)+(((PI()*($C$21/2)^2*(($C$21/2)*$AZ$12))/3)*$D$603),(($D$18*$D$603)+((PI()*(($C$21/2)^2)*($G$20-$C964))*$D$603))+((($D$18+$H$18)/3)*$BF$12)-(((PI()*($C$21/2)^2*(($C$21/2)*$AZ$12))/3)*$D$603)))</f>
        <v>68984.705678854938</v>
      </c>
      <c r="E964" s="73">
        <v>35.9</v>
      </c>
      <c r="F964" s="95">
        <f t="shared" si="136"/>
        <v>65240.452152317506</v>
      </c>
      <c r="G964" s="62">
        <v>35.9</v>
      </c>
      <c r="H964" s="96">
        <f>IF($G964&gt;$G$20,IF('Silo Levels'!$L$20="Pumping",((PI()*((($C$19+$G$20)-$G964)*($O$20/($O$19/2)))^2*((($O$20+$G$20)-$G964))/3)*$H$603)+(((PI()*((($C$19+$G$20)-$G964)*($O$20/($O$19/2)))^2*(((($C$19+$G$20)-$G964)*($O$20/($O$19/2)))*$AZ$13))/3)*$H$603),(((PI()*((($C$19+$G$20)-$G964)*($O$20/($O$19/2)))^2*((($O$20+$G$20)-$G964)/3))*$H$603)-((PI()*((($C$19+$G$20)-$G964)*($O$20/($O$19/2)))^2*(((($C$19+$G$20)-$G964)*($O$20/($O$19/2)))*$AZ$13)/3)*$H$603))),IF('Silo Levels'!$L$20="Pumping",(($D$18*$H$603)+((PI()*(($C$21/2)^2)*($G$20-$G964))*$H$603))+((($D$18+$H$18)/3)*$BF$13)+(((PI()*($C$21/2)^2*(($C$21/2)*$AZ$13))/3)*$H$603),(($D$18*$H$603)+((PI()*(($C$21/2)^2)*($G$20-$G964))*$H$603))+((($D$18+$H$18)/3)*$BF$13)-(((PI()*($C$21/2)^2*(($C$21/2)*$AZ$13))/3)*$H$603)))</f>
        <v>61452.317707291644</v>
      </c>
      <c r="I964" s="73">
        <v>35.9</v>
      </c>
      <c r="J964" s="95">
        <f t="shared" si="137"/>
        <v>65533.181703474453</v>
      </c>
      <c r="K964" s="62">
        <v>35.9</v>
      </c>
      <c r="L964" s="96">
        <f>IF($K964&gt;$G$20,IF('Silo Levels'!$L$21="Pumping",((PI()*((($C$19+$G$20)-$K964)*($O$20/($O$19/2)))^2*((($O$20+$G$20)-$K964))/3)*$L$603)+(((PI()*((($C$19+$G$20)-$K964)*($O$20/($O$19/2)))^2*(((($C$19+$G$20)-$K964)*($O$20/($O$19/2)))*$AZ$14))/3)*$L$603),(((PI()*((($C$19+$G$20)-$K964)*($O$20/($O$19/2)))^2*((($O$20+$G$20)-$K964)/3))*$L$603)-((PI()*((($C$19+$G$20)-$K964)*($O$20/($O$19/2)))^2*(((($C$19+$G$20)-$K964)*($O$20/($O$19/2)))*$AZ$14)/3)*$L$603))),IF('Silo Levels'!$L$21="Pumping",(($D$18*$L$603)+((PI()*(($C$21/2)^2)*($G$20-$K964))*$L$603))+((($D$18+$H$18)/3)*$BF$14)+(((PI()*($C$21/2)^2*(($C$21/2)*$AZ$14))/3)*$L$603),(($D$18*$L$603)+((PI()*(($C$21/2)^2)*($G$20-$K964))*$L$603))+((($D$18+$H$18)/3)*$BF$14)-(((PI()*($C$21/2)^2*(($C$21/2)*$AZ$14))/3)*$L$603)))</f>
        <v>61727.788681862337</v>
      </c>
      <c r="M964" s="73">
        <v>35.9</v>
      </c>
      <c r="N964" s="95">
        <f t="shared" si="138"/>
        <v>67055.679109621502</v>
      </c>
      <c r="O964" s="62">
        <v>35.9</v>
      </c>
      <c r="P964" s="96">
        <f>IF($O964&gt;$G$20,IF('Silo Levels'!$L$22="Pumping",((PI()*((($C$19+$G$20)-$O964)*($O$20/($O$19/2)))^2*((($O$20+$G$20)-$O964))/3)*$P$603)+(((PI()*((($C$19+$G$20)-$O964)*($O$20/($O$19/2)))^2*(((($C$19+$G$20)-$O964)*($O$20/($O$19/2)))*$AZ$15))/3)*$P$603),(((PI()*((($C$19+$G$20)-$O964)*($O$20/($O$19/2)))^2*((($O$20+$G$20)-$O964)/3))*$P$603)-((PI()*((($C$19+$G$20)-$O964)*($O$20/($O$19/2)))^2*(((($C$19+$G$20)-$O964)*($O$20/($O$19/2)))*$AZ$15)/3)*$P$603))),IF('Silo Levels'!$L$22="Pumping",(($D$18*$P$603)+((PI()*(($C$21/2)^2)*($G$20-$O964))*$P$603))+((($D$18+$H$18)/3)*$BF$15)+(((PI()*($C$21/2)^2*(($C$21/2)*$AZ$15))/3)*$P$603),(($D$18*$P$603)+((PI()*(($C$21/2)^2)*($G$20-$O964))*$P$603))+((($D$18+$H$18)/3)*$BF$15)-(((PI()*($C$21/2)^2*(($C$21/2)*$AZ$15))/3)*$P$603)))</f>
        <v>63160.523582029011</v>
      </c>
      <c r="Q964" s="73">
        <v>35.9</v>
      </c>
      <c r="R964" s="95">
        <f t="shared" si="139"/>
        <v>69329.933339751355</v>
      </c>
      <c r="S964" s="62">
        <v>35.9</v>
      </c>
      <c r="T964" s="96">
        <f>IF($S964&gt;$G$20,IF('Silo Levels'!$L$23="Pumping",((PI()*((($C$19+$G$20)-$S964)*($O$20/($O$19/2)))^2*((($O$20+$G$20)-$S964))/3)*$T$603)+(((PI()*((($C$19+$G$20)-$S964)*($O$20/($O$19/2)))^2*(((($C$19+$G$20)-$S964)*($O$20/($O$19/2)))*$AZ$16))/3)*$T$603),(((PI()*((($C$19+$G$20)-$S964)*($O$20/($O$19/2)))^2*((($O$20+$G$20)-$S964)/3))*$T$603)-((PI()*((($C$19+$G$20)-$S964)*($O$20/($O$19/2)))^2*(((($C$19+$G$20)-$S964)*($O$20/($O$19/2)))*$AZ$16)/3)*$T$603))),IF('Silo Levels'!$L$23="Pumping",(($D$18*$T$603)+((PI()*(($C$21/2)^2)*($G$20-$S964))*$T$603))+((($D$18+$H$18)/3)*$BF$16)+(((PI()*($C$21/2)^2*(($C$21/2)*$AZ$16))/3)*$T$603),(($D$18*$T$603)+((PI()*(($C$21/2)^2)*($G$20-$S964))*$T$603))+((($D$18+$H$18)/3)*$BF$16)-(((PI()*($C$21/2)^2*(($C$21/2)*$AZ$16))/3)*$T$603)))</f>
        <v>65300.693669809116</v>
      </c>
      <c r="U964" s="73">
        <v>35.9</v>
      </c>
      <c r="V964" s="95">
        <f t="shared" si="140"/>
        <v>65240.452152317506</v>
      </c>
      <c r="W964" s="62">
        <v>35.9</v>
      </c>
      <c r="X964" s="96">
        <f>IF($W964&gt;$G$20,IF('Silo Levels'!$L$24="Pumping",((PI()*((($C$19+$G$20)-$W964)*($O$20/($O$19/2)))^2*((($O$20+$G$20)-$W964))/3)*$X$603)+(((PI()*((($C$19+$G$20)-$W964)*($O$20/($O$19/2)))^2*(((($C$19+$G$20)-$W964)*($O$20/($O$19/2)))*$AZ$17))/3)*$X$603),(((PI()*((($C$19+$G$20)-$W964)*($O$20/($O$19/2)))^2*((($O$20+$G$20)-$W964)/3))*$X$603)-((PI()*((($C$19+$G$20)-$W964)*($O$20/($O$19/2)))^2*(((($C$19+$G$20)-$W964)*($O$20/($O$19/2)))*$AZ$17)/3)*$X$603))),IF('Silo Levels'!$L$24="Pumping",(($D$18*$X$603)+((PI()*(($C$21/2)^2)*($G$20-$W964))*$X$603))+((($D$18+$H$18)/3)*$BF$17)+(((PI()*($C$21/2)^2*(($C$21/2)*$AZ$17))/3)*$X$603),(($D$18*$X$603)+((PI()*(($C$21/2)^2)*($G$20-$W964))*$X$603))+((($D$18+$H$18)/3)*$BF$17)-(((PI()*($C$21/2)^2*(($C$21/2)*$AZ$17))/3)*$X$603)))</f>
        <v>61452.317707291644</v>
      </c>
      <c r="Y964" s="73">
        <v>35.9</v>
      </c>
      <c r="Z964" s="95">
        <f t="shared" si="141"/>
        <v>74759.288179627329</v>
      </c>
      <c r="AA964" s="62">
        <v>35.9</v>
      </c>
      <c r="AB964" s="96">
        <f>IF($AA964&gt;$G$20,IF('Silo Levels'!$L$25="Pumping",((PI()*((($C$19+$G$20)-$AA964)*($O$20/($O$19/2)))^2*((($O$20+$G$20)-$AA964))/3)*$AB$603)+(((PI()*((($C$19+$G$20)-$AA964)*($O$20/($O$19/2)))^2*(((($C$19+$G$20)-$AA964)*($O$20/($O$19/2)))*$AZ$18))/3)*$AB$603),(((PI()*((($C$19+$G$20)-$AA964)*($O$20/($O$19/2)))^2*((($O$20+$G$20)-$AA964)/3))*$AB$603)-((PI()*((($C$19+$G$20)-$AA964)*($O$20/($O$19/2)))^2*(((($C$19+$G$20)-$AA964)*($O$20/($O$19/2)))*$AZ$18)/3)*$AB$603))),IF('Silo Levels'!$L$25="Pumping",(($D$18*$AB$603)+((PI()*(($C$21/2)^2)*($G$20-$AA964))*$AB$603))+((($D$18+$H$18)/3)*$BF$18)+(((PI()*($C$21/2)^2*(($C$21/2)*$AZ$18))/3)*$AB$603),(($D$18*$AB$603)+((PI()*(($C$21/2)^2)*($G$20-$AA964))*$AB$603))+((($D$18+$H$18)/3)*$BF$18)-(((PI()*($C$21/2)^2*(($C$21/2)*$AZ$18))/3)*$AB$603)))</f>
        <v>70409.94780257302</v>
      </c>
      <c r="AC964" s="73">
        <v>35.9</v>
      </c>
      <c r="AD964" s="95">
        <f t="shared" si="142"/>
        <v>79927.864250304789</v>
      </c>
      <c r="AE964" s="62">
        <v>35.9</v>
      </c>
      <c r="AF964" s="96">
        <f>IF($AE964&gt;$G$20,IF('Silo Levels'!$L$26="Pumping",((PI()*((($C$19+$G$20)-$AE964)*($O$20/($O$19/2)))^2*((($O$20+$G$20)-$AE964))/3)*$AF$603)+(((PI()*((($C$19+$G$20)-$AE964)*($O$20/($O$19/2)))^2*(((($C$19+$G$20)-$AE964)*($O$20/($O$19/2)))*$AZ$19))/3)*$AF$603),(((PI()*((($C$19+$G$20)-$AE964)*($O$20/($O$19/2)))^2*((($O$20+$G$20)-$AE964)/3))*$AF$603)-((PI()*((($C$19+$G$20)-$AE964)*($O$20/($O$19/2)))^2*(((($C$19+$G$20)-$AE964)*($O$20/($O$19/2)))*$AZ$19)/3)*$AF$603))),IF('Silo Levels'!$L$26="Pumping",(($D$18*$AF$603)+((PI()*(($C$21/2)^2)*($G$20-$AE964))*$AF$603))+((($D$18+$H$18)/3)*$BF$19)+(((PI()*($C$21/2)^2*(($C$21/2)*$AZ$19))/3)*$AF$603),(($D$18*$AF$603)+((PI()*(($C$21/2)^2)*($G$20-$AE964))*$AF$603))+((($D$18+$H$18)/3)*$BF$19)-(((PI()*($C$21/2)^2*(($C$21/2)*$AZ$19))/3)*$AF$603)))</f>
        <v>77717.378598044816</v>
      </c>
      <c r="AG964" s="73">
        <v>35.9</v>
      </c>
      <c r="AH964" s="95">
        <f t="shared" si="143"/>
        <v>71911.724452419643</v>
      </c>
      <c r="AI964" s="62">
        <v>35.9</v>
      </c>
      <c r="AJ964" s="96">
        <f>IF($AI964&gt;$G$20,IF('Silo Levels'!$L$27="Pumping",((PI()*((($C$19+$G$20)-$AI964)*($O$20/($O$19/2)))^2*((($O$20+$G$20)-$AI964))/3)*$AJ$603)+(((PI()*((($C$19+$G$20)-$AI964)*($O$20/($O$19/2)))^2*(((($C$19+$G$20)-$AI964)*($O$20/($O$19/2)))*$AZ$20))/3)*$AJ$603),(((PI()*((($C$19+$G$20)-$AI964)*($O$20/($O$19/2)))^2*((($O$20+$G$20)-$AI964)/3))*$AJ$603)-((PI()*((($C$19+$G$20)-$AI964)*($O$20/($O$19/2)))^2*(((($C$19+$G$20)-$AI964)*($O$20/($O$19/2)))*$AZ$20)/3)*$AJ$603))),IF('Silo Levels'!$L$27="Pumping",(($D$18*$AJ$603)+((PI()*(($C$21/2)^2)*($G$20-$AI964))*$AJ$603))+((($D$18+$H$18)/3)*$BF$20)+(((PI()*($C$21/2)^2*(($C$21/2)*$AZ$20))/3)*$AJ$603),(($D$18*$AJ$603)+((PI()*(($C$21/2)^2)*($G$20-$AI964))*$AJ$603))+((($D$18+$H$18)/3)*$BF$20)-(((PI()*($C$21/2)^2*(($C$21/2)*$AZ$20))/3)*$AJ$603)))</f>
        <v>67730.269061612926</v>
      </c>
    </row>
    <row r="965" spans="1:36" x14ac:dyDescent="0.3">
      <c r="A965">
        <v>36</v>
      </c>
      <c r="B965" s="95">
        <f t="shared" si="144"/>
        <v>71492.121960241129</v>
      </c>
      <c r="C965" s="62">
        <v>36</v>
      </c>
      <c r="D965" s="96">
        <f>IF($C965&gt;$G$20,IF('Silo Levels'!$L$19="Pumping",((PI()*((($C$19+$G$20)-$C965)*($O$20/($O$19/2)))^2*((($O$20+$G$20)-$C965))/3)*$D$603)+(((PI()*((($C$19+$G$20)-$C965)*($O$20/($O$19/2)))^2*(((($C$19+$G$20)-$C965)*($O$20/($O$19/2)))*$AZ$12))/3)*$D$603),(((PI()*((($C$19+$G$20)-$C965)*($O$20/($O$19/2)))^2*((($O$20+$G$20)-$C965)/3))*$D$603)-((PI()*((($C$19+$G$20)-$C965)*($O$20/($O$19/2)))^2*(((($C$19+$G$20)-$C965)*($O$20/($O$19/2)))*$AZ$12)/3)*$D$603))),IF('Silo Levels'!$L$19="Pumping",(($D$18*$D$603)+((PI()*(($C$21/2)^2)*($G$20-$C965))*$D$603))+((($D$18+$H$18)/3)*$BF$12)+(((PI()*($C$21/2)^2*(($C$21/2)*$AZ$12))/3)*$D$603),(($D$18*$D$603)+((PI()*(($C$21/2)^2)*($G$20-$C965))*$D$603))+((($D$18+$H$18)/3)*$BF$12)-(((PI()*($C$21/2)^2*(($C$21/2)*$AZ$12))/3)*$D$603)))</f>
        <v>68565.103186676424</v>
      </c>
      <c r="E965" s="73">
        <v>36</v>
      </c>
      <c r="F965" s="95">
        <f t="shared" si="136"/>
        <v>64860.318800342779</v>
      </c>
      <c r="G965" s="62">
        <v>36</v>
      </c>
      <c r="H965" s="96">
        <f>IF($G965&gt;$G$20,IF('Silo Levels'!$L$20="Pumping",((PI()*((($C$19+$G$20)-$G965)*($O$20/($O$19/2)))^2*((($O$20+$G$20)-$G965))/3)*$H$603)+(((PI()*((($C$19+$G$20)-$G965)*($O$20/($O$19/2)))^2*(((($C$19+$G$20)-$G965)*($O$20/($O$19/2)))*$AZ$13))/3)*$H$603),(((PI()*((($C$19+$G$20)-$G965)*($O$20/($O$19/2)))^2*((($O$20+$G$20)-$G965)/3))*$H$603)-((PI()*((($C$19+$G$20)-$G965)*($O$20/($O$19/2)))^2*(((($C$19+$G$20)-$G965)*($O$20/($O$19/2)))*$AZ$13)/3)*$H$603))),IF('Silo Levels'!$L$20="Pumping",(($D$18*$H$603)+((PI()*(($C$21/2)^2)*($G$20-$G965))*$H$603))+((($D$18+$H$18)/3)*$BF$13)+(((PI()*($C$21/2)^2*(($C$21/2)*$AZ$13))/3)*$H$603),(($D$18*$H$603)+((PI()*(($C$21/2)^2)*($G$20-$G965))*$H$603))+((($D$18+$H$18)/3)*$BF$13)-(((PI()*($C$21/2)^2*(($C$21/2)*$AZ$13))/3)*$H$603)))</f>
        <v>61072.184355316916</v>
      </c>
      <c r="I965" s="73">
        <v>36</v>
      </c>
      <c r="J965" s="95">
        <f t="shared" si="137"/>
        <v>65151.316480399786</v>
      </c>
      <c r="K965" s="62">
        <v>36</v>
      </c>
      <c r="L965" s="96">
        <f>IF($K965&gt;$G$20,IF('Silo Levels'!$L$21="Pumping",((PI()*((($C$19+$G$20)-$K965)*($O$20/($O$19/2)))^2*((($O$20+$G$20)-$K965))/3)*$L$603)+(((PI()*((($C$19+$G$20)-$K965)*($O$20/($O$19/2)))^2*(((($C$19+$G$20)-$K965)*($O$20/($O$19/2)))*$AZ$14))/3)*$L$603),(((PI()*((($C$19+$G$20)-$K965)*($O$20/($O$19/2)))^2*((($O$20+$G$20)-$K965)/3))*$L$603)-((PI()*((($C$19+$G$20)-$K965)*($O$20/($O$19/2)))^2*(((($C$19+$G$20)-$K965)*($O$20/($O$19/2)))*$AZ$14)/3)*$L$603))),IF('Silo Levels'!$L$21="Pumping",(($D$18*$L$603)+((PI()*(($C$21/2)^2)*($G$20-$K965))*$L$603))+((($D$18+$H$18)/3)*$BF$14)+(((PI()*($C$21/2)^2*(($C$21/2)*$AZ$14))/3)*$L$603),(($D$18*$L$603)+((PI()*(($C$21/2)^2)*($G$20-$K965))*$L$603))+((($D$18+$H$18)/3)*$BF$14)-(((PI()*($C$21/2)^2*(($C$21/2)*$AZ$14))/3)*$L$603)))</f>
        <v>61345.923458787671</v>
      </c>
      <c r="M965" s="73">
        <v>36</v>
      </c>
      <c r="N965" s="95">
        <f t="shared" si="138"/>
        <v>66664.806359814305</v>
      </c>
      <c r="O965" s="62">
        <v>36</v>
      </c>
      <c r="P965" s="96">
        <f>IF($O965&gt;$G$20,IF('Silo Levels'!$L$22="Pumping",((PI()*((($C$19+$G$20)-$O965)*($O$20/($O$19/2)))^2*((($O$20+$G$20)-$O965))/3)*$P$603)+(((PI()*((($C$19+$G$20)-$O965)*($O$20/($O$19/2)))^2*(((($C$19+$G$20)-$O965)*($O$20/($O$19/2)))*$AZ$15))/3)*$P$603),(((PI()*((($C$19+$G$20)-$O965)*($O$20/($O$19/2)))^2*((($O$20+$G$20)-$O965)/3))*$P$603)-((PI()*((($C$19+$G$20)-$O965)*($O$20/($O$19/2)))^2*(((($C$19+$G$20)-$O965)*($O$20/($O$19/2)))*$AZ$15)/3)*$P$603))),IF('Silo Levels'!$L$22="Pumping",(($D$18*$P$603)+((PI()*(($C$21/2)^2)*($G$20-$O965))*$P$603))+((($D$18+$H$18)/3)*$BF$15)+(((PI()*($C$21/2)^2*(($C$21/2)*$AZ$15))/3)*$P$603),(($D$18*$P$603)+((PI()*(($C$21/2)^2)*($G$20-$O965))*$P$603))+((($D$18+$H$18)/3)*$BF$15)-(((PI()*($C$21/2)^2*(($C$21/2)*$AZ$15))/3)*$P$603)))</f>
        <v>62769.650832221814</v>
      </c>
      <c r="Q965" s="73">
        <v>36</v>
      </c>
      <c r="R965" s="95">
        <f t="shared" si="139"/>
        <v>68925.605456495832</v>
      </c>
      <c r="S965" s="62">
        <v>36</v>
      </c>
      <c r="T965" s="96">
        <f>IF($S965&gt;$G$20,IF('Silo Levels'!$L$23="Pumping",((PI()*((($C$19+$G$20)-$S965)*($O$20/($O$19/2)))^2*((($O$20+$G$20)-$S965))/3)*$T$603)+(((PI()*((($C$19+$G$20)-$S965)*($O$20/($O$19/2)))^2*(((($C$19+$G$20)-$S965)*($O$20/($O$19/2)))*$AZ$16))/3)*$T$603),(((PI()*((($C$19+$G$20)-$S965)*($O$20/($O$19/2)))^2*((($O$20+$G$20)-$S965)/3))*$T$603)-((PI()*((($C$19+$G$20)-$S965)*($O$20/($O$19/2)))^2*(((($C$19+$G$20)-$S965)*($O$20/($O$19/2)))*$AZ$16)/3)*$T$603))),IF('Silo Levels'!$L$23="Pumping",(($D$18*$T$603)+((PI()*(($C$21/2)^2)*($G$20-$S965))*$T$603))+((($D$18+$H$18)/3)*$BF$16)+(((PI()*($C$21/2)^2*(($C$21/2)*$AZ$16))/3)*$T$603),(($D$18*$T$603)+((PI()*(($C$21/2)^2)*($G$20-$S965))*$T$603))+((($D$18+$H$18)/3)*$BF$16)-(((PI()*($C$21/2)^2*(($C$21/2)*$AZ$16))/3)*$T$603)))</f>
        <v>64896.365786553593</v>
      </c>
      <c r="U965" s="73">
        <v>36</v>
      </c>
      <c r="V965" s="95">
        <f t="shared" si="140"/>
        <v>64860.318800342779</v>
      </c>
      <c r="W965" s="62">
        <v>36</v>
      </c>
      <c r="X965" s="96">
        <f>IF($W965&gt;$G$20,IF('Silo Levels'!$L$24="Pumping",((PI()*((($C$19+$G$20)-$W965)*($O$20/($O$19/2)))^2*((($O$20+$G$20)-$W965))/3)*$X$603)+(((PI()*((($C$19+$G$20)-$W965)*($O$20/($O$19/2)))^2*(((($C$19+$G$20)-$W965)*($O$20/($O$19/2)))*$AZ$17))/3)*$X$603),(((PI()*((($C$19+$G$20)-$W965)*($O$20/($O$19/2)))^2*((($O$20+$G$20)-$W965)/3))*$X$603)-((PI()*((($C$19+$G$20)-$W965)*($O$20/($O$19/2)))^2*(((($C$19+$G$20)-$W965)*($O$20/($O$19/2)))*$AZ$17)/3)*$X$603))),IF('Silo Levels'!$L$24="Pumping",(($D$18*$X$603)+((PI()*(($C$21/2)^2)*($G$20-$W965))*$X$603))+((($D$18+$H$18)/3)*$BF$17)+(((PI()*($C$21/2)^2*(($C$21/2)*$AZ$17))/3)*$X$603),(($D$18*$X$603)+((PI()*(($C$21/2)^2)*($G$20-$W965))*$X$603))+((($D$18+$H$18)/3)*$BF$17)-(((PI()*($C$21/2)^2*(($C$21/2)*$AZ$17))/3)*$X$603)))</f>
        <v>61072.184355316916</v>
      </c>
      <c r="Y965" s="73">
        <v>36</v>
      </c>
      <c r="Z965" s="95">
        <f t="shared" si="141"/>
        <v>74322.838692313147</v>
      </c>
      <c r="AA965" s="62">
        <v>36</v>
      </c>
      <c r="AB965" s="96">
        <f>IF($AA965&gt;$G$20,IF('Silo Levels'!$L$25="Pumping",((PI()*((($C$19+$G$20)-$AA965)*($O$20/($O$19/2)))^2*((($O$20+$G$20)-$AA965))/3)*$AB$603)+(((PI()*((($C$19+$G$20)-$AA965)*($O$20/($O$19/2)))^2*(((($C$19+$G$20)-$AA965)*($O$20/($O$19/2)))*$AZ$18))/3)*$AB$603),(((PI()*((($C$19+$G$20)-$AA965)*($O$20/($O$19/2)))^2*((($O$20+$G$20)-$AA965)/3))*$AB$603)-((PI()*((($C$19+$G$20)-$AA965)*($O$20/($O$19/2)))^2*(((($C$19+$G$20)-$AA965)*($O$20/($O$19/2)))*$AZ$18)/3)*$AB$603))),IF('Silo Levels'!$L$25="Pumping",(($D$18*$AB$603)+((PI()*(($C$21/2)^2)*($G$20-$AA965))*$AB$603))+((($D$18+$H$18)/3)*$BF$18)+(((PI()*($C$21/2)^2*(($C$21/2)*$AZ$18))/3)*$AB$603),(($D$18*$AB$603)+((PI()*(($C$21/2)^2)*($G$20-$AA965))*$AB$603))+((($D$18+$H$18)/3)*$BF$18)-(((PI()*($C$21/2)^2*(($C$21/2)*$AZ$18))/3)*$AB$603)))</f>
        <v>69973.498315258839</v>
      </c>
      <c r="AC965" s="73">
        <v>36</v>
      </c>
      <c r="AD965" s="95">
        <f t="shared" si="142"/>
        <v>79484.226711732743</v>
      </c>
      <c r="AE965" s="62">
        <v>36</v>
      </c>
      <c r="AF965" s="96">
        <f>IF($AE965&gt;$G$20,IF('Silo Levels'!$L$26="Pumping",((PI()*((($C$19+$G$20)-$AE965)*($O$20/($O$19/2)))^2*((($O$20+$G$20)-$AE965))/3)*$AF$603)+(((PI()*((($C$19+$G$20)-$AE965)*($O$20/($O$19/2)))^2*(((($C$19+$G$20)-$AE965)*($O$20/($O$19/2)))*$AZ$19))/3)*$AF$603),(((PI()*((($C$19+$G$20)-$AE965)*($O$20/($O$19/2)))^2*((($O$20+$G$20)-$AE965)/3))*$AF$603)-((PI()*((($C$19+$G$20)-$AE965)*($O$20/($O$19/2)))^2*(((($C$19+$G$20)-$AE965)*($O$20/($O$19/2)))*$AZ$19)/3)*$AF$603))),IF('Silo Levels'!$L$26="Pumping",(($D$18*$AF$603)+((PI()*(($C$21/2)^2)*($G$20-$AE965))*$AF$603))+((($D$18+$H$18)/3)*$BF$19)+(((PI()*($C$21/2)^2*(($C$21/2)*$AZ$19))/3)*$AF$603),(($D$18*$AF$603)+((PI()*(($C$21/2)^2)*($G$20-$AE965))*$AF$603))+((($D$18+$H$18)/3)*$BF$19)-(((PI()*($C$21/2)^2*(($C$21/2)*$AZ$19))/3)*$AF$603)))</f>
        <v>77273.74105947277</v>
      </c>
      <c r="AG965" s="73">
        <v>36</v>
      </c>
      <c r="AH965" s="95">
        <f t="shared" si="143"/>
        <v>71492.121960241129</v>
      </c>
      <c r="AI965" s="62">
        <v>36</v>
      </c>
      <c r="AJ965" s="96">
        <f>IF($AI965&gt;$G$20,IF('Silo Levels'!$L$27="Pumping",((PI()*((($C$19+$G$20)-$AI965)*($O$20/($O$19/2)))^2*((($O$20+$G$20)-$AI965))/3)*$AJ$603)+(((PI()*((($C$19+$G$20)-$AI965)*($O$20/($O$19/2)))^2*(((($C$19+$G$20)-$AI965)*($O$20/($O$19/2)))*$AZ$20))/3)*$AJ$603),(((PI()*((($C$19+$G$20)-$AI965)*($O$20/($O$19/2)))^2*((($O$20+$G$20)-$AI965)/3))*$AJ$603)-((PI()*((($C$19+$G$20)-$AI965)*($O$20/($O$19/2)))^2*(((($C$19+$G$20)-$AI965)*($O$20/($O$19/2)))*$AZ$20)/3)*$AJ$603))),IF('Silo Levels'!$L$27="Pumping",(($D$18*$AJ$603)+((PI()*(($C$21/2)^2)*($G$20-$AI965))*$AJ$603))+((($D$18+$H$18)/3)*$BF$20)+(((PI()*($C$21/2)^2*(($C$21/2)*$AZ$20))/3)*$AJ$603),(($D$18*$AJ$603)+((PI()*(($C$21/2)^2)*($G$20-$AI965))*$AJ$603))+((($D$18+$H$18)/3)*$BF$20)-(((PI()*($C$21/2)^2*(($C$21/2)*$AZ$20))/3)*$AJ$603)))</f>
        <v>67310.666569434412</v>
      </c>
    </row>
    <row r="966" spans="1:36" x14ac:dyDescent="0.3">
      <c r="A966">
        <v>36.1</v>
      </c>
      <c r="B966" s="95">
        <f t="shared" si="144"/>
        <v>71072.519468062601</v>
      </c>
      <c r="C966" s="62">
        <v>36.1</v>
      </c>
      <c r="D966" s="96">
        <f>IF($C966&gt;$G$20,IF('Silo Levels'!$L$19="Pumping",((PI()*((($C$19+$G$20)-$C966)*($O$20/($O$19/2)))^2*((($O$20+$G$20)-$C966))/3)*$D$603)+(((PI()*((($C$19+$G$20)-$C966)*($O$20/($O$19/2)))^2*(((($C$19+$G$20)-$C966)*($O$20/($O$19/2)))*$AZ$12))/3)*$D$603),(((PI()*((($C$19+$G$20)-$C966)*($O$20/($O$19/2)))^2*((($O$20+$G$20)-$C966)/3))*$D$603)-((PI()*((($C$19+$G$20)-$C966)*($O$20/($O$19/2)))^2*(((($C$19+$G$20)-$C966)*($O$20/($O$19/2)))*$AZ$12)/3)*$D$603))),IF('Silo Levels'!$L$19="Pumping",(($D$18*$D$603)+((PI()*(($C$21/2)^2)*($G$20-$C966))*$D$603))+((($D$18+$H$18)/3)*$BF$12)+(((PI()*($C$21/2)^2*(($C$21/2)*$AZ$12))/3)*$D$603),(($D$18*$D$603)+((PI()*(($C$21/2)^2)*($G$20-$C966))*$D$603))+((($D$18+$H$18)/3)*$BF$12)-(((PI()*($C$21/2)^2*(($C$21/2)*$AZ$12))/3)*$D$603)))</f>
        <v>68145.500694497896</v>
      </c>
      <c r="E966" s="73">
        <v>36.1</v>
      </c>
      <c r="F966" s="95">
        <f t="shared" si="136"/>
        <v>64480.185448368051</v>
      </c>
      <c r="G966" s="62">
        <v>36.1</v>
      </c>
      <c r="H966" s="96">
        <f>IF($G966&gt;$G$20,IF('Silo Levels'!$L$20="Pumping",((PI()*((($C$19+$G$20)-$G966)*($O$20/($O$19/2)))^2*((($O$20+$G$20)-$G966))/3)*$H$603)+(((PI()*((($C$19+$G$20)-$G966)*($O$20/($O$19/2)))^2*(((($C$19+$G$20)-$G966)*($O$20/($O$19/2)))*$AZ$13))/3)*$H$603),(((PI()*((($C$19+$G$20)-$G966)*($O$20/($O$19/2)))^2*((($O$20+$G$20)-$G966)/3))*$H$603)-((PI()*((($C$19+$G$20)-$G966)*($O$20/($O$19/2)))^2*(((($C$19+$G$20)-$G966)*($O$20/($O$19/2)))*$AZ$13)/3)*$H$603))),IF('Silo Levels'!$L$20="Pumping",(($D$18*$H$603)+((PI()*(($C$21/2)^2)*($G$20-$G966))*$H$603))+((($D$18+$H$18)/3)*$BF$13)+(((PI()*($C$21/2)^2*(($C$21/2)*$AZ$13))/3)*$H$603),(($D$18*$H$603)+((PI()*(($C$21/2)^2)*($G$20-$G966))*$H$603))+((($D$18+$H$18)/3)*$BF$13)-(((PI()*($C$21/2)^2*(($C$21/2)*$AZ$13))/3)*$H$603)))</f>
        <v>60692.051003342189</v>
      </c>
      <c r="I966" s="73">
        <v>36.1</v>
      </c>
      <c r="J966" s="95">
        <f t="shared" si="137"/>
        <v>64769.451257325112</v>
      </c>
      <c r="K966" s="62">
        <v>36.1</v>
      </c>
      <c r="L966" s="96">
        <f>IF($K966&gt;$G$20,IF('Silo Levels'!$L$21="Pumping",((PI()*((($C$19+$G$20)-$K966)*($O$20/($O$19/2)))^2*((($O$20+$G$20)-$K966))/3)*$L$603)+(((PI()*((($C$19+$G$20)-$K966)*($O$20/($O$19/2)))^2*(((($C$19+$G$20)-$K966)*($O$20/($O$19/2)))*$AZ$14))/3)*$L$603),(((PI()*((($C$19+$G$20)-$K966)*($O$20/($O$19/2)))^2*((($O$20+$G$20)-$K966)/3))*$L$603)-((PI()*((($C$19+$G$20)-$K966)*($O$20/($O$19/2)))^2*(((($C$19+$G$20)-$K966)*($O$20/($O$19/2)))*$AZ$14)/3)*$L$603))),IF('Silo Levels'!$L$21="Pumping",(($D$18*$L$603)+((PI()*(($C$21/2)^2)*($G$20-$K966))*$L$603))+((($D$18+$H$18)/3)*$BF$14)+(((PI()*($C$21/2)^2*(($C$21/2)*$AZ$14))/3)*$L$603),(($D$18*$L$603)+((PI()*(($C$21/2)^2)*($G$20-$K966))*$L$603))+((($D$18+$H$18)/3)*$BF$14)-(((PI()*($C$21/2)^2*(($C$21/2)*$AZ$14))/3)*$L$603)))</f>
        <v>60964.058235712997</v>
      </c>
      <c r="M966" s="73">
        <v>36.1</v>
      </c>
      <c r="N966" s="95">
        <f t="shared" si="138"/>
        <v>66273.933610007094</v>
      </c>
      <c r="O966" s="62">
        <v>36.1</v>
      </c>
      <c r="P966" s="96">
        <f>IF($O966&gt;$G$20,IF('Silo Levels'!$L$22="Pumping",((PI()*((($C$19+$G$20)-$O966)*($O$20/($O$19/2)))^2*((($O$20+$G$20)-$O966))/3)*$P$603)+(((PI()*((($C$19+$G$20)-$O966)*($O$20/($O$19/2)))^2*(((($C$19+$G$20)-$O966)*($O$20/($O$19/2)))*$AZ$15))/3)*$P$603),(((PI()*((($C$19+$G$20)-$O966)*($O$20/($O$19/2)))^2*((($O$20+$G$20)-$O966)/3))*$P$603)-((PI()*((($C$19+$G$20)-$O966)*($O$20/($O$19/2)))^2*(((($C$19+$G$20)-$O966)*($O$20/($O$19/2)))*$AZ$15)/3)*$P$603))),IF('Silo Levels'!$L$22="Pumping",(($D$18*$P$603)+((PI()*(($C$21/2)^2)*($G$20-$O966))*$P$603))+((($D$18+$H$18)/3)*$BF$15)+(((PI()*($C$21/2)^2*(($C$21/2)*$AZ$15))/3)*$P$603),(($D$18*$P$603)+((PI()*(($C$21/2)^2)*($G$20-$O966))*$P$603))+((($D$18+$H$18)/3)*$BF$15)-(((PI()*($C$21/2)^2*(($C$21/2)*$AZ$15))/3)*$P$603)))</f>
        <v>62378.778082414603</v>
      </c>
      <c r="Q966" s="73">
        <v>36.1</v>
      </c>
      <c r="R966" s="95">
        <f t="shared" si="139"/>
        <v>68521.277573240295</v>
      </c>
      <c r="S966" s="62">
        <v>36.1</v>
      </c>
      <c r="T966" s="96">
        <f>IF($S966&gt;$G$20,IF('Silo Levels'!$L$23="Pumping",((PI()*((($C$19+$G$20)-$S966)*($O$20/($O$19/2)))^2*((($O$20+$G$20)-$S966))/3)*$T$603)+(((PI()*((($C$19+$G$20)-$S966)*($O$20/($O$19/2)))^2*(((($C$19+$G$20)-$S966)*($O$20/($O$19/2)))*$AZ$16))/3)*$T$603),(((PI()*((($C$19+$G$20)-$S966)*($O$20/($O$19/2)))^2*((($O$20+$G$20)-$S966)/3))*$T$603)-((PI()*((($C$19+$G$20)-$S966)*($O$20/($O$19/2)))^2*(((($C$19+$G$20)-$S966)*($O$20/($O$19/2)))*$AZ$16)/3)*$T$603))),IF('Silo Levels'!$L$23="Pumping",(($D$18*$T$603)+((PI()*(($C$21/2)^2)*($G$20-$S966))*$T$603))+((($D$18+$H$18)/3)*$BF$16)+(((PI()*($C$21/2)^2*(($C$21/2)*$AZ$16))/3)*$T$603),(($D$18*$T$603)+((PI()*(($C$21/2)^2)*($G$20-$S966))*$T$603))+((($D$18+$H$18)/3)*$BF$16)-(((PI()*($C$21/2)^2*(($C$21/2)*$AZ$16))/3)*$T$603)))</f>
        <v>64492.037903298056</v>
      </c>
      <c r="U966" s="73">
        <v>36.1</v>
      </c>
      <c r="V966" s="95">
        <f t="shared" si="140"/>
        <v>64480.185448368051</v>
      </c>
      <c r="W966" s="62">
        <v>36.1</v>
      </c>
      <c r="X966" s="96">
        <f>IF($W966&gt;$G$20,IF('Silo Levels'!$L$24="Pumping",((PI()*((($C$19+$G$20)-$W966)*($O$20/($O$19/2)))^2*((($O$20+$G$20)-$W966))/3)*$X$603)+(((PI()*((($C$19+$G$20)-$W966)*($O$20/($O$19/2)))^2*(((($C$19+$G$20)-$W966)*($O$20/($O$19/2)))*$AZ$17))/3)*$X$603),(((PI()*((($C$19+$G$20)-$W966)*($O$20/($O$19/2)))^2*((($O$20+$G$20)-$W966)/3))*$X$603)-((PI()*((($C$19+$G$20)-$W966)*($O$20/($O$19/2)))^2*(((($C$19+$G$20)-$W966)*($O$20/($O$19/2)))*$AZ$17)/3)*$X$603))),IF('Silo Levels'!$L$24="Pumping",(($D$18*$X$603)+((PI()*(($C$21/2)^2)*($G$20-$W966))*$X$603))+((($D$18+$H$18)/3)*$BF$17)+(((PI()*($C$21/2)^2*(($C$21/2)*$AZ$17))/3)*$X$603),(($D$18*$X$603)+((PI()*(($C$21/2)^2)*($G$20-$W966))*$X$603))+((($D$18+$H$18)/3)*$BF$17)-(((PI()*($C$21/2)^2*(($C$21/2)*$AZ$17))/3)*$X$603)))</f>
        <v>60692.051003342189</v>
      </c>
      <c r="Y966" s="73">
        <v>36.1</v>
      </c>
      <c r="Z966" s="95">
        <f t="shared" si="141"/>
        <v>73886.389204998995</v>
      </c>
      <c r="AA966" s="62">
        <v>36.1</v>
      </c>
      <c r="AB966" s="96">
        <f>IF($AA966&gt;$G$20,IF('Silo Levels'!$L$25="Pumping",((PI()*((($C$19+$G$20)-$AA966)*($O$20/($O$19/2)))^2*((($O$20+$G$20)-$AA966))/3)*$AB$603)+(((PI()*((($C$19+$G$20)-$AA966)*($O$20/($O$19/2)))^2*(((($C$19+$G$20)-$AA966)*($O$20/($O$19/2)))*$AZ$18))/3)*$AB$603),(((PI()*((($C$19+$G$20)-$AA966)*($O$20/($O$19/2)))^2*((($O$20+$G$20)-$AA966)/3))*$AB$603)-((PI()*((($C$19+$G$20)-$AA966)*($O$20/($O$19/2)))^2*(((($C$19+$G$20)-$AA966)*($O$20/($O$19/2)))*$AZ$18)/3)*$AB$603))),IF('Silo Levels'!$L$25="Pumping",(($D$18*$AB$603)+((PI()*(($C$21/2)^2)*($G$20-$AA966))*$AB$603))+((($D$18+$H$18)/3)*$BF$18)+(((PI()*($C$21/2)^2*(($C$21/2)*$AZ$18))/3)*$AB$603),(($D$18*$AB$603)+((PI()*(($C$21/2)^2)*($G$20-$AA966))*$AB$603))+((($D$18+$H$18)/3)*$BF$18)-(((PI()*($C$21/2)^2*(($C$21/2)*$AZ$18))/3)*$AB$603)))</f>
        <v>69537.048827944687</v>
      </c>
      <c r="AC966" s="73">
        <v>36.1</v>
      </c>
      <c r="AD966" s="95">
        <f t="shared" si="142"/>
        <v>79040.589173160697</v>
      </c>
      <c r="AE966" s="62">
        <v>36.1</v>
      </c>
      <c r="AF966" s="96">
        <f>IF($AE966&gt;$G$20,IF('Silo Levels'!$L$26="Pumping",((PI()*((($C$19+$G$20)-$AE966)*($O$20/($O$19/2)))^2*((($O$20+$G$20)-$AE966))/3)*$AF$603)+(((PI()*((($C$19+$G$20)-$AE966)*($O$20/($O$19/2)))^2*(((($C$19+$G$20)-$AE966)*($O$20/($O$19/2)))*$AZ$19))/3)*$AF$603),(((PI()*((($C$19+$G$20)-$AE966)*($O$20/($O$19/2)))^2*((($O$20+$G$20)-$AE966)/3))*$AF$603)-((PI()*((($C$19+$G$20)-$AE966)*($O$20/($O$19/2)))^2*(((($C$19+$G$20)-$AE966)*($O$20/($O$19/2)))*$AZ$19)/3)*$AF$603))),IF('Silo Levels'!$L$26="Pumping",(($D$18*$AF$603)+((PI()*(($C$21/2)^2)*($G$20-$AE966))*$AF$603))+((($D$18+$H$18)/3)*$BF$19)+(((PI()*($C$21/2)^2*(($C$21/2)*$AZ$19))/3)*$AF$603),(($D$18*$AF$603)+((PI()*(($C$21/2)^2)*($G$20-$AE966))*$AF$603))+((($D$18+$H$18)/3)*$BF$19)-(((PI()*($C$21/2)^2*(($C$21/2)*$AZ$19))/3)*$AF$603)))</f>
        <v>76830.103520900724</v>
      </c>
      <c r="AG966" s="73">
        <v>36.1</v>
      </c>
      <c r="AH966" s="95">
        <f t="shared" si="143"/>
        <v>71072.519468062601</v>
      </c>
      <c r="AI966" s="62">
        <v>36.1</v>
      </c>
      <c r="AJ966" s="96">
        <f>IF($AI966&gt;$G$20,IF('Silo Levels'!$L$27="Pumping",((PI()*((($C$19+$G$20)-$AI966)*($O$20/($O$19/2)))^2*((($O$20+$G$20)-$AI966))/3)*$AJ$603)+(((PI()*((($C$19+$G$20)-$AI966)*($O$20/($O$19/2)))^2*(((($C$19+$G$20)-$AI966)*($O$20/($O$19/2)))*$AZ$20))/3)*$AJ$603),(((PI()*((($C$19+$G$20)-$AI966)*($O$20/($O$19/2)))^2*((($O$20+$G$20)-$AI966)/3))*$AJ$603)-((PI()*((($C$19+$G$20)-$AI966)*($O$20/($O$19/2)))^2*(((($C$19+$G$20)-$AI966)*($O$20/($O$19/2)))*$AZ$20)/3)*$AJ$603))),IF('Silo Levels'!$L$27="Pumping",(($D$18*$AJ$603)+((PI()*(($C$21/2)^2)*($G$20-$AI966))*$AJ$603))+((($D$18+$H$18)/3)*$BF$20)+(((PI()*($C$21/2)^2*(($C$21/2)*$AZ$20))/3)*$AJ$603),(($D$18*$AJ$603)+((PI()*(($C$21/2)^2)*($G$20-$AI966))*$AJ$603))+((($D$18+$H$18)/3)*$BF$20)-(((PI()*($C$21/2)^2*(($C$21/2)*$AZ$20))/3)*$AJ$603)))</f>
        <v>66891.064077255884</v>
      </c>
    </row>
    <row r="967" spans="1:36" x14ac:dyDescent="0.3">
      <c r="A967">
        <v>36.200000000000003</v>
      </c>
      <c r="B967" s="95">
        <f t="shared" si="144"/>
        <v>70652.916975884087</v>
      </c>
      <c r="C967" s="62">
        <v>36.200000000000003</v>
      </c>
      <c r="D967" s="96">
        <f>IF($C967&gt;$G$20,IF('Silo Levels'!$L$19="Pumping",((PI()*((($C$19+$G$20)-$C967)*($O$20/($O$19/2)))^2*((($O$20+$G$20)-$C967))/3)*$D$603)+(((PI()*((($C$19+$G$20)-$C967)*($O$20/($O$19/2)))^2*(((($C$19+$G$20)-$C967)*($O$20/($O$19/2)))*$AZ$12))/3)*$D$603),(((PI()*((($C$19+$G$20)-$C967)*($O$20/($O$19/2)))^2*((($O$20+$G$20)-$C967)/3))*$D$603)-((PI()*((($C$19+$G$20)-$C967)*($O$20/($O$19/2)))^2*(((($C$19+$G$20)-$C967)*($O$20/($O$19/2)))*$AZ$12)/3)*$D$603))),IF('Silo Levels'!$L$19="Pumping",(($D$18*$D$603)+((PI()*(($C$21/2)^2)*($G$20-$C967))*$D$603))+((($D$18+$H$18)/3)*$BF$12)+(((PI()*($C$21/2)^2*(($C$21/2)*$AZ$12))/3)*$D$603),(($D$18*$D$603)+((PI()*(($C$21/2)^2)*($G$20-$C967))*$D$603))+((($D$18+$H$18)/3)*$BF$12)-(((PI()*($C$21/2)^2*(($C$21/2)*$AZ$12))/3)*$D$603)))</f>
        <v>67725.898202319382</v>
      </c>
      <c r="E967" s="73">
        <v>36.200000000000003</v>
      </c>
      <c r="F967" s="95">
        <f t="shared" si="136"/>
        <v>64100.052096393323</v>
      </c>
      <c r="G967" s="62">
        <v>36.200000000000003</v>
      </c>
      <c r="H967" s="96">
        <f>IF($G967&gt;$G$20,IF('Silo Levels'!$L$20="Pumping",((PI()*((($C$19+$G$20)-$G967)*($O$20/($O$19/2)))^2*((($O$20+$G$20)-$G967))/3)*$H$603)+(((PI()*((($C$19+$G$20)-$G967)*($O$20/($O$19/2)))^2*(((($C$19+$G$20)-$G967)*($O$20/($O$19/2)))*$AZ$13))/3)*$H$603),(((PI()*((($C$19+$G$20)-$G967)*($O$20/($O$19/2)))^2*((($O$20+$G$20)-$G967)/3))*$H$603)-((PI()*((($C$19+$G$20)-$G967)*($O$20/($O$19/2)))^2*(((($C$19+$G$20)-$G967)*($O$20/($O$19/2)))*$AZ$13)/3)*$H$603))),IF('Silo Levels'!$L$20="Pumping",(($D$18*$H$603)+((PI()*(($C$21/2)^2)*($G$20-$G967))*$H$603))+((($D$18+$H$18)/3)*$BF$13)+(((PI()*($C$21/2)^2*(($C$21/2)*$AZ$13))/3)*$H$603),(($D$18*$H$603)+((PI()*(($C$21/2)^2)*($G$20-$G967))*$H$603))+((($D$18+$H$18)/3)*$BF$13)-(((PI()*($C$21/2)^2*(($C$21/2)*$AZ$13))/3)*$H$603)))</f>
        <v>60311.917651367461</v>
      </c>
      <c r="I967" s="73">
        <v>36.200000000000003</v>
      </c>
      <c r="J967" s="95">
        <f t="shared" si="137"/>
        <v>64387.586034250438</v>
      </c>
      <c r="K967" s="62">
        <v>36.200000000000003</v>
      </c>
      <c r="L967" s="96">
        <f>IF($K967&gt;$G$20,IF('Silo Levels'!$L$21="Pumping",((PI()*((($C$19+$G$20)-$K967)*($O$20/($O$19/2)))^2*((($O$20+$G$20)-$K967))/3)*$L$603)+(((PI()*((($C$19+$G$20)-$K967)*($O$20/($O$19/2)))^2*(((($C$19+$G$20)-$K967)*($O$20/($O$19/2)))*$AZ$14))/3)*$L$603),(((PI()*((($C$19+$G$20)-$K967)*($O$20/($O$19/2)))^2*((($O$20+$G$20)-$K967)/3))*$L$603)-((PI()*((($C$19+$G$20)-$K967)*($O$20/($O$19/2)))^2*(((($C$19+$G$20)-$K967)*($O$20/($O$19/2)))*$AZ$14)/3)*$L$603))),IF('Silo Levels'!$L$21="Pumping",(($D$18*$L$603)+((PI()*(($C$21/2)^2)*($G$20-$K967))*$L$603))+((($D$18+$H$18)/3)*$BF$14)+(((PI()*($C$21/2)^2*(($C$21/2)*$AZ$14))/3)*$L$603),(($D$18*$L$603)+((PI()*(($C$21/2)^2)*($G$20-$K967))*$L$603))+((($D$18+$H$18)/3)*$BF$14)-(((PI()*($C$21/2)^2*(($C$21/2)*$AZ$14))/3)*$L$603)))</f>
        <v>60582.193012638323</v>
      </c>
      <c r="M967" s="73">
        <v>36.200000000000003</v>
      </c>
      <c r="N967" s="95">
        <f t="shared" si="138"/>
        <v>65883.060860199897</v>
      </c>
      <c r="O967" s="62">
        <v>36.200000000000003</v>
      </c>
      <c r="P967" s="96">
        <f>IF($O967&gt;$G$20,IF('Silo Levels'!$L$22="Pumping",((PI()*((($C$19+$G$20)-$O967)*($O$20/($O$19/2)))^2*((($O$20+$G$20)-$O967))/3)*$P$603)+(((PI()*((($C$19+$G$20)-$O967)*($O$20/($O$19/2)))^2*(((($C$19+$G$20)-$O967)*($O$20/($O$19/2)))*$AZ$15))/3)*$P$603),(((PI()*((($C$19+$G$20)-$O967)*($O$20/($O$19/2)))^2*((($O$20+$G$20)-$O967)/3))*$P$603)-((PI()*((($C$19+$G$20)-$O967)*($O$20/($O$19/2)))^2*(((($C$19+$G$20)-$O967)*($O$20/($O$19/2)))*$AZ$15)/3)*$P$603))),IF('Silo Levels'!$L$22="Pumping",(($D$18*$P$603)+((PI()*(($C$21/2)^2)*($G$20-$O967))*$P$603))+((($D$18+$H$18)/3)*$BF$15)+(((PI()*($C$21/2)^2*(($C$21/2)*$AZ$15))/3)*$P$603),(($D$18*$P$603)+((PI()*(($C$21/2)^2)*($G$20-$O967))*$P$603))+((($D$18+$H$18)/3)*$BF$15)-(((PI()*($C$21/2)^2*(($C$21/2)*$AZ$15))/3)*$P$603)))</f>
        <v>61987.905332607406</v>
      </c>
      <c r="Q967" s="73">
        <v>36.200000000000003</v>
      </c>
      <c r="R967" s="95">
        <f t="shared" si="139"/>
        <v>68116.949689984758</v>
      </c>
      <c r="S967" s="62">
        <v>36.200000000000003</v>
      </c>
      <c r="T967" s="96">
        <f>IF($S967&gt;$G$20,IF('Silo Levels'!$L$23="Pumping",((PI()*((($C$19+$G$20)-$S967)*($O$20/($O$19/2)))^2*((($O$20+$G$20)-$S967))/3)*$T$603)+(((PI()*((($C$19+$G$20)-$S967)*($O$20/($O$19/2)))^2*(((($C$19+$G$20)-$S967)*($O$20/($O$19/2)))*$AZ$16))/3)*$T$603),(((PI()*((($C$19+$G$20)-$S967)*($O$20/($O$19/2)))^2*((($O$20+$G$20)-$S967)/3))*$T$603)-((PI()*((($C$19+$G$20)-$S967)*($O$20/($O$19/2)))^2*(((($C$19+$G$20)-$S967)*($O$20/($O$19/2)))*$AZ$16)/3)*$T$603))),IF('Silo Levels'!$L$23="Pumping",(($D$18*$T$603)+((PI()*(($C$21/2)^2)*($G$20-$S967))*$T$603))+((($D$18+$H$18)/3)*$BF$16)+(((PI()*($C$21/2)^2*(($C$21/2)*$AZ$16))/3)*$T$603),(($D$18*$T$603)+((PI()*(($C$21/2)^2)*($G$20-$S967))*$T$603))+((($D$18+$H$18)/3)*$BF$16)-(((PI()*($C$21/2)^2*(($C$21/2)*$AZ$16))/3)*$T$603)))</f>
        <v>64087.710020042519</v>
      </c>
      <c r="U967" s="73">
        <v>36.200000000000003</v>
      </c>
      <c r="V967" s="95">
        <f t="shared" si="140"/>
        <v>64100.052096393323</v>
      </c>
      <c r="W967" s="62">
        <v>36.200000000000003</v>
      </c>
      <c r="X967" s="96">
        <f>IF($W967&gt;$G$20,IF('Silo Levels'!$L$24="Pumping",((PI()*((($C$19+$G$20)-$W967)*($O$20/($O$19/2)))^2*((($O$20+$G$20)-$W967))/3)*$X$603)+(((PI()*((($C$19+$G$20)-$W967)*($O$20/($O$19/2)))^2*(((($C$19+$G$20)-$W967)*($O$20/($O$19/2)))*$AZ$17))/3)*$X$603),(((PI()*((($C$19+$G$20)-$W967)*($O$20/($O$19/2)))^2*((($O$20+$G$20)-$W967)/3))*$X$603)-((PI()*((($C$19+$G$20)-$W967)*($O$20/($O$19/2)))^2*(((($C$19+$G$20)-$W967)*($O$20/($O$19/2)))*$AZ$17)/3)*$X$603))),IF('Silo Levels'!$L$24="Pumping",(($D$18*$X$603)+((PI()*(($C$21/2)^2)*($G$20-$W967))*$X$603))+((($D$18+$H$18)/3)*$BF$17)+(((PI()*($C$21/2)^2*(($C$21/2)*$AZ$17))/3)*$X$603),(($D$18*$X$603)+((PI()*(($C$21/2)^2)*($G$20-$W967))*$X$603))+((($D$18+$H$18)/3)*$BF$17)-(((PI()*($C$21/2)^2*(($C$21/2)*$AZ$17))/3)*$X$603)))</f>
        <v>60311.917651367461</v>
      </c>
      <c r="Y967" s="73">
        <v>36.200000000000003</v>
      </c>
      <c r="Z967" s="95">
        <f t="shared" si="141"/>
        <v>73449.939717684814</v>
      </c>
      <c r="AA967" s="62">
        <v>36.200000000000003</v>
      </c>
      <c r="AB967" s="96">
        <f>IF($AA967&gt;$G$20,IF('Silo Levels'!$L$25="Pumping",((PI()*((($C$19+$G$20)-$AA967)*($O$20/($O$19/2)))^2*((($O$20+$G$20)-$AA967))/3)*$AB$603)+(((PI()*((($C$19+$G$20)-$AA967)*($O$20/($O$19/2)))^2*(((($C$19+$G$20)-$AA967)*($O$20/($O$19/2)))*$AZ$18))/3)*$AB$603),(((PI()*((($C$19+$G$20)-$AA967)*($O$20/($O$19/2)))^2*((($O$20+$G$20)-$AA967)/3))*$AB$603)-((PI()*((($C$19+$G$20)-$AA967)*($O$20/($O$19/2)))^2*(((($C$19+$G$20)-$AA967)*($O$20/($O$19/2)))*$AZ$18)/3)*$AB$603))),IF('Silo Levels'!$L$25="Pumping",(($D$18*$AB$603)+((PI()*(($C$21/2)^2)*($G$20-$AA967))*$AB$603))+((($D$18+$H$18)/3)*$BF$18)+(((PI()*($C$21/2)^2*(($C$21/2)*$AZ$18))/3)*$AB$603),(($D$18*$AB$603)+((PI()*(($C$21/2)^2)*($G$20-$AA967))*$AB$603))+((($D$18+$H$18)/3)*$BF$18)-(((PI()*($C$21/2)^2*(($C$21/2)*$AZ$18))/3)*$AB$603)))</f>
        <v>69100.599340630506</v>
      </c>
      <c r="AC967" s="73">
        <v>36.200000000000003</v>
      </c>
      <c r="AD967" s="95">
        <f t="shared" si="142"/>
        <v>78596.951634588651</v>
      </c>
      <c r="AE967" s="62">
        <v>36.200000000000003</v>
      </c>
      <c r="AF967" s="96">
        <f>IF($AE967&gt;$G$20,IF('Silo Levels'!$L$26="Pumping",((PI()*((($C$19+$G$20)-$AE967)*($O$20/($O$19/2)))^2*((($O$20+$G$20)-$AE967))/3)*$AF$603)+(((PI()*((($C$19+$G$20)-$AE967)*($O$20/($O$19/2)))^2*(((($C$19+$G$20)-$AE967)*($O$20/($O$19/2)))*$AZ$19))/3)*$AF$603),(((PI()*((($C$19+$G$20)-$AE967)*($O$20/($O$19/2)))^2*((($O$20+$G$20)-$AE967)/3))*$AF$603)-((PI()*((($C$19+$G$20)-$AE967)*($O$20/($O$19/2)))^2*(((($C$19+$G$20)-$AE967)*($O$20/($O$19/2)))*$AZ$19)/3)*$AF$603))),IF('Silo Levels'!$L$26="Pumping",(($D$18*$AF$603)+((PI()*(($C$21/2)^2)*($G$20-$AE967))*$AF$603))+((($D$18+$H$18)/3)*$BF$19)+(((PI()*($C$21/2)^2*(($C$21/2)*$AZ$19))/3)*$AF$603),(($D$18*$AF$603)+((PI()*(($C$21/2)^2)*($G$20-$AE967))*$AF$603))+((($D$18+$H$18)/3)*$BF$19)-(((PI()*($C$21/2)^2*(($C$21/2)*$AZ$19))/3)*$AF$603)))</f>
        <v>76386.465982328678</v>
      </c>
      <c r="AG967" s="73">
        <v>36.200000000000003</v>
      </c>
      <c r="AH967" s="95">
        <f t="shared" si="143"/>
        <v>70652.916975884087</v>
      </c>
      <c r="AI967" s="62">
        <v>36.200000000000003</v>
      </c>
      <c r="AJ967" s="96">
        <f>IF($AI967&gt;$G$20,IF('Silo Levels'!$L$27="Pumping",((PI()*((($C$19+$G$20)-$AI967)*($O$20/($O$19/2)))^2*((($O$20+$G$20)-$AI967))/3)*$AJ$603)+(((PI()*((($C$19+$G$20)-$AI967)*($O$20/($O$19/2)))^2*(((($C$19+$G$20)-$AI967)*($O$20/($O$19/2)))*$AZ$20))/3)*$AJ$603),(((PI()*((($C$19+$G$20)-$AI967)*($O$20/($O$19/2)))^2*((($O$20+$G$20)-$AI967)/3))*$AJ$603)-((PI()*((($C$19+$G$20)-$AI967)*($O$20/($O$19/2)))^2*(((($C$19+$G$20)-$AI967)*($O$20/($O$19/2)))*$AZ$20)/3)*$AJ$603))),IF('Silo Levels'!$L$27="Pumping",(($D$18*$AJ$603)+((PI()*(($C$21/2)^2)*($G$20-$AI967))*$AJ$603))+((($D$18+$H$18)/3)*$BF$20)+(((PI()*($C$21/2)^2*(($C$21/2)*$AZ$20))/3)*$AJ$603),(($D$18*$AJ$603)+((PI()*(($C$21/2)^2)*($G$20-$AI967))*$AJ$603))+((($D$18+$H$18)/3)*$BF$20)-(((PI()*($C$21/2)^2*(($C$21/2)*$AZ$20))/3)*$AJ$603)))</f>
        <v>66471.46158507737</v>
      </c>
    </row>
    <row r="968" spans="1:36" x14ac:dyDescent="0.3">
      <c r="A968">
        <v>36.299999999999997</v>
      </c>
      <c r="B968" s="95">
        <f t="shared" si="144"/>
        <v>70233.314483705588</v>
      </c>
      <c r="C968" s="62">
        <v>36.299999999999997</v>
      </c>
      <c r="D968" s="96">
        <f>IF($C968&gt;$G$20,IF('Silo Levels'!$L$19="Pumping",((PI()*((($C$19+$G$20)-$C968)*($O$20/($O$19/2)))^2*((($O$20+$G$20)-$C968))/3)*$D$603)+(((PI()*((($C$19+$G$20)-$C968)*($O$20/($O$19/2)))^2*(((($C$19+$G$20)-$C968)*($O$20/($O$19/2)))*$AZ$12))/3)*$D$603),(((PI()*((($C$19+$G$20)-$C968)*($O$20/($O$19/2)))^2*((($O$20+$G$20)-$C968)/3))*$D$603)-((PI()*((($C$19+$G$20)-$C968)*($O$20/($O$19/2)))^2*(((($C$19+$G$20)-$C968)*($O$20/($O$19/2)))*$AZ$12)/3)*$D$603))),IF('Silo Levels'!$L$19="Pumping",(($D$18*$D$603)+((PI()*(($C$21/2)^2)*($G$20-$C968))*$D$603))+((($D$18+$H$18)/3)*$BF$12)+(((PI()*($C$21/2)^2*(($C$21/2)*$AZ$12))/3)*$D$603),(($D$18*$D$603)+((PI()*(($C$21/2)^2)*($G$20-$C968))*$D$603))+((($D$18+$H$18)/3)*$BF$12)-(((PI()*($C$21/2)^2*(($C$21/2)*$AZ$12))/3)*$D$603)))</f>
        <v>67306.295710140883</v>
      </c>
      <c r="E968" s="73">
        <v>36.299999999999997</v>
      </c>
      <c r="F968" s="95">
        <f t="shared" si="136"/>
        <v>63719.918744418625</v>
      </c>
      <c r="G968" s="62">
        <v>36.299999999999997</v>
      </c>
      <c r="H968" s="96">
        <f>IF($G968&gt;$G$20,IF('Silo Levels'!$L$20="Pumping",((PI()*((($C$19+$G$20)-$G968)*($O$20/($O$19/2)))^2*((($O$20+$G$20)-$G968))/3)*$H$603)+(((PI()*((($C$19+$G$20)-$G968)*($O$20/($O$19/2)))^2*(((($C$19+$G$20)-$G968)*($O$20/($O$19/2)))*$AZ$13))/3)*$H$603),(((PI()*((($C$19+$G$20)-$G968)*($O$20/($O$19/2)))^2*((($O$20+$G$20)-$G968)/3))*$H$603)-((PI()*((($C$19+$G$20)-$G968)*($O$20/($O$19/2)))^2*(((($C$19+$G$20)-$G968)*($O$20/($O$19/2)))*$AZ$13)/3)*$H$603))),IF('Silo Levels'!$L$20="Pumping",(($D$18*$H$603)+((PI()*(($C$21/2)^2)*($G$20-$G968))*$H$603))+((($D$18+$H$18)/3)*$BF$13)+(((PI()*($C$21/2)^2*(($C$21/2)*$AZ$13))/3)*$H$603),(($D$18*$H$603)+((PI()*(($C$21/2)^2)*($G$20-$G968))*$H$603))+((($D$18+$H$18)/3)*$BF$13)-(((PI()*($C$21/2)^2*(($C$21/2)*$AZ$13))/3)*$H$603)))</f>
        <v>59931.784299392762</v>
      </c>
      <c r="I968" s="73">
        <v>36.299999999999997</v>
      </c>
      <c r="J968" s="95">
        <f t="shared" si="137"/>
        <v>64005.720811175801</v>
      </c>
      <c r="K968" s="62">
        <v>36.299999999999997</v>
      </c>
      <c r="L968" s="96">
        <f>IF($K968&gt;$G$20,IF('Silo Levels'!$L$21="Pumping",((PI()*((($C$19+$G$20)-$K968)*($O$20/($O$19/2)))^2*((($O$20+$G$20)-$K968))/3)*$L$603)+(((PI()*((($C$19+$G$20)-$K968)*($O$20/($O$19/2)))^2*(((($C$19+$G$20)-$K968)*($O$20/($O$19/2)))*$AZ$14))/3)*$L$603),(((PI()*((($C$19+$G$20)-$K968)*($O$20/($O$19/2)))^2*((($O$20+$G$20)-$K968)/3))*$L$603)-((PI()*((($C$19+$G$20)-$K968)*($O$20/($O$19/2)))^2*(((($C$19+$G$20)-$K968)*($O$20/($O$19/2)))*$AZ$14)/3)*$L$603))),IF('Silo Levels'!$L$21="Pumping",(($D$18*$L$603)+((PI()*(($C$21/2)^2)*($G$20-$K968))*$L$603))+((($D$18+$H$18)/3)*$BF$14)+(((PI()*($C$21/2)^2*(($C$21/2)*$AZ$14))/3)*$L$603),(($D$18*$L$603)+((PI()*(($C$21/2)^2)*($G$20-$K968))*$L$603))+((($D$18+$H$18)/3)*$BF$14)-(((PI()*($C$21/2)^2*(($C$21/2)*$AZ$14))/3)*$L$603)))</f>
        <v>60200.327789563686</v>
      </c>
      <c r="M968" s="73">
        <v>36.299999999999997</v>
      </c>
      <c r="N968" s="95">
        <f t="shared" si="138"/>
        <v>65492.18811039273</v>
      </c>
      <c r="O968" s="62">
        <v>36.299999999999997</v>
      </c>
      <c r="P968" s="96">
        <f>IF($O968&gt;$G$20,IF('Silo Levels'!$L$22="Pumping",((PI()*((($C$19+$G$20)-$O968)*($O$20/($O$19/2)))^2*((($O$20+$G$20)-$O968))/3)*$P$603)+(((PI()*((($C$19+$G$20)-$O968)*($O$20/($O$19/2)))^2*(((($C$19+$G$20)-$O968)*($O$20/($O$19/2)))*$AZ$15))/3)*$P$603),(((PI()*((($C$19+$G$20)-$O968)*($O$20/($O$19/2)))^2*((($O$20+$G$20)-$O968)/3))*$P$603)-((PI()*((($C$19+$G$20)-$O968)*($O$20/($O$19/2)))^2*(((($C$19+$G$20)-$O968)*($O$20/($O$19/2)))*$AZ$15)/3)*$P$603))),IF('Silo Levels'!$L$22="Pumping",(($D$18*$P$603)+((PI()*(($C$21/2)^2)*($G$20-$O968))*$P$603))+((($D$18+$H$18)/3)*$BF$15)+(((PI()*($C$21/2)^2*(($C$21/2)*$AZ$15))/3)*$P$603),(($D$18*$P$603)+((PI()*(($C$21/2)^2)*($G$20-$O968))*$P$603))+((($D$18+$H$18)/3)*$BF$15)-(((PI()*($C$21/2)^2*(($C$21/2)*$AZ$15))/3)*$P$603)))</f>
        <v>61597.032582800239</v>
      </c>
      <c r="Q968" s="73">
        <v>36.299999999999997</v>
      </c>
      <c r="R968" s="95">
        <f t="shared" si="139"/>
        <v>67712.62180672925</v>
      </c>
      <c r="S968" s="62">
        <v>36.299999999999997</v>
      </c>
      <c r="T968" s="96">
        <f>IF($S968&gt;$G$20,IF('Silo Levels'!$L$23="Pumping",((PI()*((($C$19+$G$20)-$S968)*($O$20/($O$19/2)))^2*((($O$20+$G$20)-$S968))/3)*$T$603)+(((PI()*((($C$19+$G$20)-$S968)*($O$20/($O$19/2)))^2*(((($C$19+$G$20)-$S968)*($O$20/($O$19/2)))*$AZ$16))/3)*$T$603),(((PI()*((($C$19+$G$20)-$S968)*($O$20/($O$19/2)))^2*((($O$20+$G$20)-$S968)/3))*$T$603)-((PI()*((($C$19+$G$20)-$S968)*($O$20/($O$19/2)))^2*(((($C$19+$G$20)-$S968)*($O$20/($O$19/2)))*$AZ$16)/3)*$T$603))),IF('Silo Levels'!$L$23="Pumping",(($D$18*$T$603)+((PI()*(($C$21/2)^2)*($G$20-$S968))*$T$603))+((($D$18+$H$18)/3)*$BF$16)+(((PI()*($C$21/2)^2*(($C$21/2)*$AZ$16))/3)*$T$603),(($D$18*$T$603)+((PI()*(($C$21/2)^2)*($G$20-$S968))*$T$603))+((($D$18+$H$18)/3)*$BF$16)-(((PI()*($C$21/2)^2*(($C$21/2)*$AZ$16))/3)*$T$603)))</f>
        <v>63683.382136787011</v>
      </c>
      <c r="U968" s="73">
        <v>36.299999999999997</v>
      </c>
      <c r="V968" s="95">
        <f t="shared" si="140"/>
        <v>63719.918744418625</v>
      </c>
      <c r="W968" s="62">
        <v>36.299999999999997</v>
      </c>
      <c r="X968" s="96">
        <f>IF($W968&gt;$G$20,IF('Silo Levels'!$L$24="Pumping",((PI()*((($C$19+$G$20)-$W968)*($O$20/($O$19/2)))^2*((($O$20+$G$20)-$W968))/3)*$X$603)+(((PI()*((($C$19+$G$20)-$W968)*($O$20/($O$19/2)))^2*(((($C$19+$G$20)-$W968)*($O$20/($O$19/2)))*$AZ$17))/3)*$X$603),(((PI()*((($C$19+$G$20)-$W968)*($O$20/($O$19/2)))^2*((($O$20+$G$20)-$W968)/3))*$X$603)-((PI()*((($C$19+$G$20)-$W968)*($O$20/($O$19/2)))^2*(((($C$19+$G$20)-$W968)*($O$20/($O$19/2)))*$AZ$17)/3)*$X$603))),IF('Silo Levels'!$L$24="Pumping",(($D$18*$X$603)+((PI()*(($C$21/2)^2)*($G$20-$W968))*$X$603))+((($D$18+$H$18)/3)*$BF$17)+(((PI()*($C$21/2)^2*(($C$21/2)*$AZ$17))/3)*$X$603),(($D$18*$X$603)+((PI()*(($C$21/2)^2)*($G$20-$W968))*$X$603))+((($D$18+$H$18)/3)*$BF$17)-(((PI()*($C$21/2)^2*(($C$21/2)*$AZ$17))/3)*$X$603)))</f>
        <v>59931.784299392762</v>
      </c>
      <c r="Y968" s="73">
        <v>36.299999999999997</v>
      </c>
      <c r="Z968" s="95">
        <f t="shared" si="141"/>
        <v>73013.490230370677</v>
      </c>
      <c r="AA968" s="62">
        <v>36.299999999999997</v>
      </c>
      <c r="AB968" s="96">
        <f>IF($AA968&gt;$G$20,IF('Silo Levels'!$L$25="Pumping",((PI()*((($C$19+$G$20)-$AA968)*($O$20/($O$19/2)))^2*((($O$20+$G$20)-$AA968))/3)*$AB$603)+(((PI()*((($C$19+$G$20)-$AA968)*($O$20/($O$19/2)))^2*(((($C$19+$G$20)-$AA968)*($O$20/($O$19/2)))*$AZ$18))/3)*$AB$603),(((PI()*((($C$19+$G$20)-$AA968)*($O$20/($O$19/2)))^2*((($O$20+$G$20)-$AA968)/3))*$AB$603)-((PI()*((($C$19+$G$20)-$AA968)*($O$20/($O$19/2)))^2*(((($C$19+$G$20)-$AA968)*($O$20/($O$19/2)))*$AZ$18)/3)*$AB$603))),IF('Silo Levels'!$L$25="Pumping",(($D$18*$AB$603)+((PI()*(($C$21/2)^2)*($G$20-$AA968))*$AB$603))+((($D$18+$H$18)/3)*$BF$18)+(((PI()*($C$21/2)^2*(($C$21/2)*$AZ$18))/3)*$AB$603),(($D$18*$AB$603)+((PI()*(($C$21/2)^2)*($G$20-$AA968))*$AB$603))+((($D$18+$H$18)/3)*$BF$18)-(((PI()*($C$21/2)^2*(($C$21/2)*$AZ$18))/3)*$AB$603)))</f>
        <v>68664.149853316369</v>
      </c>
      <c r="AC968" s="73">
        <v>36.299999999999997</v>
      </c>
      <c r="AD968" s="95">
        <f t="shared" si="142"/>
        <v>78153.314096016635</v>
      </c>
      <c r="AE968" s="62">
        <v>36.299999999999997</v>
      </c>
      <c r="AF968" s="96">
        <f>IF($AE968&gt;$G$20,IF('Silo Levels'!$L$26="Pumping",((PI()*((($C$19+$G$20)-$AE968)*($O$20/($O$19/2)))^2*((($O$20+$G$20)-$AE968))/3)*$AF$603)+(((PI()*((($C$19+$G$20)-$AE968)*($O$20/($O$19/2)))^2*(((($C$19+$G$20)-$AE968)*($O$20/($O$19/2)))*$AZ$19))/3)*$AF$603),(((PI()*((($C$19+$G$20)-$AE968)*($O$20/($O$19/2)))^2*((($O$20+$G$20)-$AE968)/3))*$AF$603)-((PI()*((($C$19+$G$20)-$AE968)*($O$20/($O$19/2)))^2*(((($C$19+$G$20)-$AE968)*($O$20/($O$19/2)))*$AZ$19)/3)*$AF$603))),IF('Silo Levels'!$L$26="Pumping",(($D$18*$AF$603)+((PI()*(($C$21/2)^2)*($G$20-$AE968))*$AF$603))+((($D$18+$H$18)/3)*$BF$19)+(((PI()*($C$21/2)^2*(($C$21/2)*$AZ$19))/3)*$AF$603),(($D$18*$AF$603)+((PI()*(($C$21/2)^2)*($G$20-$AE968))*$AF$603))+((($D$18+$H$18)/3)*$BF$19)-(((PI()*($C$21/2)^2*(($C$21/2)*$AZ$19))/3)*$AF$603)))</f>
        <v>75942.828443756662</v>
      </c>
      <c r="AG968" s="73">
        <v>36.299999999999997</v>
      </c>
      <c r="AH968" s="95">
        <f t="shared" si="143"/>
        <v>70233.314483705588</v>
      </c>
      <c r="AI968" s="62">
        <v>36.299999999999997</v>
      </c>
      <c r="AJ968" s="96">
        <f>IF($AI968&gt;$G$20,IF('Silo Levels'!$L$27="Pumping",((PI()*((($C$19+$G$20)-$AI968)*($O$20/($O$19/2)))^2*((($O$20+$G$20)-$AI968))/3)*$AJ$603)+(((PI()*((($C$19+$G$20)-$AI968)*($O$20/($O$19/2)))^2*(((($C$19+$G$20)-$AI968)*($O$20/($O$19/2)))*$AZ$20))/3)*$AJ$603),(((PI()*((($C$19+$G$20)-$AI968)*($O$20/($O$19/2)))^2*((($O$20+$G$20)-$AI968)/3))*$AJ$603)-((PI()*((($C$19+$G$20)-$AI968)*($O$20/($O$19/2)))^2*(((($C$19+$G$20)-$AI968)*($O$20/($O$19/2)))*$AZ$20)/3)*$AJ$603))),IF('Silo Levels'!$L$27="Pumping",(($D$18*$AJ$603)+((PI()*(($C$21/2)^2)*($G$20-$AI968))*$AJ$603))+((($D$18+$H$18)/3)*$BF$20)+(((PI()*($C$21/2)^2*(($C$21/2)*$AZ$20))/3)*$AJ$603),(($D$18*$AJ$603)+((PI()*(($C$21/2)^2)*($G$20-$AI968))*$AJ$603))+((($D$18+$H$18)/3)*$BF$20)-(((PI()*($C$21/2)^2*(($C$21/2)*$AZ$20))/3)*$AJ$603)))</f>
        <v>66051.859092898871</v>
      </c>
    </row>
    <row r="969" spans="1:36" x14ac:dyDescent="0.3">
      <c r="A969">
        <v>36.4</v>
      </c>
      <c r="B969" s="95">
        <f t="shared" si="144"/>
        <v>69813.711991527074</v>
      </c>
      <c r="C969" s="62">
        <v>36.4</v>
      </c>
      <c r="D969" s="96">
        <f>IF($C969&gt;$G$20,IF('Silo Levels'!$L$19="Pumping",((PI()*((($C$19+$G$20)-$C969)*($O$20/($O$19/2)))^2*((($O$20+$G$20)-$C969))/3)*$D$603)+(((PI()*((($C$19+$G$20)-$C969)*($O$20/($O$19/2)))^2*(((($C$19+$G$20)-$C969)*($O$20/($O$19/2)))*$AZ$12))/3)*$D$603),(((PI()*((($C$19+$G$20)-$C969)*($O$20/($O$19/2)))^2*((($O$20+$G$20)-$C969)/3))*$D$603)-((PI()*((($C$19+$G$20)-$C969)*($O$20/($O$19/2)))^2*(((($C$19+$G$20)-$C969)*($O$20/($O$19/2)))*$AZ$12)/3)*$D$603))),IF('Silo Levels'!$L$19="Pumping",(($D$18*$D$603)+((PI()*(($C$21/2)^2)*($G$20-$C969))*$D$603))+((($D$18+$H$18)/3)*$BF$12)+(((PI()*($C$21/2)^2*(($C$21/2)*$AZ$12))/3)*$D$603),(($D$18*$D$603)+((PI()*(($C$21/2)^2)*($G$20-$C969))*$D$603))+((($D$18+$H$18)/3)*$BF$12)-(((PI()*($C$21/2)^2*(($C$21/2)*$AZ$12))/3)*$D$603)))</f>
        <v>66886.693217962369</v>
      </c>
      <c r="E969" s="73">
        <v>36.4</v>
      </c>
      <c r="F969" s="95">
        <f t="shared" si="136"/>
        <v>63339.785392443904</v>
      </c>
      <c r="G969" s="62">
        <v>36.4</v>
      </c>
      <c r="H969" s="96">
        <f>IF($G969&gt;$G$20,IF('Silo Levels'!$L$20="Pumping",((PI()*((($C$19+$G$20)-$G969)*($O$20/($O$19/2)))^2*((($O$20+$G$20)-$G969))/3)*$H$603)+(((PI()*((($C$19+$G$20)-$G969)*($O$20/($O$19/2)))^2*(((($C$19+$G$20)-$G969)*($O$20/($O$19/2)))*$AZ$13))/3)*$H$603),(((PI()*((($C$19+$G$20)-$G969)*($O$20/($O$19/2)))^2*((($O$20+$G$20)-$G969)/3))*$H$603)-((PI()*((($C$19+$G$20)-$G969)*($O$20/($O$19/2)))^2*(((($C$19+$G$20)-$G969)*($O$20/($O$19/2)))*$AZ$13)/3)*$H$603))),IF('Silo Levels'!$L$20="Pumping",(($D$18*$H$603)+((PI()*(($C$21/2)^2)*($G$20-$G969))*$H$603))+((($D$18+$H$18)/3)*$BF$13)+(((PI()*($C$21/2)^2*(($C$21/2)*$AZ$13))/3)*$H$603),(($D$18*$H$603)+((PI()*(($C$21/2)^2)*($G$20-$G969))*$H$603))+((($D$18+$H$18)/3)*$BF$13)-(((PI()*($C$21/2)^2*(($C$21/2)*$AZ$13))/3)*$H$603)))</f>
        <v>59551.650947418042</v>
      </c>
      <c r="I969" s="73">
        <v>36.4</v>
      </c>
      <c r="J969" s="95">
        <f t="shared" si="137"/>
        <v>63623.855588101134</v>
      </c>
      <c r="K969" s="62">
        <v>36.4</v>
      </c>
      <c r="L969" s="96">
        <f>IF($K969&gt;$G$20,IF('Silo Levels'!$L$21="Pumping",((PI()*((($C$19+$G$20)-$K969)*($O$20/($O$19/2)))^2*((($O$20+$G$20)-$K969))/3)*$L$603)+(((PI()*((($C$19+$G$20)-$K969)*($O$20/($O$19/2)))^2*(((($C$19+$G$20)-$K969)*($O$20/($O$19/2)))*$AZ$14))/3)*$L$603),(((PI()*((($C$19+$G$20)-$K969)*($O$20/($O$19/2)))^2*((($O$20+$G$20)-$K969)/3))*$L$603)-((PI()*((($C$19+$G$20)-$K969)*($O$20/($O$19/2)))^2*(((($C$19+$G$20)-$K969)*($O$20/($O$19/2)))*$AZ$14)/3)*$L$603))),IF('Silo Levels'!$L$21="Pumping",(($D$18*$L$603)+((PI()*(($C$21/2)^2)*($G$20-$K969))*$L$603))+((($D$18+$H$18)/3)*$BF$14)+(((PI()*($C$21/2)^2*(($C$21/2)*$AZ$14))/3)*$L$603),(($D$18*$L$603)+((PI()*(($C$21/2)^2)*($G$20-$K969))*$L$603))+((($D$18+$H$18)/3)*$BF$14)-(((PI()*($C$21/2)^2*(($C$21/2)*$AZ$14))/3)*$L$603)))</f>
        <v>59818.462566489019</v>
      </c>
      <c r="M969" s="73">
        <v>36.4</v>
      </c>
      <c r="N969" s="95">
        <f t="shared" si="138"/>
        <v>65101.31536058554</v>
      </c>
      <c r="O969" s="62">
        <v>36.4</v>
      </c>
      <c r="P969" s="96">
        <f>IF($O969&gt;$G$20,IF('Silo Levels'!$L$22="Pumping",((PI()*((($C$19+$G$20)-$O969)*($O$20/($O$19/2)))^2*((($O$20+$G$20)-$O969))/3)*$P$603)+(((PI()*((($C$19+$G$20)-$O969)*($O$20/($O$19/2)))^2*(((($C$19+$G$20)-$O969)*($O$20/($O$19/2)))*$AZ$15))/3)*$P$603),(((PI()*((($C$19+$G$20)-$O969)*($O$20/($O$19/2)))^2*((($O$20+$G$20)-$O969)/3))*$P$603)-((PI()*((($C$19+$G$20)-$O969)*($O$20/($O$19/2)))^2*(((($C$19+$G$20)-$O969)*($O$20/($O$19/2)))*$AZ$15)/3)*$P$603))),IF('Silo Levels'!$L$22="Pumping",(($D$18*$P$603)+((PI()*(($C$21/2)^2)*($G$20-$O969))*$P$603))+((($D$18+$H$18)/3)*$BF$15)+(((PI()*($C$21/2)^2*(($C$21/2)*$AZ$15))/3)*$P$603),(($D$18*$P$603)+((PI()*(($C$21/2)^2)*($G$20-$O969))*$P$603))+((($D$18+$H$18)/3)*$BF$15)-(((PI()*($C$21/2)^2*(($C$21/2)*$AZ$15))/3)*$P$603)))</f>
        <v>61206.159832993049</v>
      </c>
      <c r="Q969" s="73">
        <v>36.4</v>
      </c>
      <c r="R969" s="95">
        <f t="shared" si="139"/>
        <v>67308.293923473728</v>
      </c>
      <c r="S969" s="62">
        <v>36.4</v>
      </c>
      <c r="T969" s="96">
        <f>IF($S969&gt;$G$20,IF('Silo Levels'!$L$23="Pumping",((PI()*((($C$19+$G$20)-$S969)*($O$20/($O$19/2)))^2*((($O$20+$G$20)-$S969))/3)*$T$603)+(((PI()*((($C$19+$G$20)-$S969)*($O$20/($O$19/2)))^2*(((($C$19+$G$20)-$S969)*($O$20/($O$19/2)))*$AZ$16))/3)*$T$603),(((PI()*((($C$19+$G$20)-$S969)*($O$20/($O$19/2)))^2*((($O$20+$G$20)-$S969)/3))*$T$603)-((PI()*((($C$19+$G$20)-$S969)*($O$20/($O$19/2)))^2*(((($C$19+$G$20)-$S969)*($O$20/($O$19/2)))*$AZ$16)/3)*$T$603))),IF('Silo Levels'!$L$23="Pumping",(($D$18*$T$603)+((PI()*(($C$21/2)^2)*($G$20-$S969))*$T$603))+((($D$18+$H$18)/3)*$BF$16)+(((PI()*($C$21/2)^2*(($C$21/2)*$AZ$16))/3)*$T$603),(($D$18*$T$603)+((PI()*(($C$21/2)^2)*($G$20-$S969))*$T$603))+((($D$18+$H$18)/3)*$BF$16)-(((PI()*($C$21/2)^2*(($C$21/2)*$AZ$16))/3)*$T$603)))</f>
        <v>63279.054253531489</v>
      </c>
      <c r="U969" s="73">
        <v>36.4</v>
      </c>
      <c r="V969" s="95">
        <f t="shared" si="140"/>
        <v>63339.785392443904</v>
      </c>
      <c r="W969" s="62">
        <v>36.4</v>
      </c>
      <c r="X969" s="96">
        <f>IF($W969&gt;$G$20,IF('Silo Levels'!$L$24="Pumping",((PI()*((($C$19+$G$20)-$W969)*($O$20/($O$19/2)))^2*((($O$20+$G$20)-$W969))/3)*$X$603)+(((PI()*((($C$19+$G$20)-$W969)*($O$20/($O$19/2)))^2*(((($C$19+$G$20)-$W969)*($O$20/($O$19/2)))*$AZ$17))/3)*$X$603),(((PI()*((($C$19+$G$20)-$W969)*($O$20/($O$19/2)))^2*((($O$20+$G$20)-$W969)/3))*$X$603)-((PI()*((($C$19+$G$20)-$W969)*($O$20/($O$19/2)))^2*(((($C$19+$G$20)-$W969)*($O$20/($O$19/2)))*$AZ$17)/3)*$X$603))),IF('Silo Levels'!$L$24="Pumping",(($D$18*$X$603)+((PI()*(($C$21/2)^2)*($G$20-$W969))*$X$603))+((($D$18+$H$18)/3)*$BF$17)+(((PI()*($C$21/2)^2*(($C$21/2)*$AZ$17))/3)*$X$603),(($D$18*$X$603)+((PI()*(($C$21/2)^2)*($G$20-$W969))*$X$603))+((($D$18+$H$18)/3)*$BF$17)-(((PI()*($C$21/2)^2*(($C$21/2)*$AZ$17))/3)*$X$603)))</f>
        <v>59551.650947418042</v>
      </c>
      <c r="Y969" s="73">
        <v>36.4</v>
      </c>
      <c r="Z969" s="95">
        <f t="shared" si="141"/>
        <v>72577.04074305651</v>
      </c>
      <c r="AA969" s="62">
        <v>36.4</v>
      </c>
      <c r="AB969" s="96">
        <f>IF($AA969&gt;$G$20,IF('Silo Levels'!$L$25="Pumping",((PI()*((($C$19+$G$20)-$AA969)*($O$20/($O$19/2)))^2*((($O$20+$G$20)-$AA969))/3)*$AB$603)+(((PI()*((($C$19+$G$20)-$AA969)*($O$20/($O$19/2)))^2*(((($C$19+$G$20)-$AA969)*($O$20/($O$19/2)))*$AZ$18))/3)*$AB$603),(((PI()*((($C$19+$G$20)-$AA969)*($O$20/($O$19/2)))^2*((($O$20+$G$20)-$AA969)/3))*$AB$603)-((PI()*((($C$19+$G$20)-$AA969)*($O$20/($O$19/2)))^2*(((($C$19+$G$20)-$AA969)*($O$20/($O$19/2)))*$AZ$18)/3)*$AB$603))),IF('Silo Levels'!$L$25="Pumping",(($D$18*$AB$603)+((PI()*(($C$21/2)^2)*($G$20-$AA969))*$AB$603))+((($D$18+$H$18)/3)*$BF$18)+(((PI()*($C$21/2)^2*(($C$21/2)*$AZ$18))/3)*$AB$603),(($D$18*$AB$603)+((PI()*(($C$21/2)^2)*($G$20-$AA969))*$AB$603))+((($D$18+$H$18)/3)*$BF$18)-(((PI()*($C$21/2)^2*(($C$21/2)*$AZ$18))/3)*$AB$603)))</f>
        <v>68227.700366002202</v>
      </c>
      <c r="AC969" s="73">
        <v>36.4</v>
      </c>
      <c r="AD969" s="95">
        <f t="shared" si="142"/>
        <v>77709.676557444589</v>
      </c>
      <c r="AE969" s="62">
        <v>36.4</v>
      </c>
      <c r="AF969" s="96">
        <f>IF($AE969&gt;$G$20,IF('Silo Levels'!$L$26="Pumping",((PI()*((($C$19+$G$20)-$AE969)*($O$20/($O$19/2)))^2*((($O$20+$G$20)-$AE969))/3)*$AF$603)+(((PI()*((($C$19+$G$20)-$AE969)*($O$20/($O$19/2)))^2*(((($C$19+$G$20)-$AE969)*($O$20/($O$19/2)))*$AZ$19))/3)*$AF$603),(((PI()*((($C$19+$G$20)-$AE969)*($O$20/($O$19/2)))^2*((($O$20+$G$20)-$AE969)/3))*$AF$603)-((PI()*((($C$19+$G$20)-$AE969)*($O$20/($O$19/2)))^2*(((($C$19+$G$20)-$AE969)*($O$20/($O$19/2)))*$AZ$19)/3)*$AF$603))),IF('Silo Levels'!$L$26="Pumping",(($D$18*$AF$603)+((PI()*(($C$21/2)^2)*($G$20-$AE969))*$AF$603))+((($D$18+$H$18)/3)*$BF$19)+(((PI()*($C$21/2)^2*(($C$21/2)*$AZ$19))/3)*$AF$603),(($D$18*$AF$603)+((PI()*(($C$21/2)^2)*($G$20-$AE969))*$AF$603))+((($D$18+$H$18)/3)*$BF$19)-(((PI()*($C$21/2)^2*(($C$21/2)*$AZ$19))/3)*$AF$603)))</f>
        <v>75499.190905184616</v>
      </c>
      <c r="AG969" s="73">
        <v>36.4</v>
      </c>
      <c r="AH969" s="95">
        <f t="shared" si="143"/>
        <v>69813.711991527074</v>
      </c>
      <c r="AI969" s="62">
        <v>36.4</v>
      </c>
      <c r="AJ969" s="96">
        <f>IF($AI969&gt;$G$20,IF('Silo Levels'!$L$27="Pumping",((PI()*((($C$19+$G$20)-$AI969)*($O$20/($O$19/2)))^2*((($O$20+$G$20)-$AI969))/3)*$AJ$603)+(((PI()*((($C$19+$G$20)-$AI969)*($O$20/($O$19/2)))^2*(((($C$19+$G$20)-$AI969)*($O$20/($O$19/2)))*$AZ$20))/3)*$AJ$603),(((PI()*((($C$19+$G$20)-$AI969)*($O$20/($O$19/2)))^2*((($O$20+$G$20)-$AI969)/3))*$AJ$603)-((PI()*((($C$19+$G$20)-$AI969)*($O$20/($O$19/2)))^2*(((($C$19+$G$20)-$AI969)*($O$20/($O$19/2)))*$AZ$20)/3)*$AJ$603))),IF('Silo Levels'!$L$27="Pumping",(($D$18*$AJ$603)+((PI()*(($C$21/2)^2)*($G$20-$AI969))*$AJ$603))+((($D$18+$H$18)/3)*$BF$20)+(((PI()*($C$21/2)^2*(($C$21/2)*$AZ$20))/3)*$AJ$603),(($D$18*$AJ$603)+((PI()*(($C$21/2)^2)*($G$20-$AI969))*$AJ$603))+((($D$18+$H$18)/3)*$BF$20)-(((PI()*($C$21/2)^2*(($C$21/2)*$AZ$20))/3)*$AJ$603)))</f>
        <v>65632.256600720357</v>
      </c>
    </row>
    <row r="970" spans="1:36" x14ac:dyDescent="0.3">
      <c r="A970">
        <v>36.5</v>
      </c>
      <c r="B970" s="95">
        <f t="shared" si="144"/>
        <v>69394.109499348546</v>
      </c>
      <c r="C970" s="62">
        <v>36.5</v>
      </c>
      <c r="D970" s="96">
        <f>IF($C970&gt;$G$20,IF('Silo Levels'!$L$19="Pumping",((PI()*((($C$19+$G$20)-$C970)*($O$20/($O$19/2)))^2*((($O$20+$G$20)-$C970))/3)*$D$603)+(((PI()*((($C$19+$G$20)-$C970)*($O$20/($O$19/2)))^2*(((($C$19+$G$20)-$C970)*($O$20/($O$19/2)))*$AZ$12))/3)*$D$603),(((PI()*((($C$19+$G$20)-$C970)*($O$20/($O$19/2)))^2*((($O$20+$G$20)-$C970)/3))*$D$603)-((PI()*((($C$19+$G$20)-$C970)*($O$20/($O$19/2)))^2*(((($C$19+$G$20)-$C970)*($O$20/($O$19/2)))*$AZ$12)/3)*$D$603))),IF('Silo Levels'!$L$19="Pumping",(($D$18*$D$603)+((PI()*(($C$21/2)^2)*($G$20-$C970))*$D$603))+((($D$18+$H$18)/3)*$BF$12)+(((PI()*($C$21/2)^2*(($C$21/2)*$AZ$12))/3)*$D$603),(($D$18*$D$603)+((PI()*(($C$21/2)^2)*($G$20-$C970))*$D$603))+((($D$18+$H$18)/3)*$BF$12)-(((PI()*($C$21/2)^2*(($C$21/2)*$AZ$12))/3)*$D$603)))</f>
        <v>66467.090725783841</v>
      </c>
      <c r="E970" s="73">
        <v>36.5</v>
      </c>
      <c r="F970" s="95">
        <f t="shared" si="136"/>
        <v>62959.652040469176</v>
      </c>
      <c r="G970" s="62">
        <v>36.5</v>
      </c>
      <c r="H970" s="96">
        <f>IF($G970&gt;$G$20,IF('Silo Levels'!$L$20="Pumping",((PI()*((($C$19+$G$20)-$G970)*($O$20/($O$19/2)))^2*((($O$20+$G$20)-$G970))/3)*$H$603)+(((PI()*((($C$19+$G$20)-$G970)*($O$20/($O$19/2)))^2*(((($C$19+$G$20)-$G970)*($O$20/($O$19/2)))*$AZ$13))/3)*$H$603),(((PI()*((($C$19+$G$20)-$G970)*($O$20/($O$19/2)))^2*((($O$20+$G$20)-$G970)/3))*$H$603)-((PI()*((($C$19+$G$20)-$G970)*($O$20/($O$19/2)))^2*(((($C$19+$G$20)-$G970)*($O$20/($O$19/2)))*$AZ$13)/3)*$H$603))),IF('Silo Levels'!$L$20="Pumping",(($D$18*$H$603)+((PI()*(($C$21/2)^2)*($G$20-$G970))*$H$603))+((($D$18+$H$18)/3)*$BF$13)+(((PI()*($C$21/2)^2*(($C$21/2)*$AZ$13))/3)*$H$603),(($D$18*$H$603)+((PI()*(($C$21/2)^2)*($G$20-$G970))*$H$603))+((($D$18+$H$18)/3)*$BF$13)-(((PI()*($C$21/2)^2*(($C$21/2)*$AZ$13))/3)*$H$603)))</f>
        <v>59171.517595443314</v>
      </c>
      <c r="I970" s="73">
        <v>36.5</v>
      </c>
      <c r="J970" s="95">
        <f t="shared" si="137"/>
        <v>63241.99036502646</v>
      </c>
      <c r="K970" s="62">
        <v>36.5</v>
      </c>
      <c r="L970" s="96">
        <f>IF($K970&gt;$G$20,IF('Silo Levels'!$L$21="Pumping",((PI()*((($C$19+$G$20)-$K970)*($O$20/($O$19/2)))^2*((($O$20+$G$20)-$K970))/3)*$L$603)+(((PI()*((($C$19+$G$20)-$K970)*($O$20/($O$19/2)))^2*(((($C$19+$G$20)-$K970)*($O$20/($O$19/2)))*$AZ$14))/3)*$L$603),(((PI()*((($C$19+$G$20)-$K970)*($O$20/($O$19/2)))^2*((($O$20+$G$20)-$K970)/3))*$L$603)-((PI()*((($C$19+$G$20)-$K970)*($O$20/($O$19/2)))^2*(((($C$19+$G$20)-$K970)*($O$20/($O$19/2)))*$AZ$14)/3)*$L$603))),IF('Silo Levels'!$L$21="Pumping",(($D$18*$L$603)+((PI()*(($C$21/2)^2)*($G$20-$K970))*$L$603))+((($D$18+$H$18)/3)*$BF$14)+(((PI()*($C$21/2)^2*(($C$21/2)*$AZ$14))/3)*$L$603),(($D$18*$L$603)+((PI()*(($C$21/2)^2)*($G$20-$K970))*$L$603))+((($D$18+$H$18)/3)*$BF$14)-(((PI()*($C$21/2)^2*(($C$21/2)*$AZ$14))/3)*$L$603)))</f>
        <v>59436.597343414345</v>
      </c>
      <c r="M970" s="73">
        <v>36.5</v>
      </c>
      <c r="N970" s="95">
        <f t="shared" si="138"/>
        <v>64710.442610778337</v>
      </c>
      <c r="O970" s="62">
        <v>36.5</v>
      </c>
      <c r="P970" s="96">
        <f>IF($O970&gt;$G$20,IF('Silo Levels'!$L$22="Pumping",((PI()*((($C$19+$G$20)-$O970)*($O$20/($O$19/2)))^2*((($O$20+$G$20)-$O970))/3)*$P$603)+(((PI()*((($C$19+$G$20)-$O970)*($O$20/($O$19/2)))^2*(((($C$19+$G$20)-$O970)*($O$20/($O$19/2)))*$AZ$15))/3)*$P$603),(((PI()*((($C$19+$G$20)-$O970)*($O$20/($O$19/2)))^2*((($O$20+$G$20)-$O970)/3))*$P$603)-((PI()*((($C$19+$G$20)-$O970)*($O$20/($O$19/2)))^2*(((($C$19+$G$20)-$O970)*($O$20/($O$19/2)))*$AZ$15)/3)*$P$603))),IF('Silo Levels'!$L$22="Pumping",(($D$18*$P$603)+((PI()*(($C$21/2)^2)*($G$20-$O970))*$P$603))+((($D$18+$H$18)/3)*$BF$15)+(((PI()*($C$21/2)^2*(($C$21/2)*$AZ$15))/3)*$P$603),(($D$18*$P$603)+((PI()*(($C$21/2)^2)*($G$20-$O970))*$P$603))+((($D$18+$H$18)/3)*$BF$15)-(((PI()*($C$21/2)^2*(($C$21/2)*$AZ$15))/3)*$P$603)))</f>
        <v>60815.287083185845</v>
      </c>
      <c r="Q970" s="73">
        <v>36.5</v>
      </c>
      <c r="R970" s="95">
        <f t="shared" si="139"/>
        <v>66903.966040218191</v>
      </c>
      <c r="S970" s="62">
        <v>36.5</v>
      </c>
      <c r="T970" s="96">
        <f>IF($S970&gt;$G$20,IF('Silo Levels'!$L$23="Pumping",((PI()*((($C$19+$G$20)-$S970)*($O$20/($O$19/2)))^2*((($O$20+$G$20)-$S970))/3)*$T$603)+(((PI()*((($C$19+$G$20)-$S970)*($O$20/($O$19/2)))^2*(((($C$19+$G$20)-$S970)*($O$20/($O$19/2)))*$AZ$16))/3)*$T$603),(((PI()*((($C$19+$G$20)-$S970)*($O$20/($O$19/2)))^2*((($O$20+$G$20)-$S970)/3))*$T$603)-((PI()*((($C$19+$G$20)-$S970)*($O$20/($O$19/2)))^2*(((($C$19+$G$20)-$S970)*($O$20/($O$19/2)))*$AZ$16)/3)*$T$603))),IF('Silo Levels'!$L$23="Pumping",(($D$18*$T$603)+((PI()*(($C$21/2)^2)*($G$20-$S970))*$T$603))+((($D$18+$H$18)/3)*$BF$16)+(((PI()*($C$21/2)^2*(($C$21/2)*$AZ$16))/3)*$T$603),(($D$18*$T$603)+((PI()*(($C$21/2)^2)*($G$20-$S970))*$T$603))+((($D$18+$H$18)/3)*$BF$16)-(((PI()*($C$21/2)^2*(($C$21/2)*$AZ$16))/3)*$T$603)))</f>
        <v>62874.726370275952</v>
      </c>
      <c r="U970" s="73">
        <v>36.5</v>
      </c>
      <c r="V970" s="95">
        <f t="shared" si="140"/>
        <v>62959.652040469176</v>
      </c>
      <c r="W970" s="62">
        <v>36.5</v>
      </c>
      <c r="X970" s="96">
        <f>IF($W970&gt;$G$20,IF('Silo Levels'!$L$24="Pumping",((PI()*((($C$19+$G$20)-$W970)*($O$20/($O$19/2)))^2*((($O$20+$G$20)-$W970))/3)*$X$603)+(((PI()*((($C$19+$G$20)-$W970)*($O$20/($O$19/2)))^2*(((($C$19+$G$20)-$W970)*($O$20/($O$19/2)))*$AZ$17))/3)*$X$603),(((PI()*((($C$19+$G$20)-$W970)*($O$20/($O$19/2)))^2*((($O$20+$G$20)-$W970)/3))*$X$603)-((PI()*((($C$19+$G$20)-$W970)*($O$20/($O$19/2)))^2*(((($C$19+$G$20)-$W970)*($O$20/($O$19/2)))*$AZ$17)/3)*$X$603))),IF('Silo Levels'!$L$24="Pumping",(($D$18*$X$603)+((PI()*(($C$21/2)^2)*($G$20-$W970))*$X$603))+((($D$18+$H$18)/3)*$BF$17)+(((PI()*($C$21/2)^2*(($C$21/2)*$AZ$17))/3)*$X$603),(($D$18*$X$603)+((PI()*(($C$21/2)^2)*($G$20-$W970))*$X$603))+((($D$18+$H$18)/3)*$BF$17)-(((PI()*($C$21/2)^2*(($C$21/2)*$AZ$17))/3)*$X$603)))</f>
        <v>59171.517595443314</v>
      </c>
      <c r="Y970" s="73">
        <v>36.5</v>
      </c>
      <c r="Z970" s="95">
        <f t="shared" si="141"/>
        <v>72140.591255742343</v>
      </c>
      <c r="AA970" s="62">
        <v>36.5</v>
      </c>
      <c r="AB970" s="96">
        <f>IF($AA970&gt;$G$20,IF('Silo Levels'!$L$25="Pumping",((PI()*((($C$19+$G$20)-$AA970)*($O$20/($O$19/2)))^2*((($O$20+$G$20)-$AA970))/3)*$AB$603)+(((PI()*((($C$19+$G$20)-$AA970)*($O$20/($O$19/2)))^2*(((($C$19+$G$20)-$AA970)*($O$20/($O$19/2)))*$AZ$18))/3)*$AB$603),(((PI()*((($C$19+$G$20)-$AA970)*($O$20/($O$19/2)))^2*((($O$20+$G$20)-$AA970)/3))*$AB$603)-((PI()*((($C$19+$G$20)-$AA970)*($O$20/($O$19/2)))^2*(((($C$19+$G$20)-$AA970)*($O$20/($O$19/2)))*$AZ$18)/3)*$AB$603))),IF('Silo Levels'!$L$25="Pumping",(($D$18*$AB$603)+((PI()*(($C$21/2)^2)*($G$20-$AA970))*$AB$603))+((($D$18+$H$18)/3)*$BF$18)+(((PI()*($C$21/2)^2*(($C$21/2)*$AZ$18))/3)*$AB$603),(($D$18*$AB$603)+((PI()*(($C$21/2)^2)*($G$20-$AA970))*$AB$603))+((($D$18+$H$18)/3)*$BF$18)-(((PI()*($C$21/2)^2*(($C$21/2)*$AZ$18))/3)*$AB$603)))</f>
        <v>67791.250878688035</v>
      </c>
      <c r="AC970" s="73">
        <v>36.5</v>
      </c>
      <c r="AD970" s="95">
        <f t="shared" si="142"/>
        <v>77266.039018872543</v>
      </c>
      <c r="AE970" s="62">
        <v>36.5</v>
      </c>
      <c r="AF970" s="96">
        <f>IF($AE970&gt;$G$20,IF('Silo Levels'!$L$26="Pumping",((PI()*((($C$19+$G$20)-$AE970)*($O$20/($O$19/2)))^2*((($O$20+$G$20)-$AE970))/3)*$AF$603)+(((PI()*((($C$19+$G$20)-$AE970)*($O$20/($O$19/2)))^2*(((($C$19+$G$20)-$AE970)*($O$20/($O$19/2)))*$AZ$19))/3)*$AF$603),(((PI()*((($C$19+$G$20)-$AE970)*($O$20/($O$19/2)))^2*((($O$20+$G$20)-$AE970)/3))*$AF$603)-((PI()*((($C$19+$G$20)-$AE970)*($O$20/($O$19/2)))^2*(((($C$19+$G$20)-$AE970)*($O$20/($O$19/2)))*$AZ$19)/3)*$AF$603))),IF('Silo Levels'!$L$26="Pumping",(($D$18*$AF$603)+((PI()*(($C$21/2)^2)*($G$20-$AE970))*$AF$603))+((($D$18+$H$18)/3)*$BF$19)+(((PI()*($C$21/2)^2*(($C$21/2)*$AZ$19))/3)*$AF$603),(($D$18*$AF$603)+((PI()*(($C$21/2)^2)*($G$20-$AE970))*$AF$603))+((($D$18+$H$18)/3)*$BF$19)-(((PI()*($C$21/2)^2*(($C$21/2)*$AZ$19))/3)*$AF$603)))</f>
        <v>75055.55336661257</v>
      </c>
      <c r="AG970" s="73">
        <v>36.5</v>
      </c>
      <c r="AH970" s="95">
        <f t="shared" si="143"/>
        <v>69394.109499348546</v>
      </c>
      <c r="AI970" s="62">
        <v>36.5</v>
      </c>
      <c r="AJ970" s="96">
        <f>IF($AI970&gt;$G$20,IF('Silo Levels'!$L$27="Pumping",((PI()*((($C$19+$G$20)-$AI970)*($O$20/($O$19/2)))^2*((($O$20+$G$20)-$AI970))/3)*$AJ$603)+(((PI()*((($C$19+$G$20)-$AI970)*($O$20/($O$19/2)))^2*(((($C$19+$G$20)-$AI970)*($O$20/($O$19/2)))*$AZ$20))/3)*$AJ$603),(((PI()*((($C$19+$G$20)-$AI970)*($O$20/($O$19/2)))^2*((($O$20+$G$20)-$AI970)/3))*$AJ$603)-((PI()*((($C$19+$G$20)-$AI970)*($O$20/($O$19/2)))^2*(((($C$19+$G$20)-$AI970)*($O$20/($O$19/2)))*$AZ$20)/3)*$AJ$603))),IF('Silo Levels'!$L$27="Pumping",(($D$18*$AJ$603)+((PI()*(($C$21/2)^2)*($G$20-$AI970))*$AJ$603))+((($D$18+$H$18)/3)*$BF$20)+(((PI()*($C$21/2)^2*(($C$21/2)*$AZ$20))/3)*$AJ$603),(($D$18*$AJ$603)+((PI()*(($C$21/2)^2)*($G$20-$AI970))*$AJ$603))+((($D$18+$H$18)/3)*$BF$20)-(((PI()*($C$21/2)^2*(($C$21/2)*$AZ$20))/3)*$AJ$603)))</f>
        <v>65212.654108541821</v>
      </c>
    </row>
    <row r="971" spans="1:36" x14ac:dyDescent="0.3">
      <c r="A971">
        <v>36.6</v>
      </c>
      <c r="B971" s="95">
        <f t="shared" si="144"/>
        <v>68974.507007170032</v>
      </c>
      <c r="C971" s="62">
        <v>36.6</v>
      </c>
      <c r="D971" s="96">
        <f>IF($C971&gt;$G$20,IF('Silo Levels'!$L$19="Pumping",((PI()*((($C$19+$G$20)-$C971)*($O$20/($O$19/2)))^2*((($O$20+$G$20)-$C971))/3)*$D$603)+(((PI()*((($C$19+$G$20)-$C971)*($O$20/($O$19/2)))^2*(((($C$19+$G$20)-$C971)*($O$20/($O$19/2)))*$AZ$12))/3)*$D$603),(((PI()*((($C$19+$G$20)-$C971)*($O$20/($O$19/2)))^2*((($O$20+$G$20)-$C971)/3))*$D$603)-((PI()*((($C$19+$G$20)-$C971)*($O$20/($O$19/2)))^2*(((($C$19+$G$20)-$C971)*($O$20/($O$19/2)))*$AZ$12)/3)*$D$603))),IF('Silo Levels'!$L$19="Pumping",(($D$18*$D$603)+((PI()*(($C$21/2)^2)*($G$20-$C971))*$D$603))+((($D$18+$H$18)/3)*$BF$12)+(((PI()*($C$21/2)^2*(($C$21/2)*$AZ$12))/3)*$D$603),(($D$18*$D$603)+((PI()*(($C$21/2)^2)*($G$20-$C971))*$D$603))+((($D$18+$H$18)/3)*$BF$12)-(((PI()*($C$21/2)^2*(($C$21/2)*$AZ$12))/3)*$D$603)))</f>
        <v>66047.488233605327</v>
      </c>
      <c r="E971" s="73">
        <v>36.6</v>
      </c>
      <c r="F971" s="95">
        <f t="shared" si="136"/>
        <v>62579.518688494456</v>
      </c>
      <c r="G971" s="62">
        <v>36.6</v>
      </c>
      <c r="H971" s="96">
        <f>IF($G971&gt;$G$20,IF('Silo Levels'!$L$20="Pumping",((PI()*((($C$19+$G$20)-$G971)*($O$20/($O$19/2)))^2*((($O$20+$G$20)-$G971))/3)*$H$603)+(((PI()*((($C$19+$G$20)-$G971)*($O$20/($O$19/2)))^2*(((($C$19+$G$20)-$G971)*($O$20/($O$19/2)))*$AZ$13))/3)*$H$603),(((PI()*((($C$19+$G$20)-$G971)*($O$20/($O$19/2)))^2*((($O$20+$G$20)-$G971)/3))*$H$603)-((PI()*((($C$19+$G$20)-$G971)*($O$20/($O$19/2)))^2*(((($C$19+$G$20)-$G971)*($O$20/($O$19/2)))*$AZ$13)/3)*$H$603))),IF('Silo Levels'!$L$20="Pumping",(($D$18*$H$603)+((PI()*(($C$21/2)^2)*($G$20-$G971))*$H$603))+((($D$18+$H$18)/3)*$BF$13)+(((PI()*($C$21/2)^2*(($C$21/2)*$AZ$13))/3)*$H$603),(($D$18*$H$603)+((PI()*(($C$21/2)^2)*($G$20-$G971))*$H$603))+((($D$18+$H$18)/3)*$BF$13)-(((PI()*($C$21/2)^2*(($C$21/2)*$AZ$13))/3)*$H$603)))</f>
        <v>58791.384243468594</v>
      </c>
      <c r="I971" s="73">
        <v>36.6</v>
      </c>
      <c r="J971" s="95">
        <f t="shared" si="137"/>
        <v>62860.125141951794</v>
      </c>
      <c r="K971" s="62">
        <v>36.6</v>
      </c>
      <c r="L971" s="96">
        <f>IF($K971&gt;$G$20,IF('Silo Levels'!$L$21="Pumping",((PI()*((($C$19+$G$20)-$K971)*($O$20/($O$19/2)))^2*((($O$20+$G$20)-$K971))/3)*$L$603)+(((PI()*((($C$19+$G$20)-$K971)*($O$20/($O$19/2)))^2*(((($C$19+$G$20)-$K971)*($O$20/($O$19/2)))*$AZ$14))/3)*$L$603),(((PI()*((($C$19+$G$20)-$K971)*($O$20/($O$19/2)))^2*((($O$20+$G$20)-$K971)/3))*$L$603)-((PI()*((($C$19+$G$20)-$K971)*($O$20/($O$19/2)))^2*(((($C$19+$G$20)-$K971)*($O$20/($O$19/2)))*$AZ$14)/3)*$L$603))),IF('Silo Levels'!$L$21="Pumping",(($D$18*$L$603)+((PI()*(($C$21/2)^2)*($G$20-$K971))*$L$603))+((($D$18+$H$18)/3)*$BF$14)+(((PI()*($C$21/2)^2*(($C$21/2)*$AZ$14))/3)*$L$603),(($D$18*$L$603)+((PI()*(($C$21/2)^2)*($G$20-$K971))*$L$603))+((($D$18+$H$18)/3)*$BF$14)-(((PI()*($C$21/2)^2*(($C$21/2)*$AZ$14))/3)*$L$603)))</f>
        <v>59054.732120339679</v>
      </c>
      <c r="M971" s="73">
        <v>36.6</v>
      </c>
      <c r="N971" s="95">
        <f t="shared" si="138"/>
        <v>64319.569860971147</v>
      </c>
      <c r="O971" s="62">
        <v>36.6</v>
      </c>
      <c r="P971" s="96">
        <f>IF($O971&gt;$G$20,IF('Silo Levels'!$L$22="Pumping",((PI()*((($C$19+$G$20)-$O971)*($O$20/($O$19/2)))^2*((($O$20+$G$20)-$O971))/3)*$P$603)+(((PI()*((($C$19+$G$20)-$O971)*($O$20/($O$19/2)))^2*(((($C$19+$G$20)-$O971)*($O$20/($O$19/2)))*$AZ$15))/3)*$P$603),(((PI()*((($C$19+$G$20)-$O971)*($O$20/($O$19/2)))^2*((($O$20+$G$20)-$O971)/3))*$P$603)-((PI()*((($C$19+$G$20)-$O971)*($O$20/($O$19/2)))^2*(((($C$19+$G$20)-$O971)*($O$20/($O$19/2)))*$AZ$15)/3)*$P$603))),IF('Silo Levels'!$L$22="Pumping",(($D$18*$P$603)+((PI()*(($C$21/2)^2)*($G$20-$O971))*$P$603))+((($D$18+$H$18)/3)*$BF$15)+(((PI()*($C$21/2)^2*(($C$21/2)*$AZ$15))/3)*$P$603),(($D$18*$P$603)+((PI()*(($C$21/2)^2)*($G$20-$O971))*$P$603))+((($D$18+$H$18)/3)*$BF$15)-(((PI()*($C$21/2)^2*(($C$21/2)*$AZ$15))/3)*$P$603)))</f>
        <v>60424.414333378656</v>
      </c>
      <c r="Q971" s="73">
        <v>36.6</v>
      </c>
      <c r="R971" s="95">
        <f t="shared" si="139"/>
        <v>66499.638156962654</v>
      </c>
      <c r="S971" s="62">
        <v>36.6</v>
      </c>
      <c r="T971" s="96">
        <f>IF($S971&gt;$G$20,IF('Silo Levels'!$L$23="Pumping",((PI()*((($C$19+$G$20)-$S971)*($O$20/($O$19/2)))^2*((($O$20+$G$20)-$S971))/3)*$T$603)+(((PI()*((($C$19+$G$20)-$S971)*($O$20/($O$19/2)))^2*(((($C$19+$G$20)-$S971)*($O$20/($O$19/2)))*$AZ$16))/3)*$T$603),(((PI()*((($C$19+$G$20)-$S971)*($O$20/($O$19/2)))^2*((($O$20+$G$20)-$S971)/3))*$T$603)-((PI()*((($C$19+$G$20)-$S971)*($O$20/($O$19/2)))^2*(((($C$19+$G$20)-$S971)*($O$20/($O$19/2)))*$AZ$16)/3)*$T$603))),IF('Silo Levels'!$L$23="Pumping",(($D$18*$T$603)+((PI()*(($C$21/2)^2)*($G$20-$S971))*$T$603))+((($D$18+$H$18)/3)*$BF$16)+(((PI()*($C$21/2)^2*(($C$21/2)*$AZ$16))/3)*$T$603),(($D$18*$T$603)+((PI()*(($C$21/2)^2)*($G$20-$S971))*$T$603))+((($D$18+$H$18)/3)*$BF$16)-(((PI()*($C$21/2)^2*(($C$21/2)*$AZ$16))/3)*$T$603)))</f>
        <v>62470.398487020415</v>
      </c>
      <c r="U971" s="73">
        <v>36.6</v>
      </c>
      <c r="V971" s="95">
        <f t="shared" si="140"/>
        <v>62579.518688494456</v>
      </c>
      <c r="W971" s="62">
        <v>36.6</v>
      </c>
      <c r="X971" s="96">
        <f>IF($W971&gt;$G$20,IF('Silo Levels'!$L$24="Pumping",((PI()*((($C$19+$G$20)-$W971)*($O$20/($O$19/2)))^2*((($O$20+$G$20)-$W971))/3)*$X$603)+(((PI()*((($C$19+$G$20)-$W971)*($O$20/($O$19/2)))^2*(((($C$19+$G$20)-$W971)*($O$20/($O$19/2)))*$AZ$17))/3)*$X$603),(((PI()*((($C$19+$G$20)-$W971)*($O$20/($O$19/2)))^2*((($O$20+$G$20)-$W971)/3))*$X$603)-((PI()*((($C$19+$G$20)-$W971)*($O$20/($O$19/2)))^2*(((($C$19+$G$20)-$W971)*($O$20/($O$19/2)))*$AZ$17)/3)*$X$603))),IF('Silo Levels'!$L$24="Pumping",(($D$18*$X$603)+((PI()*(($C$21/2)^2)*($G$20-$W971))*$X$603))+((($D$18+$H$18)/3)*$BF$17)+(((PI()*($C$21/2)^2*(($C$21/2)*$AZ$17))/3)*$X$603),(($D$18*$X$603)+((PI()*(($C$21/2)^2)*($G$20-$W971))*$X$603))+((($D$18+$H$18)/3)*$BF$17)-(((PI()*($C$21/2)^2*(($C$21/2)*$AZ$17))/3)*$X$603)))</f>
        <v>58791.384243468594</v>
      </c>
      <c r="Y971" s="73">
        <v>36.6</v>
      </c>
      <c r="Z971" s="95">
        <f t="shared" si="141"/>
        <v>71704.141768428177</v>
      </c>
      <c r="AA971" s="62">
        <v>36.6</v>
      </c>
      <c r="AB971" s="96">
        <f>IF($AA971&gt;$G$20,IF('Silo Levels'!$L$25="Pumping",((PI()*((($C$19+$G$20)-$AA971)*($O$20/($O$19/2)))^2*((($O$20+$G$20)-$AA971))/3)*$AB$603)+(((PI()*((($C$19+$G$20)-$AA971)*($O$20/($O$19/2)))^2*(((($C$19+$G$20)-$AA971)*($O$20/($O$19/2)))*$AZ$18))/3)*$AB$603),(((PI()*((($C$19+$G$20)-$AA971)*($O$20/($O$19/2)))^2*((($O$20+$G$20)-$AA971)/3))*$AB$603)-((PI()*((($C$19+$G$20)-$AA971)*($O$20/($O$19/2)))^2*(((($C$19+$G$20)-$AA971)*($O$20/($O$19/2)))*$AZ$18)/3)*$AB$603))),IF('Silo Levels'!$L$25="Pumping",(($D$18*$AB$603)+((PI()*(($C$21/2)^2)*($G$20-$AA971))*$AB$603))+((($D$18+$H$18)/3)*$BF$18)+(((PI()*($C$21/2)^2*(($C$21/2)*$AZ$18))/3)*$AB$603),(($D$18*$AB$603)+((PI()*(($C$21/2)^2)*($G$20-$AA971))*$AB$603))+((($D$18+$H$18)/3)*$BF$18)-(((PI()*($C$21/2)^2*(($C$21/2)*$AZ$18))/3)*$AB$603)))</f>
        <v>67354.801391373869</v>
      </c>
      <c r="AC971" s="73">
        <v>36.6</v>
      </c>
      <c r="AD971" s="95">
        <f t="shared" si="142"/>
        <v>76822.401480300512</v>
      </c>
      <c r="AE971" s="62">
        <v>36.6</v>
      </c>
      <c r="AF971" s="96">
        <f>IF($AE971&gt;$G$20,IF('Silo Levels'!$L$26="Pumping",((PI()*((($C$19+$G$20)-$AE971)*($O$20/($O$19/2)))^2*((($O$20+$G$20)-$AE971))/3)*$AF$603)+(((PI()*((($C$19+$G$20)-$AE971)*($O$20/($O$19/2)))^2*(((($C$19+$G$20)-$AE971)*($O$20/($O$19/2)))*$AZ$19))/3)*$AF$603),(((PI()*((($C$19+$G$20)-$AE971)*($O$20/($O$19/2)))^2*((($O$20+$G$20)-$AE971)/3))*$AF$603)-((PI()*((($C$19+$G$20)-$AE971)*($O$20/($O$19/2)))^2*(((($C$19+$G$20)-$AE971)*($O$20/($O$19/2)))*$AZ$19)/3)*$AF$603))),IF('Silo Levels'!$L$26="Pumping",(($D$18*$AF$603)+((PI()*(($C$21/2)^2)*($G$20-$AE971))*$AF$603))+((($D$18+$H$18)/3)*$BF$19)+(((PI()*($C$21/2)^2*(($C$21/2)*$AZ$19))/3)*$AF$603),(($D$18*$AF$603)+((PI()*(($C$21/2)^2)*($G$20-$AE971))*$AF$603))+((($D$18+$H$18)/3)*$BF$19)-(((PI()*($C$21/2)^2*(($C$21/2)*$AZ$19))/3)*$AF$603)))</f>
        <v>74611.915828040539</v>
      </c>
      <c r="AG971" s="73">
        <v>36.6</v>
      </c>
      <c r="AH971" s="95">
        <f t="shared" si="143"/>
        <v>68974.507007170032</v>
      </c>
      <c r="AI971" s="62">
        <v>36.6</v>
      </c>
      <c r="AJ971" s="96">
        <f>IF($AI971&gt;$G$20,IF('Silo Levels'!$L$27="Pumping",((PI()*((($C$19+$G$20)-$AI971)*($O$20/($O$19/2)))^2*((($O$20+$G$20)-$AI971))/3)*$AJ$603)+(((PI()*((($C$19+$G$20)-$AI971)*($O$20/($O$19/2)))^2*(((($C$19+$G$20)-$AI971)*($O$20/($O$19/2)))*$AZ$20))/3)*$AJ$603),(((PI()*((($C$19+$G$20)-$AI971)*($O$20/($O$19/2)))^2*((($O$20+$G$20)-$AI971)/3))*$AJ$603)-((PI()*((($C$19+$G$20)-$AI971)*($O$20/($O$19/2)))^2*(((($C$19+$G$20)-$AI971)*($O$20/($O$19/2)))*$AZ$20)/3)*$AJ$603))),IF('Silo Levels'!$L$27="Pumping",(($D$18*$AJ$603)+((PI()*(($C$21/2)^2)*($G$20-$AI971))*$AJ$603))+((($D$18+$H$18)/3)*$BF$20)+(((PI()*($C$21/2)^2*(($C$21/2)*$AZ$20))/3)*$AJ$603),(($D$18*$AJ$603)+((PI()*(($C$21/2)^2)*($G$20-$AI971))*$AJ$603))+((($D$18+$H$18)/3)*$BF$20)-(((PI()*($C$21/2)^2*(($C$21/2)*$AZ$20))/3)*$AJ$603)))</f>
        <v>64793.051616363307</v>
      </c>
    </row>
    <row r="972" spans="1:36" x14ac:dyDescent="0.3">
      <c r="A972">
        <v>36.700000000000003</v>
      </c>
      <c r="B972" s="95">
        <f t="shared" si="144"/>
        <v>68554.904514991518</v>
      </c>
      <c r="C972" s="62">
        <v>36.700000000000003</v>
      </c>
      <c r="D972" s="96">
        <f>IF($C972&gt;$G$20,IF('Silo Levels'!$L$19="Pumping",((PI()*((($C$19+$G$20)-$C972)*($O$20/($O$19/2)))^2*((($O$20+$G$20)-$C972))/3)*$D$603)+(((PI()*((($C$19+$G$20)-$C972)*($O$20/($O$19/2)))^2*(((($C$19+$G$20)-$C972)*($O$20/($O$19/2)))*$AZ$12))/3)*$D$603),(((PI()*((($C$19+$G$20)-$C972)*($O$20/($O$19/2)))^2*((($O$20+$G$20)-$C972)/3))*$D$603)-((PI()*((($C$19+$G$20)-$C972)*($O$20/($O$19/2)))^2*(((($C$19+$G$20)-$C972)*($O$20/($O$19/2)))*$AZ$12)/3)*$D$603))),IF('Silo Levels'!$L$19="Pumping",(($D$18*$D$603)+((PI()*(($C$21/2)^2)*($G$20-$C972))*$D$603))+((($D$18+$H$18)/3)*$BF$12)+(((PI()*($C$21/2)^2*(($C$21/2)*$AZ$12))/3)*$D$603),(($D$18*$D$603)+((PI()*(($C$21/2)^2)*($G$20-$C972))*$D$603))+((($D$18+$H$18)/3)*$BF$12)-(((PI()*($C$21/2)^2*(($C$21/2)*$AZ$12))/3)*$D$603)))</f>
        <v>65627.885741426813</v>
      </c>
      <c r="E972" s="73">
        <v>36.700000000000003</v>
      </c>
      <c r="F972" s="95">
        <f t="shared" si="136"/>
        <v>62199.385336519721</v>
      </c>
      <c r="G972" s="62">
        <v>36.700000000000003</v>
      </c>
      <c r="H972" s="96">
        <f>IF($G972&gt;$G$20,IF('Silo Levels'!$L$20="Pumping",((PI()*((($C$19+$G$20)-$G972)*($O$20/($O$19/2)))^2*((($O$20+$G$20)-$G972))/3)*$H$603)+(((PI()*((($C$19+$G$20)-$G972)*($O$20/($O$19/2)))^2*(((($C$19+$G$20)-$G972)*($O$20/($O$19/2)))*$AZ$13))/3)*$H$603),(((PI()*((($C$19+$G$20)-$G972)*($O$20/($O$19/2)))^2*((($O$20+$G$20)-$G972)/3))*$H$603)-((PI()*((($C$19+$G$20)-$G972)*($O$20/($O$19/2)))^2*(((($C$19+$G$20)-$G972)*($O$20/($O$19/2)))*$AZ$13)/3)*$H$603))),IF('Silo Levels'!$L$20="Pumping",(($D$18*$H$603)+((PI()*(($C$21/2)^2)*($G$20-$G972))*$H$603))+((($D$18+$H$18)/3)*$BF$13)+(((PI()*($C$21/2)^2*(($C$21/2)*$AZ$13))/3)*$H$603),(($D$18*$H$603)+((PI()*(($C$21/2)^2)*($G$20-$G972))*$H$603))+((($D$18+$H$18)/3)*$BF$13)-(((PI()*($C$21/2)^2*(($C$21/2)*$AZ$13))/3)*$H$603)))</f>
        <v>58411.250891493859</v>
      </c>
      <c r="I972" s="73">
        <v>36.700000000000003</v>
      </c>
      <c r="J972" s="95">
        <f t="shared" si="137"/>
        <v>62478.25991887712</v>
      </c>
      <c r="K972" s="62">
        <v>36.700000000000003</v>
      </c>
      <c r="L972" s="96">
        <f>IF($K972&gt;$G$20,IF('Silo Levels'!$L$21="Pumping",((PI()*((($C$19+$G$20)-$K972)*($O$20/($O$19/2)))^2*((($O$20+$G$20)-$K972))/3)*$L$603)+(((PI()*((($C$19+$G$20)-$K972)*($O$20/($O$19/2)))^2*(((($C$19+$G$20)-$K972)*($O$20/($O$19/2)))*$AZ$14))/3)*$L$603),(((PI()*((($C$19+$G$20)-$K972)*($O$20/($O$19/2)))^2*((($O$20+$G$20)-$K972)/3))*$L$603)-((PI()*((($C$19+$G$20)-$K972)*($O$20/($O$19/2)))^2*(((($C$19+$G$20)-$K972)*($O$20/($O$19/2)))*$AZ$14)/3)*$L$603))),IF('Silo Levels'!$L$21="Pumping",(($D$18*$L$603)+((PI()*(($C$21/2)^2)*($G$20-$K972))*$L$603))+((($D$18+$H$18)/3)*$BF$14)+(((PI()*($C$21/2)^2*(($C$21/2)*$AZ$14))/3)*$L$603),(($D$18*$L$603)+((PI()*(($C$21/2)^2)*($G$20-$K972))*$L$603))+((($D$18+$H$18)/3)*$BF$14)-(((PI()*($C$21/2)^2*(($C$21/2)*$AZ$14))/3)*$L$603)))</f>
        <v>58672.866897265005</v>
      </c>
      <c r="M972" s="73">
        <v>36.700000000000003</v>
      </c>
      <c r="N972" s="95">
        <f t="shared" si="138"/>
        <v>63928.697111163943</v>
      </c>
      <c r="O972" s="62">
        <v>36.700000000000003</v>
      </c>
      <c r="P972" s="96">
        <f>IF($O972&gt;$G$20,IF('Silo Levels'!$L$22="Pumping",((PI()*((($C$19+$G$20)-$O972)*($O$20/($O$19/2)))^2*((($O$20+$G$20)-$O972))/3)*$P$603)+(((PI()*((($C$19+$G$20)-$O972)*($O$20/($O$19/2)))^2*(((($C$19+$G$20)-$O972)*($O$20/($O$19/2)))*$AZ$15))/3)*$P$603),(((PI()*((($C$19+$G$20)-$O972)*($O$20/($O$19/2)))^2*((($O$20+$G$20)-$O972)/3))*$P$603)-((PI()*((($C$19+$G$20)-$O972)*($O$20/($O$19/2)))^2*(((($C$19+$G$20)-$O972)*($O$20/($O$19/2)))*$AZ$15)/3)*$P$603))),IF('Silo Levels'!$L$22="Pumping",(($D$18*$P$603)+((PI()*(($C$21/2)^2)*($G$20-$O972))*$P$603))+((($D$18+$H$18)/3)*$BF$15)+(((PI()*($C$21/2)^2*(($C$21/2)*$AZ$15))/3)*$P$603),(($D$18*$P$603)+((PI()*(($C$21/2)^2)*($G$20-$O972))*$P$603))+((($D$18+$H$18)/3)*$BF$15)-(((PI()*($C$21/2)^2*(($C$21/2)*$AZ$15))/3)*$P$603)))</f>
        <v>60033.541583571452</v>
      </c>
      <c r="Q972" s="73">
        <v>36.700000000000003</v>
      </c>
      <c r="R972" s="95">
        <f t="shared" si="139"/>
        <v>66095.310273707117</v>
      </c>
      <c r="S972" s="62">
        <v>36.700000000000003</v>
      </c>
      <c r="T972" s="96">
        <f>IF($S972&gt;$G$20,IF('Silo Levels'!$L$23="Pumping",((PI()*((($C$19+$G$20)-$S972)*($O$20/($O$19/2)))^2*((($O$20+$G$20)-$S972))/3)*$T$603)+(((PI()*((($C$19+$G$20)-$S972)*($O$20/($O$19/2)))^2*(((($C$19+$G$20)-$S972)*($O$20/($O$19/2)))*$AZ$16))/3)*$T$603),(((PI()*((($C$19+$G$20)-$S972)*($O$20/($O$19/2)))^2*((($O$20+$G$20)-$S972)/3))*$T$603)-((PI()*((($C$19+$G$20)-$S972)*($O$20/($O$19/2)))^2*(((($C$19+$G$20)-$S972)*($O$20/($O$19/2)))*$AZ$16)/3)*$T$603))),IF('Silo Levels'!$L$23="Pumping",(($D$18*$T$603)+((PI()*(($C$21/2)^2)*($G$20-$S972))*$T$603))+((($D$18+$H$18)/3)*$BF$16)+(((PI()*($C$21/2)^2*(($C$21/2)*$AZ$16))/3)*$T$603),(($D$18*$T$603)+((PI()*(($C$21/2)^2)*($G$20-$S972))*$T$603))+((($D$18+$H$18)/3)*$BF$16)-(((PI()*($C$21/2)^2*(($C$21/2)*$AZ$16))/3)*$T$603)))</f>
        <v>62066.070603764878</v>
      </c>
      <c r="U972" s="73">
        <v>36.700000000000003</v>
      </c>
      <c r="V972" s="95">
        <f t="shared" si="140"/>
        <v>62199.385336519721</v>
      </c>
      <c r="W972" s="62">
        <v>36.700000000000003</v>
      </c>
      <c r="X972" s="96">
        <f>IF($W972&gt;$G$20,IF('Silo Levels'!$L$24="Pumping",((PI()*((($C$19+$G$20)-$W972)*($O$20/($O$19/2)))^2*((($O$20+$G$20)-$W972))/3)*$X$603)+(((PI()*((($C$19+$G$20)-$W972)*($O$20/($O$19/2)))^2*(((($C$19+$G$20)-$W972)*($O$20/($O$19/2)))*$AZ$17))/3)*$X$603),(((PI()*((($C$19+$G$20)-$W972)*($O$20/($O$19/2)))^2*((($O$20+$G$20)-$W972)/3))*$X$603)-((PI()*((($C$19+$G$20)-$W972)*($O$20/($O$19/2)))^2*(((($C$19+$G$20)-$W972)*($O$20/($O$19/2)))*$AZ$17)/3)*$X$603))),IF('Silo Levels'!$L$24="Pumping",(($D$18*$X$603)+((PI()*(($C$21/2)^2)*($G$20-$W972))*$X$603))+((($D$18+$H$18)/3)*$BF$17)+(((PI()*($C$21/2)^2*(($C$21/2)*$AZ$17))/3)*$X$603),(($D$18*$X$603)+((PI()*(($C$21/2)^2)*($G$20-$W972))*$X$603))+((($D$18+$H$18)/3)*$BF$17)-(((PI()*($C$21/2)^2*(($C$21/2)*$AZ$17))/3)*$X$603)))</f>
        <v>58411.250891493859</v>
      </c>
      <c r="Y972" s="73">
        <v>36.700000000000003</v>
      </c>
      <c r="Z972" s="95">
        <f t="shared" si="141"/>
        <v>71267.69228111401</v>
      </c>
      <c r="AA972" s="62">
        <v>36.700000000000003</v>
      </c>
      <c r="AB972" s="96">
        <f>IF($AA972&gt;$G$20,IF('Silo Levels'!$L$25="Pumping",((PI()*((($C$19+$G$20)-$AA972)*($O$20/($O$19/2)))^2*((($O$20+$G$20)-$AA972))/3)*$AB$603)+(((PI()*((($C$19+$G$20)-$AA972)*($O$20/($O$19/2)))^2*(((($C$19+$G$20)-$AA972)*($O$20/($O$19/2)))*$AZ$18))/3)*$AB$603),(((PI()*((($C$19+$G$20)-$AA972)*($O$20/($O$19/2)))^2*((($O$20+$G$20)-$AA972)/3))*$AB$603)-((PI()*((($C$19+$G$20)-$AA972)*($O$20/($O$19/2)))^2*(((($C$19+$G$20)-$AA972)*($O$20/($O$19/2)))*$AZ$18)/3)*$AB$603))),IF('Silo Levels'!$L$25="Pumping",(($D$18*$AB$603)+((PI()*(($C$21/2)^2)*($G$20-$AA972))*$AB$603))+((($D$18+$H$18)/3)*$BF$18)+(((PI()*($C$21/2)^2*(($C$21/2)*$AZ$18))/3)*$AB$603),(($D$18*$AB$603)+((PI()*(($C$21/2)^2)*($G$20-$AA972))*$AB$603))+((($D$18+$H$18)/3)*$BF$18)-(((PI()*($C$21/2)^2*(($C$21/2)*$AZ$18))/3)*$AB$603)))</f>
        <v>66918.351904059702</v>
      </c>
      <c r="AC972" s="73">
        <v>36.700000000000003</v>
      </c>
      <c r="AD972" s="95">
        <f t="shared" si="142"/>
        <v>76378.763941728466</v>
      </c>
      <c r="AE972" s="62">
        <v>36.700000000000003</v>
      </c>
      <c r="AF972" s="96">
        <f>IF($AE972&gt;$G$20,IF('Silo Levels'!$L$26="Pumping",((PI()*((($C$19+$G$20)-$AE972)*($O$20/($O$19/2)))^2*((($O$20+$G$20)-$AE972))/3)*$AF$603)+(((PI()*((($C$19+$G$20)-$AE972)*($O$20/($O$19/2)))^2*(((($C$19+$G$20)-$AE972)*($O$20/($O$19/2)))*$AZ$19))/3)*$AF$603),(((PI()*((($C$19+$G$20)-$AE972)*($O$20/($O$19/2)))^2*((($O$20+$G$20)-$AE972)/3))*$AF$603)-((PI()*((($C$19+$G$20)-$AE972)*($O$20/($O$19/2)))^2*(((($C$19+$G$20)-$AE972)*($O$20/($O$19/2)))*$AZ$19)/3)*$AF$603))),IF('Silo Levels'!$L$26="Pumping",(($D$18*$AF$603)+((PI()*(($C$21/2)^2)*($G$20-$AE972))*$AF$603))+((($D$18+$H$18)/3)*$BF$19)+(((PI()*($C$21/2)^2*(($C$21/2)*$AZ$19))/3)*$AF$603),(($D$18*$AF$603)+((PI()*(($C$21/2)^2)*($G$20-$AE972))*$AF$603))+((($D$18+$H$18)/3)*$BF$19)-(((PI()*($C$21/2)^2*(($C$21/2)*$AZ$19))/3)*$AF$603)))</f>
        <v>74168.278289468493</v>
      </c>
      <c r="AG972" s="73">
        <v>36.700000000000003</v>
      </c>
      <c r="AH972" s="95">
        <f t="shared" si="143"/>
        <v>68554.904514991518</v>
      </c>
      <c r="AI972" s="62">
        <v>36.700000000000003</v>
      </c>
      <c r="AJ972" s="96">
        <f>IF($AI972&gt;$G$20,IF('Silo Levels'!$L$27="Pumping",((PI()*((($C$19+$G$20)-$AI972)*($O$20/($O$19/2)))^2*((($O$20+$G$20)-$AI972))/3)*$AJ$603)+(((PI()*((($C$19+$G$20)-$AI972)*($O$20/($O$19/2)))^2*(((($C$19+$G$20)-$AI972)*($O$20/($O$19/2)))*$AZ$20))/3)*$AJ$603),(((PI()*((($C$19+$G$20)-$AI972)*($O$20/($O$19/2)))^2*((($O$20+$G$20)-$AI972)/3))*$AJ$603)-((PI()*((($C$19+$G$20)-$AI972)*($O$20/($O$19/2)))^2*(((($C$19+$G$20)-$AI972)*($O$20/($O$19/2)))*$AZ$20)/3)*$AJ$603))),IF('Silo Levels'!$L$27="Pumping",(($D$18*$AJ$603)+((PI()*(($C$21/2)^2)*($G$20-$AI972))*$AJ$603))+((($D$18+$H$18)/3)*$BF$20)+(((PI()*($C$21/2)^2*(($C$21/2)*$AZ$20))/3)*$AJ$603),(($D$18*$AJ$603)+((PI()*(($C$21/2)^2)*($G$20-$AI972))*$AJ$603))+((($D$18+$H$18)/3)*$BF$20)-(((PI()*($C$21/2)^2*(($C$21/2)*$AZ$20))/3)*$AJ$603)))</f>
        <v>64373.449124184794</v>
      </c>
    </row>
    <row r="973" spans="1:36" x14ac:dyDescent="0.3">
      <c r="A973">
        <v>36.799999999999997</v>
      </c>
      <c r="B973" s="95">
        <f t="shared" si="144"/>
        <v>68135.302022813019</v>
      </c>
      <c r="C973" s="62">
        <v>36.799999999999997</v>
      </c>
      <c r="D973" s="96">
        <f>IF($C973&gt;$G$20,IF('Silo Levels'!$L$19="Pumping",((PI()*((($C$19+$G$20)-$C973)*($O$20/($O$19/2)))^2*((($O$20+$G$20)-$C973))/3)*$D$603)+(((PI()*((($C$19+$G$20)-$C973)*($O$20/($O$19/2)))^2*(((($C$19+$G$20)-$C973)*($O$20/($O$19/2)))*$AZ$12))/3)*$D$603),(((PI()*((($C$19+$G$20)-$C973)*($O$20/($O$19/2)))^2*((($O$20+$G$20)-$C973)/3))*$D$603)-((PI()*((($C$19+$G$20)-$C973)*($O$20/($O$19/2)))^2*(((($C$19+$G$20)-$C973)*($O$20/($O$19/2)))*$AZ$12)/3)*$D$603))),IF('Silo Levels'!$L$19="Pumping",(($D$18*$D$603)+((PI()*(($C$21/2)^2)*($G$20-$C973))*$D$603))+((($D$18+$H$18)/3)*$BF$12)+(((PI()*($C$21/2)^2*(($C$21/2)*$AZ$12))/3)*$D$603),(($D$18*$D$603)+((PI()*(($C$21/2)^2)*($G$20-$C973))*$D$603))+((($D$18+$H$18)/3)*$BF$12)-(((PI()*($C$21/2)^2*(($C$21/2)*$AZ$12))/3)*$D$603)))</f>
        <v>65208.283249248314</v>
      </c>
      <c r="E973" s="73">
        <v>36.799999999999997</v>
      </c>
      <c r="F973" s="95">
        <f t="shared" si="136"/>
        <v>61819.251984545022</v>
      </c>
      <c r="G973" s="62">
        <v>36.799999999999997</v>
      </c>
      <c r="H973" s="96">
        <f>IF($G973&gt;$G$20,IF('Silo Levels'!$L$20="Pumping",((PI()*((($C$19+$G$20)-$G973)*($O$20/($O$19/2)))^2*((($O$20+$G$20)-$G973))/3)*$H$603)+(((PI()*((($C$19+$G$20)-$G973)*($O$20/($O$19/2)))^2*(((($C$19+$G$20)-$G973)*($O$20/($O$19/2)))*$AZ$13))/3)*$H$603),(((PI()*((($C$19+$G$20)-$G973)*($O$20/($O$19/2)))^2*((($O$20+$G$20)-$G973)/3))*$H$603)-((PI()*((($C$19+$G$20)-$G973)*($O$20/($O$19/2)))^2*(((($C$19+$G$20)-$G973)*($O$20/($O$19/2)))*$AZ$13)/3)*$H$603))),IF('Silo Levels'!$L$20="Pumping",(($D$18*$H$603)+((PI()*(($C$21/2)^2)*($G$20-$G973))*$H$603))+((($D$18+$H$18)/3)*$BF$13)+(((PI()*($C$21/2)^2*(($C$21/2)*$AZ$13))/3)*$H$603),(($D$18*$H$603)+((PI()*(($C$21/2)^2)*($G$20-$G973))*$H$603))+((($D$18+$H$18)/3)*$BF$13)-(((PI()*($C$21/2)^2*(($C$21/2)*$AZ$13))/3)*$H$603)))</f>
        <v>58031.11753951916</v>
      </c>
      <c r="I973" s="73">
        <v>36.799999999999997</v>
      </c>
      <c r="J973" s="95">
        <f t="shared" si="137"/>
        <v>62096.394695802475</v>
      </c>
      <c r="K973" s="62">
        <v>36.799999999999997</v>
      </c>
      <c r="L973" s="96">
        <f>IF($K973&gt;$G$20,IF('Silo Levels'!$L$21="Pumping",((PI()*((($C$19+$G$20)-$K973)*($O$20/($O$19/2)))^2*((($O$20+$G$20)-$K973))/3)*$L$603)+(((PI()*((($C$19+$G$20)-$K973)*($O$20/($O$19/2)))^2*(((($C$19+$G$20)-$K973)*($O$20/($O$19/2)))*$AZ$14))/3)*$L$603),(((PI()*((($C$19+$G$20)-$K973)*($O$20/($O$19/2)))^2*((($O$20+$G$20)-$K973)/3))*$L$603)-((PI()*((($C$19+$G$20)-$K973)*($O$20/($O$19/2)))^2*(((($C$19+$G$20)-$K973)*($O$20/($O$19/2)))*$AZ$14)/3)*$L$603))),IF('Silo Levels'!$L$21="Pumping",(($D$18*$L$603)+((PI()*(($C$21/2)^2)*($G$20-$K973))*$L$603))+((($D$18+$H$18)/3)*$BF$14)+(((PI()*($C$21/2)^2*(($C$21/2)*$AZ$14))/3)*$L$603),(($D$18*$L$603)+((PI()*(($C$21/2)^2)*($G$20-$K973))*$L$603))+((($D$18+$H$18)/3)*$BF$14)-(((PI()*($C$21/2)^2*(($C$21/2)*$AZ$14))/3)*$L$603)))</f>
        <v>58291.00167419036</v>
      </c>
      <c r="M973" s="73">
        <v>36.799999999999997</v>
      </c>
      <c r="N973" s="95">
        <f t="shared" si="138"/>
        <v>63537.824361356776</v>
      </c>
      <c r="O973" s="62">
        <v>36.799999999999997</v>
      </c>
      <c r="P973" s="96">
        <f>IF($O973&gt;$G$20,IF('Silo Levels'!$L$22="Pumping",((PI()*((($C$19+$G$20)-$O973)*($O$20/($O$19/2)))^2*((($O$20+$G$20)-$O973))/3)*$P$603)+(((PI()*((($C$19+$G$20)-$O973)*($O$20/($O$19/2)))^2*(((($C$19+$G$20)-$O973)*($O$20/($O$19/2)))*$AZ$15))/3)*$P$603),(((PI()*((($C$19+$G$20)-$O973)*($O$20/($O$19/2)))^2*((($O$20+$G$20)-$O973)/3))*$P$603)-((PI()*((($C$19+$G$20)-$O973)*($O$20/($O$19/2)))^2*(((($C$19+$G$20)-$O973)*($O$20/($O$19/2)))*$AZ$15)/3)*$P$603))),IF('Silo Levels'!$L$22="Pumping",(($D$18*$P$603)+((PI()*(($C$21/2)^2)*($G$20-$O973))*$P$603))+((($D$18+$H$18)/3)*$BF$15)+(((PI()*($C$21/2)^2*(($C$21/2)*$AZ$15))/3)*$P$603),(($D$18*$P$603)+((PI()*(($C$21/2)^2)*($G$20-$O973))*$P$603))+((($D$18+$H$18)/3)*$BF$15)-(((PI()*($C$21/2)^2*(($C$21/2)*$AZ$15))/3)*$P$603)))</f>
        <v>59642.668833764284</v>
      </c>
      <c r="Q973" s="73">
        <v>36.799999999999997</v>
      </c>
      <c r="R973" s="95">
        <f t="shared" si="139"/>
        <v>65690.982390451609</v>
      </c>
      <c r="S973" s="62">
        <v>36.799999999999997</v>
      </c>
      <c r="T973" s="96">
        <f>IF($S973&gt;$G$20,IF('Silo Levels'!$L$23="Pumping",((PI()*((($C$19+$G$20)-$S973)*($O$20/($O$19/2)))^2*((($O$20+$G$20)-$S973))/3)*$T$603)+(((PI()*((($C$19+$G$20)-$S973)*($O$20/($O$19/2)))^2*(((($C$19+$G$20)-$S973)*($O$20/($O$19/2)))*$AZ$16))/3)*$T$603),(((PI()*((($C$19+$G$20)-$S973)*($O$20/($O$19/2)))^2*((($O$20+$G$20)-$S973)/3))*$T$603)-((PI()*((($C$19+$G$20)-$S973)*($O$20/($O$19/2)))^2*(((($C$19+$G$20)-$S973)*($O$20/($O$19/2)))*$AZ$16)/3)*$T$603))),IF('Silo Levels'!$L$23="Pumping",(($D$18*$T$603)+((PI()*(($C$21/2)^2)*($G$20-$S973))*$T$603))+((($D$18+$H$18)/3)*$BF$16)+(((PI()*($C$21/2)^2*(($C$21/2)*$AZ$16))/3)*$T$603),(($D$18*$T$603)+((PI()*(($C$21/2)^2)*($G$20-$S973))*$T$603))+((($D$18+$H$18)/3)*$BF$16)-(((PI()*($C$21/2)^2*(($C$21/2)*$AZ$16))/3)*$T$603)))</f>
        <v>61661.74272050937</v>
      </c>
      <c r="U973" s="73">
        <v>36.799999999999997</v>
      </c>
      <c r="V973" s="95">
        <f t="shared" si="140"/>
        <v>61819.251984545022</v>
      </c>
      <c r="W973" s="62">
        <v>36.799999999999997</v>
      </c>
      <c r="X973" s="96">
        <f>IF($W973&gt;$G$20,IF('Silo Levels'!$L$24="Pumping",((PI()*((($C$19+$G$20)-$W973)*($O$20/($O$19/2)))^2*((($O$20+$G$20)-$W973))/3)*$X$603)+(((PI()*((($C$19+$G$20)-$W973)*($O$20/($O$19/2)))^2*(((($C$19+$G$20)-$W973)*($O$20/($O$19/2)))*$AZ$17))/3)*$X$603),(((PI()*((($C$19+$G$20)-$W973)*($O$20/($O$19/2)))^2*((($O$20+$G$20)-$W973)/3))*$X$603)-((PI()*((($C$19+$G$20)-$W973)*($O$20/($O$19/2)))^2*(((($C$19+$G$20)-$W973)*($O$20/($O$19/2)))*$AZ$17)/3)*$X$603))),IF('Silo Levels'!$L$24="Pumping",(($D$18*$X$603)+((PI()*(($C$21/2)^2)*($G$20-$W973))*$X$603))+((($D$18+$H$18)/3)*$BF$17)+(((PI()*($C$21/2)^2*(($C$21/2)*$AZ$17))/3)*$X$603),(($D$18*$X$603)+((PI()*(($C$21/2)^2)*($G$20-$W973))*$X$603))+((($D$18+$H$18)/3)*$BF$17)-(((PI()*($C$21/2)^2*(($C$21/2)*$AZ$17))/3)*$X$603)))</f>
        <v>58031.11753951916</v>
      </c>
      <c r="Y973" s="73">
        <v>36.799999999999997</v>
      </c>
      <c r="Z973" s="95">
        <f t="shared" si="141"/>
        <v>70831.242793799873</v>
      </c>
      <c r="AA973" s="62">
        <v>36.799999999999997</v>
      </c>
      <c r="AB973" s="96">
        <f>IF($AA973&gt;$G$20,IF('Silo Levels'!$L$25="Pumping",((PI()*((($C$19+$G$20)-$AA973)*($O$20/($O$19/2)))^2*((($O$20+$G$20)-$AA973))/3)*$AB$603)+(((PI()*((($C$19+$G$20)-$AA973)*($O$20/($O$19/2)))^2*(((($C$19+$G$20)-$AA973)*($O$20/($O$19/2)))*$AZ$18))/3)*$AB$603),(((PI()*((($C$19+$G$20)-$AA973)*($O$20/($O$19/2)))^2*((($O$20+$G$20)-$AA973)/3))*$AB$603)-((PI()*((($C$19+$G$20)-$AA973)*($O$20/($O$19/2)))^2*(((($C$19+$G$20)-$AA973)*($O$20/($O$19/2)))*$AZ$18)/3)*$AB$603))),IF('Silo Levels'!$L$25="Pumping",(($D$18*$AB$603)+((PI()*(($C$21/2)^2)*($G$20-$AA973))*$AB$603))+((($D$18+$H$18)/3)*$BF$18)+(((PI()*($C$21/2)^2*(($C$21/2)*$AZ$18))/3)*$AB$603),(($D$18*$AB$603)+((PI()*(($C$21/2)^2)*($G$20-$AA973))*$AB$603))+((($D$18+$H$18)/3)*$BF$18)-(((PI()*($C$21/2)^2*(($C$21/2)*$AZ$18))/3)*$AB$603)))</f>
        <v>66481.902416745565</v>
      </c>
      <c r="AC973" s="73">
        <v>36.799999999999997</v>
      </c>
      <c r="AD973" s="95">
        <f t="shared" si="142"/>
        <v>75935.12640315645</v>
      </c>
      <c r="AE973" s="62">
        <v>36.799999999999997</v>
      </c>
      <c r="AF973" s="96">
        <f>IF($AE973&gt;$G$20,IF('Silo Levels'!$L$26="Pumping",((PI()*((($C$19+$G$20)-$AE973)*($O$20/($O$19/2)))^2*((($O$20+$G$20)-$AE973))/3)*$AF$603)+(((PI()*((($C$19+$G$20)-$AE973)*($O$20/($O$19/2)))^2*(((($C$19+$G$20)-$AE973)*($O$20/($O$19/2)))*$AZ$19))/3)*$AF$603),(((PI()*((($C$19+$G$20)-$AE973)*($O$20/($O$19/2)))^2*((($O$20+$G$20)-$AE973)/3))*$AF$603)-((PI()*((($C$19+$G$20)-$AE973)*($O$20/($O$19/2)))^2*(((($C$19+$G$20)-$AE973)*($O$20/($O$19/2)))*$AZ$19)/3)*$AF$603))),IF('Silo Levels'!$L$26="Pumping",(($D$18*$AF$603)+((PI()*(($C$21/2)^2)*($G$20-$AE973))*$AF$603))+((($D$18+$H$18)/3)*$BF$19)+(((PI()*($C$21/2)^2*(($C$21/2)*$AZ$19))/3)*$AF$603),(($D$18*$AF$603)+((PI()*(($C$21/2)^2)*($G$20-$AE973))*$AF$603))+((($D$18+$H$18)/3)*$BF$19)-(((PI()*($C$21/2)^2*(($C$21/2)*$AZ$19))/3)*$AF$603)))</f>
        <v>73724.640750896477</v>
      </c>
      <c r="AG973" s="73">
        <v>36.799999999999997</v>
      </c>
      <c r="AH973" s="95">
        <f t="shared" si="143"/>
        <v>68135.302022813019</v>
      </c>
      <c r="AI973" s="62">
        <v>36.799999999999997</v>
      </c>
      <c r="AJ973" s="96">
        <f>IF($AI973&gt;$G$20,IF('Silo Levels'!$L$27="Pumping",((PI()*((($C$19+$G$20)-$AI973)*($O$20/($O$19/2)))^2*((($O$20+$G$20)-$AI973))/3)*$AJ$603)+(((PI()*((($C$19+$G$20)-$AI973)*($O$20/($O$19/2)))^2*(((($C$19+$G$20)-$AI973)*($O$20/($O$19/2)))*$AZ$20))/3)*$AJ$603),(((PI()*((($C$19+$G$20)-$AI973)*($O$20/($O$19/2)))^2*((($O$20+$G$20)-$AI973)/3))*$AJ$603)-((PI()*((($C$19+$G$20)-$AI973)*($O$20/($O$19/2)))^2*(((($C$19+$G$20)-$AI973)*($O$20/($O$19/2)))*$AZ$20)/3)*$AJ$603))),IF('Silo Levels'!$L$27="Pumping",(($D$18*$AJ$603)+((PI()*(($C$21/2)^2)*($G$20-$AI973))*$AJ$603))+((($D$18+$H$18)/3)*$BF$20)+(((PI()*($C$21/2)^2*(($C$21/2)*$AZ$20))/3)*$AJ$603),(($D$18*$AJ$603)+((PI()*(($C$21/2)^2)*($G$20-$AI973))*$AJ$603))+((($D$18+$H$18)/3)*$BF$20)-(((PI()*($C$21/2)^2*(($C$21/2)*$AZ$20))/3)*$AJ$603)))</f>
        <v>63953.846632006294</v>
      </c>
    </row>
    <row r="974" spans="1:36" x14ac:dyDescent="0.3">
      <c r="A974">
        <v>36.9</v>
      </c>
      <c r="B974" s="95">
        <f t="shared" si="144"/>
        <v>67715.699530634505</v>
      </c>
      <c r="C974" s="62">
        <v>36.9</v>
      </c>
      <c r="D974" s="96">
        <f>IF($C974&gt;$G$20,IF('Silo Levels'!$L$19="Pumping",((PI()*((($C$19+$G$20)-$C974)*($O$20/($O$19/2)))^2*((($O$20+$G$20)-$C974))/3)*$D$603)+(((PI()*((($C$19+$G$20)-$C974)*($O$20/($O$19/2)))^2*(((($C$19+$G$20)-$C974)*($O$20/($O$19/2)))*$AZ$12))/3)*$D$603),(((PI()*((($C$19+$G$20)-$C974)*($O$20/($O$19/2)))^2*((($O$20+$G$20)-$C974)/3))*$D$603)-((PI()*((($C$19+$G$20)-$C974)*($O$20/($O$19/2)))^2*(((($C$19+$G$20)-$C974)*($O$20/($O$19/2)))*$AZ$12)/3)*$D$603))),IF('Silo Levels'!$L$19="Pumping",(($D$18*$D$603)+((PI()*(($C$21/2)^2)*($G$20-$C974))*$D$603))+((($D$18+$H$18)/3)*$BF$12)+(((PI()*($C$21/2)^2*(($C$21/2)*$AZ$12))/3)*$D$603),(($D$18*$D$603)+((PI()*(($C$21/2)^2)*($G$20-$C974))*$D$603))+((($D$18+$H$18)/3)*$BF$12)-(((PI()*($C$21/2)^2*(($C$21/2)*$AZ$12))/3)*$D$603)))</f>
        <v>64788.6807570698</v>
      </c>
      <c r="E974" s="73">
        <v>36.9</v>
      </c>
      <c r="F974" s="95">
        <f t="shared" si="136"/>
        <v>61439.118632570302</v>
      </c>
      <c r="G974" s="62">
        <v>36.9</v>
      </c>
      <c r="H974" s="96">
        <f>IF($G974&gt;$G$20,IF('Silo Levels'!$L$20="Pumping",((PI()*((($C$19+$G$20)-$G974)*($O$20/($O$19/2)))^2*((($O$20+$G$20)-$G974))/3)*$H$603)+(((PI()*((($C$19+$G$20)-$G974)*($O$20/($O$19/2)))^2*(((($C$19+$G$20)-$G974)*($O$20/($O$19/2)))*$AZ$13))/3)*$H$603),(((PI()*((($C$19+$G$20)-$G974)*($O$20/($O$19/2)))^2*((($O$20+$G$20)-$G974)/3))*$H$603)-((PI()*((($C$19+$G$20)-$G974)*($O$20/($O$19/2)))^2*(((($C$19+$G$20)-$G974)*($O$20/($O$19/2)))*$AZ$13)/3)*$H$603))),IF('Silo Levels'!$L$20="Pumping",(($D$18*$H$603)+((PI()*(($C$21/2)^2)*($G$20-$G974))*$H$603))+((($D$18+$H$18)/3)*$BF$13)+(((PI()*($C$21/2)^2*(($C$21/2)*$AZ$13))/3)*$H$603),(($D$18*$H$603)+((PI()*(($C$21/2)^2)*($G$20-$G974))*$H$603))+((($D$18+$H$18)/3)*$BF$13)-(((PI()*($C$21/2)^2*(($C$21/2)*$AZ$13))/3)*$H$603)))</f>
        <v>57650.98418754444</v>
      </c>
      <c r="I974" s="73">
        <v>36.9</v>
      </c>
      <c r="J974" s="95">
        <f t="shared" si="137"/>
        <v>61714.529472727809</v>
      </c>
      <c r="K974" s="62">
        <v>36.9</v>
      </c>
      <c r="L974" s="96">
        <f>IF($K974&gt;$G$20,IF('Silo Levels'!$L$21="Pumping",((PI()*((($C$19+$G$20)-$K974)*($O$20/($O$19/2)))^2*((($O$20+$G$20)-$K974))/3)*$L$603)+(((PI()*((($C$19+$G$20)-$K974)*($O$20/($O$19/2)))^2*(((($C$19+$G$20)-$K974)*($O$20/($O$19/2)))*$AZ$14))/3)*$L$603),(((PI()*((($C$19+$G$20)-$K974)*($O$20/($O$19/2)))^2*((($O$20+$G$20)-$K974)/3))*$L$603)-((PI()*((($C$19+$G$20)-$K974)*($O$20/($O$19/2)))^2*(((($C$19+$G$20)-$K974)*($O$20/($O$19/2)))*$AZ$14)/3)*$L$603))),IF('Silo Levels'!$L$21="Pumping",(($D$18*$L$603)+((PI()*(($C$21/2)^2)*($G$20-$K974))*$L$603))+((($D$18+$H$18)/3)*$BF$14)+(((PI()*($C$21/2)^2*(($C$21/2)*$AZ$14))/3)*$L$603),(($D$18*$L$603)+((PI()*(($C$21/2)^2)*($G$20-$K974))*$L$603))+((($D$18+$H$18)/3)*$BF$14)-(((PI()*($C$21/2)^2*(($C$21/2)*$AZ$14))/3)*$L$603)))</f>
        <v>57909.136451115693</v>
      </c>
      <c r="M974" s="73">
        <v>36.9</v>
      </c>
      <c r="N974" s="95">
        <f t="shared" si="138"/>
        <v>63146.951611549586</v>
      </c>
      <c r="O974" s="62">
        <v>36.9</v>
      </c>
      <c r="P974" s="96">
        <f>IF($O974&gt;$G$20,IF('Silo Levels'!$L$22="Pumping",((PI()*((($C$19+$G$20)-$O974)*($O$20/($O$19/2)))^2*((($O$20+$G$20)-$O974))/3)*$P$603)+(((PI()*((($C$19+$G$20)-$O974)*($O$20/($O$19/2)))^2*(((($C$19+$G$20)-$O974)*($O$20/($O$19/2)))*$AZ$15))/3)*$P$603),(((PI()*((($C$19+$G$20)-$O974)*($O$20/($O$19/2)))^2*((($O$20+$G$20)-$O974)/3))*$P$603)-((PI()*((($C$19+$G$20)-$O974)*($O$20/($O$19/2)))^2*(((($C$19+$G$20)-$O974)*($O$20/($O$19/2)))*$AZ$15)/3)*$P$603))),IF('Silo Levels'!$L$22="Pumping",(($D$18*$P$603)+((PI()*(($C$21/2)^2)*($G$20-$O974))*$P$603))+((($D$18+$H$18)/3)*$BF$15)+(((PI()*($C$21/2)^2*(($C$21/2)*$AZ$15))/3)*$P$603),(($D$18*$P$603)+((PI()*(($C$21/2)^2)*($G$20-$O974))*$P$603))+((($D$18+$H$18)/3)*$BF$15)-(((PI()*($C$21/2)^2*(($C$21/2)*$AZ$15))/3)*$P$603)))</f>
        <v>59251.796083957095</v>
      </c>
      <c r="Q974" s="73">
        <v>36.9</v>
      </c>
      <c r="R974" s="95">
        <f t="shared" si="139"/>
        <v>65286.654507196079</v>
      </c>
      <c r="S974" s="62">
        <v>36.9</v>
      </c>
      <c r="T974" s="96">
        <f>IF($S974&gt;$G$20,IF('Silo Levels'!$L$23="Pumping",((PI()*((($C$19+$G$20)-$S974)*($O$20/($O$19/2)))^2*((($O$20+$G$20)-$S974))/3)*$T$603)+(((PI()*((($C$19+$G$20)-$S974)*($O$20/($O$19/2)))^2*(((($C$19+$G$20)-$S974)*($O$20/($O$19/2)))*$AZ$16))/3)*$T$603),(((PI()*((($C$19+$G$20)-$S974)*($O$20/($O$19/2)))^2*((($O$20+$G$20)-$S974)/3))*$T$603)-((PI()*((($C$19+$G$20)-$S974)*($O$20/($O$19/2)))^2*(((($C$19+$G$20)-$S974)*($O$20/($O$19/2)))*$AZ$16)/3)*$T$603))),IF('Silo Levels'!$L$23="Pumping",(($D$18*$T$603)+((PI()*(($C$21/2)^2)*($G$20-$S974))*$T$603))+((($D$18+$H$18)/3)*$BF$16)+(((PI()*($C$21/2)^2*(($C$21/2)*$AZ$16))/3)*$T$603),(($D$18*$T$603)+((PI()*(($C$21/2)^2)*($G$20-$S974))*$T$603))+((($D$18+$H$18)/3)*$BF$16)-(((PI()*($C$21/2)^2*(($C$21/2)*$AZ$16))/3)*$T$603)))</f>
        <v>61257.41483725384</v>
      </c>
      <c r="U974" s="73">
        <v>36.9</v>
      </c>
      <c r="V974" s="95">
        <f t="shared" si="140"/>
        <v>61439.118632570302</v>
      </c>
      <c r="W974" s="62">
        <v>36.9</v>
      </c>
      <c r="X974" s="96">
        <f>IF($W974&gt;$G$20,IF('Silo Levels'!$L$24="Pumping",((PI()*((($C$19+$G$20)-$W974)*($O$20/($O$19/2)))^2*((($O$20+$G$20)-$W974))/3)*$X$603)+(((PI()*((($C$19+$G$20)-$W974)*($O$20/($O$19/2)))^2*(((($C$19+$G$20)-$W974)*($O$20/($O$19/2)))*$AZ$17))/3)*$X$603),(((PI()*((($C$19+$G$20)-$W974)*($O$20/($O$19/2)))^2*((($O$20+$G$20)-$W974)/3))*$X$603)-((PI()*((($C$19+$G$20)-$W974)*($O$20/($O$19/2)))^2*(((($C$19+$G$20)-$W974)*($O$20/($O$19/2)))*$AZ$17)/3)*$X$603))),IF('Silo Levels'!$L$24="Pumping",(($D$18*$X$603)+((PI()*(($C$21/2)^2)*($G$20-$W974))*$X$603))+((($D$18+$H$18)/3)*$BF$17)+(((PI()*($C$21/2)^2*(($C$21/2)*$AZ$17))/3)*$X$603),(($D$18*$X$603)+((PI()*(($C$21/2)^2)*($G$20-$W974))*$X$603))+((($D$18+$H$18)/3)*$BF$17)-(((PI()*($C$21/2)^2*(($C$21/2)*$AZ$17))/3)*$X$603)))</f>
        <v>57650.98418754444</v>
      </c>
      <c r="Y974" s="73">
        <v>36.9</v>
      </c>
      <c r="Z974" s="95">
        <f t="shared" si="141"/>
        <v>70394.793306485721</v>
      </c>
      <c r="AA974" s="62">
        <v>36.9</v>
      </c>
      <c r="AB974" s="96">
        <f>IF($AA974&gt;$G$20,IF('Silo Levels'!$L$25="Pumping",((PI()*((($C$19+$G$20)-$AA974)*($O$20/($O$19/2)))^2*((($O$20+$G$20)-$AA974))/3)*$AB$603)+(((PI()*((($C$19+$G$20)-$AA974)*($O$20/($O$19/2)))^2*(((($C$19+$G$20)-$AA974)*($O$20/($O$19/2)))*$AZ$18))/3)*$AB$603),(((PI()*((($C$19+$G$20)-$AA974)*($O$20/($O$19/2)))^2*((($O$20+$G$20)-$AA974)/3))*$AB$603)-((PI()*((($C$19+$G$20)-$AA974)*($O$20/($O$19/2)))^2*(((($C$19+$G$20)-$AA974)*($O$20/($O$19/2)))*$AZ$18)/3)*$AB$603))),IF('Silo Levels'!$L$25="Pumping",(($D$18*$AB$603)+((PI()*(($C$21/2)^2)*($G$20-$AA974))*$AB$603))+((($D$18+$H$18)/3)*$BF$18)+(((PI()*($C$21/2)^2*(($C$21/2)*$AZ$18))/3)*$AB$603),(($D$18*$AB$603)+((PI()*(($C$21/2)^2)*($G$20-$AA974))*$AB$603))+((($D$18+$H$18)/3)*$BF$18)-(((PI()*($C$21/2)^2*(($C$21/2)*$AZ$18))/3)*$AB$603)))</f>
        <v>66045.452929431412</v>
      </c>
      <c r="AC974" s="73">
        <v>36.9</v>
      </c>
      <c r="AD974" s="95">
        <f t="shared" si="142"/>
        <v>75491.488864584418</v>
      </c>
      <c r="AE974" s="62">
        <v>36.9</v>
      </c>
      <c r="AF974" s="96">
        <f>IF($AE974&gt;$G$20,IF('Silo Levels'!$L$26="Pumping",((PI()*((($C$19+$G$20)-$AE974)*($O$20/($O$19/2)))^2*((($O$20+$G$20)-$AE974))/3)*$AF$603)+(((PI()*((($C$19+$G$20)-$AE974)*($O$20/($O$19/2)))^2*(((($C$19+$G$20)-$AE974)*($O$20/($O$19/2)))*$AZ$19))/3)*$AF$603),(((PI()*((($C$19+$G$20)-$AE974)*($O$20/($O$19/2)))^2*((($O$20+$G$20)-$AE974)/3))*$AF$603)-((PI()*((($C$19+$G$20)-$AE974)*($O$20/($O$19/2)))^2*(((($C$19+$G$20)-$AE974)*($O$20/($O$19/2)))*$AZ$19)/3)*$AF$603))),IF('Silo Levels'!$L$26="Pumping",(($D$18*$AF$603)+((PI()*(($C$21/2)^2)*($G$20-$AE974))*$AF$603))+((($D$18+$H$18)/3)*$BF$19)+(((PI()*($C$21/2)^2*(($C$21/2)*$AZ$19))/3)*$AF$603),(($D$18*$AF$603)+((PI()*(($C$21/2)^2)*($G$20-$AE974))*$AF$603))+((($D$18+$H$18)/3)*$BF$19)-(((PI()*($C$21/2)^2*(($C$21/2)*$AZ$19))/3)*$AF$603)))</f>
        <v>73281.003212324445</v>
      </c>
      <c r="AG974" s="73">
        <v>36.9</v>
      </c>
      <c r="AH974" s="95">
        <f t="shared" si="143"/>
        <v>67715.699530634505</v>
      </c>
      <c r="AI974" s="62">
        <v>36.9</v>
      </c>
      <c r="AJ974" s="96">
        <f>IF($AI974&gt;$G$20,IF('Silo Levels'!$L$27="Pumping",((PI()*((($C$19+$G$20)-$AI974)*($O$20/($O$19/2)))^2*((($O$20+$G$20)-$AI974))/3)*$AJ$603)+(((PI()*((($C$19+$G$20)-$AI974)*($O$20/($O$19/2)))^2*(((($C$19+$G$20)-$AI974)*($O$20/($O$19/2)))*$AZ$20))/3)*$AJ$603),(((PI()*((($C$19+$G$20)-$AI974)*($O$20/($O$19/2)))^2*((($O$20+$G$20)-$AI974)/3))*$AJ$603)-((PI()*((($C$19+$G$20)-$AI974)*($O$20/($O$19/2)))^2*(((($C$19+$G$20)-$AI974)*($O$20/($O$19/2)))*$AZ$20)/3)*$AJ$603))),IF('Silo Levels'!$L$27="Pumping",(($D$18*$AJ$603)+((PI()*(($C$21/2)^2)*($G$20-$AI974))*$AJ$603))+((($D$18+$H$18)/3)*$BF$20)+(((PI()*($C$21/2)^2*(($C$21/2)*$AZ$20))/3)*$AJ$603),(($D$18*$AJ$603)+((PI()*(($C$21/2)^2)*($G$20-$AI974))*$AJ$603))+((($D$18+$H$18)/3)*$BF$20)-(((PI()*($C$21/2)^2*(($C$21/2)*$AZ$20))/3)*$AJ$603)))</f>
        <v>63534.244139827781</v>
      </c>
    </row>
    <row r="975" spans="1:36" x14ac:dyDescent="0.3">
      <c r="A975">
        <v>37</v>
      </c>
      <c r="B975" s="95">
        <f t="shared" si="144"/>
        <v>67296.097038455977</v>
      </c>
      <c r="C975" s="62">
        <v>37</v>
      </c>
      <c r="D975" s="96">
        <f>IF($C975&gt;$G$20,IF('Silo Levels'!$L$19="Pumping",((PI()*((($C$19+$G$20)-$C975)*($O$20/($O$19/2)))^2*((($O$20+$G$20)-$C975))/3)*$D$603)+(((PI()*((($C$19+$G$20)-$C975)*($O$20/($O$19/2)))^2*(((($C$19+$G$20)-$C975)*($O$20/($O$19/2)))*$AZ$12))/3)*$D$603),(((PI()*((($C$19+$G$20)-$C975)*($O$20/($O$19/2)))^2*((($O$20+$G$20)-$C975)/3))*$D$603)-((PI()*((($C$19+$G$20)-$C975)*($O$20/($O$19/2)))^2*(((($C$19+$G$20)-$C975)*($O$20/($O$19/2)))*$AZ$12)/3)*$D$603))),IF('Silo Levels'!$L$19="Pumping",(($D$18*$D$603)+((PI()*(($C$21/2)^2)*($G$20-$C975))*$D$603))+((($D$18+$H$18)/3)*$BF$12)+(((PI()*($C$21/2)^2*(($C$21/2)*$AZ$12))/3)*$D$603),(($D$18*$D$603)+((PI()*(($C$21/2)^2)*($G$20-$C975))*$D$603))+((($D$18+$H$18)/3)*$BF$12)-(((PI()*($C$21/2)^2*(($C$21/2)*$AZ$12))/3)*$D$603)))</f>
        <v>64369.078264891272</v>
      </c>
      <c r="E975" s="73">
        <v>37</v>
      </c>
      <c r="F975" s="95">
        <f t="shared" si="136"/>
        <v>61058.985280595574</v>
      </c>
      <c r="G975" s="62">
        <v>37</v>
      </c>
      <c r="H975" s="96">
        <f>IF($G975&gt;$G$20,IF('Silo Levels'!$L$20="Pumping",((PI()*((($C$19+$G$20)-$G975)*($O$20/($O$19/2)))^2*((($O$20+$G$20)-$G975))/3)*$H$603)+(((PI()*((($C$19+$G$20)-$G975)*($O$20/($O$19/2)))^2*(((($C$19+$G$20)-$G975)*($O$20/($O$19/2)))*$AZ$13))/3)*$H$603),(((PI()*((($C$19+$G$20)-$G975)*($O$20/($O$19/2)))^2*((($O$20+$G$20)-$G975)/3))*$H$603)-((PI()*((($C$19+$G$20)-$G975)*($O$20/($O$19/2)))^2*(((($C$19+$G$20)-$G975)*($O$20/($O$19/2)))*$AZ$13)/3)*$H$603))),IF('Silo Levels'!$L$20="Pumping",(($D$18*$H$603)+((PI()*(($C$21/2)^2)*($G$20-$G975))*$H$603))+((($D$18+$H$18)/3)*$BF$13)+(((PI()*($C$21/2)^2*(($C$21/2)*$AZ$13))/3)*$H$603),(($D$18*$H$603)+((PI()*(($C$21/2)^2)*($G$20-$G975))*$H$603))+((($D$18+$H$18)/3)*$BF$13)-(((PI()*($C$21/2)^2*(($C$21/2)*$AZ$13))/3)*$H$603)))</f>
        <v>57270.850835569712</v>
      </c>
      <c r="I975" s="73">
        <v>37</v>
      </c>
      <c r="J975" s="95">
        <f t="shared" si="137"/>
        <v>61332.664249653135</v>
      </c>
      <c r="K975" s="62">
        <v>37</v>
      </c>
      <c r="L975" s="96">
        <f>IF($K975&gt;$G$20,IF('Silo Levels'!$L$21="Pumping",((PI()*((($C$19+$G$20)-$K975)*($O$20/($O$19/2)))^2*((($O$20+$G$20)-$K975))/3)*$L$603)+(((PI()*((($C$19+$G$20)-$K975)*($O$20/($O$19/2)))^2*(((($C$19+$G$20)-$K975)*($O$20/($O$19/2)))*$AZ$14))/3)*$L$603),(((PI()*((($C$19+$G$20)-$K975)*($O$20/($O$19/2)))^2*((($O$20+$G$20)-$K975)/3))*$L$603)-((PI()*((($C$19+$G$20)-$K975)*($O$20/($O$19/2)))^2*(((($C$19+$G$20)-$K975)*($O$20/($O$19/2)))*$AZ$14)/3)*$L$603))),IF('Silo Levels'!$L$21="Pumping",(($D$18*$L$603)+((PI()*(($C$21/2)^2)*($G$20-$K975))*$L$603))+((($D$18+$H$18)/3)*$BF$14)+(((PI()*($C$21/2)^2*(($C$21/2)*$AZ$14))/3)*$L$603),(($D$18*$L$603)+((PI()*(($C$21/2)^2)*($G$20-$K975))*$L$603))+((($D$18+$H$18)/3)*$BF$14)-(((PI()*($C$21/2)^2*(($C$21/2)*$AZ$14))/3)*$L$603)))</f>
        <v>57527.27122804102</v>
      </c>
      <c r="M975" s="73">
        <v>37</v>
      </c>
      <c r="N975" s="95">
        <f t="shared" si="138"/>
        <v>62756.078861742382</v>
      </c>
      <c r="O975" s="62">
        <v>37</v>
      </c>
      <c r="P975" s="96">
        <f>IF($O975&gt;$G$20,IF('Silo Levels'!$L$22="Pumping",((PI()*((($C$19+$G$20)-$O975)*($O$20/($O$19/2)))^2*((($O$20+$G$20)-$O975))/3)*$P$603)+(((PI()*((($C$19+$G$20)-$O975)*($O$20/($O$19/2)))^2*(((($C$19+$G$20)-$O975)*($O$20/($O$19/2)))*$AZ$15))/3)*$P$603),(((PI()*((($C$19+$G$20)-$O975)*($O$20/($O$19/2)))^2*((($O$20+$G$20)-$O975)/3))*$P$603)-((PI()*((($C$19+$G$20)-$O975)*($O$20/($O$19/2)))^2*(((($C$19+$G$20)-$O975)*($O$20/($O$19/2)))*$AZ$15)/3)*$P$603))),IF('Silo Levels'!$L$22="Pumping",(($D$18*$P$603)+((PI()*(($C$21/2)^2)*($G$20-$O975))*$P$603))+((($D$18+$H$18)/3)*$BF$15)+(((PI()*($C$21/2)^2*(($C$21/2)*$AZ$15))/3)*$P$603),(($D$18*$P$603)+((PI()*(($C$21/2)^2)*($G$20-$O975))*$P$603))+((($D$18+$H$18)/3)*$BF$15)-(((PI()*($C$21/2)^2*(($C$21/2)*$AZ$15))/3)*$P$603)))</f>
        <v>58860.923334149891</v>
      </c>
      <c r="Q975" s="73">
        <v>37</v>
      </c>
      <c r="R975" s="95">
        <f t="shared" si="139"/>
        <v>64882.326623940542</v>
      </c>
      <c r="S975" s="62">
        <v>37</v>
      </c>
      <c r="T975" s="96">
        <f>IF($S975&gt;$G$20,IF('Silo Levels'!$L$23="Pumping",((PI()*((($C$19+$G$20)-$S975)*($O$20/($O$19/2)))^2*((($O$20+$G$20)-$S975))/3)*$T$603)+(((PI()*((($C$19+$G$20)-$S975)*($O$20/($O$19/2)))^2*(((($C$19+$G$20)-$S975)*($O$20/($O$19/2)))*$AZ$16))/3)*$T$603),(((PI()*((($C$19+$G$20)-$S975)*($O$20/($O$19/2)))^2*((($O$20+$G$20)-$S975)/3))*$T$603)-((PI()*((($C$19+$G$20)-$S975)*($O$20/($O$19/2)))^2*(((($C$19+$G$20)-$S975)*($O$20/($O$19/2)))*$AZ$16)/3)*$T$603))),IF('Silo Levels'!$L$23="Pumping",(($D$18*$T$603)+((PI()*(($C$21/2)^2)*($G$20-$S975))*$T$603))+((($D$18+$H$18)/3)*$BF$16)+(((PI()*($C$21/2)^2*(($C$21/2)*$AZ$16))/3)*$T$603),(($D$18*$T$603)+((PI()*(($C$21/2)^2)*($G$20-$S975))*$T$603))+((($D$18+$H$18)/3)*$BF$16)-(((PI()*($C$21/2)^2*(($C$21/2)*$AZ$16))/3)*$T$603)))</f>
        <v>60853.086953998303</v>
      </c>
      <c r="U975" s="73">
        <v>37</v>
      </c>
      <c r="V975" s="95">
        <f t="shared" si="140"/>
        <v>61058.985280595574</v>
      </c>
      <c r="W975" s="62">
        <v>37</v>
      </c>
      <c r="X975" s="96">
        <f>IF($W975&gt;$G$20,IF('Silo Levels'!$L$24="Pumping",((PI()*((($C$19+$G$20)-$W975)*($O$20/($O$19/2)))^2*((($O$20+$G$20)-$W975))/3)*$X$603)+(((PI()*((($C$19+$G$20)-$W975)*($O$20/($O$19/2)))^2*(((($C$19+$G$20)-$W975)*($O$20/($O$19/2)))*$AZ$17))/3)*$X$603),(((PI()*((($C$19+$G$20)-$W975)*($O$20/($O$19/2)))^2*((($O$20+$G$20)-$W975)/3))*$X$603)-((PI()*((($C$19+$G$20)-$W975)*($O$20/($O$19/2)))^2*(((($C$19+$G$20)-$W975)*($O$20/($O$19/2)))*$AZ$17)/3)*$X$603))),IF('Silo Levels'!$L$24="Pumping",(($D$18*$X$603)+((PI()*(($C$21/2)^2)*($G$20-$W975))*$X$603))+((($D$18+$H$18)/3)*$BF$17)+(((PI()*($C$21/2)^2*(($C$21/2)*$AZ$17))/3)*$X$603),(($D$18*$X$603)+((PI()*(($C$21/2)^2)*($G$20-$W975))*$X$603))+((($D$18+$H$18)/3)*$BF$17)-(((PI()*($C$21/2)^2*(($C$21/2)*$AZ$17))/3)*$X$603)))</f>
        <v>57270.850835569712</v>
      </c>
      <c r="Y975" s="73">
        <v>37</v>
      </c>
      <c r="Z975" s="95">
        <f t="shared" si="141"/>
        <v>69958.34381917154</v>
      </c>
      <c r="AA975" s="62">
        <v>37</v>
      </c>
      <c r="AB975" s="96">
        <f>IF($AA975&gt;$G$20,IF('Silo Levels'!$L$25="Pumping",((PI()*((($C$19+$G$20)-$AA975)*($O$20/($O$19/2)))^2*((($O$20+$G$20)-$AA975))/3)*$AB$603)+(((PI()*((($C$19+$G$20)-$AA975)*($O$20/($O$19/2)))^2*(((($C$19+$G$20)-$AA975)*($O$20/($O$19/2)))*$AZ$18))/3)*$AB$603),(((PI()*((($C$19+$G$20)-$AA975)*($O$20/($O$19/2)))^2*((($O$20+$G$20)-$AA975)/3))*$AB$603)-((PI()*((($C$19+$G$20)-$AA975)*($O$20/($O$19/2)))^2*(((($C$19+$G$20)-$AA975)*($O$20/($O$19/2)))*$AZ$18)/3)*$AB$603))),IF('Silo Levels'!$L$25="Pumping",(($D$18*$AB$603)+((PI()*(($C$21/2)^2)*($G$20-$AA975))*$AB$603))+((($D$18+$H$18)/3)*$BF$18)+(((PI()*($C$21/2)^2*(($C$21/2)*$AZ$18))/3)*$AB$603),(($D$18*$AB$603)+((PI()*(($C$21/2)^2)*($G$20-$AA975))*$AB$603))+((($D$18+$H$18)/3)*$BF$18)-(((PI()*($C$21/2)^2*(($C$21/2)*$AZ$18))/3)*$AB$603)))</f>
        <v>65609.003442117231</v>
      </c>
      <c r="AC975" s="73">
        <v>37</v>
      </c>
      <c r="AD975" s="95">
        <f t="shared" si="142"/>
        <v>75047.851326012373</v>
      </c>
      <c r="AE975" s="62">
        <v>37</v>
      </c>
      <c r="AF975" s="96">
        <f>IF($AE975&gt;$G$20,IF('Silo Levels'!$L$26="Pumping",((PI()*((($C$19+$G$20)-$AE975)*($O$20/($O$19/2)))^2*((($O$20+$G$20)-$AE975))/3)*$AF$603)+(((PI()*((($C$19+$G$20)-$AE975)*($O$20/($O$19/2)))^2*(((($C$19+$G$20)-$AE975)*($O$20/($O$19/2)))*$AZ$19))/3)*$AF$603),(((PI()*((($C$19+$G$20)-$AE975)*($O$20/($O$19/2)))^2*((($O$20+$G$20)-$AE975)/3))*$AF$603)-((PI()*((($C$19+$G$20)-$AE975)*($O$20/($O$19/2)))^2*(((($C$19+$G$20)-$AE975)*($O$20/($O$19/2)))*$AZ$19)/3)*$AF$603))),IF('Silo Levels'!$L$26="Pumping",(($D$18*$AF$603)+((PI()*(($C$21/2)^2)*($G$20-$AE975))*$AF$603))+((($D$18+$H$18)/3)*$BF$19)+(((PI()*($C$21/2)^2*(($C$21/2)*$AZ$19))/3)*$AF$603),(($D$18*$AF$603)+((PI()*(($C$21/2)^2)*($G$20-$AE975))*$AF$603))+((($D$18+$H$18)/3)*$BF$19)-(((PI()*($C$21/2)^2*(($C$21/2)*$AZ$19))/3)*$AF$603)))</f>
        <v>72837.3656737524</v>
      </c>
      <c r="AG975" s="73">
        <v>37</v>
      </c>
      <c r="AH975" s="95">
        <f t="shared" si="143"/>
        <v>67296.097038455977</v>
      </c>
      <c r="AI975" s="62">
        <v>37</v>
      </c>
      <c r="AJ975" s="96">
        <f>IF($AI975&gt;$G$20,IF('Silo Levels'!$L$27="Pumping",((PI()*((($C$19+$G$20)-$AI975)*($O$20/($O$19/2)))^2*((($O$20+$G$20)-$AI975))/3)*$AJ$603)+(((PI()*((($C$19+$G$20)-$AI975)*($O$20/($O$19/2)))^2*(((($C$19+$G$20)-$AI975)*($O$20/($O$19/2)))*$AZ$20))/3)*$AJ$603),(((PI()*((($C$19+$G$20)-$AI975)*($O$20/($O$19/2)))^2*((($O$20+$G$20)-$AI975)/3))*$AJ$603)-((PI()*((($C$19+$G$20)-$AI975)*($O$20/($O$19/2)))^2*(((($C$19+$G$20)-$AI975)*($O$20/($O$19/2)))*$AZ$20)/3)*$AJ$603))),IF('Silo Levels'!$L$27="Pumping",(($D$18*$AJ$603)+((PI()*(($C$21/2)^2)*($G$20-$AI975))*$AJ$603))+((($D$18+$H$18)/3)*$BF$20)+(((PI()*($C$21/2)^2*(($C$21/2)*$AZ$20))/3)*$AJ$603),(($D$18*$AJ$603)+((PI()*(($C$21/2)^2)*($G$20-$AI975))*$AJ$603))+((($D$18+$H$18)/3)*$BF$20)-(((PI()*($C$21/2)^2*(($C$21/2)*$AZ$20))/3)*$AJ$603)))</f>
        <v>63114.641647649252</v>
      </c>
    </row>
    <row r="976" spans="1:36" x14ac:dyDescent="0.3">
      <c r="A976">
        <v>37.1</v>
      </c>
      <c r="B976" s="95">
        <f t="shared" si="144"/>
        <v>66876.494546277463</v>
      </c>
      <c r="C976" s="62">
        <v>37.1</v>
      </c>
      <c r="D976" s="96">
        <f>IF($C976&gt;$G$20,IF('Silo Levels'!$L$19="Pumping",((PI()*((($C$19+$G$20)-$C976)*($O$20/($O$19/2)))^2*((($O$20+$G$20)-$C976))/3)*$D$603)+(((PI()*((($C$19+$G$20)-$C976)*($O$20/($O$19/2)))^2*(((($C$19+$G$20)-$C976)*($O$20/($O$19/2)))*$AZ$12))/3)*$D$603),(((PI()*((($C$19+$G$20)-$C976)*($O$20/($O$19/2)))^2*((($O$20+$G$20)-$C976)/3))*$D$603)-((PI()*((($C$19+$G$20)-$C976)*($O$20/($O$19/2)))^2*(((($C$19+$G$20)-$C976)*($O$20/($O$19/2)))*$AZ$12)/3)*$D$603))),IF('Silo Levels'!$L$19="Pumping",(($D$18*$D$603)+((PI()*(($C$21/2)^2)*($G$20-$C976))*$D$603))+((($D$18+$H$18)/3)*$BF$12)+(((PI()*($C$21/2)^2*(($C$21/2)*$AZ$12))/3)*$D$603),(($D$18*$D$603)+((PI()*(($C$21/2)^2)*($G$20-$C976))*$D$603))+((($D$18+$H$18)/3)*$BF$12)-(((PI()*($C$21/2)^2*(($C$21/2)*$AZ$12))/3)*$D$603)))</f>
        <v>63949.475772712758</v>
      </c>
      <c r="E976" s="73">
        <v>37.1</v>
      </c>
      <c r="F976" s="95">
        <f t="shared" si="136"/>
        <v>60678.851928620854</v>
      </c>
      <c r="G976" s="62">
        <v>37.1</v>
      </c>
      <c r="H976" s="96">
        <f>IF($G976&gt;$G$20,IF('Silo Levels'!$L$20="Pumping",((PI()*((($C$19+$G$20)-$G976)*($O$20/($O$19/2)))^2*((($O$20+$G$20)-$G976))/3)*$H$603)+(((PI()*((($C$19+$G$20)-$G976)*($O$20/($O$19/2)))^2*(((($C$19+$G$20)-$G976)*($O$20/($O$19/2)))*$AZ$13))/3)*$H$603),(((PI()*((($C$19+$G$20)-$G976)*($O$20/($O$19/2)))^2*((($O$20+$G$20)-$G976)/3))*$H$603)-((PI()*((($C$19+$G$20)-$G976)*($O$20/($O$19/2)))^2*(((($C$19+$G$20)-$G976)*($O$20/($O$19/2)))*$AZ$13)/3)*$H$603))),IF('Silo Levels'!$L$20="Pumping",(($D$18*$H$603)+((PI()*(($C$21/2)^2)*($G$20-$G976))*$H$603))+((($D$18+$H$18)/3)*$BF$13)+(((PI()*($C$21/2)^2*(($C$21/2)*$AZ$13))/3)*$H$603),(($D$18*$H$603)+((PI()*(($C$21/2)^2)*($G$20-$G976))*$H$603))+((($D$18+$H$18)/3)*$BF$13)-(((PI()*($C$21/2)^2*(($C$21/2)*$AZ$13))/3)*$H$603)))</f>
        <v>56890.717483594992</v>
      </c>
      <c r="I976" s="73">
        <v>37.1</v>
      </c>
      <c r="J976" s="95">
        <f t="shared" si="137"/>
        <v>60950.799026578468</v>
      </c>
      <c r="K976" s="62">
        <v>37.1</v>
      </c>
      <c r="L976" s="96">
        <f>IF($K976&gt;$G$20,IF('Silo Levels'!$L$21="Pumping",((PI()*((($C$19+$G$20)-$K976)*($O$20/($O$19/2)))^2*((($O$20+$G$20)-$K976))/3)*$L$603)+(((PI()*((($C$19+$G$20)-$K976)*($O$20/($O$19/2)))^2*(((($C$19+$G$20)-$K976)*($O$20/($O$19/2)))*$AZ$14))/3)*$L$603),(((PI()*((($C$19+$G$20)-$K976)*($O$20/($O$19/2)))^2*((($O$20+$G$20)-$K976)/3))*$L$603)-((PI()*((($C$19+$G$20)-$K976)*($O$20/($O$19/2)))^2*(((($C$19+$G$20)-$K976)*($O$20/($O$19/2)))*$AZ$14)/3)*$L$603))),IF('Silo Levels'!$L$21="Pumping",(($D$18*$L$603)+((PI()*(($C$21/2)^2)*($G$20-$K976))*$L$603))+((($D$18+$H$18)/3)*$BF$14)+(((PI()*($C$21/2)^2*(($C$21/2)*$AZ$14))/3)*$L$603),(($D$18*$L$603)+((PI()*(($C$21/2)^2)*($G$20-$K976))*$L$603))+((($D$18+$H$18)/3)*$BF$14)-(((PI()*($C$21/2)^2*(($C$21/2)*$AZ$14))/3)*$L$603)))</f>
        <v>57145.406004966353</v>
      </c>
      <c r="M976" s="73">
        <v>37.1</v>
      </c>
      <c r="N976" s="95">
        <f t="shared" si="138"/>
        <v>62365.206111935193</v>
      </c>
      <c r="O976" s="62">
        <v>37.1</v>
      </c>
      <c r="P976" s="96">
        <f>IF($O976&gt;$G$20,IF('Silo Levels'!$L$22="Pumping",((PI()*((($C$19+$G$20)-$O976)*($O$20/($O$19/2)))^2*((($O$20+$G$20)-$O976))/3)*$P$603)+(((PI()*((($C$19+$G$20)-$O976)*($O$20/($O$19/2)))^2*(((($C$19+$G$20)-$O976)*($O$20/($O$19/2)))*$AZ$15))/3)*$P$603),(((PI()*((($C$19+$G$20)-$O976)*($O$20/($O$19/2)))^2*((($O$20+$G$20)-$O976)/3))*$P$603)-((PI()*((($C$19+$G$20)-$O976)*($O$20/($O$19/2)))^2*(((($C$19+$G$20)-$O976)*($O$20/($O$19/2)))*$AZ$15)/3)*$P$603))),IF('Silo Levels'!$L$22="Pumping",(($D$18*$P$603)+((PI()*(($C$21/2)^2)*($G$20-$O976))*$P$603))+((($D$18+$H$18)/3)*$BF$15)+(((PI()*($C$21/2)^2*(($C$21/2)*$AZ$15))/3)*$P$603),(($D$18*$P$603)+((PI()*(($C$21/2)^2)*($G$20-$O976))*$P$603))+((($D$18+$H$18)/3)*$BF$15)-(((PI()*($C$21/2)^2*(($C$21/2)*$AZ$15))/3)*$P$603)))</f>
        <v>58470.050584342702</v>
      </c>
      <c r="Q976" s="73">
        <v>37.1</v>
      </c>
      <c r="R976" s="95">
        <f t="shared" si="139"/>
        <v>64477.998740685012</v>
      </c>
      <c r="S976" s="62">
        <v>37.1</v>
      </c>
      <c r="T976" s="96">
        <f>IF($S976&gt;$G$20,IF('Silo Levels'!$L$23="Pumping",((PI()*((($C$19+$G$20)-$S976)*($O$20/($O$19/2)))^2*((($O$20+$G$20)-$S976))/3)*$T$603)+(((PI()*((($C$19+$G$20)-$S976)*($O$20/($O$19/2)))^2*(((($C$19+$G$20)-$S976)*($O$20/($O$19/2)))*$AZ$16))/3)*$T$603),(((PI()*((($C$19+$G$20)-$S976)*($O$20/($O$19/2)))^2*((($O$20+$G$20)-$S976)/3))*$T$603)-((PI()*((($C$19+$G$20)-$S976)*($O$20/($O$19/2)))^2*(((($C$19+$G$20)-$S976)*($O$20/($O$19/2)))*$AZ$16)/3)*$T$603))),IF('Silo Levels'!$L$23="Pumping",(($D$18*$T$603)+((PI()*(($C$21/2)^2)*($G$20-$S976))*$T$603))+((($D$18+$H$18)/3)*$BF$16)+(((PI()*($C$21/2)^2*(($C$21/2)*$AZ$16))/3)*$T$603),(($D$18*$T$603)+((PI()*(($C$21/2)^2)*($G$20-$S976))*$T$603))+((($D$18+$H$18)/3)*$BF$16)-(((PI()*($C$21/2)^2*(($C$21/2)*$AZ$16))/3)*$T$603)))</f>
        <v>60448.759070742773</v>
      </c>
      <c r="U976" s="73">
        <v>37.1</v>
      </c>
      <c r="V976" s="95">
        <f t="shared" si="140"/>
        <v>60678.851928620854</v>
      </c>
      <c r="W976" s="62">
        <v>37.1</v>
      </c>
      <c r="X976" s="96">
        <f>IF($W976&gt;$G$20,IF('Silo Levels'!$L$24="Pumping",((PI()*((($C$19+$G$20)-$W976)*($O$20/($O$19/2)))^2*((($O$20+$G$20)-$W976))/3)*$X$603)+(((PI()*((($C$19+$G$20)-$W976)*($O$20/($O$19/2)))^2*(((($C$19+$G$20)-$W976)*($O$20/($O$19/2)))*$AZ$17))/3)*$X$603),(((PI()*((($C$19+$G$20)-$W976)*($O$20/($O$19/2)))^2*((($O$20+$G$20)-$W976)/3))*$X$603)-((PI()*((($C$19+$G$20)-$W976)*($O$20/($O$19/2)))^2*(((($C$19+$G$20)-$W976)*($O$20/($O$19/2)))*$AZ$17)/3)*$X$603))),IF('Silo Levels'!$L$24="Pumping",(($D$18*$X$603)+((PI()*(($C$21/2)^2)*($G$20-$W976))*$X$603))+((($D$18+$H$18)/3)*$BF$17)+(((PI()*($C$21/2)^2*(($C$21/2)*$AZ$17))/3)*$X$603),(($D$18*$X$603)+((PI()*(($C$21/2)^2)*($G$20-$W976))*$X$603))+((($D$18+$H$18)/3)*$BF$17)-(((PI()*($C$21/2)^2*(($C$21/2)*$AZ$17))/3)*$X$603)))</f>
        <v>56890.717483594992</v>
      </c>
      <c r="Y976" s="73">
        <v>37.1</v>
      </c>
      <c r="Z976" s="95">
        <f t="shared" si="141"/>
        <v>69521.894331857387</v>
      </c>
      <c r="AA976" s="62">
        <v>37.1</v>
      </c>
      <c r="AB976" s="96">
        <f>IF($AA976&gt;$G$20,IF('Silo Levels'!$L$25="Pumping",((PI()*((($C$19+$G$20)-$AA976)*($O$20/($O$19/2)))^2*((($O$20+$G$20)-$AA976))/3)*$AB$603)+(((PI()*((($C$19+$G$20)-$AA976)*($O$20/($O$19/2)))^2*(((($C$19+$G$20)-$AA976)*($O$20/($O$19/2)))*$AZ$18))/3)*$AB$603),(((PI()*((($C$19+$G$20)-$AA976)*($O$20/($O$19/2)))^2*((($O$20+$G$20)-$AA976)/3))*$AB$603)-((PI()*((($C$19+$G$20)-$AA976)*($O$20/($O$19/2)))^2*(((($C$19+$G$20)-$AA976)*($O$20/($O$19/2)))*$AZ$18)/3)*$AB$603))),IF('Silo Levels'!$L$25="Pumping",(($D$18*$AB$603)+((PI()*(($C$21/2)^2)*($G$20-$AA976))*$AB$603))+((($D$18+$H$18)/3)*$BF$18)+(((PI()*($C$21/2)^2*(($C$21/2)*$AZ$18))/3)*$AB$603),(($D$18*$AB$603)+((PI()*(($C$21/2)^2)*($G$20-$AA976))*$AB$603))+((($D$18+$H$18)/3)*$BF$18)-(((PI()*($C$21/2)^2*(($C$21/2)*$AZ$18))/3)*$AB$603)))</f>
        <v>65172.553954803072</v>
      </c>
      <c r="AC976" s="73">
        <v>37.1</v>
      </c>
      <c r="AD976" s="95">
        <f t="shared" si="142"/>
        <v>74604.213787440327</v>
      </c>
      <c r="AE976" s="62">
        <v>37.1</v>
      </c>
      <c r="AF976" s="96">
        <f>IF($AE976&gt;$G$20,IF('Silo Levels'!$L$26="Pumping",((PI()*((($C$19+$G$20)-$AE976)*($O$20/($O$19/2)))^2*((($O$20+$G$20)-$AE976))/3)*$AF$603)+(((PI()*((($C$19+$G$20)-$AE976)*($O$20/($O$19/2)))^2*(((($C$19+$G$20)-$AE976)*($O$20/($O$19/2)))*$AZ$19))/3)*$AF$603),(((PI()*((($C$19+$G$20)-$AE976)*($O$20/($O$19/2)))^2*((($O$20+$G$20)-$AE976)/3))*$AF$603)-((PI()*((($C$19+$G$20)-$AE976)*($O$20/($O$19/2)))^2*(((($C$19+$G$20)-$AE976)*($O$20/($O$19/2)))*$AZ$19)/3)*$AF$603))),IF('Silo Levels'!$L$26="Pumping",(($D$18*$AF$603)+((PI()*(($C$21/2)^2)*($G$20-$AE976))*$AF$603))+((($D$18+$H$18)/3)*$BF$19)+(((PI()*($C$21/2)^2*(($C$21/2)*$AZ$19))/3)*$AF$603),(($D$18*$AF$603)+((PI()*(($C$21/2)^2)*($G$20-$AE976))*$AF$603))+((($D$18+$H$18)/3)*$BF$19)-(((PI()*($C$21/2)^2*(($C$21/2)*$AZ$19))/3)*$AF$603)))</f>
        <v>72393.728135180354</v>
      </c>
      <c r="AG976" s="73">
        <v>37.1</v>
      </c>
      <c r="AH976" s="95">
        <f t="shared" si="143"/>
        <v>66876.494546277463</v>
      </c>
      <c r="AI976" s="62">
        <v>37.1</v>
      </c>
      <c r="AJ976" s="96">
        <f>IF($AI976&gt;$G$20,IF('Silo Levels'!$L$27="Pumping",((PI()*((($C$19+$G$20)-$AI976)*($O$20/($O$19/2)))^2*((($O$20+$G$20)-$AI976))/3)*$AJ$603)+(((PI()*((($C$19+$G$20)-$AI976)*($O$20/($O$19/2)))^2*(((($C$19+$G$20)-$AI976)*($O$20/($O$19/2)))*$AZ$20))/3)*$AJ$603),(((PI()*((($C$19+$G$20)-$AI976)*($O$20/($O$19/2)))^2*((($O$20+$G$20)-$AI976)/3))*$AJ$603)-((PI()*((($C$19+$G$20)-$AI976)*($O$20/($O$19/2)))^2*(((($C$19+$G$20)-$AI976)*($O$20/($O$19/2)))*$AZ$20)/3)*$AJ$603))),IF('Silo Levels'!$L$27="Pumping",(($D$18*$AJ$603)+((PI()*(($C$21/2)^2)*($G$20-$AI976))*$AJ$603))+((($D$18+$H$18)/3)*$BF$20)+(((PI()*($C$21/2)^2*(($C$21/2)*$AZ$20))/3)*$AJ$603),(($D$18*$AJ$603)+((PI()*(($C$21/2)^2)*($G$20-$AI976))*$AJ$603))+((($D$18+$H$18)/3)*$BF$20)-(((PI()*($C$21/2)^2*(($C$21/2)*$AZ$20))/3)*$AJ$603)))</f>
        <v>62695.039155470738</v>
      </c>
    </row>
    <row r="977" spans="1:36" x14ac:dyDescent="0.3">
      <c r="A977">
        <v>37.200000000000003</v>
      </c>
      <c r="B977" s="95">
        <f t="shared" si="144"/>
        <v>66456.892054098949</v>
      </c>
      <c r="C977" s="62">
        <v>37.200000000000003</v>
      </c>
      <c r="D977" s="96">
        <f>IF($C977&gt;$G$20,IF('Silo Levels'!$L$19="Pumping",((PI()*((($C$19+$G$20)-$C977)*($O$20/($O$19/2)))^2*((($O$20+$G$20)-$C977))/3)*$D$603)+(((PI()*((($C$19+$G$20)-$C977)*($O$20/($O$19/2)))^2*(((($C$19+$G$20)-$C977)*($O$20/($O$19/2)))*$AZ$12))/3)*$D$603),(((PI()*((($C$19+$G$20)-$C977)*($O$20/($O$19/2)))^2*((($O$20+$G$20)-$C977)/3))*$D$603)-((PI()*((($C$19+$G$20)-$C977)*($O$20/($O$19/2)))^2*(((($C$19+$G$20)-$C977)*($O$20/($O$19/2)))*$AZ$12)/3)*$D$603))),IF('Silo Levels'!$L$19="Pumping",(($D$18*$D$603)+((PI()*(($C$21/2)^2)*($G$20-$C977))*$D$603))+((($D$18+$H$18)/3)*$BF$12)+(((PI()*($C$21/2)^2*(($C$21/2)*$AZ$12))/3)*$D$603),(($D$18*$D$603)+((PI()*(($C$21/2)^2)*($G$20-$C977))*$D$603))+((($D$18+$H$18)/3)*$BF$12)-(((PI()*($C$21/2)^2*(($C$21/2)*$AZ$12))/3)*$D$603)))</f>
        <v>63529.873280534244</v>
      </c>
      <c r="E977" s="73">
        <v>37.200000000000003</v>
      </c>
      <c r="F977" s="95">
        <f t="shared" si="136"/>
        <v>60298.718576646126</v>
      </c>
      <c r="G977" s="62">
        <v>37.200000000000003</v>
      </c>
      <c r="H977" s="96">
        <f>IF($G977&gt;$G$20,IF('Silo Levels'!$L$20="Pumping",((PI()*((($C$19+$G$20)-$G977)*($O$20/($O$19/2)))^2*((($O$20+$G$20)-$G977))/3)*$H$603)+(((PI()*((($C$19+$G$20)-$G977)*($O$20/($O$19/2)))^2*(((($C$19+$G$20)-$G977)*($O$20/($O$19/2)))*$AZ$13))/3)*$H$603),(((PI()*((($C$19+$G$20)-$G977)*($O$20/($O$19/2)))^2*((($O$20+$G$20)-$G977)/3))*$H$603)-((PI()*((($C$19+$G$20)-$G977)*($O$20/($O$19/2)))^2*(((($C$19+$G$20)-$G977)*($O$20/($O$19/2)))*$AZ$13)/3)*$H$603))),IF('Silo Levels'!$L$20="Pumping",(($D$18*$H$603)+((PI()*(($C$21/2)^2)*($G$20-$G977))*$H$603))+((($D$18+$H$18)/3)*$BF$13)+(((PI()*($C$21/2)^2*(($C$21/2)*$AZ$13))/3)*$H$603),(($D$18*$H$603)+((PI()*(($C$21/2)^2)*($G$20-$G977))*$H$603))+((($D$18+$H$18)/3)*$BF$13)-(((PI()*($C$21/2)^2*(($C$21/2)*$AZ$13))/3)*$H$603)))</f>
        <v>56510.584131620264</v>
      </c>
      <c r="I977" s="73">
        <v>37.200000000000003</v>
      </c>
      <c r="J977" s="95">
        <f t="shared" si="137"/>
        <v>60568.933803503794</v>
      </c>
      <c r="K977" s="62">
        <v>37.200000000000003</v>
      </c>
      <c r="L977" s="96">
        <f>IF($K977&gt;$G$20,IF('Silo Levels'!$L$21="Pumping",((PI()*((($C$19+$G$20)-$K977)*($O$20/($O$19/2)))^2*((($O$20+$G$20)-$K977))/3)*$L$603)+(((PI()*((($C$19+$G$20)-$K977)*($O$20/($O$19/2)))^2*(((($C$19+$G$20)-$K977)*($O$20/($O$19/2)))*$AZ$14))/3)*$L$603),(((PI()*((($C$19+$G$20)-$K977)*($O$20/($O$19/2)))^2*((($O$20+$G$20)-$K977)/3))*$L$603)-((PI()*((($C$19+$G$20)-$K977)*($O$20/($O$19/2)))^2*(((($C$19+$G$20)-$K977)*($O$20/($O$19/2)))*$AZ$14)/3)*$L$603))),IF('Silo Levels'!$L$21="Pumping",(($D$18*$L$603)+((PI()*(($C$21/2)^2)*($G$20-$K977))*$L$603))+((($D$18+$H$18)/3)*$BF$14)+(((PI()*($C$21/2)^2*(($C$21/2)*$AZ$14))/3)*$L$603),(($D$18*$L$603)+((PI()*(($C$21/2)^2)*($G$20-$K977))*$L$603))+((($D$18+$H$18)/3)*$BF$14)-(((PI()*($C$21/2)^2*(($C$21/2)*$AZ$14))/3)*$L$603)))</f>
        <v>56763.540781891679</v>
      </c>
      <c r="M977" s="73">
        <v>37.200000000000003</v>
      </c>
      <c r="N977" s="95">
        <f t="shared" si="138"/>
        <v>61974.333362127996</v>
      </c>
      <c r="O977" s="62">
        <v>37.200000000000003</v>
      </c>
      <c r="P977" s="96">
        <f>IF($O977&gt;$G$20,IF('Silo Levels'!$L$22="Pumping",((PI()*((($C$19+$G$20)-$O977)*($O$20/($O$19/2)))^2*((($O$20+$G$20)-$O977))/3)*$P$603)+(((PI()*((($C$19+$G$20)-$O977)*($O$20/($O$19/2)))^2*(((($C$19+$G$20)-$O977)*($O$20/($O$19/2)))*$AZ$15))/3)*$P$603),(((PI()*((($C$19+$G$20)-$O977)*($O$20/($O$19/2)))^2*((($O$20+$G$20)-$O977)/3))*$P$603)-((PI()*((($C$19+$G$20)-$O977)*($O$20/($O$19/2)))^2*(((($C$19+$G$20)-$O977)*($O$20/($O$19/2)))*$AZ$15)/3)*$P$603))),IF('Silo Levels'!$L$22="Pumping",(($D$18*$P$603)+((PI()*(($C$21/2)^2)*($G$20-$O977))*$P$603))+((($D$18+$H$18)/3)*$BF$15)+(((PI()*($C$21/2)^2*(($C$21/2)*$AZ$15))/3)*$P$603),(($D$18*$P$603)+((PI()*(($C$21/2)^2)*($G$20-$O977))*$P$603))+((($D$18+$H$18)/3)*$BF$15)-(((PI()*($C$21/2)^2*(($C$21/2)*$AZ$15))/3)*$P$603)))</f>
        <v>58079.177834535505</v>
      </c>
      <c r="Q977" s="73">
        <v>37.200000000000003</v>
      </c>
      <c r="R977" s="95">
        <f t="shared" si="139"/>
        <v>64073.670857429475</v>
      </c>
      <c r="S977" s="62">
        <v>37.200000000000003</v>
      </c>
      <c r="T977" s="96">
        <f>IF($S977&gt;$G$20,IF('Silo Levels'!$L$23="Pumping",((PI()*((($C$19+$G$20)-$S977)*($O$20/($O$19/2)))^2*((($O$20+$G$20)-$S977))/3)*$T$603)+(((PI()*((($C$19+$G$20)-$S977)*($O$20/($O$19/2)))^2*(((($C$19+$G$20)-$S977)*($O$20/($O$19/2)))*$AZ$16))/3)*$T$603),(((PI()*((($C$19+$G$20)-$S977)*($O$20/($O$19/2)))^2*((($O$20+$G$20)-$S977)/3))*$T$603)-((PI()*((($C$19+$G$20)-$S977)*($O$20/($O$19/2)))^2*(((($C$19+$G$20)-$S977)*($O$20/($O$19/2)))*$AZ$16)/3)*$T$603))),IF('Silo Levels'!$L$23="Pumping",(($D$18*$T$603)+((PI()*(($C$21/2)^2)*($G$20-$S977))*$T$603))+((($D$18+$H$18)/3)*$BF$16)+(((PI()*($C$21/2)^2*(($C$21/2)*$AZ$16))/3)*$T$603),(($D$18*$T$603)+((PI()*(($C$21/2)^2)*($G$20-$S977))*$T$603))+((($D$18+$H$18)/3)*$BF$16)-(((PI()*($C$21/2)^2*(($C$21/2)*$AZ$16))/3)*$T$603)))</f>
        <v>60044.431187487236</v>
      </c>
      <c r="U977" s="73">
        <v>37.200000000000003</v>
      </c>
      <c r="V977" s="95">
        <f t="shared" si="140"/>
        <v>60298.718576646126</v>
      </c>
      <c r="W977" s="62">
        <v>37.200000000000003</v>
      </c>
      <c r="X977" s="96">
        <f>IF($W977&gt;$G$20,IF('Silo Levels'!$L$24="Pumping",((PI()*((($C$19+$G$20)-$W977)*($O$20/($O$19/2)))^2*((($O$20+$G$20)-$W977))/3)*$X$603)+(((PI()*((($C$19+$G$20)-$W977)*($O$20/($O$19/2)))^2*(((($C$19+$G$20)-$W977)*($O$20/($O$19/2)))*$AZ$17))/3)*$X$603),(((PI()*((($C$19+$G$20)-$W977)*($O$20/($O$19/2)))^2*((($O$20+$G$20)-$W977)/3))*$X$603)-((PI()*((($C$19+$G$20)-$W977)*($O$20/($O$19/2)))^2*(((($C$19+$G$20)-$W977)*($O$20/($O$19/2)))*$AZ$17)/3)*$X$603))),IF('Silo Levels'!$L$24="Pumping",(($D$18*$X$603)+((PI()*(($C$21/2)^2)*($G$20-$W977))*$X$603))+((($D$18+$H$18)/3)*$BF$17)+(((PI()*($C$21/2)^2*(($C$21/2)*$AZ$17))/3)*$X$603),(($D$18*$X$603)+((PI()*(($C$21/2)^2)*($G$20-$W977))*$X$603))+((($D$18+$H$18)/3)*$BF$17)-(((PI()*($C$21/2)^2*(($C$21/2)*$AZ$17))/3)*$X$603)))</f>
        <v>56510.584131620264</v>
      </c>
      <c r="Y977" s="73">
        <v>37.200000000000003</v>
      </c>
      <c r="Z977" s="95">
        <f t="shared" si="141"/>
        <v>69085.444844543206</v>
      </c>
      <c r="AA977" s="62">
        <v>37.200000000000003</v>
      </c>
      <c r="AB977" s="96">
        <f>IF($AA977&gt;$G$20,IF('Silo Levels'!$L$25="Pumping",((PI()*((($C$19+$G$20)-$AA977)*($O$20/($O$19/2)))^2*((($O$20+$G$20)-$AA977))/3)*$AB$603)+(((PI()*((($C$19+$G$20)-$AA977)*($O$20/($O$19/2)))^2*(((($C$19+$G$20)-$AA977)*($O$20/($O$19/2)))*$AZ$18))/3)*$AB$603),(((PI()*((($C$19+$G$20)-$AA977)*($O$20/($O$19/2)))^2*((($O$20+$G$20)-$AA977)/3))*$AB$603)-((PI()*((($C$19+$G$20)-$AA977)*($O$20/($O$19/2)))^2*(((($C$19+$G$20)-$AA977)*($O$20/($O$19/2)))*$AZ$18)/3)*$AB$603))),IF('Silo Levels'!$L$25="Pumping",(($D$18*$AB$603)+((PI()*(($C$21/2)^2)*($G$20-$AA977))*$AB$603))+((($D$18+$H$18)/3)*$BF$18)+(((PI()*($C$21/2)^2*(($C$21/2)*$AZ$18))/3)*$AB$603),(($D$18*$AB$603)+((PI()*(($C$21/2)^2)*($G$20-$AA977))*$AB$603))+((($D$18+$H$18)/3)*$BF$18)-(((PI()*($C$21/2)^2*(($C$21/2)*$AZ$18))/3)*$AB$603)))</f>
        <v>64736.104467488891</v>
      </c>
      <c r="AC977" s="73">
        <v>37.200000000000003</v>
      </c>
      <c r="AD977" s="95">
        <f t="shared" si="142"/>
        <v>74160.576248868281</v>
      </c>
      <c r="AE977" s="62">
        <v>37.200000000000003</v>
      </c>
      <c r="AF977" s="96">
        <f>IF($AE977&gt;$G$20,IF('Silo Levels'!$L$26="Pumping",((PI()*((($C$19+$G$20)-$AE977)*($O$20/($O$19/2)))^2*((($O$20+$G$20)-$AE977))/3)*$AF$603)+(((PI()*((($C$19+$G$20)-$AE977)*($O$20/($O$19/2)))^2*(((($C$19+$G$20)-$AE977)*($O$20/($O$19/2)))*$AZ$19))/3)*$AF$603),(((PI()*((($C$19+$G$20)-$AE977)*($O$20/($O$19/2)))^2*((($O$20+$G$20)-$AE977)/3))*$AF$603)-((PI()*((($C$19+$G$20)-$AE977)*($O$20/($O$19/2)))^2*(((($C$19+$G$20)-$AE977)*($O$20/($O$19/2)))*$AZ$19)/3)*$AF$603))),IF('Silo Levels'!$L$26="Pumping",(($D$18*$AF$603)+((PI()*(($C$21/2)^2)*($G$20-$AE977))*$AF$603))+((($D$18+$H$18)/3)*$BF$19)+(((PI()*($C$21/2)^2*(($C$21/2)*$AZ$19))/3)*$AF$603),(($D$18*$AF$603)+((PI()*(($C$21/2)^2)*($G$20-$AE977))*$AF$603))+((($D$18+$H$18)/3)*$BF$19)-(((PI()*($C$21/2)^2*(($C$21/2)*$AZ$19))/3)*$AF$603)))</f>
        <v>71950.090596608308</v>
      </c>
      <c r="AG977" s="73">
        <v>37.200000000000003</v>
      </c>
      <c r="AH977" s="95">
        <f t="shared" si="143"/>
        <v>66456.892054098949</v>
      </c>
      <c r="AI977" s="62">
        <v>37.200000000000003</v>
      </c>
      <c r="AJ977" s="96">
        <f>IF($AI977&gt;$G$20,IF('Silo Levels'!$L$27="Pumping",((PI()*((($C$19+$G$20)-$AI977)*($O$20/($O$19/2)))^2*((($O$20+$G$20)-$AI977))/3)*$AJ$603)+(((PI()*((($C$19+$G$20)-$AI977)*($O$20/($O$19/2)))^2*(((($C$19+$G$20)-$AI977)*($O$20/($O$19/2)))*$AZ$20))/3)*$AJ$603),(((PI()*((($C$19+$G$20)-$AI977)*($O$20/($O$19/2)))^2*((($O$20+$G$20)-$AI977)/3))*$AJ$603)-((PI()*((($C$19+$G$20)-$AI977)*($O$20/($O$19/2)))^2*(((($C$19+$G$20)-$AI977)*($O$20/($O$19/2)))*$AZ$20)/3)*$AJ$603))),IF('Silo Levels'!$L$27="Pumping",(($D$18*$AJ$603)+((PI()*(($C$21/2)^2)*($G$20-$AI977))*$AJ$603))+((($D$18+$H$18)/3)*$BF$20)+(((PI()*($C$21/2)^2*(($C$21/2)*$AZ$20))/3)*$AJ$603),(($D$18*$AJ$603)+((PI()*(($C$21/2)^2)*($G$20-$AI977))*$AJ$603))+((($D$18+$H$18)/3)*$BF$20)-(((PI()*($C$21/2)^2*(($C$21/2)*$AZ$20))/3)*$AJ$603)))</f>
        <v>62275.436663292225</v>
      </c>
    </row>
    <row r="978" spans="1:36" x14ac:dyDescent="0.3">
      <c r="A978">
        <v>37.299999999999997</v>
      </c>
      <c r="B978" s="95">
        <f t="shared" si="144"/>
        <v>66037.28956192045</v>
      </c>
      <c r="C978" s="62">
        <v>37.299999999999997</v>
      </c>
      <c r="D978" s="96">
        <f>IF($C978&gt;$G$20,IF('Silo Levels'!$L$19="Pumping",((PI()*((($C$19+$G$20)-$C978)*($O$20/($O$19/2)))^2*((($O$20+$G$20)-$C978))/3)*$D$603)+(((PI()*((($C$19+$G$20)-$C978)*($O$20/($O$19/2)))^2*(((($C$19+$G$20)-$C978)*($O$20/($O$19/2)))*$AZ$12))/3)*$D$603),(((PI()*((($C$19+$G$20)-$C978)*($O$20/($O$19/2)))^2*((($O$20+$G$20)-$C978)/3))*$D$603)-((PI()*((($C$19+$G$20)-$C978)*($O$20/($O$19/2)))^2*(((($C$19+$G$20)-$C978)*($O$20/($O$19/2)))*$AZ$12)/3)*$D$603))),IF('Silo Levels'!$L$19="Pumping",(($D$18*$D$603)+((PI()*(($C$21/2)^2)*($G$20-$C978))*$D$603))+((($D$18+$H$18)/3)*$BF$12)+(((PI()*($C$21/2)^2*(($C$21/2)*$AZ$12))/3)*$D$603),(($D$18*$D$603)+((PI()*(($C$21/2)^2)*($G$20-$C978))*$D$603))+((($D$18+$H$18)/3)*$BF$12)-(((PI()*($C$21/2)^2*(($C$21/2)*$AZ$12))/3)*$D$603)))</f>
        <v>63110.270788355745</v>
      </c>
      <c r="E978" s="73">
        <v>37.299999999999997</v>
      </c>
      <c r="F978" s="95">
        <f t="shared" si="136"/>
        <v>59918.585224671428</v>
      </c>
      <c r="G978" s="62">
        <v>37.299999999999997</v>
      </c>
      <c r="H978" s="96">
        <f>IF($G978&gt;$G$20,IF('Silo Levels'!$L$20="Pumping",((PI()*((($C$19+$G$20)-$G978)*($O$20/($O$19/2)))^2*((($O$20+$G$20)-$G978))/3)*$H$603)+(((PI()*((($C$19+$G$20)-$G978)*($O$20/($O$19/2)))^2*(((($C$19+$G$20)-$G978)*($O$20/($O$19/2)))*$AZ$13))/3)*$H$603),(((PI()*((($C$19+$G$20)-$G978)*($O$20/($O$19/2)))^2*((($O$20+$G$20)-$G978)/3))*$H$603)-((PI()*((($C$19+$G$20)-$G978)*($O$20/($O$19/2)))^2*(((($C$19+$G$20)-$G978)*($O$20/($O$19/2)))*$AZ$13)/3)*$H$603))),IF('Silo Levels'!$L$20="Pumping",(($D$18*$H$603)+((PI()*(($C$21/2)^2)*($G$20-$G978))*$H$603))+((($D$18+$H$18)/3)*$BF$13)+(((PI()*($C$21/2)^2*(($C$21/2)*$AZ$13))/3)*$H$603),(($D$18*$H$603)+((PI()*(($C$21/2)^2)*($G$20-$G978))*$H$603))+((($D$18+$H$18)/3)*$BF$13)-(((PI()*($C$21/2)^2*(($C$21/2)*$AZ$13))/3)*$H$603)))</f>
        <v>56130.450779645565</v>
      </c>
      <c r="I978" s="73">
        <v>37.299999999999997</v>
      </c>
      <c r="J978" s="95">
        <f t="shared" si="137"/>
        <v>60187.06858042915</v>
      </c>
      <c r="K978" s="62">
        <v>37.299999999999997</v>
      </c>
      <c r="L978" s="96">
        <f>IF($K978&gt;$G$20,IF('Silo Levels'!$L$21="Pumping",((PI()*((($C$19+$G$20)-$K978)*($O$20/($O$19/2)))^2*((($O$20+$G$20)-$K978))/3)*$L$603)+(((PI()*((($C$19+$G$20)-$K978)*($O$20/($O$19/2)))^2*(((($C$19+$G$20)-$K978)*($O$20/($O$19/2)))*$AZ$14))/3)*$L$603),(((PI()*((($C$19+$G$20)-$K978)*($O$20/($O$19/2)))^2*((($O$20+$G$20)-$K978)/3))*$L$603)-((PI()*((($C$19+$G$20)-$K978)*($O$20/($O$19/2)))^2*(((($C$19+$G$20)-$K978)*($O$20/($O$19/2)))*$AZ$14)/3)*$L$603))),IF('Silo Levels'!$L$21="Pumping",(($D$18*$L$603)+((PI()*(($C$21/2)^2)*($G$20-$K978))*$L$603))+((($D$18+$H$18)/3)*$BF$14)+(((PI()*($C$21/2)^2*(($C$21/2)*$AZ$14))/3)*$L$603),(($D$18*$L$603)+((PI()*(($C$21/2)^2)*($G$20-$K978))*$L$603))+((($D$18+$H$18)/3)*$BF$14)-(((PI()*($C$21/2)^2*(($C$21/2)*$AZ$14))/3)*$L$603)))</f>
        <v>56381.675558817034</v>
      </c>
      <c r="M978" s="73">
        <v>37.299999999999997</v>
      </c>
      <c r="N978" s="95">
        <f t="shared" si="138"/>
        <v>61583.460612320821</v>
      </c>
      <c r="O978" s="62">
        <v>37.299999999999997</v>
      </c>
      <c r="P978" s="96">
        <f>IF($O978&gt;$G$20,IF('Silo Levels'!$L$22="Pumping",((PI()*((($C$19+$G$20)-$O978)*($O$20/($O$19/2)))^2*((($O$20+$G$20)-$O978))/3)*$P$603)+(((PI()*((($C$19+$G$20)-$O978)*($O$20/($O$19/2)))^2*(((($C$19+$G$20)-$O978)*($O$20/($O$19/2)))*$AZ$15))/3)*$P$603),(((PI()*((($C$19+$G$20)-$O978)*($O$20/($O$19/2)))^2*((($O$20+$G$20)-$O978)/3))*$P$603)-((PI()*((($C$19+$G$20)-$O978)*($O$20/($O$19/2)))^2*(((($C$19+$G$20)-$O978)*($O$20/($O$19/2)))*$AZ$15)/3)*$P$603))),IF('Silo Levels'!$L$22="Pumping",(($D$18*$P$603)+((PI()*(($C$21/2)^2)*($G$20-$O978))*$P$603))+((($D$18+$H$18)/3)*$BF$15)+(((PI()*($C$21/2)^2*(($C$21/2)*$AZ$15))/3)*$P$603),(($D$18*$P$603)+((PI()*(($C$21/2)^2)*($G$20-$O978))*$P$603))+((($D$18+$H$18)/3)*$BF$15)-(((PI()*($C$21/2)^2*(($C$21/2)*$AZ$15))/3)*$P$603)))</f>
        <v>57688.30508472833</v>
      </c>
      <c r="Q978" s="73">
        <v>37.299999999999997</v>
      </c>
      <c r="R978" s="95">
        <f t="shared" si="139"/>
        <v>63669.342974173975</v>
      </c>
      <c r="S978" s="62">
        <v>37.299999999999997</v>
      </c>
      <c r="T978" s="96">
        <f>IF($S978&gt;$G$20,IF('Silo Levels'!$L$23="Pumping",((PI()*((($C$19+$G$20)-$S978)*($O$20/($O$19/2)))^2*((($O$20+$G$20)-$S978))/3)*$T$603)+(((PI()*((($C$19+$G$20)-$S978)*($O$20/($O$19/2)))^2*(((($C$19+$G$20)-$S978)*($O$20/($O$19/2)))*$AZ$16))/3)*$T$603),(((PI()*((($C$19+$G$20)-$S978)*($O$20/($O$19/2)))^2*((($O$20+$G$20)-$S978)/3))*$T$603)-((PI()*((($C$19+$G$20)-$S978)*($O$20/($O$19/2)))^2*(((($C$19+$G$20)-$S978)*($O$20/($O$19/2)))*$AZ$16)/3)*$T$603))),IF('Silo Levels'!$L$23="Pumping",(($D$18*$T$603)+((PI()*(($C$21/2)^2)*($G$20-$S978))*$T$603))+((($D$18+$H$18)/3)*$BF$16)+(((PI()*($C$21/2)^2*(($C$21/2)*$AZ$16))/3)*$T$603),(($D$18*$T$603)+((PI()*(($C$21/2)^2)*($G$20-$S978))*$T$603))+((($D$18+$H$18)/3)*$BF$16)-(((PI()*($C$21/2)^2*(($C$21/2)*$AZ$16))/3)*$T$603)))</f>
        <v>59640.103304231736</v>
      </c>
      <c r="U978" s="73">
        <v>37.299999999999997</v>
      </c>
      <c r="V978" s="95">
        <f t="shared" si="140"/>
        <v>59918.585224671428</v>
      </c>
      <c r="W978" s="62">
        <v>37.299999999999997</v>
      </c>
      <c r="X978" s="96">
        <f>IF($W978&gt;$G$20,IF('Silo Levels'!$L$24="Pumping",((PI()*((($C$19+$G$20)-$W978)*($O$20/($O$19/2)))^2*((($O$20+$G$20)-$W978))/3)*$X$603)+(((PI()*((($C$19+$G$20)-$W978)*($O$20/($O$19/2)))^2*(((($C$19+$G$20)-$W978)*($O$20/($O$19/2)))*$AZ$17))/3)*$X$603),(((PI()*((($C$19+$G$20)-$W978)*($O$20/($O$19/2)))^2*((($O$20+$G$20)-$W978)/3))*$X$603)-((PI()*((($C$19+$G$20)-$W978)*($O$20/($O$19/2)))^2*(((($C$19+$G$20)-$W978)*($O$20/($O$19/2)))*$AZ$17)/3)*$X$603))),IF('Silo Levels'!$L$24="Pumping",(($D$18*$X$603)+((PI()*(($C$21/2)^2)*($G$20-$W978))*$X$603))+((($D$18+$H$18)/3)*$BF$17)+(((PI()*($C$21/2)^2*(($C$21/2)*$AZ$17))/3)*$X$603),(($D$18*$X$603)+((PI()*(($C$21/2)^2)*($G$20-$W978))*$X$603))+((($D$18+$H$18)/3)*$BF$17)-(((PI()*($C$21/2)^2*(($C$21/2)*$AZ$17))/3)*$X$603)))</f>
        <v>56130.450779645565</v>
      </c>
      <c r="Y978" s="73">
        <v>37.299999999999997</v>
      </c>
      <c r="Z978" s="95">
        <f t="shared" si="141"/>
        <v>68648.995357229069</v>
      </c>
      <c r="AA978" s="62">
        <v>37.299999999999997</v>
      </c>
      <c r="AB978" s="96">
        <f>IF($AA978&gt;$G$20,IF('Silo Levels'!$L$25="Pumping",((PI()*((($C$19+$G$20)-$AA978)*($O$20/($O$19/2)))^2*((($O$20+$G$20)-$AA978))/3)*$AB$603)+(((PI()*((($C$19+$G$20)-$AA978)*($O$20/($O$19/2)))^2*(((($C$19+$G$20)-$AA978)*($O$20/($O$19/2)))*$AZ$18))/3)*$AB$603),(((PI()*((($C$19+$G$20)-$AA978)*($O$20/($O$19/2)))^2*((($O$20+$G$20)-$AA978)/3))*$AB$603)-((PI()*((($C$19+$G$20)-$AA978)*($O$20/($O$19/2)))^2*(((($C$19+$G$20)-$AA978)*($O$20/($O$19/2)))*$AZ$18)/3)*$AB$603))),IF('Silo Levels'!$L$25="Pumping",(($D$18*$AB$603)+((PI()*(($C$21/2)^2)*($G$20-$AA978))*$AB$603))+((($D$18+$H$18)/3)*$BF$18)+(((PI()*($C$21/2)^2*(($C$21/2)*$AZ$18))/3)*$AB$603),(($D$18*$AB$603)+((PI()*(($C$21/2)^2)*($G$20-$AA978))*$AB$603))+((($D$18+$H$18)/3)*$BF$18)-(((PI()*($C$21/2)^2*(($C$21/2)*$AZ$18))/3)*$AB$603)))</f>
        <v>64299.654980174753</v>
      </c>
      <c r="AC978" s="73">
        <v>37.299999999999997</v>
      </c>
      <c r="AD978" s="95">
        <f t="shared" si="142"/>
        <v>73716.938710296265</v>
      </c>
      <c r="AE978" s="62">
        <v>37.299999999999997</v>
      </c>
      <c r="AF978" s="96">
        <f>IF($AE978&gt;$G$20,IF('Silo Levels'!$L$26="Pumping",((PI()*((($C$19+$G$20)-$AE978)*($O$20/($O$19/2)))^2*((($O$20+$G$20)-$AE978))/3)*$AF$603)+(((PI()*((($C$19+$G$20)-$AE978)*($O$20/($O$19/2)))^2*(((($C$19+$G$20)-$AE978)*($O$20/($O$19/2)))*$AZ$19))/3)*$AF$603),(((PI()*((($C$19+$G$20)-$AE978)*($O$20/($O$19/2)))^2*((($O$20+$G$20)-$AE978)/3))*$AF$603)-((PI()*((($C$19+$G$20)-$AE978)*($O$20/($O$19/2)))^2*(((($C$19+$G$20)-$AE978)*($O$20/($O$19/2)))*$AZ$19)/3)*$AF$603))),IF('Silo Levels'!$L$26="Pumping",(($D$18*$AF$603)+((PI()*(($C$21/2)^2)*($G$20-$AE978))*$AF$603))+((($D$18+$H$18)/3)*$BF$19)+(((PI()*($C$21/2)^2*(($C$21/2)*$AZ$19))/3)*$AF$603),(($D$18*$AF$603)+((PI()*(($C$21/2)^2)*($G$20-$AE978))*$AF$603))+((($D$18+$H$18)/3)*$BF$19)-(((PI()*($C$21/2)^2*(($C$21/2)*$AZ$19))/3)*$AF$603)))</f>
        <v>71506.453058036292</v>
      </c>
      <c r="AG978" s="73">
        <v>37.299999999999997</v>
      </c>
      <c r="AH978" s="95">
        <f t="shared" si="143"/>
        <v>66037.28956192045</v>
      </c>
      <c r="AI978" s="62">
        <v>37.299999999999997</v>
      </c>
      <c r="AJ978" s="96">
        <f>IF($AI978&gt;$G$20,IF('Silo Levels'!$L$27="Pumping",((PI()*((($C$19+$G$20)-$AI978)*($O$20/($O$19/2)))^2*((($O$20+$G$20)-$AI978))/3)*$AJ$603)+(((PI()*((($C$19+$G$20)-$AI978)*($O$20/($O$19/2)))^2*(((($C$19+$G$20)-$AI978)*($O$20/($O$19/2)))*$AZ$20))/3)*$AJ$603),(((PI()*((($C$19+$G$20)-$AI978)*($O$20/($O$19/2)))^2*((($O$20+$G$20)-$AI978)/3))*$AJ$603)-((PI()*((($C$19+$G$20)-$AI978)*($O$20/($O$19/2)))^2*(((($C$19+$G$20)-$AI978)*($O$20/($O$19/2)))*$AZ$20)/3)*$AJ$603))),IF('Silo Levels'!$L$27="Pumping",(($D$18*$AJ$603)+((PI()*(($C$21/2)^2)*($G$20-$AI978))*$AJ$603))+((($D$18+$H$18)/3)*$BF$20)+(((PI()*($C$21/2)^2*(($C$21/2)*$AZ$20))/3)*$AJ$603),(($D$18*$AJ$603)+((PI()*(($C$21/2)^2)*($G$20-$AI978))*$AJ$603))+((($D$18+$H$18)/3)*$BF$20)-(((PI()*($C$21/2)^2*(($C$21/2)*$AZ$20))/3)*$AJ$603)))</f>
        <v>61855.834171113725</v>
      </c>
    </row>
    <row r="979" spans="1:36" x14ac:dyDescent="0.3">
      <c r="A979">
        <v>37.4</v>
      </c>
      <c r="B979" s="95">
        <f t="shared" si="144"/>
        <v>65617.687069741936</v>
      </c>
      <c r="C979" s="62">
        <v>37.4</v>
      </c>
      <c r="D979" s="96">
        <f>IF($C979&gt;$G$20,IF('Silo Levels'!$L$19="Pumping",((PI()*((($C$19+$G$20)-$C979)*($O$20/($O$19/2)))^2*((($O$20+$G$20)-$C979))/3)*$D$603)+(((PI()*((($C$19+$G$20)-$C979)*($O$20/($O$19/2)))^2*(((($C$19+$G$20)-$C979)*($O$20/($O$19/2)))*$AZ$12))/3)*$D$603),(((PI()*((($C$19+$G$20)-$C979)*($O$20/($O$19/2)))^2*((($O$20+$G$20)-$C979)/3))*$D$603)-((PI()*((($C$19+$G$20)-$C979)*($O$20/($O$19/2)))^2*(((($C$19+$G$20)-$C979)*($O$20/($O$19/2)))*$AZ$12)/3)*$D$603))),IF('Silo Levels'!$L$19="Pumping",(($D$18*$D$603)+((PI()*(($C$21/2)^2)*($G$20-$C979))*$D$603))+((($D$18+$H$18)/3)*$BF$12)+(((PI()*($C$21/2)^2*(($C$21/2)*$AZ$12))/3)*$D$603),(($D$18*$D$603)+((PI()*(($C$21/2)^2)*($G$20-$C979))*$D$603))+((($D$18+$H$18)/3)*$BF$12)-(((PI()*($C$21/2)^2*(($C$21/2)*$AZ$12))/3)*$D$603)))</f>
        <v>62690.668296177231</v>
      </c>
      <c r="E979" s="73">
        <v>37.4</v>
      </c>
      <c r="F979" s="95">
        <f t="shared" si="136"/>
        <v>59538.451872696693</v>
      </c>
      <c r="G979" s="62">
        <v>37.4</v>
      </c>
      <c r="H979" s="96">
        <f>IF($G979&gt;$G$20,IF('Silo Levels'!$L$20="Pumping",((PI()*((($C$19+$G$20)-$G979)*($O$20/($O$19/2)))^2*((($O$20+$G$20)-$G979))/3)*$H$603)+(((PI()*((($C$19+$G$20)-$G979)*($O$20/($O$19/2)))^2*(((($C$19+$G$20)-$G979)*($O$20/($O$19/2)))*$AZ$13))/3)*$H$603),(((PI()*((($C$19+$G$20)-$G979)*($O$20/($O$19/2)))^2*((($O$20+$G$20)-$G979)/3))*$H$603)-((PI()*((($C$19+$G$20)-$G979)*($O$20/($O$19/2)))^2*(((($C$19+$G$20)-$G979)*($O$20/($O$19/2)))*$AZ$13)/3)*$H$603))),IF('Silo Levels'!$L$20="Pumping",(($D$18*$H$603)+((PI()*(($C$21/2)^2)*($G$20-$G979))*$H$603))+((($D$18+$H$18)/3)*$BF$13)+(((PI()*($C$21/2)^2*(($C$21/2)*$AZ$13))/3)*$H$603),(($D$18*$H$603)+((PI()*(($C$21/2)^2)*($G$20-$G979))*$H$603))+((($D$18+$H$18)/3)*$BF$13)-(((PI()*($C$21/2)^2*(($C$21/2)*$AZ$13))/3)*$H$603)))</f>
        <v>55750.317427670831</v>
      </c>
      <c r="I979" s="73">
        <v>37.4</v>
      </c>
      <c r="J979" s="95">
        <f t="shared" si="137"/>
        <v>59805.203357354476</v>
      </c>
      <c r="K979" s="62">
        <v>37.4</v>
      </c>
      <c r="L979" s="96">
        <f>IF($K979&gt;$G$20,IF('Silo Levels'!$L$21="Pumping",((PI()*((($C$19+$G$20)-$K979)*($O$20/($O$19/2)))^2*((($O$20+$G$20)-$K979))/3)*$L$603)+(((PI()*((($C$19+$G$20)-$K979)*($O$20/($O$19/2)))^2*(((($C$19+$G$20)-$K979)*($O$20/($O$19/2)))*$AZ$14))/3)*$L$603),(((PI()*((($C$19+$G$20)-$K979)*($O$20/($O$19/2)))^2*((($O$20+$G$20)-$K979)/3))*$L$603)-((PI()*((($C$19+$G$20)-$K979)*($O$20/($O$19/2)))^2*(((($C$19+$G$20)-$K979)*($O$20/($O$19/2)))*$AZ$14)/3)*$L$603))),IF('Silo Levels'!$L$21="Pumping",(($D$18*$L$603)+((PI()*(($C$21/2)^2)*($G$20-$K979))*$L$603))+((($D$18+$H$18)/3)*$BF$14)+(((PI()*($C$21/2)^2*(($C$21/2)*$AZ$14))/3)*$L$603),(($D$18*$L$603)+((PI()*(($C$21/2)^2)*($G$20-$K979))*$L$603))+((($D$18+$H$18)/3)*$BF$14)-(((PI()*($C$21/2)^2*(($C$21/2)*$AZ$14))/3)*$L$603)))</f>
        <v>55999.810335742361</v>
      </c>
      <c r="M979" s="73">
        <v>37.4</v>
      </c>
      <c r="N979" s="95">
        <f t="shared" si="138"/>
        <v>61192.587862513625</v>
      </c>
      <c r="O979" s="62">
        <v>37.4</v>
      </c>
      <c r="P979" s="96">
        <f>IF($O979&gt;$G$20,IF('Silo Levels'!$L$22="Pumping",((PI()*((($C$19+$G$20)-$O979)*($O$20/($O$19/2)))^2*((($O$20+$G$20)-$O979))/3)*$P$603)+(((PI()*((($C$19+$G$20)-$O979)*($O$20/($O$19/2)))^2*(((($C$19+$G$20)-$O979)*($O$20/($O$19/2)))*$AZ$15))/3)*$P$603),(((PI()*((($C$19+$G$20)-$O979)*($O$20/($O$19/2)))^2*((($O$20+$G$20)-$O979)/3))*$P$603)-((PI()*((($C$19+$G$20)-$O979)*($O$20/($O$19/2)))^2*(((($C$19+$G$20)-$O979)*($O$20/($O$19/2)))*$AZ$15)/3)*$P$603))),IF('Silo Levels'!$L$22="Pumping",(($D$18*$P$603)+((PI()*(($C$21/2)^2)*($G$20-$O979))*$P$603))+((($D$18+$H$18)/3)*$BF$15)+(((PI()*($C$21/2)^2*(($C$21/2)*$AZ$15))/3)*$P$603),(($D$18*$P$603)+((PI()*(($C$21/2)^2)*($G$20-$O979))*$P$603))+((($D$18+$H$18)/3)*$BF$15)-(((PI()*($C$21/2)^2*(($C$21/2)*$AZ$15))/3)*$P$603)))</f>
        <v>57297.432334921134</v>
      </c>
      <c r="Q979" s="73">
        <v>37.4</v>
      </c>
      <c r="R979" s="95">
        <f t="shared" si="139"/>
        <v>63265.015090918438</v>
      </c>
      <c r="S979" s="62">
        <v>37.4</v>
      </c>
      <c r="T979" s="96">
        <f>IF($S979&gt;$G$20,IF('Silo Levels'!$L$23="Pumping",((PI()*((($C$19+$G$20)-$S979)*($O$20/($O$19/2)))^2*((($O$20+$G$20)-$S979))/3)*$T$603)+(((PI()*((($C$19+$G$20)-$S979)*($O$20/($O$19/2)))^2*(((($C$19+$G$20)-$S979)*($O$20/($O$19/2)))*$AZ$16))/3)*$T$603),(((PI()*((($C$19+$G$20)-$S979)*($O$20/($O$19/2)))^2*((($O$20+$G$20)-$S979)/3))*$T$603)-((PI()*((($C$19+$G$20)-$S979)*($O$20/($O$19/2)))^2*(((($C$19+$G$20)-$S979)*($O$20/($O$19/2)))*$AZ$16)/3)*$T$603))),IF('Silo Levels'!$L$23="Pumping",(($D$18*$T$603)+((PI()*(($C$21/2)^2)*($G$20-$S979))*$T$603))+((($D$18+$H$18)/3)*$BF$16)+(((PI()*($C$21/2)^2*(($C$21/2)*$AZ$16))/3)*$T$603),(($D$18*$T$603)+((PI()*(($C$21/2)^2)*($G$20-$S979))*$T$603))+((($D$18+$H$18)/3)*$BF$16)-(((PI()*($C$21/2)^2*(($C$21/2)*$AZ$16))/3)*$T$603)))</f>
        <v>59235.775420976199</v>
      </c>
      <c r="U979" s="73">
        <v>37.4</v>
      </c>
      <c r="V979" s="95">
        <f t="shared" si="140"/>
        <v>59538.451872696693</v>
      </c>
      <c r="W979" s="62">
        <v>37.4</v>
      </c>
      <c r="X979" s="96">
        <f>IF($W979&gt;$G$20,IF('Silo Levels'!$L$24="Pumping",((PI()*((($C$19+$G$20)-$W979)*($O$20/($O$19/2)))^2*((($O$20+$G$20)-$W979))/3)*$X$603)+(((PI()*((($C$19+$G$20)-$W979)*($O$20/($O$19/2)))^2*(((($C$19+$G$20)-$W979)*($O$20/($O$19/2)))*$AZ$17))/3)*$X$603),(((PI()*((($C$19+$G$20)-$W979)*($O$20/($O$19/2)))^2*((($O$20+$G$20)-$W979)/3))*$X$603)-((PI()*((($C$19+$G$20)-$W979)*($O$20/($O$19/2)))^2*(((($C$19+$G$20)-$W979)*($O$20/($O$19/2)))*$AZ$17)/3)*$X$603))),IF('Silo Levels'!$L$24="Pumping",(($D$18*$X$603)+((PI()*(($C$21/2)^2)*($G$20-$W979))*$X$603))+((($D$18+$H$18)/3)*$BF$17)+(((PI()*($C$21/2)^2*(($C$21/2)*$AZ$17))/3)*$X$603),(($D$18*$X$603)+((PI()*(($C$21/2)^2)*($G$20-$W979))*$X$603))+((($D$18+$H$18)/3)*$BF$17)-(((PI()*($C$21/2)^2*(($C$21/2)*$AZ$17))/3)*$X$603)))</f>
        <v>55750.317427670831</v>
      </c>
      <c r="Y979" s="73">
        <v>37.4</v>
      </c>
      <c r="Z979" s="95">
        <f t="shared" si="141"/>
        <v>68212.545869914902</v>
      </c>
      <c r="AA979" s="62">
        <v>37.4</v>
      </c>
      <c r="AB979" s="96">
        <f>IF($AA979&gt;$G$20,IF('Silo Levels'!$L$25="Pumping",((PI()*((($C$19+$G$20)-$AA979)*($O$20/($O$19/2)))^2*((($O$20+$G$20)-$AA979))/3)*$AB$603)+(((PI()*((($C$19+$G$20)-$AA979)*($O$20/($O$19/2)))^2*(((($C$19+$G$20)-$AA979)*($O$20/($O$19/2)))*$AZ$18))/3)*$AB$603),(((PI()*((($C$19+$G$20)-$AA979)*($O$20/($O$19/2)))^2*((($O$20+$G$20)-$AA979)/3))*$AB$603)-((PI()*((($C$19+$G$20)-$AA979)*($O$20/($O$19/2)))^2*(((($C$19+$G$20)-$AA979)*($O$20/($O$19/2)))*$AZ$18)/3)*$AB$603))),IF('Silo Levels'!$L$25="Pumping",(($D$18*$AB$603)+((PI()*(($C$21/2)^2)*($G$20-$AA979))*$AB$603))+((($D$18+$H$18)/3)*$BF$18)+(((PI()*($C$21/2)^2*(($C$21/2)*$AZ$18))/3)*$AB$603),(($D$18*$AB$603)+((PI()*(($C$21/2)^2)*($G$20-$AA979))*$AB$603))+((($D$18+$H$18)/3)*$BF$18)-(((PI()*($C$21/2)^2*(($C$21/2)*$AZ$18))/3)*$AB$603)))</f>
        <v>63863.205492860587</v>
      </c>
      <c r="AC979" s="73">
        <v>37.4</v>
      </c>
      <c r="AD979" s="95">
        <f t="shared" si="142"/>
        <v>73273.301171724219</v>
      </c>
      <c r="AE979" s="62">
        <v>37.4</v>
      </c>
      <c r="AF979" s="96">
        <f>IF($AE979&gt;$G$20,IF('Silo Levels'!$L$26="Pumping",((PI()*((($C$19+$G$20)-$AE979)*($O$20/($O$19/2)))^2*((($O$20+$G$20)-$AE979))/3)*$AF$603)+(((PI()*((($C$19+$G$20)-$AE979)*($O$20/($O$19/2)))^2*(((($C$19+$G$20)-$AE979)*($O$20/($O$19/2)))*$AZ$19))/3)*$AF$603),(((PI()*((($C$19+$G$20)-$AE979)*($O$20/($O$19/2)))^2*((($O$20+$G$20)-$AE979)/3))*$AF$603)-((PI()*((($C$19+$G$20)-$AE979)*($O$20/($O$19/2)))^2*(((($C$19+$G$20)-$AE979)*($O$20/($O$19/2)))*$AZ$19)/3)*$AF$603))),IF('Silo Levels'!$L$26="Pumping",(($D$18*$AF$603)+((PI()*(($C$21/2)^2)*($G$20-$AE979))*$AF$603))+((($D$18+$H$18)/3)*$BF$19)+(((PI()*($C$21/2)^2*(($C$21/2)*$AZ$19))/3)*$AF$603),(($D$18*$AF$603)+((PI()*(($C$21/2)^2)*($G$20-$AE979))*$AF$603))+((($D$18+$H$18)/3)*$BF$19)-(((PI()*($C$21/2)^2*(($C$21/2)*$AZ$19))/3)*$AF$603)))</f>
        <v>71062.815519464246</v>
      </c>
      <c r="AG979" s="73">
        <v>37.4</v>
      </c>
      <c r="AH979" s="95">
        <f t="shared" si="143"/>
        <v>65617.687069741936</v>
      </c>
      <c r="AI979" s="62">
        <v>37.4</v>
      </c>
      <c r="AJ979" s="96">
        <f>IF($AI979&gt;$G$20,IF('Silo Levels'!$L$27="Pumping",((PI()*((($C$19+$G$20)-$AI979)*($O$20/($O$19/2)))^2*((($O$20+$G$20)-$AI979))/3)*$AJ$603)+(((PI()*((($C$19+$G$20)-$AI979)*($O$20/($O$19/2)))^2*(((($C$19+$G$20)-$AI979)*($O$20/($O$19/2)))*$AZ$20))/3)*$AJ$603),(((PI()*((($C$19+$G$20)-$AI979)*($O$20/($O$19/2)))^2*((($O$20+$G$20)-$AI979)/3))*$AJ$603)-((PI()*((($C$19+$G$20)-$AI979)*($O$20/($O$19/2)))^2*(((($C$19+$G$20)-$AI979)*($O$20/($O$19/2)))*$AZ$20)/3)*$AJ$603))),IF('Silo Levels'!$L$27="Pumping",(($D$18*$AJ$603)+((PI()*(($C$21/2)^2)*($G$20-$AI979))*$AJ$603))+((($D$18+$H$18)/3)*$BF$20)+(((PI()*($C$21/2)^2*(($C$21/2)*$AZ$20))/3)*$AJ$603),(($D$18*$AJ$603)+((PI()*(($C$21/2)^2)*($G$20-$AI979))*$AJ$603))+((($D$18+$H$18)/3)*$BF$20)-(((PI()*($C$21/2)^2*(($C$21/2)*$AZ$20))/3)*$AJ$603)))</f>
        <v>61436.231678935212</v>
      </c>
    </row>
    <row r="980" spans="1:36" x14ac:dyDescent="0.3">
      <c r="A980">
        <v>37.5</v>
      </c>
      <c r="B980" s="95">
        <f t="shared" si="144"/>
        <v>65198.084577563408</v>
      </c>
      <c r="C980" s="62">
        <v>37.5</v>
      </c>
      <c r="D980" s="96">
        <f>IF($C980&gt;$G$20,IF('Silo Levels'!$L$19="Pumping",((PI()*((($C$19+$G$20)-$C980)*($O$20/($O$19/2)))^2*((($O$20+$G$20)-$C980))/3)*$D$603)+(((PI()*((($C$19+$G$20)-$C980)*($O$20/($O$19/2)))^2*(((($C$19+$G$20)-$C980)*($O$20/($O$19/2)))*$AZ$12))/3)*$D$603),(((PI()*((($C$19+$G$20)-$C980)*($O$20/($O$19/2)))^2*((($O$20+$G$20)-$C980)/3))*$D$603)-((PI()*((($C$19+$G$20)-$C980)*($O$20/($O$19/2)))^2*(((($C$19+$G$20)-$C980)*($O$20/($O$19/2)))*$AZ$12)/3)*$D$603))),IF('Silo Levels'!$L$19="Pumping",(($D$18*$D$603)+((PI()*(($C$21/2)^2)*($G$20-$C980))*$D$603))+((($D$18+$H$18)/3)*$BF$12)+(((PI()*($C$21/2)^2*(($C$21/2)*$AZ$12))/3)*$D$603),(($D$18*$D$603)+((PI()*(($C$21/2)^2)*($G$20-$C980))*$D$603))+((($D$18+$H$18)/3)*$BF$12)-(((PI()*($C$21/2)^2*(($C$21/2)*$AZ$12))/3)*$D$603)))</f>
        <v>62271.065803998703</v>
      </c>
      <c r="E980" s="73">
        <v>37.5</v>
      </c>
      <c r="F980" s="95">
        <f t="shared" si="136"/>
        <v>59158.318520721972</v>
      </c>
      <c r="G980" s="62">
        <v>37.5</v>
      </c>
      <c r="H980" s="96">
        <f>IF($G980&gt;$G$20,IF('Silo Levels'!$L$20="Pumping",((PI()*((($C$19+$G$20)-$G980)*($O$20/($O$19/2)))^2*((($O$20+$G$20)-$G980))/3)*$H$603)+(((PI()*((($C$19+$G$20)-$G980)*($O$20/($O$19/2)))^2*(((($C$19+$G$20)-$G980)*($O$20/($O$19/2)))*$AZ$13))/3)*$H$603),(((PI()*((($C$19+$G$20)-$G980)*($O$20/($O$19/2)))^2*((($O$20+$G$20)-$G980)/3))*$H$603)-((PI()*((($C$19+$G$20)-$G980)*($O$20/($O$19/2)))^2*(((($C$19+$G$20)-$G980)*($O$20/($O$19/2)))*$AZ$13)/3)*$H$603))),IF('Silo Levels'!$L$20="Pumping",(($D$18*$H$603)+((PI()*(($C$21/2)^2)*($G$20-$G980))*$H$603))+((($D$18+$H$18)/3)*$BF$13)+(((PI()*($C$21/2)^2*(($C$21/2)*$AZ$13))/3)*$H$603),(($D$18*$H$603)+((PI()*(($C$21/2)^2)*($G$20-$G980))*$H$603))+((($D$18+$H$18)/3)*$BF$13)-(((PI()*($C$21/2)^2*(($C$21/2)*$AZ$13))/3)*$H$603)))</f>
        <v>55370.18407569611</v>
      </c>
      <c r="I980" s="73">
        <v>37.5</v>
      </c>
      <c r="J980" s="95">
        <f t="shared" si="137"/>
        <v>59423.338134279809</v>
      </c>
      <c r="K980" s="62">
        <v>37.5</v>
      </c>
      <c r="L980" s="96">
        <f>IF($K980&gt;$G$20,IF('Silo Levels'!$L$21="Pumping",((PI()*((($C$19+$G$20)-$K980)*($O$20/($O$19/2)))^2*((($O$20+$G$20)-$K980))/3)*$L$603)+(((PI()*((($C$19+$G$20)-$K980)*($O$20/($O$19/2)))^2*(((($C$19+$G$20)-$K980)*($O$20/($O$19/2)))*$AZ$14))/3)*$L$603),(((PI()*((($C$19+$G$20)-$K980)*($O$20/($O$19/2)))^2*((($O$20+$G$20)-$K980)/3))*$L$603)-((PI()*((($C$19+$G$20)-$K980)*($O$20/($O$19/2)))^2*(((($C$19+$G$20)-$K980)*($O$20/($O$19/2)))*$AZ$14)/3)*$L$603))),IF('Silo Levels'!$L$21="Pumping",(($D$18*$L$603)+((PI()*(($C$21/2)^2)*($G$20-$K980))*$L$603))+((($D$18+$H$18)/3)*$BF$14)+(((PI()*($C$21/2)^2*(($C$21/2)*$AZ$14))/3)*$L$603),(($D$18*$L$603)+((PI()*(($C$21/2)^2)*($G$20-$K980))*$L$603))+((($D$18+$H$18)/3)*$BF$14)-(((PI()*($C$21/2)^2*(($C$21/2)*$AZ$14))/3)*$L$603)))</f>
        <v>55617.945112667694</v>
      </c>
      <c r="M980" s="73">
        <v>37.5</v>
      </c>
      <c r="N980" s="95">
        <f t="shared" si="138"/>
        <v>60801.715112706435</v>
      </c>
      <c r="O980" s="62">
        <v>37.5</v>
      </c>
      <c r="P980" s="96">
        <f>IF($O980&gt;$G$20,IF('Silo Levels'!$L$22="Pumping",((PI()*((($C$19+$G$20)-$O980)*($O$20/($O$19/2)))^2*((($O$20+$G$20)-$O980))/3)*$P$603)+(((PI()*((($C$19+$G$20)-$O980)*($O$20/($O$19/2)))^2*(((($C$19+$G$20)-$O980)*($O$20/($O$19/2)))*$AZ$15))/3)*$P$603),(((PI()*((($C$19+$G$20)-$O980)*($O$20/($O$19/2)))^2*((($O$20+$G$20)-$O980)/3))*$P$603)-((PI()*((($C$19+$G$20)-$O980)*($O$20/($O$19/2)))^2*(((($C$19+$G$20)-$O980)*($O$20/($O$19/2)))*$AZ$15)/3)*$P$603))),IF('Silo Levels'!$L$22="Pumping",(($D$18*$P$603)+((PI()*(($C$21/2)^2)*($G$20-$O980))*$P$603))+((($D$18+$H$18)/3)*$BF$15)+(((PI()*($C$21/2)^2*(($C$21/2)*$AZ$15))/3)*$P$603),(($D$18*$P$603)+((PI()*(($C$21/2)^2)*($G$20-$O980))*$P$603))+((($D$18+$H$18)/3)*$BF$15)-(((PI()*($C$21/2)^2*(($C$21/2)*$AZ$15))/3)*$P$603)))</f>
        <v>56906.559585113944</v>
      </c>
      <c r="Q980" s="73">
        <v>37.5</v>
      </c>
      <c r="R980" s="95">
        <f t="shared" si="139"/>
        <v>62860.687207662908</v>
      </c>
      <c r="S980" s="62">
        <v>37.5</v>
      </c>
      <c r="T980" s="96">
        <f>IF($S980&gt;$G$20,IF('Silo Levels'!$L$23="Pumping",((PI()*((($C$19+$G$20)-$S980)*($O$20/($O$19/2)))^2*((($O$20+$G$20)-$S980))/3)*$T$603)+(((PI()*((($C$19+$G$20)-$S980)*($O$20/($O$19/2)))^2*(((($C$19+$G$20)-$S980)*($O$20/($O$19/2)))*$AZ$16))/3)*$T$603),(((PI()*((($C$19+$G$20)-$S980)*($O$20/($O$19/2)))^2*((($O$20+$G$20)-$S980)/3))*$T$603)-((PI()*((($C$19+$G$20)-$S980)*($O$20/($O$19/2)))^2*(((($C$19+$G$20)-$S980)*($O$20/($O$19/2)))*$AZ$16)/3)*$T$603))),IF('Silo Levels'!$L$23="Pumping",(($D$18*$T$603)+((PI()*(($C$21/2)^2)*($G$20-$S980))*$T$603))+((($D$18+$H$18)/3)*$BF$16)+(((PI()*($C$21/2)^2*(($C$21/2)*$AZ$16))/3)*$T$603),(($D$18*$T$603)+((PI()*(($C$21/2)^2)*($G$20-$S980))*$T$603))+((($D$18+$H$18)/3)*$BF$16)-(((PI()*($C$21/2)^2*(($C$21/2)*$AZ$16))/3)*$T$603)))</f>
        <v>58831.447537720669</v>
      </c>
      <c r="U980" s="73">
        <v>37.5</v>
      </c>
      <c r="V980" s="95">
        <f t="shared" si="140"/>
        <v>59158.318520721972</v>
      </c>
      <c r="W980" s="62">
        <v>37.5</v>
      </c>
      <c r="X980" s="96">
        <f>IF($W980&gt;$G$20,IF('Silo Levels'!$L$24="Pumping",((PI()*((($C$19+$G$20)-$W980)*($O$20/($O$19/2)))^2*((($O$20+$G$20)-$W980))/3)*$X$603)+(((PI()*((($C$19+$G$20)-$W980)*($O$20/($O$19/2)))^2*(((($C$19+$G$20)-$W980)*($O$20/($O$19/2)))*$AZ$17))/3)*$X$603),(((PI()*((($C$19+$G$20)-$W980)*($O$20/($O$19/2)))^2*((($O$20+$G$20)-$W980)/3))*$X$603)-((PI()*((($C$19+$G$20)-$W980)*($O$20/($O$19/2)))^2*(((($C$19+$G$20)-$W980)*($O$20/($O$19/2)))*$AZ$17)/3)*$X$603))),IF('Silo Levels'!$L$24="Pumping",(($D$18*$X$603)+((PI()*(($C$21/2)^2)*($G$20-$W980))*$X$603))+((($D$18+$H$18)/3)*$BF$17)+(((PI()*($C$21/2)^2*(($C$21/2)*$AZ$17))/3)*$X$603),(($D$18*$X$603)+((PI()*(($C$21/2)^2)*($G$20-$W980))*$X$603))+((($D$18+$H$18)/3)*$BF$17)-(((PI()*($C$21/2)^2*(($C$21/2)*$AZ$17))/3)*$X$603)))</f>
        <v>55370.18407569611</v>
      </c>
      <c r="Y980" s="73">
        <v>37.5</v>
      </c>
      <c r="Z980" s="95">
        <f t="shared" si="141"/>
        <v>67776.096382600736</v>
      </c>
      <c r="AA980" s="62">
        <v>37.5</v>
      </c>
      <c r="AB980" s="96">
        <f>IF($AA980&gt;$G$20,IF('Silo Levels'!$L$25="Pumping",((PI()*((($C$19+$G$20)-$AA980)*($O$20/($O$19/2)))^2*((($O$20+$G$20)-$AA980))/3)*$AB$603)+(((PI()*((($C$19+$G$20)-$AA980)*($O$20/($O$19/2)))^2*(((($C$19+$G$20)-$AA980)*($O$20/($O$19/2)))*$AZ$18))/3)*$AB$603),(((PI()*((($C$19+$G$20)-$AA980)*($O$20/($O$19/2)))^2*((($O$20+$G$20)-$AA980)/3))*$AB$603)-((PI()*((($C$19+$G$20)-$AA980)*($O$20/($O$19/2)))^2*(((($C$19+$G$20)-$AA980)*($O$20/($O$19/2)))*$AZ$18)/3)*$AB$603))),IF('Silo Levels'!$L$25="Pumping",(($D$18*$AB$603)+((PI()*(($C$21/2)^2)*($G$20-$AA980))*$AB$603))+((($D$18+$H$18)/3)*$BF$18)+(((PI()*($C$21/2)^2*(($C$21/2)*$AZ$18))/3)*$AB$603),(($D$18*$AB$603)+((PI()*(($C$21/2)^2)*($G$20-$AA980))*$AB$603))+((($D$18+$H$18)/3)*$BF$18)-(((PI()*($C$21/2)^2*(($C$21/2)*$AZ$18))/3)*$AB$603)))</f>
        <v>63426.75600554642</v>
      </c>
      <c r="AC980" s="73">
        <v>37.5</v>
      </c>
      <c r="AD980" s="95">
        <f t="shared" si="142"/>
        <v>72829.663633152173</v>
      </c>
      <c r="AE980" s="62">
        <v>37.5</v>
      </c>
      <c r="AF980" s="96">
        <f>IF($AE980&gt;$G$20,IF('Silo Levels'!$L$26="Pumping",((PI()*((($C$19+$G$20)-$AE980)*($O$20/($O$19/2)))^2*((($O$20+$G$20)-$AE980))/3)*$AF$603)+(((PI()*((($C$19+$G$20)-$AE980)*($O$20/($O$19/2)))^2*(((($C$19+$G$20)-$AE980)*($O$20/($O$19/2)))*$AZ$19))/3)*$AF$603),(((PI()*((($C$19+$G$20)-$AE980)*($O$20/($O$19/2)))^2*((($O$20+$G$20)-$AE980)/3))*$AF$603)-((PI()*((($C$19+$G$20)-$AE980)*($O$20/($O$19/2)))^2*(((($C$19+$G$20)-$AE980)*($O$20/($O$19/2)))*$AZ$19)/3)*$AF$603))),IF('Silo Levels'!$L$26="Pumping",(($D$18*$AF$603)+((PI()*(($C$21/2)^2)*($G$20-$AE980))*$AF$603))+((($D$18+$H$18)/3)*$BF$19)+(((PI()*($C$21/2)^2*(($C$21/2)*$AZ$19))/3)*$AF$603),(($D$18*$AF$603)+((PI()*(($C$21/2)^2)*($G$20-$AE980))*$AF$603))+((($D$18+$H$18)/3)*$BF$19)-(((PI()*($C$21/2)^2*(($C$21/2)*$AZ$19))/3)*$AF$603)))</f>
        <v>70619.1779808922</v>
      </c>
      <c r="AG980" s="73">
        <v>37.5</v>
      </c>
      <c r="AH980" s="95">
        <f t="shared" si="143"/>
        <v>65198.084577563408</v>
      </c>
      <c r="AI980" s="62">
        <v>37.5</v>
      </c>
      <c r="AJ980" s="96">
        <f>IF($AI980&gt;$G$20,IF('Silo Levels'!$L$27="Pumping",((PI()*((($C$19+$G$20)-$AI980)*($O$20/($O$19/2)))^2*((($O$20+$G$20)-$AI980))/3)*$AJ$603)+(((PI()*((($C$19+$G$20)-$AI980)*($O$20/($O$19/2)))^2*(((($C$19+$G$20)-$AI980)*($O$20/($O$19/2)))*$AZ$20))/3)*$AJ$603),(((PI()*((($C$19+$G$20)-$AI980)*($O$20/($O$19/2)))^2*((($O$20+$G$20)-$AI980)/3))*$AJ$603)-((PI()*((($C$19+$G$20)-$AI980)*($O$20/($O$19/2)))^2*(((($C$19+$G$20)-$AI980)*($O$20/($O$19/2)))*$AZ$20)/3)*$AJ$603))),IF('Silo Levels'!$L$27="Pumping",(($D$18*$AJ$603)+((PI()*(($C$21/2)^2)*($G$20-$AI980))*$AJ$603))+((($D$18+$H$18)/3)*$BF$20)+(((PI()*($C$21/2)^2*(($C$21/2)*$AZ$20))/3)*$AJ$603),(($D$18*$AJ$603)+((PI()*(($C$21/2)^2)*($G$20-$AI980))*$AJ$603))+((($D$18+$H$18)/3)*$BF$20)-(((PI()*($C$21/2)^2*(($C$21/2)*$AZ$20))/3)*$AJ$603)))</f>
        <v>61016.629186756683</v>
      </c>
    </row>
    <row r="981" spans="1:36" x14ac:dyDescent="0.3">
      <c r="A981">
        <v>37.6</v>
      </c>
      <c r="B981" s="95">
        <f t="shared" si="144"/>
        <v>64778.482085384887</v>
      </c>
      <c r="C981" s="62">
        <v>37.6</v>
      </c>
      <c r="D981" s="96">
        <f>IF($C981&gt;$G$20,IF('Silo Levels'!$L$19="Pumping",((PI()*((($C$19+$G$20)-$C981)*($O$20/($O$19/2)))^2*((($O$20+$G$20)-$C981))/3)*$D$603)+(((PI()*((($C$19+$G$20)-$C981)*($O$20/($O$19/2)))^2*(((($C$19+$G$20)-$C981)*($O$20/($O$19/2)))*$AZ$12))/3)*$D$603),(((PI()*((($C$19+$G$20)-$C981)*($O$20/($O$19/2)))^2*((($O$20+$G$20)-$C981)/3))*$D$603)-((PI()*((($C$19+$G$20)-$C981)*($O$20/($O$19/2)))^2*(((($C$19+$G$20)-$C981)*($O$20/($O$19/2)))*$AZ$12)/3)*$D$603))),IF('Silo Levels'!$L$19="Pumping",(($D$18*$D$603)+((PI()*(($C$21/2)^2)*($G$20-$C981))*$D$603))+((($D$18+$H$18)/3)*$BF$12)+(((PI()*($C$21/2)^2*(($C$21/2)*$AZ$12))/3)*$D$603),(($D$18*$D$603)+((PI()*(($C$21/2)^2)*($G$20-$C981))*$D$603))+((($D$18+$H$18)/3)*$BF$12)-(((PI()*($C$21/2)^2*(($C$21/2)*$AZ$12))/3)*$D$603)))</f>
        <v>61851.463311820182</v>
      </c>
      <c r="E981" s="73">
        <v>37.6</v>
      </c>
      <c r="F981" s="95">
        <f t="shared" si="136"/>
        <v>58778.185168747244</v>
      </c>
      <c r="G981" s="62">
        <v>37.6</v>
      </c>
      <c r="H981" s="96">
        <f>IF($G981&gt;$G$20,IF('Silo Levels'!$L$20="Pumping",((PI()*((($C$19+$G$20)-$G981)*($O$20/($O$19/2)))^2*((($O$20+$G$20)-$G981))/3)*$H$603)+(((PI()*((($C$19+$G$20)-$G981)*($O$20/($O$19/2)))^2*(((($C$19+$G$20)-$G981)*($O$20/($O$19/2)))*$AZ$13))/3)*$H$603),(((PI()*((($C$19+$G$20)-$G981)*($O$20/($O$19/2)))^2*((($O$20+$G$20)-$G981)/3))*$H$603)-((PI()*((($C$19+$G$20)-$G981)*($O$20/($O$19/2)))^2*(((($C$19+$G$20)-$G981)*($O$20/($O$19/2)))*$AZ$13)/3)*$H$603))),IF('Silo Levels'!$L$20="Pumping",(($D$18*$H$603)+((PI()*(($C$21/2)^2)*($G$20-$G981))*$H$603))+((($D$18+$H$18)/3)*$BF$13)+(((PI()*($C$21/2)^2*(($C$21/2)*$AZ$13))/3)*$H$603),(($D$18*$H$603)+((PI()*(($C$21/2)^2)*($G$20-$G981))*$H$603))+((($D$18+$H$18)/3)*$BF$13)-(((PI()*($C$21/2)^2*(($C$21/2)*$AZ$13))/3)*$H$603)))</f>
        <v>54990.050723721382</v>
      </c>
      <c r="I981" s="73">
        <v>37.6</v>
      </c>
      <c r="J981" s="95">
        <f t="shared" si="137"/>
        <v>59041.472911205143</v>
      </c>
      <c r="K981" s="62">
        <v>37.6</v>
      </c>
      <c r="L981" s="96">
        <f>IF($K981&gt;$G$20,IF('Silo Levels'!$L$21="Pumping",((PI()*((($C$19+$G$20)-$K981)*($O$20/($O$19/2)))^2*((($O$20+$G$20)-$K981))/3)*$L$603)+(((PI()*((($C$19+$G$20)-$K981)*($O$20/($O$19/2)))^2*(((($C$19+$G$20)-$K981)*($O$20/($O$19/2)))*$AZ$14))/3)*$L$603),(((PI()*((($C$19+$G$20)-$K981)*($O$20/($O$19/2)))^2*((($O$20+$G$20)-$K981)/3))*$L$603)-((PI()*((($C$19+$G$20)-$K981)*($O$20/($O$19/2)))^2*(((($C$19+$G$20)-$K981)*($O$20/($O$19/2)))*$AZ$14)/3)*$L$603))),IF('Silo Levels'!$L$21="Pumping",(($D$18*$L$603)+((PI()*(($C$21/2)^2)*($G$20-$K981))*$L$603))+((($D$18+$H$18)/3)*$BF$14)+(((PI()*($C$21/2)^2*(($C$21/2)*$AZ$14))/3)*$L$603),(($D$18*$L$603)+((PI()*(($C$21/2)^2)*($G$20-$K981))*$L$603))+((($D$18+$H$18)/3)*$BF$14)-(((PI()*($C$21/2)^2*(($C$21/2)*$AZ$14))/3)*$L$603)))</f>
        <v>55236.079889593027</v>
      </c>
      <c r="M981" s="73">
        <v>37.6</v>
      </c>
      <c r="N981" s="95">
        <f t="shared" si="138"/>
        <v>60410.842362899231</v>
      </c>
      <c r="O981" s="62">
        <v>37.6</v>
      </c>
      <c r="P981" s="96">
        <f>IF($O981&gt;$G$20,IF('Silo Levels'!$L$22="Pumping",((PI()*((($C$19+$G$20)-$O981)*($O$20/($O$19/2)))^2*((($O$20+$G$20)-$O981))/3)*$P$603)+(((PI()*((($C$19+$G$20)-$O981)*($O$20/($O$19/2)))^2*(((($C$19+$G$20)-$O981)*($O$20/($O$19/2)))*$AZ$15))/3)*$P$603),(((PI()*((($C$19+$G$20)-$O981)*($O$20/($O$19/2)))^2*((($O$20+$G$20)-$O981)/3))*$P$603)-((PI()*((($C$19+$G$20)-$O981)*($O$20/($O$19/2)))^2*(((($C$19+$G$20)-$O981)*($O$20/($O$19/2)))*$AZ$15)/3)*$P$603))),IF('Silo Levels'!$L$22="Pumping",(($D$18*$P$603)+((PI()*(($C$21/2)^2)*($G$20-$O981))*$P$603))+((($D$18+$H$18)/3)*$BF$15)+(((PI()*($C$21/2)^2*(($C$21/2)*$AZ$15))/3)*$P$603),(($D$18*$P$603)+((PI()*(($C$21/2)^2)*($G$20-$O981))*$P$603))+((($D$18+$H$18)/3)*$BF$15)-(((PI()*($C$21/2)^2*(($C$21/2)*$AZ$15))/3)*$P$603)))</f>
        <v>56515.68683530674</v>
      </c>
      <c r="Q981" s="73">
        <v>37.6</v>
      </c>
      <c r="R981" s="95">
        <f t="shared" si="139"/>
        <v>62456.359324407371</v>
      </c>
      <c r="S981" s="62">
        <v>37.6</v>
      </c>
      <c r="T981" s="96">
        <f>IF($S981&gt;$G$20,IF('Silo Levels'!$L$23="Pumping",((PI()*((($C$19+$G$20)-$S981)*($O$20/($O$19/2)))^2*((($O$20+$G$20)-$S981))/3)*$T$603)+(((PI()*((($C$19+$G$20)-$S981)*($O$20/($O$19/2)))^2*(((($C$19+$G$20)-$S981)*($O$20/($O$19/2)))*$AZ$16))/3)*$T$603),(((PI()*((($C$19+$G$20)-$S981)*($O$20/($O$19/2)))^2*((($O$20+$G$20)-$S981)/3))*$T$603)-((PI()*((($C$19+$G$20)-$S981)*($O$20/($O$19/2)))^2*(((($C$19+$G$20)-$S981)*($O$20/($O$19/2)))*$AZ$16)/3)*$T$603))),IF('Silo Levels'!$L$23="Pumping",(($D$18*$T$603)+((PI()*(($C$21/2)^2)*($G$20-$S981))*$T$603))+((($D$18+$H$18)/3)*$BF$16)+(((PI()*($C$21/2)^2*(($C$21/2)*$AZ$16))/3)*$T$603),(($D$18*$T$603)+((PI()*(($C$21/2)^2)*($G$20-$S981))*$T$603))+((($D$18+$H$18)/3)*$BF$16)-(((PI()*($C$21/2)^2*(($C$21/2)*$AZ$16))/3)*$T$603)))</f>
        <v>58427.119654465132</v>
      </c>
      <c r="U981" s="73">
        <v>37.6</v>
      </c>
      <c r="V981" s="95">
        <f t="shared" si="140"/>
        <v>58778.185168747244</v>
      </c>
      <c r="W981" s="62">
        <v>37.6</v>
      </c>
      <c r="X981" s="96">
        <f>IF($W981&gt;$G$20,IF('Silo Levels'!$L$24="Pumping",((PI()*((($C$19+$G$20)-$W981)*($O$20/($O$19/2)))^2*((($O$20+$G$20)-$W981))/3)*$X$603)+(((PI()*((($C$19+$G$20)-$W981)*($O$20/($O$19/2)))^2*(((($C$19+$G$20)-$W981)*($O$20/($O$19/2)))*$AZ$17))/3)*$X$603),(((PI()*((($C$19+$G$20)-$W981)*($O$20/($O$19/2)))^2*((($O$20+$G$20)-$W981)/3))*$X$603)-((PI()*((($C$19+$G$20)-$W981)*($O$20/($O$19/2)))^2*(((($C$19+$G$20)-$W981)*($O$20/($O$19/2)))*$AZ$17)/3)*$X$603))),IF('Silo Levels'!$L$24="Pumping",(($D$18*$X$603)+((PI()*(($C$21/2)^2)*($G$20-$W981))*$X$603))+((($D$18+$H$18)/3)*$BF$17)+(((PI()*($C$21/2)^2*(($C$21/2)*$AZ$17))/3)*$X$603),(($D$18*$X$603)+((PI()*(($C$21/2)^2)*($G$20-$W981))*$X$603))+((($D$18+$H$18)/3)*$BF$17)-(((PI()*($C$21/2)^2*(($C$21/2)*$AZ$17))/3)*$X$603)))</f>
        <v>54990.050723721382</v>
      </c>
      <c r="Y981" s="73">
        <v>37.6</v>
      </c>
      <c r="Z981" s="95">
        <f t="shared" si="141"/>
        <v>67339.646895286569</v>
      </c>
      <c r="AA981" s="62">
        <v>37.6</v>
      </c>
      <c r="AB981" s="96">
        <f>IF($AA981&gt;$G$20,IF('Silo Levels'!$L$25="Pumping",((PI()*((($C$19+$G$20)-$AA981)*($O$20/($O$19/2)))^2*((($O$20+$G$20)-$AA981))/3)*$AB$603)+(((PI()*((($C$19+$G$20)-$AA981)*($O$20/($O$19/2)))^2*(((($C$19+$G$20)-$AA981)*($O$20/($O$19/2)))*$AZ$18))/3)*$AB$603),(((PI()*((($C$19+$G$20)-$AA981)*($O$20/($O$19/2)))^2*((($O$20+$G$20)-$AA981)/3))*$AB$603)-((PI()*((($C$19+$G$20)-$AA981)*($O$20/($O$19/2)))^2*(((($C$19+$G$20)-$AA981)*($O$20/($O$19/2)))*$AZ$18)/3)*$AB$603))),IF('Silo Levels'!$L$25="Pumping",(($D$18*$AB$603)+((PI()*(($C$21/2)^2)*($G$20-$AA981))*$AB$603))+((($D$18+$H$18)/3)*$BF$18)+(((PI()*($C$21/2)^2*(($C$21/2)*$AZ$18))/3)*$AB$603),(($D$18*$AB$603)+((PI()*(($C$21/2)^2)*($G$20-$AA981))*$AB$603))+((($D$18+$H$18)/3)*$BF$18)-(((PI()*($C$21/2)^2*(($C$21/2)*$AZ$18))/3)*$AB$603)))</f>
        <v>62990.306518232253</v>
      </c>
      <c r="AC981" s="73">
        <v>37.6</v>
      </c>
      <c r="AD981" s="95">
        <f t="shared" si="142"/>
        <v>72386.026094580127</v>
      </c>
      <c r="AE981" s="62">
        <v>37.6</v>
      </c>
      <c r="AF981" s="96">
        <f>IF($AE981&gt;$G$20,IF('Silo Levels'!$L$26="Pumping",((PI()*((($C$19+$G$20)-$AE981)*($O$20/($O$19/2)))^2*((($O$20+$G$20)-$AE981))/3)*$AF$603)+(((PI()*((($C$19+$G$20)-$AE981)*($O$20/($O$19/2)))^2*(((($C$19+$G$20)-$AE981)*($O$20/($O$19/2)))*$AZ$19))/3)*$AF$603),(((PI()*((($C$19+$G$20)-$AE981)*($O$20/($O$19/2)))^2*((($O$20+$G$20)-$AE981)/3))*$AF$603)-((PI()*((($C$19+$G$20)-$AE981)*($O$20/($O$19/2)))^2*(((($C$19+$G$20)-$AE981)*($O$20/($O$19/2)))*$AZ$19)/3)*$AF$603))),IF('Silo Levels'!$L$26="Pumping",(($D$18*$AF$603)+((PI()*(($C$21/2)^2)*($G$20-$AE981))*$AF$603))+((($D$18+$H$18)/3)*$BF$19)+(((PI()*($C$21/2)^2*(($C$21/2)*$AZ$19))/3)*$AF$603),(($D$18*$AF$603)+((PI()*(($C$21/2)^2)*($G$20-$AE981))*$AF$603))+((($D$18+$H$18)/3)*$BF$19)-(((PI()*($C$21/2)^2*(($C$21/2)*$AZ$19))/3)*$AF$603)))</f>
        <v>70175.540442320154</v>
      </c>
      <c r="AG981" s="73">
        <v>37.6</v>
      </c>
      <c r="AH981" s="95">
        <f t="shared" si="143"/>
        <v>64778.482085384887</v>
      </c>
      <c r="AI981" s="62">
        <v>37.6</v>
      </c>
      <c r="AJ981" s="96">
        <f>IF($AI981&gt;$G$20,IF('Silo Levels'!$L$27="Pumping",((PI()*((($C$19+$G$20)-$AI981)*($O$20/($O$19/2)))^2*((($O$20+$G$20)-$AI981))/3)*$AJ$603)+(((PI()*((($C$19+$G$20)-$AI981)*($O$20/($O$19/2)))^2*(((($C$19+$G$20)-$AI981)*($O$20/($O$19/2)))*$AZ$20))/3)*$AJ$603),(((PI()*((($C$19+$G$20)-$AI981)*($O$20/($O$19/2)))^2*((($O$20+$G$20)-$AI981)/3))*$AJ$603)-((PI()*((($C$19+$G$20)-$AI981)*($O$20/($O$19/2)))^2*(((($C$19+$G$20)-$AI981)*($O$20/($O$19/2)))*$AZ$20)/3)*$AJ$603))),IF('Silo Levels'!$L$27="Pumping",(($D$18*$AJ$603)+((PI()*(($C$21/2)^2)*($G$20-$AI981))*$AJ$603))+((($D$18+$H$18)/3)*$BF$20)+(((PI()*($C$21/2)^2*(($C$21/2)*$AZ$20))/3)*$AJ$603),(($D$18*$AJ$603)+((PI()*(($C$21/2)^2)*($G$20-$AI981))*$AJ$603))+((($D$18+$H$18)/3)*$BF$20)-(((PI()*($C$21/2)^2*(($C$21/2)*$AZ$20))/3)*$AJ$603)))</f>
        <v>60597.026694578162</v>
      </c>
    </row>
    <row r="982" spans="1:36" x14ac:dyDescent="0.3">
      <c r="A982">
        <v>37.700000000000003</v>
      </c>
      <c r="B982" s="95">
        <f t="shared" si="144"/>
        <v>64358.879593206373</v>
      </c>
      <c r="C982" s="62">
        <v>37.700000000000003</v>
      </c>
      <c r="D982" s="96">
        <f>IF($C982&gt;$G$20,IF('Silo Levels'!$L$19="Pumping",((PI()*((($C$19+$G$20)-$C982)*($O$20/($O$19/2)))^2*((($O$20+$G$20)-$C982))/3)*$D$603)+(((PI()*((($C$19+$G$20)-$C982)*($O$20/($O$19/2)))^2*(((($C$19+$G$20)-$C982)*($O$20/($O$19/2)))*$AZ$12))/3)*$D$603),(((PI()*((($C$19+$G$20)-$C982)*($O$20/($O$19/2)))^2*((($O$20+$G$20)-$C982)/3))*$D$603)-((PI()*((($C$19+$G$20)-$C982)*($O$20/($O$19/2)))^2*(((($C$19+$G$20)-$C982)*($O$20/($O$19/2)))*$AZ$12)/3)*$D$603))),IF('Silo Levels'!$L$19="Pumping",(($D$18*$D$603)+((PI()*(($C$21/2)^2)*($G$20-$C982))*$D$603))+((($D$18+$H$18)/3)*$BF$12)+(((PI()*($C$21/2)^2*(($C$21/2)*$AZ$12))/3)*$D$603),(($D$18*$D$603)+((PI()*(($C$21/2)^2)*($G$20-$C982))*$D$603))+((($D$18+$H$18)/3)*$BF$12)-(((PI()*($C$21/2)^2*(($C$21/2)*$AZ$12))/3)*$D$603)))</f>
        <v>61431.860819641668</v>
      </c>
      <c r="E982" s="73">
        <v>37.700000000000003</v>
      </c>
      <c r="F982" s="95">
        <f t="shared" si="136"/>
        <v>58398.051816772524</v>
      </c>
      <c r="G982" s="62">
        <v>37.700000000000003</v>
      </c>
      <c r="H982" s="96">
        <f>IF($G982&gt;$G$20,IF('Silo Levels'!$L$20="Pumping",((PI()*((($C$19+$G$20)-$G982)*($O$20/($O$19/2)))^2*((($O$20+$G$20)-$G982))/3)*$H$603)+(((PI()*((($C$19+$G$20)-$G982)*($O$20/($O$19/2)))^2*(((($C$19+$G$20)-$G982)*($O$20/($O$19/2)))*$AZ$13))/3)*$H$603),(((PI()*((($C$19+$G$20)-$G982)*($O$20/($O$19/2)))^2*((($O$20+$G$20)-$G982)/3))*$H$603)-((PI()*((($C$19+$G$20)-$G982)*($O$20/($O$19/2)))^2*(((($C$19+$G$20)-$G982)*($O$20/($O$19/2)))*$AZ$13)/3)*$H$603))),IF('Silo Levels'!$L$20="Pumping",(($D$18*$H$603)+((PI()*(($C$21/2)^2)*($G$20-$G982))*$H$603))+((($D$18+$H$18)/3)*$BF$13)+(((PI()*($C$21/2)^2*(($C$21/2)*$AZ$13))/3)*$H$603),(($D$18*$H$603)+((PI()*(($C$21/2)^2)*($G$20-$G982))*$H$603))+((($D$18+$H$18)/3)*$BF$13)-(((PI()*($C$21/2)^2*(($C$21/2)*$AZ$13))/3)*$H$603)))</f>
        <v>54609.917371746662</v>
      </c>
      <c r="I982" s="73">
        <v>37.700000000000003</v>
      </c>
      <c r="J982" s="95">
        <f t="shared" si="137"/>
        <v>58659.607688130476</v>
      </c>
      <c r="K982" s="62">
        <v>37.700000000000003</v>
      </c>
      <c r="L982" s="96">
        <f>IF($K982&gt;$G$20,IF('Silo Levels'!$L$21="Pumping",((PI()*((($C$19+$G$20)-$K982)*($O$20/($O$19/2)))^2*((($O$20+$G$20)-$K982))/3)*$L$603)+(((PI()*((($C$19+$G$20)-$K982)*($O$20/($O$19/2)))^2*(((($C$19+$G$20)-$K982)*($O$20/($O$19/2)))*$AZ$14))/3)*$L$603),(((PI()*((($C$19+$G$20)-$K982)*($O$20/($O$19/2)))^2*((($O$20+$G$20)-$K982)/3))*$L$603)-((PI()*((($C$19+$G$20)-$K982)*($O$20/($O$19/2)))^2*(((($C$19+$G$20)-$K982)*($O$20/($O$19/2)))*$AZ$14)/3)*$L$603))),IF('Silo Levels'!$L$21="Pumping",(($D$18*$L$603)+((PI()*(($C$21/2)^2)*($G$20-$K982))*$L$603))+((($D$18+$H$18)/3)*$BF$14)+(((PI()*($C$21/2)^2*(($C$21/2)*$AZ$14))/3)*$L$603),(($D$18*$L$603)+((PI()*(($C$21/2)^2)*($G$20-$K982))*$L$603))+((($D$18+$H$18)/3)*$BF$14)-(((PI()*($C$21/2)^2*(($C$21/2)*$AZ$14))/3)*$L$603)))</f>
        <v>54854.214666518361</v>
      </c>
      <c r="M982" s="73">
        <v>37.700000000000003</v>
      </c>
      <c r="N982" s="95">
        <f t="shared" si="138"/>
        <v>60019.969613092042</v>
      </c>
      <c r="O982" s="62">
        <v>37.700000000000003</v>
      </c>
      <c r="P982" s="96">
        <f>IF($O982&gt;$G$20,IF('Silo Levels'!$L$22="Pumping",((PI()*((($C$19+$G$20)-$O982)*($O$20/($O$19/2)))^2*((($O$20+$G$20)-$O982))/3)*$P$603)+(((PI()*((($C$19+$G$20)-$O982)*($O$20/($O$19/2)))^2*(((($C$19+$G$20)-$O982)*($O$20/($O$19/2)))*$AZ$15))/3)*$P$603),(((PI()*((($C$19+$G$20)-$O982)*($O$20/($O$19/2)))^2*((($O$20+$G$20)-$O982)/3))*$P$603)-((PI()*((($C$19+$G$20)-$O982)*($O$20/($O$19/2)))^2*(((($C$19+$G$20)-$O982)*($O$20/($O$19/2)))*$AZ$15)/3)*$P$603))),IF('Silo Levels'!$L$22="Pumping",(($D$18*$P$603)+((PI()*(($C$21/2)^2)*($G$20-$O982))*$P$603))+((($D$18+$H$18)/3)*$BF$15)+(((PI()*($C$21/2)^2*(($C$21/2)*$AZ$15))/3)*$P$603),(($D$18*$P$603)+((PI()*(($C$21/2)^2)*($G$20-$O982))*$P$603))+((($D$18+$H$18)/3)*$BF$15)-(((PI()*($C$21/2)^2*(($C$21/2)*$AZ$15))/3)*$P$603)))</f>
        <v>56124.814085499551</v>
      </c>
      <c r="Q982" s="73">
        <v>37.700000000000003</v>
      </c>
      <c r="R982" s="95">
        <f t="shared" si="139"/>
        <v>62052.031441151841</v>
      </c>
      <c r="S982" s="62">
        <v>37.700000000000003</v>
      </c>
      <c r="T982" s="96">
        <f>IF($S982&gt;$G$20,IF('Silo Levels'!$L$23="Pumping",((PI()*((($C$19+$G$20)-$S982)*($O$20/($O$19/2)))^2*((($O$20+$G$20)-$S982))/3)*$T$603)+(((PI()*((($C$19+$G$20)-$S982)*($O$20/($O$19/2)))^2*(((($C$19+$G$20)-$S982)*($O$20/($O$19/2)))*$AZ$16))/3)*$T$603),(((PI()*((($C$19+$G$20)-$S982)*($O$20/($O$19/2)))^2*((($O$20+$G$20)-$S982)/3))*$T$603)-((PI()*((($C$19+$G$20)-$S982)*($O$20/($O$19/2)))^2*(((($C$19+$G$20)-$S982)*($O$20/($O$19/2)))*$AZ$16)/3)*$T$603))),IF('Silo Levels'!$L$23="Pumping",(($D$18*$T$603)+((PI()*(($C$21/2)^2)*($G$20-$S982))*$T$603))+((($D$18+$H$18)/3)*$BF$16)+(((PI()*($C$21/2)^2*(($C$21/2)*$AZ$16))/3)*$T$603),(($D$18*$T$603)+((PI()*(($C$21/2)^2)*($G$20-$S982))*$T$603))+((($D$18+$H$18)/3)*$BF$16)-(((PI()*($C$21/2)^2*(($C$21/2)*$AZ$16))/3)*$T$603)))</f>
        <v>58022.791771209602</v>
      </c>
      <c r="U982" s="73">
        <v>37.700000000000003</v>
      </c>
      <c r="V982" s="95">
        <f t="shared" si="140"/>
        <v>58398.051816772524</v>
      </c>
      <c r="W982" s="62">
        <v>37.700000000000003</v>
      </c>
      <c r="X982" s="96">
        <f>IF($W982&gt;$G$20,IF('Silo Levels'!$L$24="Pumping",((PI()*((($C$19+$G$20)-$W982)*($O$20/($O$19/2)))^2*((($O$20+$G$20)-$W982))/3)*$X$603)+(((PI()*((($C$19+$G$20)-$W982)*($O$20/($O$19/2)))^2*(((($C$19+$G$20)-$W982)*($O$20/($O$19/2)))*$AZ$17))/3)*$X$603),(((PI()*((($C$19+$G$20)-$W982)*($O$20/($O$19/2)))^2*((($O$20+$G$20)-$W982)/3))*$X$603)-((PI()*((($C$19+$G$20)-$W982)*($O$20/($O$19/2)))^2*(((($C$19+$G$20)-$W982)*($O$20/($O$19/2)))*$AZ$17)/3)*$X$603))),IF('Silo Levels'!$L$24="Pumping",(($D$18*$X$603)+((PI()*(($C$21/2)^2)*($G$20-$W982))*$X$603))+((($D$18+$H$18)/3)*$BF$17)+(((PI()*($C$21/2)^2*(($C$21/2)*$AZ$17))/3)*$X$603),(($D$18*$X$603)+((PI()*(($C$21/2)^2)*($G$20-$W982))*$X$603))+((($D$18+$H$18)/3)*$BF$17)-(((PI()*($C$21/2)^2*(($C$21/2)*$AZ$17))/3)*$X$603)))</f>
        <v>54609.917371746662</v>
      </c>
      <c r="Y982" s="73">
        <v>37.700000000000003</v>
      </c>
      <c r="Z982" s="95">
        <f t="shared" si="141"/>
        <v>66903.197407972402</v>
      </c>
      <c r="AA982" s="62">
        <v>37.700000000000003</v>
      </c>
      <c r="AB982" s="96">
        <f>IF($AA982&gt;$G$20,IF('Silo Levels'!$L$25="Pumping",((PI()*((($C$19+$G$20)-$AA982)*($O$20/($O$19/2)))^2*((($O$20+$G$20)-$AA982))/3)*$AB$603)+(((PI()*((($C$19+$G$20)-$AA982)*($O$20/($O$19/2)))^2*(((($C$19+$G$20)-$AA982)*($O$20/($O$19/2)))*$AZ$18))/3)*$AB$603),(((PI()*((($C$19+$G$20)-$AA982)*($O$20/($O$19/2)))^2*((($O$20+$G$20)-$AA982)/3))*$AB$603)-((PI()*((($C$19+$G$20)-$AA982)*($O$20/($O$19/2)))^2*(((($C$19+$G$20)-$AA982)*($O$20/($O$19/2)))*$AZ$18)/3)*$AB$603))),IF('Silo Levels'!$L$25="Pumping",(($D$18*$AB$603)+((PI()*(($C$21/2)^2)*($G$20-$AA982))*$AB$603))+((($D$18+$H$18)/3)*$BF$18)+(((PI()*($C$21/2)^2*(($C$21/2)*$AZ$18))/3)*$AB$603),(($D$18*$AB$603)+((PI()*(($C$21/2)^2)*($G$20-$AA982))*$AB$603))+((($D$18+$H$18)/3)*$BF$18)-(((PI()*($C$21/2)^2*(($C$21/2)*$AZ$18))/3)*$AB$603)))</f>
        <v>62553.857030918087</v>
      </c>
      <c r="AC982" s="73">
        <v>37.700000000000003</v>
      </c>
      <c r="AD982" s="95">
        <f t="shared" si="142"/>
        <v>71942.388556008096</v>
      </c>
      <c r="AE982" s="62">
        <v>37.700000000000003</v>
      </c>
      <c r="AF982" s="96">
        <f>IF($AE982&gt;$G$20,IF('Silo Levels'!$L$26="Pumping",((PI()*((($C$19+$G$20)-$AE982)*($O$20/($O$19/2)))^2*((($O$20+$G$20)-$AE982))/3)*$AF$603)+(((PI()*((($C$19+$G$20)-$AE982)*($O$20/($O$19/2)))^2*(((($C$19+$G$20)-$AE982)*($O$20/($O$19/2)))*$AZ$19))/3)*$AF$603),(((PI()*((($C$19+$G$20)-$AE982)*($O$20/($O$19/2)))^2*((($O$20+$G$20)-$AE982)/3))*$AF$603)-((PI()*((($C$19+$G$20)-$AE982)*($O$20/($O$19/2)))^2*(((($C$19+$G$20)-$AE982)*($O$20/($O$19/2)))*$AZ$19)/3)*$AF$603))),IF('Silo Levels'!$L$26="Pumping",(($D$18*$AF$603)+((PI()*(($C$21/2)^2)*($G$20-$AE982))*$AF$603))+((($D$18+$H$18)/3)*$BF$19)+(((PI()*($C$21/2)^2*(($C$21/2)*$AZ$19))/3)*$AF$603),(($D$18*$AF$603)+((PI()*(($C$21/2)^2)*($G$20-$AE982))*$AF$603))+((($D$18+$H$18)/3)*$BF$19)-(((PI()*($C$21/2)^2*(($C$21/2)*$AZ$19))/3)*$AF$603)))</f>
        <v>69731.902903748123</v>
      </c>
      <c r="AG982" s="73">
        <v>37.700000000000003</v>
      </c>
      <c r="AH982" s="95">
        <f t="shared" si="143"/>
        <v>64358.879593206373</v>
      </c>
      <c r="AI982" s="62">
        <v>37.700000000000003</v>
      </c>
      <c r="AJ982" s="96">
        <f>IF($AI982&gt;$G$20,IF('Silo Levels'!$L$27="Pumping",((PI()*((($C$19+$G$20)-$AI982)*($O$20/($O$19/2)))^2*((($O$20+$G$20)-$AI982))/3)*$AJ$603)+(((PI()*((($C$19+$G$20)-$AI982)*($O$20/($O$19/2)))^2*(((($C$19+$G$20)-$AI982)*($O$20/($O$19/2)))*$AZ$20))/3)*$AJ$603),(((PI()*((($C$19+$G$20)-$AI982)*($O$20/($O$19/2)))^2*((($O$20+$G$20)-$AI982)/3))*$AJ$603)-((PI()*((($C$19+$G$20)-$AI982)*($O$20/($O$19/2)))^2*(((($C$19+$G$20)-$AI982)*($O$20/($O$19/2)))*$AZ$20)/3)*$AJ$603))),IF('Silo Levels'!$L$27="Pumping",(($D$18*$AJ$603)+((PI()*(($C$21/2)^2)*($G$20-$AI982))*$AJ$603))+((($D$18+$H$18)/3)*$BF$20)+(((PI()*($C$21/2)^2*(($C$21/2)*$AZ$20))/3)*$AJ$603),(($D$18*$AJ$603)+((PI()*(($C$21/2)^2)*($G$20-$AI982))*$AJ$603))+((($D$18+$H$18)/3)*$BF$20)-(((PI()*($C$21/2)^2*(($C$21/2)*$AZ$20))/3)*$AJ$603)))</f>
        <v>60177.424202399648</v>
      </c>
    </row>
    <row r="983" spans="1:36" x14ac:dyDescent="0.3">
      <c r="A983">
        <v>37.799999999999997</v>
      </c>
      <c r="B983" s="95">
        <f t="shared" si="144"/>
        <v>63939.277101027881</v>
      </c>
      <c r="C983" s="62">
        <v>37.799999999999997</v>
      </c>
      <c r="D983" s="96">
        <f>IF($C983&gt;$G$20,IF('Silo Levels'!$L$19="Pumping",((PI()*((($C$19+$G$20)-$C983)*($O$20/($O$19/2)))^2*((($O$20+$G$20)-$C983))/3)*$D$603)+(((PI()*((($C$19+$G$20)-$C983)*($O$20/($O$19/2)))^2*(((($C$19+$G$20)-$C983)*($O$20/($O$19/2)))*$AZ$12))/3)*$D$603),(((PI()*((($C$19+$G$20)-$C983)*($O$20/($O$19/2)))^2*((($O$20+$G$20)-$C983)/3))*$D$603)-((PI()*((($C$19+$G$20)-$C983)*($O$20/($O$19/2)))^2*(((($C$19+$G$20)-$C983)*($O$20/($O$19/2)))*$AZ$12)/3)*$D$603))),IF('Silo Levels'!$L$19="Pumping",(($D$18*$D$603)+((PI()*(($C$21/2)^2)*($G$20-$C983))*$D$603))+((($D$18+$H$18)/3)*$BF$12)+(((PI()*($C$21/2)^2*(($C$21/2)*$AZ$12))/3)*$D$603),(($D$18*$D$603)+((PI()*(($C$21/2)^2)*($G$20-$C983))*$D$603))+((($D$18+$H$18)/3)*$BF$12)-(((PI()*($C$21/2)^2*(($C$21/2)*$AZ$12))/3)*$D$603)))</f>
        <v>61012.258327463176</v>
      </c>
      <c r="E983" s="73">
        <v>37.799999999999997</v>
      </c>
      <c r="F983" s="95">
        <f t="shared" si="136"/>
        <v>58017.918464797825</v>
      </c>
      <c r="G983" s="62">
        <v>37.799999999999997</v>
      </c>
      <c r="H983" s="96">
        <f>IF($G983&gt;$G$20,IF('Silo Levels'!$L$20="Pumping",((PI()*((($C$19+$G$20)-$G983)*($O$20/($O$19/2)))^2*((($O$20+$G$20)-$G983))/3)*$H$603)+(((PI()*((($C$19+$G$20)-$G983)*($O$20/($O$19/2)))^2*(((($C$19+$G$20)-$G983)*($O$20/($O$19/2)))*$AZ$13))/3)*$H$603),(((PI()*((($C$19+$G$20)-$G983)*($O$20/($O$19/2)))^2*((($O$20+$G$20)-$G983)/3))*$H$603)-((PI()*((($C$19+$G$20)-$G983)*($O$20/($O$19/2)))^2*(((($C$19+$G$20)-$G983)*($O$20/($O$19/2)))*$AZ$13)/3)*$H$603))),IF('Silo Levels'!$L$20="Pumping",(($D$18*$H$603)+((PI()*(($C$21/2)^2)*($G$20-$G983))*$H$603))+((($D$18+$H$18)/3)*$BF$13)+(((PI()*($C$21/2)^2*(($C$21/2)*$AZ$13))/3)*$H$603),(($D$18*$H$603)+((PI()*(($C$21/2)^2)*($G$20-$G983))*$H$603))+((($D$18+$H$18)/3)*$BF$13)-(((PI()*($C$21/2)^2*(($C$21/2)*$AZ$13))/3)*$H$603)))</f>
        <v>54229.784019771963</v>
      </c>
      <c r="I983" s="73">
        <v>37.799999999999997</v>
      </c>
      <c r="J983" s="95">
        <f t="shared" si="137"/>
        <v>58277.742465055831</v>
      </c>
      <c r="K983" s="62">
        <v>37.799999999999997</v>
      </c>
      <c r="L983" s="96">
        <f>IF($K983&gt;$G$20,IF('Silo Levels'!$L$21="Pumping",((PI()*((($C$19+$G$20)-$K983)*($O$20/($O$19/2)))^2*((($O$20+$G$20)-$K983))/3)*$L$603)+(((PI()*((($C$19+$G$20)-$K983)*($O$20/($O$19/2)))^2*(((($C$19+$G$20)-$K983)*($O$20/($O$19/2)))*$AZ$14))/3)*$L$603),(((PI()*((($C$19+$G$20)-$K983)*($O$20/($O$19/2)))^2*((($O$20+$G$20)-$K983)/3))*$L$603)-((PI()*((($C$19+$G$20)-$K983)*($O$20/($O$19/2)))^2*(((($C$19+$G$20)-$K983)*($O$20/($O$19/2)))*$AZ$14)/3)*$L$603))),IF('Silo Levels'!$L$21="Pumping",(($D$18*$L$603)+((PI()*(($C$21/2)^2)*($G$20-$K983))*$L$603))+((($D$18+$H$18)/3)*$BF$14)+(((PI()*($C$21/2)^2*(($C$21/2)*$AZ$14))/3)*$L$603),(($D$18*$L$603)+((PI()*(($C$21/2)^2)*($G$20-$K983))*$L$603))+((($D$18+$H$18)/3)*$BF$14)-(((PI()*($C$21/2)^2*(($C$21/2)*$AZ$14))/3)*$L$603)))</f>
        <v>54472.349443443716</v>
      </c>
      <c r="M983" s="73">
        <v>37.799999999999997</v>
      </c>
      <c r="N983" s="95">
        <f t="shared" si="138"/>
        <v>59629.096863284874</v>
      </c>
      <c r="O983" s="62">
        <v>37.799999999999997</v>
      </c>
      <c r="P983" s="96">
        <f>IF($O983&gt;$G$20,IF('Silo Levels'!$L$22="Pumping",((PI()*((($C$19+$G$20)-$O983)*($O$20/($O$19/2)))^2*((($O$20+$G$20)-$O983))/3)*$P$603)+(((PI()*((($C$19+$G$20)-$O983)*($O$20/($O$19/2)))^2*(((($C$19+$G$20)-$O983)*($O$20/($O$19/2)))*$AZ$15))/3)*$P$603),(((PI()*((($C$19+$G$20)-$O983)*($O$20/($O$19/2)))^2*((($O$20+$G$20)-$O983)/3))*$P$603)-((PI()*((($C$19+$G$20)-$O983)*($O$20/($O$19/2)))^2*(((($C$19+$G$20)-$O983)*($O$20/($O$19/2)))*$AZ$15)/3)*$P$603))),IF('Silo Levels'!$L$22="Pumping",(($D$18*$P$603)+((PI()*(($C$21/2)^2)*($G$20-$O983))*$P$603))+((($D$18+$H$18)/3)*$BF$15)+(((PI()*($C$21/2)^2*(($C$21/2)*$AZ$15))/3)*$P$603),(($D$18*$P$603)+((PI()*(($C$21/2)^2)*($G$20-$O983))*$P$603))+((($D$18+$H$18)/3)*$BF$15)-(((PI()*($C$21/2)^2*(($C$21/2)*$AZ$15))/3)*$P$603)))</f>
        <v>55733.941335692383</v>
      </c>
      <c r="Q983" s="73">
        <v>37.799999999999997</v>
      </c>
      <c r="R983" s="95">
        <f t="shared" si="139"/>
        <v>61647.70355789634</v>
      </c>
      <c r="S983" s="62">
        <v>37.799999999999997</v>
      </c>
      <c r="T983" s="96">
        <f>IF($S983&gt;$G$20,IF('Silo Levels'!$L$23="Pumping",((PI()*((($C$19+$G$20)-$S983)*($O$20/($O$19/2)))^2*((($O$20+$G$20)-$S983))/3)*$T$603)+(((PI()*((($C$19+$G$20)-$S983)*($O$20/($O$19/2)))^2*(((($C$19+$G$20)-$S983)*($O$20/($O$19/2)))*$AZ$16))/3)*$T$603),(((PI()*((($C$19+$G$20)-$S983)*($O$20/($O$19/2)))^2*((($O$20+$G$20)-$S983)/3))*$T$603)-((PI()*((($C$19+$G$20)-$S983)*($O$20/($O$19/2)))^2*(((($C$19+$G$20)-$S983)*($O$20/($O$19/2)))*$AZ$16)/3)*$T$603))),IF('Silo Levels'!$L$23="Pumping",(($D$18*$T$603)+((PI()*(($C$21/2)^2)*($G$20-$S983))*$T$603))+((($D$18+$H$18)/3)*$BF$16)+(((PI()*($C$21/2)^2*(($C$21/2)*$AZ$16))/3)*$T$603),(($D$18*$T$603)+((PI()*(($C$21/2)^2)*($G$20-$S983))*$T$603))+((($D$18+$H$18)/3)*$BF$16)-(((PI()*($C$21/2)^2*(($C$21/2)*$AZ$16))/3)*$T$603)))</f>
        <v>57618.463887954102</v>
      </c>
      <c r="U983" s="73">
        <v>37.799999999999997</v>
      </c>
      <c r="V983" s="95">
        <f t="shared" si="140"/>
        <v>58017.918464797825</v>
      </c>
      <c r="W983" s="62">
        <v>37.799999999999997</v>
      </c>
      <c r="X983" s="96">
        <f>IF($W983&gt;$G$20,IF('Silo Levels'!$L$24="Pumping",((PI()*((($C$19+$G$20)-$W983)*($O$20/($O$19/2)))^2*((($O$20+$G$20)-$W983))/3)*$X$603)+(((PI()*((($C$19+$G$20)-$W983)*($O$20/($O$19/2)))^2*(((($C$19+$G$20)-$W983)*($O$20/($O$19/2)))*$AZ$17))/3)*$X$603),(((PI()*((($C$19+$G$20)-$W983)*($O$20/($O$19/2)))^2*((($O$20+$G$20)-$W983)/3))*$X$603)-((PI()*((($C$19+$G$20)-$W983)*($O$20/($O$19/2)))^2*(((($C$19+$G$20)-$W983)*($O$20/($O$19/2)))*$AZ$17)/3)*$X$603))),IF('Silo Levels'!$L$24="Pumping",(($D$18*$X$603)+((PI()*(($C$21/2)^2)*($G$20-$W983))*$X$603))+((($D$18+$H$18)/3)*$BF$17)+(((PI()*($C$21/2)^2*(($C$21/2)*$AZ$17))/3)*$X$603),(($D$18*$X$603)+((PI()*(($C$21/2)^2)*($G$20-$W983))*$X$603))+((($D$18+$H$18)/3)*$BF$17)-(((PI()*($C$21/2)^2*(($C$21/2)*$AZ$17))/3)*$X$603)))</f>
        <v>54229.784019771963</v>
      </c>
      <c r="Y983" s="73">
        <v>37.799999999999997</v>
      </c>
      <c r="Z983" s="95">
        <f t="shared" si="141"/>
        <v>66466.747920658265</v>
      </c>
      <c r="AA983" s="62">
        <v>37.799999999999997</v>
      </c>
      <c r="AB983" s="96">
        <f>IF($AA983&gt;$G$20,IF('Silo Levels'!$L$25="Pumping",((PI()*((($C$19+$G$20)-$AA983)*($O$20/($O$19/2)))^2*((($O$20+$G$20)-$AA983))/3)*$AB$603)+(((PI()*((($C$19+$G$20)-$AA983)*($O$20/($O$19/2)))^2*(((($C$19+$G$20)-$AA983)*($O$20/($O$19/2)))*$AZ$18))/3)*$AB$603),(((PI()*((($C$19+$G$20)-$AA983)*($O$20/($O$19/2)))^2*((($O$20+$G$20)-$AA983)/3))*$AB$603)-((PI()*((($C$19+$G$20)-$AA983)*($O$20/($O$19/2)))^2*(((($C$19+$G$20)-$AA983)*($O$20/($O$19/2)))*$AZ$18)/3)*$AB$603))),IF('Silo Levels'!$L$25="Pumping",(($D$18*$AB$603)+((PI()*(($C$21/2)^2)*($G$20-$AA983))*$AB$603))+((($D$18+$H$18)/3)*$BF$18)+(((PI()*($C$21/2)^2*(($C$21/2)*$AZ$18))/3)*$AB$603),(($D$18*$AB$603)+((PI()*(($C$21/2)^2)*($G$20-$AA983))*$AB$603))+((($D$18+$H$18)/3)*$BF$18)-(((PI()*($C$21/2)^2*(($C$21/2)*$AZ$18))/3)*$AB$603)))</f>
        <v>62117.407543603949</v>
      </c>
      <c r="AC983" s="73">
        <v>37.799999999999997</v>
      </c>
      <c r="AD983" s="95">
        <f t="shared" si="142"/>
        <v>71498.751017436094</v>
      </c>
      <c r="AE983" s="62">
        <v>37.799999999999997</v>
      </c>
      <c r="AF983" s="96">
        <f>IF($AE983&gt;$G$20,IF('Silo Levels'!$L$26="Pumping",((PI()*((($C$19+$G$20)-$AE983)*($O$20/($O$19/2)))^2*((($O$20+$G$20)-$AE983))/3)*$AF$603)+(((PI()*((($C$19+$G$20)-$AE983)*($O$20/($O$19/2)))^2*(((($C$19+$G$20)-$AE983)*($O$20/($O$19/2)))*$AZ$19))/3)*$AF$603),(((PI()*((($C$19+$G$20)-$AE983)*($O$20/($O$19/2)))^2*((($O$20+$G$20)-$AE983)/3))*$AF$603)-((PI()*((($C$19+$G$20)-$AE983)*($O$20/($O$19/2)))^2*(((($C$19+$G$20)-$AE983)*($O$20/($O$19/2)))*$AZ$19)/3)*$AF$603))),IF('Silo Levels'!$L$26="Pumping",(($D$18*$AF$603)+((PI()*(($C$21/2)^2)*($G$20-$AE983))*$AF$603))+((($D$18+$H$18)/3)*$BF$19)+(((PI()*($C$21/2)^2*(($C$21/2)*$AZ$19))/3)*$AF$603),(($D$18*$AF$603)+((PI()*(($C$21/2)^2)*($G$20-$AE983))*$AF$603))+((($D$18+$H$18)/3)*$BF$19)-(((PI()*($C$21/2)^2*(($C$21/2)*$AZ$19))/3)*$AF$603)))</f>
        <v>69288.265365176121</v>
      </c>
      <c r="AG983" s="73">
        <v>37.799999999999997</v>
      </c>
      <c r="AH983" s="95">
        <f t="shared" si="143"/>
        <v>63939.277101027881</v>
      </c>
      <c r="AI983" s="62">
        <v>37.799999999999997</v>
      </c>
      <c r="AJ983" s="96">
        <f>IF($AI983&gt;$G$20,IF('Silo Levels'!$L$27="Pumping",((PI()*((($C$19+$G$20)-$AI983)*($O$20/($O$19/2)))^2*((($O$20+$G$20)-$AI983))/3)*$AJ$603)+(((PI()*((($C$19+$G$20)-$AI983)*($O$20/($O$19/2)))^2*(((($C$19+$G$20)-$AI983)*($O$20/($O$19/2)))*$AZ$20))/3)*$AJ$603),(((PI()*((($C$19+$G$20)-$AI983)*($O$20/($O$19/2)))^2*((($O$20+$G$20)-$AI983)/3))*$AJ$603)-((PI()*((($C$19+$G$20)-$AI983)*($O$20/($O$19/2)))^2*(((($C$19+$G$20)-$AI983)*($O$20/($O$19/2)))*$AZ$20)/3)*$AJ$603))),IF('Silo Levels'!$L$27="Pumping",(($D$18*$AJ$603)+((PI()*(($C$21/2)^2)*($G$20-$AI983))*$AJ$603))+((($D$18+$H$18)/3)*$BF$20)+(((PI()*($C$21/2)^2*(($C$21/2)*$AZ$20))/3)*$AJ$603),(($D$18*$AJ$603)+((PI()*(($C$21/2)^2)*($G$20-$AI983))*$AJ$603))+((($D$18+$H$18)/3)*$BF$20)-(((PI()*($C$21/2)^2*(($C$21/2)*$AZ$20))/3)*$AJ$603)))</f>
        <v>59757.821710221157</v>
      </c>
    </row>
    <row r="984" spans="1:36" ht="15" thickBot="1" x14ac:dyDescent="0.35">
      <c r="A984">
        <v>37.9</v>
      </c>
      <c r="B984" s="99">
        <f t="shared" si="144"/>
        <v>63519.67460884936</v>
      </c>
      <c r="C984" s="64">
        <v>37.9</v>
      </c>
      <c r="D984" s="100">
        <f>IF($C984&gt;$G$20,IF('Silo Levels'!$L$19="Pumping",((PI()*((($C$19+$G$20)-$C984)*($O$20/($O$19/2)))^2*((($O$20+$G$20)-$C984))/3)*$D$603)+(((PI()*((($C$19+$G$20)-$C984)*($O$20/($O$19/2)))^2*(((($C$19+$G$20)-$C984)*($O$20/($O$19/2)))*$AZ$12))/3)*$D$603),(((PI()*((($C$19+$G$20)-$C984)*($O$20/($O$19/2)))^2*((($O$20+$G$20)-$C984)/3))*$D$603)-((PI()*((($C$19+$G$20)-$C984)*($O$20/($O$19/2)))^2*(((($C$19+$G$20)-$C984)*($O$20/($O$19/2)))*$AZ$12)/3)*$D$603))),IF('Silo Levels'!$L$19="Pumping",(($D$18*$D$603)+((PI()*(($C$21/2)^2)*($G$20-$C984))*$D$603))+((($D$18+$H$18)/3)*$BF$12)+(((PI()*($C$21/2)^2*(($C$21/2)*$AZ$12))/3)*$D$603),(($D$18*$D$603)+((PI()*(($C$21/2)^2)*($G$20-$C984))*$D$603))+((($D$18+$H$18)/3)*$BF$12)-(((PI()*($C$21/2)^2*(($C$21/2)*$AZ$12))/3)*$D$603)))</f>
        <v>60592.655835284655</v>
      </c>
      <c r="E984" s="73">
        <v>37.9</v>
      </c>
      <c r="F984" s="99">
        <f t="shared" si="136"/>
        <v>57637.785112823098</v>
      </c>
      <c r="G984" s="64">
        <v>37.9</v>
      </c>
      <c r="H984" s="100">
        <f>IF($G984&gt;$G$20,IF('Silo Levels'!$L$20="Pumping",((PI()*((($C$19+$G$20)-$G984)*($O$20/($O$19/2)))^2*((($O$20+$G$20)-$G984))/3)*$H$603)+(((PI()*((($C$19+$G$20)-$G984)*($O$20/($O$19/2)))^2*(((($C$19+$G$20)-$G984)*($O$20/($O$19/2)))*$AZ$13))/3)*$H$603),(((PI()*((($C$19+$G$20)-$G984)*($O$20/($O$19/2)))^2*((($O$20+$G$20)-$G984)/3))*$H$603)-((PI()*((($C$19+$G$20)-$G984)*($O$20/($O$19/2)))^2*(((($C$19+$G$20)-$G984)*($O$20/($O$19/2)))*$AZ$13)/3)*$H$603))),IF('Silo Levels'!$L$20="Pumping",(($D$18*$H$603)+((PI()*(($C$21/2)^2)*($G$20-$G984))*$H$603))+((($D$18+$H$18)/3)*$BF$13)+(((PI()*($C$21/2)^2*(($C$21/2)*$AZ$13))/3)*$H$603),(($D$18*$H$603)+((PI()*(($C$21/2)^2)*($G$20-$G984))*$H$603))+((($D$18+$H$18)/3)*$BF$13)-(((PI()*($C$21/2)^2*(($C$21/2)*$AZ$13))/3)*$H$603)))</f>
        <v>53849.650667797236</v>
      </c>
      <c r="I984" s="73">
        <v>37.9</v>
      </c>
      <c r="J984" s="99">
        <f t="shared" si="137"/>
        <v>57895.877241981158</v>
      </c>
      <c r="K984" s="64">
        <v>37.9</v>
      </c>
      <c r="L984" s="100">
        <f>IF($K984&gt;$G$20,IF('Silo Levels'!$L$21="Pumping",((PI()*((($C$19+$G$20)-$K984)*($O$20/($O$19/2)))^2*((($O$20+$G$20)-$K984))/3)*$L$603)+(((PI()*((($C$19+$G$20)-$K984)*($O$20/($O$19/2)))^2*(((($C$19+$G$20)-$K984)*($O$20/($O$19/2)))*$AZ$14))/3)*$L$603),(((PI()*((($C$19+$G$20)-$K984)*($O$20/($O$19/2)))^2*((($O$20+$G$20)-$K984)/3))*$L$603)-((PI()*((($C$19+$G$20)-$K984)*($O$20/($O$19/2)))^2*(((($C$19+$G$20)-$K984)*($O$20/($O$19/2)))*$AZ$14)/3)*$L$603))),IF('Silo Levels'!$L$21="Pumping",(($D$18*$L$603)+((PI()*(($C$21/2)^2)*($G$20-$K984))*$L$603))+((($D$18+$H$18)/3)*$BF$14)+(((PI()*($C$21/2)^2*(($C$21/2)*$AZ$14))/3)*$L$603),(($D$18*$L$603)+((PI()*(($C$21/2)^2)*($G$20-$K984))*$L$603))+((($D$18+$H$18)/3)*$BF$14)-(((PI()*($C$21/2)^2*(($C$21/2)*$AZ$14))/3)*$L$603)))</f>
        <v>54090.484220369042</v>
      </c>
      <c r="M984" s="73">
        <v>37.9</v>
      </c>
      <c r="N984" s="99">
        <f t="shared" si="138"/>
        <v>59238.22411347767</v>
      </c>
      <c r="O984" s="64">
        <v>37.9</v>
      </c>
      <c r="P984" s="100">
        <f>IF($O984&gt;$G$20,IF('Silo Levels'!$L$22="Pumping",((PI()*((($C$19+$G$20)-$O984)*($O$20/($O$19/2)))^2*((($O$20+$G$20)-$O984))/3)*$P$603)+(((PI()*((($C$19+$G$20)-$O984)*($O$20/($O$19/2)))^2*(((($C$19+$G$20)-$O984)*($O$20/($O$19/2)))*$AZ$15))/3)*$P$603),(((PI()*((($C$19+$G$20)-$O984)*($O$20/($O$19/2)))^2*((($O$20+$G$20)-$O984)/3))*$P$603)-((PI()*((($C$19+$G$20)-$O984)*($O$20/($O$19/2)))^2*(((($C$19+$G$20)-$O984)*($O$20/($O$19/2)))*$AZ$15)/3)*$P$603))),IF('Silo Levels'!$L$22="Pumping",(($D$18*$P$603)+((PI()*(($C$21/2)^2)*($G$20-$O984))*$P$603))+((($D$18+$H$18)/3)*$BF$15)+(((PI()*($C$21/2)^2*(($C$21/2)*$AZ$15))/3)*$P$603),(($D$18*$P$603)+((PI()*(($C$21/2)^2)*($G$20-$O984))*$P$603))+((($D$18+$H$18)/3)*$BF$15)-(((PI()*($C$21/2)^2*(($C$21/2)*$AZ$15))/3)*$P$603)))</f>
        <v>55343.068585885179</v>
      </c>
      <c r="Q984" s="73">
        <v>37.9</v>
      </c>
      <c r="R984" s="99">
        <f t="shared" si="139"/>
        <v>61243.375674640803</v>
      </c>
      <c r="S984" s="64">
        <v>37.9</v>
      </c>
      <c r="T984" s="100">
        <f>IF($S984&gt;$G$20,IF('Silo Levels'!$L$23="Pumping",((PI()*((($C$19+$G$20)-$S984)*($O$20/($O$19/2)))^2*((($O$20+$G$20)-$S984))/3)*$T$603)+(((PI()*((($C$19+$G$20)-$S984)*($O$20/($O$19/2)))^2*(((($C$19+$G$20)-$S984)*($O$20/($O$19/2)))*$AZ$16))/3)*$T$603),(((PI()*((($C$19+$G$20)-$S984)*($O$20/($O$19/2)))^2*((($O$20+$G$20)-$S984)/3))*$T$603)-((PI()*((($C$19+$G$20)-$S984)*($O$20/($O$19/2)))^2*(((($C$19+$G$20)-$S984)*($O$20/($O$19/2)))*$AZ$16)/3)*$T$603))),IF('Silo Levels'!$L$23="Pumping",(($D$18*$T$603)+((PI()*(($C$21/2)^2)*($G$20-$S984))*$T$603))+((($D$18+$H$18)/3)*$BF$16)+(((PI()*($C$21/2)^2*(($C$21/2)*$AZ$16))/3)*$T$603),(($D$18*$T$603)+((PI()*(($C$21/2)^2)*($G$20-$S984))*$T$603))+((($D$18+$H$18)/3)*$BF$16)-(((PI()*($C$21/2)^2*(($C$21/2)*$AZ$16))/3)*$T$603)))</f>
        <v>57214.136004698565</v>
      </c>
      <c r="U984" s="73">
        <v>37.9</v>
      </c>
      <c r="V984" s="99">
        <f t="shared" si="140"/>
        <v>57637.785112823098</v>
      </c>
      <c r="W984" s="64">
        <v>37.9</v>
      </c>
      <c r="X984" s="100">
        <f>IF($W984&gt;$G$20,IF('Silo Levels'!$L$24="Pumping",((PI()*((($C$19+$G$20)-$W984)*($O$20/($O$19/2)))^2*((($O$20+$G$20)-$W984))/3)*$X$603)+(((PI()*((($C$19+$G$20)-$W984)*($O$20/($O$19/2)))^2*(((($C$19+$G$20)-$W984)*($O$20/($O$19/2)))*$AZ$17))/3)*$X$603),(((PI()*((($C$19+$G$20)-$W984)*($O$20/($O$19/2)))^2*((($O$20+$G$20)-$W984)/3))*$X$603)-((PI()*((($C$19+$G$20)-$W984)*($O$20/($O$19/2)))^2*(((($C$19+$G$20)-$W984)*($O$20/($O$19/2)))*$AZ$17)/3)*$X$603))),IF('Silo Levels'!$L$24="Pumping",(($D$18*$X$603)+((PI()*(($C$21/2)^2)*($G$20-$W984))*$X$603))+((($D$18+$H$18)/3)*$BF$17)+(((PI()*($C$21/2)^2*(($C$21/2)*$AZ$17))/3)*$X$603),(($D$18*$X$603)+((PI()*(($C$21/2)^2)*($G$20-$W984))*$X$603))+((($D$18+$H$18)/3)*$BF$17)-(((PI()*($C$21/2)^2*(($C$21/2)*$AZ$17))/3)*$X$603)))</f>
        <v>53849.650667797236</v>
      </c>
      <c r="Y984" s="73">
        <v>37.9</v>
      </c>
      <c r="Z984" s="99">
        <f t="shared" si="141"/>
        <v>66030.298433344098</v>
      </c>
      <c r="AA984" s="64">
        <v>37.9</v>
      </c>
      <c r="AB984" s="100">
        <f>IF($AA984&gt;$G$20,IF('Silo Levels'!$L$25="Pumping",((PI()*((($C$19+$G$20)-$AA984)*($O$20/($O$19/2)))^2*((($O$20+$G$20)-$AA984))/3)*$AB$603)+(((PI()*((($C$19+$G$20)-$AA984)*($O$20/($O$19/2)))^2*(((($C$19+$G$20)-$AA984)*($O$20/($O$19/2)))*$AZ$18))/3)*$AB$603),(((PI()*((($C$19+$G$20)-$AA984)*($O$20/($O$19/2)))^2*((($O$20+$G$20)-$AA984)/3))*$AB$603)-((PI()*((($C$19+$G$20)-$AA984)*($O$20/($O$19/2)))^2*(((($C$19+$G$20)-$AA984)*($O$20/($O$19/2)))*$AZ$18)/3)*$AB$603))),IF('Silo Levels'!$L$25="Pumping",(($D$18*$AB$603)+((PI()*(($C$21/2)^2)*($G$20-$AA984))*$AB$603))+((($D$18+$H$18)/3)*$BF$18)+(((PI()*($C$21/2)^2*(($C$21/2)*$AZ$18))/3)*$AB$603),(($D$18*$AB$603)+((PI()*(($C$21/2)^2)*($G$20-$AA984))*$AB$603))+((($D$18+$H$18)/3)*$BF$18)-(((PI()*($C$21/2)^2*(($C$21/2)*$AZ$18))/3)*$AB$603)))</f>
        <v>61680.958056289783</v>
      </c>
      <c r="AC984" s="73">
        <v>37.9</v>
      </c>
      <c r="AD984" s="99">
        <f t="shared" si="142"/>
        <v>71055.113478864048</v>
      </c>
      <c r="AE984" s="64">
        <v>37.9</v>
      </c>
      <c r="AF984" s="100">
        <f>IF($AE984&gt;$G$20,IF('Silo Levels'!$L$26="Pumping",((PI()*((($C$19+$G$20)-$AE984)*($O$20/($O$19/2)))^2*((($O$20+$G$20)-$AE984))/3)*$AF$603)+(((PI()*((($C$19+$G$20)-$AE984)*($O$20/($O$19/2)))^2*(((($C$19+$G$20)-$AE984)*($O$20/($O$19/2)))*$AZ$19))/3)*$AF$603),(((PI()*((($C$19+$G$20)-$AE984)*($O$20/($O$19/2)))^2*((($O$20+$G$20)-$AE984)/3))*$AF$603)-((PI()*((($C$19+$G$20)-$AE984)*($O$20/($O$19/2)))^2*(((($C$19+$G$20)-$AE984)*($O$20/($O$19/2)))*$AZ$19)/3)*$AF$603))),IF('Silo Levels'!$L$26="Pumping",(($D$18*$AF$603)+((PI()*(($C$21/2)^2)*($G$20-$AE984))*$AF$603))+((($D$18+$H$18)/3)*$BF$19)+(((PI()*($C$21/2)^2*(($C$21/2)*$AZ$19))/3)*$AF$603),(($D$18*$AF$603)+((PI()*(($C$21/2)^2)*($G$20-$AE984))*$AF$603))+((($D$18+$H$18)/3)*$BF$19)-(((PI()*($C$21/2)^2*(($C$21/2)*$AZ$19))/3)*$AF$603)))</f>
        <v>68844.627826604075</v>
      </c>
      <c r="AG984" s="73">
        <v>37.9</v>
      </c>
      <c r="AH984" s="99">
        <f t="shared" si="143"/>
        <v>63519.67460884936</v>
      </c>
      <c r="AI984" s="64">
        <v>37.9</v>
      </c>
      <c r="AJ984" s="100">
        <f>IF($AI984&gt;$G$20,IF('Silo Levels'!$L$27="Pumping",((PI()*((($C$19+$G$20)-$AI984)*($O$20/($O$19/2)))^2*((($O$20+$G$20)-$AI984))/3)*$AJ$603)+(((PI()*((($C$19+$G$20)-$AI984)*($O$20/($O$19/2)))^2*(((($C$19+$G$20)-$AI984)*($O$20/($O$19/2)))*$AZ$20))/3)*$AJ$603),(((PI()*((($C$19+$G$20)-$AI984)*($O$20/($O$19/2)))^2*((($O$20+$G$20)-$AI984)/3))*$AJ$603)-((PI()*((($C$19+$G$20)-$AI984)*($O$20/($O$19/2)))^2*(((($C$19+$G$20)-$AI984)*($O$20/($O$19/2)))*$AZ$20)/3)*$AJ$603))),IF('Silo Levels'!$L$27="Pumping",(($D$18*$AJ$603)+((PI()*(($C$21/2)^2)*($G$20-$AI984))*$AJ$603))+((($D$18+$H$18)/3)*$BF$20)+(((PI()*($C$21/2)^2*(($C$21/2)*$AZ$20))/3)*$AJ$603),(($D$18*$AJ$603)+((PI()*(($C$21/2)^2)*($G$20-$AI984))*$AJ$603))+((($D$18+$H$18)/3)*$BF$20)-(((PI()*($C$21/2)^2*(($C$21/2)*$AZ$20))/3)*$AJ$603)))</f>
        <v>59338.219218042635</v>
      </c>
    </row>
    <row r="985" spans="1:36" x14ac:dyDescent="0.3">
      <c r="A985">
        <v>38</v>
      </c>
      <c r="B985" s="104">
        <f>IF($C985&gt;$G$20,(PI()*((($C$19+$G$20)-$C985)*($O$20/($O$19/2)))^2*((($O$20+$G$20)-$C985)/3))*$D$603,($D$18*$D$603)+((PI()*(($C$21/2)^2)*($G$20-$C985))*$D$603)+((($D$18+$H$18)/3)*$BG$12))</f>
        <v>62111.668229903626</v>
      </c>
      <c r="C985" s="71">
        <v>38</v>
      </c>
      <c r="D985" s="105">
        <f>IF($C985&gt;$G$20,IF('Silo Levels'!$L$19="Pumping",((PI()*((($C$19+$G$20)-$C985)*($O$20/($O$19/2)))^2*((($O$20+$G$20)-$C985))/3)*$D$603)+(((PI()*((($C$19+$G$20)-$C985)*($O$20/($O$19/2)))^2*(((($C$19+$G$20)-$C985)*($O$20/($O$19/2)))*$AZ$12))/3)*$D$603),(((PI()*((($C$19+$G$20)-$C985)*($O$20/($O$19/2)))^2*((($O$20+$G$20)-$C985)/3))*$D$603)-((PI()*((($C$19+$G$20)-$C985)*($O$20/($O$19/2)))^2*(((($C$19+$G$20)-$C985)*($O$20/($O$19/2)))*$AZ$12)/3)*$D$603))),IF('Silo Levels'!$L$19="Pumping",(($D$18*$D$603)+((PI()*(($C$21/2)^2)*($G$20-$C985))*$D$603))+((($D$18+$H$18)/3)*$BG$12)+(((PI()*($C$21/2)^2*(($C$21/2)*$AZ$12))/3)*$D$603),(($D$18*$D$603)+((PI()*(($C$21/2)^2)*($G$20-$C985))*$D$603))+((($D$18+$H$18)/3)*$BG$12)-(((PI()*($C$21/2)^2*(($C$21/2)*$AZ$12))/3)*$D$603)))</f>
        <v>59184.649456338921</v>
      </c>
      <c r="E985" s="73">
        <v>38</v>
      </c>
      <c r="F985" s="104">
        <f>IF($G985&gt;$G$20,(PI()*((($C$19+$G$20)-$G985)*($O$20/($O$19/2)))^2*((($O$20+$G$20)-$G985)/3))*$H$603,($D$18*$H$603)+((PI()*(($C$21/2)^2)*($G$20-$G985))*$H$603)+((($D$18+$H$18)/3)*$BG$13))</f>
        <v>56269.247874081157</v>
      </c>
      <c r="G985" s="71">
        <v>38</v>
      </c>
      <c r="H985" s="105">
        <f>IF($G985&gt;$G$20,IF('Silo Levels'!$L$20="Pumping",((PI()*((($C$19+$G$20)-$G985)*($O$20/($O$19/2)))^2*((($O$20+$G$20)-$G985))/3)*$H$603)+(((PI()*((($C$19+$G$20)-$G985)*($O$20/($O$19/2)))^2*(((($C$19+$G$20)-$G985)*($O$20/($O$19/2)))*$AZ$13))/3)*$H$603),(((PI()*((($C$19+$G$20)-$G985)*($O$20/($O$19/2)))^2*((($O$20+$G$20)-$G985)/3))*$H$603)-((PI()*((($C$19+$G$20)-$G985)*($O$20/($O$19/2)))^2*(((($C$19+$G$20)-$G985)*($O$20/($O$19/2)))*$AZ$13)/3)*$H$603))),IF('Silo Levels'!$L$20="Pumping",(($D$18*$H$603)+((PI()*(($C$21/2)^2)*($G$20-$G985))*$H$603))+((($D$18+$H$18)/3)*$BG$13)+(((PI()*($C$21/2)^2*(($C$21/2)*$AZ$13))/3)*$H$603),(($D$18*$H$603)+((PI()*(($C$21/2)^2)*($G$20-$G985))*$H$603))+((($D$18+$H$18)/3)*$BG$13)-(((PI()*($C$21/2)^2*(($C$21/2)*$AZ$13))/3)*$H$603)))</f>
        <v>52481.113429055295</v>
      </c>
      <c r="I985" s="73">
        <v>38</v>
      </c>
      <c r="J985" s="104">
        <f>IF($K985&gt;$G$20,(PI()*((($C$19+$G$20)-$K985)*($O$20/($O$19/2)))^2*((($O$20+$G$20)-$K985)/3))*$L$603,($D$18*$L$603)+((PI()*(($C$21/2)^2)*($G$20-$K985))*$L$603)+((($D$18+$H$18)/3)*$BG$14))</f>
        <v>56525.608132139278</v>
      </c>
      <c r="K985" s="71">
        <v>38</v>
      </c>
      <c r="L985" s="105">
        <f>IF($K985&gt;$G$20,IF('Silo Levels'!$L$21="Pumping",((PI()*((($C$19+$G$20)-$K985)*($O$20/($O$19/2)))^2*((($O$20+$G$20)-$K985))/3)*$L$603)+(((PI()*((($C$19+$G$20)-$K985)*($O$20/($O$19/2)))^2*(((($C$19+$G$20)-$K985)*($O$20/($O$19/2)))*$AZ$14))/3)*$L$603),(((PI()*((($C$19+$G$20)-$K985)*($O$20/($O$19/2)))^2*((($O$20+$G$20)-$K985)/3))*$L$603)-((PI()*((($C$19+$G$20)-$K985)*($O$20/($O$19/2)))^2*(((($C$19+$G$20)-$K985)*($O$20/($O$19/2)))*$AZ$14)/3)*$L$603))),IF('Silo Levels'!$L$21="Pumping",(($D$18*$L$603)+((PI()*(($C$21/2)^2)*($G$20-$K985))*$L$603))+((($D$18+$H$18)/3)*$BG$14)+(((PI()*($C$21/2)^2*(($C$21/2)*$AZ$14))/3)*$L$603),(($D$18*$L$603)+((PI()*(($C$21/2)^2)*($G$20-$K985))*$L$603))+((($D$18+$H$18)/3)*$BG$14)-(((PI()*($C$21/2)^2*(($C$21/2)*$AZ$14))/3)*$L$603)))</f>
        <v>52720.215110527162</v>
      </c>
      <c r="M985" s="73">
        <v>38</v>
      </c>
      <c r="N985" s="104">
        <f>IF($O985&gt;$G$20,(PI()*((($C$19+$G$20)-$O985)*($O$20/($O$19/2)))^2*((($O$20+$G$20)-$O985)/3))*$P$603,($D$18*$P$603)+((PI()*(($C$21/2)^2)*($G$20-$O985))*$P$603)+((($D$18+$H$18)/3)*$BG$15))</f>
        <v>57858.947476903268</v>
      </c>
      <c r="O985" s="71">
        <v>38</v>
      </c>
      <c r="P985" s="105">
        <f>IF($O985&gt;$G$20,IF('Silo Levels'!$L$22="Pumping",((PI()*((($C$19+$G$20)-$O985)*($O$20/($O$19/2)))^2*((($O$20+$G$20)-$O985))/3)*$P$603)+(((PI()*((($C$19+$G$20)-$O985)*($O$20/($O$19/2)))^2*(((($C$19+$G$20)-$O985)*($O$20/($O$19/2)))*$AZ$15))/3)*$P$603),(((PI()*((($C$19+$G$20)-$O985)*($O$20/($O$19/2)))^2*((($O$20+$G$20)-$O985)/3))*$P$603)-((PI()*((($C$19+$G$20)-$O985)*($O$20/($O$19/2)))^2*(((($C$19+$G$20)-$O985)*($O$20/($O$19/2)))*$AZ$15)/3)*$P$603))),IF('Silo Levels'!$L$22="Pumping",(($D$18*$P$603)+((PI()*(($C$21/2)^2)*($G$20-$O985))*$P$603))+((($D$18+$H$18)/3)*$BG$15)+(((PI()*($C$21/2)^2*(($C$21/2)*$AZ$15))/3)*$P$603),(($D$18*$P$603)+((PI()*(($C$21/2)^2)*($G$20-$O985))*$P$603))+((($D$18+$H$18)/3)*$BG$15)-(((PI()*($C$21/2)^2*(($C$21/2)*$AZ$15))/3)*$P$603)))</f>
        <v>53963.791949310777</v>
      </c>
      <c r="Q985" s="73">
        <v>38</v>
      </c>
      <c r="R985" s="104">
        <f>IF($S985&gt;$G$20,(PI()*((($C$19+$G$20)-$S985)*($O$20/($O$19/2)))^2*((($O$20+$G$20)-$S985)/3))*$T$603,($D$18*$T$603)+((PI()*(($C$21/2)^2)*($G$20-$S985))*$T$603)+((($D$18+$H$18)/3)*$BG$16))</f>
        <v>59850.64390461806</v>
      </c>
      <c r="S985" s="71">
        <v>38</v>
      </c>
      <c r="T985" s="105">
        <f>IF($S985&gt;$G$20,IF('Silo Levels'!$L$23="Pumping",((PI()*((($C$19+$G$20)-$S985)*($O$20/($O$19/2)))^2*((($O$20+$G$20)-$S985))/3)*$T$603)+(((PI()*((($C$19+$G$20)-$S985)*($O$20/($O$19/2)))^2*(((($C$19+$G$20)-$S985)*($O$20/($O$19/2)))*$AZ$16))/3)*$T$603),(((PI()*((($C$19+$G$20)-$S985)*($O$20/($O$19/2)))^2*((($O$20+$G$20)-$S985)/3))*$T$603)-((PI()*((($C$19+$G$20)-$S985)*($O$20/($O$19/2)))^2*(((($C$19+$G$20)-$S985)*($O$20/($O$19/2)))*$AZ$16)/3)*$T$603))),IF('Silo Levels'!$L$23="Pumping",(($D$18*$T$603)+((PI()*(($C$21/2)^2)*($G$20-$S985))*$T$603))+((($D$18+$H$18)/3)*$BG$16)+(((PI()*($C$21/2)^2*(($C$21/2)*$AZ$16))/3)*$T$603),(($D$18*$T$603)+((PI()*(($C$21/2)^2)*($G$20-$S985))*$T$603))+((($D$18+$H$18)/3)*$BG$16)-(((PI()*($C$21/2)^2*(($C$21/2)*$AZ$16))/3)*$T$603)))</f>
        <v>55821.404234675821</v>
      </c>
      <c r="U985" s="73">
        <v>38</v>
      </c>
      <c r="V985" s="104">
        <f>IF($W985&gt;$G$20,(PI()*((($C$19+$G$20)-$W985)*($O$20/($O$19/2)))^2*((($O$20+$G$20)-$W985)/3))*$X$603,($D$18*$X$603)+((PI()*(($C$21/2)^2)*($G$20-$W985))*$X$603)+((($D$18+$H$18)/3)*$BG$17))</f>
        <v>56269.247874081157</v>
      </c>
      <c r="W985" s="71">
        <v>38</v>
      </c>
      <c r="X985" s="105">
        <f>IF($W985&gt;$G$20,IF('Silo Levels'!$L$24="Pumping",((PI()*((($C$19+$G$20)-$W985)*($O$20/($O$19/2)))^2*((($O$20+$G$20)-$W985))/3)*$X$603)+(((PI()*((($C$19+$G$20)-$W985)*($O$20/($O$19/2)))^2*(((($C$19+$G$20)-$W985)*($O$20/($O$19/2)))*$AZ$17))/3)*$X$603),(((PI()*((($C$19+$G$20)-$W985)*($O$20/($O$19/2)))^2*((($O$20+$G$20)-$W985)/3))*$X$603)-((PI()*((($C$19+$G$20)-$W985)*($O$20/($O$19/2)))^2*(((($C$19+$G$20)-$W985)*($O$20/($O$19/2)))*$AZ$17)/3)*$X$603))),IF('Silo Levels'!$L$24="Pumping",(($D$18*$X$603)+((PI()*(($C$21/2)^2)*($G$20-$W985))*$X$603))+((($D$18+$H$18)/3)*$BG$17)+(((PI()*($C$21/2)^2*(($C$21/2)*$AZ$17))/3)*$X$603),(($D$18*$X$603)+((PI()*(($C$21/2)^2)*($G$20-$W985))*$X$603))+((($D$18+$H$18)/3)*$BG$17)-(((PI()*($C$21/2)^2*(($C$21/2)*$AZ$17))/3)*$X$603)))</f>
        <v>52481.113429055295</v>
      </c>
      <c r="Y985" s="73">
        <v>38</v>
      </c>
      <c r="Z985" s="104">
        <f>IF($AA985&gt;$G$20,(PI()*((($C$19+$G$20)-$AA985)*($O$20/($O$19/2)))^2*((($O$20+$G$20)-$AA985)/3))*$AB$603,($D$18*$AB$603)+((PI()*(($C$21/2)^2)*($G$20-$AA985))*$AB$603)+((($D$18+$H$18)/3)*$BG$18))</f>
        <v>64605.445059262711</v>
      </c>
      <c r="AA985" s="71">
        <v>38</v>
      </c>
      <c r="AB985" s="105">
        <f>IF($AA985&gt;$G$20,IF('Silo Levels'!$L$25="Pumping",((PI()*((($C$19+$G$20)-$AA985)*($O$20/($O$19/2)))^2*((($O$20+$G$20)-$AA985))/3)*$AB$603)+(((PI()*((($C$19+$G$20)-$AA985)*($O$20/($O$19/2)))^2*(((($C$19+$G$20)-$AA985)*($O$20/($O$19/2)))*$AZ$18))/3)*$AB$603),(((PI()*((($C$19+$G$20)-$AA985)*($O$20/($O$19/2)))^2*((($O$20+$G$20)-$AA985)/3))*$AB$603)-((PI()*((($C$19+$G$20)-$AA985)*($O$20/($O$19/2)))^2*(((($C$19+$G$20)-$AA985)*($O$20/($O$19/2)))*$AZ$18)/3)*$AB$603))),IF('Silo Levels'!$L$25="Pumping",(($D$18*$AB$603)+((PI()*(($C$21/2)^2)*($G$20-$AA985))*$AB$603))+((($D$18+$H$18)/3)*$BG$18)+(((PI()*($C$21/2)^2*(($C$21/2)*$AZ$18))/3)*$AB$603),(($D$18*$AB$603)+((PI()*(($C$21/2)^2)*($G$20-$AA985))*$AB$603))+((($D$18+$H$18)/3)*$BG$18)-(((PI()*($C$21/2)^2*(($C$21/2)*$AZ$18))/3)*$AB$603)))</f>
        <v>60256.104682208395</v>
      </c>
      <c r="AC985" s="73">
        <v>38</v>
      </c>
      <c r="AD985" s="104">
        <f>IF($AE985&gt;$G$20,(PI()*((($C$19+$G$20)-$AE985)*($O$20/($O$19/2)))^2*((($O$20+$G$20)-$AE985)/3))*$AF$603,($D$18*$AF$603)+((PI()*(($C$21/2)^2)*($G$20-$AE985))*$AF$603)+((($D$18+$H$18)/3)*$BG$19))</f>
        <v>70611.475940292003</v>
      </c>
      <c r="AE985" s="71">
        <v>38</v>
      </c>
      <c r="AF985" s="105">
        <f>IF($AE985&gt;$G$20,IF('Silo Levels'!$L$26="Pumping",((PI()*((($C$19+$G$20)-$AE985)*($O$20/($O$19/2)))^2*((($O$20+$G$20)-$AE985))/3)*$AF$603)+(((PI()*((($C$19+$G$20)-$AE985)*($O$20/($O$19/2)))^2*(((($C$19+$G$20)-$AE985)*($O$20/($O$19/2)))*$AZ$19))/3)*$AF$603),(((PI()*((($C$19+$G$20)-$AE985)*($O$20/($O$19/2)))^2*((($O$20+$G$20)-$AE985)/3))*$AF$603)-((PI()*((($C$19+$G$20)-$AE985)*($O$20/($O$19/2)))^2*(((($C$19+$G$20)-$AE985)*($O$20/($O$19/2)))*$AZ$19)/3)*$AF$603))),IF('Silo Levels'!$L$26="Pumping",(($D$18*$AF$603)+((PI()*(($C$21/2)^2)*($G$20-$AE985))*$AF$603))+((($D$18+$H$18)/3)*$BG$19)+(((PI()*($C$21/2)^2*(($C$21/2)*$AZ$19))/3)*$AF$603),(($D$18*$AF$603)+((PI()*(($C$21/2)^2)*($G$20-$AE985))*$AF$603))+((($D$18+$H$18)/3)*$BG$19)-(((PI()*($C$21/2)^2*(($C$21/2)*$AZ$19))/3)*$AF$603)))</f>
        <v>68400.99028803203</v>
      </c>
      <c r="AG985" s="73">
        <v>38</v>
      </c>
      <c r="AH985" s="104">
        <f>IF($AI985&gt;$G$20,(PI()*((($C$19+$G$20)-$AI985)*($O$20/($O$19/2)))^2*((($O$20+$G$20)-$AI985)/3))*$AJ$603,($D$18*$AJ$603)+((PI()*(($C$21/2)^2)*($G$20-$AI985))*$AJ$603)+((($D$18+$H$18)/3)*$BG$20))</f>
        <v>62111.668229903626</v>
      </c>
      <c r="AI985" s="71">
        <v>38</v>
      </c>
      <c r="AJ985" s="105">
        <f>IF($AI985&gt;$G$20,IF('Silo Levels'!$L$27="Pumping",((PI()*((($C$19+$G$20)-$AI985)*($O$20/($O$19/2)))^2*((($O$20+$G$20)-$AI985))/3)*$AJ$603)+(((PI()*((($C$19+$G$20)-$AI985)*($O$20/($O$19/2)))^2*(((($C$19+$G$20)-$AI985)*($O$20/($O$19/2)))*$AZ$20))/3)*$AJ$603),(((PI()*((($C$19+$G$20)-$AI985)*($O$20/($O$19/2)))^2*((($O$20+$G$20)-$AI985)/3))*$AJ$603)-((PI()*((($C$19+$G$20)-$AI985)*($O$20/($O$19/2)))^2*(((($C$19+$G$20)-$AI985)*($O$20/($O$19/2)))*$AZ$20)/3)*$AJ$603))),IF('Silo Levels'!$L$27="Pumping",(($D$18*$AJ$603)+((PI()*(($C$21/2)^2)*($G$20-$AI985))*$AJ$603))+((($D$18+$H$18)/3)*$BG$20)+(((PI()*($C$21/2)^2*(($C$21/2)*$AZ$20))/3)*$AJ$603),(($D$18*$AJ$603)+((PI()*(($C$21/2)^2)*($G$20-$AI985))*$AJ$603))+((($D$18+$H$18)/3)*$BG$20)-(((PI()*($C$21/2)^2*(($C$21/2)*$AZ$20))/3)*$AJ$603)))</f>
        <v>57930.212839096901</v>
      </c>
    </row>
    <row r="986" spans="1:36" x14ac:dyDescent="0.3">
      <c r="A986">
        <v>38.1</v>
      </c>
      <c r="B986" s="101">
        <f t="shared" ref="B986:B1049" si="145">IF($C986&gt;$G$20,(PI()*((($C$19+$G$20)-$C986)*($O$20/($O$19/2)))^2*((($O$20+$G$20)-$C986)/3))*$D$603,($D$18*$D$603)+((PI()*(($C$21/2)^2)*($G$20-$C986))*$D$603)+((($D$18+$H$18)/3)*$BG$12))</f>
        <v>61692.065737725105</v>
      </c>
      <c r="C986" s="66">
        <v>38.1</v>
      </c>
      <c r="D986" s="102">
        <f>IF($C986&gt;$G$20,IF('Silo Levels'!$L$19="Pumping",((PI()*((($C$19+$G$20)-$C986)*($O$20/($O$19/2)))^2*((($O$20+$G$20)-$C986))/3)*$D$603)+(((PI()*((($C$19+$G$20)-$C986)*($O$20/($O$19/2)))^2*(((($C$19+$G$20)-$C986)*($O$20/($O$19/2)))*$AZ$12))/3)*$D$603),(((PI()*((($C$19+$G$20)-$C986)*($O$20/($O$19/2)))^2*((($O$20+$G$20)-$C986)/3))*$D$603)-((PI()*((($C$19+$G$20)-$C986)*($O$20/($O$19/2)))^2*(((($C$19+$G$20)-$C986)*($O$20/($O$19/2)))*$AZ$12)/3)*$D$603))),IF('Silo Levels'!$L$19="Pumping",(($D$18*$D$603)+((PI()*(($C$21/2)^2)*($G$20-$C986))*$D$603))+((($D$18+$H$18)/3)*$BG$12)+(((PI()*($C$21/2)^2*(($C$21/2)*$AZ$12))/3)*$D$603),(($D$18*$D$603)+((PI()*(($C$21/2)^2)*($G$20-$C986))*$D$603))+((($D$18+$H$18)/3)*$BG$12)-(((PI()*($C$21/2)^2*(($C$21/2)*$AZ$12))/3)*$D$603)))</f>
        <v>58765.0469641604</v>
      </c>
      <c r="E986" s="73">
        <v>38.1</v>
      </c>
      <c r="F986" s="101">
        <f t="shared" ref="F986:F1049" si="146">IF($G986&gt;$G$20,(PI()*((($C$19+$G$20)-$G986)*($O$20/($O$19/2)))^2*((($O$20+$G$20)-$G986)/3))*$H$603,($D$18*$H$603)+((PI()*(($C$21/2)^2)*($G$20-$G986))*$H$603)+((($D$18+$H$18)/3)*$BG$13))</f>
        <v>55889.114522106429</v>
      </c>
      <c r="G986" s="66">
        <v>38.1</v>
      </c>
      <c r="H986" s="102">
        <f>IF($G986&gt;$G$20,IF('Silo Levels'!$L$20="Pumping",((PI()*((($C$19+$G$20)-$G986)*($O$20/($O$19/2)))^2*((($O$20+$G$20)-$G986))/3)*$H$603)+(((PI()*((($C$19+$G$20)-$G986)*($O$20/($O$19/2)))^2*(((($C$19+$G$20)-$G986)*($O$20/($O$19/2)))*$AZ$13))/3)*$H$603),(((PI()*((($C$19+$G$20)-$G986)*($O$20/($O$19/2)))^2*((($O$20+$G$20)-$G986)/3))*$H$603)-((PI()*((($C$19+$G$20)-$G986)*($O$20/($O$19/2)))^2*(((($C$19+$G$20)-$G986)*($O$20/($O$19/2)))*$AZ$13)/3)*$H$603))),IF('Silo Levels'!$L$20="Pumping",(($D$18*$H$603)+((PI()*(($C$21/2)^2)*($G$20-$G986))*$H$603))+((($D$18+$H$18)/3)*$BG$13)+(((PI()*($C$21/2)^2*(($C$21/2)*$AZ$13))/3)*$H$603),(($D$18*$H$603)+((PI()*(($C$21/2)^2)*($G$20-$G986))*$H$603))+((($D$18+$H$18)/3)*$BG$13)-(((PI()*($C$21/2)^2*(($C$21/2)*$AZ$13))/3)*$H$603)))</f>
        <v>52100.980077080567</v>
      </c>
      <c r="I986" s="73">
        <v>38.1</v>
      </c>
      <c r="J986" s="101">
        <f t="shared" ref="J986:J1049" si="147">IF($K986&gt;$G$20,(PI()*((($C$19+$G$20)-$K986)*($O$20/($O$19/2)))^2*((($O$20+$G$20)-$K986)/3))*$L$603,($D$18*$L$603)+((PI()*(($C$21/2)^2)*($G$20-$K986))*$L$603)+((($D$18+$H$18)/3)*$BG$14))</f>
        <v>56143.742909064604</v>
      </c>
      <c r="K986" s="66">
        <v>38.1</v>
      </c>
      <c r="L986" s="102">
        <f>IF($K986&gt;$G$20,IF('Silo Levels'!$L$21="Pumping",((PI()*((($C$19+$G$20)-$K986)*($O$20/($O$19/2)))^2*((($O$20+$G$20)-$K986))/3)*$L$603)+(((PI()*((($C$19+$G$20)-$K986)*($O$20/($O$19/2)))^2*(((($C$19+$G$20)-$K986)*($O$20/($O$19/2)))*$AZ$14))/3)*$L$603),(((PI()*((($C$19+$G$20)-$K986)*($O$20/($O$19/2)))^2*((($O$20+$G$20)-$K986)/3))*$L$603)-((PI()*((($C$19+$G$20)-$K986)*($O$20/($O$19/2)))^2*(((($C$19+$G$20)-$K986)*($O$20/($O$19/2)))*$AZ$14)/3)*$L$603))),IF('Silo Levels'!$L$21="Pumping",(($D$18*$L$603)+((PI()*(($C$21/2)^2)*($G$20-$K986))*$L$603))+((($D$18+$H$18)/3)*$BG$14)+(((PI()*($C$21/2)^2*(($C$21/2)*$AZ$14))/3)*$L$603),(($D$18*$L$603)+((PI()*(($C$21/2)^2)*($G$20-$K986))*$L$603))+((($D$18+$H$18)/3)*$BG$14)-(((PI()*($C$21/2)^2*(($C$21/2)*$AZ$14))/3)*$L$603)))</f>
        <v>52338.349887452488</v>
      </c>
      <c r="M986" s="73">
        <v>38.1</v>
      </c>
      <c r="N986" s="101">
        <f t="shared" ref="N986:N1049" si="148">IF($O986&gt;$G$20,(PI()*((($C$19+$G$20)-$O986)*($O$20/($O$19/2)))^2*((($O$20+$G$20)-$O986)/3))*$P$603,($D$18*$P$603)+((PI()*(($C$21/2)^2)*($G$20-$O986))*$P$603)+((($D$18+$H$18)/3)*$BG$15))</f>
        <v>57468.074727096064</v>
      </c>
      <c r="O986" s="66">
        <v>38.1</v>
      </c>
      <c r="P986" s="102">
        <f>IF($O986&gt;$G$20,IF('Silo Levels'!$L$22="Pumping",((PI()*((($C$19+$G$20)-$O986)*($O$20/($O$19/2)))^2*((($O$20+$G$20)-$O986))/3)*$P$603)+(((PI()*((($C$19+$G$20)-$O986)*($O$20/($O$19/2)))^2*(((($C$19+$G$20)-$O986)*($O$20/($O$19/2)))*$AZ$15))/3)*$P$603),(((PI()*((($C$19+$G$20)-$O986)*($O$20/($O$19/2)))^2*((($O$20+$G$20)-$O986)/3))*$P$603)-((PI()*((($C$19+$G$20)-$O986)*($O$20/($O$19/2)))^2*(((($C$19+$G$20)-$O986)*($O$20/($O$19/2)))*$AZ$15)/3)*$P$603))),IF('Silo Levels'!$L$22="Pumping",(($D$18*$P$603)+((PI()*(($C$21/2)^2)*($G$20-$O986))*$P$603))+((($D$18+$H$18)/3)*$BG$15)+(((PI()*($C$21/2)^2*(($C$21/2)*$AZ$15))/3)*$P$603),(($D$18*$P$603)+((PI()*(($C$21/2)^2)*($G$20-$O986))*$P$603))+((($D$18+$H$18)/3)*$BG$15)-(((PI()*($C$21/2)^2*(($C$21/2)*$AZ$15))/3)*$P$603)))</f>
        <v>53572.919199503573</v>
      </c>
      <c r="Q986" s="73">
        <v>38.1</v>
      </c>
      <c r="R986" s="101">
        <f t="shared" ref="R986:R1049" si="149">IF($S986&gt;$G$20,(PI()*((($C$19+$G$20)-$S986)*($O$20/($O$19/2)))^2*((($O$20+$G$20)-$S986)/3))*$T$603,($D$18*$T$603)+((PI()*(($C$21/2)^2)*($G$20-$S986))*$T$603)+((($D$18+$H$18)/3)*$BG$16))</f>
        <v>59446.316021362523</v>
      </c>
      <c r="S986" s="66">
        <v>38.1</v>
      </c>
      <c r="T986" s="102">
        <f>IF($S986&gt;$G$20,IF('Silo Levels'!$L$23="Pumping",((PI()*((($C$19+$G$20)-$S986)*($O$20/($O$19/2)))^2*((($O$20+$G$20)-$S986))/3)*$T$603)+(((PI()*((($C$19+$G$20)-$S986)*($O$20/($O$19/2)))^2*(((($C$19+$G$20)-$S986)*($O$20/($O$19/2)))*$AZ$16))/3)*$T$603),(((PI()*((($C$19+$G$20)-$S986)*($O$20/($O$19/2)))^2*((($O$20+$G$20)-$S986)/3))*$T$603)-((PI()*((($C$19+$G$20)-$S986)*($O$20/($O$19/2)))^2*(((($C$19+$G$20)-$S986)*($O$20/($O$19/2)))*$AZ$16)/3)*$T$603))),IF('Silo Levels'!$L$23="Pumping",(($D$18*$T$603)+((PI()*(($C$21/2)^2)*($G$20-$S986))*$T$603))+((($D$18+$H$18)/3)*$BG$16)+(((PI()*($C$21/2)^2*(($C$21/2)*$AZ$16))/3)*$T$603),(($D$18*$T$603)+((PI()*(($C$21/2)^2)*($G$20-$S986))*$T$603))+((($D$18+$H$18)/3)*$BG$16)-(((PI()*($C$21/2)^2*(($C$21/2)*$AZ$16))/3)*$T$603)))</f>
        <v>55417.076351420284</v>
      </c>
      <c r="U986" s="73">
        <v>38.1</v>
      </c>
      <c r="V986" s="101">
        <f t="shared" ref="V986:V1049" si="150">IF($W986&gt;$G$20,(PI()*((($C$19+$G$20)-$W986)*($O$20/($O$19/2)))^2*((($O$20+$G$20)-$W986)/3))*$X$603,($D$18*$X$603)+((PI()*(($C$21/2)^2)*($G$20-$W986))*$X$603)+((($D$18+$H$18)/3)*$BG$17))</f>
        <v>55889.114522106429</v>
      </c>
      <c r="W986" s="66">
        <v>38.1</v>
      </c>
      <c r="X986" s="102">
        <f>IF($W986&gt;$G$20,IF('Silo Levels'!$L$24="Pumping",((PI()*((($C$19+$G$20)-$W986)*($O$20/($O$19/2)))^2*((($O$20+$G$20)-$W986))/3)*$X$603)+(((PI()*((($C$19+$G$20)-$W986)*($O$20/($O$19/2)))^2*(((($C$19+$G$20)-$W986)*($O$20/($O$19/2)))*$AZ$17))/3)*$X$603),(((PI()*((($C$19+$G$20)-$W986)*($O$20/($O$19/2)))^2*((($O$20+$G$20)-$W986)/3))*$X$603)-((PI()*((($C$19+$G$20)-$W986)*($O$20/($O$19/2)))^2*(((($C$19+$G$20)-$W986)*($O$20/($O$19/2)))*$AZ$17)/3)*$X$603))),IF('Silo Levels'!$L$24="Pumping",(($D$18*$X$603)+((PI()*(($C$21/2)^2)*($G$20-$W986))*$X$603))+((($D$18+$H$18)/3)*$BG$17)+(((PI()*($C$21/2)^2*(($C$21/2)*$AZ$17))/3)*$X$603),(($D$18*$X$603)+((PI()*(($C$21/2)^2)*($G$20-$W986))*$X$603))+((($D$18+$H$18)/3)*$BG$17)-(((PI()*($C$21/2)^2*(($C$21/2)*$AZ$17))/3)*$X$603)))</f>
        <v>52100.980077080567</v>
      </c>
      <c r="Y986" s="73">
        <v>38.1</v>
      </c>
      <c r="Z986" s="101">
        <f t="shared" ref="Z986:Z1049" si="151">IF($AA986&gt;$G$20,(PI()*((($C$19+$G$20)-$AA986)*($O$20/($O$19/2)))^2*((($O$20+$G$20)-$AA986)/3))*$AB$603,($D$18*$AB$603)+((PI()*(($C$21/2)^2)*($G$20-$AA986))*$AB$603)+((($D$18+$H$18)/3)*$BG$18))</f>
        <v>64168.995571948544</v>
      </c>
      <c r="AA986" s="66">
        <v>38.1</v>
      </c>
      <c r="AB986" s="102">
        <f>IF($AA986&gt;$G$20,IF('Silo Levels'!$L$25="Pumping",((PI()*((($C$19+$G$20)-$AA986)*($O$20/($O$19/2)))^2*((($O$20+$G$20)-$AA986))/3)*$AB$603)+(((PI()*((($C$19+$G$20)-$AA986)*($O$20/($O$19/2)))^2*(((($C$19+$G$20)-$AA986)*($O$20/($O$19/2)))*$AZ$18))/3)*$AB$603),(((PI()*((($C$19+$G$20)-$AA986)*($O$20/($O$19/2)))^2*((($O$20+$G$20)-$AA986)/3))*$AB$603)-((PI()*((($C$19+$G$20)-$AA986)*($O$20/($O$19/2)))^2*(((($C$19+$G$20)-$AA986)*($O$20/($O$19/2)))*$AZ$18)/3)*$AB$603))),IF('Silo Levels'!$L$25="Pumping",(($D$18*$AB$603)+((PI()*(($C$21/2)^2)*($G$20-$AA986))*$AB$603))+((($D$18+$H$18)/3)*$BG$18)+(((PI()*($C$21/2)^2*(($C$21/2)*$AZ$18))/3)*$AB$603),(($D$18*$AB$603)+((PI()*(($C$21/2)^2)*($G$20-$AA986))*$AB$603))+((($D$18+$H$18)/3)*$BG$18)-(((PI()*($C$21/2)^2*(($C$21/2)*$AZ$18))/3)*$AB$603)))</f>
        <v>59819.655194894229</v>
      </c>
      <c r="AC986" s="73">
        <v>38.1</v>
      </c>
      <c r="AD986" s="101">
        <f t="shared" ref="AD986:AD1049" si="152">IF($AE986&gt;$G$20,(PI()*((($C$19+$G$20)-$AE986)*($O$20/($O$19/2)))^2*((($O$20+$G$20)-$AE986)/3))*$AF$603,($D$18*$AF$603)+((PI()*(($C$21/2)^2)*($G$20-$AE986))*$AF$603)+((($D$18+$H$18)/3)*$BG$19))</f>
        <v>70167.838401719957</v>
      </c>
      <c r="AE986" s="66">
        <v>38.1</v>
      </c>
      <c r="AF986" s="102">
        <f>IF($AE986&gt;$G$20,IF('Silo Levels'!$L$26="Pumping",((PI()*((($C$19+$G$20)-$AE986)*($O$20/($O$19/2)))^2*((($O$20+$G$20)-$AE986))/3)*$AF$603)+(((PI()*((($C$19+$G$20)-$AE986)*($O$20/($O$19/2)))^2*(((($C$19+$G$20)-$AE986)*($O$20/($O$19/2)))*$AZ$19))/3)*$AF$603),(((PI()*((($C$19+$G$20)-$AE986)*($O$20/($O$19/2)))^2*((($O$20+$G$20)-$AE986)/3))*$AF$603)-((PI()*((($C$19+$G$20)-$AE986)*($O$20/($O$19/2)))^2*(((($C$19+$G$20)-$AE986)*($O$20/($O$19/2)))*$AZ$19)/3)*$AF$603))),IF('Silo Levels'!$L$26="Pumping",(($D$18*$AF$603)+((PI()*(($C$21/2)^2)*($G$20-$AE986))*$AF$603))+((($D$18+$H$18)/3)*$BG$19)+(((PI()*($C$21/2)^2*(($C$21/2)*$AZ$19))/3)*$AF$603),(($D$18*$AF$603)+((PI()*(($C$21/2)^2)*($G$20-$AE986))*$AF$603))+((($D$18+$H$18)/3)*$BG$19)-(((PI()*($C$21/2)^2*(($C$21/2)*$AZ$19))/3)*$AF$603)))</f>
        <v>67957.352749459984</v>
      </c>
      <c r="AG986" s="73">
        <v>38.1</v>
      </c>
      <c r="AH986" s="101">
        <f t="shared" ref="AH986:AH1049" si="153">IF($AI986&gt;$G$20,(PI()*((($C$19+$G$20)-$AI986)*($O$20/($O$19/2)))^2*((($O$20+$G$20)-$AI986)/3))*$AJ$603,($D$18*$AJ$603)+((PI()*(($C$21/2)^2)*($G$20-$AI986))*$AJ$603)+((($D$18+$H$18)/3)*$BG$20))</f>
        <v>61692.065737725105</v>
      </c>
      <c r="AI986" s="66">
        <v>38.1</v>
      </c>
      <c r="AJ986" s="102">
        <f>IF($AI986&gt;$G$20,IF('Silo Levels'!$L$27="Pumping",((PI()*((($C$19+$G$20)-$AI986)*($O$20/($O$19/2)))^2*((($O$20+$G$20)-$AI986))/3)*$AJ$603)+(((PI()*((($C$19+$G$20)-$AI986)*($O$20/($O$19/2)))^2*(((($C$19+$G$20)-$AI986)*($O$20/($O$19/2)))*$AZ$20))/3)*$AJ$603),(((PI()*((($C$19+$G$20)-$AI986)*($O$20/($O$19/2)))^2*((($O$20+$G$20)-$AI986)/3))*$AJ$603)-((PI()*((($C$19+$G$20)-$AI986)*($O$20/($O$19/2)))^2*(((($C$19+$G$20)-$AI986)*($O$20/($O$19/2)))*$AZ$20)/3)*$AJ$603))),IF('Silo Levels'!$L$27="Pumping",(($D$18*$AJ$603)+((PI()*(($C$21/2)^2)*($G$20-$AI986))*$AJ$603))+((($D$18+$H$18)/3)*$BG$20)+(((PI()*($C$21/2)^2*(($C$21/2)*$AZ$20))/3)*$AJ$603),(($D$18*$AJ$603)+((PI()*(($C$21/2)^2)*($G$20-$AI986))*$AJ$603))+((($D$18+$H$18)/3)*$BG$20)-(((PI()*($C$21/2)^2*(($C$21/2)*$AZ$20))/3)*$AJ$603)))</f>
        <v>57510.61034691838</v>
      </c>
    </row>
    <row r="987" spans="1:36" x14ac:dyDescent="0.3">
      <c r="A987">
        <v>38.200000000000003</v>
      </c>
      <c r="B987" s="101">
        <f t="shared" si="145"/>
        <v>61272.463245546583</v>
      </c>
      <c r="C987" s="66">
        <v>38.200000000000003</v>
      </c>
      <c r="D987" s="102">
        <f>IF($C987&gt;$G$20,IF('Silo Levels'!$L$19="Pumping",((PI()*((($C$19+$G$20)-$C987)*($O$20/($O$19/2)))^2*((($O$20+$G$20)-$C987))/3)*$D$603)+(((PI()*((($C$19+$G$20)-$C987)*($O$20/($O$19/2)))^2*(((($C$19+$G$20)-$C987)*($O$20/($O$19/2)))*$AZ$12))/3)*$D$603),(((PI()*((($C$19+$G$20)-$C987)*($O$20/($O$19/2)))^2*((($O$20+$G$20)-$C987)/3))*$D$603)-((PI()*((($C$19+$G$20)-$C987)*($O$20/($O$19/2)))^2*(((($C$19+$G$20)-$C987)*($O$20/($O$19/2)))*$AZ$12)/3)*$D$603))),IF('Silo Levels'!$L$19="Pumping",(($D$18*$D$603)+((PI()*(($C$21/2)^2)*($G$20-$C987))*$D$603))+((($D$18+$H$18)/3)*$BG$12)+(((PI()*($C$21/2)^2*(($C$21/2)*$AZ$12))/3)*$D$603),(($D$18*$D$603)+((PI()*(($C$21/2)^2)*($G$20-$C987))*$D$603))+((($D$18+$H$18)/3)*$BG$12)-(((PI()*($C$21/2)^2*(($C$21/2)*$AZ$12))/3)*$D$603)))</f>
        <v>58345.444471981878</v>
      </c>
      <c r="E987" s="73">
        <v>38.200000000000003</v>
      </c>
      <c r="F987" s="101">
        <f t="shared" si="146"/>
        <v>55508.981170131701</v>
      </c>
      <c r="G987" s="66">
        <v>38.200000000000003</v>
      </c>
      <c r="H987" s="102">
        <f>IF($G987&gt;$G$20,IF('Silo Levels'!$L$20="Pumping",((PI()*((($C$19+$G$20)-$G987)*($O$20/($O$19/2)))^2*((($O$20+$G$20)-$G987))/3)*$H$603)+(((PI()*((($C$19+$G$20)-$G987)*($O$20/($O$19/2)))^2*(((($C$19+$G$20)-$G987)*($O$20/($O$19/2)))*$AZ$13))/3)*$H$603),(((PI()*((($C$19+$G$20)-$G987)*($O$20/($O$19/2)))^2*((($O$20+$G$20)-$G987)/3))*$H$603)-((PI()*((($C$19+$G$20)-$G987)*($O$20/($O$19/2)))^2*(((($C$19+$G$20)-$G987)*($O$20/($O$19/2)))*$AZ$13)/3)*$H$603))),IF('Silo Levels'!$L$20="Pumping",(($D$18*$H$603)+((PI()*(($C$21/2)^2)*($G$20-$G987))*$H$603))+((($D$18+$H$18)/3)*$BG$13)+(((PI()*($C$21/2)^2*(($C$21/2)*$AZ$13))/3)*$H$603),(($D$18*$H$603)+((PI()*(($C$21/2)^2)*($G$20-$G987))*$H$603))+((($D$18+$H$18)/3)*$BG$13)-(((PI()*($C$21/2)^2*(($C$21/2)*$AZ$13))/3)*$H$603)))</f>
        <v>51720.846725105839</v>
      </c>
      <c r="I987" s="73">
        <v>38.200000000000003</v>
      </c>
      <c r="J987" s="101">
        <f t="shared" si="147"/>
        <v>55761.87768598993</v>
      </c>
      <c r="K987" s="66">
        <v>38.200000000000003</v>
      </c>
      <c r="L987" s="102">
        <f>IF($K987&gt;$G$20,IF('Silo Levels'!$L$21="Pumping",((PI()*((($C$19+$G$20)-$K987)*($O$20/($O$19/2)))^2*((($O$20+$G$20)-$K987))/3)*$L$603)+(((PI()*((($C$19+$G$20)-$K987)*($O$20/($O$19/2)))^2*(((($C$19+$G$20)-$K987)*($O$20/($O$19/2)))*$AZ$14))/3)*$L$603),(((PI()*((($C$19+$G$20)-$K987)*($O$20/($O$19/2)))^2*((($O$20+$G$20)-$K987)/3))*$L$603)-((PI()*((($C$19+$G$20)-$K987)*($O$20/($O$19/2)))^2*(((($C$19+$G$20)-$K987)*($O$20/($O$19/2)))*$AZ$14)/3)*$L$603))),IF('Silo Levels'!$L$21="Pumping",(($D$18*$L$603)+((PI()*(($C$21/2)^2)*($G$20-$K987))*$L$603))+((($D$18+$H$18)/3)*$BG$14)+(((PI()*($C$21/2)^2*(($C$21/2)*$AZ$14))/3)*$L$603),(($D$18*$L$603)+((PI()*(($C$21/2)^2)*($G$20-$K987))*$L$603))+((($D$18+$H$18)/3)*$BG$14)-(((PI()*($C$21/2)^2*(($C$21/2)*$AZ$14))/3)*$L$603)))</f>
        <v>51956.484664377815</v>
      </c>
      <c r="M987" s="73">
        <v>38.200000000000003</v>
      </c>
      <c r="N987" s="101">
        <f t="shared" si="148"/>
        <v>57077.201977288867</v>
      </c>
      <c r="O987" s="66">
        <v>38.200000000000003</v>
      </c>
      <c r="P987" s="102">
        <f>IF($O987&gt;$G$20,IF('Silo Levels'!$L$22="Pumping",((PI()*((($C$19+$G$20)-$O987)*($O$20/($O$19/2)))^2*((($O$20+$G$20)-$O987))/3)*$P$603)+(((PI()*((($C$19+$G$20)-$O987)*($O$20/($O$19/2)))^2*(((($C$19+$G$20)-$O987)*($O$20/($O$19/2)))*$AZ$15))/3)*$P$603),(((PI()*((($C$19+$G$20)-$O987)*($O$20/($O$19/2)))^2*((($O$20+$G$20)-$O987)/3))*$P$603)-((PI()*((($C$19+$G$20)-$O987)*($O$20/($O$19/2)))^2*(((($C$19+$G$20)-$O987)*($O$20/($O$19/2)))*$AZ$15)/3)*$P$603))),IF('Silo Levels'!$L$22="Pumping",(($D$18*$P$603)+((PI()*(($C$21/2)^2)*($G$20-$O987))*$P$603))+((($D$18+$H$18)/3)*$BG$15)+(((PI()*($C$21/2)^2*(($C$21/2)*$AZ$15))/3)*$P$603),(($D$18*$P$603)+((PI()*(($C$21/2)^2)*($G$20-$O987))*$P$603))+((($D$18+$H$18)/3)*$BG$15)-(((PI()*($C$21/2)^2*(($C$21/2)*$AZ$15))/3)*$P$603)))</f>
        <v>53182.046449696376</v>
      </c>
      <c r="Q987" s="73">
        <v>38.200000000000003</v>
      </c>
      <c r="R987" s="101">
        <f t="shared" si="149"/>
        <v>59041.988138106986</v>
      </c>
      <c r="S987" s="66">
        <v>38.200000000000003</v>
      </c>
      <c r="T987" s="102">
        <f>IF($S987&gt;$G$20,IF('Silo Levels'!$L$23="Pumping",((PI()*((($C$19+$G$20)-$S987)*($O$20/($O$19/2)))^2*((($O$20+$G$20)-$S987))/3)*$T$603)+(((PI()*((($C$19+$G$20)-$S987)*($O$20/($O$19/2)))^2*(((($C$19+$G$20)-$S987)*($O$20/($O$19/2)))*$AZ$16))/3)*$T$603),(((PI()*((($C$19+$G$20)-$S987)*($O$20/($O$19/2)))^2*((($O$20+$G$20)-$S987)/3))*$T$603)-((PI()*((($C$19+$G$20)-$S987)*($O$20/($O$19/2)))^2*(((($C$19+$G$20)-$S987)*($O$20/($O$19/2)))*$AZ$16)/3)*$T$603))),IF('Silo Levels'!$L$23="Pumping",(($D$18*$T$603)+((PI()*(($C$21/2)^2)*($G$20-$S987))*$T$603))+((($D$18+$H$18)/3)*$BG$16)+(((PI()*($C$21/2)^2*(($C$21/2)*$AZ$16))/3)*$T$603),(($D$18*$T$603)+((PI()*(($C$21/2)^2)*($G$20-$S987))*$T$603))+((($D$18+$H$18)/3)*$BG$16)-(((PI()*($C$21/2)^2*(($C$21/2)*$AZ$16))/3)*$T$603)))</f>
        <v>55012.748468164747</v>
      </c>
      <c r="U987" s="73">
        <v>38.200000000000003</v>
      </c>
      <c r="V987" s="101">
        <f t="shared" si="150"/>
        <v>55508.981170131701</v>
      </c>
      <c r="W987" s="66">
        <v>38.200000000000003</v>
      </c>
      <c r="X987" s="102">
        <f>IF($W987&gt;$G$20,IF('Silo Levels'!$L$24="Pumping",((PI()*((($C$19+$G$20)-$W987)*($O$20/($O$19/2)))^2*((($O$20+$G$20)-$W987))/3)*$X$603)+(((PI()*((($C$19+$G$20)-$W987)*($O$20/($O$19/2)))^2*(((($C$19+$G$20)-$W987)*($O$20/($O$19/2)))*$AZ$17))/3)*$X$603),(((PI()*((($C$19+$G$20)-$W987)*($O$20/($O$19/2)))^2*((($O$20+$G$20)-$W987)/3))*$X$603)-((PI()*((($C$19+$G$20)-$W987)*($O$20/($O$19/2)))^2*(((($C$19+$G$20)-$W987)*($O$20/($O$19/2)))*$AZ$17)/3)*$X$603))),IF('Silo Levels'!$L$24="Pumping",(($D$18*$X$603)+((PI()*(($C$21/2)^2)*($G$20-$W987))*$X$603))+((($D$18+$H$18)/3)*$BG$17)+(((PI()*($C$21/2)^2*(($C$21/2)*$AZ$17))/3)*$X$603),(($D$18*$X$603)+((PI()*(($C$21/2)^2)*($G$20-$W987))*$X$603))+((($D$18+$H$18)/3)*$BG$17)-(((PI()*($C$21/2)^2*(($C$21/2)*$AZ$17))/3)*$X$603)))</f>
        <v>51720.846725105839</v>
      </c>
      <c r="Y987" s="73">
        <v>38.200000000000003</v>
      </c>
      <c r="Z987" s="101">
        <f t="shared" si="151"/>
        <v>63732.54608463437</v>
      </c>
      <c r="AA987" s="66">
        <v>38.200000000000003</v>
      </c>
      <c r="AB987" s="102">
        <f>IF($AA987&gt;$G$20,IF('Silo Levels'!$L$25="Pumping",((PI()*((($C$19+$G$20)-$AA987)*($O$20/($O$19/2)))^2*((($O$20+$G$20)-$AA987))/3)*$AB$603)+(((PI()*((($C$19+$G$20)-$AA987)*($O$20/($O$19/2)))^2*(((($C$19+$G$20)-$AA987)*($O$20/($O$19/2)))*$AZ$18))/3)*$AB$603),(((PI()*((($C$19+$G$20)-$AA987)*($O$20/($O$19/2)))^2*((($O$20+$G$20)-$AA987)/3))*$AB$603)-((PI()*((($C$19+$G$20)-$AA987)*($O$20/($O$19/2)))^2*(((($C$19+$G$20)-$AA987)*($O$20/($O$19/2)))*$AZ$18)/3)*$AB$603))),IF('Silo Levels'!$L$25="Pumping",(($D$18*$AB$603)+((PI()*(($C$21/2)^2)*($G$20-$AA987))*$AB$603))+((($D$18+$H$18)/3)*$BG$18)+(((PI()*($C$21/2)^2*(($C$21/2)*$AZ$18))/3)*$AB$603),(($D$18*$AB$603)+((PI()*(($C$21/2)^2)*($G$20-$AA987))*$AB$603))+((($D$18+$H$18)/3)*$BG$18)-(((PI()*($C$21/2)^2*(($C$21/2)*$AZ$18))/3)*$AB$603)))</f>
        <v>59383.205707580055</v>
      </c>
      <c r="AC987" s="73">
        <v>38.200000000000003</v>
      </c>
      <c r="AD987" s="101">
        <f t="shared" si="152"/>
        <v>69724.200863147911</v>
      </c>
      <c r="AE987" s="66">
        <v>38.200000000000003</v>
      </c>
      <c r="AF987" s="102">
        <f>IF($AE987&gt;$G$20,IF('Silo Levels'!$L$26="Pumping",((PI()*((($C$19+$G$20)-$AE987)*($O$20/($O$19/2)))^2*((($O$20+$G$20)-$AE987))/3)*$AF$603)+(((PI()*((($C$19+$G$20)-$AE987)*($O$20/($O$19/2)))^2*(((($C$19+$G$20)-$AE987)*($O$20/($O$19/2)))*$AZ$19))/3)*$AF$603),(((PI()*((($C$19+$G$20)-$AE987)*($O$20/($O$19/2)))^2*((($O$20+$G$20)-$AE987)/3))*$AF$603)-((PI()*((($C$19+$G$20)-$AE987)*($O$20/($O$19/2)))^2*(((($C$19+$G$20)-$AE987)*($O$20/($O$19/2)))*$AZ$19)/3)*$AF$603))),IF('Silo Levels'!$L$26="Pumping",(($D$18*$AF$603)+((PI()*(($C$21/2)^2)*($G$20-$AE987))*$AF$603))+((($D$18+$H$18)/3)*$BG$19)+(((PI()*($C$21/2)^2*(($C$21/2)*$AZ$19))/3)*$AF$603),(($D$18*$AF$603)+((PI()*(($C$21/2)^2)*($G$20-$AE987))*$AF$603))+((($D$18+$H$18)/3)*$BG$19)-(((PI()*($C$21/2)^2*(($C$21/2)*$AZ$19))/3)*$AF$603)))</f>
        <v>67513.715210887938</v>
      </c>
      <c r="AG987" s="73">
        <v>38.200000000000003</v>
      </c>
      <c r="AH987" s="101">
        <f t="shared" si="153"/>
        <v>61272.463245546583</v>
      </c>
      <c r="AI987" s="66">
        <v>38.200000000000003</v>
      </c>
      <c r="AJ987" s="102">
        <f>IF($AI987&gt;$G$20,IF('Silo Levels'!$L$27="Pumping",((PI()*((($C$19+$G$20)-$AI987)*($O$20/($O$19/2)))^2*((($O$20+$G$20)-$AI987))/3)*$AJ$603)+(((PI()*((($C$19+$G$20)-$AI987)*($O$20/($O$19/2)))^2*(((($C$19+$G$20)-$AI987)*($O$20/($O$19/2)))*$AZ$20))/3)*$AJ$603),(((PI()*((($C$19+$G$20)-$AI987)*($O$20/($O$19/2)))^2*((($O$20+$G$20)-$AI987)/3))*$AJ$603)-((PI()*((($C$19+$G$20)-$AI987)*($O$20/($O$19/2)))^2*(((($C$19+$G$20)-$AI987)*($O$20/($O$19/2)))*$AZ$20)/3)*$AJ$603))),IF('Silo Levels'!$L$27="Pumping",(($D$18*$AJ$603)+((PI()*(($C$21/2)^2)*($G$20-$AI987))*$AJ$603))+((($D$18+$H$18)/3)*$BG$20)+(((PI()*($C$21/2)^2*(($C$21/2)*$AZ$20))/3)*$AJ$603),(($D$18*$AJ$603)+((PI()*(($C$21/2)^2)*($G$20-$AI987))*$AJ$603))+((($D$18+$H$18)/3)*$BG$20)-(((PI()*($C$21/2)^2*(($C$21/2)*$AZ$20))/3)*$AJ$603)))</f>
        <v>57091.007854739859</v>
      </c>
    </row>
    <row r="988" spans="1:36" x14ac:dyDescent="0.3">
      <c r="A988">
        <v>38.299999999999997</v>
      </c>
      <c r="B988" s="101">
        <f t="shared" si="145"/>
        <v>60852.860753368092</v>
      </c>
      <c r="C988" s="66">
        <v>38.299999999999997</v>
      </c>
      <c r="D988" s="102">
        <f>IF($C988&gt;$G$20,IF('Silo Levels'!$L$19="Pumping",((PI()*((($C$19+$G$20)-$C988)*($O$20/($O$19/2)))^2*((($O$20+$G$20)-$C988))/3)*$D$603)+(((PI()*((($C$19+$G$20)-$C988)*($O$20/($O$19/2)))^2*(((($C$19+$G$20)-$C988)*($O$20/($O$19/2)))*$AZ$12))/3)*$D$603),(((PI()*((($C$19+$G$20)-$C988)*($O$20/($O$19/2)))^2*((($O$20+$G$20)-$C988)/3))*$D$603)-((PI()*((($C$19+$G$20)-$C988)*($O$20/($O$19/2)))^2*(((($C$19+$G$20)-$C988)*($O$20/($O$19/2)))*$AZ$12)/3)*$D$603))),IF('Silo Levels'!$L$19="Pumping",(($D$18*$D$603)+((PI()*(($C$21/2)^2)*($G$20-$C988))*$D$603))+((($D$18+$H$18)/3)*$BG$12)+(((PI()*($C$21/2)^2*(($C$21/2)*$AZ$12))/3)*$D$603),(($D$18*$D$603)+((PI()*(($C$21/2)^2)*($G$20-$C988))*$D$603))+((($D$18+$H$18)/3)*$BG$12)-(((PI()*($C$21/2)^2*(($C$21/2)*$AZ$12))/3)*$D$603)))</f>
        <v>57925.841979803386</v>
      </c>
      <c r="E988" s="73">
        <v>38.299999999999997</v>
      </c>
      <c r="F988" s="101">
        <f t="shared" si="146"/>
        <v>55128.847818157003</v>
      </c>
      <c r="G988" s="66">
        <v>38.299999999999997</v>
      </c>
      <c r="H988" s="102">
        <f>IF($G988&gt;$G$20,IF('Silo Levels'!$L$20="Pumping",((PI()*((($C$19+$G$20)-$G988)*($O$20/($O$19/2)))^2*((($O$20+$G$20)-$G988))/3)*$H$603)+(((PI()*((($C$19+$G$20)-$G988)*($O$20/($O$19/2)))^2*(((($C$19+$G$20)-$G988)*($O$20/($O$19/2)))*$AZ$13))/3)*$H$603),(((PI()*((($C$19+$G$20)-$G988)*($O$20/($O$19/2)))^2*((($O$20+$G$20)-$G988)/3))*$H$603)-((PI()*((($C$19+$G$20)-$G988)*($O$20/($O$19/2)))^2*(((($C$19+$G$20)-$G988)*($O$20/($O$19/2)))*$AZ$13)/3)*$H$603))),IF('Silo Levels'!$L$20="Pumping",(($D$18*$H$603)+((PI()*(($C$21/2)^2)*($G$20-$G988))*$H$603))+((($D$18+$H$18)/3)*$BG$13)+(((PI()*($C$21/2)^2*(($C$21/2)*$AZ$13))/3)*$H$603),(($D$18*$H$603)+((PI()*(($C$21/2)^2)*($G$20-$G988))*$H$603))+((($D$18+$H$18)/3)*$BG$13)-(((PI()*($C$21/2)^2*(($C$21/2)*$AZ$13))/3)*$H$603)))</f>
        <v>51340.713373131141</v>
      </c>
      <c r="I988" s="73">
        <v>38.299999999999997</v>
      </c>
      <c r="J988" s="101">
        <f t="shared" si="147"/>
        <v>55380.012462915285</v>
      </c>
      <c r="K988" s="66">
        <v>38.299999999999997</v>
      </c>
      <c r="L988" s="102">
        <f>IF($K988&gt;$G$20,IF('Silo Levels'!$L$21="Pumping",((PI()*((($C$19+$G$20)-$K988)*($O$20/($O$19/2)))^2*((($O$20+$G$20)-$K988))/3)*$L$603)+(((PI()*((($C$19+$G$20)-$K988)*($O$20/($O$19/2)))^2*(((($C$19+$G$20)-$K988)*($O$20/($O$19/2)))*$AZ$14))/3)*$L$603),(((PI()*((($C$19+$G$20)-$K988)*($O$20/($O$19/2)))^2*((($O$20+$G$20)-$K988)/3))*$L$603)-((PI()*((($C$19+$G$20)-$K988)*($O$20/($O$19/2)))^2*(((($C$19+$G$20)-$K988)*($O$20/($O$19/2)))*$AZ$14)/3)*$L$603))),IF('Silo Levels'!$L$21="Pumping",(($D$18*$L$603)+((PI()*(($C$21/2)^2)*($G$20-$K988))*$L$603))+((($D$18+$H$18)/3)*$BG$14)+(((PI()*($C$21/2)^2*(($C$21/2)*$AZ$14))/3)*$L$603),(($D$18*$L$603)+((PI()*(($C$21/2)^2)*($G$20-$K988))*$L$603))+((($D$18+$H$18)/3)*$BG$14)-(((PI()*($C$21/2)^2*(($C$21/2)*$AZ$14))/3)*$L$603)))</f>
        <v>51574.61944130317</v>
      </c>
      <c r="M988" s="73">
        <v>38.299999999999997</v>
      </c>
      <c r="N988" s="101">
        <f t="shared" si="148"/>
        <v>56686.329227481699</v>
      </c>
      <c r="O988" s="66">
        <v>38.299999999999997</v>
      </c>
      <c r="P988" s="102">
        <f>IF($O988&gt;$G$20,IF('Silo Levels'!$L$22="Pumping",((PI()*((($C$19+$G$20)-$O988)*($O$20/($O$19/2)))^2*((($O$20+$G$20)-$O988))/3)*$P$603)+(((PI()*((($C$19+$G$20)-$O988)*($O$20/($O$19/2)))^2*(((($C$19+$G$20)-$O988)*($O$20/($O$19/2)))*$AZ$15))/3)*$P$603),(((PI()*((($C$19+$G$20)-$O988)*($O$20/($O$19/2)))^2*((($O$20+$G$20)-$O988)/3))*$P$603)-((PI()*((($C$19+$G$20)-$O988)*($O$20/($O$19/2)))^2*(((($C$19+$G$20)-$O988)*($O$20/($O$19/2)))*$AZ$15)/3)*$P$603))),IF('Silo Levels'!$L$22="Pumping",(($D$18*$P$603)+((PI()*(($C$21/2)^2)*($G$20-$O988))*$P$603))+((($D$18+$H$18)/3)*$BG$15)+(((PI()*($C$21/2)^2*(($C$21/2)*$AZ$15))/3)*$P$603),(($D$18*$P$603)+((PI()*(($C$21/2)^2)*($G$20-$O988))*$P$603))+((($D$18+$H$18)/3)*$BG$15)-(((PI()*($C$21/2)^2*(($C$21/2)*$AZ$15))/3)*$P$603)))</f>
        <v>52791.173699889208</v>
      </c>
      <c r="Q988" s="73">
        <v>38.299999999999997</v>
      </c>
      <c r="R988" s="101">
        <f t="shared" si="149"/>
        <v>58637.660254851478</v>
      </c>
      <c r="S988" s="66">
        <v>38.299999999999997</v>
      </c>
      <c r="T988" s="102">
        <f>IF($S988&gt;$G$20,IF('Silo Levels'!$L$23="Pumping",((PI()*((($C$19+$G$20)-$S988)*($O$20/($O$19/2)))^2*((($O$20+$G$20)-$S988))/3)*$T$603)+(((PI()*((($C$19+$G$20)-$S988)*($O$20/($O$19/2)))^2*(((($C$19+$G$20)-$S988)*($O$20/($O$19/2)))*$AZ$16))/3)*$T$603),(((PI()*((($C$19+$G$20)-$S988)*($O$20/($O$19/2)))^2*((($O$20+$G$20)-$S988)/3))*$T$603)-((PI()*((($C$19+$G$20)-$S988)*($O$20/($O$19/2)))^2*(((($C$19+$G$20)-$S988)*($O$20/($O$19/2)))*$AZ$16)/3)*$T$603))),IF('Silo Levels'!$L$23="Pumping",(($D$18*$T$603)+((PI()*(($C$21/2)^2)*($G$20-$S988))*$T$603))+((($D$18+$H$18)/3)*$BG$16)+(((PI()*($C$21/2)^2*(($C$21/2)*$AZ$16))/3)*$T$603),(($D$18*$T$603)+((PI()*(($C$21/2)^2)*($G$20-$S988))*$T$603))+((($D$18+$H$18)/3)*$BG$16)-(((PI()*($C$21/2)^2*(($C$21/2)*$AZ$16))/3)*$T$603)))</f>
        <v>54608.42058490924</v>
      </c>
      <c r="U988" s="73">
        <v>38.299999999999997</v>
      </c>
      <c r="V988" s="101">
        <f t="shared" si="150"/>
        <v>55128.847818157003</v>
      </c>
      <c r="W988" s="66">
        <v>38.299999999999997</v>
      </c>
      <c r="X988" s="102">
        <f>IF($W988&gt;$G$20,IF('Silo Levels'!$L$24="Pumping",((PI()*((($C$19+$G$20)-$W988)*($O$20/($O$19/2)))^2*((($O$20+$G$20)-$W988))/3)*$X$603)+(((PI()*((($C$19+$G$20)-$W988)*($O$20/($O$19/2)))^2*(((($C$19+$G$20)-$W988)*($O$20/($O$19/2)))*$AZ$17))/3)*$X$603),(((PI()*((($C$19+$G$20)-$W988)*($O$20/($O$19/2)))^2*((($O$20+$G$20)-$W988)/3))*$X$603)-((PI()*((($C$19+$G$20)-$W988)*($O$20/($O$19/2)))^2*(((($C$19+$G$20)-$W988)*($O$20/($O$19/2)))*$AZ$17)/3)*$X$603))),IF('Silo Levels'!$L$24="Pumping",(($D$18*$X$603)+((PI()*(($C$21/2)^2)*($G$20-$W988))*$X$603))+((($D$18+$H$18)/3)*$BG$17)+(((PI()*($C$21/2)^2*(($C$21/2)*$AZ$17))/3)*$X$603),(($D$18*$X$603)+((PI()*(($C$21/2)^2)*($G$20-$W988))*$X$603))+((($D$18+$H$18)/3)*$BG$17)-(((PI()*($C$21/2)^2*(($C$21/2)*$AZ$17))/3)*$X$603)))</f>
        <v>51340.713373131141</v>
      </c>
      <c r="Y988" s="73">
        <v>38.299999999999997</v>
      </c>
      <c r="Z988" s="101">
        <f t="shared" si="151"/>
        <v>63296.096597320233</v>
      </c>
      <c r="AA988" s="66">
        <v>38.299999999999997</v>
      </c>
      <c r="AB988" s="102">
        <f>IF($AA988&gt;$G$20,IF('Silo Levels'!$L$25="Pumping",((PI()*((($C$19+$G$20)-$AA988)*($O$20/($O$19/2)))^2*((($O$20+$G$20)-$AA988))/3)*$AB$603)+(((PI()*((($C$19+$G$20)-$AA988)*($O$20/($O$19/2)))^2*(((($C$19+$G$20)-$AA988)*($O$20/($O$19/2)))*$AZ$18))/3)*$AB$603),(((PI()*((($C$19+$G$20)-$AA988)*($O$20/($O$19/2)))^2*((($O$20+$G$20)-$AA988)/3))*$AB$603)-((PI()*((($C$19+$G$20)-$AA988)*($O$20/($O$19/2)))^2*(((($C$19+$G$20)-$AA988)*($O$20/($O$19/2)))*$AZ$18)/3)*$AB$603))),IF('Silo Levels'!$L$25="Pumping",(($D$18*$AB$603)+((PI()*(($C$21/2)^2)*($G$20-$AA988))*$AB$603))+((($D$18+$H$18)/3)*$BG$18)+(((PI()*($C$21/2)^2*(($C$21/2)*$AZ$18))/3)*$AB$603),(($D$18*$AB$603)+((PI()*(($C$21/2)^2)*($G$20-$AA988))*$AB$603))+((($D$18+$H$18)/3)*$BG$18)-(((PI()*($C$21/2)^2*(($C$21/2)*$AZ$18))/3)*$AB$603)))</f>
        <v>58946.756220265917</v>
      </c>
      <c r="AC988" s="73">
        <v>38.299999999999997</v>
      </c>
      <c r="AD988" s="101">
        <f t="shared" si="152"/>
        <v>69280.563324575895</v>
      </c>
      <c r="AE988" s="66">
        <v>38.299999999999997</v>
      </c>
      <c r="AF988" s="102">
        <f>IF($AE988&gt;$G$20,IF('Silo Levels'!$L$26="Pumping",((PI()*((($C$19+$G$20)-$AE988)*($O$20/($O$19/2)))^2*((($O$20+$G$20)-$AE988))/3)*$AF$603)+(((PI()*((($C$19+$G$20)-$AE988)*($O$20/($O$19/2)))^2*(((($C$19+$G$20)-$AE988)*($O$20/($O$19/2)))*$AZ$19))/3)*$AF$603),(((PI()*((($C$19+$G$20)-$AE988)*($O$20/($O$19/2)))^2*((($O$20+$G$20)-$AE988)/3))*$AF$603)-((PI()*((($C$19+$G$20)-$AE988)*($O$20/($O$19/2)))^2*(((($C$19+$G$20)-$AE988)*($O$20/($O$19/2)))*$AZ$19)/3)*$AF$603))),IF('Silo Levels'!$L$26="Pumping",(($D$18*$AF$603)+((PI()*(($C$21/2)^2)*($G$20-$AE988))*$AF$603))+((($D$18+$H$18)/3)*$BG$19)+(((PI()*($C$21/2)^2*(($C$21/2)*$AZ$19))/3)*$AF$603),(($D$18*$AF$603)+((PI()*(($C$21/2)^2)*($G$20-$AE988))*$AF$603))+((($D$18+$H$18)/3)*$BG$19)-(((PI()*($C$21/2)^2*(($C$21/2)*$AZ$19))/3)*$AF$603)))</f>
        <v>67070.077672315922</v>
      </c>
      <c r="AG988" s="73">
        <v>38.299999999999997</v>
      </c>
      <c r="AH988" s="101">
        <f t="shared" si="153"/>
        <v>60852.860753368092</v>
      </c>
      <c r="AI988" s="66">
        <v>38.299999999999997</v>
      </c>
      <c r="AJ988" s="102">
        <f>IF($AI988&gt;$G$20,IF('Silo Levels'!$L$27="Pumping",((PI()*((($C$19+$G$20)-$AI988)*($O$20/($O$19/2)))^2*((($O$20+$G$20)-$AI988))/3)*$AJ$603)+(((PI()*((($C$19+$G$20)-$AI988)*($O$20/($O$19/2)))^2*(((($C$19+$G$20)-$AI988)*($O$20/($O$19/2)))*$AZ$20))/3)*$AJ$603),(((PI()*((($C$19+$G$20)-$AI988)*($O$20/($O$19/2)))^2*((($O$20+$G$20)-$AI988)/3))*$AJ$603)-((PI()*((($C$19+$G$20)-$AI988)*($O$20/($O$19/2)))^2*(((($C$19+$G$20)-$AI988)*($O$20/($O$19/2)))*$AZ$20)/3)*$AJ$603))),IF('Silo Levels'!$L$27="Pumping",(($D$18*$AJ$603)+((PI()*(($C$21/2)^2)*($G$20-$AI988))*$AJ$603))+((($D$18+$H$18)/3)*$BG$20)+(((PI()*($C$21/2)^2*(($C$21/2)*$AZ$20))/3)*$AJ$603),(($D$18*$AJ$603)+((PI()*(($C$21/2)^2)*($G$20-$AI988))*$AJ$603))+((($D$18+$H$18)/3)*$BG$20)-(((PI()*($C$21/2)^2*(($C$21/2)*$AZ$20))/3)*$AJ$603)))</f>
        <v>56671.405362561367</v>
      </c>
    </row>
    <row r="989" spans="1:36" x14ac:dyDescent="0.3">
      <c r="A989">
        <v>38.4</v>
      </c>
      <c r="B989" s="101">
        <f t="shared" si="145"/>
        <v>60433.258261189578</v>
      </c>
      <c r="C989" s="66">
        <v>38.4</v>
      </c>
      <c r="D989" s="102">
        <f>IF($C989&gt;$G$20,IF('Silo Levels'!$L$19="Pumping",((PI()*((($C$19+$G$20)-$C989)*($O$20/($O$19/2)))^2*((($O$20+$G$20)-$C989))/3)*$D$603)+(((PI()*((($C$19+$G$20)-$C989)*($O$20/($O$19/2)))^2*(((($C$19+$G$20)-$C989)*($O$20/($O$19/2)))*$AZ$12))/3)*$D$603),(((PI()*((($C$19+$G$20)-$C989)*($O$20/($O$19/2)))^2*((($O$20+$G$20)-$C989)/3))*$D$603)-((PI()*((($C$19+$G$20)-$C989)*($O$20/($O$19/2)))^2*(((($C$19+$G$20)-$C989)*($O$20/($O$19/2)))*$AZ$12)/3)*$D$603))),IF('Silo Levels'!$L$19="Pumping",(($D$18*$D$603)+((PI()*(($C$21/2)^2)*($G$20-$C989))*$D$603))+((($D$18+$H$18)/3)*$BG$12)+(((PI()*($C$21/2)^2*(($C$21/2)*$AZ$12))/3)*$D$603),(($D$18*$D$603)+((PI()*(($C$21/2)^2)*($G$20-$C989))*$D$603))+((($D$18+$H$18)/3)*$BG$12)-(((PI()*($C$21/2)^2*(($C$21/2)*$AZ$12))/3)*$D$603)))</f>
        <v>57506.239487624873</v>
      </c>
      <c r="E989" s="73">
        <v>38.4</v>
      </c>
      <c r="F989" s="101">
        <f t="shared" si="146"/>
        <v>54748.714466182282</v>
      </c>
      <c r="G989" s="66">
        <v>38.4</v>
      </c>
      <c r="H989" s="102">
        <f>IF($G989&gt;$G$20,IF('Silo Levels'!$L$20="Pumping",((PI()*((($C$19+$G$20)-$G989)*($O$20/($O$19/2)))^2*((($O$20+$G$20)-$G989))/3)*$H$603)+(((PI()*((($C$19+$G$20)-$G989)*($O$20/($O$19/2)))^2*(((($C$19+$G$20)-$G989)*($O$20/($O$19/2)))*$AZ$13))/3)*$H$603),(((PI()*((($C$19+$G$20)-$G989)*($O$20/($O$19/2)))^2*((($O$20+$G$20)-$G989)/3))*$H$603)-((PI()*((($C$19+$G$20)-$G989)*($O$20/($O$19/2)))^2*(((($C$19+$G$20)-$G989)*($O$20/($O$19/2)))*$AZ$13)/3)*$H$603))),IF('Silo Levels'!$L$20="Pumping",(($D$18*$H$603)+((PI()*(($C$21/2)^2)*($G$20-$G989))*$H$603))+((($D$18+$H$18)/3)*$BG$13)+(((PI()*($C$21/2)^2*(($C$21/2)*$AZ$13))/3)*$H$603),(($D$18*$H$603)+((PI()*(($C$21/2)^2)*($G$20-$G989))*$H$603))+((($D$18+$H$18)/3)*$BG$13)-(((PI()*($C$21/2)^2*(($C$21/2)*$AZ$13))/3)*$H$603)))</f>
        <v>50960.58002115642</v>
      </c>
      <c r="I989" s="73">
        <v>38.4</v>
      </c>
      <c r="J989" s="101">
        <f t="shared" si="147"/>
        <v>54998.147239840619</v>
      </c>
      <c r="K989" s="66">
        <v>38.4</v>
      </c>
      <c r="L989" s="102">
        <f>IF($K989&gt;$G$20,IF('Silo Levels'!$L$21="Pumping",((PI()*((($C$19+$G$20)-$K989)*($O$20/($O$19/2)))^2*((($O$20+$G$20)-$K989))/3)*$L$603)+(((PI()*((($C$19+$G$20)-$K989)*($O$20/($O$19/2)))^2*(((($C$19+$G$20)-$K989)*($O$20/($O$19/2)))*$AZ$14))/3)*$L$603),(((PI()*((($C$19+$G$20)-$K989)*($O$20/($O$19/2)))^2*((($O$20+$G$20)-$K989)/3))*$L$603)-((PI()*((($C$19+$G$20)-$K989)*($O$20/($O$19/2)))^2*(((($C$19+$G$20)-$K989)*($O$20/($O$19/2)))*$AZ$14)/3)*$L$603))),IF('Silo Levels'!$L$21="Pumping",(($D$18*$L$603)+((PI()*(($C$21/2)^2)*($G$20-$K989))*$L$603))+((($D$18+$H$18)/3)*$BG$14)+(((PI()*($C$21/2)^2*(($C$21/2)*$AZ$14))/3)*$L$603),(($D$18*$L$603)+((PI()*(($C$21/2)^2)*($G$20-$K989))*$L$603))+((($D$18+$H$18)/3)*$BG$14)-(((PI()*($C$21/2)^2*(($C$21/2)*$AZ$14))/3)*$L$603)))</f>
        <v>51192.754218228503</v>
      </c>
      <c r="M989" s="73">
        <v>38.4</v>
      </c>
      <c r="N989" s="101">
        <f t="shared" si="148"/>
        <v>56295.456477674503</v>
      </c>
      <c r="O989" s="66">
        <v>38.4</v>
      </c>
      <c r="P989" s="102">
        <f>IF($O989&gt;$G$20,IF('Silo Levels'!$L$22="Pumping",((PI()*((($C$19+$G$20)-$O989)*($O$20/($O$19/2)))^2*((($O$20+$G$20)-$O989))/3)*$P$603)+(((PI()*((($C$19+$G$20)-$O989)*($O$20/($O$19/2)))^2*(((($C$19+$G$20)-$O989)*($O$20/($O$19/2)))*$AZ$15))/3)*$P$603),(((PI()*((($C$19+$G$20)-$O989)*($O$20/($O$19/2)))^2*((($O$20+$G$20)-$O989)/3))*$P$603)-((PI()*((($C$19+$G$20)-$O989)*($O$20/($O$19/2)))^2*(((($C$19+$G$20)-$O989)*($O$20/($O$19/2)))*$AZ$15)/3)*$P$603))),IF('Silo Levels'!$L$22="Pumping",(($D$18*$P$603)+((PI()*(($C$21/2)^2)*($G$20-$O989))*$P$603))+((($D$18+$H$18)/3)*$BG$15)+(((PI()*($C$21/2)^2*(($C$21/2)*$AZ$15))/3)*$P$603),(($D$18*$P$603)+((PI()*(($C$21/2)^2)*($G$20-$O989))*$P$603))+((($D$18+$H$18)/3)*$BG$15)-(((PI()*($C$21/2)^2*(($C$21/2)*$AZ$15))/3)*$P$603)))</f>
        <v>52400.300950082012</v>
      </c>
      <c r="Q989" s="73">
        <v>38.4</v>
      </c>
      <c r="R989" s="101">
        <f t="shared" si="149"/>
        <v>58233.332371595949</v>
      </c>
      <c r="S989" s="66">
        <v>38.4</v>
      </c>
      <c r="T989" s="102">
        <f>IF($S989&gt;$G$20,IF('Silo Levels'!$L$23="Pumping",((PI()*((($C$19+$G$20)-$S989)*($O$20/($O$19/2)))^2*((($O$20+$G$20)-$S989))/3)*$T$603)+(((PI()*((($C$19+$G$20)-$S989)*($O$20/($O$19/2)))^2*(((($C$19+$G$20)-$S989)*($O$20/($O$19/2)))*$AZ$16))/3)*$T$603),(((PI()*((($C$19+$G$20)-$S989)*($O$20/($O$19/2)))^2*((($O$20+$G$20)-$S989)/3))*$T$603)-((PI()*((($C$19+$G$20)-$S989)*($O$20/($O$19/2)))^2*(((($C$19+$G$20)-$S989)*($O$20/($O$19/2)))*$AZ$16)/3)*$T$603))),IF('Silo Levels'!$L$23="Pumping",(($D$18*$T$603)+((PI()*(($C$21/2)^2)*($G$20-$S989))*$T$603))+((($D$18+$H$18)/3)*$BG$16)+(((PI()*($C$21/2)^2*(($C$21/2)*$AZ$16))/3)*$T$603),(($D$18*$T$603)+((PI()*(($C$21/2)^2)*($G$20-$S989))*$T$603))+((($D$18+$H$18)/3)*$BG$16)-(((PI()*($C$21/2)^2*(($C$21/2)*$AZ$16))/3)*$T$603)))</f>
        <v>54204.09270165371</v>
      </c>
      <c r="U989" s="73">
        <v>38.4</v>
      </c>
      <c r="V989" s="101">
        <f t="shared" si="150"/>
        <v>54748.714466182282</v>
      </c>
      <c r="W989" s="66">
        <v>38.4</v>
      </c>
      <c r="X989" s="102">
        <f>IF($W989&gt;$G$20,IF('Silo Levels'!$L$24="Pumping",((PI()*((($C$19+$G$20)-$W989)*($O$20/($O$19/2)))^2*((($O$20+$G$20)-$W989))/3)*$X$603)+(((PI()*((($C$19+$G$20)-$W989)*($O$20/($O$19/2)))^2*(((($C$19+$G$20)-$W989)*($O$20/($O$19/2)))*$AZ$17))/3)*$X$603),(((PI()*((($C$19+$G$20)-$W989)*($O$20/($O$19/2)))^2*((($O$20+$G$20)-$W989)/3))*$X$603)-((PI()*((($C$19+$G$20)-$W989)*($O$20/($O$19/2)))^2*(((($C$19+$G$20)-$W989)*($O$20/($O$19/2)))*$AZ$17)/3)*$X$603))),IF('Silo Levels'!$L$24="Pumping",(($D$18*$X$603)+((PI()*(($C$21/2)^2)*($G$20-$W989))*$X$603))+((($D$18+$H$18)/3)*$BG$17)+(((PI()*($C$21/2)^2*(($C$21/2)*$AZ$17))/3)*$X$603),(($D$18*$X$603)+((PI()*(($C$21/2)^2)*($G$20-$W989))*$X$603))+((($D$18+$H$18)/3)*$BG$17)-(((PI()*($C$21/2)^2*(($C$21/2)*$AZ$17))/3)*$X$603)))</f>
        <v>50960.58002115642</v>
      </c>
      <c r="Y989" s="73">
        <v>38.4</v>
      </c>
      <c r="Z989" s="101">
        <f t="shared" si="151"/>
        <v>62859.647110006073</v>
      </c>
      <c r="AA989" s="66">
        <v>38.4</v>
      </c>
      <c r="AB989" s="102">
        <f>IF($AA989&gt;$G$20,IF('Silo Levels'!$L$25="Pumping",((PI()*((($C$19+$G$20)-$AA989)*($O$20/($O$19/2)))^2*((($O$20+$G$20)-$AA989))/3)*$AB$603)+(((PI()*((($C$19+$G$20)-$AA989)*($O$20/($O$19/2)))^2*(((($C$19+$G$20)-$AA989)*($O$20/($O$19/2)))*$AZ$18))/3)*$AB$603),(((PI()*((($C$19+$G$20)-$AA989)*($O$20/($O$19/2)))^2*((($O$20+$G$20)-$AA989)/3))*$AB$603)-((PI()*((($C$19+$G$20)-$AA989)*($O$20/($O$19/2)))^2*(((($C$19+$G$20)-$AA989)*($O$20/($O$19/2)))*$AZ$18)/3)*$AB$603))),IF('Silo Levels'!$L$25="Pumping",(($D$18*$AB$603)+((PI()*(($C$21/2)^2)*($G$20-$AA989))*$AB$603))+((($D$18+$H$18)/3)*$BG$18)+(((PI()*($C$21/2)^2*(($C$21/2)*$AZ$18))/3)*$AB$603),(($D$18*$AB$603)+((PI()*(($C$21/2)^2)*($G$20-$AA989))*$AB$603))+((($D$18+$H$18)/3)*$BG$18)-(((PI()*($C$21/2)^2*(($C$21/2)*$AZ$18))/3)*$AB$603)))</f>
        <v>58510.306732951758</v>
      </c>
      <c r="AC989" s="73">
        <v>38.4</v>
      </c>
      <c r="AD989" s="101">
        <f t="shared" si="152"/>
        <v>68836.925786003863</v>
      </c>
      <c r="AE989" s="66">
        <v>38.4</v>
      </c>
      <c r="AF989" s="102">
        <f>IF($AE989&gt;$G$20,IF('Silo Levels'!$L$26="Pumping",((PI()*((($C$19+$G$20)-$AE989)*($O$20/($O$19/2)))^2*((($O$20+$G$20)-$AE989))/3)*$AF$603)+(((PI()*((($C$19+$G$20)-$AE989)*($O$20/($O$19/2)))^2*(((($C$19+$G$20)-$AE989)*($O$20/($O$19/2)))*$AZ$19))/3)*$AF$603),(((PI()*((($C$19+$G$20)-$AE989)*($O$20/($O$19/2)))^2*((($O$20+$G$20)-$AE989)/3))*$AF$603)-((PI()*((($C$19+$G$20)-$AE989)*($O$20/($O$19/2)))^2*(((($C$19+$G$20)-$AE989)*($O$20/($O$19/2)))*$AZ$19)/3)*$AF$603))),IF('Silo Levels'!$L$26="Pumping",(($D$18*$AF$603)+((PI()*(($C$21/2)^2)*($G$20-$AE989))*$AF$603))+((($D$18+$H$18)/3)*$BG$19)+(((PI()*($C$21/2)^2*(($C$21/2)*$AZ$19))/3)*$AF$603),(($D$18*$AF$603)+((PI()*(($C$21/2)^2)*($G$20-$AE989))*$AF$603))+((($D$18+$H$18)/3)*$BG$19)-(((PI()*($C$21/2)^2*(($C$21/2)*$AZ$19))/3)*$AF$603)))</f>
        <v>66626.44013374389</v>
      </c>
      <c r="AG989" s="73">
        <v>38.4</v>
      </c>
      <c r="AH989" s="101">
        <f t="shared" si="153"/>
        <v>60433.258261189578</v>
      </c>
      <c r="AI989" s="66">
        <v>38.4</v>
      </c>
      <c r="AJ989" s="102">
        <f>IF($AI989&gt;$G$20,IF('Silo Levels'!$L$27="Pumping",((PI()*((($C$19+$G$20)-$AI989)*($O$20/($O$19/2)))^2*((($O$20+$G$20)-$AI989))/3)*$AJ$603)+(((PI()*((($C$19+$G$20)-$AI989)*($O$20/($O$19/2)))^2*(((($C$19+$G$20)-$AI989)*($O$20/($O$19/2)))*$AZ$20))/3)*$AJ$603),(((PI()*((($C$19+$G$20)-$AI989)*($O$20/($O$19/2)))^2*((($O$20+$G$20)-$AI989)/3))*$AJ$603)-((PI()*((($C$19+$G$20)-$AI989)*($O$20/($O$19/2)))^2*(((($C$19+$G$20)-$AI989)*($O$20/($O$19/2)))*$AZ$20)/3)*$AJ$603))),IF('Silo Levels'!$L$27="Pumping",(($D$18*$AJ$603)+((PI()*(($C$21/2)^2)*($G$20-$AI989))*$AJ$603))+((($D$18+$H$18)/3)*$BG$20)+(((PI()*($C$21/2)^2*(($C$21/2)*$AZ$20))/3)*$AJ$603),(($D$18*$AJ$603)+((PI()*(($C$21/2)^2)*($G$20-$AI989))*$AJ$603))+((($D$18+$H$18)/3)*$BG$20)-(((PI()*($C$21/2)^2*(($C$21/2)*$AZ$20))/3)*$AJ$603)))</f>
        <v>56251.802870382853</v>
      </c>
    </row>
    <row r="990" spans="1:36" x14ac:dyDescent="0.3">
      <c r="A990">
        <v>38.5</v>
      </c>
      <c r="B990" s="101">
        <f t="shared" si="145"/>
        <v>60013.655769011049</v>
      </c>
      <c r="C990" s="66">
        <v>38.5</v>
      </c>
      <c r="D990" s="102">
        <f>IF($C990&gt;$G$20,IF('Silo Levels'!$L$19="Pumping",((PI()*((($C$19+$G$20)-$C990)*($O$20/($O$19/2)))^2*((($O$20+$G$20)-$C990))/3)*$D$603)+(((PI()*((($C$19+$G$20)-$C990)*($O$20/($O$19/2)))^2*(((($C$19+$G$20)-$C990)*($O$20/($O$19/2)))*$AZ$12))/3)*$D$603),(((PI()*((($C$19+$G$20)-$C990)*($O$20/($O$19/2)))^2*((($O$20+$G$20)-$C990)/3))*$D$603)-((PI()*((($C$19+$G$20)-$C990)*($O$20/($O$19/2)))^2*(((($C$19+$G$20)-$C990)*($O$20/($O$19/2)))*$AZ$12)/3)*$D$603))),IF('Silo Levels'!$L$19="Pumping",(($D$18*$D$603)+((PI()*(($C$21/2)^2)*($G$20-$C990))*$D$603))+((($D$18+$H$18)/3)*$BG$12)+(((PI()*($C$21/2)^2*(($C$21/2)*$AZ$12))/3)*$D$603),(($D$18*$D$603)+((PI()*(($C$21/2)^2)*($G$20-$C990))*$D$603))+((($D$18+$H$18)/3)*$BG$12)-(((PI()*($C$21/2)^2*(($C$21/2)*$AZ$12))/3)*$D$603)))</f>
        <v>57086.636995446344</v>
      </c>
      <c r="E990" s="73">
        <v>38.5</v>
      </c>
      <c r="F990" s="101">
        <f t="shared" si="146"/>
        <v>54368.581114207554</v>
      </c>
      <c r="G990" s="66">
        <v>38.5</v>
      </c>
      <c r="H990" s="102">
        <f>IF($G990&gt;$G$20,IF('Silo Levels'!$L$20="Pumping",((PI()*((($C$19+$G$20)-$G990)*($O$20/($O$19/2)))^2*((($O$20+$G$20)-$G990))/3)*$H$603)+(((PI()*((($C$19+$G$20)-$G990)*($O$20/($O$19/2)))^2*(((($C$19+$G$20)-$G990)*($O$20/($O$19/2)))*$AZ$13))/3)*$H$603),(((PI()*((($C$19+$G$20)-$G990)*($O$20/($O$19/2)))^2*((($O$20+$G$20)-$G990)/3))*$H$603)-((PI()*((($C$19+$G$20)-$G990)*($O$20/($O$19/2)))^2*(((($C$19+$G$20)-$G990)*($O$20/($O$19/2)))*$AZ$13)/3)*$H$603))),IF('Silo Levels'!$L$20="Pumping",(($D$18*$H$603)+((PI()*(($C$21/2)^2)*($G$20-$G990))*$H$603))+((($D$18+$H$18)/3)*$BG$13)+(((PI()*($C$21/2)^2*(($C$21/2)*$AZ$13))/3)*$H$603),(($D$18*$H$603)+((PI()*(($C$21/2)^2)*($G$20-$G990))*$H$603))+((($D$18+$H$18)/3)*$BG$13)-(((PI()*($C$21/2)^2*(($C$21/2)*$AZ$13))/3)*$H$603)))</f>
        <v>50580.446669181692</v>
      </c>
      <c r="I990" s="73">
        <v>38.5</v>
      </c>
      <c r="J990" s="101">
        <f t="shared" si="147"/>
        <v>54616.282016765945</v>
      </c>
      <c r="K990" s="66">
        <v>38.5</v>
      </c>
      <c r="L990" s="102">
        <f>IF($K990&gt;$G$20,IF('Silo Levels'!$L$21="Pumping",((PI()*((($C$19+$G$20)-$K990)*($O$20/($O$19/2)))^2*((($O$20+$G$20)-$K990))/3)*$L$603)+(((PI()*((($C$19+$G$20)-$K990)*($O$20/($O$19/2)))^2*(((($C$19+$G$20)-$K990)*($O$20/($O$19/2)))*$AZ$14))/3)*$L$603),(((PI()*((($C$19+$G$20)-$K990)*($O$20/($O$19/2)))^2*((($O$20+$G$20)-$K990)/3))*$L$603)-((PI()*((($C$19+$G$20)-$K990)*($O$20/($O$19/2)))^2*(((($C$19+$G$20)-$K990)*($O$20/($O$19/2)))*$AZ$14)/3)*$L$603))),IF('Silo Levels'!$L$21="Pumping",(($D$18*$L$603)+((PI()*(($C$21/2)^2)*($G$20-$K990))*$L$603))+((($D$18+$H$18)/3)*$BG$14)+(((PI()*($C$21/2)^2*(($C$21/2)*$AZ$14))/3)*$L$603),(($D$18*$L$603)+((PI()*(($C$21/2)^2)*($G$20-$K990))*$L$603))+((($D$18+$H$18)/3)*$BG$14)-(((PI()*($C$21/2)^2*(($C$21/2)*$AZ$14))/3)*$L$603)))</f>
        <v>50810.888995153829</v>
      </c>
      <c r="M990" s="73">
        <v>38.5</v>
      </c>
      <c r="N990" s="101">
        <f t="shared" si="148"/>
        <v>55904.583727867306</v>
      </c>
      <c r="O990" s="66">
        <v>38.5</v>
      </c>
      <c r="P990" s="102">
        <f>IF($O990&gt;$G$20,IF('Silo Levels'!$L$22="Pumping",((PI()*((($C$19+$G$20)-$O990)*($O$20/($O$19/2)))^2*((($O$20+$G$20)-$O990))/3)*$P$603)+(((PI()*((($C$19+$G$20)-$O990)*($O$20/($O$19/2)))^2*(((($C$19+$G$20)-$O990)*($O$20/($O$19/2)))*$AZ$15))/3)*$P$603),(((PI()*((($C$19+$G$20)-$O990)*($O$20/($O$19/2)))^2*((($O$20+$G$20)-$O990)/3))*$P$603)-((PI()*((($C$19+$G$20)-$O990)*($O$20/($O$19/2)))^2*(((($C$19+$G$20)-$O990)*($O$20/($O$19/2)))*$AZ$15)/3)*$P$603))),IF('Silo Levels'!$L$22="Pumping",(($D$18*$P$603)+((PI()*(($C$21/2)^2)*($G$20-$O990))*$P$603))+((($D$18+$H$18)/3)*$BG$15)+(((PI()*($C$21/2)^2*(($C$21/2)*$AZ$15))/3)*$P$603),(($D$18*$P$603)+((PI()*(($C$21/2)^2)*($G$20-$O990))*$P$603))+((($D$18+$H$18)/3)*$BG$15)-(((PI()*($C$21/2)^2*(($C$21/2)*$AZ$15))/3)*$P$603)))</f>
        <v>52009.428200274815</v>
      </c>
      <c r="Q990" s="73">
        <v>38.5</v>
      </c>
      <c r="R990" s="101">
        <f t="shared" si="149"/>
        <v>57829.004488340412</v>
      </c>
      <c r="S990" s="66">
        <v>38.5</v>
      </c>
      <c r="T990" s="102">
        <f>IF($S990&gt;$G$20,IF('Silo Levels'!$L$23="Pumping",((PI()*((($C$19+$G$20)-$S990)*($O$20/($O$19/2)))^2*((($O$20+$G$20)-$S990))/3)*$T$603)+(((PI()*((($C$19+$G$20)-$S990)*($O$20/($O$19/2)))^2*(((($C$19+$G$20)-$S990)*($O$20/($O$19/2)))*$AZ$16))/3)*$T$603),(((PI()*((($C$19+$G$20)-$S990)*($O$20/($O$19/2)))^2*((($O$20+$G$20)-$S990)/3))*$T$603)-((PI()*((($C$19+$G$20)-$S990)*($O$20/($O$19/2)))^2*(((($C$19+$G$20)-$S990)*($O$20/($O$19/2)))*$AZ$16)/3)*$T$603))),IF('Silo Levels'!$L$23="Pumping",(($D$18*$T$603)+((PI()*(($C$21/2)^2)*($G$20-$S990))*$T$603))+((($D$18+$H$18)/3)*$BG$16)+(((PI()*($C$21/2)^2*(($C$21/2)*$AZ$16))/3)*$T$603),(($D$18*$T$603)+((PI()*(($C$21/2)^2)*($G$20-$S990))*$T$603))+((($D$18+$H$18)/3)*$BG$16)-(((PI()*($C$21/2)^2*(($C$21/2)*$AZ$16))/3)*$T$603)))</f>
        <v>53799.764818398173</v>
      </c>
      <c r="U990" s="73">
        <v>38.5</v>
      </c>
      <c r="V990" s="101">
        <f t="shared" si="150"/>
        <v>54368.581114207554</v>
      </c>
      <c r="W990" s="66">
        <v>38.5</v>
      </c>
      <c r="X990" s="102">
        <f>IF($W990&gt;$G$20,IF('Silo Levels'!$L$24="Pumping",((PI()*((($C$19+$G$20)-$W990)*($O$20/($O$19/2)))^2*((($O$20+$G$20)-$W990))/3)*$X$603)+(((PI()*((($C$19+$G$20)-$W990)*($O$20/($O$19/2)))^2*(((($C$19+$G$20)-$W990)*($O$20/($O$19/2)))*$AZ$17))/3)*$X$603),(((PI()*((($C$19+$G$20)-$W990)*($O$20/($O$19/2)))^2*((($O$20+$G$20)-$W990)/3))*$X$603)-((PI()*((($C$19+$G$20)-$W990)*($O$20/($O$19/2)))^2*(((($C$19+$G$20)-$W990)*($O$20/($O$19/2)))*$AZ$17)/3)*$X$603))),IF('Silo Levels'!$L$24="Pumping",(($D$18*$X$603)+((PI()*(($C$21/2)^2)*($G$20-$W990))*$X$603))+((($D$18+$H$18)/3)*$BG$17)+(((PI()*($C$21/2)^2*(($C$21/2)*$AZ$17))/3)*$X$603),(($D$18*$X$603)+((PI()*(($C$21/2)^2)*($G$20-$W990))*$X$603))+((($D$18+$H$18)/3)*$BG$17)-(((PI()*($C$21/2)^2*(($C$21/2)*$AZ$17))/3)*$X$603)))</f>
        <v>50580.446669181692</v>
      </c>
      <c r="Y990" s="73">
        <v>38.5</v>
      </c>
      <c r="Z990" s="101">
        <f t="shared" si="151"/>
        <v>62423.1976226919</v>
      </c>
      <c r="AA990" s="66">
        <v>38.5</v>
      </c>
      <c r="AB990" s="102">
        <f>IF($AA990&gt;$G$20,IF('Silo Levels'!$L$25="Pumping",((PI()*((($C$19+$G$20)-$AA990)*($O$20/($O$19/2)))^2*((($O$20+$G$20)-$AA990))/3)*$AB$603)+(((PI()*((($C$19+$G$20)-$AA990)*($O$20/($O$19/2)))^2*(((($C$19+$G$20)-$AA990)*($O$20/($O$19/2)))*$AZ$18))/3)*$AB$603),(((PI()*((($C$19+$G$20)-$AA990)*($O$20/($O$19/2)))^2*((($O$20+$G$20)-$AA990)/3))*$AB$603)-((PI()*((($C$19+$G$20)-$AA990)*($O$20/($O$19/2)))^2*(((($C$19+$G$20)-$AA990)*($O$20/($O$19/2)))*$AZ$18)/3)*$AB$603))),IF('Silo Levels'!$L$25="Pumping",(($D$18*$AB$603)+((PI()*(($C$21/2)^2)*($G$20-$AA990))*$AB$603))+((($D$18+$H$18)/3)*$BG$18)+(((PI()*($C$21/2)^2*(($C$21/2)*$AZ$18))/3)*$AB$603),(($D$18*$AB$603)+((PI()*(($C$21/2)^2)*($G$20-$AA990))*$AB$603))+((($D$18+$H$18)/3)*$BG$18)-(((PI()*($C$21/2)^2*(($C$21/2)*$AZ$18))/3)*$AB$603)))</f>
        <v>58073.857245637584</v>
      </c>
      <c r="AC990" s="73">
        <v>38.5</v>
      </c>
      <c r="AD990" s="101">
        <f t="shared" si="152"/>
        <v>68393.288247431803</v>
      </c>
      <c r="AE990" s="66">
        <v>38.5</v>
      </c>
      <c r="AF990" s="102">
        <f>IF($AE990&gt;$G$20,IF('Silo Levels'!$L$26="Pumping",((PI()*((($C$19+$G$20)-$AE990)*($O$20/($O$19/2)))^2*((($O$20+$G$20)-$AE990))/3)*$AF$603)+(((PI()*((($C$19+$G$20)-$AE990)*($O$20/($O$19/2)))^2*(((($C$19+$G$20)-$AE990)*($O$20/($O$19/2)))*$AZ$19))/3)*$AF$603),(((PI()*((($C$19+$G$20)-$AE990)*($O$20/($O$19/2)))^2*((($O$20+$G$20)-$AE990)/3))*$AF$603)-((PI()*((($C$19+$G$20)-$AE990)*($O$20/($O$19/2)))^2*(((($C$19+$G$20)-$AE990)*($O$20/($O$19/2)))*$AZ$19)/3)*$AF$603))),IF('Silo Levels'!$L$26="Pumping",(($D$18*$AF$603)+((PI()*(($C$21/2)^2)*($G$20-$AE990))*$AF$603))+((($D$18+$H$18)/3)*$BG$19)+(((PI()*($C$21/2)^2*(($C$21/2)*$AZ$19))/3)*$AF$603),(($D$18*$AF$603)+((PI()*(($C$21/2)^2)*($G$20-$AE990))*$AF$603))+((($D$18+$H$18)/3)*$BG$19)-(((PI()*($C$21/2)^2*(($C$21/2)*$AZ$19))/3)*$AF$603)))</f>
        <v>66182.80259517183</v>
      </c>
      <c r="AG990" s="73">
        <v>38.5</v>
      </c>
      <c r="AH990" s="101">
        <f t="shared" si="153"/>
        <v>60013.655769011049</v>
      </c>
      <c r="AI990" s="66">
        <v>38.5</v>
      </c>
      <c r="AJ990" s="102">
        <f>IF($AI990&gt;$G$20,IF('Silo Levels'!$L$27="Pumping",((PI()*((($C$19+$G$20)-$AI990)*($O$20/($O$19/2)))^2*((($O$20+$G$20)-$AI990))/3)*$AJ$603)+(((PI()*((($C$19+$G$20)-$AI990)*($O$20/($O$19/2)))^2*(((($C$19+$G$20)-$AI990)*($O$20/($O$19/2)))*$AZ$20))/3)*$AJ$603),(((PI()*((($C$19+$G$20)-$AI990)*($O$20/($O$19/2)))^2*((($O$20+$G$20)-$AI990)/3))*$AJ$603)-((PI()*((($C$19+$G$20)-$AI990)*($O$20/($O$19/2)))^2*(((($C$19+$G$20)-$AI990)*($O$20/($O$19/2)))*$AZ$20)/3)*$AJ$603))),IF('Silo Levels'!$L$27="Pumping",(($D$18*$AJ$603)+((PI()*(($C$21/2)^2)*($G$20-$AI990))*$AJ$603))+((($D$18+$H$18)/3)*$BG$20)+(((PI()*($C$21/2)^2*(($C$21/2)*$AZ$20))/3)*$AJ$603),(($D$18*$AJ$603)+((PI()*(($C$21/2)^2)*($G$20-$AI990))*$AJ$603))+((($D$18+$H$18)/3)*$BG$20)-(((PI()*($C$21/2)^2*(($C$21/2)*$AZ$20))/3)*$AJ$603)))</f>
        <v>55832.200378204325</v>
      </c>
    </row>
    <row r="991" spans="1:36" x14ac:dyDescent="0.3">
      <c r="A991">
        <v>38.6</v>
      </c>
      <c r="B991" s="101">
        <f t="shared" si="145"/>
        <v>59594.053276832536</v>
      </c>
      <c r="C991" s="66">
        <v>38.6</v>
      </c>
      <c r="D991" s="102">
        <f>IF($C991&gt;$G$20,IF('Silo Levels'!$L$19="Pumping",((PI()*((($C$19+$G$20)-$C991)*($O$20/($O$19/2)))^2*((($O$20+$G$20)-$C991))/3)*$D$603)+(((PI()*((($C$19+$G$20)-$C991)*($O$20/($O$19/2)))^2*(((($C$19+$G$20)-$C991)*($O$20/($O$19/2)))*$AZ$12))/3)*$D$603),(((PI()*((($C$19+$G$20)-$C991)*($O$20/($O$19/2)))^2*((($O$20+$G$20)-$C991)/3))*$D$603)-((PI()*((($C$19+$G$20)-$C991)*($O$20/($O$19/2)))^2*(((($C$19+$G$20)-$C991)*($O$20/($O$19/2)))*$AZ$12)/3)*$D$603))),IF('Silo Levels'!$L$19="Pumping",(($D$18*$D$603)+((PI()*(($C$21/2)^2)*($G$20-$C991))*$D$603))+((($D$18+$H$18)/3)*$BG$12)+(((PI()*($C$21/2)^2*(($C$21/2)*$AZ$12))/3)*$D$603),(($D$18*$D$603)+((PI()*(($C$21/2)^2)*($G$20-$C991))*$D$603))+((($D$18+$H$18)/3)*$BG$12)-(((PI()*($C$21/2)^2*(($C$21/2)*$AZ$12))/3)*$D$603)))</f>
        <v>56667.034503267831</v>
      </c>
      <c r="E991" s="73">
        <v>38.6</v>
      </c>
      <c r="F991" s="101">
        <f t="shared" si="146"/>
        <v>53988.447762232834</v>
      </c>
      <c r="G991" s="66">
        <v>38.6</v>
      </c>
      <c r="H991" s="102">
        <f>IF($G991&gt;$G$20,IF('Silo Levels'!$L$20="Pumping",((PI()*((($C$19+$G$20)-$G991)*($O$20/($O$19/2)))^2*((($O$20+$G$20)-$G991))/3)*$H$603)+(((PI()*((($C$19+$G$20)-$G991)*($O$20/($O$19/2)))^2*(((($C$19+$G$20)-$G991)*($O$20/($O$19/2)))*$AZ$13))/3)*$H$603),(((PI()*((($C$19+$G$20)-$G991)*($O$20/($O$19/2)))^2*((($O$20+$G$20)-$G991)/3))*$H$603)-((PI()*((($C$19+$G$20)-$G991)*($O$20/($O$19/2)))^2*(((($C$19+$G$20)-$G991)*($O$20/($O$19/2)))*$AZ$13)/3)*$H$603))),IF('Silo Levels'!$L$20="Pumping",(($D$18*$H$603)+((PI()*(($C$21/2)^2)*($G$20-$G991))*$H$603))+((($D$18+$H$18)/3)*$BG$13)+(((PI()*($C$21/2)^2*(($C$21/2)*$AZ$13))/3)*$H$603),(($D$18*$H$603)+((PI()*(($C$21/2)^2)*($G$20-$G991))*$H$603))+((($D$18+$H$18)/3)*$BG$13)-(((PI()*($C$21/2)^2*(($C$21/2)*$AZ$13))/3)*$H$603)))</f>
        <v>50200.313317206972</v>
      </c>
      <c r="I991" s="73">
        <v>38.6</v>
      </c>
      <c r="J991" s="101">
        <f t="shared" si="147"/>
        <v>54234.416793691278</v>
      </c>
      <c r="K991" s="66">
        <v>38.6</v>
      </c>
      <c r="L991" s="102">
        <f>IF($K991&gt;$G$20,IF('Silo Levels'!$L$21="Pumping",((PI()*((($C$19+$G$20)-$K991)*($O$20/($O$19/2)))^2*((($O$20+$G$20)-$K991))/3)*$L$603)+(((PI()*((($C$19+$G$20)-$K991)*($O$20/($O$19/2)))^2*(((($C$19+$G$20)-$K991)*($O$20/($O$19/2)))*$AZ$14))/3)*$L$603),(((PI()*((($C$19+$G$20)-$K991)*($O$20/($O$19/2)))^2*((($O$20+$G$20)-$K991)/3))*$L$603)-((PI()*((($C$19+$G$20)-$K991)*($O$20/($O$19/2)))^2*(((($C$19+$G$20)-$K991)*($O$20/($O$19/2)))*$AZ$14)/3)*$L$603))),IF('Silo Levels'!$L$21="Pumping",(($D$18*$L$603)+((PI()*(($C$21/2)^2)*($G$20-$K991))*$L$603))+((($D$18+$H$18)/3)*$BG$14)+(((PI()*($C$21/2)^2*(($C$21/2)*$AZ$14))/3)*$L$603),(($D$18*$L$603)+((PI()*(($C$21/2)^2)*($G$20-$K991))*$L$603))+((($D$18+$H$18)/3)*$BG$14)-(((PI()*($C$21/2)^2*(($C$21/2)*$AZ$14))/3)*$L$603)))</f>
        <v>50429.023772079163</v>
      </c>
      <c r="M991" s="73">
        <v>38.6</v>
      </c>
      <c r="N991" s="101">
        <f t="shared" si="148"/>
        <v>55513.710978060117</v>
      </c>
      <c r="O991" s="66">
        <v>38.6</v>
      </c>
      <c r="P991" s="102">
        <f>IF($O991&gt;$G$20,IF('Silo Levels'!$L$22="Pumping",((PI()*((($C$19+$G$20)-$O991)*($O$20/($O$19/2)))^2*((($O$20+$G$20)-$O991))/3)*$P$603)+(((PI()*((($C$19+$G$20)-$O991)*($O$20/($O$19/2)))^2*(((($C$19+$G$20)-$O991)*($O$20/($O$19/2)))*$AZ$15))/3)*$P$603),(((PI()*((($C$19+$G$20)-$O991)*($O$20/($O$19/2)))^2*((($O$20+$G$20)-$O991)/3))*$P$603)-((PI()*((($C$19+$G$20)-$O991)*($O$20/($O$19/2)))^2*(((($C$19+$G$20)-$O991)*($O$20/($O$19/2)))*$AZ$15)/3)*$P$603))),IF('Silo Levels'!$L$22="Pumping",(($D$18*$P$603)+((PI()*(($C$21/2)^2)*($G$20-$O991))*$P$603))+((($D$18+$H$18)/3)*$BG$15)+(((PI()*($C$21/2)^2*(($C$21/2)*$AZ$15))/3)*$P$603),(($D$18*$P$603)+((PI()*(($C$21/2)^2)*($G$20-$O991))*$P$603))+((($D$18+$H$18)/3)*$BG$15)-(((PI()*($C$21/2)^2*(($C$21/2)*$AZ$15))/3)*$P$603)))</f>
        <v>51618.555450467626</v>
      </c>
      <c r="Q991" s="73">
        <v>38.6</v>
      </c>
      <c r="R991" s="101">
        <f t="shared" si="149"/>
        <v>57424.676605084882</v>
      </c>
      <c r="S991" s="66">
        <v>38.6</v>
      </c>
      <c r="T991" s="102">
        <f>IF($S991&gt;$G$20,IF('Silo Levels'!$L$23="Pumping",((PI()*((($C$19+$G$20)-$S991)*($O$20/($O$19/2)))^2*((($O$20+$G$20)-$S991))/3)*$T$603)+(((PI()*((($C$19+$G$20)-$S991)*($O$20/($O$19/2)))^2*(((($C$19+$G$20)-$S991)*($O$20/($O$19/2)))*$AZ$16))/3)*$T$603),(((PI()*((($C$19+$G$20)-$S991)*($O$20/($O$19/2)))^2*((($O$20+$G$20)-$S991)/3))*$T$603)-((PI()*((($C$19+$G$20)-$S991)*($O$20/($O$19/2)))^2*(((($C$19+$G$20)-$S991)*($O$20/($O$19/2)))*$AZ$16)/3)*$T$603))),IF('Silo Levels'!$L$23="Pumping",(($D$18*$T$603)+((PI()*(($C$21/2)^2)*($G$20-$S991))*$T$603))+((($D$18+$H$18)/3)*$BG$16)+(((PI()*($C$21/2)^2*(($C$21/2)*$AZ$16))/3)*$T$603),(($D$18*$T$603)+((PI()*(($C$21/2)^2)*($G$20-$S991))*$T$603))+((($D$18+$H$18)/3)*$BG$16)-(((PI()*($C$21/2)^2*(($C$21/2)*$AZ$16))/3)*$T$603)))</f>
        <v>53395.436935142643</v>
      </c>
      <c r="U991" s="73">
        <v>38.6</v>
      </c>
      <c r="V991" s="101">
        <f t="shared" si="150"/>
        <v>53988.447762232834</v>
      </c>
      <c r="W991" s="66">
        <v>38.6</v>
      </c>
      <c r="X991" s="102">
        <f>IF($W991&gt;$G$20,IF('Silo Levels'!$L$24="Pumping",((PI()*((($C$19+$G$20)-$W991)*($O$20/($O$19/2)))^2*((($O$20+$G$20)-$W991))/3)*$X$603)+(((PI()*((($C$19+$G$20)-$W991)*($O$20/($O$19/2)))^2*(((($C$19+$G$20)-$W991)*($O$20/($O$19/2)))*$AZ$17))/3)*$X$603),(((PI()*((($C$19+$G$20)-$W991)*($O$20/($O$19/2)))^2*((($O$20+$G$20)-$W991)/3))*$X$603)-((PI()*((($C$19+$G$20)-$W991)*($O$20/($O$19/2)))^2*(((($C$19+$G$20)-$W991)*($O$20/($O$19/2)))*$AZ$17)/3)*$X$603))),IF('Silo Levels'!$L$24="Pumping",(($D$18*$X$603)+((PI()*(($C$21/2)^2)*($G$20-$W991))*$X$603))+((($D$18+$H$18)/3)*$BG$17)+(((PI()*($C$21/2)^2*(($C$21/2)*$AZ$17))/3)*$X$603),(($D$18*$X$603)+((PI()*(($C$21/2)^2)*($G$20-$W991))*$X$603))+((($D$18+$H$18)/3)*$BG$17)-(((PI()*($C$21/2)^2*(($C$21/2)*$AZ$17))/3)*$X$603)))</f>
        <v>50200.313317206972</v>
      </c>
      <c r="Y991" s="73">
        <v>38.6</v>
      </c>
      <c r="Z991" s="101">
        <f t="shared" si="151"/>
        <v>61986.74813537774</v>
      </c>
      <c r="AA991" s="66">
        <v>38.6</v>
      </c>
      <c r="AB991" s="102">
        <f>IF($AA991&gt;$G$20,IF('Silo Levels'!$L$25="Pumping",((PI()*((($C$19+$G$20)-$AA991)*($O$20/($O$19/2)))^2*((($O$20+$G$20)-$AA991))/3)*$AB$603)+(((PI()*((($C$19+$G$20)-$AA991)*($O$20/($O$19/2)))^2*(((($C$19+$G$20)-$AA991)*($O$20/($O$19/2)))*$AZ$18))/3)*$AB$603),(((PI()*((($C$19+$G$20)-$AA991)*($O$20/($O$19/2)))^2*((($O$20+$G$20)-$AA991)/3))*$AB$603)-((PI()*((($C$19+$G$20)-$AA991)*($O$20/($O$19/2)))^2*(((($C$19+$G$20)-$AA991)*($O$20/($O$19/2)))*$AZ$18)/3)*$AB$603))),IF('Silo Levels'!$L$25="Pumping",(($D$18*$AB$603)+((PI()*(($C$21/2)^2)*($G$20-$AA991))*$AB$603))+((($D$18+$H$18)/3)*$BG$18)+(((PI()*($C$21/2)^2*(($C$21/2)*$AZ$18))/3)*$AB$603),(($D$18*$AB$603)+((PI()*(($C$21/2)^2)*($G$20-$AA991))*$AB$603))+((($D$18+$H$18)/3)*$BG$18)-(((PI()*($C$21/2)^2*(($C$21/2)*$AZ$18))/3)*$AB$603)))</f>
        <v>57637.407758323425</v>
      </c>
      <c r="AC991" s="73">
        <v>38.6</v>
      </c>
      <c r="AD991" s="101">
        <f t="shared" si="152"/>
        <v>67949.650708859772</v>
      </c>
      <c r="AE991" s="66">
        <v>38.6</v>
      </c>
      <c r="AF991" s="102">
        <f>IF($AE991&gt;$G$20,IF('Silo Levels'!$L$26="Pumping",((PI()*((($C$19+$G$20)-$AE991)*($O$20/($O$19/2)))^2*((($O$20+$G$20)-$AE991))/3)*$AF$603)+(((PI()*((($C$19+$G$20)-$AE991)*($O$20/($O$19/2)))^2*(((($C$19+$G$20)-$AE991)*($O$20/($O$19/2)))*$AZ$19))/3)*$AF$603),(((PI()*((($C$19+$G$20)-$AE991)*($O$20/($O$19/2)))^2*((($O$20+$G$20)-$AE991)/3))*$AF$603)-((PI()*((($C$19+$G$20)-$AE991)*($O$20/($O$19/2)))^2*(((($C$19+$G$20)-$AE991)*($O$20/($O$19/2)))*$AZ$19)/3)*$AF$603))),IF('Silo Levels'!$L$26="Pumping",(($D$18*$AF$603)+((PI()*(($C$21/2)^2)*($G$20-$AE991))*$AF$603))+((($D$18+$H$18)/3)*$BG$19)+(((PI()*($C$21/2)^2*(($C$21/2)*$AZ$19))/3)*$AF$603),(($D$18*$AF$603)+((PI()*(($C$21/2)^2)*($G$20-$AE991))*$AF$603))+((($D$18+$H$18)/3)*$BG$19)-(((PI()*($C$21/2)^2*(($C$21/2)*$AZ$19))/3)*$AF$603)))</f>
        <v>65739.165056599799</v>
      </c>
      <c r="AG991" s="73">
        <v>38.6</v>
      </c>
      <c r="AH991" s="101">
        <f t="shared" si="153"/>
        <v>59594.053276832536</v>
      </c>
      <c r="AI991" s="66">
        <v>38.6</v>
      </c>
      <c r="AJ991" s="102">
        <f>IF($AI991&gt;$G$20,IF('Silo Levels'!$L$27="Pumping",((PI()*((($C$19+$G$20)-$AI991)*($O$20/($O$19/2)))^2*((($O$20+$G$20)-$AI991))/3)*$AJ$603)+(((PI()*((($C$19+$G$20)-$AI991)*($O$20/($O$19/2)))^2*(((($C$19+$G$20)-$AI991)*($O$20/($O$19/2)))*$AZ$20))/3)*$AJ$603),(((PI()*((($C$19+$G$20)-$AI991)*($O$20/($O$19/2)))^2*((($O$20+$G$20)-$AI991)/3))*$AJ$603)-((PI()*((($C$19+$G$20)-$AI991)*($O$20/($O$19/2)))^2*(((($C$19+$G$20)-$AI991)*($O$20/($O$19/2)))*$AZ$20)/3)*$AJ$603))),IF('Silo Levels'!$L$27="Pumping",(($D$18*$AJ$603)+((PI()*(($C$21/2)^2)*($G$20-$AI991))*$AJ$603))+((($D$18+$H$18)/3)*$BG$20)+(((PI()*($C$21/2)^2*(($C$21/2)*$AZ$20))/3)*$AJ$603),(($D$18*$AJ$603)+((PI()*(($C$21/2)^2)*($G$20-$AI991))*$AJ$603))+((($D$18+$H$18)/3)*$BG$20)-(((PI()*($C$21/2)^2*(($C$21/2)*$AZ$20))/3)*$AJ$603)))</f>
        <v>55412.597886025811</v>
      </c>
    </row>
    <row r="992" spans="1:36" x14ac:dyDescent="0.3">
      <c r="A992">
        <v>38.700000000000003</v>
      </c>
      <c r="B992" s="101">
        <f t="shared" si="145"/>
        <v>59174.450784654015</v>
      </c>
      <c r="C992" s="66">
        <v>38.700000000000003</v>
      </c>
      <c r="D992" s="102">
        <f>IF($C992&gt;$G$20,IF('Silo Levels'!$L$19="Pumping",((PI()*((($C$19+$G$20)-$C992)*($O$20/($O$19/2)))^2*((($O$20+$G$20)-$C992))/3)*$D$603)+(((PI()*((($C$19+$G$20)-$C992)*($O$20/($O$19/2)))^2*(((($C$19+$G$20)-$C992)*($O$20/($O$19/2)))*$AZ$12))/3)*$D$603),(((PI()*((($C$19+$G$20)-$C992)*($O$20/($O$19/2)))^2*((($O$20+$G$20)-$C992)/3))*$D$603)-((PI()*((($C$19+$G$20)-$C992)*($O$20/($O$19/2)))^2*(((($C$19+$G$20)-$C992)*($O$20/($O$19/2)))*$AZ$12)/3)*$D$603))),IF('Silo Levels'!$L$19="Pumping",(($D$18*$D$603)+((PI()*(($C$21/2)^2)*($G$20-$C992))*$D$603))+((($D$18+$H$18)/3)*$BG$12)+(((PI()*($C$21/2)^2*(($C$21/2)*$AZ$12))/3)*$D$603),(($D$18*$D$603)+((PI()*(($C$21/2)^2)*($G$20-$C992))*$D$603))+((($D$18+$H$18)/3)*$BG$12)-(((PI()*($C$21/2)^2*(($C$21/2)*$AZ$12))/3)*$D$603)))</f>
        <v>56247.43201108931</v>
      </c>
      <c r="E992" s="73">
        <v>38.700000000000003</v>
      </c>
      <c r="F992" s="101">
        <f t="shared" si="146"/>
        <v>53608.314410258099</v>
      </c>
      <c r="G992" s="66">
        <v>38.700000000000003</v>
      </c>
      <c r="H992" s="102">
        <f>IF($G992&gt;$G$20,IF('Silo Levels'!$L$20="Pumping",((PI()*((($C$19+$G$20)-$G992)*($O$20/($O$19/2)))^2*((($O$20+$G$20)-$G992))/3)*$H$603)+(((PI()*((($C$19+$G$20)-$G992)*($O$20/($O$19/2)))^2*(((($C$19+$G$20)-$G992)*($O$20/($O$19/2)))*$AZ$13))/3)*$H$603),(((PI()*((($C$19+$G$20)-$G992)*($O$20/($O$19/2)))^2*((($O$20+$G$20)-$G992)/3))*$H$603)-((PI()*((($C$19+$G$20)-$G992)*($O$20/($O$19/2)))^2*(((($C$19+$G$20)-$G992)*($O$20/($O$19/2)))*$AZ$13)/3)*$H$603))),IF('Silo Levels'!$L$20="Pumping",(($D$18*$H$603)+((PI()*(($C$21/2)^2)*($G$20-$G992))*$H$603))+((($D$18+$H$18)/3)*$BG$13)+(((PI()*($C$21/2)^2*(($C$21/2)*$AZ$13))/3)*$H$603),(($D$18*$H$603)+((PI()*(($C$21/2)^2)*($G$20-$G992))*$H$603))+((($D$18+$H$18)/3)*$BG$13)-(((PI()*($C$21/2)^2*(($C$21/2)*$AZ$13))/3)*$H$603)))</f>
        <v>49820.179965232237</v>
      </c>
      <c r="I992" s="73">
        <v>38.700000000000003</v>
      </c>
      <c r="J992" s="101">
        <f t="shared" si="147"/>
        <v>53852.551570616604</v>
      </c>
      <c r="K992" s="66">
        <v>38.700000000000003</v>
      </c>
      <c r="L992" s="102">
        <f>IF($K992&gt;$G$20,IF('Silo Levels'!$L$21="Pumping",((PI()*((($C$19+$G$20)-$K992)*($O$20/($O$19/2)))^2*((($O$20+$G$20)-$K992))/3)*$L$603)+(((PI()*((($C$19+$G$20)-$K992)*($O$20/($O$19/2)))^2*(((($C$19+$G$20)-$K992)*($O$20/($O$19/2)))*$AZ$14))/3)*$L$603),(((PI()*((($C$19+$G$20)-$K992)*($O$20/($O$19/2)))^2*((($O$20+$G$20)-$K992)/3))*$L$603)-((PI()*((($C$19+$G$20)-$K992)*($O$20/($O$19/2)))^2*(((($C$19+$G$20)-$K992)*($O$20/($O$19/2)))*$AZ$14)/3)*$L$603))),IF('Silo Levels'!$L$21="Pumping",(($D$18*$L$603)+((PI()*(($C$21/2)^2)*($G$20-$K992))*$L$603))+((($D$18+$H$18)/3)*$BG$14)+(((PI()*($C$21/2)^2*(($C$21/2)*$AZ$14))/3)*$L$603),(($D$18*$L$603)+((PI()*(($C$21/2)^2)*($G$20-$K992))*$L$603))+((($D$18+$H$18)/3)*$BG$14)-(((PI()*($C$21/2)^2*(($C$21/2)*$AZ$14))/3)*$L$603)))</f>
        <v>50047.158549004489</v>
      </c>
      <c r="M992" s="73">
        <v>38.700000000000003</v>
      </c>
      <c r="N992" s="101">
        <f t="shared" si="148"/>
        <v>55122.838228252913</v>
      </c>
      <c r="O992" s="66">
        <v>38.700000000000003</v>
      </c>
      <c r="P992" s="102">
        <f>IF($O992&gt;$G$20,IF('Silo Levels'!$L$22="Pumping",((PI()*((($C$19+$G$20)-$O992)*($O$20/($O$19/2)))^2*((($O$20+$G$20)-$O992))/3)*$P$603)+(((PI()*((($C$19+$G$20)-$O992)*($O$20/($O$19/2)))^2*(((($C$19+$G$20)-$O992)*($O$20/($O$19/2)))*$AZ$15))/3)*$P$603),(((PI()*((($C$19+$G$20)-$O992)*($O$20/($O$19/2)))^2*((($O$20+$G$20)-$O992)/3))*$P$603)-((PI()*((($C$19+$G$20)-$O992)*($O$20/($O$19/2)))^2*(((($C$19+$G$20)-$O992)*($O$20/($O$19/2)))*$AZ$15)/3)*$P$603))),IF('Silo Levels'!$L$22="Pumping",(($D$18*$P$603)+((PI()*(($C$21/2)^2)*($G$20-$O992))*$P$603))+((($D$18+$H$18)/3)*$BG$15)+(((PI()*($C$21/2)^2*(($C$21/2)*$AZ$15))/3)*$P$603),(($D$18*$P$603)+((PI()*(($C$21/2)^2)*($G$20-$O992))*$P$603))+((($D$18+$H$18)/3)*$BG$15)-(((PI()*($C$21/2)^2*(($C$21/2)*$AZ$15))/3)*$P$603)))</f>
        <v>51227.682700660422</v>
      </c>
      <c r="Q992" s="73">
        <v>38.700000000000003</v>
      </c>
      <c r="R992" s="101">
        <f t="shared" si="149"/>
        <v>57020.348721829345</v>
      </c>
      <c r="S992" s="66">
        <v>38.700000000000003</v>
      </c>
      <c r="T992" s="102">
        <f>IF($S992&gt;$G$20,IF('Silo Levels'!$L$23="Pumping",((PI()*((($C$19+$G$20)-$S992)*($O$20/($O$19/2)))^2*((($O$20+$G$20)-$S992))/3)*$T$603)+(((PI()*((($C$19+$G$20)-$S992)*($O$20/($O$19/2)))^2*(((($C$19+$G$20)-$S992)*($O$20/($O$19/2)))*$AZ$16))/3)*$T$603),(((PI()*((($C$19+$G$20)-$S992)*($O$20/($O$19/2)))^2*((($O$20+$G$20)-$S992)/3))*$T$603)-((PI()*((($C$19+$G$20)-$S992)*($O$20/($O$19/2)))^2*(((($C$19+$G$20)-$S992)*($O$20/($O$19/2)))*$AZ$16)/3)*$T$603))),IF('Silo Levels'!$L$23="Pumping",(($D$18*$T$603)+((PI()*(($C$21/2)^2)*($G$20-$S992))*$T$603))+((($D$18+$H$18)/3)*$BG$16)+(((PI()*($C$21/2)^2*(($C$21/2)*$AZ$16))/3)*$T$603),(($D$18*$T$603)+((PI()*(($C$21/2)^2)*($G$20-$S992))*$T$603))+((($D$18+$H$18)/3)*$BG$16)-(((PI()*($C$21/2)^2*(($C$21/2)*$AZ$16))/3)*$T$603)))</f>
        <v>52991.109051887106</v>
      </c>
      <c r="U992" s="73">
        <v>38.700000000000003</v>
      </c>
      <c r="V992" s="101">
        <f t="shared" si="150"/>
        <v>53608.314410258099</v>
      </c>
      <c r="W992" s="66">
        <v>38.700000000000003</v>
      </c>
      <c r="X992" s="102">
        <f>IF($W992&gt;$G$20,IF('Silo Levels'!$L$24="Pumping",((PI()*((($C$19+$G$20)-$W992)*($O$20/($O$19/2)))^2*((($O$20+$G$20)-$W992))/3)*$X$603)+(((PI()*((($C$19+$G$20)-$W992)*($O$20/($O$19/2)))^2*(((($C$19+$G$20)-$W992)*($O$20/($O$19/2)))*$AZ$17))/3)*$X$603),(((PI()*((($C$19+$G$20)-$W992)*($O$20/($O$19/2)))^2*((($O$20+$G$20)-$W992)/3))*$X$603)-((PI()*((($C$19+$G$20)-$W992)*($O$20/($O$19/2)))^2*(((($C$19+$G$20)-$W992)*($O$20/($O$19/2)))*$AZ$17)/3)*$X$603))),IF('Silo Levels'!$L$24="Pumping",(($D$18*$X$603)+((PI()*(($C$21/2)^2)*($G$20-$W992))*$X$603))+((($D$18+$H$18)/3)*$BG$17)+(((PI()*($C$21/2)^2*(($C$21/2)*$AZ$17))/3)*$X$603),(($D$18*$X$603)+((PI()*(($C$21/2)^2)*($G$20-$W992))*$X$603))+((($D$18+$H$18)/3)*$BG$17)-(((PI()*($C$21/2)^2*(($C$21/2)*$AZ$17))/3)*$X$603)))</f>
        <v>49820.179965232237</v>
      </c>
      <c r="Y992" s="73">
        <v>38.700000000000003</v>
      </c>
      <c r="Z992" s="101">
        <f t="shared" si="151"/>
        <v>61550.298648063566</v>
      </c>
      <c r="AA992" s="66">
        <v>38.700000000000003</v>
      </c>
      <c r="AB992" s="102">
        <f>IF($AA992&gt;$G$20,IF('Silo Levels'!$L$25="Pumping",((PI()*((($C$19+$G$20)-$AA992)*($O$20/($O$19/2)))^2*((($O$20+$G$20)-$AA992))/3)*$AB$603)+(((PI()*((($C$19+$G$20)-$AA992)*($O$20/($O$19/2)))^2*(((($C$19+$G$20)-$AA992)*($O$20/($O$19/2)))*$AZ$18))/3)*$AB$603),(((PI()*((($C$19+$G$20)-$AA992)*($O$20/($O$19/2)))^2*((($O$20+$G$20)-$AA992)/3))*$AB$603)-((PI()*((($C$19+$G$20)-$AA992)*($O$20/($O$19/2)))^2*(((($C$19+$G$20)-$AA992)*($O$20/($O$19/2)))*$AZ$18)/3)*$AB$603))),IF('Silo Levels'!$L$25="Pumping",(($D$18*$AB$603)+((PI()*(($C$21/2)^2)*($G$20-$AA992))*$AB$603))+((($D$18+$H$18)/3)*$BG$18)+(((PI()*($C$21/2)^2*(($C$21/2)*$AZ$18))/3)*$AB$603),(($D$18*$AB$603)+((PI()*(($C$21/2)^2)*($G$20-$AA992))*$AB$603))+((($D$18+$H$18)/3)*$BG$18)-(((PI()*($C$21/2)^2*(($C$21/2)*$AZ$18))/3)*$AB$603)))</f>
        <v>57200.958271009251</v>
      </c>
      <c r="AC992" s="73">
        <v>38.700000000000003</v>
      </c>
      <c r="AD992" s="101">
        <f t="shared" si="152"/>
        <v>67506.013170287726</v>
      </c>
      <c r="AE992" s="66">
        <v>38.700000000000003</v>
      </c>
      <c r="AF992" s="102">
        <f>IF($AE992&gt;$G$20,IF('Silo Levels'!$L$26="Pumping",((PI()*((($C$19+$G$20)-$AE992)*($O$20/($O$19/2)))^2*((($O$20+$G$20)-$AE992))/3)*$AF$603)+(((PI()*((($C$19+$G$20)-$AE992)*($O$20/($O$19/2)))^2*(((($C$19+$G$20)-$AE992)*($O$20/($O$19/2)))*$AZ$19))/3)*$AF$603),(((PI()*((($C$19+$G$20)-$AE992)*($O$20/($O$19/2)))^2*((($O$20+$G$20)-$AE992)/3))*$AF$603)-((PI()*((($C$19+$G$20)-$AE992)*($O$20/($O$19/2)))^2*(((($C$19+$G$20)-$AE992)*($O$20/($O$19/2)))*$AZ$19)/3)*$AF$603))),IF('Silo Levels'!$L$26="Pumping",(($D$18*$AF$603)+((PI()*(($C$21/2)^2)*($G$20-$AE992))*$AF$603))+((($D$18+$H$18)/3)*$BG$19)+(((PI()*($C$21/2)^2*(($C$21/2)*$AZ$19))/3)*$AF$603),(($D$18*$AF$603)+((PI()*(($C$21/2)^2)*($G$20-$AE992))*$AF$603))+((($D$18+$H$18)/3)*$BG$19)-(((PI()*($C$21/2)^2*(($C$21/2)*$AZ$19))/3)*$AF$603)))</f>
        <v>65295.527518027746</v>
      </c>
      <c r="AG992" s="73">
        <v>38.700000000000003</v>
      </c>
      <c r="AH992" s="101">
        <f t="shared" si="153"/>
        <v>59174.450784654015</v>
      </c>
      <c r="AI992" s="66">
        <v>38.700000000000003</v>
      </c>
      <c r="AJ992" s="102">
        <f>IF($AI992&gt;$G$20,IF('Silo Levels'!$L$27="Pumping",((PI()*((($C$19+$G$20)-$AI992)*($O$20/($O$19/2)))^2*((($O$20+$G$20)-$AI992))/3)*$AJ$603)+(((PI()*((($C$19+$G$20)-$AI992)*($O$20/($O$19/2)))^2*(((($C$19+$G$20)-$AI992)*($O$20/($O$19/2)))*$AZ$20))/3)*$AJ$603),(((PI()*((($C$19+$G$20)-$AI992)*($O$20/($O$19/2)))^2*((($O$20+$G$20)-$AI992)/3))*$AJ$603)-((PI()*((($C$19+$G$20)-$AI992)*($O$20/($O$19/2)))^2*(((($C$19+$G$20)-$AI992)*($O$20/($O$19/2)))*$AZ$20)/3)*$AJ$603))),IF('Silo Levels'!$L$27="Pumping",(($D$18*$AJ$603)+((PI()*(($C$21/2)^2)*($G$20-$AI992))*$AJ$603))+((($D$18+$H$18)/3)*$BG$20)+(((PI()*($C$21/2)^2*(($C$21/2)*$AZ$20))/3)*$AJ$603),(($D$18*$AJ$603)+((PI()*(($C$21/2)^2)*($G$20-$AI992))*$AJ$603))+((($D$18+$H$18)/3)*$BG$20)-(((PI()*($C$21/2)^2*(($C$21/2)*$AZ$20))/3)*$AJ$603)))</f>
        <v>54992.99539384729</v>
      </c>
    </row>
    <row r="993" spans="1:36" x14ac:dyDescent="0.3">
      <c r="A993">
        <v>38.799999999999997</v>
      </c>
      <c r="B993" s="101">
        <f t="shared" si="145"/>
        <v>58754.848292475523</v>
      </c>
      <c r="C993" s="66">
        <v>38.799999999999997</v>
      </c>
      <c r="D993" s="102">
        <f>IF($C993&gt;$G$20,IF('Silo Levels'!$L$19="Pumping",((PI()*((($C$19+$G$20)-$C993)*($O$20/($O$19/2)))^2*((($O$20+$G$20)-$C993))/3)*$D$603)+(((PI()*((($C$19+$G$20)-$C993)*($O$20/($O$19/2)))^2*(((($C$19+$G$20)-$C993)*($O$20/($O$19/2)))*$AZ$12))/3)*$D$603),(((PI()*((($C$19+$G$20)-$C993)*($O$20/($O$19/2)))^2*((($O$20+$G$20)-$C993)/3))*$D$603)-((PI()*((($C$19+$G$20)-$C993)*($O$20/($O$19/2)))^2*(((($C$19+$G$20)-$C993)*($O$20/($O$19/2)))*$AZ$12)/3)*$D$603))),IF('Silo Levels'!$L$19="Pumping",(($D$18*$D$603)+((PI()*(($C$21/2)^2)*($G$20-$C993))*$D$603))+((($D$18+$H$18)/3)*$BG$12)+(((PI()*($C$21/2)^2*(($C$21/2)*$AZ$12))/3)*$D$603),(($D$18*$D$603)+((PI()*(($C$21/2)^2)*($G$20-$C993))*$D$603))+((($D$18+$H$18)/3)*$BG$12)-(((PI()*($C$21/2)^2*(($C$21/2)*$AZ$12))/3)*$D$603)))</f>
        <v>55827.829518910818</v>
      </c>
      <c r="E993" s="73">
        <v>38.799999999999997</v>
      </c>
      <c r="F993" s="101">
        <f t="shared" si="146"/>
        <v>53228.1810582834</v>
      </c>
      <c r="G993" s="66">
        <v>38.799999999999997</v>
      </c>
      <c r="H993" s="102">
        <f>IF($G993&gt;$G$20,IF('Silo Levels'!$L$20="Pumping",((PI()*((($C$19+$G$20)-$G993)*($O$20/($O$19/2)))^2*((($O$20+$G$20)-$G993))/3)*$H$603)+(((PI()*((($C$19+$G$20)-$G993)*($O$20/($O$19/2)))^2*(((($C$19+$G$20)-$G993)*($O$20/($O$19/2)))*$AZ$13))/3)*$H$603),(((PI()*((($C$19+$G$20)-$G993)*($O$20/($O$19/2)))^2*((($O$20+$G$20)-$G993)/3))*$H$603)-((PI()*((($C$19+$G$20)-$G993)*($O$20/($O$19/2)))^2*(((($C$19+$G$20)-$G993)*($O$20/($O$19/2)))*$AZ$13)/3)*$H$603))),IF('Silo Levels'!$L$20="Pumping",(($D$18*$H$603)+((PI()*(($C$21/2)^2)*($G$20-$G993))*$H$603))+((($D$18+$H$18)/3)*$BG$13)+(((PI()*($C$21/2)^2*(($C$21/2)*$AZ$13))/3)*$H$603),(($D$18*$H$603)+((PI()*(($C$21/2)^2)*($G$20-$G993))*$H$603))+((($D$18+$H$18)/3)*$BG$13)-(((PI()*($C$21/2)^2*(($C$21/2)*$AZ$13))/3)*$H$603)))</f>
        <v>49440.046613257538</v>
      </c>
      <c r="I993" s="73">
        <v>38.799999999999997</v>
      </c>
      <c r="J993" s="101">
        <f t="shared" si="147"/>
        <v>53470.68634754196</v>
      </c>
      <c r="K993" s="66">
        <v>38.799999999999997</v>
      </c>
      <c r="L993" s="102">
        <f>IF($K993&gt;$G$20,IF('Silo Levels'!$L$21="Pumping",((PI()*((($C$19+$G$20)-$K993)*($O$20/($O$19/2)))^2*((($O$20+$G$20)-$K993))/3)*$L$603)+(((PI()*((($C$19+$G$20)-$K993)*($O$20/($O$19/2)))^2*(((($C$19+$G$20)-$K993)*($O$20/($O$19/2)))*$AZ$14))/3)*$L$603),(((PI()*((($C$19+$G$20)-$K993)*($O$20/($O$19/2)))^2*((($O$20+$G$20)-$K993)/3))*$L$603)-((PI()*((($C$19+$G$20)-$K993)*($O$20/($O$19/2)))^2*(((($C$19+$G$20)-$K993)*($O$20/($O$19/2)))*$AZ$14)/3)*$L$603))),IF('Silo Levels'!$L$21="Pumping",(($D$18*$L$603)+((PI()*(($C$21/2)^2)*($G$20-$K993))*$L$603))+((($D$18+$H$18)/3)*$BG$14)+(((PI()*($C$21/2)^2*(($C$21/2)*$AZ$14))/3)*$L$603),(($D$18*$L$603)+((PI()*(($C$21/2)^2)*($G$20-$K993))*$L$603))+((($D$18+$H$18)/3)*$BG$14)-(((PI()*($C$21/2)^2*(($C$21/2)*$AZ$14))/3)*$L$603)))</f>
        <v>49665.293325929844</v>
      </c>
      <c r="M993" s="73">
        <v>38.799999999999997</v>
      </c>
      <c r="N993" s="101">
        <f t="shared" si="148"/>
        <v>54731.965478445745</v>
      </c>
      <c r="O993" s="66">
        <v>38.799999999999997</v>
      </c>
      <c r="P993" s="102">
        <f>IF($O993&gt;$G$20,IF('Silo Levels'!$L$22="Pumping",((PI()*((($C$19+$G$20)-$O993)*($O$20/($O$19/2)))^2*((($O$20+$G$20)-$O993))/3)*$P$603)+(((PI()*((($C$19+$G$20)-$O993)*($O$20/($O$19/2)))^2*(((($C$19+$G$20)-$O993)*($O$20/($O$19/2)))*$AZ$15))/3)*$P$603),(((PI()*((($C$19+$G$20)-$O993)*($O$20/($O$19/2)))^2*((($O$20+$G$20)-$O993)/3))*$P$603)-((PI()*((($C$19+$G$20)-$O993)*($O$20/($O$19/2)))^2*(((($C$19+$G$20)-$O993)*($O$20/($O$19/2)))*$AZ$15)/3)*$P$603))),IF('Silo Levels'!$L$22="Pumping",(($D$18*$P$603)+((PI()*(($C$21/2)^2)*($G$20-$O993))*$P$603))+((($D$18+$H$18)/3)*$BG$15)+(((PI()*($C$21/2)^2*(($C$21/2)*$AZ$15))/3)*$P$603),(($D$18*$P$603)+((PI()*(($C$21/2)^2)*($G$20-$O993))*$P$603))+((($D$18+$H$18)/3)*$BG$15)-(((PI()*($C$21/2)^2*(($C$21/2)*$AZ$15))/3)*$P$603)))</f>
        <v>50836.809950853254</v>
      </c>
      <c r="Q993" s="73">
        <v>38.799999999999997</v>
      </c>
      <c r="R993" s="101">
        <f t="shared" si="149"/>
        <v>56616.020838573844</v>
      </c>
      <c r="S993" s="66">
        <v>38.799999999999997</v>
      </c>
      <c r="T993" s="102">
        <f>IF($S993&gt;$G$20,IF('Silo Levels'!$L$23="Pumping",((PI()*((($C$19+$G$20)-$S993)*($O$20/($O$19/2)))^2*((($O$20+$G$20)-$S993))/3)*$T$603)+(((PI()*((($C$19+$G$20)-$S993)*($O$20/($O$19/2)))^2*(((($C$19+$G$20)-$S993)*($O$20/($O$19/2)))*$AZ$16))/3)*$T$603),(((PI()*((($C$19+$G$20)-$S993)*($O$20/($O$19/2)))^2*((($O$20+$G$20)-$S993)/3))*$T$603)-((PI()*((($C$19+$G$20)-$S993)*($O$20/($O$19/2)))^2*(((($C$19+$G$20)-$S993)*($O$20/($O$19/2)))*$AZ$16)/3)*$T$603))),IF('Silo Levels'!$L$23="Pumping",(($D$18*$T$603)+((PI()*(($C$21/2)^2)*($G$20-$S993))*$T$603))+((($D$18+$H$18)/3)*$BG$16)+(((PI()*($C$21/2)^2*(($C$21/2)*$AZ$16))/3)*$T$603),(($D$18*$T$603)+((PI()*(($C$21/2)^2)*($G$20-$S993))*$T$603))+((($D$18+$H$18)/3)*$BG$16)-(((PI()*($C$21/2)^2*(($C$21/2)*$AZ$16))/3)*$T$603)))</f>
        <v>52586.781168631605</v>
      </c>
      <c r="U993" s="73">
        <v>38.799999999999997</v>
      </c>
      <c r="V993" s="101">
        <f t="shared" si="150"/>
        <v>53228.1810582834</v>
      </c>
      <c r="W993" s="66">
        <v>38.799999999999997</v>
      </c>
      <c r="X993" s="102">
        <f>IF($W993&gt;$G$20,IF('Silo Levels'!$L$24="Pumping",((PI()*((($C$19+$G$20)-$W993)*($O$20/($O$19/2)))^2*((($O$20+$G$20)-$W993))/3)*$X$603)+(((PI()*((($C$19+$G$20)-$W993)*($O$20/($O$19/2)))^2*(((($C$19+$G$20)-$W993)*($O$20/($O$19/2)))*$AZ$17))/3)*$X$603),(((PI()*((($C$19+$G$20)-$W993)*($O$20/($O$19/2)))^2*((($O$20+$G$20)-$W993)/3))*$X$603)-((PI()*((($C$19+$G$20)-$W993)*($O$20/($O$19/2)))^2*(((($C$19+$G$20)-$W993)*($O$20/($O$19/2)))*$AZ$17)/3)*$X$603))),IF('Silo Levels'!$L$24="Pumping",(($D$18*$X$603)+((PI()*(($C$21/2)^2)*($G$20-$W993))*$X$603))+((($D$18+$H$18)/3)*$BG$17)+(((PI()*($C$21/2)^2*(($C$21/2)*$AZ$17))/3)*$X$603),(($D$18*$X$603)+((PI()*(($C$21/2)^2)*($G$20-$W993))*$X$603))+((($D$18+$H$18)/3)*$BG$17)-(((PI()*($C$21/2)^2*(($C$21/2)*$AZ$17))/3)*$X$603)))</f>
        <v>49440.046613257538</v>
      </c>
      <c r="Y993" s="73">
        <v>38.799999999999997</v>
      </c>
      <c r="Z993" s="101">
        <f t="shared" si="151"/>
        <v>61113.849160749429</v>
      </c>
      <c r="AA993" s="66">
        <v>38.799999999999997</v>
      </c>
      <c r="AB993" s="102">
        <f>IF($AA993&gt;$G$20,IF('Silo Levels'!$L$25="Pumping",((PI()*((($C$19+$G$20)-$AA993)*($O$20/($O$19/2)))^2*((($O$20+$G$20)-$AA993))/3)*$AB$603)+(((PI()*((($C$19+$G$20)-$AA993)*($O$20/($O$19/2)))^2*(((($C$19+$G$20)-$AA993)*($O$20/($O$19/2)))*$AZ$18))/3)*$AB$603),(((PI()*((($C$19+$G$20)-$AA993)*($O$20/($O$19/2)))^2*((($O$20+$G$20)-$AA993)/3))*$AB$603)-((PI()*((($C$19+$G$20)-$AA993)*($O$20/($O$19/2)))^2*(((($C$19+$G$20)-$AA993)*($O$20/($O$19/2)))*$AZ$18)/3)*$AB$603))),IF('Silo Levels'!$L$25="Pumping",(($D$18*$AB$603)+((PI()*(($C$21/2)^2)*($G$20-$AA993))*$AB$603))+((($D$18+$H$18)/3)*$BG$18)+(((PI()*($C$21/2)^2*(($C$21/2)*$AZ$18))/3)*$AB$603),(($D$18*$AB$603)+((PI()*(($C$21/2)^2)*($G$20-$AA993))*$AB$603))+((($D$18+$H$18)/3)*$BG$18)-(((PI()*($C$21/2)^2*(($C$21/2)*$AZ$18))/3)*$AB$603)))</f>
        <v>56764.508783695113</v>
      </c>
      <c r="AC993" s="73">
        <v>38.799999999999997</v>
      </c>
      <c r="AD993" s="101">
        <f t="shared" si="152"/>
        <v>67062.375631715709</v>
      </c>
      <c r="AE993" s="66">
        <v>38.799999999999997</v>
      </c>
      <c r="AF993" s="102">
        <f>IF($AE993&gt;$G$20,IF('Silo Levels'!$L$26="Pumping",((PI()*((($C$19+$G$20)-$AE993)*($O$20/($O$19/2)))^2*((($O$20+$G$20)-$AE993))/3)*$AF$603)+(((PI()*((($C$19+$G$20)-$AE993)*($O$20/($O$19/2)))^2*(((($C$19+$G$20)-$AE993)*($O$20/($O$19/2)))*$AZ$19))/3)*$AF$603),(((PI()*((($C$19+$G$20)-$AE993)*($O$20/($O$19/2)))^2*((($O$20+$G$20)-$AE993)/3))*$AF$603)-((PI()*((($C$19+$G$20)-$AE993)*($O$20/($O$19/2)))^2*(((($C$19+$G$20)-$AE993)*($O$20/($O$19/2)))*$AZ$19)/3)*$AF$603))),IF('Silo Levels'!$L$26="Pumping",(($D$18*$AF$603)+((PI()*(($C$21/2)^2)*($G$20-$AE993))*$AF$603))+((($D$18+$H$18)/3)*$BG$19)+(((PI()*($C$21/2)^2*(($C$21/2)*$AZ$19))/3)*$AF$603),(($D$18*$AF$603)+((PI()*(($C$21/2)^2)*($G$20-$AE993))*$AF$603))+((($D$18+$H$18)/3)*$BG$19)-(((PI()*($C$21/2)^2*(($C$21/2)*$AZ$19))/3)*$AF$603)))</f>
        <v>64851.889979455729</v>
      </c>
      <c r="AG993" s="73">
        <v>38.799999999999997</v>
      </c>
      <c r="AH993" s="101">
        <f t="shared" si="153"/>
        <v>58754.848292475523</v>
      </c>
      <c r="AI993" s="66">
        <v>38.799999999999997</v>
      </c>
      <c r="AJ993" s="102">
        <f>IF($AI993&gt;$G$20,IF('Silo Levels'!$L$27="Pumping",((PI()*((($C$19+$G$20)-$AI993)*($O$20/($O$19/2)))^2*((($O$20+$G$20)-$AI993))/3)*$AJ$603)+(((PI()*((($C$19+$G$20)-$AI993)*($O$20/($O$19/2)))^2*(((($C$19+$G$20)-$AI993)*($O$20/($O$19/2)))*$AZ$20))/3)*$AJ$603),(((PI()*((($C$19+$G$20)-$AI993)*($O$20/($O$19/2)))^2*((($O$20+$G$20)-$AI993)/3))*$AJ$603)-((PI()*((($C$19+$G$20)-$AI993)*($O$20/($O$19/2)))^2*(((($C$19+$G$20)-$AI993)*($O$20/($O$19/2)))*$AZ$20)/3)*$AJ$603))),IF('Silo Levels'!$L$27="Pumping",(($D$18*$AJ$603)+((PI()*(($C$21/2)^2)*($G$20-$AI993))*$AJ$603))+((($D$18+$H$18)/3)*$BG$20)+(((PI()*($C$21/2)^2*(($C$21/2)*$AZ$20))/3)*$AJ$603),(($D$18*$AJ$603)+((PI()*(($C$21/2)^2)*($G$20-$AI993))*$AJ$603))+((($D$18+$H$18)/3)*$BG$20)-(((PI()*($C$21/2)^2*(($C$21/2)*$AZ$20))/3)*$AJ$603)))</f>
        <v>54573.392901668798</v>
      </c>
    </row>
    <row r="994" spans="1:36" x14ac:dyDescent="0.3">
      <c r="A994">
        <v>38.9</v>
      </c>
      <c r="B994" s="101">
        <f t="shared" si="145"/>
        <v>58335.245800297009</v>
      </c>
      <c r="C994" s="66">
        <v>38.9</v>
      </c>
      <c r="D994" s="102">
        <f>IF($C994&gt;$G$20,IF('Silo Levels'!$L$19="Pumping",((PI()*((($C$19+$G$20)-$C994)*($O$20/($O$19/2)))^2*((($O$20+$G$20)-$C994))/3)*$D$603)+(((PI()*((($C$19+$G$20)-$C994)*($O$20/($O$19/2)))^2*(((($C$19+$G$20)-$C994)*($O$20/($O$19/2)))*$AZ$12))/3)*$D$603),(((PI()*((($C$19+$G$20)-$C994)*($O$20/($O$19/2)))^2*((($O$20+$G$20)-$C994)/3))*$D$603)-((PI()*((($C$19+$G$20)-$C994)*($O$20/($O$19/2)))^2*(((($C$19+$G$20)-$C994)*($O$20/($O$19/2)))*$AZ$12)/3)*$D$603))),IF('Silo Levels'!$L$19="Pumping",(($D$18*$D$603)+((PI()*(($C$21/2)^2)*($G$20-$C994))*$D$603))+((($D$18+$H$18)/3)*$BG$12)+(((PI()*($C$21/2)^2*(($C$21/2)*$AZ$12))/3)*$D$603),(($D$18*$D$603)+((PI()*(($C$21/2)^2)*($G$20-$C994))*$D$603))+((($D$18+$H$18)/3)*$BG$12)-(((PI()*($C$21/2)^2*(($C$21/2)*$AZ$12))/3)*$D$603)))</f>
        <v>55408.227026732304</v>
      </c>
      <c r="E994" s="73">
        <v>38.9</v>
      </c>
      <c r="F994" s="101">
        <f t="shared" si="146"/>
        <v>52848.04770630868</v>
      </c>
      <c r="G994" s="66">
        <v>38.9</v>
      </c>
      <c r="H994" s="102">
        <f>IF($G994&gt;$G$20,IF('Silo Levels'!$L$20="Pumping",((PI()*((($C$19+$G$20)-$G994)*($O$20/($O$19/2)))^2*((($O$20+$G$20)-$G994))/3)*$H$603)+(((PI()*((($C$19+$G$20)-$G994)*($O$20/($O$19/2)))^2*(((($C$19+$G$20)-$G994)*($O$20/($O$19/2)))*$AZ$13))/3)*$H$603),(((PI()*((($C$19+$G$20)-$G994)*($O$20/($O$19/2)))^2*((($O$20+$G$20)-$G994)/3))*$H$603)-((PI()*((($C$19+$G$20)-$G994)*($O$20/($O$19/2)))^2*(((($C$19+$G$20)-$G994)*($O$20/($O$19/2)))*$AZ$13)/3)*$H$603))),IF('Silo Levels'!$L$20="Pumping",(($D$18*$H$603)+((PI()*(($C$21/2)^2)*($G$20-$G994))*$H$603))+((($D$18+$H$18)/3)*$BG$13)+(((PI()*($C$21/2)^2*(($C$21/2)*$AZ$13))/3)*$H$603),(($D$18*$H$603)+((PI()*(($C$21/2)^2)*($G$20-$G994))*$H$603))+((($D$18+$H$18)/3)*$BG$13)-(((PI()*($C$21/2)^2*(($C$21/2)*$AZ$13))/3)*$H$603)))</f>
        <v>49059.913261282818</v>
      </c>
      <c r="I994" s="73">
        <v>38.9</v>
      </c>
      <c r="J994" s="101">
        <f t="shared" si="147"/>
        <v>53088.8211244673</v>
      </c>
      <c r="K994" s="66">
        <v>38.9</v>
      </c>
      <c r="L994" s="102">
        <f>IF($K994&gt;$G$20,IF('Silo Levels'!$L$21="Pumping",((PI()*((($C$19+$G$20)-$K994)*($O$20/($O$19/2)))^2*((($O$20+$G$20)-$K994))/3)*$L$603)+(((PI()*((($C$19+$G$20)-$K994)*($O$20/($O$19/2)))^2*(((($C$19+$G$20)-$K994)*($O$20/($O$19/2)))*$AZ$14))/3)*$L$603),(((PI()*((($C$19+$G$20)-$K994)*($O$20/($O$19/2)))^2*((($O$20+$G$20)-$K994)/3))*$L$603)-((PI()*((($C$19+$G$20)-$K994)*($O$20/($O$19/2)))^2*(((($C$19+$G$20)-$K994)*($O$20/($O$19/2)))*$AZ$14)/3)*$L$603))),IF('Silo Levels'!$L$21="Pumping",(($D$18*$L$603)+((PI()*(($C$21/2)^2)*($G$20-$K994))*$L$603))+((($D$18+$H$18)/3)*$BG$14)+(((PI()*($C$21/2)^2*(($C$21/2)*$AZ$14))/3)*$L$603),(($D$18*$L$603)+((PI()*(($C$21/2)^2)*($G$20-$K994))*$L$603))+((($D$18+$H$18)/3)*$BG$14)-(((PI()*($C$21/2)^2*(($C$21/2)*$AZ$14))/3)*$L$603)))</f>
        <v>49283.428102855185</v>
      </c>
      <c r="M994" s="73">
        <v>38.9</v>
      </c>
      <c r="N994" s="101">
        <f t="shared" si="148"/>
        <v>54341.092728638556</v>
      </c>
      <c r="O994" s="66">
        <v>38.9</v>
      </c>
      <c r="P994" s="102">
        <f>IF($O994&gt;$G$20,IF('Silo Levels'!$L$22="Pumping",((PI()*((($C$19+$G$20)-$O994)*($O$20/($O$19/2)))^2*((($O$20+$G$20)-$O994))/3)*$P$603)+(((PI()*((($C$19+$G$20)-$O994)*($O$20/($O$19/2)))^2*(((($C$19+$G$20)-$O994)*($O$20/($O$19/2)))*$AZ$15))/3)*$P$603),(((PI()*((($C$19+$G$20)-$O994)*($O$20/($O$19/2)))^2*((($O$20+$G$20)-$O994)/3))*$P$603)-((PI()*((($C$19+$G$20)-$O994)*($O$20/($O$19/2)))^2*(((($C$19+$G$20)-$O994)*($O$20/($O$19/2)))*$AZ$15)/3)*$P$603))),IF('Silo Levels'!$L$22="Pumping",(($D$18*$P$603)+((PI()*(($C$21/2)^2)*($G$20-$O994))*$P$603))+((($D$18+$H$18)/3)*$BG$15)+(((PI()*($C$21/2)^2*(($C$21/2)*$AZ$15))/3)*$P$603),(($D$18*$P$603)+((PI()*(($C$21/2)^2)*($G$20-$O994))*$P$603))+((($D$18+$H$18)/3)*$BG$15)-(((PI()*($C$21/2)^2*(($C$21/2)*$AZ$15))/3)*$P$603)))</f>
        <v>50445.937201046065</v>
      </c>
      <c r="Q994" s="73">
        <v>38.9</v>
      </c>
      <c r="R994" s="101">
        <f t="shared" si="149"/>
        <v>56211.692955318314</v>
      </c>
      <c r="S994" s="66">
        <v>38.9</v>
      </c>
      <c r="T994" s="102">
        <f>IF($S994&gt;$G$20,IF('Silo Levels'!$L$23="Pumping",((PI()*((($C$19+$G$20)-$S994)*($O$20/($O$19/2)))^2*((($O$20+$G$20)-$S994))/3)*$T$603)+(((PI()*((($C$19+$G$20)-$S994)*($O$20/($O$19/2)))^2*(((($C$19+$G$20)-$S994)*($O$20/($O$19/2)))*$AZ$16))/3)*$T$603),(((PI()*((($C$19+$G$20)-$S994)*($O$20/($O$19/2)))^2*((($O$20+$G$20)-$S994)/3))*$T$603)-((PI()*((($C$19+$G$20)-$S994)*($O$20/($O$19/2)))^2*(((($C$19+$G$20)-$S994)*($O$20/($O$19/2)))*$AZ$16)/3)*$T$603))),IF('Silo Levels'!$L$23="Pumping",(($D$18*$T$603)+((PI()*(($C$21/2)^2)*($G$20-$S994))*$T$603))+((($D$18+$H$18)/3)*$BG$16)+(((PI()*($C$21/2)^2*(($C$21/2)*$AZ$16))/3)*$T$603),(($D$18*$T$603)+((PI()*(($C$21/2)^2)*($G$20-$S994))*$T$603))+((($D$18+$H$18)/3)*$BG$16)-(((PI()*($C$21/2)^2*(($C$21/2)*$AZ$16))/3)*$T$603)))</f>
        <v>52182.453285376076</v>
      </c>
      <c r="U994" s="73">
        <v>38.9</v>
      </c>
      <c r="V994" s="101">
        <f t="shared" si="150"/>
        <v>52848.04770630868</v>
      </c>
      <c r="W994" s="66">
        <v>38.9</v>
      </c>
      <c r="X994" s="102">
        <f>IF($W994&gt;$G$20,IF('Silo Levels'!$L$24="Pumping",((PI()*((($C$19+$G$20)-$W994)*($O$20/($O$19/2)))^2*((($O$20+$G$20)-$W994))/3)*$X$603)+(((PI()*((($C$19+$G$20)-$W994)*($O$20/($O$19/2)))^2*(((($C$19+$G$20)-$W994)*($O$20/($O$19/2)))*$AZ$17))/3)*$X$603),(((PI()*((($C$19+$G$20)-$W994)*($O$20/($O$19/2)))^2*((($O$20+$G$20)-$W994)/3))*$X$603)-((PI()*((($C$19+$G$20)-$W994)*($O$20/($O$19/2)))^2*(((($C$19+$G$20)-$W994)*($O$20/($O$19/2)))*$AZ$17)/3)*$X$603))),IF('Silo Levels'!$L$24="Pumping",(($D$18*$X$603)+((PI()*(($C$21/2)^2)*($G$20-$W994))*$X$603))+((($D$18+$H$18)/3)*$BG$17)+(((PI()*($C$21/2)^2*(($C$21/2)*$AZ$17))/3)*$X$603),(($D$18*$X$603)+((PI()*(($C$21/2)^2)*($G$20-$W994))*$X$603))+((($D$18+$H$18)/3)*$BG$17)-(((PI()*($C$21/2)^2*(($C$21/2)*$AZ$17))/3)*$X$603)))</f>
        <v>49059.913261282818</v>
      </c>
      <c r="Y994" s="73">
        <v>38.9</v>
      </c>
      <c r="Z994" s="101">
        <f t="shared" si="151"/>
        <v>60677.39967343527</v>
      </c>
      <c r="AA994" s="66">
        <v>38.9</v>
      </c>
      <c r="AB994" s="102">
        <f>IF($AA994&gt;$G$20,IF('Silo Levels'!$L$25="Pumping",((PI()*((($C$19+$G$20)-$AA994)*($O$20/($O$19/2)))^2*((($O$20+$G$20)-$AA994))/3)*$AB$603)+(((PI()*((($C$19+$G$20)-$AA994)*($O$20/($O$19/2)))^2*(((($C$19+$G$20)-$AA994)*($O$20/($O$19/2)))*$AZ$18))/3)*$AB$603),(((PI()*((($C$19+$G$20)-$AA994)*($O$20/($O$19/2)))^2*((($O$20+$G$20)-$AA994)/3))*$AB$603)-((PI()*((($C$19+$G$20)-$AA994)*($O$20/($O$19/2)))^2*(((($C$19+$G$20)-$AA994)*($O$20/($O$19/2)))*$AZ$18)/3)*$AB$603))),IF('Silo Levels'!$L$25="Pumping",(($D$18*$AB$603)+((PI()*(($C$21/2)^2)*($G$20-$AA994))*$AB$603))+((($D$18+$H$18)/3)*$BG$18)+(((PI()*($C$21/2)^2*(($C$21/2)*$AZ$18))/3)*$AB$603),(($D$18*$AB$603)+((PI()*(($C$21/2)^2)*($G$20-$AA994))*$AB$603))+((($D$18+$H$18)/3)*$BG$18)-(((PI()*($C$21/2)^2*(($C$21/2)*$AZ$18))/3)*$AB$603)))</f>
        <v>56328.059296380954</v>
      </c>
      <c r="AC994" s="73">
        <v>38.9</v>
      </c>
      <c r="AD994" s="101">
        <f t="shared" si="152"/>
        <v>66618.738093143678</v>
      </c>
      <c r="AE994" s="66">
        <v>38.9</v>
      </c>
      <c r="AF994" s="102">
        <f>IF($AE994&gt;$G$20,IF('Silo Levels'!$L$26="Pumping",((PI()*((($C$19+$G$20)-$AE994)*($O$20/($O$19/2)))^2*((($O$20+$G$20)-$AE994))/3)*$AF$603)+(((PI()*((($C$19+$G$20)-$AE994)*($O$20/($O$19/2)))^2*(((($C$19+$G$20)-$AE994)*($O$20/($O$19/2)))*$AZ$19))/3)*$AF$603),(((PI()*((($C$19+$G$20)-$AE994)*($O$20/($O$19/2)))^2*((($O$20+$G$20)-$AE994)/3))*$AF$603)-((PI()*((($C$19+$G$20)-$AE994)*($O$20/($O$19/2)))^2*(((($C$19+$G$20)-$AE994)*($O$20/($O$19/2)))*$AZ$19)/3)*$AF$603))),IF('Silo Levels'!$L$26="Pumping",(($D$18*$AF$603)+((PI()*(($C$21/2)^2)*($G$20-$AE994))*$AF$603))+((($D$18+$H$18)/3)*$BG$19)+(((PI()*($C$21/2)^2*(($C$21/2)*$AZ$19))/3)*$AF$603),(($D$18*$AF$603)+((PI()*(($C$21/2)^2)*($G$20-$AE994))*$AF$603))+((($D$18+$H$18)/3)*$BG$19)-(((PI()*($C$21/2)^2*(($C$21/2)*$AZ$19))/3)*$AF$603)))</f>
        <v>64408.252440883698</v>
      </c>
      <c r="AG994" s="73">
        <v>38.9</v>
      </c>
      <c r="AH994" s="101">
        <f t="shared" si="153"/>
        <v>58335.245800297009</v>
      </c>
      <c r="AI994" s="66">
        <v>38.9</v>
      </c>
      <c r="AJ994" s="102">
        <f>IF($AI994&gt;$G$20,IF('Silo Levels'!$L$27="Pumping",((PI()*((($C$19+$G$20)-$AI994)*($O$20/($O$19/2)))^2*((($O$20+$G$20)-$AI994))/3)*$AJ$603)+(((PI()*((($C$19+$G$20)-$AI994)*($O$20/($O$19/2)))^2*(((($C$19+$G$20)-$AI994)*($O$20/($O$19/2)))*$AZ$20))/3)*$AJ$603),(((PI()*((($C$19+$G$20)-$AI994)*($O$20/($O$19/2)))^2*((($O$20+$G$20)-$AI994)/3))*$AJ$603)-((PI()*((($C$19+$G$20)-$AI994)*($O$20/($O$19/2)))^2*(((($C$19+$G$20)-$AI994)*($O$20/($O$19/2)))*$AZ$20)/3)*$AJ$603))),IF('Silo Levels'!$L$27="Pumping",(($D$18*$AJ$603)+((PI()*(($C$21/2)^2)*($G$20-$AI994))*$AJ$603))+((($D$18+$H$18)/3)*$BG$20)+(((PI()*($C$21/2)^2*(($C$21/2)*$AZ$20))/3)*$AJ$603),(($D$18*$AJ$603)+((PI()*(($C$21/2)^2)*($G$20-$AI994))*$AJ$603))+((($D$18+$H$18)/3)*$BG$20)-(((PI()*($C$21/2)^2*(($C$21/2)*$AZ$20))/3)*$AJ$603)))</f>
        <v>54153.790409490284</v>
      </c>
    </row>
    <row r="995" spans="1:36" x14ac:dyDescent="0.3">
      <c r="A995">
        <v>39</v>
      </c>
      <c r="B995" s="101">
        <f t="shared" si="145"/>
        <v>57915.64330811848</v>
      </c>
      <c r="C995" s="66">
        <v>39</v>
      </c>
      <c r="D995" s="102">
        <f>IF($C995&gt;$G$20,IF('Silo Levels'!$L$19="Pumping",((PI()*((($C$19+$G$20)-$C995)*($O$20/($O$19/2)))^2*((($O$20+$G$20)-$C995))/3)*$D$603)+(((PI()*((($C$19+$G$20)-$C995)*($O$20/($O$19/2)))^2*(((($C$19+$G$20)-$C995)*($O$20/($O$19/2)))*$AZ$12))/3)*$D$603),(((PI()*((($C$19+$G$20)-$C995)*($O$20/($O$19/2)))^2*((($O$20+$G$20)-$C995)/3))*$D$603)-((PI()*((($C$19+$G$20)-$C995)*($O$20/($O$19/2)))^2*(((($C$19+$G$20)-$C995)*($O$20/($O$19/2)))*$AZ$12)/3)*$D$603))),IF('Silo Levels'!$L$19="Pumping",(($D$18*$D$603)+((PI()*(($C$21/2)^2)*($G$20-$C995))*$D$603))+((($D$18+$H$18)/3)*$BG$12)+(((PI()*($C$21/2)^2*(($C$21/2)*$AZ$12))/3)*$D$603),(($D$18*$D$603)+((PI()*(($C$21/2)^2)*($G$20-$C995))*$D$603))+((($D$18+$H$18)/3)*$BG$12)-(((PI()*($C$21/2)^2*(($C$21/2)*$AZ$12))/3)*$D$603)))</f>
        <v>54988.624534553775</v>
      </c>
      <c r="E995" s="73">
        <v>39</v>
      </c>
      <c r="F995" s="101">
        <f t="shared" si="146"/>
        <v>52467.914354333952</v>
      </c>
      <c r="G995" s="66">
        <v>39</v>
      </c>
      <c r="H995" s="102">
        <f>IF($G995&gt;$G$20,IF('Silo Levels'!$L$20="Pumping",((PI()*((($C$19+$G$20)-$G995)*($O$20/($O$19/2)))^2*((($O$20+$G$20)-$G995))/3)*$H$603)+(((PI()*((($C$19+$G$20)-$G995)*($O$20/($O$19/2)))^2*(((($C$19+$G$20)-$G995)*($O$20/($O$19/2)))*$AZ$13))/3)*$H$603),(((PI()*((($C$19+$G$20)-$G995)*($O$20/($O$19/2)))^2*((($O$20+$G$20)-$G995)/3))*$H$603)-((PI()*((($C$19+$G$20)-$G995)*($O$20/($O$19/2)))^2*(((($C$19+$G$20)-$G995)*($O$20/($O$19/2)))*$AZ$13)/3)*$H$603))),IF('Silo Levels'!$L$20="Pumping",(($D$18*$H$603)+((PI()*(($C$21/2)^2)*($G$20-$G995))*$H$603))+((($D$18+$H$18)/3)*$BG$13)+(((PI()*($C$21/2)^2*(($C$21/2)*$AZ$13))/3)*$H$603),(($D$18*$H$603)+((PI()*(($C$21/2)^2)*($G$20-$G995))*$H$603))+((($D$18+$H$18)/3)*$BG$13)-(((PI()*($C$21/2)^2*(($C$21/2)*$AZ$13))/3)*$H$603)))</f>
        <v>48679.77990930809</v>
      </c>
      <c r="I995" s="73">
        <v>39</v>
      </c>
      <c r="J995" s="101">
        <f t="shared" si="147"/>
        <v>52706.955901392626</v>
      </c>
      <c r="K995" s="66">
        <v>39</v>
      </c>
      <c r="L995" s="102">
        <f>IF($K995&gt;$G$20,IF('Silo Levels'!$L$21="Pumping",((PI()*((($C$19+$G$20)-$K995)*($O$20/($O$19/2)))^2*((($O$20+$G$20)-$K995))/3)*$L$603)+(((PI()*((($C$19+$G$20)-$K995)*($O$20/($O$19/2)))^2*(((($C$19+$G$20)-$K995)*($O$20/($O$19/2)))*$AZ$14))/3)*$L$603),(((PI()*((($C$19+$G$20)-$K995)*($O$20/($O$19/2)))^2*((($O$20+$G$20)-$K995)/3))*$L$603)-((PI()*((($C$19+$G$20)-$K995)*($O$20/($O$19/2)))^2*(((($C$19+$G$20)-$K995)*($O$20/($O$19/2)))*$AZ$14)/3)*$L$603))),IF('Silo Levels'!$L$21="Pumping",(($D$18*$L$603)+((PI()*(($C$21/2)^2)*($G$20-$K995))*$L$603))+((($D$18+$H$18)/3)*$BG$14)+(((PI()*($C$21/2)^2*(($C$21/2)*$AZ$14))/3)*$L$603),(($D$18*$L$603)+((PI()*(($C$21/2)^2)*($G$20-$K995))*$L$603))+((($D$18+$H$18)/3)*$BG$14)-(((PI()*($C$21/2)^2*(($C$21/2)*$AZ$14))/3)*$L$603)))</f>
        <v>48901.562879780511</v>
      </c>
      <c r="M995" s="73">
        <v>39</v>
      </c>
      <c r="N995" s="101">
        <f t="shared" si="148"/>
        <v>53950.219978831352</v>
      </c>
      <c r="O995" s="66">
        <v>39</v>
      </c>
      <c r="P995" s="102">
        <f>IF($O995&gt;$G$20,IF('Silo Levels'!$L$22="Pumping",((PI()*((($C$19+$G$20)-$O995)*($O$20/($O$19/2)))^2*((($O$20+$G$20)-$O995))/3)*$P$603)+(((PI()*((($C$19+$G$20)-$O995)*($O$20/($O$19/2)))^2*(((($C$19+$G$20)-$O995)*($O$20/($O$19/2)))*$AZ$15))/3)*$P$603),(((PI()*((($C$19+$G$20)-$O995)*($O$20/($O$19/2)))^2*((($O$20+$G$20)-$O995)/3))*$P$603)-((PI()*((($C$19+$G$20)-$O995)*($O$20/($O$19/2)))^2*(((($C$19+$G$20)-$O995)*($O$20/($O$19/2)))*$AZ$15)/3)*$P$603))),IF('Silo Levels'!$L$22="Pumping",(($D$18*$P$603)+((PI()*(($C$21/2)^2)*($G$20-$O995))*$P$603))+((($D$18+$H$18)/3)*$BG$15)+(((PI()*($C$21/2)^2*(($C$21/2)*$AZ$15))/3)*$P$603),(($D$18*$P$603)+((PI()*(($C$21/2)^2)*($G$20-$O995))*$P$603))+((($D$18+$H$18)/3)*$BG$15)-(((PI()*($C$21/2)^2*(($C$21/2)*$AZ$15))/3)*$P$603)))</f>
        <v>50055.064451238861</v>
      </c>
      <c r="Q995" s="73">
        <v>39</v>
      </c>
      <c r="R995" s="101">
        <f t="shared" si="149"/>
        <v>55807.365072062777</v>
      </c>
      <c r="S995" s="66">
        <v>39</v>
      </c>
      <c r="T995" s="102">
        <f>IF($S995&gt;$G$20,IF('Silo Levels'!$L$23="Pumping",((PI()*((($C$19+$G$20)-$S995)*($O$20/($O$19/2)))^2*((($O$20+$G$20)-$S995))/3)*$T$603)+(((PI()*((($C$19+$G$20)-$S995)*($O$20/($O$19/2)))^2*(((($C$19+$G$20)-$S995)*($O$20/($O$19/2)))*$AZ$16))/3)*$T$603),(((PI()*((($C$19+$G$20)-$S995)*($O$20/($O$19/2)))^2*((($O$20+$G$20)-$S995)/3))*$T$603)-((PI()*((($C$19+$G$20)-$S995)*($O$20/($O$19/2)))^2*(((($C$19+$G$20)-$S995)*($O$20/($O$19/2)))*$AZ$16)/3)*$T$603))),IF('Silo Levels'!$L$23="Pumping",(($D$18*$T$603)+((PI()*(($C$21/2)^2)*($G$20-$S995))*$T$603))+((($D$18+$H$18)/3)*$BG$16)+(((PI()*($C$21/2)^2*(($C$21/2)*$AZ$16))/3)*$T$603),(($D$18*$T$603)+((PI()*(($C$21/2)^2)*($G$20-$S995))*$T$603))+((($D$18+$H$18)/3)*$BG$16)-(((PI()*($C$21/2)^2*(($C$21/2)*$AZ$16))/3)*$T$603)))</f>
        <v>51778.125402120539</v>
      </c>
      <c r="U995" s="73">
        <v>39</v>
      </c>
      <c r="V995" s="101">
        <f t="shared" si="150"/>
        <v>52467.914354333952</v>
      </c>
      <c r="W995" s="66">
        <v>39</v>
      </c>
      <c r="X995" s="102">
        <f>IF($W995&gt;$G$20,IF('Silo Levels'!$L$24="Pumping",((PI()*((($C$19+$G$20)-$W995)*($O$20/($O$19/2)))^2*((($O$20+$G$20)-$W995))/3)*$X$603)+(((PI()*((($C$19+$G$20)-$W995)*($O$20/($O$19/2)))^2*(((($C$19+$G$20)-$W995)*($O$20/($O$19/2)))*$AZ$17))/3)*$X$603),(((PI()*((($C$19+$G$20)-$W995)*($O$20/($O$19/2)))^2*((($O$20+$G$20)-$W995)/3))*$X$603)-((PI()*((($C$19+$G$20)-$W995)*($O$20/($O$19/2)))^2*(((($C$19+$G$20)-$W995)*($O$20/($O$19/2)))*$AZ$17)/3)*$X$603))),IF('Silo Levels'!$L$24="Pumping",(($D$18*$X$603)+((PI()*(($C$21/2)^2)*($G$20-$W995))*$X$603))+((($D$18+$H$18)/3)*$BG$17)+(((PI()*($C$21/2)^2*(($C$21/2)*$AZ$17))/3)*$X$603),(($D$18*$X$603)+((PI()*(($C$21/2)^2)*($G$20-$W995))*$X$603))+((($D$18+$H$18)/3)*$BG$17)-(((PI()*($C$21/2)^2*(($C$21/2)*$AZ$17))/3)*$X$603)))</f>
        <v>48679.77990930809</v>
      </c>
      <c r="Y995" s="73">
        <v>39</v>
      </c>
      <c r="Z995" s="101">
        <f t="shared" si="151"/>
        <v>60240.950186121096</v>
      </c>
      <c r="AA995" s="66">
        <v>39</v>
      </c>
      <c r="AB995" s="102">
        <f>IF($AA995&gt;$G$20,IF('Silo Levels'!$L$25="Pumping",((PI()*((($C$19+$G$20)-$AA995)*($O$20/($O$19/2)))^2*((($O$20+$G$20)-$AA995))/3)*$AB$603)+(((PI()*((($C$19+$G$20)-$AA995)*($O$20/($O$19/2)))^2*(((($C$19+$G$20)-$AA995)*($O$20/($O$19/2)))*$AZ$18))/3)*$AB$603),(((PI()*((($C$19+$G$20)-$AA995)*($O$20/($O$19/2)))^2*((($O$20+$G$20)-$AA995)/3))*$AB$603)-((PI()*((($C$19+$G$20)-$AA995)*($O$20/($O$19/2)))^2*(((($C$19+$G$20)-$AA995)*($O$20/($O$19/2)))*$AZ$18)/3)*$AB$603))),IF('Silo Levels'!$L$25="Pumping",(($D$18*$AB$603)+((PI()*(($C$21/2)^2)*($G$20-$AA995))*$AB$603))+((($D$18+$H$18)/3)*$BG$18)+(((PI()*($C$21/2)^2*(($C$21/2)*$AZ$18))/3)*$AB$603),(($D$18*$AB$603)+((PI()*(($C$21/2)^2)*($G$20-$AA995))*$AB$603))+((($D$18+$H$18)/3)*$BG$18)-(((PI()*($C$21/2)^2*(($C$21/2)*$AZ$18))/3)*$AB$603)))</f>
        <v>55891.60980906678</v>
      </c>
      <c r="AC995" s="73">
        <v>39</v>
      </c>
      <c r="AD995" s="101">
        <f t="shared" si="152"/>
        <v>66175.100554571633</v>
      </c>
      <c r="AE995" s="66">
        <v>39</v>
      </c>
      <c r="AF995" s="102">
        <f>IF($AE995&gt;$G$20,IF('Silo Levels'!$L$26="Pumping",((PI()*((($C$19+$G$20)-$AE995)*($O$20/($O$19/2)))^2*((($O$20+$G$20)-$AE995))/3)*$AF$603)+(((PI()*((($C$19+$G$20)-$AE995)*($O$20/($O$19/2)))^2*(((($C$19+$G$20)-$AE995)*($O$20/($O$19/2)))*$AZ$19))/3)*$AF$603),(((PI()*((($C$19+$G$20)-$AE995)*($O$20/($O$19/2)))^2*((($O$20+$G$20)-$AE995)/3))*$AF$603)-((PI()*((($C$19+$G$20)-$AE995)*($O$20/($O$19/2)))^2*(((($C$19+$G$20)-$AE995)*($O$20/($O$19/2)))*$AZ$19)/3)*$AF$603))),IF('Silo Levels'!$L$26="Pumping",(($D$18*$AF$603)+((PI()*(($C$21/2)^2)*($G$20-$AE995))*$AF$603))+((($D$18+$H$18)/3)*$BG$19)+(((PI()*($C$21/2)^2*(($C$21/2)*$AZ$19))/3)*$AF$603),(($D$18*$AF$603)+((PI()*(($C$21/2)^2)*($G$20-$AE995))*$AF$603))+((($D$18+$H$18)/3)*$BG$19)-(((PI()*($C$21/2)^2*(($C$21/2)*$AZ$19))/3)*$AF$603)))</f>
        <v>63964.614902311652</v>
      </c>
      <c r="AG995" s="73">
        <v>39</v>
      </c>
      <c r="AH995" s="101">
        <f t="shared" si="153"/>
        <v>57915.64330811848</v>
      </c>
      <c r="AI995" s="66">
        <v>39</v>
      </c>
      <c r="AJ995" s="102">
        <f>IF($AI995&gt;$G$20,IF('Silo Levels'!$L$27="Pumping",((PI()*((($C$19+$G$20)-$AI995)*($O$20/($O$19/2)))^2*((($O$20+$G$20)-$AI995))/3)*$AJ$603)+(((PI()*((($C$19+$G$20)-$AI995)*($O$20/($O$19/2)))^2*(((($C$19+$G$20)-$AI995)*($O$20/($O$19/2)))*$AZ$20))/3)*$AJ$603),(((PI()*((($C$19+$G$20)-$AI995)*($O$20/($O$19/2)))^2*((($O$20+$G$20)-$AI995)/3))*$AJ$603)-((PI()*((($C$19+$G$20)-$AI995)*($O$20/($O$19/2)))^2*(((($C$19+$G$20)-$AI995)*($O$20/($O$19/2)))*$AZ$20)/3)*$AJ$603))),IF('Silo Levels'!$L$27="Pumping",(($D$18*$AJ$603)+((PI()*(($C$21/2)^2)*($G$20-$AI995))*$AJ$603))+((($D$18+$H$18)/3)*$BG$20)+(((PI()*($C$21/2)^2*(($C$21/2)*$AZ$20))/3)*$AJ$603),(($D$18*$AJ$603)+((PI()*(($C$21/2)^2)*($G$20-$AI995))*$AJ$603))+((($D$18+$H$18)/3)*$BG$20)-(((PI()*($C$21/2)^2*(($C$21/2)*$AZ$20))/3)*$AJ$603)))</f>
        <v>53734.187917311756</v>
      </c>
    </row>
    <row r="996" spans="1:36" x14ac:dyDescent="0.3">
      <c r="A996">
        <v>39.1</v>
      </c>
      <c r="B996" s="101">
        <f t="shared" si="145"/>
        <v>57496.040815939967</v>
      </c>
      <c r="C996" s="66">
        <v>39.1</v>
      </c>
      <c r="D996" s="102">
        <f>IF($C996&gt;$G$20,IF('Silo Levels'!$L$19="Pumping",((PI()*((($C$19+$G$20)-$C996)*($O$20/($O$19/2)))^2*((($O$20+$G$20)-$C996))/3)*$D$603)+(((PI()*((($C$19+$G$20)-$C996)*($O$20/($O$19/2)))^2*(((($C$19+$G$20)-$C996)*($O$20/($O$19/2)))*$AZ$12))/3)*$D$603),(((PI()*((($C$19+$G$20)-$C996)*($O$20/($O$19/2)))^2*((($O$20+$G$20)-$C996)/3))*$D$603)-((PI()*((($C$19+$G$20)-$C996)*($O$20/($O$19/2)))^2*(((($C$19+$G$20)-$C996)*($O$20/($O$19/2)))*$AZ$12)/3)*$D$603))),IF('Silo Levels'!$L$19="Pumping",(($D$18*$D$603)+((PI()*(($C$21/2)^2)*($G$20-$C996))*$D$603))+((($D$18+$H$18)/3)*$BG$12)+(((PI()*($C$21/2)^2*(($C$21/2)*$AZ$12))/3)*$D$603),(($D$18*$D$603)+((PI()*(($C$21/2)^2)*($G$20-$C996))*$D$603))+((($D$18+$H$18)/3)*$BG$12)-(((PI()*($C$21/2)^2*(($C$21/2)*$AZ$12))/3)*$D$603)))</f>
        <v>54569.022042375262</v>
      </c>
      <c r="E996" s="73">
        <v>39.1</v>
      </c>
      <c r="F996" s="101">
        <f t="shared" si="146"/>
        <v>52087.781002359232</v>
      </c>
      <c r="G996" s="66">
        <v>39.1</v>
      </c>
      <c r="H996" s="102">
        <f>IF($G996&gt;$G$20,IF('Silo Levels'!$L$20="Pumping",((PI()*((($C$19+$G$20)-$G996)*($O$20/($O$19/2)))^2*((($O$20+$G$20)-$G996))/3)*$H$603)+(((PI()*((($C$19+$G$20)-$G996)*($O$20/($O$19/2)))^2*(((($C$19+$G$20)-$G996)*($O$20/($O$19/2)))*$AZ$13))/3)*$H$603),(((PI()*((($C$19+$G$20)-$G996)*($O$20/($O$19/2)))^2*((($O$20+$G$20)-$G996)/3))*$H$603)-((PI()*((($C$19+$G$20)-$G996)*($O$20/($O$19/2)))^2*(((($C$19+$G$20)-$G996)*($O$20/($O$19/2)))*$AZ$13)/3)*$H$603))),IF('Silo Levels'!$L$20="Pumping",(($D$18*$H$603)+((PI()*(($C$21/2)^2)*($G$20-$G996))*$H$603))+((($D$18+$H$18)/3)*$BG$13)+(((PI()*($C$21/2)^2*(($C$21/2)*$AZ$13))/3)*$H$603),(($D$18*$H$603)+((PI()*(($C$21/2)^2)*($G$20-$G996))*$H$603))+((($D$18+$H$18)/3)*$BG$13)-(((PI()*($C$21/2)^2*(($C$21/2)*$AZ$13))/3)*$H$603)))</f>
        <v>48299.64655733337</v>
      </c>
      <c r="I996" s="73">
        <v>39.1</v>
      </c>
      <c r="J996" s="101">
        <f t="shared" si="147"/>
        <v>52325.09067831796</v>
      </c>
      <c r="K996" s="66">
        <v>39.1</v>
      </c>
      <c r="L996" s="102">
        <f>IF($K996&gt;$G$20,IF('Silo Levels'!$L$21="Pumping",((PI()*((($C$19+$G$20)-$K996)*($O$20/($O$19/2)))^2*((($O$20+$G$20)-$K996))/3)*$L$603)+(((PI()*((($C$19+$G$20)-$K996)*($O$20/($O$19/2)))^2*(((($C$19+$G$20)-$K996)*($O$20/($O$19/2)))*$AZ$14))/3)*$L$603),(((PI()*((($C$19+$G$20)-$K996)*($O$20/($O$19/2)))^2*((($O$20+$G$20)-$K996)/3))*$L$603)-((PI()*((($C$19+$G$20)-$K996)*($O$20/($O$19/2)))^2*(((($C$19+$G$20)-$K996)*($O$20/($O$19/2)))*$AZ$14)/3)*$L$603))),IF('Silo Levels'!$L$21="Pumping",(($D$18*$L$603)+((PI()*(($C$21/2)^2)*($G$20-$K996))*$L$603))+((($D$18+$H$18)/3)*$BG$14)+(((PI()*($C$21/2)^2*(($C$21/2)*$AZ$14))/3)*$L$603),(($D$18*$L$603)+((PI()*(($C$21/2)^2)*($G$20-$K996))*$L$603))+((($D$18+$H$18)/3)*$BG$14)-(((PI()*($C$21/2)^2*(($C$21/2)*$AZ$14))/3)*$L$603)))</f>
        <v>48519.697656705845</v>
      </c>
      <c r="M996" s="73">
        <v>39.1</v>
      </c>
      <c r="N996" s="101">
        <f t="shared" si="148"/>
        <v>53559.347229024163</v>
      </c>
      <c r="O996" s="66">
        <v>39.1</v>
      </c>
      <c r="P996" s="102">
        <f>IF($O996&gt;$G$20,IF('Silo Levels'!$L$22="Pumping",((PI()*((($C$19+$G$20)-$O996)*($O$20/($O$19/2)))^2*((($O$20+$G$20)-$O996))/3)*$P$603)+(((PI()*((($C$19+$G$20)-$O996)*($O$20/($O$19/2)))^2*(((($C$19+$G$20)-$O996)*($O$20/($O$19/2)))*$AZ$15))/3)*$P$603),(((PI()*((($C$19+$G$20)-$O996)*($O$20/($O$19/2)))^2*((($O$20+$G$20)-$O996)/3))*$P$603)-((PI()*((($C$19+$G$20)-$O996)*($O$20/($O$19/2)))^2*(((($C$19+$G$20)-$O996)*($O$20/($O$19/2)))*$AZ$15)/3)*$P$603))),IF('Silo Levels'!$L$22="Pumping",(($D$18*$P$603)+((PI()*(($C$21/2)^2)*($G$20-$O996))*$P$603))+((($D$18+$H$18)/3)*$BG$15)+(((PI()*($C$21/2)^2*(($C$21/2)*$AZ$15))/3)*$P$603),(($D$18*$P$603)+((PI()*(($C$21/2)^2)*($G$20-$O996))*$P$603))+((($D$18+$H$18)/3)*$BG$15)-(((PI()*($C$21/2)^2*(($C$21/2)*$AZ$15))/3)*$P$603)))</f>
        <v>49664.191701431671</v>
      </c>
      <c r="Q996" s="73">
        <v>39.1</v>
      </c>
      <c r="R996" s="101">
        <f t="shared" si="149"/>
        <v>55403.037188807248</v>
      </c>
      <c r="S996" s="66">
        <v>39.1</v>
      </c>
      <c r="T996" s="102">
        <f>IF($S996&gt;$G$20,IF('Silo Levels'!$L$23="Pumping",((PI()*((($C$19+$G$20)-$S996)*($O$20/($O$19/2)))^2*((($O$20+$G$20)-$S996))/3)*$T$603)+(((PI()*((($C$19+$G$20)-$S996)*($O$20/($O$19/2)))^2*(((($C$19+$G$20)-$S996)*($O$20/($O$19/2)))*$AZ$16))/3)*$T$603),(((PI()*((($C$19+$G$20)-$S996)*($O$20/($O$19/2)))^2*((($O$20+$G$20)-$S996)/3))*$T$603)-((PI()*((($C$19+$G$20)-$S996)*($O$20/($O$19/2)))^2*(((($C$19+$G$20)-$S996)*($O$20/($O$19/2)))*$AZ$16)/3)*$T$603))),IF('Silo Levels'!$L$23="Pumping",(($D$18*$T$603)+((PI()*(($C$21/2)^2)*($G$20-$S996))*$T$603))+((($D$18+$H$18)/3)*$BG$16)+(((PI()*($C$21/2)^2*(($C$21/2)*$AZ$16))/3)*$T$603),(($D$18*$T$603)+((PI()*(($C$21/2)^2)*($G$20-$S996))*$T$603))+((($D$18+$H$18)/3)*$BG$16)-(((PI()*($C$21/2)^2*(($C$21/2)*$AZ$16))/3)*$T$603)))</f>
        <v>51373.797518865009</v>
      </c>
      <c r="U996" s="73">
        <v>39.1</v>
      </c>
      <c r="V996" s="101">
        <f t="shared" si="150"/>
        <v>52087.781002359232</v>
      </c>
      <c r="W996" s="66">
        <v>39.1</v>
      </c>
      <c r="X996" s="102">
        <f>IF($W996&gt;$G$20,IF('Silo Levels'!$L$24="Pumping",((PI()*((($C$19+$G$20)-$W996)*($O$20/($O$19/2)))^2*((($O$20+$G$20)-$W996))/3)*$X$603)+(((PI()*((($C$19+$G$20)-$W996)*($O$20/($O$19/2)))^2*(((($C$19+$G$20)-$W996)*($O$20/($O$19/2)))*$AZ$17))/3)*$X$603),(((PI()*((($C$19+$G$20)-$W996)*($O$20/($O$19/2)))^2*((($O$20+$G$20)-$W996)/3))*$X$603)-((PI()*((($C$19+$G$20)-$W996)*($O$20/($O$19/2)))^2*(((($C$19+$G$20)-$W996)*($O$20/($O$19/2)))*$AZ$17)/3)*$X$603))),IF('Silo Levels'!$L$24="Pumping",(($D$18*$X$603)+((PI()*(($C$21/2)^2)*($G$20-$W996))*$X$603))+((($D$18+$H$18)/3)*$BG$17)+(((PI()*($C$21/2)^2*(($C$21/2)*$AZ$17))/3)*$X$603),(($D$18*$X$603)+((PI()*(($C$21/2)^2)*($G$20-$W996))*$X$603))+((($D$18+$H$18)/3)*$BG$17)-(((PI()*($C$21/2)^2*(($C$21/2)*$AZ$17))/3)*$X$603)))</f>
        <v>48299.64655733337</v>
      </c>
      <c r="Y996" s="73">
        <v>39.1</v>
      </c>
      <c r="Z996" s="101">
        <f t="shared" si="151"/>
        <v>59804.500698806936</v>
      </c>
      <c r="AA996" s="66">
        <v>39.1</v>
      </c>
      <c r="AB996" s="102">
        <f>IF($AA996&gt;$G$20,IF('Silo Levels'!$L$25="Pumping",((PI()*((($C$19+$G$20)-$AA996)*($O$20/($O$19/2)))^2*((($O$20+$G$20)-$AA996))/3)*$AB$603)+(((PI()*((($C$19+$G$20)-$AA996)*($O$20/($O$19/2)))^2*(((($C$19+$G$20)-$AA996)*($O$20/($O$19/2)))*$AZ$18))/3)*$AB$603),(((PI()*((($C$19+$G$20)-$AA996)*($O$20/($O$19/2)))^2*((($O$20+$G$20)-$AA996)/3))*$AB$603)-((PI()*((($C$19+$G$20)-$AA996)*($O$20/($O$19/2)))^2*(((($C$19+$G$20)-$AA996)*($O$20/($O$19/2)))*$AZ$18)/3)*$AB$603))),IF('Silo Levels'!$L$25="Pumping",(($D$18*$AB$603)+((PI()*(($C$21/2)^2)*($G$20-$AA996))*$AB$603))+((($D$18+$H$18)/3)*$BG$18)+(((PI()*($C$21/2)^2*(($C$21/2)*$AZ$18))/3)*$AB$603),(($D$18*$AB$603)+((PI()*(($C$21/2)^2)*($G$20-$AA996))*$AB$603))+((($D$18+$H$18)/3)*$BG$18)-(((PI()*($C$21/2)^2*(($C$21/2)*$AZ$18))/3)*$AB$603)))</f>
        <v>55455.160321752621</v>
      </c>
      <c r="AC996" s="73">
        <v>39.1</v>
      </c>
      <c r="AD996" s="101">
        <f t="shared" si="152"/>
        <v>65731.463015999587</v>
      </c>
      <c r="AE996" s="66">
        <v>39.1</v>
      </c>
      <c r="AF996" s="102">
        <f>IF($AE996&gt;$G$20,IF('Silo Levels'!$L$26="Pumping",((PI()*((($C$19+$G$20)-$AE996)*($O$20/($O$19/2)))^2*((($O$20+$G$20)-$AE996))/3)*$AF$603)+(((PI()*((($C$19+$G$20)-$AE996)*($O$20/($O$19/2)))^2*(((($C$19+$G$20)-$AE996)*($O$20/($O$19/2)))*$AZ$19))/3)*$AF$603),(((PI()*((($C$19+$G$20)-$AE996)*($O$20/($O$19/2)))^2*((($O$20+$G$20)-$AE996)/3))*$AF$603)-((PI()*((($C$19+$G$20)-$AE996)*($O$20/($O$19/2)))^2*(((($C$19+$G$20)-$AE996)*($O$20/($O$19/2)))*$AZ$19)/3)*$AF$603))),IF('Silo Levels'!$L$26="Pumping",(($D$18*$AF$603)+((PI()*(($C$21/2)^2)*($G$20-$AE996))*$AF$603))+((($D$18+$H$18)/3)*$BG$19)+(((PI()*($C$21/2)^2*(($C$21/2)*$AZ$19))/3)*$AF$603),(($D$18*$AF$603)+((PI()*(($C$21/2)^2)*($G$20-$AE996))*$AF$603))+((($D$18+$H$18)/3)*$BG$19)-(((PI()*($C$21/2)^2*(($C$21/2)*$AZ$19))/3)*$AF$603)))</f>
        <v>63520.977363739607</v>
      </c>
      <c r="AG996" s="73">
        <v>39.1</v>
      </c>
      <c r="AH996" s="101">
        <f t="shared" si="153"/>
        <v>57496.040815939967</v>
      </c>
      <c r="AI996" s="66">
        <v>39.1</v>
      </c>
      <c r="AJ996" s="102">
        <f>IF($AI996&gt;$G$20,IF('Silo Levels'!$L$27="Pumping",((PI()*((($C$19+$G$20)-$AI996)*($O$20/($O$19/2)))^2*((($O$20+$G$20)-$AI996))/3)*$AJ$603)+(((PI()*((($C$19+$G$20)-$AI996)*($O$20/($O$19/2)))^2*(((($C$19+$G$20)-$AI996)*($O$20/($O$19/2)))*$AZ$20))/3)*$AJ$603),(((PI()*((($C$19+$G$20)-$AI996)*($O$20/($O$19/2)))^2*((($O$20+$G$20)-$AI996)/3))*$AJ$603)-((PI()*((($C$19+$G$20)-$AI996)*($O$20/($O$19/2)))^2*(((($C$19+$G$20)-$AI996)*($O$20/($O$19/2)))*$AZ$20)/3)*$AJ$603))),IF('Silo Levels'!$L$27="Pumping",(($D$18*$AJ$603)+((PI()*(($C$21/2)^2)*($G$20-$AI996))*$AJ$603))+((($D$18+$H$18)/3)*$BG$20)+(((PI()*($C$21/2)^2*(($C$21/2)*$AZ$20))/3)*$AJ$603),(($D$18*$AJ$603)+((PI()*(($C$21/2)^2)*($G$20-$AI996))*$AJ$603))+((($D$18+$H$18)/3)*$BG$20)-(((PI()*($C$21/2)^2*(($C$21/2)*$AZ$20))/3)*$AJ$603)))</f>
        <v>53314.585425133242</v>
      </c>
    </row>
    <row r="997" spans="1:36" x14ac:dyDescent="0.3">
      <c r="A997">
        <v>39.200000000000003</v>
      </c>
      <c r="B997" s="101">
        <f t="shared" si="145"/>
        <v>57076.438323761446</v>
      </c>
      <c r="C997" s="66">
        <v>39.200000000000003</v>
      </c>
      <c r="D997" s="102">
        <f>IF($C997&gt;$G$20,IF('Silo Levels'!$L$19="Pumping",((PI()*((($C$19+$G$20)-$C997)*($O$20/($O$19/2)))^2*((($O$20+$G$20)-$C997))/3)*$D$603)+(((PI()*((($C$19+$G$20)-$C997)*($O$20/($O$19/2)))^2*(((($C$19+$G$20)-$C997)*($O$20/($O$19/2)))*$AZ$12))/3)*$D$603),(((PI()*((($C$19+$G$20)-$C997)*($O$20/($O$19/2)))^2*((($O$20+$G$20)-$C997)/3))*$D$603)-((PI()*((($C$19+$G$20)-$C997)*($O$20/($O$19/2)))^2*(((($C$19+$G$20)-$C997)*($O$20/($O$19/2)))*$AZ$12)/3)*$D$603))),IF('Silo Levels'!$L$19="Pumping",(($D$18*$D$603)+((PI()*(($C$21/2)^2)*($G$20-$C997))*$D$603))+((($D$18+$H$18)/3)*$BG$12)+(((PI()*($C$21/2)^2*(($C$21/2)*$AZ$12))/3)*$D$603),(($D$18*$D$603)+((PI()*(($C$21/2)^2)*($G$20-$C997))*$D$603))+((($D$18+$H$18)/3)*$BG$12)-(((PI()*($C$21/2)^2*(($C$21/2)*$AZ$12))/3)*$D$603)))</f>
        <v>54149.419550196741</v>
      </c>
      <c r="E997" s="73">
        <v>39.200000000000003</v>
      </c>
      <c r="F997" s="101">
        <f t="shared" si="146"/>
        <v>51707.647650384504</v>
      </c>
      <c r="G997" s="66">
        <v>39.200000000000003</v>
      </c>
      <c r="H997" s="102">
        <f>IF($G997&gt;$G$20,IF('Silo Levels'!$L$20="Pumping",((PI()*((($C$19+$G$20)-$G997)*($O$20/($O$19/2)))^2*((($O$20+$G$20)-$G997))/3)*$H$603)+(((PI()*((($C$19+$G$20)-$G997)*($O$20/($O$19/2)))^2*(((($C$19+$G$20)-$G997)*($O$20/($O$19/2)))*$AZ$13))/3)*$H$603),(((PI()*((($C$19+$G$20)-$G997)*($O$20/($O$19/2)))^2*((($O$20+$G$20)-$G997)/3))*$H$603)-((PI()*((($C$19+$G$20)-$G997)*($O$20/($O$19/2)))^2*(((($C$19+$G$20)-$G997)*($O$20/($O$19/2)))*$AZ$13)/3)*$H$603))),IF('Silo Levels'!$L$20="Pumping",(($D$18*$H$603)+((PI()*(($C$21/2)^2)*($G$20-$G997))*$H$603))+((($D$18+$H$18)/3)*$BG$13)+(((PI()*($C$21/2)^2*(($C$21/2)*$AZ$13))/3)*$H$603),(($D$18*$H$603)+((PI()*(($C$21/2)^2)*($G$20-$G997))*$H$603))+((($D$18+$H$18)/3)*$BG$13)-(((PI()*($C$21/2)^2*(($C$21/2)*$AZ$13))/3)*$H$603)))</f>
        <v>47919.513205358642</v>
      </c>
      <c r="I997" s="73">
        <v>39.200000000000003</v>
      </c>
      <c r="J997" s="101">
        <f t="shared" si="147"/>
        <v>51943.225455243286</v>
      </c>
      <c r="K997" s="66">
        <v>39.200000000000003</v>
      </c>
      <c r="L997" s="102">
        <f>IF($K997&gt;$G$20,IF('Silo Levels'!$L$21="Pumping",((PI()*((($C$19+$G$20)-$K997)*($O$20/($O$19/2)))^2*((($O$20+$G$20)-$K997))/3)*$L$603)+(((PI()*((($C$19+$G$20)-$K997)*($O$20/($O$19/2)))^2*(((($C$19+$G$20)-$K997)*($O$20/($O$19/2)))*$AZ$14))/3)*$L$603),(((PI()*((($C$19+$G$20)-$K997)*($O$20/($O$19/2)))^2*((($O$20+$G$20)-$K997)/3))*$L$603)-((PI()*((($C$19+$G$20)-$K997)*($O$20/($O$19/2)))^2*(((($C$19+$G$20)-$K997)*($O$20/($O$19/2)))*$AZ$14)/3)*$L$603))),IF('Silo Levels'!$L$21="Pumping",(($D$18*$L$603)+((PI()*(($C$21/2)^2)*($G$20-$K997))*$L$603))+((($D$18+$H$18)/3)*$BG$14)+(((PI()*($C$21/2)^2*(($C$21/2)*$AZ$14))/3)*$L$603),(($D$18*$L$603)+((PI()*(($C$21/2)^2)*($G$20-$K997))*$L$603))+((($D$18+$H$18)/3)*$BG$14)-(((PI()*($C$21/2)^2*(($C$21/2)*$AZ$14))/3)*$L$603)))</f>
        <v>48137.832433631171</v>
      </c>
      <c r="M997" s="73">
        <v>39.200000000000003</v>
      </c>
      <c r="N997" s="101">
        <f t="shared" si="148"/>
        <v>53168.474479216959</v>
      </c>
      <c r="O997" s="66">
        <v>39.200000000000003</v>
      </c>
      <c r="P997" s="102">
        <f>IF($O997&gt;$G$20,IF('Silo Levels'!$L$22="Pumping",((PI()*((($C$19+$G$20)-$O997)*($O$20/($O$19/2)))^2*((($O$20+$G$20)-$O997))/3)*$P$603)+(((PI()*((($C$19+$G$20)-$O997)*($O$20/($O$19/2)))^2*(((($C$19+$G$20)-$O997)*($O$20/($O$19/2)))*$AZ$15))/3)*$P$603),(((PI()*((($C$19+$G$20)-$O997)*($O$20/($O$19/2)))^2*((($O$20+$G$20)-$O997)/3))*$P$603)-((PI()*((($C$19+$G$20)-$O997)*($O$20/($O$19/2)))^2*(((($C$19+$G$20)-$O997)*($O$20/($O$19/2)))*$AZ$15)/3)*$P$603))),IF('Silo Levels'!$L$22="Pumping",(($D$18*$P$603)+((PI()*(($C$21/2)^2)*($G$20-$O997))*$P$603))+((($D$18+$H$18)/3)*$BG$15)+(((PI()*($C$21/2)^2*(($C$21/2)*$AZ$15))/3)*$P$603),(($D$18*$P$603)+((PI()*(($C$21/2)^2)*($G$20-$O997))*$P$603))+((($D$18+$H$18)/3)*$BG$15)-(((PI()*($C$21/2)^2*(($C$21/2)*$AZ$15))/3)*$P$603)))</f>
        <v>49273.318951624467</v>
      </c>
      <c r="Q997" s="73">
        <v>39.200000000000003</v>
      </c>
      <c r="R997" s="101">
        <f t="shared" si="149"/>
        <v>54998.709305551711</v>
      </c>
      <c r="S997" s="66">
        <v>39.200000000000003</v>
      </c>
      <c r="T997" s="102">
        <f>IF($S997&gt;$G$20,IF('Silo Levels'!$L$23="Pumping",((PI()*((($C$19+$G$20)-$S997)*($O$20/($O$19/2)))^2*((($O$20+$G$20)-$S997))/3)*$T$603)+(((PI()*((($C$19+$G$20)-$S997)*($O$20/($O$19/2)))^2*(((($C$19+$G$20)-$S997)*($O$20/($O$19/2)))*$AZ$16))/3)*$T$603),(((PI()*((($C$19+$G$20)-$S997)*($O$20/($O$19/2)))^2*((($O$20+$G$20)-$S997)/3))*$T$603)-((PI()*((($C$19+$G$20)-$S997)*($O$20/($O$19/2)))^2*(((($C$19+$G$20)-$S997)*($O$20/($O$19/2)))*$AZ$16)/3)*$T$603))),IF('Silo Levels'!$L$23="Pumping",(($D$18*$T$603)+((PI()*(($C$21/2)^2)*($G$20-$S997))*$T$603))+((($D$18+$H$18)/3)*$BG$16)+(((PI()*($C$21/2)^2*(($C$21/2)*$AZ$16))/3)*$T$603),(($D$18*$T$603)+((PI()*(($C$21/2)^2)*($G$20-$S997))*$T$603))+((($D$18+$H$18)/3)*$BG$16)-(((PI()*($C$21/2)^2*(($C$21/2)*$AZ$16))/3)*$T$603)))</f>
        <v>50969.469635609472</v>
      </c>
      <c r="U997" s="73">
        <v>39.200000000000003</v>
      </c>
      <c r="V997" s="101">
        <f t="shared" si="150"/>
        <v>51707.647650384504</v>
      </c>
      <c r="W997" s="66">
        <v>39.200000000000003</v>
      </c>
      <c r="X997" s="102">
        <f>IF($W997&gt;$G$20,IF('Silo Levels'!$L$24="Pumping",((PI()*((($C$19+$G$20)-$W997)*($O$20/($O$19/2)))^2*((($O$20+$G$20)-$W997))/3)*$X$603)+(((PI()*((($C$19+$G$20)-$W997)*($O$20/($O$19/2)))^2*(((($C$19+$G$20)-$W997)*($O$20/($O$19/2)))*$AZ$17))/3)*$X$603),(((PI()*((($C$19+$G$20)-$W997)*($O$20/($O$19/2)))^2*((($O$20+$G$20)-$W997)/3))*$X$603)-((PI()*((($C$19+$G$20)-$W997)*($O$20/($O$19/2)))^2*(((($C$19+$G$20)-$W997)*($O$20/($O$19/2)))*$AZ$17)/3)*$X$603))),IF('Silo Levels'!$L$24="Pumping",(($D$18*$X$603)+((PI()*(($C$21/2)^2)*($G$20-$W997))*$X$603))+((($D$18+$H$18)/3)*$BG$17)+(((PI()*($C$21/2)^2*(($C$21/2)*$AZ$17))/3)*$X$603),(($D$18*$X$603)+((PI()*(($C$21/2)^2)*($G$20-$W997))*$X$603))+((($D$18+$H$18)/3)*$BG$17)-(((PI()*($C$21/2)^2*(($C$21/2)*$AZ$17))/3)*$X$603)))</f>
        <v>47919.513205358642</v>
      </c>
      <c r="Y997" s="73">
        <v>39.200000000000003</v>
      </c>
      <c r="Z997" s="101">
        <f t="shared" si="151"/>
        <v>59368.051211492762</v>
      </c>
      <c r="AA997" s="66">
        <v>39.200000000000003</v>
      </c>
      <c r="AB997" s="102">
        <f>IF($AA997&gt;$G$20,IF('Silo Levels'!$L$25="Pumping",((PI()*((($C$19+$G$20)-$AA997)*($O$20/($O$19/2)))^2*((($O$20+$G$20)-$AA997))/3)*$AB$603)+(((PI()*((($C$19+$G$20)-$AA997)*($O$20/($O$19/2)))^2*(((($C$19+$G$20)-$AA997)*($O$20/($O$19/2)))*$AZ$18))/3)*$AB$603),(((PI()*((($C$19+$G$20)-$AA997)*($O$20/($O$19/2)))^2*((($O$20+$G$20)-$AA997)/3))*$AB$603)-((PI()*((($C$19+$G$20)-$AA997)*($O$20/($O$19/2)))^2*(((($C$19+$G$20)-$AA997)*($O$20/($O$19/2)))*$AZ$18)/3)*$AB$603))),IF('Silo Levels'!$L$25="Pumping",(($D$18*$AB$603)+((PI()*(($C$21/2)^2)*($G$20-$AA997))*$AB$603))+((($D$18+$H$18)/3)*$BG$18)+(((PI()*($C$21/2)^2*(($C$21/2)*$AZ$18))/3)*$AB$603),(($D$18*$AB$603)+((PI()*(($C$21/2)^2)*($G$20-$AA997))*$AB$603))+((($D$18+$H$18)/3)*$BG$18)-(((PI()*($C$21/2)^2*(($C$21/2)*$AZ$18))/3)*$AB$603)))</f>
        <v>55018.710834438447</v>
      </c>
      <c r="AC997" s="73">
        <v>39.200000000000003</v>
      </c>
      <c r="AD997" s="101">
        <f t="shared" si="152"/>
        <v>65287.825477427541</v>
      </c>
      <c r="AE997" s="66">
        <v>39.200000000000003</v>
      </c>
      <c r="AF997" s="102">
        <f>IF($AE997&gt;$G$20,IF('Silo Levels'!$L$26="Pumping",((PI()*((($C$19+$G$20)-$AE997)*($O$20/($O$19/2)))^2*((($O$20+$G$20)-$AE997))/3)*$AF$603)+(((PI()*((($C$19+$G$20)-$AE997)*($O$20/($O$19/2)))^2*(((($C$19+$G$20)-$AE997)*($O$20/($O$19/2)))*$AZ$19))/3)*$AF$603),(((PI()*((($C$19+$G$20)-$AE997)*($O$20/($O$19/2)))^2*((($O$20+$G$20)-$AE997)/3))*$AF$603)-((PI()*((($C$19+$G$20)-$AE997)*($O$20/($O$19/2)))^2*(((($C$19+$G$20)-$AE997)*($O$20/($O$19/2)))*$AZ$19)/3)*$AF$603))),IF('Silo Levels'!$L$26="Pumping",(($D$18*$AF$603)+((PI()*(($C$21/2)^2)*($G$20-$AE997))*$AF$603))+((($D$18+$H$18)/3)*$BG$19)+(((PI()*($C$21/2)^2*(($C$21/2)*$AZ$19))/3)*$AF$603),(($D$18*$AF$603)+((PI()*(($C$21/2)^2)*($G$20-$AE997))*$AF$603))+((($D$18+$H$18)/3)*$BG$19)-(((PI()*($C$21/2)^2*(($C$21/2)*$AZ$19))/3)*$AF$603)))</f>
        <v>63077.339825167561</v>
      </c>
      <c r="AG997" s="73">
        <v>39.200000000000003</v>
      </c>
      <c r="AH997" s="101">
        <f t="shared" si="153"/>
        <v>57076.438323761446</v>
      </c>
      <c r="AI997" s="66">
        <v>39.200000000000003</v>
      </c>
      <c r="AJ997" s="102">
        <f>IF($AI997&gt;$G$20,IF('Silo Levels'!$L$27="Pumping",((PI()*((($C$19+$G$20)-$AI997)*($O$20/($O$19/2)))^2*((($O$20+$G$20)-$AI997))/3)*$AJ$603)+(((PI()*((($C$19+$G$20)-$AI997)*($O$20/($O$19/2)))^2*(((($C$19+$G$20)-$AI997)*($O$20/($O$19/2)))*$AZ$20))/3)*$AJ$603),(((PI()*((($C$19+$G$20)-$AI997)*($O$20/($O$19/2)))^2*((($O$20+$G$20)-$AI997)/3))*$AJ$603)-((PI()*((($C$19+$G$20)-$AI997)*($O$20/($O$19/2)))^2*(((($C$19+$G$20)-$AI997)*($O$20/($O$19/2)))*$AZ$20)/3)*$AJ$603))),IF('Silo Levels'!$L$27="Pumping",(($D$18*$AJ$603)+((PI()*(($C$21/2)^2)*($G$20-$AI997))*$AJ$603))+((($D$18+$H$18)/3)*$BG$20)+(((PI()*($C$21/2)^2*(($C$21/2)*$AZ$20))/3)*$AJ$603),(($D$18*$AJ$603)+((PI()*(($C$21/2)^2)*($G$20-$AI997))*$AJ$603))+((($D$18+$H$18)/3)*$BG$20)-(((PI()*($C$21/2)^2*(($C$21/2)*$AZ$20))/3)*$AJ$603)))</f>
        <v>52894.982932954721</v>
      </c>
    </row>
    <row r="998" spans="1:36" x14ac:dyDescent="0.3">
      <c r="A998">
        <v>39.299999999999997</v>
      </c>
      <c r="B998" s="101">
        <f t="shared" si="145"/>
        <v>56656.835831582954</v>
      </c>
      <c r="C998" s="66">
        <v>39.299999999999997</v>
      </c>
      <c r="D998" s="102">
        <f>IF($C998&gt;$G$20,IF('Silo Levels'!$L$19="Pumping",((PI()*((($C$19+$G$20)-$C998)*($O$20/($O$19/2)))^2*((($O$20+$G$20)-$C998))/3)*$D$603)+(((PI()*((($C$19+$G$20)-$C998)*($O$20/($O$19/2)))^2*(((($C$19+$G$20)-$C998)*($O$20/($O$19/2)))*$AZ$12))/3)*$D$603),(((PI()*((($C$19+$G$20)-$C998)*($O$20/($O$19/2)))^2*((($O$20+$G$20)-$C998)/3))*$D$603)-((PI()*((($C$19+$G$20)-$C998)*($O$20/($O$19/2)))^2*(((($C$19+$G$20)-$C998)*($O$20/($O$19/2)))*$AZ$12)/3)*$D$603))),IF('Silo Levels'!$L$19="Pumping",(($D$18*$D$603)+((PI()*(($C$21/2)^2)*($G$20-$C998))*$D$603))+((($D$18+$H$18)/3)*$BG$12)+(((PI()*($C$21/2)^2*(($C$21/2)*$AZ$12))/3)*$D$603),(($D$18*$D$603)+((PI()*(($C$21/2)^2)*($G$20-$C998))*$D$603))+((($D$18+$H$18)/3)*$BG$12)-(((PI()*($C$21/2)^2*(($C$21/2)*$AZ$12))/3)*$D$603)))</f>
        <v>53729.817058018249</v>
      </c>
      <c r="E998" s="73">
        <v>39.299999999999997</v>
      </c>
      <c r="F998" s="101">
        <f t="shared" si="146"/>
        <v>51327.514298409806</v>
      </c>
      <c r="G998" s="66">
        <v>39.299999999999997</v>
      </c>
      <c r="H998" s="102">
        <f>IF($G998&gt;$G$20,IF('Silo Levels'!$L$20="Pumping",((PI()*((($C$19+$G$20)-$G998)*($O$20/($O$19/2)))^2*((($O$20+$G$20)-$G998))/3)*$H$603)+(((PI()*((($C$19+$G$20)-$G998)*($O$20/($O$19/2)))^2*(((($C$19+$G$20)-$G998)*($O$20/($O$19/2)))*$AZ$13))/3)*$H$603),(((PI()*((($C$19+$G$20)-$G998)*($O$20/($O$19/2)))^2*((($O$20+$G$20)-$G998)/3))*$H$603)-((PI()*((($C$19+$G$20)-$G998)*($O$20/($O$19/2)))^2*(((($C$19+$G$20)-$G998)*($O$20/($O$19/2)))*$AZ$13)/3)*$H$603))),IF('Silo Levels'!$L$20="Pumping",(($D$18*$H$603)+((PI()*(($C$21/2)^2)*($G$20-$G998))*$H$603))+((($D$18+$H$18)/3)*$BG$13)+(((PI()*($C$21/2)^2*(($C$21/2)*$AZ$13))/3)*$H$603),(($D$18*$H$603)+((PI()*(($C$21/2)^2)*($G$20-$G998))*$H$603))+((($D$18+$H$18)/3)*$BG$13)-(((PI()*($C$21/2)^2*(($C$21/2)*$AZ$13))/3)*$H$603)))</f>
        <v>47539.379853383944</v>
      </c>
      <c r="I998" s="73">
        <v>39.299999999999997</v>
      </c>
      <c r="J998" s="101">
        <f t="shared" si="147"/>
        <v>51561.360232168641</v>
      </c>
      <c r="K998" s="66">
        <v>39.299999999999997</v>
      </c>
      <c r="L998" s="102">
        <f>IF($K998&gt;$G$20,IF('Silo Levels'!$L$21="Pumping",((PI()*((($C$19+$G$20)-$K998)*($O$20/($O$19/2)))^2*((($O$20+$G$20)-$K998))/3)*$L$603)+(((PI()*((($C$19+$G$20)-$K998)*($O$20/($O$19/2)))^2*(((($C$19+$G$20)-$K998)*($O$20/($O$19/2)))*$AZ$14))/3)*$L$603),(((PI()*((($C$19+$G$20)-$K998)*($O$20/($O$19/2)))^2*((($O$20+$G$20)-$K998)/3))*$L$603)-((PI()*((($C$19+$G$20)-$K998)*($O$20/($O$19/2)))^2*(((($C$19+$G$20)-$K998)*($O$20/($O$19/2)))*$AZ$14)/3)*$L$603))),IF('Silo Levels'!$L$21="Pumping",(($D$18*$L$603)+((PI()*(($C$21/2)^2)*($G$20-$K998))*$L$603))+((($D$18+$H$18)/3)*$BG$14)+(((PI()*($C$21/2)^2*(($C$21/2)*$AZ$14))/3)*$L$603),(($D$18*$L$603)+((PI()*(($C$21/2)^2)*($G$20-$K998))*$L$603))+((($D$18+$H$18)/3)*$BG$14)-(((PI()*($C$21/2)^2*(($C$21/2)*$AZ$14))/3)*$L$603)))</f>
        <v>47755.967210556526</v>
      </c>
      <c r="M998" s="73">
        <v>39.299999999999997</v>
      </c>
      <c r="N998" s="101">
        <f t="shared" si="148"/>
        <v>52777.601729409791</v>
      </c>
      <c r="O998" s="66">
        <v>39.299999999999997</v>
      </c>
      <c r="P998" s="102">
        <f>IF($O998&gt;$G$20,IF('Silo Levels'!$L$22="Pumping",((PI()*((($C$19+$G$20)-$O998)*($O$20/($O$19/2)))^2*((($O$20+$G$20)-$O998))/3)*$P$603)+(((PI()*((($C$19+$G$20)-$O998)*($O$20/($O$19/2)))^2*(((($C$19+$G$20)-$O998)*($O$20/($O$19/2)))*$AZ$15))/3)*$P$603),(((PI()*((($C$19+$G$20)-$O998)*($O$20/($O$19/2)))^2*((($O$20+$G$20)-$O998)/3))*$P$603)-((PI()*((($C$19+$G$20)-$O998)*($O$20/($O$19/2)))^2*(((($C$19+$G$20)-$O998)*($O$20/($O$19/2)))*$AZ$15)/3)*$P$603))),IF('Silo Levels'!$L$22="Pumping",(($D$18*$P$603)+((PI()*(($C$21/2)^2)*($G$20-$O998))*$P$603))+((($D$18+$H$18)/3)*$BG$15)+(((PI()*($C$21/2)^2*(($C$21/2)*$AZ$15))/3)*$P$603),(($D$18*$P$603)+((PI()*(($C$21/2)^2)*($G$20-$O998))*$P$603))+((($D$18+$H$18)/3)*$BG$15)-(((PI()*($C$21/2)^2*(($C$21/2)*$AZ$15))/3)*$P$603)))</f>
        <v>48882.4462018173</v>
      </c>
      <c r="Q998" s="73">
        <v>39.299999999999997</v>
      </c>
      <c r="R998" s="101">
        <f t="shared" si="149"/>
        <v>54594.38142229621</v>
      </c>
      <c r="S998" s="66">
        <v>39.299999999999997</v>
      </c>
      <c r="T998" s="102">
        <f>IF($S998&gt;$G$20,IF('Silo Levels'!$L$23="Pumping",((PI()*((($C$19+$G$20)-$S998)*($O$20/($O$19/2)))^2*((($O$20+$G$20)-$S998))/3)*$T$603)+(((PI()*((($C$19+$G$20)-$S998)*($O$20/($O$19/2)))^2*(((($C$19+$G$20)-$S998)*($O$20/($O$19/2)))*$AZ$16))/3)*$T$603),(((PI()*((($C$19+$G$20)-$S998)*($O$20/($O$19/2)))^2*((($O$20+$G$20)-$S998)/3))*$T$603)-((PI()*((($C$19+$G$20)-$S998)*($O$20/($O$19/2)))^2*(((($C$19+$G$20)-$S998)*($O$20/($O$19/2)))*$AZ$16)/3)*$T$603))),IF('Silo Levels'!$L$23="Pumping",(($D$18*$T$603)+((PI()*(($C$21/2)^2)*($G$20-$S998))*$T$603))+((($D$18+$H$18)/3)*$BG$16)+(((PI()*($C$21/2)^2*(($C$21/2)*$AZ$16))/3)*$T$603),(($D$18*$T$603)+((PI()*(($C$21/2)^2)*($G$20-$S998))*$T$603))+((($D$18+$H$18)/3)*$BG$16)-(((PI()*($C$21/2)^2*(($C$21/2)*$AZ$16))/3)*$T$603)))</f>
        <v>50565.141752353971</v>
      </c>
      <c r="U998" s="73">
        <v>39.299999999999997</v>
      </c>
      <c r="V998" s="101">
        <f t="shared" si="150"/>
        <v>51327.514298409806</v>
      </c>
      <c r="W998" s="66">
        <v>39.299999999999997</v>
      </c>
      <c r="X998" s="102">
        <f>IF($W998&gt;$G$20,IF('Silo Levels'!$L$24="Pumping",((PI()*((($C$19+$G$20)-$W998)*($O$20/($O$19/2)))^2*((($O$20+$G$20)-$W998))/3)*$X$603)+(((PI()*((($C$19+$G$20)-$W998)*($O$20/($O$19/2)))^2*(((($C$19+$G$20)-$W998)*($O$20/($O$19/2)))*$AZ$17))/3)*$X$603),(((PI()*((($C$19+$G$20)-$W998)*($O$20/($O$19/2)))^2*((($O$20+$G$20)-$W998)/3))*$X$603)-((PI()*((($C$19+$G$20)-$W998)*($O$20/($O$19/2)))^2*(((($C$19+$G$20)-$W998)*($O$20/($O$19/2)))*$AZ$17)/3)*$X$603))),IF('Silo Levels'!$L$24="Pumping",(($D$18*$X$603)+((PI()*(($C$21/2)^2)*($G$20-$W998))*$X$603))+((($D$18+$H$18)/3)*$BG$17)+(((PI()*($C$21/2)^2*(($C$21/2)*$AZ$17))/3)*$X$603),(($D$18*$X$603)+((PI()*(($C$21/2)^2)*($G$20-$W998))*$X$603))+((($D$18+$H$18)/3)*$BG$17)-(((PI()*($C$21/2)^2*(($C$21/2)*$AZ$17))/3)*$X$603)))</f>
        <v>47539.379853383944</v>
      </c>
      <c r="Y998" s="73">
        <v>39.299999999999997</v>
      </c>
      <c r="Z998" s="101">
        <f t="shared" si="151"/>
        <v>58931.601724178625</v>
      </c>
      <c r="AA998" s="66">
        <v>39.299999999999997</v>
      </c>
      <c r="AB998" s="102">
        <f>IF($AA998&gt;$G$20,IF('Silo Levels'!$L$25="Pumping",((PI()*((($C$19+$G$20)-$AA998)*($O$20/($O$19/2)))^2*((($O$20+$G$20)-$AA998))/3)*$AB$603)+(((PI()*((($C$19+$G$20)-$AA998)*($O$20/($O$19/2)))^2*(((($C$19+$G$20)-$AA998)*($O$20/($O$19/2)))*$AZ$18))/3)*$AB$603),(((PI()*((($C$19+$G$20)-$AA998)*($O$20/($O$19/2)))^2*((($O$20+$G$20)-$AA998)/3))*$AB$603)-((PI()*((($C$19+$G$20)-$AA998)*($O$20/($O$19/2)))^2*(((($C$19+$G$20)-$AA998)*($O$20/($O$19/2)))*$AZ$18)/3)*$AB$603))),IF('Silo Levels'!$L$25="Pumping",(($D$18*$AB$603)+((PI()*(($C$21/2)^2)*($G$20-$AA998))*$AB$603))+((($D$18+$H$18)/3)*$BG$18)+(((PI()*($C$21/2)^2*(($C$21/2)*$AZ$18))/3)*$AB$603),(($D$18*$AB$603)+((PI()*(($C$21/2)^2)*($G$20-$AA998))*$AB$603))+((($D$18+$H$18)/3)*$BG$18)-(((PI()*($C$21/2)^2*(($C$21/2)*$AZ$18))/3)*$AB$603)))</f>
        <v>54582.261347124309</v>
      </c>
      <c r="AC998" s="73">
        <v>39.299999999999997</v>
      </c>
      <c r="AD998" s="101">
        <f t="shared" si="152"/>
        <v>64844.187938855524</v>
      </c>
      <c r="AE998" s="66">
        <v>39.299999999999997</v>
      </c>
      <c r="AF998" s="102">
        <f>IF($AE998&gt;$G$20,IF('Silo Levels'!$L$26="Pumping",((PI()*((($C$19+$G$20)-$AE998)*($O$20/($O$19/2)))^2*((($O$20+$G$20)-$AE998))/3)*$AF$603)+(((PI()*((($C$19+$G$20)-$AE998)*($O$20/($O$19/2)))^2*(((($C$19+$G$20)-$AE998)*($O$20/($O$19/2)))*$AZ$19))/3)*$AF$603),(((PI()*((($C$19+$G$20)-$AE998)*($O$20/($O$19/2)))^2*((($O$20+$G$20)-$AE998)/3))*$AF$603)-((PI()*((($C$19+$G$20)-$AE998)*($O$20/($O$19/2)))^2*(((($C$19+$G$20)-$AE998)*($O$20/($O$19/2)))*$AZ$19)/3)*$AF$603))),IF('Silo Levels'!$L$26="Pumping",(($D$18*$AF$603)+((PI()*(($C$21/2)^2)*($G$20-$AE998))*$AF$603))+((($D$18+$H$18)/3)*$BG$19)+(((PI()*($C$21/2)^2*(($C$21/2)*$AZ$19))/3)*$AF$603),(($D$18*$AF$603)+((PI()*(($C$21/2)^2)*($G$20-$AE998))*$AF$603))+((($D$18+$H$18)/3)*$BG$19)-(((PI()*($C$21/2)^2*(($C$21/2)*$AZ$19))/3)*$AF$603)))</f>
        <v>62633.702286595544</v>
      </c>
      <c r="AG998" s="73">
        <v>39.299999999999997</v>
      </c>
      <c r="AH998" s="101">
        <f t="shared" si="153"/>
        <v>56656.835831582954</v>
      </c>
      <c r="AI998" s="66">
        <v>39.299999999999997</v>
      </c>
      <c r="AJ998" s="102">
        <f>IF($AI998&gt;$G$20,IF('Silo Levels'!$L$27="Pumping",((PI()*((($C$19+$G$20)-$AI998)*($O$20/($O$19/2)))^2*((($O$20+$G$20)-$AI998))/3)*$AJ$603)+(((PI()*((($C$19+$G$20)-$AI998)*($O$20/($O$19/2)))^2*(((($C$19+$G$20)-$AI998)*($O$20/($O$19/2)))*$AZ$20))/3)*$AJ$603),(((PI()*((($C$19+$G$20)-$AI998)*($O$20/($O$19/2)))^2*((($O$20+$G$20)-$AI998)/3))*$AJ$603)-((PI()*((($C$19+$G$20)-$AI998)*($O$20/($O$19/2)))^2*(((($C$19+$G$20)-$AI998)*($O$20/($O$19/2)))*$AZ$20)/3)*$AJ$603))),IF('Silo Levels'!$L$27="Pumping",(($D$18*$AJ$603)+((PI()*(($C$21/2)^2)*($G$20-$AI998))*$AJ$603))+((($D$18+$H$18)/3)*$BG$20)+(((PI()*($C$21/2)^2*(($C$21/2)*$AZ$20))/3)*$AJ$603),(($D$18*$AJ$603)+((PI()*(($C$21/2)^2)*($G$20-$AI998))*$AJ$603))+((($D$18+$H$18)/3)*$BG$20)-(((PI()*($C$21/2)^2*(($C$21/2)*$AZ$20))/3)*$AJ$603)))</f>
        <v>52475.380440776229</v>
      </c>
    </row>
    <row r="999" spans="1:36" x14ac:dyDescent="0.3">
      <c r="A999">
        <v>39.4</v>
      </c>
      <c r="B999" s="101">
        <f t="shared" si="145"/>
        <v>56237.233339404433</v>
      </c>
      <c r="C999" s="66">
        <v>39.4</v>
      </c>
      <c r="D999" s="102">
        <f>IF($C999&gt;$G$20,IF('Silo Levels'!$L$19="Pumping",((PI()*((($C$19+$G$20)-$C999)*($O$20/($O$19/2)))^2*((($O$20+$G$20)-$C999))/3)*$D$603)+(((PI()*((($C$19+$G$20)-$C999)*($O$20/($O$19/2)))^2*(((($C$19+$G$20)-$C999)*($O$20/($O$19/2)))*$AZ$12))/3)*$D$603),(((PI()*((($C$19+$G$20)-$C999)*($O$20/($O$19/2)))^2*((($O$20+$G$20)-$C999)/3))*$D$603)-((PI()*((($C$19+$G$20)-$C999)*($O$20/($O$19/2)))^2*(((($C$19+$G$20)-$C999)*($O$20/($O$19/2)))*$AZ$12)/3)*$D$603))),IF('Silo Levels'!$L$19="Pumping",(($D$18*$D$603)+((PI()*(($C$21/2)^2)*($G$20-$C999))*$D$603))+((($D$18+$H$18)/3)*$BG$12)+(((PI()*($C$21/2)^2*(($C$21/2)*$AZ$12))/3)*$D$603),(($D$18*$D$603)+((PI()*(($C$21/2)^2)*($G$20-$C999))*$D$603))+((($D$18+$H$18)/3)*$BG$12)-(((PI()*($C$21/2)^2*(($C$21/2)*$AZ$12))/3)*$D$603)))</f>
        <v>53310.214565839728</v>
      </c>
      <c r="E999" s="73">
        <v>39.4</v>
      </c>
      <c r="F999" s="101">
        <f t="shared" si="146"/>
        <v>50947.380946435071</v>
      </c>
      <c r="G999" s="66">
        <v>39.4</v>
      </c>
      <c r="H999" s="102">
        <f>IF($G999&gt;$G$20,IF('Silo Levels'!$L$20="Pumping",((PI()*((($C$19+$G$20)-$G999)*($O$20/($O$19/2)))^2*((($O$20+$G$20)-$G999))/3)*$H$603)+(((PI()*((($C$19+$G$20)-$G999)*($O$20/($O$19/2)))^2*(((($C$19+$G$20)-$G999)*($O$20/($O$19/2)))*$AZ$13))/3)*$H$603),(((PI()*((($C$19+$G$20)-$G999)*($O$20/($O$19/2)))^2*((($O$20+$G$20)-$G999)/3))*$H$603)-((PI()*((($C$19+$G$20)-$G999)*($O$20/($O$19/2)))^2*(((($C$19+$G$20)-$G999)*($O$20/($O$19/2)))*$AZ$13)/3)*$H$603))),IF('Silo Levels'!$L$20="Pumping",(($D$18*$H$603)+((PI()*(($C$21/2)^2)*($G$20-$G999))*$H$603))+((($D$18+$H$18)/3)*$BG$13)+(((PI()*($C$21/2)^2*(($C$21/2)*$AZ$13))/3)*$H$603),(($D$18*$H$603)+((PI()*(($C$21/2)^2)*($G$20-$G999))*$H$603))+((($D$18+$H$18)/3)*$BG$13)-(((PI()*($C$21/2)^2*(($C$21/2)*$AZ$13))/3)*$H$603)))</f>
        <v>47159.246501409209</v>
      </c>
      <c r="I999" s="73">
        <v>39.4</v>
      </c>
      <c r="J999" s="101">
        <f t="shared" si="147"/>
        <v>51179.495009093967</v>
      </c>
      <c r="K999" s="66">
        <v>39.4</v>
      </c>
      <c r="L999" s="102">
        <f>IF($K999&gt;$G$20,IF('Silo Levels'!$L$21="Pumping",((PI()*((($C$19+$G$20)-$K999)*($O$20/($O$19/2)))^2*((($O$20+$G$20)-$K999))/3)*$L$603)+(((PI()*((($C$19+$G$20)-$K999)*($O$20/($O$19/2)))^2*(((($C$19+$G$20)-$K999)*($O$20/($O$19/2)))*$AZ$14))/3)*$L$603),(((PI()*((($C$19+$G$20)-$K999)*($O$20/($O$19/2)))^2*((($O$20+$G$20)-$K999)/3))*$L$603)-((PI()*((($C$19+$G$20)-$K999)*($O$20/($O$19/2)))^2*(((($C$19+$G$20)-$K999)*($O$20/($O$19/2)))*$AZ$14)/3)*$L$603))),IF('Silo Levels'!$L$21="Pumping",(($D$18*$L$603)+((PI()*(($C$21/2)^2)*($G$20-$K999))*$L$603))+((($D$18+$H$18)/3)*$BG$14)+(((PI()*($C$21/2)^2*(($C$21/2)*$AZ$14))/3)*$L$603),(($D$18*$L$603)+((PI()*(($C$21/2)^2)*($G$20-$K999))*$L$603))+((($D$18+$H$18)/3)*$BG$14)-(((PI()*($C$21/2)^2*(($C$21/2)*$AZ$14))/3)*$L$603)))</f>
        <v>47374.101987481852</v>
      </c>
      <c r="M999" s="73">
        <v>39.4</v>
      </c>
      <c r="N999" s="101">
        <f t="shared" si="148"/>
        <v>52386.728979602594</v>
      </c>
      <c r="O999" s="66">
        <v>39.4</v>
      </c>
      <c r="P999" s="102">
        <f>IF($O999&gt;$G$20,IF('Silo Levels'!$L$22="Pumping",((PI()*((($C$19+$G$20)-$O999)*($O$20/($O$19/2)))^2*((($O$20+$G$20)-$O999))/3)*$P$603)+(((PI()*((($C$19+$G$20)-$O999)*($O$20/($O$19/2)))^2*(((($C$19+$G$20)-$O999)*($O$20/($O$19/2)))*$AZ$15))/3)*$P$603),(((PI()*((($C$19+$G$20)-$O999)*($O$20/($O$19/2)))^2*((($O$20+$G$20)-$O999)/3))*$P$603)-((PI()*((($C$19+$G$20)-$O999)*($O$20/($O$19/2)))^2*(((($C$19+$G$20)-$O999)*($O$20/($O$19/2)))*$AZ$15)/3)*$P$603))),IF('Silo Levels'!$L$22="Pumping",(($D$18*$P$603)+((PI()*(($C$21/2)^2)*($G$20-$O999))*$P$603))+((($D$18+$H$18)/3)*$BG$15)+(((PI()*($C$21/2)^2*(($C$21/2)*$AZ$15))/3)*$P$603),(($D$18*$P$603)+((PI()*(($C$21/2)^2)*($G$20-$O999))*$P$603))+((($D$18+$H$18)/3)*$BG$15)-(((PI()*($C$21/2)^2*(($C$21/2)*$AZ$15))/3)*$P$603)))</f>
        <v>48491.573452010103</v>
      </c>
      <c r="Q999" s="73">
        <v>39.4</v>
      </c>
      <c r="R999" s="101">
        <f t="shared" si="149"/>
        <v>54190.053539040673</v>
      </c>
      <c r="S999" s="66">
        <v>39.4</v>
      </c>
      <c r="T999" s="102">
        <f>IF($S999&gt;$G$20,IF('Silo Levels'!$L$23="Pumping",((PI()*((($C$19+$G$20)-$S999)*($O$20/($O$19/2)))^2*((($O$20+$G$20)-$S999))/3)*$T$603)+(((PI()*((($C$19+$G$20)-$S999)*($O$20/($O$19/2)))^2*(((($C$19+$G$20)-$S999)*($O$20/($O$19/2)))*$AZ$16))/3)*$T$603),(((PI()*((($C$19+$G$20)-$S999)*($O$20/($O$19/2)))^2*((($O$20+$G$20)-$S999)/3))*$T$603)-((PI()*((($C$19+$G$20)-$S999)*($O$20/($O$19/2)))^2*(((($C$19+$G$20)-$S999)*($O$20/($O$19/2)))*$AZ$16)/3)*$T$603))),IF('Silo Levels'!$L$23="Pumping",(($D$18*$T$603)+((PI()*(($C$21/2)^2)*($G$20-$S999))*$T$603))+((($D$18+$H$18)/3)*$BG$16)+(((PI()*($C$21/2)^2*(($C$21/2)*$AZ$16))/3)*$T$603),(($D$18*$T$603)+((PI()*(($C$21/2)^2)*($G$20-$S999))*$T$603))+((($D$18+$H$18)/3)*$BG$16)-(((PI()*($C$21/2)^2*(($C$21/2)*$AZ$16))/3)*$T$603)))</f>
        <v>50160.813869098434</v>
      </c>
      <c r="U999" s="73">
        <v>39.4</v>
      </c>
      <c r="V999" s="101">
        <f t="shared" si="150"/>
        <v>50947.380946435071</v>
      </c>
      <c r="W999" s="66">
        <v>39.4</v>
      </c>
      <c r="X999" s="102">
        <f>IF($W999&gt;$G$20,IF('Silo Levels'!$L$24="Pumping",((PI()*((($C$19+$G$20)-$W999)*($O$20/($O$19/2)))^2*((($O$20+$G$20)-$W999))/3)*$X$603)+(((PI()*((($C$19+$G$20)-$W999)*($O$20/($O$19/2)))^2*(((($C$19+$G$20)-$W999)*($O$20/($O$19/2)))*$AZ$17))/3)*$X$603),(((PI()*((($C$19+$G$20)-$W999)*($O$20/($O$19/2)))^2*((($O$20+$G$20)-$W999)/3))*$X$603)-((PI()*((($C$19+$G$20)-$W999)*($O$20/($O$19/2)))^2*(((($C$19+$G$20)-$W999)*($O$20/($O$19/2)))*$AZ$17)/3)*$X$603))),IF('Silo Levels'!$L$24="Pumping",(($D$18*$X$603)+((PI()*(($C$21/2)^2)*($G$20-$W999))*$X$603))+((($D$18+$H$18)/3)*$BG$17)+(((PI()*($C$21/2)^2*(($C$21/2)*$AZ$17))/3)*$X$603),(($D$18*$X$603)+((PI()*(($C$21/2)^2)*($G$20-$W999))*$X$603))+((($D$18+$H$18)/3)*$BG$17)-(((PI()*($C$21/2)^2*(($C$21/2)*$AZ$17))/3)*$X$603)))</f>
        <v>47159.246501409209</v>
      </c>
      <c r="Y999" s="73">
        <v>39.4</v>
      </c>
      <c r="Z999" s="101">
        <f t="shared" si="151"/>
        <v>58495.152236864458</v>
      </c>
      <c r="AA999" s="66">
        <v>39.4</v>
      </c>
      <c r="AB999" s="102">
        <f>IF($AA999&gt;$G$20,IF('Silo Levels'!$L$25="Pumping",((PI()*((($C$19+$G$20)-$AA999)*($O$20/($O$19/2)))^2*((($O$20+$G$20)-$AA999))/3)*$AB$603)+(((PI()*((($C$19+$G$20)-$AA999)*($O$20/($O$19/2)))^2*(((($C$19+$G$20)-$AA999)*($O$20/($O$19/2)))*$AZ$18))/3)*$AB$603),(((PI()*((($C$19+$G$20)-$AA999)*($O$20/($O$19/2)))^2*((($O$20+$G$20)-$AA999)/3))*$AB$603)-((PI()*((($C$19+$G$20)-$AA999)*($O$20/($O$19/2)))^2*(((($C$19+$G$20)-$AA999)*($O$20/($O$19/2)))*$AZ$18)/3)*$AB$603))),IF('Silo Levels'!$L$25="Pumping",(($D$18*$AB$603)+((PI()*(($C$21/2)^2)*($G$20-$AA999))*$AB$603))+((($D$18+$H$18)/3)*$BG$18)+(((PI()*($C$21/2)^2*(($C$21/2)*$AZ$18))/3)*$AB$603),(($D$18*$AB$603)+((PI()*(($C$21/2)^2)*($G$20-$AA999))*$AB$603))+((($D$18+$H$18)/3)*$BG$18)-(((PI()*($C$21/2)^2*(($C$21/2)*$AZ$18))/3)*$AB$603)))</f>
        <v>54145.811859810143</v>
      </c>
      <c r="AC999" s="73">
        <v>39.4</v>
      </c>
      <c r="AD999" s="101">
        <f t="shared" si="152"/>
        <v>64400.550400283479</v>
      </c>
      <c r="AE999" s="66">
        <v>39.4</v>
      </c>
      <c r="AF999" s="102">
        <f>IF($AE999&gt;$G$20,IF('Silo Levels'!$L$26="Pumping",((PI()*((($C$19+$G$20)-$AE999)*($O$20/($O$19/2)))^2*((($O$20+$G$20)-$AE999))/3)*$AF$603)+(((PI()*((($C$19+$G$20)-$AE999)*($O$20/($O$19/2)))^2*(((($C$19+$G$20)-$AE999)*($O$20/($O$19/2)))*$AZ$19))/3)*$AF$603),(((PI()*((($C$19+$G$20)-$AE999)*($O$20/($O$19/2)))^2*((($O$20+$G$20)-$AE999)/3))*$AF$603)-((PI()*((($C$19+$G$20)-$AE999)*($O$20/($O$19/2)))^2*(((($C$19+$G$20)-$AE999)*($O$20/($O$19/2)))*$AZ$19)/3)*$AF$603))),IF('Silo Levels'!$L$26="Pumping",(($D$18*$AF$603)+((PI()*(($C$21/2)^2)*($G$20-$AE999))*$AF$603))+((($D$18+$H$18)/3)*$BG$19)+(((PI()*($C$21/2)^2*(($C$21/2)*$AZ$19))/3)*$AF$603),(($D$18*$AF$603)+((PI()*(($C$21/2)^2)*($G$20-$AE999))*$AF$603))+((($D$18+$H$18)/3)*$BG$19)-(((PI()*($C$21/2)^2*(($C$21/2)*$AZ$19))/3)*$AF$603)))</f>
        <v>62190.064748023498</v>
      </c>
      <c r="AG999" s="73">
        <v>39.4</v>
      </c>
      <c r="AH999" s="101">
        <f t="shared" si="153"/>
        <v>56237.233339404433</v>
      </c>
      <c r="AI999" s="66">
        <v>39.4</v>
      </c>
      <c r="AJ999" s="102">
        <f>IF($AI999&gt;$G$20,IF('Silo Levels'!$L$27="Pumping",((PI()*((($C$19+$G$20)-$AI999)*($O$20/($O$19/2)))^2*((($O$20+$G$20)-$AI999))/3)*$AJ$603)+(((PI()*((($C$19+$G$20)-$AI999)*($O$20/($O$19/2)))^2*(((($C$19+$G$20)-$AI999)*($O$20/($O$19/2)))*$AZ$20))/3)*$AJ$603),(((PI()*((($C$19+$G$20)-$AI999)*($O$20/($O$19/2)))^2*((($O$20+$G$20)-$AI999)/3))*$AJ$603)-((PI()*((($C$19+$G$20)-$AI999)*($O$20/($O$19/2)))^2*(((($C$19+$G$20)-$AI999)*($O$20/($O$19/2)))*$AZ$20)/3)*$AJ$603))),IF('Silo Levels'!$L$27="Pumping",(($D$18*$AJ$603)+((PI()*(($C$21/2)^2)*($G$20-$AI999))*$AJ$603))+((($D$18+$H$18)/3)*$BG$20)+(((PI()*($C$21/2)^2*(($C$21/2)*$AZ$20))/3)*$AJ$603),(($D$18*$AJ$603)+((PI()*(($C$21/2)^2)*($G$20-$AI999))*$AJ$603))+((($D$18+$H$18)/3)*$BG$20)-(((PI()*($C$21/2)^2*(($C$21/2)*$AZ$20))/3)*$AJ$603)))</f>
        <v>52055.777948597708</v>
      </c>
    </row>
    <row r="1000" spans="1:36" x14ac:dyDescent="0.3">
      <c r="A1000">
        <v>39.5</v>
      </c>
      <c r="B1000" s="101">
        <f t="shared" si="145"/>
        <v>55817.630847225912</v>
      </c>
      <c r="C1000" s="66">
        <v>39.5</v>
      </c>
      <c r="D1000" s="102">
        <f>IF($C1000&gt;$G$20,IF('Silo Levels'!$L$19="Pumping",((PI()*((($C$19+$G$20)-$C1000)*($O$20/($O$19/2)))^2*((($O$20+$G$20)-$C1000))/3)*$D$603)+(((PI()*((($C$19+$G$20)-$C1000)*($O$20/($O$19/2)))^2*(((($C$19+$G$20)-$C1000)*($O$20/($O$19/2)))*$AZ$12))/3)*$D$603),(((PI()*((($C$19+$G$20)-$C1000)*($O$20/($O$19/2)))^2*((($O$20+$G$20)-$C1000)/3))*$D$603)-((PI()*((($C$19+$G$20)-$C1000)*($O$20/($O$19/2)))^2*(((($C$19+$G$20)-$C1000)*($O$20/($O$19/2)))*$AZ$12)/3)*$D$603))),IF('Silo Levels'!$L$19="Pumping",(($D$18*$D$603)+((PI()*(($C$21/2)^2)*($G$20-$C1000))*$D$603))+((($D$18+$H$18)/3)*$BG$12)+(((PI()*($C$21/2)^2*(($C$21/2)*$AZ$12))/3)*$D$603),(($D$18*$D$603)+((PI()*(($C$21/2)^2)*($G$20-$C1000))*$D$603))+((($D$18+$H$18)/3)*$BG$12)-(((PI()*($C$21/2)^2*(($C$21/2)*$AZ$12))/3)*$D$603)))</f>
        <v>52890.612073661207</v>
      </c>
      <c r="E1000" s="73">
        <v>39.5</v>
      </c>
      <c r="F1000" s="101">
        <f t="shared" si="146"/>
        <v>50567.24759446035</v>
      </c>
      <c r="G1000" s="66">
        <v>39.5</v>
      </c>
      <c r="H1000" s="102">
        <f>IF($G1000&gt;$G$20,IF('Silo Levels'!$L$20="Pumping",((PI()*((($C$19+$G$20)-$G1000)*($O$20/($O$19/2)))^2*((($O$20+$G$20)-$G1000))/3)*$H$603)+(((PI()*((($C$19+$G$20)-$G1000)*($O$20/($O$19/2)))^2*(((($C$19+$G$20)-$G1000)*($O$20/($O$19/2)))*$AZ$13))/3)*$H$603),(((PI()*((($C$19+$G$20)-$G1000)*($O$20/($O$19/2)))^2*((($O$20+$G$20)-$G1000)/3))*$H$603)-((PI()*((($C$19+$G$20)-$G1000)*($O$20/($O$19/2)))^2*(((($C$19+$G$20)-$G1000)*($O$20/($O$19/2)))*$AZ$13)/3)*$H$603))),IF('Silo Levels'!$L$20="Pumping",(($D$18*$H$603)+((PI()*(($C$21/2)^2)*($G$20-$G1000))*$H$603))+((($D$18+$H$18)/3)*$BG$13)+(((PI()*($C$21/2)^2*(($C$21/2)*$AZ$13))/3)*$H$603),(($D$18*$H$603)+((PI()*(($C$21/2)^2)*($G$20-$G1000))*$H$603))+((($D$18+$H$18)/3)*$BG$13)-(((PI()*($C$21/2)^2*(($C$21/2)*$AZ$13))/3)*$H$603)))</f>
        <v>46779.113149434488</v>
      </c>
      <c r="I1000" s="73">
        <v>39.5</v>
      </c>
      <c r="J1000" s="101">
        <f t="shared" si="147"/>
        <v>50797.629786019301</v>
      </c>
      <c r="K1000" s="66">
        <v>39.5</v>
      </c>
      <c r="L1000" s="102">
        <f>IF($K1000&gt;$G$20,IF('Silo Levels'!$L$21="Pumping",((PI()*((($C$19+$G$20)-$K1000)*($O$20/($O$19/2)))^2*((($O$20+$G$20)-$K1000))/3)*$L$603)+(((PI()*((($C$19+$G$20)-$K1000)*($O$20/($O$19/2)))^2*(((($C$19+$G$20)-$K1000)*($O$20/($O$19/2)))*$AZ$14))/3)*$L$603),(((PI()*((($C$19+$G$20)-$K1000)*($O$20/($O$19/2)))^2*((($O$20+$G$20)-$K1000)/3))*$L$603)-((PI()*((($C$19+$G$20)-$K1000)*($O$20/($O$19/2)))^2*(((($C$19+$G$20)-$K1000)*($O$20/($O$19/2)))*$AZ$14)/3)*$L$603))),IF('Silo Levels'!$L$21="Pumping",(($D$18*$L$603)+((PI()*(($C$21/2)^2)*($G$20-$K1000))*$L$603))+((($D$18+$H$18)/3)*$BG$14)+(((PI()*($C$21/2)^2*(($C$21/2)*$AZ$14))/3)*$L$603),(($D$18*$L$603)+((PI()*(($C$21/2)^2)*($G$20-$K1000))*$L$603))+((($D$18+$H$18)/3)*$BG$14)-(((PI()*($C$21/2)^2*(($C$21/2)*$AZ$14))/3)*$L$603)))</f>
        <v>46992.236764407186</v>
      </c>
      <c r="M1000" s="73">
        <v>39.5</v>
      </c>
      <c r="N1000" s="101">
        <f t="shared" si="148"/>
        <v>51995.856229795405</v>
      </c>
      <c r="O1000" s="66">
        <v>39.5</v>
      </c>
      <c r="P1000" s="102">
        <f>IF($O1000&gt;$G$20,IF('Silo Levels'!$L$22="Pumping",((PI()*((($C$19+$G$20)-$O1000)*($O$20/($O$19/2)))^2*((($O$20+$G$20)-$O1000))/3)*$P$603)+(((PI()*((($C$19+$G$20)-$O1000)*($O$20/($O$19/2)))^2*(((($C$19+$G$20)-$O1000)*($O$20/($O$19/2)))*$AZ$15))/3)*$P$603),(((PI()*((($C$19+$G$20)-$O1000)*($O$20/($O$19/2)))^2*((($O$20+$G$20)-$O1000)/3))*$P$603)-((PI()*((($C$19+$G$20)-$O1000)*($O$20/($O$19/2)))^2*(((($C$19+$G$20)-$O1000)*($O$20/($O$19/2)))*$AZ$15)/3)*$P$603))),IF('Silo Levels'!$L$22="Pumping",(($D$18*$P$603)+((PI()*(($C$21/2)^2)*($G$20-$O1000))*$P$603))+((($D$18+$H$18)/3)*$BG$15)+(((PI()*($C$21/2)^2*(($C$21/2)*$AZ$15))/3)*$P$603),(($D$18*$P$603)+((PI()*(($C$21/2)^2)*($G$20-$O1000))*$P$603))+((($D$18+$H$18)/3)*$BG$15)-(((PI()*($C$21/2)^2*(($C$21/2)*$AZ$15))/3)*$P$603)))</f>
        <v>48100.700702202914</v>
      </c>
      <c r="Q1000" s="73">
        <v>39.5</v>
      </c>
      <c r="R1000" s="101">
        <f t="shared" si="149"/>
        <v>53785.725655785143</v>
      </c>
      <c r="S1000" s="66">
        <v>39.5</v>
      </c>
      <c r="T1000" s="102">
        <f>IF($S1000&gt;$G$20,IF('Silo Levels'!$L$23="Pumping",((PI()*((($C$19+$G$20)-$S1000)*($O$20/($O$19/2)))^2*((($O$20+$G$20)-$S1000))/3)*$T$603)+(((PI()*((($C$19+$G$20)-$S1000)*($O$20/($O$19/2)))^2*(((($C$19+$G$20)-$S1000)*($O$20/($O$19/2)))*$AZ$16))/3)*$T$603),(((PI()*((($C$19+$G$20)-$S1000)*($O$20/($O$19/2)))^2*((($O$20+$G$20)-$S1000)/3))*$T$603)-((PI()*((($C$19+$G$20)-$S1000)*($O$20/($O$19/2)))^2*(((($C$19+$G$20)-$S1000)*($O$20/($O$19/2)))*$AZ$16)/3)*$T$603))),IF('Silo Levels'!$L$23="Pumping",(($D$18*$T$603)+((PI()*(($C$21/2)^2)*($G$20-$S1000))*$T$603))+((($D$18+$H$18)/3)*$BG$16)+(((PI()*($C$21/2)^2*(($C$21/2)*$AZ$16))/3)*$T$603),(($D$18*$T$603)+((PI()*(($C$21/2)^2)*($G$20-$S1000))*$T$603))+((($D$18+$H$18)/3)*$BG$16)-(((PI()*($C$21/2)^2*(($C$21/2)*$AZ$16))/3)*$T$603)))</f>
        <v>49756.485985842904</v>
      </c>
      <c r="U1000" s="73">
        <v>39.5</v>
      </c>
      <c r="V1000" s="101">
        <f t="shared" si="150"/>
        <v>50567.24759446035</v>
      </c>
      <c r="W1000" s="66">
        <v>39.5</v>
      </c>
      <c r="X1000" s="102">
        <f>IF($W1000&gt;$G$20,IF('Silo Levels'!$L$24="Pumping",((PI()*((($C$19+$G$20)-$W1000)*($O$20/($O$19/2)))^2*((($O$20+$G$20)-$W1000))/3)*$X$603)+(((PI()*((($C$19+$G$20)-$W1000)*($O$20/($O$19/2)))^2*(((($C$19+$G$20)-$W1000)*($O$20/($O$19/2)))*$AZ$17))/3)*$X$603),(((PI()*((($C$19+$G$20)-$W1000)*($O$20/($O$19/2)))^2*((($O$20+$G$20)-$W1000)/3))*$X$603)-((PI()*((($C$19+$G$20)-$W1000)*($O$20/($O$19/2)))^2*(((($C$19+$G$20)-$W1000)*($O$20/($O$19/2)))*$AZ$17)/3)*$X$603))),IF('Silo Levels'!$L$24="Pumping",(($D$18*$X$603)+((PI()*(($C$21/2)^2)*($G$20-$W1000))*$X$603))+((($D$18+$H$18)/3)*$BG$17)+(((PI()*($C$21/2)^2*(($C$21/2)*$AZ$17))/3)*$X$603),(($D$18*$X$603)+((PI()*(($C$21/2)^2)*($G$20-$W1000))*$X$603))+((($D$18+$H$18)/3)*$BG$17)-(((PI()*($C$21/2)^2*(($C$21/2)*$AZ$17))/3)*$X$603)))</f>
        <v>46779.113149434488</v>
      </c>
      <c r="Y1000" s="73">
        <v>39.5</v>
      </c>
      <c r="Z1000" s="101">
        <f t="shared" si="151"/>
        <v>58058.702749550292</v>
      </c>
      <c r="AA1000" s="66">
        <v>39.5</v>
      </c>
      <c r="AB1000" s="102">
        <f>IF($AA1000&gt;$G$20,IF('Silo Levels'!$L$25="Pumping",((PI()*((($C$19+$G$20)-$AA1000)*($O$20/($O$19/2)))^2*((($O$20+$G$20)-$AA1000))/3)*$AB$603)+(((PI()*((($C$19+$G$20)-$AA1000)*($O$20/($O$19/2)))^2*(((($C$19+$G$20)-$AA1000)*($O$20/($O$19/2)))*$AZ$18))/3)*$AB$603),(((PI()*((($C$19+$G$20)-$AA1000)*($O$20/($O$19/2)))^2*((($O$20+$G$20)-$AA1000)/3))*$AB$603)-((PI()*((($C$19+$G$20)-$AA1000)*($O$20/($O$19/2)))^2*(((($C$19+$G$20)-$AA1000)*($O$20/($O$19/2)))*$AZ$18)/3)*$AB$603))),IF('Silo Levels'!$L$25="Pumping",(($D$18*$AB$603)+((PI()*(($C$21/2)^2)*($G$20-$AA1000))*$AB$603))+((($D$18+$H$18)/3)*$BG$18)+(((PI()*($C$21/2)^2*(($C$21/2)*$AZ$18))/3)*$AB$603),(($D$18*$AB$603)+((PI()*(($C$21/2)^2)*($G$20-$AA1000))*$AB$603))+((($D$18+$H$18)/3)*$BG$18)-(((PI()*($C$21/2)^2*(($C$21/2)*$AZ$18))/3)*$AB$603)))</f>
        <v>53709.362372495976</v>
      </c>
      <c r="AC1000" s="73">
        <v>39.5</v>
      </c>
      <c r="AD1000" s="101">
        <f t="shared" si="152"/>
        <v>63956.912861711447</v>
      </c>
      <c r="AE1000" s="66">
        <v>39.5</v>
      </c>
      <c r="AF1000" s="102">
        <f>IF($AE1000&gt;$G$20,IF('Silo Levels'!$L$26="Pumping",((PI()*((($C$19+$G$20)-$AE1000)*($O$20/($O$19/2)))^2*((($O$20+$G$20)-$AE1000))/3)*$AF$603)+(((PI()*((($C$19+$G$20)-$AE1000)*($O$20/($O$19/2)))^2*(((($C$19+$G$20)-$AE1000)*($O$20/($O$19/2)))*$AZ$19))/3)*$AF$603),(((PI()*((($C$19+$G$20)-$AE1000)*($O$20/($O$19/2)))^2*((($O$20+$G$20)-$AE1000)/3))*$AF$603)-((PI()*((($C$19+$G$20)-$AE1000)*($O$20/($O$19/2)))^2*(((($C$19+$G$20)-$AE1000)*($O$20/($O$19/2)))*$AZ$19)/3)*$AF$603))),IF('Silo Levels'!$L$26="Pumping",(($D$18*$AF$603)+((PI()*(($C$21/2)^2)*($G$20-$AE1000))*$AF$603))+((($D$18+$H$18)/3)*$BG$19)+(((PI()*($C$21/2)^2*(($C$21/2)*$AZ$19))/3)*$AF$603),(($D$18*$AF$603)+((PI()*(($C$21/2)^2)*($G$20-$AE1000))*$AF$603))+((($D$18+$H$18)/3)*$BG$19)-(((PI()*($C$21/2)^2*(($C$21/2)*$AZ$19))/3)*$AF$603)))</f>
        <v>61746.427209451467</v>
      </c>
      <c r="AG1000" s="73">
        <v>39.5</v>
      </c>
      <c r="AH1000" s="101">
        <f t="shared" si="153"/>
        <v>55817.630847225912</v>
      </c>
      <c r="AI1000" s="66">
        <v>39.5</v>
      </c>
      <c r="AJ1000" s="102">
        <f>IF($AI1000&gt;$G$20,IF('Silo Levels'!$L$27="Pumping",((PI()*((($C$19+$G$20)-$AI1000)*($O$20/($O$19/2)))^2*((($O$20+$G$20)-$AI1000))/3)*$AJ$603)+(((PI()*((($C$19+$G$20)-$AI1000)*($O$20/($O$19/2)))^2*(((($C$19+$G$20)-$AI1000)*($O$20/($O$19/2)))*$AZ$20))/3)*$AJ$603),(((PI()*((($C$19+$G$20)-$AI1000)*($O$20/($O$19/2)))^2*((($O$20+$G$20)-$AI1000)/3))*$AJ$603)-((PI()*((($C$19+$G$20)-$AI1000)*($O$20/($O$19/2)))^2*(((($C$19+$G$20)-$AI1000)*($O$20/($O$19/2)))*$AZ$20)/3)*$AJ$603))),IF('Silo Levels'!$L$27="Pumping",(($D$18*$AJ$603)+((PI()*(($C$21/2)^2)*($G$20-$AI1000))*$AJ$603))+((($D$18+$H$18)/3)*$BG$20)+(((PI()*($C$21/2)^2*(($C$21/2)*$AZ$20))/3)*$AJ$603),(($D$18*$AJ$603)+((PI()*(($C$21/2)^2)*($G$20-$AI1000))*$AJ$603))+((($D$18+$H$18)/3)*$BG$20)-(((PI()*($C$21/2)^2*(($C$21/2)*$AZ$20))/3)*$AJ$603)))</f>
        <v>51636.175456419187</v>
      </c>
    </row>
    <row r="1001" spans="1:36" x14ac:dyDescent="0.3">
      <c r="A1001">
        <v>39.6</v>
      </c>
      <c r="B1001" s="101">
        <f t="shared" si="145"/>
        <v>55398.028355047391</v>
      </c>
      <c r="C1001" s="66">
        <v>39.6</v>
      </c>
      <c r="D1001" s="102">
        <f>IF($C1001&gt;$G$20,IF('Silo Levels'!$L$19="Pumping",((PI()*((($C$19+$G$20)-$C1001)*($O$20/($O$19/2)))^2*((($O$20+$G$20)-$C1001))/3)*$D$603)+(((PI()*((($C$19+$G$20)-$C1001)*($O$20/($O$19/2)))^2*(((($C$19+$G$20)-$C1001)*($O$20/($O$19/2)))*$AZ$12))/3)*$D$603),(((PI()*((($C$19+$G$20)-$C1001)*($O$20/($O$19/2)))^2*((($O$20+$G$20)-$C1001)/3))*$D$603)-((PI()*((($C$19+$G$20)-$C1001)*($O$20/($O$19/2)))^2*(((($C$19+$G$20)-$C1001)*($O$20/($O$19/2)))*$AZ$12)/3)*$D$603))),IF('Silo Levels'!$L$19="Pumping",(($D$18*$D$603)+((PI()*(($C$21/2)^2)*($G$20-$C1001))*$D$603))+((($D$18+$H$18)/3)*$BG$12)+(((PI()*($C$21/2)^2*(($C$21/2)*$AZ$12))/3)*$D$603),(($D$18*$D$603)+((PI()*(($C$21/2)^2)*($G$20-$C1001))*$D$603))+((($D$18+$H$18)/3)*$BG$12)-(((PI()*($C$21/2)^2*(($C$21/2)*$AZ$12))/3)*$D$603)))</f>
        <v>52471.009581482685</v>
      </c>
      <c r="E1001" s="73">
        <v>39.6</v>
      </c>
      <c r="F1001" s="101">
        <f t="shared" si="146"/>
        <v>50187.114242485623</v>
      </c>
      <c r="G1001" s="66">
        <v>39.6</v>
      </c>
      <c r="H1001" s="102">
        <f>IF($G1001&gt;$G$20,IF('Silo Levels'!$L$20="Pumping",((PI()*((($C$19+$G$20)-$G1001)*($O$20/($O$19/2)))^2*((($O$20+$G$20)-$G1001))/3)*$H$603)+(((PI()*((($C$19+$G$20)-$G1001)*($O$20/($O$19/2)))^2*(((($C$19+$G$20)-$G1001)*($O$20/($O$19/2)))*$AZ$13))/3)*$H$603),(((PI()*((($C$19+$G$20)-$G1001)*($O$20/($O$19/2)))^2*((($O$20+$G$20)-$G1001)/3))*$H$603)-((PI()*((($C$19+$G$20)-$G1001)*($O$20/($O$19/2)))^2*(((($C$19+$G$20)-$G1001)*($O$20/($O$19/2)))*$AZ$13)/3)*$H$603))),IF('Silo Levels'!$L$20="Pumping",(($D$18*$H$603)+((PI()*(($C$21/2)^2)*($G$20-$G1001))*$H$603))+((($D$18+$H$18)/3)*$BG$13)+(((PI()*($C$21/2)^2*(($C$21/2)*$AZ$13))/3)*$H$603),(($D$18*$H$603)+((PI()*(($C$21/2)^2)*($G$20-$G1001))*$H$603))+((($D$18+$H$18)/3)*$BG$13)-(((PI()*($C$21/2)^2*(($C$21/2)*$AZ$13))/3)*$H$603)))</f>
        <v>46398.97979745976</v>
      </c>
      <c r="I1001" s="73">
        <v>39.6</v>
      </c>
      <c r="J1001" s="101">
        <f t="shared" si="147"/>
        <v>50415.764562944627</v>
      </c>
      <c r="K1001" s="66">
        <v>39.6</v>
      </c>
      <c r="L1001" s="102">
        <f>IF($K1001&gt;$G$20,IF('Silo Levels'!$L$21="Pumping",((PI()*((($C$19+$G$20)-$K1001)*($O$20/($O$19/2)))^2*((($O$20+$G$20)-$K1001))/3)*$L$603)+(((PI()*((($C$19+$G$20)-$K1001)*($O$20/($O$19/2)))^2*(((($C$19+$G$20)-$K1001)*($O$20/($O$19/2)))*$AZ$14))/3)*$L$603),(((PI()*((($C$19+$G$20)-$K1001)*($O$20/($O$19/2)))^2*((($O$20+$G$20)-$K1001)/3))*$L$603)-((PI()*((($C$19+$G$20)-$K1001)*($O$20/($O$19/2)))^2*(((($C$19+$G$20)-$K1001)*($O$20/($O$19/2)))*$AZ$14)/3)*$L$603))),IF('Silo Levels'!$L$21="Pumping",(($D$18*$L$603)+((PI()*(($C$21/2)^2)*($G$20-$K1001))*$L$603))+((($D$18+$H$18)/3)*$BG$14)+(((PI()*($C$21/2)^2*(($C$21/2)*$AZ$14))/3)*$L$603),(($D$18*$L$603)+((PI()*(($C$21/2)^2)*($G$20-$K1001))*$L$603))+((($D$18+$H$18)/3)*$BG$14)-(((PI()*($C$21/2)^2*(($C$21/2)*$AZ$14))/3)*$L$603)))</f>
        <v>46610.371541332512</v>
      </c>
      <c r="M1001" s="73">
        <v>39.6</v>
      </c>
      <c r="N1001" s="101">
        <f t="shared" si="148"/>
        <v>51604.983479988201</v>
      </c>
      <c r="O1001" s="66">
        <v>39.6</v>
      </c>
      <c r="P1001" s="102">
        <f>IF($O1001&gt;$G$20,IF('Silo Levels'!$L$22="Pumping",((PI()*((($C$19+$G$20)-$O1001)*($O$20/($O$19/2)))^2*((($O$20+$G$20)-$O1001))/3)*$P$603)+(((PI()*((($C$19+$G$20)-$O1001)*($O$20/($O$19/2)))^2*(((($C$19+$G$20)-$O1001)*($O$20/($O$19/2)))*$AZ$15))/3)*$P$603),(((PI()*((($C$19+$G$20)-$O1001)*($O$20/($O$19/2)))^2*((($O$20+$G$20)-$O1001)/3))*$P$603)-((PI()*((($C$19+$G$20)-$O1001)*($O$20/($O$19/2)))^2*(((($C$19+$G$20)-$O1001)*($O$20/($O$19/2)))*$AZ$15)/3)*$P$603))),IF('Silo Levels'!$L$22="Pumping",(($D$18*$P$603)+((PI()*(($C$21/2)^2)*($G$20-$O1001))*$P$603))+((($D$18+$H$18)/3)*$BG$15)+(((PI()*($C$21/2)^2*(($C$21/2)*$AZ$15))/3)*$P$603),(($D$18*$P$603)+((PI()*(($C$21/2)^2)*($G$20-$O1001))*$P$603))+((($D$18+$H$18)/3)*$BG$15)-(((PI()*($C$21/2)^2*(($C$21/2)*$AZ$15))/3)*$P$603)))</f>
        <v>47709.82795239571</v>
      </c>
      <c r="Q1001" s="73">
        <v>39.6</v>
      </c>
      <c r="R1001" s="101">
        <f t="shared" si="149"/>
        <v>53381.397772529606</v>
      </c>
      <c r="S1001" s="66">
        <v>39.6</v>
      </c>
      <c r="T1001" s="102">
        <f>IF($S1001&gt;$G$20,IF('Silo Levels'!$L$23="Pumping",((PI()*((($C$19+$G$20)-$S1001)*($O$20/($O$19/2)))^2*((($O$20+$G$20)-$S1001))/3)*$T$603)+(((PI()*((($C$19+$G$20)-$S1001)*($O$20/($O$19/2)))^2*(((($C$19+$G$20)-$S1001)*($O$20/($O$19/2)))*$AZ$16))/3)*$T$603),(((PI()*((($C$19+$G$20)-$S1001)*($O$20/($O$19/2)))^2*((($O$20+$G$20)-$S1001)/3))*$T$603)-((PI()*((($C$19+$G$20)-$S1001)*($O$20/($O$19/2)))^2*(((($C$19+$G$20)-$S1001)*($O$20/($O$19/2)))*$AZ$16)/3)*$T$603))),IF('Silo Levels'!$L$23="Pumping",(($D$18*$T$603)+((PI()*(($C$21/2)^2)*($G$20-$S1001))*$T$603))+((($D$18+$H$18)/3)*$BG$16)+(((PI()*($C$21/2)^2*(($C$21/2)*$AZ$16))/3)*$T$603),(($D$18*$T$603)+((PI()*(($C$21/2)^2)*($G$20-$S1001))*$T$603))+((($D$18+$H$18)/3)*$BG$16)-(((PI()*($C$21/2)^2*(($C$21/2)*$AZ$16))/3)*$T$603)))</f>
        <v>49352.158102587367</v>
      </c>
      <c r="U1001" s="73">
        <v>39.6</v>
      </c>
      <c r="V1001" s="101">
        <f t="shared" si="150"/>
        <v>50187.114242485623</v>
      </c>
      <c r="W1001" s="66">
        <v>39.6</v>
      </c>
      <c r="X1001" s="102">
        <f>IF($W1001&gt;$G$20,IF('Silo Levels'!$L$24="Pumping",((PI()*((($C$19+$G$20)-$W1001)*($O$20/($O$19/2)))^2*((($O$20+$G$20)-$W1001))/3)*$X$603)+(((PI()*((($C$19+$G$20)-$W1001)*($O$20/($O$19/2)))^2*(((($C$19+$G$20)-$W1001)*($O$20/($O$19/2)))*$AZ$17))/3)*$X$603),(((PI()*((($C$19+$G$20)-$W1001)*($O$20/($O$19/2)))^2*((($O$20+$G$20)-$W1001)/3))*$X$603)-((PI()*((($C$19+$G$20)-$W1001)*($O$20/($O$19/2)))^2*(((($C$19+$G$20)-$W1001)*($O$20/($O$19/2)))*$AZ$17)/3)*$X$603))),IF('Silo Levels'!$L$24="Pumping",(($D$18*$X$603)+((PI()*(($C$21/2)^2)*($G$20-$W1001))*$X$603))+((($D$18+$H$18)/3)*$BG$17)+(((PI()*($C$21/2)^2*(($C$21/2)*$AZ$17))/3)*$X$603),(($D$18*$X$603)+((PI()*(($C$21/2)^2)*($G$20-$W1001))*$X$603))+((($D$18+$H$18)/3)*$BG$17)-(((PI()*($C$21/2)^2*(($C$21/2)*$AZ$17))/3)*$X$603)))</f>
        <v>46398.97979745976</v>
      </c>
      <c r="Y1001" s="73">
        <v>39.6</v>
      </c>
      <c r="Z1001" s="101">
        <f t="shared" si="151"/>
        <v>57622.253262236125</v>
      </c>
      <c r="AA1001" s="66">
        <v>39.6</v>
      </c>
      <c r="AB1001" s="102">
        <f>IF($AA1001&gt;$G$20,IF('Silo Levels'!$L$25="Pumping",((PI()*((($C$19+$G$20)-$AA1001)*($O$20/($O$19/2)))^2*((($O$20+$G$20)-$AA1001))/3)*$AB$603)+(((PI()*((($C$19+$G$20)-$AA1001)*($O$20/($O$19/2)))^2*(((($C$19+$G$20)-$AA1001)*($O$20/($O$19/2)))*$AZ$18))/3)*$AB$603),(((PI()*((($C$19+$G$20)-$AA1001)*($O$20/($O$19/2)))^2*((($O$20+$G$20)-$AA1001)/3))*$AB$603)-((PI()*((($C$19+$G$20)-$AA1001)*($O$20/($O$19/2)))^2*(((($C$19+$G$20)-$AA1001)*($O$20/($O$19/2)))*$AZ$18)/3)*$AB$603))),IF('Silo Levels'!$L$25="Pumping",(($D$18*$AB$603)+((PI()*(($C$21/2)^2)*($G$20-$AA1001))*$AB$603))+((($D$18+$H$18)/3)*$BG$18)+(((PI()*($C$21/2)^2*(($C$21/2)*$AZ$18))/3)*$AB$603),(($D$18*$AB$603)+((PI()*(($C$21/2)^2)*($G$20-$AA1001))*$AB$603))+((($D$18+$H$18)/3)*$BG$18)-(((PI()*($C$21/2)^2*(($C$21/2)*$AZ$18))/3)*$AB$603)))</f>
        <v>53272.91288518181</v>
      </c>
      <c r="AC1001" s="73">
        <v>39.6</v>
      </c>
      <c r="AD1001" s="101">
        <f t="shared" si="152"/>
        <v>63513.275323139402</v>
      </c>
      <c r="AE1001" s="66">
        <v>39.6</v>
      </c>
      <c r="AF1001" s="102">
        <f>IF($AE1001&gt;$G$20,IF('Silo Levels'!$L$26="Pumping",((PI()*((($C$19+$G$20)-$AE1001)*($O$20/($O$19/2)))^2*((($O$20+$G$20)-$AE1001))/3)*$AF$603)+(((PI()*((($C$19+$G$20)-$AE1001)*($O$20/($O$19/2)))^2*(((($C$19+$G$20)-$AE1001)*($O$20/($O$19/2)))*$AZ$19))/3)*$AF$603),(((PI()*((($C$19+$G$20)-$AE1001)*($O$20/($O$19/2)))^2*((($O$20+$G$20)-$AE1001)/3))*$AF$603)-((PI()*((($C$19+$G$20)-$AE1001)*($O$20/($O$19/2)))^2*(((($C$19+$G$20)-$AE1001)*($O$20/($O$19/2)))*$AZ$19)/3)*$AF$603))),IF('Silo Levels'!$L$26="Pumping",(($D$18*$AF$603)+((PI()*(($C$21/2)^2)*($G$20-$AE1001))*$AF$603))+((($D$18+$H$18)/3)*$BG$19)+(((PI()*($C$21/2)^2*(($C$21/2)*$AZ$19))/3)*$AF$603),(($D$18*$AF$603)+((PI()*(($C$21/2)^2)*($G$20-$AE1001))*$AF$603))+((($D$18+$H$18)/3)*$BG$19)-(((PI()*($C$21/2)^2*(($C$21/2)*$AZ$19))/3)*$AF$603)))</f>
        <v>61302.789670879421</v>
      </c>
      <c r="AG1001" s="73">
        <v>39.6</v>
      </c>
      <c r="AH1001" s="101">
        <f t="shared" si="153"/>
        <v>55398.028355047391</v>
      </c>
      <c r="AI1001" s="66">
        <v>39.6</v>
      </c>
      <c r="AJ1001" s="102">
        <f>IF($AI1001&gt;$G$20,IF('Silo Levels'!$L$27="Pumping",((PI()*((($C$19+$G$20)-$AI1001)*($O$20/($O$19/2)))^2*((($O$20+$G$20)-$AI1001))/3)*$AJ$603)+(((PI()*((($C$19+$G$20)-$AI1001)*($O$20/($O$19/2)))^2*(((($C$19+$G$20)-$AI1001)*($O$20/($O$19/2)))*$AZ$20))/3)*$AJ$603),(((PI()*((($C$19+$G$20)-$AI1001)*($O$20/($O$19/2)))^2*((($O$20+$G$20)-$AI1001)/3))*$AJ$603)-((PI()*((($C$19+$G$20)-$AI1001)*($O$20/($O$19/2)))^2*(((($C$19+$G$20)-$AI1001)*($O$20/($O$19/2)))*$AZ$20)/3)*$AJ$603))),IF('Silo Levels'!$L$27="Pumping",(($D$18*$AJ$603)+((PI()*(($C$21/2)^2)*($G$20-$AI1001))*$AJ$603))+((($D$18+$H$18)/3)*$BG$20)+(((PI()*($C$21/2)^2*(($C$21/2)*$AZ$20))/3)*$AJ$603),(($D$18*$AJ$603)+((PI()*(($C$21/2)^2)*($G$20-$AI1001))*$AJ$603))+((($D$18+$H$18)/3)*$BG$20)-(((PI()*($C$21/2)^2*(($C$21/2)*$AZ$20))/3)*$AJ$603)))</f>
        <v>51216.572964240666</v>
      </c>
    </row>
    <row r="1002" spans="1:36" x14ac:dyDescent="0.3">
      <c r="A1002">
        <v>39.700000000000003</v>
      </c>
      <c r="B1002" s="101">
        <f t="shared" si="145"/>
        <v>54978.425862868877</v>
      </c>
      <c r="C1002" s="66">
        <v>39.700000000000003</v>
      </c>
      <c r="D1002" s="102">
        <f>IF($C1002&gt;$G$20,IF('Silo Levels'!$L$19="Pumping",((PI()*((($C$19+$G$20)-$C1002)*($O$20/($O$19/2)))^2*((($O$20+$G$20)-$C1002))/3)*$D$603)+(((PI()*((($C$19+$G$20)-$C1002)*($O$20/($O$19/2)))^2*(((($C$19+$G$20)-$C1002)*($O$20/($O$19/2)))*$AZ$12))/3)*$D$603),(((PI()*((($C$19+$G$20)-$C1002)*($O$20/($O$19/2)))^2*((($O$20+$G$20)-$C1002)/3))*$D$603)-((PI()*((($C$19+$G$20)-$C1002)*($O$20/($O$19/2)))^2*(((($C$19+$G$20)-$C1002)*($O$20/($O$19/2)))*$AZ$12)/3)*$D$603))),IF('Silo Levels'!$L$19="Pumping",(($D$18*$D$603)+((PI()*(($C$21/2)^2)*($G$20-$C1002))*$D$603))+((($D$18+$H$18)/3)*$BG$12)+(((PI()*($C$21/2)^2*(($C$21/2)*$AZ$12))/3)*$D$603),(($D$18*$D$603)+((PI()*(($C$21/2)^2)*($G$20-$C1002))*$D$603))+((($D$18+$H$18)/3)*$BG$12)-(((PI()*($C$21/2)^2*(($C$21/2)*$AZ$12))/3)*$D$603)))</f>
        <v>52051.407089304172</v>
      </c>
      <c r="E1002" s="73">
        <v>39.700000000000003</v>
      </c>
      <c r="F1002" s="101">
        <f t="shared" si="146"/>
        <v>49806.980890510902</v>
      </c>
      <c r="G1002" s="66">
        <v>39.700000000000003</v>
      </c>
      <c r="H1002" s="102">
        <f>IF($G1002&gt;$G$20,IF('Silo Levels'!$L$20="Pumping",((PI()*((($C$19+$G$20)-$G1002)*($O$20/($O$19/2)))^2*((($O$20+$G$20)-$G1002))/3)*$H$603)+(((PI()*((($C$19+$G$20)-$G1002)*($O$20/($O$19/2)))^2*(((($C$19+$G$20)-$G1002)*($O$20/($O$19/2)))*$AZ$13))/3)*$H$603),(((PI()*((($C$19+$G$20)-$G1002)*($O$20/($O$19/2)))^2*((($O$20+$G$20)-$G1002)/3))*$H$603)-((PI()*((($C$19+$G$20)-$G1002)*($O$20/($O$19/2)))^2*(((($C$19+$G$20)-$G1002)*($O$20/($O$19/2)))*$AZ$13)/3)*$H$603))),IF('Silo Levels'!$L$20="Pumping",(($D$18*$H$603)+((PI()*(($C$21/2)^2)*($G$20-$G1002))*$H$603))+((($D$18+$H$18)/3)*$BG$13)+(((PI()*($C$21/2)^2*(($C$21/2)*$AZ$13))/3)*$H$603),(($D$18*$H$603)+((PI()*(($C$21/2)^2)*($G$20-$G1002))*$H$603))+((($D$18+$H$18)/3)*$BG$13)-(((PI()*($C$21/2)^2*(($C$21/2)*$AZ$13))/3)*$H$603)))</f>
        <v>46018.84644548504</v>
      </c>
      <c r="I1002" s="73">
        <v>39.700000000000003</v>
      </c>
      <c r="J1002" s="101">
        <f t="shared" si="147"/>
        <v>50033.89933986996</v>
      </c>
      <c r="K1002" s="66">
        <v>39.700000000000003</v>
      </c>
      <c r="L1002" s="102">
        <f>IF($K1002&gt;$G$20,IF('Silo Levels'!$L$21="Pumping",((PI()*((($C$19+$G$20)-$K1002)*($O$20/($O$19/2)))^2*((($O$20+$G$20)-$K1002))/3)*$L$603)+(((PI()*((($C$19+$G$20)-$K1002)*($O$20/($O$19/2)))^2*(((($C$19+$G$20)-$K1002)*($O$20/($O$19/2)))*$AZ$14))/3)*$L$603),(((PI()*((($C$19+$G$20)-$K1002)*($O$20/($O$19/2)))^2*((($O$20+$G$20)-$K1002)/3))*$L$603)-((PI()*((($C$19+$G$20)-$K1002)*($O$20/($O$19/2)))^2*(((($C$19+$G$20)-$K1002)*($O$20/($O$19/2)))*$AZ$14)/3)*$L$603))),IF('Silo Levels'!$L$21="Pumping",(($D$18*$L$603)+((PI()*(($C$21/2)^2)*($G$20-$K1002))*$L$603))+((($D$18+$H$18)/3)*$BG$14)+(((PI()*($C$21/2)^2*(($C$21/2)*$AZ$14))/3)*$L$603),(($D$18*$L$603)+((PI()*(($C$21/2)^2)*($G$20-$K1002))*$L$603))+((($D$18+$H$18)/3)*$BG$14)-(((PI()*($C$21/2)^2*(($C$21/2)*$AZ$14))/3)*$L$603)))</f>
        <v>46228.506318257845</v>
      </c>
      <c r="M1002" s="73">
        <v>39.700000000000003</v>
      </c>
      <c r="N1002" s="101">
        <f t="shared" si="148"/>
        <v>51214.110730181012</v>
      </c>
      <c r="O1002" s="66">
        <v>39.700000000000003</v>
      </c>
      <c r="P1002" s="102">
        <f>IF($O1002&gt;$G$20,IF('Silo Levels'!$L$22="Pumping",((PI()*((($C$19+$G$20)-$O1002)*($O$20/($O$19/2)))^2*((($O$20+$G$20)-$O1002))/3)*$P$603)+(((PI()*((($C$19+$G$20)-$O1002)*($O$20/($O$19/2)))^2*(((($C$19+$G$20)-$O1002)*($O$20/($O$19/2)))*$AZ$15))/3)*$P$603),(((PI()*((($C$19+$G$20)-$O1002)*($O$20/($O$19/2)))^2*((($O$20+$G$20)-$O1002)/3))*$P$603)-((PI()*((($C$19+$G$20)-$O1002)*($O$20/($O$19/2)))^2*(((($C$19+$G$20)-$O1002)*($O$20/($O$19/2)))*$AZ$15)/3)*$P$603))),IF('Silo Levels'!$L$22="Pumping",(($D$18*$P$603)+((PI()*(($C$21/2)^2)*($G$20-$O1002))*$P$603))+((($D$18+$H$18)/3)*$BG$15)+(((PI()*($C$21/2)^2*(($C$21/2)*$AZ$15))/3)*$P$603),(($D$18*$P$603)+((PI()*(($C$21/2)^2)*($G$20-$O1002))*$P$603))+((($D$18+$H$18)/3)*$BG$15)-(((PI()*($C$21/2)^2*(($C$21/2)*$AZ$15))/3)*$P$603)))</f>
        <v>47318.95520258852</v>
      </c>
      <c r="Q1002" s="73">
        <v>39.700000000000003</v>
      </c>
      <c r="R1002" s="101">
        <f t="shared" si="149"/>
        <v>52977.069889274077</v>
      </c>
      <c r="S1002" s="66">
        <v>39.700000000000003</v>
      </c>
      <c r="T1002" s="102">
        <f>IF($S1002&gt;$G$20,IF('Silo Levels'!$L$23="Pumping",((PI()*((($C$19+$G$20)-$S1002)*($O$20/($O$19/2)))^2*((($O$20+$G$20)-$S1002))/3)*$T$603)+(((PI()*((($C$19+$G$20)-$S1002)*($O$20/($O$19/2)))^2*(((($C$19+$G$20)-$S1002)*($O$20/($O$19/2)))*$AZ$16))/3)*$T$603),(((PI()*((($C$19+$G$20)-$S1002)*($O$20/($O$19/2)))^2*((($O$20+$G$20)-$S1002)/3))*$T$603)-((PI()*((($C$19+$G$20)-$S1002)*($O$20/($O$19/2)))^2*(((($C$19+$G$20)-$S1002)*($O$20/($O$19/2)))*$AZ$16)/3)*$T$603))),IF('Silo Levels'!$L$23="Pumping",(($D$18*$T$603)+((PI()*(($C$21/2)^2)*($G$20-$S1002))*$T$603))+((($D$18+$H$18)/3)*$BG$16)+(((PI()*($C$21/2)^2*(($C$21/2)*$AZ$16))/3)*$T$603),(($D$18*$T$603)+((PI()*(($C$21/2)^2)*($G$20-$S1002))*$T$603))+((($D$18+$H$18)/3)*$BG$16)-(((PI()*($C$21/2)^2*(($C$21/2)*$AZ$16))/3)*$T$603)))</f>
        <v>48947.830219331838</v>
      </c>
      <c r="U1002" s="73">
        <v>39.700000000000003</v>
      </c>
      <c r="V1002" s="101">
        <f t="shared" si="150"/>
        <v>49806.980890510902</v>
      </c>
      <c r="W1002" s="66">
        <v>39.700000000000003</v>
      </c>
      <c r="X1002" s="102">
        <f>IF($W1002&gt;$G$20,IF('Silo Levels'!$L$24="Pumping",((PI()*((($C$19+$G$20)-$W1002)*($O$20/($O$19/2)))^2*((($O$20+$G$20)-$W1002))/3)*$X$603)+(((PI()*((($C$19+$G$20)-$W1002)*($O$20/($O$19/2)))^2*(((($C$19+$G$20)-$W1002)*($O$20/($O$19/2)))*$AZ$17))/3)*$X$603),(((PI()*((($C$19+$G$20)-$W1002)*($O$20/($O$19/2)))^2*((($O$20+$G$20)-$W1002)/3))*$X$603)-((PI()*((($C$19+$G$20)-$W1002)*($O$20/($O$19/2)))^2*(((($C$19+$G$20)-$W1002)*($O$20/($O$19/2)))*$AZ$17)/3)*$X$603))),IF('Silo Levels'!$L$24="Pumping",(($D$18*$X$603)+((PI()*(($C$21/2)^2)*($G$20-$W1002))*$X$603))+((($D$18+$H$18)/3)*$BG$17)+(((PI()*($C$21/2)^2*(($C$21/2)*$AZ$17))/3)*$X$603),(($D$18*$X$603)+((PI()*(($C$21/2)^2)*($G$20-$W1002))*$X$603))+((($D$18+$H$18)/3)*$BG$17)-(((PI()*($C$21/2)^2*(($C$21/2)*$AZ$17))/3)*$X$603)))</f>
        <v>46018.84644548504</v>
      </c>
      <c r="Y1002" s="73">
        <v>39.700000000000003</v>
      </c>
      <c r="Z1002" s="101">
        <f t="shared" si="151"/>
        <v>57185.803774921958</v>
      </c>
      <c r="AA1002" s="66">
        <v>39.700000000000003</v>
      </c>
      <c r="AB1002" s="102">
        <f>IF($AA1002&gt;$G$20,IF('Silo Levels'!$L$25="Pumping",((PI()*((($C$19+$G$20)-$AA1002)*($O$20/($O$19/2)))^2*((($O$20+$G$20)-$AA1002))/3)*$AB$603)+(((PI()*((($C$19+$G$20)-$AA1002)*($O$20/($O$19/2)))^2*(((($C$19+$G$20)-$AA1002)*($O$20/($O$19/2)))*$AZ$18))/3)*$AB$603),(((PI()*((($C$19+$G$20)-$AA1002)*($O$20/($O$19/2)))^2*((($O$20+$G$20)-$AA1002)/3))*$AB$603)-((PI()*((($C$19+$G$20)-$AA1002)*($O$20/($O$19/2)))^2*(((($C$19+$G$20)-$AA1002)*($O$20/($O$19/2)))*$AZ$18)/3)*$AB$603))),IF('Silo Levels'!$L$25="Pumping",(($D$18*$AB$603)+((PI()*(($C$21/2)^2)*($G$20-$AA1002))*$AB$603))+((($D$18+$H$18)/3)*$BG$18)+(((PI()*($C$21/2)^2*(($C$21/2)*$AZ$18))/3)*$AB$603),(($D$18*$AB$603)+((PI()*(($C$21/2)^2)*($G$20-$AA1002))*$AB$603))+((($D$18+$H$18)/3)*$BG$18)-(((PI()*($C$21/2)^2*(($C$21/2)*$AZ$18))/3)*$AB$603)))</f>
        <v>52836.463397867643</v>
      </c>
      <c r="AC1002" s="73">
        <v>39.700000000000003</v>
      </c>
      <c r="AD1002" s="101">
        <f t="shared" si="152"/>
        <v>63069.637784567356</v>
      </c>
      <c r="AE1002" s="66">
        <v>39.700000000000003</v>
      </c>
      <c r="AF1002" s="102">
        <f>IF($AE1002&gt;$G$20,IF('Silo Levels'!$L$26="Pumping",((PI()*((($C$19+$G$20)-$AE1002)*($O$20/($O$19/2)))^2*((($O$20+$G$20)-$AE1002))/3)*$AF$603)+(((PI()*((($C$19+$G$20)-$AE1002)*($O$20/($O$19/2)))^2*(((($C$19+$G$20)-$AE1002)*($O$20/($O$19/2)))*$AZ$19))/3)*$AF$603),(((PI()*((($C$19+$G$20)-$AE1002)*($O$20/($O$19/2)))^2*((($O$20+$G$20)-$AE1002)/3))*$AF$603)-((PI()*((($C$19+$G$20)-$AE1002)*($O$20/($O$19/2)))^2*(((($C$19+$G$20)-$AE1002)*($O$20/($O$19/2)))*$AZ$19)/3)*$AF$603))),IF('Silo Levels'!$L$26="Pumping",(($D$18*$AF$603)+((PI()*(($C$21/2)^2)*($G$20-$AE1002))*$AF$603))+((($D$18+$H$18)/3)*$BG$19)+(((PI()*($C$21/2)^2*(($C$21/2)*$AZ$19))/3)*$AF$603),(($D$18*$AF$603)+((PI()*(($C$21/2)^2)*($G$20-$AE1002))*$AF$603))+((($D$18+$H$18)/3)*$BG$19)-(((PI()*($C$21/2)^2*(($C$21/2)*$AZ$19))/3)*$AF$603)))</f>
        <v>60859.152132307376</v>
      </c>
      <c r="AG1002" s="73">
        <v>39.700000000000003</v>
      </c>
      <c r="AH1002" s="101">
        <f t="shared" si="153"/>
        <v>54978.425862868877</v>
      </c>
      <c r="AI1002" s="66">
        <v>39.700000000000003</v>
      </c>
      <c r="AJ1002" s="102">
        <f>IF($AI1002&gt;$G$20,IF('Silo Levels'!$L$27="Pumping",((PI()*((($C$19+$G$20)-$AI1002)*($O$20/($O$19/2)))^2*((($O$20+$G$20)-$AI1002))/3)*$AJ$603)+(((PI()*((($C$19+$G$20)-$AI1002)*($O$20/($O$19/2)))^2*(((($C$19+$G$20)-$AI1002)*($O$20/($O$19/2)))*$AZ$20))/3)*$AJ$603),(((PI()*((($C$19+$G$20)-$AI1002)*($O$20/($O$19/2)))^2*((($O$20+$G$20)-$AI1002)/3))*$AJ$603)-((PI()*((($C$19+$G$20)-$AI1002)*($O$20/($O$19/2)))^2*(((($C$19+$G$20)-$AI1002)*($O$20/($O$19/2)))*$AZ$20)/3)*$AJ$603))),IF('Silo Levels'!$L$27="Pumping",(($D$18*$AJ$603)+((PI()*(($C$21/2)^2)*($G$20-$AI1002))*$AJ$603))+((($D$18+$H$18)/3)*$BG$20)+(((PI()*($C$21/2)^2*(($C$21/2)*$AZ$20))/3)*$AJ$603),(($D$18*$AJ$603)+((PI()*(($C$21/2)^2)*($G$20-$AI1002))*$AJ$603))+((($D$18+$H$18)/3)*$BG$20)-(((PI()*($C$21/2)^2*(($C$21/2)*$AZ$20))/3)*$AJ$603)))</f>
        <v>50796.970472062152</v>
      </c>
    </row>
    <row r="1003" spans="1:36" x14ac:dyDescent="0.3">
      <c r="A1003">
        <v>39.799999999999997</v>
      </c>
      <c r="B1003" s="101">
        <f t="shared" si="145"/>
        <v>54558.823370690385</v>
      </c>
      <c r="C1003" s="66">
        <v>39.799999999999997</v>
      </c>
      <c r="D1003" s="102">
        <f>IF($C1003&gt;$G$20,IF('Silo Levels'!$L$19="Pumping",((PI()*((($C$19+$G$20)-$C1003)*($O$20/($O$19/2)))^2*((($O$20+$G$20)-$C1003))/3)*$D$603)+(((PI()*((($C$19+$G$20)-$C1003)*($O$20/($O$19/2)))^2*(((($C$19+$G$20)-$C1003)*($O$20/($O$19/2)))*$AZ$12))/3)*$D$603),(((PI()*((($C$19+$G$20)-$C1003)*($O$20/($O$19/2)))^2*((($O$20+$G$20)-$C1003)/3))*$D$603)-((PI()*((($C$19+$G$20)-$C1003)*($O$20/($O$19/2)))^2*(((($C$19+$G$20)-$C1003)*($O$20/($O$19/2)))*$AZ$12)/3)*$D$603))),IF('Silo Levels'!$L$19="Pumping",(($D$18*$D$603)+((PI()*(($C$21/2)^2)*($G$20-$C1003))*$D$603))+((($D$18+$H$18)/3)*$BG$12)+(((PI()*($C$21/2)^2*(($C$21/2)*$AZ$12))/3)*$D$603),(($D$18*$D$603)+((PI()*(($C$21/2)^2)*($G$20-$C1003))*$D$603))+((($D$18+$H$18)/3)*$BG$12)-(((PI()*($C$21/2)^2*(($C$21/2)*$AZ$12))/3)*$D$603)))</f>
        <v>51631.80459712568</v>
      </c>
      <c r="E1003" s="73">
        <v>39.799999999999997</v>
      </c>
      <c r="F1003" s="101">
        <f t="shared" si="146"/>
        <v>49426.847538536204</v>
      </c>
      <c r="G1003" s="66">
        <v>39.799999999999997</v>
      </c>
      <c r="H1003" s="102">
        <f>IF($G1003&gt;$G$20,IF('Silo Levels'!$L$20="Pumping",((PI()*((($C$19+$G$20)-$G1003)*($O$20/($O$19/2)))^2*((($O$20+$G$20)-$G1003))/3)*$H$603)+(((PI()*((($C$19+$G$20)-$G1003)*($O$20/($O$19/2)))^2*(((($C$19+$G$20)-$G1003)*($O$20/($O$19/2)))*$AZ$13))/3)*$H$603),(((PI()*((($C$19+$G$20)-$G1003)*($O$20/($O$19/2)))^2*((($O$20+$G$20)-$G1003)/3))*$H$603)-((PI()*((($C$19+$G$20)-$G1003)*($O$20/($O$19/2)))^2*(((($C$19+$G$20)-$G1003)*($O$20/($O$19/2)))*$AZ$13)/3)*$H$603))),IF('Silo Levels'!$L$20="Pumping",(($D$18*$H$603)+((PI()*(($C$21/2)^2)*($G$20-$G1003))*$H$603))+((($D$18+$H$18)/3)*$BG$13)+(((PI()*($C$21/2)^2*(($C$21/2)*$AZ$13))/3)*$H$603),(($D$18*$H$603)+((PI()*(($C$21/2)^2)*($G$20-$G1003))*$H$603))+((($D$18+$H$18)/3)*$BG$13)-(((PI()*($C$21/2)^2*(($C$21/2)*$AZ$13))/3)*$H$603)))</f>
        <v>45638.713093510341</v>
      </c>
      <c r="I1003" s="73">
        <v>39.799999999999997</v>
      </c>
      <c r="J1003" s="101">
        <f t="shared" si="147"/>
        <v>49652.034116795316</v>
      </c>
      <c r="K1003" s="66">
        <v>39.799999999999997</v>
      </c>
      <c r="L1003" s="102">
        <f>IF($K1003&gt;$G$20,IF('Silo Levels'!$L$21="Pumping",((PI()*((($C$19+$G$20)-$K1003)*($O$20/($O$19/2)))^2*((($O$20+$G$20)-$K1003))/3)*$L$603)+(((PI()*((($C$19+$G$20)-$K1003)*($O$20/($O$19/2)))^2*(((($C$19+$G$20)-$K1003)*($O$20/($O$19/2)))*$AZ$14))/3)*$L$603),(((PI()*((($C$19+$G$20)-$K1003)*($O$20/($O$19/2)))^2*((($O$20+$G$20)-$K1003)/3))*$L$603)-((PI()*((($C$19+$G$20)-$K1003)*($O$20/($O$19/2)))^2*(((($C$19+$G$20)-$K1003)*($O$20/($O$19/2)))*$AZ$14)/3)*$L$603))),IF('Silo Levels'!$L$21="Pumping",(($D$18*$L$603)+((PI()*(($C$21/2)^2)*($G$20-$K1003))*$L$603))+((($D$18+$H$18)/3)*$BG$14)+(((PI()*($C$21/2)^2*(($C$21/2)*$AZ$14))/3)*$L$603),(($D$18*$L$603)+((PI()*(($C$21/2)^2)*($G$20-$K1003))*$L$603))+((($D$18+$H$18)/3)*$BG$14)-(((PI()*($C$21/2)^2*(($C$21/2)*$AZ$14))/3)*$L$603)))</f>
        <v>45846.6410951832</v>
      </c>
      <c r="M1003" s="73">
        <v>39.799999999999997</v>
      </c>
      <c r="N1003" s="101">
        <f t="shared" si="148"/>
        <v>50823.237980373844</v>
      </c>
      <c r="O1003" s="66">
        <v>39.799999999999997</v>
      </c>
      <c r="P1003" s="102">
        <f>IF($O1003&gt;$G$20,IF('Silo Levels'!$L$22="Pumping",((PI()*((($C$19+$G$20)-$O1003)*($O$20/($O$19/2)))^2*((($O$20+$G$20)-$O1003))/3)*$P$603)+(((PI()*((($C$19+$G$20)-$O1003)*($O$20/($O$19/2)))^2*(((($C$19+$G$20)-$O1003)*($O$20/($O$19/2)))*$AZ$15))/3)*$P$603),(((PI()*((($C$19+$G$20)-$O1003)*($O$20/($O$19/2)))^2*((($O$20+$G$20)-$O1003)/3))*$P$603)-((PI()*((($C$19+$G$20)-$O1003)*($O$20/($O$19/2)))^2*(((($C$19+$G$20)-$O1003)*($O$20/($O$19/2)))*$AZ$15)/3)*$P$603))),IF('Silo Levels'!$L$22="Pumping",(($D$18*$P$603)+((PI()*(($C$21/2)^2)*($G$20-$O1003))*$P$603))+((($D$18+$H$18)/3)*$BG$15)+(((PI()*($C$21/2)^2*(($C$21/2)*$AZ$15))/3)*$P$603),(($D$18*$P$603)+((PI()*(($C$21/2)^2)*($G$20-$O1003))*$P$603))+((($D$18+$H$18)/3)*$BG$15)-(((PI()*($C$21/2)^2*(($C$21/2)*$AZ$15))/3)*$P$603)))</f>
        <v>46928.082452781353</v>
      </c>
      <c r="Q1003" s="73">
        <v>39.799999999999997</v>
      </c>
      <c r="R1003" s="101">
        <f t="shared" si="149"/>
        <v>52572.742006018569</v>
      </c>
      <c r="S1003" s="66">
        <v>39.799999999999997</v>
      </c>
      <c r="T1003" s="102">
        <f>IF($S1003&gt;$G$20,IF('Silo Levels'!$L$23="Pumping",((PI()*((($C$19+$G$20)-$S1003)*($O$20/($O$19/2)))^2*((($O$20+$G$20)-$S1003))/3)*$T$603)+(((PI()*((($C$19+$G$20)-$S1003)*($O$20/($O$19/2)))^2*(((($C$19+$G$20)-$S1003)*($O$20/($O$19/2)))*$AZ$16))/3)*$T$603),(((PI()*((($C$19+$G$20)-$S1003)*($O$20/($O$19/2)))^2*((($O$20+$G$20)-$S1003)/3))*$T$603)-((PI()*((($C$19+$G$20)-$S1003)*($O$20/($O$19/2)))^2*(((($C$19+$G$20)-$S1003)*($O$20/($O$19/2)))*$AZ$16)/3)*$T$603))),IF('Silo Levels'!$L$23="Pumping",(($D$18*$T$603)+((PI()*(($C$21/2)^2)*($G$20-$S1003))*$T$603))+((($D$18+$H$18)/3)*$BG$16)+(((PI()*($C$21/2)^2*(($C$21/2)*$AZ$16))/3)*$T$603),(($D$18*$T$603)+((PI()*(($C$21/2)^2)*($G$20-$S1003))*$T$603))+((($D$18+$H$18)/3)*$BG$16)-(((PI()*($C$21/2)^2*(($C$21/2)*$AZ$16))/3)*$T$603)))</f>
        <v>48543.50233607633</v>
      </c>
      <c r="U1003" s="73">
        <v>39.799999999999997</v>
      </c>
      <c r="V1003" s="101">
        <f t="shared" si="150"/>
        <v>49426.847538536204</v>
      </c>
      <c r="W1003" s="66">
        <v>39.799999999999997</v>
      </c>
      <c r="X1003" s="102">
        <f>IF($W1003&gt;$G$20,IF('Silo Levels'!$L$24="Pumping",((PI()*((($C$19+$G$20)-$W1003)*($O$20/($O$19/2)))^2*((($O$20+$G$20)-$W1003))/3)*$X$603)+(((PI()*((($C$19+$G$20)-$W1003)*($O$20/($O$19/2)))^2*(((($C$19+$G$20)-$W1003)*($O$20/($O$19/2)))*$AZ$17))/3)*$X$603),(((PI()*((($C$19+$G$20)-$W1003)*($O$20/($O$19/2)))^2*((($O$20+$G$20)-$W1003)/3))*$X$603)-((PI()*((($C$19+$G$20)-$W1003)*($O$20/($O$19/2)))^2*(((($C$19+$G$20)-$W1003)*($O$20/($O$19/2)))*$AZ$17)/3)*$X$603))),IF('Silo Levels'!$L$24="Pumping",(($D$18*$X$603)+((PI()*(($C$21/2)^2)*($G$20-$W1003))*$X$603))+((($D$18+$H$18)/3)*$BG$17)+(((PI()*($C$21/2)^2*(($C$21/2)*$AZ$17))/3)*$X$603),(($D$18*$X$603)+((PI()*(($C$21/2)^2)*($G$20-$W1003))*$X$603))+((($D$18+$H$18)/3)*$BG$17)-(((PI()*($C$21/2)^2*(($C$21/2)*$AZ$17))/3)*$X$603)))</f>
        <v>45638.713093510341</v>
      </c>
      <c r="Y1003" s="73">
        <v>39.799999999999997</v>
      </c>
      <c r="Z1003" s="101">
        <f t="shared" si="151"/>
        <v>56749.354287607821</v>
      </c>
      <c r="AA1003" s="66">
        <v>39.799999999999997</v>
      </c>
      <c r="AB1003" s="102">
        <f>IF($AA1003&gt;$G$20,IF('Silo Levels'!$L$25="Pumping",((PI()*((($C$19+$G$20)-$AA1003)*($O$20/($O$19/2)))^2*((($O$20+$G$20)-$AA1003))/3)*$AB$603)+(((PI()*((($C$19+$G$20)-$AA1003)*($O$20/($O$19/2)))^2*(((($C$19+$G$20)-$AA1003)*($O$20/($O$19/2)))*$AZ$18))/3)*$AB$603),(((PI()*((($C$19+$G$20)-$AA1003)*($O$20/($O$19/2)))^2*((($O$20+$G$20)-$AA1003)/3))*$AB$603)-((PI()*((($C$19+$G$20)-$AA1003)*($O$20/($O$19/2)))^2*(((($C$19+$G$20)-$AA1003)*($O$20/($O$19/2)))*$AZ$18)/3)*$AB$603))),IF('Silo Levels'!$L$25="Pumping",(($D$18*$AB$603)+((PI()*(($C$21/2)^2)*($G$20-$AA1003))*$AB$603))+((($D$18+$H$18)/3)*$BG$18)+(((PI()*($C$21/2)^2*(($C$21/2)*$AZ$18))/3)*$AB$603),(($D$18*$AB$603)+((PI()*(($C$21/2)^2)*($G$20-$AA1003))*$AB$603))+((($D$18+$H$18)/3)*$BG$18)-(((PI()*($C$21/2)^2*(($C$21/2)*$AZ$18))/3)*$AB$603)))</f>
        <v>52400.013910553505</v>
      </c>
      <c r="AC1003" s="73">
        <v>39.799999999999997</v>
      </c>
      <c r="AD1003" s="101">
        <f t="shared" si="152"/>
        <v>62626.000245995339</v>
      </c>
      <c r="AE1003" s="66">
        <v>39.799999999999997</v>
      </c>
      <c r="AF1003" s="102">
        <f>IF($AE1003&gt;$G$20,IF('Silo Levels'!$L$26="Pumping",((PI()*((($C$19+$G$20)-$AE1003)*($O$20/($O$19/2)))^2*((($O$20+$G$20)-$AE1003))/3)*$AF$603)+(((PI()*((($C$19+$G$20)-$AE1003)*($O$20/($O$19/2)))^2*(((($C$19+$G$20)-$AE1003)*($O$20/($O$19/2)))*$AZ$19))/3)*$AF$603),(((PI()*((($C$19+$G$20)-$AE1003)*($O$20/($O$19/2)))^2*((($O$20+$G$20)-$AE1003)/3))*$AF$603)-((PI()*((($C$19+$G$20)-$AE1003)*($O$20/($O$19/2)))^2*(((($C$19+$G$20)-$AE1003)*($O$20/($O$19/2)))*$AZ$19)/3)*$AF$603))),IF('Silo Levels'!$L$26="Pumping",(($D$18*$AF$603)+((PI()*(($C$21/2)^2)*($G$20-$AE1003))*$AF$603))+((($D$18+$H$18)/3)*$BG$19)+(((PI()*($C$21/2)^2*(($C$21/2)*$AZ$19))/3)*$AF$603),(($D$18*$AF$603)+((PI()*(($C$21/2)^2)*($G$20-$AE1003))*$AF$603))+((($D$18+$H$18)/3)*$BG$19)-(((PI()*($C$21/2)^2*(($C$21/2)*$AZ$19))/3)*$AF$603)))</f>
        <v>60415.514593735359</v>
      </c>
      <c r="AG1003" s="73">
        <v>39.799999999999997</v>
      </c>
      <c r="AH1003" s="101">
        <f t="shared" si="153"/>
        <v>54558.823370690385</v>
      </c>
      <c r="AI1003" s="66">
        <v>39.799999999999997</v>
      </c>
      <c r="AJ1003" s="102">
        <f>IF($AI1003&gt;$G$20,IF('Silo Levels'!$L$27="Pumping",((PI()*((($C$19+$G$20)-$AI1003)*($O$20/($O$19/2)))^2*((($O$20+$G$20)-$AI1003))/3)*$AJ$603)+(((PI()*((($C$19+$G$20)-$AI1003)*($O$20/($O$19/2)))^2*(((($C$19+$G$20)-$AI1003)*($O$20/($O$19/2)))*$AZ$20))/3)*$AJ$603),(((PI()*((($C$19+$G$20)-$AI1003)*($O$20/($O$19/2)))^2*((($O$20+$G$20)-$AI1003)/3))*$AJ$603)-((PI()*((($C$19+$G$20)-$AI1003)*($O$20/($O$19/2)))^2*(((($C$19+$G$20)-$AI1003)*($O$20/($O$19/2)))*$AZ$20)/3)*$AJ$603))),IF('Silo Levels'!$L$27="Pumping",(($D$18*$AJ$603)+((PI()*(($C$21/2)^2)*($G$20-$AI1003))*$AJ$603))+((($D$18+$H$18)/3)*$BG$20)+(((PI()*($C$21/2)^2*(($C$21/2)*$AZ$20))/3)*$AJ$603),(($D$18*$AJ$603)+((PI()*(($C$21/2)^2)*($G$20-$AI1003))*$AJ$603))+((($D$18+$H$18)/3)*$BG$20)-(((PI()*($C$21/2)^2*(($C$21/2)*$AZ$20))/3)*$AJ$603)))</f>
        <v>50377.36797988366</v>
      </c>
    </row>
    <row r="1004" spans="1:36" x14ac:dyDescent="0.3">
      <c r="A1004">
        <v>39.9</v>
      </c>
      <c r="B1004" s="101">
        <f t="shared" si="145"/>
        <v>54139.220878511864</v>
      </c>
      <c r="C1004" s="66">
        <v>39.9</v>
      </c>
      <c r="D1004" s="102">
        <f>IF($C1004&gt;$G$20,IF('Silo Levels'!$L$19="Pumping",((PI()*((($C$19+$G$20)-$C1004)*($O$20/($O$19/2)))^2*((($O$20+$G$20)-$C1004))/3)*$D$603)+(((PI()*((($C$19+$G$20)-$C1004)*($O$20/($O$19/2)))^2*(((($C$19+$G$20)-$C1004)*($O$20/($O$19/2)))*$AZ$12))/3)*$D$603),(((PI()*((($C$19+$G$20)-$C1004)*($O$20/($O$19/2)))^2*((($O$20+$G$20)-$C1004)/3))*$D$603)-((PI()*((($C$19+$G$20)-$C1004)*($O$20/($O$19/2)))^2*(((($C$19+$G$20)-$C1004)*($O$20/($O$19/2)))*$AZ$12)/3)*$D$603))),IF('Silo Levels'!$L$19="Pumping",(($D$18*$D$603)+((PI()*(($C$21/2)^2)*($G$20-$C1004))*$D$603))+((($D$18+$H$18)/3)*$BG$12)+(((PI()*($C$21/2)^2*(($C$21/2)*$AZ$12))/3)*$D$603),(($D$18*$D$603)+((PI()*(($C$21/2)^2)*($G$20-$C1004))*$D$603))+((($D$18+$H$18)/3)*$BG$12)-(((PI()*($C$21/2)^2*(($C$21/2)*$AZ$12))/3)*$D$603)))</f>
        <v>51212.202104947159</v>
      </c>
      <c r="E1004" s="73">
        <v>39.9</v>
      </c>
      <c r="F1004" s="101">
        <f t="shared" si="146"/>
        <v>49046.714186561476</v>
      </c>
      <c r="G1004" s="66">
        <v>39.9</v>
      </c>
      <c r="H1004" s="102">
        <f>IF($G1004&gt;$G$20,IF('Silo Levels'!$L$20="Pumping",((PI()*((($C$19+$G$20)-$G1004)*($O$20/($O$19/2)))^2*((($O$20+$G$20)-$G1004))/3)*$H$603)+(((PI()*((($C$19+$G$20)-$G1004)*($O$20/($O$19/2)))^2*(((($C$19+$G$20)-$G1004)*($O$20/($O$19/2)))*$AZ$13))/3)*$H$603),(((PI()*((($C$19+$G$20)-$G1004)*($O$20/($O$19/2)))^2*((($O$20+$G$20)-$G1004)/3))*$H$603)-((PI()*((($C$19+$G$20)-$G1004)*($O$20/($O$19/2)))^2*(((($C$19+$G$20)-$G1004)*($O$20/($O$19/2)))*$AZ$13)/3)*$H$603))),IF('Silo Levels'!$L$20="Pumping",(($D$18*$H$603)+((PI()*(($C$21/2)^2)*($G$20-$G1004))*$H$603))+((($D$18+$H$18)/3)*$BG$13)+(((PI()*($C$21/2)^2*(($C$21/2)*$AZ$13))/3)*$H$603),(($D$18*$H$603)+((PI()*(($C$21/2)^2)*($G$20-$G1004))*$H$603))+((($D$18+$H$18)/3)*$BG$13)-(((PI()*($C$21/2)^2*(($C$21/2)*$AZ$13))/3)*$H$603)))</f>
        <v>45258.579741535614</v>
      </c>
      <c r="I1004" s="73">
        <v>39.9</v>
      </c>
      <c r="J1004" s="101">
        <f t="shared" si="147"/>
        <v>49270.168893720642</v>
      </c>
      <c r="K1004" s="66">
        <v>39.9</v>
      </c>
      <c r="L1004" s="102">
        <f>IF($K1004&gt;$G$20,IF('Silo Levels'!$L$21="Pumping",((PI()*((($C$19+$G$20)-$K1004)*($O$20/($O$19/2)))^2*((($O$20+$G$20)-$K1004))/3)*$L$603)+(((PI()*((($C$19+$G$20)-$K1004)*($O$20/($O$19/2)))^2*(((($C$19+$G$20)-$K1004)*($O$20/($O$19/2)))*$AZ$14))/3)*$L$603),(((PI()*((($C$19+$G$20)-$K1004)*($O$20/($O$19/2)))^2*((($O$20+$G$20)-$K1004)/3))*$L$603)-((PI()*((($C$19+$G$20)-$K1004)*($O$20/($O$19/2)))^2*(((($C$19+$G$20)-$K1004)*($O$20/($O$19/2)))*$AZ$14)/3)*$L$603))),IF('Silo Levels'!$L$21="Pumping",(($D$18*$L$603)+((PI()*(($C$21/2)^2)*($G$20-$K1004))*$L$603))+((($D$18+$H$18)/3)*$BG$14)+(((PI()*($C$21/2)^2*(($C$21/2)*$AZ$14))/3)*$L$603),(($D$18*$L$603)+((PI()*(($C$21/2)^2)*($G$20-$K1004))*$L$603))+((($D$18+$H$18)/3)*$BG$14)-(((PI()*($C$21/2)^2*(($C$21/2)*$AZ$14))/3)*$L$603)))</f>
        <v>45464.775872108527</v>
      </c>
      <c r="M1004" s="73">
        <v>39.9</v>
      </c>
      <c r="N1004" s="101">
        <f t="shared" si="148"/>
        <v>50432.36523056664</v>
      </c>
      <c r="O1004" s="66">
        <v>39.9</v>
      </c>
      <c r="P1004" s="102">
        <f>IF($O1004&gt;$G$20,IF('Silo Levels'!$L$22="Pumping",((PI()*((($C$19+$G$20)-$O1004)*($O$20/($O$19/2)))^2*((($O$20+$G$20)-$O1004))/3)*$P$603)+(((PI()*((($C$19+$G$20)-$O1004)*($O$20/($O$19/2)))^2*(((($C$19+$G$20)-$O1004)*($O$20/($O$19/2)))*$AZ$15))/3)*$P$603),(((PI()*((($C$19+$G$20)-$O1004)*($O$20/($O$19/2)))^2*((($O$20+$G$20)-$O1004)/3))*$P$603)-((PI()*((($C$19+$G$20)-$O1004)*($O$20/($O$19/2)))^2*(((($C$19+$G$20)-$O1004)*($O$20/($O$19/2)))*$AZ$15)/3)*$P$603))),IF('Silo Levels'!$L$22="Pumping",(($D$18*$P$603)+((PI()*(($C$21/2)^2)*($G$20-$O1004))*$P$603))+((($D$18+$H$18)/3)*$BG$15)+(((PI()*($C$21/2)^2*(($C$21/2)*$AZ$15))/3)*$P$603),(($D$18*$P$603)+((PI()*(($C$21/2)^2)*($G$20-$O1004))*$P$603))+((($D$18+$H$18)/3)*$BG$15)-(((PI()*($C$21/2)^2*(($C$21/2)*$AZ$15))/3)*$P$603)))</f>
        <v>46537.209702974149</v>
      </c>
      <c r="Q1004" s="73">
        <v>39.9</v>
      </c>
      <c r="R1004" s="101">
        <f t="shared" si="149"/>
        <v>52168.414122763032</v>
      </c>
      <c r="S1004" s="66">
        <v>39.9</v>
      </c>
      <c r="T1004" s="102">
        <f>IF($S1004&gt;$G$20,IF('Silo Levels'!$L$23="Pumping",((PI()*((($C$19+$G$20)-$S1004)*($O$20/($O$19/2)))^2*((($O$20+$G$20)-$S1004))/3)*$T$603)+(((PI()*((($C$19+$G$20)-$S1004)*($O$20/($O$19/2)))^2*(((($C$19+$G$20)-$S1004)*($O$20/($O$19/2)))*$AZ$16))/3)*$T$603),(((PI()*((($C$19+$G$20)-$S1004)*($O$20/($O$19/2)))^2*((($O$20+$G$20)-$S1004)/3))*$T$603)-((PI()*((($C$19+$G$20)-$S1004)*($O$20/($O$19/2)))^2*(((($C$19+$G$20)-$S1004)*($O$20/($O$19/2)))*$AZ$16)/3)*$T$603))),IF('Silo Levels'!$L$23="Pumping",(($D$18*$T$603)+((PI()*(($C$21/2)^2)*($G$20-$S1004))*$T$603))+((($D$18+$H$18)/3)*$BG$16)+(((PI()*($C$21/2)^2*(($C$21/2)*$AZ$16))/3)*$T$603),(($D$18*$T$603)+((PI()*(($C$21/2)^2)*($G$20-$S1004))*$T$603))+((($D$18+$H$18)/3)*$BG$16)-(((PI()*($C$21/2)^2*(($C$21/2)*$AZ$16))/3)*$T$603)))</f>
        <v>48139.174452820793</v>
      </c>
      <c r="U1004" s="73">
        <v>39.9</v>
      </c>
      <c r="V1004" s="101">
        <f t="shared" si="150"/>
        <v>49046.714186561476</v>
      </c>
      <c r="W1004" s="66">
        <v>39.9</v>
      </c>
      <c r="X1004" s="102">
        <f>IF($W1004&gt;$G$20,IF('Silo Levels'!$L$24="Pumping",((PI()*((($C$19+$G$20)-$W1004)*($O$20/($O$19/2)))^2*((($O$20+$G$20)-$W1004))/3)*$X$603)+(((PI()*((($C$19+$G$20)-$W1004)*($O$20/($O$19/2)))^2*(((($C$19+$G$20)-$W1004)*($O$20/($O$19/2)))*$AZ$17))/3)*$X$603),(((PI()*((($C$19+$G$20)-$W1004)*($O$20/($O$19/2)))^2*((($O$20+$G$20)-$W1004)/3))*$X$603)-((PI()*((($C$19+$G$20)-$W1004)*($O$20/($O$19/2)))^2*(((($C$19+$G$20)-$W1004)*($O$20/($O$19/2)))*$AZ$17)/3)*$X$603))),IF('Silo Levels'!$L$24="Pumping",(($D$18*$X$603)+((PI()*(($C$21/2)^2)*($G$20-$W1004))*$X$603))+((($D$18+$H$18)/3)*$BG$17)+(((PI()*($C$21/2)^2*(($C$21/2)*$AZ$17))/3)*$X$603),(($D$18*$X$603)+((PI()*(($C$21/2)^2)*($G$20-$W1004))*$X$603))+((($D$18+$H$18)/3)*$BG$17)-(((PI()*($C$21/2)^2*(($C$21/2)*$AZ$17))/3)*$X$603)))</f>
        <v>45258.579741535614</v>
      </c>
      <c r="Y1004" s="73">
        <v>39.9</v>
      </c>
      <c r="Z1004" s="101">
        <f t="shared" si="151"/>
        <v>56312.904800293654</v>
      </c>
      <c r="AA1004" s="66">
        <v>39.9</v>
      </c>
      <c r="AB1004" s="102">
        <f>IF($AA1004&gt;$G$20,IF('Silo Levels'!$L$25="Pumping",((PI()*((($C$19+$G$20)-$AA1004)*($O$20/($O$19/2)))^2*((($O$20+$G$20)-$AA1004))/3)*$AB$603)+(((PI()*((($C$19+$G$20)-$AA1004)*($O$20/($O$19/2)))^2*(((($C$19+$G$20)-$AA1004)*($O$20/($O$19/2)))*$AZ$18))/3)*$AB$603),(((PI()*((($C$19+$G$20)-$AA1004)*($O$20/($O$19/2)))^2*((($O$20+$G$20)-$AA1004)/3))*$AB$603)-((PI()*((($C$19+$G$20)-$AA1004)*($O$20/($O$19/2)))^2*(((($C$19+$G$20)-$AA1004)*($O$20/($O$19/2)))*$AZ$18)/3)*$AB$603))),IF('Silo Levels'!$L$25="Pumping",(($D$18*$AB$603)+((PI()*(($C$21/2)^2)*($G$20-$AA1004))*$AB$603))+((($D$18+$H$18)/3)*$BG$18)+(((PI()*($C$21/2)^2*(($C$21/2)*$AZ$18))/3)*$AB$603),(($D$18*$AB$603)+((PI()*(($C$21/2)^2)*($G$20-$AA1004))*$AB$603))+((($D$18+$H$18)/3)*$BG$18)-(((PI()*($C$21/2)^2*(($C$21/2)*$AZ$18))/3)*$AB$603)))</f>
        <v>51963.564423239339</v>
      </c>
      <c r="AC1004" s="73">
        <v>39.9</v>
      </c>
      <c r="AD1004" s="101">
        <f t="shared" si="152"/>
        <v>62182.362707423294</v>
      </c>
      <c r="AE1004" s="66">
        <v>39.9</v>
      </c>
      <c r="AF1004" s="102">
        <f>IF($AE1004&gt;$G$20,IF('Silo Levels'!$L$26="Pumping",((PI()*((($C$19+$G$20)-$AE1004)*($O$20/($O$19/2)))^2*((($O$20+$G$20)-$AE1004))/3)*$AF$603)+(((PI()*((($C$19+$G$20)-$AE1004)*($O$20/($O$19/2)))^2*(((($C$19+$G$20)-$AE1004)*($O$20/($O$19/2)))*$AZ$19))/3)*$AF$603),(((PI()*((($C$19+$G$20)-$AE1004)*($O$20/($O$19/2)))^2*((($O$20+$G$20)-$AE1004)/3))*$AF$603)-((PI()*((($C$19+$G$20)-$AE1004)*($O$20/($O$19/2)))^2*(((($C$19+$G$20)-$AE1004)*($O$20/($O$19/2)))*$AZ$19)/3)*$AF$603))),IF('Silo Levels'!$L$26="Pumping",(($D$18*$AF$603)+((PI()*(($C$21/2)^2)*($G$20-$AE1004))*$AF$603))+((($D$18+$H$18)/3)*$BG$19)+(((PI()*($C$21/2)^2*(($C$21/2)*$AZ$19))/3)*$AF$603),(($D$18*$AF$603)+((PI()*(($C$21/2)^2)*($G$20-$AE1004))*$AF$603))+((($D$18+$H$18)/3)*$BG$19)-(((PI()*($C$21/2)^2*(($C$21/2)*$AZ$19))/3)*$AF$603)))</f>
        <v>59971.877055163313</v>
      </c>
      <c r="AG1004" s="73">
        <v>39.9</v>
      </c>
      <c r="AH1004" s="101">
        <f t="shared" si="153"/>
        <v>54139.220878511864</v>
      </c>
      <c r="AI1004" s="66">
        <v>39.9</v>
      </c>
      <c r="AJ1004" s="102">
        <f>IF($AI1004&gt;$G$20,IF('Silo Levels'!$L$27="Pumping",((PI()*((($C$19+$G$20)-$AI1004)*($O$20/($O$19/2)))^2*((($O$20+$G$20)-$AI1004))/3)*$AJ$603)+(((PI()*((($C$19+$G$20)-$AI1004)*($O$20/($O$19/2)))^2*(((($C$19+$G$20)-$AI1004)*($O$20/($O$19/2)))*$AZ$20))/3)*$AJ$603),(((PI()*((($C$19+$G$20)-$AI1004)*($O$20/($O$19/2)))^2*((($O$20+$G$20)-$AI1004)/3))*$AJ$603)-((PI()*((($C$19+$G$20)-$AI1004)*($O$20/($O$19/2)))^2*(((($C$19+$G$20)-$AI1004)*($O$20/($O$19/2)))*$AZ$20)/3)*$AJ$603))),IF('Silo Levels'!$L$27="Pumping",(($D$18*$AJ$603)+((PI()*(($C$21/2)^2)*($G$20-$AI1004))*$AJ$603))+((($D$18+$H$18)/3)*$BG$20)+(((PI()*($C$21/2)^2*(($C$21/2)*$AZ$20))/3)*$AJ$603),(($D$18*$AJ$603)+((PI()*(($C$21/2)^2)*($G$20-$AI1004))*$AJ$603))+((($D$18+$H$18)/3)*$BG$20)-(((PI()*($C$21/2)^2*(($C$21/2)*$AZ$20))/3)*$AJ$603)))</f>
        <v>49957.765487705139</v>
      </c>
    </row>
    <row r="1005" spans="1:36" x14ac:dyDescent="0.3">
      <c r="A1005">
        <v>40</v>
      </c>
      <c r="B1005" s="101">
        <f t="shared" si="145"/>
        <v>53719.618386333343</v>
      </c>
      <c r="C1005" s="66">
        <v>40</v>
      </c>
      <c r="D1005" s="102">
        <f>IF($C1005&gt;$G$20,IF('Silo Levels'!$L$19="Pumping",((PI()*((($C$19+$G$20)-$C1005)*($O$20/($O$19/2)))^2*((($O$20+$G$20)-$C1005))/3)*$D$603)+(((PI()*((($C$19+$G$20)-$C1005)*($O$20/($O$19/2)))^2*(((($C$19+$G$20)-$C1005)*($O$20/($O$19/2)))*$AZ$12))/3)*$D$603),(((PI()*((($C$19+$G$20)-$C1005)*($O$20/($O$19/2)))^2*((($O$20+$G$20)-$C1005)/3))*$D$603)-((PI()*((($C$19+$G$20)-$C1005)*($O$20/($O$19/2)))^2*(((($C$19+$G$20)-$C1005)*($O$20/($O$19/2)))*$AZ$12)/3)*$D$603))),IF('Silo Levels'!$L$19="Pumping",(($D$18*$D$603)+((PI()*(($C$21/2)^2)*($G$20-$C1005))*$D$603))+((($D$18+$H$18)/3)*$BG$12)+(((PI()*($C$21/2)^2*(($C$21/2)*$AZ$12))/3)*$D$603),(($D$18*$D$603)+((PI()*(($C$21/2)^2)*($G$20-$C1005))*$D$603))+((($D$18+$H$18)/3)*$BG$12)-(((PI()*($C$21/2)^2*(($C$21/2)*$AZ$12))/3)*$D$603)))</f>
        <v>50792.599612768638</v>
      </c>
      <c r="E1005" s="73">
        <v>40</v>
      </c>
      <c r="F1005" s="101">
        <f t="shared" si="146"/>
        <v>48666.580834586755</v>
      </c>
      <c r="G1005" s="66">
        <v>40</v>
      </c>
      <c r="H1005" s="102">
        <f>IF($G1005&gt;$G$20,IF('Silo Levels'!$L$20="Pumping",((PI()*((($C$19+$G$20)-$G1005)*($O$20/($O$19/2)))^2*((($O$20+$G$20)-$G1005))/3)*$H$603)+(((PI()*((($C$19+$G$20)-$G1005)*($O$20/($O$19/2)))^2*(((($C$19+$G$20)-$G1005)*($O$20/($O$19/2)))*$AZ$13))/3)*$H$603),(((PI()*((($C$19+$G$20)-$G1005)*($O$20/($O$19/2)))^2*((($O$20+$G$20)-$G1005)/3))*$H$603)-((PI()*((($C$19+$G$20)-$G1005)*($O$20/($O$19/2)))^2*(((($C$19+$G$20)-$G1005)*($O$20/($O$19/2)))*$AZ$13)/3)*$H$603))),IF('Silo Levels'!$L$20="Pumping",(($D$18*$H$603)+((PI()*(($C$21/2)^2)*($G$20-$G1005))*$H$603))+((($D$18+$H$18)/3)*$BG$13)+(((PI()*($C$21/2)^2*(($C$21/2)*$AZ$13))/3)*$H$603),(($D$18*$H$603)+((PI()*(($C$21/2)^2)*($G$20-$G1005))*$H$603))+((($D$18+$H$18)/3)*$BG$13)-(((PI()*($C$21/2)^2*(($C$21/2)*$AZ$13))/3)*$H$603)))</f>
        <v>44878.446389560893</v>
      </c>
      <c r="I1005" s="73">
        <v>40</v>
      </c>
      <c r="J1005" s="101">
        <f t="shared" si="147"/>
        <v>48888.303670645975</v>
      </c>
      <c r="K1005" s="66">
        <v>40</v>
      </c>
      <c r="L1005" s="102">
        <f>IF($K1005&gt;$G$20,IF('Silo Levels'!$L$21="Pumping",((PI()*((($C$19+$G$20)-$K1005)*($O$20/($O$19/2)))^2*((($O$20+$G$20)-$K1005))/3)*$L$603)+(((PI()*((($C$19+$G$20)-$K1005)*($O$20/($O$19/2)))^2*(((($C$19+$G$20)-$K1005)*($O$20/($O$19/2)))*$AZ$14))/3)*$L$603),(((PI()*((($C$19+$G$20)-$K1005)*($O$20/($O$19/2)))^2*((($O$20+$G$20)-$K1005)/3))*$L$603)-((PI()*((($C$19+$G$20)-$K1005)*($O$20/($O$19/2)))^2*(((($C$19+$G$20)-$K1005)*($O$20/($O$19/2)))*$AZ$14)/3)*$L$603))),IF('Silo Levels'!$L$21="Pumping",(($D$18*$L$603)+((PI()*(($C$21/2)^2)*($G$20-$K1005))*$L$603))+((($D$18+$H$18)/3)*$BG$14)+(((PI()*($C$21/2)^2*(($C$21/2)*$AZ$14))/3)*$L$603),(($D$18*$L$603)+((PI()*(($C$21/2)^2)*($G$20-$K1005))*$L$603))+((($D$18+$H$18)/3)*$BG$14)-(((PI()*($C$21/2)^2*(($C$21/2)*$AZ$14))/3)*$L$603)))</f>
        <v>45082.91064903386</v>
      </c>
      <c r="M1005" s="73">
        <v>40</v>
      </c>
      <c r="N1005" s="101">
        <f t="shared" si="148"/>
        <v>50041.492480759451</v>
      </c>
      <c r="O1005" s="66">
        <v>40</v>
      </c>
      <c r="P1005" s="102">
        <f>IF($O1005&gt;$G$20,IF('Silo Levels'!$L$22="Pumping",((PI()*((($C$19+$G$20)-$O1005)*($O$20/($O$19/2)))^2*((($O$20+$G$20)-$O1005))/3)*$P$603)+(((PI()*((($C$19+$G$20)-$O1005)*($O$20/($O$19/2)))^2*(((($C$19+$G$20)-$O1005)*($O$20/($O$19/2)))*$AZ$15))/3)*$P$603),(((PI()*((($C$19+$G$20)-$O1005)*($O$20/($O$19/2)))^2*((($O$20+$G$20)-$O1005)/3))*$P$603)-((PI()*((($C$19+$G$20)-$O1005)*($O$20/($O$19/2)))^2*(((($C$19+$G$20)-$O1005)*($O$20/($O$19/2)))*$AZ$15)/3)*$P$603))),IF('Silo Levels'!$L$22="Pumping",(($D$18*$P$603)+((PI()*(($C$21/2)^2)*($G$20-$O1005))*$P$603))+((($D$18+$H$18)/3)*$BG$15)+(((PI()*($C$21/2)^2*(($C$21/2)*$AZ$15))/3)*$P$603),(($D$18*$P$603)+((PI()*(($C$21/2)^2)*($G$20-$O1005))*$P$603))+((($D$18+$H$18)/3)*$BG$15)-(((PI()*($C$21/2)^2*(($C$21/2)*$AZ$15))/3)*$P$603)))</f>
        <v>46146.33695316696</v>
      </c>
      <c r="Q1005" s="73">
        <v>40</v>
      </c>
      <c r="R1005" s="101">
        <f t="shared" si="149"/>
        <v>51764.086239507509</v>
      </c>
      <c r="S1005" s="66">
        <v>40</v>
      </c>
      <c r="T1005" s="102">
        <f>IF($S1005&gt;$G$20,IF('Silo Levels'!$L$23="Pumping",((PI()*((($C$19+$G$20)-$S1005)*($O$20/($O$19/2)))^2*((($O$20+$G$20)-$S1005))/3)*$T$603)+(((PI()*((($C$19+$G$20)-$S1005)*($O$20/($O$19/2)))^2*(((($C$19+$G$20)-$S1005)*($O$20/($O$19/2)))*$AZ$16))/3)*$T$603),(((PI()*((($C$19+$G$20)-$S1005)*($O$20/($O$19/2)))^2*((($O$20+$G$20)-$S1005)/3))*$T$603)-((PI()*((($C$19+$G$20)-$S1005)*($O$20/($O$19/2)))^2*(((($C$19+$G$20)-$S1005)*($O$20/($O$19/2)))*$AZ$16)/3)*$T$603))),IF('Silo Levels'!$L$23="Pumping",(($D$18*$T$603)+((PI()*(($C$21/2)^2)*($G$20-$S1005))*$T$603))+((($D$18+$H$18)/3)*$BG$16)+(((PI()*($C$21/2)^2*(($C$21/2)*$AZ$16))/3)*$T$603),(($D$18*$T$603)+((PI()*(($C$21/2)^2)*($G$20-$S1005))*$T$603))+((($D$18+$H$18)/3)*$BG$16)-(((PI()*($C$21/2)^2*(($C$21/2)*$AZ$16))/3)*$T$603)))</f>
        <v>47734.84656956527</v>
      </c>
      <c r="U1005" s="73">
        <v>40</v>
      </c>
      <c r="V1005" s="101">
        <f t="shared" si="150"/>
        <v>48666.580834586755</v>
      </c>
      <c r="W1005" s="66">
        <v>40</v>
      </c>
      <c r="X1005" s="102">
        <f>IF($W1005&gt;$G$20,IF('Silo Levels'!$L$24="Pumping",((PI()*((($C$19+$G$20)-$W1005)*($O$20/($O$19/2)))^2*((($O$20+$G$20)-$W1005))/3)*$X$603)+(((PI()*((($C$19+$G$20)-$W1005)*($O$20/($O$19/2)))^2*(((($C$19+$G$20)-$W1005)*($O$20/($O$19/2)))*$AZ$17))/3)*$X$603),(((PI()*((($C$19+$G$20)-$W1005)*($O$20/($O$19/2)))^2*((($O$20+$G$20)-$W1005)/3))*$X$603)-((PI()*((($C$19+$G$20)-$W1005)*($O$20/($O$19/2)))^2*(((($C$19+$G$20)-$W1005)*($O$20/($O$19/2)))*$AZ$17)/3)*$X$603))),IF('Silo Levels'!$L$24="Pumping",(($D$18*$X$603)+((PI()*(($C$21/2)^2)*($G$20-$W1005))*$X$603))+((($D$18+$H$18)/3)*$BG$17)+(((PI()*($C$21/2)^2*(($C$21/2)*$AZ$17))/3)*$X$603),(($D$18*$X$603)+((PI()*(($C$21/2)^2)*($G$20-$W1005))*$X$603))+((($D$18+$H$18)/3)*$BG$17)-(((PI()*($C$21/2)^2*(($C$21/2)*$AZ$17))/3)*$X$603)))</f>
        <v>44878.446389560893</v>
      </c>
      <c r="Y1005" s="73">
        <v>40</v>
      </c>
      <c r="Z1005" s="101">
        <f t="shared" si="151"/>
        <v>55876.455312979488</v>
      </c>
      <c r="AA1005" s="66">
        <v>40</v>
      </c>
      <c r="AB1005" s="102">
        <f>IF($AA1005&gt;$G$20,IF('Silo Levels'!$L$25="Pumping",((PI()*((($C$19+$G$20)-$AA1005)*($O$20/($O$19/2)))^2*((($O$20+$G$20)-$AA1005))/3)*$AB$603)+(((PI()*((($C$19+$G$20)-$AA1005)*($O$20/($O$19/2)))^2*(((($C$19+$G$20)-$AA1005)*($O$20/($O$19/2)))*$AZ$18))/3)*$AB$603),(((PI()*((($C$19+$G$20)-$AA1005)*($O$20/($O$19/2)))^2*((($O$20+$G$20)-$AA1005)/3))*$AB$603)-((PI()*((($C$19+$G$20)-$AA1005)*($O$20/($O$19/2)))^2*(((($C$19+$G$20)-$AA1005)*($O$20/($O$19/2)))*$AZ$18)/3)*$AB$603))),IF('Silo Levels'!$L$25="Pumping",(($D$18*$AB$603)+((PI()*(($C$21/2)^2)*($G$20-$AA1005))*$AB$603))+((($D$18+$H$18)/3)*$BG$18)+(((PI()*($C$21/2)^2*(($C$21/2)*$AZ$18))/3)*$AB$603),(($D$18*$AB$603)+((PI()*(($C$21/2)^2)*($G$20-$AA1005))*$AB$603))+((($D$18+$H$18)/3)*$BG$18)-(((PI()*($C$21/2)^2*(($C$21/2)*$AZ$18))/3)*$AB$603)))</f>
        <v>51527.114935925172</v>
      </c>
      <c r="AC1005" s="73">
        <v>40</v>
      </c>
      <c r="AD1005" s="101">
        <f t="shared" si="152"/>
        <v>61738.725168851262</v>
      </c>
      <c r="AE1005" s="66">
        <v>40</v>
      </c>
      <c r="AF1005" s="102">
        <f>IF($AE1005&gt;$G$20,IF('Silo Levels'!$L$26="Pumping",((PI()*((($C$19+$G$20)-$AE1005)*($O$20/($O$19/2)))^2*((($O$20+$G$20)-$AE1005))/3)*$AF$603)+(((PI()*((($C$19+$G$20)-$AE1005)*($O$20/($O$19/2)))^2*(((($C$19+$G$20)-$AE1005)*($O$20/($O$19/2)))*$AZ$19))/3)*$AF$603),(((PI()*((($C$19+$G$20)-$AE1005)*($O$20/($O$19/2)))^2*((($O$20+$G$20)-$AE1005)/3))*$AF$603)-((PI()*((($C$19+$G$20)-$AE1005)*($O$20/($O$19/2)))^2*(((($C$19+$G$20)-$AE1005)*($O$20/($O$19/2)))*$AZ$19)/3)*$AF$603))),IF('Silo Levels'!$L$26="Pumping",(($D$18*$AF$603)+((PI()*(($C$21/2)^2)*($G$20-$AE1005))*$AF$603))+((($D$18+$H$18)/3)*$BG$19)+(((PI()*($C$21/2)^2*(($C$21/2)*$AZ$19))/3)*$AF$603),(($D$18*$AF$603)+((PI()*(($C$21/2)^2)*($G$20-$AE1005))*$AF$603))+((($D$18+$H$18)/3)*$BG$19)-(((PI()*($C$21/2)^2*(($C$21/2)*$AZ$19))/3)*$AF$603)))</f>
        <v>59528.239516591282</v>
      </c>
      <c r="AG1005" s="73">
        <v>40</v>
      </c>
      <c r="AH1005" s="101">
        <f t="shared" si="153"/>
        <v>53719.618386333343</v>
      </c>
      <c r="AI1005" s="66">
        <v>40</v>
      </c>
      <c r="AJ1005" s="102">
        <f>IF($AI1005&gt;$G$20,IF('Silo Levels'!$L$27="Pumping",((PI()*((($C$19+$G$20)-$AI1005)*($O$20/($O$19/2)))^2*((($O$20+$G$20)-$AI1005))/3)*$AJ$603)+(((PI()*((($C$19+$G$20)-$AI1005)*($O$20/($O$19/2)))^2*(((($C$19+$G$20)-$AI1005)*($O$20/($O$19/2)))*$AZ$20))/3)*$AJ$603),(((PI()*((($C$19+$G$20)-$AI1005)*($O$20/($O$19/2)))^2*((($O$20+$G$20)-$AI1005)/3))*$AJ$603)-((PI()*((($C$19+$G$20)-$AI1005)*($O$20/($O$19/2)))^2*(((($C$19+$G$20)-$AI1005)*($O$20/($O$19/2)))*$AZ$20)/3)*$AJ$603))),IF('Silo Levels'!$L$27="Pumping",(($D$18*$AJ$603)+((PI()*(($C$21/2)^2)*($G$20-$AI1005))*$AJ$603))+((($D$18+$H$18)/3)*$BG$20)+(((PI()*($C$21/2)^2*(($C$21/2)*$AZ$20))/3)*$AJ$603),(($D$18*$AJ$603)+((PI()*(($C$21/2)^2)*($G$20-$AI1005))*$AJ$603))+((($D$18+$H$18)/3)*$BG$20)-(((PI()*($C$21/2)^2*(($C$21/2)*$AZ$20))/3)*$AJ$603)))</f>
        <v>49538.162995526618</v>
      </c>
    </row>
    <row r="1006" spans="1:36" x14ac:dyDescent="0.3">
      <c r="A1006">
        <v>40.1</v>
      </c>
      <c r="B1006" s="101">
        <f t="shared" si="145"/>
        <v>53300.015894154822</v>
      </c>
      <c r="C1006" s="66">
        <v>40.1</v>
      </c>
      <c r="D1006" s="102">
        <f>IF($C1006&gt;$G$20,IF('Silo Levels'!$L$19="Pumping",((PI()*((($C$19+$G$20)-$C1006)*($O$20/($O$19/2)))^2*((($O$20+$G$20)-$C1006))/3)*$D$603)+(((PI()*((($C$19+$G$20)-$C1006)*($O$20/($O$19/2)))^2*(((($C$19+$G$20)-$C1006)*($O$20/($O$19/2)))*$AZ$12))/3)*$D$603),(((PI()*((($C$19+$G$20)-$C1006)*($O$20/($O$19/2)))^2*((($O$20+$G$20)-$C1006)/3))*$D$603)-((PI()*((($C$19+$G$20)-$C1006)*($O$20/($O$19/2)))^2*(((($C$19+$G$20)-$C1006)*($O$20/($O$19/2)))*$AZ$12)/3)*$D$603))),IF('Silo Levels'!$L$19="Pumping",(($D$18*$D$603)+((PI()*(($C$21/2)^2)*($G$20-$C1006))*$D$603))+((($D$18+$H$18)/3)*$BG$12)+(((PI()*($C$21/2)^2*(($C$21/2)*$AZ$12))/3)*$D$603),(($D$18*$D$603)+((PI()*(($C$21/2)^2)*($G$20-$C1006))*$D$603))+((($D$18+$H$18)/3)*$BG$12)-(((PI()*($C$21/2)^2*(($C$21/2)*$AZ$12))/3)*$D$603)))</f>
        <v>50372.997120590117</v>
      </c>
      <c r="E1006" s="73">
        <v>40.1</v>
      </c>
      <c r="F1006" s="101">
        <f t="shared" si="146"/>
        <v>48286.44748261202</v>
      </c>
      <c r="G1006" s="66">
        <v>40.1</v>
      </c>
      <c r="H1006" s="102">
        <f>IF($G1006&gt;$G$20,IF('Silo Levels'!$L$20="Pumping",((PI()*((($C$19+$G$20)-$G1006)*($O$20/($O$19/2)))^2*((($O$20+$G$20)-$G1006))/3)*$H$603)+(((PI()*((($C$19+$G$20)-$G1006)*($O$20/($O$19/2)))^2*(((($C$19+$G$20)-$G1006)*($O$20/($O$19/2)))*$AZ$13))/3)*$H$603),(((PI()*((($C$19+$G$20)-$G1006)*($O$20/($O$19/2)))^2*((($O$20+$G$20)-$G1006)/3))*$H$603)-((PI()*((($C$19+$G$20)-$G1006)*($O$20/($O$19/2)))^2*(((($C$19+$G$20)-$G1006)*($O$20/($O$19/2)))*$AZ$13)/3)*$H$603))),IF('Silo Levels'!$L$20="Pumping",(($D$18*$H$603)+((PI()*(($C$21/2)^2)*($G$20-$G1006))*$H$603))+((($D$18+$H$18)/3)*$BG$13)+(((PI()*($C$21/2)^2*(($C$21/2)*$AZ$13))/3)*$H$603),(($D$18*$H$603)+((PI()*(($C$21/2)^2)*($G$20-$G1006))*$H$603))+((($D$18+$H$18)/3)*$BG$13)-(((PI()*($C$21/2)^2*(($C$21/2)*$AZ$13))/3)*$H$603)))</f>
        <v>44498.313037586158</v>
      </c>
      <c r="I1006" s="73">
        <v>40.1</v>
      </c>
      <c r="J1006" s="101">
        <f t="shared" si="147"/>
        <v>48506.438447571301</v>
      </c>
      <c r="K1006" s="66">
        <v>40.1</v>
      </c>
      <c r="L1006" s="102">
        <f>IF($K1006&gt;$G$20,IF('Silo Levels'!$L$21="Pumping",((PI()*((($C$19+$G$20)-$K1006)*($O$20/($O$19/2)))^2*((($O$20+$G$20)-$K1006))/3)*$L$603)+(((PI()*((($C$19+$G$20)-$K1006)*($O$20/($O$19/2)))^2*(((($C$19+$G$20)-$K1006)*($O$20/($O$19/2)))*$AZ$14))/3)*$L$603),(((PI()*((($C$19+$G$20)-$K1006)*($O$20/($O$19/2)))^2*((($O$20+$G$20)-$K1006)/3))*$L$603)-((PI()*((($C$19+$G$20)-$K1006)*($O$20/($O$19/2)))^2*(((($C$19+$G$20)-$K1006)*($O$20/($O$19/2)))*$AZ$14)/3)*$L$603))),IF('Silo Levels'!$L$21="Pumping",(($D$18*$L$603)+((PI()*(($C$21/2)^2)*($G$20-$K1006))*$L$603))+((($D$18+$H$18)/3)*$BG$14)+(((PI()*($C$21/2)^2*(($C$21/2)*$AZ$14))/3)*$L$603),(($D$18*$L$603)+((PI()*(($C$21/2)^2)*($G$20-$K1006))*$L$603))+((($D$18+$H$18)/3)*$BG$14)-(((PI()*($C$21/2)^2*(($C$21/2)*$AZ$14))/3)*$L$603)))</f>
        <v>44701.045425959186</v>
      </c>
      <c r="M1006" s="73">
        <v>40.1</v>
      </c>
      <c r="N1006" s="101">
        <f t="shared" si="148"/>
        <v>49650.619730952247</v>
      </c>
      <c r="O1006" s="66">
        <v>40.1</v>
      </c>
      <c r="P1006" s="102">
        <f>IF($O1006&gt;$G$20,IF('Silo Levels'!$L$22="Pumping",((PI()*((($C$19+$G$20)-$O1006)*($O$20/($O$19/2)))^2*((($O$20+$G$20)-$O1006))/3)*$P$603)+(((PI()*((($C$19+$G$20)-$O1006)*($O$20/($O$19/2)))^2*(((($C$19+$G$20)-$O1006)*($O$20/($O$19/2)))*$AZ$15))/3)*$P$603),(((PI()*((($C$19+$G$20)-$O1006)*($O$20/($O$19/2)))^2*((($O$20+$G$20)-$O1006)/3))*$P$603)-((PI()*((($C$19+$G$20)-$O1006)*($O$20/($O$19/2)))^2*(((($C$19+$G$20)-$O1006)*($O$20/($O$19/2)))*$AZ$15)/3)*$P$603))),IF('Silo Levels'!$L$22="Pumping",(($D$18*$P$603)+((PI()*(($C$21/2)^2)*($G$20-$O1006))*$P$603))+((($D$18+$H$18)/3)*$BG$15)+(((PI()*($C$21/2)^2*(($C$21/2)*$AZ$15))/3)*$P$603),(($D$18*$P$603)+((PI()*(($C$21/2)^2)*($G$20-$O1006))*$P$603))+((($D$18+$H$18)/3)*$BG$15)-(((PI()*($C$21/2)^2*(($C$21/2)*$AZ$15))/3)*$P$603)))</f>
        <v>45755.464203359756</v>
      </c>
      <c r="Q1006" s="73">
        <v>40.1</v>
      </c>
      <c r="R1006" s="101">
        <f t="shared" si="149"/>
        <v>51359.758356251972</v>
      </c>
      <c r="S1006" s="66">
        <v>40.1</v>
      </c>
      <c r="T1006" s="102">
        <f>IF($S1006&gt;$G$20,IF('Silo Levels'!$L$23="Pumping",((PI()*((($C$19+$G$20)-$S1006)*($O$20/($O$19/2)))^2*((($O$20+$G$20)-$S1006))/3)*$T$603)+(((PI()*((($C$19+$G$20)-$S1006)*($O$20/($O$19/2)))^2*(((($C$19+$G$20)-$S1006)*($O$20/($O$19/2)))*$AZ$16))/3)*$T$603),(((PI()*((($C$19+$G$20)-$S1006)*($O$20/($O$19/2)))^2*((($O$20+$G$20)-$S1006)/3))*$T$603)-((PI()*((($C$19+$G$20)-$S1006)*($O$20/($O$19/2)))^2*(((($C$19+$G$20)-$S1006)*($O$20/($O$19/2)))*$AZ$16)/3)*$T$603))),IF('Silo Levels'!$L$23="Pumping",(($D$18*$T$603)+((PI()*(($C$21/2)^2)*($G$20-$S1006))*$T$603))+((($D$18+$H$18)/3)*$BG$16)+(((PI()*($C$21/2)^2*(($C$21/2)*$AZ$16))/3)*$T$603),(($D$18*$T$603)+((PI()*(($C$21/2)^2)*($G$20-$S1006))*$T$603))+((($D$18+$H$18)/3)*$BG$16)-(((PI()*($C$21/2)^2*(($C$21/2)*$AZ$16))/3)*$T$603)))</f>
        <v>47330.518686309733</v>
      </c>
      <c r="U1006" s="73">
        <v>40.1</v>
      </c>
      <c r="V1006" s="101">
        <f t="shared" si="150"/>
        <v>48286.44748261202</v>
      </c>
      <c r="W1006" s="66">
        <v>40.1</v>
      </c>
      <c r="X1006" s="102">
        <f>IF($W1006&gt;$G$20,IF('Silo Levels'!$L$24="Pumping",((PI()*((($C$19+$G$20)-$W1006)*($O$20/($O$19/2)))^2*((($O$20+$G$20)-$W1006))/3)*$X$603)+(((PI()*((($C$19+$G$20)-$W1006)*($O$20/($O$19/2)))^2*(((($C$19+$G$20)-$W1006)*($O$20/($O$19/2)))*$AZ$17))/3)*$X$603),(((PI()*((($C$19+$G$20)-$W1006)*($O$20/($O$19/2)))^2*((($O$20+$G$20)-$W1006)/3))*$X$603)-((PI()*((($C$19+$G$20)-$W1006)*($O$20/($O$19/2)))^2*(((($C$19+$G$20)-$W1006)*($O$20/($O$19/2)))*$AZ$17)/3)*$X$603))),IF('Silo Levels'!$L$24="Pumping",(($D$18*$X$603)+((PI()*(($C$21/2)^2)*($G$20-$W1006))*$X$603))+((($D$18+$H$18)/3)*$BG$17)+(((PI()*($C$21/2)^2*(($C$21/2)*$AZ$17))/3)*$X$603),(($D$18*$X$603)+((PI()*(($C$21/2)^2)*($G$20-$W1006))*$X$603))+((($D$18+$H$18)/3)*$BG$17)-(((PI()*($C$21/2)^2*(($C$21/2)*$AZ$17))/3)*$X$603)))</f>
        <v>44498.313037586158</v>
      </c>
      <c r="Y1006" s="73">
        <v>40.1</v>
      </c>
      <c r="Z1006" s="101">
        <f t="shared" si="151"/>
        <v>55440.005825665321</v>
      </c>
      <c r="AA1006" s="66">
        <v>40.1</v>
      </c>
      <c r="AB1006" s="102">
        <f>IF($AA1006&gt;$G$20,IF('Silo Levels'!$L$25="Pumping",((PI()*((($C$19+$G$20)-$AA1006)*($O$20/($O$19/2)))^2*((($O$20+$G$20)-$AA1006))/3)*$AB$603)+(((PI()*((($C$19+$G$20)-$AA1006)*($O$20/($O$19/2)))^2*(((($C$19+$G$20)-$AA1006)*($O$20/($O$19/2)))*$AZ$18))/3)*$AB$603),(((PI()*((($C$19+$G$20)-$AA1006)*($O$20/($O$19/2)))^2*((($O$20+$G$20)-$AA1006)/3))*$AB$603)-((PI()*((($C$19+$G$20)-$AA1006)*($O$20/($O$19/2)))^2*(((($C$19+$G$20)-$AA1006)*($O$20/($O$19/2)))*$AZ$18)/3)*$AB$603))),IF('Silo Levels'!$L$25="Pumping",(($D$18*$AB$603)+((PI()*(($C$21/2)^2)*($G$20-$AA1006))*$AB$603))+((($D$18+$H$18)/3)*$BG$18)+(((PI()*($C$21/2)^2*(($C$21/2)*$AZ$18))/3)*$AB$603),(($D$18*$AB$603)+((PI()*(($C$21/2)^2)*($G$20-$AA1006))*$AB$603))+((($D$18+$H$18)/3)*$BG$18)-(((PI()*($C$21/2)^2*(($C$21/2)*$AZ$18))/3)*$AB$603)))</f>
        <v>51090.665448611006</v>
      </c>
      <c r="AC1006" s="73">
        <v>40.1</v>
      </c>
      <c r="AD1006" s="101">
        <f t="shared" si="152"/>
        <v>61295.087630279217</v>
      </c>
      <c r="AE1006" s="66">
        <v>40.1</v>
      </c>
      <c r="AF1006" s="102">
        <f>IF($AE1006&gt;$G$20,IF('Silo Levels'!$L$26="Pumping",((PI()*((($C$19+$G$20)-$AE1006)*($O$20/($O$19/2)))^2*((($O$20+$G$20)-$AE1006))/3)*$AF$603)+(((PI()*((($C$19+$G$20)-$AE1006)*($O$20/($O$19/2)))^2*(((($C$19+$G$20)-$AE1006)*($O$20/($O$19/2)))*$AZ$19))/3)*$AF$603),(((PI()*((($C$19+$G$20)-$AE1006)*($O$20/($O$19/2)))^2*((($O$20+$G$20)-$AE1006)/3))*$AF$603)-((PI()*((($C$19+$G$20)-$AE1006)*($O$20/($O$19/2)))^2*(((($C$19+$G$20)-$AE1006)*($O$20/($O$19/2)))*$AZ$19)/3)*$AF$603))),IF('Silo Levels'!$L$26="Pumping",(($D$18*$AF$603)+((PI()*(($C$21/2)^2)*($G$20-$AE1006))*$AF$603))+((($D$18+$H$18)/3)*$BG$19)+(((PI()*($C$21/2)^2*(($C$21/2)*$AZ$19))/3)*$AF$603),(($D$18*$AF$603)+((PI()*(($C$21/2)^2)*($G$20-$AE1006))*$AF$603))+((($D$18+$H$18)/3)*$BG$19)-(((PI()*($C$21/2)^2*(($C$21/2)*$AZ$19))/3)*$AF$603)))</f>
        <v>59084.601978019236</v>
      </c>
      <c r="AG1006" s="73">
        <v>40.1</v>
      </c>
      <c r="AH1006" s="101">
        <f t="shared" si="153"/>
        <v>53300.015894154822</v>
      </c>
      <c r="AI1006" s="66">
        <v>40.1</v>
      </c>
      <c r="AJ1006" s="102">
        <f>IF($AI1006&gt;$G$20,IF('Silo Levels'!$L$27="Pumping",((PI()*((($C$19+$G$20)-$AI1006)*($O$20/($O$19/2)))^2*((($O$20+$G$20)-$AI1006))/3)*$AJ$603)+(((PI()*((($C$19+$G$20)-$AI1006)*($O$20/($O$19/2)))^2*(((($C$19+$G$20)-$AI1006)*($O$20/($O$19/2)))*$AZ$20))/3)*$AJ$603),(((PI()*((($C$19+$G$20)-$AI1006)*($O$20/($O$19/2)))^2*((($O$20+$G$20)-$AI1006)/3))*$AJ$603)-((PI()*((($C$19+$G$20)-$AI1006)*($O$20/($O$19/2)))^2*(((($C$19+$G$20)-$AI1006)*($O$20/($O$19/2)))*$AZ$20)/3)*$AJ$603))),IF('Silo Levels'!$L$27="Pumping",(($D$18*$AJ$603)+((PI()*(($C$21/2)^2)*($G$20-$AI1006))*$AJ$603))+((($D$18+$H$18)/3)*$BG$20)+(((PI()*($C$21/2)^2*(($C$21/2)*$AZ$20))/3)*$AJ$603),(($D$18*$AJ$603)+((PI()*(($C$21/2)^2)*($G$20-$AI1006))*$AJ$603))+((($D$18+$H$18)/3)*$BG$20)-(((PI()*($C$21/2)^2*(($C$21/2)*$AZ$20))/3)*$AJ$603)))</f>
        <v>49118.560503348097</v>
      </c>
    </row>
    <row r="1007" spans="1:36" x14ac:dyDescent="0.3">
      <c r="A1007">
        <v>40.200000000000003</v>
      </c>
      <c r="B1007" s="101">
        <f t="shared" si="145"/>
        <v>52880.413401976301</v>
      </c>
      <c r="C1007" s="66">
        <v>40.200000000000003</v>
      </c>
      <c r="D1007" s="102">
        <f>IF($C1007&gt;$G$20,IF('Silo Levels'!$L$19="Pumping",((PI()*((($C$19+$G$20)-$C1007)*($O$20/($O$19/2)))^2*((($O$20+$G$20)-$C1007))/3)*$D$603)+(((PI()*((($C$19+$G$20)-$C1007)*($O$20/($O$19/2)))^2*(((($C$19+$G$20)-$C1007)*($O$20/($O$19/2)))*$AZ$12))/3)*$D$603),(((PI()*((($C$19+$G$20)-$C1007)*($O$20/($O$19/2)))^2*((($O$20+$G$20)-$C1007)/3))*$D$603)-((PI()*((($C$19+$G$20)-$C1007)*($O$20/($O$19/2)))^2*(((($C$19+$G$20)-$C1007)*($O$20/($O$19/2)))*$AZ$12)/3)*$D$603))),IF('Silo Levels'!$L$19="Pumping",(($D$18*$D$603)+((PI()*(($C$21/2)^2)*($G$20-$C1007))*$D$603))+((($D$18+$H$18)/3)*$BG$12)+(((PI()*($C$21/2)^2*(($C$21/2)*$AZ$12))/3)*$D$603),(($D$18*$D$603)+((PI()*(($C$21/2)^2)*($G$20-$C1007))*$D$603))+((($D$18+$H$18)/3)*$BG$12)-(((PI()*($C$21/2)^2*(($C$21/2)*$AZ$12))/3)*$D$603)))</f>
        <v>49953.394628411595</v>
      </c>
      <c r="E1007" s="73">
        <v>40.200000000000003</v>
      </c>
      <c r="F1007" s="101">
        <f t="shared" si="146"/>
        <v>47906.314130637293</v>
      </c>
      <c r="G1007" s="66">
        <v>40.200000000000003</v>
      </c>
      <c r="H1007" s="102">
        <f>IF($G1007&gt;$G$20,IF('Silo Levels'!$L$20="Pumping",((PI()*((($C$19+$G$20)-$G1007)*($O$20/($O$19/2)))^2*((($O$20+$G$20)-$G1007))/3)*$H$603)+(((PI()*((($C$19+$G$20)-$G1007)*($O$20/($O$19/2)))^2*(((($C$19+$G$20)-$G1007)*($O$20/($O$19/2)))*$AZ$13))/3)*$H$603),(((PI()*((($C$19+$G$20)-$G1007)*($O$20/($O$19/2)))^2*((($O$20+$G$20)-$G1007)/3))*$H$603)-((PI()*((($C$19+$G$20)-$G1007)*($O$20/($O$19/2)))^2*(((($C$19+$G$20)-$G1007)*($O$20/($O$19/2)))*$AZ$13)/3)*$H$603))),IF('Silo Levels'!$L$20="Pumping",(($D$18*$H$603)+((PI()*(($C$21/2)^2)*($G$20-$G1007))*$H$603))+((($D$18+$H$18)/3)*$BG$13)+(((PI()*($C$21/2)^2*(($C$21/2)*$AZ$13))/3)*$H$603),(($D$18*$H$603)+((PI()*(($C$21/2)^2)*($G$20-$G1007))*$H$603))+((($D$18+$H$18)/3)*$BG$13)-(((PI()*($C$21/2)^2*(($C$21/2)*$AZ$13))/3)*$H$603)))</f>
        <v>44118.179685611431</v>
      </c>
      <c r="I1007" s="73">
        <v>40.200000000000003</v>
      </c>
      <c r="J1007" s="101">
        <f t="shared" si="147"/>
        <v>48124.573224496628</v>
      </c>
      <c r="K1007" s="66">
        <v>40.200000000000003</v>
      </c>
      <c r="L1007" s="102">
        <f>IF($K1007&gt;$G$20,IF('Silo Levels'!$L$21="Pumping",((PI()*((($C$19+$G$20)-$K1007)*($O$20/($O$19/2)))^2*((($O$20+$G$20)-$K1007))/3)*$L$603)+(((PI()*((($C$19+$G$20)-$K1007)*($O$20/($O$19/2)))^2*(((($C$19+$G$20)-$K1007)*($O$20/($O$19/2)))*$AZ$14))/3)*$L$603),(((PI()*((($C$19+$G$20)-$K1007)*($O$20/($O$19/2)))^2*((($O$20+$G$20)-$K1007)/3))*$L$603)-((PI()*((($C$19+$G$20)-$K1007)*($O$20/($O$19/2)))^2*(((($C$19+$G$20)-$K1007)*($O$20/($O$19/2)))*$AZ$14)/3)*$L$603))),IF('Silo Levels'!$L$21="Pumping",(($D$18*$L$603)+((PI()*(($C$21/2)^2)*($G$20-$K1007))*$L$603))+((($D$18+$H$18)/3)*$BG$14)+(((PI()*($C$21/2)^2*(($C$21/2)*$AZ$14))/3)*$L$603),(($D$18*$L$603)+((PI()*(($C$21/2)^2)*($G$20-$K1007))*$L$603))+((($D$18+$H$18)/3)*$BG$14)-(((PI()*($C$21/2)^2*(($C$21/2)*$AZ$14))/3)*$L$603)))</f>
        <v>44319.180202884512</v>
      </c>
      <c r="M1007" s="73">
        <v>40.200000000000003</v>
      </c>
      <c r="N1007" s="101">
        <f t="shared" si="148"/>
        <v>49259.74698114505</v>
      </c>
      <c r="O1007" s="66">
        <v>40.200000000000003</v>
      </c>
      <c r="P1007" s="102">
        <f>IF($O1007&gt;$G$20,IF('Silo Levels'!$L$22="Pumping",((PI()*((($C$19+$G$20)-$O1007)*($O$20/($O$19/2)))^2*((($O$20+$G$20)-$O1007))/3)*$P$603)+(((PI()*((($C$19+$G$20)-$O1007)*($O$20/($O$19/2)))^2*(((($C$19+$G$20)-$O1007)*($O$20/($O$19/2)))*$AZ$15))/3)*$P$603),(((PI()*((($C$19+$G$20)-$O1007)*($O$20/($O$19/2)))^2*((($O$20+$G$20)-$O1007)/3))*$P$603)-((PI()*((($C$19+$G$20)-$O1007)*($O$20/($O$19/2)))^2*(((($C$19+$G$20)-$O1007)*($O$20/($O$19/2)))*$AZ$15)/3)*$P$603))),IF('Silo Levels'!$L$22="Pumping",(($D$18*$P$603)+((PI()*(($C$21/2)^2)*($G$20-$O1007))*$P$603))+((($D$18+$H$18)/3)*$BG$15)+(((PI()*($C$21/2)^2*(($C$21/2)*$AZ$15))/3)*$P$603),(($D$18*$P$603)+((PI()*(($C$21/2)^2)*($G$20-$O1007))*$P$603))+((($D$18+$H$18)/3)*$BG$15)-(((PI()*($C$21/2)^2*(($C$21/2)*$AZ$15))/3)*$P$603)))</f>
        <v>45364.591453552559</v>
      </c>
      <c r="Q1007" s="73">
        <v>40.200000000000003</v>
      </c>
      <c r="R1007" s="101">
        <f t="shared" si="149"/>
        <v>50955.430472996435</v>
      </c>
      <c r="S1007" s="66">
        <v>40.200000000000003</v>
      </c>
      <c r="T1007" s="102">
        <f>IF($S1007&gt;$G$20,IF('Silo Levels'!$L$23="Pumping",((PI()*((($C$19+$G$20)-$S1007)*($O$20/($O$19/2)))^2*((($O$20+$G$20)-$S1007))/3)*$T$603)+(((PI()*((($C$19+$G$20)-$S1007)*($O$20/($O$19/2)))^2*(((($C$19+$G$20)-$S1007)*($O$20/($O$19/2)))*$AZ$16))/3)*$T$603),(((PI()*((($C$19+$G$20)-$S1007)*($O$20/($O$19/2)))^2*((($O$20+$G$20)-$S1007)/3))*$T$603)-((PI()*((($C$19+$G$20)-$S1007)*($O$20/($O$19/2)))^2*(((($C$19+$G$20)-$S1007)*($O$20/($O$19/2)))*$AZ$16)/3)*$T$603))),IF('Silo Levels'!$L$23="Pumping",(($D$18*$T$603)+((PI()*(($C$21/2)^2)*($G$20-$S1007))*$T$603))+((($D$18+$H$18)/3)*$BG$16)+(((PI()*($C$21/2)^2*(($C$21/2)*$AZ$16))/3)*$T$603),(($D$18*$T$603)+((PI()*(($C$21/2)^2)*($G$20-$S1007))*$T$603))+((($D$18+$H$18)/3)*$BG$16)-(((PI()*($C$21/2)^2*(($C$21/2)*$AZ$16))/3)*$T$603)))</f>
        <v>46926.190803054196</v>
      </c>
      <c r="U1007" s="73">
        <v>40.200000000000003</v>
      </c>
      <c r="V1007" s="101">
        <f t="shared" si="150"/>
        <v>47906.314130637293</v>
      </c>
      <c r="W1007" s="66">
        <v>40.200000000000003</v>
      </c>
      <c r="X1007" s="102">
        <f>IF($W1007&gt;$G$20,IF('Silo Levels'!$L$24="Pumping",((PI()*((($C$19+$G$20)-$W1007)*($O$20/($O$19/2)))^2*((($O$20+$G$20)-$W1007))/3)*$X$603)+(((PI()*((($C$19+$G$20)-$W1007)*($O$20/($O$19/2)))^2*(((($C$19+$G$20)-$W1007)*($O$20/($O$19/2)))*$AZ$17))/3)*$X$603),(((PI()*((($C$19+$G$20)-$W1007)*($O$20/($O$19/2)))^2*((($O$20+$G$20)-$W1007)/3))*$X$603)-((PI()*((($C$19+$G$20)-$W1007)*($O$20/($O$19/2)))^2*(((($C$19+$G$20)-$W1007)*($O$20/($O$19/2)))*$AZ$17)/3)*$X$603))),IF('Silo Levels'!$L$24="Pumping",(($D$18*$X$603)+((PI()*(($C$21/2)^2)*($G$20-$W1007))*$X$603))+((($D$18+$H$18)/3)*$BG$17)+(((PI()*($C$21/2)^2*(($C$21/2)*$AZ$17))/3)*$X$603),(($D$18*$X$603)+((PI()*(($C$21/2)^2)*($G$20-$W1007))*$X$603))+((($D$18+$H$18)/3)*$BG$17)-(((PI()*($C$21/2)^2*(($C$21/2)*$AZ$17))/3)*$X$603)))</f>
        <v>44118.179685611431</v>
      </c>
      <c r="Y1007" s="73">
        <v>40.200000000000003</v>
      </c>
      <c r="Z1007" s="101">
        <f t="shared" si="151"/>
        <v>55003.556338351147</v>
      </c>
      <c r="AA1007" s="66">
        <v>40.200000000000003</v>
      </c>
      <c r="AB1007" s="102">
        <f>IF($AA1007&gt;$G$20,IF('Silo Levels'!$L$25="Pumping",((PI()*((($C$19+$G$20)-$AA1007)*($O$20/($O$19/2)))^2*((($O$20+$G$20)-$AA1007))/3)*$AB$603)+(((PI()*((($C$19+$G$20)-$AA1007)*($O$20/($O$19/2)))^2*(((($C$19+$G$20)-$AA1007)*($O$20/($O$19/2)))*$AZ$18))/3)*$AB$603),(((PI()*((($C$19+$G$20)-$AA1007)*($O$20/($O$19/2)))^2*((($O$20+$G$20)-$AA1007)/3))*$AB$603)-((PI()*((($C$19+$G$20)-$AA1007)*($O$20/($O$19/2)))^2*(((($C$19+$G$20)-$AA1007)*($O$20/($O$19/2)))*$AZ$18)/3)*$AB$603))),IF('Silo Levels'!$L$25="Pumping",(($D$18*$AB$603)+((PI()*(($C$21/2)^2)*($G$20-$AA1007))*$AB$603))+((($D$18+$H$18)/3)*$BG$18)+(((PI()*($C$21/2)^2*(($C$21/2)*$AZ$18))/3)*$AB$603),(($D$18*$AB$603)+((PI()*(($C$21/2)^2)*($G$20-$AA1007))*$AB$603))+((($D$18+$H$18)/3)*$BG$18)-(((PI()*($C$21/2)^2*(($C$21/2)*$AZ$18))/3)*$AB$603)))</f>
        <v>50654.215961296832</v>
      </c>
      <c r="AC1007" s="73">
        <v>40.200000000000003</v>
      </c>
      <c r="AD1007" s="101">
        <f t="shared" si="152"/>
        <v>60851.450091707156</v>
      </c>
      <c r="AE1007" s="66">
        <v>40.200000000000003</v>
      </c>
      <c r="AF1007" s="102">
        <f>IF($AE1007&gt;$G$20,IF('Silo Levels'!$L$26="Pumping",((PI()*((($C$19+$G$20)-$AE1007)*($O$20/($O$19/2)))^2*((($O$20+$G$20)-$AE1007))/3)*$AF$603)+(((PI()*((($C$19+$G$20)-$AE1007)*($O$20/($O$19/2)))^2*(((($C$19+$G$20)-$AE1007)*($O$20/($O$19/2)))*$AZ$19))/3)*$AF$603),(((PI()*((($C$19+$G$20)-$AE1007)*($O$20/($O$19/2)))^2*((($O$20+$G$20)-$AE1007)/3))*$AF$603)-((PI()*((($C$19+$G$20)-$AE1007)*($O$20/($O$19/2)))^2*(((($C$19+$G$20)-$AE1007)*($O$20/($O$19/2)))*$AZ$19)/3)*$AF$603))),IF('Silo Levels'!$L$26="Pumping",(($D$18*$AF$603)+((PI()*(($C$21/2)^2)*($G$20-$AE1007))*$AF$603))+((($D$18+$H$18)/3)*$BG$19)+(((PI()*($C$21/2)^2*(($C$21/2)*$AZ$19))/3)*$AF$603),(($D$18*$AF$603)+((PI()*(($C$21/2)^2)*($G$20-$AE1007))*$AF$603))+((($D$18+$H$18)/3)*$BG$19)-(((PI()*($C$21/2)^2*(($C$21/2)*$AZ$19))/3)*$AF$603)))</f>
        <v>58640.964439447176</v>
      </c>
      <c r="AG1007" s="73">
        <v>40.200000000000003</v>
      </c>
      <c r="AH1007" s="101">
        <f t="shared" si="153"/>
        <v>52880.413401976301</v>
      </c>
      <c r="AI1007" s="66">
        <v>40.200000000000003</v>
      </c>
      <c r="AJ1007" s="102">
        <f>IF($AI1007&gt;$G$20,IF('Silo Levels'!$L$27="Pumping",((PI()*((($C$19+$G$20)-$AI1007)*($O$20/($O$19/2)))^2*((($O$20+$G$20)-$AI1007))/3)*$AJ$603)+(((PI()*((($C$19+$G$20)-$AI1007)*($O$20/($O$19/2)))^2*(((($C$19+$G$20)-$AI1007)*($O$20/($O$19/2)))*$AZ$20))/3)*$AJ$603),(((PI()*((($C$19+$G$20)-$AI1007)*($O$20/($O$19/2)))^2*((($O$20+$G$20)-$AI1007)/3))*$AJ$603)-((PI()*((($C$19+$G$20)-$AI1007)*($O$20/($O$19/2)))^2*(((($C$19+$G$20)-$AI1007)*($O$20/($O$19/2)))*$AZ$20)/3)*$AJ$603))),IF('Silo Levels'!$L$27="Pumping",(($D$18*$AJ$603)+((PI()*(($C$21/2)^2)*($G$20-$AI1007))*$AJ$603))+((($D$18+$H$18)/3)*$BG$20)+(((PI()*($C$21/2)^2*(($C$21/2)*$AZ$20))/3)*$AJ$603),(($D$18*$AJ$603)+((PI()*(($C$21/2)^2)*($G$20-$AI1007))*$AJ$603))+((($D$18+$H$18)/3)*$BG$20)-(((PI()*($C$21/2)^2*(($C$21/2)*$AZ$20))/3)*$AJ$603)))</f>
        <v>48698.958011169576</v>
      </c>
    </row>
    <row r="1008" spans="1:36" x14ac:dyDescent="0.3">
      <c r="A1008">
        <v>40.299999999999997</v>
      </c>
      <c r="B1008" s="101">
        <f t="shared" si="145"/>
        <v>52460.810909797809</v>
      </c>
      <c r="C1008" s="66">
        <v>40.299999999999997</v>
      </c>
      <c r="D1008" s="102">
        <f>IF($C1008&gt;$G$20,IF('Silo Levels'!$L$19="Pumping",((PI()*((($C$19+$G$20)-$C1008)*($O$20/($O$19/2)))^2*((($O$20+$G$20)-$C1008))/3)*$D$603)+(((PI()*((($C$19+$G$20)-$C1008)*($O$20/($O$19/2)))^2*(((($C$19+$G$20)-$C1008)*($O$20/($O$19/2)))*$AZ$12))/3)*$D$603),(((PI()*((($C$19+$G$20)-$C1008)*($O$20/($O$19/2)))^2*((($O$20+$G$20)-$C1008)/3))*$D$603)-((PI()*((($C$19+$G$20)-$C1008)*($O$20/($O$19/2)))^2*(((($C$19+$G$20)-$C1008)*($O$20/($O$19/2)))*$AZ$12)/3)*$D$603))),IF('Silo Levels'!$L$19="Pumping",(($D$18*$D$603)+((PI()*(($C$21/2)^2)*($G$20-$C1008))*$D$603))+((($D$18+$H$18)/3)*$BG$12)+(((PI()*($C$21/2)^2*(($C$21/2)*$AZ$12))/3)*$D$603),(($D$18*$D$603)+((PI()*(($C$21/2)^2)*($G$20-$C1008))*$D$603))+((($D$18+$H$18)/3)*$BG$12)-(((PI()*($C$21/2)^2*(($C$21/2)*$AZ$12))/3)*$D$603)))</f>
        <v>49533.792136233104</v>
      </c>
      <c r="E1008" s="73">
        <v>40.299999999999997</v>
      </c>
      <c r="F1008" s="101">
        <f t="shared" si="146"/>
        <v>47526.180778662594</v>
      </c>
      <c r="G1008" s="66">
        <v>40.299999999999997</v>
      </c>
      <c r="H1008" s="102">
        <f>IF($G1008&gt;$G$20,IF('Silo Levels'!$L$20="Pumping",((PI()*((($C$19+$G$20)-$G1008)*($O$20/($O$19/2)))^2*((($O$20+$G$20)-$G1008))/3)*$H$603)+(((PI()*((($C$19+$G$20)-$G1008)*($O$20/($O$19/2)))^2*(((($C$19+$G$20)-$G1008)*($O$20/($O$19/2)))*$AZ$13))/3)*$H$603),(((PI()*((($C$19+$G$20)-$G1008)*($O$20/($O$19/2)))^2*((($O$20+$G$20)-$G1008)/3))*$H$603)-((PI()*((($C$19+$G$20)-$G1008)*($O$20/($O$19/2)))^2*(((($C$19+$G$20)-$G1008)*($O$20/($O$19/2)))*$AZ$13)/3)*$H$603))),IF('Silo Levels'!$L$20="Pumping",(($D$18*$H$603)+((PI()*(($C$21/2)^2)*($G$20-$G1008))*$H$603))+((($D$18+$H$18)/3)*$BG$13)+(((PI()*($C$21/2)^2*(($C$21/2)*$AZ$13))/3)*$H$603),(($D$18*$H$603)+((PI()*(($C$21/2)^2)*($G$20-$G1008))*$H$603))+((($D$18+$H$18)/3)*$BG$13)-(((PI()*($C$21/2)^2*(($C$21/2)*$AZ$13))/3)*$H$603)))</f>
        <v>43738.046333636732</v>
      </c>
      <c r="I1008" s="73">
        <v>40.299999999999997</v>
      </c>
      <c r="J1008" s="101">
        <f t="shared" si="147"/>
        <v>47742.70800142199</v>
      </c>
      <c r="K1008" s="66">
        <v>40.299999999999997</v>
      </c>
      <c r="L1008" s="102">
        <f>IF($K1008&gt;$G$20,IF('Silo Levels'!$L$21="Pumping",((PI()*((($C$19+$G$20)-$K1008)*($O$20/($O$19/2)))^2*((($O$20+$G$20)-$K1008))/3)*$L$603)+(((PI()*((($C$19+$G$20)-$K1008)*($O$20/($O$19/2)))^2*(((($C$19+$G$20)-$K1008)*($O$20/($O$19/2)))*$AZ$14))/3)*$L$603),(((PI()*((($C$19+$G$20)-$K1008)*($O$20/($O$19/2)))^2*((($O$20+$G$20)-$K1008)/3))*$L$603)-((PI()*((($C$19+$G$20)-$K1008)*($O$20/($O$19/2)))^2*(((($C$19+$G$20)-$K1008)*($O$20/($O$19/2)))*$AZ$14)/3)*$L$603))),IF('Silo Levels'!$L$21="Pumping",(($D$18*$L$603)+((PI()*(($C$21/2)^2)*($G$20-$K1008))*$L$603))+((($D$18+$H$18)/3)*$BG$14)+(((PI()*($C$21/2)^2*(($C$21/2)*$AZ$14))/3)*$L$603),(($D$18*$L$603)+((PI()*(($C$21/2)^2)*($G$20-$K1008))*$L$603))+((($D$18+$H$18)/3)*$BG$14)-(((PI()*($C$21/2)^2*(($C$21/2)*$AZ$14))/3)*$L$603)))</f>
        <v>43937.314979809875</v>
      </c>
      <c r="M1008" s="73">
        <v>40.299999999999997</v>
      </c>
      <c r="N1008" s="101">
        <f t="shared" si="148"/>
        <v>48868.874231337883</v>
      </c>
      <c r="O1008" s="66">
        <v>40.299999999999997</v>
      </c>
      <c r="P1008" s="102">
        <f>IF($O1008&gt;$G$20,IF('Silo Levels'!$L$22="Pumping",((PI()*((($C$19+$G$20)-$O1008)*($O$20/($O$19/2)))^2*((($O$20+$G$20)-$O1008))/3)*$P$603)+(((PI()*((($C$19+$G$20)-$O1008)*($O$20/($O$19/2)))^2*(((($C$19+$G$20)-$O1008)*($O$20/($O$19/2)))*$AZ$15))/3)*$P$603),(((PI()*((($C$19+$G$20)-$O1008)*($O$20/($O$19/2)))^2*((($O$20+$G$20)-$O1008)/3))*$P$603)-((PI()*((($C$19+$G$20)-$O1008)*($O$20/($O$19/2)))^2*(((($C$19+$G$20)-$O1008)*($O$20/($O$19/2)))*$AZ$15)/3)*$P$603))),IF('Silo Levels'!$L$22="Pumping",(($D$18*$P$603)+((PI()*(($C$21/2)^2)*($G$20-$O1008))*$P$603))+((($D$18+$H$18)/3)*$BG$15)+(((PI()*($C$21/2)^2*(($C$21/2)*$AZ$15))/3)*$P$603),(($D$18*$P$603)+((PI()*(($C$21/2)^2)*($G$20-$O1008))*$P$603))+((($D$18+$H$18)/3)*$BG$15)-(((PI()*($C$21/2)^2*(($C$21/2)*$AZ$15))/3)*$P$603)))</f>
        <v>44973.718703745391</v>
      </c>
      <c r="Q1008" s="73">
        <v>40.299999999999997</v>
      </c>
      <c r="R1008" s="101">
        <f t="shared" si="149"/>
        <v>50551.102589740927</v>
      </c>
      <c r="S1008" s="66">
        <v>40.299999999999997</v>
      </c>
      <c r="T1008" s="102">
        <f>IF($S1008&gt;$G$20,IF('Silo Levels'!$L$23="Pumping",((PI()*((($C$19+$G$20)-$S1008)*($O$20/($O$19/2)))^2*((($O$20+$G$20)-$S1008))/3)*$T$603)+(((PI()*((($C$19+$G$20)-$S1008)*($O$20/($O$19/2)))^2*(((($C$19+$G$20)-$S1008)*($O$20/($O$19/2)))*$AZ$16))/3)*$T$603),(((PI()*((($C$19+$G$20)-$S1008)*($O$20/($O$19/2)))^2*((($O$20+$G$20)-$S1008)/3))*$T$603)-((PI()*((($C$19+$G$20)-$S1008)*($O$20/($O$19/2)))^2*(((($C$19+$G$20)-$S1008)*($O$20/($O$19/2)))*$AZ$16)/3)*$T$603))),IF('Silo Levels'!$L$23="Pumping",(($D$18*$T$603)+((PI()*(($C$21/2)^2)*($G$20-$S1008))*$T$603))+((($D$18+$H$18)/3)*$BG$16)+(((PI()*($C$21/2)^2*(($C$21/2)*$AZ$16))/3)*$T$603),(($D$18*$T$603)+((PI()*(($C$21/2)^2)*($G$20-$S1008))*$T$603))+((($D$18+$H$18)/3)*$BG$16)-(((PI()*($C$21/2)^2*(($C$21/2)*$AZ$16))/3)*$T$603)))</f>
        <v>46521.862919798688</v>
      </c>
      <c r="U1008" s="73">
        <v>40.299999999999997</v>
      </c>
      <c r="V1008" s="101">
        <f t="shared" si="150"/>
        <v>47526.180778662594</v>
      </c>
      <c r="W1008" s="66">
        <v>40.299999999999997</v>
      </c>
      <c r="X1008" s="102">
        <f>IF($W1008&gt;$G$20,IF('Silo Levels'!$L$24="Pumping",((PI()*((($C$19+$G$20)-$W1008)*($O$20/($O$19/2)))^2*((($O$20+$G$20)-$W1008))/3)*$X$603)+(((PI()*((($C$19+$G$20)-$W1008)*($O$20/($O$19/2)))^2*(((($C$19+$G$20)-$W1008)*($O$20/($O$19/2)))*$AZ$17))/3)*$X$603),(((PI()*((($C$19+$G$20)-$W1008)*($O$20/($O$19/2)))^2*((($O$20+$G$20)-$W1008)/3))*$X$603)-((PI()*((($C$19+$G$20)-$W1008)*($O$20/($O$19/2)))^2*(((($C$19+$G$20)-$W1008)*($O$20/($O$19/2)))*$AZ$17)/3)*$X$603))),IF('Silo Levels'!$L$24="Pumping",(($D$18*$X$603)+((PI()*(($C$21/2)^2)*($G$20-$W1008))*$X$603))+((($D$18+$H$18)/3)*$BG$17)+(((PI()*($C$21/2)^2*(($C$21/2)*$AZ$17))/3)*$X$603),(($D$18*$X$603)+((PI()*(($C$21/2)^2)*($G$20-$W1008))*$X$603))+((($D$18+$H$18)/3)*$BG$17)-(((PI()*($C$21/2)^2*(($C$21/2)*$AZ$17))/3)*$X$603)))</f>
        <v>43738.046333636732</v>
      </c>
      <c r="Y1008" s="73">
        <v>40.299999999999997</v>
      </c>
      <c r="Z1008" s="101">
        <f t="shared" si="151"/>
        <v>54567.10685103701</v>
      </c>
      <c r="AA1008" s="66">
        <v>40.299999999999997</v>
      </c>
      <c r="AB1008" s="102">
        <f>IF($AA1008&gt;$G$20,IF('Silo Levels'!$L$25="Pumping",((PI()*((($C$19+$G$20)-$AA1008)*($O$20/($O$19/2)))^2*((($O$20+$G$20)-$AA1008))/3)*$AB$603)+(((PI()*((($C$19+$G$20)-$AA1008)*($O$20/($O$19/2)))^2*(((($C$19+$G$20)-$AA1008)*($O$20/($O$19/2)))*$AZ$18))/3)*$AB$603),(((PI()*((($C$19+$G$20)-$AA1008)*($O$20/($O$19/2)))^2*((($O$20+$G$20)-$AA1008)/3))*$AB$603)-((PI()*((($C$19+$G$20)-$AA1008)*($O$20/($O$19/2)))^2*(((($C$19+$G$20)-$AA1008)*($O$20/($O$19/2)))*$AZ$18)/3)*$AB$603))),IF('Silo Levels'!$L$25="Pumping",(($D$18*$AB$603)+((PI()*(($C$21/2)^2)*($G$20-$AA1008))*$AB$603))+((($D$18+$H$18)/3)*$BG$18)+(((PI()*($C$21/2)^2*(($C$21/2)*$AZ$18))/3)*$AB$603),(($D$18*$AB$603)+((PI()*(($C$21/2)^2)*($G$20-$AA1008))*$AB$603))+((($D$18+$H$18)/3)*$BG$18)-(((PI()*($C$21/2)^2*(($C$21/2)*$AZ$18))/3)*$AB$603)))</f>
        <v>50217.766473982694</v>
      </c>
      <c r="AC1008" s="73">
        <v>40.299999999999997</v>
      </c>
      <c r="AD1008" s="101">
        <f t="shared" si="152"/>
        <v>60407.812553135154</v>
      </c>
      <c r="AE1008" s="66">
        <v>40.299999999999997</v>
      </c>
      <c r="AF1008" s="102">
        <f>IF($AE1008&gt;$G$20,IF('Silo Levels'!$L$26="Pumping",((PI()*((($C$19+$G$20)-$AE1008)*($O$20/($O$19/2)))^2*((($O$20+$G$20)-$AE1008))/3)*$AF$603)+(((PI()*((($C$19+$G$20)-$AE1008)*($O$20/($O$19/2)))^2*(((($C$19+$G$20)-$AE1008)*($O$20/($O$19/2)))*$AZ$19))/3)*$AF$603),(((PI()*((($C$19+$G$20)-$AE1008)*($O$20/($O$19/2)))^2*((($O$20+$G$20)-$AE1008)/3))*$AF$603)-((PI()*((($C$19+$G$20)-$AE1008)*($O$20/($O$19/2)))^2*(((($C$19+$G$20)-$AE1008)*($O$20/($O$19/2)))*$AZ$19)/3)*$AF$603))),IF('Silo Levels'!$L$26="Pumping",(($D$18*$AF$603)+((PI()*(($C$21/2)^2)*($G$20-$AE1008))*$AF$603))+((($D$18+$H$18)/3)*$BG$19)+(((PI()*($C$21/2)^2*(($C$21/2)*$AZ$19))/3)*$AF$603),(($D$18*$AF$603)+((PI()*(($C$21/2)^2)*($G$20-$AE1008))*$AF$603))+((($D$18+$H$18)/3)*$BG$19)-(((PI()*($C$21/2)^2*(($C$21/2)*$AZ$19))/3)*$AF$603)))</f>
        <v>58197.326900875174</v>
      </c>
      <c r="AG1008" s="73">
        <v>40.299999999999997</v>
      </c>
      <c r="AH1008" s="101">
        <f t="shared" si="153"/>
        <v>52460.810909797809</v>
      </c>
      <c r="AI1008" s="66">
        <v>40.299999999999997</v>
      </c>
      <c r="AJ1008" s="102">
        <f>IF($AI1008&gt;$G$20,IF('Silo Levels'!$L$27="Pumping",((PI()*((($C$19+$G$20)-$AI1008)*($O$20/($O$19/2)))^2*((($O$20+$G$20)-$AI1008))/3)*$AJ$603)+(((PI()*((($C$19+$G$20)-$AI1008)*($O$20/($O$19/2)))^2*(((($C$19+$G$20)-$AI1008)*($O$20/($O$19/2)))*$AZ$20))/3)*$AJ$603),(((PI()*((($C$19+$G$20)-$AI1008)*($O$20/($O$19/2)))^2*((($O$20+$G$20)-$AI1008)/3))*$AJ$603)-((PI()*((($C$19+$G$20)-$AI1008)*($O$20/($O$19/2)))^2*(((($C$19+$G$20)-$AI1008)*($O$20/($O$19/2)))*$AZ$20)/3)*$AJ$603))),IF('Silo Levels'!$L$27="Pumping",(($D$18*$AJ$603)+((PI()*(($C$21/2)^2)*($G$20-$AI1008))*$AJ$603))+((($D$18+$H$18)/3)*$BG$20)+(((PI()*($C$21/2)^2*(($C$21/2)*$AZ$20))/3)*$AJ$603),(($D$18*$AJ$603)+((PI()*(($C$21/2)^2)*($G$20-$AI1008))*$AJ$603))+((($D$18+$H$18)/3)*$BG$20)-(((PI()*($C$21/2)^2*(($C$21/2)*$AZ$20))/3)*$AJ$603)))</f>
        <v>48279.355518991084</v>
      </c>
    </row>
    <row r="1009" spans="1:36" x14ac:dyDescent="0.3">
      <c r="A1009">
        <v>40.4</v>
      </c>
      <c r="B1009" s="101">
        <f t="shared" si="145"/>
        <v>52041.208417619295</v>
      </c>
      <c r="C1009" s="66">
        <v>40.4</v>
      </c>
      <c r="D1009" s="102">
        <f>IF($C1009&gt;$G$20,IF('Silo Levels'!$L$19="Pumping",((PI()*((($C$19+$G$20)-$C1009)*($O$20/($O$19/2)))^2*((($O$20+$G$20)-$C1009))/3)*$D$603)+(((PI()*((($C$19+$G$20)-$C1009)*($O$20/($O$19/2)))^2*(((($C$19+$G$20)-$C1009)*($O$20/($O$19/2)))*$AZ$12))/3)*$D$603),(((PI()*((($C$19+$G$20)-$C1009)*($O$20/($O$19/2)))^2*((($O$20+$G$20)-$C1009)/3))*$D$603)-((PI()*((($C$19+$G$20)-$C1009)*($O$20/($O$19/2)))^2*(((($C$19+$G$20)-$C1009)*($O$20/($O$19/2)))*$AZ$12)/3)*$D$603))),IF('Silo Levels'!$L$19="Pumping",(($D$18*$D$603)+((PI()*(($C$21/2)^2)*($G$20-$C1009))*$D$603))+((($D$18+$H$18)/3)*$BG$12)+(((PI()*($C$21/2)^2*(($C$21/2)*$AZ$12))/3)*$D$603),(($D$18*$D$603)+((PI()*(($C$21/2)^2)*($G$20-$C1009))*$D$603))+((($D$18+$H$18)/3)*$BG$12)-(((PI()*($C$21/2)^2*(($C$21/2)*$AZ$12))/3)*$D$603)))</f>
        <v>49114.18964405459</v>
      </c>
      <c r="E1009" s="73">
        <v>40.4</v>
      </c>
      <c r="F1009" s="101">
        <f t="shared" si="146"/>
        <v>47146.047426687874</v>
      </c>
      <c r="G1009" s="66">
        <v>40.4</v>
      </c>
      <c r="H1009" s="102">
        <f>IF($G1009&gt;$G$20,IF('Silo Levels'!$L$20="Pumping",((PI()*((($C$19+$G$20)-$G1009)*($O$20/($O$19/2)))^2*((($O$20+$G$20)-$G1009))/3)*$H$603)+(((PI()*((($C$19+$G$20)-$G1009)*($O$20/($O$19/2)))^2*(((($C$19+$G$20)-$G1009)*($O$20/($O$19/2)))*$AZ$13))/3)*$H$603),(((PI()*((($C$19+$G$20)-$G1009)*($O$20/($O$19/2)))^2*((($O$20+$G$20)-$G1009)/3))*$H$603)-((PI()*((($C$19+$G$20)-$G1009)*($O$20/($O$19/2)))^2*(((($C$19+$G$20)-$G1009)*($O$20/($O$19/2)))*$AZ$13)/3)*$H$603))),IF('Silo Levels'!$L$20="Pumping",(($D$18*$H$603)+((PI()*(($C$21/2)^2)*($G$20-$G1009))*$H$603))+((($D$18+$H$18)/3)*$BG$13)+(((PI()*($C$21/2)^2*(($C$21/2)*$AZ$13))/3)*$H$603),(($D$18*$H$603)+((PI()*(($C$21/2)^2)*($G$20-$G1009))*$H$603))+((($D$18+$H$18)/3)*$BG$13)-(((PI()*($C$21/2)^2*(($C$21/2)*$AZ$13))/3)*$H$603)))</f>
        <v>43357.912981662012</v>
      </c>
      <c r="I1009" s="73">
        <v>40.4</v>
      </c>
      <c r="J1009" s="101">
        <f t="shared" si="147"/>
        <v>47360.842778347323</v>
      </c>
      <c r="K1009" s="66">
        <v>40.4</v>
      </c>
      <c r="L1009" s="102">
        <f>IF($K1009&gt;$G$20,IF('Silo Levels'!$L$21="Pumping",((PI()*((($C$19+$G$20)-$K1009)*($O$20/($O$19/2)))^2*((($O$20+$G$20)-$K1009))/3)*$L$603)+(((PI()*((($C$19+$G$20)-$K1009)*($O$20/($O$19/2)))^2*(((($C$19+$G$20)-$K1009)*($O$20/($O$19/2)))*$AZ$14))/3)*$L$603),(((PI()*((($C$19+$G$20)-$K1009)*($O$20/($O$19/2)))^2*((($O$20+$G$20)-$K1009)/3))*$L$603)-((PI()*((($C$19+$G$20)-$K1009)*($O$20/($O$19/2)))^2*(((($C$19+$G$20)-$K1009)*($O$20/($O$19/2)))*$AZ$14)/3)*$L$603))),IF('Silo Levels'!$L$21="Pumping",(($D$18*$L$603)+((PI()*(($C$21/2)^2)*($G$20-$K1009))*$L$603))+((($D$18+$H$18)/3)*$BG$14)+(((PI()*($C$21/2)^2*(($C$21/2)*$AZ$14))/3)*$L$603),(($D$18*$L$603)+((PI()*(($C$21/2)^2)*($G$20-$K1009))*$L$603))+((($D$18+$H$18)/3)*$BG$14)-(((PI()*($C$21/2)^2*(($C$21/2)*$AZ$14))/3)*$L$603)))</f>
        <v>43555.449756735208</v>
      </c>
      <c r="M1009" s="73">
        <v>40.4</v>
      </c>
      <c r="N1009" s="101">
        <f t="shared" si="148"/>
        <v>48478.001481530686</v>
      </c>
      <c r="O1009" s="66">
        <v>40.4</v>
      </c>
      <c r="P1009" s="102">
        <f>IF($O1009&gt;$G$20,IF('Silo Levels'!$L$22="Pumping",((PI()*((($C$19+$G$20)-$O1009)*($O$20/($O$19/2)))^2*((($O$20+$G$20)-$O1009))/3)*$P$603)+(((PI()*((($C$19+$G$20)-$O1009)*($O$20/($O$19/2)))^2*(((($C$19+$G$20)-$O1009)*($O$20/($O$19/2)))*$AZ$15))/3)*$P$603),(((PI()*((($C$19+$G$20)-$O1009)*($O$20/($O$19/2)))^2*((($O$20+$G$20)-$O1009)/3))*$P$603)-((PI()*((($C$19+$G$20)-$O1009)*($O$20/($O$19/2)))^2*(((($C$19+$G$20)-$O1009)*($O$20/($O$19/2)))*$AZ$15)/3)*$P$603))),IF('Silo Levels'!$L$22="Pumping",(($D$18*$P$603)+((PI()*(($C$21/2)^2)*($G$20-$O1009))*$P$603))+((($D$18+$H$18)/3)*$BG$15)+(((PI()*($C$21/2)^2*(($C$21/2)*$AZ$15))/3)*$P$603),(($D$18*$P$603)+((PI()*(($C$21/2)^2)*($G$20-$O1009))*$P$603))+((($D$18+$H$18)/3)*$BG$15)-(((PI()*($C$21/2)^2*(($C$21/2)*$AZ$15))/3)*$P$603)))</f>
        <v>44582.845953938195</v>
      </c>
      <c r="Q1009" s="73">
        <v>40.4</v>
      </c>
      <c r="R1009" s="101">
        <f t="shared" si="149"/>
        <v>50146.774706485397</v>
      </c>
      <c r="S1009" s="66">
        <v>40.4</v>
      </c>
      <c r="T1009" s="102">
        <f>IF($S1009&gt;$G$20,IF('Silo Levels'!$L$23="Pumping",((PI()*((($C$19+$G$20)-$S1009)*($O$20/($O$19/2)))^2*((($O$20+$G$20)-$S1009))/3)*$T$603)+(((PI()*((($C$19+$G$20)-$S1009)*($O$20/($O$19/2)))^2*(((($C$19+$G$20)-$S1009)*($O$20/($O$19/2)))*$AZ$16))/3)*$T$603),(((PI()*((($C$19+$G$20)-$S1009)*($O$20/($O$19/2)))^2*((($O$20+$G$20)-$S1009)/3))*$T$603)-((PI()*((($C$19+$G$20)-$S1009)*($O$20/($O$19/2)))^2*(((($C$19+$G$20)-$S1009)*($O$20/($O$19/2)))*$AZ$16)/3)*$T$603))),IF('Silo Levels'!$L$23="Pumping",(($D$18*$T$603)+((PI()*(($C$21/2)^2)*($G$20-$S1009))*$T$603))+((($D$18+$H$18)/3)*$BG$16)+(((PI()*($C$21/2)^2*(($C$21/2)*$AZ$16))/3)*$T$603),(($D$18*$T$603)+((PI()*(($C$21/2)^2)*($G$20-$S1009))*$T$603))+((($D$18+$H$18)/3)*$BG$16)-(((PI()*($C$21/2)^2*(($C$21/2)*$AZ$16))/3)*$T$603)))</f>
        <v>46117.535036543159</v>
      </c>
      <c r="U1009" s="73">
        <v>40.4</v>
      </c>
      <c r="V1009" s="101">
        <f t="shared" si="150"/>
        <v>47146.047426687874</v>
      </c>
      <c r="W1009" s="66">
        <v>40.4</v>
      </c>
      <c r="X1009" s="102">
        <f>IF($W1009&gt;$G$20,IF('Silo Levels'!$L$24="Pumping",((PI()*((($C$19+$G$20)-$W1009)*($O$20/($O$19/2)))^2*((($O$20+$G$20)-$W1009))/3)*$X$603)+(((PI()*((($C$19+$G$20)-$W1009)*($O$20/($O$19/2)))^2*(((($C$19+$G$20)-$W1009)*($O$20/($O$19/2)))*$AZ$17))/3)*$X$603),(((PI()*((($C$19+$G$20)-$W1009)*($O$20/($O$19/2)))^2*((($O$20+$G$20)-$W1009)/3))*$X$603)-((PI()*((($C$19+$G$20)-$W1009)*($O$20/($O$19/2)))^2*(((($C$19+$G$20)-$W1009)*($O$20/($O$19/2)))*$AZ$17)/3)*$X$603))),IF('Silo Levels'!$L$24="Pumping",(($D$18*$X$603)+((PI()*(($C$21/2)^2)*($G$20-$W1009))*$X$603))+((($D$18+$H$18)/3)*$BG$17)+(((PI()*($C$21/2)^2*(($C$21/2)*$AZ$17))/3)*$X$603),(($D$18*$X$603)+((PI()*(($C$21/2)^2)*($G$20-$W1009))*$X$603))+((($D$18+$H$18)/3)*$BG$17)-(((PI()*($C$21/2)^2*(($C$21/2)*$AZ$17))/3)*$X$603)))</f>
        <v>43357.912981662012</v>
      </c>
      <c r="Y1009" s="73">
        <v>40.4</v>
      </c>
      <c r="Z1009" s="101">
        <f t="shared" si="151"/>
        <v>54130.65736372285</v>
      </c>
      <c r="AA1009" s="66">
        <v>40.4</v>
      </c>
      <c r="AB1009" s="102">
        <f>IF($AA1009&gt;$G$20,IF('Silo Levels'!$L$25="Pumping",((PI()*((($C$19+$G$20)-$AA1009)*($O$20/($O$19/2)))^2*((($O$20+$G$20)-$AA1009))/3)*$AB$603)+(((PI()*((($C$19+$G$20)-$AA1009)*($O$20/($O$19/2)))^2*(((($C$19+$G$20)-$AA1009)*($O$20/($O$19/2)))*$AZ$18))/3)*$AB$603),(((PI()*((($C$19+$G$20)-$AA1009)*($O$20/($O$19/2)))^2*((($O$20+$G$20)-$AA1009)/3))*$AB$603)-((PI()*((($C$19+$G$20)-$AA1009)*($O$20/($O$19/2)))^2*(((($C$19+$G$20)-$AA1009)*($O$20/($O$19/2)))*$AZ$18)/3)*$AB$603))),IF('Silo Levels'!$L$25="Pumping",(($D$18*$AB$603)+((PI()*(($C$21/2)^2)*($G$20-$AA1009))*$AB$603))+((($D$18+$H$18)/3)*$BG$18)+(((PI()*($C$21/2)^2*(($C$21/2)*$AZ$18))/3)*$AB$603),(($D$18*$AB$603)+((PI()*(($C$21/2)^2)*($G$20-$AA1009))*$AB$603))+((($D$18+$H$18)/3)*$BG$18)-(((PI()*($C$21/2)^2*(($C$21/2)*$AZ$18))/3)*$AB$603)))</f>
        <v>49781.316986668535</v>
      </c>
      <c r="AC1009" s="73">
        <v>40.4</v>
      </c>
      <c r="AD1009" s="101">
        <f t="shared" si="152"/>
        <v>59964.175014563109</v>
      </c>
      <c r="AE1009" s="66">
        <v>40.4</v>
      </c>
      <c r="AF1009" s="102">
        <f>IF($AE1009&gt;$G$20,IF('Silo Levels'!$L$26="Pumping",((PI()*((($C$19+$G$20)-$AE1009)*($O$20/($O$19/2)))^2*((($O$20+$G$20)-$AE1009))/3)*$AF$603)+(((PI()*((($C$19+$G$20)-$AE1009)*($O$20/($O$19/2)))^2*(((($C$19+$G$20)-$AE1009)*($O$20/($O$19/2)))*$AZ$19))/3)*$AF$603),(((PI()*((($C$19+$G$20)-$AE1009)*($O$20/($O$19/2)))^2*((($O$20+$G$20)-$AE1009)/3))*$AF$603)-((PI()*((($C$19+$G$20)-$AE1009)*($O$20/($O$19/2)))^2*(((($C$19+$G$20)-$AE1009)*($O$20/($O$19/2)))*$AZ$19)/3)*$AF$603))),IF('Silo Levels'!$L$26="Pumping",(($D$18*$AF$603)+((PI()*(($C$21/2)^2)*($G$20-$AE1009))*$AF$603))+((($D$18+$H$18)/3)*$BG$19)+(((PI()*($C$21/2)^2*(($C$21/2)*$AZ$19))/3)*$AF$603),(($D$18*$AF$603)+((PI()*(($C$21/2)^2)*($G$20-$AE1009))*$AF$603))+((($D$18+$H$18)/3)*$BG$19)-(((PI()*($C$21/2)^2*(($C$21/2)*$AZ$19))/3)*$AF$603)))</f>
        <v>57753.689362303128</v>
      </c>
      <c r="AG1009" s="73">
        <v>40.4</v>
      </c>
      <c r="AH1009" s="101">
        <f t="shared" si="153"/>
        <v>52041.208417619295</v>
      </c>
      <c r="AI1009" s="66">
        <v>40.4</v>
      </c>
      <c r="AJ1009" s="102">
        <f>IF($AI1009&gt;$G$20,IF('Silo Levels'!$L$27="Pumping",((PI()*((($C$19+$G$20)-$AI1009)*($O$20/($O$19/2)))^2*((($O$20+$G$20)-$AI1009))/3)*$AJ$603)+(((PI()*((($C$19+$G$20)-$AI1009)*($O$20/($O$19/2)))^2*(((($C$19+$G$20)-$AI1009)*($O$20/($O$19/2)))*$AZ$20))/3)*$AJ$603),(((PI()*((($C$19+$G$20)-$AI1009)*($O$20/($O$19/2)))^2*((($O$20+$G$20)-$AI1009)/3))*$AJ$603)-((PI()*((($C$19+$G$20)-$AI1009)*($O$20/($O$19/2)))^2*(((($C$19+$G$20)-$AI1009)*($O$20/($O$19/2)))*$AZ$20)/3)*$AJ$603))),IF('Silo Levels'!$L$27="Pumping",(($D$18*$AJ$603)+((PI()*(($C$21/2)^2)*($G$20-$AI1009))*$AJ$603))+((($D$18+$H$18)/3)*$BG$20)+(((PI()*($C$21/2)^2*(($C$21/2)*$AZ$20))/3)*$AJ$603),(($D$18*$AJ$603)+((PI()*(($C$21/2)^2)*($G$20-$AI1009))*$AJ$603))+((($D$18+$H$18)/3)*$BG$20)-(((PI()*($C$21/2)^2*(($C$21/2)*$AZ$20))/3)*$AJ$603)))</f>
        <v>47859.75302681257</v>
      </c>
    </row>
    <row r="1010" spans="1:36" x14ac:dyDescent="0.3">
      <c r="A1010">
        <v>40.5</v>
      </c>
      <c r="B1010" s="101">
        <f t="shared" si="145"/>
        <v>51621.605925440766</v>
      </c>
      <c r="C1010" s="66">
        <v>40.5</v>
      </c>
      <c r="D1010" s="102">
        <f>IF($C1010&gt;$G$20,IF('Silo Levels'!$L$19="Pumping",((PI()*((($C$19+$G$20)-$C1010)*($O$20/($O$19/2)))^2*((($O$20+$G$20)-$C1010))/3)*$D$603)+(((PI()*((($C$19+$G$20)-$C1010)*($O$20/($O$19/2)))^2*(((($C$19+$G$20)-$C1010)*($O$20/($O$19/2)))*$AZ$12))/3)*$D$603),(((PI()*((($C$19+$G$20)-$C1010)*($O$20/($O$19/2)))^2*((($O$20+$G$20)-$C1010)/3))*$D$603)-((PI()*((($C$19+$G$20)-$C1010)*($O$20/($O$19/2)))^2*(((($C$19+$G$20)-$C1010)*($O$20/($O$19/2)))*$AZ$12)/3)*$D$603))),IF('Silo Levels'!$L$19="Pumping",(($D$18*$D$603)+((PI()*(($C$21/2)^2)*($G$20-$C1010))*$D$603))+((($D$18+$H$18)/3)*$BG$12)+(((PI()*($C$21/2)^2*(($C$21/2)*$AZ$12))/3)*$D$603),(($D$18*$D$603)+((PI()*(($C$21/2)^2)*($G$20-$C1010))*$D$603))+((($D$18+$H$18)/3)*$BG$12)-(((PI()*($C$21/2)^2*(($C$21/2)*$AZ$12))/3)*$D$603)))</f>
        <v>48694.587151876061</v>
      </c>
      <c r="E1010" s="73">
        <v>40.5</v>
      </c>
      <c r="F1010" s="101">
        <f t="shared" si="146"/>
        <v>46765.914074713146</v>
      </c>
      <c r="G1010" s="66">
        <v>40.5</v>
      </c>
      <c r="H1010" s="102">
        <f>IF($G1010&gt;$G$20,IF('Silo Levels'!$L$20="Pumping",((PI()*((($C$19+$G$20)-$G1010)*($O$20/($O$19/2)))^2*((($O$20+$G$20)-$G1010))/3)*$H$603)+(((PI()*((($C$19+$G$20)-$G1010)*($O$20/($O$19/2)))^2*(((($C$19+$G$20)-$G1010)*($O$20/($O$19/2)))*$AZ$13))/3)*$H$603),(((PI()*((($C$19+$G$20)-$G1010)*($O$20/($O$19/2)))^2*((($O$20+$G$20)-$G1010)/3))*$H$603)-((PI()*((($C$19+$G$20)-$G1010)*($O$20/($O$19/2)))^2*(((($C$19+$G$20)-$G1010)*($O$20/($O$19/2)))*$AZ$13)/3)*$H$603))),IF('Silo Levels'!$L$20="Pumping",(($D$18*$H$603)+((PI()*(($C$21/2)^2)*($G$20-$G1010))*$H$603))+((($D$18+$H$18)/3)*$BG$13)+(((PI()*($C$21/2)^2*(($C$21/2)*$AZ$13))/3)*$H$603),(($D$18*$H$603)+((PI()*(($C$21/2)^2)*($G$20-$G1010))*$H$603))+((($D$18+$H$18)/3)*$BG$13)-(((PI()*($C$21/2)^2*(($C$21/2)*$AZ$13))/3)*$H$603)))</f>
        <v>42977.779629687284</v>
      </c>
      <c r="I1010" s="73">
        <v>40.5</v>
      </c>
      <c r="J1010" s="101">
        <f t="shared" si="147"/>
        <v>46978.97755527265</v>
      </c>
      <c r="K1010" s="66">
        <v>40.5</v>
      </c>
      <c r="L1010" s="102">
        <f>IF($K1010&gt;$G$20,IF('Silo Levels'!$L$21="Pumping",((PI()*((($C$19+$G$20)-$K1010)*($O$20/($O$19/2)))^2*((($O$20+$G$20)-$K1010))/3)*$L$603)+(((PI()*((($C$19+$G$20)-$K1010)*($O$20/($O$19/2)))^2*(((($C$19+$G$20)-$K1010)*($O$20/($O$19/2)))*$AZ$14))/3)*$L$603),(((PI()*((($C$19+$G$20)-$K1010)*($O$20/($O$19/2)))^2*((($O$20+$G$20)-$K1010)/3))*$L$603)-((PI()*((($C$19+$G$20)-$K1010)*($O$20/($O$19/2)))^2*(((($C$19+$G$20)-$K1010)*($O$20/($O$19/2)))*$AZ$14)/3)*$L$603))),IF('Silo Levels'!$L$21="Pumping",(($D$18*$L$603)+((PI()*(($C$21/2)^2)*($G$20-$K1010))*$L$603))+((($D$18+$H$18)/3)*$BG$14)+(((PI()*($C$21/2)^2*(($C$21/2)*$AZ$14))/3)*$L$603),(($D$18*$L$603)+((PI()*(($C$21/2)^2)*($G$20-$K1010))*$L$603))+((($D$18+$H$18)/3)*$BG$14)-(((PI()*($C$21/2)^2*(($C$21/2)*$AZ$14))/3)*$L$603)))</f>
        <v>43173.584533660534</v>
      </c>
      <c r="M1010" s="73">
        <v>40.5</v>
      </c>
      <c r="N1010" s="101">
        <f t="shared" si="148"/>
        <v>48087.128731723489</v>
      </c>
      <c r="O1010" s="66">
        <v>40.5</v>
      </c>
      <c r="P1010" s="102">
        <f>IF($O1010&gt;$G$20,IF('Silo Levels'!$L$22="Pumping",((PI()*((($C$19+$G$20)-$O1010)*($O$20/($O$19/2)))^2*((($O$20+$G$20)-$O1010))/3)*$P$603)+(((PI()*((($C$19+$G$20)-$O1010)*($O$20/($O$19/2)))^2*(((($C$19+$G$20)-$O1010)*($O$20/($O$19/2)))*$AZ$15))/3)*$P$603),(((PI()*((($C$19+$G$20)-$O1010)*($O$20/($O$19/2)))^2*((($O$20+$G$20)-$O1010)/3))*$P$603)-((PI()*((($C$19+$G$20)-$O1010)*($O$20/($O$19/2)))^2*(((($C$19+$G$20)-$O1010)*($O$20/($O$19/2)))*$AZ$15)/3)*$P$603))),IF('Silo Levels'!$L$22="Pumping",(($D$18*$P$603)+((PI()*(($C$21/2)^2)*($G$20-$O1010))*$P$603))+((($D$18+$H$18)/3)*$BG$15)+(((PI()*($C$21/2)^2*(($C$21/2)*$AZ$15))/3)*$P$603),(($D$18*$P$603)+((PI()*(($C$21/2)^2)*($G$20-$O1010))*$P$603))+((($D$18+$H$18)/3)*$BG$15)-(((PI()*($C$21/2)^2*(($C$21/2)*$AZ$15))/3)*$P$603)))</f>
        <v>44191.973204130998</v>
      </c>
      <c r="Q1010" s="73">
        <v>40.5</v>
      </c>
      <c r="R1010" s="101">
        <f t="shared" si="149"/>
        <v>49742.44682322986</v>
      </c>
      <c r="S1010" s="66">
        <v>40.5</v>
      </c>
      <c r="T1010" s="102">
        <f>IF($S1010&gt;$G$20,IF('Silo Levels'!$L$23="Pumping",((PI()*((($C$19+$G$20)-$S1010)*($O$20/($O$19/2)))^2*((($O$20+$G$20)-$S1010))/3)*$T$603)+(((PI()*((($C$19+$G$20)-$S1010)*($O$20/($O$19/2)))^2*(((($C$19+$G$20)-$S1010)*($O$20/($O$19/2)))*$AZ$16))/3)*$T$603),(((PI()*((($C$19+$G$20)-$S1010)*($O$20/($O$19/2)))^2*((($O$20+$G$20)-$S1010)/3))*$T$603)-((PI()*((($C$19+$G$20)-$S1010)*($O$20/($O$19/2)))^2*(((($C$19+$G$20)-$S1010)*($O$20/($O$19/2)))*$AZ$16)/3)*$T$603))),IF('Silo Levels'!$L$23="Pumping",(($D$18*$T$603)+((PI()*(($C$21/2)^2)*($G$20-$S1010))*$T$603))+((($D$18+$H$18)/3)*$BG$16)+(((PI()*($C$21/2)^2*(($C$21/2)*$AZ$16))/3)*$T$603),(($D$18*$T$603)+((PI()*(($C$21/2)^2)*($G$20-$S1010))*$T$603))+((($D$18+$H$18)/3)*$BG$16)-(((PI()*($C$21/2)^2*(($C$21/2)*$AZ$16))/3)*$T$603)))</f>
        <v>45713.207153287622</v>
      </c>
      <c r="U1010" s="73">
        <v>40.5</v>
      </c>
      <c r="V1010" s="101">
        <f t="shared" si="150"/>
        <v>46765.914074713146</v>
      </c>
      <c r="W1010" s="66">
        <v>40.5</v>
      </c>
      <c r="X1010" s="102">
        <f>IF($W1010&gt;$G$20,IF('Silo Levels'!$L$24="Pumping",((PI()*((($C$19+$G$20)-$W1010)*($O$20/($O$19/2)))^2*((($O$20+$G$20)-$W1010))/3)*$X$603)+(((PI()*((($C$19+$G$20)-$W1010)*($O$20/($O$19/2)))^2*(((($C$19+$G$20)-$W1010)*($O$20/($O$19/2)))*$AZ$17))/3)*$X$603),(((PI()*((($C$19+$G$20)-$W1010)*($O$20/($O$19/2)))^2*((($O$20+$G$20)-$W1010)/3))*$X$603)-((PI()*((($C$19+$G$20)-$W1010)*($O$20/($O$19/2)))^2*(((($C$19+$G$20)-$W1010)*($O$20/($O$19/2)))*$AZ$17)/3)*$X$603))),IF('Silo Levels'!$L$24="Pumping",(($D$18*$X$603)+((PI()*(($C$21/2)^2)*($G$20-$W1010))*$X$603))+((($D$18+$H$18)/3)*$BG$17)+(((PI()*($C$21/2)^2*(($C$21/2)*$AZ$17))/3)*$X$603),(($D$18*$X$603)+((PI()*(($C$21/2)^2)*($G$20-$W1010))*$X$603))+((($D$18+$H$18)/3)*$BG$17)-(((PI()*($C$21/2)^2*(($C$21/2)*$AZ$17))/3)*$X$603)))</f>
        <v>42977.779629687284</v>
      </c>
      <c r="Y1010" s="73">
        <v>40.5</v>
      </c>
      <c r="Z1010" s="101">
        <f t="shared" si="151"/>
        <v>53694.207876408676</v>
      </c>
      <c r="AA1010" s="66">
        <v>40.5</v>
      </c>
      <c r="AB1010" s="102">
        <f>IF($AA1010&gt;$G$20,IF('Silo Levels'!$L$25="Pumping",((PI()*((($C$19+$G$20)-$AA1010)*($O$20/($O$19/2)))^2*((($O$20+$G$20)-$AA1010))/3)*$AB$603)+(((PI()*((($C$19+$G$20)-$AA1010)*($O$20/($O$19/2)))^2*(((($C$19+$G$20)-$AA1010)*($O$20/($O$19/2)))*$AZ$18))/3)*$AB$603),(((PI()*((($C$19+$G$20)-$AA1010)*($O$20/($O$19/2)))^2*((($O$20+$G$20)-$AA1010)/3))*$AB$603)-((PI()*((($C$19+$G$20)-$AA1010)*($O$20/($O$19/2)))^2*(((($C$19+$G$20)-$AA1010)*($O$20/($O$19/2)))*$AZ$18)/3)*$AB$603))),IF('Silo Levels'!$L$25="Pumping",(($D$18*$AB$603)+((PI()*(($C$21/2)^2)*($G$20-$AA1010))*$AB$603))+((($D$18+$H$18)/3)*$BG$18)+(((PI()*($C$21/2)^2*(($C$21/2)*$AZ$18))/3)*$AB$603),(($D$18*$AB$603)+((PI()*(($C$21/2)^2)*($G$20-$AA1010))*$AB$603))+((($D$18+$H$18)/3)*$BG$18)-(((PI()*($C$21/2)^2*(($C$21/2)*$AZ$18))/3)*$AB$603)))</f>
        <v>49344.867499354361</v>
      </c>
      <c r="AC1010" s="73">
        <v>40.5</v>
      </c>
      <c r="AD1010" s="101">
        <f t="shared" si="152"/>
        <v>59520.537475991063</v>
      </c>
      <c r="AE1010" s="66">
        <v>40.5</v>
      </c>
      <c r="AF1010" s="102">
        <f>IF($AE1010&gt;$G$20,IF('Silo Levels'!$L$26="Pumping",((PI()*((($C$19+$G$20)-$AE1010)*($O$20/($O$19/2)))^2*((($O$20+$G$20)-$AE1010))/3)*$AF$603)+(((PI()*((($C$19+$G$20)-$AE1010)*($O$20/($O$19/2)))^2*(((($C$19+$G$20)-$AE1010)*($O$20/($O$19/2)))*$AZ$19))/3)*$AF$603),(((PI()*((($C$19+$G$20)-$AE1010)*($O$20/($O$19/2)))^2*((($O$20+$G$20)-$AE1010)/3))*$AF$603)-((PI()*((($C$19+$G$20)-$AE1010)*($O$20/($O$19/2)))^2*(((($C$19+$G$20)-$AE1010)*($O$20/($O$19/2)))*$AZ$19)/3)*$AF$603))),IF('Silo Levels'!$L$26="Pumping",(($D$18*$AF$603)+((PI()*(($C$21/2)^2)*($G$20-$AE1010))*$AF$603))+((($D$18+$H$18)/3)*$BG$19)+(((PI()*($C$21/2)^2*(($C$21/2)*$AZ$19))/3)*$AF$603),(($D$18*$AF$603)+((PI()*(($C$21/2)^2)*($G$20-$AE1010))*$AF$603))+((($D$18+$H$18)/3)*$BG$19)-(((PI()*($C$21/2)^2*(($C$21/2)*$AZ$19))/3)*$AF$603)))</f>
        <v>57310.051823731083</v>
      </c>
      <c r="AG1010" s="73">
        <v>40.5</v>
      </c>
      <c r="AH1010" s="101">
        <f t="shared" si="153"/>
        <v>51621.605925440766</v>
      </c>
      <c r="AI1010" s="66">
        <v>40.5</v>
      </c>
      <c r="AJ1010" s="102">
        <f>IF($AI1010&gt;$G$20,IF('Silo Levels'!$L$27="Pumping",((PI()*((($C$19+$G$20)-$AI1010)*($O$20/($O$19/2)))^2*((($O$20+$G$20)-$AI1010))/3)*$AJ$603)+(((PI()*((($C$19+$G$20)-$AI1010)*($O$20/($O$19/2)))^2*(((($C$19+$G$20)-$AI1010)*($O$20/($O$19/2)))*$AZ$20))/3)*$AJ$603),(((PI()*((($C$19+$G$20)-$AI1010)*($O$20/($O$19/2)))^2*((($O$20+$G$20)-$AI1010)/3))*$AJ$603)-((PI()*((($C$19+$G$20)-$AI1010)*($O$20/($O$19/2)))^2*(((($C$19+$G$20)-$AI1010)*($O$20/($O$19/2)))*$AZ$20)/3)*$AJ$603))),IF('Silo Levels'!$L$27="Pumping",(($D$18*$AJ$603)+((PI()*(($C$21/2)^2)*($G$20-$AI1010))*$AJ$603))+((($D$18+$H$18)/3)*$BG$20)+(((PI()*($C$21/2)^2*(($C$21/2)*$AZ$20))/3)*$AJ$603),(($D$18*$AJ$603)+((PI()*(($C$21/2)^2)*($G$20-$AI1010))*$AJ$603))+((($D$18+$H$18)/3)*$BG$20)-(((PI()*($C$21/2)^2*(($C$21/2)*$AZ$20))/3)*$AJ$603)))</f>
        <v>47440.150534634042</v>
      </c>
    </row>
    <row r="1011" spans="1:36" x14ac:dyDescent="0.3">
      <c r="A1011">
        <v>40.6</v>
      </c>
      <c r="B1011" s="101">
        <f t="shared" si="145"/>
        <v>51202.003433262253</v>
      </c>
      <c r="C1011" s="66">
        <v>40.6</v>
      </c>
      <c r="D1011" s="102">
        <f>IF($C1011&gt;$G$20,IF('Silo Levels'!$L$19="Pumping",((PI()*((($C$19+$G$20)-$C1011)*($O$20/($O$19/2)))^2*((($O$20+$G$20)-$C1011))/3)*$D$603)+(((PI()*((($C$19+$G$20)-$C1011)*($O$20/($O$19/2)))^2*(((($C$19+$G$20)-$C1011)*($O$20/($O$19/2)))*$AZ$12))/3)*$D$603),(((PI()*((($C$19+$G$20)-$C1011)*($O$20/($O$19/2)))^2*((($O$20+$G$20)-$C1011)/3))*$D$603)-((PI()*((($C$19+$G$20)-$C1011)*($O$20/($O$19/2)))^2*(((($C$19+$G$20)-$C1011)*($O$20/($O$19/2)))*$AZ$12)/3)*$D$603))),IF('Silo Levels'!$L$19="Pumping",(($D$18*$D$603)+((PI()*(($C$21/2)^2)*($G$20-$C1011))*$D$603))+((($D$18+$H$18)/3)*$BG$12)+(((PI()*($C$21/2)^2*(($C$21/2)*$AZ$12))/3)*$D$603),(($D$18*$D$603)+((PI()*(($C$21/2)^2)*($G$20-$C1011))*$D$603))+((($D$18+$H$18)/3)*$BG$12)-(((PI()*($C$21/2)^2*(($C$21/2)*$AZ$12))/3)*$D$603)))</f>
        <v>48274.984659697548</v>
      </c>
      <c r="E1011" s="73">
        <v>40.6</v>
      </c>
      <c r="F1011" s="101">
        <f t="shared" si="146"/>
        <v>46385.780722738426</v>
      </c>
      <c r="G1011" s="66">
        <v>40.6</v>
      </c>
      <c r="H1011" s="102">
        <f>IF($G1011&gt;$G$20,IF('Silo Levels'!$L$20="Pumping",((PI()*((($C$19+$G$20)-$G1011)*($O$20/($O$19/2)))^2*((($O$20+$G$20)-$G1011))/3)*$H$603)+(((PI()*((($C$19+$G$20)-$G1011)*($O$20/($O$19/2)))^2*(((($C$19+$G$20)-$G1011)*($O$20/($O$19/2)))*$AZ$13))/3)*$H$603),(((PI()*((($C$19+$G$20)-$G1011)*($O$20/($O$19/2)))^2*((($O$20+$G$20)-$G1011)/3))*$H$603)-((PI()*((($C$19+$G$20)-$G1011)*($O$20/($O$19/2)))^2*(((($C$19+$G$20)-$G1011)*($O$20/($O$19/2)))*$AZ$13)/3)*$H$603))),IF('Silo Levels'!$L$20="Pumping",(($D$18*$H$603)+((PI()*(($C$21/2)^2)*($G$20-$G1011))*$H$603))+((($D$18+$H$18)/3)*$BG$13)+(((PI()*($C$21/2)^2*(($C$21/2)*$AZ$13))/3)*$H$603),(($D$18*$H$603)+((PI()*(($C$21/2)^2)*($G$20-$G1011))*$H$603))+((($D$18+$H$18)/3)*$BG$13)-(((PI()*($C$21/2)^2*(($C$21/2)*$AZ$13))/3)*$H$603)))</f>
        <v>42597.646277712563</v>
      </c>
      <c r="I1011" s="73">
        <v>40.6</v>
      </c>
      <c r="J1011" s="101">
        <f t="shared" si="147"/>
        <v>46597.112332197983</v>
      </c>
      <c r="K1011" s="66">
        <v>40.6</v>
      </c>
      <c r="L1011" s="102">
        <f>IF($K1011&gt;$G$20,IF('Silo Levels'!$L$21="Pumping",((PI()*((($C$19+$G$20)-$K1011)*($O$20/($O$19/2)))^2*((($O$20+$G$20)-$K1011))/3)*$L$603)+(((PI()*((($C$19+$G$20)-$K1011)*($O$20/($O$19/2)))^2*(((($C$19+$G$20)-$K1011)*($O$20/($O$19/2)))*$AZ$14))/3)*$L$603),(((PI()*((($C$19+$G$20)-$K1011)*($O$20/($O$19/2)))^2*((($O$20+$G$20)-$K1011)/3))*$L$603)-((PI()*((($C$19+$G$20)-$K1011)*($O$20/($O$19/2)))^2*(((($C$19+$G$20)-$K1011)*($O$20/($O$19/2)))*$AZ$14)/3)*$L$603))),IF('Silo Levels'!$L$21="Pumping",(($D$18*$L$603)+((PI()*(($C$21/2)^2)*($G$20-$K1011))*$L$603))+((($D$18+$H$18)/3)*$BG$14)+(((PI()*($C$21/2)^2*(($C$21/2)*$AZ$14))/3)*$L$603),(($D$18*$L$603)+((PI()*(($C$21/2)^2)*($G$20-$K1011))*$L$603))+((($D$18+$H$18)/3)*$BG$14)-(((PI()*($C$21/2)^2*(($C$21/2)*$AZ$14))/3)*$L$603)))</f>
        <v>42791.719310585868</v>
      </c>
      <c r="M1011" s="73">
        <v>40.6</v>
      </c>
      <c r="N1011" s="101">
        <f t="shared" si="148"/>
        <v>47696.2559819163</v>
      </c>
      <c r="O1011" s="66">
        <v>40.6</v>
      </c>
      <c r="P1011" s="102">
        <f>IF($O1011&gt;$G$20,IF('Silo Levels'!$L$22="Pumping",((PI()*((($C$19+$G$20)-$O1011)*($O$20/($O$19/2)))^2*((($O$20+$G$20)-$O1011))/3)*$P$603)+(((PI()*((($C$19+$G$20)-$O1011)*($O$20/($O$19/2)))^2*(((($C$19+$G$20)-$O1011)*($O$20/($O$19/2)))*$AZ$15))/3)*$P$603),(((PI()*((($C$19+$G$20)-$O1011)*($O$20/($O$19/2)))^2*((($O$20+$G$20)-$O1011)/3))*$P$603)-((PI()*((($C$19+$G$20)-$O1011)*($O$20/($O$19/2)))^2*(((($C$19+$G$20)-$O1011)*($O$20/($O$19/2)))*$AZ$15)/3)*$P$603))),IF('Silo Levels'!$L$22="Pumping",(($D$18*$P$603)+((PI()*(($C$21/2)^2)*($G$20-$O1011))*$P$603))+((($D$18+$H$18)/3)*$BG$15)+(((PI()*($C$21/2)^2*(($C$21/2)*$AZ$15))/3)*$P$603),(($D$18*$P$603)+((PI()*(($C$21/2)^2)*($G$20-$O1011))*$P$603))+((($D$18+$H$18)/3)*$BG$15)-(((PI()*($C$21/2)^2*(($C$21/2)*$AZ$15))/3)*$P$603)))</f>
        <v>43801.100454323809</v>
      </c>
      <c r="Q1011" s="73">
        <v>40.6</v>
      </c>
      <c r="R1011" s="101">
        <f t="shared" si="149"/>
        <v>49338.118939974331</v>
      </c>
      <c r="S1011" s="66">
        <v>40.6</v>
      </c>
      <c r="T1011" s="102">
        <f>IF($S1011&gt;$G$20,IF('Silo Levels'!$L$23="Pumping",((PI()*((($C$19+$G$20)-$S1011)*($O$20/($O$19/2)))^2*((($O$20+$G$20)-$S1011))/3)*$T$603)+(((PI()*((($C$19+$G$20)-$S1011)*($O$20/($O$19/2)))^2*(((($C$19+$G$20)-$S1011)*($O$20/($O$19/2)))*$AZ$16))/3)*$T$603),(((PI()*((($C$19+$G$20)-$S1011)*($O$20/($O$19/2)))^2*((($O$20+$G$20)-$S1011)/3))*$T$603)-((PI()*((($C$19+$G$20)-$S1011)*($O$20/($O$19/2)))^2*(((($C$19+$G$20)-$S1011)*($O$20/($O$19/2)))*$AZ$16)/3)*$T$603))),IF('Silo Levels'!$L$23="Pumping",(($D$18*$T$603)+((PI()*(($C$21/2)^2)*($G$20-$S1011))*$T$603))+((($D$18+$H$18)/3)*$BG$16)+(((PI()*($C$21/2)^2*(($C$21/2)*$AZ$16))/3)*$T$603),(($D$18*$T$603)+((PI()*(($C$21/2)^2)*($G$20-$S1011))*$T$603))+((($D$18+$H$18)/3)*$BG$16)-(((PI()*($C$21/2)^2*(($C$21/2)*$AZ$16))/3)*$T$603)))</f>
        <v>45308.879270032092</v>
      </c>
      <c r="U1011" s="73">
        <v>40.6</v>
      </c>
      <c r="V1011" s="101">
        <f t="shared" si="150"/>
        <v>46385.780722738426</v>
      </c>
      <c r="W1011" s="66">
        <v>40.6</v>
      </c>
      <c r="X1011" s="102">
        <f>IF($W1011&gt;$G$20,IF('Silo Levels'!$L$24="Pumping",((PI()*((($C$19+$G$20)-$W1011)*($O$20/($O$19/2)))^2*((($O$20+$G$20)-$W1011))/3)*$X$603)+(((PI()*((($C$19+$G$20)-$W1011)*($O$20/($O$19/2)))^2*(((($C$19+$G$20)-$W1011)*($O$20/($O$19/2)))*$AZ$17))/3)*$X$603),(((PI()*((($C$19+$G$20)-$W1011)*($O$20/($O$19/2)))^2*((($O$20+$G$20)-$W1011)/3))*$X$603)-((PI()*((($C$19+$G$20)-$W1011)*($O$20/($O$19/2)))^2*(((($C$19+$G$20)-$W1011)*($O$20/($O$19/2)))*$AZ$17)/3)*$X$603))),IF('Silo Levels'!$L$24="Pumping",(($D$18*$X$603)+((PI()*(($C$21/2)^2)*($G$20-$W1011))*$X$603))+((($D$18+$H$18)/3)*$BG$17)+(((PI()*($C$21/2)^2*(($C$21/2)*$AZ$17))/3)*$X$603),(($D$18*$X$603)+((PI()*(($C$21/2)^2)*($G$20-$W1011))*$X$603))+((($D$18+$H$18)/3)*$BG$17)-(((PI()*($C$21/2)^2*(($C$21/2)*$AZ$17))/3)*$X$603)))</f>
        <v>42597.646277712563</v>
      </c>
      <c r="Y1011" s="73">
        <v>40.6</v>
      </c>
      <c r="Z1011" s="101">
        <f t="shared" si="151"/>
        <v>53257.758389094517</v>
      </c>
      <c r="AA1011" s="66">
        <v>40.6</v>
      </c>
      <c r="AB1011" s="102">
        <f>IF($AA1011&gt;$G$20,IF('Silo Levels'!$L$25="Pumping",((PI()*((($C$19+$G$20)-$AA1011)*($O$20/($O$19/2)))^2*((($O$20+$G$20)-$AA1011))/3)*$AB$603)+(((PI()*((($C$19+$G$20)-$AA1011)*($O$20/($O$19/2)))^2*(((($C$19+$G$20)-$AA1011)*($O$20/($O$19/2)))*$AZ$18))/3)*$AB$603),(((PI()*((($C$19+$G$20)-$AA1011)*($O$20/($O$19/2)))^2*((($O$20+$G$20)-$AA1011)/3))*$AB$603)-((PI()*((($C$19+$G$20)-$AA1011)*($O$20/($O$19/2)))^2*(((($C$19+$G$20)-$AA1011)*($O$20/($O$19/2)))*$AZ$18)/3)*$AB$603))),IF('Silo Levels'!$L$25="Pumping",(($D$18*$AB$603)+((PI()*(($C$21/2)^2)*($G$20-$AA1011))*$AB$603))+((($D$18+$H$18)/3)*$BG$18)+(((PI()*($C$21/2)^2*(($C$21/2)*$AZ$18))/3)*$AB$603),(($D$18*$AB$603)+((PI()*(($C$21/2)^2)*($G$20-$AA1011))*$AB$603))+((($D$18+$H$18)/3)*$BG$18)-(((PI()*($C$21/2)^2*(($C$21/2)*$AZ$18))/3)*$AB$603)))</f>
        <v>48908.418012040202</v>
      </c>
      <c r="AC1011" s="73">
        <v>40.6</v>
      </c>
      <c r="AD1011" s="101">
        <f t="shared" si="152"/>
        <v>59076.899937419032</v>
      </c>
      <c r="AE1011" s="66">
        <v>40.6</v>
      </c>
      <c r="AF1011" s="102">
        <f>IF($AE1011&gt;$G$20,IF('Silo Levels'!$L$26="Pumping",((PI()*((($C$19+$G$20)-$AE1011)*($O$20/($O$19/2)))^2*((($O$20+$G$20)-$AE1011))/3)*$AF$603)+(((PI()*((($C$19+$G$20)-$AE1011)*($O$20/($O$19/2)))^2*(((($C$19+$G$20)-$AE1011)*($O$20/($O$19/2)))*$AZ$19))/3)*$AF$603),(((PI()*((($C$19+$G$20)-$AE1011)*($O$20/($O$19/2)))^2*((($O$20+$G$20)-$AE1011)/3))*$AF$603)-((PI()*((($C$19+$G$20)-$AE1011)*($O$20/($O$19/2)))^2*(((($C$19+$G$20)-$AE1011)*($O$20/($O$19/2)))*$AZ$19)/3)*$AF$603))),IF('Silo Levels'!$L$26="Pumping",(($D$18*$AF$603)+((PI()*(($C$21/2)^2)*($G$20-$AE1011))*$AF$603))+((($D$18+$H$18)/3)*$BG$19)+(((PI()*($C$21/2)^2*(($C$21/2)*$AZ$19))/3)*$AF$603),(($D$18*$AF$603)+((PI()*(($C$21/2)^2)*($G$20-$AE1011))*$AF$603))+((($D$18+$H$18)/3)*$BG$19)-(((PI()*($C$21/2)^2*(($C$21/2)*$AZ$19))/3)*$AF$603)))</f>
        <v>56866.414285159051</v>
      </c>
      <c r="AG1011" s="73">
        <v>40.6</v>
      </c>
      <c r="AH1011" s="101">
        <f t="shared" si="153"/>
        <v>51202.003433262253</v>
      </c>
      <c r="AI1011" s="66">
        <v>40.6</v>
      </c>
      <c r="AJ1011" s="102">
        <f>IF($AI1011&gt;$G$20,IF('Silo Levels'!$L$27="Pumping",((PI()*((($C$19+$G$20)-$AI1011)*($O$20/($O$19/2)))^2*((($O$20+$G$20)-$AI1011))/3)*$AJ$603)+(((PI()*((($C$19+$G$20)-$AI1011)*($O$20/($O$19/2)))^2*(((($C$19+$G$20)-$AI1011)*($O$20/($O$19/2)))*$AZ$20))/3)*$AJ$603),(((PI()*((($C$19+$G$20)-$AI1011)*($O$20/($O$19/2)))^2*((($O$20+$G$20)-$AI1011)/3))*$AJ$603)-((PI()*((($C$19+$G$20)-$AI1011)*($O$20/($O$19/2)))^2*(((($C$19+$G$20)-$AI1011)*($O$20/($O$19/2)))*$AZ$20)/3)*$AJ$603))),IF('Silo Levels'!$L$27="Pumping",(($D$18*$AJ$603)+((PI()*(($C$21/2)^2)*($G$20-$AI1011))*$AJ$603))+((($D$18+$H$18)/3)*$BG$20)+(((PI()*($C$21/2)^2*(($C$21/2)*$AZ$20))/3)*$AJ$603),(($D$18*$AJ$603)+((PI()*(($C$21/2)^2)*($G$20-$AI1011))*$AJ$603))+((($D$18+$H$18)/3)*$BG$20)-(((PI()*($C$21/2)^2*(($C$21/2)*$AZ$20))/3)*$AJ$603)))</f>
        <v>47020.548042455528</v>
      </c>
    </row>
    <row r="1012" spans="1:36" x14ac:dyDescent="0.3">
      <c r="A1012">
        <v>40.700000000000003</v>
      </c>
      <c r="B1012" s="101">
        <f t="shared" si="145"/>
        <v>50782.400941083732</v>
      </c>
      <c r="C1012" s="66">
        <v>40.700000000000003</v>
      </c>
      <c r="D1012" s="102">
        <f>IF($C1012&gt;$G$20,IF('Silo Levels'!$L$19="Pumping",((PI()*((($C$19+$G$20)-$C1012)*($O$20/($O$19/2)))^2*((($O$20+$G$20)-$C1012))/3)*$D$603)+(((PI()*((($C$19+$G$20)-$C1012)*($O$20/($O$19/2)))^2*(((($C$19+$G$20)-$C1012)*($O$20/($O$19/2)))*$AZ$12))/3)*$D$603),(((PI()*((($C$19+$G$20)-$C1012)*($O$20/($O$19/2)))^2*((($O$20+$G$20)-$C1012)/3))*$D$603)-((PI()*((($C$19+$G$20)-$C1012)*($O$20/($O$19/2)))^2*(((($C$19+$G$20)-$C1012)*($O$20/($O$19/2)))*$AZ$12)/3)*$D$603))),IF('Silo Levels'!$L$19="Pumping",(($D$18*$D$603)+((PI()*(($C$21/2)^2)*($G$20-$C1012))*$D$603))+((($D$18+$H$18)/3)*$BG$12)+(((PI()*($C$21/2)^2*(($C$21/2)*$AZ$12))/3)*$D$603),(($D$18*$D$603)+((PI()*(($C$21/2)^2)*($G$20-$C1012))*$D$603))+((($D$18+$H$18)/3)*$BG$12)-(((PI()*($C$21/2)^2*(($C$21/2)*$AZ$12))/3)*$D$603)))</f>
        <v>47855.382167519027</v>
      </c>
      <c r="E1012" s="73">
        <v>40.700000000000003</v>
      </c>
      <c r="F1012" s="101">
        <f t="shared" si="146"/>
        <v>46005.647370763691</v>
      </c>
      <c r="G1012" s="66">
        <v>40.700000000000003</v>
      </c>
      <c r="H1012" s="102">
        <f>IF($G1012&gt;$G$20,IF('Silo Levels'!$L$20="Pumping",((PI()*((($C$19+$G$20)-$G1012)*($O$20/($O$19/2)))^2*((($O$20+$G$20)-$G1012))/3)*$H$603)+(((PI()*((($C$19+$G$20)-$G1012)*($O$20/($O$19/2)))^2*(((($C$19+$G$20)-$G1012)*($O$20/($O$19/2)))*$AZ$13))/3)*$H$603),(((PI()*((($C$19+$G$20)-$G1012)*($O$20/($O$19/2)))^2*((($O$20+$G$20)-$G1012)/3))*$H$603)-((PI()*((($C$19+$G$20)-$G1012)*($O$20/($O$19/2)))^2*(((($C$19+$G$20)-$G1012)*($O$20/($O$19/2)))*$AZ$13)/3)*$H$603))),IF('Silo Levels'!$L$20="Pumping",(($D$18*$H$603)+((PI()*(($C$21/2)^2)*($G$20-$G1012))*$H$603))+((($D$18+$H$18)/3)*$BG$13)+(((PI()*($C$21/2)^2*(($C$21/2)*$AZ$13))/3)*$H$603),(($D$18*$H$603)+((PI()*(($C$21/2)^2)*($G$20-$G1012))*$H$603))+((($D$18+$H$18)/3)*$BG$13)-(((PI()*($C$21/2)^2*(($C$21/2)*$AZ$13))/3)*$H$603)))</f>
        <v>42217.512925737828</v>
      </c>
      <c r="I1012" s="73">
        <v>40.700000000000003</v>
      </c>
      <c r="J1012" s="101">
        <f t="shared" si="147"/>
        <v>46215.247109123309</v>
      </c>
      <c r="K1012" s="66">
        <v>40.700000000000003</v>
      </c>
      <c r="L1012" s="102">
        <f>IF($K1012&gt;$G$20,IF('Silo Levels'!$L$21="Pumping",((PI()*((($C$19+$G$20)-$K1012)*($O$20/($O$19/2)))^2*((($O$20+$G$20)-$K1012))/3)*$L$603)+(((PI()*((($C$19+$G$20)-$K1012)*($O$20/($O$19/2)))^2*(((($C$19+$G$20)-$K1012)*($O$20/($O$19/2)))*$AZ$14))/3)*$L$603),(((PI()*((($C$19+$G$20)-$K1012)*($O$20/($O$19/2)))^2*((($O$20+$G$20)-$K1012)/3))*$L$603)-((PI()*((($C$19+$G$20)-$K1012)*($O$20/($O$19/2)))^2*(((($C$19+$G$20)-$K1012)*($O$20/($O$19/2)))*$AZ$14)/3)*$L$603))),IF('Silo Levels'!$L$21="Pumping",(($D$18*$L$603)+((PI()*(($C$21/2)^2)*($G$20-$K1012))*$L$603))+((($D$18+$H$18)/3)*$BG$14)+(((PI()*($C$21/2)^2*(($C$21/2)*$AZ$14))/3)*$L$603),(($D$18*$L$603)+((PI()*(($C$21/2)^2)*($G$20-$K1012))*$L$603))+((($D$18+$H$18)/3)*$BG$14)-(((PI()*($C$21/2)^2*(($C$21/2)*$AZ$14))/3)*$L$603)))</f>
        <v>42409.854087511194</v>
      </c>
      <c r="M1012" s="73">
        <v>40.700000000000003</v>
      </c>
      <c r="N1012" s="101">
        <f t="shared" si="148"/>
        <v>47305.383232109096</v>
      </c>
      <c r="O1012" s="66">
        <v>40.700000000000003</v>
      </c>
      <c r="P1012" s="102">
        <f>IF($O1012&gt;$G$20,IF('Silo Levels'!$L$22="Pumping",((PI()*((($C$19+$G$20)-$O1012)*($O$20/($O$19/2)))^2*((($O$20+$G$20)-$O1012))/3)*$P$603)+(((PI()*((($C$19+$G$20)-$O1012)*($O$20/($O$19/2)))^2*(((($C$19+$G$20)-$O1012)*($O$20/($O$19/2)))*$AZ$15))/3)*$P$603),(((PI()*((($C$19+$G$20)-$O1012)*($O$20/($O$19/2)))^2*((($O$20+$G$20)-$O1012)/3))*$P$603)-((PI()*((($C$19+$G$20)-$O1012)*($O$20/($O$19/2)))^2*(((($C$19+$G$20)-$O1012)*($O$20/($O$19/2)))*$AZ$15)/3)*$P$603))),IF('Silo Levels'!$L$22="Pumping",(($D$18*$P$603)+((PI()*(($C$21/2)^2)*($G$20-$O1012))*$P$603))+((($D$18+$H$18)/3)*$BG$15)+(((PI()*($C$21/2)^2*(($C$21/2)*$AZ$15))/3)*$P$603),(($D$18*$P$603)+((PI()*(($C$21/2)^2)*($G$20-$O1012))*$P$603))+((($D$18+$H$18)/3)*$BG$15)-(((PI()*($C$21/2)^2*(($C$21/2)*$AZ$15))/3)*$P$603)))</f>
        <v>43410.227704516605</v>
      </c>
      <c r="Q1012" s="73">
        <v>40.700000000000003</v>
      </c>
      <c r="R1012" s="101">
        <f t="shared" si="149"/>
        <v>48933.791056718794</v>
      </c>
      <c r="S1012" s="66">
        <v>40.700000000000003</v>
      </c>
      <c r="T1012" s="102">
        <f>IF($S1012&gt;$G$20,IF('Silo Levels'!$L$23="Pumping",((PI()*((($C$19+$G$20)-$S1012)*($O$20/($O$19/2)))^2*((($O$20+$G$20)-$S1012))/3)*$T$603)+(((PI()*((($C$19+$G$20)-$S1012)*($O$20/($O$19/2)))^2*(((($C$19+$G$20)-$S1012)*($O$20/($O$19/2)))*$AZ$16))/3)*$T$603),(((PI()*((($C$19+$G$20)-$S1012)*($O$20/($O$19/2)))^2*((($O$20+$G$20)-$S1012)/3))*$T$603)-((PI()*((($C$19+$G$20)-$S1012)*($O$20/($O$19/2)))^2*(((($C$19+$G$20)-$S1012)*($O$20/($O$19/2)))*$AZ$16)/3)*$T$603))),IF('Silo Levels'!$L$23="Pumping",(($D$18*$T$603)+((PI()*(($C$21/2)^2)*($G$20-$S1012))*$T$603))+((($D$18+$H$18)/3)*$BG$16)+(((PI()*($C$21/2)^2*(($C$21/2)*$AZ$16))/3)*$T$603),(($D$18*$T$603)+((PI()*(($C$21/2)^2)*($G$20-$S1012))*$T$603))+((($D$18+$H$18)/3)*$BG$16)-(((PI()*($C$21/2)^2*(($C$21/2)*$AZ$16))/3)*$T$603)))</f>
        <v>44904.551386776555</v>
      </c>
      <c r="U1012" s="73">
        <v>40.700000000000003</v>
      </c>
      <c r="V1012" s="101">
        <f t="shared" si="150"/>
        <v>46005.647370763691</v>
      </c>
      <c r="W1012" s="66">
        <v>40.700000000000003</v>
      </c>
      <c r="X1012" s="102">
        <f>IF($W1012&gt;$G$20,IF('Silo Levels'!$L$24="Pumping",((PI()*((($C$19+$G$20)-$W1012)*($O$20/($O$19/2)))^2*((($O$20+$G$20)-$W1012))/3)*$X$603)+(((PI()*((($C$19+$G$20)-$W1012)*($O$20/($O$19/2)))^2*(((($C$19+$G$20)-$W1012)*($O$20/($O$19/2)))*$AZ$17))/3)*$X$603),(((PI()*((($C$19+$G$20)-$W1012)*($O$20/($O$19/2)))^2*((($O$20+$G$20)-$W1012)/3))*$X$603)-((PI()*((($C$19+$G$20)-$W1012)*($O$20/($O$19/2)))^2*(((($C$19+$G$20)-$W1012)*($O$20/($O$19/2)))*$AZ$17)/3)*$X$603))),IF('Silo Levels'!$L$24="Pumping",(($D$18*$X$603)+((PI()*(($C$21/2)^2)*($G$20-$W1012))*$X$603))+((($D$18+$H$18)/3)*$BG$17)+(((PI()*($C$21/2)^2*(($C$21/2)*$AZ$17))/3)*$X$603),(($D$18*$X$603)+((PI()*(($C$21/2)^2)*($G$20-$W1012))*$X$603))+((($D$18+$H$18)/3)*$BG$17)-(((PI()*($C$21/2)^2*(($C$21/2)*$AZ$17))/3)*$X$603)))</f>
        <v>42217.512925737828</v>
      </c>
      <c r="Y1012" s="73">
        <v>40.700000000000003</v>
      </c>
      <c r="Z1012" s="101">
        <f t="shared" si="151"/>
        <v>52821.308901780343</v>
      </c>
      <c r="AA1012" s="66">
        <v>40.700000000000003</v>
      </c>
      <c r="AB1012" s="102">
        <f>IF($AA1012&gt;$G$20,IF('Silo Levels'!$L$25="Pumping",((PI()*((($C$19+$G$20)-$AA1012)*($O$20/($O$19/2)))^2*((($O$20+$G$20)-$AA1012))/3)*$AB$603)+(((PI()*((($C$19+$G$20)-$AA1012)*($O$20/($O$19/2)))^2*(((($C$19+$G$20)-$AA1012)*($O$20/($O$19/2)))*$AZ$18))/3)*$AB$603),(((PI()*((($C$19+$G$20)-$AA1012)*($O$20/($O$19/2)))^2*((($O$20+$G$20)-$AA1012)/3))*$AB$603)-((PI()*((($C$19+$G$20)-$AA1012)*($O$20/($O$19/2)))^2*(((($C$19+$G$20)-$AA1012)*($O$20/($O$19/2)))*$AZ$18)/3)*$AB$603))),IF('Silo Levels'!$L$25="Pumping",(($D$18*$AB$603)+((PI()*(($C$21/2)^2)*($G$20-$AA1012))*$AB$603))+((($D$18+$H$18)/3)*$BG$18)+(((PI()*($C$21/2)^2*(($C$21/2)*$AZ$18))/3)*$AB$603),(($D$18*$AB$603)+((PI()*(($C$21/2)^2)*($G$20-$AA1012))*$AB$603))+((($D$18+$H$18)/3)*$BG$18)-(((PI()*($C$21/2)^2*(($C$21/2)*$AZ$18))/3)*$AB$603)))</f>
        <v>48471.968524726028</v>
      </c>
      <c r="AC1012" s="73">
        <v>40.700000000000003</v>
      </c>
      <c r="AD1012" s="101">
        <f t="shared" si="152"/>
        <v>58633.262398846986</v>
      </c>
      <c r="AE1012" s="66">
        <v>40.700000000000003</v>
      </c>
      <c r="AF1012" s="102">
        <f>IF($AE1012&gt;$G$20,IF('Silo Levels'!$L$26="Pumping",((PI()*((($C$19+$G$20)-$AE1012)*($O$20/($O$19/2)))^2*((($O$20+$G$20)-$AE1012))/3)*$AF$603)+(((PI()*((($C$19+$G$20)-$AE1012)*($O$20/($O$19/2)))^2*(((($C$19+$G$20)-$AE1012)*($O$20/($O$19/2)))*$AZ$19))/3)*$AF$603),(((PI()*((($C$19+$G$20)-$AE1012)*($O$20/($O$19/2)))^2*((($O$20+$G$20)-$AE1012)/3))*$AF$603)-((PI()*((($C$19+$G$20)-$AE1012)*($O$20/($O$19/2)))^2*(((($C$19+$G$20)-$AE1012)*($O$20/($O$19/2)))*$AZ$19)/3)*$AF$603))),IF('Silo Levels'!$L$26="Pumping",(($D$18*$AF$603)+((PI()*(($C$21/2)^2)*($G$20-$AE1012))*$AF$603))+((($D$18+$H$18)/3)*$BG$19)+(((PI()*($C$21/2)^2*(($C$21/2)*$AZ$19))/3)*$AF$603),(($D$18*$AF$603)+((PI()*(($C$21/2)^2)*($G$20-$AE1012))*$AF$603))+((($D$18+$H$18)/3)*$BG$19)-(((PI()*($C$21/2)^2*(($C$21/2)*$AZ$19))/3)*$AF$603)))</f>
        <v>56422.776746587006</v>
      </c>
      <c r="AG1012" s="73">
        <v>40.700000000000003</v>
      </c>
      <c r="AH1012" s="101">
        <f t="shared" si="153"/>
        <v>50782.400941083732</v>
      </c>
      <c r="AI1012" s="66">
        <v>40.700000000000003</v>
      </c>
      <c r="AJ1012" s="102">
        <f>IF($AI1012&gt;$G$20,IF('Silo Levels'!$L$27="Pumping",((PI()*((($C$19+$G$20)-$AI1012)*($O$20/($O$19/2)))^2*((($O$20+$G$20)-$AI1012))/3)*$AJ$603)+(((PI()*((($C$19+$G$20)-$AI1012)*($O$20/($O$19/2)))^2*(((($C$19+$G$20)-$AI1012)*($O$20/($O$19/2)))*$AZ$20))/3)*$AJ$603),(((PI()*((($C$19+$G$20)-$AI1012)*($O$20/($O$19/2)))^2*((($O$20+$G$20)-$AI1012)/3))*$AJ$603)-((PI()*((($C$19+$G$20)-$AI1012)*($O$20/($O$19/2)))^2*(((($C$19+$G$20)-$AI1012)*($O$20/($O$19/2)))*$AZ$20)/3)*$AJ$603))),IF('Silo Levels'!$L$27="Pumping",(($D$18*$AJ$603)+((PI()*(($C$21/2)^2)*($G$20-$AI1012))*$AJ$603))+((($D$18+$H$18)/3)*$BG$20)+(((PI()*($C$21/2)^2*(($C$21/2)*$AZ$20))/3)*$AJ$603),(($D$18*$AJ$603)+((PI()*(($C$21/2)^2)*($G$20-$AI1012))*$AJ$603))+((($D$18+$H$18)/3)*$BG$20)-(((PI()*($C$21/2)^2*(($C$21/2)*$AZ$20))/3)*$AJ$603)))</f>
        <v>46600.945550277007</v>
      </c>
    </row>
    <row r="1013" spans="1:36" x14ac:dyDescent="0.3">
      <c r="A1013">
        <v>40.799999999999997</v>
      </c>
      <c r="B1013" s="101">
        <f t="shared" si="145"/>
        <v>50362.79844890524</v>
      </c>
      <c r="C1013" s="66">
        <v>40.799999999999997</v>
      </c>
      <c r="D1013" s="102">
        <f>IF($C1013&gt;$G$20,IF('Silo Levels'!$L$19="Pumping",((PI()*((($C$19+$G$20)-$C1013)*($O$20/($O$19/2)))^2*((($O$20+$G$20)-$C1013))/3)*$D$603)+(((PI()*((($C$19+$G$20)-$C1013)*($O$20/($O$19/2)))^2*(((($C$19+$G$20)-$C1013)*($O$20/($O$19/2)))*$AZ$12))/3)*$D$603),(((PI()*((($C$19+$G$20)-$C1013)*($O$20/($O$19/2)))^2*((($O$20+$G$20)-$C1013)/3))*$D$603)-((PI()*((($C$19+$G$20)-$C1013)*($O$20/($O$19/2)))^2*(((($C$19+$G$20)-$C1013)*($O$20/($O$19/2)))*$AZ$12)/3)*$D$603))),IF('Silo Levels'!$L$19="Pumping",(($D$18*$D$603)+((PI()*(($C$21/2)^2)*($G$20-$C1013))*$D$603))+((($D$18+$H$18)/3)*$BG$12)+(((PI()*($C$21/2)^2*(($C$21/2)*$AZ$12))/3)*$D$603),(($D$18*$D$603)+((PI()*(($C$21/2)^2)*($G$20-$C1013))*$D$603))+((($D$18+$H$18)/3)*$BG$12)-(((PI()*($C$21/2)^2*(($C$21/2)*$AZ$12))/3)*$D$603)))</f>
        <v>47435.779675340535</v>
      </c>
      <c r="E1013" s="73">
        <v>40.799999999999997</v>
      </c>
      <c r="F1013" s="101">
        <f t="shared" si="146"/>
        <v>45625.514018788992</v>
      </c>
      <c r="G1013" s="66">
        <v>40.799999999999997</v>
      </c>
      <c r="H1013" s="102">
        <f>IF($G1013&gt;$G$20,IF('Silo Levels'!$L$20="Pumping",((PI()*((($C$19+$G$20)-$G1013)*($O$20/($O$19/2)))^2*((($O$20+$G$20)-$G1013))/3)*$H$603)+(((PI()*((($C$19+$G$20)-$G1013)*($O$20/($O$19/2)))^2*(((($C$19+$G$20)-$G1013)*($O$20/($O$19/2)))*$AZ$13))/3)*$H$603),(((PI()*((($C$19+$G$20)-$G1013)*($O$20/($O$19/2)))^2*((($O$20+$G$20)-$G1013)/3))*$H$603)-((PI()*((($C$19+$G$20)-$G1013)*($O$20/($O$19/2)))^2*(((($C$19+$G$20)-$G1013)*($O$20/($O$19/2)))*$AZ$13)/3)*$H$603))),IF('Silo Levels'!$L$20="Pumping",(($D$18*$H$603)+((PI()*(($C$21/2)^2)*($G$20-$G1013))*$H$603))+((($D$18+$H$18)/3)*$BG$13)+(((PI()*($C$21/2)^2*(($C$21/2)*$AZ$13))/3)*$H$603),(($D$18*$H$603)+((PI()*(($C$21/2)^2)*($G$20-$G1013))*$H$603))+((($D$18+$H$18)/3)*$BG$13)-(((PI()*($C$21/2)^2*(($C$21/2)*$AZ$13))/3)*$H$603)))</f>
        <v>41837.37957376313</v>
      </c>
      <c r="I1013" s="73">
        <v>40.799999999999997</v>
      </c>
      <c r="J1013" s="101">
        <f t="shared" si="147"/>
        <v>45833.381886048664</v>
      </c>
      <c r="K1013" s="66">
        <v>40.799999999999997</v>
      </c>
      <c r="L1013" s="102">
        <f>IF($K1013&gt;$G$20,IF('Silo Levels'!$L$21="Pumping",((PI()*((($C$19+$G$20)-$K1013)*($O$20/($O$19/2)))^2*((($O$20+$G$20)-$K1013))/3)*$L$603)+(((PI()*((($C$19+$G$20)-$K1013)*($O$20/($O$19/2)))^2*(((($C$19+$G$20)-$K1013)*($O$20/($O$19/2)))*$AZ$14))/3)*$L$603),(((PI()*((($C$19+$G$20)-$K1013)*($O$20/($O$19/2)))^2*((($O$20+$G$20)-$K1013)/3))*$L$603)-((PI()*((($C$19+$G$20)-$K1013)*($O$20/($O$19/2)))^2*(((($C$19+$G$20)-$K1013)*($O$20/($O$19/2)))*$AZ$14)/3)*$L$603))),IF('Silo Levels'!$L$21="Pumping",(($D$18*$L$603)+((PI()*(($C$21/2)^2)*($G$20-$K1013))*$L$603))+((($D$18+$H$18)/3)*$BG$14)+(((PI()*($C$21/2)^2*(($C$21/2)*$AZ$14))/3)*$L$603),(($D$18*$L$603)+((PI()*(($C$21/2)^2)*($G$20-$K1013))*$L$603))+((($D$18+$H$18)/3)*$BG$14)-(((PI()*($C$21/2)^2*(($C$21/2)*$AZ$14))/3)*$L$603)))</f>
        <v>42027.988864436549</v>
      </c>
      <c r="M1013" s="73">
        <v>40.799999999999997</v>
      </c>
      <c r="N1013" s="101">
        <f t="shared" si="148"/>
        <v>46914.510482301928</v>
      </c>
      <c r="O1013" s="66">
        <v>40.799999999999997</v>
      </c>
      <c r="P1013" s="102">
        <f>IF($O1013&gt;$G$20,IF('Silo Levels'!$L$22="Pumping",((PI()*((($C$19+$G$20)-$O1013)*($O$20/($O$19/2)))^2*((($O$20+$G$20)-$O1013))/3)*$P$603)+(((PI()*((($C$19+$G$20)-$O1013)*($O$20/($O$19/2)))^2*(((($C$19+$G$20)-$O1013)*($O$20/($O$19/2)))*$AZ$15))/3)*$P$603),(((PI()*((($C$19+$G$20)-$O1013)*($O$20/($O$19/2)))^2*((($O$20+$G$20)-$O1013)/3))*$P$603)-((PI()*((($C$19+$G$20)-$O1013)*($O$20/($O$19/2)))^2*(((($C$19+$G$20)-$O1013)*($O$20/($O$19/2)))*$AZ$15)/3)*$P$603))),IF('Silo Levels'!$L$22="Pumping",(($D$18*$P$603)+((PI()*(($C$21/2)^2)*($G$20-$O1013))*$P$603))+((($D$18+$H$18)/3)*$BG$15)+(((PI()*($C$21/2)^2*(($C$21/2)*$AZ$15))/3)*$P$603),(($D$18*$P$603)+((PI()*(($C$21/2)^2)*($G$20-$O1013))*$P$603))+((($D$18+$H$18)/3)*$BG$15)-(((PI()*($C$21/2)^2*(($C$21/2)*$AZ$15))/3)*$P$603)))</f>
        <v>43019.354954709437</v>
      </c>
      <c r="Q1013" s="73">
        <v>40.799999999999997</v>
      </c>
      <c r="R1013" s="101">
        <f t="shared" si="149"/>
        <v>48529.463173463293</v>
      </c>
      <c r="S1013" s="66">
        <v>40.799999999999997</v>
      </c>
      <c r="T1013" s="102">
        <f>IF($S1013&gt;$G$20,IF('Silo Levels'!$L$23="Pumping",((PI()*((($C$19+$G$20)-$S1013)*($O$20/($O$19/2)))^2*((($O$20+$G$20)-$S1013))/3)*$T$603)+(((PI()*((($C$19+$G$20)-$S1013)*($O$20/($O$19/2)))^2*(((($C$19+$G$20)-$S1013)*($O$20/($O$19/2)))*$AZ$16))/3)*$T$603),(((PI()*((($C$19+$G$20)-$S1013)*($O$20/($O$19/2)))^2*((($O$20+$G$20)-$S1013)/3))*$T$603)-((PI()*((($C$19+$G$20)-$S1013)*($O$20/($O$19/2)))^2*(((($C$19+$G$20)-$S1013)*($O$20/($O$19/2)))*$AZ$16)/3)*$T$603))),IF('Silo Levels'!$L$23="Pumping",(($D$18*$T$603)+((PI()*(($C$21/2)^2)*($G$20-$S1013))*$T$603))+((($D$18+$H$18)/3)*$BG$16)+(((PI()*($C$21/2)^2*(($C$21/2)*$AZ$16))/3)*$T$603),(($D$18*$T$603)+((PI()*(($C$21/2)^2)*($G$20-$S1013))*$T$603))+((($D$18+$H$18)/3)*$BG$16)-(((PI()*($C$21/2)^2*(($C$21/2)*$AZ$16))/3)*$T$603)))</f>
        <v>44500.223503521054</v>
      </c>
      <c r="U1013" s="73">
        <v>40.799999999999997</v>
      </c>
      <c r="V1013" s="101">
        <f t="shared" si="150"/>
        <v>45625.514018788992</v>
      </c>
      <c r="W1013" s="66">
        <v>40.799999999999997</v>
      </c>
      <c r="X1013" s="102">
        <f>IF($W1013&gt;$G$20,IF('Silo Levels'!$L$24="Pumping",((PI()*((($C$19+$G$20)-$W1013)*($O$20/($O$19/2)))^2*((($O$20+$G$20)-$W1013))/3)*$X$603)+(((PI()*((($C$19+$G$20)-$W1013)*($O$20/($O$19/2)))^2*(((($C$19+$G$20)-$W1013)*($O$20/($O$19/2)))*$AZ$17))/3)*$X$603),(((PI()*((($C$19+$G$20)-$W1013)*($O$20/($O$19/2)))^2*((($O$20+$G$20)-$W1013)/3))*$X$603)-((PI()*((($C$19+$G$20)-$W1013)*($O$20/($O$19/2)))^2*(((($C$19+$G$20)-$W1013)*($O$20/($O$19/2)))*$AZ$17)/3)*$X$603))),IF('Silo Levels'!$L$24="Pumping",(($D$18*$X$603)+((PI()*(($C$21/2)^2)*($G$20-$W1013))*$X$603))+((($D$18+$H$18)/3)*$BG$17)+(((PI()*($C$21/2)^2*(($C$21/2)*$AZ$17))/3)*$X$603),(($D$18*$X$603)+((PI()*(($C$21/2)^2)*($G$20-$W1013))*$X$603))+((($D$18+$H$18)/3)*$BG$17)-(((PI()*($C$21/2)^2*(($C$21/2)*$AZ$17))/3)*$X$603)))</f>
        <v>41837.37957376313</v>
      </c>
      <c r="Y1013" s="73">
        <v>40.799999999999997</v>
      </c>
      <c r="Z1013" s="101">
        <f t="shared" si="151"/>
        <v>52384.859414466206</v>
      </c>
      <c r="AA1013" s="66">
        <v>40.799999999999997</v>
      </c>
      <c r="AB1013" s="102">
        <f>IF($AA1013&gt;$G$20,IF('Silo Levels'!$L$25="Pumping",((PI()*((($C$19+$G$20)-$AA1013)*($O$20/($O$19/2)))^2*((($O$20+$G$20)-$AA1013))/3)*$AB$603)+(((PI()*((($C$19+$G$20)-$AA1013)*($O$20/($O$19/2)))^2*(((($C$19+$G$20)-$AA1013)*($O$20/($O$19/2)))*$AZ$18))/3)*$AB$603),(((PI()*((($C$19+$G$20)-$AA1013)*($O$20/($O$19/2)))^2*((($O$20+$G$20)-$AA1013)/3))*$AB$603)-((PI()*((($C$19+$G$20)-$AA1013)*($O$20/($O$19/2)))^2*(((($C$19+$G$20)-$AA1013)*($O$20/($O$19/2)))*$AZ$18)/3)*$AB$603))),IF('Silo Levels'!$L$25="Pumping",(($D$18*$AB$603)+((PI()*(($C$21/2)^2)*($G$20-$AA1013))*$AB$603))+((($D$18+$H$18)/3)*$BG$18)+(((PI()*($C$21/2)^2*(($C$21/2)*$AZ$18))/3)*$AB$603),(($D$18*$AB$603)+((PI()*(($C$21/2)^2)*($G$20-$AA1013))*$AB$603))+((($D$18+$H$18)/3)*$BG$18)-(((PI()*($C$21/2)^2*(($C$21/2)*$AZ$18))/3)*$AB$603)))</f>
        <v>48035.51903741189</v>
      </c>
      <c r="AC1013" s="73">
        <v>40.799999999999997</v>
      </c>
      <c r="AD1013" s="101">
        <f t="shared" si="152"/>
        <v>58189.624860274969</v>
      </c>
      <c r="AE1013" s="66">
        <v>40.799999999999997</v>
      </c>
      <c r="AF1013" s="102">
        <f>IF($AE1013&gt;$G$20,IF('Silo Levels'!$L$26="Pumping",((PI()*((($C$19+$G$20)-$AE1013)*($O$20/($O$19/2)))^2*((($O$20+$G$20)-$AE1013))/3)*$AF$603)+(((PI()*((($C$19+$G$20)-$AE1013)*($O$20/($O$19/2)))^2*(((($C$19+$G$20)-$AE1013)*($O$20/($O$19/2)))*$AZ$19))/3)*$AF$603),(((PI()*((($C$19+$G$20)-$AE1013)*($O$20/($O$19/2)))^2*((($O$20+$G$20)-$AE1013)/3))*$AF$603)-((PI()*((($C$19+$G$20)-$AE1013)*($O$20/($O$19/2)))^2*(((($C$19+$G$20)-$AE1013)*($O$20/($O$19/2)))*$AZ$19)/3)*$AF$603))),IF('Silo Levels'!$L$26="Pumping",(($D$18*$AF$603)+((PI()*(($C$21/2)^2)*($G$20-$AE1013))*$AF$603))+((($D$18+$H$18)/3)*$BG$19)+(((PI()*($C$21/2)^2*(($C$21/2)*$AZ$19))/3)*$AF$603),(($D$18*$AF$603)+((PI()*(($C$21/2)^2)*($G$20-$AE1013))*$AF$603))+((($D$18+$H$18)/3)*$BG$19)-(((PI()*($C$21/2)^2*(($C$21/2)*$AZ$19))/3)*$AF$603)))</f>
        <v>55979.139208014989</v>
      </c>
      <c r="AG1013" s="73">
        <v>40.799999999999997</v>
      </c>
      <c r="AH1013" s="101">
        <f t="shared" si="153"/>
        <v>50362.79844890524</v>
      </c>
      <c r="AI1013" s="66">
        <v>40.799999999999997</v>
      </c>
      <c r="AJ1013" s="102">
        <f>IF($AI1013&gt;$G$20,IF('Silo Levels'!$L$27="Pumping",((PI()*((($C$19+$G$20)-$AI1013)*($O$20/($O$19/2)))^2*((($O$20+$G$20)-$AI1013))/3)*$AJ$603)+(((PI()*((($C$19+$G$20)-$AI1013)*($O$20/($O$19/2)))^2*(((($C$19+$G$20)-$AI1013)*($O$20/($O$19/2)))*$AZ$20))/3)*$AJ$603),(((PI()*((($C$19+$G$20)-$AI1013)*($O$20/($O$19/2)))^2*((($O$20+$G$20)-$AI1013)/3))*$AJ$603)-((PI()*((($C$19+$G$20)-$AI1013)*($O$20/($O$19/2)))^2*(((($C$19+$G$20)-$AI1013)*($O$20/($O$19/2)))*$AZ$20)/3)*$AJ$603))),IF('Silo Levels'!$L$27="Pumping",(($D$18*$AJ$603)+((PI()*(($C$21/2)^2)*($G$20-$AI1013))*$AJ$603))+((($D$18+$H$18)/3)*$BG$20)+(((PI()*($C$21/2)^2*(($C$21/2)*$AZ$20))/3)*$AJ$603),(($D$18*$AJ$603)+((PI()*(($C$21/2)^2)*($G$20-$AI1013))*$AJ$603))+((($D$18+$H$18)/3)*$BG$20)-(((PI()*($C$21/2)^2*(($C$21/2)*$AZ$20))/3)*$AJ$603)))</f>
        <v>46181.343058098515</v>
      </c>
    </row>
    <row r="1014" spans="1:36" x14ac:dyDescent="0.3">
      <c r="A1014">
        <v>40.9</v>
      </c>
      <c r="B1014" s="101">
        <f t="shared" si="145"/>
        <v>49943.195956726726</v>
      </c>
      <c r="C1014" s="66">
        <v>40.9</v>
      </c>
      <c r="D1014" s="102">
        <f>IF($C1014&gt;$G$20,IF('Silo Levels'!$L$19="Pumping",((PI()*((($C$19+$G$20)-$C1014)*($O$20/($O$19/2)))^2*((($O$20+$G$20)-$C1014))/3)*$D$603)+(((PI()*((($C$19+$G$20)-$C1014)*($O$20/($O$19/2)))^2*(((($C$19+$G$20)-$C1014)*($O$20/($O$19/2)))*$AZ$12))/3)*$D$603),(((PI()*((($C$19+$G$20)-$C1014)*($O$20/($O$19/2)))^2*((($O$20+$G$20)-$C1014)/3))*$D$603)-((PI()*((($C$19+$G$20)-$C1014)*($O$20/($O$19/2)))^2*(((($C$19+$G$20)-$C1014)*($O$20/($O$19/2)))*$AZ$12)/3)*$D$603))),IF('Silo Levels'!$L$19="Pumping",(($D$18*$D$603)+((PI()*(($C$21/2)^2)*($G$20-$C1014))*$D$603))+((($D$18+$H$18)/3)*$BG$12)+(((PI()*($C$21/2)^2*(($C$21/2)*$AZ$12))/3)*$D$603),(($D$18*$D$603)+((PI()*(($C$21/2)^2)*($G$20-$C1014))*$D$603))+((($D$18+$H$18)/3)*$BG$12)-(((PI()*($C$21/2)^2*(($C$21/2)*$AZ$12))/3)*$D$603)))</f>
        <v>47016.177183162021</v>
      </c>
      <c r="E1014" s="73">
        <v>40.9</v>
      </c>
      <c r="F1014" s="101">
        <f t="shared" si="146"/>
        <v>45245.380666814272</v>
      </c>
      <c r="G1014" s="66">
        <v>40.9</v>
      </c>
      <c r="H1014" s="102">
        <f>IF($G1014&gt;$G$20,IF('Silo Levels'!$L$20="Pumping",((PI()*((($C$19+$G$20)-$G1014)*($O$20/($O$19/2)))^2*((($O$20+$G$20)-$G1014))/3)*$H$603)+(((PI()*((($C$19+$G$20)-$G1014)*($O$20/($O$19/2)))^2*(((($C$19+$G$20)-$G1014)*($O$20/($O$19/2)))*$AZ$13))/3)*$H$603),(((PI()*((($C$19+$G$20)-$G1014)*($O$20/($O$19/2)))^2*((($O$20+$G$20)-$G1014)/3))*$H$603)-((PI()*((($C$19+$G$20)-$G1014)*($O$20/($O$19/2)))^2*(((($C$19+$G$20)-$G1014)*($O$20/($O$19/2)))*$AZ$13)/3)*$H$603))),IF('Silo Levels'!$L$20="Pumping",(($D$18*$H$603)+((PI()*(($C$21/2)^2)*($G$20-$G1014))*$H$603))+((($D$18+$H$18)/3)*$BG$13)+(((PI()*($C$21/2)^2*(($C$21/2)*$AZ$13))/3)*$H$603),(($D$18*$H$603)+((PI()*(($C$21/2)^2)*($G$20-$G1014))*$H$603))+((($D$18+$H$18)/3)*$BG$13)-(((PI()*($C$21/2)^2*(($C$21/2)*$AZ$13))/3)*$H$603)))</f>
        <v>41457.246221788409</v>
      </c>
      <c r="I1014" s="73">
        <v>40.9</v>
      </c>
      <c r="J1014" s="101">
        <f t="shared" si="147"/>
        <v>45451.516662973998</v>
      </c>
      <c r="K1014" s="66">
        <v>40.9</v>
      </c>
      <c r="L1014" s="102">
        <f>IF($K1014&gt;$G$20,IF('Silo Levels'!$L$21="Pumping",((PI()*((($C$19+$G$20)-$K1014)*($O$20/($O$19/2)))^2*((($O$20+$G$20)-$K1014))/3)*$L$603)+(((PI()*((($C$19+$G$20)-$K1014)*($O$20/($O$19/2)))^2*(((($C$19+$G$20)-$K1014)*($O$20/($O$19/2)))*$AZ$14))/3)*$L$603),(((PI()*((($C$19+$G$20)-$K1014)*($O$20/($O$19/2)))^2*((($O$20+$G$20)-$K1014)/3))*$L$603)-((PI()*((($C$19+$G$20)-$K1014)*($O$20/($O$19/2)))^2*(((($C$19+$G$20)-$K1014)*($O$20/($O$19/2)))*$AZ$14)/3)*$L$603))),IF('Silo Levels'!$L$21="Pumping",(($D$18*$L$603)+((PI()*(($C$21/2)^2)*($G$20-$K1014))*$L$603))+((($D$18+$H$18)/3)*$BG$14)+(((PI()*($C$21/2)^2*(($C$21/2)*$AZ$14))/3)*$L$603),(($D$18*$L$603)+((PI()*(($C$21/2)^2)*($G$20-$K1014))*$L$603))+((($D$18+$H$18)/3)*$BG$14)-(((PI()*($C$21/2)^2*(($C$21/2)*$AZ$14))/3)*$L$603)))</f>
        <v>41646.123641361883</v>
      </c>
      <c r="M1014" s="73">
        <v>40.9</v>
      </c>
      <c r="N1014" s="101">
        <f t="shared" si="148"/>
        <v>46523.637732494739</v>
      </c>
      <c r="O1014" s="66">
        <v>40.9</v>
      </c>
      <c r="P1014" s="102">
        <f>IF($O1014&gt;$G$20,IF('Silo Levels'!$L$22="Pumping",((PI()*((($C$19+$G$20)-$O1014)*($O$20/($O$19/2)))^2*((($O$20+$G$20)-$O1014))/3)*$P$603)+(((PI()*((($C$19+$G$20)-$O1014)*($O$20/($O$19/2)))^2*(((($C$19+$G$20)-$O1014)*($O$20/($O$19/2)))*$AZ$15))/3)*$P$603),(((PI()*((($C$19+$G$20)-$O1014)*($O$20/($O$19/2)))^2*((($O$20+$G$20)-$O1014)/3))*$P$603)-((PI()*((($C$19+$G$20)-$O1014)*($O$20/($O$19/2)))^2*(((($C$19+$G$20)-$O1014)*($O$20/($O$19/2)))*$AZ$15)/3)*$P$603))),IF('Silo Levels'!$L$22="Pumping",(($D$18*$P$603)+((PI()*(($C$21/2)^2)*($G$20-$O1014))*$P$603))+((($D$18+$H$18)/3)*$BG$15)+(((PI()*($C$21/2)^2*(($C$21/2)*$AZ$15))/3)*$P$603),(($D$18*$P$603)+((PI()*(($C$21/2)^2)*($G$20-$O1014))*$P$603))+((($D$18+$H$18)/3)*$BG$15)-(((PI()*($C$21/2)^2*(($C$21/2)*$AZ$15))/3)*$P$603)))</f>
        <v>42628.482204902248</v>
      </c>
      <c r="Q1014" s="73">
        <v>40.9</v>
      </c>
      <c r="R1014" s="101">
        <f t="shared" si="149"/>
        <v>48125.135290207763</v>
      </c>
      <c r="S1014" s="66">
        <v>40.9</v>
      </c>
      <c r="T1014" s="102">
        <f>IF($S1014&gt;$G$20,IF('Silo Levels'!$L$23="Pumping",((PI()*((($C$19+$G$20)-$S1014)*($O$20/($O$19/2)))^2*((($O$20+$G$20)-$S1014))/3)*$T$603)+(((PI()*((($C$19+$G$20)-$S1014)*($O$20/($O$19/2)))^2*(((($C$19+$G$20)-$S1014)*($O$20/($O$19/2)))*$AZ$16))/3)*$T$603),(((PI()*((($C$19+$G$20)-$S1014)*($O$20/($O$19/2)))^2*((($O$20+$G$20)-$S1014)/3))*$T$603)-((PI()*((($C$19+$G$20)-$S1014)*($O$20/($O$19/2)))^2*(((($C$19+$G$20)-$S1014)*($O$20/($O$19/2)))*$AZ$16)/3)*$T$603))),IF('Silo Levels'!$L$23="Pumping",(($D$18*$T$603)+((PI()*(($C$21/2)^2)*($G$20-$S1014))*$T$603))+((($D$18+$H$18)/3)*$BG$16)+(((PI()*($C$21/2)^2*(($C$21/2)*$AZ$16))/3)*$T$603),(($D$18*$T$603)+((PI()*(($C$21/2)^2)*($G$20-$S1014))*$T$603))+((($D$18+$H$18)/3)*$BG$16)-(((PI()*($C$21/2)^2*(($C$21/2)*$AZ$16))/3)*$T$603)))</f>
        <v>44095.895620265524</v>
      </c>
      <c r="U1014" s="73">
        <v>40.9</v>
      </c>
      <c r="V1014" s="101">
        <f t="shared" si="150"/>
        <v>45245.380666814272</v>
      </c>
      <c r="W1014" s="66">
        <v>40.9</v>
      </c>
      <c r="X1014" s="102">
        <f>IF($W1014&gt;$G$20,IF('Silo Levels'!$L$24="Pumping",((PI()*((($C$19+$G$20)-$W1014)*($O$20/($O$19/2)))^2*((($O$20+$G$20)-$W1014))/3)*$X$603)+(((PI()*((($C$19+$G$20)-$W1014)*($O$20/($O$19/2)))^2*(((($C$19+$G$20)-$W1014)*($O$20/($O$19/2)))*$AZ$17))/3)*$X$603),(((PI()*((($C$19+$G$20)-$W1014)*($O$20/($O$19/2)))^2*((($O$20+$G$20)-$W1014)/3))*$X$603)-((PI()*((($C$19+$G$20)-$W1014)*($O$20/($O$19/2)))^2*(((($C$19+$G$20)-$W1014)*($O$20/($O$19/2)))*$AZ$17)/3)*$X$603))),IF('Silo Levels'!$L$24="Pumping",(($D$18*$X$603)+((PI()*(($C$21/2)^2)*($G$20-$W1014))*$X$603))+((($D$18+$H$18)/3)*$BG$17)+(((PI()*($C$21/2)^2*(($C$21/2)*$AZ$17))/3)*$X$603),(($D$18*$X$603)+((PI()*(($C$21/2)^2)*($G$20-$W1014))*$X$603))+((($D$18+$H$18)/3)*$BG$17)-(((PI()*($C$21/2)^2*(($C$21/2)*$AZ$17))/3)*$X$603)))</f>
        <v>41457.246221788409</v>
      </c>
      <c r="Y1014" s="73">
        <v>40.9</v>
      </c>
      <c r="Z1014" s="101">
        <f t="shared" si="151"/>
        <v>51948.409927152046</v>
      </c>
      <c r="AA1014" s="66">
        <v>40.9</v>
      </c>
      <c r="AB1014" s="102">
        <f>IF($AA1014&gt;$G$20,IF('Silo Levels'!$L$25="Pumping",((PI()*((($C$19+$G$20)-$AA1014)*($O$20/($O$19/2)))^2*((($O$20+$G$20)-$AA1014))/3)*$AB$603)+(((PI()*((($C$19+$G$20)-$AA1014)*($O$20/($O$19/2)))^2*(((($C$19+$G$20)-$AA1014)*($O$20/($O$19/2)))*$AZ$18))/3)*$AB$603),(((PI()*((($C$19+$G$20)-$AA1014)*($O$20/($O$19/2)))^2*((($O$20+$G$20)-$AA1014)/3))*$AB$603)-((PI()*((($C$19+$G$20)-$AA1014)*($O$20/($O$19/2)))^2*(((($C$19+$G$20)-$AA1014)*($O$20/($O$19/2)))*$AZ$18)/3)*$AB$603))),IF('Silo Levels'!$L$25="Pumping",(($D$18*$AB$603)+((PI()*(($C$21/2)^2)*($G$20-$AA1014))*$AB$603))+((($D$18+$H$18)/3)*$BG$18)+(((PI()*($C$21/2)^2*(($C$21/2)*$AZ$18))/3)*$AB$603),(($D$18*$AB$603)+((PI()*(($C$21/2)^2)*($G$20-$AA1014))*$AB$603))+((($D$18+$H$18)/3)*$BG$18)-(((PI()*($C$21/2)^2*(($C$21/2)*$AZ$18))/3)*$AB$603)))</f>
        <v>47599.069550097731</v>
      </c>
      <c r="AC1014" s="73">
        <v>40.9</v>
      </c>
      <c r="AD1014" s="101">
        <f t="shared" si="152"/>
        <v>57745.987321702924</v>
      </c>
      <c r="AE1014" s="66">
        <v>40.9</v>
      </c>
      <c r="AF1014" s="102">
        <f>IF($AE1014&gt;$G$20,IF('Silo Levels'!$L$26="Pumping",((PI()*((($C$19+$G$20)-$AE1014)*($O$20/($O$19/2)))^2*((($O$20+$G$20)-$AE1014))/3)*$AF$603)+(((PI()*((($C$19+$G$20)-$AE1014)*($O$20/($O$19/2)))^2*(((($C$19+$G$20)-$AE1014)*($O$20/($O$19/2)))*$AZ$19))/3)*$AF$603),(((PI()*((($C$19+$G$20)-$AE1014)*($O$20/($O$19/2)))^2*((($O$20+$G$20)-$AE1014)/3))*$AF$603)-((PI()*((($C$19+$G$20)-$AE1014)*($O$20/($O$19/2)))^2*(((($C$19+$G$20)-$AE1014)*($O$20/($O$19/2)))*$AZ$19)/3)*$AF$603))),IF('Silo Levels'!$L$26="Pumping",(($D$18*$AF$603)+((PI()*(($C$21/2)^2)*($G$20-$AE1014))*$AF$603))+((($D$18+$H$18)/3)*$BG$19)+(((PI()*($C$21/2)^2*(($C$21/2)*$AZ$19))/3)*$AF$603),(($D$18*$AF$603)+((PI()*(($C$21/2)^2)*($G$20-$AE1014))*$AF$603))+((($D$18+$H$18)/3)*$BG$19)-(((PI()*($C$21/2)^2*(($C$21/2)*$AZ$19))/3)*$AF$603)))</f>
        <v>55535.501669442943</v>
      </c>
      <c r="AG1014" s="73">
        <v>40.9</v>
      </c>
      <c r="AH1014" s="101">
        <f t="shared" si="153"/>
        <v>49943.195956726726</v>
      </c>
      <c r="AI1014" s="66">
        <v>40.9</v>
      </c>
      <c r="AJ1014" s="102">
        <f>IF($AI1014&gt;$G$20,IF('Silo Levels'!$L$27="Pumping",((PI()*((($C$19+$G$20)-$AI1014)*($O$20/($O$19/2)))^2*((($O$20+$G$20)-$AI1014))/3)*$AJ$603)+(((PI()*((($C$19+$G$20)-$AI1014)*($O$20/($O$19/2)))^2*(((($C$19+$G$20)-$AI1014)*($O$20/($O$19/2)))*$AZ$20))/3)*$AJ$603),(((PI()*((($C$19+$G$20)-$AI1014)*($O$20/($O$19/2)))^2*((($O$20+$G$20)-$AI1014)/3))*$AJ$603)-((PI()*((($C$19+$G$20)-$AI1014)*($O$20/($O$19/2)))^2*(((($C$19+$G$20)-$AI1014)*($O$20/($O$19/2)))*$AZ$20)/3)*$AJ$603))),IF('Silo Levels'!$L$27="Pumping",(($D$18*$AJ$603)+((PI()*(($C$21/2)^2)*($G$20-$AI1014))*$AJ$603))+((($D$18+$H$18)/3)*$BG$20)+(((PI()*($C$21/2)^2*(($C$21/2)*$AZ$20))/3)*$AJ$603),(($D$18*$AJ$603)+((PI()*(($C$21/2)^2)*($G$20-$AI1014))*$AJ$603))+((($D$18+$H$18)/3)*$BG$20)-(((PI()*($C$21/2)^2*(($C$21/2)*$AZ$20))/3)*$AJ$603)))</f>
        <v>45761.740565920001</v>
      </c>
    </row>
    <row r="1015" spans="1:36" x14ac:dyDescent="0.3">
      <c r="A1015">
        <v>41</v>
      </c>
      <c r="B1015" s="101">
        <f t="shared" si="145"/>
        <v>49523.593464548198</v>
      </c>
      <c r="C1015" s="66">
        <v>41</v>
      </c>
      <c r="D1015" s="102">
        <f>IF($C1015&gt;$G$20,IF('Silo Levels'!$L$19="Pumping",((PI()*((($C$19+$G$20)-$C1015)*($O$20/($O$19/2)))^2*((($O$20+$G$20)-$C1015))/3)*$D$603)+(((PI()*((($C$19+$G$20)-$C1015)*($O$20/($O$19/2)))^2*(((($C$19+$G$20)-$C1015)*($O$20/($O$19/2)))*$AZ$12))/3)*$D$603),(((PI()*((($C$19+$G$20)-$C1015)*($O$20/($O$19/2)))^2*((($O$20+$G$20)-$C1015)/3))*$D$603)-((PI()*((($C$19+$G$20)-$C1015)*($O$20/($O$19/2)))^2*(((($C$19+$G$20)-$C1015)*($O$20/($O$19/2)))*$AZ$12)/3)*$D$603))),IF('Silo Levels'!$L$19="Pumping",(($D$18*$D$603)+((PI()*(($C$21/2)^2)*($G$20-$C1015))*$D$603))+((($D$18+$H$18)/3)*$BG$12)+(((PI()*($C$21/2)^2*(($C$21/2)*$AZ$12))/3)*$D$603),(($D$18*$D$603)+((PI()*(($C$21/2)^2)*($G$20-$C1015))*$D$603))+((($D$18+$H$18)/3)*$BG$12)-(((PI()*($C$21/2)^2*(($C$21/2)*$AZ$12))/3)*$D$603)))</f>
        <v>46596.574690983492</v>
      </c>
      <c r="E1015" s="73">
        <v>41</v>
      </c>
      <c r="F1015" s="101">
        <f t="shared" si="146"/>
        <v>44865.247314839544</v>
      </c>
      <c r="G1015" s="66">
        <v>41</v>
      </c>
      <c r="H1015" s="102">
        <f>IF($G1015&gt;$G$20,IF('Silo Levels'!$L$20="Pumping",((PI()*((($C$19+$G$20)-$G1015)*($O$20/($O$19/2)))^2*((($O$20+$G$20)-$G1015))/3)*$H$603)+(((PI()*((($C$19+$G$20)-$G1015)*($O$20/($O$19/2)))^2*(((($C$19+$G$20)-$G1015)*($O$20/($O$19/2)))*$AZ$13))/3)*$H$603),(((PI()*((($C$19+$G$20)-$G1015)*($O$20/($O$19/2)))^2*((($O$20+$G$20)-$G1015)/3))*$H$603)-((PI()*((($C$19+$G$20)-$G1015)*($O$20/($O$19/2)))^2*(((($C$19+$G$20)-$G1015)*($O$20/($O$19/2)))*$AZ$13)/3)*$H$603))),IF('Silo Levels'!$L$20="Pumping",(($D$18*$H$603)+((PI()*(($C$21/2)^2)*($G$20-$G1015))*$H$603))+((($D$18+$H$18)/3)*$BG$13)+(((PI()*($C$21/2)^2*(($C$21/2)*$AZ$13))/3)*$H$603),(($D$18*$H$603)+((PI()*(($C$21/2)^2)*($G$20-$G1015))*$H$603))+((($D$18+$H$18)/3)*$BG$13)-(((PI()*($C$21/2)^2*(($C$21/2)*$AZ$13))/3)*$H$603)))</f>
        <v>41077.112869813682</v>
      </c>
      <c r="I1015" s="73">
        <v>41</v>
      </c>
      <c r="J1015" s="101">
        <f t="shared" si="147"/>
        <v>45069.651439899324</v>
      </c>
      <c r="K1015" s="66">
        <v>41</v>
      </c>
      <c r="L1015" s="102">
        <f>IF($K1015&gt;$G$20,IF('Silo Levels'!$L$21="Pumping",((PI()*((($C$19+$G$20)-$K1015)*($O$20/($O$19/2)))^2*((($O$20+$G$20)-$K1015))/3)*$L$603)+(((PI()*((($C$19+$G$20)-$K1015)*($O$20/($O$19/2)))^2*(((($C$19+$G$20)-$K1015)*($O$20/($O$19/2)))*$AZ$14))/3)*$L$603),(((PI()*((($C$19+$G$20)-$K1015)*($O$20/($O$19/2)))^2*((($O$20+$G$20)-$K1015)/3))*$L$603)-((PI()*((($C$19+$G$20)-$K1015)*($O$20/($O$19/2)))^2*(((($C$19+$G$20)-$K1015)*($O$20/($O$19/2)))*$AZ$14)/3)*$L$603))),IF('Silo Levels'!$L$21="Pumping",(($D$18*$L$603)+((PI()*(($C$21/2)^2)*($G$20-$K1015))*$L$603))+((($D$18+$H$18)/3)*$BG$14)+(((PI()*($C$21/2)^2*(($C$21/2)*$AZ$14))/3)*$L$603),(($D$18*$L$603)+((PI()*(($C$21/2)^2)*($G$20-$K1015))*$L$603))+((($D$18+$H$18)/3)*$BG$14)-(((PI()*($C$21/2)^2*(($C$21/2)*$AZ$14))/3)*$L$603)))</f>
        <v>41264.258418287209</v>
      </c>
      <c r="M1015" s="73">
        <v>41</v>
      </c>
      <c r="N1015" s="101">
        <f t="shared" si="148"/>
        <v>46132.764982687535</v>
      </c>
      <c r="O1015" s="66">
        <v>41</v>
      </c>
      <c r="P1015" s="102">
        <f>IF($O1015&gt;$G$20,IF('Silo Levels'!$L$22="Pumping",((PI()*((($C$19+$G$20)-$O1015)*($O$20/($O$19/2)))^2*((($O$20+$G$20)-$O1015))/3)*$P$603)+(((PI()*((($C$19+$G$20)-$O1015)*($O$20/($O$19/2)))^2*(((($C$19+$G$20)-$O1015)*($O$20/($O$19/2)))*$AZ$15))/3)*$P$603),(((PI()*((($C$19+$G$20)-$O1015)*($O$20/($O$19/2)))^2*((($O$20+$G$20)-$O1015)/3))*$P$603)-((PI()*((($C$19+$G$20)-$O1015)*($O$20/($O$19/2)))^2*(((($C$19+$G$20)-$O1015)*($O$20/($O$19/2)))*$AZ$15)/3)*$P$603))),IF('Silo Levels'!$L$22="Pumping",(($D$18*$P$603)+((PI()*(($C$21/2)^2)*($G$20-$O1015))*$P$603))+((($D$18+$H$18)/3)*$BG$15)+(((PI()*($C$21/2)^2*(($C$21/2)*$AZ$15))/3)*$P$603),(($D$18*$P$603)+((PI()*(($C$21/2)^2)*($G$20-$O1015))*$P$603))+((($D$18+$H$18)/3)*$BG$15)-(((PI()*($C$21/2)^2*(($C$21/2)*$AZ$15))/3)*$P$603)))</f>
        <v>42237.609455095044</v>
      </c>
      <c r="Q1015" s="73">
        <v>41</v>
      </c>
      <c r="R1015" s="101">
        <f t="shared" si="149"/>
        <v>47720.807406952226</v>
      </c>
      <c r="S1015" s="66">
        <v>41</v>
      </c>
      <c r="T1015" s="102">
        <f>IF($S1015&gt;$G$20,IF('Silo Levels'!$L$23="Pumping",((PI()*((($C$19+$G$20)-$S1015)*($O$20/($O$19/2)))^2*((($O$20+$G$20)-$S1015))/3)*$T$603)+(((PI()*((($C$19+$G$20)-$S1015)*($O$20/($O$19/2)))^2*(((($C$19+$G$20)-$S1015)*($O$20/($O$19/2)))*$AZ$16))/3)*$T$603),(((PI()*((($C$19+$G$20)-$S1015)*($O$20/($O$19/2)))^2*((($O$20+$G$20)-$S1015)/3))*$T$603)-((PI()*((($C$19+$G$20)-$S1015)*($O$20/($O$19/2)))^2*(((($C$19+$G$20)-$S1015)*($O$20/($O$19/2)))*$AZ$16)/3)*$T$603))),IF('Silo Levels'!$L$23="Pumping",(($D$18*$T$603)+((PI()*(($C$21/2)^2)*($G$20-$S1015))*$T$603))+((($D$18+$H$18)/3)*$BG$16)+(((PI()*($C$21/2)^2*(($C$21/2)*$AZ$16))/3)*$T$603),(($D$18*$T$603)+((PI()*(($C$21/2)^2)*($G$20-$S1015))*$T$603))+((($D$18+$H$18)/3)*$BG$16)-(((PI()*($C$21/2)^2*(($C$21/2)*$AZ$16))/3)*$T$603)))</f>
        <v>43691.567737009987</v>
      </c>
      <c r="U1015" s="73">
        <v>41</v>
      </c>
      <c r="V1015" s="101">
        <f t="shared" si="150"/>
        <v>44865.247314839544</v>
      </c>
      <c r="W1015" s="66">
        <v>41</v>
      </c>
      <c r="X1015" s="102">
        <f>IF($W1015&gt;$G$20,IF('Silo Levels'!$L$24="Pumping",((PI()*((($C$19+$G$20)-$W1015)*($O$20/($O$19/2)))^2*((($O$20+$G$20)-$W1015))/3)*$X$603)+(((PI()*((($C$19+$G$20)-$W1015)*($O$20/($O$19/2)))^2*(((($C$19+$G$20)-$W1015)*($O$20/($O$19/2)))*$AZ$17))/3)*$X$603),(((PI()*((($C$19+$G$20)-$W1015)*($O$20/($O$19/2)))^2*((($O$20+$G$20)-$W1015)/3))*$X$603)-((PI()*((($C$19+$G$20)-$W1015)*($O$20/($O$19/2)))^2*(((($C$19+$G$20)-$W1015)*($O$20/($O$19/2)))*$AZ$17)/3)*$X$603))),IF('Silo Levels'!$L$24="Pumping",(($D$18*$X$603)+((PI()*(($C$21/2)^2)*($G$20-$W1015))*$X$603))+((($D$18+$H$18)/3)*$BG$17)+(((PI()*($C$21/2)^2*(($C$21/2)*$AZ$17))/3)*$X$603),(($D$18*$X$603)+((PI()*(($C$21/2)^2)*($G$20-$W1015))*$X$603))+((($D$18+$H$18)/3)*$BG$17)-(((PI()*($C$21/2)^2*(($C$21/2)*$AZ$17))/3)*$X$603)))</f>
        <v>41077.112869813682</v>
      </c>
      <c r="Y1015" s="73">
        <v>41</v>
      </c>
      <c r="Z1015" s="101">
        <f t="shared" si="151"/>
        <v>51511.960439837872</v>
      </c>
      <c r="AA1015" s="66">
        <v>41</v>
      </c>
      <c r="AB1015" s="102">
        <f>IF($AA1015&gt;$G$20,IF('Silo Levels'!$L$25="Pumping",((PI()*((($C$19+$G$20)-$AA1015)*($O$20/($O$19/2)))^2*((($O$20+$G$20)-$AA1015))/3)*$AB$603)+(((PI()*((($C$19+$G$20)-$AA1015)*($O$20/($O$19/2)))^2*(((($C$19+$G$20)-$AA1015)*($O$20/($O$19/2)))*$AZ$18))/3)*$AB$603),(((PI()*((($C$19+$G$20)-$AA1015)*($O$20/($O$19/2)))^2*((($O$20+$G$20)-$AA1015)/3))*$AB$603)-((PI()*((($C$19+$G$20)-$AA1015)*($O$20/($O$19/2)))^2*(((($C$19+$G$20)-$AA1015)*($O$20/($O$19/2)))*$AZ$18)/3)*$AB$603))),IF('Silo Levels'!$L$25="Pumping",(($D$18*$AB$603)+((PI()*(($C$21/2)^2)*($G$20-$AA1015))*$AB$603))+((($D$18+$H$18)/3)*$BG$18)+(((PI()*($C$21/2)^2*(($C$21/2)*$AZ$18))/3)*$AB$603),(($D$18*$AB$603)+((PI()*(($C$21/2)^2)*($G$20-$AA1015))*$AB$603))+((($D$18+$H$18)/3)*$BG$18)-(((PI()*($C$21/2)^2*(($C$21/2)*$AZ$18))/3)*$AB$603)))</f>
        <v>47162.620062783557</v>
      </c>
      <c r="AC1015" s="73">
        <v>41</v>
      </c>
      <c r="AD1015" s="101">
        <f t="shared" si="152"/>
        <v>57302.349783130878</v>
      </c>
      <c r="AE1015" s="66">
        <v>41</v>
      </c>
      <c r="AF1015" s="102">
        <f>IF($AE1015&gt;$G$20,IF('Silo Levels'!$L$26="Pumping",((PI()*((($C$19+$G$20)-$AE1015)*($O$20/($O$19/2)))^2*((($O$20+$G$20)-$AE1015))/3)*$AF$603)+(((PI()*((($C$19+$G$20)-$AE1015)*($O$20/($O$19/2)))^2*(((($C$19+$G$20)-$AE1015)*($O$20/($O$19/2)))*$AZ$19))/3)*$AF$603),(((PI()*((($C$19+$G$20)-$AE1015)*($O$20/($O$19/2)))^2*((($O$20+$G$20)-$AE1015)/3))*$AF$603)-((PI()*((($C$19+$G$20)-$AE1015)*($O$20/($O$19/2)))^2*(((($C$19+$G$20)-$AE1015)*($O$20/($O$19/2)))*$AZ$19)/3)*$AF$603))),IF('Silo Levels'!$L$26="Pumping",(($D$18*$AF$603)+((PI()*(($C$21/2)^2)*($G$20-$AE1015))*$AF$603))+((($D$18+$H$18)/3)*$BG$19)+(((PI()*($C$21/2)^2*(($C$21/2)*$AZ$19))/3)*$AF$603),(($D$18*$AF$603)+((PI()*(($C$21/2)^2)*($G$20-$AE1015))*$AF$603))+((($D$18+$H$18)/3)*$BG$19)-(((PI()*($C$21/2)^2*(($C$21/2)*$AZ$19))/3)*$AF$603)))</f>
        <v>55091.864130870897</v>
      </c>
      <c r="AG1015" s="73">
        <v>41</v>
      </c>
      <c r="AH1015" s="101">
        <f t="shared" si="153"/>
        <v>49523.593464548198</v>
      </c>
      <c r="AI1015" s="66">
        <v>41</v>
      </c>
      <c r="AJ1015" s="102">
        <f>IF($AI1015&gt;$G$20,IF('Silo Levels'!$L$27="Pumping",((PI()*((($C$19+$G$20)-$AI1015)*($O$20/($O$19/2)))^2*((($O$20+$G$20)-$AI1015))/3)*$AJ$603)+(((PI()*((($C$19+$G$20)-$AI1015)*($O$20/($O$19/2)))^2*(((($C$19+$G$20)-$AI1015)*($O$20/($O$19/2)))*$AZ$20))/3)*$AJ$603),(((PI()*((($C$19+$G$20)-$AI1015)*($O$20/($O$19/2)))^2*((($O$20+$G$20)-$AI1015)/3))*$AJ$603)-((PI()*((($C$19+$G$20)-$AI1015)*($O$20/($O$19/2)))^2*(((($C$19+$G$20)-$AI1015)*($O$20/($O$19/2)))*$AZ$20)/3)*$AJ$603))),IF('Silo Levels'!$L$27="Pumping",(($D$18*$AJ$603)+((PI()*(($C$21/2)^2)*($G$20-$AI1015))*$AJ$603))+((($D$18+$H$18)/3)*$BG$20)+(((PI()*($C$21/2)^2*(($C$21/2)*$AZ$20))/3)*$AJ$603),(($D$18*$AJ$603)+((PI()*(($C$21/2)^2)*($G$20-$AI1015))*$AJ$603))+((($D$18+$H$18)/3)*$BG$20)-(((PI()*($C$21/2)^2*(($C$21/2)*$AZ$20))/3)*$AJ$603)))</f>
        <v>45342.138073741473</v>
      </c>
    </row>
    <row r="1016" spans="1:36" x14ac:dyDescent="0.3">
      <c r="A1016">
        <v>41.1</v>
      </c>
      <c r="B1016" s="101">
        <f t="shared" si="145"/>
        <v>49103.990972369684</v>
      </c>
      <c r="C1016" s="66">
        <v>41.1</v>
      </c>
      <c r="D1016" s="102">
        <f>IF($C1016&gt;$G$20,IF('Silo Levels'!$L$19="Pumping",((PI()*((($C$19+$G$20)-$C1016)*($O$20/($O$19/2)))^2*((($O$20+$G$20)-$C1016))/3)*$D$603)+(((PI()*((($C$19+$G$20)-$C1016)*($O$20/($O$19/2)))^2*(((($C$19+$G$20)-$C1016)*($O$20/($O$19/2)))*$AZ$12))/3)*$D$603),(((PI()*((($C$19+$G$20)-$C1016)*($O$20/($O$19/2)))^2*((($O$20+$G$20)-$C1016)/3))*$D$603)-((PI()*((($C$19+$G$20)-$C1016)*($O$20/($O$19/2)))^2*(((($C$19+$G$20)-$C1016)*($O$20/($O$19/2)))*$AZ$12)/3)*$D$603))),IF('Silo Levels'!$L$19="Pumping",(($D$18*$D$603)+((PI()*(($C$21/2)^2)*($G$20-$C1016))*$D$603))+((($D$18+$H$18)/3)*$BG$12)+(((PI()*($C$21/2)^2*(($C$21/2)*$AZ$12))/3)*$D$603),(($D$18*$D$603)+((PI()*(($C$21/2)^2)*($G$20-$C1016))*$D$603))+((($D$18+$H$18)/3)*$BG$12)-(((PI()*($C$21/2)^2*(($C$21/2)*$AZ$12))/3)*$D$603)))</f>
        <v>46176.972198804979</v>
      </c>
      <c r="E1016" s="73">
        <v>41.1</v>
      </c>
      <c r="F1016" s="101">
        <f t="shared" si="146"/>
        <v>44485.113962864823</v>
      </c>
      <c r="G1016" s="66">
        <v>41.1</v>
      </c>
      <c r="H1016" s="102">
        <f>IF($G1016&gt;$G$20,IF('Silo Levels'!$L$20="Pumping",((PI()*((($C$19+$G$20)-$G1016)*($O$20/($O$19/2)))^2*((($O$20+$G$20)-$G1016))/3)*$H$603)+(((PI()*((($C$19+$G$20)-$G1016)*($O$20/($O$19/2)))^2*(((($C$19+$G$20)-$G1016)*($O$20/($O$19/2)))*$AZ$13))/3)*$H$603),(((PI()*((($C$19+$G$20)-$G1016)*($O$20/($O$19/2)))^2*((($O$20+$G$20)-$G1016)/3))*$H$603)-((PI()*((($C$19+$G$20)-$G1016)*($O$20/($O$19/2)))^2*(((($C$19+$G$20)-$G1016)*($O$20/($O$19/2)))*$AZ$13)/3)*$H$603))),IF('Silo Levels'!$L$20="Pumping",(($D$18*$H$603)+((PI()*(($C$21/2)^2)*($G$20-$G1016))*$H$603))+((($D$18+$H$18)/3)*$BG$13)+(((PI()*($C$21/2)^2*(($C$21/2)*$AZ$13))/3)*$H$603),(($D$18*$H$603)+((PI()*(($C$21/2)^2)*($G$20-$G1016))*$H$603))+((($D$18+$H$18)/3)*$BG$13)-(((PI()*($C$21/2)^2*(($C$21/2)*$AZ$13))/3)*$H$603)))</f>
        <v>40696.979517838961</v>
      </c>
      <c r="I1016" s="73">
        <v>41.1</v>
      </c>
      <c r="J1016" s="101">
        <f t="shared" si="147"/>
        <v>44687.786216824657</v>
      </c>
      <c r="K1016" s="66">
        <v>41.1</v>
      </c>
      <c r="L1016" s="102">
        <f>IF($K1016&gt;$G$20,IF('Silo Levels'!$L$21="Pumping",((PI()*((($C$19+$G$20)-$K1016)*($O$20/($O$19/2)))^2*((($O$20+$G$20)-$K1016))/3)*$L$603)+(((PI()*((($C$19+$G$20)-$K1016)*($O$20/($O$19/2)))^2*(((($C$19+$G$20)-$K1016)*($O$20/($O$19/2)))*$AZ$14))/3)*$L$603),(((PI()*((($C$19+$G$20)-$K1016)*($O$20/($O$19/2)))^2*((($O$20+$G$20)-$K1016)/3))*$L$603)-((PI()*((($C$19+$G$20)-$K1016)*($O$20/($O$19/2)))^2*(((($C$19+$G$20)-$K1016)*($O$20/($O$19/2)))*$AZ$14)/3)*$L$603))),IF('Silo Levels'!$L$21="Pumping",(($D$18*$L$603)+((PI()*(($C$21/2)^2)*($G$20-$K1016))*$L$603))+((($D$18+$H$18)/3)*$BG$14)+(((PI()*($C$21/2)^2*(($C$21/2)*$AZ$14))/3)*$L$603),(($D$18*$L$603)+((PI()*(($C$21/2)^2)*($G$20-$K1016))*$L$603))+((($D$18+$H$18)/3)*$BG$14)-(((PI()*($C$21/2)^2*(($C$21/2)*$AZ$14))/3)*$L$603)))</f>
        <v>40882.393195212542</v>
      </c>
      <c r="M1016" s="73">
        <v>41.1</v>
      </c>
      <c r="N1016" s="101">
        <f t="shared" si="148"/>
        <v>45741.892232880346</v>
      </c>
      <c r="O1016" s="66">
        <v>41.1</v>
      </c>
      <c r="P1016" s="102">
        <f>IF($O1016&gt;$G$20,IF('Silo Levels'!$L$22="Pumping",((PI()*((($C$19+$G$20)-$O1016)*($O$20/($O$19/2)))^2*((($O$20+$G$20)-$O1016))/3)*$P$603)+(((PI()*((($C$19+$G$20)-$O1016)*($O$20/($O$19/2)))^2*(((($C$19+$G$20)-$O1016)*($O$20/($O$19/2)))*$AZ$15))/3)*$P$603),(((PI()*((($C$19+$G$20)-$O1016)*($O$20/($O$19/2)))^2*((($O$20+$G$20)-$O1016)/3))*$P$603)-((PI()*((($C$19+$G$20)-$O1016)*($O$20/($O$19/2)))^2*(((($C$19+$G$20)-$O1016)*($O$20/($O$19/2)))*$AZ$15)/3)*$P$603))),IF('Silo Levels'!$L$22="Pumping",(($D$18*$P$603)+((PI()*(($C$21/2)^2)*($G$20-$O1016))*$P$603))+((($D$18+$H$18)/3)*$BG$15)+(((PI()*($C$21/2)^2*(($C$21/2)*$AZ$15))/3)*$P$603),(($D$18*$P$603)+((PI()*(($C$21/2)^2)*($G$20-$O1016))*$P$603))+((($D$18+$H$18)/3)*$BG$15)-(((PI()*($C$21/2)^2*(($C$21/2)*$AZ$15))/3)*$P$603)))</f>
        <v>41846.736705287854</v>
      </c>
      <c r="Q1016" s="73">
        <v>41.1</v>
      </c>
      <c r="R1016" s="101">
        <f t="shared" si="149"/>
        <v>47316.479523696697</v>
      </c>
      <c r="S1016" s="66">
        <v>41.1</v>
      </c>
      <c r="T1016" s="102">
        <f>IF($S1016&gt;$G$20,IF('Silo Levels'!$L$23="Pumping",((PI()*((($C$19+$G$20)-$S1016)*($O$20/($O$19/2)))^2*((($O$20+$G$20)-$S1016))/3)*$T$603)+(((PI()*((($C$19+$G$20)-$S1016)*($O$20/($O$19/2)))^2*(((($C$19+$G$20)-$S1016)*($O$20/($O$19/2)))*$AZ$16))/3)*$T$603),(((PI()*((($C$19+$G$20)-$S1016)*($O$20/($O$19/2)))^2*((($O$20+$G$20)-$S1016)/3))*$T$603)-((PI()*((($C$19+$G$20)-$S1016)*($O$20/($O$19/2)))^2*(((($C$19+$G$20)-$S1016)*($O$20/($O$19/2)))*$AZ$16)/3)*$T$603))),IF('Silo Levels'!$L$23="Pumping",(($D$18*$T$603)+((PI()*(($C$21/2)^2)*($G$20-$S1016))*$T$603))+((($D$18+$H$18)/3)*$BG$16)+(((PI()*($C$21/2)^2*(($C$21/2)*$AZ$16))/3)*$T$603),(($D$18*$T$603)+((PI()*(($C$21/2)^2)*($G$20-$S1016))*$T$603))+((($D$18+$H$18)/3)*$BG$16)-(((PI()*($C$21/2)^2*(($C$21/2)*$AZ$16))/3)*$T$603)))</f>
        <v>43287.239853754458</v>
      </c>
      <c r="U1016" s="73">
        <v>41.1</v>
      </c>
      <c r="V1016" s="101">
        <f t="shared" si="150"/>
        <v>44485.113962864823</v>
      </c>
      <c r="W1016" s="66">
        <v>41.1</v>
      </c>
      <c r="X1016" s="102">
        <f>IF($W1016&gt;$G$20,IF('Silo Levels'!$L$24="Pumping",((PI()*((($C$19+$G$20)-$W1016)*($O$20/($O$19/2)))^2*((($O$20+$G$20)-$W1016))/3)*$X$603)+(((PI()*((($C$19+$G$20)-$W1016)*($O$20/($O$19/2)))^2*(((($C$19+$G$20)-$W1016)*($O$20/($O$19/2)))*$AZ$17))/3)*$X$603),(((PI()*((($C$19+$G$20)-$W1016)*($O$20/($O$19/2)))^2*((($O$20+$G$20)-$W1016)/3))*$X$603)-((PI()*((($C$19+$G$20)-$W1016)*($O$20/($O$19/2)))^2*(((($C$19+$G$20)-$W1016)*($O$20/($O$19/2)))*$AZ$17)/3)*$X$603))),IF('Silo Levels'!$L$24="Pumping",(($D$18*$X$603)+((PI()*(($C$21/2)^2)*($G$20-$W1016))*$X$603))+((($D$18+$H$18)/3)*$BG$17)+(((PI()*($C$21/2)^2*(($C$21/2)*$AZ$17))/3)*$X$603),(($D$18*$X$603)+((PI()*(($C$21/2)^2)*($G$20-$W1016))*$X$603))+((($D$18+$H$18)/3)*$BG$17)-(((PI()*($C$21/2)^2*(($C$21/2)*$AZ$17))/3)*$X$603)))</f>
        <v>40696.979517838961</v>
      </c>
      <c r="Y1016" s="73">
        <v>41.1</v>
      </c>
      <c r="Z1016" s="101">
        <f t="shared" si="151"/>
        <v>51075.510952523713</v>
      </c>
      <c r="AA1016" s="66">
        <v>41.1</v>
      </c>
      <c r="AB1016" s="102">
        <f>IF($AA1016&gt;$G$20,IF('Silo Levels'!$L$25="Pumping",((PI()*((($C$19+$G$20)-$AA1016)*($O$20/($O$19/2)))^2*((($O$20+$G$20)-$AA1016))/3)*$AB$603)+(((PI()*((($C$19+$G$20)-$AA1016)*($O$20/($O$19/2)))^2*(((($C$19+$G$20)-$AA1016)*($O$20/($O$19/2)))*$AZ$18))/3)*$AB$603),(((PI()*((($C$19+$G$20)-$AA1016)*($O$20/($O$19/2)))^2*((($O$20+$G$20)-$AA1016)/3))*$AB$603)-((PI()*((($C$19+$G$20)-$AA1016)*($O$20/($O$19/2)))^2*(((($C$19+$G$20)-$AA1016)*($O$20/($O$19/2)))*$AZ$18)/3)*$AB$603))),IF('Silo Levels'!$L$25="Pumping",(($D$18*$AB$603)+((PI()*(($C$21/2)^2)*($G$20-$AA1016))*$AB$603))+((($D$18+$H$18)/3)*$BG$18)+(((PI()*($C$21/2)^2*(($C$21/2)*$AZ$18))/3)*$AB$603),(($D$18*$AB$603)+((PI()*(($C$21/2)^2)*($G$20-$AA1016))*$AB$603))+((($D$18+$H$18)/3)*$BG$18)-(((PI()*($C$21/2)^2*(($C$21/2)*$AZ$18))/3)*$AB$603)))</f>
        <v>46726.170575469398</v>
      </c>
      <c r="AC1016" s="73">
        <v>41.1</v>
      </c>
      <c r="AD1016" s="101">
        <f t="shared" si="152"/>
        <v>56858.712244558847</v>
      </c>
      <c r="AE1016" s="66">
        <v>41.1</v>
      </c>
      <c r="AF1016" s="102">
        <f>IF($AE1016&gt;$G$20,IF('Silo Levels'!$L$26="Pumping",((PI()*((($C$19+$G$20)-$AE1016)*($O$20/($O$19/2)))^2*((($O$20+$G$20)-$AE1016))/3)*$AF$603)+(((PI()*((($C$19+$G$20)-$AE1016)*($O$20/($O$19/2)))^2*(((($C$19+$G$20)-$AE1016)*($O$20/($O$19/2)))*$AZ$19))/3)*$AF$603),(((PI()*((($C$19+$G$20)-$AE1016)*($O$20/($O$19/2)))^2*((($O$20+$G$20)-$AE1016)/3))*$AF$603)-((PI()*((($C$19+$G$20)-$AE1016)*($O$20/($O$19/2)))^2*(((($C$19+$G$20)-$AE1016)*($O$20/($O$19/2)))*$AZ$19)/3)*$AF$603))),IF('Silo Levels'!$L$26="Pumping",(($D$18*$AF$603)+((PI()*(($C$21/2)^2)*($G$20-$AE1016))*$AF$603))+((($D$18+$H$18)/3)*$BG$19)+(((PI()*($C$21/2)^2*(($C$21/2)*$AZ$19))/3)*$AF$603),(($D$18*$AF$603)+((PI()*(($C$21/2)^2)*($G$20-$AE1016))*$AF$603))+((($D$18+$H$18)/3)*$BG$19)-(((PI()*($C$21/2)^2*(($C$21/2)*$AZ$19))/3)*$AF$603)))</f>
        <v>54648.226592298866</v>
      </c>
      <c r="AG1016" s="73">
        <v>41.1</v>
      </c>
      <c r="AH1016" s="101">
        <f t="shared" si="153"/>
        <v>49103.990972369684</v>
      </c>
      <c r="AI1016" s="66">
        <v>41.1</v>
      </c>
      <c r="AJ1016" s="102">
        <f>IF($AI1016&gt;$G$20,IF('Silo Levels'!$L$27="Pumping",((PI()*((($C$19+$G$20)-$AI1016)*($O$20/($O$19/2)))^2*((($O$20+$G$20)-$AI1016))/3)*$AJ$603)+(((PI()*((($C$19+$G$20)-$AI1016)*($O$20/($O$19/2)))^2*(((($C$19+$G$20)-$AI1016)*($O$20/($O$19/2)))*$AZ$20))/3)*$AJ$603),(((PI()*((($C$19+$G$20)-$AI1016)*($O$20/($O$19/2)))^2*((($O$20+$G$20)-$AI1016)/3))*$AJ$603)-((PI()*((($C$19+$G$20)-$AI1016)*($O$20/($O$19/2)))^2*(((($C$19+$G$20)-$AI1016)*($O$20/($O$19/2)))*$AZ$20)/3)*$AJ$603))),IF('Silo Levels'!$L$27="Pumping",(($D$18*$AJ$603)+((PI()*(($C$21/2)^2)*($G$20-$AI1016))*$AJ$603))+((($D$18+$H$18)/3)*$BG$20)+(((PI()*($C$21/2)^2*(($C$21/2)*$AZ$20))/3)*$AJ$603),(($D$18*$AJ$603)+((PI()*(($C$21/2)^2)*($G$20-$AI1016))*$AJ$603))+((($D$18+$H$18)/3)*$BG$20)-(((PI()*($C$21/2)^2*(($C$21/2)*$AZ$20))/3)*$AJ$603)))</f>
        <v>44922.535581562959</v>
      </c>
    </row>
    <row r="1017" spans="1:36" x14ac:dyDescent="0.3">
      <c r="A1017">
        <v>41.2</v>
      </c>
      <c r="B1017" s="101">
        <f t="shared" si="145"/>
        <v>48684.388480191163</v>
      </c>
      <c r="C1017" s="66">
        <v>41.2</v>
      </c>
      <c r="D1017" s="102">
        <f>IF($C1017&gt;$G$20,IF('Silo Levels'!$L$19="Pumping",((PI()*((($C$19+$G$20)-$C1017)*($O$20/($O$19/2)))^2*((($O$20+$G$20)-$C1017))/3)*$D$603)+(((PI()*((($C$19+$G$20)-$C1017)*($O$20/($O$19/2)))^2*(((($C$19+$G$20)-$C1017)*($O$20/($O$19/2)))*$AZ$12))/3)*$D$603),(((PI()*((($C$19+$G$20)-$C1017)*($O$20/($O$19/2)))^2*((($O$20+$G$20)-$C1017)/3))*$D$603)-((PI()*((($C$19+$G$20)-$C1017)*($O$20/($O$19/2)))^2*(((($C$19+$G$20)-$C1017)*($O$20/($O$19/2)))*$AZ$12)/3)*$D$603))),IF('Silo Levels'!$L$19="Pumping",(($D$18*$D$603)+((PI()*(($C$21/2)^2)*($G$20-$C1017))*$D$603))+((($D$18+$H$18)/3)*$BG$12)+(((PI()*($C$21/2)^2*(($C$21/2)*$AZ$12))/3)*$D$603),(($D$18*$D$603)+((PI()*(($C$21/2)^2)*($G$20-$C1017))*$D$603))+((($D$18+$H$18)/3)*$BG$12)-(((PI()*($C$21/2)^2*(($C$21/2)*$AZ$12))/3)*$D$603)))</f>
        <v>45757.369706626458</v>
      </c>
      <c r="E1017" s="73">
        <v>41.2</v>
      </c>
      <c r="F1017" s="101">
        <f t="shared" si="146"/>
        <v>44104.980610890096</v>
      </c>
      <c r="G1017" s="66">
        <v>41.2</v>
      </c>
      <c r="H1017" s="102">
        <f>IF($G1017&gt;$G$20,IF('Silo Levels'!$L$20="Pumping",((PI()*((($C$19+$G$20)-$G1017)*($O$20/($O$19/2)))^2*((($O$20+$G$20)-$G1017))/3)*$H$603)+(((PI()*((($C$19+$G$20)-$G1017)*($O$20/($O$19/2)))^2*(((($C$19+$G$20)-$G1017)*($O$20/($O$19/2)))*$AZ$13))/3)*$H$603),(((PI()*((($C$19+$G$20)-$G1017)*($O$20/($O$19/2)))^2*((($O$20+$G$20)-$G1017)/3))*$H$603)-((PI()*((($C$19+$G$20)-$G1017)*($O$20/($O$19/2)))^2*(((($C$19+$G$20)-$G1017)*($O$20/($O$19/2)))*$AZ$13)/3)*$H$603))),IF('Silo Levels'!$L$20="Pumping",(($D$18*$H$603)+((PI()*(($C$21/2)^2)*($G$20-$G1017))*$H$603))+((($D$18+$H$18)/3)*$BG$13)+(((PI()*($C$21/2)^2*(($C$21/2)*$AZ$13))/3)*$H$603),(($D$18*$H$603)+((PI()*(($C$21/2)^2)*($G$20-$G1017))*$H$603))+((($D$18+$H$18)/3)*$BG$13)-(((PI()*($C$21/2)^2*(($C$21/2)*$AZ$13))/3)*$H$603)))</f>
        <v>40316.846165864234</v>
      </c>
      <c r="I1017" s="73">
        <v>41.2</v>
      </c>
      <c r="J1017" s="101">
        <f t="shared" si="147"/>
        <v>44305.920993749984</v>
      </c>
      <c r="K1017" s="66">
        <v>41.2</v>
      </c>
      <c r="L1017" s="102">
        <f>IF($K1017&gt;$G$20,IF('Silo Levels'!$L$21="Pumping",((PI()*((($C$19+$G$20)-$K1017)*($O$20/($O$19/2)))^2*((($O$20+$G$20)-$K1017))/3)*$L$603)+(((PI()*((($C$19+$G$20)-$K1017)*($O$20/($O$19/2)))^2*(((($C$19+$G$20)-$K1017)*($O$20/($O$19/2)))*$AZ$14))/3)*$L$603),(((PI()*((($C$19+$G$20)-$K1017)*($O$20/($O$19/2)))^2*((($O$20+$G$20)-$K1017)/3))*$L$603)-((PI()*((($C$19+$G$20)-$K1017)*($O$20/($O$19/2)))^2*(((($C$19+$G$20)-$K1017)*($O$20/($O$19/2)))*$AZ$14)/3)*$L$603))),IF('Silo Levels'!$L$21="Pumping",(($D$18*$L$603)+((PI()*(($C$21/2)^2)*($G$20-$K1017))*$L$603))+((($D$18+$H$18)/3)*$BG$14)+(((PI()*($C$21/2)^2*(($C$21/2)*$AZ$14))/3)*$L$603),(($D$18*$L$603)+((PI()*(($C$21/2)^2)*($G$20-$K1017))*$L$603))+((($D$18+$H$18)/3)*$BG$14)-(((PI()*($C$21/2)^2*(($C$21/2)*$AZ$14))/3)*$L$603)))</f>
        <v>40500.527972137868</v>
      </c>
      <c r="M1017" s="73">
        <v>41.2</v>
      </c>
      <c r="N1017" s="101">
        <f t="shared" si="148"/>
        <v>45351.019483073142</v>
      </c>
      <c r="O1017" s="66">
        <v>41.2</v>
      </c>
      <c r="P1017" s="102">
        <f>IF($O1017&gt;$G$20,IF('Silo Levels'!$L$22="Pumping",((PI()*((($C$19+$G$20)-$O1017)*($O$20/($O$19/2)))^2*((($O$20+$G$20)-$O1017))/3)*$P$603)+(((PI()*((($C$19+$G$20)-$O1017)*($O$20/($O$19/2)))^2*(((($C$19+$G$20)-$O1017)*($O$20/($O$19/2)))*$AZ$15))/3)*$P$603),(((PI()*((($C$19+$G$20)-$O1017)*($O$20/($O$19/2)))^2*((($O$20+$G$20)-$O1017)/3))*$P$603)-((PI()*((($C$19+$G$20)-$O1017)*($O$20/($O$19/2)))^2*(((($C$19+$G$20)-$O1017)*($O$20/($O$19/2)))*$AZ$15)/3)*$P$603))),IF('Silo Levels'!$L$22="Pumping",(($D$18*$P$603)+((PI()*(($C$21/2)^2)*($G$20-$O1017))*$P$603))+((($D$18+$H$18)/3)*$BG$15)+(((PI()*($C$21/2)^2*(($C$21/2)*$AZ$15))/3)*$P$603),(($D$18*$P$603)+((PI()*(($C$21/2)^2)*($G$20-$O1017))*$P$603))+((($D$18+$H$18)/3)*$BG$15)-(((PI()*($C$21/2)^2*(($C$21/2)*$AZ$15))/3)*$P$603)))</f>
        <v>41455.86395548065</v>
      </c>
      <c r="Q1017" s="73">
        <v>41.2</v>
      </c>
      <c r="R1017" s="101">
        <f t="shared" si="149"/>
        <v>46912.15164044116</v>
      </c>
      <c r="S1017" s="66">
        <v>41.2</v>
      </c>
      <c r="T1017" s="102">
        <f>IF($S1017&gt;$G$20,IF('Silo Levels'!$L$23="Pumping",((PI()*((($C$19+$G$20)-$S1017)*($O$20/($O$19/2)))^2*((($O$20+$G$20)-$S1017))/3)*$T$603)+(((PI()*((($C$19+$G$20)-$S1017)*($O$20/($O$19/2)))^2*(((($C$19+$G$20)-$S1017)*($O$20/($O$19/2)))*$AZ$16))/3)*$T$603),(((PI()*((($C$19+$G$20)-$S1017)*($O$20/($O$19/2)))^2*((($O$20+$G$20)-$S1017)/3))*$T$603)-((PI()*((($C$19+$G$20)-$S1017)*($O$20/($O$19/2)))^2*(((($C$19+$G$20)-$S1017)*($O$20/($O$19/2)))*$AZ$16)/3)*$T$603))),IF('Silo Levels'!$L$23="Pumping",(($D$18*$T$603)+((PI()*(($C$21/2)^2)*($G$20-$S1017))*$T$603))+((($D$18+$H$18)/3)*$BG$16)+(((PI()*($C$21/2)^2*(($C$21/2)*$AZ$16))/3)*$T$603),(($D$18*$T$603)+((PI()*(($C$21/2)^2)*($G$20-$S1017))*$T$603))+((($D$18+$H$18)/3)*$BG$16)-(((PI()*($C$21/2)^2*(($C$21/2)*$AZ$16))/3)*$T$603)))</f>
        <v>42882.911970498921</v>
      </c>
      <c r="U1017" s="73">
        <v>41.2</v>
      </c>
      <c r="V1017" s="101">
        <f t="shared" si="150"/>
        <v>44104.980610890096</v>
      </c>
      <c r="W1017" s="66">
        <v>41.2</v>
      </c>
      <c r="X1017" s="102">
        <f>IF($W1017&gt;$G$20,IF('Silo Levels'!$L$24="Pumping",((PI()*((($C$19+$G$20)-$W1017)*($O$20/($O$19/2)))^2*((($O$20+$G$20)-$W1017))/3)*$X$603)+(((PI()*((($C$19+$G$20)-$W1017)*($O$20/($O$19/2)))^2*(((($C$19+$G$20)-$W1017)*($O$20/($O$19/2)))*$AZ$17))/3)*$X$603),(((PI()*((($C$19+$G$20)-$W1017)*($O$20/($O$19/2)))^2*((($O$20+$G$20)-$W1017)/3))*$X$603)-((PI()*((($C$19+$G$20)-$W1017)*($O$20/($O$19/2)))^2*(((($C$19+$G$20)-$W1017)*($O$20/($O$19/2)))*$AZ$17)/3)*$X$603))),IF('Silo Levels'!$L$24="Pumping",(($D$18*$X$603)+((PI()*(($C$21/2)^2)*($G$20-$W1017))*$X$603))+((($D$18+$H$18)/3)*$BG$17)+(((PI()*($C$21/2)^2*(($C$21/2)*$AZ$17))/3)*$X$603),(($D$18*$X$603)+((PI()*(($C$21/2)^2)*($G$20-$W1017))*$X$603))+((($D$18+$H$18)/3)*$BG$17)-(((PI()*($C$21/2)^2*(($C$21/2)*$AZ$17))/3)*$X$603)))</f>
        <v>40316.846165864234</v>
      </c>
      <c r="Y1017" s="73">
        <v>41.2</v>
      </c>
      <c r="Z1017" s="101">
        <f t="shared" si="151"/>
        <v>50639.061465209539</v>
      </c>
      <c r="AA1017" s="66">
        <v>41.2</v>
      </c>
      <c r="AB1017" s="102">
        <f>IF($AA1017&gt;$G$20,IF('Silo Levels'!$L$25="Pumping",((PI()*((($C$19+$G$20)-$AA1017)*($O$20/($O$19/2)))^2*((($O$20+$G$20)-$AA1017))/3)*$AB$603)+(((PI()*((($C$19+$G$20)-$AA1017)*($O$20/($O$19/2)))^2*(((($C$19+$G$20)-$AA1017)*($O$20/($O$19/2)))*$AZ$18))/3)*$AB$603),(((PI()*((($C$19+$G$20)-$AA1017)*($O$20/($O$19/2)))^2*((($O$20+$G$20)-$AA1017)/3))*$AB$603)-((PI()*((($C$19+$G$20)-$AA1017)*($O$20/($O$19/2)))^2*(((($C$19+$G$20)-$AA1017)*($O$20/($O$19/2)))*$AZ$18)/3)*$AB$603))),IF('Silo Levels'!$L$25="Pumping",(($D$18*$AB$603)+((PI()*(($C$21/2)^2)*($G$20-$AA1017))*$AB$603))+((($D$18+$H$18)/3)*$BG$18)+(((PI()*($C$21/2)^2*(($C$21/2)*$AZ$18))/3)*$AB$603),(($D$18*$AB$603)+((PI()*(($C$21/2)^2)*($G$20-$AA1017))*$AB$603))+((($D$18+$H$18)/3)*$BG$18)-(((PI()*($C$21/2)^2*(($C$21/2)*$AZ$18))/3)*$AB$603)))</f>
        <v>46289.721088155224</v>
      </c>
      <c r="AC1017" s="73">
        <v>41.2</v>
      </c>
      <c r="AD1017" s="101">
        <f t="shared" si="152"/>
        <v>56415.074705986801</v>
      </c>
      <c r="AE1017" s="66">
        <v>41.2</v>
      </c>
      <c r="AF1017" s="102">
        <f>IF($AE1017&gt;$G$20,IF('Silo Levels'!$L$26="Pumping",((PI()*((($C$19+$G$20)-$AE1017)*($O$20/($O$19/2)))^2*((($O$20+$G$20)-$AE1017))/3)*$AF$603)+(((PI()*((($C$19+$G$20)-$AE1017)*($O$20/($O$19/2)))^2*(((($C$19+$G$20)-$AE1017)*($O$20/($O$19/2)))*$AZ$19))/3)*$AF$603),(((PI()*((($C$19+$G$20)-$AE1017)*($O$20/($O$19/2)))^2*((($O$20+$G$20)-$AE1017)/3))*$AF$603)-((PI()*((($C$19+$G$20)-$AE1017)*($O$20/($O$19/2)))^2*(((($C$19+$G$20)-$AE1017)*($O$20/($O$19/2)))*$AZ$19)/3)*$AF$603))),IF('Silo Levels'!$L$26="Pumping",(($D$18*$AF$603)+((PI()*(($C$21/2)^2)*($G$20-$AE1017))*$AF$603))+((($D$18+$H$18)/3)*$BG$19)+(((PI()*($C$21/2)^2*(($C$21/2)*$AZ$19))/3)*$AF$603),(($D$18*$AF$603)+((PI()*(($C$21/2)^2)*($G$20-$AE1017))*$AF$603))+((($D$18+$H$18)/3)*$BG$19)-(((PI()*($C$21/2)^2*(($C$21/2)*$AZ$19))/3)*$AF$603)))</f>
        <v>54204.589053726821</v>
      </c>
      <c r="AG1017" s="73">
        <v>41.2</v>
      </c>
      <c r="AH1017" s="101">
        <f t="shared" si="153"/>
        <v>48684.388480191163</v>
      </c>
      <c r="AI1017" s="66">
        <v>41.2</v>
      </c>
      <c r="AJ1017" s="102">
        <f>IF($AI1017&gt;$G$20,IF('Silo Levels'!$L$27="Pumping",((PI()*((($C$19+$G$20)-$AI1017)*($O$20/($O$19/2)))^2*((($O$20+$G$20)-$AI1017))/3)*$AJ$603)+(((PI()*((($C$19+$G$20)-$AI1017)*($O$20/($O$19/2)))^2*(((($C$19+$G$20)-$AI1017)*($O$20/($O$19/2)))*$AZ$20))/3)*$AJ$603),(((PI()*((($C$19+$G$20)-$AI1017)*($O$20/($O$19/2)))^2*((($O$20+$G$20)-$AI1017)/3))*$AJ$603)-((PI()*((($C$19+$G$20)-$AI1017)*($O$20/($O$19/2)))^2*(((($C$19+$G$20)-$AI1017)*($O$20/($O$19/2)))*$AZ$20)/3)*$AJ$603))),IF('Silo Levels'!$L$27="Pumping",(($D$18*$AJ$603)+((PI()*(($C$21/2)^2)*($G$20-$AI1017))*$AJ$603))+((($D$18+$H$18)/3)*$BG$20)+(((PI()*($C$21/2)^2*(($C$21/2)*$AZ$20))/3)*$AJ$603),(($D$18*$AJ$603)+((PI()*(($C$21/2)^2)*($G$20-$AI1017))*$AJ$603))+((($D$18+$H$18)/3)*$BG$20)-(((PI()*($C$21/2)^2*(($C$21/2)*$AZ$20))/3)*$AJ$603)))</f>
        <v>44502.933089384438</v>
      </c>
    </row>
    <row r="1018" spans="1:36" x14ac:dyDescent="0.3">
      <c r="A1018">
        <v>41.3</v>
      </c>
      <c r="B1018" s="101">
        <f t="shared" si="145"/>
        <v>48264.785988012671</v>
      </c>
      <c r="C1018" s="66">
        <v>41.3</v>
      </c>
      <c r="D1018" s="102">
        <f>IF($C1018&gt;$G$20,IF('Silo Levels'!$L$19="Pumping",((PI()*((($C$19+$G$20)-$C1018)*($O$20/($O$19/2)))^2*((($O$20+$G$20)-$C1018))/3)*$D$603)+(((PI()*((($C$19+$G$20)-$C1018)*($O$20/($O$19/2)))^2*(((($C$19+$G$20)-$C1018)*($O$20/($O$19/2)))*$AZ$12))/3)*$D$603),(((PI()*((($C$19+$G$20)-$C1018)*($O$20/($O$19/2)))^2*((($O$20+$G$20)-$C1018)/3))*$D$603)-((PI()*((($C$19+$G$20)-$C1018)*($O$20/($O$19/2)))^2*(((($C$19+$G$20)-$C1018)*($O$20/($O$19/2)))*$AZ$12)/3)*$D$603))),IF('Silo Levels'!$L$19="Pumping",(($D$18*$D$603)+((PI()*(($C$21/2)^2)*($G$20-$C1018))*$D$603))+((($D$18+$H$18)/3)*$BG$12)+(((PI()*($C$21/2)^2*(($C$21/2)*$AZ$12))/3)*$D$603),(($D$18*$D$603)+((PI()*(($C$21/2)^2)*($G$20-$C1018))*$D$603))+((($D$18+$H$18)/3)*$BG$12)-(((PI()*($C$21/2)^2*(($C$21/2)*$AZ$12))/3)*$D$603)))</f>
        <v>45337.767214447966</v>
      </c>
      <c r="E1018" s="73">
        <v>41.3</v>
      </c>
      <c r="F1018" s="101">
        <f t="shared" si="146"/>
        <v>43724.847258915397</v>
      </c>
      <c r="G1018" s="66">
        <v>41.3</v>
      </c>
      <c r="H1018" s="102">
        <f>IF($G1018&gt;$G$20,IF('Silo Levels'!$L$20="Pumping",((PI()*((($C$19+$G$20)-$G1018)*($O$20/($O$19/2)))^2*((($O$20+$G$20)-$G1018))/3)*$H$603)+(((PI()*((($C$19+$G$20)-$G1018)*($O$20/($O$19/2)))^2*(((($C$19+$G$20)-$G1018)*($O$20/($O$19/2)))*$AZ$13))/3)*$H$603),(((PI()*((($C$19+$G$20)-$G1018)*($O$20/($O$19/2)))^2*((($O$20+$G$20)-$G1018)/3))*$H$603)-((PI()*((($C$19+$G$20)-$G1018)*($O$20/($O$19/2)))^2*(((($C$19+$G$20)-$G1018)*($O$20/($O$19/2)))*$AZ$13)/3)*$H$603))),IF('Silo Levels'!$L$20="Pumping",(($D$18*$H$603)+((PI()*(($C$21/2)^2)*($G$20-$G1018))*$H$603))+((($D$18+$H$18)/3)*$BG$13)+(((PI()*($C$21/2)^2*(($C$21/2)*$AZ$13))/3)*$H$603),(($D$18*$H$603)+((PI()*(($C$21/2)^2)*($G$20-$G1018))*$H$603))+((($D$18+$H$18)/3)*$BG$13)-(((PI()*($C$21/2)^2*(($C$21/2)*$AZ$13))/3)*$H$603)))</f>
        <v>39936.712813889535</v>
      </c>
      <c r="I1018" s="73">
        <v>41.3</v>
      </c>
      <c r="J1018" s="101">
        <f t="shared" si="147"/>
        <v>43924.055770675339</v>
      </c>
      <c r="K1018" s="66">
        <v>41.3</v>
      </c>
      <c r="L1018" s="102">
        <f>IF($K1018&gt;$G$20,IF('Silo Levels'!$L$21="Pumping",((PI()*((($C$19+$G$20)-$K1018)*($O$20/($O$19/2)))^2*((($O$20+$G$20)-$K1018))/3)*$L$603)+(((PI()*((($C$19+$G$20)-$K1018)*($O$20/($O$19/2)))^2*(((($C$19+$G$20)-$K1018)*($O$20/($O$19/2)))*$AZ$14))/3)*$L$603),(((PI()*((($C$19+$G$20)-$K1018)*($O$20/($O$19/2)))^2*((($O$20+$G$20)-$K1018)/3))*$L$603)-((PI()*((($C$19+$G$20)-$K1018)*($O$20/($O$19/2)))^2*(((($C$19+$G$20)-$K1018)*($O$20/($O$19/2)))*$AZ$14)/3)*$L$603))),IF('Silo Levels'!$L$21="Pumping",(($D$18*$L$603)+((PI()*(($C$21/2)^2)*($G$20-$K1018))*$L$603))+((($D$18+$H$18)/3)*$BG$14)+(((PI()*($C$21/2)^2*(($C$21/2)*$AZ$14))/3)*$L$603),(($D$18*$L$603)+((PI()*(($C$21/2)^2)*($G$20-$K1018))*$L$603))+((($D$18+$H$18)/3)*$BG$14)-(((PI()*($C$21/2)^2*(($C$21/2)*$AZ$14))/3)*$L$603)))</f>
        <v>40118.662749063224</v>
      </c>
      <c r="M1018" s="73">
        <v>41.3</v>
      </c>
      <c r="N1018" s="101">
        <f t="shared" si="148"/>
        <v>44960.146733265974</v>
      </c>
      <c r="O1018" s="66">
        <v>41.3</v>
      </c>
      <c r="P1018" s="102">
        <f>IF($O1018&gt;$G$20,IF('Silo Levels'!$L$22="Pumping",((PI()*((($C$19+$G$20)-$O1018)*($O$20/($O$19/2)))^2*((($O$20+$G$20)-$O1018))/3)*$P$603)+(((PI()*((($C$19+$G$20)-$O1018)*($O$20/($O$19/2)))^2*(((($C$19+$G$20)-$O1018)*($O$20/($O$19/2)))*$AZ$15))/3)*$P$603),(((PI()*((($C$19+$G$20)-$O1018)*($O$20/($O$19/2)))^2*((($O$20+$G$20)-$O1018)/3))*$P$603)-((PI()*((($C$19+$G$20)-$O1018)*($O$20/($O$19/2)))^2*(((($C$19+$G$20)-$O1018)*($O$20/($O$19/2)))*$AZ$15)/3)*$P$603))),IF('Silo Levels'!$L$22="Pumping",(($D$18*$P$603)+((PI()*(($C$21/2)^2)*($G$20-$O1018))*$P$603))+((($D$18+$H$18)/3)*$BG$15)+(((PI()*($C$21/2)^2*(($C$21/2)*$AZ$15))/3)*$P$603),(($D$18*$P$603)+((PI()*(($C$21/2)^2)*($G$20-$O1018))*$P$603))+((($D$18+$H$18)/3)*$BG$15)-(((PI()*($C$21/2)^2*(($C$21/2)*$AZ$15))/3)*$P$603)))</f>
        <v>41064.991205673483</v>
      </c>
      <c r="Q1018" s="73">
        <v>41.3</v>
      </c>
      <c r="R1018" s="101">
        <f t="shared" si="149"/>
        <v>46507.823757185659</v>
      </c>
      <c r="S1018" s="66">
        <v>41.3</v>
      </c>
      <c r="T1018" s="102">
        <f>IF($S1018&gt;$G$20,IF('Silo Levels'!$L$23="Pumping",((PI()*((($C$19+$G$20)-$S1018)*($O$20/($O$19/2)))^2*((($O$20+$G$20)-$S1018))/3)*$T$603)+(((PI()*((($C$19+$G$20)-$S1018)*($O$20/($O$19/2)))^2*(((($C$19+$G$20)-$S1018)*($O$20/($O$19/2)))*$AZ$16))/3)*$T$603),(((PI()*((($C$19+$G$20)-$S1018)*($O$20/($O$19/2)))^2*((($O$20+$G$20)-$S1018)/3))*$T$603)-((PI()*((($C$19+$G$20)-$S1018)*($O$20/($O$19/2)))^2*(((($C$19+$G$20)-$S1018)*($O$20/($O$19/2)))*$AZ$16)/3)*$T$603))),IF('Silo Levels'!$L$23="Pumping",(($D$18*$T$603)+((PI()*(($C$21/2)^2)*($G$20-$S1018))*$T$603))+((($D$18+$H$18)/3)*$BG$16)+(((PI()*($C$21/2)^2*(($C$21/2)*$AZ$16))/3)*$T$603),(($D$18*$T$603)+((PI()*(($C$21/2)^2)*($G$20-$S1018))*$T$603))+((($D$18+$H$18)/3)*$BG$16)-(((PI()*($C$21/2)^2*(($C$21/2)*$AZ$16))/3)*$T$603)))</f>
        <v>42478.58408724342</v>
      </c>
      <c r="U1018" s="73">
        <v>41.3</v>
      </c>
      <c r="V1018" s="101">
        <f t="shared" si="150"/>
        <v>43724.847258915397</v>
      </c>
      <c r="W1018" s="66">
        <v>41.3</v>
      </c>
      <c r="X1018" s="102">
        <f>IF($W1018&gt;$G$20,IF('Silo Levels'!$L$24="Pumping",((PI()*((($C$19+$G$20)-$W1018)*($O$20/($O$19/2)))^2*((($O$20+$G$20)-$W1018))/3)*$X$603)+(((PI()*((($C$19+$G$20)-$W1018)*($O$20/($O$19/2)))^2*(((($C$19+$G$20)-$W1018)*($O$20/($O$19/2)))*$AZ$17))/3)*$X$603),(((PI()*((($C$19+$G$20)-$W1018)*($O$20/($O$19/2)))^2*((($O$20+$G$20)-$W1018)/3))*$X$603)-((PI()*((($C$19+$G$20)-$W1018)*($O$20/($O$19/2)))^2*(((($C$19+$G$20)-$W1018)*($O$20/($O$19/2)))*$AZ$17)/3)*$X$603))),IF('Silo Levels'!$L$24="Pumping",(($D$18*$X$603)+((PI()*(($C$21/2)^2)*($G$20-$W1018))*$X$603))+((($D$18+$H$18)/3)*$BG$17)+(((PI()*($C$21/2)^2*(($C$21/2)*$AZ$17))/3)*$X$603),(($D$18*$X$603)+((PI()*(($C$21/2)^2)*($G$20-$W1018))*$X$603))+((($D$18+$H$18)/3)*$BG$17)-(((PI()*($C$21/2)^2*(($C$21/2)*$AZ$17))/3)*$X$603)))</f>
        <v>39936.712813889535</v>
      </c>
      <c r="Y1018" s="73">
        <v>41.3</v>
      </c>
      <c r="Z1018" s="101">
        <f t="shared" si="151"/>
        <v>50202.611977895402</v>
      </c>
      <c r="AA1018" s="66">
        <v>41.3</v>
      </c>
      <c r="AB1018" s="102">
        <f>IF($AA1018&gt;$G$20,IF('Silo Levels'!$L$25="Pumping",((PI()*((($C$19+$G$20)-$AA1018)*($O$20/($O$19/2)))^2*((($O$20+$G$20)-$AA1018))/3)*$AB$603)+(((PI()*((($C$19+$G$20)-$AA1018)*($O$20/($O$19/2)))^2*(((($C$19+$G$20)-$AA1018)*($O$20/($O$19/2)))*$AZ$18))/3)*$AB$603),(((PI()*((($C$19+$G$20)-$AA1018)*($O$20/($O$19/2)))^2*((($O$20+$G$20)-$AA1018)/3))*$AB$603)-((PI()*((($C$19+$G$20)-$AA1018)*($O$20/($O$19/2)))^2*(((($C$19+$G$20)-$AA1018)*($O$20/($O$19/2)))*$AZ$18)/3)*$AB$603))),IF('Silo Levels'!$L$25="Pumping",(($D$18*$AB$603)+((PI()*(($C$21/2)^2)*($G$20-$AA1018))*$AB$603))+((($D$18+$H$18)/3)*$BG$18)+(((PI()*($C$21/2)^2*(($C$21/2)*$AZ$18))/3)*$AB$603),(($D$18*$AB$603)+((PI()*(($C$21/2)^2)*($G$20-$AA1018))*$AB$603))+((($D$18+$H$18)/3)*$BG$18)-(((PI()*($C$21/2)^2*(($C$21/2)*$AZ$18))/3)*$AB$603)))</f>
        <v>45853.271600841086</v>
      </c>
      <c r="AC1018" s="73">
        <v>41.3</v>
      </c>
      <c r="AD1018" s="101">
        <f t="shared" si="152"/>
        <v>55971.437167414784</v>
      </c>
      <c r="AE1018" s="66">
        <v>41.3</v>
      </c>
      <c r="AF1018" s="102">
        <f>IF($AE1018&gt;$G$20,IF('Silo Levels'!$L$26="Pumping",((PI()*((($C$19+$G$20)-$AE1018)*($O$20/($O$19/2)))^2*((($O$20+$G$20)-$AE1018))/3)*$AF$603)+(((PI()*((($C$19+$G$20)-$AE1018)*($O$20/($O$19/2)))^2*(((($C$19+$G$20)-$AE1018)*($O$20/($O$19/2)))*$AZ$19))/3)*$AF$603),(((PI()*((($C$19+$G$20)-$AE1018)*($O$20/($O$19/2)))^2*((($O$20+$G$20)-$AE1018)/3))*$AF$603)-((PI()*((($C$19+$G$20)-$AE1018)*($O$20/($O$19/2)))^2*(((($C$19+$G$20)-$AE1018)*($O$20/($O$19/2)))*$AZ$19)/3)*$AF$603))),IF('Silo Levels'!$L$26="Pumping",(($D$18*$AF$603)+((PI()*(($C$21/2)^2)*($G$20-$AE1018))*$AF$603))+((($D$18+$H$18)/3)*$BG$19)+(((PI()*($C$21/2)^2*(($C$21/2)*$AZ$19))/3)*$AF$603),(($D$18*$AF$603)+((PI()*(($C$21/2)^2)*($G$20-$AE1018))*$AF$603))+((($D$18+$H$18)/3)*$BG$19)-(((PI()*($C$21/2)^2*(($C$21/2)*$AZ$19))/3)*$AF$603)))</f>
        <v>53760.951515154804</v>
      </c>
      <c r="AG1018" s="73">
        <v>41.3</v>
      </c>
      <c r="AH1018" s="101">
        <f t="shared" si="153"/>
        <v>48264.785988012671</v>
      </c>
      <c r="AI1018" s="66">
        <v>41.3</v>
      </c>
      <c r="AJ1018" s="102">
        <f>IF($AI1018&gt;$G$20,IF('Silo Levels'!$L$27="Pumping",((PI()*((($C$19+$G$20)-$AI1018)*($O$20/($O$19/2)))^2*((($O$20+$G$20)-$AI1018))/3)*$AJ$603)+(((PI()*((($C$19+$G$20)-$AI1018)*($O$20/($O$19/2)))^2*(((($C$19+$G$20)-$AI1018)*($O$20/($O$19/2)))*$AZ$20))/3)*$AJ$603),(((PI()*((($C$19+$G$20)-$AI1018)*($O$20/($O$19/2)))^2*((($O$20+$G$20)-$AI1018)/3))*$AJ$603)-((PI()*((($C$19+$G$20)-$AI1018)*($O$20/($O$19/2)))^2*(((($C$19+$G$20)-$AI1018)*($O$20/($O$19/2)))*$AZ$20)/3)*$AJ$603))),IF('Silo Levels'!$L$27="Pumping",(($D$18*$AJ$603)+((PI()*(($C$21/2)^2)*($G$20-$AI1018))*$AJ$603))+((($D$18+$H$18)/3)*$BG$20)+(((PI()*($C$21/2)^2*(($C$21/2)*$AZ$20))/3)*$AJ$603),(($D$18*$AJ$603)+((PI()*(($C$21/2)^2)*($G$20-$AI1018))*$AJ$603))+((($D$18+$H$18)/3)*$BG$20)-(((PI()*($C$21/2)^2*(($C$21/2)*$AZ$20))/3)*$AJ$603)))</f>
        <v>44083.330597205946</v>
      </c>
    </row>
    <row r="1019" spans="1:36" x14ac:dyDescent="0.3">
      <c r="A1019">
        <v>41.4</v>
      </c>
      <c r="B1019" s="101">
        <f t="shared" si="145"/>
        <v>47845.183495834142</v>
      </c>
      <c r="C1019" s="66">
        <v>41.4</v>
      </c>
      <c r="D1019" s="102">
        <f>IF($C1019&gt;$G$20,IF('Silo Levels'!$L$19="Pumping",((PI()*((($C$19+$G$20)-$C1019)*($O$20/($O$19/2)))^2*((($O$20+$G$20)-$C1019))/3)*$D$603)+(((PI()*((($C$19+$G$20)-$C1019)*($O$20/($O$19/2)))^2*(((($C$19+$G$20)-$C1019)*($O$20/($O$19/2)))*$AZ$12))/3)*$D$603),(((PI()*((($C$19+$G$20)-$C1019)*($O$20/($O$19/2)))^2*((($O$20+$G$20)-$C1019)/3))*$D$603)-((PI()*((($C$19+$G$20)-$C1019)*($O$20/($O$19/2)))^2*(((($C$19+$G$20)-$C1019)*($O$20/($O$19/2)))*$AZ$12)/3)*$D$603))),IF('Silo Levels'!$L$19="Pumping",(($D$18*$D$603)+((PI()*(($C$21/2)^2)*($G$20-$C1019))*$D$603))+((($D$18+$H$18)/3)*$BG$12)+(((PI()*($C$21/2)^2*(($C$21/2)*$AZ$12))/3)*$D$603),(($D$18*$D$603)+((PI()*(($C$21/2)^2)*($G$20-$C1019))*$D$603))+((($D$18+$H$18)/3)*$BG$12)-(((PI()*($C$21/2)^2*(($C$21/2)*$AZ$12))/3)*$D$603)))</f>
        <v>44918.164722269437</v>
      </c>
      <c r="E1019" s="73">
        <v>41.4</v>
      </c>
      <c r="F1019" s="101">
        <f t="shared" si="146"/>
        <v>43344.713906940662</v>
      </c>
      <c r="G1019" s="66">
        <v>41.4</v>
      </c>
      <c r="H1019" s="102">
        <f>IF($G1019&gt;$G$20,IF('Silo Levels'!$L$20="Pumping",((PI()*((($C$19+$G$20)-$G1019)*($O$20/($O$19/2)))^2*((($O$20+$G$20)-$G1019))/3)*$H$603)+(((PI()*((($C$19+$G$20)-$G1019)*($O$20/($O$19/2)))^2*(((($C$19+$G$20)-$G1019)*($O$20/($O$19/2)))*$AZ$13))/3)*$H$603),(((PI()*((($C$19+$G$20)-$G1019)*($O$20/($O$19/2)))^2*((($O$20+$G$20)-$G1019)/3))*$H$603)-((PI()*((($C$19+$G$20)-$G1019)*($O$20/($O$19/2)))^2*(((($C$19+$G$20)-$G1019)*($O$20/($O$19/2)))*$AZ$13)/3)*$H$603))),IF('Silo Levels'!$L$20="Pumping",(($D$18*$H$603)+((PI()*(($C$21/2)^2)*($G$20-$G1019))*$H$603))+((($D$18+$H$18)/3)*$BG$13)+(((PI()*($C$21/2)^2*(($C$21/2)*$AZ$13))/3)*$H$603),(($D$18*$H$603)+((PI()*(($C$21/2)^2)*($G$20-$G1019))*$H$603))+((($D$18+$H$18)/3)*$BG$13)-(((PI()*($C$21/2)^2*(($C$21/2)*$AZ$13))/3)*$H$603)))</f>
        <v>39556.5794619148</v>
      </c>
      <c r="I1019" s="73">
        <v>41.4</v>
      </c>
      <c r="J1019" s="101">
        <f t="shared" si="147"/>
        <v>43542.190547600665</v>
      </c>
      <c r="K1019" s="66">
        <v>41.4</v>
      </c>
      <c r="L1019" s="102">
        <f>IF($K1019&gt;$G$20,IF('Silo Levels'!$L$21="Pumping",((PI()*((($C$19+$G$20)-$K1019)*($O$20/($O$19/2)))^2*((($O$20+$G$20)-$K1019))/3)*$L$603)+(((PI()*((($C$19+$G$20)-$K1019)*($O$20/($O$19/2)))^2*(((($C$19+$G$20)-$K1019)*($O$20/($O$19/2)))*$AZ$14))/3)*$L$603),(((PI()*((($C$19+$G$20)-$K1019)*($O$20/($O$19/2)))^2*((($O$20+$G$20)-$K1019)/3))*$L$603)-((PI()*((($C$19+$G$20)-$K1019)*($O$20/($O$19/2)))^2*(((($C$19+$G$20)-$K1019)*($O$20/($O$19/2)))*$AZ$14)/3)*$L$603))),IF('Silo Levels'!$L$21="Pumping",(($D$18*$L$603)+((PI()*(($C$21/2)^2)*($G$20-$K1019))*$L$603))+((($D$18+$H$18)/3)*$BG$14)+(((PI()*($C$21/2)^2*(($C$21/2)*$AZ$14))/3)*$L$603),(($D$18*$L$603)+((PI()*(($C$21/2)^2)*($G$20-$K1019))*$L$603))+((($D$18+$H$18)/3)*$BG$14)-(((PI()*($C$21/2)^2*(($C$21/2)*$AZ$14))/3)*$L$603)))</f>
        <v>39736.79752598855</v>
      </c>
      <c r="M1019" s="73">
        <v>41.4</v>
      </c>
      <c r="N1019" s="101">
        <f t="shared" si="148"/>
        <v>44569.273983458777</v>
      </c>
      <c r="O1019" s="66">
        <v>41.4</v>
      </c>
      <c r="P1019" s="102">
        <f>IF($O1019&gt;$G$20,IF('Silo Levels'!$L$22="Pumping",((PI()*((($C$19+$G$20)-$O1019)*($O$20/($O$19/2)))^2*((($O$20+$G$20)-$O1019))/3)*$P$603)+(((PI()*((($C$19+$G$20)-$O1019)*($O$20/($O$19/2)))^2*(((($C$19+$G$20)-$O1019)*($O$20/($O$19/2)))*$AZ$15))/3)*$P$603),(((PI()*((($C$19+$G$20)-$O1019)*($O$20/($O$19/2)))^2*((($O$20+$G$20)-$O1019)/3))*$P$603)-((PI()*((($C$19+$G$20)-$O1019)*($O$20/($O$19/2)))^2*(((($C$19+$G$20)-$O1019)*($O$20/($O$19/2)))*$AZ$15)/3)*$P$603))),IF('Silo Levels'!$L$22="Pumping",(($D$18*$P$603)+((PI()*(($C$21/2)^2)*($G$20-$O1019))*$P$603))+((($D$18+$H$18)/3)*$BG$15)+(((PI()*($C$21/2)^2*(($C$21/2)*$AZ$15))/3)*$P$603),(($D$18*$P$603)+((PI()*(($C$21/2)^2)*($G$20-$O1019))*$P$603))+((($D$18+$H$18)/3)*$BG$15)-(((PI()*($C$21/2)^2*(($C$21/2)*$AZ$15))/3)*$P$603)))</f>
        <v>40674.118455866286</v>
      </c>
      <c r="Q1019" s="73">
        <v>41.4</v>
      </c>
      <c r="R1019" s="101">
        <f t="shared" si="149"/>
        <v>46103.495873930122</v>
      </c>
      <c r="S1019" s="66">
        <v>41.4</v>
      </c>
      <c r="T1019" s="102">
        <f>IF($S1019&gt;$G$20,IF('Silo Levels'!$L$23="Pumping",((PI()*((($C$19+$G$20)-$S1019)*($O$20/($O$19/2)))^2*((($O$20+$G$20)-$S1019))/3)*$T$603)+(((PI()*((($C$19+$G$20)-$S1019)*($O$20/($O$19/2)))^2*(((($C$19+$G$20)-$S1019)*($O$20/($O$19/2)))*$AZ$16))/3)*$T$603),(((PI()*((($C$19+$G$20)-$S1019)*($O$20/($O$19/2)))^2*((($O$20+$G$20)-$S1019)/3))*$T$603)-((PI()*((($C$19+$G$20)-$S1019)*($O$20/($O$19/2)))^2*(((($C$19+$G$20)-$S1019)*($O$20/($O$19/2)))*$AZ$16)/3)*$T$603))),IF('Silo Levels'!$L$23="Pumping",(($D$18*$T$603)+((PI()*(($C$21/2)^2)*($G$20-$S1019))*$T$603))+((($D$18+$H$18)/3)*$BG$16)+(((PI()*($C$21/2)^2*(($C$21/2)*$AZ$16))/3)*$T$603),(($D$18*$T$603)+((PI()*(($C$21/2)^2)*($G$20-$S1019))*$T$603))+((($D$18+$H$18)/3)*$BG$16)-(((PI()*($C$21/2)^2*(($C$21/2)*$AZ$16))/3)*$T$603)))</f>
        <v>42074.256203987883</v>
      </c>
      <c r="U1019" s="73">
        <v>41.4</v>
      </c>
      <c r="V1019" s="101">
        <f t="shared" si="150"/>
        <v>43344.713906940662</v>
      </c>
      <c r="W1019" s="66">
        <v>41.4</v>
      </c>
      <c r="X1019" s="102">
        <f>IF($W1019&gt;$G$20,IF('Silo Levels'!$L$24="Pumping",((PI()*((($C$19+$G$20)-$W1019)*($O$20/($O$19/2)))^2*((($O$20+$G$20)-$W1019))/3)*$X$603)+(((PI()*((($C$19+$G$20)-$W1019)*($O$20/($O$19/2)))^2*(((($C$19+$G$20)-$W1019)*($O$20/($O$19/2)))*$AZ$17))/3)*$X$603),(((PI()*((($C$19+$G$20)-$W1019)*($O$20/($O$19/2)))^2*((($O$20+$G$20)-$W1019)/3))*$X$603)-((PI()*((($C$19+$G$20)-$W1019)*($O$20/($O$19/2)))^2*(((($C$19+$G$20)-$W1019)*($O$20/($O$19/2)))*$AZ$17)/3)*$X$603))),IF('Silo Levels'!$L$24="Pumping",(($D$18*$X$603)+((PI()*(($C$21/2)^2)*($G$20-$W1019))*$X$603))+((($D$18+$H$18)/3)*$BG$17)+(((PI()*($C$21/2)^2*(($C$21/2)*$AZ$17))/3)*$X$603),(($D$18*$X$603)+((PI()*(($C$21/2)^2)*($G$20-$W1019))*$X$603))+((($D$18+$H$18)/3)*$BG$17)-(((PI()*($C$21/2)^2*(($C$21/2)*$AZ$17))/3)*$X$603)))</f>
        <v>39556.5794619148</v>
      </c>
      <c r="Y1019" s="73">
        <v>41.4</v>
      </c>
      <c r="Z1019" s="101">
        <f t="shared" si="151"/>
        <v>49766.162490581235</v>
      </c>
      <c r="AA1019" s="66">
        <v>41.4</v>
      </c>
      <c r="AB1019" s="102">
        <f>IF($AA1019&gt;$G$20,IF('Silo Levels'!$L$25="Pumping",((PI()*((($C$19+$G$20)-$AA1019)*($O$20/($O$19/2)))^2*((($O$20+$G$20)-$AA1019))/3)*$AB$603)+(((PI()*((($C$19+$G$20)-$AA1019)*($O$20/($O$19/2)))^2*(((($C$19+$G$20)-$AA1019)*($O$20/($O$19/2)))*$AZ$18))/3)*$AB$603),(((PI()*((($C$19+$G$20)-$AA1019)*($O$20/($O$19/2)))^2*((($O$20+$G$20)-$AA1019)/3))*$AB$603)-((PI()*((($C$19+$G$20)-$AA1019)*($O$20/($O$19/2)))^2*(((($C$19+$G$20)-$AA1019)*($O$20/($O$19/2)))*$AZ$18)/3)*$AB$603))),IF('Silo Levels'!$L$25="Pumping",(($D$18*$AB$603)+((PI()*(($C$21/2)^2)*($G$20-$AA1019))*$AB$603))+((($D$18+$H$18)/3)*$BG$18)+(((PI()*($C$21/2)^2*(($C$21/2)*$AZ$18))/3)*$AB$603),(($D$18*$AB$603)+((PI()*(($C$21/2)^2)*($G$20-$AA1019))*$AB$603))+((($D$18+$H$18)/3)*$BG$18)-(((PI()*($C$21/2)^2*(($C$21/2)*$AZ$18))/3)*$AB$603)))</f>
        <v>45416.82211352692</v>
      </c>
      <c r="AC1019" s="73">
        <v>41.4</v>
      </c>
      <c r="AD1019" s="101">
        <f t="shared" si="152"/>
        <v>55527.799628842738</v>
      </c>
      <c r="AE1019" s="66">
        <v>41.4</v>
      </c>
      <c r="AF1019" s="102">
        <f>IF($AE1019&gt;$G$20,IF('Silo Levels'!$L$26="Pumping",((PI()*((($C$19+$G$20)-$AE1019)*($O$20/($O$19/2)))^2*((($O$20+$G$20)-$AE1019))/3)*$AF$603)+(((PI()*((($C$19+$G$20)-$AE1019)*($O$20/($O$19/2)))^2*(((($C$19+$G$20)-$AE1019)*($O$20/($O$19/2)))*$AZ$19))/3)*$AF$603),(((PI()*((($C$19+$G$20)-$AE1019)*($O$20/($O$19/2)))^2*((($O$20+$G$20)-$AE1019)/3))*$AF$603)-((PI()*((($C$19+$G$20)-$AE1019)*($O$20/($O$19/2)))^2*(((($C$19+$G$20)-$AE1019)*($O$20/($O$19/2)))*$AZ$19)/3)*$AF$603))),IF('Silo Levels'!$L$26="Pumping",(($D$18*$AF$603)+((PI()*(($C$21/2)^2)*($G$20-$AE1019))*$AF$603))+((($D$18+$H$18)/3)*$BG$19)+(((PI()*($C$21/2)^2*(($C$21/2)*$AZ$19))/3)*$AF$603),(($D$18*$AF$603)+((PI()*(($C$21/2)^2)*($G$20-$AE1019))*$AF$603))+((($D$18+$H$18)/3)*$BG$19)-(((PI()*($C$21/2)^2*(($C$21/2)*$AZ$19))/3)*$AF$603)))</f>
        <v>53317.313976582758</v>
      </c>
      <c r="AG1019" s="73">
        <v>41.4</v>
      </c>
      <c r="AH1019" s="101">
        <f t="shared" si="153"/>
        <v>47845.183495834142</v>
      </c>
      <c r="AI1019" s="66">
        <v>41.4</v>
      </c>
      <c r="AJ1019" s="102">
        <f>IF($AI1019&gt;$G$20,IF('Silo Levels'!$L$27="Pumping",((PI()*((($C$19+$G$20)-$AI1019)*($O$20/($O$19/2)))^2*((($O$20+$G$20)-$AI1019))/3)*$AJ$603)+(((PI()*((($C$19+$G$20)-$AI1019)*($O$20/($O$19/2)))^2*(((($C$19+$G$20)-$AI1019)*($O$20/($O$19/2)))*$AZ$20))/3)*$AJ$603),(((PI()*((($C$19+$G$20)-$AI1019)*($O$20/($O$19/2)))^2*((($O$20+$G$20)-$AI1019)/3))*$AJ$603)-((PI()*((($C$19+$G$20)-$AI1019)*($O$20/($O$19/2)))^2*(((($C$19+$G$20)-$AI1019)*($O$20/($O$19/2)))*$AZ$20)/3)*$AJ$603))),IF('Silo Levels'!$L$27="Pumping",(($D$18*$AJ$603)+((PI()*(($C$21/2)^2)*($G$20-$AI1019))*$AJ$603))+((($D$18+$H$18)/3)*$BG$20)+(((PI()*($C$21/2)^2*(($C$21/2)*$AZ$20))/3)*$AJ$603),(($D$18*$AJ$603)+((PI()*(($C$21/2)^2)*($G$20-$AI1019))*$AJ$603))+((($D$18+$H$18)/3)*$BG$20)-(((PI()*($C$21/2)^2*(($C$21/2)*$AZ$20))/3)*$AJ$603)))</f>
        <v>43663.728105027418</v>
      </c>
    </row>
    <row r="1020" spans="1:36" x14ac:dyDescent="0.3">
      <c r="A1020">
        <v>41.5</v>
      </c>
      <c r="B1020" s="101">
        <f t="shared" si="145"/>
        <v>47425.581003655629</v>
      </c>
      <c r="C1020" s="66">
        <v>41.5</v>
      </c>
      <c r="D1020" s="102">
        <f>IF($C1020&gt;$G$20,IF('Silo Levels'!$L$19="Pumping",((PI()*((($C$19+$G$20)-$C1020)*($O$20/($O$19/2)))^2*((($O$20+$G$20)-$C1020))/3)*$D$603)+(((PI()*((($C$19+$G$20)-$C1020)*($O$20/($O$19/2)))^2*(((($C$19+$G$20)-$C1020)*($O$20/($O$19/2)))*$AZ$12))/3)*$D$603),(((PI()*((($C$19+$G$20)-$C1020)*($O$20/($O$19/2)))^2*((($O$20+$G$20)-$C1020)/3))*$D$603)-((PI()*((($C$19+$G$20)-$C1020)*($O$20/($O$19/2)))^2*(((($C$19+$G$20)-$C1020)*($O$20/($O$19/2)))*$AZ$12)/3)*$D$603))),IF('Silo Levels'!$L$19="Pumping",(($D$18*$D$603)+((PI()*(($C$21/2)^2)*($G$20-$C1020))*$D$603))+((($D$18+$H$18)/3)*$BG$12)+(((PI()*($C$21/2)^2*(($C$21/2)*$AZ$12))/3)*$D$603),(($D$18*$D$603)+((PI()*(($C$21/2)^2)*($G$20-$C1020))*$D$603))+((($D$18+$H$18)/3)*$BG$12)-(((PI()*($C$21/2)^2*(($C$21/2)*$AZ$12))/3)*$D$603)))</f>
        <v>44498.562230090924</v>
      </c>
      <c r="E1020" s="73">
        <v>41.5</v>
      </c>
      <c r="F1020" s="101">
        <f t="shared" si="146"/>
        <v>42964.580554965942</v>
      </c>
      <c r="G1020" s="66">
        <v>41.5</v>
      </c>
      <c r="H1020" s="102">
        <f>IF($G1020&gt;$G$20,IF('Silo Levels'!$L$20="Pumping",((PI()*((($C$19+$G$20)-$G1020)*($O$20/($O$19/2)))^2*((($O$20+$G$20)-$G1020))/3)*$H$603)+(((PI()*((($C$19+$G$20)-$G1020)*($O$20/($O$19/2)))^2*(((($C$19+$G$20)-$G1020)*($O$20/($O$19/2)))*$AZ$13))/3)*$H$603),(((PI()*((($C$19+$G$20)-$G1020)*($O$20/($O$19/2)))^2*((($O$20+$G$20)-$G1020)/3))*$H$603)-((PI()*((($C$19+$G$20)-$G1020)*($O$20/($O$19/2)))^2*(((($C$19+$G$20)-$G1020)*($O$20/($O$19/2)))*$AZ$13)/3)*$H$603))),IF('Silo Levels'!$L$20="Pumping",(($D$18*$H$603)+((PI()*(($C$21/2)^2)*($G$20-$G1020))*$H$603))+((($D$18+$H$18)/3)*$BG$13)+(((PI()*($C$21/2)^2*(($C$21/2)*$AZ$13))/3)*$H$603),(($D$18*$H$603)+((PI()*(($C$21/2)^2)*($G$20-$G1020))*$H$603))+((($D$18+$H$18)/3)*$BG$13)-(((PI()*($C$21/2)^2*(($C$21/2)*$AZ$13))/3)*$H$603)))</f>
        <v>39176.44610994008</v>
      </c>
      <c r="I1020" s="73">
        <v>41.5</v>
      </c>
      <c r="J1020" s="101">
        <f t="shared" si="147"/>
        <v>43160.325324525998</v>
      </c>
      <c r="K1020" s="66">
        <v>41.5</v>
      </c>
      <c r="L1020" s="102">
        <f>IF($K1020&gt;$G$20,IF('Silo Levels'!$L$21="Pumping",((PI()*((($C$19+$G$20)-$K1020)*($O$20/($O$19/2)))^2*((($O$20+$G$20)-$K1020))/3)*$L$603)+(((PI()*((($C$19+$G$20)-$K1020)*($O$20/($O$19/2)))^2*(((($C$19+$G$20)-$K1020)*($O$20/($O$19/2)))*$AZ$14))/3)*$L$603),(((PI()*((($C$19+$G$20)-$K1020)*($O$20/($O$19/2)))^2*((($O$20+$G$20)-$K1020)/3))*$L$603)-((PI()*((($C$19+$G$20)-$K1020)*($O$20/($O$19/2)))^2*(((($C$19+$G$20)-$K1020)*($O$20/($O$19/2)))*$AZ$14)/3)*$L$603))),IF('Silo Levels'!$L$21="Pumping",(($D$18*$L$603)+((PI()*(($C$21/2)^2)*($G$20-$K1020))*$L$603))+((($D$18+$H$18)/3)*$BG$14)+(((PI()*($C$21/2)^2*(($C$21/2)*$AZ$14))/3)*$L$603),(($D$18*$L$603)+((PI()*(($C$21/2)^2)*($G$20-$K1020))*$L$603))+((($D$18+$H$18)/3)*$BG$14)-(((PI()*($C$21/2)^2*(($C$21/2)*$AZ$14))/3)*$L$603)))</f>
        <v>39354.932302913883</v>
      </c>
      <c r="M1020" s="73">
        <v>41.5</v>
      </c>
      <c r="N1020" s="101">
        <f t="shared" si="148"/>
        <v>44178.401233651581</v>
      </c>
      <c r="O1020" s="66">
        <v>41.5</v>
      </c>
      <c r="P1020" s="102">
        <f>IF($O1020&gt;$G$20,IF('Silo Levels'!$L$22="Pumping",((PI()*((($C$19+$G$20)-$O1020)*($O$20/($O$19/2)))^2*((($O$20+$G$20)-$O1020))/3)*$P$603)+(((PI()*((($C$19+$G$20)-$O1020)*($O$20/($O$19/2)))^2*(((($C$19+$G$20)-$O1020)*($O$20/($O$19/2)))*$AZ$15))/3)*$P$603),(((PI()*((($C$19+$G$20)-$O1020)*($O$20/($O$19/2)))^2*((($O$20+$G$20)-$O1020)/3))*$P$603)-((PI()*((($C$19+$G$20)-$O1020)*($O$20/($O$19/2)))^2*(((($C$19+$G$20)-$O1020)*($O$20/($O$19/2)))*$AZ$15)/3)*$P$603))),IF('Silo Levels'!$L$22="Pumping",(($D$18*$P$603)+((PI()*(($C$21/2)^2)*($G$20-$O1020))*$P$603))+((($D$18+$H$18)/3)*$BG$15)+(((PI()*($C$21/2)^2*(($C$21/2)*$AZ$15))/3)*$P$603),(($D$18*$P$603)+((PI()*(($C$21/2)^2)*($G$20-$O1020))*$P$603))+((($D$18+$H$18)/3)*$BG$15)-(((PI()*($C$21/2)^2*(($C$21/2)*$AZ$15))/3)*$P$603)))</f>
        <v>40283.24570605909</v>
      </c>
      <c r="Q1020" s="73">
        <v>41.5</v>
      </c>
      <c r="R1020" s="101">
        <f t="shared" si="149"/>
        <v>45699.167990674592</v>
      </c>
      <c r="S1020" s="66">
        <v>41.5</v>
      </c>
      <c r="T1020" s="102">
        <f>IF($S1020&gt;$G$20,IF('Silo Levels'!$L$23="Pumping",((PI()*((($C$19+$G$20)-$S1020)*($O$20/($O$19/2)))^2*((($O$20+$G$20)-$S1020))/3)*$T$603)+(((PI()*((($C$19+$G$20)-$S1020)*($O$20/($O$19/2)))^2*(((($C$19+$G$20)-$S1020)*($O$20/($O$19/2)))*$AZ$16))/3)*$T$603),(((PI()*((($C$19+$G$20)-$S1020)*($O$20/($O$19/2)))^2*((($O$20+$G$20)-$S1020)/3))*$T$603)-((PI()*((($C$19+$G$20)-$S1020)*($O$20/($O$19/2)))^2*(((($C$19+$G$20)-$S1020)*($O$20/($O$19/2)))*$AZ$16)/3)*$T$603))),IF('Silo Levels'!$L$23="Pumping",(($D$18*$T$603)+((PI()*(($C$21/2)^2)*($G$20-$S1020))*$T$603))+((($D$18+$H$18)/3)*$BG$16)+(((PI()*($C$21/2)^2*(($C$21/2)*$AZ$16))/3)*$T$603),(($D$18*$T$603)+((PI()*(($C$21/2)^2)*($G$20-$S1020))*$T$603))+((($D$18+$H$18)/3)*$BG$16)-(((PI()*($C$21/2)^2*(($C$21/2)*$AZ$16))/3)*$T$603)))</f>
        <v>41669.928320732353</v>
      </c>
      <c r="U1020" s="73">
        <v>41.5</v>
      </c>
      <c r="V1020" s="101">
        <f t="shared" si="150"/>
        <v>42964.580554965942</v>
      </c>
      <c r="W1020" s="66">
        <v>41.5</v>
      </c>
      <c r="X1020" s="102">
        <f>IF($W1020&gt;$G$20,IF('Silo Levels'!$L$24="Pumping",((PI()*((($C$19+$G$20)-$W1020)*($O$20/($O$19/2)))^2*((($O$20+$G$20)-$W1020))/3)*$X$603)+(((PI()*((($C$19+$G$20)-$W1020)*($O$20/($O$19/2)))^2*(((($C$19+$G$20)-$W1020)*($O$20/($O$19/2)))*$AZ$17))/3)*$X$603),(((PI()*((($C$19+$G$20)-$W1020)*($O$20/($O$19/2)))^2*((($O$20+$G$20)-$W1020)/3))*$X$603)-((PI()*((($C$19+$G$20)-$W1020)*($O$20/($O$19/2)))^2*(((($C$19+$G$20)-$W1020)*($O$20/($O$19/2)))*$AZ$17)/3)*$X$603))),IF('Silo Levels'!$L$24="Pumping",(($D$18*$X$603)+((PI()*(($C$21/2)^2)*($G$20-$W1020))*$X$603))+((($D$18+$H$18)/3)*$BG$17)+(((PI()*($C$21/2)^2*(($C$21/2)*$AZ$17))/3)*$X$603),(($D$18*$X$603)+((PI()*(($C$21/2)^2)*($G$20-$W1020))*$X$603))+((($D$18+$H$18)/3)*$BG$17)-(((PI()*($C$21/2)^2*(($C$21/2)*$AZ$17))/3)*$X$603)))</f>
        <v>39176.44610994008</v>
      </c>
      <c r="Y1020" s="73">
        <v>41.5</v>
      </c>
      <c r="Z1020" s="101">
        <f t="shared" si="151"/>
        <v>49329.713003267068</v>
      </c>
      <c r="AA1020" s="66">
        <v>41.5</v>
      </c>
      <c r="AB1020" s="102">
        <f>IF($AA1020&gt;$G$20,IF('Silo Levels'!$L$25="Pumping",((PI()*((($C$19+$G$20)-$AA1020)*($O$20/($O$19/2)))^2*((($O$20+$G$20)-$AA1020))/3)*$AB$603)+(((PI()*((($C$19+$G$20)-$AA1020)*($O$20/($O$19/2)))^2*(((($C$19+$G$20)-$AA1020)*($O$20/($O$19/2)))*$AZ$18))/3)*$AB$603),(((PI()*((($C$19+$G$20)-$AA1020)*($O$20/($O$19/2)))^2*((($O$20+$G$20)-$AA1020)/3))*$AB$603)-((PI()*((($C$19+$G$20)-$AA1020)*($O$20/($O$19/2)))^2*(((($C$19+$G$20)-$AA1020)*($O$20/($O$19/2)))*$AZ$18)/3)*$AB$603))),IF('Silo Levels'!$L$25="Pumping",(($D$18*$AB$603)+((PI()*(($C$21/2)^2)*($G$20-$AA1020))*$AB$603))+((($D$18+$H$18)/3)*$BG$18)+(((PI()*($C$21/2)^2*(($C$21/2)*$AZ$18))/3)*$AB$603),(($D$18*$AB$603)+((PI()*(($C$21/2)^2)*($G$20-$AA1020))*$AB$603))+((($D$18+$H$18)/3)*$BG$18)-(((PI()*($C$21/2)^2*(($C$21/2)*$AZ$18))/3)*$AB$603)))</f>
        <v>44980.372626212753</v>
      </c>
      <c r="AC1020" s="73">
        <v>41.5</v>
      </c>
      <c r="AD1020" s="101">
        <f t="shared" si="152"/>
        <v>55084.162090270693</v>
      </c>
      <c r="AE1020" s="66">
        <v>41.5</v>
      </c>
      <c r="AF1020" s="102">
        <f>IF($AE1020&gt;$G$20,IF('Silo Levels'!$L$26="Pumping",((PI()*((($C$19+$G$20)-$AE1020)*($O$20/($O$19/2)))^2*((($O$20+$G$20)-$AE1020))/3)*$AF$603)+(((PI()*((($C$19+$G$20)-$AE1020)*($O$20/($O$19/2)))^2*(((($C$19+$G$20)-$AE1020)*($O$20/($O$19/2)))*$AZ$19))/3)*$AF$603),(((PI()*((($C$19+$G$20)-$AE1020)*($O$20/($O$19/2)))^2*((($O$20+$G$20)-$AE1020)/3))*$AF$603)-((PI()*((($C$19+$G$20)-$AE1020)*($O$20/($O$19/2)))^2*(((($C$19+$G$20)-$AE1020)*($O$20/($O$19/2)))*$AZ$19)/3)*$AF$603))),IF('Silo Levels'!$L$26="Pumping",(($D$18*$AF$603)+((PI()*(($C$21/2)^2)*($G$20-$AE1020))*$AF$603))+((($D$18+$H$18)/3)*$BG$19)+(((PI()*($C$21/2)^2*(($C$21/2)*$AZ$19))/3)*$AF$603),(($D$18*$AF$603)+((PI()*(($C$21/2)^2)*($G$20-$AE1020))*$AF$603))+((($D$18+$H$18)/3)*$BG$19)-(((PI()*($C$21/2)^2*(($C$21/2)*$AZ$19))/3)*$AF$603)))</f>
        <v>52873.676438010712</v>
      </c>
      <c r="AG1020" s="73">
        <v>41.5</v>
      </c>
      <c r="AH1020" s="101">
        <f t="shared" si="153"/>
        <v>47425.581003655629</v>
      </c>
      <c r="AI1020" s="66">
        <v>41.5</v>
      </c>
      <c r="AJ1020" s="102">
        <f>IF($AI1020&gt;$G$20,IF('Silo Levels'!$L$27="Pumping",((PI()*((($C$19+$G$20)-$AI1020)*($O$20/($O$19/2)))^2*((($O$20+$G$20)-$AI1020))/3)*$AJ$603)+(((PI()*((($C$19+$G$20)-$AI1020)*($O$20/($O$19/2)))^2*(((($C$19+$G$20)-$AI1020)*($O$20/($O$19/2)))*$AZ$20))/3)*$AJ$603),(((PI()*((($C$19+$G$20)-$AI1020)*($O$20/($O$19/2)))^2*((($O$20+$G$20)-$AI1020)/3))*$AJ$603)-((PI()*((($C$19+$G$20)-$AI1020)*($O$20/($O$19/2)))^2*(((($C$19+$G$20)-$AI1020)*($O$20/($O$19/2)))*$AZ$20)/3)*$AJ$603))),IF('Silo Levels'!$L$27="Pumping",(($D$18*$AJ$603)+((PI()*(($C$21/2)^2)*($G$20-$AI1020))*$AJ$603))+((($D$18+$H$18)/3)*$BG$20)+(((PI()*($C$21/2)^2*(($C$21/2)*$AZ$20))/3)*$AJ$603),(($D$18*$AJ$603)+((PI()*(($C$21/2)^2)*($G$20-$AI1020))*$AJ$603))+((($D$18+$H$18)/3)*$BG$20)-(((PI()*($C$21/2)^2*(($C$21/2)*$AZ$20))/3)*$AJ$603)))</f>
        <v>43244.125612848904</v>
      </c>
    </row>
    <row r="1021" spans="1:36" x14ac:dyDescent="0.3">
      <c r="A1021">
        <v>41.6</v>
      </c>
      <c r="B1021" s="101">
        <f t="shared" si="145"/>
        <v>47005.978511477108</v>
      </c>
      <c r="C1021" s="66">
        <v>41.6</v>
      </c>
      <c r="D1021" s="102">
        <f>IF($C1021&gt;$G$20,IF('Silo Levels'!$L$19="Pumping",((PI()*((($C$19+$G$20)-$C1021)*($O$20/($O$19/2)))^2*((($O$20+$G$20)-$C1021))/3)*$D$603)+(((PI()*((($C$19+$G$20)-$C1021)*($O$20/($O$19/2)))^2*(((($C$19+$G$20)-$C1021)*($O$20/($O$19/2)))*$AZ$12))/3)*$D$603),(((PI()*((($C$19+$G$20)-$C1021)*($O$20/($O$19/2)))^2*((($O$20+$G$20)-$C1021)/3))*$D$603)-((PI()*((($C$19+$G$20)-$C1021)*($O$20/($O$19/2)))^2*(((($C$19+$G$20)-$C1021)*($O$20/($O$19/2)))*$AZ$12)/3)*$D$603))),IF('Silo Levels'!$L$19="Pumping",(($D$18*$D$603)+((PI()*(($C$21/2)^2)*($G$20-$C1021))*$D$603))+((($D$18+$H$18)/3)*$BG$12)+(((PI()*($C$21/2)^2*(($C$21/2)*$AZ$12))/3)*$D$603),(($D$18*$D$603)+((PI()*(($C$21/2)^2)*($G$20-$C1021))*$D$603))+((($D$18+$H$18)/3)*$BG$12)-(((PI()*($C$21/2)^2*(($C$21/2)*$AZ$12))/3)*$D$603)))</f>
        <v>44078.959737912402</v>
      </c>
      <c r="E1021" s="73">
        <v>41.6</v>
      </c>
      <c r="F1021" s="101">
        <f t="shared" si="146"/>
        <v>42584.447202991214</v>
      </c>
      <c r="G1021" s="66">
        <v>41.6</v>
      </c>
      <c r="H1021" s="102">
        <f>IF($G1021&gt;$G$20,IF('Silo Levels'!$L$20="Pumping",((PI()*((($C$19+$G$20)-$G1021)*($O$20/($O$19/2)))^2*((($O$20+$G$20)-$G1021))/3)*$H$603)+(((PI()*((($C$19+$G$20)-$G1021)*($O$20/($O$19/2)))^2*(((($C$19+$G$20)-$G1021)*($O$20/($O$19/2)))*$AZ$13))/3)*$H$603),(((PI()*((($C$19+$G$20)-$G1021)*($O$20/($O$19/2)))^2*((($O$20+$G$20)-$G1021)/3))*$H$603)-((PI()*((($C$19+$G$20)-$G1021)*($O$20/($O$19/2)))^2*(((($C$19+$G$20)-$G1021)*($O$20/($O$19/2)))*$AZ$13)/3)*$H$603))),IF('Silo Levels'!$L$20="Pumping",(($D$18*$H$603)+((PI()*(($C$21/2)^2)*($G$20-$G1021))*$H$603))+((($D$18+$H$18)/3)*$BG$13)+(((PI()*($C$21/2)^2*(($C$21/2)*$AZ$13))/3)*$H$603),(($D$18*$H$603)+((PI()*(($C$21/2)^2)*($G$20-$G1021))*$H$603))+((($D$18+$H$18)/3)*$BG$13)-(((PI()*($C$21/2)^2*(($C$21/2)*$AZ$13))/3)*$H$603)))</f>
        <v>38796.312757965352</v>
      </c>
      <c r="I1021" s="73">
        <v>41.6</v>
      </c>
      <c r="J1021" s="101">
        <f t="shared" si="147"/>
        <v>42778.460101451325</v>
      </c>
      <c r="K1021" s="66">
        <v>41.6</v>
      </c>
      <c r="L1021" s="102">
        <f>IF($K1021&gt;$G$20,IF('Silo Levels'!$L$21="Pumping",((PI()*((($C$19+$G$20)-$K1021)*($O$20/($O$19/2)))^2*((($O$20+$G$20)-$K1021))/3)*$L$603)+(((PI()*((($C$19+$G$20)-$K1021)*($O$20/($O$19/2)))^2*(((($C$19+$G$20)-$K1021)*($O$20/($O$19/2)))*$AZ$14))/3)*$L$603),(((PI()*((($C$19+$G$20)-$K1021)*($O$20/($O$19/2)))^2*((($O$20+$G$20)-$K1021)/3))*$L$603)-((PI()*((($C$19+$G$20)-$K1021)*($O$20/($O$19/2)))^2*(((($C$19+$G$20)-$K1021)*($O$20/($O$19/2)))*$AZ$14)/3)*$L$603))),IF('Silo Levels'!$L$21="Pumping",(($D$18*$L$603)+((PI()*(($C$21/2)^2)*($G$20-$K1021))*$L$603))+((($D$18+$H$18)/3)*$BG$14)+(((PI()*($C$21/2)^2*(($C$21/2)*$AZ$14))/3)*$L$603),(($D$18*$L$603)+((PI()*(($C$21/2)^2)*($G$20-$K1021))*$L$603))+((($D$18+$H$18)/3)*$BG$14)-(((PI()*($C$21/2)^2*(($C$21/2)*$AZ$14))/3)*$L$603)))</f>
        <v>38973.067079839209</v>
      </c>
      <c r="M1021" s="73">
        <v>41.6</v>
      </c>
      <c r="N1021" s="101">
        <f t="shared" si="148"/>
        <v>43787.528483844384</v>
      </c>
      <c r="O1021" s="66">
        <v>41.6</v>
      </c>
      <c r="P1021" s="102">
        <f>IF($O1021&gt;$G$20,IF('Silo Levels'!$L$22="Pumping",((PI()*((($C$19+$G$20)-$O1021)*($O$20/($O$19/2)))^2*((($O$20+$G$20)-$O1021))/3)*$P$603)+(((PI()*((($C$19+$G$20)-$O1021)*($O$20/($O$19/2)))^2*(((($C$19+$G$20)-$O1021)*($O$20/($O$19/2)))*$AZ$15))/3)*$P$603),(((PI()*((($C$19+$G$20)-$O1021)*($O$20/($O$19/2)))^2*((($O$20+$G$20)-$O1021)/3))*$P$603)-((PI()*((($C$19+$G$20)-$O1021)*($O$20/($O$19/2)))^2*(((($C$19+$G$20)-$O1021)*($O$20/($O$19/2)))*$AZ$15)/3)*$P$603))),IF('Silo Levels'!$L$22="Pumping",(($D$18*$P$603)+((PI()*(($C$21/2)^2)*($G$20-$O1021))*$P$603))+((($D$18+$H$18)/3)*$BG$15)+(((PI()*($C$21/2)^2*(($C$21/2)*$AZ$15))/3)*$P$603),(($D$18*$P$603)+((PI()*(($C$21/2)^2)*($G$20-$O1021))*$P$603))+((($D$18+$H$18)/3)*$BG$15)-(((PI()*($C$21/2)^2*(($C$21/2)*$AZ$15))/3)*$P$603)))</f>
        <v>39892.372956251893</v>
      </c>
      <c r="Q1021" s="73">
        <v>41.6</v>
      </c>
      <c r="R1021" s="101">
        <f t="shared" si="149"/>
        <v>45294.840107419055</v>
      </c>
      <c r="S1021" s="66">
        <v>41.6</v>
      </c>
      <c r="T1021" s="102">
        <f>IF($S1021&gt;$G$20,IF('Silo Levels'!$L$23="Pumping",((PI()*((($C$19+$G$20)-$S1021)*($O$20/($O$19/2)))^2*((($O$20+$G$20)-$S1021))/3)*$T$603)+(((PI()*((($C$19+$G$20)-$S1021)*($O$20/($O$19/2)))^2*(((($C$19+$G$20)-$S1021)*($O$20/($O$19/2)))*$AZ$16))/3)*$T$603),(((PI()*((($C$19+$G$20)-$S1021)*($O$20/($O$19/2)))^2*((($O$20+$G$20)-$S1021)/3))*$T$603)-((PI()*((($C$19+$G$20)-$S1021)*($O$20/($O$19/2)))^2*(((($C$19+$G$20)-$S1021)*($O$20/($O$19/2)))*$AZ$16)/3)*$T$603))),IF('Silo Levels'!$L$23="Pumping",(($D$18*$T$603)+((PI()*(($C$21/2)^2)*($G$20-$S1021))*$T$603))+((($D$18+$H$18)/3)*$BG$16)+(((PI()*($C$21/2)^2*(($C$21/2)*$AZ$16))/3)*$T$603),(($D$18*$T$603)+((PI()*(($C$21/2)^2)*($G$20-$S1021))*$T$603))+((($D$18+$H$18)/3)*$BG$16)-(((PI()*($C$21/2)^2*(($C$21/2)*$AZ$16))/3)*$T$603)))</f>
        <v>41265.600437476816</v>
      </c>
      <c r="U1021" s="73">
        <v>41.6</v>
      </c>
      <c r="V1021" s="101">
        <f t="shared" si="150"/>
        <v>42584.447202991214</v>
      </c>
      <c r="W1021" s="66">
        <v>41.6</v>
      </c>
      <c r="X1021" s="102">
        <f>IF($W1021&gt;$G$20,IF('Silo Levels'!$L$24="Pumping",((PI()*((($C$19+$G$20)-$W1021)*($O$20/($O$19/2)))^2*((($O$20+$G$20)-$W1021))/3)*$X$603)+(((PI()*((($C$19+$G$20)-$W1021)*($O$20/($O$19/2)))^2*(((($C$19+$G$20)-$W1021)*($O$20/($O$19/2)))*$AZ$17))/3)*$X$603),(((PI()*((($C$19+$G$20)-$W1021)*($O$20/($O$19/2)))^2*((($O$20+$G$20)-$W1021)/3))*$X$603)-((PI()*((($C$19+$G$20)-$W1021)*($O$20/($O$19/2)))^2*(((($C$19+$G$20)-$W1021)*($O$20/($O$19/2)))*$AZ$17)/3)*$X$603))),IF('Silo Levels'!$L$24="Pumping",(($D$18*$X$603)+((PI()*(($C$21/2)^2)*($G$20-$W1021))*$X$603))+((($D$18+$H$18)/3)*$BG$17)+(((PI()*($C$21/2)^2*(($C$21/2)*$AZ$17))/3)*$X$603),(($D$18*$X$603)+((PI()*(($C$21/2)^2)*($G$20-$W1021))*$X$603))+((($D$18+$H$18)/3)*$BG$17)-(((PI()*($C$21/2)^2*(($C$21/2)*$AZ$17))/3)*$X$603)))</f>
        <v>38796.312757965352</v>
      </c>
      <c r="Y1021" s="73">
        <v>41.6</v>
      </c>
      <c r="Z1021" s="101">
        <f t="shared" si="151"/>
        <v>48893.263515952902</v>
      </c>
      <c r="AA1021" s="66">
        <v>41.6</v>
      </c>
      <c r="AB1021" s="102">
        <f>IF($AA1021&gt;$G$20,IF('Silo Levels'!$L$25="Pumping",((PI()*((($C$19+$G$20)-$AA1021)*($O$20/($O$19/2)))^2*((($O$20+$G$20)-$AA1021))/3)*$AB$603)+(((PI()*((($C$19+$G$20)-$AA1021)*($O$20/($O$19/2)))^2*(((($C$19+$G$20)-$AA1021)*($O$20/($O$19/2)))*$AZ$18))/3)*$AB$603),(((PI()*((($C$19+$G$20)-$AA1021)*($O$20/($O$19/2)))^2*((($O$20+$G$20)-$AA1021)/3))*$AB$603)-((PI()*((($C$19+$G$20)-$AA1021)*($O$20/($O$19/2)))^2*(((($C$19+$G$20)-$AA1021)*($O$20/($O$19/2)))*$AZ$18)/3)*$AB$603))),IF('Silo Levels'!$L$25="Pumping",(($D$18*$AB$603)+((PI()*(($C$21/2)^2)*($G$20-$AA1021))*$AB$603))+((($D$18+$H$18)/3)*$BG$18)+(((PI()*($C$21/2)^2*(($C$21/2)*$AZ$18))/3)*$AB$603),(($D$18*$AB$603)+((PI()*(($C$21/2)^2)*($G$20-$AA1021))*$AB$603))+((($D$18+$H$18)/3)*$BG$18)-(((PI()*($C$21/2)^2*(($C$21/2)*$AZ$18))/3)*$AB$603)))</f>
        <v>44543.923138898586</v>
      </c>
      <c r="AC1021" s="73">
        <v>41.6</v>
      </c>
      <c r="AD1021" s="101">
        <f t="shared" si="152"/>
        <v>54640.524551698647</v>
      </c>
      <c r="AE1021" s="66">
        <v>41.6</v>
      </c>
      <c r="AF1021" s="102">
        <f>IF($AE1021&gt;$G$20,IF('Silo Levels'!$L$26="Pumping",((PI()*((($C$19+$G$20)-$AE1021)*($O$20/($O$19/2)))^2*((($O$20+$G$20)-$AE1021))/3)*$AF$603)+(((PI()*((($C$19+$G$20)-$AE1021)*($O$20/($O$19/2)))^2*(((($C$19+$G$20)-$AE1021)*($O$20/($O$19/2)))*$AZ$19))/3)*$AF$603),(((PI()*((($C$19+$G$20)-$AE1021)*($O$20/($O$19/2)))^2*((($O$20+$G$20)-$AE1021)/3))*$AF$603)-((PI()*((($C$19+$G$20)-$AE1021)*($O$20/($O$19/2)))^2*(((($C$19+$G$20)-$AE1021)*($O$20/($O$19/2)))*$AZ$19)/3)*$AF$603))),IF('Silo Levels'!$L$26="Pumping",(($D$18*$AF$603)+((PI()*(($C$21/2)^2)*($G$20-$AE1021))*$AF$603))+((($D$18+$H$18)/3)*$BG$19)+(((PI()*($C$21/2)^2*(($C$21/2)*$AZ$19))/3)*$AF$603),(($D$18*$AF$603)+((PI()*(($C$21/2)^2)*($G$20-$AE1021))*$AF$603))+((($D$18+$H$18)/3)*$BG$19)-(((PI()*($C$21/2)^2*(($C$21/2)*$AZ$19))/3)*$AF$603)))</f>
        <v>52430.038899438667</v>
      </c>
      <c r="AG1021" s="73">
        <v>41.6</v>
      </c>
      <c r="AH1021" s="101">
        <f t="shared" si="153"/>
        <v>47005.978511477108</v>
      </c>
      <c r="AI1021" s="66">
        <v>41.6</v>
      </c>
      <c r="AJ1021" s="102">
        <f>IF($AI1021&gt;$G$20,IF('Silo Levels'!$L$27="Pumping",((PI()*((($C$19+$G$20)-$AI1021)*($O$20/($O$19/2)))^2*((($O$20+$G$20)-$AI1021))/3)*$AJ$603)+(((PI()*((($C$19+$G$20)-$AI1021)*($O$20/($O$19/2)))^2*(((($C$19+$G$20)-$AI1021)*($O$20/($O$19/2)))*$AZ$20))/3)*$AJ$603),(((PI()*((($C$19+$G$20)-$AI1021)*($O$20/($O$19/2)))^2*((($O$20+$G$20)-$AI1021)/3))*$AJ$603)-((PI()*((($C$19+$G$20)-$AI1021)*($O$20/($O$19/2)))^2*(((($C$19+$G$20)-$AI1021)*($O$20/($O$19/2)))*$AZ$20)/3)*$AJ$603))),IF('Silo Levels'!$L$27="Pumping",(($D$18*$AJ$603)+((PI()*(($C$21/2)^2)*($G$20-$AI1021))*$AJ$603))+((($D$18+$H$18)/3)*$BG$20)+(((PI()*($C$21/2)^2*(($C$21/2)*$AZ$20))/3)*$AJ$603),(($D$18*$AJ$603)+((PI()*(($C$21/2)^2)*($G$20-$AI1021))*$AJ$603))+((($D$18+$H$18)/3)*$BG$20)-(((PI()*($C$21/2)^2*(($C$21/2)*$AZ$20))/3)*$AJ$603)))</f>
        <v>42824.523120670383</v>
      </c>
    </row>
    <row r="1022" spans="1:36" x14ac:dyDescent="0.3">
      <c r="A1022">
        <v>41.7</v>
      </c>
      <c r="B1022" s="101">
        <f t="shared" si="145"/>
        <v>46586.376019298594</v>
      </c>
      <c r="C1022" s="66">
        <v>41.7</v>
      </c>
      <c r="D1022" s="102">
        <f>IF($C1022&gt;$G$20,IF('Silo Levels'!$L$19="Pumping",((PI()*((($C$19+$G$20)-$C1022)*($O$20/($O$19/2)))^2*((($O$20+$G$20)-$C1022))/3)*$D$603)+(((PI()*((($C$19+$G$20)-$C1022)*($O$20/($O$19/2)))^2*(((($C$19+$G$20)-$C1022)*($O$20/($O$19/2)))*$AZ$12))/3)*$D$603),(((PI()*((($C$19+$G$20)-$C1022)*($O$20/($O$19/2)))^2*((($O$20+$G$20)-$C1022)/3))*$D$603)-((PI()*((($C$19+$G$20)-$C1022)*($O$20/($O$19/2)))^2*(((($C$19+$G$20)-$C1022)*($O$20/($O$19/2)))*$AZ$12)/3)*$D$603))),IF('Silo Levels'!$L$19="Pumping",(($D$18*$D$603)+((PI()*(($C$21/2)^2)*($G$20-$C1022))*$D$603))+((($D$18+$H$18)/3)*$BG$12)+(((PI()*($C$21/2)^2*(($C$21/2)*$AZ$12))/3)*$D$603),(($D$18*$D$603)+((PI()*(($C$21/2)^2)*($G$20-$C1022))*$D$603))+((($D$18+$H$18)/3)*$BG$12)-(((PI()*($C$21/2)^2*(($C$21/2)*$AZ$12))/3)*$D$603)))</f>
        <v>43659.357245733889</v>
      </c>
      <c r="E1022" s="73">
        <v>41.7</v>
      </c>
      <c r="F1022" s="101">
        <f t="shared" si="146"/>
        <v>42204.313851016494</v>
      </c>
      <c r="G1022" s="66">
        <v>41.7</v>
      </c>
      <c r="H1022" s="102">
        <f>IF($G1022&gt;$G$20,IF('Silo Levels'!$L$20="Pumping",((PI()*((($C$19+$G$20)-$G1022)*($O$20/($O$19/2)))^2*((($O$20+$G$20)-$G1022))/3)*$H$603)+(((PI()*((($C$19+$G$20)-$G1022)*($O$20/($O$19/2)))^2*(((($C$19+$G$20)-$G1022)*($O$20/($O$19/2)))*$AZ$13))/3)*$H$603),(((PI()*((($C$19+$G$20)-$G1022)*($O$20/($O$19/2)))^2*((($O$20+$G$20)-$G1022)/3))*$H$603)-((PI()*((($C$19+$G$20)-$G1022)*($O$20/($O$19/2)))^2*(((($C$19+$G$20)-$G1022)*($O$20/($O$19/2)))*$AZ$13)/3)*$H$603))),IF('Silo Levels'!$L$20="Pumping",(($D$18*$H$603)+((PI()*(($C$21/2)^2)*($G$20-$G1022))*$H$603))+((($D$18+$H$18)/3)*$BG$13)+(((PI()*($C$21/2)^2*(($C$21/2)*$AZ$13))/3)*$H$603),(($D$18*$H$603)+((PI()*(($C$21/2)^2)*($G$20-$G1022))*$H$603))+((($D$18+$H$18)/3)*$BG$13)-(((PI()*($C$21/2)^2*(($C$21/2)*$AZ$13))/3)*$H$603)))</f>
        <v>38416.179405990631</v>
      </c>
      <c r="I1022" s="73">
        <v>41.7</v>
      </c>
      <c r="J1022" s="101">
        <f t="shared" si="147"/>
        <v>42396.594878376658</v>
      </c>
      <c r="K1022" s="66">
        <v>41.7</v>
      </c>
      <c r="L1022" s="102">
        <f>IF($K1022&gt;$G$20,IF('Silo Levels'!$L$21="Pumping",((PI()*((($C$19+$G$20)-$K1022)*($O$20/($O$19/2)))^2*((($O$20+$G$20)-$K1022))/3)*$L$603)+(((PI()*((($C$19+$G$20)-$K1022)*($O$20/($O$19/2)))^2*(((($C$19+$G$20)-$K1022)*($O$20/($O$19/2)))*$AZ$14))/3)*$L$603),(((PI()*((($C$19+$G$20)-$K1022)*($O$20/($O$19/2)))^2*((($O$20+$G$20)-$K1022)/3))*$L$603)-((PI()*((($C$19+$G$20)-$K1022)*($O$20/($O$19/2)))^2*(((($C$19+$G$20)-$K1022)*($O$20/($O$19/2)))*$AZ$14)/3)*$L$603))),IF('Silo Levels'!$L$21="Pumping",(($D$18*$L$603)+((PI()*(($C$21/2)^2)*($G$20-$K1022))*$L$603))+((($D$18+$H$18)/3)*$BG$14)+(((PI()*($C$21/2)^2*(($C$21/2)*$AZ$14))/3)*$L$603),(($D$18*$L$603)+((PI()*(($C$21/2)^2)*($G$20-$K1022))*$L$603))+((($D$18+$H$18)/3)*$BG$14)-(((PI()*($C$21/2)^2*(($C$21/2)*$AZ$14))/3)*$L$603)))</f>
        <v>38591.201856764543</v>
      </c>
      <c r="M1022" s="73">
        <v>41.7</v>
      </c>
      <c r="N1022" s="101">
        <f t="shared" si="148"/>
        <v>43396.655734037195</v>
      </c>
      <c r="O1022" s="66">
        <v>41.7</v>
      </c>
      <c r="P1022" s="102">
        <f>IF($O1022&gt;$G$20,IF('Silo Levels'!$L$22="Pumping",((PI()*((($C$19+$G$20)-$O1022)*($O$20/($O$19/2)))^2*((($O$20+$G$20)-$O1022))/3)*$P$603)+(((PI()*((($C$19+$G$20)-$O1022)*($O$20/($O$19/2)))^2*(((($C$19+$G$20)-$O1022)*($O$20/($O$19/2)))*$AZ$15))/3)*$P$603),(((PI()*((($C$19+$G$20)-$O1022)*($O$20/($O$19/2)))^2*((($O$20+$G$20)-$O1022)/3))*$P$603)-((PI()*((($C$19+$G$20)-$O1022)*($O$20/($O$19/2)))^2*(((($C$19+$G$20)-$O1022)*($O$20/($O$19/2)))*$AZ$15)/3)*$P$603))),IF('Silo Levels'!$L$22="Pumping",(($D$18*$P$603)+((PI()*(($C$21/2)^2)*($G$20-$O1022))*$P$603))+((($D$18+$H$18)/3)*$BG$15)+(((PI()*($C$21/2)^2*(($C$21/2)*$AZ$15))/3)*$P$603),(($D$18*$P$603)+((PI()*(($C$21/2)^2)*($G$20-$O1022))*$P$603))+((($D$18+$H$18)/3)*$BG$15)-(((PI()*($C$21/2)^2*(($C$21/2)*$AZ$15))/3)*$P$603)))</f>
        <v>39501.500206444704</v>
      </c>
      <c r="Q1022" s="73">
        <v>41.7</v>
      </c>
      <c r="R1022" s="101">
        <f t="shared" si="149"/>
        <v>44890.512224163525</v>
      </c>
      <c r="S1022" s="66">
        <v>41.7</v>
      </c>
      <c r="T1022" s="102">
        <f>IF($S1022&gt;$G$20,IF('Silo Levels'!$L$23="Pumping",((PI()*((($C$19+$G$20)-$S1022)*($O$20/($O$19/2)))^2*((($O$20+$G$20)-$S1022))/3)*$T$603)+(((PI()*((($C$19+$G$20)-$S1022)*($O$20/($O$19/2)))^2*(((($C$19+$G$20)-$S1022)*($O$20/($O$19/2)))*$AZ$16))/3)*$T$603),(((PI()*((($C$19+$G$20)-$S1022)*($O$20/($O$19/2)))^2*((($O$20+$G$20)-$S1022)/3))*$T$603)-((PI()*((($C$19+$G$20)-$S1022)*($O$20/($O$19/2)))^2*(((($C$19+$G$20)-$S1022)*($O$20/($O$19/2)))*$AZ$16)/3)*$T$603))),IF('Silo Levels'!$L$23="Pumping",(($D$18*$T$603)+((PI()*(($C$21/2)^2)*($G$20-$S1022))*$T$603))+((($D$18+$H$18)/3)*$BG$16)+(((PI()*($C$21/2)^2*(($C$21/2)*$AZ$16))/3)*$T$603),(($D$18*$T$603)+((PI()*(($C$21/2)^2)*($G$20-$S1022))*$T$603))+((($D$18+$H$18)/3)*$BG$16)-(((PI()*($C$21/2)^2*(($C$21/2)*$AZ$16))/3)*$T$603)))</f>
        <v>40861.272554221287</v>
      </c>
      <c r="U1022" s="73">
        <v>41.7</v>
      </c>
      <c r="V1022" s="101">
        <f t="shared" si="150"/>
        <v>42204.313851016494</v>
      </c>
      <c r="W1022" s="66">
        <v>41.7</v>
      </c>
      <c r="X1022" s="102">
        <f>IF($W1022&gt;$G$20,IF('Silo Levels'!$L$24="Pumping",((PI()*((($C$19+$G$20)-$W1022)*($O$20/($O$19/2)))^2*((($O$20+$G$20)-$W1022))/3)*$X$603)+(((PI()*((($C$19+$G$20)-$W1022)*($O$20/($O$19/2)))^2*(((($C$19+$G$20)-$W1022)*($O$20/($O$19/2)))*$AZ$17))/3)*$X$603),(((PI()*((($C$19+$G$20)-$W1022)*($O$20/($O$19/2)))^2*((($O$20+$G$20)-$W1022)/3))*$X$603)-((PI()*((($C$19+$G$20)-$W1022)*($O$20/($O$19/2)))^2*(((($C$19+$G$20)-$W1022)*($O$20/($O$19/2)))*$AZ$17)/3)*$X$603))),IF('Silo Levels'!$L$24="Pumping",(($D$18*$X$603)+((PI()*(($C$21/2)^2)*($G$20-$W1022))*$X$603))+((($D$18+$H$18)/3)*$BG$17)+(((PI()*($C$21/2)^2*(($C$21/2)*$AZ$17))/3)*$X$603),(($D$18*$X$603)+((PI()*(($C$21/2)^2)*($G$20-$W1022))*$X$603))+((($D$18+$H$18)/3)*$BG$17)-(((PI()*($C$21/2)^2*(($C$21/2)*$AZ$17))/3)*$X$603)))</f>
        <v>38416.179405990631</v>
      </c>
      <c r="Y1022" s="73">
        <v>41.7</v>
      </c>
      <c r="Z1022" s="101">
        <f t="shared" si="151"/>
        <v>48456.814028638735</v>
      </c>
      <c r="AA1022" s="66">
        <v>41.7</v>
      </c>
      <c r="AB1022" s="102">
        <f>IF($AA1022&gt;$G$20,IF('Silo Levels'!$L$25="Pumping",((PI()*((($C$19+$G$20)-$AA1022)*($O$20/($O$19/2)))^2*((($O$20+$G$20)-$AA1022))/3)*$AB$603)+(((PI()*((($C$19+$G$20)-$AA1022)*($O$20/($O$19/2)))^2*(((($C$19+$G$20)-$AA1022)*($O$20/($O$19/2)))*$AZ$18))/3)*$AB$603),(((PI()*((($C$19+$G$20)-$AA1022)*($O$20/($O$19/2)))^2*((($O$20+$G$20)-$AA1022)/3))*$AB$603)-((PI()*((($C$19+$G$20)-$AA1022)*($O$20/($O$19/2)))^2*(((($C$19+$G$20)-$AA1022)*($O$20/($O$19/2)))*$AZ$18)/3)*$AB$603))),IF('Silo Levels'!$L$25="Pumping",(($D$18*$AB$603)+((PI()*(($C$21/2)^2)*($G$20-$AA1022))*$AB$603))+((($D$18+$H$18)/3)*$BG$18)+(((PI()*($C$21/2)^2*(($C$21/2)*$AZ$18))/3)*$AB$603),(($D$18*$AB$603)+((PI()*(($C$21/2)^2)*($G$20-$AA1022))*$AB$603))+((($D$18+$H$18)/3)*$BG$18)-(((PI()*($C$21/2)^2*(($C$21/2)*$AZ$18))/3)*$AB$603)))</f>
        <v>44107.47365158442</v>
      </c>
      <c r="AC1022" s="73">
        <v>41.7</v>
      </c>
      <c r="AD1022" s="101">
        <f t="shared" si="152"/>
        <v>54196.887013126616</v>
      </c>
      <c r="AE1022" s="66">
        <v>41.7</v>
      </c>
      <c r="AF1022" s="102">
        <f>IF($AE1022&gt;$G$20,IF('Silo Levels'!$L$26="Pumping",((PI()*((($C$19+$G$20)-$AE1022)*($O$20/($O$19/2)))^2*((($O$20+$G$20)-$AE1022))/3)*$AF$603)+(((PI()*((($C$19+$G$20)-$AE1022)*($O$20/($O$19/2)))^2*(((($C$19+$G$20)-$AE1022)*($O$20/($O$19/2)))*$AZ$19))/3)*$AF$603),(((PI()*((($C$19+$G$20)-$AE1022)*($O$20/($O$19/2)))^2*((($O$20+$G$20)-$AE1022)/3))*$AF$603)-((PI()*((($C$19+$G$20)-$AE1022)*($O$20/($O$19/2)))^2*(((($C$19+$G$20)-$AE1022)*($O$20/($O$19/2)))*$AZ$19)/3)*$AF$603))),IF('Silo Levels'!$L$26="Pumping",(($D$18*$AF$603)+((PI()*(($C$21/2)^2)*($G$20-$AE1022))*$AF$603))+((($D$18+$H$18)/3)*$BG$19)+(((PI()*($C$21/2)^2*(($C$21/2)*$AZ$19))/3)*$AF$603),(($D$18*$AF$603)+((PI()*(($C$21/2)^2)*($G$20-$AE1022))*$AF$603))+((($D$18+$H$18)/3)*$BG$19)-(((PI()*($C$21/2)^2*(($C$21/2)*$AZ$19))/3)*$AF$603)))</f>
        <v>51986.401360866636</v>
      </c>
      <c r="AG1022" s="73">
        <v>41.7</v>
      </c>
      <c r="AH1022" s="101">
        <f t="shared" si="153"/>
        <v>46586.376019298594</v>
      </c>
      <c r="AI1022" s="66">
        <v>41.7</v>
      </c>
      <c r="AJ1022" s="102">
        <f>IF($AI1022&gt;$G$20,IF('Silo Levels'!$L$27="Pumping",((PI()*((($C$19+$G$20)-$AI1022)*($O$20/($O$19/2)))^2*((($O$20+$G$20)-$AI1022))/3)*$AJ$603)+(((PI()*((($C$19+$G$20)-$AI1022)*($O$20/($O$19/2)))^2*(((($C$19+$G$20)-$AI1022)*($O$20/($O$19/2)))*$AZ$20))/3)*$AJ$603),(((PI()*((($C$19+$G$20)-$AI1022)*($O$20/($O$19/2)))^2*((($O$20+$G$20)-$AI1022)/3))*$AJ$603)-((PI()*((($C$19+$G$20)-$AI1022)*($O$20/($O$19/2)))^2*(((($C$19+$G$20)-$AI1022)*($O$20/($O$19/2)))*$AZ$20)/3)*$AJ$603))),IF('Silo Levels'!$L$27="Pumping",(($D$18*$AJ$603)+((PI()*(($C$21/2)^2)*($G$20-$AI1022))*$AJ$603))+((($D$18+$H$18)/3)*$BG$20)+(((PI()*($C$21/2)^2*(($C$21/2)*$AZ$20))/3)*$AJ$603),(($D$18*$AJ$603)+((PI()*(($C$21/2)^2)*($G$20-$AI1022))*$AJ$603))+((($D$18+$H$18)/3)*$BG$20)-(((PI()*($C$21/2)^2*(($C$21/2)*$AZ$20))/3)*$AJ$603)))</f>
        <v>42404.920628491869</v>
      </c>
    </row>
    <row r="1023" spans="1:36" x14ac:dyDescent="0.3">
      <c r="A1023">
        <v>41.8</v>
      </c>
      <c r="B1023" s="101">
        <f t="shared" si="145"/>
        <v>46166.773527120095</v>
      </c>
      <c r="C1023" s="66">
        <v>41.8</v>
      </c>
      <c r="D1023" s="102">
        <f>IF($C1023&gt;$G$20,IF('Silo Levels'!$L$19="Pumping",((PI()*((($C$19+$G$20)-$C1023)*($O$20/($O$19/2)))^2*((($O$20+$G$20)-$C1023))/3)*$D$603)+(((PI()*((($C$19+$G$20)-$C1023)*($O$20/($O$19/2)))^2*(((($C$19+$G$20)-$C1023)*($O$20/($O$19/2)))*$AZ$12))/3)*$D$603),(((PI()*((($C$19+$G$20)-$C1023)*($O$20/($O$19/2)))^2*((($O$20+$G$20)-$C1023)/3))*$D$603)-((PI()*((($C$19+$G$20)-$C1023)*($O$20/($O$19/2)))^2*(((($C$19+$G$20)-$C1023)*($O$20/($O$19/2)))*$AZ$12)/3)*$D$603))),IF('Silo Levels'!$L$19="Pumping",(($D$18*$D$603)+((PI()*(($C$21/2)^2)*($G$20-$C1023))*$D$603))+((($D$18+$H$18)/3)*$BG$12)+(((PI()*($C$21/2)^2*(($C$21/2)*$AZ$12))/3)*$D$603),(($D$18*$D$603)+((PI()*(($C$21/2)^2)*($G$20-$C1023))*$D$603))+((($D$18+$H$18)/3)*$BG$12)-(((PI()*($C$21/2)^2*(($C$21/2)*$AZ$12))/3)*$D$603)))</f>
        <v>43239.754753555389</v>
      </c>
      <c r="E1023" s="73">
        <v>41.8</v>
      </c>
      <c r="F1023" s="101">
        <f t="shared" si="146"/>
        <v>41824.180499041788</v>
      </c>
      <c r="G1023" s="66">
        <v>41.8</v>
      </c>
      <c r="H1023" s="102">
        <f>IF($G1023&gt;$G$20,IF('Silo Levels'!$L$20="Pumping",((PI()*((($C$19+$G$20)-$G1023)*($O$20/($O$19/2)))^2*((($O$20+$G$20)-$G1023))/3)*$H$603)+(((PI()*((($C$19+$G$20)-$G1023)*($O$20/($O$19/2)))^2*(((($C$19+$G$20)-$G1023)*($O$20/($O$19/2)))*$AZ$13))/3)*$H$603),(((PI()*((($C$19+$G$20)-$G1023)*($O$20/($O$19/2)))^2*((($O$20+$G$20)-$G1023)/3))*$H$603)-((PI()*((($C$19+$G$20)-$G1023)*($O$20/($O$19/2)))^2*(((($C$19+$G$20)-$G1023)*($O$20/($O$19/2)))*$AZ$13)/3)*$H$603))),IF('Silo Levels'!$L$20="Pumping",(($D$18*$H$603)+((PI()*(($C$21/2)^2)*($G$20-$G1023))*$H$603))+((($D$18+$H$18)/3)*$BG$13)+(((PI()*($C$21/2)^2*(($C$21/2)*$AZ$13))/3)*$H$603),(($D$18*$H$603)+((PI()*(($C$21/2)^2)*($G$20-$G1023))*$H$603))+((($D$18+$H$18)/3)*$BG$13)-(((PI()*($C$21/2)^2*(($C$21/2)*$AZ$13))/3)*$H$603)))</f>
        <v>38036.046054015926</v>
      </c>
      <c r="I1023" s="73">
        <v>41.8</v>
      </c>
      <c r="J1023" s="101">
        <f t="shared" si="147"/>
        <v>42014.729655302013</v>
      </c>
      <c r="K1023" s="66">
        <v>41.8</v>
      </c>
      <c r="L1023" s="102">
        <f>IF($K1023&gt;$G$20,IF('Silo Levels'!$L$21="Pumping",((PI()*((($C$19+$G$20)-$K1023)*($O$20/($O$19/2)))^2*((($O$20+$G$20)-$K1023))/3)*$L$603)+(((PI()*((($C$19+$G$20)-$K1023)*($O$20/($O$19/2)))^2*(((($C$19+$G$20)-$K1023)*($O$20/($O$19/2)))*$AZ$14))/3)*$L$603),(((PI()*((($C$19+$G$20)-$K1023)*($O$20/($O$19/2)))^2*((($O$20+$G$20)-$K1023)/3))*$L$603)-((PI()*((($C$19+$G$20)-$K1023)*($O$20/($O$19/2)))^2*(((($C$19+$G$20)-$K1023)*($O$20/($O$19/2)))*$AZ$14)/3)*$L$603))),IF('Silo Levels'!$L$21="Pumping",(($D$18*$L$603)+((PI()*(($C$21/2)^2)*($G$20-$K1023))*$L$603))+((($D$18+$H$18)/3)*$BG$14)+(((PI()*($C$21/2)^2*(($C$21/2)*$AZ$14))/3)*$L$603),(($D$18*$L$603)+((PI()*(($C$21/2)^2)*($G$20-$K1023))*$L$603))+((($D$18+$H$18)/3)*$BG$14)-(((PI()*($C$21/2)^2*(($C$21/2)*$AZ$14))/3)*$L$603)))</f>
        <v>38209.336633689898</v>
      </c>
      <c r="M1023" s="73">
        <v>41.8</v>
      </c>
      <c r="N1023" s="101">
        <f t="shared" si="148"/>
        <v>43005.78298423002</v>
      </c>
      <c r="O1023" s="66">
        <v>41.8</v>
      </c>
      <c r="P1023" s="102">
        <f>IF($O1023&gt;$G$20,IF('Silo Levels'!$L$22="Pumping",((PI()*((($C$19+$G$20)-$O1023)*($O$20/($O$19/2)))^2*((($O$20+$G$20)-$O1023))/3)*$P$603)+(((PI()*((($C$19+$G$20)-$O1023)*($O$20/($O$19/2)))^2*(((($C$19+$G$20)-$O1023)*($O$20/($O$19/2)))*$AZ$15))/3)*$P$603),(((PI()*((($C$19+$G$20)-$O1023)*($O$20/($O$19/2)))^2*((($O$20+$G$20)-$O1023)/3))*$P$603)-((PI()*((($C$19+$G$20)-$O1023)*($O$20/($O$19/2)))^2*(((($C$19+$G$20)-$O1023)*($O$20/($O$19/2)))*$AZ$15)/3)*$P$603))),IF('Silo Levels'!$L$22="Pumping",(($D$18*$P$603)+((PI()*(($C$21/2)^2)*($G$20-$O1023))*$P$603))+((($D$18+$H$18)/3)*$BG$15)+(((PI()*($C$21/2)^2*(($C$21/2)*$AZ$15))/3)*$P$603),(($D$18*$P$603)+((PI()*(($C$21/2)^2)*($G$20-$O1023))*$P$603))+((($D$18+$H$18)/3)*$BG$15)-(((PI()*($C$21/2)^2*(($C$21/2)*$AZ$15))/3)*$P$603)))</f>
        <v>39110.627456637529</v>
      </c>
      <c r="Q1023" s="73">
        <v>41.8</v>
      </c>
      <c r="R1023" s="101">
        <f t="shared" si="149"/>
        <v>44486.184340908017</v>
      </c>
      <c r="S1023" s="66">
        <v>41.8</v>
      </c>
      <c r="T1023" s="102">
        <f>IF($S1023&gt;$G$20,IF('Silo Levels'!$L$23="Pumping",((PI()*((($C$19+$G$20)-$S1023)*($O$20/($O$19/2)))^2*((($O$20+$G$20)-$S1023))/3)*$T$603)+(((PI()*((($C$19+$G$20)-$S1023)*($O$20/($O$19/2)))^2*(((($C$19+$G$20)-$S1023)*($O$20/($O$19/2)))*$AZ$16))/3)*$T$603),(((PI()*((($C$19+$G$20)-$S1023)*($O$20/($O$19/2)))^2*((($O$20+$G$20)-$S1023)/3))*$T$603)-((PI()*((($C$19+$G$20)-$S1023)*($O$20/($O$19/2)))^2*(((($C$19+$G$20)-$S1023)*($O$20/($O$19/2)))*$AZ$16)/3)*$T$603))),IF('Silo Levels'!$L$23="Pumping",(($D$18*$T$603)+((PI()*(($C$21/2)^2)*($G$20-$S1023))*$T$603))+((($D$18+$H$18)/3)*$BG$16)+(((PI()*($C$21/2)^2*(($C$21/2)*$AZ$16))/3)*$T$603),(($D$18*$T$603)+((PI()*(($C$21/2)^2)*($G$20-$S1023))*$T$603))+((($D$18+$H$18)/3)*$BG$16)-(((PI()*($C$21/2)^2*(($C$21/2)*$AZ$16))/3)*$T$603)))</f>
        <v>40456.944670965779</v>
      </c>
      <c r="U1023" s="73">
        <v>41.8</v>
      </c>
      <c r="V1023" s="101">
        <f t="shared" si="150"/>
        <v>41824.180499041788</v>
      </c>
      <c r="W1023" s="66">
        <v>41.8</v>
      </c>
      <c r="X1023" s="102">
        <f>IF($W1023&gt;$G$20,IF('Silo Levels'!$L$24="Pumping",((PI()*((($C$19+$G$20)-$W1023)*($O$20/($O$19/2)))^2*((($O$20+$G$20)-$W1023))/3)*$X$603)+(((PI()*((($C$19+$G$20)-$W1023)*($O$20/($O$19/2)))^2*(((($C$19+$G$20)-$W1023)*($O$20/($O$19/2)))*$AZ$17))/3)*$X$603),(((PI()*((($C$19+$G$20)-$W1023)*($O$20/($O$19/2)))^2*((($O$20+$G$20)-$W1023)/3))*$X$603)-((PI()*((($C$19+$G$20)-$W1023)*($O$20/($O$19/2)))^2*(((($C$19+$G$20)-$W1023)*($O$20/($O$19/2)))*$AZ$17)/3)*$X$603))),IF('Silo Levels'!$L$24="Pumping",(($D$18*$X$603)+((PI()*(($C$21/2)^2)*($G$20-$W1023))*$X$603))+((($D$18+$H$18)/3)*$BG$17)+(((PI()*($C$21/2)^2*(($C$21/2)*$AZ$17))/3)*$X$603),(($D$18*$X$603)+((PI()*(($C$21/2)^2)*($G$20-$W1023))*$X$603))+((($D$18+$H$18)/3)*$BG$17)-(((PI()*($C$21/2)^2*(($C$21/2)*$AZ$17))/3)*$X$603)))</f>
        <v>38036.046054015926</v>
      </c>
      <c r="Y1023" s="73">
        <v>41.8</v>
      </c>
      <c r="Z1023" s="101">
        <f t="shared" si="151"/>
        <v>48020.364541324598</v>
      </c>
      <c r="AA1023" s="66">
        <v>41.8</v>
      </c>
      <c r="AB1023" s="102">
        <f>IF($AA1023&gt;$G$20,IF('Silo Levels'!$L$25="Pumping",((PI()*((($C$19+$G$20)-$AA1023)*($O$20/($O$19/2)))^2*((($O$20+$G$20)-$AA1023))/3)*$AB$603)+(((PI()*((($C$19+$G$20)-$AA1023)*($O$20/($O$19/2)))^2*(((($C$19+$G$20)-$AA1023)*($O$20/($O$19/2)))*$AZ$18))/3)*$AB$603),(((PI()*((($C$19+$G$20)-$AA1023)*($O$20/($O$19/2)))^2*((($O$20+$G$20)-$AA1023)/3))*$AB$603)-((PI()*((($C$19+$G$20)-$AA1023)*($O$20/($O$19/2)))^2*(((($C$19+$G$20)-$AA1023)*($O$20/($O$19/2)))*$AZ$18)/3)*$AB$603))),IF('Silo Levels'!$L$25="Pumping",(($D$18*$AB$603)+((PI()*(($C$21/2)^2)*($G$20-$AA1023))*$AB$603))+((($D$18+$H$18)/3)*$BG$18)+(((PI()*($C$21/2)^2*(($C$21/2)*$AZ$18))/3)*$AB$603),(($D$18*$AB$603)+((PI()*(($C$21/2)^2)*($G$20-$AA1023))*$AB$603))+((($D$18+$H$18)/3)*$BG$18)-(((PI()*($C$21/2)^2*(($C$21/2)*$AZ$18))/3)*$AB$603)))</f>
        <v>43671.024164270282</v>
      </c>
      <c r="AC1023" s="73">
        <v>41.8</v>
      </c>
      <c r="AD1023" s="101">
        <f t="shared" si="152"/>
        <v>53753.249474554599</v>
      </c>
      <c r="AE1023" s="66">
        <v>41.8</v>
      </c>
      <c r="AF1023" s="102">
        <f>IF($AE1023&gt;$G$20,IF('Silo Levels'!$L$26="Pumping",((PI()*((($C$19+$G$20)-$AE1023)*($O$20/($O$19/2)))^2*((($O$20+$G$20)-$AE1023))/3)*$AF$603)+(((PI()*((($C$19+$G$20)-$AE1023)*($O$20/($O$19/2)))^2*(((($C$19+$G$20)-$AE1023)*($O$20/($O$19/2)))*$AZ$19))/3)*$AF$603),(((PI()*((($C$19+$G$20)-$AE1023)*($O$20/($O$19/2)))^2*((($O$20+$G$20)-$AE1023)/3))*$AF$603)-((PI()*((($C$19+$G$20)-$AE1023)*($O$20/($O$19/2)))^2*(((($C$19+$G$20)-$AE1023)*($O$20/($O$19/2)))*$AZ$19)/3)*$AF$603))),IF('Silo Levels'!$L$26="Pumping",(($D$18*$AF$603)+((PI()*(($C$21/2)^2)*($G$20-$AE1023))*$AF$603))+((($D$18+$H$18)/3)*$BG$19)+(((PI()*($C$21/2)^2*(($C$21/2)*$AZ$19))/3)*$AF$603),(($D$18*$AF$603)+((PI()*(($C$21/2)^2)*($G$20-$AE1023))*$AF$603))+((($D$18+$H$18)/3)*$BG$19)-(((PI()*($C$21/2)^2*(($C$21/2)*$AZ$19))/3)*$AF$603)))</f>
        <v>51542.763822294619</v>
      </c>
      <c r="AG1023" s="73">
        <v>41.8</v>
      </c>
      <c r="AH1023" s="101">
        <f t="shared" si="153"/>
        <v>46166.773527120095</v>
      </c>
      <c r="AI1023" s="66">
        <v>41.8</v>
      </c>
      <c r="AJ1023" s="102">
        <f>IF($AI1023&gt;$G$20,IF('Silo Levels'!$L$27="Pumping",((PI()*((($C$19+$G$20)-$AI1023)*($O$20/($O$19/2)))^2*((($O$20+$G$20)-$AI1023))/3)*$AJ$603)+(((PI()*((($C$19+$G$20)-$AI1023)*($O$20/($O$19/2)))^2*(((($C$19+$G$20)-$AI1023)*($O$20/($O$19/2)))*$AZ$20))/3)*$AJ$603),(((PI()*((($C$19+$G$20)-$AI1023)*($O$20/($O$19/2)))^2*((($O$20+$G$20)-$AI1023)/3))*$AJ$603)-((PI()*((($C$19+$G$20)-$AI1023)*($O$20/($O$19/2)))^2*(((($C$19+$G$20)-$AI1023)*($O$20/($O$19/2)))*$AZ$20)/3)*$AJ$603))),IF('Silo Levels'!$L$27="Pumping",(($D$18*$AJ$603)+((PI()*(($C$21/2)^2)*($G$20-$AI1023))*$AJ$603))+((($D$18+$H$18)/3)*$BG$20)+(((PI()*($C$21/2)^2*(($C$21/2)*$AZ$20))/3)*$AJ$603),(($D$18*$AJ$603)+((PI()*(($C$21/2)^2)*($G$20-$AI1023))*$AJ$603))+((($D$18+$H$18)/3)*$BG$20)-(((PI()*($C$21/2)^2*(($C$21/2)*$AZ$20))/3)*$AJ$603)))</f>
        <v>41985.31813631337</v>
      </c>
    </row>
    <row r="1024" spans="1:36" x14ac:dyDescent="0.3">
      <c r="A1024">
        <v>41.9</v>
      </c>
      <c r="B1024" s="101">
        <f t="shared" si="145"/>
        <v>45747.171034941573</v>
      </c>
      <c r="C1024" s="66">
        <v>41.9</v>
      </c>
      <c r="D1024" s="102">
        <f>IF($C1024&gt;$G$20,IF('Silo Levels'!$L$19="Pumping",((PI()*((($C$19+$G$20)-$C1024)*($O$20/($O$19/2)))^2*((($O$20+$G$20)-$C1024))/3)*$D$603)+(((PI()*((($C$19+$G$20)-$C1024)*($O$20/($O$19/2)))^2*(((($C$19+$G$20)-$C1024)*($O$20/($O$19/2)))*$AZ$12))/3)*$D$603),(((PI()*((($C$19+$G$20)-$C1024)*($O$20/($O$19/2)))^2*((($O$20+$G$20)-$C1024)/3))*$D$603)-((PI()*((($C$19+$G$20)-$C1024)*($O$20/($O$19/2)))^2*(((($C$19+$G$20)-$C1024)*($O$20/($O$19/2)))*$AZ$12)/3)*$D$603))),IF('Silo Levels'!$L$19="Pumping",(($D$18*$D$603)+((PI()*(($C$21/2)^2)*($G$20-$C1024))*$D$603))+((($D$18+$H$18)/3)*$BG$12)+(((PI()*($C$21/2)^2*(($C$21/2)*$AZ$12))/3)*$D$603),(($D$18*$D$603)+((PI()*(($C$21/2)^2)*($G$20-$C1024))*$D$603))+((($D$18+$H$18)/3)*$BG$12)-(((PI()*($C$21/2)^2*(($C$21/2)*$AZ$12))/3)*$D$603)))</f>
        <v>42820.152261376868</v>
      </c>
      <c r="E1024" s="73">
        <v>41.9</v>
      </c>
      <c r="F1024" s="101">
        <f t="shared" si="146"/>
        <v>41444.047147067067</v>
      </c>
      <c r="G1024" s="66">
        <v>41.9</v>
      </c>
      <c r="H1024" s="102">
        <f>IF($G1024&gt;$G$20,IF('Silo Levels'!$L$20="Pumping",((PI()*((($C$19+$G$20)-$G1024)*($O$20/($O$19/2)))^2*((($O$20+$G$20)-$G1024))/3)*$H$603)+(((PI()*((($C$19+$G$20)-$G1024)*($O$20/($O$19/2)))^2*(((($C$19+$G$20)-$G1024)*($O$20/($O$19/2)))*$AZ$13))/3)*$H$603),(((PI()*((($C$19+$G$20)-$G1024)*($O$20/($O$19/2)))^2*((($O$20+$G$20)-$G1024)/3))*$H$603)-((PI()*((($C$19+$G$20)-$G1024)*($O$20/($O$19/2)))^2*(((($C$19+$G$20)-$G1024)*($O$20/($O$19/2)))*$AZ$13)/3)*$H$603))),IF('Silo Levels'!$L$20="Pumping",(($D$18*$H$603)+((PI()*(($C$21/2)^2)*($G$20-$G1024))*$H$603))+((($D$18+$H$18)/3)*$BG$13)+(((PI()*($C$21/2)^2*(($C$21/2)*$AZ$13))/3)*$H$603),(($D$18*$H$603)+((PI()*(($C$21/2)^2)*($G$20-$G1024))*$H$603))+((($D$18+$H$18)/3)*$BG$13)-(((PI()*($C$21/2)^2*(($C$21/2)*$AZ$13))/3)*$H$603)))</f>
        <v>37655.912702041205</v>
      </c>
      <c r="I1024" s="73">
        <v>41.9</v>
      </c>
      <c r="J1024" s="101">
        <f t="shared" si="147"/>
        <v>41632.864432227347</v>
      </c>
      <c r="K1024" s="66">
        <v>41.9</v>
      </c>
      <c r="L1024" s="102">
        <f>IF($K1024&gt;$G$20,IF('Silo Levels'!$L$21="Pumping",((PI()*((($C$19+$G$20)-$K1024)*($O$20/($O$19/2)))^2*((($O$20+$G$20)-$K1024))/3)*$L$603)+(((PI()*((($C$19+$G$20)-$K1024)*($O$20/($O$19/2)))^2*(((($C$19+$G$20)-$K1024)*($O$20/($O$19/2)))*$AZ$14))/3)*$L$603),(((PI()*((($C$19+$G$20)-$K1024)*($O$20/($O$19/2)))^2*((($O$20+$G$20)-$K1024)/3))*$L$603)-((PI()*((($C$19+$G$20)-$K1024)*($O$20/($O$19/2)))^2*(((($C$19+$G$20)-$K1024)*($O$20/($O$19/2)))*$AZ$14)/3)*$L$603))),IF('Silo Levels'!$L$21="Pumping",(($D$18*$L$603)+((PI()*(($C$21/2)^2)*($G$20-$K1024))*$L$603))+((($D$18+$H$18)/3)*$BG$14)+(((PI()*($C$21/2)^2*(($C$21/2)*$AZ$14))/3)*$L$603),(($D$18*$L$603)+((PI()*(($C$21/2)^2)*($G$20-$K1024))*$L$603))+((($D$18+$H$18)/3)*$BG$14)-(((PI()*($C$21/2)^2*(($C$21/2)*$AZ$14))/3)*$L$603)))</f>
        <v>37827.471410615231</v>
      </c>
      <c r="M1024" s="73">
        <v>41.9</v>
      </c>
      <c r="N1024" s="101">
        <f t="shared" si="148"/>
        <v>42614.910234422823</v>
      </c>
      <c r="O1024" s="66">
        <v>41.9</v>
      </c>
      <c r="P1024" s="102">
        <f>IF($O1024&gt;$G$20,IF('Silo Levels'!$L$22="Pumping",((PI()*((($C$19+$G$20)-$O1024)*($O$20/($O$19/2)))^2*((($O$20+$G$20)-$O1024))/3)*$P$603)+(((PI()*((($C$19+$G$20)-$O1024)*($O$20/($O$19/2)))^2*(((($C$19+$G$20)-$O1024)*($O$20/($O$19/2)))*$AZ$15))/3)*$P$603),(((PI()*((($C$19+$G$20)-$O1024)*($O$20/($O$19/2)))^2*((($O$20+$G$20)-$O1024)/3))*$P$603)-((PI()*((($C$19+$G$20)-$O1024)*($O$20/($O$19/2)))^2*(((($C$19+$G$20)-$O1024)*($O$20/($O$19/2)))*$AZ$15)/3)*$P$603))),IF('Silo Levels'!$L$22="Pumping",(($D$18*$P$603)+((PI()*(($C$21/2)^2)*($G$20-$O1024))*$P$603))+((($D$18+$H$18)/3)*$BG$15)+(((PI()*($C$21/2)^2*(($C$21/2)*$AZ$15))/3)*$P$603),(($D$18*$P$603)+((PI()*(($C$21/2)^2)*($G$20-$O1024))*$P$603))+((($D$18+$H$18)/3)*$BG$15)-(((PI()*($C$21/2)^2*(($C$21/2)*$AZ$15))/3)*$P$603)))</f>
        <v>38719.754706830332</v>
      </c>
      <c r="Q1024" s="73">
        <v>41.9</v>
      </c>
      <c r="R1024" s="101">
        <f t="shared" si="149"/>
        <v>44081.85645765248</v>
      </c>
      <c r="S1024" s="66">
        <v>41.9</v>
      </c>
      <c r="T1024" s="102">
        <f>IF($S1024&gt;$G$20,IF('Silo Levels'!$L$23="Pumping",((PI()*((($C$19+$G$20)-$S1024)*($O$20/($O$19/2)))^2*((($O$20+$G$20)-$S1024))/3)*$T$603)+(((PI()*((($C$19+$G$20)-$S1024)*($O$20/($O$19/2)))^2*(((($C$19+$G$20)-$S1024)*($O$20/($O$19/2)))*$AZ$16))/3)*$T$603),(((PI()*((($C$19+$G$20)-$S1024)*($O$20/($O$19/2)))^2*((($O$20+$G$20)-$S1024)/3))*$T$603)-((PI()*((($C$19+$G$20)-$S1024)*($O$20/($O$19/2)))^2*(((($C$19+$G$20)-$S1024)*($O$20/($O$19/2)))*$AZ$16)/3)*$T$603))),IF('Silo Levels'!$L$23="Pumping",(($D$18*$T$603)+((PI()*(($C$21/2)^2)*($G$20-$S1024))*$T$603))+((($D$18+$H$18)/3)*$BG$16)+(((PI()*($C$21/2)^2*(($C$21/2)*$AZ$16))/3)*$T$603),(($D$18*$T$603)+((PI()*(($C$21/2)^2)*($G$20-$S1024))*$T$603))+((($D$18+$H$18)/3)*$BG$16)-(((PI()*($C$21/2)^2*(($C$21/2)*$AZ$16))/3)*$T$603)))</f>
        <v>40052.616787710242</v>
      </c>
      <c r="U1024" s="73">
        <v>41.9</v>
      </c>
      <c r="V1024" s="101">
        <f t="shared" si="150"/>
        <v>41444.047147067067</v>
      </c>
      <c r="W1024" s="66">
        <v>41.9</v>
      </c>
      <c r="X1024" s="102">
        <f>IF($W1024&gt;$G$20,IF('Silo Levels'!$L$24="Pumping",((PI()*((($C$19+$G$20)-$W1024)*($O$20/($O$19/2)))^2*((($O$20+$G$20)-$W1024))/3)*$X$603)+(((PI()*((($C$19+$G$20)-$W1024)*($O$20/($O$19/2)))^2*(((($C$19+$G$20)-$W1024)*($O$20/($O$19/2)))*$AZ$17))/3)*$X$603),(((PI()*((($C$19+$G$20)-$W1024)*($O$20/($O$19/2)))^2*((($O$20+$G$20)-$W1024)/3))*$X$603)-((PI()*((($C$19+$G$20)-$W1024)*($O$20/($O$19/2)))^2*(((($C$19+$G$20)-$W1024)*($O$20/($O$19/2)))*$AZ$17)/3)*$X$603))),IF('Silo Levels'!$L$24="Pumping",(($D$18*$X$603)+((PI()*(($C$21/2)^2)*($G$20-$W1024))*$X$603))+((($D$18+$H$18)/3)*$BG$17)+(((PI()*($C$21/2)^2*(($C$21/2)*$AZ$17))/3)*$X$603),(($D$18*$X$603)+((PI()*(($C$21/2)^2)*($G$20-$W1024))*$X$603))+((($D$18+$H$18)/3)*$BG$17)-(((PI()*($C$21/2)^2*(($C$21/2)*$AZ$17))/3)*$X$603)))</f>
        <v>37655.912702041205</v>
      </c>
      <c r="Y1024" s="73">
        <v>41.9</v>
      </c>
      <c r="Z1024" s="101">
        <f t="shared" si="151"/>
        <v>47583.915054010431</v>
      </c>
      <c r="AA1024" s="66">
        <v>41.9</v>
      </c>
      <c r="AB1024" s="102">
        <f>IF($AA1024&gt;$G$20,IF('Silo Levels'!$L$25="Pumping",((PI()*((($C$19+$G$20)-$AA1024)*($O$20/($O$19/2)))^2*((($O$20+$G$20)-$AA1024))/3)*$AB$603)+(((PI()*((($C$19+$G$20)-$AA1024)*($O$20/($O$19/2)))^2*(((($C$19+$G$20)-$AA1024)*($O$20/($O$19/2)))*$AZ$18))/3)*$AB$603),(((PI()*((($C$19+$G$20)-$AA1024)*($O$20/($O$19/2)))^2*((($O$20+$G$20)-$AA1024)/3))*$AB$603)-((PI()*((($C$19+$G$20)-$AA1024)*($O$20/($O$19/2)))^2*(((($C$19+$G$20)-$AA1024)*($O$20/($O$19/2)))*$AZ$18)/3)*$AB$603))),IF('Silo Levels'!$L$25="Pumping",(($D$18*$AB$603)+((PI()*(($C$21/2)^2)*($G$20-$AA1024))*$AB$603))+((($D$18+$H$18)/3)*$BG$18)+(((PI()*($C$21/2)^2*(($C$21/2)*$AZ$18))/3)*$AB$603),(($D$18*$AB$603)+((PI()*(($C$21/2)^2)*($G$20-$AA1024))*$AB$603))+((($D$18+$H$18)/3)*$BG$18)-(((PI()*($C$21/2)^2*(($C$21/2)*$AZ$18))/3)*$AB$603)))</f>
        <v>43234.574676956116</v>
      </c>
      <c r="AC1024" s="73">
        <v>41.9</v>
      </c>
      <c r="AD1024" s="101">
        <f t="shared" si="152"/>
        <v>53309.611935982553</v>
      </c>
      <c r="AE1024" s="66">
        <v>41.9</v>
      </c>
      <c r="AF1024" s="102">
        <f>IF($AE1024&gt;$G$20,IF('Silo Levels'!$L$26="Pumping",((PI()*((($C$19+$G$20)-$AE1024)*($O$20/($O$19/2)))^2*((($O$20+$G$20)-$AE1024))/3)*$AF$603)+(((PI()*((($C$19+$G$20)-$AE1024)*($O$20/($O$19/2)))^2*(((($C$19+$G$20)-$AE1024)*($O$20/($O$19/2)))*$AZ$19))/3)*$AF$603),(((PI()*((($C$19+$G$20)-$AE1024)*($O$20/($O$19/2)))^2*((($O$20+$G$20)-$AE1024)/3))*$AF$603)-((PI()*((($C$19+$G$20)-$AE1024)*($O$20/($O$19/2)))^2*(((($C$19+$G$20)-$AE1024)*($O$20/($O$19/2)))*$AZ$19)/3)*$AF$603))),IF('Silo Levels'!$L$26="Pumping",(($D$18*$AF$603)+((PI()*(($C$21/2)^2)*($G$20-$AE1024))*$AF$603))+((($D$18+$H$18)/3)*$BG$19)+(((PI()*($C$21/2)^2*(($C$21/2)*$AZ$19))/3)*$AF$603),(($D$18*$AF$603)+((PI()*(($C$21/2)^2)*($G$20-$AE1024))*$AF$603))+((($D$18+$H$18)/3)*$BG$19)-(((PI()*($C$21/2)^2*(($C$21/2)*$AZ$19))/3)*$AF$603)))</f>
        <v>51099.126283722573</v>
      </c>
      <c r="AG1024" s="73">
        <v>41.9</v>
      </c>
      <c r="AH1024" s="101">
        <f t="shared" si="153"/>
        <v>45747.171034941573</v>
      </c>
      <c r="AI1024" s="66">
        <v>41.9</v>
      </c>
      <c r="AJ1024" s="102">
        <f>IF($AI1024&gt;$G$20,IF('Silo Levels'!$L$27="Pumping",((PI()*((($C$19+$G$20)-$AI1024)*($O$20/($O$19/2)))^2*((($O$20+$G$20)-$AI1024))/3)*$AJ$603)+(((PI()*((($C$19+$G$20)-$AI1024)*($O$20/($O$19/2)))^2*(((($C$19+$G$20)-$AI1024)*($O$20/($O$19/2)))*$AZ$20))/3)*$AJ$603),(((PI()*((($C$19+$G$20)-$AI1024)*($O$20/($O$19/2)))^2*((($O$20+$G$20)-$AI1024)/3))*$AJ$603)-((PI()*((($C$19+$G$20)-$AI1024)*($O$20/($O$19/2)))^2*(((($C$19+$G$20)-$AI1024)*($O$20/($O$19/2)))*$AZ$20)/3)*$AJ$603))),IF('Silo Levels'!$L$27="Pumping",(($D$18*$AJ$603)+((PI()*(($C$21/2)^2)*($G$20-$AI1024))*$AJ$603))+((($D$18+$H$18)/3)*$BG$20)+(((PI()*($C$21/2)^2*(($C$21/2)*$AZ$20))/3)*$AJ$603),(($D$18*$AJ$603)+((PI()*(($C$21/2)^2)*($G$20-$AI1024))*$AJ$603))+((($D$18+$H$18)/3)*$BG$20)-(((PI()*($C$21/2)^2*(($C$21/2)*$AZ$20))/3)*$AJ$603)))</f>
        <v>41565.715644134849</v>
      </c>
    </row>
    <row r="1025" spans="1:36" x14ac:dyDescent="0.3">
      <c r="A1025">
        <v>42</v>
      </c>
      <c r="B1025" s="101">
        <f t="shared" si="145"/>
        <v>45327.56854276306</v>
      </c>
      <c r="C1025" s="66">
        <v>42</v>
      </c>
      <c r="D1025" s="102">
        <f>IF($C1025&gt;$G$20,IF('Silo Levels'!$L$19="Pumping",((PI()*((($C$19+$G$20)-$C1025)*($O$20/($O$19/2)))^2*((($O$20+$G$20)-$C1025))/3)*$D$603)+(((PI()*((($C$19+$G$20)-$C1025)*($O$20/($O$19/2)))^2*(((($C$19+$G$20)-$C1025)*($O$20/($O$19/2)))*$AZ$12))/3)*$D$603),(((PI()*((($C$19+$G$20)-$C1025)*($O$20/($O$19/2)))^2*((($O$20+$G$20)-$C1025)/3))*$D$603)-((PI()*((($C$19+$G$20)-$C1025)*($O$20/($O$19/2)))^2*(((($C$19+$G$20)-$C1025)*($O$20/($O$19/2)))*$AZ$12)/3)*$D$603))),IF('Silo Levels'!$L$19="Pumping",(($D$18*$D$603)+((PI()*(($C$21/2)^2)*($G$20-$C1025))*$D$603))+((($D$18+$H$18)/3)*$BG$12)+(((PI()*($C$21/2)^2*(($C$21/2)*$AZ$12))/3)*$D$603),(($D$18*$D$603)+((PI()*(($C$21/2)^2)*($G$20-$C1025))*$D$603))+((($D$18+$H$18)/3)*$BG$12)-(((PI()*($C$21/2)^2*(($C$21/2)*$AZ$12))/3)*$D$603)))</f>
        <v>42400.549769198355</v>
      </c>
      <c r="E1025" s="73">
        <v>42</v>
      </c>
      <c r="F1025" s="101">
        <f t="shared" si="146"/>
        <v>41063.91379509234</v>
      </c>
      <c r="G1025" s="66">
        <v>42</v>
      </c>
      <c r="H1025" s="102">
        <f>IF($G1025&gt;$G$20,IF('Silo Levels'!$L$20="Pumping",((PI()*((($C$19+$G$20)-$G1025)*($O$20/($O$19/2)))^2*((($O$20+$G$20)-$G1025))/3)*$H$603)+(((PI()*((($C$19+$G$20)-$G1025)*($O$20/($O$19/2)))^2*(((($C$19+$G$20)-$G1025)*($O$20/($O$19/2)))*$AZ$13))/3)*$H$603),(((PI()*((($C$19+$G$20)-$G1025)*($O$20/($O$19/2)))^2*((($O$20+$G$20)-$G1025)/3))*$H$603)-((PI()*((($C$19+$G$20)-$G1025)*($O$20/($O$19/2)))^2*(((($C$19+$G$20)-$G1025)*($O$20/($O$19/2)))*$AZ$13)/3)*$H$603))),IF('Silo Levels'!$L$20="Pumping",(($D$18*$H$603)+((PI()*(($C$21/2)^2)*($G$20-$G1025))*$H$603))+((($D$18+$H$18)/3)*$BG$13)+(((PI()*($C$21/2)^2*(($C$21/2)*$AZ$13))/3)*$H$603),(($D$18*$H$603)+((PI()*(($C$21/2)^2)*($G$20-$G1025))*$H$603))+((($D$18+$H$18)/3)*$BG$13)-(((PI()*($C$21/2)^2*(($C$21/2)*$AZ$13))/3)*$H$603)))</f>
        <v>37275.779350066477</v>
      </c>
      <c r="I1025" s="73">
        <v>42</v>
      </c>
      <c r="J1025" s="101">
        <f t="shared" si="147"/>
        <v>41250.999209152673</v>
      </c>
      <c r="K1025" s="66">
        <v>42</v>
      </c>
      <c r="L1025" s="102">
        <f>IF($K1025&gt;$G$20,IF('Silo Levels'!$L$21="Pumping",((PI()*((($C$19+$G$20)-$K1025)*($O$20/($O$19/2)))^2*((($O$20+$G$20)-$K1025))/3)*$L$603)+(((PI()*((($C$19+$G$20)-$K1025)*($O$20/($O$19/2)))^2*(((($C$19+$G$20)-$K1025)*($O$20/($O$19/2)))*$AZ$14))/3)*$L$603),(((PI()*((($C$19+$G$20)-$K1025)*($O$20/($O$19/2)))^2*((($O$20+$G$20)-$K1025)/3))*$L$603)-((PI()*((($C$19+$G$20)-$K1025)*($O$20/($O$19/2)))^2*(((($C$19+$G$20)-$K1025)*($O$20/($O$19/2)))*$AZ$14)/3)*$L$603))),IF('Silo Levels'!$L$21="Pumping",(($D$18*$L$603)+((PI()*(($C$21/2)^2)*($G$20-$K1025))*$L$603))+((($D$18+$H$18)/3)*$BG$14)+(((PI()*($C$21/2)^2*(($C$21/2)*$AZ$14))/3)*$L$603),(($D$18*$L$603)+((PI()*(($C$21/2)^2)*($G$20-$K1025))*$L$603))+((($D$18+$H$18)/3)*$BG$14)-(((PI()*($C$21/2)^2*(($C$21/2)*$AZ$14))/3)*$L$603)))</f>
        <v>37445.606187540558</v>
      </c>
      <c r="M1025" s="73">
        <v>42</v>
      </c>
      <c r="N1025" s="101">
        <f t="shared" si="148"/>
        <v>42224.037484615626</v>
      </c>
      <c r="O1025" s="66">
        <v>42</v>
      </c>
      <c r="P1025" s="102">
        <f>IF($O1025&gt;$G$20,IF('Silo Levels'!$L$22="Pumping",((PI()*((($C$19+$G$20)-$O1025)*($O$20/($O$19/2)))^2*((($O$20+$G$20)-$O1025))/3)*$P$603)+(((PI()*((($C$19+$G$20)-$O1025)*($O$20/($O$19/2)))^2*(((($C$19+$G$20)-$O1025)*($O$20/($O$19/2)))*$AZ$15))/3)*$P$603),(((PI()*((($C$19+$G$20)-$O1025)*($O$20/($O$19/2)))^2*((($O$20+$G$20)-$O1025)/3))*$P$603)-((PI()*((($C$19+$G$20)-$O1025)*($O$20/($O$19/2)))^2*(((($C$19+$G$20)-$O1025)*($O$20/($O$19/2)))*$AZ$15)/3)*$P$603))),IF('Silo Levels'!$L$22="Pumping",(($D$18*$P$603)+((PI()*(($C$21/2)^2)*($G$20-$O1025))*$P$603))+((($D$18+$H$18)/3)*$BG$15)+(((PI()*($C$21/2)^2*(($C$21/2)*$AZ$15))/3)*$P$603),(($D$18*$P$603)+((PI()*(($C$21/2)^2)*($G$20-$O1025))*$P$603))+((($D$18+$H$18)/3)*$BG$15)-(((PI()*($C$21/2)^2*(($C$21/2)*$AZ$15))/3)*$P$603)))</f>
        <v>38328.881957023135</v>
      </c>
      <c r="Q1025" s="73">
        <v>42</v>
      </c>
      <c r="R1025" s="101">
        <f t="shared" si="149"/>
        <v>43677.528574396951</v>
      </c>
      <c r="S1025" s="66">
        <v>42</v>
      </c>
      <c r="T1025" s="102">
        <f>IF($S1025&gt;$G$20,IF('Silo Levels'!$L$23="Pumping",((PI()*((($C$19+$G$20)-$S1025)*($O$20/($O$19/2)))^2*((($O$20+$G$20)-$S1025))/3)*$T$603)+(((PI()*((($C$19+$G$20)-$S1025)*($O$20/($O$19/2)))^2*(((($C$19+$G$20)-$S1025)*($O$20/($O$19/2)))*$AZ$16))/3)*$T$603),(((PI()*((($C$19+$G$20)-$S1025)*($O$20/($O$19/2)))^2*((($O$20+$G$20)-$S1025)/3))*$T$603)-((PI()*((($C$19+$G$20)-$S1025)*($O$20/($O$19/2)))^2*(((($C$19+$G$20)-$S1025)*($O$20/($O$19/2)))*$AZ$16)/3)*$T$603))),IF('Silo Levels'!$L$23="Pumping",(($D$18*$T$603)+((PI()*(($C$21/2)^2)*($G$20-$S1025))*$T$603))+((($D$18+$H$18)/3)*$BG$16)+(((PI()*($C$21/2)^2*(($C$21/2)*$AZ$16))/3)*$T$603),(($D$18*$T$603)+((PI()*(($C$21/2)^2)*($G$20-$S1025))*$T$603))+((($D$18+$H$18)/3)*$BG$16)-(((PI()*($C$21/2)^2*(($C$21/2)*$AZ$16))/3)*$T$603)))</f>
        <v>39648.288904454712</v>
      </c>
      <c r="U1025" s="73">
        <v>42</v>
      </c>
      <c r="V1025" s="101">
        <f t="shared" si="150"/>
        <v>41063.91379509234</v>
      </c>
      <c r="W1025" s="66">
        <v>42</v>
      </c>
      <c r="X1025" s="102">
        <f>IF($W1025&gt;$G$20,IF('Silo Levels'!$L$24="Pumping",((PI()*((($C$19+$G$20)-$W1025)*($O$20/($O$19/2)))^2*((($O$20+$G$20)-$W1025))/3)*$X$603)+(((PI()*((($C$19+$G$20)-$W1025)*($O$20/($O$19/2)))^2*(((($C$19+$G$20)-$W1025)*($O$20/($O$19/2)))*$AZ$17))/3)*$X$603),(((PI()*((($C$19+$G$20)-$W1025)*($O$20/($O$19/2)))^2*((($O$20+$G$20)-$W1025)/3))*$X$603)-((PI()*((($C$19+$G$20)-$W1025)*($O$20/($O$19/2)))^2*(((($C$19+$G$20)-$W1025)*($O$20/($O$19/2)))*$AZ$17)/3)*$X$603))),IF('Silo Levels'!$L$24="Pumping",(($D$18*$X$603)+((PI()*(($C$21/2)^2)*($G$20-$W1025))*$X$603))+((($D$18+$H$18)/3)*$BG$17)+(((PI()*($C$21/2)^2*(($C$21/2)*$AZ$17))/3)*$X$603),(($D$18*$X$603)+((PI()*(($C$21/2)^2)*($G$20-$W1025))*$X$603))+((($D$18+$H$18)/3)*$BG$17)-(((PI()*($C$21/2)^2*(($C$21/2)*$AZ$17))/3)*$X$603)))</f>
        <v>37275.779350066477</v>
      </c>
      <c r="Y1025" s="73">
        <v>42</v>
      </c>
      <c r="Z1025" s="101">
        <f t="shared" si="151"/>
        <v>47147.465566696264</v>
      </c>
      <c r="AA1025" s="66">
        <v>42</v>
      </c>
      <c r="AB1025" s="102">
        <f>IF($AA1025&gt;$G$20,IF('Silo Levels'!$L$25="Pumping",((PI()*((($C$19+$G$20)-$AA1025)*($O$20/($O$19/2)))^2*((($O$20+$G$20)-$AA1025))/3)*$AB$603)+(((PI()*((($C$19+$G$20)-$AA1025)*($O$20/($O$19/2)))^2*(((($C$19+$G$20)-$AA1025)*($O$20/($O$19/2)))*$AZ$18))/3)*$AB$603),(((PI()*((($C$19+$G$20)-$AA1025)*($O$20/($O$19/2)))^2*((($O$20+$G$20)-$AA1025)/3))*$AB$603)-((PI()*((($C$19+$G$20)-$AA1025)*($O$20/($O$19/2)))^2*(((($C$19+$G$20)-$AA1025)*($O$20/($O$19/2)))*$AZ$18)/3)*$AB$603))),IF('Silo Levels'!$L$25="Pumping",(($D$18*$AB$603)+((PI()*(($C$21/2)^2)*($G$20-$AA1025))*$AB$603))+((($D$18+$H$18)/3)*$BG$18)+(((PI()*($C$21/2)^2*(($C$21/2)*$AZ$18))/3)*$AB$603),(($D$18*$AB$603)+((PI()*(($C$21/2)^2)*($G$20-$AA1025))*$AB$603))+((($D$18+$H$18)/3)*$BG$18)-(((PI()*($C$21/2)^2*(($C$21/2)*$AZ$18))/3)*$AB$603)))</f>
        <v>42798.125189641949</v>
      </c>
      <c r="AC1025" s="73">
        <v>42</v>
      </c>
      <c r="AD1025" s="101">
        <f t="shared" si="152"/>
        <v>52865.974397410508</v>
      </c>
      <c r="AE1025" s="66">
        <v>42</v>
      </c>
      <c r="AF1025" s="102">
        <f>IF($AE1025&gt;$G$20,IF('Silo Levels'!$L$26="Pumping",((PI()*((($C$19+$G$20)-$AE1025)*($O$20/($O$19/2)))^2*((($O$20+$G$20)-$AE1025))/3)*$AF$603)+(((PI()*((($C$19+$G$20)-$AE1025)*($O$20/($O$19/2)))^2*(((($C$19+$G$20)-$AE1025)*($O$20/($O$19/2)))*$AZ$19))/3)*$AF$603),(((PI()*((($C$19+$G$20)-$AE1025)*($O$20/($O$19/2)))^2*((($O$20+$G$20)-$AE1025)/3))*$AF$603)-((PI()*((($C$19+$G$20)-$AE1025)*($O$20/($O$19/2)))^2*(((($C$19+$G$20)-$AE1025)*($O$20/($O$19/2)))*$AZ$19)/3)*$AF$603))),IF('Silo Levels'!$L$26="Pumping",(($D$18*$AF$603)+((PI()*(($C$21/2)^2)*($G$20-$AE1025))*$AF$603))+((($D$18+$H$18)/3)*$BG$19)+(((PI()*($C$21/2)^2*(($C$21/2)*$AZ$19))/3)*$AF$603),(($D$18*$AF$603)+((PI()*(($C$21/2)^2)*($G$20-$AE1025))*$AF$603))+((($D$18+$H$18)/3)*$BG$19)-(((PI()*($C$21/2)^2*(($C$21/2)*$AZ$19))/3)*$AF$603)))</f>
        <v>50655.488745150527</v>
      </c>
      <c r="AG1025" s="73">
        <v>42</v>
      </c>
      <c r="AH1025" s="101">
        <f t="shared" si="153"/>
        <v>45327.56854276306</v>
      </c>
      <c r="AI1025" s="66">
        <v>42</v>
      </c>
      <c r="AJ1025" s="102">
        <f>IF($AI1025&gt;$G$20,IF('Silo Levels'!$L$27="Pumping",((PI()*((($C$19+$G$20)-$AI1025)*($O$20/($O$19/2)))^2*((($O$20+$G$20)-$AI1025))/3)*$AJ$603)+(((PI()*((($C$19+$G$20)-$AI1025)*($O$20/($O$19/2)))^2*(((($C$19+$G$20)-$AI1025)*($O$20/($O$19/2)))*$AZ$20))/3)*$AJ$603),(((PI()*((($C$19+$G$20)-$AI1025)*($O$20/($O$19/2)))^2*((($O$20+$G$20)-$AI1025)/3))*$AJ$603)-((PI()*((($C$19+$G$20)-$AI1025)*($O$20/($O$19/2)))^2*(((($C$19+$G$20)-$AI1025)*($O$20/($O$19/2)))*$AZ$20)/3)*$AJ$603))),IF('Silo Levels'!$L$27="Pumping",(($D$18*$AJ$603)+((PI()*(($C$21/2)^2)*($G$20-$AI1025))*$AJ$603))+((($D$18+$H$18)/3)*$BG$20)+(((PI()*($C$21/2)^2*(($C$21/2)*$AZ$20))/3)*$AJ$603),(($D$18*$AJ$603)+((PI()*(($C$21/2)^2)*($G$20-$AI1025))*$AJ$603))+((($D$18+$H$18)/3)*$BG$20)-(((PI()*($C$21/2)^2*(($C$21/2)*$AZ$20))/3)*$AJ$603)))</f>
        <v>41146.113151956335</v>
      </c>
    </row>
    <row r="1026" spans="1:36" x14ac:dyDescent="0.3">
      <c r="A1026">
        <v>42.1</v>
      </c>
      <c r="B1026" s="101">
        <f t="shared" si="145"/>
        <v>44907.966050584539</v>
      </c>
      <c r="C1026" s="66">
        <v>42.1</v>
      </c>
      <c r="D1026" s="102">
        <f>IF($C1026&gt;$G$20,IF('Silo Levels'!$L$19="Pumping",((PI()*((($C$19+$G$20)-$C1026)*($O$20/($O$19/2)))^2*((($O$20+$G$20)-$C1026))/3)*$D$603)+(((PI()*((($C$19+$G$20)-$C1026)*($O$20/($O$19/2)))^2*(((($C$19+$G$20)-$C1026)*($O$20/($O$19/2)))*$AZ$12))/3)*$D$603),(((PI()*((($C$19+$G$20)-$C1026)*($O$20/($O$19/2)))^2*((($O$20+$G$20)-$C1026)/3))*$D$603)-((PI()*((($C$19+$G$20)-$C1026)*($O$20/($O$19/2)))^2*(((($C$19+$G$20)-$C1026)*($O$20/($O$19/2)))*$AZ$12)/3)*$D$603))),IF('Silo Levels'!$L$19="Pumping",(($D$18*$D$603)+((PI()*(($C$21/2)^2)*($G$20-$C1026))*$D$603))+((($D$18+$H$18)/3)*$BG$12)+(((PI()*($C$21/2)^2*(($C$21/2)*$AZ$12))/3)*$D$603),(($D$18*$D$603)+((PI()*(($C$21/2)^2)*($G$20-$C1026))*$D$603))+((($D$18+$H$18)/3)*$BG$12)-(((PI()*($C$21/2)^2*(($C$21/2)*$AZ$12))/3)*$D$603)))</f>
        <v>41980.947277019834</v>
      </c>
      <c r="E1026" s="73">
        <v>42.1</v>
      </c>
      <c r="F1026" s="101">
        <f t="shared" si="146"/>
        <v>40683.780443117612</v>
      </c>
      <c r="G1026" s="66">
        <v>42.1</v>
      </c>
      <c r="H1026" s="102">
        <f>IF($G1026&gt;$G$20,IF('Silo Levels'!$L$20="Pumping",((PI()*((($C$19+$G$20)-$G1026)*($O$20/($O$19/2)))^2*((($O$20+$G$20)-$G1026))/3)*$H$603)+(((PI()*((($C$19+$G$20)-$G1026)*($O$20/($O$19/2)))^2*(((($C$19+$G$20)-$G1026)*($O$20/($O$19/2)))*$AZ$13))/3)*$H$603),(((PI()*((($C$19+$G$20)-$G1026)*($O$20/($O$19/2)))^2*((($O$20+$G$20)-$G1026)/3))*$H$603)-((PI()*((($C$19+$G$20)-$G1026)*($O$20/($O$19/2)))^2*(((($C$19+$G$20)-$G1026)*($O$20/($O$19/2)))*$AZ$13)/3)*$H$603))),IF('Silo Levels'!$L$20="Pumping",(($D$18*$H$603)+((PI()*(($C$21/2)^2)*($G$20-$G1026))*$H$603))+((($D$18+$H$18)/3)*$BG$13)+(((PI()*($C$21/2)^2*(($C$21/2)*$AZ$13))/3)*$H$603),(($D$18*$H$603)+((PI()*(($C$21/2)^2)*($G$20-$G1026))*$H$603))+((($D$18+$H$18)/3)*$BG$13)-(((PI()*($C$21/2)^2*(($C$21/2)*$AZ$13))/3)*$H$603)))</f>
        <v>36895.64599809175</v>
      </c>
      <c r="I1026" s="73">
        <v>42.1</v>
      </c>
      <c r="J1026" s="101">
        <f t="shared" si="147"/>
        <v>40869.133986078006</v>
      </c>
      <c r="K1026" s="66">
        <v>42.1</v>
      </c>
      <c r="L1026" s="102">
        <f>IF($K1026&gt;$G$20,IF('Silo Levels'!$L$21="Pumping",((PI()*((($C$19+$G$20)-$K1026)*($O$20/($O$19/2)))^2*((($O$20+$G$20)-$K1026))/3)*$L$603)+(((PI()*((($C$19+$G$20)-$K1026)*($O$20/($O$19/2)))^2*(((($C$19+$G$20)-$K1026)*($O$20/($O$19/2)))*$AZ$14))/3)*$L$603),(((PI()*((($C$19+$G$20)-$K1026)*($O$20/($O$19/2)))^2*((($O$20+$G$20)-$K1026)/3))*$L$603)-((PI()*((($C$19+$G$20)-$K1026)*($O$20/($O$19/2)))^2*(((($C$19+$G$20)-$K1026)*($O$20/($O$19/2)))*$AZ$14)/3)*$L$603))),IF('Silo Levels'!$L$21="Pumping",(($D$18*$L$603)+((PI()*(($C$21/2)^2)*($G$20-$K1026))*$L$603))+((($D$18+$H$18)/3)*$BG$14)+(((PI()*($C$21/2)^2*(($C$21/2)*$AZ$14))/3)*$L$603),(($D$18*$L$603)+((PI()*(($C$21/2)^2)*($G$20-$K1026))*$L$603))+((($D$18+$H$18)/3)*$BG$14)-(((PI()*($C$21/2)^2*(($C$21/2)*$AZ$14))/3)*$L$603)))</f>
        <v>37063.740964465891</v>
      </c>
      <c r="M1026" s="73">
        <v>42.1</v>
      </c>
      <c r="N1026" s="101">
        <f t="shared" si="148"/>
        <v>41833.16473480843</v>
      </c>
      <c r="O1026" s="66">
        <v>42.1</v>
      </c>
      <c r="P1026" s="102">
        <f>IF($O1026&gt;$G$20,IF('Silo Levels'!$L$22="Pumping",((PI()*((($C$19+$G$20)-$O1026)*($O$20/($O$19/2)))^2*((($O$20+$G$20)-$O1026))/3)*$P$603)+(((PI()*((($C$19+$G$20)-$O1026)*($O$20/($O$19/2)))^2*(((($C$19+$G$20)-$O1026)*($O$20/($O$19/2)))*$AZ$15))/3)*$P$603),(((PI()*((($C$19+$G$20)-$O1026)*($O$20/($O$19/2)))^2*((($O$20+$G$20)-$O1026)/3))*$P$603)-((PI()*((($C$19+$G$20)-$O1026)*($O$20/($O$19/2)))^2*(((($C$19+$G$20)-$O1026)*($O$20/($O$19/2)))*$AZ$15)/3)*$P$603))),IF('Silo Levels'!$L$22="Pumping",(($D$18*$P$603)+((PI()*(($C$21/2)^2)*($G$20-$O1026))*$P$603))+((($D$18+$H$18)/3)*$BG$15)+(((PI()*($C$21/2)^2*(($C$21/2)*$AZ$15))/3)*$P$603),(($D$18*$P$603)+((PI()*(($C$21/2)^2)*($G$20-$O1026))*$P$603))+((($D$18+$H$18)/3)*$BG$15)-(((PI()*($C$21/2)^2*(($C$21/2)*$AZ$15))/3)*$P$603)))</f>
        <v>37938.009207215939</v>
      </c>
      <c r="Q1026" s="73">
        <v>42.1</v>
      </c>
      <c r="R1026" s="101">
        <f t="shared" si="149"/>
        <v>43273.200691141421</v>
      </c>
      <c r="S1026" s="66">
        <v>42.1</v>
      </c>
      <c r="T1026" s="102">
        <f>IF($S1026&gt;$G$20,IF('Silo Levels'!$L$23="Pumping",((PI()*((($C$19+$G$20)-$S1026)*($O$20/($O$19/2)))^2*((($O$20+$G$20)-$S1026))/3)*$T$603)+(((PI()*((($C$19+$G$20)-$S1026)*($O$20/($O$19/2)))^2*(((($C$19+$G$20)-$S1026)*($O$20/($O$19/2)))*$AZ$16))/3)*$T$603),(((PI()*((($C$19+$G$20)-$S1026)*($O$20/($O$19/2)))^2*((($O$20+$G$20)-$S1026)/3))*$T$603)-((PI()*((($C$19+$G$20)-$S1026)*($O$20/($O$19/2)))^2*(((($C$19+$G$20)-$S1026)*($O$20/($O$19/2)))*$AZ$16)/3)*$T$603))),IF('Silo Levels'!$L$23="Pumping",(($D$18*$T$603)+((PI()*(($C$21/2)^2)*($G$20-$S1026))*$T$603))+((($D$18+$H$18)/3)*$BG$16)+(((PI()*($C$21/2)^2*(($C$21/2)*$AZ$16))/3)*$T$603),(($D$18*$T$603)+((PI()*(($C$21/2)^2)*($G$20-$S1026))*$T$603))+((($D$18+$H$18)/3)*$BG$16)-(((PI()*($C$21/2)^2*(($C$21/2)*$AZ$16))/3)*$T$603)))</f>
        <v>39243.961021199182</v>
      </c>
      <c r="U1026" s="73">
        <v>42.1</v>
      </c>
      <c r="V1026" s="101">
        <f t="shared" si="150"/>
        <v>40683.780443117612</v>
      </c>
      <c r="W1026" s="66">
        <v>42.1</v>
      </c>
      <c r="X1026" s="102">
        <f>IF($W1026&gt;$G$20,IF('Silo Levels'!$L$24="Pumping",((PI()*((($C$19+$G$20)-$W1026)*($O$20/($O$19/2)))^2*((($O$20+$G$20)-$W1026))/3)*$X$603)+(((PI()*((($C$19+$G$20)-$W1026)*($O$20/($O$19/2)))^2*(((($C$19+$G$20)-$W1026)*($O$20/($O$19/2)))*$AZ$17))/3)*$X$603),(((PI()*((($C$19+$G$20)-$W1026)*($O$20/($O$19/2)))^2*((($O$20+$G$20)-$W1026)/3))*$X$603)-((PI()*((($C$19+$G$20)-$W1026)*($O$20/($O$19/2)))^2*(((($C$19+$G$20)-$W1026)*($O$20/($O$19/2)))*$AZ$17)/3)*$X$603))),IF('Silo Levels'!$L$24="Pumping",(($D$18*$X$603)+((PI()*(($C$21/2)^2)*($G$20-$W1026))*$X$603))+((($D$18+$H$18)/3)*$BG$17)+(((PI()*($C$21/2)^2*(($C$21/2)*$AZ$17))/3)*$X$603),(($D$18*$X$603)+((PI()*(($C$21/2)^2)*($G$20-$W1026))*$X$603))+((($D$18+$H$18)/3)*$BG$17)-(((PI()*($C$21/2)^2*(($C$21/2)*$AZ$17))/3)*$X$603)))</f>
        <v>36895.64599809175</v>
      </c>
      <c r="Y1026" s="73">
        <v>42.1</v>
      </c>
      <c r="Z1026" s="101">
        <f t="shared" si="151"/>
        <v>46711.016079382098</v>
      </c>
      <c r="AA1026" s="66">
        <v>42.1</v>
      </c>
      <c r="AB1026" s="102">
        <f>IF($AA1026&gt;$G$20,IF('Silo Levels'!$L$25="Pumping",((PI()*((($C$19+$G$20)-$AA1026)*($O$20/($O$19/2)))^2*((($O$20+$G$20)-$AA1026))/3)*$AB$603)+(((PI()*((($C$19+$G$20)-$AA1026)*($O$20/($O$19/2)))^2*(((($C$19+$G$20)-$AA1026)*($O$20/($O$19/2)))*$AZ$18))/3)*$AB$603),(((PI()*((($C$19+$G$20)-$AA1026)*($O$20/($O$19/2)))^2*((($O$20+$G$20)-$AA1026)/3))*$AB$603)-((PI()*((($C$19+$G$20)-$AA1026)*($O$20/($O$19/2)))^2*(((($C$19+$G$20)-$AA1026)*($O$20/($O$19/2)))*$AZ$18)/3)*$AB$603))),IF('Silo Levels'!$L$25="Pumping",(($D$18*$AB$603)+((PI()*(($C$21/2)^2)*($G$20-$AA1026))*$AB$603))+((($D$18+$H$18)/3)*$BG$18)+(((PI()*($C$21/2)^2*(($C$21/2)*$AZ$18))/3)*$AB$603),(($D$18*$AB$603)+((PI()*(($C$21/2)^2)*($G$20-$AA1026))*$AB$603))+((($D$18+$H$18)/3)*$BG$18)-(((PI()*($C$21/2)^2*(($C$21/2)*$AZ$18))/3)*$AB$603)))</f>
        <v>42361.675702327782</v>
      </c>
      <c r="AC1026" s="73">
        <v>42.1</v>
      </c>
      <c r="AD1026" s="101">
        <f t="shared" si="152"/>
        <v>52422.336858838462</v>
      </c>
      <c r="AE1026" s="66">
        <v>42.1</v>
      </c>
      <c r="AF1026" s="102">
        <f>IF($AE1026&gt;$G$20,IF('Silo Levels'!$L$26="Pumping",((PI()*((($C$19+$G$20)-$AE1026)*($O$20/($O$19/2)))^2*((($O$20+$G$20)-$AE1026))/3)*$AF$603)+(((PI()*((($C$19+$G$20)-$AE1026)*($O$20/($O$19/2)))^2*(((($C$19+$G$20)-$AE1026)*($O$20/($O$19/2)))*$AZ$19))/3)*$AF$603),(((PI()*((($C$19+$G$20)-$AE1026)*($O$20/($O$19/2)))^2*((($O$20+$G$20)-$AE1026)/3))*$AF$603)-((PI()*((($C$19+$G$20)-$AE1026)*($O$20/($O$19/2)))^2*(((($C$19+$G$20)-$AE1026)*($O$20/($O$19/2)))*$AZ$19)/3)*$AF$603))),IF('Silo Levels'!$L$26="Pumping",(($D$18*$AF$603)+((PI()*(($C$21/2)^2)*($G$20-$AE1026))*$AF$603))+((($D$18+$H$18)/3)*$BG$19)+(((PI()*($C$21/2)^2*(($C$21/2)*$AZ$19))/3)*$AF$603),(($D$18*$AF$603)+((PI()*(($C$21/2)^2)*($G$20-$AE1026))*$AF$603))+((($D$18+$H$18)/3)*$BG$19)-(((PI()*($C$21/2)^2*(($C$21/2)*$AZ$19))/3)*$AF$603)))</f>
        <v>50211.851206578482</v>
      </c>
      <c r="AG1026" s="73">
        <v>42.1</v>
      </c>
      <c r="AH1026" s="101">
        <f t="shared" si="153"/>
        <v>44907.966050584539</v>
      </c>
      <c r="AI1026" s="66">
        <v>42.1</v>
      </c>
      <c r="AJ1026" s="102">
        <f>IF($AI1026&gt;$G$20,IF('Silo Levels'!$L$27="Pumping",((PI()*((($C$19+$G$20)-$AI1026)*($O$20/($O$19/2)))^2*((($O$20+$G$20)-$AI1026))/3)*$AJ$603)+(((PI()*((($C$19+$G$20)-$AI1026)*($O$20/($O$19/2)))^2*(((($C$19+$G$20)-$AI1026)*($O$20/($O$19/2)))*$AZ$20))/3)*$AJ$603),(((PI()*((($C$19+$G$20)-$AI1026)*($O$20/($O$19/2)))^2*((($O$20+$G$20)-$AI1026)/3))*$AJ$603)-((PI()*((($C$19+$G$20)-$AI1026)*($O$20/($O$19/2)))^2*(((($C$19+$G$20)-$AI1026)*($O$20/($O$19/2)))*$AZ$20)/3)*$AJ$603))),IF('Silo Levels'!$L$27="Pumping",(($D$18*$AJ$603)+((PI()*(($C$21/2)^2)*($G$20-$AI1026))*$AJ$603))+((($D$18+$H$18)/3)*$BG$20)+(((PI()*($C$21/2)^2*(($C$21/2)*$AZ$20))/3)*$AJ$603),(($D$18*$AJ$603)+((PI()*(($C$21/2)^2)*($G$20-$AI1026))*$AJ$603))+((($D$18+$H$18)/3)*$BG$20)-(((PI()*($C$21/2)^2*(($C$21/2)*$AZ$20))/3)*$AJ$603)))</f>
        <v>40726.510659777814</v>
      </c>
    </row>
    <row r="1027" spans="1:36" x14ac:dyDescent="0.3">
      <c r="A1027">
        <v>42.2</v>
      </c>
      <c r="B1027" s="101">
        <f t="shared" si="145"/>
        <v>44488.363558406018</v>
      </c>
      <c r="C1027" s="66">
        <v>42.2</v>
      </c>
      <c r="D1027" s="102">
        <f>IF($C1027&gt;$G$20,IF('Silo Levels'!$L$19="Pumping",((PI()*((($C$19+$G$20)-$C1027)*($O$20/($O$19/2)))^2*((($O$20+$G$20)-$C1027))/3)*$D$603)+(((PI()*((($C$19+$G$20)-$C1027)*($O$20/($O$19/2)))^2*(((($C$19+$G$20)-$C1027)*($O$20/($O$19/2)))*$AZ$12))/3)*$D$603),(((PI()*((($C$19+$G$20)-$C1027)*($O$20/($O$19/2)))^2*((($O$20+$G$20)-$C1027)/3))*$D$603)-((PI()*((($C$19+$G$20)-$C1027)*($O$20/($O$19/2)))^2*(((($C$19+$G$20)-$C1027)*($O$20/($O$19/2)))*$AZ$12)/3)*$D$603))),IF('Silo Levels'!$L$19="Pumping",(($D$18*$D$603)+((PI()*(($C$21/2)^2)*($G$20-$C1027))*$D$603))+((($D$18+$H$18)/3)*$BG$12)+(((PI()*($C$21/2)^2*(($C$21/2)*$AZ$12))/3)*$D$603),(($D$18*$D$603)+((PI()*(($C$21/2)^2)*($G$20-$C1027))*$D$603))+((($D$18+$H$18)/3)*$BG$12)-(((PI()*($C$21/2)^2*(($C$21/2)*$AZ$12))/3)*$D$603)))</f>
        <v>41561.344784841313</v>
      </c>
      <c r="E1027" s="73">
        <v>42.2</v>
      </c>
      <c r="F1027" s="101">
        <f t="shared" si="146"/>
        <v>40303.647091142891</v>
      </c>
      <c r="G1027" s="66">
        <v>42.2</v>
      </c>
      <c r="H1027" s="102">
        <f>IF($G1027&gt;$G$20,IF('Silo Levels'!$L$20="Pumping",((PI()*((($C$19+$G$20)-$G1027)*($O$20/($O$19/2)))^2*((($O$20+$G$20)-$G1027))/3)*$H$603)+(((PI()*((($C$19+$G$20)-$G1027)*($O$20/($O$19/2)))^2*(((($C$19+$G$20)-$G1027)*($O$20/($O$19/2)))*$AZ$13))/3)*$H$603),(((PI()*((($C$19+$G$20)-$G1027)*($O$20/($O$19/2)))^2*((($O$20+$G$20)-$G1027)/3))*$H$603)-((PI()*((($C$19+$G$20)-$G1027)*($O$20/($O$19/2)))^2*(((($C$19+$G$20)-$G1027)*($O$20/($O$19/2)))*$AZ$13)/3)*$H$603))),IF('Silo Levels'!$L$20="Pumping",(($D$18*$H$603)+((PI()*(($C$21/2)^2)*($G$20-$G1027))*$H$603))+((($D$18+$H$18)/3)*$BG$13)+(((PI()*($C$21/2)^2*(($C$21/2)*$AZ$13))/3)*$H$603),(($D$18*$H$603)+((PI()*(($C$21/2)^2)*($G$20-$G1027))*$H$603))+((($D$18+$H$18)/3)*$BG$13)-(((PI()*($C$21/2)^2*(($C$21/2)*$AZ$13))/3)*$H$603)))</f>
        <v>36515.512646117029</v>
      </c>
      <c r="I1027" s="73">
        <v>42.2</v>
      </c>
      <c r="J1027" s="101">
        <f t="shared" si="147"/>
        <v>40487.268763003332</v>
      </c>
      <c r="K1027" s="66">
        <v>42.2</v>
      </c>
      <c r="L1027" s="102">
        <f>IF($K1027&gt;$G$20,IF('Silo Levels'!$L$21="Pumping",((PI()*((($C$19+$G$20)-$K1027)*($O$20/($O$19/2)))^2*((($O$20+$G$20)-$K1027))/3)*$L$603)+(((PI()*((($C$19+$G$20)-$K1027)*($O$20/($O$19/2)))^2*(((($C$19+$G$20)-$K1027)*($O$20/($O$19/2)))*$AZ$14))/3)*$L$603),(((PI()*((($C$19+$G$20)-$K1027)*($O$20/($O$19/2)))^2*((($O$20+$G$20)-$K1027)/3))*$L$603)-((PI()*((($C$19+$G$20)-$K1027)*($O$20/($O$19/2)))^2*(((($C$19+$G$20)-$K1027)*($O$20/($O$19/2)))*$AZ$14)/3)*$L$603))),IF('Silo Levels'!$L$21="Pumping",(($D$18*$L$603)+((PI()*(($C$21/2)^2)*($G$20-$K1027))*$L$603))+((($D$18+$H$18)/3)*$BG$14)+(((PI()*($C$21/2)^2*(($C$21/2)*$AZ$14))/3)*$L$603),(($D$18*$L$603)+((PI()*(($C$21/2)^2)*($G$20-$K1027))*$L$603))+((($D$18+$H$18)/3)*$BG$14)-(((PI()*($C$21/2)^2*(($C$21/2)*$AZ$14))/3)*$L$603)))</f>
        <v>36681.875741391217</v>
      </c>
      <c r="M1027" s="73">
        <v>42.2</v>
      </c>
      <c r="N1027" s="101">
        <f t="shared" si="148"/>
        <v>41442.291985001233</v>
      </c>
      <c r="O1027" s="66">
        <v>42.2</v>
      </c>
      <c r="P1027" s="102">
        <f>IF($O1027&gt;$G$20,IF('Silo Levels'!$L$22="Pumping",((PI()*((($C$19+$G$20)-$O1027)*($O$20/($O$19/2)))^2*((($O$20+$G$20)-$O1027))/3)*$P$603)+(((PI()*((($C$19+$G$20)-$O1027)*($O$20/($O$19/2)))^2*(((($C$19+$G$20)-$O1027)*($O$20/($O$19/2)))*$AZ$15))/3)*$P$603),(((PI()*((($C$19+$G$20)-$O1027)*($O$20/($O$19/2)))^2*((($O$20+$G$20)-$O1027)/3))*$P$603)-((PI()*((($C$19+$G$20)-$O1027)*($O$20/($O$19/2)))^2*(((($C$19+$G$20)-$O1027)*($O$20/($O$19/2)))*$AZ$15)/3)*$P$603))),IF('Silo Levels'!$L$22="Pumping",(($D$18*$P$603)+((PI()*(($C$21/2)^2)*($G$20-$O1027))*$P$603))+((($D$18+$H$18)/3)*$BG$15)+(((PI()*($C$21/2)^2*(($C$21/2)*$AZ$15))/3)*$P$603),(($D$18*$P$603)+((PI()*(($C$21/2)^2)*($G$20-$O1027))*$P$603))+((($D$18+$H$18)/3)*$BG$15)-(((PI()*($C$21/2)^2*(($C$21/2)*$AZ$15))/3)*$P$603)))</f>
        <v>37547.136457408742</v>
      </c>
      <c r="Q1027" s="73">
        <v>42.2</v>
      </c>
      <c r="R1027" s="101">
        <f t="shared" si="149"/>
        <v>42868.872807885884</v>
      </c>
      <c r="S1027" s="66">
        <v>42.2</v>
      </c>
      <c r="T1027" s="102">
        <f>IF($S1027&gt;$G$20,IF('Silo Levels'!$L$23="Pumping",((PI()*((($C$19+$G$20)-$S1027)*($O$20/($O$19/2)))^2*((($O$20+$G$20)-$S1027))/3)*$T$603)+(((PI()*((($C$19+$G$20)-$S1027)*($O$20/($O$19/2)))^2*(((($C$19+$G$20)-$S1027)*($O$20/($O$19/2)))*$AZ$16))/3)*$T$603),(((PI()*((($C$19+$G$20)-$S1027)*($O$20/($O$19/2)))^2*((($O$20+$G$20)-$S1027)/3))*$T$603)-((PI()*((($C$19+$G$20)-$S1027)*($O$20/($O$19/2)))^2*(((($C$19+$G$20)-$S1027)*($O$20/($O$19/2)))*$AZ$16)/3)*$T$603))),IF('Silo Levels'!$L$23="Pumping",(($D$18*$T$603)+((PI()*(($C$21/2)^2)*($G$20-$S1027))*$T$603))+((($D$18+$H$18)/3)*$BG$16)+(((PI()*($C$21/2)^2*(($C$21/2)*$AZ$16))/3)*$T$603),(($D$18*$T$603)+((PI()*(($C$21/2)^2)*($G$20-$S1027))*$T$603))+((($D$18+$H$18)/3)*$BG$16)-(((PI()*($C$21/2)^2*(($C$21/2)*$AZ$16))/3)*$T$603)))</f>
        <v>38839.633137943645</v>
      </c>
      <c r="U1027" s="73">
        <v>42.2</v>
      </c>
      <c r="V1027" s="101">
        <f t="shared" si="150"/>
        <v>40303.647091142891</v>
      </c>
      <c r="W1027" s="66">
        <v>42.2</v>
      </c>
      <c r="X1027" s="102">
        <f>IF($W1027&gt;$G$20,IF('Silo Levels'!$L$24="Pumping",((PI()*((($C$19+$G$20)-$W1027)*($O$20/($O$19/2)))^2*((($O$20+$G$20)-$W1027))/3)*$X$603)+(((PI()*((($C$19+$G$20)-$W1027)*($O$20/($O$19/2)))^2*(((($C$19+$G$20)-$W1027)*($O$20/($O$19/2)))*$AZ$17))/3)*$X$603),(((PI()*((($C$19+$G$20)-$W1027)*($O$20/($O$19/2)))^2*((($O$20+$G$20)-$W1027)/3))*$X$603)-((PI()*((($C$19+$G$20)-$W1027)*($O$20/($O$19/2)))^2*(((($C$19+$G$20)-$W1027)*($O$20/($O$19/2)))*$AZ$17)/3)*$X$603))),IF('Silo Levels'!$L$24="Pumping",(($D$18*$X$603)+((PI()*(($C$21/2)^2)*($G$20-$W1027))*$X$603))+((($D$18+$H$18)/3)*$BG$17)+(((PI()*($C$21/2)^2*(($C$21/2)*$AZ$17))/3)*$X$603),(($D$18*$X$603)+((PI()*(($C$21/2)^2)*($G$20-$W1027))*$X$603))+((($D$18+$H$18)/3)*$BG$17)-(((PI()*($C$21/2)^2*(($C$21/2)*$AZ$17))/3)*$X$603)))</f>
        <v>36515.512646117029</v>
      </c>
      <c r="Y1027" s="73">
        <v>42.2</v>
      </c>
      <c r="Z1027" s="101">
        <f t="shared" si="151"/>
        <v>46274.566592067931</v>
      </c>
      <c r="AA1027" s="66">
        <v>42.2</v>
      </c>
      <c r="AB1027" s="102">
        <f>IF($AA1027&gt;$G$20,IF('Silo Levels'!$L$25="Pumping",((PI()*((($C$19+$G$20)-$AA1027)*($O$20/($O$19/2)))^2*((($O$20+$G$20)-$AA1027))/3)*$AB$603)+(((PI()*((($C$19+$G$20)-$AA1027)*($O$20/($O$19/2)))^2*(((($C$19+$G$20)-$AA1027)*($O$20/($O$19/2)))*$AZ$18))/3)*$AB$603),(((PI()*((($C$19+$G$20)-$AA1027)*($O$20/($O$19/2)))^2*((($O$20+$G$20)-$AA1027)/3))*$AB$603)-((PI()*((($C$19+$G$20)-$AA1027)*($O$20/($O$19/2)))^2*(((($C$19+$G$20)-$AA1027)*($O$20/($O$19/2)))*$AZ$18)/3)*$AB$603))),IF('Silo Levels'!$L$25="Pumping",(($D$18*$AB$603)+((PI()*(($C$21/2)^2)*($G$20-$AA1027))*$AB$603))+((($D$18+$H$18)/3)*$BG$18)+(((PI()*($C$21/2)^2*(($C$21/2)*$AZ$18))/3)*$AB$603),(($D$18*$AB$603)+((PI()*(($C$21/2)^2)*($G$20-$AA1027))*$AB$603))+((($D$18+$H$18)/3)*$BG$18)-(((PI()*($C$21/2)^2*(($C$21/2)*$AZ$18))/3)*$AB$603)))</f>
        <v>41925.226215013616</v>
      </c>
      <c r="AC1027" s="73">
        <v>42.2</v>
      </c>
      <c r="AD1027" s="101">
        <f t="shared" si="152"/>
        <v>51978.699320266416</v>
      </c>
      <c r="AE1027" s="66">
        <v>42.2</v>
      </c>
      <c r="AF1027" s="102">
        <f>IF($AE1027&gt;$G$20,IF('Silo Levels'!$L$26="Pumping",((PI()*((($C$19+$G$20)-$AE1027)*($O$20/($O$19/2)))^2*((($O$20+$G$20)-$AE1027))/3)*$AF$603)+(((PI()*((($C$19+$G$20)-$AE1027)*($O$20/($O$19/2)))^2*(((($C$19+$G$20)-$AE1027)*($O$20/($O$19/2)))*$AZ$19))/3)*$AF$603),(((PI()*((($C$19+$G$20)-$AE1027)*($O$20/($O$19/2)))^2*((($O$20+$G$20)-$AE1027)/3))*$AF$603)-((PI()*((($C$19+$G$20)-$AE1027)*($O$20/($O$19/2)))^2*(((($C$19+$G$20)-$AE1027)*($O$20/($O$19/2)))*$AZ$19)/3)*$AF$603))),IF('Silo Levels'!$L$26="Pumping",(($D$18*$AF$603)+((PI()*(($C$21/2)^2)*($G$20-$AE1027))*$AF$603))+((($D$18+$H$18)/3)*$BG$19)+(((PI()*($C$21/2)^2*(($C$21/2)*$AZ$19))/3)*$AF$603),(($D$18*$AF$603)+((PI()*(($C$21/2)^2)*($G$20-$AE1027))*$AF$603))+((($D$18+$H$18)/3)*$BG$19)-(((PI()*($C$21/2)^2*(($C$21/2)*$AZ$19))/3)*$AF$603)))</f>
        <v>49768.213668006436</v>
      </c>
      <c r="AG1027" s="73">
        <v>42.2</v>
      </c>
      <c r="AH1027" s="101">
        <f t="shared" si="153"/>
        <v>44488.363558406018</v>
      </c>
      <c r="AI1027" s="66">
        <v>42.2</v>
      </c>
      <c r="AJ1027" s="102">
        <f>IF($AI1027&gt;$G$20,IF('Silo Levels'!$L$27="Pumping",((PI()*((($C$19+$G$20)-$AI1027)*($O$20/($O$19/2)))^2*((($O$20+$G$20)-$AI1027))/3)*$AJ$603)+(((PI()*((($C$19+$G$20)-$AI1027)*($O$20/($O$19/2)))^2*(((($C$19+$G$20)-$AI1027)*($O$20/($O$19/2)))*$AZ$20))/3)*$AJ$603),(((PI()*((($C$19+$G$20)-$AI1027)*($O$20/($O$19/2)))^2*((($O$20+$G$20)-$AI1027)/3))*$AJ$603)-((PI()*((($C$19+$G$20)-$AI1027)*($O$20/($O$19/2)))^2*(((($C$19+$G$20)-$AI1027)*($O$20/($O$19/2)))*$AZ$20)/3)*$AJ$603))),IF('Silo Levels'!$L$27="Pumping",(($D$18*$AJ$603)+((PI()*(($C$21/2)^2)*($G$20-$AI1027))*$AJ$603))+((($D$18+$H$18)/3)*$BG$20)+(((PI()*($C$21/2)^2*(($C$21/2)*$AZ$20))/3)*$AJ$603),(($D$18*$AJ$603)+((PI()*(($C$21/2)^2)*($G$20-$AI1027))*$AJ$603))+((($D$18+$H$18)/3)*$BG$20)-(((PI()*($C$21/2)^2*(($C$21/2)*$AZ$20))/3)*$AJ$603)))</f>
        <v>40306.908167599293</v>
      </c>
    </row>
    <row r="1028" spans="1:36" x14ac:dyDescent="0.3">
      <c r="A1028">
        <v>42.3</v>
      </c>
      <c r="B1028" s="101">
        <f t="shared" si="145"/>
        <v>44068.761066227526</v>
      </c>
      <c r="C1028" s="66">
        <v>42.3</v>
      </c>
      <c r="D1028" s="102">
        <f>IF($C1028&gt;$G$20,IF('Silo Levels'!$L$19="Pumping",((PI()*((($C$19+$G$20)-$C1028)*($O$20/($O$19/2)))^2*((($O$20+$G$20)-$C1028))/3)*$D$603)+(((PI()*((($C$19+$G$20)-$C1028)*($O$20/($O$19/2)))^2*(((($C$19+$G$20)-$C1028)*($O$20/($O$19/2)))*$AZ$12))/3)*$D$603),(((PI()*((($C$19+$G$20)-$C1028)*($O$20/($O$19/2)))^2*((($O$20+$G$20)-$C1028)/3))*$D$603)-((PI()*((($C$19+$G$20)-$C1028)*($O$20/($O$19/2)))^2*(((($C$19+$G$20)-$C1028)*($O$20/($O$19/2)))*$AZ$12)/3)*$D$603))),IF('Silo Levels'!$L$19="Pumping",(($D$18*$D$603)+((PI()*(($C$21/2)^2)*($G$20-$C1028))*$D$603))+((($D$18+$H$18)/3)*$BG$12)+(((PI()*($C$21/2)^2*(($C$21/2)*$AZ$12))/3)*$D$603),(($D$18*$D$603)+((PI()*(($C$21/2)^2)*($G$20-$C1028))*$D$603))+((($D$18+$H$18)/3)*$BG$12)-(((PI()*($C$21/2)^2*(($C$21/2)*$AZ$12))/3)*$D$603)))</f>
        <v>41141.742292662821</v>
      </c>
      <c r="E1028" s="73">
        <v>42.3</v>
      </c>
      <c r="F1028" s="101">
        <f t="shared" si="146"/>
        <v>39923.513739168186</v>
      </c>
      <c r="G1028" s="66">
        <v>42.3</v>
      </c>
      <c r="H1028" s="102">
        <f>IF($G1028&gt;$G$20,IF('Silo Levels'!$L$20="Pumping",((PI()*((($C$19+$G$20)-$G1028)*($O$20/($O$19/2)))^2*((($O$20+$G$20)-$G1028))/3)*$H$603)+(((PI()*((($C$19+$G$20)-$G1028)*($O$20/($O$19/2)))^2*(((($C$19+$G$20)-$G1028)*($O$20/($O$19/2)))*$AZ$13))/3)*$H$603),(((PI()*((($C$19+$G$20)-$G1028)*($O$20/($O$19/2)))^2*((($O$20+$G$20)-$G1028)/3))*$H$603)-((PI()*((($C$19+$G$20)-$G1028)*($O$20/($O$19/2)))^2*(((($C$19+$G$20)-$G1028)*($O$20/($O$19/2)))*$AZ$13)/3)*$H$603))),IF('Silo Levels'!$L$20="Pumping",(($D$18*$H$603)+((PI()*(($C$21/2)^2)*($G$20-$G1028))*$H$603))+((($D$18+$H$18)/3)*$BG$13)+(((PI()*($C$21/2)^2*(($C$21/2)*$AZ$13))/3)*$H$603),(($D$18*$H$603)+((PI()*(($C$21/2)^2)*($G$20-$G1028))*$H$603))+((($D$18+$H$18)/3)*$BG$13)-(((PI()*($C$21/2)^2*(($C$21/2)*$AZ$13))/3)*$H$603)))</f>
        <v>36135.379294142323</v>
      </c>
      <c r="I1028" s="73">
        <v>42.3</v>
      </c>
      <c r="J1028" s="101">
        <f t="shared" si="147"/>
        <v>40105.403539928695</v>
      </c>
      <c r="K1028" s="66">
        <v>42.3</v>
      </c>
      <c r="L1028" s="102">
        <f>IF($K1028&gt;$G$20,IF('Silo Levels'!$L$21="Pumping",((PI()*((($C$19+$G$20)-$K1028)*($O$20/($O$19/2)))^2*((($O$20+$G$20)-$K1028))/3)*$L$603)+(((PI()*((($C$19+$G$20)-$K1028)*($O$20/($O$19/2)))^2*(((($C$19+$G$20)-$K1028)*($O$20/($O$19/2)))*$AZ$14))/3)*$L$603),(((PI()*((($C$19+$G$20)-$K1028)*($O$20/($O$19/2)))^2*((($O$20+$G$20)-$K1028)/3))*$L$603)-((PI()*((($C$19+$G$20)-$K1028)*($O$20/($O$19/2)))^2*(((($C$19+$G$20)-$K1028)*($O$20/($O$19/2)))*$AZ$14)/3)*$L$603))),IF('Silo Levels'!$L$21="Pumping",(($D$18*$L$603)+((PI()*(($C$21/2)^2)*($G$20-$K1028))*$L$603))+((($D$18+$H$18)/3)*$BG$14)+(((PI()*($C$21/2)^2*(($C$21/2)*$AZ$14))/3)*$L$603),(($D$18*$L$603)+((PI()*(($C$21/2)^2)*($G$20-$K1028))*$L$603))+((($D$18+$H$18)/3)*$BG$14)-(((PI()*($C$21/2)^2*(($C$21/2)*$AZ$14))/3)*$L$603)))</f>
        <v>36300.01051831658</v>
      </c>
      <c r="M1028" s="73">
        <v>42.3</v>
      </c>
      <c r="N1028" s="101">
        <f t="shared" si="148"/>
        <v>41051.419235194066</v>
      </c>
      <c r="O1028" s="66">
        <v>42.3</v>
      </c>
      <c r="P1028" s="102">
        <f>IF($O1028&gt;$G$20,IF('Silo Levels'!$L$22="Pumping",((PI()*((($C$19+$G$20)-$O1028)*($O$20/($O$19/2)))^2*((($O$20+$G$20)-$O1028))/3)*$P$603)+(((PI()*((($C$19+$G$20)-$O1028)*($O$20/($O$19/2)))^2*(((($C$19+$G$20)-$O1028)*($O$20/($O$19/2)))*$AZ$15))/3)*$P$603),(((PI()*((($C$19+$G$20)-$O1028)*($O$20/($O$19/2)))^2*((($O$20+$G$20)-$O1028)/3))*$P$603)-((PI()*((($C$19+$G$20)-$O1028)*($O$20/($O$19/2)))^2*(((($C$19+$G$20)-$O1028)*($O$20/($O$19/2)))*$AZ$15)/3)*$P$603))),IF('Silo Levels'!$L$22="Pumping",(($D$18*$P$603)+((PI()*(($C$21/2)^2)*($G$20-$O1028))*$P$603))+((($D$18+$H$18)/3)*$BG$15)+(((PI()*($C$21/2)^2*(($C$21/2)*$AZ$15))/3)*$P$603),(($D$18*$P$603)+((PI()*(($C$21/2)^2)*($G$20-$O1028))*$P$603))+((($D$18+$H$18)/3)*$BG$15)-(((PI()*($C$21/2)^2*(($C$21/2)*$AZ$15))/3)*$P$603)))</f>
        <v>37156.263707601574</v>
      </c>
      <c r="Q1028" s="73">
        <v>42.3</v>
      </c>
      <c r="R1028" s="101">
        <f t="shared" si="149"/>
        <v>42464.544924630383</v>
      </c>
      <c r="S1028" s="66">
        <v>42.3</v>
      </c>
      <c r="T1028" s="102">
        <f>IF($S1028&gt;$G$20,IF('Silo Levels'!$L$23="Pumping",((PI()*((($C$19+$G$20)-$S1028)*($O$20/($O$19/2)))^2*((($O$20+$G$20)-$S1028))/3)*$T$603)+(((PI()*((($C$19+$G$20)-$S1028)*($O$20/($O$19/2)))^2*(((($C$19+$G$20)-$S1028)*($O$20/($O$19/2)))*$AZ$16))/3)*$T$603),(((PI()*((($C$19+$G$20)-$S1028)*($O$20/($O$19/2)))^2*((($O$20+$G$20)-$S1028)/3))*$T$603)-((PI()*((($C$19+$G$20)-$S1028)*($O$20/($O$19/2)))^2*(((($C$19+$G$20)-$S1028)*($O$20/($O$19/2)))*$AZ$16)/3)*$T$603))),IF('Silo Levels'!$L$23="Pumping",(($D$18*$T$603)+((PI()*(($C$21/2)^2)*($G$20-$S1028))*$T$603))+((($D$18+$H$18)/3)*$BG$16)+(((PI()*($C$21/2)^2*(($C$21/2)*$AZ$16))/3)*$T$603),(($D$18*$T$603)+((PI()*(($C$21/2)^2)*($G$20-$S1028))*$T$603))+((($D$18+$H$18)/3)*$BG$16)-(((PI()*($C$21/2)^2*(($C$21/2)*$AZ$16))/3)*$T$603)))</f>
        <v>38435.305254688144</v>
      </c>
      <c r="U1028" s="73">
        <v>42.3</v>
      </c>
      <c r="V1028" s="101">
        <f t="shared" si="150"/>
        <v>39923.513739168186</v>
      </c>
      <c r="W1028" s="66">
        <v>42.3</v>
      </c>
      <c r="X1028" s="102">
        <f>IF($W1028&gt;$G$20,IF('Silo Levels'!$L$24="Pumping",((PI()*((($C$19+$G$20)-$W1028)*($O$20/($O$19/2)))^2*((($O$20+$G$20)-$W1028))/3)*$X$603)+(((PI()*((($C$19+$G$20)-$W1028)*($O$20/($O$19/2)))^2*(((($C$19+$G$20)-$W1028)*($O$20/($O$19/2)))*$AZ$17))/3)*$X$603),(((PI()*((($C$19+$G$20)-$W1028)*($O$20/($O$19/2)))^2*((($O$20+$G$20)-$W1028)/3))*$X$603)-((PI()*((($C$19+$G$20)-$W1028)*($O$20/($O$19/2)))^2*(((($C$19+$G$20)-$W1028)*($O$20/($O$19/2)))*$AZ$17)/3)*$X$603))),IF('Silo Levels'!$L$24="Pumping",(($D$18*$X$603)+((PI()*(($C$21/2)^2)*($G$20-$W1028))*$X$603))+((($D$18+$H$18)/3)*$BG$17)+(((PI()*($C$21/2)^2*(($C$21/2)*$AZ$17))/3)*$X$603),(($D$18*$X$603)+((PI()*(($C$21/2)^2)*($G$20-$W1028))*$X$603))+((($D$18+$H$18)/3)*$BG$17)-(((PI()*($C$21/2)^2*(($C$21/2)*$AZ$17))/3)*$X$603)))</f>
        <v>36135.379294142323</v>
      </c>
      <c r="Y1028" s="73">
        <v>42.3</v>
      </c>
      <c r="Z1028" s="101">
        <f t="shared" si="151"/>
        <v>45838.117104753794</v>
      </c>
      <c r="AA1028" s="66">
        <v>42.3</v>
      </c>
      <c r="AB1028" s="102">
        <f>IF($AA1028&gt;$G$20,IF('Silo Levels'!$L$25="Pumping",((PI()*((($C$19+$G$20)-$AA1028)*($O$20/($O$19/2)))^2*((($O$20+$G$20)-$AA1028))/3)*$AB$603)+(((PI()*((($C$19+$G$20)-$AA1028)*($O$20/($O$19/2)))^2*(((($C$19+$G$20)-$AA1028)*($O$20/($O$19/2)))*$AZ$18))/3)*$AB$603),(((PI()*((($C$19+$G$20)-$AA1028)*($O$20/($O$19/2)))^2*((($O$20+$G$20)-$AA1028)/3))*$AB$603)-((PI()*((($C$19+$G$20)-$AA1028)*($O$20/($O$19/2)))^2*(((($C$19+$G$20)-$AA1028)*($O$20/($O$19/2)))*$AZ$18)/3)*$AB$603))),IF('Silo Levels'!$L$25="Pumping",(($D$18*$AB$603)+((PI()*(($C$21/2)^2)*($G$20-$AA1028))*$AB$603))+((($D$18+$H$18)/3)*$BG$18)+(((PI()*($C$21/2)^2*(($C$21/2)*$AZ$18))/3)*$AB$603),(($D$18*$AB$603)+((PI()*(($C$21/2)^2)*($G$20-$AA1028))*$AB$603))+((($D$18+$H$18)/3)*$BG$18)-(((PI()*($C$21/2)^2*(($C$21/2)*$AZ$18))/3)*$AB$603)))</f>
        <v>41488.776727699478</v>
      </c>
      <c r="AC1028" s="73">
        <v>42.3</v>
      </c>
      <c r="AD1028" s="101">
        <f t="shared" si="152"/>
        <v>51535.061781694414</v>
      </c>
      <c r="AE1028" s="66">
        <v>42.3</v>
      </c>
      <c r="AF1028" s="102">
        <f>IF($AE1028&gt;$G$20,IF('Silo Levels'!$L$26="Pumping",((PI()*((($C$19+$G$20)-$AE1028)*($O$20/($O$19/2)))^2*((($O$20+$G$20)-$AE1028))/3)*$AF$603)+(((PI()*((($C$19+$G$20)-$AE1028)*($O$20/($O$19/2)))^2*(((($C$19+$G$20)-$AE1028)*($O$20/($O$19/2)))*$AZ$19))/3)*$AF$603),(((PI()*((($C$19+$G$20)-$AE1028)*($O$20/($O$19/2)))^2*((($O$20+$G$20)-$AE1028)/3))*$AF$603)-((PI()*((($C$19+$G$20)-$AE1028)*($O$20/($O$19/2)))^2*(((($C$19+$G$20)-$AE1028)*($O$20/($O$19/2)))*$AZ$19)/3)*$AF$603))),IF('Silo Levels'!$L$26="Pumping",(($D$18*$AF$603)+((PI()*(($C$21/2)^2)*($G$20-$AE1028))*$AF$603))+((($D$18+$H$18)/3)*$BG$19)+(((PI()*($C$21/2)^2*(($C$21/2)*$AZ$19))/3)*$AF$603),(($D$18*$AF$603)+((PI()*(($C$21/2)^2)*($G$20-$AE1028))*$AF$603))+((($D$18+$H$18)/3)*$BG$19)-(((PI()*($C$21/2)^2*(($C$21/2)*$AZ$19))/3)*$AF$603)))</f>
        <v>49324.576129434434</v>
      </c>
      <c r="AG1028" s="73">
        <v>42.3</v>
      </c>
      <c r="AH1028" s="101">
        <f t="shared" si="153"/>
        <v>44068.761066227526</v>
      </c>
      <c r="AI1028" s="66">
        <v>42.3</v>
      </c>
      <c r="AJ1028" s="102">
        <f>IF($AI1028&gt;$G$20,IF('Silo Levels'!$L$27="Pumping",((PI()*((($C$19+$G$20)-$AI1028)*($O$20/($O$19/2)))^2*((($O$20+$G$20)-$AI1028))/3)*$AJ$603)+(((PI()*((($C$19+$G$20)-$AI1028)*($O$20/($O$19/2)))^2*(((($C$19+$G$20)-$AI1028)*($O$20/($O$19/2)))*$AZ$20))/3)*$AJ$603),(((PI()*((($C$19+$G$20)-$AI1028)*($O$20/($O$19/2)))^2*((($O$20+$G$20)-$AI1028)/3))*$AJ$603)-((PI()*((($C$19+$G$20)-$AI1028)*($O$20/($O$19/2)))^2*(((($C$19+$G$20)-$AI1028)*($O$20/($O$19/2)))*$AZ$20)/3)*$AJ$603))),IF('Silo Levels'!$L$27="Pumping",(($D$18*$AJ$603)+((PI()*(($C$21/2)^2)*($G$20-$AI1028))*$AJ$603))+((($D$18+$H$18)/3)*$BG$20)+(((PI()*($C$21/2)^2*(($C$21/2)*$AZ$20))/3)*$AJ$603),(($D$18*$AJ$603)+((PI()*(($C$21/2)^2)*($G$20-$AI1028))*$AJ$603))+((($D$18+$H$18)/3)*$BG$20)-(((PI()*($C$21/2)^2*(($C$21/2)*$AZ$20))/3)*$AJ$603)))</f>
        <v>39887.305675420801</v>
      </c>
    </row>
    <row r="1029" spans="1:36" x14ac:dyDescent="0.3">
      <c r="A1029">
        <v>42.4</v>
      </c>
      <c r="B1029" s="101">
        <f t="shared" si="145"/>
        <v>43649.158574049005</v>
      </c>
      <c r="C1029" s="66">
        <v>42.4</v>
      </c>
      <c r="D1029" s="102">
        <f>IF($C1029&gt;$G$20,IF('Silo Levels'!$L$19="Pumping",((PI()*((($C$19+$G$20)-$C1029)*($O$20/($O$19/2)))^2*((($O$20+$G$20)-$C1029))/3)*$D$603)+(((PI()*((($C$19+$G$20)-$C1029)*($O$20/($O$19/2)))^2*(((($C$19+$G$20)-$C1029)*($O$20/($O$19/2)))*$AZ$12))/3)*$D$603),(((PI()*((($C$19+$G$20)-$C1029)*($O$20/($O$19/2)))^2*((($O$20+$G$20)-$C1029)/3))*$D$603)-((PI()*((($C$19+$G$20)-$C1029)*($O$20/($O$19/2)))^2*(((($C$19+$G$20)-$C1029)*($O$20/($O$19/2)))*$AZ$12)/3)*$D$603))),IF('Silo Levels'!$L$19="Pumping",(($D$18*$D$603)+((PI()*(($C$21/2)^2)*($G$20-$C1029))*$D$603))+((($D$18+$H$18)/3)*$BG$12)+(((PI()*($C$21/2)^2*(($C$21/2)*$AZ$12))/3)*$D$603),(($D$18*$D$603)+((PI()*(($C$21/2)^2)*($G$20-$C1029))*$D$603))+((($D$18+$H$18)/3)*$BG$12)-(((PI()*($C$21/2)^2*(($C$21/2)*$AZ$12))/3)*$D$603)))</f>
        <v>40722.139800484299</v>
      </c>
      <c r="E1029" s="73">
        <v>42.4</v>
      </c>
      <c r="F1029" s="101">
        <f t="shared" si="146"/>
        <v>39543.380387193465</v>
      </c>
      <c r="G1029" s="66">
        <v>42.4</v>
      </c>
      <c r="H1029" s="102">
        <f>IF($G1029&gt;$G$20,IF('Silo Levels'!$L$20="Pumping",((PI()*((($C$19+$G$20)-$G1029)*($O$20/($O$19/2)))^2*((($O$20+$G$20)-$G1029))/3)*$H$603)+(((PI()*((($C$19+$G$20)-$G1029)*($O$20/($O$19/2)))^2*(((($C$19+$G$20)-$G1029)*($O$20/($O$19/2)))*$AZ$13))/3)*$H$603),(((PI()*((($C$19+$G$20)-$G1029)*($O$20/($O$19/2)))^2*((($O$20+$G$20)-$G1029)/3))*$H$603)-((PI()*((($C$19+$G$20)-$G1029)*($O$20/($O$19/2)))^2*(((($C$19+$G$20)-$G1029)*($O$20/($O$19/2)))*$AZ$13)/3)*$H$603))),IF('Silo Levels'!$L$20="Pumping",(($D$18*$H$603)+((PI()*(($C$21/2)^2)*($G$20-$G1029))*$H$603))+((($D$18+$H$18)/3)*$BG$13)+(((PI()*($C$21/2)^2*(($C$21/2)*$AZ$13))/3)*$H$603),(($D$18*$H$603)+((PI()*(($C$21/2)^2)*($G$20-$G1029))*$H$603))+((($D$18+$H$18)/3)*$BG$13)-(((PI()*($C$21/2)^2*(($C$21/2)*$AZ$13))/3)*$H$603)))</f>
        <v>35755.245942167603</v>
      </c>
      <c r="I1029" s="73">
        <v>42.4</v>
      </c>
      <c r="J1029" s="101">
        <f t="shared" si="147"/>
        <v>39723.538316854021</v>
      </c>
      <c r="K1029" s="66">
        <v>42.4</v>
      </c>
      <c r="L1029" s="102">
        <f>IF($K1029&gt;$G$20,IF('Silo Levels'!$L$21="Pumping",((PI()*((($C$19+$G$20)-$K1029)*($O$20/($O$19/2)))^2*((($O$20+$G$20)-$K1029))/3)*$L$603)+(((PI()*((($C$19+$G$20)-$K1029)*($O$20/($O$19/2)))^2*(((($C$19+$G$20)-$K1029)*($O$20/($O$19/2)))*$AZ$14))/3)*$L$603),(((PI()*((($C$19+$G$20)-$K1029)*($O$20/($O$19/2)))^2*((($O$20+$G$20)-$K1029)/3))*$L$603)-((PI()*((($C$19+$G$20)-$K1029)*($O$20/($O$19/2)))^2*(((($C$19+$G$20)-$K1029)*($O$20/($O$19/2)))*$AZ$14)/3)*$L$603))),IF('Silo Levels'!$L$21="Pumping",(($D$18*$L$603)+((PI()*(($C$21/2)^2)*($G$20-$K1029))*$L$603))+((($D$18+$H$18)/3)*$BG$14)+(((PI()*($C$21/2)^2*(($C$21/2)*$AZ$14))/3)*$L$603),(($D$18*$L$603)+((PI()*(($C$21/2)^2)*($G$20-$K1029))*$L$603))+((($D$18+$H$18)/3)*$BG$14)-(((PI()*($C$21/2)^2*(($C$21/2)*$AZ$14))/3)*$L$603)))</f>
        <v>35918.145295241906</v>
      </c>
      <c r="M1029" s="73">
        <v>42.4</v>
      </c>
      <c r="N1029" s="101">
        <f t="shared" si="148"/>
        <v>40660.546485386869</v>
      </c>
      <c r="O1029" s="66">
        <v>42.4</v>
      </c>
      <c r="P1029" s="102">
        <f>IF($O1029&gt;$G$20,IF('Silo Levels'!$L$22="Pumping",((PI()*((($C$19+$G$20)-$O1029)*($O$20/($O$19/2)))^2*((($O$20+$G$20)-$O1029))/3)*$P$603)+(((PI()*((($C$19+$G$20)-$O1029)*($O$20/($O$19/2)))^2*(((($C$19+$G$20)-$O1029)*($O$20/($O$19/2)))*$AZ$15))/3)*$P$603),(((PI()*((($C$19+$G$20)-$O1029)*($O$20/($O$19/2)))^2*((($O$20+$G$20)-$O1029)/3))*$P$603)-((PI()*((($C$19+$G$20)-$O1029)*($O$20/($O$19/2)))^2*(((($C$19+$G$20)-$O1029)*($O$20/($O$19/2)))*$AZ$15)/3)*$P$603))),IF('Silo Levels'!$L$22="Pumping",(($D$18*$P$603)+((PI()*(($C$21/2)^2)*($G$20-$O1029))*$P$603))+((($D$18+$H$18)/3)*$BG$15)+(((PI()*($C$21/2)^2*(($C$21/2)*$AZ$15))/3)*$P$603),(($D$18*$P$603)+((PI()*(($C$21/2)^2)*($G$20-$O1029))*$P$603))+((($D$18+$H$18)/3)*$BG$15)-(((PI()*($C$21/2)^2*(($C$21/2)*$AZ$15))/3)*$P$603)))</f>
        <v>36765.390957794378</v>
      </c>
      <c r="Q1029" s="73">
        <v>42.4</v>
      </c>
      <c r="R1029" s="101">
        <f t="shared" si="149"/>
        <v>42060.217041374846</v>
      </c>
      <c r="S1029" s="66">
        <v>42.4</v>
      </c>
      <c r="T1029" s="102">
        <f>IF($S1029&gt;$G$20,IF('Silo Levels'!$L$23="Pumping",((PI()*((($C$19+$G$20)-$S1029)*($O$20/($O$19/2)))^2*((($O$20+$G$20)-$S1029))/3)*$T$603)+(((PI()*((($C$19+$G$20)-$S1029)*($O$20/($O$19/2)))^2*(((($C$19+$G$20)-$S1029)*($O$20/($O$19/2)))*$AZ$16))/3)*$T$603),(((PI()*((($C$19+$G$20)-$S1029)*($O$20/($O$19/2)))^2*((($O$20+$G$20)-$S1029)/3))*$T$603)-((PI()*((($C$19+$G$20)-$S1029)*($O$20/($O$19/2)))^2*(((($C$19+$G$20)-$S1029)*($O$20/($O$19/2)))*$AZ$16)/3)*$T$603))),IF('Silo Levels'!$L$23="Pumping",(($D$18*$T$603)+((PI()*(($C$21/2)^2)*($G$20-$S1029))*$T$603))+((($D$18+$H$18)/3)*$BG$16)+(((PI()*($C$21/2)^2*(($C$21/2)*$AZ$16))/3)*$T$603),(($D$18*$T$603)+((PI()*(($C$21/2)^2)*($G$20-$S1029))*$T$603))+((($D$18+$H$18)/3)*$BG$16)-(((PI()*($C$21/2)^2*(($C$21/2)*$AZ$16))/3)*$T$603)))</f>
        <v>38030.977371432607</v>
      </c>
      <c r="U1029" s="73">
        <v>42.4</v>
      </c>
      <c r="V1029" s="101">
        <f t="shared" si="150"/>
        <v>39543.380387193465</v>
      </c>
      <c r="W1029" s="66">
        <v>42.4</v>
      </c>
      <c r="X1029" s="102">
        <f>IF($W1029&gt;$G$20,IF('Silo Levels'!$L$24="Pumping",((PI()*((($C$19+$G$20)-$W1029)*($O$20/($O$19/2)))^2*((($O$20+$G$20)-$W1029))/3)*$X$603)+(((PI()*((($C$19+$G$20)-$W1029)*($O$20/($O$19/2)))^2*(((($C$19+$G$20)-$W1029)*($O$20/($O$19/2)))*$AZ$17))/3)*$X$603),(((PI()*((($C$19+$G$20)-$W1029)*($O$20/($O$19/2)))^2*((($O$20+$G$20)-$W1029)/3))*$X$603)-((PI()*((($C$19+$G$20)-$W1029)*($O$20/($O$19/2)))^2*(((($C$19+$G$20)-$W1029)*($O$20/($O$19/2)))*$AZ$17)/3)*$X$603))),IF('Silo Levels'!$L$24="Pumping",(($D$18*$X$603)+((PI()*(($C$21/2)^2)*($G$20-$W1029))*$X$603))+((($D$18+$H$18)/3)*$BG$17)+(((PI()*($C$21/2)^2*(($C$21/2)*$AZ$17))/3)*$X$603),(($D$18*$X$603)+((PI()*(($C$21/2)^2)*($G$20-$W1029))*$X$603))+((($D$18+$H$18)/3)*$BG$17)-(((PI()*($C$21/2)^2*(($C$21/2)*$AZ$17))/3)*$X$603)))</f>
        <v>35755.245942167603</v>
      </c>
      <c r="Y1029" s="73">
        <v>42.4</v>
      </c>
      <c r="Z1029" s="101">
        <f t="shared" si="151"/>
        <v>45401.667617439627</v>
      </c>
      <c r="AA1029" s="66">
        <v>42.4</v>
      </c>
      <c r="AB1029" s="102">
        <f>IF($AA1029&gt;$G$20,IF('Silo Levels'!$L$25="Pumping",((PI()*((($C$19+$G$20)-$AA1029)*($O$20/($O$19/2)))^2*((($O$20+$G$20)-$AA1029))/3)*$AB$603)+(((PI()*((($C$19+$G$20)-$AA1029)*($O$20/($O$19/2)))^2*(((($C$19+$G$20)-$AA1029)*($O$20/($O$19/2)))*$AZ$18))/3)*$AB$603),(((PI()*((($C$19+$G$20)-$AA1029)*($O$20/($O$19/2)))^2*((($O$20+$G$20)-$AA1029)/3))*$AB$603)-((PI()*((($C$19+$G$20)-$AA1029)*($O$20/($O$19/2)))^2*(((($C$19+$G$20)-$AA1029)*($O$20/($O$19/2)))*$AZ$18)/3)*$AB$603))),IF('Silo Levels'!$L$25="Pumping",(($D$18*$AB$603)+((PI()*(($C$21/2)^2)*($G$20-$AA1029))*$AB$603))+((($D$18+$H$18)/3)*$BG$18)+(((PI()*($C$21/2)^2*(($C$21/2)*$AZ$18))/3)*$AB$603),(($D$18*$AB$603)+((PI()*(($C$21/2)^2)*($G$20-$AA1029))*$AB$603))+((($D$18+$H$18)/3)*$BG$18)-(((PI()*($C$21/2)^2*(($C$21/2)*$AZ$18))/3)*$AB$603)))</f>
        <v>41052.327240385312</v>
      </c>
      <c r="AC1029" s="73">
        <v>42.4</v>
      </c>
      <c r="AD1029" s="101">
        <f t="shared" si="152"/>
        <v>51091.424243122368</v>
      </c>
      <c r="AE1029" s="66">
        <v>42.4</v>
      </c>
      <c r="AF1029" s="102">
        <f>IF($AE1029&gt;$G$20,IF('Silo Levels'!$L$26="Pumping",((PI()*((($C$19+$G$20)-$AE1029)*($O$20/($O$19/2)))^2*((($O$20+$G$20)-$AE1029))/3)*$AF$603)+(((PI()*((($C$19+$G$20)-$AE1029)*($O$20/($O$19/2)))^2*(((($C$19+$G$20)-$AE1029)*($O$20/($O$19/2)))*$AZ$19))/3)*$AF$603),(((PI()*((($C$19+$G$20)-$AE1029)*($O$20/($O$19/2)))^2*((($O$20+$G$20)-$AE1029)/3))*$AF$603)-((PI()*((($C$19+$G$20)-$AE1029)*($O$20/($O$19/2)))^2*(((($C$19+$G$20)-$AE1029)*($O$20/($O$19/2)))*$AZ$19)/3)*$AF$603))),IF('Silo Levels'!$L$26="Pumping",(($D$18*$AF$603)+((PI()*(($C$21/2)^2)*($G$20-$AE1029))*$AF$603))+((($D$18+$H$18)/3)*$BG$19)+(((PI()*($C$21/2)^2*(($C$21/2)*$AZ$19))/3)*$AF$603),(($D$18*$AF$603)+((PI()*(($C$21/2)^2)*($G$20-$AE1029))*$AF$603))+((($D$18+$H$18)/3)*$BG$19)-(((PI()*($C$21/2)^2*(($C$21/2)*$AZ$19))/3)*$AF$603)))</f>
        <v>48880.938590862388</v>
      </c>
      <c r="AG1029" s="73">
        <v>42.4</v>
      </c>
      <c r="AH1029" s="101">
        <f t="shared" si="153"/>
        <v>43649.158574049005</v>
      </c>
      <c r="AI1029" s="66">
        <v>42.4</v>
      </c>
      <c r="AJ1029" s="102">
        <f>IF($AI1029&gt;$G$20,IF('Silo Levels'!$L$27="Pumping",((PI()*((($C$19+$G$20)-$AI1029)*($O$20/($O$19/2)))^2*((($O$20+$G$20)-$AI1029))/3)*$AJ$603)+(((PI()*((($C$19+$G$20)-$AI1029)*($O$20/($O$19/2)))^2*(((($C$19+$G$20)-$AI1029)*($O$20/($O$19/2)))*$AZ$20))/3)*$AJ$603),(((PI()*((($C$19+$G$20)-$AI1029)*($O$20/($O$19/2)))^2*((($O$20+$G$20)-$AI1029)/3))*$AJ$603)-((PI()*((($C$19+$G$20)-$AI1029)*($O$20/($O$19/2)))^2*(((($C$19+$G$20)-$AI1029)*($O$20/($O$19/2)))*$AZ$20)/3)*$AJ$603))),IF('Silo Levels'!$L$27="Pumping",(($D$18*$AJ$603)+((PI()*(($C$21/2)^2)*($G$20-$AI1029))*$AJ$603))+((($D$18+$H$18)/3)*$BG$20)+(((PI()*($C$21/2)^2*(($C$21/2)*$AZ$20))/3)*$AJ$603),(($D$18*$AJ$603)+((PI()*(($C$21/2)^2)*($G$20-$AI1029))*$AJ$603))+((($D$18+$H$18)/3)*$BG$20)-(((PI()*($C$21/2)^2*(($C$21/2)*$AZ$20))/3)*$AJ$603)))</f>
        <v>39467.70318324228</v>
      </c>
    </row>
    <row r="1030" spans="1:36" x14ac:dyDescent="0.3">
      <c r="A1030">
        <v>42.5</v>
      </c>
      <c r="B1030" s="101">
        <f t="shared" si="145"/>
        <v>43229.556081870491</v>
      </c>
      <c r="C1030" s="66">
        <v>42.5</v>
      </c>
      <c r="D1030" s="102">
        <f>IF($C1030&gt;$G$20,IF('Silo Levels'!$L$19="Pumping",((PI()*((($C$19+$G$20)-$C1030)*($O$20/($O$19/2)))^2*((($O$20+$G$20)-$C1030))/3)*$D$603)+(((PI()*((($C$19+$G$20)-$C1030)*($O$20/($O$19/2)))^2*(((($C$19+$G$20)-$C1030)*($O$20/($O$19/2)))*$AZ$12))/3)*$D$603),(((PI()*((($C$19+$G$20)-$C1030)*($O$20/($O$19/2)))^2*((($O$20+$G$20)-$C1030)/3))*$D$603)-((PI()*((($C$19+$G$20)-$C1030)*($O$20/($O$19/2)))^2*(((($C$19+$G$20)-$C1030)*($O$20/($O$19/2)))*$AZ$12)/3)*$D$603))),IF('Silo Levels'!$L$19="Pumping",(($D$18*$D$603)+((PI()*(($C$21/2)^2)*($G$20-$C1030))*$D$603))+((($D$18+$H$18)/3)*$BG$12)+(((PI()*($C$21/2)^2*(($C$21/2)*$AZ$12))/3)*$D$603),(($D$18*$D$603)+((PI()*(($C$21/2)^2)*($G$20-$C1030))*$D$603))+((($D$18+$H$18)/3)*$BG$12)-(((PI()*($C$21/2)^2*(($C$21/2)*$AZ$12))/3)*$D$603)))</f>
        <v>40302.537308305786</v>
      </c>
      <c r="E1030" s="73">
        <v>42.5</v>
      </c>
      <c r="F1030" s="101">
        <f t="shared" si="146"/>
        <v>39163.247035218737</v>
      </c>
      <c r="G1030" s="66">
        <v>42.5</v>
      </c>
      <c r="H1030" s="102">
        <f>IF($G1030&gt;$G$20,IF('Silo Levels'!$L$20="Pumping",((PI()*((($C$19+$G$20)-$G1030)*($O$20/($O$19/2)))^2*((($O$20+$G$20)-$G1030))/3)*$H$603)+(((PI()*((($C$19+$G$20)-$G1030)*($O$20/($O$19/2)))^2*(((($C$19+$G$20)-$G1030)*($O$20/($O$19/2)))*$AZ$13))/3)*$H$603),(((PI()*((($C$19+$G$20)-$G1030)*($O$20/($O$19/2)))^2*((($O$20+$G$20)-$G1030)/3))*$H$603)-((PI()*((($C$19+$G$20)-$G1030)*($O$20/($O$19/2)))^2*(((($C$19+$G$20)-$G1030)*($O$20/($O$19/2)))*$AZ$13)/3)*$H$603))),IF('Silo Levels'!$L$20="Pumping",(($D$18*$H$603)+((PI()*(($C$21/2)^2)*($G$20-$G1030))*$H$603))+((($D$18+$H$18)/3)*$BG$13)+(((PI()*($C$21/2)^2*(($C$21/2)*$AZ$13))/3)*$H$603),(($D$18*$H$603)+((PI()*(($C$21/2)^2)*($G$20-$G1030))*$H$603))+((($D$18+$H$18)/3)*$BG$13)-(((PI()*($C$21/2)^2*(($C$21/2)*$AZ$13))/3)*$H$603)))</f>
        <v>35375.112590192875</v>
      </c>
      <c r="I1030" s="73">
        <v>42.5</v>
      </c>
      <c r="J1030" s="101">
        <f t="shared" si="147"/>
        <v>39341.673093779347</v>
      </c>
      <c r="K1030" s="66">
        <v>42.5</v>
      </c>
      <c r="L1030" s="102">
        <f>IF($K1030&gt;$G$20,IF('Silo Levels'!$L$21="Pumping",((PI()*((($C$19+$G$20)-$K1030)*($O$20/($O$19/2)))^2*((($O$20+$G$20)-$K1030))/3)*$L$603)+(((PI()*((($C$19+$G$20)-$K1030)*($O$20/($O$19/2)))^2*(((($C$19+$G$20)-$K1030)*($O$20/($O$19/2)))*$AZ$14))/3)*$L$603),(((PI()*((($C$19+$G$20)-$K1030)*($O$20/($O$19/2)))^2*((($O$20+$G$20)-$K1030)/3))*$L$603)-((PI()*((($C$19+$G$20)-$K1030)*($O$20/($O$19/2)))^2*(((($C$19+$G$20)-$K1030)*($O$20/($O$19/2)))*$AZ$14)/3)*$L$603))),IF('Silo Levels'!$L$21="Pumping",(($D$18*$L$603)+((PI()*(($C$21/2)^2)*($G$20-$K1030))*$L$603))+((($D$18+$H$18)/3)*$BG$14)+(((PI()*($C$21/2)^2*(($C$21/2)*$AZ$14))/3)*$L$603),(($D$18*$L$603)+((PI()*(($C$21/2)^2)*($G$20-$K1030))*$L$603))+((($D$18+$H$18)/3)*$BG$14)-(((PI()*($C$21/2)^2*(($C$21/2)*$AZ$14))/3)*$L$603)))</f>
        <v>35536.280072167232</v>
      </c>
      <c r="M1030" s="73">
        <v>42.5</v>
      </c>
      <c r="N1030" s="101">
        <f t="shared" si="148"/>
        <v>40269.673735579679</v>
      </c>
      <c r="O1030" s="66">
        <v>42.5</v>
      </c>
      <c r="P1030" s="102">
        <f>IF($O1030&gt;$G$20,IF('Silo Levels'!$L$22="Pumping",((PI()*((($C$19+$G$20)-$O1030)*($O$20/($O$19/2)))^2*((($O$20+$G$20)-$O1030))/3)*$P$603)+(((PI()*((($C$19+$G$20)-$O1030)*($O$20/($O$19/2)))^2*(((($C$19+$G$20)-$O1030)*($O$20/($O$19/2)))*$AZ$15))/3)*$P$603),(((PI()*((($C$19+$G$20)-$O1030)*($O$20/($O$19/2)))^2*((($O$20+$G$20)-$O1030)/3))*$P$603)-((PI()*((($C$19+$G$20)-$O1030)*($O$20/($O$19/2)))^2*(((($C$19+$G$20)-$O1030)*($O$20/($O$19/2)))*$AZ$15)/3)*$P$603))),IF('Silo Levels'!$L$22="Pumping",(($D$18*$P$603)+((PI()*(($C$21/2)^2)*($G$20-$O1030))*$P$603))+((($D$18+$H$18)/3)*$BG$15)+(((PI()*($C$21/2)^2*(($C$21/2)*$AZ$15))/3)*$P$603),(($D$18*$P$603)+((PI()*(($C$21/2)^2)*($G$20-$O1030))*$P$603))+((($D$18+$H$18)/3)*$BG$15)-(((PI()*($C$21/2)^2*(($C$21/2)*$AZ$15))/3)*$P$603)))</f>
        <v>36374.518207987188</v>
      </c>
      <c r="Q1030" s="73">
        <v>42.5</v>
      </c>
      <c r="R1030" s="101">
        <f t="shared" si="149"/>
        <v>41655.889158119317</v>
      </c>
      <c r="S1030" s="66">
        <v>42.5</v>
      </c>
      <c r="T1030" s="102">
        <f>IF($S1030&gt;$G$20,IF('Silo Levels'!$L$23="Pumping",((PI()*((($C$19+$G$20)-$S1030)*($O$20/($O$19/2)))^2*((($O$20+$G$20)-$S1030))/3)*$T$603)+(((PI()*((($C$19+$G$20)-$S1030)*($O$20/($O$19/2)))^2*(((($C$19+$G$20)-$S1030)*($O$20/($O$19/2)))*$AZ$16))/3)*$T$603),(((PI()*((($C$19+$G$20)-$S1030)*($O$20/($O$19/2)))^2*((($O$20+$G$20)-$S1030)/3))*$T$603)-((PI()*((($C$19+$G$20)-$S1030)*($O$20/($O$19/2)))^2*(((($C$19+$G$20)-$S1030)*($O$20/($O$19/2)))*$AZ$16)/3)*$T$603))),IF('Silo Levels'!$L$23="Pumping",(($D$18*$T$603)+((PI()*(($C$21/2)^2)*($G$20-$S1030))*$T$603))+((($D$18+$H$18)/3)*$BG$16)+(((PI()*($C$21/2)^2*(($C$21/2)*$AZ$16))/3)*$T$603),(($D$18*$T$603)+((PI()*(($C$21/2)^2)*($G$20-$S1030))*$T$603))+((($D$18+$H$18)/3)*$BG$16)-(((PI()*($C$21/2)^2*(($C$21/2)*$AZ$16))/3)*$T$603)))</f>
        <v>37626.649488177078</v>
      </c>
      <c r="U1030" s="73">
        <v>42.5</v>
      </c>
      <c r="V1030" s="101">
        <f t="shared" si="150"/>
        <v>39163.247035218737</v>
      </c>
      <c r="W1030" s="66">
        <v>42.5</v>
      </c>
      <c r="X1030" s="102">
        <f>IF($W1030&gt;$G$20,IF('Silo Levels'!$L$24="Pumping",((PI()*((($C$19+$G$20)-$W1030)*($O$20/($O$19/2)))^2*((($O$20+$G$20)-$W1030))/3)*$X$603)+(((PI()*((($C$19+$G$20)-$W1030)*($O$20/($O$19/2)))^2*(((($C$19+$G$20)-$W1030)*($O$20/($O$19/2)))*$AZ$17))/3)*$X$603),(((PI()*((($C$19+$G$20)-$W1030)*($O$20/($O$19/2)))^2*((($O$20+$G$20)-$W1030)/3))*$X$603)-((PI()*((($C$19+$G$20)-$W1030)*($O$20/($O$19/2)))^2*(((($C$19+$G$20)-$W1030)*($O$20/($O$19/2)))*$AZ$17)/3)*$X$603))),IF('Silo Levels'!$L$24="Pumping",(($D$18*$X$603)+((PI()*(($C$21/2)^2)*($G$20-$W1030))*$X$603))+((($D$18+$H$18)/3)*$BG$17)+(((PI()*($C$21/2)^2*(($C$21/2)*$AZ$17))/3)*$X$603),(($D$18*$X$603)+((PI()*(($C$21/2)^2)*($G$20-$W1030))*$X$603))+((($D$18+$H$18)/3)*$BG$17)-(((PI()*($C$21/2)^2*(($C$21/2)*$AZ$17))/3)*$X$603)))</f>
        <v>35375.112590192875</v>
      </c>
      <c r="Y1030" s="73">
        <v>42.5</v>
      </c>
      <c r="Z1030" s="101">
        <f t="shared" si="151"/>
        <v>44965.21813012546</v>
      </c>
      <c r="AA1030" s="66">
        <v>42.5</v>
      </c>
      <c r="AB1030" s="102">
        <f>IF($AA1030&gt;$G$20,IF('Silo Levels'!$L$25="Pumping",((PI()*((($C$19+$G$20)-$AA1030)*($O$20/($O$19/2)))^2*((($O$20+$G$20)-$AA1030))/3)*$AB$603)+(((PI()*((($C$19+$G$20)-$AA1030)*($O$20/($O$19/2)))^2*(((($C$19+$G$20)-$AA1030)*($O$20/($O$19/2)))*$AZ$18))/3)*$AB$603),(((PI()*((($C$19+$G$20)-$AA1030)*($O$20/($O$19/2)))^2*((($O$20+$G$20)-$AA1030)/3))*$AB$603)-((PI()*((($C$19+$G$20)-$AA1030)*($O$20/($O$19/2)))^2*(((($C$19+$G$20)-$AA1030)*($O$20/($O$19/2)))*$AZ$18)/3)*$AB$603))),IF('Silo Levels'!$L$25="Pumping",(($D$18*$AB$603)+((PI()*(($C$21/2)^2)*($G$20-$AA1030))*$AB$603))+((($D$18+$H$18)/3)*$BG$18)+(((PI()*($C$21/2)^2*(($C$21/2)*$AZ$18))/3)*$AB$603),(($D$18*$AB$603)+((PI()*(($C$21/2)^2)*($G$20-$AA1030))*$AB$603))+((($D$18+$H$18)/3)*$BG$18)-(((PI()*($C$21/2)^2*(($C$21/2)*$AZ$18))/3)*$AB$603)))</f>
        <v>40615.877753071145</v>
      </c>
      <c r="AC1030" s="73">
        <v>42.5</v>
      </c>
      <c r="AD1030" s="101">
        <f t="shared" si="152"/>
        <v>50647.786704550323</v>
      </c>
      <c r="AE1030" s="66">
        <v>42.5</v>
      </c>
      <c r="AF1030" s="102">
        <f>IF($AE1030&gt;$G$20,IF('Silo Levels'!$L$26="Pumping",((PI()*((($C$19+$G$20)-$AE1030)*($O$20/($O$19/2)))^2*((($O$20+$G$20)-$AE1030))/3)*$AF$603)+(((PI()*((($C$19+$G$20)-$AE1030)*($O$20/($O$19/2)))^2*(((($C$19+$G$20)-$AE1030)*($O$20/($O$19/2)))*$AZ$19))/3)*$AF$603),(((PI()*((($C$19+$G$20)-$AE1030)*($O$20/($O$19/2)))^2*((($O$20+$G$20)-$AE1030)/3))*$AF$603)-((PI()*((($C$19+$G$20)-$AE1030)*($O$20/($O$19/2)))^2*(((($C$19+$G$20)-$AE1030)*($O$20/($O$19/2)))*$AZ$19)/3)*$AF$603))),IF('Silo Levels'!$L$26="Pumping",(($D$18*$AF$603)+((PI()*(($C$21/2)^2)*($G$20-$AE1030))*$AF$603))+((($D$18+$H$18)/3)*$BG$19)+(((PI()*($C$21/2)^2*(($C$21/2)*$AZ$19))/3)*$AF$603),(($D$18*$AF$603)+((PI()*(($C$21/2)^2)*($G$20-$AE1030))*$AF$603))+((($D$18+$H$18)/3)*$BG$19)-(((PI()*($C$21/2)^2*(($C$21/2)*$AZ$19))/3)*$AF$603)))</f>
        <v>48437.301052290342</v>
      </c>
      <c r="AG1030" s="73">
        <v>42.5</v>
      </c>
      <c r="AH1030" s="101">
        <f t="shared" si="153"/>
        <v>43229.556081870491</v>
      </c>
      <c r="AI1030" s="66">
        <v>42.5</v>
      </c>
      <c r="AJ1030" s="102">
        <f>IF($AI1030&gt;$G$20,IF('Silo Levels'!$L$27="Pumping",((PI()*((($C$19+$G$20)-$AI1030)*($O$20/($O$19/2)))^2*((($O$20+$G$20)-$AI1030))/3)*$AJ$603)+(((PI()*((($C$19+$G$20)-$AI1030)*($O$20/($O$19/2)))^2*(((($C$19+$G$20)-$AI1030)*($O$20/($O$19/2)))*$AZ$20))/3)*$AJ$603),(((PI()*((($C$19+$G$20)-$AI1030)*($O$20/($O$19/2)))^2*((($O$20+$G$20)-$AI1030)/3))*$AJ$603)-((PI()*((($C$19+$G$20)-$AI1030)*($O$20/($O$19/2)))^2*(((($C$19+$G$20)-$AI1030)*($O$20/($O$19/2)))*$AZ$20)/3)*$AJ$603))),IF('Silo Levels'!$L$27="Pumping",(($D$18*$AJ$603)+((PI()*(($C$21/2)^2)*($G$20-$AI1030))*$AJ$603))+((($D$18+$H$18)/3)*$BG$20)+(((PI()*($C$21/2)^2*(($C$21/2)*$AZ$20))/3)*$AJ$603),(($D$18*$AJ$603)+((PI()*(($C$21/2)^2)*($G$20-$AI1030))*$AJ$603))+((($D$18+$H$18)/3)*$BG$20)-(((PI()*($C$21/2)^2*(($C$21/2)*$AZ$20))/3)*$AJ$603)))</f>
        <v>39048.100691063766</v>
      </c>
    </row>
    <row r="1031" spans="1:36" x14ac:dyDescent="0.3">
      <c r="A1031">
        <v>42.6</v>
      </c>
      <c r="B1031" s="101">
        <f t="shared" si="145"/>
        <v>42809.95358969197</v>
      </c>
      <c r="C1031" s="66">
        <v>42.6</v>
      </c>
      <c r="D1031" s="102">
        <f>IF($C1031&gt;$G$20,IF('Silo Levels'!$L$19="Pumping",((PI()*((($C$19+$G$20)-$C1031)*($O$20/($O$19/2)))^2*((($O$20+$G$20)-$C1031))/3)*$D$603)+(((PI()*((($C$19+$G$20)-$C1031)*($O$20/($O$19/2)))^2*(((($C$19+$G$20)-$C1031)*($O$20/($O$19/2)))*$AZ$12))/3)*$D$603),(((PI()*((($C$19+$G$20)-$C1031)*($O$20/($O$19/2)))^2*((($O$20+$G$20)-$C1031)/3))*$D$603)-((PI()*((($C$19+$G$20)-$C1031)*($O$20/($O$19/2)))^2*(((($C$19+$G$20)-$C1031)*($O$20/($O$19/2)))*$AZ$12)/3)*$D$603))),IF('Silo Levels'!$L$19="Pumping",(($D$18*$D$603)+((PI()*(($C$21/2)^2)*($G$20-$C1031))*$D$603))+((($D$18+$H$18)/3)*$BG$12)+(((PI()*($C$21/2)^2*(($C$21/2)*$AZ$12))/3)*$D$603),(($D$18*$D$603)+((PI()*(($C$21/2)^2)*($G$20-$C1031))*$D$603))+((($D$18+$H$18)/3)*$BG$12)-(((PI()*($C$21/2)^2*(($C$21/2)*$AZ$12))/3)*$D$603)))</f>
        <v>39882.934816127265</v>
      </c>
      <c r="E1031" s="73">
        <v>42.6</v>
      </c>
      <c r="F1031" s="101">
        <f t="shared" si="146"/>
        <v>38783.11368324401</v>
      </c>
      <c r="G1031" s="66">
        <v>42.6</v>
      </c>
      <c r="H1031" s="102">
        <f>IF($G1031&gt;$G$20,IF('Silo Levels'!$L$20="Pumping",((PI()*((($C$19+$G$20)-$G1031)*($O$20/($O$19/2)))^2*((($O$20+$G$20)-$G1031))/3)*$H$603)+(((PI()*((($C$19+$G$20)-$G1031)*($O$20/($O$19/2)))^2*(((($C$19+$G$20)-$G1031)*($O$20/($O$19/2)))*$AZ$13))/3)*$H$603),(((PI()*((($C$19+$G$20)-$G1031)*($O$20/($O$19/2)))^2*((($O$20+$G$20)-$G1031)/3))*$H$603)-((PI()*((($C$19+$G$20)-$G1031)*($O$20/($O$19/2)))^2*(((($C$19+$G$20)-$G1031)*($O$20/($O$19/2)))*$AZ$13)/3)*$H$603))),IF('Silo Levels'!$L$20="Pumping",(($D$18*$H$603)+((PI()*(($C$21/2)^2)*($G$20-$G1031))*$H$603))+((($D$18+$H$18)/3)*$BG$13)+(((PI()*($C$21/2)^2*(($C$21/2)*$AZ$13))/3)*$H$603),(($D$18*$H$603)+((PI()*(($C$21/2)^2)*($G$20-$G1031))*$H$603))+((($D$18+$H$18)/3)*$BG$13)-(((PI()*($C$21/2)^2*(($C$21/2)*$AZ$13))/3)*$H$603)))</f>
        <v>34994.979238218148</v>
      </c>
      <c r="I1031" s="73">
        <v>42.6</v>
      </c>
      <c r="J1031" s="101">
        <f t="shared" si="147"/>
        <v>38959.807870704681</v>
      </c>
      <c r="K1031" s="66">
        <v>42.6</v>
      </c>
      <c r="L1031" s="102">
        <f>IF($K1031&gt;$G$20,IF('Silo Levels'!$L$21="Pumping",((PI()*((($C$19+$G$20)-$K1031)*($O$20/($O$19/2)))^2*((($O$20+$G$20)-$K1031))/3)*$L$603)+(((PI()*((($C$19+$G$20)-$K1031)*($O$20/($O$19/2)))^2*(((($C$19+$G$20)-$K1031)*($O$20/($O$19/2)))*$AZ$14))/3)*$L$603),(((PI()*((($C$19+$G$20)-$K1031)*($O$20/($O$19/2)))^2*((($O$20+$G$20)-$K1031)/3))*$L$603)-((PI()*((($C$19+$G$20)-$K1031)*($O$20/($O$19/2)))^2*(((($C$19+$G$20)-$K1031)*($O$20/($O$19/2)))*$AZ$14)/3)*$L$603))),IF('Silo Levels'!$L$21="Pumping",(($D$18*$L$603)+((PI()*(($C$21/2)^2)*($G$20-$K1031))*$L$603))+((($D$18+$H$18)/3)*$BG$14)+(((PI()*($C$21/2)^2*(($C$21/2)*$AZ$14))/3)*$L$603),(($D$18*$L$603)+((PI()*(($C$21/2)^2)*($G$20-$K1031))*$L$603))+((($D$18+$H$18)/3)*$BG$14)-(((PI()*($C$21/2)^2*(($C$21/2)*$AZ$14))/3)*$L$603)))</f>
        <v>35154.414849092565</v>
      </c>
      <c r="M1031" s="73">
        <v>42.6</v>
      </c>
      <c r="N1031" s="101">
        <f t="shared" si="148"/>
        <v>39878.800985772483</v>
      </c>
      <c r="O1031" s="66">
        <v>42.6</v>
      </c>
      <c r="P1031" s="102">
        <f>IF($O1031&gt;$G$20,IF('Silo Levels'!$L$22="Pumping",((PI()*((($C$19+$G$20)-$O1031)*($O$20/($O$19/2)))^2*((($O$20+$G$20)-$O1031))/3)*$P$603)+(((PI()*((($C$19+$G$20)-$O1031)*($O$20/($O$19/2)))^2*(((($C$19+$G$20)-$O1031)*($O$20/($O$19/2)))*$AZ$15))/3)*$P$603),(((PI()*((($C$19+$G$20)-$O1031)*($O$20/($O$19/2)))^2*((($O$20+$G$20)-$O1031)/3))*$P$603)-((PI()*((($C$19+$G$20)-$O1031)*($O$20/($O$19/2)))^2*(((($C$19+$G$20)-$O1031)*($O$20/($O$19/2)))*$AZ$15)/3)*$P$603))),IF('Silo Levels'!$L$22="Pumping",(($D$18*$P$603)+((PI()*(($C$21/2)^2)*($G$20-$O1031))*$P$603))+((($D$18+$H$18)/3)*$BG$15)+(((PI()*($C$21/2)^2*(($C$21/2)*$AZ$15))/3)*$P$603),(($D$18*$P$603)+((PI()*(($C$21/2)^2)*($G$20-$O1031))*$P$603))+((($D$18+$H$18)/3)*$BG$15)-(((PI()*($C$21/2)^2*(($C$21/2)*$AZ$15))/3)*$P$603)))</f>
        <v>35983.645458179992</v>
      </c>
      <c r="Q1031" s="73">
        <v>42.6</v>
      </c>
      <c r="R1031" s="101">
        <f t="shared" si="149"/>
        <v>41251.56127486378</v>
      </c>
      <c r="S1031" s="66">
        <v>42.6</v>
      </c>
      <c r="T1031" s="102">
        <f>IF($S1031&gt;$G$20,IF('Silo Levels'!$L$23="Pumping",((PI()*((($C$19+$G$20)-$S1031)*($O$20/($O$19/2)))^2*((($O$20+$G$20)-$S1031))/3)*$T$603)+(((PI()*((($C$19+$G$20)-$S1031)*($O$20/($O$19/2)))^2*(((($C$19+$G$20)-$S1031)*($O$20/($O$19/2)))*$AZ$16))/3)*$T$603),(((PI()*((($C$19+$G$20)-$S1031)*($O$20/($O$19/2)))^2*((($O$20+$G$20)-$S1031)/3))*$T$603)-((PI()*((($C$19+$G$20)-$S1031)*($O$20/($O$19/2)))^2*(((($C$19+$G$20)-$S1031)*($O$20/($O$19/2)))*$AZ$16)/3)*$T$603))),IF('Silo Levels'!$L$23="Pumping",(($D$18*$T$603)+((PI()*(($C$21/2)^2)*($G$20-$S1031))*$T$603))+((($D$18+$H$18)/3)*$BG$16)+(((PI()*($C$21/2)^2*(($C$21/2)*$AZ$16))/3)*$T$603),(($D$18*$T$603)+((PI()*(($C$21/2)^2)*($G$20-$S1031))*$T$603))+((($D$18+$H$18)/3)*$BG$16)-(((PI()*($C$21/2)^2*(($C$21/2)*$AZ$16))/3)*$T$603)))</f>
        <v>37222.321604921541</v>
      </c>
      <c r="U1031" s="73">
        <v>42.6</v>
      </c>
      <c r="V1031" s="101">
        <f t="shared" si="150"/>
        <v>38783.11368324401</v>
      </c>
      <c r="W1031" s="66">
        <v>42.6</v>
      </c>
      <c r="X1031" s="102">
        <f>IF($W1031&gt;$G$20,IF('Silo Levels'!$L$24="Pumping",((PI()*((($C$19+$G$20)-$W1031)*($O$20/($O$19/2)))^2*((($O$20+$G$20)-$W1031))/3)*$X$603)+(((PI()*((($C$19+$G$20)-$W1031)*($O$20/($O$19/2)))^2*(((($C$19+$G$20)-$W1031)*($O$20/($O$19/2)))*$AZ$17))/3)*$X$603),(((PI()*((($C$19+$G$20)-$W1031)*($O$20/($O$19/2)))^2*((($O$20+$G$20)-$W1031)/3))*$X$603)-((PI()*((($C$19+$G$20)-$W1031)*($O$20/($O$19/2)))^2*(((($C$19+$G$20)-$W1031)*($O$20/($O$19/2)))*$AZ$17)/3)*$X$603))),IF('Silo Levels'!$L$24="Pumping",(($D$18*$X$603)+((PI()*(($C$21/2)^2)*($G$20-$W1031))*$X$603))+((($D$18+$H$18)/3)*$BG$17)+(((PI()*($C$21/2)^2*(($C$21/2)*$AZ$17))/3)*$X$603),(($D$18*$X$603)+((PI()*(($C$21/2)^2)*($G$20-$W1031))*$X$603))+((($D$18+$H$18)/3)*$BG$17)-(((PI()*($C$21/2)^2*(($C$21/2)*$AZ$17))/3)*$X$603)))</f>
        <v>34994.979238218148</v>
      </c>
      <c r="Y1031" s="73">
        <v>42.6</v>
      </c>
      <c r="Z1031" s="101">
        <f t="shared" si="151"/>
        <v>44528.768642811294</v>
      </c>
      <c r="AA1031" s="66">
        <v>42.6</v>
      </c>
      <c r="AB1031" s="102">
        <f>IF($AA1031&gt;$G$20,IF('Silo Levels'!$L$25="Pumping",((PI()*((($C$19+$G$20)-$AA1031)*($O$20/($O$19/2)))^2*((($O$20+$G$20)-$AA1031))/3)*$AB$603)+(((PI()*((($C$19+$G$20)-$AA1031)*($O$20/($O$19/2)))^2*(((($C$19+$G$20)-$AA1031)*($O$20/($O$19/2)))*$AZ$18))/3)*$AB$603),(((PI()*((($C$19+$G$20)-$AA1031)*($O$20/($O$19/2)))^2*((($O$20+$G$20)-$AA1031)/3))*$AB$603)-((PI()*((($C$19+$G$20)-$AA1031)*($O$20/($O$19/2)))^2*(((($C$19+$G$20)-$AA1031)*($O$20/($O$19/2)))*$AZ$18)/3)*$AB$603))),IF('Silo Levels'!$L$25="Pumping",(($D$18*$AB$603)+((PI()*(($C$21/2)^2)*($G$20-$AA1031))*$AB$603))+((($D$18+$H$18)/3)*$BG$18)+(((PI()*($C$21/2)^2*(($C$21/2)*$AZ$18))/3)*$AB$603),(($D$18*$AB$603)+((PI()*(($C$21/2)^2)*($G$20-$AA1031))*$AB$603))+((($D$18+$H$18)/3)*$BG$18)-(((PI()*($C$21/2)^2*(($C$21/2)*$AZ$18))/3)*$AB$603)))</f>
        <v>40179.428265756978</v>
      </c>
      <c r="AC1031" s="73">
        <v>42.6</v>
      </c>
      <c r="AD1031" s="101">
        <f t="shared" si="152"/>
        <v>50204.149165978277</v>
      </c>
      <c r="AE1031" s="66">
        <v>42.6</v>
      </c>
      <c r="AF1031" s="102">
        <f>IF($AE1031&gt;$G$20,IF('Silo Levels'!$L$26="Pumping",((PI()*((($C$19+$G$20)-$AE1031)*($O$20/($O$19/2)))^2*((($O$20+$G$20)-$AE1031))/3)*$AF$603)+(((PI()*((($C$19+$G$20)-$AE1031)*($O$20/($O$19/2)))^2*(((($C$19+$G$20)-$AE1031)*($O$20/($O$19/2)))*$AZ$19))/3)*$AF$603),(((PI()*((($C$19+$G$20)-$AE1031)*($O$20/($O$19/2)))^2*((($O$20+$G$20)-$AE1031)/3))*$AF$603)-((PI()*((($C$19+$G$20)-$AE1031)*($O$20/($O$19/2)))^2*(((($C$19+$G$20)-$AE1031)*($O$20/($O$19/2)))*$AZ$19)/3)*$AF$603))),IF('Silo Levels'!$L$26="Pumping",(($D$18*$AF$603)+((PI()*(($C$21/2)^2)*($G$20-$AE1031))*$AF$603))+((($D$18+$H$18)/3)*$BG$19)+(((PI()*($C$21/2)^2*(($C$21/2)*$AZ$19))/3)*$AF$603),(($D$18*$AF$603)+((PI()*(($C$21/2)^2)*($G$20-$AE1031))*$AF$603))+((($D$18+$H$18)/3)*$BG$19)-(((PI()*($C$21/2)^2*(($C$21/2)*$AZ$19))/3)*$AF$603)))</f>
        <v>47993.663513718297</v>
      </c>
      <c r="AG1031" s="73">
        <v>42.6</v>
      </c>
      <c r="AH1031" s="101">
        <f t="shared" si="153"/>
        <v>42809.95358969197</v>
      </c>
      <c r="AI1031" s="66">
        <v>42.6</v>
      </c>
      <c r="AJ1031" s="102">
        <f>IF($AI1031&gt;$G$20,IF('Silo Levels'!$L$27="Pumping",((PI()*((($C$19+$G$20)-$AI1031)*($O$20/($O$19/2)))^2*((($O$20+$G$20)-$AI1031))/3)*$AJ$603)+(((PI()*((($C$19+$G$20)-$AI1031)*($O$20/($O$19/2)))^2*(((($C$19+$G$20)-$AI1031)*($O$20/($O$19/2)))*$AZ$20))/3)*$AJ$603),(((PI()*((($C$19+$G$20)-$AI1031)*($O$20/($O$19/2)))^2*((($O$20+$G$20)-$AI1031)/3))*$AJ$603)-((PI()*((($C$19+$G$20)-$AI1031)*($O$20/($O$19/2)))^2*(((($C$19+$G$20)-$AI1031)*($O$20/($O$19/2)))*$AZ$20)/3)*$AJ$603))),IF('Silo Levels'!$L$27="Pumping",(($D$18*$AJ$603)+((PI()*(($C$21/2)^2)*($G$20-$AI1031))*$AJ$603))+((($D$18+$H$18)/3)*$BG$20)+(((PI()*($C$21/2)^2*(($C$21/2)*$AZ$20))/3)*$AJ$603),(($D$18*$AJ$603)+((PI()*(($C$21/2)^2)*($G$20-$AI1031))*$AJ$603))+((($D$18+$H$18)/3)*$BG$20)-(((PI()*($C$21/2)^2*(($C$21/2)*$AZ$20))/3)*$AJ$603)))</f>
        <v>38628.498198885245</v>
      </c>
    </row>
    <row r="1032" spans="1:36" x14ac:dyDescent="0.3">
      <c r="A1032">
        <v>42.7</v>
      </c>
      <c r="B1032" s="101">
        <f t="shared" si="145"/>
        <v>42390.351097513441</v>
      </c>
      <c r="C1032" s="66">
        <v>42.7</v>
      </c>
      <c r="D1032" s="102">
        <f>IF($C1032&gt;$G$20,IF('Silo Levels'!$L$19="Pumping",((PI()*((($C$19+$G$20)-$C1032)*($O$20/($O$19/2)))^2*((($O$20+$G$20)-$C1032))/3)*$D$603)+(((PI()*((($C$19+$G$20)-$C1032)*($O$20/($O$19/2)))^2*(((($C$19+$G$20)-$C1032)*($O$20/($O$19/2)))*$AZ$12))/3)*$D$603),(((PI()*((($C$19+$G$20)-$C1032)*($O$20/($O$19/2)))^2*((($O$20+$G$20)-$C1032)/3))*$D$603)-((PI()*((($C$19+$G$20)-$C1032)*($O$20/($O$19/2)))^2*(((($C$19+$G$20)-$C1032)*($O$20/($O$19/2)))*$AZ$12)/3)*$D$603))),IF('Silo Levels'!$L$19="Pumping",(($D$18*$D$603)+((PI()*(($C$21/2)^2)*($G$20-$C1032))*$D$603))+((($D$18+$H$18)/3)*$BG$12)+(((PI()*($C$21/2)^2*(($C$21/2)*$AZ$12))/3)*$D$603),(($D$18*$D$603)+((PI()*(($C$21/2)^2)*($G$20-$C1032))*$D$603))+((($D$18+$H$18)/3)*$BG$12)-(((PI()*($C$21/2)^2*(($C$21/2)*$AZ$12))/3)*$D$603)))</f>
        <v>39463.332323948736</v>
      </c>
      <c r="E1032" s="73">
        <v>42.7</v>
      </c>
      <c r="F1032" s="101">
        <f t="shared" si="146"/>
        <v>38402.980331269282</v>
      </c>
      <c r="G1032" s="66">
        <v>42.7</v>
      </c>
      <c r="H1032" s="102">
        <f>IF($G1032&gt;$G$20,IF('Silo Levels'!$L$20="Pumping",((PI()*((($C$19+$G$20)-$G1032)*($O$20/($O$19/2)))^2*((($O$20+$G$20)-$G1032))/3)*$H$603)+(((PI()*((($C$19+$G$20)-$G1032)*($O$20/($O$19/2)))^2*(((($C$19+$G$20)-$G1032)*($O$20/($O$19/2)))*$AZ$13))/3)*$H$603),(((PI()*((($C$19+$G$20)-$G1032)*($O$20/($O$19/2)))^2*((($O$20+$G$20)-$G1032)/3))*$H$603)-((PI()*((($C$19+$G$20)-$G1032)*($O$20/($O$19/2)))^2*(((($C$19+$G$20)-$G1032)*($O$20/($O$19/2)))*$AZ$13)/3)*$H$603))),IF('Silo Levels'!$L$20="Pumping",(($D$18*$H$603)+((PI()*(($C$21/2)^2)*($G$20-$G1032))*$H$603))+((($D$18+$H$18)/3)*$BG$13)+(((PI()*($C$21/2)^2*(($C$21/2)*$AZ$13))/3)*$H$603),(($D$18*$H$603)+((PI()*(($C$21/2)^2)*($G$20-$G1032))*$H$603))+((($D$18+$H$18)/3)*$BG$13)-(((PI()*($C$21/2)^2*(($C$21/2)*$AZ$13))/3)*$H$603)))</f>
        <v>34614.84588624342</v>
      </c>
      <c r="I1032" s="73">
        <v>42.7</v>
      </c>
      <c r="J1032" s="101">
        <f t="shared" si="147"/>
        <v>38577.942647630007</v>
      </c>
      <c r="K1032" s="66">
        <v>42.7</v>
      </c>
      <c r="L1032" s="102">
        <f>IF($K1032&gt;$G$20,IF('Silo Levels'!$L$21="Pumping",((PI()*((($C$19+$G$20)-$K1032)*($O$20/($O$19/2)))^2*((($O$20+$G$20)-$K1032))/3)*$L$603)+(((PI()*((($C$19+$G$20)-$K1032)*($O$20/($O$19/2)))^2*(((($C$19+$G$20)-$K1032)*($O$20/($O$19/2)))*$AZ$14))/3)*$L$603),(((PI()*((($C$19+$G$20)-$K1032)*($O$20/($O$19/2)))^2*((($O$20+$G$20)-$K1032)/3))*$L$603)-((PI()*((($C$19+$G$20)-$K1032)*($O$20/($O$19/2)))^2*(((($C$19+$G$20)-$K1032)*($O$20/($O$19/2)))*$AZ$14)/3)*$L$603))),IF('Silo Levels'!$L$21="Pumping",(($D$18*$L$603)+((PI()*(($C$21/2)^2)*($G$20-$K1032))*$L$603))+((($D$18+$H$18)/3)*$BG$14)+(((PI()*($C$21/2)^2*(($C$21/2)*$AZ$14))/3)*$L$603),(($D$18*$L$603)+((PI()*(($C$21/2)^2)*($G$20-$K1032))*$L$603))+((($D$18+$H$18)/3)*$BG$14)-(((PI()*($C$21/2)^2*(($C$21/2)*$AZ$14))/3)*$L$603)))</f>
        <v>34772.549626017892</v>
      </c>
      <c r="M1032" s="73">
        <v>42.7</v>
      </c>
      <c r="N1032" s="101">
        <f t="shared" si="148"/>
        <v>39487.928235965279</v>
      </c>
      <c r="O1032" s="66">
        <v>42.7</v>
      </c>
      <c r="P1032" s="102">
        <f>IF($O1032&gt;$G$20,IF('Silo Levels'!$L$22="Pumping",((PI()*((($C$19+$G$20)-$O1032)*($O$20/($O$19/2)))^2*((($O$20+$G$20)-$O1032))/3)*$P$603)+(((PI()*((($C$19+$G$20)-$O1032)*($O$20/($O$19/2)))^2*(((($C$19+$G$20)-$O1032)*($O$20/($O$19/2)))*$AZ$15))/3)*$P$603),(((PI()*((($C$19+$G$20)-$O1032)*($O$20/($O$19/2)))^2*((($O$20+$G$20)-$O1032)/3))*$P$603)-((PI()*((($C$19+$G$20)-$O1032)*($O$20/($O$19/2)))^2*(((($C$19+$G$20)-$O1032)*($O$20/($O$19/2)))*$AZ$15)/3)*$P$603))),IF('Silo Levels'!$L$22="Pumping",(($D$18*$P$603)+((PI()*(($C$21/2)^2)*($G$20-$O1032))*$P$603))+((($D$18+$H$18)/3)*$BG$15)+(((PI()*($C$21/2)^2*(($C$21/2)*$AZ$15))/3)*$P$603),(($D$18*$P$603)+((PI()*(($C$21/2)^2)*($G$20-$O1032))*$P$603))+((($D$18+$H$18)/3)*$BG$15)-(((PI()*($C$21/2)^2*(($C$21/2)*$AZ$15))/3)*$P$603)))</f>
        <v>35592.772708372788</v>
      </c>
      <c r="Q1032" s="73">
        <v>42.7</v>
      </c>
      <c r="R1032" s="101">
        <f t="shared" si="149"/>
        <v>40847.233391608243</v>
      </c>
      <c r="S1032" s="66">
        <v>42.7</v>
      </c>
      <c r="T1032" s="102">
        <f>IF($S1032&gt;$G$20,IF('Silo Levels'!$L$23="Pumping",((PI()*((($C$19+$G$20)-$S1032)*($O$20/($O$19/2)))^2*((($O$20+$G$20)-$S1032))/3)*$T$603)+(((PI()*((($C$19+$G$20)-$S1032)*($O$20/($O$19/2)))^2*(((($C$19+$G$20)-$S1032)*($O$20/($O$19/2)))*$AZ$16))/3)*$T$603),(((PI()*((($C$19+$G$20)-$S1032)*($O$20/($O$19/2)))^2*((($O$20+$G$20)-$S1032)/3))*$T$603)-((PI()*((($C$19+$G$20)-$S1032)*($O$20/($O$19/2)))^2*(((($C$19+$G$20)-$S1032)*($O$20/($O$19/2)))*$AZ$16)/3)*$T$603))),IF('Silo Levels'!$L$23="Pumping",(($D$18*$T$603)+((PI()*(($C$21/2)^2)*($G$20-$S1032))*$T$603))+((($D$18+$H$18)/3)*$BG$16)+(((PI()*($C$21/2)^2*(($C$21/2)*$AZ$16))/3)*$T$603),(($D$18*$T$603)+((PI()*(($C$21/2)^2)*($G$20-$S1032))*$T$603))+((($D$18+$H$18)/3)*$BG$16)-(((PI()*($C$21/2)^2*(($C$21/2)*$AZ$16))/3)*$T$603)))</f>
        <v>36817.993721666004</v>
      </c>
      <c r="U1032" s="73">
        <v>42.7</v>
      </c>
      <c r="V1032" s="101">
        <f t="shared" si="150"/>
        <v>38402.980331269282</v>
      </c>
      <c r="W1032" s="66">
        <v>42.7</v>
      </c>
      <c r="X1032" s="102">
        <f>IF($W1032&gt;$G$20,IF('Silo Levels'!$L$24="Pumping",((PI()*((($C$19+$G$20)-$W1032)*($O$20/($O$19/2)))^2*((($O$20+$G$20)-$W1032))/3)*$X$603)+(((PI()*((($C$19+$G$20)-$W1032)*($O$20/($O$19/2)))^2*(((($C$19+$G$20)-$W1032)*($O$20/($O$19/2)))*$AZ$17))/3)*$X$603),(((PI()*((($C$19+$G$20)-$W1032)*($O$20/($O$19/2)))^2*((($O$20+$G$20)-$W1032)/3))*$X$603)-((PI()*((($C$19+$G$20)-$W1032)*($O$20/($O$19/2)))^2*(((($C$19+$G$20)-$W1032)*($O$20/($O$19/2)))*$AZ$17)/3)*$X$603))),IF('Silo Levels'!$L$24="Pumping",(($D$18*$X$603)+((PI()*(($C$21/2)^2)*($G$20-$W1032))*$X$603))+((($D$18+$H$18)/3)*$BG$17)+(((PI()*($C$21/2)^2*(($C$21/2)*$AZ$17))/3)*$X$603),(($D$18*$X$603)+((PI()*(($C$21/2)^2)*($G$20-$W1032))*$X$603))+((($D$18+$H$18)/3)*$BG$17)-(((PI()*($C$21/2)^2*(($C$21/2)*$AZ$17))/3)*$X$603)))</f>
        <v>34614.84588624342</v>
      </c>
      <c r="Y1032" s="73">
        <v>42.7</v>
      </c>
      <c r="Z1032" s="101">
        <f t="shared" si="151"/>
        <v>44092.31915549712</v>
      </c>
      <c r="AA1032" s="66">
        <v>42.7</v>
      </c>
      <c r="AB1032" s="102">
        <f>IF($AA1032&gt;$G$20,IF('Silo Levels'!$L$25="Pumping",((PI()*((($C$19+$G$20)-$AA1032)*($O$20/($O$19/2)))^2*((($O$20+$G$20)-$AA1032))/3)*$AB$603)+(((PI()*((($C$19+$G$20)-$AA1032)*($O$20/($O$19/2)))^2*(((($C$19+$G$20)-$AA1032)*($O$20/($O$19/2)))*$AZ$18))/3)*$AB$603),(((PI()*((($C$19+$G$20)-$AA1032)*($O$20/($O$19/2)))^2*((($O$20+$G$20)-$AA1032)/3))*$AB$603)-((PI()*((($C$19+$G$20)-$AA1032)*($O$20/($O$19/2)))^2*(((($C$19+$G$20)-$AA1032)*($O$20/($O$19/2)))*$AZ$18)/3)*$AB$603))),IF('Silo Levels'!$L$25="Pumping",(($D$18*$AB$603)+((PI()*(($C$21/2)^2)*($G$20-$AA1032))*$AB$603))+((($D$18+$H$18)/3)*$BG$18)+(((PI()*($C$21/2)^2*(($C$21/2)*$AZ$18))/3)*$AB$603),(($D$18*$AB$603)+((PI()*(($C$21/2)^2)*($G$20-$AA1032))*$AB$603))+((($D$18+$H$18)/3)*$BG$18)-(((PI()*($C$21/2)^2*(($C$21/2)*$AZ$18))/3)*$AB$603)))</f>
        <v>39742.978778442804</v>
      </c>
      <c r="AC1032" s="73">
        <v>42.7</v>
      </c>
      <c r="AD1032" s="101">
        <f t="shared" si="152"/>
        <v>49760.511627406231</v>
      </c>
      <c r="AE1032" s="66">
        <v>42.7</v>
      </c>
      <c r="AF1032" s="102">
        <f>IF($AE1032&gt;$G$20,IF('Silo Levels'!$L$26="Pumping",((PI()*((($C$19+$G$20)-$AE1032)*($O$20/($O$19/2)))^2*((($O$20+$G$20)-$AE1032))/3)*$AF$603)+(((PI()*((($C$19+$G$20)-$AE1032)*($O$20/($O$19/2)))^2*(((($C$19+$G$20)-$AE1032)*($O$20/($O$19/2)))*$AZ$19))/3)*$AF$603),(((PI()*((($C$19+$G$20)-$AE1032)*($O$20/($O$19/2)))^2*((($O$20+$G$20)-$AE1032)/3))*$AF$603)-((PI()*((($C$19+$G$20)-$AE1032)*($O$20/($O$19/2)))^2*(((($C$19+$G$20)-$AE1032)*($O$20/($O$19/2)))*$AZ$19)/3)*$AF$603))),IF('Silo Levels'!$L$26="Pumping",(($D$18*$AF$603)+((PI()*(($C$21/2)^2)*($G$20-$AE1032))*$AF$603))+((($D$18+$H$18)/3)*$BG$19)+(((PI()*($C$21/2)^2*(($C$21/2)*$AZ$19))/3)*$AF$603),(($D$18*$AF$603)+((PI()*(($C$21/2)^2)*($G$20-$AE1032))*$AF$603))+((($D$18+$H$18)/3)*$BG$19)-(((PI()*($C$21/2)^2*(($C$21/2)*$AZ$19))/3)*$AF$603)))</f>
        <v>47550.025975146251</v>
      </c>
      <c r="AG1032" s="73">
        <v>42.7</v>
      </c>
      <c r="AH1032" s="101">
        <f t="shared" si="153"/>
        <v>42390.351097513441</v>
      </c>
      <c r="AI1032" s="66">
        <v>42.7</v>
      </c>
      <c r="AJ1032" s="102">
        <f>IF($AI1032&gt;$G$20,IF('Silo Levels'!$L$27="Pumping",((PI()*((($C$19+$G$20)-$AI1032)*($O$20/($O$19/2)))^2*((($O$20+$G$20)-$AI1032))/3)*$AJ$603)+(((PI()*((($C$19+$G$20)-$AI1032)*($O$20/($O$19/2)))^2*(((($C$19+$G$20)-$AI1032)*($O$20/($O$19/2)))*$AZ$20))/3)*$AJ$603),(((PI()*((($C$19+$G$20)-$AI1032)*($O$20/($O$19/2)))^2*((($O$20+$G$20)-$AI1032)/3))*$AJ$603)-((PI()*((($C$19+$G$20)-$AI1032)*($O$20/($O$19/2)))^2*(((($C$19+$G$20)-$AI1032)*($O$20/($O$19/2)))*$AZ$20)/3)*$AJ$603))),IF('Silo Levels'!$L$27="Pumping",(($D$18*$AJ$603)+((PI()*(($C$21/2)^2)*($G$20-$AI1032))*$AJ$603))+((($D$18+$H$18)/3)*$BG$20)+(((PI()*($C$21/2)^2*(($C$21/2)*$AZ$20))/3)*$AJ$603),(($D$18*$AJ$603)+((PI()*(($C$21/2)^2)*($G$20-$AI1032))*$AJ$603))+((($D$18+$H$18)/3)*$BG$20)-(((PI()*($C$21/2)^2*(($C$21/2)*$AZ$20))/3)*$AJ$603)))</f>
        <v>38208.895706706717</v>
      </c>
    </row>
    <row r="1033" spans="1:36" x14ac:dyDescent="0.3">
      <c r="A1033">
        <v>42.8</v>
      </c>
      <c r="B1033" s="101">
        <f t="shared" si="145"/>
        <v>41970.748605334957</v>
      </c>
      <c r="C1033" s="66">
        <v>42.8</v>
      </c>
      <c r="D1033" s="102">
        <f>IF($C1033&gt;$G$20,IF('Silo Levels'!$L$19="Pumping",((PI()*((($C$19+$G$20)-$C1033)*($O$20/($O$19/2)))^2*((($O$20+$G$20)-$C1033))/3)*$D$603)+(((PI()*((($C$19+$G$20)-$C1033)*($O$20/($O$19/2)))^2*(((($C$19+$G$20)-$C1033)*($O$20/($O$19/2)))*$AZ$12))/3)*$D$603),(((PI()*((($C$19+$G$20)-$C1033)*($O$20/($O$19/2)))^2*((($O$20+$G$20)-$C1033)/3))*$D$603)-((PI()*((($C$19+$G$20)-$C1033)*($O$20/($O$19/2)))^2*(((($C$19+$G$20)-$C1033)*($O$20/($O$19/2)))*$AZ$12)/3)*$D$603))),IF('Silo Levels'!$L$19="Pumping",(($D$18*$D$603)+((PI()*(($C$21/2)^2)*($G$20-$C1033))*$D$603))+((($D$18+$H$18)/3)*$BG$12)+(((PI()*($C$21/2)^2*(($C$21/2)*$AZ$12))/3)*$D$603),(($D$18*$D$603)+((PI()*(($C$21/2)^2)*($G$20-$C1033))*$D$603))+((($D$18+$H$18)/3)*$BG$12)-(((PI()*($C$21/2)^2*(($C$21/2)*$AZ$12))/3)*$D$603)))</f>
        <v>39043.729831770252</v>
      </c>
      <c r="E1033" s="73">
        <v>42.8</v>
      </c>
      <c r="F1033" s="101">
        <f t="shared" si="146"/>
        <v>38022.846979294583</v>
      </c>
      <c r="G1033" s="66">
        <v>42.8</v>
      </c>
      <c r="H1033" s="102">
        <f>IF($G1033&gt;$G$20,IF('Silo Levels'!$L$20="Pumping",((PI()*((($C$19+$G$20)-$G1033)*($O$20/($O$19/2)))^2*((($O$20+$G$20)-$G1033))/3)*$H$603)+(((PI()*((($C$19+$G$20)-$G1033)*($O$20/($O$19/2)))^2*(((($C$19+$G$20)-$G1033)*($O$20/($O$19/2)))*$AZ$13))/3)*$H$603),(((PI()*((($C$19+$G$20)-$G1033)*($O$20/($O$19/2)))^2*((($O$20+$G$20)-$G1033)/3))*$H$603)-((PI()*((($C$19+$G$20)-$G1033)*($O$20/($O$19/2)))^2*(((($C$19+$G$20)-$G1033)*($O$20/($O$19/2)))*$AZ$13)/3)*$H$603))),IF('Silo Levels'!$L$20="Pumping",(($D$18*$H$603)+((PI()*(($C$21/2)^2)*($G$20-$G1033))*$H$603))+((($D$18+$H$18)/3)*$BG$13)+(((PI()*($C$21/2)^2*(($C$21/2)*$AZ$13))/3)*$H$603),(($D$18*$H$603)+((PI()*(($C$21/2)^2)*($G$20-$G1033))*$H$603))+((($D$18+$H$18)/3)*$BG$13)-(((PI()*($C$21/2)^2*(($C$21/2)*$AZ$13))/3)*$H$603)))</f>
        <v>34234.712534268721</v>
      </c>
      <c r="I1033" s="73">
        <v>42.8</v>
      </c>
      <c r="J1033" s="101">
        <f t="shared" si="147"/>
        <v>38196.077424555362</v>
      </c>
      <c r="K1033" s="66">
        <v>42.8</v>
      </c>
      <c r="L1033" s="102">
        <f>IF($K1033&gt;$G$20,IF('Silo Levels'!$L$21="Pumping",((PI()*((($C$19+$G$20)-$K1033)*($O$20/($O$19/2)))^2*((($O$20+$G$20)-$K1033))/3)*$L$603)+(((PI()*((($C$19+$G$20)-$K1033)*($O$20/($O$19/2)))^2*(((($C$19+$G$20)-$K1033)*($O$20/($O$19/2)))*$AZ$14))/3)*$L$603),(((PI()*((($C$19+$G$20)-$K1033)*($O$20/($O$19/2)))^2*((($O$20+$G$20)-$K1033)/3))*$L$603)-((PI()*((($C$19+$G$20)-$K1033)*($O$20/($O$19/2)))^2*(((($C$19+$G$20)-$K1033)*($O$20/($O$19/2)))*$AZ$14)/3)*$L$603))),IF('Silo Levels'!$L$21="Pumping",(($D$18*$L$603)+((PI()*(($C$21/2)^2)*($G$20-$K1033))*$L$603))+((($D$18+$H$18)/3)*$BG$14)+(((PI()*($C$21/2)^2*(($C$21/2)*$AZ$14))/3)*$L$603),(($D$18*$L$603)+((PI()*(($C$21/2)^2)*($G$20-$K1033))*$L$603))+((($D$18+$H$18)/3)*$BG$14)-(((PI()*($C$21/2)^2*(($C$21/2)*$AZ$14))/3)*$L$603)))</f>
        <v>34390.684402943247</v>
      </c>
      <c r="M1033" s="73">
        <v>42.8</v>
      </c>
      <c r="N1033" s="101">
        <f t="shared" si="148"/>
        <v>39097.055486158111</v>
      </c>
      <c r="O1033" s="66">
        <v>42.8</v>
      </c>
      <c r="P1033" s="102">
        <f>IF($O1033&gt;$G$20,IF('Silo Levels'!$L$22="Pumping",((PI()*((($C$19+$G$20)-$O1033)*($O$20/($O$19/2)))^2*((($O$20+$G$20)-$O1033))/3)*$P$603)+(((PI()*((($C$19+$G$20)-$O1033)*($O$20/($O$19/2)))^2*(((($C$19+$G$20)-$O1033)*($O$20/($O$19/2)))*$AZ$15))/3)*$P$603),(((PI()*((($C$19+$G$20)-$O1033)*($O$20/($O$19/2)))^2*((($O$20+$G$20)-$O1033)/3))*$P$603)-((PI()*((($C$19+$G$20)-$O1033)*($O$20/($O$19/2)))^2*(((($C$19+$G$20)-$O1033)*($O$20/($O$19/2)))*$AZ$15)/3)*$P$603))),IF('Silo Levels'!$L$22="Pumping",(($D$18*$P$603)+((PI()*(($C$21/2)^2)*($G$20-$O1033))*$P$603))+((($D$18+$H$18)/3)*$BG$15)+(((PI()*($C$21/2)^2*(($C$21/2)*$AZ$15))/3)*$P$603),(($D$18*$P$603)+((PI()*(($C$21/2)^2)*($G$20-$O1033))*$P$603))+((($D$18+$H$18)/3)*$BG$15)-(((PI()*($C$21/2)^2*(($C$21/2)*$AZ$15))/3)*$P$603)))</f>
        <v>35201.89995856562</v>
      </c>
      <c r="Q1033" s="73">
        <v>42.8</v>
      </c>
      <c r="R1033" s="101">
        <f t="shared" si="149"/>
        <v>40442.905508352742</v>
      </c>
      <c r="S1033" s="66">
        <v>42.8</v>
      </c>
      <c r="T1033" s="102">
        <f>IF($S1033&gt;$G$20,IF('Silo Levels'!$L$23="Pumping",((PI()*((($C$19+$G$20)-$S1033)*($O$20/($O$19/2)))^2*((($O$20+$G$20)-$S1033))/3)*$T$603)+(((PI()*((($C$19+$G$20)-$S1033)*($O$20/($O$19/2)))^2*(((($C$19+$G$20)-$S1033)*($O$20/($O$19/2)))*$AZ$16))/3)*$T$603),(((PI()*((($C$19+$G$20)-$S1033)*($O$20/($O$19/2)))^2*((($O$20+$G$20)-$S1033)/3))*$T$603)-((PI()*((($C$19+$G$20)-$S1033)*($O$20/($O$19/2)))^2*(((($C$19+$G$20)-$S1033)*($O$20/($O$19/2)))*$AZ$16)/3)*$T$603))),IF('Silo Levels'!$L$23="Pumping",(($D$18*$T$603)+((PI()*(($C$21/2)^2)*($G$20-$S1033))*$T$603))+((($D$18+$H$18)/3)*$BG$16)+(((PI()*($C$21/2)^2*(($C$21/2)*$AZ$16))/3)*$T$603),(($D$18*$T$603)+((PI()*(($C$21/2)^2)*($G$20-$S1033))*$T$603))+((($D$18+$H$18)/3)*$BG$16)-(((PI()*($C$21/2)^2*(($C$21/2)*$AZ$16))/3)*$T$603)))</f>
        <v>36413.665838410503</v>
      </c>
      <c r="U1033" s="73">
        <v>42.8</v>
      </c>
      <c r="V1033" s="101">
        <f t="shared" si="150"/>
        <v>38022.846979294583</v>
      </c>
      <c r="W1033" s="66">
        <v>42.8</v>
      </c>
      <c r="X1033" s="102">
        <f>IF($W1033&gt;$G$20,IF('Silo Levels'!$L$24="Pumping",((PI()*((($C$19+$G$20)-$W1033)*($O$20/($O$19/2)))^2*((($O$20+$G$20)-$W1033))/3)*$X$603)+(((PI()*((($C$19+$G$20)-$W1033)*($O$20/($O$19/2)))^2*(((($C$19+$G$20)-$W1033)*($O$20/($O$19/2)))*$AZ$17))/3)*$X$603),(((PI()*((($C$19+$G$20)-$W1033)*($O$20/($O$19/2)))^2*((($O$20+$G$20)-$W1033)/3))*$X$603)-((PI()*((($C$19+$G$20)-$W1033)*($O$20/($O$19/2)))^2*(((($C$19+$G$20)-$W1033)*($O$20/($O$19/2)))*$AZ$17)/3)*$X$603))),IF('Silo Levels'!$L$24="Pumping",(($D$18*$X$603)+((PI()*(($C$21/2)^2)*($G$20-$W1033))*$X$603))+((($D$18+$H$18)/3)*$BG$17)+(((PI()*($C$21/2)^2*(($C$21/2)*$AZ$17))/3)*$X$603),(($D$18*$X$603)+((PI()*(($C$21/2)^2)*($G$20-$W1033))*$X$603))+((($D$18+$H$18)/3)*$BG$17)-(((PI()*($C$21/2)^2*(($C$21/2)*$AZ$17))/3)*$X$603)))</f>
        <v>34234.712534268721</v>
      </c>
      <c r="Y1033" s="73">
        <v>42.8</v>
      </c>
      <c r="Z1033" s="101">
        <f t="shared" si="151"/>
        <v>43655.869668182982</v>
      </c>
      <c r="AA1033" s="66">
        <v>42.8</v>
      </c>
      <c r="AB1033" s="102">
        <f>IF($AA1033&gt;$G$20,IF('Silo Levels'!$L$25="Pumping",((PI()*((($C$19+$G$20)-$AA1033)*($O$20/($O$19/2)))^2*((($O$20+$G$20)-$AA1033))/3)*$AB$603)+(((PI()*((($C$19+$G$20)-$AA1033)*($O$20/($O$19/2)))^2*(((($C$19+$G$20)-$AA1033)*($O$20/($O$19/2)))*$AZ$18))/3)*$AB$603),(((PI()*((($C$19+$G$20)-$AA1033)*($O$20/($O$19/2)))^2*((($O$20+$G$20)-$AA1033)/3))*$AB$603)-((PI()*((($C$19+$G$20)-$AA1033)*($O$20/($O$19/2)))^2*(((($C$19+$G$20)-$AA1033)*($O$20/($O$19/2)))*$AZ$18)/3)*$AB$603))),IF('Silo Levels'!$L$25="Pumping",(($D$18*$AB$603)+((PI()*(($C$21/2)^2)*($G$20-$AA1033))*$AB$603))+((($D$18+$H$18)/3)*$BG$18)+(((PI()*($C$21/2)^2*(($C$21/2)*$AZ$18))/3)*$AB$603),(($D$18*$AB$603)+((PI()*(($C$21/2)^2)*($G$20-$AA1033))*$AB$603))+((($D$18+$H$18)/3)*$BG$18)-(((PI()*($C$21/2)^2*(($C$21/2)*$AZ$18))/3)*$AB$603)))</f>
        <v>39306.529291128667</v>
      </c>
      <c r="AC1033" s="73">
        <v>42.8</v>
      </c>
      <c r="AD1033" s="101">
        <f t="shared" si="152"/>
        <v>49316.874088834229</v>
      </c>
      <c r="AE1033" s="66">
        <v>42.8</v>
      </c>
      <c r="AF1033" s="102">
        <f>IF($AE1033&gt;$G$20,IF('Silo Levels'!$L$26="Pumping",((PI()*((($C$19+$G$20)-$AE1033)*($O$20/($O$19/2)))^2*((($O$20+$G$20)-$AE1033))/3)*$AF$603)+(((PI()*((($C$19+$G$20)-$AE1033)*($O$20/($O$19/2)))^2*(((($C$19+$G$20)-$AE1033)*($O$20/($O$19/2)))*$AZ$19))/3)*$AF$603),(((PI()*((($C$19+$G$20)-$AE1033)*($O$20/($O$19/2)))^2*((($O$20+$G$20)-$AE1033)/3))*$AF$603)-((PI()*((($C$19+$G$20)-$AE1033)*($O$20/($O$19/2)))^2*(((($C$19+$G$20)-$AE1033)*($O$20/($O$19/2)))*$AZ$19)/3)*$AF$603))),IF('Silo Levels'!$L$26="Pumping",(($D$18*$AF$603)+((PI()*(($C$21/2)^2)*($G$20-$AE1033))*$AF$603))+((($D$18+$H$18)/3)*$BG$19)+(((PI()*($C$21/2)^2*(($C$21/2)*$AZ$19))/3)*$AF$603),(($D$18*$AF$603)+((PI()*(($C$21/2)^2)*($G$20-$AE1033))*$AF$603))+((($D$18+$H$18)/3)*$BG$19)-(((PI()*($C$21/2)^2*(($C$21/2)*$AZ$19))/3)*$AF$603)))</f>
        <v>47106.388436574249</v>
      </c>
      <c r="AG1033" s="73">
        <v>42.8</v>
      </c>
      <c r="AH1033" s="101">
        <f t="shared" si="153"/>
        <v>41970.748605334957</v>
      </c>
      <c r="AI1033" s="66">
        <v>42.8</v>
      </c>
      <c r="AJ1033" s="102">
        <f>IF($AI1033&gt;$G$20,IF('Silo Levels'!$L$27="Pumping",((PI()*((($C$19+$G$20)-$AI1033)*($O$20/($O$19/2)))^2*((($O$20+$G$20)-$AI1033))/3)*$AJ$603)+(((PI()*((($C$19+$G$20)-$AI1033)*($O$20/($O$19/2)))^2*(((($C$19+$G$20)-$AI1033)*($O$20/($O$19/2)))*$AZ$20))/3)*$AJ$603),(((PI()*((($C$19+$G$20)-$AI1033)*($O$20/($O$19/2)))^2*((($O$20+$G$20)-$AI1033)/3))*$AJ$603)-((PI()*((($C$19+$G$20)-$AI1033)*($O$20/($O$19/2)))^2*(((($C$19+$G$20)-$AI1033)*($O$20/($O$19/2)))*$AZ$20)/3)*$AJ$603))),IF('Silo Levels'!$L$27="Pumping",(($D$18*$AJ$603)+((PI()*(($C$21/2)^2)*($G$20-$AI1033))*$AJ$603))+((($D$18+$H$18)/3)*$BG$20)+(((PI()*($C$21/2)^2*(($C$21/2)*$AZ$20))/3)*$AJ$603),(($D$18*$AJ$603)+((PI()*(($C$21/2)^2)*($G$20-$AI1033))*$AJ$603))+((($D$18+$H$18)/3)*$BG$20)-(((PI()*($C$21/2)^2*(($C$21/2)*$AZ$20))/3)*$AJ$603)))</f>
        <v>37789.293214528232</v>
      </c>
    </row>
    <row r="1034" spans="1:36" x14ac:dyDescent="0.3">
      <c r="A1034">
        <v>42.9</v>
      </c>
      <c r="B1034" s="101">
        <f t="shared" si="145"/>
        <v>41551.146113156436</v>
      </c>
      <c r="C1034" s="66">
        <v>42.9</v>
      </c>
      <c r="D1034" s="102">
        <f>IF($C1034&gt;$G$20,IF('Silo Levels'!$L$19="Pumping",((PI()*((($C$19+$G$20)-$C1034)*($O$20/($O$19/2)))^2*((($O$20+$G$20)-$C1034))/3)*$D$603)+(((PI()*((($C$19+$G$20)-$C1034)*($O$20/($O$19/2)))^2*(((($C$19+$G$20)-$C1034)*($O$20/($O$19/2)))*$AZ$12))/3)*$D$603),(((PI()*((($C$19+$G$20)-$C1034)*($O$20/($O$19/2)))^2*((($O$20+$G$20)-$C1034)/3))*$D$603)-((PI()*((($C$19+$G$20)-$C1034)*($O$20/($O$19/2)))^2*(((($C$19+$G$20)-$C1034)*($O$20/($O$19/2)))*$AZ$12)/3)*$D$603))),IF('Silo Levels'!$L$19="Pumping",(($D$18*$D$603)+((PI()*(($C$21/2)^2)*($G$20-$C1034))*$D$603))+((($D$18+$H$18)/3)*$BG$12)+(((PI()*($C$21/2)^2*(($C$21/2)*$AZ$12))/3)*$D$603),(($D$18*$D$603)+((PI()*(($C$21/2)^2)*($G$20-$C1034))*$D$603))+((($D$18+$H$18)/3)*$BG$12)-(((PI()*($C$21/2)^2*(($C$21/2)*$AZ$12))/3)*$D$603)))</f>
        <v>38624.127339591731</v>
      </c>
      <c r="E1034" s="73">
        <v>42.9</v>
      </c>
      <c r="F1034" s="101">
        <f t="shared" si="146"/>
        <v>37642.713627319856</v>
      </c>
      <c r="G1034" s="66">
        <v>42.9</v>
      </c>
      <c r="H1034" s="102">
        <f>IF($G1034&gt;$G$20,IF('Silo Levels'!$L$20="Pumping",((PI()*((($C$19+$G$20)-$G1034)*($O$20/($O$19/2)))^2*((($O$20+$G$20)-$G1034))/3)*$H$603)+(((PI()*((($C$19+$G$20)-$G1034)*($O$20/($O$19/2)))^2*(((($C$19+$G$20)-$G1034)*($O$20/($O$19/2)))*$AZ$13))/3)*$H$603),(((PI()*((($C$19+$G$20)-$G1034)*($O$20/($O$19/2)))^2*((($O$20+$G$20)-$G1034)/3))*$H$603)-((PI()*((($C$19+$G$20)-$G1034)*($O$20/($O$19/2)))^2*(((($C$19+$G$20)-$G1034)*($O$20/($O$19/2)))*$AZ$13)/3)*$H$603))),IF('Silo Levels'!$L$20="Pumping",(($D$18*$H$603)+((PI()*(($C$21/2)^2)*($G$20-$G1034))*$H$603))+((($D$18+$H$18)/3)*$BG$13)+(((PI()*($C$21/2)^2*(($C$21/2)*$AZ$13))/3)*$H$603),(($D$18*$H$603)+((PI()*(($C$21/2)^2)*($G$20-$G1034))*$H$603))+((($D$18+$H$18)/3)*$BG$13)-(((PI()*($C$21/2)^2*(($C$21/2)*$AZ$13))/3)*$H$603)))</f>
        <v>33854.579182293994</v>
      </c>
      <c r="I1034" s="73">
        <v>42.9</v>
      </c>
      <c r="J1034" s="101">
        <f t="shared" si="147"/>
        <v>37814.212201480696</v>
      </c>
      <c r="K1034" s="66">
        <v>42.9</v>
      </c>
      <c r="L1034" s="102">
        <f>IF($K1034&gt;$G$20,IF('Silo Levels'!$L$21="Pumping",((PI()*((($C$19+$G$20)-$K1034)*($O$20/($O$19/2)))^2*((($O$20+$G$20)-$K1034))/3)*$L$603)+(((PI()*((($C$19+$G$20)-$K1034)*($O$20/($O$19/2)))^2*(((($C$19+$G$20)-$K1034)*($O$20/($O$19/2)))*$AZ$14))/3)*$L$603),(((PI()*((($C$19+$G$20)-$K1034)*($O$20/($O$19/2)))^2*((($O$20+$G$20)-$K1034)/3))*$L$603)-((PI()*((($C$19+$G$20)-$K1034)*($O$20/($O$19/2)))^2*(((($C$19+$G$20)-$K1034)*($O$20/($O$19/2)))*$AZ$14)/3)*$L$603))),IF('Silo Levels'!$L$21="Pumping",(($D$18*$L$603)+((PI()*(($C$21/2)^2)*($G$20-$K1034))*$L$603))+((($D$18+$H$18)/3)*$BG$14)+(((PI()*($C$21/2)^2*(($C$21/2)*$AZ$14))/3)*$L$603),(($D$18*$L$603)+((PI()*(($C$21/2)^2)*($G$20-$K1034))*$L$603))+((($D$18+$H$18)/3)*$BG$14)-(((PI()*($C$21/2)^2*(($C$21/2)*$AZ$14))/3)*$L$603)))</f>
        <v>34008.81917986858</v>
      </c>
      <c r="M1034" s="73">
        <v>42.9</v>
      </c>
      <c r="N1034" s="101">
        <f t="shared" si="148"/>
        <v>38706.182736350915</v>
      </c>
      <c r="O1034" s="66">
        <v>42.9</v>
      </c>
      <c r="P1034" s="102">
        <f>IF($O1034&gt;$G$20,IF('Silo Levels'!$L$22="Pumping",((PI()*((($C$19+$G$20)-$O1034)*($O$20/($O$19/2)))^2*((($O$20+$G$20)-$O1034))/3)*$P$603)+(((PI()*((($C$19+$G$20)-$O1034)*($O$20/($O$19/2)))^2*(((($C$19+$G$20)-$O1034)*($O$20/($O$19/2)))*$AZ$15))/3)*$P$603),(((PI()*((($C$19+$G$20)-$O1034)*($O$20/($O$19/2)))^2*((($O$20+$G$20)-$O1034)/3))*$P$603)-((PI()*((($C$19+$G$20)-$O1034)*($O$20/($O$19/2)))^2*(((($C$19+$G$20)-$O1034)*($O$20/($O$19/2)))*$AZ$15)/3)*$P$603))),IF('Silo Levels'!$L$22="Pumping",(($D$18*$P$603)+((PI()*(($C$21/2)^2)*($G$20-$O1034))*$P$603))+((($D$18+$H$18)/3)*$BG$15)+(((PI()*($C$21/2)^2*(($C$21/2)*$AZ$15))/3)*$P$603),(($D$18*$P$603)+((PI()*(($C$21/2)^2)*($G$20-$O1034))*$P$603))+((($D$18+$H$18)/3)*$BG$15)-(((PI()*($C$21/2)^2*(($C$21/2)*$AZ$15))/3)*$P$603)))</f>
        <v>34811.027208758424</v>
      </c>
      <c r="Q1034" s="73">
        <v>42.9</v>
      </c>
      <c r="R1034" s="101">
        <f t="shared" si="149"/>
        <v>40038.577625097205</v>
      </c>
      <c r="S1034" s="66">
        <v>42.9</v>
      </c>
      <c r="T1034" s="102">
        <f>IF($S1034&gt;$G$20,IF('Silo Levels'!$L$23="Pumping",((PI()*((($C$19+$G$20)-$S1034)*($O$20/($O$19/2)))^2*((($O$20+$G$20)-$S1034))/3)*$T$603)+(((PI()*((($C$19+$G$20)-$S1034)*($O$20/($O$19/2)))^2*(((($C$19+$G$20)-$S1034)*($O$20/($O$19/2)))*$AZ$16))/3)*$T$603),(((PI()*((($C$19+$G$20)-$S1034)*($O$20/($O$19/2)))^2*((($O$20+$G$20)-$S1034)/3))*$T$603)-((PI()*((($C$19+$G$20)-$S1034)*($O$20/($O$19/2)))^2*(((($C$19+$G$20)-$S1034)*($O$20/($O$19/2)))*$AZ$16)/3)*$T$603))),IF('Silo Levels'!$L$23="Pumping",(($D$18*$T$603)+((PI()*(($C$21/2)^2)*($G$20-$S1034))*$T$603))+((($D$18+$H$18)/3)*$BG$16)+(((PI()*($C$21/2)^2*(($C$21/2)*$AZ$16))/3)*$T$603),(($D$18*$T$603)+((PI()*(($C$21/2)^2)*($G$20-$S1034))*$T$603))+((($D$18+$H$18)/3)*$BG$16)-(((PI()*($C$21/2)^2*(($C$21/2)*$AZ$16))/3)*$T$603)))</f>
        <v>36009.337955154966</v>
      </c>
      <c r="U1034" s="73">
        <v>42.9</v>
      </c>
      <c r="V1034" s="101">
        <f t="shared" si="150"/>
        <v>37642.713627319856</v>
      </c>
      <c r="W1034" s="66">
        <v>42.9</v>
      </c>
      <c r="X1034" s="102">
        <f>IF($W1034&gt;$G$20,IF('Silo Levels'!$L$24="Pumping",((PI()*((($C$19+$G$20)-$W1034)*($O$20/($O$19/2)))^2*((($O$20+$G$20)-$W1034))/3)*$X$603)+(((PI()*((($C$19+$G$20)-$W1034)*($O$20/($O$19/2)))^2*(((($C$19+$G$20)-$W1034)*($O$20/($O$19/2)))*$AZ$17))/3)*$X$603),(((PI()*((($C$19+$G$20)-$W1034)*($O$20/($O$19/2)))^2*((($O$20+$G$20)-$W1034)/3))*$X$603)-((PI()*((($C$19+$G$20)-$W1034)*($O$20/($O$19/2)))^2*(((($C$19+$G$20)-$W1034)*($O$20/($O$19/2)))*$AZ$17)/3)*$X$603))),IF('Silo Levels'!$L$24="Pumping",(($D$18*$X$603)+((PI()*(($C$21/2)^2)*($G$20-$W1034))*$X$603))+((($D$18+$H$18)/3)*$BG$17)+(((PI()*($C$21/2)^2*(($C$21/2)*$AZ$17))/3)*$X$603),(($D$18*$X$603)+((PI()*(($C$21/2)^2)*($G$20-$W1034))*$X$603))+((($D$18+$H$18)/3)*$BG$17)-(((PI()*($C$21/2)^2*(($C$21/2)*$AZ$17))/3)*$X$603)))</f>
        <v>33854.579182293994</v>
      </c>
      <c r="Y1034" s="73">
        <v>42.9</v>
      </c>
      <c r="Z1034" s="101">
        <f t="shared" si="151"/>
        <v>43219.420180868816</v>
      </c>
      <c r="AA1034" s="66">
        <v>42.9</v>
      </c>
      <c r="AB1034" s="102">
        <f>IF($AA1034&gt;$G$20,IF('Silo Levels'!$L$25="Pumping",((PI()*((($C$19+$G$20)-$AA1034)*($O$20/($O$19/2)))^2*((($O$20+$G$20)-$AA1034))/3)*$AB$603)+(((PI()*((($C$19+$G$20)-$AA1034)*($O$20/($O$19/2)))^2*(((($C$19+$G$20)-$AA1034)*($O$20/($O$19/2)))*$AZ$18))/3)*$AB$603),(((PI()*((($C$19+$G$20)-$AA1034)*($O$20/($O$19/2)))^2*((($O$20+$G$20)-$AA1034)/3))*$AB$603)-((PI()*((($C$19+$G$20)-$AA1034)*($O$20/($O$19/2)))^2*(((($C$19+$G$20)-$AA1034)*($O$20/($O$19/2)))*$AZ$18)/3)*$AB$603))),IF('Silo Levels'!$L$25="Pumping",(($D$18*$AB$603)+((PI()*(($C$21/2)^2)*($G$20-$AA1034))*$AB$603))+((($D$18+$H$18)/3)*$BG$18)+(((PI()*($C$21/2)^2*(($C$21/2)*$AZ$18))/3)*$AB$603),(($D$18*$AB$603)+((PI()*(($C$21/2)^2)*($G$20-$AA1034))*$AB$603))+((($D$18+$H$18)/3)*$BG$18)-(((PI()*($C$21/2)^2*(($C$21/2)*$AZ$18))/3)*$AB$603)))</f>
        <v>38870.0798038145</v>
      </c>
      <c r="AC1034" s="73">
        <v>42.9</v>
      </c>
      <c r="AD1034" s="101">
        <f t="shared" si="152"/>
        <v>48873.236550262183</v>
      </c>
      <c r="AE1034" s="66">
        <v>42.9</v>
      </c>
      <c r="AF1034" s="102">
        <f>IF($AE1034&gt;$G$20,IF('Silo Levels'!$L$26="Pumping",((PI()*((($C$19+$G$20)-$AE1034)*($O$20/($O$19/2)))^2*((($O$20+$G$20)-$AE1034))/3)*$AF$603)+(((PI()*((($C$19+$G$20)-$AE1034)*($O$20/($O$19/2)))^2*(((($C$19+$G$20)-$AE1034)*($O$20/($O$19/2)))*$AZ$19))/3)*$AF$603),(((PI()*((($C$19+$G$20)-$AE1034)*($O$20/($O$19/2)))^2*((($O$20+$G$20)-$AE1034)/3))*$AF$603)-((PI()*((($C$19+$G$20)-$AE1034)*($O$20/($O$19/2)))^2*(((($C$19+$G$20)-$AE1034)*($O$20/($O$19/2)))*$AZ$19)/3)*$AF$603))),IF('Silo Levels'!$L$26="Pumping",(($D$18*$AF$603)+((PI()*(($C$21/2)^2)*($G$20-$AE1034))*$AF$603))+((($D$18+$H$18)/3)*$BG$19)+(((PI()*($C$21/2)^2*(($C$21/2)*$AZ$19))/3)*$AF$603),(($D$18*$AF$603)+((PI()*(($C$21/2)^2)*($G$20-$AE1034))*$AF$603))+((($D$18+$H$18)/3)*$BG$19)-(((PI()*($C$21/2)^2*(($C$21/2)*$AZ$19))/3)*$AF$603)))</f>
        <v>46662.750898002203</v>
      </c>
      <c r="AG1034" s="73">
        <v>42.9</v>
      </c>
      <c r="AH1034" s="101">
        <f t="shared" si="153"/>
        <v>41551.146113156436</v>
      </c>
      <c r="AI1034" s="66">
        <v>42.9</v>
      </c>
      <c r="AJ1034" s="102">
        <f>IF($AI1034&gt;$G$20,IF('Silo Levels'!$L$27="Pumping",((PI()*((($C$19+$G$20)-$AI1034)*($O$20/($O$19/2)))^2*((($O$20+$G$20)-$AI1034))/3)*$AJ$603)+(((PI()*((($C$19+$G$20)-$AI1034)*($O$20/($O$19/2)))^2*(((($C$19+$G$20)-$AI1034)*($O$20/($O$19/2)))*$AZ$20))/3)*$AJ$603),(((PI()*((($C$19+$G$20)-$AI1034)*($O$20/($O$19/2)))^2*((($O$20+$G$20)-$AI1034)/3))*$AJ$603)-((PI()*((($C$19+$G$20)-$AI1034)*($O$20/($O$19/2)))^2*(((($C$19+$G$20)-$AI1034)*($O$20/($O$19/2)))*$AZ$20)/3)*$AJ$603))),IF('Silo Levels'!$L$27="Pumping",(($D$18*$AJ$603)+((PI()*(($C$21/2)^2)*($G$20-$AI1034))*$AJ$603))+((($D$18+$H$18)/3)*$BG$20)+(((PI()*($C$21/2)^2*(($C$21/2)*$AZ$20))/3)*$AJ$603),(($D$18*$AJ$603)+((PI()*(($C$21/2)^2)*($G$20-$AI1034))*$AJ$603))+((($D$18+$H$18)/3)*$BG$20)-(((PI()*($C$21/2)^2*(($C$21/2)*$AZ$20))/3)*$AJ$603)))</f>
        <v>37369.690722349711</v>
      </c>
    </row>
    <row r="1035" spans="1:36" x14ac:dyDescent="0.3">
      <c r="A1035">
        <v>43</v>
      </c>
      <c r="B1035" s="101">
        <f t="shared" si="145"/>
        <v>41131.543620977915</v>
      </c>
      <c r="C1035" s="66">
        <v>43</v>
      </c>
      <c r="D1035" s="102">
        <f>IF($C1035&gt;$G$20,IF('Silo Levels'!$L$19="Pumping",((PI()*((($C$19+$G$20)-$C1035)*($O$20/($O$19/2)))^2*((($O$20+$G$20)-$C1035))/3)*$D$603)+(((PI()*((($C$19+$G$20)-$C1035)*($O$20/($O$19/2)))^2*(((($C$19+$G$20)-$C1035)*($O$20/($O$19/2)))*$AZ$12))/3)*$D$603),(((PI()*((($C$19+$G$20)-$C1035)*($O$20/($O$19/2)))^2*((($O$20+$G$20)-$C1035)/3))*$D$603)-((PI()*((($C$19+$G$20)-$C1035)*($O$20/($O$19/2)))^2*(((($C$19+$G$20)-$C1035)*($O$20/($O$19/2)))*$AZ$12)/3)*$D$603))),IF('Silo Levels'!$L$19="Pumping",(($D$18*$D$603)+((PI()*(($C$21/2)^2)*($G$20-$C1035))*$D$603))+((($D$18+$H$18)/3)*$BG$12)+(((PI()*($C$21/2)^2*(($C$21/2)*$AZ$12))/3)*$D$603),(($D$18*$D$603)+((PI()*(($C$21/2)^2)*($G$20-$C1035))*$D$603))+((($D$18+$H$18)/3)*$BG$12)-(((PI()*($C$21/2)^2*(($C$21/2)*$AZ$12))/3)*$D$603)))</f>
        <v>38204.524847413209</v>
      </c>
      <c r="E1035" s="73">
        <v>43</v>
      </c>
      <c r="F1035" s="101">
        <f t="shared" si="146"/>
        <v>37262.580275345135</v>
      </c>
      <c r="G1035" s="66">
        <v>43</v>
      </c>
      <c r="H1035" s="102">
        <f>IF($G1035&gt;$G$20,IF('Silo Levels'!$L$20="Pumping",((PI()*((($C$19+$G$20)-$G1035)*($O$20/($O$19/2)))^2*((($O$20+$G$20)-$G1035))/3)*$H$603)+(((PI()*((($C$19+$G$20)-$G1035)*($O$20/($O$19/2)))^2*(((($C$19+$G$20)-$G1035)*($O$20/($O$19/2)))*$AZ$13))/3)*$H$603),(((PI()*((($C$19+$G$20)-$G1035)*($O$20/($O$19/2)))^2*((($O$20+$G$20)-$G1035)/3))*$H$603)-((PI()*((($C$19+$G$20)-$G1035)*($O$20/($O$19/2)))^2*(((($C$19+$G$20)-$G1035)*($O$20/($O$19/2)))*$AZ$13)/3)*$H$603))),IF('Silo Levels'!$L$20="Pumping",(($D$18*$H$603)+((PI()*(($C$21/2)^2)*($G$20-$G1035))*$H$603))+((($D$18+$H$18)/3)*$BG$13)+(((PI()*($C$21/2)^2*(($C$21/2)*$AZ$13))/3)*$H$603),(($D$18*$H$603)+((PI()*(($C$21/2)^2)*($G$20-$G1035))*$H$603))+((($D$18+$H$18)/3)*$BG$13)-(((PI()*($C$21/2)^2*(($C$21/2)*$AZ$13))/3)*$H$603)))</f>
        <v>33474.445830319273</v>
      </c>
      <c r="I1035" s="73">
        <v>43</v>
      </c>
      <c r="J1035" s="101">
        <f t="shared" si="147"/>
        <v>37432.346978406029</v>
      </c>
      <c r="K1035" s="66">
        <v>43</v>
      </c>
      <c r="L1035" s="102">
        <f>IF($K1035&gt;$G$20,IF('Silo Levels'!$L$21="Pumping",((PI()*((($C$19+$G$20)-$K1035)*($O$20/($O$19/2)))^2*((($O$20+$G$20)-$K1035))/3)*$L$603)+(((PI()*((($C$19+$G$20)-$K1035)*($O$20/($O$19/2)))^2*(((($C$19+$G$20)-$K1035)*($O$20/($O$19/2)))*$AZ$14))/3)*$L$603),(((PI()*((($C$19+$G$20)-$K1035)*($O$20/($O$19/2)))^2*((($O$20+$G$20)-$K1035)/3))*$L$603)-((PI()*((($C$19+$G$20)-$K1035)*($O$20/($O$19/2)))^2*(((($C$19+$G$20)-$K1035)*($O$20/($O$19/2)))*$AZ$14)/3)*$L$603))),IF('Silo Levels'!$L$21="Pumping",(($D$18*$L$603)+((PI()*(($C$21/2)^2)*($G$20-$K1035))*$L$603))+((($D$18+$H$18)/3)*$BG$14)+(((PI()*($C$21/2)^2*(($C$21/2)*$AZ$14))/3)*$L$603),(($D$18*$L$603)+((PI()*(($C$21/2)^2)*($G$20-$K1035))*$L$603))+((($D$18+$H$18)/3)*$BG$14)-(((PI()*($C$21/2)^2*(($C$21/2)*$AZ$14))/3)*$L$603)))</f>
        <v>33626.953956793914</v>
      </c>
      <c r="M1035" s="73">
        <v>43</v>
      </c>
      <c r="N1035" s="101">
        <f t="shared" si="148"/>
        <v>38315.309986543718</v>
      </c>
      <c r="O1035" s="66">
        <v>43</v>
      </c>
      <c r="P1035" s="102">
        <f>IF($O1035&gt;$G$20,IF('Silo Levels'!$L$22="Pumping",((PI()*((($C$19+$G$20)-$O1035)*($O$20/($O$19/2)))^2*((($O$20+$G$20)-$O1035))/3)*$P$603)+(((PI()*((($C$19+$G$20)-$O1035)*($O$20/($O$19/2)))^2*(((($C$19+$G$20)-$O1035)*($O$20/($O$19/2)))*$AZ$15))/3)*$P$603),(((PI()*((($C$19+$G$20)-$O1035)*($O$20/($O$19/2)))^2*((($O$20+$G$20)-$O1035)/3))*$P$603)-((PI()*((($C$19+$G$20)-$O1035)*($O$20/($O$19/2)))^2*(((($C$19+$G$20)-$O1035)*($O$20/($O$19/2)))*$AZ$15)/3)*$P$603))),IF('Silo Levels'!$L$22="Pumping",(($D$18*$P$603)+((PI()*(($C$21/2)^2)*($G$20-$O1035))*$P$603))+((($D$18+$H$18)/3)*$BG$15)+(((PI()*($C$21/2)^2*(($C$21/2)*$AZ$15))/3)*$P$603),(($D$18*$P$603)+((PI()*(($C$21/2)^2)*($G$20-$O1035))*$P$603))+((($D$18+$H$18)/3)*$BG$15)-(((PI()*($C$21/2)^2*(($C$21/2)*$AZ$15))/3)*$P$603)))</f>
        <v>34420.154458951227</v>
      </c>
      <c r="Q1035" s="73">
        <v>43</v>
      </c>
      <c r="R1035" s="101">
        <f t="shared" si="149"/>
        <v>39634.249741841675</v>
      </c>
      <c r="S1035" s="66">
        <v>43</v>
      </c>
      <c r="T1035" s="102">
        <f>IF($S1035&gt;$G$20,IF('Silo Levels'!$L$23="Pumping",((PI()*((($C$19+$G$20)-$S1035)*($O$20/($O$19/2)))^2*((($O$20+$G$20)-$S1035))/3)*$T$603)+(((PI()*((($C$19+$G$20)-$S1035)*($O$20/($O$19/2)))^2*(((($C$19+$G$20)-$S1035)*($O$20/($O$19/2)))*$AZ$16))/3)*$T$603),(((PI()*((($C$19+$G$20)-$S1035)*($O$20/($O$19/2)))^2*((($O$20+$G$20)-$S1035)/3))*$T$603)-((PI()*((($C$19+$G$20)-$S1035)*($O$20/($O$19/2)))^2*(((($C$19+$G$20)-$S1035)*($O$20/($O$19/2)))*$AZ$16)/3)*$T$603))),IF('Silo Levels'!$L$23="Pumping",(($D$18*$T$603)+((PI()*(($C$21/2)^2)*($G$20-$S1035))*$T$603))+((($D$18+$H$18)/3)*$BG$16)+(((PI()*($C$21/2)^2*(($C$21/2)*$AZ$16))/3)*$T$603),(($D$18*$T$603)+((PI()*(($C$21/2)^2)*($G$20-$S1035))*$T$603))+((($D$18+$H$18)/3)*$BG$16)-(((PI()*($C$21/2)^2*(($C$21/2)*$AZ$16))/3)*$T$603)))</f>
        <v>35605.010071899436</v>
      </c>
      <c r="U1035" s="73">
        <v>43</v>
      </c>
      <c r="V1035" s="101">
        <f t="shared" si="150"/>
        <v>37262.580275345135</v>
      </c>
      <c r="W1035" s="66">
        <v>43</v>
      </c>
      <c r="X1035" s="102">
        <f>IF($W1035&gt;$G$20,IF('Silo Levels'!$L$24="Pumping",((PI()*((($C$19+$G$20)-$W1035)*($O$20/($O$19/2)))^2*((($O$20+$G$20)-$W1035))/3)*$X$603)+(((PI()*((($C$19+$G$20)-$W1035)*($O$20/($O$19/2)))^2*(((($C$19+$G$20)-$W1035)*($O$20/($O$19/2)))*$AZ$17))/3)*$X$603),(((PI()*((($C$19+$G$20)-$W1035)*($O$20/($O$19/2)))^2*((($O$20+$G$20)-$W1035)/3))*$X$603)-((PI()*((($C$19+$G$20)-$W1035)*($O$20/($O$19/2)))^2*(((($C$19+$G$20)-$W1035)*($O$20/($O$19/2)))*$AZ$17)/3)*$X$603))),IF('Silo Levels'!$L$24="Pumping",(($D$18*$X$603)+((PI()*(($C$21/2)^2)*($G$20-$W1035))*$X$603))+((($D$18+$H$18)/3)*$BG$17)+(((PI()*($C$21/2)^2*(($C$21/2)*$AZ$17))/3)*$X$603),(($D$18*$X$603)+((PI()*(($C$21/2)^2)*($G$20-$W1035))*$X$603))+((($D$18+$H$18)/3)*$BG$17)-(((PI()*($C$21/2)^2*(($C$21/2)*$AZ$17))/3)*$X$603)))</f>
        <v>33474.445830319273</v>
      </c>
      <c r="Y1035" s="73">
        <v>43</v>
      </c>
      <c r="Z1035" s="101">
        <f t="shared" si="151"/>
        <v>42782.970693554649</v>
      </c>
      <c r="AA1035" s="66">
        <v>43</v>
      </c>
      <c r="AB1035" s="102">
        <f>IF($AA1035&gt;$G$20,IF('Silo Levels'!$L$25="Pumping",((PI()*((($C$19+$G$20)-$AA1035)*($O$20/($O$19/2)))^2*((($O$20+$G$20)-$AA1035))/3)*$AB$603)+(((PI()*((($C$19+$G$20)-$AA1035)*($O$20/($O$19/2)))^2*(((($C$19+$G$20)-$AA1035)*($O$20/($O$19/2)))*$AZ$18))/3)*$AB$603),(((PI()*((($C$19+$G$20)-$AA1035)*($O$20/($O$19/2)))^2*((($O$20+$G$20)-$AA1035)/3))*$AB$603)-((PI()*((($C$19+$G$20)-$AA1035)*($O$20/($O$19/2)))^2*(((($C$19+$G$20)-$AA1035)*($O$20/($O$19/2)))*$AZ$18)/3)*$AB$603))),IF('Silo Levels'!$L$25="Pumping",(($D$18*$AB$603)+((PI()*(($C$21/2)^2)*($G$20-$AA1035))*$AB$603))+((($D$18+$H$18)/3)*$BG$18)+(((PI()*($C$21/2)^2*(($C$21/2)*$AZ$18))/3)*$AB$603),(($D$18*$AB$603)+((PI()*(($C$21/2)^2)*($G$20-$AA1035))*$AB$603))+((($D$18+$H$18)/3)*$BG$18)-(((PI()*($C$21/2)^2*(($C$21/2)*$AZ$18))/3)*$AB$603)))</f>
        <v>38433.630316500334</v>
      </c>
      <c r="AC1035" s="73">
        <v>43</v>
      </c>
      <c r="AD1035" s="101">
        <f t="shared" si="152"/>
        <v>48429.599011690138</v>
      </c>
      <c r="AE1035" s="66">
        <v>43</v>
      </c>
      <c r="AF1035" s="102">
        <f>IF($AE1035&gt;$G$20,IF('Silo Levels'!$L$26="Pumping",((PI()*((($C$19+$G$20)-$AE1035)*($O$20/($O$19/2)))^2*((($O$20+$G$20)-$AE1035))/3)*$AF$603)+(((PI()*((($C$19+$G$20)-$AE1035)*($O$20/($O$19/2)))^2*(((($C$19+$G$20)-$AE1035)*($O$20/($O$19/2)))*$AZ$19))/3)*$AF$603),(((PI()*((($C$19+$G$20)-$AE1035)*($O$20/($O$19/2)))^2*((($O$20+$G$20)-$AE1035)/3))*$AF$603)-((PI()*((($C$19+$G$20)-$AE1035)*($O$20/($O$19/2)))^2*(((($C$19+$G$20)-$AE1035)*($O$20/($O$19/2)))*$AZ$19)/3)*$AF$603))),IF('Silo Levels'!$L$26="Pumping",(($D$18*$AF$603)+((PI()*(($C$21/2)^2)*($G$20-$AE1035))*$AF$603))+((($D$18+$H$18)/3)*$BG$19)+(((PI()*($C$21/2)^2*(($C$21/2)*$AZ$19))/3)*$AF$603),(($D$18*$AF$603)+((PI()*(($C$21/2)^2)*($G$20-$AE1035))*$AF$603))+((($D$18+$H$18)/3)*$BG$19)-(((PI()*($C$21/2)^2*(($C$21/2)*$AZ$19))/3)*$AF$603)))</f>
        <v>46219.113359430157</v>
      </c>
      <c r="AG1035" s="73">
        <v>43</v>
      </c>
      <c r="AH1035" s="101">
        <f t="shared" si="153"/>
        <v>41131.543620977915</v>
      </c>
      <c r="AI1035" s="66">
        <v>43</v>
      </c>
      <c r="AJ1035" s="102">
        <f>IF($AI1035&gt;$G$20,IF('Silo Levels'!$L$27="Pumping",((PI()*((($C$19+$G$20)-$AI1035)*($O$20/($O$19/2)))^2*((($O$20+$G$20)-$AI1035))/3)*$AJ$603)+(((PI()*((($C$19+$G$20)-$AI1035)*($O$20/($O$19/2)))^2*(((($C$19+$G$20)-$AI1035)*($O$20/($O$19/2)))*$AZ$20))/3)*$AJ$603),(((PI()*((($C$19+$G$20)-$AI1035)*($O$20/($O$19/2)))^2*((($O$20+$G$20)-$AI1035)/3))*$AJ$603)-((PI()*((($C$19+$G$20)-$AI1035)*($O$20/($O$19/2)))^2*(((($C$19+$G$20)-$AI1035)*($O$20/($O$19/2)))*$AZ$20)/3)*$AJ$603))),IF('Silo Levels'!$L$27="Pumping",(($D$18*$AJ$603)+((PI()*(($C$21/2)^2)*($G$20-$AI1035))*$AJ$603))+((($D$18+$H$18)/3)*$BG$20)+(((PI()*($C$21/2)^2*(($C$21/2)*$AZ$20))/3)*$AJ$603),(($D$18*$AJ$603)+((PI()*(($C$21/2)^2)*($G$20-$AI1035))*$AJ$603))+((($D$18+$H$18)/3)*$BG$20)-(((PI()*($C$21/2)^2*(($C$21/2)*$AZ$20))/3)*$AJ$603)))</f>
        <v>36950.08823017119</v>
      </c>
    </row>
    <row r="1036" spans="1:36" x14ac:dyDescent="0.3">
      <c r="A1036">
        <v>43.1</v>
      </c>
      <c r="B1036" s="101">
        <f t="shared" si="145"/>
        <v>40711.941128799393</v>
      </c>
      <c r="C1036" s="66">
        <v>43.1</v>
      </c>
      <c r="D1036" s="102">
        <f>IF($C1036&gt;$G$20,IF('Silo Levels'!$L$19="Pumping",((PI()*((($C$19+$G$20)-$C1036)*($O$20/($O$19/2)))^2*((($O$20+$G$20)-$C1036))/3)*$D$603)+(((PI()*((($C$19+$G$20)-$C1036)*($O$20/($O$19/2)))^2*(((($C$19+$G$20)-$C1036)*($O$20/($O$19/2)))*$AZ$12))/3)*$D$603),(((PI()*((($C$19+$G$20)-$C1036)*($O$20/($O$19/2)))^2*((($O$20+$G$20)-$C1036)/3))*$D$603)-((PI()*((($C$19+$G$20)-$C1036)*($O$20/($O$19/2)))^2*(((($C$19+$G$20)-$C1036)*($O$20/($O$19/2)))*$AZ$12)/3)*$D$603))),IF('Silo Levels'!$L$19="Pumping",(($D$18*$D$603)+((PI()*(($C$21/2)^2)*($G$20-$C1036))*$D$603))+((($D$18+$H$18)/3)*$BG$12)+(((PI()*($C$21/2)^2*(($C$21/2)*$AZ$12))/3)*$D$603),(($D$18*$D$603)+((PI()*(($C$21/2)^2)*($G$20-$C1036))*$D$603))+((($D$18+$H$18)/3)*$BG$12)-(((PI()*($C$21/2)^2*(($C$21/2)*$AZ$12))/3)*$D$603)))</f>
        <v>37784.922355234688</v>
      </c>
      <c r="E1036" s="73">
        <v>43.1</v>
      </c>
      <c r="F1036" s="101">
        <f t="shared" si="146"/>
        <v>36882.446923370408</v>
      </c>
      <c r="G1036" s="66">
        <v>43.1</v>
      </c>
      <c r="H1036" s="102">
        <f>IF($G1036&gt;$G$20,IF('Silo Levels'!$L$20="Pumping",((PI()*((($C$19+$G$20)-$G1036)*($O$20/($O$19/2)))^2*((($O$20+$G$20)-$G1036))/3)*$H$603)+(((PI()*((($C$19+$G$20)-$G1036)*($O$20/($O$19/2)))^2*(((($C$19+$G$20)-$G1036)*($O$20/($O$19/2)))*$AZ$13))/3)*$H$603),(((PI()*((($C$19+$G$20)-$G1036)*($O$20/($O$19/2)))^2*((($O$20+$G$20)-$G1036)/3))*$H$603)-((PI()*((($C$19+$G$20)-$G1036)*($O$20/($O$19/2)))^2*(((($C$19+$G$20)-$G1036)*($O$20/($O$19/2)))*$AZ$13)/3)*$H$603))),IF('Silo Levels'!$L$20="Pumping",(($D$18*$H$603)+((PI()*(($C$21/2)^2)*($G$20-$G1036))*$H$603))+((($D$18+$H$18)/3)*$BG$13)+(((PI()*($C$21/2)^2*(($C$21/2)*$AZ$13))/3)*$H$603),(($D$18*$H$603)+((PI()*(($C$21/2)^2)*($G$20-$G1036))*$H$603))+((($D$18+$H$18)/3)*$BG$13)-(((PI()*($C$21/2)^2*(($C$21/2)*$AZ$13))/3)*$H$603)))</f>
        <v>33094.312478344546</v>
      </c>
      <c r="I1036" s="73">
        <v>43.1</v>
      </c>
      <c r="J1036" s="101">
        <f t="shared" si="147"/>
        <v>37050.481755331355</v>
      </c>
      <c r="K1036" s="66">
        <v>43.1</v>
      </c>
      <c r="L1036" s="102">
        <f>IF($K1036&gt;$G$20,IF('Silo Levels'!$L$21="Pumping",((PI()*((($C$19+$G$20)-$K1036)*($O$20/($O$19/2)))^2*((($O$20+$G$20)-$K1036))/3)*$L$603)+(((PI()*((($C$19+$G$20)-$K1036)*($O$20/($O$19/2)))^2*(((($C$19+$G$20)-$K1036)*($O$20/($O$19/2)))*$AZ$14))/3)*$L$603),(((PI()*((($C$19+$G$20)-$K1036)*($O$20/($O$19/2)))^2*((($O$20+$G$20)-$K1036)/3))*$L$603)-((PI()*((($C$19+$G$20)-$K1036)*($O$20/($O$19/2)))^2*(((($C$19+$G$20)-$K1036)*($O$20/($O$19/2)))*$AZ$14)/3)*$L$603))),IF('Silo Levels'!$L$21="Pumping",(($D$18*$L$603)+((PI()*(($C$21/2)^2)*($G$20-$K1036))*$L$603))+((($D$18+$H$18)/3)*$BG$14)+(((PI()*($C$21/2)^2*(($C$21/2)*$AZ$14))/3)*$L$603),(($D$18*$L$603)+((PI()*(($C$21/2)^2)*($G$20-$K1036))*$L$603))+((($D$18+$H$18)/3)*$BG$14)-(((PI()*($C$21/2)^2*(($C$21/2)*$AZ$14))/3)*$L$603)))</f>
        <v>33245.08873371924</v>
      </c>
      <c r="M1036" s="73">
        <v>43.1</v>
      </c>
      <c r="N1036" s="101">
        <f t="shared" si="148"/>
        <v>37924.437236736521</v>
      </c>
      <c r="O1036" s="66">
        <v>43.1</v>
      </c>
      <c r="P1036" s="102">
        <f>IF($O1036&gt;$G$20,IF('Silo Levels'!$L$22="Pumping",((PI()*((($C$19+$G$20)-$O1036)*($O$20/($O$19/2)))^2*((($O$20+$G$20)-$O1036))/3)*$P$603)+(((PI()*((($C$19+$G$20)-$O1036)*($O$20/($O$19/2)))^2*(((($C$19+$G$20)-$O1036)*($O$20/($O$19/2)))*$AZ$15))/3)*$P$603),(((PI()*((($C$19+$G$20)-$O1036)*($O$20/($O$19/2)))^2*((($O$20+$G$20)-$O1036)/3))*$P$603)-((PI()*((($C$19+$G$20)-$O1036)*($O$20/($O$19/2)))^2*(((($C$19+$G$20)-$O1036)*($O$20/($O$19/2)))*$AZ$15)/3)*$P$603))),IF('Silo Levels'!$L$22="Pumping",(($D$18*$P$603)+((PI()*(($C$21/2)^2)*($G$20-$O1036))*$P$603))+((($D$18+$H$18)/3)*$BG$15)+(((PI()*($C$21/2)^2*(($C$21/2)*$AZ$15))/3)*$P$603),(($D$18*$P$603)+((PI()*(($C$21/2)^2)*($G$20-$O1036))*$P$603))+((($D$18+$H$18)/3)*$BG$15)-(((PI()*($C$21/2)^2*(($C$21/2)*$AZ$15))/3)*$P$603)))</f>
        <v>34029.28170914403</v>
      </c>
      <c r="Q1036" s="73">
        <v>43.1</v>
      </c>
      <c r="R1036" s="101">
        <f t="shared" si="149"/>
        <v>39229.921858586138</v>
      </c>
      <c r="S1036" s="66">
        <v>43.1</v>
      </c>
      <c r="T1036" s="102">
        <f>IF($S1036&gt;$G$20,IF('Silo Levels'!$L$23="Pumping",((PI()*((($C$19+$G$20)-$S1036)*($O$20/($O$19/2)))^2*((($O$20+$G$20)-$S1036))/3)*$T$603)+(((PI()*((($C$19+$G$20)-$S1036)*($O$20/($O$19/2)))^2*(((($C$19+$G$20)-$S1036)*($O$20/($O$19/2)))*$AZ$16))/3)*$T$603),(((PI()*((($C$19+$G$20)-$S1036)*($O$20/($O$19/2)))^2*((($O$20+$G$20)-$S1036)/3))*$T$603)-((PI()*((($C$19+$G$20)-$S1036)*($O$20/($O$19/2)))^2*(((($C$19+$G$20)-$S1036)*($O$20/($O$19/2)))*$AZ$16)/3)*$T$603))),IF('Silo Levels'!$L$23="Pumping",(($D$18*$T$603)+((PI()*(($C$21/2)^2)*($G$20-$S1036))*$T$603))+((($D$18+$H$18)/3)*$BG$16)+(((PI()*($C$21/2)^2*(($C$21/2)*$AZ$16))/3)*$T$603),(($D$18*$T$603)+((PI()*(($C$21/2)^2)*($G$20-$S1036))*$T$603))+((($D$18+$H$18)/3)*$BG$16)-(((PI()*($C$21/2)^2*(($C$21/2)*$AZ$16))/3)*$T$603)))</f>
        <v>35200.682188643899</v>
      </c>
      <c r="U1036" s="73">
        <v>43.1</v>
      </c>
      <c r="V1036" s="101">
        <f t="shared" si="150"/>
        <v>36882.446923370408</v>
      </c>
      <c r="W1036" s="66">
        <v>43.1</v>
      </c>
      <c r="X1036" s="102">
        <f>IF($W1036&gt;$G$20,IF('Silo Levels'!$L$24="Pumping",((PI()*((($C$19+$G$20)-$W1036)*($O$20/($O$19/2)))^2*((($O$20+$G$20)-$W1036))/3)*$X$603)+(((PI()*((($C$19+$G$20)-$W1036)*($O$20/($O$19/2)))^2*(((($C$19+$G$20)-$W1036)*($O$20/($O$19/2)))*$AZ$17))/3)*$X$603),(((PI()*((($C$19+$G$20)-$W1036)*($O$20/($O$19/2)))^2*((($O$20+$G$20)-$W1036)/3))*$X$603)-((PI()*((($C$19+$G$20)-$W1036)*($O$20/($O$19/2)))^2*(((($C$19+$G$20)-$W1036)*($O$20/($O$19/2)))*$AZ$17)/3)*$X$603))),IF('Silo Levels'!$L$24="Pumping",(($D$18*$X$603)+((PI()*(($C$21/2)^2)*($G$20-$W1036))*$X$603))+((($D$18+$H$18)/3)*$BG$17)+(((PI()*($C$21/2)^2*(($C$21/2)*$AZ$17))/3)*$X$603),(($D$18*$X$603)+((PI()*(($C$21/2)^2)*($G$20-$W1036))*$X$603))+((($D$18+$H$18)/3)*$BG$17)-(((PI()*($C$21/2)^2*(($C$21/2)*$AZ$17))/3)*$X$603)))</f>
        <v>33094.312478344546</v>
      </c>
      <c r="Y1036" s="73">
        <v>43.1</v>
      </c>
      <c r="Z1036" s="101">
        <f t="shared" si="151"/>
        <v>42346.521206240483</v>
      </c>
      <c r="AA1036" s="66">
        <v>43.1</v>
      </c>
      <c r="AB1036" s="102">
        <f>IF($AA1036&gt;$G$20,IF('Silo Levels'!$L$25="Pumping",((PI()*((($C$19+$G$20)-$AA1036)*($O$20/($O$19/2)))^2*((($O$20+$G$20)-$AA1036))/3)*$AB$603)+(((PI()*((($C$19+$G$20)-$AA1036)*($O$20/($O$19/2)))^2*(((($C$19+$G$20)-$AA1036)*($O$20/($O$19/2)))*$AZ$18))/3)*$AB$603),(((PI()*((($C$19+$G$20)-$AA1036)*($O$20/($O$19/2)))^2*((($O$20+$G$20)-$AA1036)/3))*$AB$603)-((PI()*((($C$19+$G$20)-$AA1036)*($O$20/($O$19/2)))^2*(((($C$19+$G$20)-$AA1036)*($O$20/($O$19/2)))*$AZ$18)/3)*$AB$603))),IF('Silo Levels'!$L$25="Pumping",(($D$18*$AB$603)+((PI()*(($C$21/2)^2)*($G$20-$AA1036))*$AB$603))+((($D$18+$H$18)/3)*$BG$18)+(((PI()*($C$21/2)^2*(($C$21/2)*$AZ$18))/3)*$AB$603),(($D$18*$AB$603)+((PI()*(($C$21/2)^2)*($G$20-$AA1036))*$AB$603))+((($D$18+$H$18)/3)*$BG$18)-(((PI()*($C$21/2)^2*(($C$21/2)*$AZ$18))/3)*$AB$603)))</f>
        <v>37997.180829186167</v>
      </c>
      <c r="AC1036" s="73">
        <v>43.1</v>
      </c>
      <c r="AD1036" s="101">
        <f t="shared" si="152"/>
        <v>47985.961473118092</v>
      </c>
      <c r="AE1036" s="66">
        <v>43.1</v>
      </c>
      <c r="AF1036" s="102">
        <f>IF($AE1036&gt;$G$20,IF('Silo Levels'!$L$26="Pumping",((PI()*((($C$19+$G$20)-$AE1036)*($O$20/($O$19/2)))^2*((($O$20+$G$20)-$AE1036))/3)*$AF$603)+(((PI()*((($C$19+$G$20)-$AE1036)*($O$20/($O$19/2)))^2*(((($C$19+$G$20)-$AE1036)*($O$20/($O$19/2)))*$AZ$19))/3)*$AF$603),(((PI()*((($C$19+$G$20)-$AE1036)*($O$20/($O$19/2)))^2*((($O$20+$G$20)-$AE1036)/3))*$AF$603)-((PI()*((($C$19+$G$20)-$AE1036)*($O$20/($O$19/2)))^2*(((($C$19+$G$20)-$AE1036)*($O$20/($O$19/2)))*$AZ$19)/3)*$AF$603))),IF('Silo Levels'!$L$26="Pumping",(($D$18*$AF$603)+((PI()*(($C$21/2)^2)*($G$20-$AE1036))*$AF$603))+((($D$18+$H$18)/3)*$BG$19)+(((PI()*($C$21/2)^2*(($C$21/2)*$AZ$19))/3)*$AF$603),(($D$18*$AF$603)+((PI()*(($C$21/2)^2)*($G$20-$AE1036))*$AF$603))+((($D$18+$H$18)/3)*$BG$19)-(((PI()*($C$21/2)^2*(($C$21/2)*$AZ$19))/3)*$AF$603)))</f>
        <v>45775.475820858112</v>
      </c>
      <c r="AG1036" s="73">
        <v>43.1</v>
      </c>
      <c r="AH1036" s="101">
        <f t="shared" si="153"/>
        <v>40711.941128799393</v>
      </c>
      <c r="AI1036" s="66">
        <v>43.1</v>
      </c>
      <c r="AJ1036" s="102">
        <f>IF($AI1036&gt;$G$20,IF('Silo Levels'!$L$27="Pumping",((PI()*((($C$19+$G$20)-$AI1036)*($O$20/($O$19/2)))^2*((($O$20+$G$20)-$AI1036))/3)*$AJ$603)+(((PI()*((($C$19+$G$20)-$AI1036)*($O$20/($O$19/2)))^2*(((($C$19+$G$20)-$AI1036)*($O$20/($O$19/2)))*$AZ$20))/3)*$AJ$603),(((PI()*((($C$19+$G$20)-$AI1036)*($O$20/($O$19/2)))^2*((($O$20+$G$20)-$AI1036)/3))*$AJ$603)-((PI()*((($C$19+$G$20)-$AI1036)*($O$20/($O$19/2)))^2*(((($C$19+$G$20)-$AI1036)*($O$20/($O$19/2)))*$AZ$20)/3)*$AJ$603))),IF('Silo Levels'!$L$27="Pumping",(($D$18*$AJ$603)+((PI()*(($C$21/2)^2)*($G$20-$AI1036))*$AJ$603))+((($D$18+$H$18)/3)*$BG$20)+(((PI()*($C$21/2)^2*(($C$21/2)*$AZ$20))/3)*$AJ$603),(($D$18*$AJ$603)+((PI()*(($C$21/2)^2)*($G$20-$AI1036))*$AJ$603))+((($D$18+$H$18)/3)*$BG$20)-(((PI()*($C$21/2)^2*(($C$21/2)*$AZ$20))/3)*$AJ$603)))</f>
        <v>36530.485737992669</v>
      </c>
    </row>
    <row r="1037" spans="1:36" x14ac:dyDescent="0.3">
      <c r="A1037">
        <v>43.2</v>
      </c>
      <c r="B1037" s="101">
        <f t="shared" si="145"/>
        <v>40292.338636620872</v>
      </c>
      <c r="C1037" s="66">
        <v>43.2</v>
      </c>
      <c r="D1037" s="102">
        <f>IF($C1037&gt;$G$20,IF('Silo Levels'!$L$19="Pumping",((PI()*((($C$19+$G$20)-$C1037)*($O$20/($O$19/2)))^2*((($O$20+$G$20)-$C1037))/3)*$D$603)+(((PI()*((($C$19+$G$20)-$C1037)*($O$20/($O$19/2)))^2*(((($C$19+$G$20)-$C1037)*($O$20/($O$19/2)))*$AZ$12))/3)*$D$603),(((PI()*((($C$19+$G$20)-$C1037)*($O$20/($O$19/2)))^2*((($O$20+$G$20)-$C1037)/3))*$D$603)-((PI()*((($C$19+$G$20)-$C1037)*($O$20/($O$19/2)))^2*(((($C$19+$G$20)-$C1037)*($O$20/($O$19/2)))*$AZ$12)/3)*$D$603))),IF('Silo Levels'!$L$19="Pumping",(($D$18*$D$603)+((PI()*(($C$21/2)^2)*($G$20-$C1037))*$D$603))+((($D$18+$H$18)/3)*$BG$12)+(((PI()*($C$21/2)^2*(($C$21/2)*$AZ$12))/3)*$D$603),(($D$18*$D$603)+((PI()*(($C$21/2)^2)*($G$20-$C1037))*$D$603))+((($D$18+$H$18)/3)*$BG$12)-(((PI()*($C$21/2)^2*(($C$21/2)*$AZ$12))/3)*$D$603)))</f>
        <v>37365.319863056167</v>
      </c>
      <c r="E1037" s="73">
        <v>43.2</v>
      </c>
      <c r="F1037" s="101">
        <f t="shared" si="146"/>
        <v>36502.31357139568</v>
      </c>
      <c r="G1037" s="66">
        <v>43.2</v>
      </c>
      <c r="H1037" s="102">
        <f>IF($G1037&gt;$G$20,IF('Silo Levels'!$L$20="Pumping",((PI()*((($C$19+$G$20)-$G1037)*($O$20/($O$19/2)))^2*((($O$20+$G$20)-$G1037))/3)*$H$603)+(((PI()*((($C$19+$G$20)-$G1037)*($O$20/($O$19/2)))^2*(((($C$19+$G$20)-$G1037)*($O$20/($O$19/2)))*$AZ$13))/3)*$H$603),(((PI()*((($C$19+$G$20)-$G1037)*($O$20/($O$19/2)))^2*((($O$20+$G$20)-$G1037)/3))*$H$603)-((PI()*((($C$19+$G$20)-$G1037)*($O$20/($O$19/2)))^2*(((($C$19+$G$20)-$G1037)*($O$20/($O$19/2)))*$AZ$13)/3)*$H$603))),IF('Silo Levels'!$L$20="Pumping",(($D$18*$H$603)+((PI()*(($C$21/2)^2)*($G$20-$G1037))*$H$603))+((($D$18+$H$18)/3)*$BG$13)+(((PI()*($C$21/2)^2*(($C$21/2)*$AZ$13))/3)*$H$603),(($D$18*$H$603)+((PI()*(($C$21/2)^2)*($G$20-$G1037))*$H$603))+((($D$18+$H$18)/3)*$BG$13)-(((PI()*($C$21/2)^2*(($C$21/2)*$AZ$13))/3)*$H$603)))</f>
        <v>32714.179126369821</v>
      </c>
      <c r="I1037" s="73">
        <v>43.2</v>
      </c>
      <c r="J1037" s="101">
        <f t="shared" si="147"/>
        <v>36668.616532256681</v>
      </c>
      <c r="K1037" s="66">
        <v>43.2</v>
      </c>
      <c r="L1037" s="102">
        <f>IF($K1037&gt;$G$20,IF('Silo Levels'!$L$21="Pumping",((PI()*((($C$19+$G$20)-$K1037)*($O$20/($O$19/2)))^2*((($O$20+$G$20)-$K1037))/3)*$L$603)+(((PI()*((($C$19+$G$20)-$K1037)*($O$20/($O$19/2)))^2*(((($C$19+$G$20)-$K1037)*($O$20/($O$19/2)))*$AZ$14))/3)*$L$603),(((PI()*((($C$19+$G$20)-$K1037)*($O$20/($O$19/2)))^2*((($O$20+$G$20)-$K1037)/3))*$L$603)-((PI()*((($C$19+$G$20)-$K1037)*($O$20/($O$19/2)))^2*(((($C$19+$G$20)-$K1037)*($O$20/($O$19/2)))*$AZ$14)/3)*$L$603))),IF('Silo Levels'!$L$21="Pumping",(($D$18*$L$603)+((PI()*(($C$21/2)^2)*($G$20-$K1037))*$L$603))+((($D$18+$H$18)/3)*$BG$14)+(((PI()*($C$21/2)^2*(($C$21/2)*$AZ$14))/3)*$L$603),(($D$18*$L$603)+((PI()*(($C$21/2)^2)*($G$20-$K1037))*$L$603))+((($D$18+$H$18)/3)*$BG$14)-(((PI()*($C$21/2)^2*(($C$21/2)*$AZ$14))/3)*$L$603)))</f>
        <v>32863.223510644566</v>
      </c>
      <c r="M1037" s="73">
        <v>43.2</v>
      </c>
      <c r="N1037" s="101">
        <f t="shared" si="148"/>
        <v>37533.564486929332</v>
      </c>
      <c r="O1037" s="66">
        <v>43.2</v>
      </c>
      <c r="P1037" s="102">
        <f>IF($O1037&gt;$G$20,IF('Silo Levels'!$L$22="Pumping",((PI()*((($C$19+$G$20)-$O1037)*($O$20/($O$19/2)))^2*((($O$20+$G$20)-$O1037))/3)*$P$603)+(((PI()*((($C$19+$G$20)-$O1037)*($O$20/($O$19/2)))^2*(((($C$19+$G$20)-$O1037)*($O$20/($O$19/2)))*$AZ$15))/3)*$P$603),(((PI()*((($C$19+$G$20)-$O1037)*($O$20/($O$19/2)))^2*((($O$20+$G$20)-$O1037)/3))*$P$603)-((PI()*((($C$19+$G$20)-$O1037)*($O$20/($O$19/2)))^2*(((($C$19+$G$20)-$O1037)*($O$20/($O$19/2)))*$AZ$15)/3)*$P$603))),IF('Silo Levels'!$L$22="Pumping",(($D$18*$P$603)+((PI()*(($C$21/2)^2)*($G$20-$O1037))*$P$603))+((($D$18+$H$18)/3)*$BG$15)+(((PI()*($C$21/2)^2*(($C$21/2)*$AZ$15))/3)*$P$603),(($D$18*$P$603)+((PI()*(($C$21/2)^2)*($G$20-$O1037))*$P$603))+((($D$18+$H$18)/3)*$BG$15)-(((PI()*($C$21/2)^2*(($C$21/2)*$AZ$15))/3)*$P$603)))</f>
        <v>33638.408959336841</v>
      </c>
      <c r="Q1037" s="73">
        <v>43.2</v>
      </c>
      <c r="R1037" s="101">
        <f t="shared" si="149"/>
        <v>38825.593975330608</v>
      </c>
      <c r="S1037" s="66">
        <v>43.2</v>
      </c>
      <c r="T1037" s="102">
        <f>IF($S1037&gt;$G$20,IF('Silo Levels'!$L$23="Pumping",((PI()*((($C$19+$G$20)-$S1037)*($O$20/($O$19/2)))^2*((($O$20+$G$20)-$S1037))/3)*$T$603)+(((PI()*((($C$19+$G$20)-$S1037)*($O$20/($O$19/2)))^2*(((($C$19+$G$20)-$S1037)*($O$20/($O$19/2)))*$AZ$16))/3)*$T$603),(((PI()*((($C$19+$G$20)-$S1037)*($O$20/($O$19/2)))^2*((($O$20+$G$20)-$S1037)/3))*$T$603)-((PI()*((($C$19+$G$20)-$S1037)*($O$20/($O$19/2)))^2*(((($C$19+$G$20)-$S1037)*($O$20/($O$19/2)))*$AZ$16)/3)*$T$603))),IF('Silo Levels'!$L$23="Pumping",(($D$18*$T$603)+((PI()*(($C$21/2)^2)*($G$20-$S1037))*$T$603))+((($D$18+$H$18)/3)*$BG$16)+(((PI()*($C$21/2)^2*(($C$21/2)*$AZ$16))/3)*$T$603),(($D$18*$T$603)+((PI()*(($C$21/2)^2)*($G$20-$S1037))*$T$603))+((($D$18+$H$18)/3)*$BG$16)-(((PI()*($C$21/2)^2*(($C$21/2)*$AZ$16))/3)*$T$603)))</f>
        <v>34796.35430538837</v>
      </c>
      <c r="U1037" s="73">
        <v>43.2</v>
      </c>
      <c r="V1037" s="101">
        <f t="shared" si="150"/>
        <v>36502.31357139568</v>
      </c>
      <c r="W1037" s="66">
        <v>43.2</v>
      </c>
      <c r="X1037" s="102">
        <f>IF($W1037&gt;$G$20,IF('Silo Levels'!$L$24="Pumping",((PI()*((($C$19+$G$20)-$W1037)*($O$20/($O$19/2)))^2*((($O$20+$G$20)-$W1037))/3)*$X$603)+(((PI()*((($C$19+$G$20)-$W1037)*($O$20/($O$19/2)))^2*(((($C$19+$G$20)-$W1037)*($O$20/($O$19/2)))*$AZ$17))/3)*$X$603),(((PI()*((($C$19+$G$20)-$W1037)*($O$20/($O$19/2)))^2*((($O$20+$G$20)-$W1037)/3))*$X$603)-((PI()*((($C$19+$G$20)-$W1037)*($O$20/($O$19/2)))^2*(((($C$19+$G$20)-$W1037)*($O$20/($O$19/2)))*$AZ$17)/3)*$X$603))),IF('Silo Levels'!$L$24="Pumping",(($D$18*$X$603)+((PI()*(($C$21/2)^2)*($G$20-$W1037))*$X$603))+((($D$18+$H$18)/3)*$BG$17)+(((PI()*($C$21/2)^2*(($C$21/2)*$AZ$17))/3)*$X$603),(($D$18*$X$603)+((PI()*(($C$21/2)^2)*($G$20-$W1037))*$X$603))+((($D$18+$H$18)/3)*$BG$17)-(((PI()*($C$21/2)^2*(($C$21/2)*$AZ$17))/3)*$X$603)))</f>
        <v>32714.179126369821</v>
      </c>
      <c r="Y1037" s="73">
        <v>43.2</v>
      </c>
      <c r="Z1037" s="101">
        <f t="shared" si="151"/>
        <v>41910.071718926316</v>
      </c>
      <c r="AA1037" s="66">
        <v>43.2</v>
      </c>
      <c r="AB1037" s="102">
        <f>IF($AA1037&gt;$G$20,IF('Silo Levels'!$L$25="Pumping",((PI()*((($C$19+$G$20)-$AA1037)*($O$20/($O$19/2)))^2*((($O$20+$G$20)-$AA1037))/3)*$AB$603)+(((PI()*((($C$19+$G$20)-$AA1037)*($O$20/($O$19/2)))^2*(((($C$19+$G$20)-$AA1037)*($O$20/($O$19/2)))*$AZ$18))/3)*$AB$603),(((PI()*((($C$19+$G$20)-$AA1037)*($O$20/($O$19/2)))^2*((($O$20+$G$20)-$AA1037)/3))*$AB$603)-((PI()*((($C$19+$G$20)-$AA1037)*($O$20/($O$19/2)))^2*(((($C$19+$G$20)-$AA1037)*($O$20/($O$19/2)))*$AZ$18)/3)*$AB$603))),IF('Silo Levels'!$L$25="Pumping",(($D$18*$AB$603)+((PI()*(($C$21/2)^2)*($G$20-$AA1037))*$AB$603))+((($D$18+$H$18)/3)*$BG$18)+(((PI()*($C$21/2)^2*(($C$21/2)*$AZ$18))/3)*$AB$603),(($D$18*$AB$603)+((PI()*(($C$21/2)^2)*($G$20-$AA1037))*$AB$603))+((($D$18+$H$18)/3)*$BG$18)-(((PI()*($C$21/2)^2*(($C$21/2)*$AZ$18))/3)*$AB$603)))</f>
        <v>37560.731341872</v>
      </c>
      <c r="AC1037" s="73">
        <v>43.2</v>
      </c>
      <c r="AD1037" s="101">
        <f t="shared" si="152"/>
        <v>47542.323934546046</v>
      </c>
      <c r="AE1037" s="66">
        <v>43.2</v>
      </c>
      <c r="AF1037" s="102">
        <f>IF($AE1037&gt;$G$20,IF('Silo Levels'!$L$26="Pumping",((PI()*((($C$19+$G$20)-$AE1037)*($O$20/($O$19/2)))^2*((($O$20+$G$20)-$AE1037))/3)*$AF$603)+(((PI()*((($C$19+$G$20)-$AE1037)*($O$20/($O$19/2)))^2*(((($C$19+$G$20)-$AE1037)*($O$20/($O$19/2)))*$AZ$19))/3)*$AF$603),(((PI()*((($C$19+$G$20)-$AE1037)*($O$20/($O$19/2)))^2*((($O$20+$G$20)-$AE1037)/3))*$AF$603)-((PI()*((($C$19+$G$20)-$AE1037)*($O$20/($O$19/2)))^2*(((($C$19+$G$20)-$AE1037)*($O$20/($O$19/2)))*$AZ$19)/3)*$AF$603))),IF('Silo Levels'!$L$26="Pumping",(($D$18*$AF$603)+((PI()*(($C$21/2)^2)*($G$20-$AE1037))*$AF$603))+((($D$18+$H$18)/3)*$BG$19)+(((PI()*($C$21/2)^2*(($C$21/2)*$AZ$19))/3)*$AF$603),(($D$18*$AF$603)+((PI()*(($C$21/2)^2)*($G$20-$AE1037))*$AF$603))+((($D$18+$H$18)/3)*$BG$19)-(((PI()*($C$21/2)^2*(($C$21/2)*$AZ$19))/3)*$AF$603)))</f>
        <v>45331.838282286066</v>
      </c>
      <c r="AG1037" s="73">
        <v>43.2</v>
      </c>
      <c r="AH1037" s="101">
        <f t="shared" si="153"/>
        <v>40292.338636620872</v>
      </c>
      <c r="AI1037" s="66">
        <v>43.2</v>
      </c>
      <c r="AJ1037" s="102">
        <f>IF($AI1037&gt;$G$20,IF('Silo Levels'!$L$27="Pumping",((PI()*((($C$19+$G$20)-$AI1037)*($O$20/($O$19/2)))^2*((($O$20+$G$20)-$AI1037))/3)*$AJ$603)+(((PI()*((($C$19+$G$20)-$AI1037)*($O$20/($O$19/2)))^2*(((($C$19+$G$20)-$AI1037)*($O$20/($O$19/2)))*$AZ$20))/3)*$AJ$603),(((PI()*((($C$19+$G$20)-$AI1037)*($O$20/($O$19/2)))^2*((($O$20+$G$20)-$AI1037)/3))*$AJ$603)-((PI()*((($C$19+$G$20)-$AI1037)*($O$20/($O$19/2)))^2*(((($C$19+$G$20)-$AI1037)*($O$20/($O$19/2)))*$AZ$20)/3)*$AJ$603))),IF('Silo Levels'!$L$27="Pumping",(($D$18*$AJ$603)+((PI()*(($C$21/2)^2)*($G$20-$AI1037))*$AJ$603))+((($D$18+$H$18)/3)*$BG$20)+(((PI()*($C$21/2)^2*(($C$21/2)*$AZ$20))/3)*$AJ$603),(($D$18*$AJ$603)+((PI()*(($C$21/2)^2)*($G$20-$AI1037))*$AJ$603))+((($D$18+$H$18)/3)*$BG$20)-(((PI()*($C$21/2)^2*(($C$21/2)*$AZ$20))/3)*$AJ$603)))</f>
        <v>36110.883245814148</v>
      </c>
    </row>
    <row r="1038" spans="1:36" x14ac:dyDescent="0.3">
      <c r="A1038">
        <v>43.3</v>
      </c>
      <c r="B1038" s="101">
        <f t="shared" si="145"/>
        <v>39872.73614444238</v>
      </c>
      <c r="C1038" s="66">
        <v>43.3</v>
      </c>
      <c r="D1038" s="102">
        <f>IF($C1038&gt;$G$20,IF('Silo Levels'!$L$19="Pumping",((PI()*((($C$19+$G$20)-$C1038)*($O$20/($O$19/2)))^2*((($O$20+$G$20)-$C1038))/3)*$D$603)+(((PI()*((($C$19+$G$20)-$C1038)*($O$20/($O$19/2)))^2*(((($C$19+$G$20)-$C1038)*($O$20/($O$19/2)))*$AZ$12))/3)*$D$603),(((PI()*((($C$19+$G$20)-$C1038)*($O$20/($O$19/2)))^2*((($O$20+$G$20)-$C1038)/3))*$D$603)-((PI()*((($C$19+$G$20)-$C1038)*($O$20/($O$19/2)))^2*(((($C$19+$G$20)-$C1038)*($O$20/($O$19/2)))*$AZ$12)/3)*$D$603))),IF('Silo Levels'!$L$19="Pumping",(($D$18*$D$603)+((PI()*(($C$21/2)^2)*($G$20-$C1038))*$D$603))+((($D$18+$H$18)/3)*$BG$12)+(((PI()*($C$21/2)^2*(($C$21/2)*$AZ$12))/3)*$D$603),(($D$18*$D$603)+((PI()*(($C$21/2)^2)*($G$20-$C1038))*$D$603))+((($D$18+$H$18)/3)*$BG$12)-(((PI()*($C$21/2)^2*(($C$21/2)*$AZ$12))/3)*$D$603)))</f>
        <v>36945.717370877675</v>
      </c>
      <c r="E1038" s="73">
        <v>43.3</v>
      </c>
      <c r="F1038" s="101">
        <f t="shared" si="146"/>
        <v>36122.180219420981</v>
      </c>
      <c r="G1038" s="66">
        <v>43.3</v>
      </c>
      <c r="H1038" s="102">
        <f>IF($G1038&gt;$G$20,IF('Silo Levels'!$L$20="Pumping",((PI()*((($C$19+$G$20)-$G1038)*($O$20/($O$19/2)))^2*((($O$20+$G$20)-$G1038))/3)*$H$603)+(((PI()*((($C$19+$G$20)-$G1038)*($O$20/($O$19/2)))^2*(((($C$19+$G$20)-$G1038)*($O$20/($O$19/2)))*$AZ$13))/3)*$H$603),(((PI()*((($C$19+$G$20)-$G1038)*($O$20/($O$19/2)))^2*((($O$20+$G$20)-$G1038)/3))*$H$603)-((PI()*((($C$19+$G$20)-$G1038)*($O$20/($O$19/2)))^2*(((($C$19+$G$20)-$G1038)*($O$20/($O$19/2)))*$AZ$13)/3)*$H$603))),IF('Silo Levels'!$L$20="Pumping",(($D$18*$H$603)+((PI()*(($C$21/2)^2)*($G$20-$G1038))*$H$603))+((($D$18+$H$18)/3)*$BG$13)+(((PI()*($C$21/2)^2*(($C$21/2)*$AZ$13))/3)*$H$603),(($D$18*$H$603)+((PI()*(($C$21/2)^2)*($G$20-$G1038))*$H$603))+((($D$18+$H$18)/3)*$BG$13)-(((PI()*($C$21/2)^2*(($C$21/2)*$AZ$13))/3)*$H$603)))</f>
        <v>32334.045774395123</v>
      </c>
      <c r="I1038" s="73">
        <v>43.3</v>
      </c>
      <c r="J1038" s="101">
        <f t="shared" si="147"/>
        <v>36286.751309182044</v>
      </c>
      <c r="K1038" s="66">
        <v>43.3</v>
      </c>
      <c r="L1038" s="102">
        <f>IF($K1038&gt;$G$20,IF('Silo Levels'!$L$21="Pumping",((PI()*((($C$19+$G$20)-$K1038)*($O$20/($O$19/2)))^2*((($O$20+$G$20)-$K1038))/3)*$L$603)+(((PI()*((($C$19+$G$20)-$K1038)*($O$20/($O$19/2)))^2*(((($C$19+$G$20)-$K1038)*($O$20/($O$19/2)))*$AZ$14))/3)*$L$603),(((PI()*((($C$19+$G$20)-$K1038)*($O$20/($O$19/2)))^2*((($O$20+$G$20)-$K1038)/3))*$L$603)-((PI()*((($C$19+$G$20)-$K1038)*($O$20/($O$19/2)))^2*(((($C$19+$G$20)-$K1038)*($O$20/($O$19/2)))*$AZ$14)/3)*$L$603))),IF('Silo Levels'!$L$21="Pumping",(($D$18*$L$603)+((PI()*(($C$21/2)^2)*($G$20-$K1038))*$L$603))+((($D$18+$H$18)/3)*$BG$14)+(((PI()*($C$21/2)^2*(($C$21/2)*$AZ$14))/3)*$L$603),(($D$18*$L$603)+((PI()*(($C$21/2)^2)*($G$20-$K1038))*$L$603))+((($D$18+$H$18)/3)*$BG$14)-(((PI()*($C$21/2)^2*(($C$21/2)*$AZ$14))/3)*$L$603)))</f>
        <v>32481.358287569932</v>
      </c>
      <c r="M1038" s="73">
        <v>43.3</v>
      </c>
      <c r="N1038" s="101">
        <f t="shared" si="148"/>
        <v>37142.691737122157</v>
      </c>
      <c r="O1038" s="66">
        <v>43.3</v>
      </c>
      <c r="P1038" s="102">
        <f>IF($O1038&gt;$G$20,IF('Silo Levels'!$L$22="Pumping",((PI()*((($C$19+$G$20)-$O1038)*($O$20/($O$19/2)))^2*((($O$20+$G$20)-$O1038))/3)*$P$603)+(((PI()*((($C$19+$G$20)-$O1038)*($O$20/($O$19/2)))^2*(((($C$19+$G$20)-$O1038)*($O$20/($O$19/2)))*$AZ$15))/3)*$P$603),(((PI()*((($C$19+$G$20)-$O1038)*($O$20/($O$19/2)))^2*((($O$20+$G$20)-$O1038)/3))*$P$603)-((PI()*((($C$19+$G$20)-$O1038)*($O$20/($O$19/2)))^2*(((($C$19+$G$20)-$O1038)*($O$20/($O$19/2)))*$AZ$15)/3)*$P$603))),IF('Silo Levels'!$L$22="Pumping",(($D$18*$P$603)+((PI()*(($C$21/2)^2)*($G$20-$O1038))*$P$603))+((($D$18+$H$18)/3)*$BG$15)+(((PI()*($C$21/2)^2*(($C$21/2)*$AZ$15))/3)*$P$603),(($D$18*$P$603)+((PI()*(($C$21/2)^2)*($G$20-$O1038))*$P$603))+((($D$18+$H$18)/3)*$BG$15)-(((PI()*($C$21/2)^2*(($C$21/2)*$AZ$15))/3)*$P$603)))</f>
        <v>33247.536209529666</v>
      </c>
      <c r="Q1038" s="73">
        <v>43.3</v>
      </c>
      <c r="R1038" s="101">
        <f t="shared" si="149"/>
        <v>38421.2660920751</v>
      </c>
      <c r="S1038" s="66">
        <v>43.3</v>
      </c>
      <c r="T1038" s="102">
        <f>IF($S1038&gt;$G$20,IF('Silo Levels'!$L$23="Pumping",((PI()*((($C$19+$G$20)-$S1038)*($O$20/($O$19/2)))^2*((($O$20+$G$20)-$S1038))/3)*$T$603)+(((PI()*((($C$19+$G$20)-$S1038)*($O$20/($O$19/2)))^2*(((($C$19+$G$20)-$S1038)*($O$20/($O$19/2)))*$AZ$16))/3)*$T$603),(((PI()*((($C$19+$G$20)-$S1038)*($O$20/($O$19/2)))^2*((($O$20+$G$20)-$S1038)/3))*$T$603)-((PI()*((($C$19+$G$20)-$S1038)*($O$20/($O$19/2)))^2*(((($C$19+$G$20)-$S1038)*($O$20/($O$19/2)))*$AZ$16)/3)*$T$603))),IF('Silo Levels'!$L$23="Pumping",(($D$18*$T$603)+((PI()*(($C$21/2)^2)*($G$20-$S1038))*$T$603))+((($D$18+$H$18)/3)*$BG$16)+(((PI()*($C$21/2)^2*(($C$21/2)*$AZ$16))/3)*$T$603),(($D$18*$T$603)+((PI()*(($C$21/2)^2)*($G$20-$S1038))*$T$603))+((($D$18+$H$18)/3)*$BG$16)-(((PI()*($C$21/2)^2*(($C$21/2)*$AZ$16))/3)*$T$603)))</f>
        <v>34392.026422132862</v>
      </c>
      <c r="U1038" s="73">
        <v>43.3</v>
      </c>
      <c r="V1038" s="101">
        <f t="shared" si="150"/>
        <v>36122.180219420981</v>
      </c>
      <c r="W1038" s="66">
        <v>43.3</v>
      </c>
      <c r="X1038" s="102">
        <f>IF($W1038&gt;$G$20,IF('Silo Levels'!$L$24="Pumping",((PI()*((($C$19+$G$20)-$W1038)*($O$20/($O$19/2)))^2*((($O$20+$G$20)-$W1038))/3)*$X$603)+(((PI()*((($C$19+$G$20)-$W1038)*($O$20/($O$19/2)))^2*(((($C$19+$G$20)-$W1038)*($O$20/($O$19/2)))*$AZ$17))/3)*$X$603),(((PI()*((($C$19+$G$20)-$W1038)*($O$20/($O$19/2)))^2*((($O$20+$G$20)-$W1038)/3))*$X$603)-((PI()*((($C$19+$G$20)-$W1038)*($O$20/($O$19/2)))^2*(((($C$19+$G$20)-$W1038)*($O$20/($O$19/2)))*$AZ$17)/3)*$X$603))),IF('Silo Levels'!$L$24="Pumping",(($D$18*$X$603)+((PI()*(($C$21/2)^2)*($G$20-$W1038))*$X$603))+((($D$18+$H$18)/3)*$BG$17)+(((PI()*($C$21/2)^2*(($C$21/2)*$AZ$17))/3)*$X$603),(($D$18*$X$603)+((PI()*(($C$21/2)^2)*($G$20-$W1038))*$X$603))+((($D$18+$H$18)/3)*$BG$17)-(((PI()*($C$21/2)^2*(($C$21/2)*$AZ$17))/3)*$X$603)))</f>
        <v>32334.045774395123</v>
      </c>
      <c r="Y1038" s="73">
        <v>43.3</v>
      </c>
      <c r="Z1038" s="101">
        <f t="shared" si="151"/>
        <v>41473.622231612178</v>
      </c>
      <c r="AA1038" s="66">
        <v>43.3</v>
      </c>
      <c r="AB1038" s="102">
        <f>IF($AA1038&gt;$G$20,IF('Silo Levels'!$L$25="Pumping",((PI()*((($C$19+$G$20)-$AA1038)*($O$20/($O$19/2)))^2*((($O$20+$G$20)-$AA1038))/3)*$AB$603)+(((PI()*((($C$19+$G$20)-$AA1038)*($O$20/($O$19/2)))^2*(((($C$19+$G$20)-$AA1038)*($O$20/($O$19/2)))*$AZ$18))/3)*$AB$603),(((PI()*((($C$19+$G$20)-$AA1038)*($O$20/($O$19/2)))^2*((($O$20+$G$20)-$AA1038)/3))*$AB$603)-((PI()*((($C$19+$G$20)-$AA1038)*($O$20/($O$19/2)))^2*(((($C$19+$G$20)-$AA1038)*($O$20/($O$19/2)))*$AZ$18)/3)*$AB$603))),IF('Silo Levels'!$L$25="Pumping",(($D$18*$AB$603)+((PI()*(($C$21/2)^2)*($G$20-$AA1038))*$AB$603))+((($D$18+$H$18)/3)*$BG$18)+(((PI()*($C$21/2)^2*(($C$21/2)*$AZ$18))/3)*$AB$603),(($D$18*$AB$603)+((PI()*(($C$21/2)^2)*($G$20-$AA1038))*$AB$603))+((($D$18+$H$18)/3)*$BG$18)-(((PI()*($C$21/2)^2*(($C$21/2)*$AZ$18))/3)*$AB$603)))</f>
        <v>37124.281854557863</v>
      </c>
      <c r="AC1038" s="73">
        <v>43.3</v>
      </c>
      <c r="AD1038" s="101">
        <f t="shared" si="152"/>
        <v>47098.686395974044</v>
      </c>
      <c r="AE1038" s="66">
        <v>43.3</v>
      </c>
      <c r="AF1038" s="102">
        <f>IF($AE1038&gt;$G$20,IF('Silo Levels'!$L$26="Pumping",((PI()*((($C$19+$G$20)-$AE1038)*($O$20/($O$19/2)))^2*((($O$20+$G$20)-$AE1038))/3)*$AF$603)+(((PI()*((($C$19+$G$20)-$AE1038)*($O$20/($O$19/2)))^2*(((($C$19+$G$20)-$AE1038)*($O$20/($O$19/2)))*$AZ$19))/3)*$AF$603),(((PI()*((($C$19+$G$20)-$AE1038)*($O$20/($O$19/2)))^2*((($O$20+$G$20)-$AE1038)/3))*$AF$603)-((PI()*((($C$19+$G$20)-$AE1038)*($O$20/($O$19/2)))^2*(((($C$19+$G$20)-$AE1038)*($O$20/($O$19/2)))*$AZ$19)/3)*$AF$603))),IF('Silo Levels'!$L$26="Pumping",(($D$18*$AF$603)+((PI()*(($C$21/2)^2)*($G$20-$AE1038))*$AF$603))+((($D$18+$H$18)/3)*$BG$19)+(((PI()*($C$21/2)^2*(($C$21/2)*$AZ$19))/3)*$AF$603),(($D$18*$AF$603)+((PI()*(($C$21/2)^2)*($G$20-$AE1038))*$AF$603))+((($D$18+$H$18)/3)*$BG$19)-(((PI()*($C$21/2)^2*(($C$21/2)*$AZ$19))/3)*$AF$603)))</f>
        <v>44888.200743714064</v>
      </c>
      <c r="AG1038" s="73">
        <v>43.3</v>
      </c>
      <c r="AH1038" s="101">
        <f t="shared" si="153"/>
        <v>39872.73614444238</v>
      </c>
      <c r="AI1038" s="66">
        <v>43.3</v>
      </c>
      <c r="AJ1038" s="102">
        <f>IF($AI1038&gt;$G$20,IF('Silo Levels'!$L$27="Pumping",((PI()*((($C$19+$G$20)-$AI1038)*($O$20/($O$19/2)))^2*((($O$20+$G$20)-$AI1038))/3)*$AJ$603)+(((PI()*((($C$19+$G$20)-$AI1038)*($O$20/($O$19/2)))^2*(((($C$19+$G$20)-$AI1038)*($O$20/($O$19/2)))*$AZ$20))/3)*$AJ$603),(((PI()*((($C$19+$G$20)-$AI1038)*($O$20/($O$19/2)))^2*((($O$20+$G$20)-$AI1038)/3))*$AJ$603)-((PI()*((($C$19+$G$20)-$AI1038)*($O$20/($O$19/2)))^2*(((($C$19+$G$20)-$AI1038)*($O$20/($O$19/2)))*$AZ$20)/3)*$AJ$603))),IF('Silo Levels'!$L$27="Pumping",(($D$18*$AJ$603)+((PI()*(($C$21/2)^2)*($G$20-$AI1038))*$AJ$603))+((($D$18+$H$18)/3)*$BG$20)+(((PI()*($C$21/2)^2*(($C$21/2)*$AZ$20))/3)*$AJ$603),(($D$18*$AJ$603)+((PI()*(($C$21/2)^2)*($G$20-$AI1038))*$AJ$603))+((($D$18+$H$18)/3)*$BG$20)-(((PI()*($C$21/2)^2*(($C$21/2)*$AZ$20))/3)*$AJ$603)))</f>
        <v>35691.280753635656</v>
      </c>
    </row>
    <row r="1039" spans="1:36" x14ac:dyDescent="0.3">
      <c r="A1039">
        <v>43.4</v>
      </c>
      <c r="B1039" s="101">
        <f t="shared" si="145"/>
        <v>39453.133652263867</v>
      </c>
      <c r="C1039" s="66">
        <v>43.4</v>
      </c>
      <c r="D1039" s="102">
        <f>IF($C1039&gt;$G$20,IF('Silo Levels'!$L$19="Pumping",((PI()*((($C$19+$G$20)-$C1039)*($O$20/($O$19/2)))^2*((($O$20+$G$20)-$C1039))/3)*$D$603)+(((PI()*((($C$19+$G$20)-$C1039)*($O$20/($O$19/2)))^2*(((($C$19+$G$20)-$C1039)*($O$20/($O$19/2)))*$AZ$12))/3)*$D$603),(((PI()*((($C$19+$G$20)-$C1039)*($O$20/($O$19/2)))^2*((($O$20+$G$20)-$C1039)/3))*$D$603)-((PI()*((($C$19+$G$20)-$C1039)*($O$20/($O$19/2)))^2*(((($C$19+$G$20)-$C1039)*($O$20/($O$19/2)))*$AZ$12)/3)*$D$603))),IF('Silo Levels'!$L$19="Pumping",(($D$18*$D$603)+((PI()*(($C$21/2)^2)*($G$20-$C1039))*$D$603))+((($D$18+$H$18)/3)*$BG$12)+(((PI()*($C$21/2)^2*(($C$21/2)*$AZ$12))/3)*$D$603),(($D$18*$D$603)+((PI()*(($C$21/2)^2)*($G$20-$C1039))*$D$603))+((($D$18+$H$18)/3)*$BG$12)-(((PI()*($C$21/2)^2*(($C$21/2)*$AZ$12))/3)*$D$603)))</f>
        <v>36526.114878699162</v>
      </c>
      <c r="E1039" s="73">
        <v>43.4</v>
      </c>
      <c r="F1039" s="101">
        <f t="shared" si="146"/>
        <v>35742.046867446261</v>
      </c>
      <c r="G1039" s="66">
        <v>43.4</v>
      </c>
      <c r="H1039" s="102">
        <f>IF($G1039&gt;$G$20,IF('Silo Levels'!$L$20="Pumping",((PI()*((($C$19+$G$20)-$G1039)*($O$20/($O$19/2)))^2*((($O$20+$G$20)-$G1039))/3)*$H$603)+(((PI()*((($C$19+$G$20)-$G1039)*($O$20/($O$19/2)))^2*(((($C$19+$G$20)-$G1039)*($O$20/($O$19/2)))*$AZ$13))/3)*$H$603),(((PI()*((($C$19+$G$20)-$G1039)*($O$20/($O$19/2)))^2*((($O$20+$G$20)-$G1039)/3))*$H$603)-((PI()*((($C$19+$G$20)-$G1039)*($O$20/($O$19/2)))^2*(((($C$19+$G$20)-$G1039)*($O$20/($O$19/2)))*$AZ$13)/3)*$H$603))),IF('Silo Levels'!$L$20="Pumping",(($D$18*$H$603)+((PI()*(($C$21/2)^2)*($G$20-$G1039))*$H$603))+((($D$18+$H$18)/3)*$BG$13)+(((PI()*($C$21/2)^2*(($C$21/2)*$AZ$13))/3)*$H$603),(($D$18*$H$603)+((PI()*(($C$21/2)^2)*($G$20-$G1039))*$H$603))+((($D$18+$H$18)/3)*$BG$13)-(((PI()*($C$21/2)^2*(($C$21/2)*$AZ$13))/3)*$H$603)))</f>
        <v>31953.912422420402</v>
      </c>
      <c r="I1039" s="73">
        <v>43.4</v>
      </c>
      <c r="J1039" s="101">
        <f t="shared" si="147"/>
        <v>35904.886086107377</v>
      </c>
      <c r="K1039" s="66">
        <v>43.4</v>
      </c>
      <c r="L1039" s="102">
        <f>IF($K1039&gt;$G$20,IF('Silo Levels'!$L$21="Pumping",((PI()*((($C$19+$G$20)-$K1039)*($O$20/($O$19/2)))^2*((($O$20+$G$20)-$K1039))/3)*$L$603)+(((PI()*((($C$19+$G$20)-$K1039)*($O$20/($O$19/2)))^2*(((($C$19+$G$20)-$K1039)*($O$20/($O$19/2)))*$AZ$14))/3)*$L$603),(((PI()*((($C$19+$G$20)-$K1039)*($O$20/($O$19/2)))^2*((($O$20+$G$20)-$K1039)/3))*$L$603)-((PI()*((($C$19+$G$20)-$K1039)*($O$20/($O$19/2)))^2*(((($C$19+$G$20)-$K1039)*($O$20/($O$19/2)))*$AZ$14)/3)*$L$603))),IF('Silo Levels'!$L$21="Pumping",(($D$18*$L$603)+((PI()*(($C$21/2)^2)*($G$20-$K1039))*$L$603))+((($D$18+$H$18)/3)*$BG$14)+(((PI()*($C$21/2)^2*(($C$21/2)*$AZ$14))/3)*$L$603),(($D$18*$L$603)+((PI()*(($C$21/2)^2)*($G$20-$K1039))*$L$603))+((($D$18+$H$18)/3)*$BG$14)-(((PI()*($C$21/2)^2*(($C$21/2)*$AZ$14))/3)*$L$603)))</f>
        <v>32099.493064495266</v>
      </c>
      <c r="M1039" s="73">
        <v>43.4</v>
      </c>
      <c r="N1039" s="101">
        <f t="shared" si="148"/>
        <v>36751.818987314968</v>
      </c>
      <c r="O1039" s="66">
        <v>43.4</v>
      </c>
      <c r="P1039" s="102">
        <f>IF($O1039&gt;$G$20,IF('Silo Levels'!$L$22="Pumping",((PI()*((($C$19+$G$20)-$O1039)*($O$20/($O$19/2)))^2*((($O$20+$G$20)-$O1039))/3)*$P$603)+(((PI()*((($C$19+$G$20)-$O1039)*($O$20/($O$19/2)))^2*(((($C$19+$G$20)-$O1039)*($O$20/($O$19/2)))*$AZ$15))/3)*$P$603),(((PI()*((($C$19+$G$20)-$O1039)*($O$20/($O$19/2)))^2*((($O$20+$G$20)-$O1039)/3))*$P$603)-((PI()*((($C$19+$G$20)-$O1039)*($O$20/($O$19/2)))^2*(((($C$19+$G$20)-$O1039)*($O$20/($O$19/2)))*$AZ$15)/3)*$P$603))),IF('Silo Levels'!$L$22="Pumping",(($D$18*$P$603)+((PI()*(($C$21/2)^2)*($G$20-$O1039))*$P$603))+((($D$18+$H$18)/3)*$BG$15)+(((PI()*($C$21/2)^2*(($C$21/2)*$AZ$15))/3)*$P$603),(($D$18*$P$603)+((PI()*(($C$21/2)^2)*($G$20-$O1039))*$P$603))+((($D$18+$H$18)/3)*$BG$15)-(((PI()*($C$21/2)^2*(($C$21/2)*$AZ$15))/3)*$P$603)))</f>
        <v>32856.663459722477</v>
      </c>
      <c r="Q1039" s="73">
        <v>43.4</v>
      </c>
      <c r="R1039" s="101">
        <f t="shared" si="149"/>
        <v>38016.938208819571</v>
      </c>
      <c r="S1039" s="66">
        <v>43.4</v>
      </c>
      <c r="T1039" s="102">
        <f>IF($S1039&gt;$G$20,IF('Silo Levels'!$L$23="Pumping",((PI()*((($C$19+$G$20)-$S1039)*($O$20/($O$19/2)))^2*((($O$20+$G$20)-$S1039))/3)*$T$603)+(((PI()*((($C$19+$G$20)-$S1039)*($O$20/($O$19/2)))^2*(((($C$19+$G$20)-$S1039)*($O$20/($O$19/2)))*$AZ$16))/3)*$T$603),(((PI()*((($C$19+$G$20)-$S1039)*($O$20/($O$19/2)))^2*((($O$20+$G$20)-$S1039)/3))*$T$603)-((PI()*((($C$19+$G$20)-$S1039)*($O$20/($O$19/2)))^2*(((($C$19+$G$20)-$S1039)*($O$20/($O$19/2)))*$AZ$16)/3)*$T$603))),IF('Silo Levels'!$L$23="Pumping",(($D$18*$T$603)+((PI()*(($C$21/2)^2)*($G$20-$S1039))*$T$603))+((($D$18+$H$18)/3)*$BG$16)+(((PI()*($C$21/2)^2*(($C$21/2)*$AZ$16))/3)*$T$603),(($D$18*$T$603)+((PI()*(($C$21/2)^2)*($G$20-$S1039))*$T$603))+((($D$18+$H$18)/3)*$BG$16)-(((PI()*($C$21/2)^2*(($C$21/2)*$AZ$16))/3)*$T$603)))</f>
        <v>33987.698538877332</v>
      </c>
      <c r="U1039" s="73">
        <v>43.4</v>
      </c>
      <c r="V1039" s="101">
        <f t="shared" si="150"/>
        <v>35742.046867446261</v>
      </c>
      <c r="W1039" s="66">
        <v>43.4</v>
      </c>
      <c r="X1039" s="102">
        <f>IF($W1039&gt;$G$20,IF('Silo Levels'!$L$24="Pumping",((PI()*((($C$19+$G$20)-$W1039)*($O$20/($O$19/2)))^2*((($O$20+$G$20)-$W1039))/3)*$X$603)+(((PI()*((($C$19+$G$20)-$W1039)*($O$20/($O$19/2)))^2*(((($C$19+$G$20)-$W1039)*($O$20/($O$19/2)))*$AZ$17))/3)*$X$603),(((PI()*((($C$19+$G$20)-$W1039)*($O$20/($O$19/2)))^2*((($O$20+$G$20)-$W1039)/3))*$X$603)-((PI()*((($C$19+$G$20)-$W1039)*($O$20/($O$19/2)))^2*(((($C$19+$G$20)-$W1039)*($O$20/($O$19/2)))*$AZ$17)/3)*$X$603))),IF('Silo Levels'!$L$24="Pumping",(($D$18*$X$603)+((PI()*(($C$21/2)^2)*($G$20-$W1039))*$X$603))+((($D$18+$H$18)/3)*$BG$17)+(((PI()*($C$21/2)^2*(($C$21/2)*$AZ$17))/3)*$X$603),(($D$18*$X$603)+((PI()*(($C$21/2)^2)*($G$20-$W1039))*$X$603))+((($D$18+$H$18)/3)*$BG$17)-(((PI()*($C$21/2)^2*(($C$21/2)*$AZ$17))/3)*$X$603)))</f>
        <v>31953.912422420402</v>
      </c>
      <c r="Y1039" s="73">
        <v>43.4</v>
      </c>
      <c r="Z1039" s="101">
        <f t="shared" si="151"/>
        <v>41037.172744298012</v>
      </c>
      <c r="AA1039" s="66">
        <v>43.4</v>
      </c>
      <c r="AB1039" s="102">
        <f>IF($AA1039&gt;$G$20,IF('Silo Levels'!$L$25="Pumping",((PI()*((($C$19+$G$20)-$AA1039)*($O$20/($O$19/2)))^2*((($O$20+$G$20)-$AA1039))/3)*$AB$603)+(((PI()*((($C$19+$G$20)-$AA1039)*($O$20/($O$19/2)))^2*(((($C$19+$G$20)-$AA1039)*($O$20/($O$19/2)))*$AZ$18))/3)*$AB$603),(((PI()*((($C$19+$G$20)-$AA1039)*($O$20/($O$19/2)))^2*((($O$20+$G$20)-$AA1039)/3))*$AB$603)-((PI()*((($C$19+$G$20)-$AA1039)*($O$20/($O$19/2)))^2*(((($C$19+$G$20)-$AA1039)*($O$20/($O$19/2)))*$AZ$18)/3)*$AB$603))),IF('Silo Levels'!$L$25="Pumping",(($D$18*$AB$603)+((PI()*(($C$21/2)^2)*($G$20-$AA1039))*$AB$603))+((($D$18+$H$18)/3)*$BG$18)+(((PI()*($C$21/2)^2*(($C$21/2)*$AZ$18))/3)*$AB$603),(($D$18*$AB$603)+((PI()*(($C$21/2)^2)*($G$20-$AA1039))*$AB$603))+((($D$18+$H$18)/3)*$BG$18)-(((PI()*($C$21/2)^2*(($C$21/2)*$AZ$18))/3)*$AB$603)))</f>
        <v>36687.832367243696</v>
      </c>
      <c r="AC1039" s="73">
        <v>43.4</v>
      </c>
      <c r="AD1039" s="101">
        <f t="shared" si="152"/>
        <v>46655.048857401998</v>
      </c>
      <c r="AE1039" s="66">
        <v>43.4</v>
      </c>
      <c r="AF1039" s="102">
        <f>IF($AE1039&gt;$G$20,IF('Silo Levels'!$L$26="Pumping",((PI()*((($C$19+$G$20)-$AE1039)*($O$20/($O$19/2)))^2*((($O$20+$G$20)-$AE1039))/3)*$AF$603)+(((PI()*((($C$19+$G$20)-$AE1039)*($O$20/($O$19/2)))^2*(((($C$19+$G$20)-$AE1039)*($O$20/($O$19/2)))*$AZ$19))/3)*$AF$603),(((PI()*((($C$19+$G$20)-$AE1039)*($O$20/($O$19/2)))^2*((($O$20+$G$20)-$AE1039)/3))*$AF$603)-((PI()*((($C$19+$G$20)-$AE1039)*($O$20/($O$19/2)))^2*(((($C$19+$G$20)-$AE1039)*($O$20/($O$19/2)))*$AZ$19)/3)*$AF$603))),IF('Silo Levels'!$L$26="Pumping",(($D$18*$AF$603)+((PI()*(($C$21/2)^2)*($G$20-$AE1039))*$AF$603))+((($D$18+$H$18)/3)*$BG$19)+(((PI()*($C$21/2)^2*(($C$21/2)*$AZ$19))/3)*$AF$603),(($D$18*$AF$603)+((PI()*(($C$21/2)^2)*($G$20-$AE1039))*$AF$603))+((($D$18+$H$18)/3)*$BG$19)-(((PI()*($C$21/2)^2*(($C$21/2)*$AZ$19))/3)*$AF$603)))</f>
        <v>44444.563205142018</v>
      </c>
      <c r="AG1039" s="73">
        <v>43.4</v>
      </c>
      <c r="AH1039" s="101">
        <f t="shared" si="153"/>
        <v>39453.133652263867</v>
      </c>
      <c r="AI1039" s="66">
        <v>43.4</v>
      </c>
      <c r="AJ1039" s="102">
        <f>IF($AI1039&gt;$G$20,IF('Silo Levels'!$L$27="Pumping",((PI()*((($C$19+$G$20)-$AI1039)*($O$20/($O$19/2)))^2*((($O$20+$G$20)-$AI1039))/3)*$AJ$603)+(((PI()*((($C$19+$G$20)-$AI1039)*($O$20/($O$19/2)))^2*(((($C$19+$G$20)-$AI1039)*($O$20/($O$19/2)))*$AZ$20))/3)*$AJ$603),(((PI()*((($C$19+$G$20)-$AI1039)*($O$20/($O$19/2)))^2*((($O$20+$G$20)-$AI1039)/3))*$AJ$603)-((PI()*((($C$19+$G$20)-$AI1039)*($O$20/($O$19/2)))^2*(((($C$19+$G$20)-$AI1039)*($O$20/($O$19/2)))*$AZ$20)/3)*$AJ$603))),IF('Silo Levels'!$L$27="Pumping",(($D$18*$AJ$603)+((PI()*(($C$21/2)^2)*($G$20-$AI1039))*$AJ$603))+((($D$18+$H$18)/3)*$BG$20)+(((PI()*($C$21/2)^2*(($C$21/2)*$AZ$20))/3)*$AJ$603),(($D$18*$AJ$603)+((PI()*(($C$21/2)^2)*($G$20-$AI1039))*$AJ$603))+((($D$18+$H$18)/3)*$BG$20)-(((PI()*($C$21/2)^2*(($C$21/2)*$AZ$20))/3)*$AJ$603)))</f>
        <v>35271.678261457142</v>
      </c>
    </row>
    <row r="1040" spans="1:36" x14ac:dyDescent="0.3">
      <c r="A1040">
        <v>43.5</v>
      </c>
      <c r="B1040" s="101">
        <f t="shared" si="145"/>
        <v>39033.531160085346</v>
      </c>
      <c r="C1040" s="66">
        <v>43.5</v>
      </c>
      <c r="D1040" s="102">
        <f>IF($C1040&gt;$G$20,IF('Silo Levels'!$L$19="Pumping",((PI()*((($C$19+$G$20)-$C1040)*($O$20/($O$19/2)))^2*((($O$20+$G$20)-$C1040))/3)*$D$603)+(((PI()*((($C$19+$G$20)-$C1040)*($O$20/($O$19/2)))^2*(((($C$19+$G$20)-$C1040)*($O$20/($O$19/2)))*$AZ$12))/3)*$D$603),(((PI()*((($C$19+$G$20)-$C1040)*($O$20/($O$19/2)))^2*((($O$20+$G$20)-$C1040)/3))*$D$603)-((PI()*((($C$19+$G$20)-$C1040)*($O$20/($O$19/2)))^2*(((($C$19+$G$20)-$C1040)*($O$20/($O$19/2)))*$AZ$12)/3)*$D$603))),IF('Silo Levels'!$L$19="Pumping",(($D$18*$D$603)+((PI()*(($C$21/2)^2)*($G$20-$C1040))*$D$603))+((($D$18+$H$18)/3)*$BG$12)+(((PI()*($C$21/2)^2*(($C$21/2)*$AZ$12))/3)*$D$603),(($D$18*$D$603)+((PI()*(($C$21/2)^2)*($G$20-$C1040))*$D$603))+((($D$18+$H$18)/3)*$BG$12)-(((PI()*($C$21/2)^2*(($C$21/2)*$AZ$12))/3)*$D$603)))</f>
        <v>36106.512386520641</v>
      </c>
      <c r="E1040" s="73">
        <v>43.5</v>
      </c>
      <c r="F1040" s="101">
        <f t="shared" si="146"/>
        <v>35361.913515471533</v>
      </c>
      <c r="G1040" s="66">
        <v>43.5</v>
      </c>
      <c r="H1040" s="102">
        <f>IF($G1040&gt;$G$20,IF('Silo Levels'!$L$20="Pumping",((PI()*((($C$19+$G$20)-$G1040)*($O$20/($O$19/2)))^2*((($O$20+$G$20)-$G1040))/3)*$H$603)+(((PI()*((($C$19+$G$20)-$G1040)*($O$20/($O$19/2)))^2*(((($C$19+$G$20)-$G1040)*($O$20/($O$19/2)))*$AZ$13))/3)*$H$603),(((PI()*((($C$19+$G$20)-$G1040)*($O$20/($O$19/2)))^2*((($O$20+$G$20)-$G1040)/3))*$H$603)-((PI()*((($C$19+$G$20)-$G1040)*($O$20/($O$19/2)))^2*(((($C$19+$G$20)-$G1040)*($O$20/($O$19/2)))*$AZ$13)/3)*$H$603))),IF('Silo Levels'!$L$20="Pumping",(($D$18*$H$603)+((PI()*(($C$21/2)^2)*($G$20-$G1040))*$H$603))+((($D$18+$H$18)/3)*$BG$13)+(((PI()*($C$21/2)^2*(($C$21/2)*$AZ$13))/3)*$H$603),(($D$18*$H$603)+((PI()*(($C$21/2)^2)*($G$20-$G1040))*$H$603))+((($D$18+$H$18)/3)*$BG$13)-(((PI()*($C$21/2)^2*(($C$21/2)*$AZ$13))/3)*$H$603)))</f>
        <v>31573.779070445675</v>
      </c>
      <c r="I1040" s="73">
        <v>43.5</v>
      </c>
      <c r="J1040" s="101">
        <f t="shared" si="147"/>
        <v>35523.020863032703</v>
      </c>
      <c r="K1040" s="66">
        <v>43.5</v>
      </c>
      <c r="L1040" s="102">
        <f>IF($K1040&gt;$G$20,IF('Silo Levels'!$L$21="Pumping",((PI()*((($C$19+$G$20)-$K1040)*($O$20/($O$19/2)))^2*((($O$20+$G$20)-$K1040))/3)*$L$603)+(((PI()*((($C$19+$G$20)-$K1040)*($O$20/($O$19/2)))^2*(((($C$19+$G$20)-$K1040)*($O$20/($O$19/2)))*$AZ$14))/3)*$L$603),(((PI()*((($C$19+$G$20)-$K1040)*($O$20/($O$19/2)))^2*((($O$20+$G$20)-$K1040)/3))*$L$603)-((PI()*((($C$19+$G$20)-$K1040)*($O$20/($O$19/2)))^2*(((($C$19+$G$20)-$K1040)*($O$20/($O$19/2)))*$AZ$14)/3)*$L$603))),IF('Silo Levels'!$L$21="Pumping",(($D$18*$L$603)+((PI()*(($C$21/2)^2)*($G$20-$K1040))*$L$603))+((($D$18+$H$18)/3)*$BG$14)+(((PI()*($C$21/2)^2*(($C$21/2)*$AZ$14))/3)*$L$603),(($D$18*$L$603)+((PI()*(($C$21/2)^2)*($G$20-$K1040))*$L$603))+((($D$18+$H$18)/3)*$BG$14)-(((PI()*($C$21/2)^2*(($C$21/2)*$AZ$14))/3)*$L$603)))</f>
        <v>31717.627841420592</v>
      </c>
      <c r="M1040" s="73">
        <v>43.5</v>
      </c>
      <c r="N1040" s="101">
        <f t="shared" si="148"/>
        <v>36360.946237507771</v>
      </c>
      <c r="O1040" s="66">
        <v>43.5</v>
      </c>
      <c r="P1040" s="102">
        <f>IF($O1040&gt;$G$20,IF('Silo Levels'!$L$22="Pumping",((PI()*((($C$19+$G$20)-$O1040)*($O$20/($O$19/2)))^2*((($O$20+$G$20)-$O1040))/3)*$P$603)+(((PI()*((($C$19+$G$20)-$O1040)*($O$20/($O$19/2)))^2*(((($C$19+$G$20)-$O1040)*($O$20/($O$19/2)))*$AZ$15))/3)*$P$603),(((PI()*((($C$19+$G$20)-$O1040)*($O$20/($O$19/2)))^2*((($O$20+$G$20)-$O1040)/3))*$P$603)-((PI()*((($C$19+$G$20)-$O1040)*($O$20/($O$19/2)))^2*(((($C$19+$G$20)-$O1040)*($O$20/($O$19/2)))*$AZ$15)/3)*$P$603))),IF('Silo Levels'!$L$22="Pumping",(($D$18*$P$603)+((PI()*(($C$21/2)^2)*($G$20-$O1040))*$P$603))+((($D$18+$H$18)/3)*$BG$15)+(((PI()*($C$21/2)^2*(($C$21/2)*$AZ$15))/3)*$P$603),(($D$18*$P$603)+((PI()*(($C$21/2)^2)*($G$20-$O1040))*$P$603))+((($D$18+$H$18)/3)*$BG$15)-(((PI()*($C$21/2)^2*(($C$21/2)*$AZ$15))/3)*$P$603)))</f>
        <v>32465.79070991528</v>
      </c>
      <c r="Q1040" s="73">
        <v>43.5</v>
      </c>
      <c r="R1040" s="101">
        <f t="shared" si="149"/>
        <v>37612.610325564034</v>
      </c>
      <c r="S1040" s="66">
        <v>43.5</v>
      </c>
      <c r="T1040" s="102">
        <f>IF($S1040&gt;$G$20,IF('Silo Levels'!$L$23="Pumping",((PI()*((($C$19+$G$20)-$S1040)*($O$20/($O$19/2)))^2*((($O$20+$G$20)-$S1040))/3)*$T$603)+(((PI()*((($C$19+$G$20)-$S1040)*($O$20/($O$19/2)))^2*(((($C$19+$G$20)-$S1040)*($O$20/($O$19/2)))*$AZ$16))/3)*$T$603),(((PI()*((($C$19+$G$20)-$S1040)*($O$20/($O$19/2)))^2*((($O$20+$G$20)-$S1040)/3))*$T$603)-((PI()*((($C$19+$G$20)-$S1040)*($O$20/($O$19/2)))^2*(((($C$19+$G$20)-$S1040)*($O$20/($O$19/2)))*$AZ$16)/3)*$T$603))),IF('Silo Levels'!$L$23="Pumping",(($D$18*$T$603)+((PI()*(($C$21/2)^2)*($G$20-$S1040))*$T$603))+((($D$18+$H$18)/3)*$BG$16)+(((PI()*($C$21/2)^2*(($C$21/2)*$AZ$16))/3)*$T$603),(($D$18*$T$603)+((PI()*(($C$21/2)^2)*($G$20-$S1040))*$T$603))+((($D$18+$H$18)/3)*$BG$16)-(((PI()*($C$21/2)^2*(($C$21/2)*$AZ$16))/3)*$T$603)))</f>
        <v>33583.370655621795</v>
      </c>
      <c r="U1040" s="73">
        <v>43.5</v>
      </c>
      <c r="V1040" s="101">
        <f t="shared" si="150"/>
        <v>35361.913515471533</v>
      </c>
      <c r="W1040" s="66">
        <v>43.5</v>
      </c>
      <c r="X1040" s="102">
        <f>IF($W1040&gt;$G$20,IF('Silo Levels'!$L$24="Pumping",((PI()*((($C$19+$G$20)-$W1040)*($O$20/($O$19/2)))^2*((($O$20+$G$20)-$W1040))/3)*$X$603)+(((PI()*((($C$19+$G$20)-$W1040)*($O$20/($O$19/2)))^2*(((($C$19+$G$20)-$W1040)*($O$20/($O$19/2)))*$AZ$17))/3)*$X$603),(((PI()*((($C$19+$G$20)-$W1040)*($O$20/($O$19/2)))^2*((($O$20+$G$20)-$W1040)/3))*$X$603)-((PI()*((($C$19+$G$20)-$W1040)*($O$20/($O$19/2)))^2*(((($C$19+$G$20)-$W1040)*($O$20/($O$19/2)))*$AZ$17)/3)*$X$603))),IF('Silo Levels'!$L$24="Pumping",(($D$18*$X$603)+((PI()*(($C$21/2)^2)*($G$20-$W1040))*$X$603))+((($D$18+$H$18)/3)*$BG$17)+(((PI()*($C$21/2)^2*(($C$21/2)*$AZ$17))/3)*$X$603),(($D$18*$X$603)+((PI()*(($C$21/2)^2)*($G$20-$W1040))*$X$603))+((($D$18+$H$18)/3)*$BG$17)-(((PI()*($C$21/2)^2*(($C$21/2)*$AZ$17))/3)*$X$603)))</f>
        <v>31573.779070445675</v>
      </c>
      <c r="Y1040" s="73">
        <v>43.5</v>
      </c>
      <c r="Z1040" s="101">
        <f t="shared" si="151"/>
        <v>40600.723256983845</v>
      </c>
      <c r="AA1040" s="66">
        <v>43.5</v>
      </c>
      <c r="AB1040" s="102">
        <f>IF($AA1040&gt;$G$20,IF('Silo Levels'!$L$25="Pumping",((PI()*((($C$19+$G$20)-$AA1040)*($O$20/($O$19/2)))^2*((($O$20+$G$20)-$AA1040))/3)*$AB$603)+(((PI()*((($C$19+$G$20)-$AA1040)*($O$20/($O$19/2)))^2*(((($C$19+$G$20)-$AA1040)*($O$20/($O$19/2)))*$AZ$18))/3)*$AB$603),(((PI()*((($C$19+$G$20)-$AA1040)*($O$20/($O$19/2)))^2*((($O$20+$G$20)-$AA1040)/3))*$AB$603)-((PI()*((($C$19+$G$20)-$AA1040)*($O$20/($O$19/2)))^2*(((($C$19+$G$20)-$AA1040)*($O$20/($O$19/2)))*$AZ$18)/3)*$AB$603))),IF('Silo Levels'!$L$25="Pumping",(($D$18*$AB$603)+((PI()*(($C$21/2)^2)*($G$20-$AA1040))*$AB$603))+((($D$18+$H$18)/3)*$BG$18)+(((PI()*($C$21/2)^2*(($C$21/2)*$AZ$18))/3)*$AB$603),(($D$18*$AB$603)+((PI()*(($C$21/2)^2)*($G$20-$AA1040))*$AB$603))+((($D$18+$H$18)/3)*$BG$18)-(((PI()*($C$21/2)^2*(($C$21/2)*$AZ$18))/3)*$AB$603)))</f>
        <v>36251.38287992953</v>
      </c>
      <c r="AC1040" s="73">
        <v>43.5</v>
      </c>
      <c r="AD1040" s="101">
        <f t="shared" si="152"/>
        <v>46211.411318829953</v>
      </c>
      <c r="AE1040" s="66">
        <v>43.5</v>
      </c>
      <c r="AF1040" s="102">
        <f>IF($AE1040&gt;$G$20,IF('Silo Levels'!$L$26="Pumping",((PI()*((($C$19+$G$20)-$AE1040)*($O$20/($O$19/2)))^2*((($O$20+$G$20)-$AE1040))/3)*$AF$603)+(((PI()*((($C$19+$G$20)-$AE1040)*($O$20/($O$19/2)))^2*(((($C$19+$G$20)-$AE1040)*($O$20/($O$19/2)))*$AZ$19))/3)*$AF$603),(((PI()*((($C$19+$G$20)-$AE1040)*($O$20/($O$19/2)))^2*((($O$20+$G$20)-$AE1040)/3))*$AF$603)-((PI()*((($C$19+$G$20)-$AE1040)*($O$20/($O$19/2)))^2*(((($C$19+$G$20)-$AE1040)*($O$20/($O$19/2)))*$AZ$19)/3)*$AF$603))),IF('Silo Levels'!$L$26="Pumping",(($D$18*$AF$603)+((PI()*(($C$21/2)^2)*($G$20-$AE1040))*$AF$603))+((($D$18+$H$18)/3)*$BG$19)+(((PI()*($C$21/2)^2*(($C$21/2)*$AZ$19))/3)*$AF$603),(($D$18*$AF$603)+((PI()*(($C$21/2)^2)*($G$20-$AE1040))*$AF$603))+((($D$18+$H$18)/3)*$BG$19)-(((PI()*($C$21/2)^2*(($C$21/2)*$AZ$19))/3)*$AF$603)))</f>
        <v>44000.925666569972</v>
      </c>
      <c r="AG1040" s="73">
        <v>43.5</v>
      </c>
      <c r="AH1040" s="101">
        <f t="shared" si="153"/>
        <v>39033.531160085346</v>
      </c>
      <c r="AI1040" s="66">
        <v>43.5</v>
      </c>
      <c r="AJ1040" s="102">
        <f>IF($AI1040&gt;$G$20,IF('Silo Levels'!$L$27="Pumping",((PI()*((($C$19+$G$20)-$AI1040)*($O$20/($O$19/2)))^2*((($O$20+$G$20)-$AI1040))/3)*$AJ$603)+(((PI()*((($C$19+$G$20)-$AI1040)*($O$20/($O$19/2)))^2*(((($C$19+$G$20)-$AI1040)*($O$20/($O$19/2)))*$AZ$20))/3)*$AJ$603),(((PI()*((($C$19+$G$20)-$AI1040)*($O$20/($O$19/2)))^2*((($O$20+$G$20)-$AI1040)/3))*$AJ$603)-((PI()*((($C$19+$G$20)-$AI1040)*($O$20/($O$19/2)))^2*(((($C$19+$G$20)-$AI1040)*($O$20/($O$19/2)))*$AZ$20)/3)*$AJ$603))),IF('Silo Levels'!$L$27="Pumping",(($D$18*$AJ$603)+((PI()*(($C$21/2)^2)*($G$20-$AI1040))*$AJ$603))+((($D$18+$H$18)/3)*$BG$20)+(((PI()*($C$21/2)^2*(($C$21/2)*$AZ$20))/3)*$AJ$603),(($D$18*$AJ$603)+((PI()*(($C$21/2)^2)*($G$20-$AI1040))*$AJ$603))+((($D$18+$H$18)/3)*$BG$20)-(((PI()*($C$21/2)^2*(($C$21/2)*$AZ$20))/3)*$AJ$603)))</f>
        <v>34852.075769278621</v>
      </c>
    </row>
    <row r="1041" spans="1:36" x14ac:dyDescent="0.3">
      <c r="A1041">
        <v>43.6</v>
      </c>
      <c r="B1041" s="101">
        <f t="shared" si="145"/>
        <v>38613.928667906825</v>
      </c>
      <c r="C1041" s="66">
        <v>43.6</v>
      </c>
      <c r="D1041" s="102">
        <f>IF($C1041&gt;$G$20,IF('Silo Levels'!$L$19="Pumping",((PI()*((($C$19+$G$20)-$C1041)*($O$20/($O$19/2)))^2*((($O$20+$G$20)-$C1041))/3)*$D$603)+(((PI()*((($C$19+$G$20)-$C1041)*($O$20/($O$19/2)))^2*(((($C$19+$G$20)-$C1041)*($O$20/($O$19/2)))*$AZ$12))/3)*$D$603),(((PI()*((($C$19+$G$20)-$C1041)*($O$20/($O$19/2)))^2*((($O$20+$G$20)-$C1041)/3))*$D$603)-((PI()*((($C$19+$G$20)-$C1041)*($O$20/($O$19/2)))^2*(((($C$19+$G$20)-$C1041)*($O$20/($O$19/2)))*$AZ$12)/3)*$D$603))),IF('Silo Levels'!$L$19="Pumping",(($D$18*$D$603)+((PI()*(($C$21/2)^2)*($G$20-$C1041))*$D$603))+((($D$18+$H$18)/3)*$BG$12)+(((PI()*($C$21/2)^2*(($C$21/2)*$AZ$12))/3)*$D$603),(($D$18*$D$603)+((PI()*(($C$21/2)^2)*($G$20-$C1041))*$D$603))+((($D$18+$H$18)/3)*$BG$12)-(((PI()*($C$21/2)^2*(($C$21/2)*$AZ$12))/3)*$D$603)))</f>
        <v>35686.90989434212</v>
      </c>
      <c r="E1041" s="73">
        <v>43.6</v>
      </c>
      <c r="F1041" s="101">
        <f t="shared" si="146"/>
        <v>34981.780163496805</v>
      </c>
      <c r="G1041" s="66">
        <v>43.6</v>
      </c>
      <c r="H1041" s="102">
        <f>IF($G1041&gt;$G$20,IF('Silo Levels'!$L$20="Pumping",((PI()*((($C$19+$G$20)-$G1041)*($O$20/($O$19/2)))^2*((($O$20+$G$20)-$G1041))/3)*$H$603)+(((PI()*((($C$19+$G$20)-$G1041)*($O$20/($O$19/2)))^2*(((($C$19+$G$20)-$G1041)*($O$20/($O$19/2)))*$AZ$13))/3)*$H$603),(((PI()*((($C$19+$G$20)-$G1041)*($O$20/($O$19/2)))^2*((($O$20+$G$20)-$G1041)/3))*$H$603)-((PI()*((($C$19+$G$20)-$G1041)*($O$20/($O$19/2)))^2*(((($C$19+$G$20)-$G1041)*($O$20/($O$19/2)))*$AZ$13)/3)*$H$603))),IF('Silo Levels'!$L$20="Pumping",(($D$18*$H$603)+((PI()*(($C$21/2)^2)*($G$20-$G1041))*$H$603))+((($D$18+$H$18)/3)*$BG$13)+(((PI()*($C$21/2)^2*(($C$21/2)*$AZ$13))/3)*$H$603),(($D$18*$H$603)+((PI()*(($C$21/2)^2)*($G$20-$G1041))*$H$603))+((($D$18+$H$18)/3)*$BG$13)-(((PI()*($C$21/2)^2*(($C$21/2)*$AZ$13))/3)*$H$603)))</f>
        <v>31193.645718470947</v>
      </c>
      <c r="I1041" s="73">
        <v>43.6</v>
      </c>
      <c r="J1041" s="101">
        <f t="shared" si="147"/>
        <v>35141.155639958029</v>
      </c>
      <c r="K1041" s="66">
        <v>43.6</v>
      </c>
      <c r="L1041" s="102">
        <f>IF($K1041&gt;$G$20,IF('Silo Levels'!$L$21="Pumping",((PI()*((($C$19+$G$20)-$K1041)*($O$20/($O$19/2)))^2*((($O$20+$G$20)-$K1041))/3)*$L$603)+(((PI()*((($C$19+$G$20)-$K1041)*($O$20/($O$19/2)))^2*(((($C$19+$G$20)-$K1041)*($O$20/($O$19/2)))*$AZ$14))/3)*$L$603),(((PI()*((($C$19+$G$20)-$K1041)*($O$20/($O$19/2)))^2*((($O$20+$G$20)-$K1041)/3))*$L$603)-((PI()*((($C$19+$G$20)-$K1041)*($O$20/($O$19/2)))^2*(((($C$19+$G$20)-$K1041)*($O$20/($O$19/2)))*$AZ$14)/3)*$L$603))),IF('Silo Levels'!$L$21="Pumping",(($D$18*$L$603)+((PI()*(($C$21/2)^2)*($G$20-$K1041))*$L$603))+((($D$18+$H$18)/3)*$BG$14)+(((PI()*($C$21/2)^2*(($C$21/2)*$AZ$14))/3)*$L$603),(($D$18*$L$603)+((PI()*(($C$21/2)^2)*($G$20-$K1041))*$L$603))+((($D$18+$H$18)/3)*$BG$14)-(((PI()*($C$21/2)^2*(($C$21/2)*$AZ$14))/3)*$L$603)))</f>
        <v>31335.762618345918</v>
      </c>
      <c r="M1041" s="73">
        <v>43.6</v>
      </c>
      <c r="N1041" s="101">
        <f t="shared" si="148"/>
        <v>35970.073487700574</v>
      </c>
      <c r="O1041" s="66">
        <v>43.6</v>
      </c>
      <c r="P1041" s="102">
        <f>IF($O1041&gt;$G$20,IF('Silo Levels'!$L$22="Pumping",((PI()*((($C$19+$G$20)-$O1041)*($O$20/($O$19/2)))^2*((($O$20+$G$20)-$O1041))/3)*$P$603)+(((PI()*((($C$19+$G$20)-$O1041)*($O$20/($O$19/2)))^2*(((($C$19+$G$20)-$O1041)*($O$20/($O$19/2)))*$AZ$15))/3)*$P$603),(((PI()*((($C$19+$G$20)-$O1041)*($O$20/($O$19/2)))^2*((($O$20+$G$20)-$O1041)/3))*$P$603)-((PI()*((($C$19+$G$20)-$O1041)*($O$20/($O$19/2)))^2*(((($C$19+$G$20)-$O1041)*($O$20/($O$19/2)))*$AZ$15)/3)*$P$603))),IF('Silo Levels'!$L$22="Pumping",(($D$18*$P$603)+((PI()*(($C$21/2)^2)*($G$20-$O1041))*$P$603))+((($D$18+$H$18)/3)*$BG$15)+(((PI()*($C$21/2)^2*(($C$21/2)*$AZ$15))/3)*$P$603),(($D$18*$P$603)+((PI()*(($C$21/2)^2)*($G$20-$O1041))*$P$603))+((($D$18+$H$18)/3)*$BG$15)-(((PI()*($C$21/2)^2*(($C$21/2)*$AZ$15))/3)*$P$603)))</f>
        <v>32074.917960108083</v>
      </c>
      <c r="Q1041" s="73">
        <v>43.6</v>
      </c>
      <c r="R1041" s="101">
        <f t="shared" si="149"/>
        <v>37208.282442308504</v>
      </c>
      <c r="S1041" s="66">
        <v>43.6</v>
      </c>
      <c r="T1041" s="102">
        <f>IF($S1041&gt;$G$20,IF('Silo Levels'!$L$23="Pumping",((PI()*((($C$19+$G$20)-$S1041)*($O$20/($O$19/2)))^2*((($O$20+$G$20)-$S1041))/3)*$T$603)+(((PI()*((($C$19+$G$20)-$S1041)*($O$20/($O$19/2)))^2*(((($C$19+$G$20)-$S1041)*($O$20/($O$19/2)))*$AZ$16))/3)*$T$603),(((PI()*((($C$19+$G$20)-$S1041)*($O$20/($O$19/2)))^2*((($O$20+$G$20)-$S1041)/3))*$T$603)-((PI()*((($C$19+$G$20)-$S1041)*($O$20/($O$19/2)))^2*(((($C$19+$G$20)-$S1041)*($O$20/($O$19/2)))*$AZ$16)/3)*$T$603))),IF('Silo Levels'!$L$23="Pumping",(($D$18*$T$603)+((PI()*(($C$21/2)^2)*($G$20-$S1041))*$T$603))+((($D$18+$H$18)/3)*$BG$16)+(((PI()*($C$21/2)^2*(($C$21/2)*$AZ$16))/3)*$T$603),(($D$18*$T$603)+((PI()*(($C$21/2)^2)*($G$20-$S1041))*$T$603))+((($D$18+$H$18)/3)*$BG$16)-(((PI()*($C$21/2)^2*(($C$21/2)*$AZ$16))/3)*$T$603)))</f>
        <v>33179.042772366265</v>
      </c>
      <c r="U1041" s="73">
        <v>43.6</v>
      </c>
      <c r="V1041" s="101">
        <f t="shared" si="150"/>
        <v>34981.780163496805</v>
      </c>
      <c r="W1041" s="66">
        <v>43.6</v>
      </c>
      <c r="X1041" s="102">
        <f>IF($W1041&gt;$G$20,IF('Silo Levels'!$L$24="Pumping",((PI()*((($C$19+$G$20)-$W1041)*($O$20/($O$19/2)))^2*((($O$20+$G$20)-$W1041))/3)*$X$603)+(((PI()*((($C$19+$G$20)-$W1041)*($O$20/($O$19/2)))^2*(((($C$19+$G$20)-$W1041)*($O$20/($O$19/2)))*$AZ$17))/3)*$X$603),(((PI()*((($C$19+$G$20)-$W1041)*($O$20/($O$19/2)))^2*((($O$20+$G$20)-$W1041)/3))*$X$603)-((PI()*((($C$19+$G$20)-$W1041)*($O$20/($O$19/2)))^2*(((($C$19+$G$20)-$W1041)*($O$20/($O$19/2)))*$AZ$17)/3)*$X$603))),IF('Silo Levels'!$L$24="Pumping",(($D$18*$X$603)+((PI()*(($C$21/2)^2)*($G$20-$W1041))*$X$603))+((($D$18+$H$18)/3)*$BG$17)+(((PI()*($C$21/2)^2*(($C$21/2)*$AZ$17))/3)*$X$603),(($D$18*$X$603)+((PI()*(($C$21/2)^2)*($G$20-$W1041))*$X$603))+((($D$18+$H$18)/3)*$BG$17)-(((PI()*($C$21/2)^2*(($C$21/2)*$AZ$17))/3)*$X$603)))</f>
        <v>31193.645718470947</v>
      </c>
      <c r="Y1041" s="73">
        <v>43.6</v>
      </c>
      <c r="Z1041" s="101">
        <f t="shared" si="151"/>
        <v>40164.273769669679</v>
      </c>
      <c r="AA1041" s="66">
        <v>43.6</v>
      </c>
      <c r="AB1041" s="102">
        <f>IF($AA1041&gt;$G$20,IF('Silo Levels'!$L$25="Pumping",((PI()*((($C$19+$G$20)-$AA1041)*($O$20/($O$19/2)))^2*((($O$20+$G$20)-$AA1041))/3)*$AB$603)+(((PI()*((($C$19+$G$20)-$AA1041)*($O$20/($O$19/2)))^2*(((($C$19+$G$20)-$AA1041)*($O$20/($O$19/2)))*$AZ$18))/3)*$AB$603),(((PI()*((($C$19+$G$20)-$AA1041)*($O$20/($O$19/2)))^2*((($O$20+$G$20)-$AA1041)/3))*$AB$603)-((PI()*((($C$19+$G$20)-$AA1041)*($O$20/($O$19/2)))^2*(((($C$19+$G$20)-$AA1041)*($O$20/($O$19/2)))*$AZ$18)/3)*$AB$603))),IF('Silo Levels'!$L$25="Pumping",(($D$18*$AB$603)+((PI()*(($C$21/2)^2)*($G$20-$AA1041))*$AB$603))+((($D$18+$H$18)/3)*$BG$18)+(((PI()*($C$21/2)^2*(($C$21/2)*$AZ$18))/3)*$AB$603),(($D$18*$AB$603)+((PI()*(($C$21/2)^2)*($G$20-$AA1041))*$AB$603))+((($D$18+$H$18)/3)*$BG$18)-(((PI()*($C$21/2)^2*(($C$21/2)*$AZ$18))/3)*$AB$603)))</f>
        <v>35814.933392615363</v>
      </c>
      <c r="AC1041" s="73">
        <v>43.6</v>
      </c>
      <c r="AD1041" s="101">
        <f t="shared" si="152"/>
        <v>45767.773780257907</v>
      </c>
      <c r="AE1041" s="66">
        <v>43.6</v>
      </c>
      <c r="AF1041" s="102">
        <f>IF($AE1041&gt;$G$20,IF('Silo Levels'!$L$26="Pumping",((PI()*((($C$19+$G$20)-$AE1041)*($O$20/($O$19/2)))^2*((($O$20+$G$20)-$AE1041))/3)*$AF$603)+(((PI()*((($C$19+$G$20)-$AE1041)*($O$20/($O$19/2)))^2*(((($C$19+$G$20)-$AE1041)*($O$20/($O$19/2)))*$AZ$19))/3)*$AF$603),(((PI()*((($C$19+$G$20)-$AE1041)*($O$20/($O$19/2)))^2*((($O$20+$G$20)-$AE1041)/3))*$AF$603)-((PI()*((($C$19+$G$20)-$AE1041)*($O$20/($O$19/2)))^2*(((($C$19+$G$20)-$AE1041)*($O$20/($O$19/2)))*$AZ$19)/3)*$AF$603))),IF('Silo Levels'!$L$26="Pumping",(($D$18*$AF$603)+((PI()*(($C$21/2)^2)*($G$20-$AE1041))*$AF$603))+((($D$18+$H$18)/3)*$BG$19)+(((PI()*($C$21/2)^2*(($C$21/2)*$AZ$19))/3)*$AF$603),(($D$18*$AF$603)+((PI()*(($C$21/2)^2)*($G$20-$AE1041))*$AF$603))+((($D$18+$H$18)/3)*$BG$19)-(((PI()*($C$21/2)^2*(($C$21/2)*$AZ$19))/3)*$AF$603)))</f>
        <v>43557.288127997926</v>
      </c>
      <c r="AG1041" s="73">
        <v>43.6</v>
      </c>
      <c r="AH1041" s="101">
        <f t="shared" si="153"/>
        <v>38613.928667906825</v>
      </c>
      <c r="AI1041" s="66">
        <v>43.6</v>
      </c>
      <c r="AJ1041" s="102">
        <f>IF($AI1041&gt;$G$20,IF('Silo Levels'!$L$27="Pumping",((PI()*((($C$19+$G$20)-$AI1041)*($O$20/($O$19/2)))^2*((($O$20+$G$20)-$AI1041))/3)*$AJ$603)+(((PI()*((($C$19+$G$20)-$AI1041)*($O$20/($O$19/2)))^2*(((($C$19+$G$20)-$AI1041)*($O$20/($O$19/2)))*$AZ$20))/3)*$AJ$603),(((PI()*((($C$19+$G$20)-$AI1041)*($O$20/($O$19/2)))^2*((($O$20+$G$20)-$AI1041)/3))*$AJ$603)-((PI()*((($C$19+$G$20)-$AI1041)*($O$20/($O$19/2)))^2*(((($C$19+$G$20)-$AI1041)*($O$20/($O$19/2)))*$AZ$20)/3)*$AJ$603))),IF('Silo Levels'!$L$27="Pumping",(($D$18*$AJ$603)+((PI()*(($C$21/2)^2)*($G$20-$AI1041))*$AJ$603))+((($D$18+$H$18)/3)*$BG$20)+(((PI()*($C$21/2)^2*(($C$21/2)*$AZ$20))/3)*$AJ$603),(($D$18*$AJ$603)+((PI()*(($C$21/2)^2)*($G$20-$AI1041))*$AJ$603))+((($D$18+$H$18)/3)*$BG$20)-(((PI()*($C$21/2)^2*(($C$21/2)*$AZ$20))/3)*$AJ$603)))</f>
        <v>34432.4732771001</v>
      </c>
    </row>
    <row r="1042" spans="1:36" x14ac:dyDescent="0.3">
      <c r="A1042">
        <v>43.7</v>
      </c>
      <c r="B1042" s="101">
        <f t="shared" si="145"/>
        <v>38194.326175728303</v>
      </c>
      <c r="C1042" s="66">
        <v>43.7</v>
      </c>
      <c r="D1042" s="102">
        <f>IF($C1042&gt;$G$20,IF('Silo Levels'!$L$19="Pumping",((PI()*((($C$19+$G$20)-$C1042)*($O$20/($O$19/2)))^2*((($O$20+$G$20)-$C1042))/3)*$D$603)+(((PI()*((($C$19+$G$20)-$C1042)*($O$20/($O$19/2)))^2*(((($C$19+$G$20)-$C1042)*($O$20/($O$19/2)))*$AZ$12))/3)*$D$603),(((PI()*((($C$19+$G$20)-$C1042)*($O$20/($O$19/2)))^2*((($O$20+$G$20)-$C1042)/3))*$D$603)-((PI()*((($C$19+$G$20)-$C1042)*($O$20/($O$19/2)))^2*(((($C$19+$G$20)-$C1042)*($O$20/($O$19/2)))*$AZ$12)/3)*$D$603))),IF('Silo Levels'!$L$19="Pumping",(($D$18*$D$603)+((PI()*(($C$21/2)^2)*($G$20-$C1042))*$D$603))+((($D$18+$H$18)/3)*$BG$12)+(((PI()*($C$21/2)^2*(($C$21/2)*$AZ$12))/3)*$D$603),(($D$18*$D$603)+((PI()*(($C$21/2)^2)*($G$20-$C1042))*$D$603))+((($D$18+$H$18)/3)*$BG$12)-(((PI()*($C$21/2)^2*(($C$21/2)*$AZ$12))/3)*$D$603)))</f>
        <v>35267.307402163598</v>
      </c>
      <c r="E1042" s="73">
        <v>43.7</v>
      </c>
      <c r="F1042" s="101">
        <f t="shared" si="146"/>
        <v>34601.646811522078</v>
      </c>
      <c r="G1042" s="66">
        <v>43.7</v>
      </c>
      <c r="H1042" s="102">
        <f>IF($G1042&gt;$G$20,IF('Silo Levels'!$L$20="Pumping",((PI()*((($C$19+$G$20)-$G1042)*($O$20/($O$19/2)))^2*((($O$20+$G$20)-$G1042))/3)*$H$603)+(((PI()*((($C$19+$G$20)-$G1042)*($O$20/($O$19/2)))^2*(((($C$19+$G$20)-$G1042)*($O$20/($O$19/2)))*$AZ$13))/3)*$H$603),(((PI()*((($C$19+$G$20)-$G1042)*($O$20/($O$19/2)))^2*((($O$20+$G$20)-$G1042)/3))*$H$603)-((PI()*((($C$19+$G$20)-$G1042)*($O$20/($O$19/2)))^2*(((($C$19+$G$20)-$G1042)*($O$20/($O$19/2)))*$AZ$13)/3)*$H$603))),IF('Silo Levels'!$L$20="Pumping",(($D$18*$H$603)+((PI()*(($C$21/2)^2)*($G$20-$G1042))*$H$603))+((($D$18+$H$18)/3)*$BG$13)+(((PI()*($C$21/2)^2*(($C$21/2)*$AZ$13))/3)*$H$603),(($D$18*$H$603)+((PI()*(($C$21/2)^2)*($G$20-$G1042))*$H$603))+((($D$18+$H$18)/3)*$BG$13)-(((PI()*($C$21/2)^2*(($C$21/2)*$AZ$13))/3)*$H$603)))</f>
        <v>30813.512366496219</v>
      </c>
      <c r="I1042" s="73">
        <v>43.7</v>
      </c>
      <c r="J1042" s="101">
        <f t="shared" si="147"/>
        <v>34759.290416883363</v>
      </c>
      <c r="K1042" s="66">
        <v>43.7</v>
      </c>
      <c r="L1042" s="102">
        <f>IF($K1042&gt;$G$20,IF('Silo Levels'!$L$21="Pumping",((PI()*((($C$19+$G$20)-$K1042)*($O$20/($O$19/2)))^2*((($O$20+$G$20)-$K1042))/3)*$L$603)+(((PI()*((($C$19+$G$20)-$K1042)*($O$20/($O$19/2)))^2*(((($C$19+$G$20)-$K1042)*($O$20/($O$19/2)))*$AZ$14))/3)*$L$603),(((PI()*((($C$19+$G$20)-$K1042)*($O$20/($O$19/2)))^2*((($O$20+$G$20)-$K1042)/3))*$L$603)-((PI()*((($C$19+$G$20)-$K1042)*($O$20/($O$19/2)))^2*(((($C$19+$G$20)-$K1042)*($O$20/($O$19/2)))*$AZ$14)/3)*$L$603))),IF('Silo Levels'!$L$21="Pumping",(($D$18*$L$603)+((PI()*(($C$21/2)^2)*($G$20-$K1042))*$L$603))+((($D$18+$H$18)/3)*$BG$14)+(((PI()*($C$21/2)^2*(($C$21/2)*$AZ$14))/3)*$L$603),(($D$18*$L$603)+((PI()*(($C$21/2)^2)*($G$20-$K1042))*$L$603))+((($D$18+$H$18)/3)*$BG$14)-(((PI()*($C$21/2)^2*(($C$21/2)*$AZ$14))/3)*$L$603)))</f>
        <v>30953.897395271251</v>
      </c>
      <c r="M1042" s="73">
        <v>43.7</v>
      </c>
      <c r="N1042" s="101">
        <f t="shared" si="148"/>
        <v>35579.20073789337</v>
      </c>
      <c r="O1042" s="66">
        <v>43.7</v>
      </c>
      <c r="P1042" s="102">
        <f>IF($O1042&gt;$G$20,IF('Silo Levels'!$L$22="Pumping",((PI()*((($C$19+$G$20)-$O1042)*($O$20/($O$19/2)))^2*((($O$20+$G$20)-$O1042))/3)*$P$603)+(((PI()*((($C$19+$G$20)-$O1042)*($O$20/($O$19/2)))^2*(((($C$19+$G$20)-$O1042)*($O$20/($O$19/2)))*$AZ$15))/3)*$P$603),(((PI()*((($C$19+$G$20)-$O1042)*($O$20/($O$19/2)))^2*((($O$20+$G$20)-$O1042)/3))*$P$603)-((PI()*((($C$19+$G$20)-$O1042)*($O$20/($O$19/2)))^2*(((($C$19+$G$20)-$O1042)*($O$20/($O$19/2)))*$AZ$15)/3)*$P$603))),IF('Silo Levels'!$L$22="Pumping",(($D$18*$P$603)+((PI()*(($C$21/2)^2)*($G$20-$O1042))*$P$603))+((($D$18+$H$18)/3)*$BG$15)+(((PI()*($C$21/2)^2*(($C$21/2)*$AZ$15))/3)*$P$603),(($D$18*$P$603)+((PI()*(($C$21/2)^2)*($G$20-$O1042))*$P$603))+((($D$18+$H$18)/3)*$BG$15)-(((PI()*($C$21/2)^2*(($C$21/2)*$AZ$15))/3)*$P$603)))</f>
        <v>31684.045210300879</v>
      </c>
      <c r="Q1042" s="73">
        <v>43.7</v>
      </c>
      <c r="R1042" s="101">
        <f t="shared" si="149"/>
        <v>36803.954559052967</v>
      </c>
      <c r="S1042" s="66">
        <v>43.7</v>
      </c>
      <c r="T1042" s="102">
        <f>IF($S1042&gt;$G$20,IF('Silo Levels'!$L$23="Pumping",((PI()*((($C$19+$G$20)-$S1042)*($O$20/($O$19/2)))^2*((($O$20+$G$20)-$S1042))/3)*$T$603)+(((PI()*((($C$19+$G$20)-$S1042)*($O$20/($O$19/2)))^2*(((($C$19+$G$20)-$S1042)*($O$20/($O$19/2)))*$AZ$16))/3)*$T$603),(((PI()*((($C$19+$G$20)-$S1042)*($O$20/($O$19/2)))^2*((($O$20+$G$20)-$S1042)/3))*$T$603)-((PI()*((($C$19+$G$20)-$S1042)*($O$20/($O$19/2)))^2*(((($C$19+$G$20)-$S1042)*($O$20/($O$19/2)))*$AZ$16)/3)*$T$603))),IF('Silo Levels'!$L$23="Pumping",(($D$18*$T$603)+((PI()*(($C$21/2)^2)*($G$20-$S1042))*$T$603))+((($D$18+$H$18)/3)*$BG$16)+(((PI()*($C$21/2)^2*(($C$21/2)*$AZ$16))/3)*$T$603),(($D$18*$T$603)+((PI()*(($C$21/2)^2)*($G$20-$S1042))*$T$603))+((($D$18+$H$18)/3)*$BG$16)-(((PI()*($C$21/2)^2*(($C$21/2)*$AZ$16))/3)*$T$603)))</f>
        <v>32774.714889110728</v>
      </c>
      <c r="U1042" s="73">
        <v>43.7</v>
      </c>
      <c r="V1042" s="101">
        <f t="shared" si="150"/>
        <v>34601.646811522078</v>
      </c>
      <c r="W1042" s="66">
        <v>43.7</v>
      </c>
      <c r="X1042" s="102">
        <f>IF($W1042&gt;$G$20,IF('Silo Levels'!$L$24="Pumping",((PI()*((($C$19+$G$20)-$W1042)*($O$20/($O$19/2)))^2*((($O$20+$G$20)-$W1042))/3)*$X$603)+(((PI()*((($C$19+$G$20)-$W1042)*($O$20/($O$19/2)))^2*(((($C$19+$G$20)-$W1042)*($O$20/($O$19/2)))*$AZ$17))/3)*$X$603),(((PI()*((($C$19+$G$20)-$W1042)*($O$20/($O$19/2)))^2*((($O$20+$G$20)-$W1042)/3))*$X$603)-((PI()*((($C$19+$G$20)-$W1042)*($O$20/($O$19/2)))^2*(((($C$19+$G$20)-$W1042)*($O$20/($O$19/2)))*$AZ$17)/3)*$X$603))),IF('Silo Levels'!$L$24="Pumping",(($D$18*$X$603)+((PI()*(($C$21/2)^2)*($G$20-$W1042))*$X$603))+((($D$18+$H$18)/3)*$BG$17)+(((PI()*($C$21/2)^2*(($C$21/2)*$AZ$17))/3)*$X$603),(($D$18*$X$603)+((PI()*(($C$21/2)^2)*($G$20-$W1042))*$X$603))+((($D$18+$H$18)/3)*$BG$17)-(((PI()*($C$21/2)^2*(($C$21/2)*$AZ$17))/3)*$X$603)))</f>
        <v>30813.512366496219</v>
      </c>
      <c r="Y1042" s="73">
        <v>43.7</v>
      </c>
      <c r="Z1042" s="101">
        <f t="shared" si="151"/>
        <v>39727.824282355505</v>
      </c>
      <c r="AA1042" s="66">
        <v>43.7</v>
      </c>
      <c r="AB1042" s="102">
        <f>IF($AA1042&gt;$G$20,IF('Silo Levels'!$L$25="Pumping",((PI()*((($C$19+$G$20)-$AA1042)*($O$20/($O$19/2)))^2*((($O$20+$G$20)-$AA1042))/3)*$AB$603)+(((PI()*((($C$19+$G$20)-$AA1042)*($O$20/($O$19/2)))^2*(((($C$19+$G$20)-$AA1042)*($O$20/($O$19/2)))*$AZ$18))/3)*$AB$603),(((PI()*((($C$19+$G$20)-$AA1042)*($O$20/($O$19/2)))^2*((($O$20+$G$20)-$AA1042)/3))*$AB$603)-((PI()*((($C$19+$G$20)-$AA1042)*($O$20/($O$19/2)))^2*(((($C$19+$G$20)-$AA1042)*($O$20/($O$19/2)))*$AZ$18)/3)*$AB$603))),IF('Silo Levels'!$L$25="Pumping",(($D$18*$AB$603)+((PI()*(($C$21/2)^2)*($G$20-$AA1042))*$AB$603))+((($D$18+$H$18)/3)*$BG$18)+(((PI()*($C$21/2)^2*(($C$21/2)*$AZ$18))/3)*$AB$603),(($D$18*$AB$603)+((PI()*(($C$21/2)^2)*($G$20-$AA1042))*$AB$603))+((($D$18+$H$18)/3)*$BG$18)-(((PI()*($C$21/2)^2*(($C$21/2)*$AZ$18))/3)*$AB$603)))</f>
        <v>35378.483905301189</v>
      </c>
      <c r="AC1042" s="73">
        <v>43.7</v>
      </c>
      <c r="AD1042" s="101">
        <f t="shared" si="152"/>
        <v>45324.136241685861</v>
      </c>
      <c r="AE1042" s="66">
        <v>43.7</v>
      </c>
      <c r="AF1042" s="102">
        <f>IF($AE1042&gt;$G$20,IF('Silo Levels'!$L$26="Pumping",((PI()*((($C$19+$G$20)-$AE1042)*($O$20/($O$19/2)))^2*((($O$20+$G$20)-$AE1042))/3)*$AF$603)+(((PI()*((($C$19+$G$20)-$AE1042)*($O$20/($O$19/2)))^2*(((($C$19+$G$20)-$AE1042)*($O$20/($O$19/2)))*$AZ$19))/3)*$AF$603),(((PI()*((($C$19+$G$20)-$AE1042)*($O$20/($O$19/2)))^2*((($O$20+$G$20)-$AE1042)/3))*$AF$603)-((PI()*((($C$19+$G$20)-$AE1042)*($O$20/($O$19/2)))^2*(((($C$19+$G$20)-$AE1042)*($O$20/($O$19/2)))*$AZ$19)/3)*$AF$603))),IF('Silo Levels'!$L$26="Pumping",(($D$18*$AF$603)+((PI()*(($C$21/2)^2)*($G$20-$AE1042))*$AF$603))+((($D$18+$H$18)/3)*$BG$19)+(((PI()*($C$21/2)^2*(($C$21/2)*$AZ$19))/3)*$AF$603),(($D$18*$AF$603)+((PI()*(($C$21/2)^2)*($G$20-$AE1042))*$AF$603))+((($D$18+$H$18)/3)*$BG$19)-(((PI()*($C$21/2)^2*(($C$21/2)*$AZ$19))/3)*$AF$603)))</f>
        <v>43113.650589425881</v>
      </c>
      <c r="AG1042" s="73">
        <v>43.7</v>
      </c>
      <c r="AH1042" s="101">
        <f t="shared" si="153"/>
        <v>38194.326175728303</v>
      </c>
      <c r="AI1042" s="66">
        <v>43.7</v>
      </c>
      <c r="AJ1042" s="102">
        <f>IF($AI1042&gt;$G$20,IF('Silo Levels'!$L$27="Pumping",((PI()*((($C$19+$G$20)-$AI1042)*($O$20/($O$19/2)))^2*((($O$20+$G$20)-$AI1042))/3)*$AJ$603)+(((PI()*((($C$19+$G$20)-$AI1042)*($O$20/($O$19/2)))^2*(((($C$19+$G$20)-$AI1042)*($O$20/($O$19/2)))*$AZ$20))/3)*$AJ$603),(((PI()*((($C$19+$G$20)-$AI1042)*($O$20/($O$19/2)))^2*((($O$20+$G$20)-$AI1042)/3))*$AJ$603)-((PI()*((($C$19+$G$20)-$AI1042)*($O$20/($O$19/2)))^2*(((($C$19+$G$20)-$AI1042)*($O$20/($O$19/2)))*$AZ$20)/3)*$AJ$603))),IF('Silo Levels'!$L$27="Pumping",(($D$18*$AJ$603)+((PI()*(($C$21/2)^2)*($G$20-$AI1042))*$AJ$603))+((($D$18+$H$18)/3)*$BG$20)+(((PI()*($C$21/2)^2*(($C$21/2)*$AZ$20))/3)*$AJ$603),(($D$18*$AJ$603)+((PI()*(($C$21/2)^2)*($G$20-$AI1042))*$AJ$603))+((($D$18+$H$18)/3)*$BG$20)-(((PI()*($C$21/2)^2*(($C$21/2)*$AZ$20))/3)*$AJ$603)))</f>
        <v>34012.870784921579</v>
      </c>
    </row>
    <row r="1043" spans="1:36" x14ac:dyDescent="0.3">
      <c r="A1043">
        <v>43.8</v>
      </c>
      <c r="B1043" s="101">
        <f t="shared" si="145"/>
        <v>37774.723683549812</v>
      </c>
      <c r="C1043" s="66">
        <v>43.8</v>
      </c>
      <c r="D1043" s="102">
        <f>IF($C1043&gt;$G$20,IF('Silo Levels'!$L$19="Pumping",((PI()*((($C$19+$G$20)-$C1043)*($O$20/($O$19/2)))^2*((($O$20+$G$20)-$C1043))/3)*$D$603)+(((PI()*((($C$19+$G$20)-$C1043)*($O$20/($O$19/2)))^2*(((($C$19+$G$20)-$C1043)*($O$20/($O$19/2)))*$AZ$12))/3)*$D$603),(((PI()*((($C$19+$G$20)-$C1043)*($O$20/($O$19/2)))^2*((($O$20+$G$20)-$C1043)/3))*$D$603)-((PI()*((($C$19+$G$20)-$C1043)*($O$20/($O$19/2)))^2*(((($C$19+$G$20)-$C1043)*($O$20/($O$19/2)))*$AZ$12)/3)*$D$603))),IF('Silo Levels'!$L$19="Pumping",(($D$18*$D$603)+((PI()*(($C$21/2)^2)*($G$20-$C1043))*$D$603))+((($D$18+$H$18)/3)*$BG$12)+(((PI()*($C$21/2)^2*(($C$21/2)*$AZ$12))/3)*$D$603),(($D$18*$D$603)+((PI()*(($C$21/2)^2)*($G$20-$C1043))*$D$603))+((($D$18+$H$18)/3)*$BG$12)-(((PI()*($C$21/2)^2*(($C$21/2)*$AZ$12))/3)*$D$603)))</f>
        <v>34847.704909985106</v>
      </c>
      <c r="E1043" s="73">
        <v>43.8</v>
      </c>
      <c r="F1043" s="101">
        <f t="shared" si="146"/>
        <v>34221.513459547379</v>
      </c>
      <c r="G1043" s="66">
        <v>43.8</v>
      </c>
      <c r="H1043" s="102">
        <f>IF($G1043&gt;$G$20,IF('Silo Levels'!$L$20="Pumping",((PI()*((($C$19+$G$20)-$G1043)*($O$20/($O$19/2)))^2*((($O$20+$G$20)-$G1043))/3)*$H$603)+(((PI()*((($C$19+$G$20)-$G1043)*($O$20/($O$19/2)))^2*(((($C$19+$G$20)-$G1043)*($O$20/($O$19/2)))*$AZ$13))/3)*$H$603),(((PI()*((($C$19+$G$20)-$G1043)*($O$20/($O$19/2)))^2*((($O$20+$G$20)-$G1043)/3))*$H$603)-((PI()*((($C$19+$G$20)-$G1043)*($O$20/($O$19/2)))^2*(((($C$19+$G$20)-$G1043)*($O$20/($O$19/2)))*$AZ$13)/3)*$H$603))),IF('Silo Levels'!$L$20="Pumping",(($D$18*$H$603)+((PI()*(($C$21/2)^2)*($G$20-$G1043))*$H$603))+((($D$18+$H$18)/3)*$BG$13)+(((PI()*($C$21/2)^2*(($C$21/2)*$AZ$13))/3)*$H$603),(($D$18*$H$603)+((PI()*(($C$21/2)^2)*($G$20-$G1043))*$H$603))+((($D$18+$H$18)/3)*$BG$13)-(((PI()*($C$21/2)^2*(($C$21/2)*$AZ$13))/3)*$H$603)))</f>
        <v>30433.379014521521</v>
      </c>
      <c r="I1043" s="73">
        <v>43.8</v>
      </c>
      <c r="J1043" s="101">
        <f t="shared" si="147"/>
        <v>34377.425193808711</v>
      </c>
      <c r="K1043" s="66">
        <v>43.8</v>
      </c>
      <c r="L1043" s="102">
        <f>IF($K1043&gt;$G$20,IF('Silo Levels'!$L$21="Pumping",((PI()*((($C$19+$G$20)-$K1043)*($O$20/($O$19/2)))^2*((($O$20+$G$20)-$K1043))/3)*$L$603)+(((PI()*((($C$19+$G$20)-$K1043)*($O$20/($O$19/2)))^2*(((($C$19+$G$20)-$K1043)*($O$20/($O$19/2)))*$AZ$14))/3)*$L$603),(((PI()*((($C$19+$G$20)-$K1043)*($O$20/($O$19/2)))^2*((($O$20+$G$20)-$K1043)/3))*$L$603)-((PI()*((($C$19+$G$20)-$K1043)*($O$20/($O$19/2)))^2*(((($C$19+$G$20)-$K1043)*($O$20/($O$19/2)))*$AZ$14)/3)*$L$603))),IF('Silo Levels'!$L$21="Pumping",(($D$18*$L$603)+((PI()*(($C$21/2)^2)*($G$20-$K1043))*$L$603))+((($D$18+$H$18)/3)*$BG$14)+(((PI()*($C$21/2)^2*(($C$21/2)*$AZ$14))/3)*$L$603),(($D$18*$L$603)+((PI()*(($C$21/2)^2)*($G$20-$K1043))*$L$603))+((($D$18+$H$18)/3)*$BG$14)-(((PI()*($C$21/2)^2*(($C$21/2)*$AZ$14))/3)*$L$603)))</f>
        <v>30572.032172196599</v>
      </c>
      <c r="M1043" s="73">
        <v>43.8</v>
      </c>
      <c r="N1043" s="101">
        <f t="shared" si="148"/>
        <v>35188.327988086203</v>
      </c>
      <c r="O1043" s="66">
        <v>43.8</v>
      </c>
      <c r="P1043" s="102">
        <f>IF($O1043&gt;$G$20,IF('Silo Levels'!$L$22="Pumping",((PI()*((($C$19+$G$20)-$O1043)*($O$20/($O$19/2)))^2*((($O$20+$G$20)-$O1043))/3)*$P$603)+(((PI()*((($C$19+$G$20)-$O1043)*($O$20/($O$19/2)))^2*(((($C$19+$G$20)-$O1043)*($O$20/($O$19/2)))*$AZ$15))/3)*$P$603),(((PI()*((($C$19+$G$20)-$O1043)*($O$20/($O$19/2)))^2*((($O$20+$G$20)-$O1043)/3))*$P$603)-((PI()*((($C$19+$G$20)-$O1043)*($O$20/($O$19/2)))^2*(((($C$19+$G$20)-$O1043)*($O$20/($O$19/2)))*$AZ$15)/3)*$P$603))),IF('Silo Levels'!$L$22="Pumping",(($D$18*$P$603)+((PI()*(($C$21/2)^2)*($G$20-$O1043))*$P$603))+((($D$18+$H$18)/3)*$BG$15)+(((PI()*($C$21/2)^2*(($C$21/2)*$AZ$15))/3)*$P$603),(($D$18*$P$603)+((PI()*(($C$21/2)^2)*($G$20-$O1043))*$P$603))+((($D$18+$H$18)/3)*$BG$15)-(((PI()*($C$21/2)^2*(($C$21/2)*$AZ$15))/3)*$P$603)))</f>
        <v>31293.172460493712</v>
      </c>
      <c r="Q1043" s="73">
        <v>43.8</v>
      </c>
      <c r="R1043" s="101">
        <f t="shared" si="149"/>
        <v>36399.626675797459</v>
      </c>
      <c r="S1043" s="66">
        <v>43.8</v>
      </c>
      <c r="T1043" s="102">
        <f>IF($S1043&gt;$G$20,IF('Silo Levels'!$L$23="Pumping",((PI()*((($C$19+$G$20)-$S1043)*($O$20/($O$19/2)))^2*((($O$20+$G$20)-$S1043))/3)*$T$603)+(((PI()*((($C$19+$G$20)-$S1043)*($O$20/($O$19/2)))^2*(((($C$19+$G$20)-$S1043)*($O$20/($O$19/2)))*$AZ$16))/3)*$T$603),(((PI()*((($C$19+$G$20)-$S1043)*($O$20/($O$19/2)))^2*((($O$20+$G$20)-$S1043)/3))*$T$603)-((PI()*((($C$19+$G$20)-$S1043)*($O$20/($O$19/2)))^2*(((($C$19+$G$20)-$S1043)*($O$20/($O$19/2)))*$AZ$16)/3)*$T$603))),IF('Silo Levels'!$L$23="Pumping",(($D$18*$T$603)+((PI()*(($C$21/2)^2)*($G$20-$S1043))*$T$603))+((($D$18+$H$18)/3)*$BG$16)+(((PI()*($C$21/2)^2*(($C$21/2)*$AZ$16))/3)*$T$603),(($D$18*$T$603)+((PI()*(($C$21/2)^2)*($G$20-$S1043))*$T$603))+((($D$18+$H$18)/3)*$BG$16)-(((PI()*($C$21/2)^2*(($C$21/2)*$AZ$16))/3)*$T$603)))</f>
        <v>32370.38700585522</v>
      </c>
      <c r="U1043" s="73">
        <v>43.8</v>
      </c>
      <c r="V1043" s="101">
        <f t="shared" si="150"/>
        <v>34221.513459547379</v>
      </c>
      <c r="W1043" s="66">
        <v>43.8</v>
      </c>
      <c r="X1043" s="102">
        <f>IF($W1043&gt;$G$20,IF('Silo Levels'!$L$24="Pumping",((PI()*((($C$19+$G$20)-$W1043)*($O$20/($O$19/2)))^2*((($O$20+$G$20)-$W1043))/3)*$X$603)+(((PI()*((($C$19+$G$20)-$W1043)*($O$20/($O$19/2)))^2*(((($C$19+$G$20)-$W1043)*($O$20/($O$19/2)))*$AZ$17))/3)*$X$603),(((PI()*((($C$19+$G$20)-$W1043)*($O$20/($O$19/2)))^2*((($O$20+$G$20)-$W1043)/3))*$X$603)-((PI()*((($C$19+$G$20)-$W1043)*($O$20/($O$19/2)))^2*(((($C$19+$G$20)-$W1043)*($O$20/($O$19/2)))*$AZ$17)/3)*$X$603))),IF('Silo Levels'!$L$24="Pumping",(($D$18*$X$603)+((PI()*(($C$21/2)^2)*($G$20-$W1043))*$X$603))+((($D$18+$H$18)/3)*$BG$17)+(((PI()*($C$21/2)^2*(($C$21/2)*$AZ$17))/3)*$X$603),(($D$18*$X$603)+((PI()*(($C$21/2)^2)*($G$20-$W1043))*$X$603))+((($D$18+$H$18)/3)*$BG$17)-(((PI()*($C$21/2)^2*(($C$21/2)*$AZ$17))/3)*$X$603)))</f>
        <v>30433.379014521521</v>
      </c>
      <c r="Y1043" s="73">
        <v>43.8</v>
      </c>
      <c r="Z1043" s="101">
        <f t="shared" si="151"/>
        <v>39291.374795041367</v>
      </c>
      <c r="AA1043" s="66">
        <v>43.8</v>
      </c>
      <c r="AB1043" s="102">
        <f>IF($AA1043&gt;$G$20,IF('Silo Levels'!$L$25="Pumping",((PI()*((($C$19+$G$20)-$AA1043)*($O$20/($O$19/2)))^2*((($O$20+$G$20)-$AA1043))/3)*$AB$603)+(((PI()*((($C$19+$G$20)-$AA1043)*($O$20/($O$19/2)))^2*(((($C$19+$G$20)-$AA1043)*($O$20/($O$19/2)))*$AZ$18))/3)*$AB$603),(((PI()*((($C$19+$G$20)-$AA1043)*($O$20/($O$19/2)))^2*((($O$20+$G$20)-$AA1043)/3))*$AB$603)-((PI()*((($C$19+$G$20)-$AA1043)*($O$20/($O$19/2)))^2*(((($C$19+$G$20)-$AA1043)*($O$20/($O$19/2)))*$AZ$18)/3)*$AB$603))),IF('Silo Levels'!$L$25="Pumping",(($D$18*$AB$603)+((PI()*(($C$21/2)^2)*($G$20-$AA1043))*$AB$603))+((($D$18+$H$18)/3)*$BG$18)+(((PI()*($C$21/2)^2*(($C$21/2)*$AZ$18))/3)*$AB$603),(($D$18*$AB$603)+((PI()*(($C$21/2)^2)*($G$20-$AA1043))*$AB$603))+((($D$18+$H$18)/3)*$BG$18)-(((PI()*($C$21/2)^2*(($C$21/2)*$AZ$18))/3)*$AB$603)))</f>
        <v>34942.034417987052</v>
      </c>
      <c r="AC1043" s="73">
        <v>43.8</v>
      </c>
      <c r="AD1043" s="101">
        <f t="shared" si="152"/>
        <v>44880.498703113844</v>
      </c>
      <c r="AE1043" s="66">
        <v>43.8</v>
      </c>
      <c r="AF1043" s="102">
        <f>IF($AE1043&gt;$G$20,IF('Silo Levels'!$L$26="Pumping",((PI()*((($C$19+$G$20)-$AE1043)*($O$20/($O$19/2)))^2*((($O$20+$G$20)-$AE1043))/3)*$AF$603)+(((PI()*((($C$19+$G$20)-$AE1043)*($O$20/($O$19/2)))^2*(((($C$19+$G$20)-$AE1043)*($O$20/($O$19/2)))*$AZ$19))/3)*$AF$603),(((PI()*((($C$19+$G$20)-$AE1043)*($O$20/($O$19/2)))^2*((($O$20+$G$20)-$AE1043)/3))*$AF$603)-((PI()*((($C$19+$G$20)-$AE1043)*($O$20/($O$19/2)))^2*(((($C$19+$G$20)-$AE1043)*($O$20/($O$19/2)))*$AZ$19)/3)*$AF$603))),IF('Silo Levels'!$L$26="Pumping",(($D$18*$AF$603)+((PI()*(($C$21/2)^2)*($G$20-$AE1043))*$AF$603))+((($D$18+$H$18)/3)*$BG$19)+(((PI()*($C$21/2)^2*(($C$21/2)*$AZ$19))/3)*$AF$603),(($D$18*$AF$603)+((PI()*(($C$21/2)^2)*($G$20-$AE1043))*$AF$603))+((($D$18+$H$18)/3)*$BG$19)-(((PI()*($C$21/2)^2*(($C$21/2)*$AZ$19))/3)*$AF$603)))</f>
        <v>42670.013050853864</v>
      </c>
      <c r="AG1043" s="73">
        <v>43.8</v>
      </c>
      <c r="AH1043" s="101">
        <f t="shared" si="153"/>
        <v>37774.723683549812</v>
      </c>
      <c r="AI1043" s="66">
        <v>43.8</v>
      </c>
      <c r="AJ1043" s="102">
        <f>IF($AI1043&gt;$G$20,IF('Silo Levels'!$L$27="Pumping",((PI()*((($C$19+$G$20)-$AI1043)*($O$20/($O$19/2)))^2*((($O$20+$G$20)-$AI1043))/3)*$AJ$603)+(((PI()*((($C$19+$G$20)-$AI1043)*($O$20/($O$19/2)))^2*(((($C$19+$G$20)-$AI1043)*($O$20/($O$19/2)))*$AZ$20))/3)*$AJ$603),(((PI()*((($C$19+$G$20)-$AI1043)*($O$20/($O$19/2)))^2*((($O$20+$G$20)-$AI1043)/3))*$AJ$603)-((PI()*((($C$19+$G$20)-$AI1043)*($O$20/($O$19/2)))^2*(((($C$19+$G$20)-$AI1043)*($O$20/($O$19/2)))*$AZ$20)/3)*$AJ$603))),IF('Silo Levels'!$L$27="Pumping",(($D$18*$AJ$603)+((PI()*(($C$21/2)^2)*($G$20-$AI1043))*$AJ$603))+((($D$18+$H$18)/3)*$BG$20)+(((PI()*($C$21/2)^2*(($C$21/2)*$AZ$20))/3)*$AJ$603),(($D$18*$AJ$603)+((PI()*(($C$21/2)^2)*($G$20-$AI1043))*$AJ$603))+((($D$18+$H$18)/3)*$BG$20)-(((PI()*($C$21/2)^2*(($C$21/2)*$AZ$20))/3)*$AJ$603)))</f>
        <v>33593.268292743087</v>
      </c>
    </row>
    <row r="1044" spans="1:36" x14ac:dyDescent="0.3">
      <c r="A1044">
        <v>43.9</v>
      </c>
      <c r="B1044" s="101">
        <f t="shared" si="145"/>
        <v>37355.12119137129</v>
      </c>
      <c r="C1044" s="66">
        <v>43.9</v>
      </c>
      <c r="D1044" s="102">
        <f>IF($C1044&gt;$G$20,IF('Silo Levels'!$L$19="Pumping",((PI()*((($C$19+$G$20)-$C1044)*($O$20/($O$19/2)))^2*((($O$20+$G$20)-$C1044))/3)*$D$603)+(((PI()*((($C$19+$G$20)-$C1044)*($O$20/($O$19/2)))^2*(((($C$19+$G$20)-$C1044)*($O$20/($O$19/2)))*$AZ$12))/3)*$D$603),(((PI()*((($C$19+$G$20)-$C1044)*($O$20/($O$19/2)))^2*((($O$20+$G$20)-$C1044)/3))*$D$603)-((PI()*((($C$19+$G$20)-$C1044)*($O$20/($O$19/2)))^2*(((($C$19+$G$20)-$C1044)*($O$20/($O$19/2)))*$AZ$12)/3)*$D$603))),IF('Silo Levels'!$L$19="Pumping",(($D$18*$D$603)+((PI()*(($C$21/2)^2)*($G$20-$C1044))*$D$603))+((($D$18+$H$18)/3)*$BG$12)+(((PI()*($C$21/2)^2*(($C$21/2)*$AZ$12))/3)*$D$603),(($D$18*$D$603)+((PI()*(($C$21/2)^2)*($G$20-$C1044))*$D$603))+((($D$18+$H$18)/3)*$BG$12)-(((PI()*($C$21/2)^2*(($C$21/2)*$AZ$12))/3)*$D$603)))</f>
        <v>34428.102417806585</v>
      </c>
      <c r="E1044" s="73">
        <v>43.9</v>
      </c>
      <c r="F1044" s="101">
        <f t="shared" si="146"/>
        <v>33841.380107572651</v>
      </c>
      <c r="G1044" s="66">
        <v>43.9</v>
      </c>
      <c r="H1044" s="102">
        <f>IF($G1044&gt;$G$20,IF('Silo Levels'!$L$20="Pumping",((PI()*((($C$19+$G$20)-$G1044)*($O$20/($O$19/2)))^2*((($O$20+$G$20)-$G1044))/3)*$H$603)+(((PI()*((($C$19+$G$20)-$G1044)*($O$20/($O$19/2)))^2*(((($C$19+$G$20)-$G1044)*($O$20/($O$19/2)))*$AZ$13))/3)*$H$603),(((PI()*((($C$19+$G$20)-$G1044)*($O$20/($O$19/2)))^2*((($O$20+$G$20)-$G1044)/3))*$H$603)-((PI()*((($C$19+$G$20)-$G1044)*($O$20/($O$19/2)))^2*(((($C$19+$G$20)-$G1044)*($O$20/($O$19/2)))*$AZ$13)/3)*$H$603))),IF('Silo Levels'!$L$20="Pumping",(($D$18*$H$603)+((PI()*(($C$21/2)^2)*($G$20-$G1044))*$H$603))+((($D$18+$H$18)/3)*$BG$13)+(((PI()*($C$21/2)^2*(($C$21/2)*$AZ$13))/3)*$H$603),(($D$18*$H$603)+((PI()*(($C$21/2)^2)*($G$20-$G1044))*$H$603))+((($D$18+$H$18)/3)*$BG$13)-(((PI()*($C$21/2)^2*(($C$21/2)*$AZ$13))/3)*$H$603)))</f>
        <v>30053.245662546793</v>
      </c>
      <c r="I1044" s="73">
        <v>43.9</v>
      </c>
      <c r="J1044" s="101">
        <f t="shared" si="147"/>
        <v>33995.559970734044</v>
      </c>
      <c r="K1044" s="66">
        <v>43.9</v>
      </c>
      <c r="L1044" s="102">
        <f>IF($K1044&gt;$G$20,IF('Silo Levels'!$L$21="Pumping",((PI()*((($C$19+$G$20)-$K1044)*($O$20/($O$19/2)))^2*((($O$20+$G$20)-$K1044))/3)*$L$603)+(((PI()*((($C$19+$G$20)-$K1044)*($O$20/($O$19/2)))^2*(((($C$19+$G$20)-$K1044)*($O$20/($O$19/2)))*$AZ$14))/3)*$L$603),(((PI()*((($C$19+$G$20)-$K1044)*($O$20/($O$19/2)))^2*((($O$20+$G$20)-$K1044)/3))*$L$603)-((PI()*((($C$19+$G$20)-$K1044)*($O$20/($O$19/2)))^2*(((($C$19+$G$20)-$K1044)*($O$20/($O$19/2)))*$AZ$14)/3)*$L$603))),IF('Silo Levels'!$L$21="Pumping",(($D$18*$L$603)+((PI()*(($C$21/2)^2)*($G$20-$K1044))*$L$603))+((($D$18+$H$18)/3)*$BG$14)+(((PI()*($C$21/2)^2*(($C$21/2)*$AZ$14))/3)*$L$603),(($D$18*$L$603)+((PI()*(($C$21/2)^2)*($G$20-$K1044))*$L$603))+((($D$18+$H$18)/3)*$BG$14)-(((PI()*($C$21/2)^2*(($C$21/2)*$AZ$14))/3)*$L$603)))</f>
        <v>30190.166949121933</v>
      </c>
      <c r="M1044" s="73">
        <v>43.9</v>
      </c>
      <c r="N1044" s="101">
        <f t="shared" si="148"/>
        <v>34797.455238279006</v>
      </c>
      <c r="O1044" s="66">
        <v>43.9</v>
      </c>
      <c r="P1044" s="102">
        <f>IF($O1044&gt;$G$20,IF('Silo Levels'!$L$22="Pumping",((PI()*((($C$19+$G$20)-$O1044)*($O$20/($O$19/2)))^2*((($O$20+$G$20)-$O1044))/3)*$P$603)+(((PI()*((($C$19+$G$20)-$O1044)*($O$20/($O$19/2)))^2*(((($C$19+$G$20)-$O1044)*($O$20/($O$19/2)))*$AZ$15))/3)*$P$603),(((PI()*((($C$19+$G$20)-$O1044)*($O$20/($O$19/2)))^2*((($O$20+$G$20)-$O1044)/3))*$P$603)-((PI()*((($C$19+$G$20)-$O1044)*($O$20/($O$19/2)))^2*(((($C$19+$G$20)-$O1044)*($O$20/($O$19/2)))*$AZ$15)/3)*$P$603))),IF('Silo Levels'!$L$22="Pumping",(($D$18*$P$603)+((PI()*(($C$21/2)^2)*($G$20-$O1044))*$P$603))+((($D$18+$H$18)/3)*$BG$15)+(((PI()*($C$21/2)^2*(($C$21/2)*$AZ$15))/3)*$P$603),(($D$18*$P$603)+((PI()*(($C$21/2)^2)*($G$20-$O1044))*$P$603))+((($D$18+$H$18)/3)*$BG$15)-(((PI()*($C$21/2)^2*(($C$21/2)*$AZ$15))/3)*$P$603)))</f>
        <v>30902.299710686515</v>
      </c>
      <c r="Q1044" s="73">
        <v>43.9</v>
      </c>
      <c r="R1044" s="101">
        <f t="shared" si="149"/>
        <v>35995.298792541929</v>
      </c>
      <c r="S1044" s="66">
        <v>43.9</v>
      </c>
      <c r="T1044" s="102">
        <f>IF($S1044&gt;$G$20,IF('Silo Levels'!$L$23="Pumping",((PI()*((($C$19+$G$20)-$S1044)*($O$20/($O$19/2)))^2*((($O$20+$G$20)-$S1044))/3)*$T$603)+(((PI()*((($C$19+$G$20)-$S1044)*($O$20/($O$19/2)))^2*(((($C$19+$G$20)-$S1044)*($O$20/($O$19/2)))*$AZ$16))/3)*$T$603),(((PI()*((($C$19+$G$20)-$S1044)*($O$20/($O$19/2)))^2*((($O$20+$G$20)-$S1044)/3))*$T$603)-((PI()*((($C$19+$G$20)-$S1044)*($O$20/($O$19/2)))^2*(((($C$19+$G$20)-$S1044)*($O$20/($O$19/2)))*$AZ$16)/3)*$T$603))),IF('Silo Levels'!$L$23="Pumping",(($D$18*$T$603)+((PI()*(($C$21/2)^2)*($G$20-$S1044))*$T$603))+((($D$18+$H$18)/3)*$BG$16)+(((PI()*($C$21/2)^2*(($C$21/2)*$AZ$16))/3)*$T$603),(($D$18*$T$603)+((PI()*(($C$21/2)^2)*($G$20-$S1044))*$T$603))+((($D$18+$H$18)/3)*$BG$16)-(((PI()*($C$21/2)^2*(($C$21/2)*$AZ$16))/3)*$T$603)))</f>
        <v>31966.05912259969</v>
      </c>
      <c r="U1044" s="73">
        <v>43.9</v>
      </c>
      <c r="V1044" s="101">
        <f t="shared" si="150"/>
        <v>33841.380107572651</v>
      </c>
      <c r="W1044" s="66">
        <v>43.9</v>
      </c>
      <c r="X1044" s="102">
        <f>IF($W1044&gt;$G$20,IF('Silo Levels'!$L$24="Pumping",((PI()*((($C$19+$G$20)-$W1044)*($O$20/($O$19/2)))^2*((($O$20+$G$20)-$W1044))/3)*$X$603)+(((PI()*((($C$19+$G$20)-$W1044)*($O$20/($O$19/2)))^2*(((($C$19+$G$20)-$W1044)*($O$20/($O$19/2)))*$AZ$17))/3)*$X$603),(((PI()*((($C$19+$G$20)-$W1044)*($O$20/($O$19/2)))^2*((($O$20+$G$20)-$W1044)/3))*$X$603)-((PI()*((($C$19+$G$20)-$W1044)*($O$20/($O$19/2)))^2*(((($C$19+$G$20)-$W1044)*($O$20/($O$19/2)))*$AZ$17)/3)*$X$603))),IF('Silo Levels'!$L$24="Pumping",(($D$18*$X$603)+((PI()*(($C$21/2)^2)*($G$20-$W1044))*$X$603))+((($D$18+$H$18)/3)*$BG$17)+(((PI()*($C$21/2)^2*(($C$21/2)*$AZ$17))/3)*$X$603),(($D$18*$X$603)+((PI()*(($C$21/2)^2)*($G$20-$W1044))*$X$603))+((($D$18+$H$18)/3)*$BG$17)-(((PI()*($C$21/2)^2*(($C$21/2)*$AZ$17))/3)*$X$603)))</f>
        <v>30053.245662546793</v>
      </c>
      <c r="Y1044" s="73">
        <v>43.9</v>
      </c>
      <c r="Z1044" s="101">
        <f t="shared" si="151"/>
        <v>38854.925307727201</v>
      </c>
      <c r="AA1044" s="66">
        <v>43.9</v>
      </c>
      <c r="AB1044" s="102">
        <f>IF($AA1044&gt;$G$20,IF('Silo Levels'!$L$25="Pumping",((PI()*((($C$19+$G$20)-$AA1044)*($O$20/($O$19/2)))^2*((($O$20+$G$20)-$AA1044))/3)*$AB$603)+(((PI()*((($C$19+$G$20)-$AA1044)*($O$20/($O$19/2)))^2*(((($C$19+$G$20)-$AA1044)*($O$20/($O$19/2)))*$AZ$18))/3)*$AB$603),(((PI()*((($C$19+$G$20)-$AA1044)*($O$20/($O$19/2)))^2*((($O$20+$G$20)-$AA1044)/3))*$AB$603)-((PI()*((($C$19+$G$20)-$AA1044)*($O$20/($O$19/2)))^2*(((($C$19+$G$20)-$AA1044)*($O$20/($O$19/2)))*$AZ$18)/3)*$AB$603))),IF('Silo Levels'!$L$25="Pumping",(($D$18*$AB$603)+((PI()*(($C$21/2)^2)*($G$20-$AA1044))*$AB$603))+((($D$18+$H$18)/3)*$BG$18)+(((PI()*($C$21/2)^2*(($C$21/2)*$AZ$18))/3)*$AB$603),(($D$18*$AB$603)+((PI()*(($C$21/2)^2)*($G$20-$AA1044))*$AB$603))+((($D$18+$H$18)/3)*$BG$18)-(((PI()*($C$21/2)^2*(($C$21/2)*$AZ$18))/3)*$AB$603)))</f>
        <v>34505.584930672885</v>
      </c>
      <c r="AC1044" s="73">
        <v>43.9</v>
      </c>
      <c r="AD1044" s="101">
        <f t="shared" si="152"/>
        <v>44436.861164541799</v>
      </c>
      <c r="AE1044" s="66">
        <v>43.9</v>
      </c>
      <c r="AF1044" s="102">
        <f>IF($AE1044&gt;$G$20,IF('Silo Levels'!$L$26="Pumping",((PI()*((($C$19+$G$20)-$AE1044)*($O$20/($O$19/2)))^2*((($O$20+$G$20)-$AE1044))/3)*$AF$603)+(((PI()*((($C$19+$G$20)-$AE1044)*($O$20/($O$19/2)))^2*(((($C$19+$G$20)-$AE1044)*($O$20/($O$19/2)))*$AZ$19))/3)*$AF$603),(((PI()*((($C$19+$G$20)-$AE1044)*($O$20/($O$19/2)))^2*((($O$20+$G$20)-$AE1044)/3))*$AF$603)-((PI()*((($C$19+$G$20)-$AE1044)*($O$20/($O$19/2)))^2*(((($C$19+$G$20)-$AE1044)*($O$20/($O$19/2)))*$AZ$19)/3)*$AF$603))),IF('Silo Levels'!$L$26="Pumping",(($D$18*$AF$603)+((PI()*(($C$21/2)^2)*($G$20-$AE1044))*$AF$603))+((($D$18+$H$18)/3)*$BG$19)+(((PI()*($C$21/2)^2*(($C$21/2)*$AZ$19))/3)*$AF$603),(($D$18*$AF$603)+((PI()*(($C$21/2)^2)*($G$20-$AE1044))*$AF$603))+((($D$18+$H$18)/3)*$BG$19)-(((PI()*($C$21/2)^2*(($C$21/2)*$AZ$19))/3)*$AF$603)))</f>
        <v>42226.375512281818</v>
      </c>
      <c r="AG1044" s="73">
        <v>43.9</v>
      </c>
      <c r="AH1044" s="101">
        <f t="shared" si="153"/>
        <v>37355.12119137129</v>
      </c>
      <c r="AI1044" s="66">
        <v>43.9</v>
      </c>
      <c r="AJ1044" s="102">
        <f>IF($AI1044&gt;$G$20,IF('Silo Levels'!$L$27="Pumping",((PI()*((($C$19+$G$20)-$AI1044)*($O$20/($O$19/2)))^2*((($O$20+$G$20)-$AI1044))/3)*$AJ$603)+(((PI()*((($C$19+$G$20)-$AI1044)*($O$20/($O$19/2)))^2*(((($C$19+$G$20)-$AI1044)*($O$20/($O$19/2)))*$AZ$20))/3)*$AJ$603),(((PI()*((($C$19+$G$20)-$AI1044)*($O$20/($O$19/2)))^2*((($O$20+$G$20)-$AI1044)/3))*$AJ$603)-((PI()*((($C$19+$G$20)-$AI1044)*($O$20/($O$19/2)))^2*(((($C$19+$G$20)-$AI1044)*($O$20/($O$19/2)))*$AZ$20)/3)*$AJ$603))),IF('Silo Levels'!$L$27="Pumping",(($D$18*$AJ$603)+((PI()*(($C$21/2)^2)*($G$20-$AI1044))*$AJ$603))+((($D$18+$H$18)/3)*$BG$20)+(((PI()*($C$21/2)^2*(($C$21/2)*$AZ$20))/3)*$AJ$603),(($D$18*$AJ$603)+((PI()*(($C$21/2)^2)*($G$20-$AI1044))*$AJ$603))+((($D$18+$H$18)/3)*$BG$20)-(((PI()*($C$21/2)^2*(($C$21/2)*$AZ$20))/3)*$AJ$603)))</f>
        <v>33173.665800564566</v>
      </c>
    </row>
    <row r="1045" spans="1:36" x14ac:dyDescent="0.3">
      <c r="A1045">
        <v>44</v>
      </c>
      <c r="B1045" s="101">
        <f t="shared" si="145"/>
        <v>36935.518699192769</v>
      </c>
      <c r="C1045" s="66">
        <v>44</v>
      </c>
      <c r="D1045" s="102">
        <f>IF($C1045&gt;$G$20,IF('Silo Levels'!$L$19="Pumping",((PI()*((($C$19+$G$20)-$C1045)*($O$20/($O$19/2)))^2*((($O$20+$G$20)-$C1045))/3)*$D$603)+(((PI()*((($C$19+$G$20)-$C1045)*($O$20/($O$19/2)))^2*(((($C$19+$G$20)-$C1045)*($O$20/($O$19/2)))*$AZ$12))/3)*$D$603),(((PI()*((($C$19+$G$20)-$C1045)*($O$20/($O$19/2)))^2*((($O$20+$G$20)-$C1045)/3))*$D$603)-((PI()*((($C$19+$G$20)-$C1045)*($O$20/($O$19/2)))^2*(((($C$19+$G$20)-$C1045)*($O$20/($O$19/2)))*$AZ$12)/3)*$D$603))),IF('Silo Levels'!$L$19="Pumping",(($D$18*$D$603)+((PI()*(($C$21/2)^2)*($G$20-$C1045))*$D$603))+((($D$18+$H$18)/3)*$BG$12)+(((PI()*($C$21/2)^2*(($C$21/2)*$AZ$12))/3)*$D$603),(($D$18*$D$603)+((PI()*(($C$21/2)^2)*($G$20-$C1045))*$D$603))+((($D$18+$H$18)/3)*$BG$12)-(((PI()*($C$21/2)^2*(($C$21/2)*$AZ$12))/3)*$D$603)))</f>
        <v>34008.499925628064</v>
      </c>
      <c r="E1045" s="73">
        <v>44</v>
      </c>
      <c r="F1045" s="101">
        <f t="shared" si="146"/>
        <v>33461.246755597931</v>
      </c>
      <c r="G1045" s="66">
        <v>44</v>
      </c>
      <c r="H1045" s="102">
        <f>IF($G1045&gt;$G$20,IF('Silo Levels'!$L$20="Pumping",((PI()*((($C$19+$G$20)-$G1045)*($O$20/($O$19/2)))^2*((($O$20+$G$20)-$G1045))/3)*$H$603)+(((PI()*((($C$19+$G$20)-$G1045)*($O$20/($O$19/2)))^2*(((($C$19+$G$20)-$G1045)*($O$20/($O$19/2)))*$AZ$13))/3)*$H$603),(((PI()*((($C$19+$G$20)-$G1045)*($O$20/($O$19/2)))^2*((($O$20+$G$20)-$G1045)/3))*$H$603)-((PI()*((($C$19+$G$20)-$G1045)*($O$20/($O$19/2)))^2*(((($C$19+$G$20)-$G1045)*($O$20/($O$19/2)))*$AZ$13)/3)*$H$603))),IF('Silo Levels'!$L$20="Pumping",(($D$18*$H$603)+((PI()*(($C$21/2)^2)*($G$20-$G1045))*$H$603))+((($D$18+$H$18)/3)*$BG$13)+(((PI()*($C$21/2)^2*(($C$21/2)*$AZ$13))/3)*$H$603),(($D$18*$H$603)+((PI()*(($C$21/2)^2)*($G$20-$G1045))*$H$603))+((($D$18+$H$18)/3)*$BG$13)-(((PI()*($C$21/2)^2*(($C$21/2)*$AZ$13))/3)*$H$603)))</f>
        <v>29673.112310572073</v>
      </c>
      <c r="I1045" s="73">
        <v>44</v>
      </c>
      <c r="J1045" s="101">
        <f t="shared" si="147"/>
        <v>33613.694747659378</v>
      </c>
      <c r="K1045" s="66">
        <v>44</v>
      </c>
      <c r="L1045" s="102">
        <f>IF($K1045&gt;$G$20,IF('Silo Levels'!$L$21="Pumping",((PI()*((($C$19+$G$20)-$K1045)*($O$20/($O$19/2)))^2*((($O$20+$G$20)-$K1045))/3)*$L$603)+(((PI()*((($C$19+$G$20)-$K1045)*($O$20/($O$19/2)))^2*(((($C$19+$G$20)-$K1045)*($O$20/($O$19/2)))*$AZ$14))/3)*$L$603),(((PI()*((($C$19+$G$20)-$K1045)*($O$20/($O$19/2)))^2*((($O$20+$G$20)-$K1045)/3))*$L$603)-((PI()*((($C$19+$G$20)-$K1045)*($O$20/($O$19/2)))^2*(((($C$19+$G$20)-$K1045)*($O$20/($O$19/2)))*$AZ$14)/3)*$L$603))),IF('Silo Levels'!$L$21="Pumping",(($D$18*$L$603)+((PI()*(($C$21/2)^2)*($G$20-$K1045))*$L$603))+((($D$18+$H$18)/3)*$BG$14)+(((PI()*($C$21/2)^2*(($C$21/2)*$AZ$14))/3)*$L$603),(($D$18*$L$603)+((PI()*(($C$21/2)^2)*($G$20-$K1045))*$L$603))+((($D$18+$H$18)/3)*$BG$14)-(((PI()*($C$21/2)^2*(($C$21/2)*$AZ$14))/3)*$L$603)))</f>
        <v>29808.301726047266</v>
      </c>
      <c r="M1045" s="73">
        <v>44</v>
      </c>
      <c r="N1045" s="101">
        <f t="shared" si="148"/>
        <v>34406.582488471809</v>
      </c>
      <c r="O1045" s="66">
        <v>44</v>
      </c>
      <c r="P1045" s="102">
        <f>IF($O1045&gt;$G$20,IF('Silo Levels'!$L$22="Pumping",((PI()*((($C$19+$G$20)-$O1045)*($O$20/($O$19/2)))^2*((($O$20+$G$20)-$O1045))/3)*$P$603)+(((PI()*((($C$19+$G$20)-$O1045)*($O$20/($O$19/2)))^2*(((($C$19+$G$20)-$O1045)*($O$20/($O$19/2)))*$AZ$15))/3)*$P$603),(((PI()*((($C$19+$G$20)-$O1045)*($O$20/($O$19/2)))^2*((($O$20+$G$20)-$O1045)/3))*$P$603)-((PI()*((($C$19+$G$20)-$O1045)*($O$20/($O$19/2)))^2*(((($C$19+$G$20)-$O1045)*($O$20/($O$19/2)))*$AZ$15)/3)*$P$603))),IF('Silo Levels'!$L$22="Pumping",(($D$18*$P$603)+((PI()*(($C$21/2)^2)*($G$20-$O1045))*$P$603))+((($D$18+$H$18)/3)*$BG$15)+(((PI()*($C$21/2)^2*(($C$21/2)*$AZ$15))/3)*$P$603),(($D$18*$P$603)+((PI()*(($C$21/2)^2)*($G$20-$O1045))*$P$603))+((($D$18+$H$18)/3)*$BG$15)-(((PI()*($C$21/2)^2*(($C$21/2)*$AZ$15))/3)*$P$603)))</f>
        <v>30511.426960879318</v>
      </c>
      <c r="Q1045" s="73">
        <v>44</v>
      </c>
      <c r="R1045" s="101">
        <f t="shared" si="149"/>
        <v>35590.9709092864</v>
      </c>
      <c r="S1045" s="66">
        <v>44</v>
      </c>
      <c r="T1045" s="102">
        <f>IF($S1045&gt;$G$20,IF('Silo Levels'!$L$23="Pumping",((PI()*((($C$19+$G$20)-$S1045)*($O$20/($O$19/2)))^2*((($O$20+$G$20)-$S1045))/3)*$T$603)+(((PI()*((($C$19+$G$20)-$S1045)*($O$20/($O$19/2)))^2*(((($C$19+$G$20)-$S1045)*($O$20/($O$19/2)))*$AZ$16))/3)*$T$603),(((PI()*((($C$19+$G$20)-$S1045)*($O$20/($O$19/2)))^2*((($O$20+$G$20)-$S1045)/3))*$T$603)-((PI()*((($C$19+$G$20)-$S1045)*($O$20/($O$19/2)))^2*(((($C$19+$G$20)-$S1045)*($O$20/($O$19/2)))*$AZ$16)/3)*$T$603))),IF('Silo Levels'!$L$23="Pumping",(($D$18*$T$603)+((PI()*(($C$21/2)^2)*($G$20-$S1045))*$T$603))+((($D$18+$H$18)/3)*$BG$16)+(((PI()*($C$21/2)^2*(($C$21/2)*$AZ$16))/3)*$T$603),(($D$18*$T$603)+((PI()*(($C$21/2)^2)*($G$20-$S1045))*$T$603))+((($D$18+$H$18)/3)*$BG$16)-(((PI()*($C$21/2)^2*(($C$21/2)*$AZ$16))/3)*$T$603)))</f>
        <v>31561.731239344161</v>
      </c>
      <c r="U1045" s="73">
        <v>44</v>
      </c>
      <c r="V1045" s="101">
        <f t="shared" si="150"/>
        <v>33461.246755597931</v>
      </c>
      <c r="W1045" s="66">
        <v>44</v>
      </c>
      <c r="X1045" s="102">
        <f>IF($W1045&gt;$G$20,IF('Silo Levels'!$L$24="Pumping",((PI()*((($C$19+$G$20)-$W1045)*($O$20/($O$19/2)))^2*((($O$20+$G$20)-$W1045))/3)*$X$603)+(((PI()*((($C$19+$G$20)-$W1045)*($O$20/($O$19/2)))^2*(((($C$19+$G$20)-$W1045)*($O$20/($O$19/2)))*$AZ$17))/3)*$X$603),(((PI()*((($C$19+$G$20)-$W1045)*($O$20/($O$19/2)))^2*((($O$20+$G$20)-$W1045)/3))*$X$603)-((PI()*((($C$19+$G$20)-$W1045)*($O$20/($O$19/2)))^2*(((($C$19+$G$20)-$W1045)*($O$20/($O$19/2)))*$AZ$17)/3)*$X$603))),IF('Silo Levels'!$L$24="Pumping",(($D$18*$X$603)+((PI()*(($C$21/2)^2)*($G$20-$W1045))*$X$603))+((($D$18+$H$18)/3)*$BG$17)+(((PI()*($C$21/2)^2*(($C$21/2)*$AZ$17))/3)*$X$603),(($D$18*$X$603)+((PI()*(($C$21/2)^2)*($G$20-$W1045))*$X$603))+((($D$18+$H$18)/3)*$BG$17)-(((PI()*($C$21/2)^2*(($C$21/2)*$AZ$17))/3)*$X$603)))</f>
        <v>29673.112310572073</v>
      </c>
      <c r="Y1045" s="73">
        <v>44</v>
      </c>
      <c r="Z1045" s="101">
        <f t="shared" si="151"/>
        <v>38418.475820413034</v>
      </c>
      <c r="AA1045" s="66">
        <v>44</v>
      </c>
      <c r="AB1045" s="102">
        <f>IF($AA1045&gt;$G$20,IF('Silo Levels'!$L$25="Pumping",((PI()*((($C$19+$G$20)-$AA1045)*($O$20/($O$19/2)))^2*((($O$20+$G$20)-$AA1045))/3)*$AB$603)+(((PI()*((($C$19+$G$20)-$AA1045)*($O$20/($O$19/2)))^2*(((($C$19+$G$20)-$AA1045)*($O$20/($O$19/2)))*$AZ$18))/3)*$AB$603),(((PI()*((($C$19+$G$20)-$AA1045)*($O$20/($O$19/2)))^2*((($O$20+$G$20)-$AA1045)/3))*$AB$603)-((PI()*((($C$19+$G$20)-$AA1045)*($O$20/($O$19/2)))^2*(((($C$19+$G$20)-$AA1045)*($O$20/($O$19/2)))*$AZ$18)/3)*$AB$603))),IF('Silo Levels'!$L$25="Pumping",(($D$18*$AB$603)+((PI()*(($C$21/2)^2)*($G$20-$AA1045))*$AB$603))+((($D$18+$H$18)/3)*$BG$18)+(((PI()*($C$21/2)^2*(($C$21/2)*$AZ$18))/3)*$AB$603),(($D$18*$AB$603)+((PI()*(($C$21/2)^2)*($G$20-$AA1045))*$AB$603))+((($D$18+$H$18)/3)*$BG$18)-(((PI()*($C$21/2)^2*(($C$21/2)*$AZ$18))/3)*$AB$603)))</f>
        <v>34069.135443358718</v>
      </c>
      <c r="AC1045" s="73">
        <v>44</v>
      </c>
      <c r="AD1045" s="101">
        <f t="shared" si="152"/>
        <v>43993.223625969767</v>
      </c>
      <c r="AE1045" s="66">
        <v>44</v>
      </c>
      <c r="AF1045" s="102">
        <f>IF($AE1045&gt;$G$20,IF('Silo Levels'!$L$26="Pumping",((PI()*((($C$19+$G$20)-$AE1045)*($O$20/($O$19/2)))^2*((($O$20+$G$20)-$AE1045))/3)*$AF$603)+(((PI()*((($C$19+$G$20)-$AE1045)*($O$20/($O$19/2)))^2*(((($C$19+$G$20)-$AE1045)*($O$20/($O$19/2)))*$AZ$19))/3)*$AF$603),(((PI()*((($C$19+$G$20)-$AE1045)*($O$20/($O$19/2)))^2*((($O$20+$G$20)-$AE1045)/3))*$AF$603)-((PI()*((($C$19+$G$20)-$AE1045)*($O$20/($O$19/2)))^2*(((($C$19+$G$20)-$AE1045)*($O$20/($O$19/2)))*$AZ$19)/3)*$AF$603))),IF('Silo Levels'!$L$26="Pumping",(($D$18*$AF$603)+((PI()*(($C$21/2)^2)*($G$20-$AE1045))*$AF$603))+((($D$18+$H$18)/3)*$BG$19)+(((PI()*($C$21/2)^2*(($C$21/2)*$AZ$19))/3)*$AF$603),(($D$18*$AF$603)+((PI()*(($C$21/2)^2)*($G$20-$AE1045))*$AF$603))+((($D$18+$H$18)/3)*$BG$19)-(((PI()*($C$21/2)^2*(($C$21/2)*$AZ$19))/3)*$AF$603)))</f>
        <v>41782.737973709787</v>
      </c>
      <c r="AG1045" s="73">
        <v>44</v>
      </c>
      <c r="AH1045" s="101">
        <f t="shared" si="153"/>
        <v>36935.518699192769</v>
      </c>
      <c r="AI1045" s="66">
        <v>44</v>
      </c>
      <c r="AJ1045" s="102">
        <f>IF($AI1045&gt;$G$20,IF('Silo Levels'!$L$27="Pumping",((PI()*((($C$19+$G$20)-$AI1045)*($O$20/($O$19/2)))^2*((($O$20+$G$20)-$AI1045))/3)*$AJ$603)+(((PI()*((($C$19+$G$20)-$AI1045)*($O$20/($O$19/2)))^2*(((($C$19+$G$20)-$AI1045)*($O$20/($O$19/2)))*$AZ$20))/3)*$AJ$603),(((PI()*((($C$19+$G$20)-$AI1045)*($O$20/($O$19/2)))^2*((($O$20+$G$20)-$AI1045)/3))*$AJ$603)-((PI()*((($C$19+$G$20)-$AI1045)*($O$20/($O$19/2)))^2*(((($C$19+$G$20)-$AI1045)*($O$20/($O$19/2)))*$AZ$20)/3)*$AJ$603))),IF('Silo Levels'!$L$27="Pumping",(($D$18*$AJ$603)+((PI()*(($C$21/2)^2)*($G$20-$AI1045))*$AJ$603))+((($D$18+$H$18)/3)*$BG$20)+(((PI()*($C$21/2)^2*(($C$21/2)*$AZ$20))/3)*$AJ$603),(($D$18*$AJ$603)+((PI()*(($C$21/2)^2)*($G$20-$AI1045))*$AJ$603))+((($D$18+$H$18)/3)*$BG$20)-(((PI()*($C$21/2)^2*(($C$21/2)*$AZ$20))/3)*$AJ$603)))</f>
        <v>32754.063308386048</v>
      </c>
    </row>
    <row r="1046" spans="1:36" x14ac:dyDescent="0.3">
      <c r="A1046">
        <v>44.1</v>
      </c>
      <c r="B1046" s="101">
        <f t="shared" si="145"/>
        <v>36515.916207014248</v>
      </c>
      <c r="C1046" s="66">
        <v>44.1</v>
      </c>
      <c r="D1046" s="102">
        <f>IF($C1046&gt;$G$20,IF('Silo Levels'!$L$19="Pumping",((PI()*((($C$19+$G$20)-$C1046)*($O$20/($O$19/2)))^2*((($O$20+$G$20)-$C1046))/3)*$D$603)+(((PI()*((($C$19+$G$20)-$C1046)*($O$20/($O$19/2)))^2*(((($C$19+$G$20)-$C1046)*($O$20/($O$19/2)))*$AZ$12))/3)*$D$603),(((PI()*((($C$19+$G$20)-$C1046)*($O$20/($O$19/2)))^2*((($O$20+$G$20)-$C1046)/3))*$D$603)-((PI()*((($C$19+$G$20)-$C1046)*($O$20/($O$19/2)))^2*(((($C$19+$G$20)-$C1046)*($O$20/($O$19/2)))*$AZ$12)/3)*$D$603))),IF('Silo Levels'!$L$19="Pumping",(($D$18*$D$603)+((PI()*(($C$21/2)^2)*($G$20-$C1046))*$D$603))+((($D$18+$H$18)/3)*$BG$12)+(((PI()*($C$21/2)^2*(($C$21/2)*$AZ$12))/3)*$D$603),(($D$18*$D$603)+((PI()*(($C$21/2)^2)*($G$20-$C1046))*$D$603))+((($D$18+$H$18)/3)*$BG$12)-(((PI()*($C$21/2)^2*(($C$21/2)*$AZ$12))/3)*$D$603)))</f>
        <v>33588.897433449543</v>
      </c>
      <c r="E1046" s="73">
        <v>44.1</v>
      </c>
      <c r="F1046" s="101">
        <f t="shared" si="146"/>
        <v>33081.113403623203</v>
      </c>
      <c r="G1046" s="66">
        <v>44.1</v>
      </c>
      <c r="H1046" s="102">
        <f>IF($G1046&gt;$G$20,IF('Silo Levels'!$L$20="Pumping",((PI()*((($C$19+$G$20)-$G1046)*($O$20/($O$19/2)))^2*((($O$20+$G$20)-$G1046))/3)*$H$603)+(((PI()*((($C$19+$G$20)-$G1046)*($O$20/($O$19/2)))^2*(((($C$19+$G$20)-$G1046)*($O$20/($O$19/2)))*$AZ$13))/3)*$H$603),(((PI()*((($C$19+$G$20)-$G1046)*($O$20/($O$19/2)))^2*((($O$20+$G$20)-$G1046)/3))*$H$603)-((PI()*((($C$19+$G$20)-$G1046)*($O$20/($O$19/2)))^2*(((($C$19+$G$20)-$G1046)*($O$20/($O$19/2)))*$AZ$13)/3)*$H$603))),IF('Silo Levels'!$L$20="Pumping",(($D$18*$H$603)+((PI()*(($C$21/2)^2)*($G$20-$G1046))*$H$603))+((($D$18+$H$18)/3)*$BG$13)+(((PI()*($C$21/2)^2*(($C$21/2)*$AZ$13))/3)*$H$603),(($D$18*$H$603)+((PI()*(($C$21/2)^2)*($G$20-$G1046))*$H$603))+((($D$18+$H$18)/3)*$BG$13)-(((PI()*($C$21/2)^2*(($C$21/2)*$AZ$13))/3)*$H$603)))</f>
        <v>29292.978958597345</v>
      </c>
      <c r="I1046" s="73">
        <v>44.1</v>
      </c>
      <c r="J1046" s="101">
        <f t="shared" si="147"/>
        <v>33231.829524584704</v>
      </c>
      <c r="K1046" s="66">
        <v>44.1</v>
      </c>
      <c r="L1046" s="102">
        <f>IF($K1046&gt;$G$20,IF('Silo Levels'!$L$21="Pumping",((PI()*((($C$19+$G$20)-$K1046)*($O$20/($O$19/2)))^2*((($O$20+$G$20)-$K1046))/3)*$L$603)+(((PI()*((($C$19+$G$20)-$K1046)*($O$20/($O$19/2)))^2*(((($C$19+$G$20)-$K1046)*($O$20/($O$19/2)))*$AZ$14))/3)*$L$603),(((PI()*((($C$19+$G$20)-$K1046)*($O$20/($O$19/2)))^2*((($O$20+$G$20)-$K1046)/3))*$L$603)-((PI()*((($C$19+$G$20)-$K1046)*($O$20/($O$19/2)))^2*(((($C$19+$G$20)-$K1046)*($O$20/($O$19/2)))*$AZ$14)/3)*$L$603))),IF('Silo Levels'!$L$21="Pumping",(($D$18*$L$603)+((PI()*(($C$21/2)^2)*($G$20-$K1046))*$L$603))+((($D$18+$H$18)/3)*$BG$14)+(((PI()*($C$21/2)^2*(($C$21/2)*$AZ$14))/3)*$L$603),(($D$18*$L$603)+((PI()*(($C$21/2)^2)*($G$20-$K1046))*$L$603))+((($D$18+$H$18)/3)*$BG$14)-(((PI()*($C$21/2)^2*(($C$21/2)*$AZ$14))/3)*$L$603)))</f>
        <v>29426.436502972592</v>
      </c>
      <c r="M1046" s="73">
        <v>44.1</v>
      </c>
      <c r="N1046" s="101">
        <f t="shared" si="148"/>
        <v>34015.709738664613</v>
      </c>
      <c r="O1046" s="66">
        <v>44.1</v>
      </c>
      <c r="P1046" s="102">
        <f>IF($O1046&gt;$G$20,IF('Silo Levels'!$L$22="Pumping",((PI()*((($C$19+$G$20)-$O1046)*($O$20/($O$19/2)))^2*((($O$20+$G$20)-$O1046))/3)*$P$603)+(((PI()*((($C$19+$G$20)-$O1046)*($O$20/($O$19/2)))^2*(((($C$19+$G$20)-$O1046)*($O$20/($O$19/2)))*$AZ$15))/3)*$P$603),(((PI()*((($C$19+$G$20)-$O1046)*($O$20/($O$19/2)))^2*((($O$20+$G$20)-$O1046)/3))*$P$603)-((PI()*((($C$19+$G$20)-$O1046)*($O$20/($O$19/2)))^2*(((($C$19+$G$20)-$O1046)*($O$20/($O$19/2)))*$AZ$15)/3)*$P$603))),IF('Silo Levels'!$L$22="Pumping",(($D$18*$P$603)+((PI()*(($C$21/2)^2)*($G$20-$O1046))*$P$603))+((($D$18+$H$18)/3)*$BG$15)+(((PI()*($C$21/2)^2*(($C$21/2)*$AZ$15))/3)*$P$603),(($D$18*$P$603)+((PI()*(($C$21/2)^2)*($G$20-$O1046))*$P$603))+((($D$18+$H$18)/3)*$BG$15)-(((PI()*($C$21/2)^2*(($C$21/2)*$AZ$15))/3)*$P$603)))</f>
        <v>30120.554211072122</v>
      </c>
      <c r="Q1046" s="73">
        <v>44.1</v>
      </c>
      <c r="R1046" s="101">
        <f t="shared" si="149"/>
        <v>35186.643026030863</v>
      </c>
      <c r="S1046" s="66">
        <v>44.1</v>
      </c>
      <c r="T1046" s="102">
        <f>IF($S1046&gt;$G$20,IF('Silo Levels'!$L$23="Pumping",((PI()*((($C$19+$G$20)-$S1046)*($O$20/($O$19/2)))^2*((($O$20+$G$20)-$S1046))/3)*$T$603)+(((PI()*((($C$19+$G$20)-$S1046)*($O$20/($O$19/2)))^2*(((($C$19+$G$20)-$S1046)*($O$20/($O$19/2)))*$AZ$16))/3)*$T$603),(((PI()*((($C$19+$G$20)-$S1046)*($O$20/($O$19/2)))^2*((($O$20+$G$20)-$S1046)/3))*$T$603)-((PI()*((($C$19+$G$20)-$S1046)*($O$20/($O$19/2)))^2*(((($C$19+$G$20)-$S1046)*($O$20/($O$19/2)))*$AZ$16)/3)*$T$603))),IF('Silo Levels'!$L$23="Pumping",(($D$18*$T$603)+((PI()*(($C$21/2)^2)*($G$20-$S1046))*$T$603))+((($D$18+$H$18)/3)*$BG$16)+(((PI()*($C$21/2)^2*(($C$21/2)*$AZ$16))/3)*$T$603),(($D$18*$T$603)+((PI()*(($C$21/2)^2)*($G$20-$S1046))*$T$603))+((($D$18+$H$18)/3)*$BG$16)-(((PI()*($C$21/2)^2*(($C$21/2)*$AZ$16))/3)*$T$603)))</f>
        <v>31157.403356088624</v>
      </c>
      <c r="U1046" s="73">
        <v>44.1</v>
      </c>
      <c r="V1046" s="101">
        <f t="shared" si="150"/>
        <v>33081.113403623203</v>
      </c>
      <c r="W1046" s="66">
        <v>44.1</v>
      </c>
      <c r="X1046" s="102">
        <f>IF($W1046&gt;$G$20,IF('Silo Levels'!$L$24="Pumping",((PI()*((($C$19+$G$20)-$W1046)*($O$20/($O$19/2)))^2*((($O$20+$G$20)-$W1046))/3)*$X$603)+(((PI()*((($C$19+$G$20)-$W1046)*($O$20/($O$19/2)))^2*(((($C$19+$G$20)-$W1046)*($O$20/($O$19/2)))*$AZ$17))/3)*$X$603),(((PI()*((($C$19+$G$20)-$W1046)*($O$20/($O$19/2)))^2*((($O$20+$G$20)-$W1046)/3))*$X$603)-((PI()*((($C$19+$G$20)-$W1046)*($O$20/($O$19/2)))^2*(((($C$19+$G$20)-$W1046)*($O$20/($O$19/2)))*$AZ$17)/3)*$X$603))),IF('Silo Levels'!$L$24="Pumping",(($D$18*$X$603)+((PI()*(($C$21/2)^2)*($G$20-$W1046))*$X$603))+((($D$18+$H$18)/3)*$BG$17)+(((PI()*($C$21/2)^2*(($C$21/2)*$AZ$17))/3)*$X$603),(($D$18*$X$603)+((PI()*(($C$21/2)^2)*($G$20-$W1046))*$X$603))+((($D$18+$H$18)/3)*$BG$17)-(((PI()*($C$21/2)^2*(($C$21/2)*$AZ$17))/3)*$X$603)))</f>
        <v>29292.978958597345</v>
      </c>
      <c r="Y1046" s="73">
        <v>44.1</v>
      </c>
      <c r="Z1046" s="101">
        <f t="shared" si="151"/>
        <v>37982.026333098867</v>
      </c>
      <c r="AA1046" s="66">
        <v>44.1</v>
      </c>
      <c r="AB1046" s="102">
        <f>IF($AA1046&gt;$G$20,IF('Silo Levels'!$L$25="Pumping",((PI()*((($C$19+$G$20)-$AA1046)*($O$20/($O$19/2)))^2*((($O$20+$G$20)-$AA1046))/3)*$AB$603)+(((PI()*((($C$19+$G$20)-$AA1046)*($O$20/($O$19/2)))^2*(((($C$19+$G$20)-$AA1046)*($O$20/($O$19/2)))*$AZ$18))/3)*$AB$603),(((PI()*((($C$19+$G$20)-$AA1046)*($O$20/($O$19/2)))^2*((($O$20+$G$20)-$AA1046)/3))*$AB$603)-((PI()*((($C$19+$G$20)-$AA1046)*($O$20/($O$19/2)))^2*(((($C$19+$G$20)-$AA1046)*($O$20/($O$19/2)))*$AZ$18)/3)*$AB$603))),IF('Silo Levels'!$L$25="Pumping",(($D$18*$AB$603)+((PI()*(($C$21/2)^2)*($G$20-$AA1046))*$AB$603))+((($D$18+$H$18)/3)*$BG$18)+(((PI()*($C$21/2)^2*(($C$21/2)*$AZ$18))/3)*$AB$603),(($D$18*$AB$603)+((PI()*(($C$21/2)^2)*($G$20-$AA1046))*$AB$603))+((($D$18+$H$18)/3)*$BG$18)-(((PI()*($C$21/2)^2*(($C$21/2)*$AZ$18))/3)*$AB$603)))</f>
        <v>33632.685956044552</v>
      </c>
      <c r="AC1046" s="73">
        <v>44.1</v>
      </c>
      <c r="AD1046" s="101">
        <f t="shared" si="152"/>
        <v>43549.586087397722</v>
      </c>
      <c r="AE1046" s="66">
        <v>44.1</v>
      </c>
      <c r="AF1046" s="102">
        <f>IF($AE1046&gt;$G$20,IF('Silo Levels'!$L$26="Pumping",((PI()*((($C$19+$G$20)-$AE1046)*($O$20/($O$19/2)))^2*((($O$20+$G$20)-$AE1046))/3)*$AF$603)+(((PI()*((($C$19+$G$20)-$AE1046)*($O$20/($O$19/2)))^2*(((($C$19+$G$20)-$AE1046)*($O$20/($O$19/2)))*$AZ$19))/3)*$AF$603),(((PI()*((($C$19+$G$20)-$AE1046)*($O$20/($O$19/2)))^2*((($O$20+$G$20)-$AE1046)/3))*$AF$603)-((PI()*((($C$19+$G$20)-$AE1046)*($O$20/($O$19/2)))^2*(((($C$19+$G$20)-$AE1046)*($O$20/($O$19/2)))*$AZ$19)/3)*$AF$603))),IF('Silo Levels'!$L$26="Pumping",(($D$18*$AF$603)+((PI()*(($C$21/2)^2)*($G$20-$AE1046))*$AF$603))+((($D$18+$H$18)/3)*$BG$19)+(((PI()*($C$21/2)^2*(($C$21/2)*$AZ$19))/3)*$AF$603),(($D$18*$AF$603)+((PI()*(($C$21/2)^2)*($G$20-$AE1046))*$AF$603))+((($D$18+$H$18)/3)*$BG$19)-(((PI()*($C$21/2)^2*(($C$21/2)*$AZ$19))/3)*$AF$603)))</f>
        <v>41339.100435137741</v>
      </c>
      <c r="AG1046" s="73">
        <v>44.1</v>
      </c>
      <c r="AH1046" s="101">
        <f t="shared" si="153"/>
        <v>36515.916207014248</v>
      </c>
      <c r="AI1046" s="66">
        <v>44.1</v>
      </c>
      <c r="AJ1046" s="102">
        <f>IF($AI1046&gt;$G$20,IF('Silo Levels'!$L$27="Pumping",((PI()*((($C$19+$G$20)-$AI1046)*($O$20/($O$19/2)))^2*((($O$20+$G$20)-$AI1046))/3)*$AJ$603)+(((PI()*((($C$19+$G$20)-$AI1046)*($O$20/($O$19/2)))^2*(((($C$19+$G$20)-$AI1046)*($O$20/($O$19/2)))*$AZ$20))/3)*$AJ$603),(((PI()*((($C$19+$G$20)-$AI1046)*($O$20/($O$19/2)))^2*((($O$20+$G$20)-$AI1046)/3))*$AJ$603)-((PI()*((($C$19+$G$20)-$AI1046)*($O$20/($O$19/2)))^2*(((($C$19+$G$20)-$AI1046)*($O$20/($O$19/2)))*$AZ$20)/3)*$AJ$603))),IF('Silo Levels'!$L$27="Pumping",(($D$18*$AJ$603)+((PI()*(($C$21/2)^2)*($G$20-$AI1046))*$AJ$603))+((($D$18+$H$18)/3)*$BG$20)+(((PI()*($C$21/2)^2*(($C$21/2)*$AZ$20))/3)*$AJ$603),(($D$18*$AJ$603)+((PI()*(($C$21/2)^2)*($G$20-$AI1046))*$AJ$603))+((($D$18+$H$18)/3)*$BG$20)-(((PI()*($C$21/2)^2*(($C$21/2)*$AZ$20))/3)*$AJ$603)))</f>
        <v>32334.460816207527</v>
      </c>
    </row>
    <row r="1047" spans="1:36" x14ac:dyDescent="0.3">
      <c r="A1047">
        <v>44.2</v>
      </c>
      <c r="B1047" s="101">
        <f t="shared" si="145"/>
        <v>36096.313714835735</v>
      </c>
      <c r="C1047" s="66">
        <v>44.2</v>
      </c>
      <c r="D1047" s="102">
        <f>IF($C1047&gt;$G$20,IF('Silo Levels'!$L$19="Pumping",((PI()*((($C$19+$G$20)-$C1047)*($O$20/($O$19/2)))^2*((($O$20+$G$20)-$C1047))/3)*$D$603)+(((PI()*((($C$19+$G$20)-$C1047)*($O$20/($O$19/2)))^2*(((($C$19+$G$20)-$C1047)*($O$20/($O$19/2)))*$AZ$12))/3)*$D$603),(((PI()*((($C$19+$G$20)-$C1047)*($O$20/($O$19/2)))^2*((($O$20+$G$20)-$C1047)/3))*$D$603)-((PI()*((($C$19+$G$20)-$C1047)*($O$20/($O$19/2)))^2*(((($C$19+$G$20)-$C1047)*($O$20/($O$19/2)))*$AZ$12)/3)*$D$603))),IF('Silo Levels'!$L$19="Pumping",(($D$18*$D$603)+((PI()*(($C$21/2)^2)*($G$20-$C1047))*$D$603))+((($D$18+$H$18)/3)*$BG$12)+(((PI()*($C$21/2)^2*(($C$21/2)*$AZ$12))/3)*$D$603),(($D$18*$D$603)+((PI()*(($C$21/2)^2)*($G$20-$C1047))*$D$603))+((($D$18+$H$18)/3)*$BG$12)-(((PI()*($C$21/2)^2*(($C$21/2)*$AZ$12))/3)*$D$603)))</f>
        <v>33169.29494127103</v>
      </c>
      <c r="E1047" s="73">
        <v>44.2</v>
      </c>
      <c r="F1047" s="101">
        <f t="shared" si="146"/>
        <v>32700.980051648476</v>
      </c>
      <c r="G1047" s="66">
        <v>44.2</v>
      </c>
      <c r="H1047" s="102">
        <f>IF($G1047&gt;$G$20,IF('Silo Levels'!$L$20="Pumping",((PI()*((($C$19+$G$20)-$G1047)*($O$20/($O$19/2)))^2*((($O$20+$G$20)-$G1047))/3)*$H$603)+(((PI()*((($C$19+$G$20)-$G1047)*($O$20/($O$19/2)))^2*(((($C$19+$G$20)-$G1047)*($O$20/($O$19/2)))*$AZ$13))/3)*$H$603),(((PI()*((($C$19+$G$20)-$G1047)*($O$20/($O$19/2)))^2*((($O$20+$G$20)-$G1047)/3))*$H$603)-((PI()*((($C$19+$G$20)-$G1047)*($O$20/($O$19/2)))^2*(((($C$19+$G$20)-$G1047)*($O$20/($O$19/2)))*$AZ$13)/3)*$H$603))),IF('Silo Levels'!$L$20="Pumping",(($D$18*$H$603)+((PI()*(($C$21/2)^2)*($G$20-$G1047))*$H$603))+((($D$18+$H$18)/3)*$BG$13)+(((PI()*($C$21/2)^2*(($C$21/2)*$AZ$13))/3)*$H$603),(($D$18*$H$603)+((PI()*(($C$21/2)^2)*($G$20-$G1047))*$H$603))+((($D$18+$H$18)/3)*$BG$13)-(((PI()*($C$21/2)^2*(($C$21/2)*$AZ$13))/3)*$H$603)))</f>
        <v>28912.845606622617</v>
      </c>
      <c r="I1047" s="73">
        <v>44.2</v>
      </c>
      <c r="J1047" s="101">
        <f t="shared" si="147"/>
        <v>32849.96430151003</v>
      </c>
      <c r="K1047" s="66">
        <v>44.2</v>
      </c>
      <c r="L1047" s="102">
        <f>IF($K1047&gt;$G$20,IF('Silo Levels'!$L$21="Pumping",((PI()*((($C$19+$G$20)-$K1047)*($O$20/($O$19/2)))^2*((($O$20+$G$20)-$K1047))/3)*$L$603)+(((PI()*((($C$19+$G$20)-$K1047)*($O$20/($O$19/2)))^2*(((($C$19+$G$20)-$K1047)*($O$20/($O$19/2)))*$AZ$14))/3)*$L$603),(((PI()*((($C$19+$G$20)-$K1047)*($O$20/($O$19/2)))^2*((($O$20+$G$20)-$K1047)/3))*$L$603)-((PI()*((($C$19+$G$20)-$K1047)*($O$20/($O$19/2)))^2*(((($C$19+$G$20)-$K1047)*($O$20/($O$19/2)))*$AZ$14)/3)*$L$603))),IF('Silo Levels'!$L$21="Pumping",(($D$18*$L$603)+((PI()*(($C$21/2)^2)*($G$20-$K1047))*$L$603))+((($D$18+$H$18)/3)*$BG$14)+(((PI()*($C$21/2)^2*(($C$21/2)*$AZ$14))/3)*$L$603),(($D$18*$L$603)+((PI()*(($C$21/2)^2)*($G$20-$K1047))*$L$603))+((($D$18+$H$18)/3)*$BG$14)-(((PI()*($C$21/2)^2*(($C$21/2)*$AZ$14))/3)*$L$603)))</f>
        <v>29044.571279897918</v>
      </c>
      <c r="M1047" s="73">
        <v>44.2</v>
      </c>
      <c r="N1047" s="101">
        <f t="shared" si="148"/>
        <v>33624.836988857423</v>
      </c>
      <c r="O1047" s="66">
        <v>44.2</v>
      </c>
      <c r="P1047" s="102">
        <f>IF($O1047&gt;$G$20,IF('Silo Levels'!$L$22="Pumping",((PI()*((($C$19+$G$20)-$O1047)*($O$20/($O$19/2)))^2*((($O$20+$G$20)-$O1047))/3)*$P$603)+(((PI()*((($C$19+$G$20)-$O1047)*($O$20/($O$19/2)))^2*(((($C$19+$G$20)-$O1047)*($O$20/($O$19/2)))*$AZ$15))/3)*$P$603),(((PI()*((($C$19+$G$20)-$O1047)*($O$20/($O$19/2)))^2*((($O$20+$G$20)-$O1047)/3))*$P$603)-((PI()*((($C$19+$G$20)-$O1047)*($O$20/($O$19/2)))^2*(((($C$19+$G$20)-$O1047)*($O$20/($O$19/2)))*$AZ$15)/3)*$P$603))),IF('Silo Levels'!$L$22="Pumping",(($D$18*$P$603)+((PI()*(($C$21/2)^2)*($G$20-$O1047))*$P$603))+((($D$18+$H$18)/3)*$BG$15)+(((PI()*($C$21/2)^2*(($C$21/2)*$AZ$15))/3)*$P$603),(($D$18*$P$603)+((PI()*(($C$21/2)^2)*($G$20-$O1047))*$P$603))+((($D$18+$H$18)/3)*$BG$15)-(((PI()*($C$21/2)^2*(($C$21/2)*$AZ$15))/3)*$P$603)))</f>
        <v>29729.681461264932</v>
      </c>
      <c r="Q1047" s="73">
        <v>44.2</v>
      </c>
      <c r="R1047" s="101">
        <f t="shared" si="149"/>
        <v>34782.315142775333</v>
      </c>
      <c r="S1047" s="66">
        <v>44.2</v>
      </c>
      <c r="T1047" s="102">
        <f>IF($S1047&gt;$G$20,IF('Silo Levels'!$L$23="Pumping",((PI()*((($C$19+$G$20)-$S1047)*($O$20/($O$19/2)))^2*((($O$20+$G$20)-$S1047))/3)*$T$603)+(((PI()*((($C$19+$G$20)-$S1047)*($O$20/($O$19/2)))^2*(((($C$19+$G$20)-$S1047)*($O$20/($O$19/2)))*$AZ$16))/3)*$T$603),(((PI()*((($C$19+$G$20)-$S1047)*($O$20/($O$19/2)))^2*((($O$20+$G$20)-$S1047)/3))*$T$603)-((PI()*((($C$19+$G$20)-$S1047)*($O$20/($O$19/2)))^2*(((($C$19+$G$20)-$S1047)*($O$20/($O$19/2)))*$AZ$16)/3)*$T$603))),IF('Silo Levels'!$L$23="Pumping",(($D$18*$T$603)+((PI()*(($C$21/2)^2)*($G$20-$S1047))*$T$603))+((($D$18+$H$18)/3)*$BG$16)+(((PI()*($C$21/2)^2*(($C$21/2)*$AZ$16))/3)*$T$603),(($D$18*$T$603)+((PI()*(($C$21/2)^2)*($G$20-$S1047))*$T$603))+((($D$18+$H$18)/3)*$BG$16)-(((PI()*($C$21/2)^2*(($C$21/2)*$AZ$16))/3)*$T$603)))</f>
        <v>30753.075472833094</v>
      </c>
      <c r="U1047" s="73">
        <v>44.2</v>
      </c>
      <c r="V1047" s="101">
        <f t="shared" si="150"/>
        <v>32700.980051648476</v>
      </c>
      <c r="W1047" s="66">
        <v>44.2</v>
      </c>
      <c r="X1047" s="102">
        <f>IF($W1047&gt;$G$20,IF('Silo Levels'!$L$24="Pumping",((PI()*((($C$19+$G$20)-$W1047)*($O$20/($O$19/2)))^2*((($O$20+$G$20)-$W1047))/3)*$X$603)+(((PI()*((($C$19+$G$20)-$W1047)*($O$20/($O$19/2)))^2*(((($C$19+$G$20)-$W1047)*($O$20/($O$19/2)))*$AZ$17))/3)*$X$603),(((PI()*((($C$19+$G$20)-$W1047)*($O$20/($O$19/2)))^2*((($O$20+$G$20)-$W1047)/3))*$X$603)-((PI()*((($C$19+$G$20)-$W1047)*($O$20/($O$19/2)))^2*(((($C$19+$G$20)-$W1047)*($O$20/($O$19/2)))*$AZ$17)/3)*$X$603))),IF('Silo Levels'!$L$24="Pumping",(($D$18*$X$603)+((PI()*(($C$21/2)^2)*($G$20-$W1047))*$X$603))+((($D$18+$H$18)/3)*$BG$17)+(((PI()*($C$21/2)^2*(($C$21/2)*$AZ$17))/3)*$X$603),(($D$18*$X$603)+((PI()*(($C$21/2)^2)*($G$20-$W1047))*$X$603))+((($D$18+$H$18)/3)*$BG$17)-(((PI()*($C$21/2)^2*(($C$21/2)*$AZ$17))/3)*$X$603)))</f>
        <v>28912.845606622617</v>
      </c>
      <c r="Y1047" s="73">
        <v>44.2</v>
      </c>
      <c r="Z1047" s="101">
        <f t="shared" si="151"/>
        <v>37545.576845784701</v>
      </c>
      <c r="AA1047" s="66">
        <v>44.2</v>
      </c>
      <c r="AB1047" s="102">
        <f>IF($AA1047&gt;$G$20,IF('Silo Levels'!$L$25="Pumping",((PI()*((($C$19+$G$20)-$AA1047)*($O$20/($O$19/2)))^2*((($O$20+$G$20)-$AA1047))/3)*$AB$603)+(((PI()*((($C$19+$G$20)-$AA1047)*($O$20/($O$19/2)))^2*(((($C$19+$G$20)-$AA1047)*($O$20/($O$19/2)))*$AZ$18))/3)*$AB$603),(((PI()*((($C$19+$G$20)-$AA1047)*($O$20/($O$19/2)))^2*((($O$20+$G$20)-$AA1047)/3))*$AB$603)-((PI()*((($C$19+$G$20)-$AA1047)*($O$20/($O$19/2)))^2*(((($C$19+$G$20)-$AA1047)*($O$20/($O$19/2)))*$AZ$18)/3)*$AB$603))),IF('Silo Levels'!$L$25="Pumping",(($D$18*$AB$603)+((PI()*(($C$21/2)^2)*($G$20-$AA1047))*$AB$603))+((($D$18+$H$18)/3)*$BG$18)+(((PI()*($C$21/2)^2*(($C$21/2)*$AZ$18))/3)*$AB$603),(($D$18*$AB$603)+((PI()*(($C$21/2)^2)*($G$20-$AA1047))*$AB$603))+((($D$18+$H$18)/3)*$BG$18)-(((PI()*($C$21/2)^2*(($C$21/2)*$AZ$18))/3)*$AB$603)))</f>
        <v>33196.236468730385</v>
      </c>
      <c r="AC1047" s="73">
        <v>44.2</v>
      </c>
      <c r="AD1047" s="101">
        <f t="shared" si="152"/>
        <v>43105.948548825676</v>
      </c>
      <c r="AE1047" s="66">
        <v>44.2</v>
      </c>
      <c r="AF1047" s="102">
        <f>IF($AE1047&gt;$G$20,IF('Silo Levels'!$L$26="Pumping",((PI()*((($C$19+$G$20)-$AE1047)*($O$20/($O$19/2)))^2*((($O$20+$G$20)-$AE1047))/3)*$AF$603)+(((PI()*((($C$19+$G$20)-$AE1047)*($O$20/($O$19/2)))^2*(((($C$19+$G$20)-$AE1047)*($O$20/($O$19/2)))*$AZ$19))/3)*$AF$603),(((PI()*((($C$19+$G$20)-$AE1047)*($O$20/($O$19/2)))^2*((($O$20+$G$20)-$AE1047)/3))*$AF$603)-((PI()*((($C$19+$G$20)-$AE1047)*($O$20/($O$19/2)))^2*(((($C$19+$G$20)-$AE1047)*($O$20/($O$19/2)))*$AZ$19)/3)*$AF$603))),IF('Silo Levels'!$L$26="Pumping",(($D$18*$AF$603)+((PI()*(($C$21/2)^2)*($G$20-$AE1047))*$AF$603))+((($D$18+$H$18)/3)*$BG$19)+(((PI()*($C$21/2)^2*(($C$21/2)*$AZ$19))/3)*$AF$603),(($D$18*$AF$603)+((PI()*(($C$21/2)^2)*($G$20-$AE1047))*$AF$603))+((($D$18+$H$18)/3)*$BG$19)-(((PI()*($C$21/2)^2*(($C$21/2)*$AZ$19))/3)*$AF$603)))</f>
        <v>40895.462896565696</v>
      </c>
      <c r="AG1047" s="73">
        <v>44.2</v>
      </c>
      <c r="AH1047" s="101">
        <f t="shared" si="153"/>
        <v>36096.313714835735</v>
      </c>
      <c r="AI1047" s="66">
        <v>44.2</v>
      </c>
      <c r="AJ1047" s="102">
        <f>IF($AI1047&gt;$G$20,IF('Silo Levels'!$L$27="Pumping",((PI()*((($C$19+$G$20)-$AI1047)*($O$20/($O$19/2)))^2*((($O$20+$G$20)-$AI1047))/3)*$AJ$603)+(((PI()*((($C$19+$G$20)-$AI1047)*($O$20/($O$19/2)))^2*(((($C$19+$G$20)-$AI1047)*($O$20/($O$19/2)))*$AZ$20))/3)*$AJ$603),(((PI()*((($C$19+$G$20)-$AI1047)*($O$20/($O$19/2)))^2*((($O$20+$G$20)-$AI1047)/3))*$AJ$603)-((PI()*((($C$19+$G$20)-$AI1047)*($O$20/($O$19/2)))^2*(((($C$19+$G$20)-$AI1047)*($O$20/($O$19/2)))*$AZ$20)/3)*$AJ$603))),IF('Silo Levels'!$L$27="Pumping",(($D$18*$AJ$603)+((PI()*(($C$21/2)^2)*($G$20-$AI1047))*$AJ$603))+((($D$18+$H$18)/3)*$BG$20)+(((PI()*($C$21/2)^2*(($C$21/2)*$AZ$20))/3)*$AJ$603),(($D$18*$AJ$603)+((PI()*(($C$21/2)^2)*($G$20-$AI1047))*$AJ$603))+((($D$18+$H$18)/3)*$BG$20)-(((PI()*($C$21/2)^2*(($C$21/2)*$AZ$20))/3)*$AJ$603)))</f>
        <v>31914.858324029014</v>
      </c>
    </row>
    <row r="1048" spans="1:36" x14ac:dyDescent="0.3">
      <c r="A1048">
        <v>44.3</v>
      </c>
      <c r="B1048" s="101">
        <f t="shared" si="145"/>
        <v>35676.711222657243</v>
      </c>
      <c r="C1048" s="66">
        <v>44.3</v>
      </c>
      <c r="D1048" s="102">
        <f>IF($C1048&gt;$G$20,IF('Silo Levels'!$L$19="Pumping",((PI()*((($C$19+$G$20)-$C1048)*($O$20/($O$19/2)))^2*((($O$20+$G$20)-$C1048))/3)*$D$603)+(((PI()*((($C$19+$G$20)-$C1048)*($O$20/($O$19/2)))^2*(((($C$19+$G$20)-$C1048)*($O$20/($O$19/2)))*$AZ$12))/3)*$D$603),(((PI()*((($C$19+$G$20)-$C1048)*($O$20/($O$19/2)))^2*((($O$20+$G$20)-$C1048)/3))*$D$603)-((PI()*((($C$19+$G$20)-$C1048)*($O$20/($O$19/2)))^2*(((($C$19+$G$20)-$C1048)*($O$20/($O$19/2)))*$AZ$12)/3)*$D$603))),IF('Silo Levels'!$L$19="Pumping",(($D$18*$D$603)+((PI()*(($C$21/2)^2)*($G$20-$C1048))*$D$603))+((($D$18+$H$18)/3)*$BG$12)+(((PI()*($C$21/2)^2*(($C$21/2)*$AZ$12))/3)*$D$603),(($D$18*$D$603)+((PI()*(($C$21/2)^2)*($G$20-$C1048))*$D$603))+((($D$18+$H$18)/3)*$BG$12)-(((PI()*($C$21/2)^2*(($C$21/2)*$AZ$12))/3)*$D$603)))</f>
        <v>32749.692449092538</v>
      </c>
      <c r="E1048" s="73">
        <v>44.3</v>
      </c>
      <c r="F1048" s="101">
        <f t="shared" si="146"/>
        <v>32320.846699673777</v>
      </c>
      <c r="G1048" s="66">
        <v>44.3</v>
      </c>
      <c r="H1048" s="102">
        <f>IF($G1048&gt;$G$20,IF('Silo Levels'!$L$20="Pumping",((PI()*((($C$19+$G$20)-$G1048)*($O$20/($O$19/2)))^2*((($O$20+$G$20)-$G1048))/3)*$H$603)+(((PI()*((($C$19+$G$20)-$G1048)*($O$20/($O$19/2)))^2*(((($C$19+$G$20)-$G1048)*($O$20/($O$19/2)))*$AZ$13))/3)*$H$603),(((PI()*((($C$19+$G$20)-$G1048)*($O$20/($O$19/2)))^2*((($O$20+$G$20)-$G1048)/3))*$H$603)-((PI()*((($C$19+$G$20)-$G1048)*($O$20/($O$19/2)))^2*(((($C$19+$G$20)-$G1048)*($O$20/($O$19/2)))*$AZ$13)/3)*$H$603))),IF('Silo Levels'!$L$20="Pumping",(($D$18*$H$603)+((PI()*(($C$21/2)^2)*($G$20-$G1048))*$H$603))+((($D$18+$H$18)/3)*$BG$13)+(((PI()*($C$21/2)^2*(($C$21/2)*$AZ$13))/3)*$H$603),(($D$18*$H$603)+((PI()*(($C$21/2)^2)*($G$20-$G1048))*$H$603))+((($D$18+$H$18)/3)*$BG$13)-(((PI()*($C$21/2)^2*(($C$21/2)*$AZ$13))/3)*$H$603)))</f>
        <v>28532.712254647919</v>
      </c>
      <c r="I1048" s="73">
        <v>44.3</v>
      </c>
      <c r="J1048" s="101">
        <f t="shared" si="147"/>
        <v>32468.099078435393</v>
      </c>
      <c r="K1048" s="66">
        <v>44.3</v>
      </c>
      <c r="L1048" s="102">
        <f>IF($K1048&gt;$G$20,IF('Silo Levels'!$L$21="Pumping",((PI()*((($C$19+$G$20)-$K1048)*($O$20/($O$19/2)))^2*((($O$20+$G$20)-$K1048))/3)*$L$603)+(((PI()*((($C$19+$G$20)-$K1048)*($O$20/($O$19/2)))^2*(((($C$19+$G$20)-$K1048)*($O$20/($O$19/2)))*$AZ$14))/3)*$L$603),(((PI()*((($C$19+$G$20)-$K1048)*($O$20/($O$19/2)))^2*((($O$20+$G$20)-$K1048)/3))*$L$603)-((PI()*((($C$19+$G$20)-$K1048)*($O$20/($O$19/2)))^2*(((($C$19+$G$20)-$K1048)*($O$20/($O$19/2)))*$AZ$14)/3)*$L$603))),IF('Silo Levels'!$L$21="Pumping",(($D$18*$L$603)+((PI()*(($C$21/2)^2)*($G$20-$K1048))*$L$603))+((($D$18+$H$18)/3)*$BG$14)+(((PI()*($C$21/2)^2*(($C$21/2)*$AZ$14))/3)*$L$603),(($D$18*$L$603)+((PI()*(($C$21/2)^2)*($G$20-$K1048))*$L$603))+((($D$18+$H$18)/3)*$BG$14)-(((PI()*($C$21/2)^2*(($C$21/2)*$AZ$14))/3)*$L$603)))</f>
        <v>28662.706056823281</v>
      </c>
      <c r="M1048" s="73">
        <v>44.3</v>
      </c>
      <c r="N1048" s="101">
        <f t="shared" si="148"/>
        <v>33233.964239050249</v>
      </c>
      <c r="O1048" s="66">
        <v>44.3</v>
      </c>
      <c r="P1048" s="102">
        <f>IF($O1048&gt;$G$20,IF('Silo Levels'!$L$22="Pumping",((PI()*((($C$19+$G$20)-$O1048)*($O$20/($O$19/2)))^2*((($O$20+$G$20)-$O1048))/3)*$P$603)+(((PI()*((($C$19+$G$20)-$O1048)*($O$20/($O$19/2)))^2*(((($C$19+$G$20)-$O1048)*($O$20/($O$19/2)))*$AZ$15))/3)*$P$603),(((PI()*((($C$19+$G$20)-$O1048)*($O$20/($O$19/2)))^2*((($O$20+$G$20)-$O1048)/3))*$P$603)-((PI()*((($C$19+$G$20)-$O1048)*($O$20/($O$19/2)))^2*(((($C$19+$G$20)-$O1048)*($O$20/($O$19/2)))*$AZ$15)/3)*$P$603))),IF('Silo Levels'!$L$22="Pumping",(($D$18*$P$603)+((PI()*(($C$21/2)^2)*($G$20-$O1048))*$P$603))+((($D$18+$H$18)/3)*$BG$15)+(((PI()*($C$21/2)^2*(($C$21/2)*$AZ$15))/3)*$P$603),(($D$18*$P$603)+((PI()*(($C$21/2)^2)*($G$20-$O1048))*$P$603))+((($D$18+$H$18)/3)*$BG$15)-(((PI()*($C$21/2)^2*(($C$21/2)*$AZ$15))/3)*$P$603)))</f>
        <v>29338.808711457757</v>
      </c>
      <c r="Q1048" s="73">
        <v>44.3</v>
      </c>
      <c r="R1048" s="101">
        <f t="shared" si="149"/>
        <v>34377.987259519825</v>
      </c>
      <c r="S1048" s="66">
        <v>44.3</v>
      </c>
      <c r="T1048" s="102">
        <f>IF($S1048&gt;$G$20,IF('Silo Levels'!$L$23="Pumping",((PI()*((($C$19+$G$20)-$S1048)*($O$20/($O$19/2)))^2*((($O$20+$G$20)-$S1048))/3)*$T$603)+(((PI()*((($C$19+$G$20)-$S1048)*($O$20/($O$19/2)))^2*(((($C$19+$G$20)-$S1048)*($O$20/($O$19/2)))*$AZ$16))/3)*$T$603),(((PI()*((($C$19+$G$20)-$S1048)*($O$20/($O$19/2)))^2*((($O$20+$G$20)-$S1048)/3))*$T$603)-((PI()*((($C$19+$G$20)-$S1048)*($O$20/($O$19/2)))^2*(((($C$19+$G$20)-$S1048)*($O$20/($O$19/2)))*$AZ$16)/3)*$T$603))),IF('Silo Levels'!$L$23="Pumping",(($D$18*$T$603)+((PI()*(($C$21/2)^2)*($G$20-$S1048))*$T$603))+((($D$18+$H$18)/3)*$BG$16)+(((PI()*($C$21/2)^2*(($C$21/2)*$AZ$16))/3)*$T$603),(($D$18*$T$603)+((PI()*(($C$21/2)^2)*($G$20-$S1048))*$T$603))+((($D$18+$H$18)/3)*$BG$16)-(((PI()*($C$21/2)^2*(($C$21/2)*$AZ$16))/3)*$T$603)))</f>
        <v>30348.747589577586</v>
      </c>
      <c r="U1048" s="73">
        <v>44.3</v>
      </c>
      <c r="V1048" s="101">
        <f t="shared" si="150"/>
        <v>32320.846699673777</v>
      </c>
      <c r="W1048" s="66">
        <v>44.3</v>
      </c>
      <c r="X1048" s="102">
        <f>IF($W1048&gt;$G$20,IF('Silo Levels'!$L$24="Pumping",((PI()*((($C$19+$G$20)-$W1048)*($O$20/($O$19/2)))^2*((($O$20+$G$20)-$W1048))/3)*$X$603)+(((PI()*((($C$19+$G$20)-$W1048)*($O$20/($O$19/2)))^2*(((($C$19+$G$20)-$W1048)*($O$20/($O$19/2)))*$AZ$17))/3)*$X$603),(((PI()*((($C$19+$G$20)-$W1048)*($O$20/($O$19/2)))^2*((($O$20+$G$20)-$W1048)/3))*$X$603)-((PI()*((($C$19+$G$20)-$W1048)*($O$20/($O$19/2)))^2*(((($C$19+$G$20)-$W1048)*($O$20/($O$19/2)))*$AZ$17)/3)*$X$603))),IF('Silo Levels'!$L$24="Pumping",(($D$18*$X$603)+((PI()*(($C$21/2)^2)*($G$20-$W1048))*$X$603))+((($D$18+$H$18)/3)*$BG$17)+(((PI()*($C$21/2)^2*(($C$21/2)*$AZ$17))/3)*$X$603),(($D$18*$X$603)+((PI()*(($C$21/2)^2)*($G$20-$W1048))*$X$603))+((($D$18+$H$18)/3)*$BG$17)-(((PI()*($C$21/2)^2*(($C$21/2)*$AZ$17))/3)*$X$603)))</f>
        <v>28532.712254647919</v>
      </c>
      <c r="Y1048" s="73">
        <v>44.3</v>
      </c>
      <c r="Z1048" s="101">
        <f t="shared" si="151"/>
        <v>37109.127358470563</v>
      </c>
      <c r="AA1048" s="66">
        <v>44.3</v>
      </c>
      <c r="AB1048" s="102">
        <f>IF($AA1048&gt;$G$20,IF('Silo Levels'!$L$25="Pumping",((PI()*((($C$19+$G$20)-$AA1048)*($O$20/($O$19/2)))^2*((($O$20+$G$20)-$AA1048))/3)*$AB$603)+(((PI()*((($C$19+$G$20)-$AA1048)*($O$20/($O$19/2)))^2*(((($C$19+$G$20)-$AA1048)*($O$20/($O$19/2)))*$AZ$18))/3)*$AB$603),(((PI()*((($C$19+$G$20)-$AA1048)*($O$20/($O$19/2)))^2*((($O$20+$G$20)-$AA1048)/3))*$AB$603)-((PI()*((($C$19+$G$20)-$AA1048)*($O$20/($O$19/2)))^2*(((($C$19+$G$20)-$AA1048)*($O$20/($O$19/2)))*$AZ$18)/3)*$AB$603))),IF('Silo Levels'!$L$25="Pumping",(($D$18*$AB$603)+((PI()*(($C$21/2)^2)*($G$20-$AA1048))*$AB$603))+((($D$18+$H$18)/3)*$BG$18)+(((PI()*($C$21/2)^2*(($C$21/2)*$AZ$18))/3)*$AB$603),(($D$18*$AB$603)+((PI()*(($C$21/2)^2)*($G$20-$AA1048))*$AB$603))+((($D$18+$H$18)/3)*$BG$18)-(((PI()*($C$21/2)^2*(($C$21/2)*$AZ$18))/3)*$AB$603)))</f>
        <v>32759.786981416248</v>
      </c>
      <c r="AC1048" s="73">
        <v>44.3</v>
      </c>
      <c r="AD1048" s="101">
        <f t="shared" si="152"/>
        <v>42662.311010253659</v>
      </c>
      <c r="AE1048" s="66">
        <v>44.3</v>
      </c>
      <c r="AF1048" s="102">
        <f>IF($AE1048&gt;$G$20,IF('Silo Levels'!$L$26="Pumping",((PI()*((($C$19+$G$20)-$AE1048)*($O$20/($O$19/2)))^2*((($O$20+$G$20)-$AE1048))/3)*$AF$603)+(((PI()*((($C$19+$G$20)-$AE1048)*($O$20/($O$19/2)))^2*(((($C$19+$G$20)-$AE1048)*($O$20/($O$19/2)))*$AZ$19))/3)*$AF$603),(((PI()*((($C$19+$G$20)-$AE1048)*($O$20/($O$19/2)))^2*((($O$20+$G$20)-$AE1048)/3))*$AF$603)-((PI()*((($C$19+$G$20)-$AE1048)*($O$20/($O$19/2)))^2*(((($C$19+$G$20)-$AE1048)*($O$20/($O$19/2)))*$AZ$19)/3)*$AF$603))),IF('Silo Levels'!$L$26="Pumping",(($D$18*$AF$603)+((PI()*(($C$21/2)^2)*($G$20-$AE1048))*$AF$603))+((($D$18+$H$18)/3)*$BG$19)+(((PI()*($C$21/2)^2*(($C$21/2)*$AZ$19))/3)*$AF$603),(($D$18*$AF$603)+((PI()*(($C$21/2)^2)*($G$20-$AE1048))*$AF$603))+((($D$18+$H$18)/3)*$BG$19)-(((PI()*($C$21/2)^2*(($C$21/2)*$AZ$19))/3)*$AF$603)))</f>
        <v>40451.825357993679</v>
      </c>
      <c r="AG1048" s="73">
        <v>44.3</v>
      </c>
      <c r="AH1048" s="101">
        <f t="shared" si="153"/>
        <v>35676.711222657243</v>
      </c>
      <c r="AI1048" s="66">
        <v>44.3</v>
      </c>
      <c r="AJ1048" s="102">
        <f>IF($AI1048&gt;$G$20,IF('Silo Levels'!$L$27="Pumping",((PI()*((($C$19+$G$20)-$AI1048)*($O$20/($O$19/2)))^2*((($O$20+$G$20)-$AI1048))/3)*$AJ$603)+(((PI()*((($C$19+$G$20)-$AI1048)*($O$20/($O$19/2)))^2*(((($C$19+$G$20)-$AI1048)*($O$20/($O$19/2)))*$AZ$20))/3)*$AJ$603),(((PI()*((($C$19+$G$20)-$AI1048)*($O$20/($O$19/2)))^2*((($O$20+$G$20)-$AI1048)/3))*$AJ$603)-((PI()*((($C$19+$G$20)-$AI1048)*($O$20/($O$19/2)))^2*(((($C$19+$G$20)-$AI1048)*($O$20/($O$19/2)))*$AZ$20)/3)*$AJ$603))),IF('Silo Levels'!$L$27="Pumping",(($D$18*$AJ$603)+((PI()*(($C$21/2)^2)*($G$20-$AI1048))*$AJ$603))+((($D$18+$H$18)/3)*$BG$20)+(((PI()*($C$21/2)^2*(($C$21/2)*$AZ$20))/3)*$AJ$603),(($D$18*$AJ$603)+((PI()*(($C$21/2)^2)*($G$20-$AI1048))*$AJ$603))+((($D$18+$H$18)/3)*$BG$20)-(((PI()*($C$21/2)^2*(($C$21/2)*$AZ$20))/3)*$AJ$603)))</f>
        <v>31495.255831850522</v>
      </c>
    </row>
    <row r="1049" spans="1:36" x14ac:dyDescent="0.3">
      <c r="A1049">
        <v>44.4</v>
      </c>
      <c r="B1049" s="101">
        <f t="shared" si="145"/>
        <v>35257.108730478722</v>
      </c>
      <c r="C1049" s="66">
        <v>44.4</v>
      </c>
      <c r="D1049" s="102">
        <f>IF($C1049&gt;$G$20,IF('Silo Levels'!$L$19="Pumping",((PI()*((($C$19+$G$20)-$C1049)*($O$20/($O$19/2)))^2*((($O$20+$G$20)-$C1049))/3)*$D$603)+(((PI()*((($C$19+$G$20)-$C1049)*($O$20/($O$19/2)))^2*(((($C$19+$G$20)-$C1049)*($O$20/($O$19/2)))*$AZ$12))/3)*$D$603),(((PI()*((($C$19+$G$20)-$C1049)*($O$20/($O$19/2)))^2*((($O$20+$G$20)-$C1049)/3))*$D$603)-((PI()*((($C$19+$G$20)-$C1049)*($O$20/($O$19/2)))^2*(((($C$19+$G$20)-$C1049)*($O$20/($O$19/2)))*$AZ$12)/3)*$D$603))),IF('Silo Levels'!$L$19="Pumping",(($D$18*$D$603)+((PI()*(($C$21/2)^2)*($G$20-$C1049))*$D$603))+((($D$18+$H$18)/3)*$BG$12)+(((PI()*($C$21/2)^2*(($C$21/2)*$AZ$12))/3)*$D$603),(($D$18*$D$603)+((PI()*(($C$21/2)^2)*($G$20-$C1049))*$D$603))+((($D$18+$H$18)/3)*$BG$12)-(((PI()*($C$21/2)^2*(($C$21/2)*$AZ$12))/3)*$D$603)))</f>
        <v>32330.089956914017</v>
      </c>
      <c r="E1049" s="73">
        <v>44.4</v>
      </c>
      <c r="F1049" s="101">
        <f t="shared" si="146"/>
        <v>31940.713347699053</v>
      </c>
      <c r="G1049" s="66">
        <v>44.4</v>
      </c>
      <c r="H1049" s="102">
        <f>IF($G1049&gt;$G$20,IF('Silo Levels'!$L$20="Pumping",((PI()*((($C$19+$G$20)-$G1049)*($O$20/($O$19/2)))^2*((($O$20+$G$20)-$G1049))/3)*$H$603)+(((PI()*((($C$19+$G$20)-$G1049)*($O$20/($O$19/2)))^2*(((($C$19+$G$20)-$G1049)*($O$20/($O$19/2)))*$AZ$13))/3)*$H$603),(((PI()*((($C$19+$G$20)-$G1049)*($O$20/($O$19/2)))^2*((($O$20+$G$20)-$G1049)/3))*$H$603)-((PI()*((($C$19+$G$20)-$G1049)*($O$20/($O$19/2)))^2*(((($C$19+$G$20)-$G1049)*($O$20/($O$19/2)))*$AZ$13)/3)*$H$603))),IF('Silo Levels'!$L$20="Pumping",(($D$18*$H$603)+((PI()*(($C$21/2)^2)*($G$20-$G1049))*$H$603))+((($D$18+$H$18)/3)*$BG$13)+(((PI()*($C$21/2)^2*(($C$21/2)*$AZ$13))/3)*$H$603),(($D$18*$H$603)+((PI()*(($C$21/2)^2)*($G$20-$G1049))*$H$603))+((($D$18+$H$18)/3)*$BG$13)-(((PI()*($C$21/2)^2*(($C$21/2)*$AZ$13))/3)*$H$603)))</f>
        <v>28152.578902673195</v>
      </c>
      <c r="I1049" s="73">
        <v>44.4</v>
      </c>
      <c r="J1049" s="101">
        <f t="shared" si="147"/>
        <v>32086.233855360722</v>
      </c>
      <c r="K1049" s="66">
        <v>44.4</v>
      </c>
      <c r="L1049" s="102">
        <f>IF($K1049&gt;$G$20,IF('Silo Levels'!$L$21="Pumping",((PI()*((($C$19+$G$20)-$K1049)*($O$20/($O$19/2)))^2*((($O$20+$G$20)-$K1049))/3)*$L$603)+(((PI()*((($C$19+$G$20)-$K1049)*($O$20/($O$19/2)))^2*(((($C$19+$G$20)-$K1049)*($O$20/($O$19/2)))*$AZ$14))/3)*$L$603),(((PI()*((($C$19+$G$20)-$K1049)*($O$20/($O$19/2)))^2*((($O$20+$G$20)-$K1049)/3))*$L$603)-((PI()*((($C$19+$G$20)-$K1049)*($O$20/($O$19/2)))^2*(((($C$19+$G$20)-$K1049)*($O$20/($O$19/2)))*$AZ$14)/3)*$L$603))),IF('Silo Levels'!$L$21="Pumping",(($D$18*$L$603)+((PI()*(($C$21/2)^2)*($G$20-$K1049))*$L$603))+((($D$18+$H$18)/3)*$BG$14)+(((PI()*($C$21/2)^2*(($C$21/2)*$AZ$14))/3)*$L$603),(($D$18*$L$603)+((PI()*(($C$21/2)^2)*($G$20-$K1049))*$L$603))+((($D$18+$H$18)/3)*$BG$14)-(((PI()*($C$21/2)^2*(($C$21/2)*$AZ$14))/3)*$L$603)))</f>
        <v>28280.840833748611</v>
      </c>
      <c r="M1049" s="73">
        <v>44.4</v>
      </c>
      <c r="N1049" s="101">
        <f t="shared" si="148"/>
        <v>32843.091489243059</v>
      </c>
      <c r="O1049" s="66">
        <v>44.4</v>
      </c>
      <c r="P1049" s="102">
        <f>IF($O1049&gt;$G$20,IF('Silo Levels'!$L$22="Pumping",((PI()*((($C$19+$G$20)-$O1049)*($O$20/($O$19/2)))^2*((($O$20+$G$20)-$O1049))/3)*$P$603)+(((PI()*((($C$19+$G$20)-$O1049)*($O$20/($O$19/2)))^2*(((($C$19+$G$20)-$O1049)*($O$20/($O$19/2)))*$AZ$15))/3)*$P$603),(((PI()*((($C$19+$G$20)-$O1049)*($O$20/($O$19/2)))^2*((($O$20+$G$20)-$O1049)/3))*$P$603)-((PI()*((($C$19+$G$20)-$O1049)*($O$20/($O$19/2)))^2*(((($C$19+$G$20)-$O1049)*($O$20/($O$19/2)))*$AZ$15)/3)*$P$603))),IF('Silo Levels'!$L$22="Pumping",(($D$18*$P$603)+((PI()*(($C$21/2)^2)*($G$20-$O1049))*$P$603))+((($D$18+$H$18)/3)*$BG$15)+(((PI()*($C$21/2)^2*(($C$21/2)*$AZ$15))/3)*$P$603),(($D$18*$P$603)+((PI()*(($C$21/2)^2)*($G$20-$O1049))*$P$603))+((($D$18+$H$18)/3)*$BG$15)-(((PI()*($C$21/2)^2*(($C$21/2)*$AZ$15))/3)*$P$603)))</f>
        <v>28947.935961650568</v>
      </c>
      <c r="Q1049" s="73">
        <v>44.4</v>
      </c>
      <c r="R1049" s="101">
        <f t="shared" si="149"/>
        <v>33973.659376264295</v>
      </c>
      <c r="S1049" s="66">
        <v>44.4</v>
      </c>
      <c r="T1049" s="102">
        <f>IF($S1049&gt;$G$20,IF('Silo Levels'!$L$23="Pumping",((PI()*((($C$19+$G$20)-$S1049)*($O$20/($O$19/2)))^2*((($O$20+$G$20)-$S1049))/3)*$T$603)+(((PI()*((($C$19+$G$20)-$S1049)*($O$20/($O$19/2)))^2*(((($C$19+$G$20)-$S1049)*($O$20/($O$19/2)))*$AZ$16))/3)*$T$603),(((PI()*((($C$19+$G$20)-$S1049)*($O$20/($O$19/2)))^2*((($O$20+$G$20)-$S1049)/3))*$T$603)-((PI()*((($C$19+$G$20)-$S1049)*($O$20/($O$19/2)))^2*(((($C$19+$G$20)-$S1049)*($O$20/($O$19/2)))*$AZ$16)/3)*$T$603))),IF('Silo Levels'!$L$23="Pumping",(($D$18*$T$603)+((PI()*(($C$21/2)^2)*($G$20-$S1049))*$T$603))+((($D$18+$H$18)/3)*$BG$16)+(((PI()*($C$21/2)^2*(($C$21/2)*$AZ$16))/3)*$T$603),(($D$18*$T$603)+((PI()*(($C$21/2)^2)*($G$20-$S1049))*$T$603))+((($D$18+$H$18)/3)*$BG$16)-(((PI()*($C$21/2)^2*(($C$21/2)*$AZ$16))/3)*$T$603)))</f>
        <v>29944.419706322056</v>
      </c>
      <c r="U1049" s="73">
        <v>44.4</v>
      </c>
      <c r="V1049" s="101">
        <f t="shared" si="150"/>
        <v>31940.713347699053</v>
      </c>
      <c r="W1049" s="66">
        <v>44.4</v>
      </c>
      <c r="X1049" s="102">
        <f>IF($W1049&gt;$G$20,IF('Silo Levels'!$L$24="Pumping",((PI()*((($C$19+$G$20)-$W1049)*($O$20/($O$19/2)))^2*((($O$20+$G$20)-$W1049))/3)*$X$603)+(((PI()*((($C$19+$G$20)-$W1049)*($O$20/($O$19/2)))^2*(((($C$19+$G$20)-$W1049)*($O$20/($O$19/2)))*$AZ$17))/3)*$X$603),(((PI()*((($C$19+$G$20)-$W1049)*($O$20/($O$19/2)))^2*((($O$20+$G$20)-$W1049)/3))*$X$603)-((PI()*((($C$19+$G$20)-$W1049)*($O$20/($O$19/2)))^2*(((($C$19+$G$20)-$W1049)*($O$20/($O$19/2)))*$AZ$17)/3)*$X$603))),IF('Silo Levels'!$L$24="Pumping",(($D$18*$X$603)+((PI()*(($C$21/2)^2)*($G$20-$W1049))*$X$603))+((($D$18+$H$18)/3)*$BG$17)+(((PI()*($C$21/2)^2*(($C$21/2)*$AZ$17))/3)*$X$603),(($D$18*$X$603)+((PI()*(($C$21/2)^2)*($G$20-$W1049))*$X$603))+((($D$18+$H$18)/3)*$BG$17)-(((PI()*($C$21/2)^2*(($C$21/2)*$AZ$17))/3)*$X$603)))</f>
        <v>28152.578902673195</v>
      </c>
      <c r="Y1049" s="73">
        <v>44.4</v>
      </c>
      <c r="Z1049" s="101">
        <f t="shared" si="151"/>
        <v>36672.677871156397</v>
      </c>
      <c r="AA1049" s="66">
        <v>44.4</v>
      </c>
      <c r="AB1049" s="102">
        <f>IF($AA1049&gt;$G$20,IF('Silo Levels'!$L$25="Pumping",((PI()*((($C$19+$G$20)-$AA1049)*($O$20/($O$19/2)))^2*((($O$20+$G$20)-$AA1049))/3)*$AB$603)+(((PI()*((($C$19+$G$20)-$AA1049)*($O$20/($O$19/2)))^2*(((($C$19+$G$20)-$AA1049)*($O$20/($O$19/2)))*$AZ$18))/3)*$AB$603),(((PI()*((($C$19+$G$20)-$AA1049)*($O$20/($O$19/2)))^2*((($O$20+$G$20)-$AA1049)/3))*$AB$603)-((PI()*((($C$19+$G$20)-$AA1049)*($O$20/($O$19/2)))^2*(((($C$19+$G$20)-$AA1049)*($O$20/($O$19/2)))*$AZ$18)/3)*$AB$603))),IF('Silo Levels'!$L$25="Pumping",(($D$18*$AB$603)+((PI()*(($C$21/2)^2)*($G$20-$AA1049))*$AB$603))+((($D$18+$H$18)/3)*$BG$18)+(((PI()*($C$21/2)^2*(($C$21/2)*$AZ$18))/3)*$AB$603),(($D$18*$AB$603)+((PI()*(($C$21/2)^2)*($G$20-$AA1049))*$AB$603))+((($D$18+$H$18)/3)*$BG$18)-(((PI()*($C$21/2)^2*(($C$21/2)*$AZ$18))/3)*$AB$603)))</f>
        <v>32323.337494102081</v>
      </c>
      <c r="AC1049" s="73">
        <v>44.4</v>
      </c>
      <c r="AD1049" s="101">
        <f t="shared" si="152"/>
        <v>42218.673471681628</v>
      </c>
      <c r="AE1049" s="66">
        <v>44.4</v>
      </c>
      <c r="AF1049" s="102">
        <f>IF($AE1049&gt;$G$20,IF('Silo Levels'!$L$26="Pumping",((PI()*((($C$19+$G$20)-$AE1049)*($O$20/($O$19/2)))^2*((($O$20+$G$20)-$AE1049))/3)*$AF$603)+(((PI()*((($C$19+$G$20)-$AE1049)*($O$20/($O$19/2)))^2*(((($C$19+$G$20)-$AE1049)*($O$20/($O$19/2)))*$AZ$19))/3)*$AF$603),(((PI()*((($C$19+$G$20)-$AE1049)*($O$20/($O$19/2)))^2*((($O$20+$G$20)-$AE1049)/3))*$AF$603)-((PI()*((($C$19+$G$20)-$AE1049)*($O$20/($O$19/2)))^2*(((($C$19+$G$20)-$AE1049)*($O$20/($O$19/2)))*$AZ$19)/3)*$AF$603))),IF('Silo Levels'!$L$26="Pumping",(($D$18*$AF$603)+((PI()*(($C$21/2)^2)*($G$20-$AE1049))*$AF$603))+((($D$18+$H$18)/3)*$BG$19)+(((PI()*($C$21/2)^2*(($C$21/2)*$AZ$19))/3)*$AF$603),(($D$18*$AF$603)+((PI()*(($C$21/2)^2)*($G$20-$AE1049))*$AF$603))+((($D$18+$H$18)/3)*$BG$19)-(((PI()*($C$21/2)^2*(($C$21/2)*$AZ$19))/3)*$AF$603)))</f>
        <v>40008.187819421648</v>
      </c>
      <c r="AG1049" s="73">
        <v>44.4</v>
      </c>
      <c r="AH1049" s="101">
        <f t="shared" si="153"/>
        <v>35257.108730478722</v>
      </c>
      <c r="AI1049" s="66">
        <v>44.4</v>
      </c>
      <c r="AJ1049" s="102">
        <f>IF($AI1049&gt;$G$20,IF('Silo Levels'!$L$27="Pumping",((PI()*((($C$19+$G$20)-$AI1049)*($O$20/($O$19/2)))^2*((($O$20+$G$20)-$AI1049))/3)*$AJ$603)+(((PI()*((($C$19+$G$20)-$AI1049)*($O$20/($O$19/2)))^2*(((($C$19+$G$20)-$AI1049)*($O$20/($O$19/2)))*$AZ$20))/3)*$AJ$603),(((PI()*((($C$19+$G$20)-$AI1049)*($O$20/($O$19/2)))^2*((($O$20+$G$20)-$AI1049)/3))*$AJ$603)-((PI()*((($C$19+$G$20)-$AI1049)*($O$20/($O$19/2)))^2*(((($C$19+$G$20)-$AI1049)*($O$20/($O$19/2)))*$AZ$20)/3)*$AJ$603))),IF('Silo Levels'!$L$27="Pumping",(($D$18*$AJ$603)+((PI()*(($C$21/2)^2)*($G$20-$AI1049))*$AJ$603))+((($D$18+$H$18)/3)*$BG$20)+(((PI()*($C$21/2)^2*(($C$21/2)*$AZ$20))/3)*$AJ$603),(($D$18*$AJ$603)+((PI()*(($C$21/2)^2)*($G$20-$AI1049))*$AJ$603))+((($D$18+$H$18)/3)*$BG$20)-(((PI()*($C$21/2)^2*(($C$21/2)*$AZ$20))/3)*$AJ$603)))</f>
        <v>31075.653339672001</v>
      </c>
    </row>
    <row r="1050" spans="1:36" x14ac:dyDescent="0.3">
      <c r="A1050">
        <v>44.5</v>
      </c>
      <c r="B1050" s="101">
        <f t="shared" ref="B1050:B1113" si="154">IF($C1050&gt;$G$20,(PI()*((($C$19+$G$20)-$C1050)*($O$20/($O$19/2)))^2*((($O$20+$G$20)-$C1050)/3))*$D$603,($D$18*$D$603)+((PI()*(($C$21/2)^2)*($G$20-$C1050))*$D$603)+((($D$18+$H$18)/3)*$BG$12))</f>
        <v>34837.5062383002</v>
      </c>
      <c r="C1050" s="66">
        <v>44.5</v>
      </c>
      <c r="D1050" s="102">
        <f>IF($C1050&gt;$G$20,IF('Silo Levels'!$L$19="Pumping",((PI()*((($C$19+$G$20)-$C1050)*($O$20/($O$19/2)))^2*((($O$20+$G$20)-$C1050))/3)*$D$603)+(((PI()*((($C$19+$G$20)-$C1050)*($O$20/($O$19/2)))^2*(((($C$19+$G$20)-$C1050)*($O$20/($O$19/2)))*$AZ$12))/3)*$D$603),(((PI()*((($C$19+$G$20)-$C1050)*($O$20/($O$19/2)))^2*((($O$20+$G$20)-$C1050)/3))*$D$603)-((PI()*((($C$19+$G$20)-$C1050)*($O$20/($O$19/2)))^2*(((($C$19+$G$20)-$C1050)*($O$20/($O$19/2)))*$AZ$12)/3)*$D$603))),IF('Silo Levels'!$L$19="Pumping",(($D$18*$D$603)+((PI()*(($C$21/2)^2)*($G$20-$C1050))*$D$603))+((($D$18+$H$18)/3)*$BG$12)+(((PI()*($C$21/2)^2*(($C$21/2)*$AZ$12))/3)*$D$603),(($D$18*$D$603)+((PI()*(($C$21/2)^2)*($G$20-$C1050))*$D$603))+((($D$18+$H$18)/3)*$BG$12)-(((PI()*($C$21/2)^2*(($C$21/2)*$AZ$12))/3)*$D$603)))</f>
        <v>31910.487464735495</v>
      </c>
      <c r="E1050" s="73">
        <v>44.5</v>
      </c>
      <c r="F1050" s="101">
        <f t="shared" ref="F1050:F1113" si="155">IF($G1050&gt;$G$20,(PI()*((($C$19+$G$20)-$G1050)*($O$20/($O$19/2)))^2*((($O$20+$G$20)-$G1050)/3))*$H$603,($D$18*$H$603)+((PI()*(($C$21/2)^2)*($G$20-$G1050))*$H$603)+((($D$18+$H$18)/3)*$BG$13))</f>
        <v>31560.579995724329</v>
      </c>
      <c r="G1050" s="66">
        <v>44.5</v>
      </c>
      <c r="H1050" s="102">
        <f>IF($G1050&gt;$G$20,IF('Silo Levels'!$L$20="Pumping",((PI()*((($C$19+$G$20)-$G1050)*($O$20/($O$19/2)))^2*((($O$20+$G$20)-$G1050))/3)*$H$603)+(((PI()*((($C$19+$G$20)-$G1050)*($O$20/($O$19/2)))^2*(((($C$19+$G$20)-$G1050)*($O$20/($O$19/2)))*$AZ$13))/3)*$H$603),(((PI()*((($C$19+$G$20)-$G1050)*($O$20/($O$19/2)))^2*((($O$20+$G$20)-$G1050)/3))*$H$603)-((PI()*((($C$19+$G$20)-$G1050)*($O$20/($O$19/2)))^2*(((($C$19+$G$20)-$G1050)*($O$20/($O$19/2)))*$AZ$13)/3)*$H$603))),IF('Silo Levels'!$L$20="Pumping",(($D$18*$H$603)+((PI()*(($C$21/2)^2)*($G$20-$G1050))*$H$603))+((($D$18+$H$18)/3)*$BG$13)+(((PI()*($C$21/2)^2*(($C$21/2)*$AZ$13))/3)*$H$603),(($D$18*$H$603)+((PI()*(($C$21/2)^2)*($G$20-$G1050))*$H$603))+((($D$18+$H$18)/3)*$BG$13)-(((PI()*($C$21/2)^2*(($C$21/2)*$AZ$13))/3)*$H$603)))</f>
        <v>27772.44555069847</v>
      </c>
      <c r="I1050" s="73">
        <v>44.5</v>
      </c>
      <c r="J1050" s="101">
        <f t="shared" ref="J1050:J1113" si="156">IF($K1050&gt;$G$20,(PI()*((($C$19+$G$20)-$K1050)*($O$20/($O$19/2)))^2*((($O$20+$G$20)-$K1050)/3))*$L$603,($D$18*$L$603)+((PI()*(($C$21/2)^2)*($G$20-$K1050))*$L$603)+((($D$18+$H$18)/3)*$BG$14))</f>
        <v>31704.368632286052</v>
      </c>
      <c r="K1050" s="66">
        <v>44.5</v>
      </c>
      <c r="L1050" s="102">
        <f>IF($K1050&gt;$G$20,IF('Silo Levels'!$L$21="Pumping",((PI()*((($C$19+$G$20)-$K1050)*($O$20/($O$19/2)))^2*((($O$20+$G$20)-$K1050))/3)*$L$603)+(((PI()*((($C$19+$G$20)-$K1050)*($O$20/($O$19/2)))^2*(((($C$19+$G$20)-$K1050)*($O$20/($O$19/2)))*$AZ$14))/3)*$L$603),(((PI()*((($C$19+$G$20)-$K1050)*($O$20/($O$19/2)))^2*((($O$20+$G$20)-$K1050)/3))*$L$603)-((PI()*((($C$19+$G$20)-$K1050)*($O$20/($O$19/2)))^2*(((($C$19+$G$20)-$K1050)*($O$20/($O$19/2)))*$AZ$14)/3)*$L$603))),IF('Silo Levels'!$L$21="Pumping",(($D$18*$L$603)+((PI()*(($C$21/2)^2)*($G$20-$K1050))*$L$603))+((($D$18+$H$18)/3)*$BG$14)+(((PI()*($C$21/2)^2*(($C$21/2)*$AZ$14))/3)*$L$603),(($D$18*$L$603)+((PI()*(($C$21/2)^2)*($G$20-$K1050))*$L$603))+((($D$18+$H$18)/3)*$BG$14)-(((PI()*($C$21/2)^2*(($C$21/2)*$AZ$14))/3)*$L$603)))</f>
        <v>27898.975610673941</v>
      </c>
      <c r="M1050" s="73">
        <v>44.5</v>
      </c>
      <c r="N1050" s="101">
        <f t="shared" ref="N1050:N1113" si="157">IF($O1050&gt;$G$20,(PI()*((($C$19+$G$20)-$O1050)*($O$20/($O$19/2)))^2*((($O$20+$G$20)-$O1050)/3))*$P$603,($D$18*$P$603)+((PI()*(($C$21/2)^2)*($G$20-$O1050))*$P$603)+((($D$18+$H$18)/3)*$BG$15))</f>
        <v>32452.218739435859</v>
      </c>
      <c r="O1050" s="66">
        <v>44.5</v>
      </c>
      <c r="P1050" s="102">
        <f>IF($O1050&gt;$G$20,IF('Silo Levels'!$L$22="Pumping",((PI()*((($C$19+$G$20)-$O1050)*($O$20/($O$19/2)))^2*((($O$20+$G$20)-$O1050))/3)*$P$603)+(((PI()*((($C$19+$G$20)-$O1050)*($O$20/($O$19/2)))^2*(((($C$19+$G$20)-$O1050)*($O$20/($O$19/2)))*$AZ$15))/3)*$P$603),(((PI()*((($C$19+$G$20)-$O1050)*($O$20/($O$19/2)))^2*((($O$20+$G$20)-$O1050)/3))*$P$603)-((PI()*((($C$19+$G$20)-$O1050)*($O$20/($O$19/2)))^2*(((($C$19+$G$20)-$O1050)*($O$20/($O$19/2)))*$AZ$15)/3)*$P$603))),IF('Silo Levels'!$L$22="Pumping",(($D$18*$P$603)+((PI()*(($C$21/2)^2)*($G$20-$O1050))*$P$603))+((($D$18+$H$18)/3)*$BG$15)+(((PI()*($C$21/2)^2*(($C$21/2)*$AZ$15))/3)*$P$603),(($D$18*$P$603)+((PI()*(($C$21/2)^2)*($G$20-$O1050))*$P$603))+((($D$18+$H$18)/3)*$BG$15)-(((PI()*($C$21/2)^2*(($C$21/2)*$AZ$15))/3)*$P$603)))</f>
        <v>28557.063211843368</v>
      </c>
      <c r="Q1050" s="73">
        <v>44.5</v>
      </c>
      <c r="R1050" s="101">
        <f t="shared" ref="R1050:R1113" si="158">IF($S1050&gt;$G$20,(PI()*((($C$19+$G$20)-$S1050)*($O$20/($O$19/2)))^2*((($O$20+$G$20)-$S1050)/3))*$T$603,($D$18*$T$603)+((PI()*(($C$21/2)^2)*($G$20-$S1050))*$T$603)+((($D$18+$H$18)/3)*$BG$16))</f>
        <v>33569.331493008758</v>
      </c>
      <c r="S1050" s="66">
        <v>44.5</v>
      </c>
      <c r="T1050" s="102">
        <f>IF($S1050&gt;$G$20,IF('Silo Levels'!$L$23="Pumping",((PI()*((($C$19+$G$20)-$S1050)*($O$20/($O$19/2)))^2*((($O$20+$G$20)-$S1050))/3)*$T$603)+(((PI()*((($C$19+$G$20)-$S1050)*($O$20/($O$19/2)))^2*(((($C$19+$G$20)-$S1050)*($O$20/($O$19/2)))*$AZ$16))/3)*$T$603),(((PI()*((($C$19+$G$20)-$S1050)*($O$20/($O$19/2)))^2*((($O$20+$G$20)-$S1050)/3))*$T$603)-((PI()*((($C$19+$G$20)-$S1050)*($O$20/($O$19/2)))^2*(((($C$19+$G$20)-$S1050)*($O$20/($O$19/2)))*$AZ$16)/3)*$T$603))),IF('Silo Levels'!$L$23="Pumping",(($D$18*$T$603)+((PI()*(($C$21/2)^2)*($G$20-$S1050))*$T$603))+((($D$18+$H$18)/3)*$BG$16)+(((PI()*($C$21/2)^2*(($C$21/2)*$AZ$16))/3)*$T$603),(($D$18*$T$603)+((PI()*(($C$21/2)^2)*($G$20-$S1050))*$T$603))+((($D$18+$H$18)/3)*$BG$16)-(((PI()*($C$21/2)^2*(($C$21/2)*$AZ$16))/3)*$T$603)))</f>
        <v>29540.091823066519</v>
      </c>
      <c r="U1050" s="73">
        <v>44.5</v>
      </c>
      <c r="V1050" s="101">
        <f t="shared" ref="V1050:V1113" si="159">IF($W1050&gt;$G$20,(PI()*((($C$19+$G$20)-$W1050)*($O$20/($O$19/2)))^2*((($O$20+$G$20)-$W1050)/3))*$X$603,($D$18*$X$603)+((PI()*(($C$21/2)^2)*($G$20-$W1050))*$X$603)+((($D$18+$H$18)/3)*$BG$17))</f>
        <v>31560.579995724329</v>
      </c>
      <c r="W1050" s="66">
        <v>44.5</v>
      </c>
      <c r="X1050" s="102">
        <f>IF($W1050&gt;$G$20,IF('Silo Levels'!$L$24="Pumping",((PI()*((($C$19+$G$20)-$W1050)*($O$20/($O$19/2)))^2*((($O$20+$G$20)-$W1050))/3)*$X$603)+(((PI()*((($C$19+$G$20)-$W1050)*($O$20/($O$19/2)))^2*(((($C$19+$G$20)-$W1050)*($O$20/($O$19/2)))*$AZ$17))/3)*$X$603),(((PI()*((($C$19+$G$20)-$W1050)*($O$20/($O$19/2)))^2*((($O$20+$G$20)-$W1050)/3))*$X$603)-((PI()*((($C$19+$G$20)-$W1050)*($O$20/($O$19/2)))^2*(((($C$19+$G$20)-$W1050)*($O$20/($O$19/2)))*$AZ$17)/3)*$X$603))),IF('Silo Levels'!$L$24="Pumping",(($D$18*$X$603)+((PI()*(($C$21/2)^2)*($G$20-$W1050))*$X$603))+((($D$18+$H$18)/3)*$BG$17)+(((PI()*($C$21/2)^2*(($C$21/2)*$AZ$17))/3)*$X$603),(($D$18*$X$603)+((PI()*(($C$21/2)^2)*($G$20-$W1050))*$X$603))+((($D$18+$H$18)/3)*$BG$17)-(((PI()*($C$21/2)^2*(($C$21/2)*$AZ$17))/3)*$X$603)))</f>
        <v>27772.44555069847</v>
      </c>
      <c r="Y1050" s="73">
        <v>44.5</v>
      </c>
      <c r="Z1050" s="101">
        <f t="shared" ref="Z1050:Z1113" si="160">IF($AA1050&gt;$G$20,(PI()*((($C$19+$G$20)-$AA1050)*($O$20/($O$19/2)))^2*((($O$20+$G$20)-$AA1050)/3))*$AB$603,($D$18*$AB$603)+((PI()*(($C$21/2)^2)*($G$20-$AA1050))*$AB$603)+((($D$18+$H$18)/3)*$BG$18))</f>
        <v>36236.22838384223</v>
      </c>
      <c r="AA1050" s="66">
        <v>44.5</v>
      </c>
      <c r="AB1050" s="102">
        <f>IF($AA1050&gt;$G$20,IF('Silo Levels'!$L$25="Pumping",((PI()*((($C$19+$G$20)-$AA1050)*($O$20/($O$19/2)))^2*((($O$20+$G$20)-$AA1050))/3)*$AB$603)+(((PI()*((($C$19+$G$20)-$AA1050)*($O$20/($O$19/2)))^2*(((($C$19+$G$20)-$AA1050)*($O$20/($O$19/2)))*$AZ$18))/3)*$AB$603),(((PI()*((($C$19+$G$20)-$AA1050)*($O$20/($O$19/2)))^2*((($O$20+$G$20)-$AA1050)/3))*$AB$603)-((PI()*((($C$19+$G$20)-$AA1050)*($O$20/($O$19/2)))^2*(((($C$19+$G$20)-$AA1050)*($O$20/($O$19/2)))*$AZ$18)/3)*$AB$603))),IF('Silo Levels'!$L$25="Pumping",(($D$18*$AB$603)+((PI()*(($C$21/2)^2)*($G$20-$AA1050))*$AB$603))+((($D$18+$H$18)/3)*$BG$18)+(((PI()*($C$21/2)^2*(($C$21/2)*$AZ$18))/3)*$AB$603),(($D$18*$AB$603)+((PI()*(($C$21/2)^2)*($G$20-$AA1050))*$AB$603))+((($D$18+$H$18)/3)*$BG$18)-(((PI()*($C$21/2)^2*(($C$21/2)*$AZ$18))/3)*$AB$603)))</f>
        <v>31886.888006787914</v>
      </c>
      <c r="AC1050" s="73">
        <v>44.5</v>
      </c>
      <c r="AD1050" s="101">
        <f t="shared" ref="AD1050:AD1113" si="161">IF($AE1050&gt;$G$20,(PI()*((($C$19+$G$20)-$AE1050)*($O$20/($O$19/2)))^2*((($O$20+$G$20)-$AE1050)/3))*$AF$603,($D$18*$AF$603)+((PI()*(($C$21/2)^2)*($G$20-$AE1050))*$AF$603)+((($D$18+$H$18)/3)*$BG$19))</f>
        <v>41775.035933109582</v>
      </c>
      <c r="AE1050" s="66">
        <v>44.5</v>
      </c>
      <c r="AF1050" s="102">
        <f>IF($AE1050&gt;$G$20,IF('Silo Levels'!$L$26="Pumping",((PI()*((($C$19+$G$20)-$AE1050)*($O$20/($O$19/2)))^2*((($O$20+$G$20)-$AE1050))/3)*$AF$603)+(((PI()*((($C$19+$G$20)-$AE1050)*($O$20/($O$19/2)))^2*(((($C$19+$G$20)-$AE1050)*($O$20/($O$19/2)))*$AZ$19))/3)*$AF$603),(((PI()*((($C$19+$G$20)-$AE1050)*($O$20/($O$19/2)))^2*((($O$20+$G$20)-$AE1050)/3))*$AF$603)-((PI()*((($C$19+$G$20)-$AE1050)*($O$20/($O$19/2)))^2*(((($C$19+$G$20)-$AE1050)*($O$20/($O$19/2)))*$AZ$19)/3)*$AF$603))),IF('Silo Levels'!$L$26="Pumping",(($D$18*$AF$603)+((PI()*(($C$21/2)^2)*($G$20-$AE1050))*$AF$603))+((($D$18+$H$18)/3)*$BG$19)+(((PI()*($C$21/2)^2*(($C$21/2)*$AZ$19))/3)*$AF$603),(($D$18*$AF$603)+((PI()*(($C$21/2)^2)*($G$20-$AE1050))*$AF$603))+((($D$18+$H$18)/3)*$BG$19)-(((PI()*($C$21/2)^2*(($C$21/2)*$AZ$19))/3)*$AF$603)))</f>
        <v>39564.550280849602</v>
      </c>
      <c r="AG1050" s="73">
        <v>44.5</v>
      </c>
      <c r="AH1050" s="101">
        <f t="shared" ref="AH1050:AH1113" si="162">IF($AI1050&gt;$G$20,(PI()*((($C$19+$G$20)-$AI1050)*($O$20/($O$19/2)))^2*((($O$20+$G$20)-$AI1050)/3))*$AJ$603,($D$18*$AJ$603)+((PI()*(($C$21/2)^2)*($G$20-$AI1050))*$AJ$603)+((($D$18+$H$18)/3)*$BG$20))</f>
        <v>34837.5062383002</v>
      </c>
      <c r="AI1050" s="66">
        <v>44.5</v>
      </c>
      <c r="AJ1050" s="102">
        <f>IF($AI1050&gt;$G$20,IF('Silo Levels'!$L$27="Pumping",((PI()*((($C$19+$G$20)-$AI1050)*($O$20/($O$19/2)))^2*((($O$20+$G$20)-$AI1050))/3)*$AJ$603)+(((PI()*((($C$19+$G$20)-$AI1050)*($O$20/($O$19/2)))^2*(((($C$19+$G$20)-$AI1050)*($O$20/($O$19/2)))*$AZ$20))/3)*$AJ$603),(((PI()*((($C$19+$G$20)-$AI1050)*($O$20/($O$19/2)))^2*((($O$20+$G$20)-$AI1050)/3))*$AJ$603)-((PI()*((($C$19+$G$20)-$AI1050)*($O$20/($O$19/2)))^2*(((($C$19+$G$20)-$AI1050)*($O$20/($O$19/2)))*$AZ$20)/3)*$AJ$603))),IF('Silo Levels'!$L$27="Pumping",(($D$18*$AJ$603)+((PI()*(($C$21/2)^2)*($G$20-$AI1050))*$AJ$603))+((($D$18+$H$18)/3)*$BG$20)+(((PI()*($C$21/2)^2*(($C$21/2)*$AZ$20))/3)*$AJ$603),(($D$18*$AJ$603)+((PI()*(($C$21/2)^2)*($G$20-$AI1050))*$AJ$603))+((($D$18+$H$18)/3)*$BG$20)-(((PI()*($C$21/2)^2*(($C$21/2)*$AZ$20))/3)*$AJ$603)))</f>
        <v>30656.05084749348</v>
      </c>
    </row>
    <row r="1051" spans="1:36" x14ac:dyDescent="0.3">
      <c r="A1051">
        <v>44.6</v>
      </c>
      <c r="B1051" s="101">
        <f t="shared" si="154"/>
        <v>34417.903746121679</v>
      </c>
      <c r="C1051" s="66">
        <v>44.6</v>
      </c>
      <c r="D1051" s="102">
        <f>IF($C1051&gt;$G$20,IF('Silo Levels'!$L$19="Pumping",((PI()*((($C$19+$G$20)-$C1051)*($O$20/($O$19/2)))^2*((($O$20+$G$20)-$C1051))/3)*$D$603)+(((PI()*((($C$19+$G$20)-$C1051)*($O$20/($O$19/2)))^2*(((($C$19+$G$20)-$C1051)*($O$20/($O$19/2)))*$AZ$12))/3)*$D$603),(((PI()*((($C$19+$G$20)-$C1051)*($O$20/($O$19/2)))^2*((($O$20+$G$20)-$C1051)/3))*$D$603)-((PI()*((($C$19+$G$20)-$C1051)*($O$20/($O$19/2)))^2*(((($C$19+$G$20)-$C1051)*($O$20/($O$19/2)))*$AZ$12)/3)*$D$603))),IF('Silo Levels'!$L$19="Pumping",(($D$18*$D$603)+((PI()*(($C$21/2)^2)*($G$20-$C1051))*$D$603))+((($D$18+$H$18)/3)*$BG$12)+(((PI()*($C$21/2)^2*(($C$21/2)*$AZ$12))/3)*$D$603),(($D$18*$D$603)+((PI()*(($C$21/2)^2)*($G$20-$C1051))*$D$603))+((($D$18+$H$18)/3)*$BG$12)-(((PI()*($C$21/2)^2*(($C$21/2)*$AZ$12))/3)*$D$603)))</f>
        <v>31490.884972556974</v>
      </c>
      <c r="E1051" s="73">
        <v>44.6</v>
      </c>
      <c r="F1051" s="101">
        <f t="shared" si="155"/>
        <v>31180.446643749601</v>
      </c>
      <c r="G1051" s="66">
        <v>44.6</v>
      </c>
      <c r="H1051" s="102">
        <f>IF($G1051&gt;$G$20,IF('Silo Levels'!$L$20="Pumping",((PI()*((($C$19+$G$20)-$G1051)*($O$20/($O$19/2)))^2*((($O$20+$G$20)-$G1051))/3)*$H$603)+(((PI()*((($C$19+$G$20)-$G1051)*($O$20/($O$19/2)))^2*(((($C$19+$G$20)-$G1051)*($O$20/($O$19/2)))*$AZ$13))/3)*$H$603),(((PI()*((($C$19+$G$20)-$G1051)*($O$20/($O$19/2)))^2*((($O$20+$G$20)-$G1051)/3))*$H$603)-((PI()*((($C$19+$G$20)-$G1051)*($O$20/($O$19/2)))^2*(((($C$19+$G$20)-$G1051)*($O$20/($O$19/2)))*$AZ$13)/3)*$H$603))),IF('Silo Levels'!$L$20="Pumping",(($D$18*$H$603)+((PI()*(($C$21/2)^2)*($G$20-$G1051))*$H$603))+((($D$18+$H$18)/3)*$BG$13)+(((PI()*($C$21/2)^2*(($C$21/2)*$AZ$13))/3)*$H$603),(($D$18*$H$603)+((PI()*(($C$21/2)^2)*($G$20-$G1051))*$H$603))+((($D$18+$H$18)/3)*$BG$13)-(((PI()*($C$21/2)^2*(($C$21/2)*$AZ$13))/3)*$H$603)))</f>
        <v>27392.312198723743</v>
      </c>
      <c r="I1051" s="73">
        <v>44.6</v>
      </c>
      <c r="J1051" s="101">
        <f t="shared" si="156"/>
        <v>31322.503409211382</v>
      </c>
      <c r="K1051" s="66">
        <v>44.6</v>
      </c>
      <c r="L1051" s="102">
        <f>IF($K1051&gt;$G$20,IF('Silo Levels'!$L$21="Pumping",((PI()*((($C$19+$G$20)-$K1051)*($O$20/($O$19/2)))^2*((($O$20+$G$20)-$K1051))/3)*$L$603)+(((PI()*((($C$19+$G$20)-$K1051)*($O$20/($O$19/2)))^2*(((($C$19+$G$20)-$K1051)*($O$20/($O$19/2)))*$AZ$14))/3)*$L$603),(((PI()*((($C$19+$G$20)-$K1051)*($O$20/($O$19/2)))^2*((($O$20+$G$20)-$K1051)/3))*$L$603)-((PI()*((($C$19+$G$20)-$K1051)*($O$20/($O$19/2)))^2*(((($C$19+$G$20)-$K1051)*($O$20/($O$19/2)))*$AZ$14)/3)*$L$603))),IF('Silo Levels'!$L$21="Pumping",(($D$18*$L$603)+((PI()*(($C$21/2)^2)*($G$20-$K1051))*$L$603))+((($D$18+$H$18)/3)*$BG$14)+(((PI()*($C$21/2)^2*(($C$21/2)*$AZ$14))/3)*$L$603),(($D$18*$L$603)+((PI()*(($C$21/2)^2)*($G$20-$K1051))*$L$603))+((($D$18+$H$18)/3)*$BG$14)-(((PI()*($C$21/2)^2*(($C$21/2)*$AZ$14))/3)*$L$603)))</f>
        <v>27517.11038759927</v>
      </c>
      <c r="M1051" s="73">
        <v>44.6</v>
      </c>
      <c r="N1051" s="101">
        <f t="shared" si="157"/>
        <v>32061.345989628662</v>
      </c>
      <c r="O1051" s="66">
        <v>44.6</v>
      </c>
      <c r="P1051" s="102">
        <f>IF($O1051&gt;$G$20,IF('Silo Levels'!$L$22="Pumping",((PI()*((($C$19+$G$20)-$O1051)*($O$20/($O$19/2)))^2*((($O$20+$G$20)-$O1051))/3)*$P$603)+(((PI()*((($C$19+$G$20)-$O1051)*($O$20/($O$19/2)))^2*(((($C$19+$G$20)-$O1051)*($O$20/($O$19/2)))*$AZ$15))/3)*$P$603),(((PI()*((($C$19+$G$20)-$O1051)*($O$20/($O$19/2)))^2*((($O$20+$G$20)-$O1051)/3))*$P$603)-((PI()*((($C$19+$G$20)-$O1051)*($O$20/($O$19/2)))^2*(((($C$19+$G$20)-$O1051)*($O$20/($O$19/2)))*$AZ$15)/3)*$P$603))),IF('Silo Levels'!$L$22="Pumping",(($D$18*$P$603)+((PI()*(($C$21/2)^2)*($G$20-$O1051))*$P$603))+((($D$18+$H$18)/3)*$BG$15)+(((PI()*($C$21/2)^2*(($C$21/2)*$AZ$15))/3)*$P$603),(($D$18*$P$603)+((PI()*(($C$21/2)^2)*($G$20-$O1051))*$P$603))+((($D$18+$H$18)/3)*$BG$15)-(((PI()*($C$21/2)^2*(($C$21/2)*$AZ$15))/3)*$P$603)))</f>
        <v>28166.190462036171</v>
      </c>
      <c r="Q1051" s="73">
        <v>44.6</v>
      </c>
      <c r="R1051" s="101">
        <f t="shared" si="158"/>
        <v>33165.003609753228</v>
      </c>
      <c r="S1051" s="66">
        <v>44.6</v>
      </c>
      <c r="T1051" s="102">
        <f>IF($S1051&gt;$G$20,IF('Silo Levels'!$L$23="Pumping",((PI()*((($C$19+$G$20)-$S1051)*($O$20/($O$19/2)))^2*((($O$20+$G$20)-$S1051))/3)*$T$603)+(((PI()*((($C$19+$G$20)-$S1051)*($O$20/($O$19/2)))^2*(((($C$19+$G$20)-$S1051)*($O$20/($O$19/2)))*$AZ$16))/3)*$T$603),(((PI()*((($C$19+$G$20)-$S1051)*($O$20/($O$19/2)))^2*((($O$20+$G$20)-$S1051)/3))*$T$603)-((PI()*((($C$19+$G$20)-$S1051)*($O$20/($O$19/2)))^2*(((($C$19+$G$20)-$S1051)*($O$20/($O$19/2)))*$AZ$16)/3)*$T$603))),IF('Silo Levels'!$L$23="Pumping",(($D$18*$T$603)+((PI()*(($C$21/2)^2)*($G$20-$S1051))*$T$603))+((($D$18+$H$18)/3)*$BG$16)+(((PI()*($C$21/2)^2*(($C$21/2)*$AZ$16))/3)*$T$603),(($D$18*$T$603)+((PI()*(($C$21/2)^2)*($G$20-$S1051))*$T$603))+((($D$18+$H$18)/3)*$BG$16)-(((PI()*($C$21/2)^2*(($C$21/2)*$AZ$16))/3)*$T$603)))</f>
        <v>29135.76393981099</v>
      </c>
      <c r="U1051" s="73">
        <v>44.6</v>
      </c>
      <c r="V1051" s="101">
        <f t="shared" si="159"/>
        <v>31180.446643749601</v>
      </c>
      <c r="W1051" s="66">
        <v>44.6</v>
      </c>
      <c r="X1051" s="102">
        <f>IF($W1051&gt;$G$20,IF('Silo Levels'!$L$24="Pumping",((PI()*((($C$19+$G$20)-$W1051)*($O$20/($O$19/2)))^2*((($O$20+$G$20)-$W1051))/3)*$X$603)+(((PI()*((($C$19+$G$20)-$W1051)*($O$20/($O$19/2)))^2*(((($C$19+$G$20)-$W1051)*($O$20/($O$19/2)))*$AZ$17))/3)*$X$603),(((PI()*((($C$19+$G$20)-$W1051)*($O$20/($O$19/2)))^2*((($O$20+$G$20)-$W1051)/3))*$X$603)-((PI()*((($C$19+$G$20)-$W1051)*($O$20/($O$19/2)))^2*(((($C$19+$G$20)-$W1051)*($O$20/($O$19/2)))*$AZ$17)/3)*$X$603))),IF('Silo Levels'!$L$24="Pumping",(($D$18*$X$603)+((PI()*(($C$21/2)^2)*($G$20-$W1051))*$X$603))+((($D$18+$H$18)/3)*$BG$17)+(((PI()*($C$21/2)^2*(($C$21/2)*$AZ$17))/3)*$X$603),(($D$18*$X$603)+((PI()*(($C$21/2)^2)*($G$20-$W1051))*$X$603))+((($D$18+$H$18)/3)*$BG$17)-(((PI()*($C$21/2)^2*(($C$21/2)*$AZ$17))/3)*$X$603)))</f>
        <v>27392.312198723743</v>
      </c>
      <c r="Y1051" s="73">
        <v>44.6</v>
      </c>
      <c r="Z1051" s="101">
        <f t="shared" si="160"/>
        <v>35799.778896528063</v>
      </c>
      <c r="AA1051" s="66">
        <v>44.6</v>
      </c>
      <c r="AB1051" s="102">
        <f>IF($AA1051&gt;$G$20,IF('Silo Levels'!$L$25="Pumping",((PI()*((($C$19+$G$20)-$AA1051)*($O$20/($O$19/2)))^2*((($O$20+$G$20)-$AA1051))/3)*$AB$603)+(((PI()*((($C$19+$G$20)-$AA1051)*($O$20/($O$19/2)))^2*(((($C$19+$G$20)-$AA1051)*($O$20/($O$19/2)))*$AZ$18))/3)*$AB$603),(((PI()*((($C$19+$G$20)-$AA1051)*($O$20/($O$19/2)))^2*((($O$20+$G$20)-$AA1051)/3))*$AB$603)-((PI()*((($C$19+$G$20)-$AA1051)*($O$20/($O$19/2)))^2*(((($C$19+$G$20)-$AA1051)*($O$20/($O$19/2)))*$AZ$18)/3)*$AB$603))),IF('Silo Levels'!$L$25="Pumping",(($D$18*$AB$603)+((PI()*(($C$21/2)^2)*($G$20-$AA1051))*$AB$603))+((($D$18+$H$18)/3)*$BG$18)+(((PI()*($C$21/2)^2*(($C$21/2)*$AZ$18))/3)*$AB$603),(($D$18*$AB$603)+((PI()*(($C$21/2)^2)*($G$20-$AA1051))*$AB$603))+((($D$18+$H$18)/3)*$BG$18)-(((PI()*($C$21/2)^2*(($C$21/2)*$AZ$18))/3)*$AB$603)))</f>
        <v>31450.438519473748</v>
      </c>
      <c r="AC1051" s="73">
        <v>44.6</v>
      </c>
      <c r="AD1051" s="101">
        <f t="shared" si="161"/>
        <v>41331.398394537537</v>
      </c>
      <c r="AE1051" s="66">
        <v>44.6</v>
      </c>
      <c r="AF1051" s="102">
        <f>IF($AE1051&gt;$G$20,IF('Silo Levels'!$L$26="Pumping",((PI()*((($C$19+$G$20)-$AE1051)*($O$20/($O$19/2)))^2*((($O$20+$G$20)-$AE1051))/3)*$AF$603)+(((PI()*((($C$19+$G$20)-$AE1051)*($O$20/($O$19/2)))^2*(((($C$19+$G$20)-$AE1051)*($O$20/($O$19/2)))*$AZ$19))/3)*$AF$603),(((PI()*((($C$19+$G$20)-$AE1051)*($O$20/($O$19/2)))^2*((($O$20+$G$20)-$AE1051)/3))*$AF$603)-((PI()*((($C$19+$G$20)-$AE1051)*($O$20/($O$19/2)))^2*(((($C$19+$G$20)-$AE1051)*($O$20/($O$19/2)))*$AZ$19)/3)*$AF$603))),IF('Silo Levels'!$L$26="Pumping",(($D$18*$AF$603)+((PI()*(($C$21/2)^2)*($G$20-$AE1051))*$AF$603))+((($D$18+$H$18)/3)*$BG$19)+(((PI()*($C$21/2)^2*(($C$21/2)*$AZ$19))/3)*$AF$603),(($D$18*$AF$603)+((PI()*(($C$21/2)^2)*($G$20-$AE1051))*$AF$603))+((($D$18+$H$18)/3)*$BG$19)-(((PI()*($C$21/2)^2*(($C$21/2)*$AZ$19))/3)*$AF$603)))</f>
        <v>39120.912742277556</v>
      </c>
      <c r="AG1051" s="73">
        <v>44.6</v>
      </c>
      <c r="AH1051" s="101">
        <f t="shared" si="162"/>
        <v>34417.903746121679</v>
      </c>
      <c r="AI1051" s="66">
        <v>44.6</v>
      </c>
      <c r="AJ1051" s="102">
        <f>IF($AI1051&gt;$G$20,IF('Silo Levels'!$L$27="Pumping",((PI()*((($C$19+$G$20)-$AI1051)*($O$20/($O$19/2)))^2*((($O$20+$G$20)-$AI1051))/3)*$AJ$603)+(((PI()*((($C$19+$G$20)-$AI1051)*($O$20/($O$19/2)))^2*(((($C$19+$G$20)-$AI1051)*($O$20/($O$19/2)))*$AZ$20))/3)*$AJ$603),(((PI()*((($C$19+$G$20)-$AI1051)*($O$20/($O$19/2)))^2*((($O$20+$G$20)-$AI1051)/3))*$AJ$603)-((PI()*((($C$19+$G$20)-$AI1051)*($O$20/($O$19/2)))^2*(((($C$19+$G$20)-$AI1051)*($O$20/($O$19/2)))*$AZ$20)/3)*$AJ$603))),IF('Silo Levels'!$L$27="Pumping",(($D$18*$AJ$603)+((PI()*(($C$21/2)^2)*($G$20-$AI1051))*$AJ$603))+((($D$18+$H$18)/3)*$BG$20)+(((PI()*($C$21/2)^2*(($C$21/2)*$AZ$20))/3)*$AJ$603),(($D$18*$AJ$603)+((PI()*(($C$21/2)^2)*($G$20-$AI1051))*$AJ$603))+((($D$18+$H$18)/3)*$BG$20)-(((PI()*($C$21/2)^2*(($C$21/2)*$AZ$20))/3)*$AJ$603)))</f>
        <v>30236.448355314958</v>
      </c>
    </row>
    <row r="1052" spans="1:36" x14ac:dyDescent="0.3">
      <c r="A1052">
        <v>44.7</v>
      </c>
      <c r="B1052" s="101">
        <f t="shared" si="154"/>
        <v>33998.301253943158</v>
      </c>
      <c r="C1052" s="66">
        <v>44.7</v>
      </c>
      <c r="D1052" s="102">
        <f>IF($C1052&gt;$G$20,IF('Silo Levels'!$L$19="Pumping",((PI()*((($C$19+$G$20)-$C1052)*($O$20/($O$19/2)))^2*((($O$20+$G$20)-$C1052))/3)*$D$603)+(((PI()*((($C$19+$G$20)-$C1052)*($O$20/($O$19/2)))^2*(((($C$19+$G$20)-$C1052)*($O$20/($O$19/2)))*$AZ$12))/3)*$D$603),(((PI()*((($C$19+$G$20)-$C1052)*($O$20/($O$19/2)))^2*((($O$20+$G$20)-$C1052)/3))*$D$603)-((PI()*((($C$19+$G$20)-$C1052)*($O$20/($O$19/2)))^2*(((($C$19+$G$20)-$C1052)*($O$20/($O$19/2)))*$AZ$12)/3)*$D$603))),IF('Silo Levels'!$L$19="Pumping",(($D$18*$D$603)+((PI()*(($C$21/2)^2)*($G$20-$C1052))*$D$603))+((($D$18+$H$18)/3)*$BG$12)+(((PI()*($C$21/2)^2*(($C$21/2)*$AZ$12))/3)*$D$603),(($D$18*$D$603)+((PI()*(($C$21/2)^2)*($G$20-$C1052))*$D$603))+((($D$18+$H$18)/3)*$BG$12)-(((PI()*($C$21/2)^2*(($C$21/2)*$AZ$12))/3)*$D$603)))</f>
        <v>31071.282480378453</v>
      </c>
      <c r="E1052" s="73">
        <v>44.7</v>
      </c>
      <c r="F1052" s="101">
        <f t="shared" si="155"/>
        <v>30800.313291774874</v>
      </c>
      <c r="G1052" s="66">
        <v>44.7</v>
      </c>
      <c r="H1052" s="102">
        <f>IF($G1052&gt;$G$20,IF('Silo Levels'!$L$20="Pumping",((PI()*((($C$19+$G$20)-$G1052)*($O$20/($O$19/2)))^2*((($O$20+$G$20)-$G1052))/3)*$H$603)+(((PI()*((($C$19+$G$20)-$G1052)*($O$20/($O$19/2)))^2*(((($C$19+$G$20)-$G1052)*($O$20/($O$19/2)))*$AZ$13))/3)*$H$603),(((PI()*((($C$19+$G$20)-$G1052)*($O$20/($O$19/2)))^2*((($O$20+$G$20)-$G1052)/3))*$H$603)-((PI()*((($C$19+$G$20)-$G1052)*($O$20/($O$19/2)))^2*(((($C$19+$G$20)-$G1052)*($O$20/($O$19/2)))*$AZ$13)/3)*$H$603))),IF('Silo Levels'!$L$20="Pumping",(($D$18*$H$603)+((PI()*(($C$21/2)^2)*($G$20-$G1052))*$H$603))+((($D$18+$H$18)/3)*$BG$13)+(((PI()*($C$21/2)^2*(($C$21/2)*$AZ$13))/3)*$H$603),(($D$18*$H$603)+((PI()*(($C$21/2)^2)*($G$20-$G1052))*$H$603))+((($D$18+$H$18)/3)*$BG$13)-(((PI()*($C$21/2)^2*(($C$21/2)*$AZ$13))/3)*$H$603)))</f>
        <v>27012.178846749015</v>
      </c>
      <c r="I1052" s="73">
        <v>44.7</v>
      </c>
      <c r="J1052" s="101">
        <f t="shared" si="156"/>
        <v>30940.638186136708</v>
      </c>
      <c r="K1052" s="66">
        <v>44.7</v>
      </c>
      <c r="L1052" s="102">
        <f>IF($K1052&gt;$G$20,IF('Silo Levels'!$L$21="Pumping",((PI()*((($C$19+$G$20)-$K1052)*($O$20/($O$19/2)))^2*((($O$20+$G$20)-$K1052))/3)*$L$603)+(((PI()*((($C$19+$G$20)-$K1052)*($O$20/($O$19/2)))^2*(((($C$19+$G$20)-$K1052)*($O$20/($O$19/2)))*$AZ$14))/3)*$L$603),(((PI()*((($C$19+$G$20)-$K1052)*($O$20/($O$19/2)))^2*((($O$20+$G$20)-$K1052)/3))*$L$603)-((PI()*((($C$19+$G$20)-$K1052)*($O$20/($O$19/2)))^2*(((($C$19+$G$20)-$K1052)*($O$20/($O$19/2)))*$AZ$14)/3)*$L$603))),IF('Silo Levels'!$L$21="Pumping",(($D$18*$L$603)+((PI()*(($C$21/2)^2)*($G$20-$K1052))*$L$603))+((($D$18+$H$18)/3)*$BG$14)+(((PI()*($C$21/2)^2*(($C$21/2)*$AZ$14))/3)*$L$603),(($D$18*$L$603)+((PI()*(($C$21/2)^2)*($G$20-$K1052))*$L$603))+((($D$18+$H$18)/3)*$BG$14)-(((PI()*($C$21/2)^2*(($C$21/2)*$AZ$14))/3)*$L$603)))</f>
        <v>27135.245164524596</v>
      </c>
      <c r="M1052" s="73">
        <v>44.7</v>
      </c>
      <c r="N1052" s="101">
        <f t="shared" si="157"/>
        <v>31670.473239821462</v>
      </c>
      <c r="O1052" s="66">
        <v>44.7</v>
      </c>
      <c r="P1052" s="102">
        <f>IF($O1052&gt;$G$20,IF('Silo Levels'!$L$22="Pumping",((PI()*((($C$19+$G$20)-$O1052)*($O$20/($O$19/2)))^2*((($O$20+$G$20)-$O1052))/3)*$P$603)+(((PI()*((($C$19+$G$20)-$O1052)*($O$20/($O$19/2)))^2*(((($C$19+$G$20)-$O1052)*($O$20/($O$19/2)))*$AZ$15))/3)*$P$603),(((PI()*((($C$19+$G$20)-$O1052)*($O$20/($O$19/2)))^2*((($O$20+$G$20)-$O1052)/3))*$P$603)-((PI()*((($C$19+$G$20)-$O1052)*($O$20/($O$19/2)))^2*(((($C$19+$G$20)-$O1052)*($O$20/($O$19/2)))*$AZ$15)/3)*$P$603))),IF('Silo Levels'!$L$22="Pumping",(($D$18*$P$603)+((PI()*(($C$21/2)^2)*($G$20-$O1052))*$P$603))+((($D$18+$H$18)/3)*$BG$15)+(((PI()*($C$21/2)^2*(($C$21/2)*$AZ$15))/3)*$P$603),(($D$18*$P$603)+((PI()*(($C$21/2)^2)*($G$20-$O1052))*$P$603))+((($D$18+$H$18)/3)*$BG$15)-(((PI()*($C$21/2)^2*(($C$21/2)*$AZ$15))/3)*$P$603)))</f>
        <v>27775.317712228971</v>
      </c>
      <c r="Q1052" s="73">
        <v>44.7</v>
      </c>
      <c r="R1052" s="101">
        <f t="shared" si="158"/>
        <v>32760.675726497691</v>
      </c>
      <c r="S1052" s="66">
        <v>44.7</v>
      </c>
      <c r="T1052" s="102">
        <f>IF($S1052&gt;$G$20,IF('Silo Levels'!$L$23="Pumping",((PI()*((($C$19+$G$20)-$S1052)*($O$20/($O$19/2)))^2*((($O$20+$G$20)-$S1052))/3)*$T$603)+(((PI()*((($C$19+$G$20)-$S1052)*($O$20/($O$19/2)))^2*(((($C$19+$G$20)-$S1052)*($O$20/($O$19/2)))*$AZ$16))/3)*$T$603),(((PI()*((($C$19+$G$20)-$S1052)*($O$20/($O$19/2)))^2*((($O$20+$G$20)-$S1052)/3))*$T$603)-((PI()*((($C$19+$G$20)-$S1052)*($O$20/($O$19/2)))^2*(((($C$19+$G$20)-$S1052)*($O$20/($O$19/2)))*$AZ$16)/3)*$T$603))),IF('Silo Levels'!$L$23="Pumping",(($D$18*$T$603)+((PI()*(($C$21/2)^2)*($G$20-$S1052))*$T$603))+((($D$18+$H$18)/3)*$BG$16)+(((PI()*($C$21/2)^2*(($C$21/2)*$AZ$16))/3)*$T$603),(($D$18*$T$603)+((PI()*(($C$21/2)^2)*($G$20-$S1052))*$T$603))+((($D$18+$H$18)/3)*$BG$16)-(((PI()*($C$21/2)^2*(($C$21/2)*$AZ$16))/3)*$T$603)))</f>
        <v>28731.436056555453</v>
      </c>
      <c r="U1052" s="73">
        <v>44.7</v>
      </c>
      <c r="V1052" s="101">
        <f t="shared" si="159"/>
        <v>30800.313291774874</v>
      </c>
      <c r="W1052" s="66">
        <v>44.7</v>
      </c>
      <c r="X1052" s="102">
        <f>IF($W1052&gt;$G$20,IF('Silo Levels'!$L$24="Pumping",((PI()*((($C$19+$G$20)-$W1052)*($O$20/($O$19/2)))^2*((($O$20+$G$20)-$W1052))/3)*$X$603)+(((PI()*((($C$19+$G$20)-$W1052)*($O$20/($O$19/2)))^2*(((($C$19+$G$20)-$W1052)*($O$20/($O$19/2)))*$AZ$17))/3)*$X$603),(((PI()*((($C$19+$G$20)-$W1052)*($O$20/($O$19/2)))^2*((($O$20+$G$20)-$W1052)/3))*$X$603)-((PI()*((($C$19+$G$20)-$W1052)*($O$20/($O$19/2)))^2*(((($C$19+$G$20)-$W1052)*($O$20/($O$19/2)))*$AZ$17)/3)*$X$603))),IF('Silo Levels'!$L$24="Pumping",(($D$18*$X$603)+((PI()*(($C$21/2)^2)*($G$20-$W1052))*$X$603))+((($D$18+$H$18)/3)*$BG$17)+(((PI()*($C$21/2)^2*(($C$21/2)*$AZ$17))/3)*$X$603),(($D$18*$X$603)+((PI()*(($C$21/2)^2)*($G$20-$W1052))*$X$603))+((($D$18+$H$18)/3)*$BG$17)-(((PI()*($C$21/2)^2*(($C$21/2)*$AZ$17))/3)*$X$603)))</f>
        <v>27012.178846749015</v>
      </c>
      <c r="Y1052" s="73">
        <v>44.7</v>
      </c>
      <c r="Z1052" s="101">
        <f t="shared" si="160"/>
        <v>35363.329409213897</v>
      </c>
      <c r="AA1052" s="66">
        <v>44.7</v>
      </c>
      <c r="AB1052" s="102">
        <f>IF($AA1052&gt;$G$20,IF('Silo Levels'!$L$25="Pumping",((PI()*((($C$19+$G$20)-$AA1052)*($O$20/($O$19/2)))^2*((($O$20+$G$20)-$AA1052))/3)*$AB$603)+(((PI()*((($C$19+$G$20)-$AA1052)*($O$20/($O$19/2)))^2*(((($C$19+$G$20)-$AA1052)*($O$20/($O$19/2)))*$AZ$18))/3)*$AB$603),(((PI()*((($C$19+$G$20)-$AA1052)*($O$20/($O$19/2)))^2*((($O$20+$G$20)-$AA1052)/3))*$AB$603)-((PI()*((($C$19+$G$20)-$AA1052)*($O$20/($O$19/2)))^2*(((($C$19+$G$20)-$AA1052)*($O$20/($O$19/2)))*$AZ$18)/3)*$AB$603))),IF('Silo Levels'!$L$25="Pumping",(($D$18*$AB$603)+((PI()*(($C$21/2)^2)*($G$20-$AA1052))*$AB$603))+((($D$18+$H$18)/3)*$BG$18)+(((PI()*($C$21/2)^2*(($C$21/2)*$AZ$18))/3)*$AB$603),(($D$18*$AB$603)+((PI()*(($C$21/2)^2)*($G$20-$AA1052))*$AB$603))+((($D$18+$H$18)/3)*$BG$18)-(((PI()*($C$21/2)^2*(($C$21/2)*$AZ$18))/3)*$AB$603)))</f>
        <v>31013.989032159581</v>
      </c>
      <c r="AC1052" s="73">
        <v>44.7</v>
      </c>
      <c r="AD1052" s="101">
        <f t="shared" si="161"/>
        <v>40887.760855965491</v>
      </c>
      <c r="AE1052" s="66">
        <v>44.7</v>
      </c>
      <c r="AF1052" s="102">
        <f>IF($AE1052&gt;$G$20,IF('Silo Levels'!$L$26="Pumping",((PI()*((($C$19+$G$20)-$AE1052)*($O$20/($O$19/2)))^2*((($O$20+$G$20)-$AE1052))/3)*$AF$603)+(((PI()*((($C$19+$G$20)-$AE1052)*($O$20/($O$19/2)))^2*(((($C$19+$G$20)-$AE1052)*($O$20/($O$19/2)))*$AZ$19))/3)*$AF$603),(((PI()*((($C$19+$G$20)-$AE1052)*($O$20/($O$19/2)))^2*((($O$20+$G$20)-$AE1052)/3))*$AF$603)-((PI()*((($C$19+$G$20)-$AE1052)*($O$20/($O$19/2)))^2*(((($C$19+$G$20)-$AE1052)*($O$20/($O$19/2)))*$AZ$19)/3)*$AF$603))),IF('Silo Levels'!$L$26="Pumping",(($D$18*$AF$603)+((PI()*(($C$21/2)^2)*($G$20-$AE1052))*$AF$603))+((($D$18+$H$18)/3)*$BG$19)+(((PI()*($C$21/2)^2*(($C$21/2)*$AZ$19))/3)*$AF$603),(($D$18*$AF$603)+((PI()*(($C$21/2)^2)*($G$20-$AE1052))*$AF$603))+((($D$18+$H$18)/3)*$BG$19)-(((PI()*($C$21/2)^2*(($C$21/2)*$AZ$19))/3)*$AF$603)))</f>
        <v>38677.275203705511</v>
      </c>
      <c r="AG1052" s="73">
        <v>44.7</v>
      </c>
      <c r="AH1052" s="101">
        <f t="shared" si="162"/>
        <v>33998.301253943158</v>
      </c>
      <c r="AI1052" s="66">
        <v>44.7</v>
      </c>
      <c r="AJ1052" s="102">
        <f>IF($AI1052&gt;$G$20,IF('Silo Levels'!$L$27="Pumping",((PI()*((($C$19+$G$20)-$AI1052)*($O$20/($O$19/2)))^2*((($O$20+$G$20)-$AI1052))/3)*$AJ$603)+(((PI()*((($C$19+$G$20)-$AI1052)*($O$20/($O$19/2)))^2*(((($C$19+$G$20)-$AI1052)*($O$20/($O$19/2)))*$AZ$20))/3)*$AJ$603),(((PI()*((($C$19+$G$20)-$AI1052)*($O$20/($O$19/2)))^2*((($O$20+$G$20)-$AI1052)/3))*$AJ$603)-((PI()*((($C$19+$G$20)-$AI1052)*($O$20/($O$19/2)))^2*(((($C$19+$G$20)-$AI1052)*($O$20/($O$19/2)))*$AZ$20)/3)*$AJ$603))),IF('Silo Levels'!$L$27="Pumping",(($D$18*$AJ$603)+((PI()*(($C$21/2)^2)*($G$20-$AI1052))*$AJ$603))+((($D$18+$H$18)/3)*$BG$20)+(((PI()*($C$21/2)^2*(($C$21/2)*$AZ$20))/3)*$AJ$603),(($D$18*$AJ$603)+((PI()*(($C$21/2)^2)*($G$20-$AI1052))*$AJ$603))+((($D$18+$H$18)/3)*$BG$20)-(((PI()*($C$21/2)^2*(($C$21/2)*$AZ$20))/3)*$AJ$603)))</f>
        <v>29816.845863136437</v>
      </c>
    </row>
    <row r="1053" spans="1:36" x14ac:dyDescent="0.3">
      <c r="A1053">
        <v>44.8</v>
      </c>
      <c r="B1053" s="101">
        <f t="shared" si="154"/>
        <v>33578.698761764666</v>
      </c>
      <c r="C1053" s="66">
        <v>44.8</v>
      </c>
      <c r="D1053" s="102">
        <f>IF($C1053&gt;$G$20,IF('Silo Levels'!$L$19="Pumping",((PI()*((($C$19+$G$20)-$C1053)*($O$20/($O$19/2)))^2*((($O$20+$G$20)-$C1053))/3)*$D$603)+(((PI()*((($C$19+$G$20)-$C1053)*($O$20/($O$19/2)))^2*(((($C$19+$G$20)-$C1053)*($O$20/($O$19/2)))*$AZ$12))/3)*$D$603),(((PI()*((($C$19+$G$20)-$C1053)*($O$20/($O$19/2)))^2*((($O$20+$G$20)-$C1053)/3))*$D$603)-((PI()*((($C$19+$G$20)-$C1053)*($O$20/($O$19/2)))^2*(((($C$19+$G$20)-$C1053)*($O$20/($O$19/2)))*$AZ$12)/3)*$D$603))),IF('Silo Levels'!$L$19="Pumping",(($D$18*$D$603)+((PI()*(($C$21/2)^2)*($G$20-$C1053))*$D$603))+((($D$18+$H$18)/3)*$BG$12)+(((PI()*($C$21/2)^2*(($C$21/2)*$AZ$12))/3)*$D$603),(($D$18*$D$603)+((PI()*(($C$21/2)^2)*($G$20-$C1053))*$D$603))+((($D$18+$H$18)/3)*$BG$12)-(((PI()*($C$21/2)^2*(($C$21/2)*$AZ$12))/3)*$D$603)))</f>
        <v>30651.679988199961</v>
      </c>
      <c r="E1053" s="73">
        <v>44.8</v>
      </c>
      <c r="F1053" s="101">
        <f t="shared" si="155"/>
        <v>30420.179939800175</v>
      </c>
      <c r="G1053" s="66">
        <v>44.8</v>
      </c>
      <c r="H1053" s="102">
        <f>IF($G1053&gt;$G$20,IF('Silo Levels'!$L$20="Pumping",((PI()*((($C$19+$G$20)-$G1053)*($O$20/($O$19/2)))^2*((($O$20+$G$20)-$G1053))/3)*$H$603)+(((PI()*((($C$19+$G$20)-$G1053)*($O$20/($O$19/2)))^2*(((($C$19+$G$20)-$G1053)*($O$20/($O$19/2)))*$AZ$13))/3)*$H$603),(((PI()*((($C$19+$G$20)-$G1053)*($O$20/($O$19/2)))^2*((($O$20+$G$20)-$G1053)/3))*$H$603)-((PI()*((($C$19+$G$20)-$G1053)*($O$20/($O$19/2)))^2*(((($C$19+$G$20)-$G1053)*($O$20/($O$19/2)))*$AZ$13)/3)*$H$603))),IF('Silo Levels'!$L$20="Pumping",(($D$18*$H$603)+((PI()*(($C$21/2)^2)*($G$20-$G1053))*$H$603))+((($D$18+$H$18)/3)*$BG$13)+(((PI()*($C$21/2)^2*(($C$21/2)*$AZ$13))/3)*$H$603),(($D$18*$H$603)+((PI()*(($C$21/2)^2)*($G$20-$G1053))*$H$603))+((($D$18+$H$18)/3)*$BG$13)-(((PI()*($C$21/2)^2*(($C$21/2)*$AZ$13))/3)*$H$603)))</f>
        <v>26632.045494774316</v>
      </c>
      <c r="I1053" s="73">
        <v>44.8</v>
      </c>
      <c r="J1053" s="101">
        <f t="shared" si="156"/>
        <v>30558.772963062067</v>
      </c>
      <c r="K1053" s="66">
        <v>44.8</v>
      </c>
      <c r="L1053" s="102">
        <f>IF($K1053&gt;$G$20,IF('Silo Levels'!$L$21="Pumping",((PI()*((($C$19+$G$20)-$K1053)*($O$20/($O$19/2)))^2*((($O$20+$G$20)-$K1053))/3)*$L$603)+(((PI()*((($C$19+$G$20)-$K1053)*($O$20/($O$19/2)))^2*(((($C$19+$G$20)-$K1053)*($O$20/($O$19/2)))*$AZ$14))/3)*$L$603),(((PI()*((($C$19+$G$20)-$K1053)*($O$20/($O$19/2)))^2*((($O$20+$G$20)-$K1053)/3))*$L$603)-((PI()*((($C$19+$G$20)-$K1053)*($O$20/($O$19/2)))^2*(((($C$19+$G$20)-$K1053)*($O$20/($O$19/2)))*$AZ$14)/3)*$L$603))),IF('Silo Levels'!$L$21="Pumping",(($D$18*$L$603)+((PI()*(($C$21/2)^2)*($G$20-$K1053))*$L$603))+((($D$18+$H$18)/3)*$BG$14)+(((PI()*($C$21/2)^2*(($C$21/2)*$AZ$14))/3)*$L$603),(($D$18*$L$603)+((PI()*(($C$21/2)^2)*($G$20-$K1053))*$L$603))+((($D$18+$H$18)/3)*$BG$14)-(((PI()*($C$21/2)^2*(($C$21/2)*$AZ$14))/3)*$L$603)))</f>
        <v>26753.379941449955</v>
      </c>
      <c r="M1053" s="73">
        <v>44.8</v>
      </c>
      <c r="N1053" s="101">
        <f t="shared" si="157"/>
        <v>31279.600490014294</v>
      </c>
      <c r="O1053" s="66">
        <v>44.8</v>
      </c>
      <c r="P1053" s="102">
        <f>IF($O1053&gt;$G$20,IF('Silo Levels'!$L$22="Pumping",((PI()*((($C$19+$G$20)-$O1053)*($O$20/($O$19/2)))^2*((($O$20+$G$20)-$O1053))/3)*$P$603)+(((PI()*((($C$19+$G$20)-$O1053)*($O$20/($O$19/2)))^2*(((($C$19+$G$20)-$O1053)*($O$20/($O$19/2)))*$AZ$15))/3)*$P$603),(((PI()*((($C$19+$G$20)-$O1053)*($O$20/($O$19/2)))^2*((($O$20+$G$20)-$O1053)/3))*$P$603)-((PI()*((($C$19+$G$20)-$O1053)*($O$20/($O$19/2)))^2*(((($C$19+$G$20)-$O1053)*($O$20/($O$19/2)))*$AZ$15)/3)*$P$603))),IF('Silo Levels'!$L$22="Pumping",(($D$18*$P$603)+((PI()*(($C$21/2)^2)*($G$20-$O1053))*$P$603))+((($D$18+$H$18)/3)*$BG$15)+(((PI()*($C$21/2)^2*(($C$21/2)*$AZ$15))/3)*$P$603),(($D$18*$P$603)+((PI()*(($C$21/2)^2)*($G$20-$O1053))*$P$603))+((($D$18+$H$18)/3)*$BG$15)-(((PI()*($C$21/2)^2*(($C$21/2)*$AZ$15))/3)*$P$603)))</f>
        <v>27384.444962421803</v>
      </c>
      <c r="Q1053" s="73">
        <v>44.8</v>
      </c>
      <c r="R1053" s="101">
        <f t="shared" si="158"/>
        <v>32356.347843242187</v>
      </c>
      <c r="S1053" s="66">
        <v>44.8</v>
      </c>
      <c r="T1053" s="102">
        <f>IF($S1053&gt;$G$20,IF('Silo Levels'!$L$23="Pumping",((PI()*((($C$19+$G$20)-$S1053)*($O$20/($O$19/2)))^2*((($O$20+$G$20)-$S1053))/3)*$T$603)+(((PI()*((($C$19+$G$20)-$S1053)*($O$20/($O$19/2)))^2*(((($C$19+$G$20)-$S1053)*($O$20/($O$19/2)))*$AZ$16))/3)*$T$603),(((PI()*((($C$19+$G$20)-$S1053)*($O$20/($O$19/2)))^2*((($O$20+$G$20)-$S1053)/3))*$T$603)-((PI()*((($C$19+$G$20)-$S1053)*($O$20/($O$19/2)))^2*(((($C$19+$G$20)-$S1053)*($O$20/($O$19/2)))*$AZ$16)/3)*$T$603))),IF('Silo Levels'!$L$23="Pumping",(($D$18*$T$603)+((PI()*(($C$21/2)^2)*($G$20-$S1053))*$T$603))+((($D$18+$H$18)/3)*$BG$16)+(((PI()*($C$21/2)^2*(($C$21/2)*$AZ$16))/3)*$T$603),(($D$18*$T$603)+((PI()*(($C$21/2)^2)*($G$20-$S1053))*$T$603))+((($D$18+$H$18)/3)*$BG$16)-(((PI()*($C$21/2)^2*(($C$21/2)*$AZ$16))/3)*$T$603)))</f>
        <v>28327.108173299952</v>
      </c>
      <c r="U1053" s="73">
        <v>44.8</v>
      </c>
      <c r="V1053" s="101">
        <f t="shared" si="159"/>
        <v>30420.179939800175</v>
      </c>
      <c r="W1053" s="66">
        <v>44.8</v>
      </c>
      <c r="X1053" s="102">
        <f>IF($W1053&gt;$G$20,IF('Silo Levels'!$L$24="Pumping",((PI()*((($C$19+$G$20)-$W1053)*($O$20/($O$19/2)))^2*((($O$20+$G$20)-$W1053))/3)*$X$603)+(((PI()*((($C$19+$G$20)-$W1053)*($O$20/($O$19/2)))^2*(((($C$19+$G$20)-$W1053)*($O$20/($O$19/2)))*$AZ$17))/3)*$X$603),(((PI()*((($C$19+$G$20)-$W1053)*($O$20/($O$19/2)))^2*((($O$20+$G$20)-$W1053)/3))*$X$603)-((PI()*((($C$19+$G$20)-$W1053)*($O$20/($O$19/2)))^2*(((($C$19+$G$20)-$W1053)*($O$20/($O$19/2)))*$AZ$17)/3)*$X$603))),IF('Silo Levels'!$L$24="Pumping",(($D$18*$X$603)+((PI()*(($C$21/2)^2)*($G$20-$W1053))*$X$603))+((($D$18+$H$18)/3)*$BG$17)+(((PI()*($C$21/2)^2*(($C$21/2)*$AZ$17))/3)*$X$603),(($D$18*$X$603)+((PI()*(($C$21/2)^2)*($G$20-$W1053))*$X$603))+((($D$18+$H$18)/3)*$BG$17)-(((PI()*($C$21/2)^2*(($C$21/2)*$AZ$17))/3)*$X$603)))</f>
        <v>26632.045494774316</v>
      </c>
      <c r="Y1053" s="73">
        <v>44.8</v>
      </c>
      <c r="Z1053" s="101">
        <f t="shared" si="160"/>
        <v>34926.879921899759</v>
      </c>
      <c r="AA1053" s="66">
        <v>44.8</v>
      </c>
      <c r="AB1053" s="102">
        <f>IF($AA1053&gt;$G$20,IF('Silo Levels'!$L$25="Pumping",((PI()*((($C$19+$G$20)-$AA1053)*($O$20/($O$19/2)))^2*((($O$20+$G$20)-$AA1053))/3)*$AB$603)+(((PI()*((($C$19+$G$20)-$AA1053)*($O$20/($O$19/2)))^2*(((($C$19+$G$20)-$AA1053)*($O$20/($O$19/2)))*$AZ$18))/3)*$AB$603),(((PI()*((($C$19+$G$20)-$AA1053)*($O$20/($O$19/2)))^2*((($O$20+$G$20)-$AA1053)/3))*$AB$603)-((PI()*((($C$19+$G$20)-$AA1053)*($O$20/($O$19/2)))^2*(((($C$19+$G$20)-$AA1053)*($O$20/($O$19/2)))*$AZ$18)/3)*$AB$603))),IF('Silo Levels'!$L$25="Pumping",(($D$18*$AB$603)+((PI()*(($C$21/2)^2)*($G$20-$AA1053))*$AB$603))+((($D$18+$H$18)/3)*$BG$18)+(((PI()*($C$21/2)^2*(($C$21/2)*$AZ$18))/3)*$AB$603),(($D$18*$AB$603)+((PI()*(($C$21/2)^2)*($G$20-$AA1053))*$AB$603))+((($D$18+$H$18)/3)*$BG$18)-(((PI()*($C$21/2)^2*(($C$21/2)*$AZ$18))/3)*$AB$603)))</f>
        <v>30577.539544845444</v>
      </c>
      <c r="AC1053" s="73">
        <v>44.8</v>
      </c>
      <c r="AD1053" s="101">
        <f t="shared" si="161"/>
        <v>40444.123317393474</v>
      </c>
      <c r="AE1053" s="66">
        <v>44.8</v>
      </c>
      <c r="AF1053" s="102">
        <f>IF($AE1053&gt;$G$20,IF('Silo Levels'!$L$26="Pumping",((PI()*((($C$19+$G$20)-$AE1053)*($O$20/($O$19/2)))^2*((($O$20+$G$20)-$AE1053))/3)*$AF$603)+(((PI()*((($C$19+$G$20)-$AE1053)*($O$20/($O$19/2)))^2*(((($C$19+$G$20)-$AE1053)*($O$20/($O$19/2)))*$AZ$19))/3)*$AF$603),(((PI()*((($C$19+$G$20)-$AE1053)*($O$20/($O$19/2)))^2*((($O$20+$G$20)-$AE1053)/3))*$AF$603)-((PI()*((($C$19+$G$20)-$AE1053)*($O$20/($O$19/2)))^2*(((($C$19+$G$20)-$AE1053)*($O$20/($O$19/2)))*$AZ$19)/3)*$AF$603))),IF('Silo Levels'!$L$26="Pumping",(($D$18*$AF$603)+((PI()*(($C$21/2)^2)*($G$20-$AE1053))*$AF$603))+((($D$18+$H$18)/3)*$BG$19)+(((PI()*($C$21/2)^2*(($C$21/2)*$AZ$19))/3)*$AF$603),(($D$18*$AF$603)+((PI()*(($C$21/2)^2)*($G$20-$AE1053))*$AF$603))+((($D$18+$H$18)/3)*$BG$19)-(((PI()*($C$21/2)^2*(($C$21/2)*$AZ$19))/3)*$AF$603)))</f>
        <v>38233.637665133494</v>
      </c>
      <c r="AG1053" s="73">
        <v>44.8</v>
      </c>
      <c r="AH1053" s="101">
        <f t="shared" si="162"/>
        <v>33578.698761764666</v>
      </c>
      <c r="AI1053" s="66">
        <v>44.8</v>
      </c>
      <c r="AJ1053" s="102">
        <f>IF($AI1053&gt;$G$20,IF('Silo Levels'!$L$27="Pumping",((PI()*((($C$19+$G$20)-$AI1053)*($O$20/($O$19/2)))^2*((($O$20+$G$20)-$AI1053))/3)*$AJ$603)+(((PI()*((($C$19+$G$20)-$AI1053)*($O$20/($O$19/2)))^2*(((($C$19+$G$20)-$AI1053)*($O$20/($O$19/2)))*$AZ$20))/3)*$AJ$603),(((PI()*((($C$19+$G$20)-$AI1053)*($O$20/($O$19/2)))^2*((($O$20+$G$20)-$AI1053)/3))*$AJ$603)-((PI()*((($C$19+$G$20)-$AI1053)*($O$20/($O$19/2)))^2*(((($C$19+$G$20)-$AI1053)*($O$20/($O$19/2)))*$AZ$20)/3)*$AJ$603))),IF('Silo Levels'!$L$27="Pumping",(($D$18*$AJ$603)+((PI()*(($C$21/2)^2)*($G$20-$AI1053))*$AJ$603))+((($D$18+$H$18)/3)*$BG$20)+(((PI()*($C$21/2)^2*(($C$21/2)*$AZ$20))/3)*$AJ$603),(($D$18*$AJ$603)+((PI()*(($C$21/2)^2)*($G$20-$AI1053))*$AJ$603))+((($D$18+$H$18)/3)*$BG$20)-(((PI()*($C$21/2)^2*(($C$21/2)*$AZ$20))/3)*$AJ$603)))</f>
        <v>29397.243370957945</v>
      </c>
    </row>
    <row r="1054" spans="1:36" x14ac:dyDescent="0.3">
      <c r="A1054">
        <v>44.9</v>
      </c>
      <c r="B1054" s="101">
        <f t="shared" si="154"/>
        <v>33159.096269586145</v>
      </c>
      <c r="C1054" s="66">
        <v>44.9</v>
      </c>
      <c r="D1054" s="102">
        <f>IF($C1054&gt;$G$20,IF('Silo Levels'!$L$19="Pumping",((PI()*((($C$19+$G$20)-$C1054)*($O$20/($O$19/2)))^2*((($O$20+$G$20)-$C1054))/3)*$D$603)+(((PI()*((($C$19+$G$20)-$C1054)*($O$20/($O$19/2)))^2*(((($C$19+$G$20)-$C1054)*($O$20/($O$19/2)))*$AZ$12))/3)*$D$603),(((PI()*((($C$19+$G$20)-$C1054)*($O$20/($O$19/2)))^2*((($O$20+$G$20)-$C1054)/3))*$D$603)-((PI()*((($C$19+$G$20)-$C1054)*($O$20/($O$19/2)))^2*(((($C$19+$G$20)-$C1054)*($O$20/($O$19/2)))*$AZ$12)/3)*$D$603))),IF('Silo Levels'!$L$19="Pumping",(($D$18*$D$603)+((PI()*(($C$21/2)^2)*($G$20-$C1054))*$D$603))+((($D$18+$H$18)/3)*$BG$12)+(((PI()*($C$21/2)^2*(($C$21/2)*$AZ$12))/3)*$D$603),(($D$18*$D$603)+((PI()*(($C$21/2)^2)*($G$20-$C1054))*$D$603))+((($D$18+$H$18)/3)*$BG$12)-(((PI()*($C$21/2)^2*(($C$21/2)*$AZ$12))/3)*$D$603)))</f>
        <v>30232.07749602144</v>
      </c>
      <c r="E1054" s="73">
        <v>44.9</v>
      </c>
      <c r="F1054" s="101">
        <f t="shared" si="155"/>
        <v>30040.046587825447</v>
      </c>
      <c r="G1054" s="66">
        <v>44.9</v>
      </c>
      <c r="H1054" s="102">
        <f>IF($G1054&gt;$G$20,IF('Silo Levels'!$L$20="Pumping",((PI()*((($C$19+$G$20)-$G1054)*($O$20/($O$19/2)))^2*((($O$20+$G$20)-$G1054))/3)*$H$603)+(((PI()*((($C$19+$G$20)-$G1054)*($O$20/($O$19/2)))^2*(((($C$19+$G$20)-$G1054)*($O$20/($O$19/2)))*$AZ$13))/3)*$H$603),(((PI()*((($C$19+$G$20)-$G1054)*($O$20/($O$19/2)))^2*((($O$20+$G$20)-$G1054)/3))*$H$603)-((PI()*((($C$19+$G$20)-$G1054)*($O$20/($O$19/2)))^2*(((($C$19+$G$20)-$G1054)*($O$20/($O$19/2)))*$AZ$13)/3)*$H$603))),IF('Silo Levels'!$L$20="Pumping",(($D$18*$H$603)+((PI()*(($C$21/2)^2)*($G$20-$G1054))*$H$603))+((($D$18+$H$18)/3)*$BG$13)+(((PI()*($C$21/2)^2*(($C$21/2)*$AZ$13))/3)*$H$603),(($D$18*$H$603)+((PI()*(($C$21/2)^2)*($G$20-$G1054))*$H$603))+((($D$18+$H$18)/3)*$BG$13)-(((PI()*($C$21/2)^2*(($C$21/2)*$AZ$13))/3)*$H$603)))</f>
        <v>26251.912142799589</v>
      </c>
      <c r="I1054" s="73">
        <v>44.9</v>
      </c>
      <c r="J1054" s="101">
        <f t="shared" si="156"/>
        <v>30176.907739987397</v>
      </c>
      <c r="K1054" s="66">
        <v>44.9</v>
      </c>
      <c r="L1054" s="102">
        <f>IF($K1054&gt;$G$20,IF('Silo Levels'!$L$21="Pumping",((PI()*((($C$19+$G$20)-$K1054)*($O$20/($O$19/2)))^2*((($O$20+$G$20)-$K1054))/3)*$L$603)+(((PI()*((($C$19+$G$20)-$K1054)*($O$20/($O$19/2)))^2*(((($C$19+$G$20)-$K1054)*($O$20/($O$19/2)))*$AZ$14))/3)*$L$603),(((PI()*((($C$19+$G$20)-$K1054)*($O$20/($O$19/2)))^2*((($O$20+$G$20)-$K1054)/3))*$L$603)-((PI()*((($C$19+$G$20)-$K1054)*($O$20/($O$19/2)))^2*(((($C$19+$G$20)-$K1054)*($O$20/($O$19/2)))*$AZ$14)/3)*$L$603))),IF('Silo Levels'!$L$21="Pumping",(($D$18*$L$603)+((PI()*(($C$21/2)^2)*($G$20-$K1054))*$L$603))+((($D$18+$H$18)/3)*$BG$14)+(((PI()*($C$21/2)^2*(($C$21/2)*$AZ$14))/3)*$L$603),(($D$18*$L$603)+((PI()*(($C$21/2)^2)*($G$20-$K1054))*$L$603))+((($D$18+$H$18)/3)*$BG$14)-(((PI()*($C$21/2)^2*(($C$21/2)*$AZ$14))/3)*$L$603)))</f>
        <v>26371.514718375285</v>
      </c>
      <c r="M1054" s="73">
        <v>44.9</v>
      </c>
      <c r="N1054" s="101">
        <f t="shared" si="157"/>
        <v>30888.727740207098</v>
      </c>
      <c r="O1054" s="66">
        <v>44.9</v>
      </c>
      <c r="P1054" s="102">
        <f>IF($O1054&gt;$G$20,IF('Silo Levels'!$L$22="Pumping",((PI()*((($C$19+$G$20)-$O1054)*($O$20/($O$19/2)))^2*((($O$20+$G$20)-$O1054))/3)*$P$603)+(((PI()*((($C$19+$G$20)-$O1054)*($O$20/($O$19/2)))^2*(((($C$19+$G$20)-$O1054)*($O$20/($O$19/2)))*$AZ$15))/3)*$P$603),(((PI()*((($C$19+$G$20)-$O1054)*($O$20/($O$19/2)))^2*((($O$20+$G$20)-$O1054)/3))*$P$603)-((PI()*((($C$19+$G$20)-$O1054)*($O$20/($O$19/2)))^2*(((($C$19+$G$20)-$O1054)*($O$20/($O$19/2)))*$AZ$15)/3)*$P$603))),IF('Silo Levels'!$L$22="Pumping",(($D$18*$P$603)+((PI()*(($C$21/2)^2)*($G$20-$O1054))*$P$603))+((($D$18+$H$18)/3)*$BG$15)+(((PI()*($C$21/2)^2*(($C$21/2)*$AZ$15))/3)*$P$603),(($D$18*$P$603)+((PI()*(($C$21/2)^2)*($G$20-$O1054))*$P$603))+((($D$18+$H$18)/3)*$BG$15)-(((PI()*($C$21/2)^2*(($C$21/2)*$AZ$15))/3)*$P$603)))</f>
        <v>26993.572212614607</v>
      </c>
      <c r="Q1054" s="73">
        <v>44.9</v>
      </c>
      <c r="R1054" s="101">
        <f t="shared" si="158"/>
        <v>31952.019959986654</v>
      </c>
      <c r="S1054" s="66">
        <v>44.9</v>
      </c>
      <c r="T1054" s="102">
        <f>IF($S1054&gt;$G$20,IF('Silo Levels'!$L$23="Pumping",((PI()*((($C$19+$G$20)-$S1054)*($O$20/($O$19/2)))^2*((($O$20+$G$20)-$S1054))/3)*$T$603)+(((PI()*((($C$19+$G$20)-$S1054)*($O$20/($O$19/2)))^2*(((($C$19+$G$20)-$S1054)*($O$20/($O$19/2)))*$AZ$16))/3)*$T$603),(((PI()*((($C$19+$G$20)-$S1054)*($O$20/($O$19/2)))^2*((($O$20+$G$20)-$S1054)/3))*$T$603)-((PI()*((($C$19+$G$20)-$S1054)*($O$20/($O$19/2)))^2*(((($C$19+$G$20)-$S1054)*($O$20/($O$19/2)))*$AZ$16)/3)*$T$603))),IF('Silo Levels'!$L$23="Pumping",(($D$18*$T$603)+((PI()*(($C$21/2)^2)*($G$20-$S1054))*$T$603))+((($D$18+$H$18)/3)*$BG$16)+(((PI()*($C$21/2)^2*(($C$21/2)*$AZ$16))/3)*$T$603),(($D$18*$T$603)+((PI()*(($C$21/2)^2)*($G$20-$S1054))*$T$603))+((($D$18+$H$18)/3)*$BG$16)-(((PI()*($C$21/2)^2*(($C$21/2)*$AZ$16))/3)*$T$603)))</f>
        <v>27922.780290044415</v>
      </c>
      <c r="U1054" s="73">
        <v>44.9</v>
      </c>
      <c r="V1054" s="101">
        <f t="shared" si="159"/>
        <v>30040.046587825447</v>
      </c>
      <c r="W1054" s="66">
        <v>44.9</v>
      </c>
      <c r="X1054" s="102">
        <f>IF($W1054&gt;$G$20,IF('Silo Levels'!$L$24="Pumping",((PI()*((($C$19+$G$20)-$W1054)*($O$20/($O$19/2)))^2*((($O$20+$G$20)-$W1054))/3)*$X$603)+(((PI()*((($C$19+$G$20)-$W1054)*($O$20/($O$19/2)))^2*(((($C$19+$G$20)-$W1054)*($O$20/($O$19/2)))*$AZ$17))/3)*$X$603),(((PI()*((($C$19+$G$20)-$W1054)*($O$20/($O$19/2)))^2*((($O$20+$G$20)-$W1054)/3))*$X$603)-((PI()*((($C$19+$G$20)-$W1054)*($O$20/($O$19/2)))^2*(((($C$19+$G$20)-$W1054)*($O$20/($O$19/2)))*$AZ$17)/3)*$X$603))),IF('Silo Levels'!$L$24="Pumping",(($D$18*$X$603)+((PI()*(($C$21/2)^2)*($G$20-$W1054))*$X$603))+((($D$18+$H$18)/3)*$BG$17)+(((PI()*($C$21/2)^2*(($C$21/2)*$AZ$17))/3)*$X$603),(($D$18*$X$603)+((PI()*(($C$21/2)^2)*($G$20-$W1054))*$X$603))+((($D$18+$H$18)/3)*$BG$17)-(((PI()*($C$21/2)^2*(($C$21/2)*$AZ$17))/3)*$X$603)))</f>
        <v>26251.912142799589</v>
      </c>
      <c r="Y1054" s="73">
        <v>44.9</v>
      </c>
      <c r="Z1054" s="101">
        <f t="shared" si="160"/>
        <v>34490.430434585593</v>
      </c>
      <c r="AA1054" s="66">
        <v>44.9</v>
      </c>
      <c r="AB1054" s="102">
        <f>IF($AA1054&gt;$G$20,IF('Silo Levels'!$L$25="Pumping",((PI()*((($C$19+$G$20)-$AA1054)*($O$20/($O$19/2)))^2*((($O$20+$G$20)-$AA1054))/3)*$AB$603)+(((PI()*((($C$19+$G$20)-$AA1054)*($O$20/($O$19/2)))^2*(((($C$19+$G$20)-$AA1054)*($O$20/($O$19/2)))*$AZ$18))/3)*$AB$603),(((PI()*((($C$19+$G$20)-$AA1054)*($O$20/($O$19/2)))^2*((($O$20+$G$20)-$AA1054)/3))*$AB$603)-((PI()*((($C$19+$G$20)-$AA1054)*($O$20/($O$19/2)))^2*(((($C$19+$G$20)-$AA1054)*($O$20/($O$19/2)))*$AZ$18)/3)*$AB$603))),IF('Silo Levels'!$L$25="Pumping",(($D$18*$AB$603)+((PI()*(($C$21/2)^2)*($G$20-$AA1054))*$AB$603))+((($D$18+$H$18)/3)*$BG$18)+(((PI()*($C$21/2)^2*(($C$21/2)*$AZ$18))/3)*$AB$603),(($D$18*$AB$603)+((PI()*(($C$21/2)^2)*($G$20-$AA1054))*$AB$603))+((($D$18+$H$18)/3)*$BG$18)-(((PI()*($C$21/2)^2*(($C$21/2)*$AZ$18))/3)*$AB$603)))</f>
        <v>30141.090057531277</v>
      </c>
      <c r="AC1054" s="73">
        <v>44.9</v>
      </c>
      <c r="AD1054" s="101">
        <f t="shared" si="161"/>
        <v>40000.485778821429</v>
      </c>
      <c r="AE1054" s="66">
        <v>44.9</v>
      </c>
      <c r="AF1054" s="102">
        <f>IF($AE1054&gt;$G$20,IF('Silo Levels'!$L$26="Pumping",((PI()*((($C$19+$G$20)-$AE1054)*($O$20/($O$19/2)))^2*((($O$20+$G$20)-$AE1054))/3)*$AF$603)+(((PI()*((($C$19+$G$20)-$AE1054)*($O$20/($O$19/2)))^2*(((($C$19+$G$20)-$AE1054)*($O$20/($O$19/2)))*$AZ$19))/3)*$AF$603),(((PI()*((($C$19+$G$20)-$AE1054)*($O$20/($O$19/2)))^2*((($O$20+$G$20)-$AE1054)/3))*$AF$603)-((PI()*((($C$19+$G$20)-$AE1054)*($O$20/($O$19/2)))^2*(((($C$19+$G$20)-$AE1054)*($O$20/($O$19/2)))*$AZ$19)/3)*$AF$603))),IF('Silo Levels'!$L$26="Pumping",(($D$18*$AF$603)+((PI()*(($C$21/2)^2)*($G$20-$AE1054))*$AF$603))+((($D$18+$H$18)/3)*$BG$19)+(((PI()*($C$21/2)^2*(($C$21/2)*$AZ$19))/3)*$AF$603),(($D$18*$AF$603)+((PI()*(($C$21/2)^2)*($G$20-$AE1054))*$AF$603))+((($D$18+$H$18)/3)*$BG$19)-(((PI()*($C$21/2)^2*(($C$21/2)*$AZ$19))/3)*$AF$603)))</f>
        <v>37790.000126561448</v>
      </c>
      <c r="AG1054" s="73">
        <v>44.9</v>
      </c>
      <c r="AH1054" s="101">
        <f t="shared" si="162"/>
        <v>33159.096269586145</v>
      </c>
      <c r="AI1054" s="66">
        <v>44.9</v>
      </c>
      <c r="AJ1054" s="102">
        <f>IF($AI1054&gt;$G$20,IF('Silo Levels'!$L$27="Pumping",((PI()*((($C$19+$G$20)-$AI1054)*($O$20/($O$19/2)))^2*((($O$20+$G$20)-$AI1054))/3)*$AJ$603)+(((PI()*((($C$19+$G$20)-$AI1054)*($O$20/($O$19/2)))^2*(((($C$19+$G$20)-$AI1054)*($O$20/($O$19/2)))*$AZ$20))/3)*$AJ$603),(((PI()*((($C$19+$G$20)-$AI1054)*($O$20/($O$19/2)))^2*((($O$20+$G$20)-$AI1054)/3))*$AJ$603)-((PI()*((($C$19+$G$20)-$AI1054)*($O$20/($O$19/2)))^2*(((($C$19+$G$20)-$AI1054)*($O$20/($O$19/2)))*$AZ$20)/3)*$AJ$603))),IF('Silo Levels'!$L$27="Pumping",(($D$18*$AJ$603)+((PI()*(($C$21/2)^2)*($G$20-$AI1054))*$AJ$603))+((($D$18+$H$18)/3)*$BG$20)+(((PI()*($C$21/2)^2*(($C$21/2)*$AZ$20))/3)*$AJ$603),(($D$18*$AJ$603)+((PI()*(($C$21/2)^2)*($G$20-$AI1054))*$AJ$603))+((($D$18+$H$18)/3)*$BG$20)-(((PI()*($C$21/2)^2*(($C$21/2)*$AZ$20))/3)*$AJ$603)))</f>
        <v>28977.640878779424</v>
      </c>
    </row>
    <row r="1055" spans="1:36" x14ac:dyDescent="0.3">
      <c r="A1055">
        <v>45</v>
      </c>
      <c r="B1055" s="101">
        <f t="shared" si="154"/>
        <v>32739.493777407632</v>
      </c>
      <c r="C1055" s="66">
        <v>45</v>
      </c>
      <c r="D1055" s="102">
        <f>IF($C1055&gt;$G$20,IF('Silo Levels'!$L$19="Pumping",((PI()*((($C$19+$G$20)-$C1055)*($O$20/($O$19/2)))^2*((($O$20+$G$20)-$C1055))/3)*$D$603)+(((PI()*((($C$19+$G$20)-$C1055)*($O$20/($O$19/2)))^2*(((($C$19+$G$20)-$C1055)*($O$20/($O$19/2)))*$AZ$12))/3)*$D$603),(((PI()*((($C$19+$G$20)-$C1055)*($O$20/($O$19/2)))^2*((($O$20+$G$20)-$C1055)/3))*$D$603)-((PI()*((($C$19+$G$20)-$C1055)*($O$20/($O$19/2)))^2*(((($C$19+$G$20)-$C1055)*($O$20/($O$19/2)))*$AZ$12)/3)*$D$603))),IF('Silo Levels'!$L$19="Pumping",(($D$18*$D$603)+((PI()*(($C$21/2)^2)*($G$20-$C1055))*$D$603))+((($D$18+$H$18)/3)*$BG$12)+(((PI()*($C$21/2)^2*(($C$21/2)*$AZ$12))/3)*$D$603),(($D$18*$D$603)+((PI()*(($C$21/2)^2)*($G$20-$C1055))*$D$603))+((($D$18+$H$18)/3)*$BG$12)-(((PI()*($C$21/2)^2*(($C$21/2)*$AZ$12))/3)*$D$603)))</f>
        <v>29812.475003842927</v>
      </c>
      <c r="E1055" s="73">
        <v>45</v>
      </c>
      <c r="F1055" s="101">
        <f t="shared" si="155"/>
        <v>29659.913235850723</v>
      </c>
      <c r="G1055" s="66">
        <v>45</v>
      </c>
      <c r="H1055" s="102">
        <f>IF($G1055&gt;$G$20,IF('Silo Levels'!$L$20="Pumping",((PI()*((($C$19+$G$20)-$G1055)*($O$20/($O$19/2)))^2*((($O$20+$G$20)-$G1055))/3)*$H$603)+(((PI()*((($C$19+$G$20)-$G1055)*($O$20/($O$19/2)))^2*(((($C$19+$G$20)-$G1055)*($O$20/($O$19/2)))*$AZ$13))/3)*$H$603),(((PI()*((($C$19+$G$20)-$G1055)*($O$20/($O$19/2)))^2*((($O$20+$G$20)-$G1055)/3))*$H$603)-((PI()*((($C$19+$G$20)-$G1055)*($O$20/($O$19/2)))^2*(((($C$19+$G$20)-$G1055)*($O$20/($O$19/2)))*$AZ$13)/3)*$H$603))),IF('Silo Levels'!$L$20="Pumping",(($D$18*$H$603)+((PI()*(($C$21/2)^2)*($G$20-$G1055))*$H$603))+((($D$18+$H$18)/3)*$BG$13)+(((PI()*($C$21/2)^2*(($C$21/2)*$AZ$13))/3)*$H$603),(($D$18*$H$603)+((PI()*(($C$21/2)^2)*($G$20-$G1055))*$H$603))+((($D$18+$H$18)/3)*$BG$13)-(((PI()*($C$21/2)^2*(($C$21/2)*$AZ$13))/3)*$H$603)))</f>
        <v>25871.778790824865</v>
      </c>
      <c r="I1055" s="73">
        <v>45</v>
      </c>
      <c r="J1055" s="101">
        <f t="shared" si="156"/>
        <v>29795.042516912727</v>
      </c>
      <c r="K1055" s="66">
        <v>45</v>
      </c>
      <c r="L1055" s="102">
        <f>IF($K1055&gt;$G$20,IF('Silo Levels'!$L$21="Pumping",((PI()*((($C$19+$G$20)-$K1055)*($O$20/($O$19/2)))^2*((($O$20+$G$20)-$K1055))/3)*$L$603)+(((PI()*((($C$19+$G$20)-$K1055)*($O$20/($O$19/2)))^2*(((($C$19+$G$20)-$K1055)*($O$20/($O$19/2)))*$AZ$14))/3)*$L$603),(((PI()*((($C$19+$G$20)-$K1055)*($O$20/($O$19/2)))^2*((($O$20+$G$20)-$K1055)/3))*$L$603)-((PI()*((($C$19+$G$20)-$K1055)*($O$20/($O$19/2)))^2*(((($C$19+$G$20)-$K1055)*($O$20/($O$19/2)))*$AZ$14)/3)*$L$603))),IF('Silo Levels'!$L$21="Pumping",(($D$18*$L$603)+((PI()*(($C$21/2)^2)*($G$20-$K1055))*$L$603))+((($D$18+$H$18)/3)*$BG$14)+(((PI()*($C$21/2)^2*(($C$21/2)*$AZ$14))/3)*$L$603),(($D$18*$L$603)+((PI()*(($C$21/2)^2)*($G$20-$K1055))*$L$603))+((($D$18+$H$18)/3)*$BG$14)-(((PI()*($C$21/2)^2*(($C$21/2)*$AZ$14))/3)*$L$603)))</f>
        <v>25989.649495300615</v>
      </c>
      <c r="M1055" s="73">
        <v>45</v>
      </c>
      <c r="N1055" s="101">
        <f t="shared" si="157"/>
        <v>30497.854990399901</v>
      </c>
      <c r="O1055" s="66">
        <v>45</v>
      </c>
      <c r="P1055" s="102">
        <f>IF($O1055&gt;$G$20,IF('Silo Levels'!$L$22="Pumping",((PI()*((($C$19+$G$20)-$O1055)*($O$20/($O$19/2)))^2*((($O$20+$G$20)-$O1055))/3)*$P$603)+(((PI()*((($C$19+$G$20)-$O1055)*($O$20/($O$19/2)))^2*(((($C$19+$G$20)-$O1055)*($O$20/($O$19/2)))*$AZ$15))/3)*$P$603),(((PI()*((($C$19+$G$20)-$O1055)*($O$20/($O$19/2)))^2*((($O$20+$G$20)-$O1055)/3))*$P$603)-((PI()*((($C$19+$G$20)-$O1055)*($O$20/($O$19/2)))^2*(((($C$19+$G$20)-$O1055)*($O$20/($O$19/2)))*$AZ$15)/3)*$P$603))),IF('Silo Levels'!$L$22="Pumping",(($D$18*$P$603)+((PI()*(($C$21/2)^2)*($G$20-$O1055))*$P$603))+((($D$18+$H$18)/3)*$BG$15)+(((PI()*($C$21/2)^2*(($C$21/2)*$AZ$15))/3)*$P$603),(($D$18*$P$603)+((PI()*(($C$21/2)^2)*($G$20-$O1055))*$P$603))+((($D$18+$H$18)/3)*$BG$15)-(((PI()*($C$21/2)^2*(($C$21/2)*$AZ$15))/3)*$P$603)))</f>
        <v>26602.69946280741</v>
      </c>
      <c r="Q1055" s="73">
        <v>45</v>
      </c>
      <c r="R1055" s="101">
        <f t="shared" si="158"/>
        <v>31547.692076731124</v>
      </c>
      <c r="S1055" s="66">
        <v>45</v>
      </c>
      <c r="T1055" s="102">
        <f>IF($S1055&gt;$G$20,IF('Silo Levels'!$L$23="Pumping",((PI()*((($C$19+$G$20)-$S1055)*($O$20/($O$19/2)))^2*((($O$20+$G$20)-$S1055))/3)*$T$603)+(((PI()*((($C$19+$G$20)-$S1055)*($O$20/($O$19/2)))^2*(((($C$19+$G$20)-$S1055)*($O$20/($O$19/2)))*$AZ$16))/3)*$T$603),(((PI()*((($C$19+$G$20)-$S1055)*($O$20/($O$19/2)))^2*((($O$20+$G$20)-$S1055)/3))*$T$603)-((PI()*((($C$19+$G$20)-$S1055)*($O$20/($O$19/2)))^2*(((($C$19+$G$20)-$S1055)*($O$20/($O$19/2)))*$AZ$16)/3)*$T$603))),IF('Silo Levels'!$L$23="Pumping",(($D$18*$T$603)+((PI()*(($C$21/2)^2)*($G$20-$S1055))*$T$603))+((($D$18+$H$18)/3)*$BG$16)+(((PI()*($C$21/2)^2*(($C$21/2)*$AZ$16))/3)*$T$603),(($D$18*$T$603)+((PI()*(($C$21/2)^2)*($G$20-$S1055))*$T$603))+((($D$18+$H$18)/3)*$BG$16)-(((PI()*($C$21/2)^2*(($C$21/2)*$AZ$16))/3)*$T$603)))</f>
        <v>27518.452406788885</v>
      </c>
      <c r="U1055" s="73">
        <v>45</v>
      </c>
      <c r="V1055" s="101">
        <f t="shared" si="159"/>
        <v>29659.913235850723</v>
      </c>
      <c r="W1055" s="66">
        <v>45</v>
      </c>
      <c r="X1055" s="102">
        <f>IF($W1055&gt;$G$20,IF('Silo Levels'!$L$24="Pumping",((PI()*((($C$19+$G$20)-$W1055)*($O$20/($O$19/2)))^2*((($O$20+$G$20)-$W1055))/3)*$X$603)+(((PI()*((($C$19+$G$20)-$W1055)*($O$20/($O$19/2)))^2*(((($C$19+$G$20)-$W1055)*($O$20/($O$19/2)))*$AZ$17))/3)*$X$603),(((PI()*((($C$19+$G$20)-$W1055)*($O$20/($O$19/2)))^2*((($O$20+$G$20)-$W1055)/3))*$X$603)-((PI()*((($C$19+$G$20)-$W1055)*($O$20/($O$19/2)))^2*(((($C$19+$G$20)-$W1055)*($O$20/($O$19/2)))*$AZ$17)/3)*$X$603))),IF('Silo Levels'!$L$24="Pumping",(($D$18*$X$603)+((PI()*(($C$21/2)^2)*($G$20-$W1055))*$X$603))+((($D$18+$H$18)/3)*$BG$17)+(((PI()*($C$21/2)^2*(($C$21/2)*$AZ$17))/3)*$X$603),(($D$18*$X$603)+((PI()*(($C$21/2)^2)*($G$20-$W1055))*$X$603))+((($D$18+$H$18)/3)*$BG$17)-(((PI()*($C$21/2)^2*(($C$21/2)*$AZ$17))/3)*$X$603)))</f>
        <v>25871.778790824865</v>
      </c>
      <c r="Y1055" s="73">
        <v>45</v>
      </c>
      <c r="Z1055" s="101">
        <f t="shared" si="160"/>
        <v>34053.980947271426</v>
      </c>
      <c r="AA1055" s="66">
        <v>45</v>
      </c>
      <c r="AB1055" s="102">
        <f>IF($AA1055&gt;$G$20,IF('Silo Levels'!$L$25="Pumping",((PI()*((($C$19+$G$20)-$AA1055)*($O$20/($O$19/2)))^2*((($O$20+$G$20)-$AA1055))/3)*$AB$603)+(((PI()*((($C$19+$G$20)-$AA1055)*($O$20/($O$19/2)))^2*(((($C$19+$G$20)-$AA1055)*($O$20/($O$19/2)))*$AZ$18))/3)*$AB$603),(((PI()*((($C$19+$G$20)-$AA1055)*($O$20/($O$19/2)))^2*((($O$20+$G$20)-$AA1055)/3))*$AB$603)-((PI()*((($C$19+$G$20)-$AA1055)*($O$20/($O$19/2)))^2*(((($C$19+$G$20)-$AA1055)*($O$20/($O$19/2)))*$AZ$18)/3)*$AB$603))),IF('Silo Levels'!$L$25="Pumping",(($D$18*$AB$603)+((PI()*(($C$21/2)^2)*($G$20-$AA1055))*$AB$603))+((($D$18+$H$18)/3)*$BG$18)+(((PI()*($C$21/2)^2*(($C$21/2)*$AZ$18))/3)*$AB$603),(($D$18*$AB$603)+((PI()*(($C$21/2)^2)*($G$20-$AA1055))*$AB$603))+((($D$18+$H$18)/3)*$BG$18)-(((PI()*($C$21/2)^2*(($C$21/2)*$AZ$18))/3)*$AB$603)))</f>
        <v>29704.640570217111</v>
      </c>
      <c r="AC1055" s="73">
        <v>45</v>
      </c>
      <c r="AD1055" s="101">
        <f t="shared" si="161"/>
        <v>39556.848240249397</v>
      </c>
      <c r="AE1055" s="66">
        <v>45</v>
      </c>
      <c r="AF1055" s="102">
        <f>IF($AE1055&gt;$G$20,IF('Silo Levels'!$L$26="Pumping",((PI()*((($C$19+$G$20)-$AE1055)*($O$20/($O$19/2)))^2*((($O$20+$G$20)-$AE1055))/3)*$AF$603)+(((PI()*((($C$19+$G$20)-$AE1055)*($O$20/($O$19/2)))^2*(((($C$19+$G$20)-$AE1055)*($O$20/($O$19/2)))*$AZ$19))/3)*$AF$603),(((PI()*((($C$19+$G$20)-$AE1055)*($O$20/($O$19/2)))^2*((($O$20+$G$20)-$AE1055)/3))*$AF$603)-((PI()*((($C$19+$G$20)-$AE1055)*($O$20/($O$19/2)))^2*(((($C$19+$G$20)-$AE1055)*($O$20/($O$19/2)))*$AZ$19)/3)*$AF$603))),IF('Silo Levels'!$L$26="Pumping",(($D$18*$AF$603)+((PI()*(($C$21/2)^2)*($G$20-$AE1055))*$AF$603))+((($D$18+$H$18)/3)*$BG$19)+(((PI()*($C$21/2)^2*(($C$21/2)*$AZ$19))/3)*$AF$603),(($D$18*$AF$603)+((PI()*(($C$21/2)^2)*($G$20-$AE1055))*$AF$603))+((($D$18+$H$18)/3)*$BG$19)-(((PI()*($C$21/2)^2*(($C$21/2)*$AZ$19))/3)*$AF$603)))</f>
        <v>37346.362587989417</v>
      </c>
      <c r="AG1055" s="73">
        <v>45</v>
      </c>
      <c r="AH1055" s="101">
        <f t="shared" si="162"/>
        <v>32739.493777407632</v>
      </c>
      <c r="AI1055" s="66">
        <v>45</v>
      </c>
      <c r="AJ1055" s="102">
        <f>IF($AI1055&gt;$G$20,IF('Silo Levels'!$L$27="Pumping",((PI()*((($C$19+$G$20)-$AI1055)*($O$20/($O$19/2)))^2*((($O$20+$G$20)-$AI1055))/3)*$AJ$603)+(((PI()*((($C$19+$G$20)-$AI1055)*($O$20/($O$19/2)))^2*(((($C$19+$G$20)-$AI1055)*($O$20/($O$19/2)))*$AZ$20))/3)*$AJ$603),(((PI()*((($C$19+$G$20)-$AI1055)*($O$20/($O$19/2)))^2*((($O$20+$G$20)-$AI1055)/3))*$AJ$603)-((PI()*((($C$19+$G$20)-$AI1055)*($O$20/($O$19/2)))^2*(((($C$19+$G$20)-$AI1055)*($O$20/($O$19/2)))*$AZ$20)/3)*$AJ$603))),IF('Silo Levels'!$L$27="Pumping",(($D$18*$AJ$603)+((PI()*(($C$21/2)^2)*($G$20-$AI1055))*$AJ$603))+((($D$18+$H$18)/3)*$BG$20)+(((PI()*($C$21/2)^2*(($C$21/2)*$AZ$20))/3)*$AJ$603),(($D$18*$AJ$603)+((PI()*(($C$21/2)^2)*($G$20-$AI1055))*$AJ$603))+((($D$18+$H$18)/3)*$BG$20)-(((PI()*($C$21/2)^2*(($C$21/2)*$AZ$20))/3)*$AJ$603)))</f>
        <v>28558.038386600911</v>
      </c>
    </row>
    <row r="1056" spans="1:36" x14ac:dyDescent="0.3">
      <c r="A1056">
        <v>45.1</v>
      </c>
      <c r="B1056" s="101">
        <f t="shared" si="154"/>
        <v>32319.891285229111</v>
      </c>
      <c r="C1056" s="66">
        <v>45.1</v>
      </c>
      <c r="D1056" s="102">
        <f>IF($C1056&gt;$G$20,IF('Silo Levels'!$L$19="Pumping",((PI()*((($C$19+$G$20)-$C1056)*($O$20/($O$19/2)))^2*((($O$20+$G$20)-$C1056))/3)*$D$603)+(((PI()*((($C$19+$G$20)-$C1056)*($O$20/($O$19/2)))^2*(((($C$19+$G$20)-$C1056)*($O$20/($O$19/2)))*$AZ$12))/3)*$D$603),(((PI()*((($C$19+$G$20)-$C1056)*($O$20/($O$19/2)))^2*((($O$20+$G$20)-$C1056)/3))*$D$603)-((PI()*((($C$19+$G$20)-$C1056)*($O$20/($O$19/2)))^2*(((($C$19+$G$20)-$C1056)*($O$20/($O$19/2)))*$AZ$12)/3)*$D$603))),IF('Silo Levels'!$L$19="Pumping",(($D$18*$D$603)+((PI()*(($C$21/2)^2)*($G$20-$C1056))*$D$603))+((($D$18+$H$18)/3)*$BG$12)+(((PI()*($C$21/2)^2*(($C$21/2)*$AZ$12))/3)*$D$603),(($D$18*$D$603)+((PI()*(($C$21/2)^2)*($G$20-$C1056))*$D$603))+((($D$18+$H$18)/3)*$BG$12)-(((PI()*($C$21/2)^2*(($C$21/2)*$AZ$12))/3)*$D$603)))</f>
        <v>29392.872511664405</v>
      </c>
      <c r="E1056" s="73">
        <v>45.1</v>
      </c>
      <c r="F1056" s="101">
        <f t="shared" si="155"/>
        <v>29279.779883875999</v>
      </c>
      <c r="G1056" s="66">
        <v>45.1</v>
      </c>
      <c r="H1056" s="102">
        <f>IF($G1056&gt;$G$20,IF('Silo Levels'!$L$20="Pumping",((PI()*((($C$19+$G$20)-$G1056)*($O$20/($O$19/2)))^2*((($O$20+$G$20)-$G1056))/3)*$H$603)+(((PI()*((($C$19+$G$20)-$G1056)*($O$20/($O$19/2)))^2*(((($C$19+$G$20)-$G1056)*($O$20/($O$19/2)))*$AZ$13))/3)*$H$603),(((PI()*((($C$19+$G$20)-$G1056)*($O$20/($O$19/2)))^2*((($O$20+$G$20)-$G1056)/3))*$H$603)-((PI()*((($C$19+$G$20)-$G1056)*($O$20/($O$19/2)))^2*(((($C$19+$G$20)-$G1056)*($O$20/($O$19/2)))*$AZ$13)/3)*$H$603))),IF('Silo Levels'!$L$20="Pumping",(($D$18*$H$603)+((PI()*(($C$21/2)^2)*($G$20-$G1056))*$H$603))+((($D$18+$H$18)/3)*$BG$13)+(((PI()*($C$21/2)^2*(($C$21/2)*$AZ$13))/3)*$H$603),(($D$18*$H$603)+((PI()*(($C$21/2)^2)*($G$20-$G1056))*$H$603))+((($D$18+$H$18)/3)*$BG$13)-(((PI()*($C$21/2)^2*(($C$21/2)*$AZ$13))/3)*$H$603)))</f>
        <v>25491.645438850141</v>
      </c>
      <c r="I1056" s="73">
        <v>45.1</v>
      </c>
      <c r="J1056" s="101">
        <f t="shared" si="156"/>
        <v>29413.177293838056</v>
      </c>
      <c r="K1056" s="66">
        <v>45.1</v>
      </c>
      <c r="L1056" s="102">
        <f>IF($K1056&gt;$G$20,IF('Silo Levels'!$L$21="Pumping",((PI()*((($C$19+$G$20)-$K1056)*($O$20/($O$19/2)))^2*((($O$20+$G$20)-$K1056))/3)*$L$603)+(((PI()*((($C$19+$G$20)-$K1056)*($O$20/($O$19/2)))^2*(((($C$19+$G$20)-$K1056)*($O$20/($O$19/2)))*$AZ$14))/3)*$L$603),(((PI()*((($C$19+$G$20)-$K1056)*($O$20/($O$19/2)))^2*((($O$20+$G$20)-$K1056)/3))*$L$603)-((PI()*((($C$19+$G$20)-$K1056)*($O$20/($O$19/2)))^2*(((($C$19+$G$20)-$K1056)*($O$20/($O$19/2)))*$AZ$14)/3)*$L$603))),IF('Silo Levels'!$L$21="Pumping",(($D$18*$L$603)+((PI()*(($C$21/2)^2)*($G$20-$K1056))*$L$603))+((($D$18+$H$18)/3)*$BG$14)+(((PI()*($C$21/2)^2*(($C$21/2)*$AZ$14))/3)*$L$603),(($D$18*$L$603)+((PI()*(($C$21/2)^2)*($G$20-$K1056))*$L$603))+((($D$18+$H$18)/3)*$BG$14)-(((PI()*($C$21/2)^2*(($C$21/2)*$AZ$14))/3)*$L$603)))</f>
        <v>25607.784272225945</v>
      </c>
      <c r="M1056" s="73">
        <v>45.1</v>
      </c>
      <c r="N1056" s="101">
        <f t="shared" si="157"/>
        <v>30106.982240592704</v>
      </c>
      <c r="O1056" s="66">
        <v>45.1</v>
      </c>
      <c r="P1056" s="102">
        <f>IF($O1056&gt;$G$20,IF('Silo Levels'!$L$22="Pumping",((PI()*((($C$19+$G$20)-$O1056)*($O$20/($O$19/2)))^2*((($O$20+$G$20)-$O1056))/3)*$P$603)+(((PI()*((($C$19+$G$20)-$O1056)*($O$20/($O$19/2)))^2*(((($C$19+$G$20)-$O1056)*($O$20/($O$19/2)))*$AZ$15))/3)*$P$603),(((PI()*((($C$19+$G$20)-$O1056)*($O$20/($O$19/2)))^2*((($O$20+$G$20)-$O1056)/3))*$P$603)-((PI()*((($C$19+$G$20)-$O1056)*($O$20/($O$19/2)))^2*(((($C$19+$G$20)-$O1056)*($O$20/($O$19/2)))*$AZ$15)/3)*$P$603))),IF('Silo Levels'!$L$22="Pumping",(($D$18*$P$603)+((PI()*(($C$21/2)^2)*($G$20-$O1056))*$P$603))+((($D$18+$H$18)/3)*$BG$15)+(((PI()*($C$21/2)^2*(($C$21/2)*$AZ$15))/3)*$P$603),(($D$18*$P$603)+((PI()*(($C$21/2)^2)*($G$20-$O1056))*$P$603))+((($D$18+$H$18)/3)*$BG$15)-(((PI()*($C$21/2)^2*(($C$21/2)*$AZ$15))/3)*$P$603)))</f>
        <v>26211.826713000213</v>
      </c>
      <c r="Q1056" s="73">
        <v>45.1</v>
      </c>
      <c r="R1056" s="101">
        <f t="shared" si="158"/>
        <v>31143.364193475591</v>
      </c>
      <c r="S1056" s="66">
        <v>45.1</v>
      </c>
      <c r="T1056" s="102">
        <f>IF($S1056&gt;$G$20,IF('Silo Levels'!$L$23="Pumping",((PI()*((($C$19+$G$20)-$S1056)*($O$20/($O$19/2)))^2*((($O$20+$G$20)-$S1056))/3)*$T$603)+(((PI()*((($C$19+$G$20)-$S1056)*($O$20/($O$19/2)))^2*(((($C$19+$G$20)-$S1056)*($O$20/($O$19/2)))*$AZ$16))/3)*$T$603),(((PI()*((($C$19+$G$20)-$S1056)*($O$20/($O$19/2)))^2*((($O$20+$G$20)-$S1056)/3))*$T$603)-((PI()*((($C$19+$G$20)-$S1056)*($O$20/($O$19/2)))^2*(((($C$19+$G$20)-$S1056)*($O$20/($O$19/2)))*$AZ$16)/3)*$T$603))),IF('Silo Levels'!$L$23="Pumping",(($D$18*$T$603)+((PI()*(($C$21/2)^2)*($G$20-$S1056))*$T$603))+((($D$18+$H$18)/3)*$BG$16)+(((PI()*($C$21/2)^2*(($C$21/2)*$AZ$16))/3)*$T$603),(($D$18*$T$603)+((PI()*(($C$21/2)^2)*($G$20-$S1056))*$T$603))+((($D$18+$H$18)/3)*$BG$16)-(((PI()*($C$21/2)^2*(($C$21/2)*$AZ$16))/3)*$T$603)))</f>
        <v>27114.124523533355</v>
      </c>
      <c r="U1056" s="73">
        <v>45.1</v>
      </c>
      <c r="V1056" s="101">
        <f t="shared" si="159"/>
        <v>29279.779883875999</v>
      </c>
      <c r="W1056" s="66">
        <v>45.1</v>
      </c>
      <c r="X1056" s="102">
        <f>IF($W1056&gt;$G$20,IF('Silo Levels'!$L$24="Pumping",((PI()*((($C$19+$G$20)-$W1056)*($O$20/($O$19/2)))^2*((($O$20+$G$20)-$W1056))/3)*$X$603)+(((PI()*((($C$19+$G$20)-$W1056)*($O$20/($O$19/2)))^2*(((($C$19+$G$20)-$W1056)*($O$20/($O$19/2)))*$AZ$17))/3)*$X$603),(((PI()*((($C$19+$G$20)-$W1056)*($O$20/($O$19/2)))^2*((($O$20+$G$20)-$W1056)/3))*$X$603)-((PI()*((($C$19+$G$20)-$W1056)*($O$20/($O$19/2)))^2*(((($C$19+$G$20)-$W1056)*($O$20/($O$19/2)))*$AZ$17)/3)*$X$603))),IF('Silo Levels'!$L$24="Pumping",(($D$18*$X$603)+((PI()*(($C$21/2)^2)*($G$20-$W1056))*$X$603))+((($D$18+$H$18)/3)*$BG$17)+(((PI()*($C$21/2)^2*(($C$21/2)*$AZ$17))/3)*$X$603),(($D$18*$X$603)+((PI()*(($C$21/2)^2)*($G$20-$W1056))*$X$603))+((($D$18+$H$18)/3)*$BG$17)-(((PI()*($C$21/2)^2*(($C$21/2)*$AZ$17))/3)*$X$603)))</f>
        <v>25491.645438850141</v>
      </c>
      <c r="Y1056" s="73">
        <v>45.1</v>
      </c>
      <c r="Z1056" s="101">
        <f t="shared" si="160"/>
        <v>33617.531459957259</v>
      </c>
      <c r="AA1056" s="66">
        <v>45.1</v>
      </c>
      <c r="AB1056" s="102">
        <f>IF($AA1056&gt;$G$20,IF('Silo Levels'!$L$25="Pumping",((PI()*((($C$19+$G$20)-$AA1056)*($O$20/($O$19/2)))^2*((($O$20+$G$20)-$AA1056))/3)*$AB$603)+(((PI()*((($C$19+$G$20)-$AA1056)*($O$20/($O$19/2)))^2*(((($C$19+$G$20)-$AA1056)*($O$20/($O$19/2)))*$AZ$18))/3)*$AB$603),(((PI()*((($C$19+$G$20)-$AA1056)*($O$20/($O$19/2)))^2*((($O$20+$G$20)-$AA1056)/3))*$AB$603)-((PI()*((($C$19+$G$20)-$AA1056)*($O$20/($O$19/2)))^2*(((($C$19+$G$20)-$AA1056)*($O$20/($O$19/2)))*$AZ$18)/3)*$AB$603))),IF('Silo Levels'!$L$25="Pumping",(($D$18*$AB$603)+((PI()*(($C$21/2)^2)*($G$20-$AA1056))*$AB$603))+((($D$18+$H$18)/3)*$BG$18)+(((PI()*($C$21/2)^2*(($C$21/2)*$AZ$18))/3)*$AB$603),(($D$18*$AB$603)+((PI()*(($C$21/2)^2)*($G$20-$AA1056))*$AB$603))+((($D$18+$H$18)/3)*$BG$18)-(((PI()*($C$21/2)^2*(($C$21/2)*$AZ$18))/3)*$AB$603)))</f>
        <v>29268.191082902944</v>
      </c>
      <c r="AC1056" s="73">
        <v>45.1</v>
      </c>
      <c r="AD1056" s="101">
        <f t="shared" si="161"/>
        <v>39113.210701677352</v>
      </c>
      <c r="AE1056" s="66">
        <v>45.1</v>
      </c>
      <c r="AF1056" s="102">
        <f>IF($AE1056&gt;$G$20,IF('Silo Levels'!$L$26="Pumping",((PI()*((($C$19+$G$20)-$AE1056)*($O$20/($O$19/2)))^2*((($O$20+$G$20)-$AE1056))/3)*$AF$603)+(((PI()*((($C$19+$G$20)-$AE1056)*($O$20/($O$19/2)))^2*(((($C$19+$G$20)-$AE1056)*($O$20/($O$19/2)))*$AZ$19))/3)*$AF$603),(((PI()*((($C$19+$G$20)-$AE1056)*($O$20/($O$19/2)))^2*((($O$20+$G$20)-$AE1056)/3))*$AF$603)-((PI()*((($C$19+$G$20)-$AE1056)*($O$20/($O$19/2)))^2*(((($C$19+$G$20)-$AE1056)*($O$20/($O$19/2)))*$AZ$19)/3)*$AF$603))),IF('Silo Levels'!$L$26="Pumping",(($D$18*$AF$603)+((PI()*(($C$21/2)^2)*($G$20-$AE1056))*$AF$603))+((($D$18+$H$18)/3)*$BG$19)+(((PI()*($C$21/2)^2*(($C$21/2)*$AZ$19))/3)*$AF$603),(($D$18*$AF$603)+((PI()*(($C$21/2)^2)*($G$20-$AE1056))*$AF$603))+((($D$18+$H$18)/3)*$BG$19)-(((PI()*($C$21/2)^2*(($C$21/2)*$AZ$19))/3)*$AF$603)))</f>
        <v>36902.725049417371</v>
      </c>
      <c r="AG1056" s="73">
        <v>45.1</v>
      </c>
      <c r="AH1056" s="101">
        <f t="shared" si="162"/>
        <v>32319.891285229111</v>
      </c>
      <c r="AI1056" s="66">
        <v>45.1</v>
      </c>
      <c r="AJ1056" s="102">
        <f>IF($AI1056&gt;$G$20,IF('Silo Levels'!$L$27="Pumping",((PI()*((($C$19+$G$20)-$AI1056)*($O$20/($O$19/2)))^2*((($O$20+$G$20)-$AI1056))/3)*$AJ$603)+(((PI()*((($C$19+$G$20)-$AI1056)*($O$20/($O$19/2)))^2*(((($C$19+$G$20)-$AI1056)*($O$20/($O$19/2)))*$AZ$20))/3)*$AJ$603),(((PI()*((($C$19+$G$20)-$AI1056)*($O$20/($O$19/2)))^2*((($O$20+$G$20)-$AI1056)/3))*$AJ$603)-((PI()*((($C$19+$G$20)-$AI1056)*($O$20/($O$19/2)))^2*(((($C$19+$G$20)-$AI1056)*($O$20/($O$19/2)))*$AZ$20)/3)*$AJ$603))),IF('Silo Levels'!$L$27="Pumping",(($D$18*$AJ$603)+((PI()*(($C$21/2)^2)*($G$20-$AI1056))*$AJ$603))+((($D$18+$H$18)/3)*$BG$20)+(((PI()*($C$21/2)^2*(($C$21/2)*$AZ$20))/3)*$AJ$603),(($D$18*$AJ$603)+((PI()*(($C$21/2)^2)*($G$20-$AI1056))*$AJ$603))+((($D$18+$H$18)/3)*$BG$20)-(((PI()*($C$21/2)^2*(($C$21/2)*$AZ$20))/3)*$AJ$603)))</f>
        <v>28138.43589442239</v>
      </c>
    </row>
    <row r="1057" spans="1:36" x14ac:dyDescent="0.3">
      <c r="A1057">
        <v>45.2</v>
      </c>
      <c r="B1057" s="101">
        <f t="shared" si="154"/>
        <v>31900.288793050589</v>
      </c>
      <c r="C1057" s="66">
        <v>45.2</v>
      </c>
      <c r="D1057" s="102">
        <f>IF($C1057&gt;$G$20,IF('Silo Levels'!$L$19="Pumping",((PI()*((($C$19+$G$20)-$C1057)*($O$20/($O$19/2)))^2*((($O$20+$G$20)-$C1057))/3)*$D$603)+(((PI()*((($C$19+$G$20)-$C1057)*($O$20/($O$19/2)))^2*(((($C$19+$G$20)-$C1057)*($O$20/($O$19/2)))*$AZ$12))/3)*$D$603),(((PI()*((($C$19+$G$20)-$C1057)*($O$20/($O$19/2)))^2*((($O$20+$G$20)-$C1057)/3))*$D$603)-((PI()*((($C$19+$G$20)-$C1057)*($O$20/($O$19/2)))^2*(((($C$19+$G$20)-$C1057)*($O$20/($O$19/2)))*$AZ$12)/3)*$D$603))),IF('Silo Levels'!$L$19="Pumping",(($D$18*$D$603)+((PI()*(($C$21/2)^2)*($G$20-$C1057))*$D$603))+((($D$18+$H$18)/3)*$BG$12)+(((PI()*($C$21/2)^2*(($C$21/2)*$AZ$12))/3)*$D$603),(($D$18*$D$603)+((PI()*(($C$21/2)^2)*($G$20-$C1057))*$D$603))+((($D$18+$H$18)/3)*$BG$12)-(((PI()*($C$21/2)^2*(($C$21/2)*$AZ$12))/3)*$D$603)))</f>
        <v>28973.270019485884</v>
      </c>
      <c r="E1057" s="73">
        <v>45.2</v>
      </c>
      <c r="F1057" s="101">
        <f t="shared" si="155"/>
        <v>28899.646531901271</v>
      </c>
      <c r="G1057" s="66">
        <v>45.2</v>
      </c>
      <c r="H1057" s="102">
        <f>IF($G1057&gt;$G$20,IF('Silo Levels'!$L$20="Pumping",((PI()*((($C$19+$G$20)-$G1057)*($O$20/($O$19/2)))^2*((($O$20+$G$20)-$G1057))/3)*$H$603)+(((PI()*((($C$19+$G$20)-$G1057)*($O$20/($O$19/2)))^2*(((($C$19+$G$20)-$G1057)*($O$20/($O$19/2)))*$AZ$13))/3)*$H$603),(((PI()*((($C$19+$G$20)-$G1057)*($O$20/($O$19/2)))^2*((($O$20+$G$20)-$G1057)/3))*$H$603)-((PI()*((($C$19+$G$20)-$G1057)*($O$20/($O$19/2)))^2*(((($C$19+$G$20)-$G1057)*($O$20/($O$19/2)))*$AZ$13)/3)*$H$603))),IF('Silo Levels'!$L$20="Pumping",(($D$18*$H$603)+((PI()*(($C$21/2)^2)*($G$20-$G1057))*$H$603))+((($D$18+$H$18)/3)*$BG$13)+(((PI()*($C$21/2)^2*(($C$21/2)*$AZ$13))/3)*$H$603),(($D$18*$H$603)+((PI()*(($C$21/2)^2)*($G$20-$G1057))*$H$603))+((($D$18+$H$18)/3)*$BG$13)-(((PI()*($C$21/2)^2*(($C$21/2)*$AZ$13))/3)*$H$603)))</f>
        <v>25111.512086875413</v>
      </c>
      <c r="I1057" s="73">
        <v>45.2</v>
      </c>
      <c r="J1057" s="101">
        <f t="shared" si="156"/>
        <v>29031.312070763386</v>
      </c>
      <c r="K1057" s="66">
        <v>45.2</v>
      </c>
      <c r="L1057" s="102">
        <f>IF($K1057&gt;$G$20,IF('Silo Levels'!$L$21="Pumping",((PI()*((($C$19+$G$20)-$K1057)*($O$20/($O$19/2)))^2*((($O$20+$G$20)-$K1057))/3)*$L$603)+(((PI()*((($C$19+$G$20)-$K1057)*($O$20/($O$19/2)))^2*(((($C$19+$G$20)-$K1057)*($O$20/($O$19/2)))*$AZ$14))/3)*$L$603),(((PI()*((($C$19+$G$20)-$K1057)*($O$20/($O$19/2)))^2*((($O$20+$G$20)-$K1057)/3))*$L$603)-((PI()*((($C$19+$G$20)-$K1057)*($O$20/($O$19/2)))^2*(((($C$19+$G$20)-$K1057)*($O$20/($O$19/2)))*$AZ$14)/3)*$L$603))),IF('Silo Levels'!$L$21="Pumping",(($D$18*$L$603)+((PI()*(($C$21/2)^2)*($G$20-$K1057))*$L$603))+((($D$18+$H$18)/3)*$BG$14)+(((PI()*($C$21/2)^2*(($C$21/2)*$AZ$14))/3)*$L$603),(($D$18*$L$603)+((PI()*(($C$21/2)^2)*($G$20-$K1057))*$L$603))+((($D$18+$H$18)/3)*$BG$14)-(((PI()*($C$21/2)^2*(($C$21/2)*$AZ$14))/3)*$L$603)))</f>
        <v>25225.919049151275</v>
      </c>
      <c r="M1057" s="73">
        <v>45.2</v>
      </c>
      <c r="N1057" s="101">
        <f t="shared" si="157"/>
        <v>29716.109490785508</v>
      </c>
      <c r="O1057" s="66">
        <v>45.2</v>
      </c>
      <c r="P1057" s="102">
        <f>IF($O1057&gt;$G$20,IF('Silo Levels'!$L$22="Pumping",((PI()*((($C$19+$G$20)-$O1057)*($O$20/($O$19/2)))^2*((($O$20+$G$20)-$O1057))/3)*$P$603)+(((PI()*((($C$19+$G$20)-$O1057)*($O$20/($O$19/2)))^2*(((($C$19+$G$20)-$O1057)*($O$20/($O$19/2)))*$AZ$15))/3)*$P$603),(((PI()*((($C$19+$G$20)-$O1057)*($O$20/($O$19/2)))^2*((($O$20+$G$20)-$O1057)/3))*$P$603)-((PI()*((($C$19+$G$20)-$O1057)*($O$20/($O$19/2)))^2*(((($C$19+$G$20)-$O1057)*($O$20/($O$19/2)))*$AZ$15)/3)*$P$603))),IF('Silo Levels'!$L$22="Pumping",(($D$18*$P$603)+((PI()*(($C$21/2)^2)*($G$20-$O1057))*$P$603))+((($D$18+$H$18)/3)*$BG$15)+(((PI()*($C$21/2)^2*(($C$21/2)*$AZ$15))/3)*$P$603),(($D$18*$P$603)+((PI()*(($C$21/2)^2)*($G$20-$O1057))*$P$603))+((($D$18+$H$18)/3)*$BG$15)-(((PI()*($C$21/2)^2*(($C$21/2)*$AZ$15))/3)*$P$603)))</f>
        <v>25820.953963193017</v>
      </c>
      <c r="Q1057" s="73">
        <v>45.2</v>
      </c>
      <c r="R1057" s="101">
        <f t="shared" si="158"/>
        <v>30739.036310220057</v>
      </c>
      <c r="S1057" s="66">
        <v>45.2</v>
      </c>
      <c r="T1057" s="102">
        <f>IF($S1057&gt;$G$20,IF('Silo Levels'!$L$23="Pumping",((PI()*((($C$19+$G$20)-$S1057)*($O$20/($O$19/2)))^2*((($O$20+$G$20)-$S1057))/3)*$T$603)+(((PI()*((($C$19+$G$20)-$S1057)*($O$20/($O$19/2)))^2*(((($C$19+$G$20)-$S1057)*($O$20/($O$19/2)))*$AZ$16))/3)*$T$603),(((PI()*((($C$19+$G$20)-$S1057)*($O$20/($O$19/2)))^2*((($O$20+$G$20)-$S1057)/3))*$T$603)-((PI()*((($C$19+$G$20)-$S1057)*($O$20/($O$19/2)))^2*(((($C$19+$G$20)-$S1057)*($O$20/($O$19/2)))*$AZ$16)/3)*$T$603))),IF('Silo Levels'!$L$23="Pumping",(($D$18*$T$603)+((PI()*(($C$21/2)^2)*($G$20-$S1057))*$T$603))+((($D$18+$H$18)/3)*$BG$16)+(((PI()*($C$21/2)^2*(($C$21/2)*$AZ$16))/3)*$T$603),(($D$18*$T$603)+((PI()*(($C$21/2)^2)*($G$20-$S1057))*$T$603))+((($D$18+$H$18)/3)*$BG$16)-(((PI()*($C$21/2)^2*(($C$21/2)*$AZ$16))/3)*$T$603)))</f>
        <v>26709.796640277818</v>
      </c>
      <c r="U1057" s="73">
        <v>45.2</v>
      </c>
      <c r="V1057" s="101">
        <f t="shared" si="159"/>
        <v>28899.646531901271</v>
      </c>
      <c r="W1057" s="66">
        <v>45.2</v>
      </c>
      <c r="X1057" s="102">
        <f>IF($W1057&gt;$G$20,IF('Silo Levels'!$L$24="Pumping",((PI()*((($C$19+$G$20)-$W1057)*($O$20/($O$19/2)))^2*((($O$20+$G$20)-$W1057))/3)*$X$603)+(((PI()*((($C$19+$G$20)-$W1057)*($O$20/($O$19/2)))^2*(((($C$19+$G$20)-$W1057)*($O$20/($O$19/2)))*$AZ$17))/3)*$X$603),(((PI()*((($C$19+$G$20)-$W1057)*($O$20/($O$19/2)))^2*((($O$20+$G$20)-$W1057)/3))*$X$603)-((PI()*((($C$19+$G$20)-$W1057)*($O$20/($O$19/2)))^2*(((($C$19+$G$20)-$W1057)*($O$20/($O$19/2)))*$AZ$17)/3)*$X$603))),IF('Silo Levels'!$L$24="Pumping",(($D$18*$X$603)+((PI()*(($C$21/2)^2)*($G$20-$W1057))*$X$603))+((($D$18+$H$18)/3)*$BG$17)+(((PI()*($C$21/2)^2*(($C$21/2)*$AZ$17))/3)*$X$603),(($D$18*$X$603)+((PI()*(($C$21/2)^2)*($G$20-$W1057))*$X$603))+((($D$18+$H$18)/3)*$BG$17)-(((PI()*($C$21/2)^2*(($C$21/2)*$AZ$17))/3)*$X$603)))</f>
        <v>25111.512086875413</v>
      </c>
      <c r="Y1057" s="73">
        <v>45.2</v>
      </c>
      <c r="Z1057" s="101">
        <f t="shared" si="160"/>
        <v>33181.081972643093</v>
      </c>
      <c r="AA1057" s="66">
        <v>45.2</v>
      </c>
      <c r="AB1057" s="102">
        <f>IF($AA1057&gt;$G$20,IF('Silo Levels'!$L$25="Pumping",((PI()*((($C$19+$G$20)-$AA1057)*($O$20/($O$19/2)))^2*((($O$20+$G$20)-$AA1057))/3)*$AB$603)+(((PI()*((($C$19+$G$20)-$AA1057)*($O$20/($O$19/2)))^2*(((($C$19+$G$20)-$AA1057)*($O$20/($O$19/2)))*$AZ$18))/3)*$AB$603),(((PI()*((($C$19+$G$20)-$AA1057)*($O$20/($O$19/2)))^2*((($O$20+$G$20)-$AA1057)/3))*$AB$603)-((PI()*((($C$19+$G$20)-$AA1057)*($O$20/($O$19/2)))^2*(((($C$19+$G$20)-$AA1057)*($O$20/($O$19/2)))*$AZ$18)/3)*$AB$603))),IF('Silo Levels'!$L$25="Pumping",(($D$18*$AB$603)+((PI()*(($C$21/2)^2)*($G$20-$AA1057))*$AB$603))+((($D$18+$H$18)/3)*$BG$18)+(((PI()*($C$21/2)^2*(($C$21/2)*$AZ$18))/3)*$AB$603),(($D$18*$AB$603)+((PI()*(($C$21/2)^2)*($G$20-$AA1057))*$AB$603))+((($D$18+$H$18)/3)*$BG$18)-(((PI()*($C$21/2)^2*(($C$21/2)*$AZ$18))/3)*$AB$603)))</f>
        <v>28831.741595588777</v>
      </c>
      <c r="AC1057" s="73">
        <v>45.2</v>
      </c>
      <c r="AD1057" s="101">
        <f t="shared" si="161"/>
        <v>38669.573163105306</v>
      </c>
      <c r="AE1057" s="66">
        <v>45.2</v>
      </c>
      <c r="AF1057" s="102">
        <f>IF($AE1057&gt;$G$20,IF('Silo Levels'!$L$26="Pumping",((PI()*((($C$19+$G$20)-$AE1057)*($O$20/($O$19/2)))^2*((($O$20+$G$20)-$AE1057))/3)*$AF$603)+(((PI()*((($C$19+$G$20)-$AE1057)*($O$20/($O$19/2)))^2*(((($C$19+$G$20)-$AE1057)*($O$20/($O$19/2)))*$AZ$19))/3)*$AF$603),(((PI()*((($C$19+$G$20)-$AE1057)*($O$20/($O$19/2)))^2*((($O$20+$G$20)-$AE1057)/3))*$AF$603)-((PI()*((($C$19+$G$20)-$AE1057)*($O$20/($O$19/2)))^2*(((($C$19+$G$20)-$AE1057)*($O$20/($O$19/2)))*$AZ$19)/3)*$AF$603))),IF('Silo Levels'!$L$26="Pumping",(($D$18*$AF$603)+((PI()*(($C$21/2)^2)*($G$20-$AE1057))*$AF$603))+((($D$18+$H$18)/3)*$BG$19)+(((PI()*($C$21/2)^2*(($C$21/2)*$AZ$19))/3)*$AF$603),(($D$18*$AF$603)+((PI()*(($C$21/2)^2)*($G$20-$AE1057))*$AF$603))+((($D$18+$H$18)/3)*$BG$19)-(((PI()*($C$21/2)^2*(($C$21/2)*$AZ$19))/3)*$AF$603)))</f>
        <v>36459.087510845326</v>
      </c>
      <c r="AG1057" s="73">
        <v>45.2</v>
      </c>
      <c r="AH1057" s="101">
        <f t="shared" si="162"/>
        <v>31900.288793050589</v>
      </c>
      <c r="AI1057" s="66">
        <v>45.2</v>
      </c>
      <c r="AJ1057" s="102">
        <f>IF($AI1057&gt;$G$20,IF('Silo Levels'!$L$27="Pumping",((PI()*((($C$19+$G$20)-$AI1057)*($O$20/($O$19/2)))^2*((($O$20+$G$20)-$AI1057))/3)*$AJ$603)+(((PI()*((($C$19+$G$20)-$AI1057)*($O$20/($O$19/2)))^2*(((($C$19+$G$20)-$AI1057)*($O$20/($O$19/2)))*$AZ$20))/3)*$AJ$603),(((PI()*((($C$19+$G$20)-$AI1057)*($O$20/($O$19/2)))^2*((($O$20+$G$20)-$AI1057)/3))*$AJ$603)-((PI()*((($C$19+$G$20)-$AI1057)*($O$20/($O$19/2)))^2*(((($C$19+$G$20)-$AI1057)*($O$20/($O$19/2)))*$AZ$20)/3)*$AJ$603))),IF('Silo Levels'!$L$27="Pumping",(($D$18*$AJ$603)+((PI()*(($C$21/2)^2)*($G$20-$AI1057))*$AJ$603))+((($D$18+$H$18)/3)*$BG$20)+(((PI()*($C$21/2)^2*(($C$21/2)*$AZ$20))/3)*$AJ$603),(($D$18*$AJ$603)+((PI()*(($C$21/2)^2)*($G$20-$AI1057))*$AJ$603))+((($D$18+$H$18)/3)*$BG$20)-(((PI()*($C$21/2)^2*(($C$21/2)*$AZ$20))/3)*$AJ$603)))</f>
        <v>27718.833402243868</v>
      </c>
    </row>
    <row r="1058" spans="1:36" x14ac:dyDescent="0.3">
      <c r="A1058">
        <v>45.3</v>
      </c>
      <c r="B1058" s="101">
        <f t="shared" si="154"/>
        <v>31480.686300872097</v>
      </c>
      <c r="C1058" s="66">
        <v>45.3</v>
      </c>
      <c r="D1058" s="102">
        <f>IF($C1058&gt;$G$20,IF('Silo Levels'!$L$19="Pumping",((PI()*((($C$19+$G$20)-$C1058)*($O$20/($O$19/2)))^2*((($O$20+$G$20)-$C1058))/3)*$D$603)+(((PI()*((($C$19+$G$20)-$C1058)*($O$20/($O$19/2)))^2*(((($C$19+$G$20)-$C1058)*($O$20/($O$19/2)))*$AZ$12))/3)*$D$603),(((PI()*((($C$19+$G$20)-$C1058)*($O$20/($O$19/2)))^2*((($O$20+$G$20)-$C1058)/3))*$D$603)-((PI()*((($C$19+$G$20)-$C1058)*($O$20/($O$19/2)))^2*(((($C$19+$G$20)-$C1058)*($O$20/($O$19/2)))*$AZ$12)/3)*$D$603))),IF('Silo Levels'!$L$19="Pumping",(($D$18*$D$603)+((PI()*(($C$21/2)^2)*($G$20-$C1058))*$D$603))+((($D$18+$H$18)/3)*$BG$12)+(((PI()*($C$21/2)^2*(($C$21/2)*$AZ$12))/3)*$D$603),(($D$18*$D$603)+((PI()*(($C$21/2)^2)*($G$20-$C1058))*$D$603))+((($D$18+$H$18)/3)*$BG$12)-(((PI()*($C$21/2)^2*(($C$21/2)*$AZ$12))/3)*$D$603)))</f>
        <v>28553.667527307392</v>
      </c>
      <c r="E1058" s="73">
        <v>45.3</v>
      </c>
      <c r="F1058" s="101">
        <f t="shared" si="155"/>
        <v>28519.513179926573</v>
      </c>
      <c r="G1058" s="66">
        <v>45.3</v>
      </c>
      <c r="H1058" s="102">
        <f>IF($G1058&gt;$G$20,IF('Silo Levels'!$L$20="Pumping",((PI()*((($C$19+$G$20)-$G1058)*($O$20/($O$19/2)))^2*((($O$20+$G$20)-$G1058))/3)*$H$603)+(((PI()*((($C$19+$G$20)-$G1058)*($O$20/($O$19/2)))^2*(((($C$19+$G$20)-$G1058)*($O$20/($O$19/2)))*$AZ$13))/3)*$H$603),(((PI()*((($C$19+$G$20)-$G1058)*($O$20/($O$19/2)))^2*((($O$20+$G$20)-$G1058)/3))*$H$603)-((PI()*((($C$19+$G$20)-$G1058)*($O$20/($O$19/2)))^2*(((($C$19+$G$20)-$G1058)*($O$20/($O$19/2)))*$AZ$13)/3)*$H$603))),IF('Silo Levels'!$L$20="Pumping",(($D$18*$H$603)+((PI()*(($C$21/2)^2)*($G$20-$G1058))*$H$603))+((($D$18+$H$18)/3)*$BG$13)+(((PI()*($C$21/2)^2*(($C$21/2)*$AZ$13))/3)*$H$603),(($D$18*$H$603)+((PI()*(($C$21/2)^2)*($G$20-$G1058))*$H$603))+((($D$18+$H$18)/3)*$BG$13)-(((PI()*($C$21/2)^2*(($C$21/2)*$AZ$13))/3)*$H$603)))</f>
        <v>24731.378734900714</v>
      </c>
      <c r="I1058" s="73">
        <v>45.3</v>
      </c>
      <c r="J1058" s="101">
        <f t="shared" si="156"/>
        <v>28649.446847688741</v>
      </c>
      <c r="K1058" s="66">
        <v>45.3</v>
      </c>
      <c r="L1058" s="102">
        <f>IF($K1058&gt;$G$20,IF('Silo Levels'!$L$21="Pumping",((PI()*((($C$19+$G$20)-$K1058)*($O$20/($O$19/2)))^2*((($O$20+$G$20)-$K1058))/3)*$L$603)+(((PI()*((($C$19+$G$20)-$K1058)*($O$20/($O$19/2)))^2*(((($C$19+$G$20)-$K1058)*($O$20/($O$19/2)))*$AZ$14))/3)*$L$603),(((PI()*((($C$19+$G$20)-$K1058)*($O$20/($O$19/2)))^2*((($O$20+$G$20)-$K1058)/3))*$L$603)-((PI()*((($C$19+$G$20)-$K1058)*($O$20/($O$19/2)))^2*(((($C$19+$G$20)-$K1058)*($O$20/($O$19/2)))*$AZ$14)/3)*$L$603))),IF('Silo Levels'!$L$21="Pumping",(($D$18*$L$603)+((PI()*(($C$21/2)^2)*($G$20-$K1058))*$L$603))+((($D$18+$H$18)/3)*$BG$14)+(((PI()*($C$21/2)^2*(($C$21/2)*$AZ$14))/3)*$L$603),(($D$18*$L$603)+((PI()*(($C$21/2)^2)*($G$20-$K1058))*$L$603))+((($D$18+$H$18)/3)*$BG$14)-(((PI()*($C$21/2)^2*(($C$21/2)*$AZ$14))/3)*$L$603)))</f>
        <v>24844.05382607663</v>
      </c>
      <c r="M1058" s="73">
        <v>45.3</v>
      </c>
      <c r="N1058" s="101">
        <f t="shared" si="157"/>
        <v>29325.23674097834</v>
      </c>
      <c r="O1058" s="66">
        <v>45.3</v>
      </c>
      <c r="P1058" s="102">
        <f>IF($O1058&gt;$G$20,IF('Silo Levels'!$L$22="Pumping",((PI()*((($C$19+$G$20)-$O1058)*($O$20/($O$19/2)))^2*((($O$20+$G$20)-$O1058))/3)*$P$603)+(((PI()*((($C$19+$G$20)-$O1058)*($O$20/($O$19/2)))^2*(((($C$19+$G$20)-$O1058)*($O$20/($O$19/2)))*$AZ$15))/3)*$P$603),(((PI()*((($C$19+$G$20)-$O1058)*($O$20/($O$19/2)))^2*((($O$20+$G$20)-$O1058)/3))*$P$603)-((PI()*((($C$19+$G$20)-$O1058)*($O$20/($O$19/2)))^2*(((($C$19+$G$20)-$O1058)*($O$20/($O$19/2)))*$AZ$15)/3)*$P$603))),IF('Silo Levels'!$L$22="Pumping",(($D$18*$P$603)+((PI()*(($C$21/2)^2)*($G$20-$O1058))*$P$603))+((($D$18+$H$18)/3)*$BG$15)+(((PI()*($C$21/2)^2*(($C$21/2)*$AZ$15))/3)*$P$603),(($D$18*$P$603)+((PI()*(($C$21/2)^2)*($G$20-$O1058))*$P$603))+((($D$18+$H$18)/3)*$BG$15)-(((PI()*($C$21/2)^2*(($C$21/2)*$AZ$15))/3)*$P$603)))</f>
        <v>25430.081213385849</v>
      </c>
      <c r="Q1058" s="73">
        <v>45.3</v>
      </c>
      <c r="R1058" s="101">
        <f t="shared" si="158"/>
        <v>30334.708426964553</v>
      </c>
      <c r="S1058" s="66">
        <v>45.3</v>
      </c>
      <c r="T1058" s="102">
        <f>IF($S1058&gt;$G$20,IF('Silo Levels'!$L$23="Pumping",((PI()*((($C$19+$G$20)-$S1058)*($O$20/($O$19/2)))^2*((($O$20+$G$20)-$S1058))/3)*$T$603)+(((PI()*((($C$19+$G$20)-$S1058)*($O$20/($O$19/2)))^2*(((($C$19+$G$20)-$S1058)*($O$20/($O$19/2)))*$AZ$16))/3)*$T$603),(((PI()*((($C$19+$G$20)-$S1058)*($O$20/($O$19/2)))^2*((($O$20+$G$20)-$S1058)/3))*$T$603)-((PI()*((($C$19+$G$20)-$S1058)*($O$20/($O$19/2)))^2*(((($C$19+$G$20)-$S1058)*($O$20/($O$19/2)))*$AZ$16)/3)*$T$603))),IF('Silo Levels'!$L$23="Pumping",(($D$18*$T$603)+((PI()*(($C$21/2)^2)*($G$20-$S1058))*$T$603))+((($D$18+$H$18)/3)*$BG$16)+(((PI()*($C$21/2)^2*(($C$21/2)*$AZ$16))/3)*$T$603),(($D$18*$T$603)+((PI()*(($C$21/2)^2)*($G$20-$S1058))*$T$603))+((($D$18+$H$18)/3)*$BG$16)-(((PI()*($C$21/2)^2*(($C$21/2)*$AZ$16))/3)*$T$603)))</f>
        <v>26305.468757022318</v>
      </c>
      <c r="U1058" s="73">
        <v>45.3</v>
      </c>
      <c r="V1058" s="101">
        <f t="shared" si="159"/>
        <v>28519.513179926573</v>
      </c>
      <c r="W1058" s="66">
        <v>45.3</v>
      </c>
      <c r="X1058" s="102">
        <f>IF($W1058&gt;$G$20,IF('Silo Levels'!$L$24="Pumping",((PI()*((($C$19+$G$20)-$W1058)*($O$20/($O$19/2)))^2*((($O$20+$G$20)-$W1058))/3)*$X$603)+(((PI()*((($C$19+$G$20)-$W1058)*($O$20/($O$19/2)))^2*(((($C$19+$G$20)-$W1058)*($O$20/($O$19/2)))*$AZ$17))/3)*$X$603),(((PI()*((($C$19+$G$20)-$W1058)*($O$20/($O$19/2)))^2*((($O$20+$G$20)-$W1058)/3))*$X$603)-((PI()*((($C$19+$G$20)-$W1058)*($O$20/($O$19/2)))^2*(((($C$19+$G$20)-$W1058)*($O$20/($O$19/2)))*$AZ$17)/3)*$X$603))),IF('Silo Levels'!$L$24="Pumping",(($D$18*$X$603)+((PI()*(($C$21/2)^2)*($G$20-$W1058))*$X$603))+((($D$18+$H$18)/3)*$BG$17)+(((PI()*($C$21/2)^2*(($C$21/2)*$AZ$17))/3)*$X$603),(($D$18*$X$603)+((PI()*(($C$21/2)^2)*($G$20-$W1058))*$X$603))+((($D$18+$H$18)/3)*$BG$17)-(((PI()*($C$21/2)^2*(($C$21/2)*$AZ$17))/3)*$X$603)))</f>
        <v>24731.378734900714</v>
      </c>
      <c r="Y1058" s="73">
        <v>45.3</v>
      </c>
      <c r="Z1058" s="101">
        <f t="shared" si="160"/>
        <v>32744.632485328955</v>
      </c>
      <c r="AA1058" s="66">
        <v>45.3</v>
      </c>
      <c r="AB1058" s="102">
        <f>IF($AA1058&gt;$G$20,IF('Silo Levels'!$L$25="Pumping",((PI()*((($C$19+$G$20)-$AA1058)*($O$20/($O$19/2)))^2*((($O$20+$G$20)-$AA1058))/3)*$AB$603)+(((PI()*((($C$19+$G$20)-$AA1058)*($O$20/($O$19/2)))^2*(((($C$19+$G$20)-$AA1058)*($O$20/($O$19/2)))*$AZ$18))/3)*$AB$603),(((PI()*((($C$19+$G$20)-$AA1058)*($O$20/($O$19/2)))^2*((($O$20+$G$20)-$AA1058)/3))*$AB$603)-((PI()*((($C$19+$G$20)-$AA1058)*($O$20/($O$19/2)))^2*(((($C$19+$G$20)-$AA1058)*($O$20/($O$19/2)))*$AZ$18)/3)*$AB$603))),IF('Silo Levels'!$L$25="Pumping",(($D$18*$AB$603)+((PI()*(($C$21/2)^2)*($G$20-$AA1058))*$AB$603))+((($D$18+$H$18)/3)*$BG$18)+(((PI()*($C$21/2)^2*(($C$21/2)*$AZ$18))/3)*$AB$603),(($D$18*$AB$603)+((PI()*(($C$21/2)^2)*($G$20-$AA1058))*$AB$603))+((($D$18+$H$18)/3)*$BG$18)-(((PI()*($C$21/2)^2*(($C$21/2)*$AZ$18))/3)*$AB$603)))</f>
        <v>28395.29210827464</v>
      </c>
      <c r="AC1058" s="73">
        <v>45.3</v>
      </c>
      <c r="AD1058" s="101">
        <f t="shared" si="161"/>
        <v>38225.935624533289</v>
      </c>
      <c r="AE1058" s="66">
        <v>45.3</v>
      </c>
      <c r="AF1058" s="102">
        <f>IF($AE1058&gt;$G$20,IF('Silo Levels'!$L$26="Pumping",((PI()*((($C$19+$G$20)-$AE1058)*($O$20/($O$19/2)))^2*((($O$20+$G$20)-$AE1058))/3)*$AF$603)+(((PI()*((($C$19+$G$20)-$AE1058)*($O$20/($O$19/2)))^2*(((($C$19+$G$20)-$AE1058)*($O$20/($O$19/2)))*$AZ$19))/3)*$AF$603),(((PI()*((($C$19+$G$20)-$AE1058)*($O$20/($O$19/2)))^2*((($O$20+$G$20)-$AE1058)/3))*$AF$603)-((PI()*((($C$19+$G$20)-$AE1058)*($O$20/($O$19/2)))^2*(((($C$19+$G$20)-$AE1058)*($O$20/($O$19/2)))*$AZ$19)/3)*$AF$603))),IF('Silo Levels'!$L$26="Pumping",(($D$18*$AF$603)+((PI()*(($C$21/2)^2)*($G$20-$AE1058))*$AF$603))+((($D$18+$H$18)/3)*$BG$19)+(((PI()*($C$21/2)^2*(($C$21/2)*$AZ$19))/3)*$AF$603),(($D$18*$AF$603)+((PI()*(($C$21/2)^2)*($G$20-$AE1058))*$AF$603))+((($D$18+$H$18)/3)*$BG$19)-(((PI()*($C$21/2)^2*(($C$21/2)*$AZ$19))/3)*$AF$603)))</f>
        <v>36015.449972273309</v>
      </c>
      <c r="AG1058" s="73">
        <v>45.3</v>
      </c>
      <c r="AH1058" s="101">
        <f t="shared" si="162"/>
        <v>31480.686300872097</v>
      </c>
      <c r="AI1058" s="66">
        <v>45.3</v>
      </c>
      <c r="AJ1058" s="102">
        <f>IF($AI1058&gt;$G$20,IF('Silo Levels'!$L$27="Pumping",((PI()*((($C$19+$G$20)-$AI1058)*($O$20/($O$19/2)))^2*((($O$20+$G$20)-$AI1058))/3)*$AJ$603)+(((PI()*((($C$19+$G$20)-$AI1058)*($O$20/($O$19/2)))^2*(((($C$19+$G$20)-$AI1058)*($O$20/($O$19/2)))*$AZ$20))/3)*$AJ$603),(((PI()*((($C$19+$G$20)-$AI1058)*($O$20/($O$19/2)))^2*((($O$20+$G$20)-$AI1058)/3))*$AJ$603)-((PI()*((($C$19+$G$20)-$AI1058)*($O$20/($O$19/2)))^2*(((($C$19+$G$20)-$AI1058)*($O$20/($O$19/2)))*$AZ$20)/3)*$AJ$603))),IF('Silo Levels'!$L$27="Pumping",(($D$18*$AJ$603)+((PI()*(($C$21/2)^2)*($G$20-$AI1058))*$AJ$603))+((($D$18+$H$18)/3)*$BG$20)+(((PI()*($C$21/2)^2*(($C$21/2)*$AZ$20))/3)*$AJ$603),(($D$18*$AJ$603)+((PI()*(($C$21/2)^2)*($G$20-$AI1058))*$AJ$603))+((($D$18+$H$18)/3)*$BG$20)-(((PI()*($C$21/2)^2*(($C$21/2)*$AZ$20))/3)*$AJ$603)))</f>
        <v>27299.230910065377</v>
      </c>
    </row>
    <row r="1059" spans="1:36" x14ac:dyDescent="0.3">
      <c r="A1059">
        <v>45.4</v>
      </c>
      <c r="B1059" s="101">
        <f t="shared" si="154"/>
        <v>31061.083808693576</v>
      </c>
      <c r="C1059" s="66">
        <v>45.4</v>
      </c>
      <c r="D1059" s="102">
        <f>IF($C1059&gt;$G$20,IF('Silo Levels'!$L$19="Pumping",((PI()*((($C$19+$G$20)-$C1059)*($O$20/($O$19/2)))^2*((($O$20+$G$20)-$C1059))/3)*$D$603)+(((PI()*((($C$19+$G$20)-$C1059)*($O$20/($O$19/2)))^2*(((($C$19+$G$20)-$C1059)*($O$20/($O$19/2)))*$AZ$12))/3)*$D$603),(((PI()*((($C$19+$G$20)-$C1059)*($O$20/($O$19/2)))^2*((($O$20+$G$20)-$C1059)/3))*$D$603)-((PI()*((($C$19+$G$20)-$C1059)*($O$20/($O$19/2)))^2*(((($C$19+$G$20)-$C1059)*($O$20/($O$19/2)))*$AZ$12)/3)*$D$603))),IF('Silo Levels'!$L$19="Pumping",(($D$18*$D$603)+((PI()*(($C$21/2)^2)*($G$20-$C1059))*$D$603))+((($D$18+$H$18)/3)*$BG$12)+(((PI()*($C$21/2)^2*(($C$21/2)*$AZ$12))/3)*$D$603),(($D$18*$D$603)+((PI()*(($C$21/2)^2)*($G$20-$C1059))*$D$603))+((($D$18+$H$18)/3)*$BG$12)-(((PI()*($C$21/2)^2*(($C$21/2)*$AZ$12))/3)*$D$603)))</f>
        <v>28134.065035128871</v>
      </c>
      <c r="E1059" s="73">
        <v>45.4</v>
      </c>
      <c r="F1059" s="101">
        <f t="shared" si="155"/>
        <v>28139.379827951849</v>
      </c>
      <c r="G1059" s="66">
        <v>45.4</v>
      </c>
      <c r="H1059" s="102">
        <f>IF($G1059&gt;$G$20,IF('Silo Levels'!$L$20="Pumping",((PI()*((($C$19+$G$20)-$G1059)*($O$20/($O$19/2)))^2*((($O$20+$G$20)-$G1059))/3)*$H$603)+(((PI()*((($C$19+$G$20)-$G1059)*($O$20/($O$19/2)))^2*(((($C$19+$G$20)-$G1059)*($O$20/($O$19/2)))*$AZ$13))/3)*$H$603),(((PI()*((($C$19+$G$20)-$G1059)*($O$20/($O$19/2)))^2*((($O$20+$G$20)-$G1059)/3))*$H$603)-((PI()*((($C$19+$G$20)-$G1059)*($O$20/($O$19/2)))^2*(((($C$19+$G$20)-$G1059)*($O$20/($O$19/2)))*$AZ$13)/3)*$H$603))),IF('Silo Levels'!$L$20="Pumping",(($D$18*$H$603)+((PI()*(($C$21/2)^2)*($G$20-$G1059))*$H$603))+((($D$18+$H$18)/3)*$BG$13)+(((PI()*($C$21/2)^2*(($C$21/2)*$AZ$13))/3)*$H$603),(($D$18*$H$603)+((PI()*(($C$21/2)^2)*($G$20-$G1059))*$H$603))+((($D$18+$H$18)/3)*$BG$13)-(((PI()*($C$21/2)^2*(($C$21/2)*$AZ$13))/3)*$H$603)))</f>
        <v>24351.24538292599</v>
      </c>
      <c r="I1059" s="73">
        <v>45.4</v>
      </c>
      <c r="J1059" s="101">
        <f t="shared" si="156"/>
        <v>28267.581624614071</v>
      </c>
      <c r="K1059" s="66">
        <v>45.4</v>
      </c>
      <c r="L1059" s="102">
        <f>IF($K1059&gt;$G$20,IF('Silo Levels'!$L$21="Pumping",((PI()*((($C$19+$G$20)-$K1059)*($O$20/($O$19/2)))^2*((($O$20+$G$20)-$K1059))/3)*$L$603)+(((PI()*((($C$19+$G$20)-$K1059)*($O$20/($O$19/2)))^2*(((($C$19+$G$20)-$K1059)*($O$20/($O$19/2)))*$AZ$14))/3)*$L$603),(((PI()*((($C$19+$G$20)-$K1059)*($O$20/($O$19/2)))^2*((($O$20+$G$20)-$K1059)/3))*$L$603)-((PI()*((($C$19+$G$20)-$K1059)*($O$20/($O$19/2)))^2*(((($C$19+$G$20)-$K1059)*($O$20/($O$19/2)))*$AZ$14)/3)*$L$603))),IF('Silo Levels'!$L$21="Pumping",(($D$18*$L$603)+((PI()*(($C$21/2)^2)*($G$20-$K1059))*$L$603))+((($D$18+$H$18)/3)*$BG$14)+(((PI()*($C$21/2)^2*(($C$21/2)*$AZ$14))/3)*$L$603),(($D$18*$L$603)+((PI()*(($C$21/2)^2)*($G$20-$K1059))*$L$603))+((($D$18+$H$18)/3)*$BG$14)-(((PI()*($C$21/2)^2*(($C$21/2)*$AZ$14))/3)*$L$603)))</f>
        <v>24462.18860300196</v>
      </c>
      <c r="M1059" s="73">
        <v>45.4</v>
      </c>
      <c r="N1059" s="101">
        <f t="shared" si="157"/>
        <v>28934.363991171143</v>
      </c>
      <c r="O1059" s="66">
        <v>45.4</v>
      </c>
      <c r="P1059" s="102">
        <f>IF($O1059&gt;$G$20,IF('Silo Levels'!$L$22="Pumping",((PI()*((($C$19+$G$20)-$O1059)*($O$20/($O$19/2)))^2*((($O$20+$G$20)-$O1059))/3)*$P$603)+(((PI()*((($C$19+$G$20)-$O1059)*($O$20/($O$19/2)))^2*(((($C$19+$G$20)-$O1059)*($O$20/($O$19/2)))*$AZ$15))/3)*$P$603),(((PI()*((($C$19+$G$20)-$O1059)*($O$20/($O$19/2)))^2*((($O$20+$G$20)-$O1059)/3))*$P$603)-((PI()*((($C$19+$G$20)-$O1059)*($O$20/($O$19/2)))^2*(((($C$19+$G$20)-$O1059)*($O$20/($O$19/2)))*$AZ$15)/3)*$P$603))),IF('Silo Levels'!$L$22="Pumping",(($D$18*$P$603)+((PI()*(($C$21/2)^2)*($G$20-$O1059))*$P$603))+((($D$18+$H$18)/3)*$BG$15)+(((PI()*($C$21/2)^2*(($C$21/2)*$AZ$15))/3)*$P$603),(($D$18*$P$603)+((PI()*(($C$21/2)^2)*($G$20-$O1059))*$P$603))+((($D$18+$H$18)/3)*$BG$15)-(((PI()*($C$21/2)^2*(($C$21/2)*$AZ$15))/3)*$P$603)))</f>
        <v>25039.208463578652</v>
      </c>
      <c r="Q1059" s="73">
        <v>45.4</v>
      </c>
      <c r="R1059" s="101">
        <f t="shared" si="158"/>
        <v>29930.38054370902</v>
      </c>
      <c r="S1059" s="66">
        <v>45.4</v>
      </c>
      <c r="T1059" s="102">
        <f>IF($S1059&gt;$G$20,IF('Silo Levels'!$L$23="Pumping",((PI()*((($C$19+$G$20)-$S1059)*($O$20/($O$19/2)))^2*((($O$20+$G$20)-$S1059))/3)*$T$603)+(((PI()*((($C$19+$G$20)-$S1059)*($O$20/($O$19/2)))^2*(((($C$19+$G$20)-$S1059)*($O$20/($O$19/2)))*$AZ$16))/3)*$T$603),(((PI()*((($C$19+$G$20)-$S1059)*($O$20/($O$19/2)))^2*((($O$20+$G$20)-$S1059)/3))*$T$603)-((PI()*((($C$19+$G$20)-$S1059)*($O$20/($O$19/2)))^2*(((($C$19+$G$20)-$S1059)*($O$20/($O$19/2)))*$AZ$16)/3)*$T$603))),IF('Silo Levels'!$L$23="Pumping",(($D$18*$T$603)+((PI()*(($C$21/2)^2)*($G$20-$S1059))*$T$603))+((($D$18+$H$18)/3)*$BG$16)+(((PI()*($C$21/2)^2*(($C$21/2)*$AZ$16))/3)*$T$603),(($D$18*$T$603)+((PI()*(($C$21/2)^2)*($G$20-$S1059))*$T$603))+((($D$18+$H$18)/3)*$BG$16)-(((PI()*($C$21/2)^2*(($C$21/2)*$AZ$16))/3)*$T$603)))</f>
        <v>25901.140873766781</v>
      </c>
      <c r="U1059" s="73">
        <v>45.4</v>
      </c>
      <c r="V1059" s="101">
        <f t="shared" si="159"/>
        <v>28139.379827951849</v>
      </c>
      <c r="W1059" s="66">
        <v>45.4</v>
      </c>
      <c r="X1059" s="102">
        <f>IF($W1059&gt;$G$20,IF('Silo Levels'!$L$24="Pumping",((PI()*((($C$19+$G$20)-$W1059)*($O$20/($O$19/2)))^2*((($O$20+$G$20)-$W1059))/3)*$X$603)+(((PI()*((($C$19+$G$20)-$W1059)*($O$20/($O$19/2)))^2*(((($C$19+$G$20)-$W1059)*($O$20/($O$19/2)))*$AZ$17))/3)*$X$603),(((PI()*((($C$19+$G$20)-$W1059)*($O$20/($O$19/2)))^2*((($O$20+$G$20)-$W1059)/3))*$X$603)-((PI()*((($C$19+$G$20)-$W1059)*($O$20/($O$19/2)))^2*(((($C$19+$G$20)-$W1059)*($O$20/($O$19/2)))*$AZ$17)/3)*$X$603))),IF('Silo Levels'!$L$24="Pumping",(($D$18*$X$603)+((PI()*(($C$21/2)^2)*($G$20-$W1059))*$X$603))+((($D$18+$H$18)/3)*$BG$17)+(((PI()*($C$21/2)^2*(($C$21/2)*$AZ$17))/3)*$X$603),(($D$18*$X$603)+((PI()*(($C$21/2)^2)*($G$20-$W1059))*$X$603))+((($D$18+$H$18)/3)*$BG$17)-(((PI()*($C$21/2)^2*(($C$21/2)*$AZ$17))/3)*$X$603)))</f>
        <v>24351.24538292599</v>
      </c>
      <c r="Y1059" s="73">
        <v>45.4</v>
      </c>
      <c r="Z1059" s="101">
        <f t="shared" si="160"/>
        <v>32308.182998014789</v>
      </c>
      <c r="AA1059" s="66">
        <v>45.4</v>
      </c>
      <c r="AB1059" s="102">
        <f>IF($AA1059&gt;$G$20,IF('Silo Levels'!$L$25="Pumping",((PI()*((($C$19+$G$20)-$AA1059)*($O$20/($O$19/2)))^2*((($O$20+$G$20)-$AA1059))/3)*$AB$603)+(((PI()*((($C$19+$G$20)-$AA1059)*($O$20/($O$19/2)))^2*(((($C$19+$G$20)-$AA1059)*($O$20/($O$19/2)))*$AZ$18))/3)*$AB$603),(((PI()*((($C$19+$G$20)-$AA1059)*($O$20/($O$19/2)))^2*((($O$20+$G$20)-$AA1059)/3))*$AB$603)-((PI()*((($C$19+$G$20)-$AA1059)*($O$20/($O$19/2)))^2*(((($C$19+$G$20)-$AA1059)*($O$20/($O$19/2)))*$AZ$18)/3)*$AB$603))),IF('Silo Levels'!$L$25="Pumping",(($D$18*$AB$603)+((PI()*(($C$21/2)^2)*($G$20-$AA1059))*$AB$603))+((($D$18+$H$18)/3)*$BG$18)+(((PI()*($C$21/2)^2*(($C$21/2)*$AZ$18))/3)*$AB$603),(($D$18*$AB$603)+((PI()*(($C$21/2)^2)*($G$20-$AA1059))*$AB$603))+((($D$18+$H$18)/3)*$BG$18)-(((PI()*($C$21/2)^2*(($C$21/2)*$AZ$18))/3)*$AB$603)))</f>
        <v>27958.842620960473</v>
      </c>
      <c r="AC1059" s="73">
        <v>45.4</v>
      </c>
      <c r="AD1059" s="101">
        <f t="shared" si="161"/>
        <v>37782.298085961243</v>
      </c>
      <c r="AE1059" s="66">
        <v>45.4</v>
      </c>
      <c r="AF1059" s="102">
        <f>IF($AE1059&gt;$G$20,IF('Silo Levels'!$L$26="Pumping",((PI()*((($C$19+$G$20)-$AE1059)*($O$20/($O$19/2)))^2*((($O$20+$G$20)-$AE1059))/3)*$AF$603)+(((PI()*((($C$19+$G$20)-$AE1059)*($O$20/($O$19/2)))^2*(((($C$19+$G$20)-$AE1059)*($O$20/($O$19/2)))*$AZ$19))/3)*$AF$603),(((PI()*((($C$19+$G$20)-$AE1059)*($O$20/($O$19/2)))^2*((($O$20+$G$20)-$AE1059)/3))*$AF$603)-((PI()*((($C$19+$G$20)-$AE1059)*($O$20/($O$19/2)))^2*(((($C$19+$G$20)-$AE1059)*($O$20/($O$19/2)))*$AZ$19)/3)*$AF$603))),IF('Silo Levels'!$L$26="Pumping",(($D$18*$AF$603)+((PI()*(($C$21/2)^2)*($G$20-$AE1059))*$AF$603))+((($D$18+$H$18)/3)*$BG$19)+(((PI()*($C$21/2)^2*(($C$21/2)*$AZ$19))/3)*$AF$603),(($D$18*$AF$603)+((PI()*(($C$21/2)^2)*($G$20-$AE1059))*$AF$603))+((($D$18+$H$18)/3)*$BG$19)-(((PI()*($C$21/2)^2*(($C$21/2)*$AZ$19))/3)*$AF$603)))</f>
        <v>35571.812433701263</v>
      </c>
      <c r="AG1059" s="73">
        <v>45.4</v>
      </c>
      <c r="AH1059" s="101">
        <f t="shared" si="162"/>
        <v>31061.083808693576</v>
      </c>
      <c r="AI1059" s="66">
        <v>45.4</v>
      </c>
      <c r="AJ1059" s="102">
        <f>IF($AI1059&gt;$G$20,IF('Silo Levels'!$L$27="Pumping",((PI()*((($C$19+$G$20)-$AI1059)*($O$20/($O$19/2)))^2*((($O$20+$G$20)-$AI1059))/3)*$AJ$603)+(((PI()*((($C$19+$G$20)-$AI1059)*($O$20/($O$19/2)))^2*(((($C$19+$G$20)-$AI1059)*($O$20/($O$19/2)))*$AZ$20))/3)*$AJ$603),(((PI()*((($C$19+$G$20)-$AI1059)*($O$20/($O$19/2)))^2*((($O$20+$G$20)-$AI1059)/3))*$AJ$603)-((PI()*((($C$19+$G$20)-$AI1059)*($O$20/($O$19/2)))^2*(((($C$19+$G$20)-$AI1059)*($O$20/($O$19/2)))*$AZ$20)/3)*$AJ$603))),IF('Silo Levels'!$L$27="Pumping",(($D$18*$AJ$603)+((PI()*(($C$21/2)^2)*($G$20-$AI1059))*$AJ$603))+((($D$18+$H$18)/3)*$BG$20)+(((PI()*($C$21/2)^2*(($C$21/2)*$AZ$20))/3)*$AJ$603),(($D$18*$AJ$603)+((PI()*(($C$21/2)^2)*($G$20-$AI1059))*$AJ$603))+((($D$18+$H$18)/3)*$BG$20)-(((PI()*($C$21/2)^2*(($C$21/2)*$AZ$20))/3)*$AJ$603)))</f>
        <v>26879.628417886855</v>
      </c>
    </row>
    <row r="1060" spans="1:36" x14ac:dyDescent="0.3">
      <c r="A1060">
        <v>45.5</v>
      </c>
      <c r="B1060" s="101">
        <f t="shared" si="154"/>
        <v>30641.481316515063</v>
      </c>
      <c r="C1060" s="66">
        <v>45.5</v>
      </c>
      <c r="D1060" s="102">
        <f>IF($C1060&gt;$G$20,IF('Silo Levels'!$L$19="Pumping",((PI()*((($C$19+$G$20)-$C1060)*($O$20/($O$19/2)))^2*((($O$20+$G$20)-$C1060))/3)*$D$603)+(((PI()*((($C$19+$G$20)-$C1060)*($O$20/($O$19/2)))^2*(((($C$19+$G$20)-$C1060)*($O$20/($O$19/2)))*$AZ$12))/3)*$D$603),(((PI()*((($C$19+$G$20)-$C1060)*($O$20/($O$19/2)))^2*((($O$20+$G$20)-$C1060)/3))*$D$603)-((PI()*((($C$19+$G$20)-$C1060)*($O$20/($O$19/2)))^2*(((($C$19+$G$20)-$C1060)*($O$20/($O$19/2)))*$AZ$12)/3)*$D$603))),IF('Silo Levels'!$L$19="Pumping",(($D$18*$D$603)+((PI()*(($C$21/2)^2)*($G$20-$C1060))*$D$603))+((($D$18+$H$18)/3)*$BG$12)+(((PI()*($C$21/2)^2*(($C$21/2)*$AZ$12))/3)*$D$603),(($D$18*$D$603)+((PI()*(($C$21/2)^2)*($G$20-$C1060))*$D$603))+((($D$18+$H$18)/3)*$BG$12)-(((PI()*($C$21/2)^2*(($C$21/2)*$AZ$12))/3)*$D$603)))</f>
        <v>27714.462542950358</v>
      </c>
      <c r="E1060" s="73">
        <v>45.5</v>
      </c>
      <c r="F1060" s="101">
        <f t="shared" si="155"/>
        <v>27759.246475977125</v>
      </c>
      <c r="G1060" s="66">
        <v>45.5</v>
      </c>
      <c r="H1060" s="102">
        <f>IF($G1060&gt;$G$20,IF('Silo Levels'!$L$20="Pumping",((PI()*((($C$19+$G$20)-$G1060)*($O$20/($O$19/2)))^2*((($O$20+$G$20)-$G1060))/3)*$H$603)+(((PI()*((($C$19+$G$20)-$G1060)*($O$20/($O$19/2)))^2*(((($C$19+$G$20)-$G1060)*($O$20/($O$19/2)))*$AZ$13))/3)*$H$603),(((PI()*((($C$19+$G$20)-$G1060)*($O$20/($O$19/2)))^2*((($O$20+$G$20)-$G1060)/3))*$H$603)-((PI()*((($C$19+$G$20)-$G1060)*($O$20/($O$19/2)))^2*(((($C$19+$G$20)-$G1060)*($O$20/($O$19/2)))*$AZ$13)/3)*$H$603))),IF('Silo Levels'!$L$20="Pumping",(($D$18*$H$603)+((PI()*(($C$21/2)^2)*($G$20-$G1060))*$H$603))+((($D$18+$H$18)/3)*$BG$13)+(((PI()*($C$21/2)^2*(($C$21/2)*$AZ$13))/3)*$H$603),(($D$18*$H$603)+((PI()*(($C$21/2)^2)*($G$20-$G1060))*$H$603))+((($D$18+$H$18)/3)*$BG$13)-(((PI()*($C$21/2)^2*(($C$21/2)*$AZ$13))/3)*$H$603)))</f>
        <v>23971.112030951266</v>
      </c>
      <c r="I1060" s="73">
        <v>45.5</v>
      </c>
      <c r="J1060" s="101">
        <f t="shared" si="156"/>
        <v>27885.716401539401</v>
      </c>
      <c r="K1060" s="66">
        <v>45.5</v>
      </c>
      <c r="L1060" s="102">
        <f>IF($K1060&gt;$G$20,IF('Silo Levels'!$L$21="Pumping",((PI()*((($C$19+$G$20)-$K1060)*($O$20/($O$19/2)))^2*((($O$20+$G$20)-$K1060))/3)*$L$603)+(((PI()*((($C$19+$G$20)-$K1060)*($O$20/($O$19/2)))^2*(((($C$19+$G$20)-$K1060)*($O$20/($O$19/2)))*$AZ$14))/3)*$L$603),(((PI()*((($C$19+$G$20)-$K1060)*($O$20/($O$19/2)))^2*((($O$20+$G$20)-$K1060)/3))*$L$603)-((PI()*((($C$19+$G$20)-$K1060)*($O$20/($O$19/2)))^2*(((($C$19+$G$20)-$K1060)*($O$20/($O$19/2)))*$AZ$14)/3)*$L$603))),IF('Silo Levels'!$L$21="Pumping",(($D$18*$L$603)+((PI()*(($C$21/2)^2)*($G$20-$K1060))*$L$603))+((($D$18+$H$18)/3)*$BG$14)+(((PI()*($C$21/2)^2*(($C$21/2)*$AZ$14))/3)*$L$603),(($D$18*$L$603)+((PI()*(($C$21/2)^2)*($G$20-$K1060))*$L$603))+((($D$18+$H$18)/3)*$BG$14)-(((PI()*($C$21/2)^2*(($C$21/2)*$AZ$14))/3)*$L$603)))</f>
        <v>24080.323379927289</v>
      </c>
      <c r="M1060" s="73">
        <v>45.5</v>
      </c>
      <c r="N1060" s="101">
        <f t="shared" si="157"/>
        <v>28543.49124136395</v>
      </c>
      <c r="O1060" s="66">
        <v>45.5</v>
      </c>
      <c r="P1060" s="102">
        <f>IF($O1060&gt;$G$20,IF('Silo Levels'!$L$22="Pumping",((PI()*((($C$19+$G$20)-$O1060)*($O$20/($O$19/2)))^2*((($O$20+$G$20)-$O1060))/3)*$P$603)+(((PI()*((($C$19+$G$20)-$O1060)*($O$20/($O$19/2)))^2*(((($C$19+$G$20)-$O1060)*($O$20/($O$19/2)))*$AZ$15))/3)*$P$603),(((PI()*((($C$19+$G$20)-$O1060)*($O$20/($O$19/2)))^2*((($O$20+$G$20)-$O1060)/3))*$P$603)-((PI()*((($C$19+$G$20)-$O1060)*($O$20/($O$19/2)))^2*(((($C$19+$G$20)-$O1060)*($O$20/($O$19/2)))*$AZ$15)/3)*$P$603))),IF('Silo Levels'!$L$22="Pumping",(($D$18*$P$603)+((PI()*(($C$21/2)^2)*($G$20-$O1060))*$P$603))+((($D$18+$H$18)/3)*$BG$15)+(((PI()*($C$21/2)^2*(($C$21/2)*$AZ$15))/3)*$P$603),(($D$18*$P$603)+((PI()*(($C$21/2)^2)*($G$20-$O1060))*$P$603))+((($D$18+$H$18)/3)*$BG$15)-(((PI()*($C$21/2)^2*(($C$21/2)*$AZ$15))/3)*$P$603)))</f>
        <v>24648.335713771459</v>
      </c>
      <c r="Q1060" s="73">
        <v>45.5</v>
      </c>
      <c r="R1060" s="101">
        <f t="shared" si="158"/>
        <v>29526.052660453486</v>
      </c>
      <c r="S1060" s="66">
        <v>45.5</v>
      </c>
      <c r="T1060" s="102">
        <f>IF($S1060&gt;$G$20,IF('Silo Levels'!$L$23="Pumping",((PI()*((($C$19+$G$20)-$S1060)*($O$20/($O$19/2)))^2*((($O$20+$G$20)-$S1060))/3)*$T$603)+(((PI()*((($C$19+$G$20)-$S1060)*($O$20/($O$19/2)))^2*(((($C$19+$G$20)-$S1060)*($O$20/($O$19/2)))*$AZ$16))/3)*$T$603),(((PI()*((($C$19+$G$20)-$S1060)*($O$20/($O$19/2)))^2*((($O$20+$G$20)-$S1060)/3))*$T$603)-((PI()*((($C$19+$G$20)-$S1060)*($O$20/($O$19/2)))^2*(((($C$19+$G$20)-$S1060)*($O$20/($O$19/2)))*$AZ$16)/3)*$T$603))),IF('Silo Levels'!$L$23="Pumping",(($D$18*$T$603)+((PI()*(($C$21/2)^2)*($G$20-$S1060))*$T$603))+((($D$18+$H$18)/3)*$BG$16)+(((PI()*($C$21/2)^2*(($C$21/2)*$AZ$16))/3)*$T$603),(($D$18*$T$603)+((PI()*(($C$21/2)^2)*($G$20-$S1060))*$T$603))+((($D$18+$H$18)/3)*$BG$16)-(((PI()*($C$21/2)^2*(($C$21/2)*$AZ$16))/3)*$T$603)))</f>
        <v>25496.812990511251</v>
      </c>
      <c r="U1060" s="73">
        <v>45.5</v>
      </c>
      <c r="V1060" s="101">
        <f t="shared" si="159"/>
        <v>27759.246475977125</v>
      </c>
      <c r="W1060" s="66">
        <v>45.5</v>
      </c>
      <c r="X1060" s="102">
        <f>IF($W1060&gt;$G$20,IF('Silo Levels'!$L$24="Pumping",((PI()*((($C$19+$G$20)-$W1060)*($O$20/($O$19/2)))^2*((($O$20+$G$20)-$W1060))/3)*$X$603)+(((PI()*((($C$19+$G$20)-$W1060)*($O$20/($O$19/2)))^2*(((($C$19+$G$20)-$W1060)*($O$20/($O$19/2)))*$AZ$17))/3)*$X$603),(((PI()*((($C$19+$G$20)-$W1060)*($O$20/($O$19/2)))^2*((($O$20+$G$20)-$W1060)/3))*$X$603)-((PI()*((($C$19+$G$20)-$W1060)*($O$20/($O$19/2)))^2*(((($C$19+$G$20)-$W1060)*($O$20/($O$19/2)))*$AZ$17)/3)*$X$603))),IF('Silo Levels'!$L$24="Pumping",(($D$18*$X$603)+((PI()*(($C$21/2)^2)*($G$20-$W1060))*$X$603))+((($D$18+$H$18)/3)*$BG$17)+(((PI()*($C$21/2)^2*(($C$21/2)*$AZ$17))/3)*$X$603),(($D$18*$X$603)+((PI()*(($C$21/2)^2)*($G$20-$W1060))*$X$603))+((($D$18+$H$18)/3)*$BG$17)-(((PI()*($C$21/2)^2*(($C$21/2)*$AZ$17))/3)*$X$603)))</f>
        <v>23971.112030951266</v>
      </c>
      <c r="Y1060" s="73">
        <v>45.5</v>
      </c>
      <c r="Z1060" s="101">
        <f t="shared" si="160"/>
        <v>31871.733510700622</v>
      </c>
      <c r="AA1060" s="66">
        <v>45.5</v>
      </c>
      <c r="AB1060" s="102">
        <f>IF($AA1060&gt;$G$20,IF('Silo Levels'!$L$25="Pumping",((PI()*((($C$19+$G$20)-$AA1060)*($O$20/($O$19/2)))^2*((($O$20+$G$20)-$AA1060))/3)*$AB$603)+(((PI()*((($C$19+$G$20)-$AA1060)*($O$20/($O$19/2)))^2*(((($C$19+$G$20)-$AA1060)*($O$20/($O$19/2)))*$AZ$18))/3)*$AB$603),(((PI()*((($C$19+$G$20)-$AA1060)*($O$20/($O$19/2)))^2*((($O$20+$G$20)-$AA1060)/3))*$AB$603)-((PI()*((($C$19+$G$20)-$AA1060)*($O$20/($O$19/2)))^2*(((($C$19+$G$20)-$AA1060)*($O$20/($O$19/2)))*$AZ$18)/3)*$AB$603))),IF('Silo Levels'!$L$25="Pumping",(($D$18*$AB$603)+((PI()*(($C$21/2)^2)*($G$20-$AA1060))*$AB$603))+((($D$18+$H$18)/3)*$BG$18)+(((PI()*($C$21/2)^2*(($C$21/2)*$AZ$18))/3)*$AB$603),(($D$18*$AB$603)+((PI()*(($C$21/2)^2)*($G$20-$AA1060))*$AB$603))+((($D$18+$H$18)/3)*$BG$18)-(((PI()*($C$21/2)^2*(($C$21/2)*$AZ$18))/3)*$AB$603)))</f>
        <v>27522.393133646307</v>
      </c>
      <c r="AC1060" s="73">
        <v>45.5</v>
      </c>
      <c r="AD1060" s="101">
        <f t="shared" si="161"/>
        <v>37338.660547389212</v>
      </c>
      <c r="AE1060" s="66">
        <v>45.5</v>
      </c>
      <c r="AF1060" s="102">
        <f>IF($AE1060&gt;$G$20,IF('Silo Levels'!$L$26="Pumping",((PI()*((($C$19+$G$20)-$AE1060)*($O$20/($O$19/2)))^2*((($O$20+$G$20)-$AE1060))/3)*$AF$603)+(((PI()*((($C$19+$G$20)-$AE1060)*($O$20/($O$19/2)))^2*(((($C$19+$G$20)-$AE1060)*($O$20/($O$19/2)))*$AZ$19))/3)*$AF$603),(((PI()*((($C$19+$G$20)-$AE1060)*($O$20/($O$19/2)))^2*((($O$20+$G$20)-$AE1060)/3))*$AF$603)-((PI()*((($C$19+$G$20)-$AE1060)*($O$20/($O$19/2)))^2*(((($C$19+$G$20)-$AE1060)*($O$20/($O$19/2)))*$AZ$19)/3)*$AF$603))),IF('Silo Levels'!$L$26="Pumping",(($D$18*$AF$603)+((PI()*(($C$21/2)^2)*($G$20-$AE1060))*$AF$603))+((($D$18+$H$18)/3)*$BG$19)+(((PI()*($C$21/2)^2*(($C$21/2)*$AZ$19))/3)*$AF$603),(($D$18*$AF$603)+((PI()*(($C$21/2)^2)*($G$20-$AE1060))*$AF$603))+((($D$18+$H$18)/3)*$BG$19)-(((PI()*($C$21/2)^2*(($C$21/2)*$AZ$19))/3)*$AF$603)))</f>
        <v>35128.174895129232</v>
      </c>
      <c r="AG1060" s="73">
        <v>45.5</v>
      </c>
      <c r="AH1060" s="101">
        <f t="shared" si="162"/>
        <v>30641.481316515063</v>
      </c>
      <c r="AI1060" s="66">
        <v>45.5</v>
      </c>
      <c r="AJ1060" s="102">
        <f>IF($AI1060&gt;$G$20,IF('Silo Levels'!$L$27="Pumping",((PI()*((($C$19+$G$20)-$AI1060)*($O$20/($O$19/2)))^2*((($O$20+$G$20)-$AI1060))/3)*$AJ$603)+(((PI()*((($C$19+$G$20)-$AI1060)*($O$20/($O$19/2)))^2*(((($C$19+$G$20)-$AI1060)*($O$20/($O$19/2)))*$AZ$20))/3)*$AJ$603),(((PI()*((($C$19+$G$20)-$AI1060)*($O$20/($O$19/2)))^2*((($O$20+$G$20)-$AI1060)/3))*$AJ$603)-((PI()*((($C$19+$G$20)-$AI1060)*($O$20/($O$19/2)))^2*(((($C$19+$G$20)-$AI1060)*($O$20/($O$19/2)))*$AZ$20)/3)*$AJ$603))),IF('Silo Levels'!$L$27="Pumping",(($D$18*$AJ$603)+((PI()*(($C$21/2)^2)*($G$20-$AI1060))*$AJ$603))+((($D$18+$H$18)/3)*$BG$20)+(((PI()*($C$21/2)^2*(($C$21/2)*$AZ$20))/3)*$AJ$603),(($D$18*$AJ$603)+((PI()*(($C$21/2)^2)*($G$20-$AI1060))*$AJ$603))+((($D$18+$H$18)/3)*$BG$20)-(((PI()*($C$21/2)^2*(($C$21/2)*$AZ$20))/3)*$AJ$603)))</f>
        <v>26460.025925708342</v>
      </c>
    </row>
    <row r="1061" spans="1:36" x14ac:dyDescent="0.3">
      <c r="A1061">
        <v>45.6</v>
      </c>
      <c r="B1061" s="101">
        <f t="shared" si="154"/>
        <v>30221.878824336542</v>
      </c>
      <c r="C1061" s="66">
        <v>45.6</v>
      </c>
      <c r="D1061" s="102">
        <f>IF($C1061&gt;$G$20,IF('Silo Levels'!$L$19="Pumping",((PI()*((($C$19+$G$20)-$C1061)*($O$20/($O$19/2)))^2*((($O$20+$G$20)-$C1061))/3)*$D$603)+(((PI()*((($C$19+$G$20)-$C1061)*($O$20/($O$19/2)))^2*(((($C$19+$G$20)-$C1061)*($O$20/($O$19/2)))*$AZ$12))/3)*$D$603),(((PI()*((($C$19+$G$20)-$C1061)*($O$20/($O$19/2)))^2*((($O$20+$G$20)-$C1061)/3))*$D$603)-((PI()*((($C$19+$G$20)-$C1061)*($O$20/($O$19/2)))^2*(((($C$19+$G$20)-$C1061)*($O$20/($O$19/2)))*$AZ$12)/3)*$D$603))),IF('Silo Levels'!$L$19="Pumping",(($D$18*$D$603)+((PI()*(($C$21/2)^2)*($G$20-$C1061))*$D$603))+((($D$18+$H$18)/3)*$BG$12)+(((PI()*($C$21/2)^2*(($C$21/2)*$AZ$12))/3)*$D$603),(($D$18*$D$603)+((PI()*(($C$21/2)^2)*($G$20-$C1061))*$D$603))+((($D$18+$H$18)/3)*$BG$12)-(((PI()*($C$21/2)^2*(($C$21/2)*$AZ$12))/3)*$D$603)))</f>
        <v>27294.860050771837</v>
      </c>
      <c r="E1061" s="73">
        <v>45.6</v>
      </c>
      <c r="F1061" s="101">
        <f t="shared" si="155"/>
        <v>27379.113124002397</v>
      </c>
      <c r="G1061" s="66">
        <v>45.6</v>
      </c>
      <c r="H1061" s="102">
        <f>IF($G1061&gt;$G$20,IF('Silo Levels'!$L$20="Pumping",((PI()*((($C$19+$G$20)-$G1061)*($O$20/($O$19/2)))^2*((($O$20+$G$20)-$G1061))/3)*$H$603)+(((PI()*((($C$19+$G$20)-$G1061)*($O$20/($O$19/2)))^2*(((($C$19+$G$20)-$G1061)*($O$20/($O$19/2)))*$AZ$13))/3)*$H$603),(((PI()*((($C$19+$G$20)-$G1061)*($O$20/($O$19/2)))^2*((($O$20+$G$20)-$G1061)/3))*$H$603)-((PI()*((($C$19+$G$20)-$G1061)*($O$20/($O$19/2)))^2*(((($C$19+$G$20)-$G1061)*($O$20/($O$19/2)))*$AZ$13)/3)*$H$603))),IF('Silo Levels'!$L$20="Pumping",(($D$18*$H$603)+((PI()*(($C$21/2)^2)*($G$20-$G1061))*$H$603))+((($D$18+$H$18)/3)*$BG$13)+(((PI()*($C$21/2)^2*(($C$21/2)*$AZ$13))/3)*$H$603),(($D$18*$H$603)+((PI()*(($C$21/2)^2)*($G$20-$G1061))*$H$603))+((($D$18+$H$18)/3)*$BG$13)-(((PI()*($C$21/2)^2*(($C$21/2)*$AZ$13))/3)*$H$603)))</f>
        <v>23590.978678976539</v>
      </c>
      <c r="I1061" s="73">
        <v>45.6</v>
      </c>
      <c r="J1061" s="101">
        <f t="shared" si="156"/>
        <v>27503.851178464734</v>
      </c>
      <c r="K1061" s="66">
        <v>45.6</v>
      </c>
      <c r="L1061" s="102">
        <f>IF($K1061&gt;$G$20,IF('Silo Levels'!$L$21="Pumping",((PI()*((($C$19+$G$20)-$K1061)*($O$20/($O$19/2)))^2*((($O$20+$G$20)-$K1061))/3)*$L$603)+(((PI()*((($C$19+$G$20)-$K1061)*($O$20/($O$19/2)))^2*(((($C$19+$G$20)-$K1061)*($O$20/($O$19/2)))*$AZ$14))/3)*$L$603),(((PI()*((($C$19+$G$20)-$K1061)*($O$20/($O$19/2)))^2*((($O$20+$G$20)-$K1061)/3))*$L$603)-((PI()*((($C$19+$G$20)-$K1061)*($O$20/($O$19/2)))^2*(((($C$19+$G$20)-$K1061)*($O$20/($O$19/2)))*$AZ$14)/3)*$L$603))),IF('Silo Levels'!$L$21="Pumping",(($D$18*$L$603)+((PI()*(($C$21/2)^2)*($G$20-$K1061))*$L$603))+((($D$18+$H$18)/3)*$BG$14)+(((PI()*($C$21/2)^2*(($C$21/2)*$AZ$14))/3)*$L$603),(($D$18*$L$603)+((PI()*(($C$21/2)^2)*($G$20-$K1061))*$L$603))+((($D$18+$H$18)/3)*$BG$14)-(((PI()*($C$21/2)^2*(($C$21/2)*$AZ$14))/3)*$L$603)))</f>
        <v>23698.458156852623</v>
      </c>
      <c r="M1061" s="73">
        <v>45.6</v>
      </c>
      <c r="N1061" s="101">
        <f t="shared" si="157"/>
        <v>28152.618491556754</v>
      </c>
      <c r="O1061" s="66">
        <v>45.6</v>
      </c>
      <c r="P1061" s="102">
        <f>IF($O1061&gt;$G$20,IF('Silo Levels'!$L$22="Pumping",((PI()*((($C$19+$G$20)-$O1061)*($O$20/($O$19/2)))^2*((($O$20+$G$20)-$O1061))/3)*$P$603)+(((PI()*((($C$19+$G$20)-$O1061)*($O$20/($O$19/2)))^2*(((($C$19+$G$20)-$O1061)*($O$20/($O$19/2)))*$AZ$15))/3)*$P$603),(((PI()*((($C$19+$G$20)-$O1061)*($O$20/($O$19/2)))^2*((($O$20+$G$20)-$O1061)/3))*$P$603)-((PI()*((($C$19+$G$20)-$O1061)*($O$20/($O$19/2)))^2*(((($C$19+$G$20)-$O1061)*($O$20/($O$19/2)))*$AZ$15)/3)*$P$603))),IF('Silo Levels'!$L$22="Pumping",(($D$18*$P$603)+((PI()*(($C$21/2)^2)*($G$20-$O1061))*$P$603))+((($D$18+$H$18)/3)*$BG$15)+(((PI()*($C$21/2)^2*(($C$21/2)*$AZ$15))/3)*$P$603),(($D$18*$P$603)+((PI()*(($C$21/2)^2)*($G$20-$O1061))*$P$603))+((($D$18+$H$18)/3)*$BG$15)-(((PI()*($C$21/2)^2*(($C$21/2)*$AZ$15))/3)*$P$603)))</f>
        <v>24257.462963964263</v>
      </c>
      <c r="Q1061" s="73">
        <v>45.6</v>
      </c>
      <c r="R1061" s="101">
        <f t="shared" si="158"/>
        <v>29121.724777197953</v>
      </c>
      <c r="S1061" s="66">
        <v>45.6</v>
      </c>
      <c r="T1061" s="102">
        <f>IF($S1061&gt;$G$20,IF('Silo Levels'!$L$23="Pumping",((PI()*((($C$19+$G$20)-$S1061)*($O$20/($O$19/2)))^2*((($O$20+$G$20)-$S1061))/3)*$T$603)+(((PI()*((($C$19+$G$20)-$S1061)*($O$20/($O$19/2)))^2*(((($C$19+$G$20)-$S1061)*($O$20/($O$19/2)))*$AZ$16))/3)*$T$603),(((PI()*((($C$19+$G$20)-$S1061)*($O$20/($O$19/2)))^2*((($O$20+$G$20)-$S1061)/3))*$T$603)-((PI()*((($C$19+$G$20)-$S1061)*($O$20/($O$19/2)))^2*(((($C$19+$G$20)-$S1061)*($O$20/($O$19/2)))*$AZ$16)/3)*$T$603))),IF('Silo Levels'!$L$23="Pumping",(($D$18*$T$603)+((PI()*(($C$21/2)^2)*($G$20-$S1061))*$T$603))+((($D$18+$H$18)/3)*$BG$16)+(((PI()*($C$21/2)^2*(($C$21/2)*$AZ$16))/3)*$T$603),(($D$18*$T$603)+((PI()*(($C$21/2)^2)*($G$20-$S1061))*$T$603))+((($D$18+$H$18)/3)*$BG$16)-(((PI()*($C$21/2)^2*(($C$21/2)*$AZ$16))/3)*$T$603)))</f>
        <v>25092.485107255714</v>
      </c>
      <c r="U1061" s="73">
        <v>45.6</v>
      </c>
      <c r="V1061" s="101">
        <f t="shared" si="159"/>
        <v>27379.113124002397</v>
      </c>
      <c r="W1061" s="66">
        <v>45.6</v>
      </c>
      <c r="X1061" s="102">
        <f>IF($W1061&gt;$G$20,IF('Silo Levels'!$L$24="Pumping",((PI()*((($C$19+$G$20)-$W1061)*($O$20/($O$19/2)))^2*((($O$20+$G$20)-$W1061))/3)*$X$603)+(((PI()*((($C$19+$G$20)-$W1061)*($O$20/($O$19/2)))^2*(((($C$19+$G$20)-$W1061)*($O$20/($O$19/2)))*$AZ$17))/3)*$X$603),(((PI()*((($C$19+$G$20)-$W1061)*($O$20/($O$19/2)))^2*((($O$20+$G$20)-$W1061)/3))*$X$603)-((PI()*((($C$19+$G$20)-$W1061)*($O$20/($O$19/2)))^2*(((($C$19+$G$20)-$W1061)*($O$20/($O$19/2)))*$AZ$17)/3)*$X$603))),IF('Silo Levels'!$L$24="Pumping",(($D$18*$X$603)+((PI()*(($C$21/2)^2)*($G$20-$W1061))*$X$603))+((($D$18+$H$18)/3)*$BG$17)+(((PI()*($C$21/2)^2*(($C$21/2)*$AZ$17))/3)*$X$603),(($D$18*$X$603)+((PI()*(($C$21/2)^2)*($G$20-$W1061))*$X$603))+((($D$18+$H$18)/3)*$BG$17)-(((PI()*($C$21/2)^2*(($C$21/2)*$AZ$17))/3)*$X$603)))</f>
        <v>23590.978678976539</v>
      </c>
      <c r="Y1061" s="73">
        <v>45.6</v>
      </c>
      <c r="Z1061" s="101">
        <f t="shared" si="160"/>
        <v>31435.284023386455</v>
      </c>
      <c r="AA1061" s="66">
        <v>45.6</v>
      </c>
      <c r="AB1061" s="102">
        <f>IF($AA1061&gt;$G$20,IF('Silo Levels'!$L$25="Pumping",((PI()*((($C$19+$G$20)-$AA1061)*($O$20/($O$19/2)))^2*((($O$20+$G$20)-$AA1061))/3)*$AB$603)+(((PI()*((($C$19+$G$20)-$AA1061)*($O$20/($O$19/2)))^2*(((($C$19+$G$20)-$AA1061)*($O$20/($O$19/2)))*$AZ$18))/3)*$AB$603),(((PI()*((($C$19+$G$20)-$AA1061)*($O$20/($O$19/2)))^2*((($O$20+$G$20)-$AA1061)/3))*$AB$603)-((PI()*((($C$19+$G$20)-$AA1061)*($O$20/($O$19/2)))^2*(((($C$19+$G$20)-$AA1061)*($O$20/($O$19/2)))*$AZ$18)/3)*$AB$603))),IF('Silo Levels'!$L$25="Pumping",(($D$18*$AB$603)+((PI()*(($C$21/2)^2)*($G$20-$AA1061))*$AB$603))+((($D$18+$H$18)/3)*$BG$18)+(((PI()*($C$21/2)^2*(($C$21/2)*$AZ$18))/3)*$AB$603),(($D$18*$AB$603)+((PI()*(($C$21/2)^2)*($G$20-$AA1061))*$AB$603))+((($D$18+$H$18)/3)*$BG$18)-(((PI()*($C$21/2)^2*(($C$21/2)*$AZ$18))/3)*$AB$603)))</f>
        <v>27085.94364633214</v>
      </c>
      <c r="AC1061" s="73">
        <v>45.6</v>
      </c>
      <c r="AD1061" s="101">
        <f t="shared" si="161"/>
        <v>36895.023008817167</v>
      </c>
      <c r="AE1061" s="66">
        <v>45.6</v>
      </c>
      <c r="AF1061" s="102">
        <f>IF($AE1061&gt;$G$20,IF('Silo Levels'!$L$26="Pumping",((PI()*((($C$19+$G$20)-$AE1061)*($O$20/($O$19/2)))^2*((($O$20+$G$20)-$AE1061))/3)*$AF$603)+(((PI()*((($C$19+$G$20)-$AE1061)*($O$20/($O$19/2)))^2*(((($C$19+$G$20)-$AE1061)*($O$20/($O$19/2)))*$AZ$19))/3)*$AF$603),(((PI()*((($C$19+$G$20)-$AE1061)*($O$20/($O$19/2)))^2*((($O$20+$G$20)-$AE1061)/3))*$AF$603)-((PI()*((($C$19+$G$20)-$AE1061)*($O$20/($O$19/2)))^2*(((($C$19+$G$20)-$AE1061)*($O$20/($O$19/2)))*$AZ$19)/3)*$AF$603))),IF('Silo Levels'!$L$26="Pumping",(($D$18*$AF$603)+((PI()*(($C$21/2)^2)*($G$20-$AE1061))*$AF$603))+((($D$18+$H$18)/3)*$BG$19)+(((PI()*($C$21/2)^2*(($C$21/2)*$AZ$19))/3)*$AF$603),(($D$18*$AF$603)+((PI()*(($C$21/2)^2)*($G$20-$AE1061))*$AF$603))+((($D$18+$H$18)/3)*$BG$19)-(((PI()*($C$21/2)^2*(($C$21/2)*$AZ$19))/3)*$AF$603)))</f>
        <v>34684.537356557186</v>
      </c>
      <c r="AG1061" s="73">
        <v>45.6</v>
      </c>
      <c r="AH1061" s="101">
        <f t="shared" si="162"/>
        <v>30221.878824336542</v>
      </c>
      <c r="AI1061" s="66">
        <v>45.6</v>
      </c>
      <c r="AJ1061" s="102">
        <f>IF($AI1061&gt;$G$20,IF('Silo Levels'!$L$27="Pumping",((PI()*((($C$19+$G$20)-$AI1061)*($O$20/($O$19/2)))^2*((($O$20+$G$20)-$AI1061))/3)*$AJ$603)+(((PI()*((($C$19+$G$20)-$AI1061)*($O$20/($O$19/2)))^2*(((($C$19+$G$20)-$AI1061)*($O$20/($O$19/2)))*$AZ$20))/3)*$AJ$603),(((PI()*((($C$19+$G$20)-$AI1061)*($O$20/($O$19/2)))^2*((($O$20+$G$20)-$AI1061)/3))*$AJ$603)-((PI()*((($C$19+$G$20)-$AI1061)*($O$20/($O$19/2)))^2*(((($C$19+$G$20)-$AI1061)*($O$20/($O$19/2)))*$AZ$20)/3)*$AJ$603))),IF('Silo Levels'!$L$27="Pumping",(($D$18*$AJ$603)+((PI()*(($C$21/2)^2)*($G$20-$AI1061))*$AJ$603))+((($D$18+$H$18)/3)*$BG$20)+(((PI()*($C$21/2)^2*(($C$21/2)*$AZ$20))/3)*$AJ$603),(($D$18*$AJ$603)+((PI()*(($C$21/2)^2)*($G$20-$AI1061))*$AJ$603))+((($D$18+$H$18)/3)*$BG$20)-(((PI()*($C$21/2)^2*(($C$21/2)*$AZ$20))/3)*$AJ$603)))</f>
        <v>26040.423433529821</v>
      </c>
    </row>
    <row r="1062" spans="1:36" x14ac:dyDescent="0.3">
      <c r="A1062">
        <v>45.7</v>
      </c>
      <c r="B1062" s="101">
        <f t="shared" si="154"/>
        <v>29802.276332158013</v>
      </c>
      <c r="C1062" s="66">
        <v>45.7</v>
      </c>
      <c r="D1062" s="102">
        <f>IF($C1062&gt;$G$20,IF('Silo Levels'!$L$19="Pumping",((PI()*((($C$19+$G$20)-$C1062)*($O$20/($O$19/2)))^2*((($O$20+$G$20)-$C1062))/3)*$D$603)+(((PI()*((($C$19+$G$20)-$C1062)*($O$20/($O$19/2)))^2*(((($C$19+$G$20)-$C1062)*($O$20/($O$19/2)))*$AZ$12))/3)*$D$603),(((PI()*((($C$19+$G$20)-$C1062)*($O$20/($O$19/2)))^2*((($O$20+$G$20)-$C1062)/3))*$D$603)-((PI()*((($C$19+$G$20)-$C1062)*($O$20/($O$19/2)))^2*(((($C$19+$G$20)-$C1062)*($O$20/($O$19/2)))*$AZ$12)/3)*$D$603))),IF('Silo Levels'!$L$19="Pumping",(($D$18*$D$603)+((PI()*(($C$21/2)^2)*($G$20-$C1062))*$D$603))+((($D$18+$H$18)/3)*$BG$12)+(((PI()*($C$21/2)^2*(($C$21/2)*$AZ$12))/3)*$D$603),(($D$18*$D$603)+((PI()*(($C$21/2)^2)*($G$20-$C1062))*$D$603))+((($D$18+$H$18)/3)*$BG$12)-(((PI()*($C$21/2)^2*(($C$21/2)*$AZ$12))/3)*$D$603)))</f>
        <v>26875.257558593308</v>
      </c>
      <c r="E1062" s="73">
        <v>45.7</v>
      </c>
      <c r="F1062" s="101">
        <f t="shared" si="155"/>
        <v>26998.979772027669</v>
      </c>
      <c r="G1062" s="66">
        <v>45.7</v>
      </c>
      <c r="H1062" s="102">
        <f>IF($G1062&gt;$G$20,IF('Silo Levels'!$L$20="Pumping",((PI()*((($C$19+$G$20)-$G1062)*($O$20/($O$19/2)))^2*((($O$20+$G$20)-$G1062))/3)*$H$603)+(((PI()*((($C$19+$G$20)-$G1062)*($O$20/($O$19/2)))^2*(((($C$19+$G$20)-$G1062)*($O$20/($O$19/2)))*$AZ$13))/3)*$H$603),(((PI()*((($C$19+$G$20)-$G1062)*($O$20/($O$19/2)))^2*((($O$20+$G$20)-$G1062)/3))*$H$603)-((PI()*((($C$19+$G$20)-$G1062)*($O$20/($O$19/2)))^2*(((($C$19+$G$20)-$G1062)*($O$20/($O$19/2)))*$AZ$13)/3)*$H$603))),IF('Silo Levels'!$L$20="Pumping",(($D$18*$H$603)+((PI()*(($C$21/2)^2)*($G$20-$G1062))*$H$603))+((($D$18+$H$18)/3)*$BG$13)+(((PI()*($C$21/2)^2*(($C$21/2)*$AZ$13))/3)*$H$603),(($D$18*$H$603)+((PI()*(($C$21/2)^2)*($G$20-$G1062))*$H$603))+((($D$18+$H$18)/3)*$BG$13)-(((PI()*($C$21/2)^2*(($C$21/2)*$AZ$13))/3)*$H$603)))</f>
        <v>23210.845327001811</v>
      </c>
      <c r="I1062" s="73">
        <v>45.7</v>
      </c>
      <c r="J1062" s="101">
        <f t="shared" si="156"/>
        <v>27121.985955390061</v>
      </c>
      <c r="K1062" s="66">
        <v>45.7</v>
      </c>
      <c r="L1062" s="102">
        <f>IF($K1062&gt;$G$20,IF('Silo Levels'!$L$21="Pumping",((PI()*((($C$19+$G$20)-$K1062)*($O$20/($O$19/2)))^2*((($O$20+$G$20)-$K1062))/3)*$L$603)+(((PI()*((($C$19+$G$20)-$K1062)*($O$20/($O$19/2)))^2*(((($C$19+$G$20)-$K1062)*($O$20/($O$19/2)))*$AZ$14))/3)*$L$603),(((PI()*((($C$19+$G$20)-$K1062)*($O$20/($O$19/2)))^2*((($O$20+$G$20)-$K1062)/3))*$L$603)-((PI()*((($C$19+$G$20)-$K1062)*($O$20/($O$19/2)))^2*(((($C$19+$G$20)-$K1062)*($O$20/($O$19/2)))*$AZ$14)/3)*$L$603))),IF('Silo Levels'!$L$21="Pumping",(($D$18*$L$603)+((PI()*(($C$21/2)^2)*($G$20-$K1062))*$L$603))+((($D$18+$H$18)/3)*$BG$14)+(((PI()*($C$21/2)^2*(($C$21/2)*$AZ$14))/3)*$L$603),(($D$18*$L$603)+((PI()*(($C$21/2)^2)*($G$20-$K1062))*$L$603))+((($D$18+$H$18)/3)*$BG$14)-(((PI()*($C$21/2)^2*(($C$21/2)*$AZ$14))/3)*$L$603)))</f>
        <v>23316.592933777949</v>
      </c>
      <c r="M1062" s="73">
        <v>45.7</v>
      </c>
      <c r="N1062" s="101">
        <f t="shared" si="157"/>
        <v>27761.745741749553</v>
      </c>
      <c r="O1062" s="66">
        <v>45.7</v>
      </c>
      <c r="P1062" s="102">
        <f>IF($O1062&gt;$G$20,IF('Silo Levels'!$L$22="Pumping",((PI()*((($C$19+$G$20)-$O1062)*($O$20/($O$19/2)))^2*((($O$20+$G$20)-$O1062))/3)*$P$603)+(((PI()*((($C$19+$G$20)-$O1062)*($O$20/($O$19/2)))^2*(((($C$19+$G$20)-$O1062)*($O$20/($O$19/2)))*$AZ$15))/3)*$P$603),(((PI()*((($C$19+$G$20)-$O1062)*($O$20/($O$19/2)))^2*((($O$20+$G$20)-$O1062)/3))*$P$603)-((PI()*((($C$19+$G$20)-$O1062)*($O$20/($O$19/2)))^2*(((($C$19+$G$20)-$O1062)*($O$20/($O$19/2)))*$AZ$15)/3)*$P$603))),IF('Silo Levels'!$L$22="Pumping",(($D$18*$P$603)+((PI()*(($C$21/2)^2)*($G$20-$O1062))*$P$603))+((($D$18+$H$18)/3)*$BG$15)+(((PI()*($C$21/2)^2*(($C$21/2)*$AZ$15))/3)*$P$603),(($D$18*$P$603)+((PI()*(($C$21/2)^2)*($G$20-$O1062))*$P$603))+((($D$18+$H$18)/3)*$BG$15)-(((PI()*($C$21/2)^2*(($C$21/2)*$AZ$15))/3)*$P$603)))</f>
        <v>23866.590214157062</v>
      </c>
      <c r="Q1062" s="73">
        <v>45.7</v>
      </c>
      <c r="R1062" s="101">
        <f t="shared" si="158"/>
        <v>28717.396893942416</v>
      </c>
      <c r="S1062" s="66">
        <v>45.7</v>
      </c>
      <c r="T1062" s="102">
        <f>IF($S1062&gt;$G$20,IF('Silo Levels'!$L$23="Pumping",((PI()*((($C$19+$G$20)-$S1062)*($O$20/($O$19/2)))^2*((($O$20+$G$20)-$S1062))/3)*$T$603)+(((PI()*((($C$19+$G$20)-$S1062)*($O$20/($O$19/2)))^2*(((($C$19+$G$20)-$S1062)*($O$20/($O$19/2)))*$AZ$16))/3)*$T$603),(((PI()*((($C$19+$G$20)-$S1062)*($O$20/($O$19/2)))^2*((($O$20+$G$20)-$S1062)/3))*$T$603)-((PI()*((($C$19+$G$20)-$S1062)*($O$20/($O$19/2)))^2*(((($C$19+$G$20)-$S1062)*($O$20/($O$19/2)))*$AZ$16)/3)*$T$603))),IF('Silo Levels'!$L$23="Pumping",(($D$18*$T$603)+((PI()*(($C$21/2)^2)*($G$20-$S1062))*$T$603))+((($D$18+$H$18)/3)*$BG$16)+(((PI()*($C$21/2)^2*(($C$21/2)*$AZ$16))/3)*$T$603),(($D$18*$T$603)+((PI()*(($C$21/2)^2)*($G$20-$S1062))*$T$603))+((($D$18+$H$18)/3)*$BG$16)-(((PI()*($C$21/2)^2*(($C$21/2)*$AZ$16))/3)*$T$603)))</f>
        <v>24688.157224000177</v>
      </c>
      <c r="U1062" s="73">
        <v>45.7</v>
      </c>
      <c r="V1062" s="101">
        <f t="shared" si="159"/>
        <v>26998.979772027669</v>
      </c>
      <c r="W1062" s="66">
        <v>45.7</v>
      </c>
      <c r="X1062" s="102">
        <f>IF($W1062&gt;$G$20,IF('Silo Levels'!$L$24="Pumping",((PI()*((($C$19+$G$20)-$W1062)*($O$20/($O$19/2)))^2*((($O$20+$G$20)-$W1062))/3)*$X$603)+(((PI()*((($C$19+$G$20)-$W1062)*($O$20/($O$19/2)))^2*(((($C$19+$G$20)-$W1062)*($O$20/($O$19/2)))*$AZ$17))/3)*$X$603),(((PI()*((($C$19+$G$20)-$W1062)*($O$20/($O$19/2)))^2*((($O$20+$G$20)-$W1062)/3))*$X$603)-((PI()*((($C$19+$G$20)-$W1062)*($O$20/($O$19/2)))^2*(((($C$19+$G$20)-$W1062)*($O$20/($O$19/2)))*$AZ$17)/3)*$X$603))),IF('Silo Levels'!$L$24="Pumping",(($D$18*$X$603)+((PI()*(($C$21/2)^2)*($G$20-$W1062))*$X$603))+((($D$18+$H$18)/3)*$BG$17)+(((PI()*($C$21/2)^2*(($C$21/2)*$AZ$17))/3)*$X$603),(($D$18*$X$603)+((PI()*(($C$21/2)^2)*($G$20-$W1062))*$X$603))+((($D$18+$H$18)/3)*$BG$17)-(((PI()*($C$21/2)^2*(($C$21/2)*$AZ$17))/3)*$X$603)))</f>
        <v>23210.845327001811</v>
      </c>
      <c r="Y1062" s="73">
        <v>45.7</v>
      </c>
      <c r="Z1062" s="101">
        <f t="shared" si="160"/>
        <v>30998.834536072285</v>
      </c>
      <c r="AA1062" s="66">
        <v>45.7</v>
      </c>
      <c r="AB1062" s="102">
        <f>IF($AA1062&gt;$G$20,IF('Silo Levels'!$L$25="Pumping",((PI()*((($C$19+$G$20)-$AA1062)*($O$20/($O$19/2)))^2*((($O$20+$G$20)-$AA1062))/3)*$AB$603)+(((PI()*((($C$19+$G$20)-$AA1062)*($O$20/($O$19/2)))^2*(((($C$19+$G$20)-$AA1062)*($O$20/($O$19/2)))*$AZ$18))/3)*$AB$603),(((PI()*((($C$19+$G$20)-$AA1062)*($O$20/($O$19/2)))^2*((($O$20+$G$20)-$AA1062)/3))*$AB$603)-((PI()*((($C$19+$G$20)-$AA1062)*($O$20/($O$19/2)))^2*(((($C$19+$G$20)-$AA1062)*($O$20/($O$19/2)))*$AZ$18)/3)*$AB$603))),IF('Silo Levels'!$L$25="Pumping",(($D$18*$AB$603)+((PI()*(($C$21/2)^2)*($G$20-$AA1062))*$AB$603))+((($D$18+$H$18)/3)*$BG$18)+(((PI()*($C$21/2)^2*(($C$21/2)*$AZ$18))/3)*$AB$603),(($D$18*$AB$603)+((PI()*(($C$21/2)^2)*($G$20-$AA1062))*$AB$603))+((($D$18+$H$18)/3)*$BG$18)-(((PI()*($C$21/2)^2*(($C$21/2)*$AZ$18))/3)*$AB$603)))</f>
        <v>26649.49415901797</v>
      </c>
      <c r="AC1062" s="73">
        <v>45.7</v>
      </c>
      <c r="AD1062" s="101">
        <f t="shared" si="161"/>
        <v>36451.385470245121</v>
      </c>
      <c r="AE1062" s="66">
        <v>45.7</v>
      </c>
      <c r="AF1062" s="102">
        <f>IF($AE1062&gt;$G$20,IF('Silo Levels'!$L$26="Pumping",((PI()*((($C$19+$G$20)-$AE1062)*($O$20/($O$19/2)))^2*((($O$20+$G$20)-$AE1062))/3)*$AF$603)+(((PI()*((($C$19+$G$20)-$AE1062)*($O$20/($O$19/2)))^2*(((($C$19+$G$20)-$AE1062)*($O$20/($O$19/2)))*$AZ$19))/3)*$AF$603),(((PI()*((($C$19+$G$20)-$AE1062)*($O$20/($O$19/2)))^2*((($O$20+$G$20)-$AE1062)/3))*$AF$603)-((PI()*((($C$19+$G$20)-$AE1062)*($O$20/($O$19/2)))^2*(((($C$19+$G$20)-$AE1062)*($O$20/($O$19/2)))*$AZ$19)/3)*$AF$603))),IF('Silo Levels'!$L$26="Pumping",(($D$18*$AF$603)+((PI()*(($C$21/2)^2)*($G$20-$AE1062))*$AF$603))+((($D$18+$H$18)/3)*$BG$19)+(((PI()*($C$21/2)^2*(($C$21/2)*$AZ$19))/3)*$AF$603),(($D$18*$AF$603)+((PI()*(($C$21/2)^2)*($G$20-$AE1062))*$AF$603))+((($D$18+$H$18)/3)*$BG$19)-(((PI()*($C$21/2)^2*(($C$21/2)*$AZ$19))/3)*$AF$603)))</f>
        <v>34240.899817985141</v>
      </c>
      <c r="AG1062" s="73">
        <v>45.7</v>
      </c>
      <c r="AH1062" s="101">
        <f t="shared" si="162"/>
        <v>29802.276332158013</v>
      </c>
      <c r="AI1062" s="66">
        <v>45.7</v>
      </c>
      <c r="AJ1062" s="102">
        <f>IF($AI1062&gt;$G$20,IF('Silo Levels'!$L$27="Pumping",((PI()*((($C$19+$G$20)-$AI1062)*($O$20/($O$19/2)))^2*((($O$20+$G$20)-$AI1062))/3)*$AJ$603)+(((PI()*((($C$19+$G$20)-$AI1062)*($O$20/($O$19/2)))^2*(((($C$19+$G$20)-$AI1062)*($O$20/($O$19/2)))*$AZ$20))/3)*$AJ$603),(((PI()*((($C$19+$G$20)-$AI1062)*($O$20/($O$19/2)))^2*((($O$20+$G$20)-$AI1062)/3))*$AJ$603)-((PI()*((($C$19+$G$20)-$AI1062)*($O$20/($O$19/2)))^2*(((($C$19+$G$20)-$AI1062)*($O$20/($O$19/2)))*$AZ$20)/3)*$AJ$603))),IF('Silo Levels'!$L$27="Pumping",(($D$18*$AJ$603)+((PI()*(($C$21/2)^2)*($G$20-$AI1062))*$AJ$603))+((($D$18+$H$18)/3)*$BG$20)+(((PI()*($C$21/2)^2*(($C$21/2)*$AZ$20))/3)*$AJ$603),(($D$18*$AJ$603)+((PI()*(($C$21/2)^2)*($G$20-$AI1062))*$AJ$603))+((($D$18+$H$18)/3)*$BG$20)-(((PI()*($C$21/2)^2*(($C$21/2)*$AZ$20))/3)*$AJ$603)))</f>
        <v>25620.820941351292</v>
      </c>
    </row>
    <row r="1063" spans="1:36" x14ac:dyDescent="0.3">
      <c r="A1063">
        <v>45.8</v>
      </c>
      <c r="B1063" s="101">
        <f t="shared" si="154"/>
        <v>29382.673839979529</v>
      </c>
      <c r="C1063" s="66">
        <v>45.8</v>
      </c>
      <c r="D1063" s="102">
        <f>IF($C1063&gt;$G$20,IF('Silo Levels'!$L$19="Pumping",((PI()*((($C$19+$G$20)-$C1063)*($O$20/($O$19/2)))^2*((($O$20+$G$20)-$C1063))/3)*$D$603)+(((PI()*((($C$19+$G$20)-$C1063)*($O$20/($O$19/2)))^2*(((($C$19+$G$20)-$C1063)*($O$20/($O$19/2)))*$AZ$12))/3)*$D$603),(((PI()*((($C$19+$G$20)-$C1063)*($O$20/($O$19/2)))^2*((($O$20+$G$20)-$C1063)/3))*$D$603)-((PI()*((($C$19+$G$20)-$C1063)*($O$20/($O$19/2)))^2*(((($C$19+$G$20)-$C1063)*($O$20/($O$19/2)))*$AZ$12)/3)*$D$603))),IF('Silo Levels'!$L$19="Pumping",(($D$18*$D$603)+((PI()*(($C$21/2)^2)*($G$20-$C1063))*$D$603))+((($D$18+$H$18)/3)*$BG$12)+(((PI()*($C$21/2)^2*(($C$21/2)*$AZ$12))/3)*$D$603),(($D$18*$D$603)+((PI()*(($C$21/2)^2)*($G$20-$C1063))*$D$603))+((($D$18+$H$18)/3)*$BG$12)-(((PI()*($C$21/2)^2*(($C$21/2)*$AZ$12))/3)*$D$603)))</f>
        <v>26455.655066414824</v>
      </c>
      <c r="E1063" s="73">
        <v>45.8</v>
      </c>
      <c r="F1063" s="101">
        <f t="shared" si="155"/>
        <v>26618.846420052971</v>
      </c>
      <c r="G1063" s="66">
        <v>45.8</v>
      </c>
      <c r="H1063" s="102">
        <f>IF($G1063&gt;$G$20,IF('Silo Levels'!$L$20="Pumping",((PI()*((($C$19+$G$20)-$G1063)*($O$20/($O$19/2)))^2*((($O$20+$G$20)-$G1063))/3)*$H$603)+(((PI()*((($C$19+$G$20)-$G1063)*($O$20/($O$19/2)))^2*(((($C$19+$G$20)-$G1063)*($O$20/($O$19/2)))*$AZ$13))/3)*$H$603),(((PI()*((($C$19+$G$20)-$G1063)*($O$20/($O$19/2)))^2*((($O$20+$G$20)-$G1063)/3))*$H$603)-((PI()*((($C$19+$G$20)-$G1063)*($O$20/($O$19/2)))^2*(((($C$19+$G$20)-$G1063)*($O$20/($O$19/2)))*$AZ$13)/3)*$H$603))),IF('Silo Levels'!$L$20="Pumping",(($D$18*$H$603)+((PI()*(($C$21/2)^2)*($G$20-$G1063))*$H$603))+((($D$18+$H$18)/3)*$BG$13)+(((PI()*($C$21/2)^2*(($C$21/2)*$AZ$13))/3)*$H$603),(($D$18*$H$603)+((PI()*(($C$21/2)^2)*($G$20-$G1063))*$H$603))+((($D$18+$H$18)/3)*$BG$13)-(((PI()*($C$21/2)^2*(($C$21/2)*$AZ$13))/3)*$H$603)))</f>
        <v>22830.711975027112</v>
      </c>
      <c r="I1063" s="73">
        <v>45.8</v>
      </c>
      <c r="J1063" s="101">
        <f t="shared" si="156"/>
        <v>26740.120732315416</v>
      </c>
      <c r="K1063" s="66">
        <v>45.8</v>
      </c>
      <c r="L1063" s="102">
        <f>IF($K1063&gt;$G$20,IF('Silo Levels'!$L$21="Pumping",((PI()*((($C$19+$G$20)-$K1063)*($O$20/($O$19/2)))^2*((($O$20+$G$20)-$K1063))/3)*$L$603)+(((PI()*((($C$19+$G$20)-$K1063)*($O$20/($O$19/2)))^2*(((($C$19+$G$20)-$K1063)*($O$20/($O$19/2)))*$AZ$14))/3)*$L$603),(((PI()*((($C$19+$G$20)-$K1063)*($O$20/($O$19/2)))^2*((($O$20+$G$20)-$K1063)/3))*$L$603)-((PI()*((($C$19+$G$20)-$K1063)*($O$20/($O$19/2)))^2*(((($C$19+$G$20)-$K1063)*($O$20/($O$19/2)))*$AZ$14)/3)*$L$603))),IF('Silo Levels'!$L$21="Pumping",(($D$18*$L$603)+((PI()*(($C$21/2)^2)*($G$20-$K1063))*$L$603))+((($D$18+$H$18)/3)*$BG$14)+(((PI()*($C$21/2)^2*(($C$21/2)*$AZ$14))/3)*$L$603),(($D$18*$L$603)+((PI()*(($C$21/2)^2)*($G$20-$K1063))*$L$603))+((($D$18+$H$18)/3)*$BG$14)-(((PI()*($C$21/2)^2*(($C$21/2)*$AZ$14))/3)*$L$603)))</f>
        <v>22934.727710703304</v>
      </c>
      <c r="M1063" s="73">
        <v>45.8</v>
      </c>
      <c r="N1063" s="101">
        <f t="shared" si="157"/>
        <v>27370.872991942386</v>
      </c>
      <c r="O1063" s="66">
        <v>45.8</v>
      </c>
      <c r="P1063" s="102">
        <f>IF($O1063&gt;$G$20,IF('Silo Levels'!$L$22="Pumping",((PI()*((($C$19+$G$20)-$O1063)*($O$20/($O$19/2)))^2*((($O$20+$G$20)-$O1063))/3)*$P$603)+(((PI()*((($C$19+$G$20)-$O1063)*($O$20/($O$19/2)))^2*(((($C$19+$G$20)-$O1063)*($O$20/($O$19/2)))*$AZ$15))/3)*$P$603),(((PI()*((($C$19+$G$20)-$O1063)*($O$20/($O$19/2)))^2*((($O$20+$G$20)-$O1063)/3))*$P$603)-((PI()*((($C$19+$G$20)-$O1063)*($O$20/($O$19/2)))^2*(((($C$19+$G$20)-$O1063)*($O$20/($O$19/2)))*$AZ$15)/3)*$P$603))),IF('Silo Levels'!$L$22="Pumping",(($D$18*$P$603)+((PI()*(($C$21/2)^2)*($G$20-$O1063))*$P$603))+((($D$18+$H$18)/3)*$BG$15)+(((PI()*($C$21/2)^2*(($C$21/2)*$AZ$15))/3)*$P$603),(($D$18*$P$603)+((PI()*(($C$21/2)^2)*($G$20-$O1063))*$P$603))+((($D$18+$H$18)/3)*$BG$15)-(((PI()*($C$21/2)^2*(($C$21/2)*$AZ$15))/3)*$P$603)))</f>
        <v>23475.717464349895</v>
      </c>
      <c r="Q1063" s="73">
        <v>45.8</v>
      </c>
      <c r="R1063" s="101">
        <f t="shared" si="158"/>
        <v>28313.069010686911</v>
      </c>
      <c r="S1063" s="66">
        <v>45.8</v>
      </c>
      <c r="T1063" s="102">
        <f>IF($S1063&gt;$G$20,IF('Silo Levels'!$L$23="Pumping",((PI()*((($C$19+$G$20)-$S1063)*($O$20/($O$19/2)))^2*((($O$20+$G$20)-$S1063))/3)*$T$603)+(((PI()*((($C$19+$G$20)-$S1063)*($O$20/($O$19/2)))^2*(((($C$19+$G$20)-$S1063)*($O$20/($O$19/2)))*$AZ$16))/3)*$T$603),(((PI()*((($C$19+$G$20)-$S1063)*($O$20/($O$19/2)))^2*((($O$20+$G$20)-$S1063)/3))*$T$603)-((PI()*((($C$19+$G$20)-$S1063)*($O$20/($O$19/2)))^2*(((($C$19+$G$20)-$S1063)*($O$20/($O$19/2)))*$AZ$16)/3)*$T$603))),IF('Silo Levels'!$L$23="Pumping",(($D$18*$T$603)+((PI()*(($C$21/2)^2)*($G$20-$S1063))*$T$603))+((($D$18+$H$18)/3)*$BG$16)+(((PI()*($C$21/2)^2*(($C$21/2)*$AZ$16))/3)*$T$603),(($D$18*$T$603)+((PI()*(($C$21/2)^2)*($G$20-$S1063))*$T$603))+((($D$18+$H$18)/3)*$BG$16)-(((PI()*($C$21/2)^2*(($C$21/2)*$AZ$16))/3)*$T$603)))</f>
        <v>24283.829340744676</v>
      </c>
      <c r="U1063" s="73">
        <v>45.8</v>
      </c>
      <c r="V1063" s="101">
        <f t="shared" si="159"/>
        <v>26618.846420052971</v>
      </c>
      <c r="W1063" s="66">
        <v>45.8</v>
      </c>
      <c r="X1063" s="102">
        <f>IF($W1063&gt;$G$20,IF('Silo Levels'!$L$24="Pumping",((PI()*((($C$19+$G$20)-$W1063)*($O$20/($O$19/2)))^2*((($O$20+$G$20)-$W1063))/3)*$X$603)+(((PI()*((($C$19+$G$20)-$W1063)*($O$20/($O$19/2)))^2*(((($C$19+$G$20)-$W1063)*($O$20/($O$19/2)))*$AZ$17))/3)*$X$603),(((PI()*((($C$19+$G$20)-$W1063)*($O$20/($O$19/2)))^2*((($O$20+$G$20)-$W1063)/3))*$X$603)-((PI()*((($C$19+$G$20)-$W1063)*($O$20/($O$19/2)))^2*(((($C$19+$G$20)-$W1063)*($O$20/($O$19/2)))*$AZ$17)/3)*$X$603))),IF('Silo Levels'!$L$24="Pumping",(($D$18*$X$603)+((PI()*(($C$21/2)^2)*($G$20-$W1063))*$X$603))+((($D$18+$H$18)/3)*$BG$17)+(((PI()*($C$21/2)^2*(($C$21/2)*$AZ$17))/3)*$X$603),(($D$18*$X$603)+((PI()*(($C$21/2)^2)*($G$20-$W1063))*$X$603))+((($D$18+$H$18)/3)*$BG$17)-(((PI()*($C$21/2)^2*(($C$21/2)*$AZ$17))/3)*$X$603)))</f>
        <v>22830.711975027112</v>
      </c>
      <c r="Y1063" s="73">
        <v>45.8</v>
      </c>
      <c r="Z1063" s="101">
        <f t="shared" si="160"/>
        <v>30562.385048758148</v>
      </c>
      <c r="AA1063" s="66">
        <v>45.8</v>
      </c>
      <c r="AB1063" s="102">
        <f>IF($AA1063&gt;$G$20,IF('Silo Levels'!$L$25="Pumping",((PI()*((($C$19+$G$20)-$AA1063)*($O$20/($O$19/2)))^2*((($O$20+$G$20)-$AA1063))/3)*$AB$603)+(((PI()*((($C$19+$G$20)-$AA1063)*($O$20/($O$19/2)))^2*(((($C$19+$G$20)-$AA1063)*($O$20/($O$19/2)))*$AZ$18))/3)*$AB$603),(((PI()*((($C$19+$G$20)-$AA1063)*($O$20/($O$19/2)))^2*((($O$20+$G$20)-$AA1063)/3))*$AB$603)-((PI()*((($C$19+$G$20)-$AA1063)*($O$20/($O$19/2)))^2*(((($C$19+$G$20)-$AA1063)*($O$20/($O$19/2)))*$AZ$18)/3)*$AB$603))),IF('Silo Levels'!$L$25="Pumping",(($D$18*$AB$603)+((PI()*(($C$21/2)^2)*($G$20-$AA1063))*$AB$603))+((($D$18+$H$18)/3)*$BG$18)+(((PI()*($C$21/2)^2*(($C$21/2)*$AZ$18))/3)*$AB$603),(($D$18*$AB$603)+((PI()*(($C$21/2)^2)*($G$20-$AA1063))*$AB$603))+((($D$18+$H$18)/3)*$BG$18)-(((PI()*($C$21/2)^2*(($C$21/2)*$AZ$18))/3)*$AB$603)))</f>
        <v>26213.044671703832</v>
      </c>
      <c r="AC1063" s="73">
        <v>45.8</v>
      </c>
      <c r="AD1063" s="101">
        <f t="shared" si="161"/>
        <v>36007.747931673104</v>
      </c>
      <c r="AE1063" s="66">
        <v>45.8</v>
      </c>
      <c r="AF1063" s="102">
        <f>IF($AE1063&gt;$G$20,IF('Silo Levels'!$L$26="Pumping",((PI()*((($C$19+$G$20)-$AE1063)*($O$20/($O$19/2)))^2*((($O$20+$G$20)-$AE1063))/3)*$AF$603)+(((PI()*((($C$19+$G$20)-$AE1063)*($O$20/($O$19/2)))^2*(((($C$19+$G$20)-$AE1063)*($O$20/($O$19/2)))*$AZ$19))/3)*$AF$603),(((PI()*((($C$19+$G$20)-$AE1063)*($O$20/($O$19/2)))^2*((($O$20+$G$20)-$AE1063)/3))*$AF$603)-((PI()*((($C$19+$G$20)-$AE1063)*($O$20/($O$19/2)))^2*(((($C$19+$G$20)-$AE1063)*($O$20/($O$19/2)))*$AZ$19)/3)*$AF$603))),IF('Silo Levels'!$L$26="Pumping",(($D$18*$AF$603)+((PI()*(($C$21/2)^2)*($G$20-$AE1063))*$AF$603))+((($D$18+$H$18)/3)*$BG$19)+(((PI()*($C$21/2)^2*(($C$21/2)*$AZ$19))/3)*$AF$603),(($D$18*$AF$603)+((PI()*(($C$21/2)^2)*($G$20-$AE1063))*$AF$603))+((($D$18+$H$18)/3)*$BG$19)-(((PI()*($C$21/2)^2*(($C$21/2)*$AZ$19))/3)*$AF$603)))</f>
        <v>33797.262279413124</v>
      </c>
      <c r="AG1063" s="73">
        <v>45.8</v>
      </c>
      <c r="AH1063" s="101">
        <f t="shared" si="162"/>
        <v>29382.673839979529</v>
      </c>
      <c r="AI1063" s="66">
        <v>45.8</v>
      </c>
      <c r="AJ1063" s="102">
        <f>IF($AI1063&gt;$G$20,IF('Silo Levels'!$L$27="Pumping",((PI()*((($C$19+$G$20)-$AI1063)*($O$20/($O$19/2)))^2*((($O$20+$G$20)-$AI1063))/3)*$AJ$603)+(((PI()*((($C$19+$G$20)-$AI1063)*($O$20/($O$19/2)))^2*(((($C$19+$G$20)-$AI1063)*($O$20/($O$19/2)))*$AZ$20))/3)*$AJ$603),(((PI()*((($C$19+$G$20)-$AI1063)*($O$20/($O$19/2)))^2*((($O$20+$G$20)-$AI1063)/3))*$AJ$603)-((PI()*((($C$19+$G$20)-$AI1063)*($O$20/($O$19/2)))^2*(((($C$19+$G$20)-$AI1063)*($O$20/($O$19/2)))*$AZ$20)/3)*$AJ$603))),IF('Silo Levels'!$L$27="Pumping",(($D$18*$AJ$603)+((PI()*(($C$21/2)^2)*($G$20-$AI1063))*$AJ$603))+((($D$18+$H$18)/3)*$BG$20)+(((PI()*($C$21/2)^2*(($C$21/2)*$AZ$20))/3)*$AJ$603),(($D$18*$AJ$603)+((PI()*(($C$21/2)^2)*($G$20-$AI1063))*$AJ$603))+((($D$18+$H$18)/3)*$BG$20)-(((PI()*($C$21/2)^2*(($C$21/2)*$AZ$20))/3)*$AJ$603)))</f>
        <v>25201.218449172808</v>
      </c>
    </row>
    <row r="1064" spans="1:36" x14ac:dyDescent="0.3">
      <c r="A1064">
        <v>45.9</v>
      </c>
      <c r="B1064" s="101">
        <f t="shared" si="154"/>
        <v>28963.071347801008</v>
      </c>
      <c r="C1064" s="66">
        <v>45.9</v>
      </c>
      <c r="D1064" s="102">
        <f>IF($C1064&gt;$G$20,IF('Silo Levels'!$L$19="Pumping",((PI()*((($C$19+$G$20)-$C1064)*($O$20/($O$19/2)))^2*((($O$20+$G$20)-$C1064))/3)*$D$603)+(((PI()*((($C$19+$G$20)-$C1064)*($O$20/($O$19/2)))^2*(((($C$19+$G$20)-$C1064)*($O$20/($O$19/2)))*$AZ$12))/3)*$D$603),(((PI()*((($C$19+$G$20)-$C1064)*($O$20/($O$19/2)))^2*((($O$20+$G$20)-$C1064)/3))*$D$603)-((PI()*((($C$19+$G$20)-$C1064)*($O$20/($O$19/2)))^2*(((($C$19+$G$20)-$C1064)*($O$20/($O$19/2)))*$AZ$12)/3)*$D$603))),IF('Silo Levels'!$L$19="Pumping",(($D$18*$D$603)+((PI()*(($C$21/2)^2)*($G$20-$C1064))*$D$603))+((($D$18+$H$18)/3)*$BG$12)+(((PI()*($C$21/2)^2*(($C$21/2)*$AZ$12))/3)*$D$603),(($D$18*$D$603)+((PI()*(($C$21/2)^2)*($G$20-$C1064))*$D$603))+((($D$18+$H$18)/3)*$BG$12)-(((PI()*($C$21/2)^2*(($C$21/2)*$AZ$12))/3)*$D$603)))</f>
        <v>26036.052574236302</v>
      </c>
      <c r="E1064" s="73">
        <v>45.9</v>
      </c>
      <c r="F1064" s="101">
        <f t="shared" si="155"/>
        <v>26238.713068078247</v>
      </c>
      <c r="G1064" s="66">
        <v>45.9</v>
      </c>
      <c r="H1064" s="102">
        <f>IF($G1064&gt;$G$20,IF('Silo Levels'!$L$20="Pumping",((PI()*((($C$19+$G$20)-$G1064)*($O$20/($O$19/2)))^2*((($O$20+$G$20)-$G1064))/3)*$H$603)+(((PI()*((($C$19+$G$20)-$G1064)*($O$20/($O$19/2)))^2*(((($C$19+$G$20)-$G1064)*($O$20/($O$19/2)))*$AZ$13))/3)*$H$603),(((PI()*((($C$19+$G$20)-$G1064)*($O$20/($O$19/2)))^2*((($O$20+$G$20)-$G1064)/3))*$H$603)-((PI()*((($C$19+$G$20)-$G1064)*($O$20/($O$19/2)))^2*(((($C$19+$G$20)-$G1064)*($O$20/($O$19/2)))*$AZ$13)/3)*$H$603))),IF('Silo Levels'!$L$20="Pumping",(($D$18*$H$603)+((PI()*(($C$21/2)^2)*($G$20-$G1064))*$H$603))+((($D$18+$H$18)/3)*$BG$13)+(((PI()*($C$21/2)^2*(($C$21/2)*$AZ$13))/3)*$H$603),(($D$18*$H$603)+((PI()*(($C$21/2)^2)*($G$20-$G1064))*$H$603))+((($D$18+$H$18)/3)*$BG$13)-(((PI()*($C$21/2)^2*(($C$21/2)*$AZ$13))/3)*$H$603)))</f>
        <v>22450.578623052388</v>
      </c>
      <c r="I1064" s="73">
        <v>45.9</v>
      </c>
      <c r="J1064" s="101">
        <f t="shared" si="156"/>
        <v>26358.255509240746</v>
      </c>
      <c r="K1064" s="66">
        <v>45.9</v>
      </c>
      <c r="L1064" s="102">
        <f>IF($K1064&gt;$G$20,IF('Silo Levels'!$L$21="Pumping",((PI()*((($C$19+$G$20)-$K1064)*($O$20/($O$19/2)))^2*((($O$20+$G$20)-$K1064))/3)*$L$603)+(((PI()*((($C$19+$G$20)-$K1064)*($O$20/($O$19/2)))^2*(((($C$19+$G$20)-$K1064)*($O$20/($O$19/2)))*$AZ$14))/3)*$L$603),(((PI()*((($C$19+$G$20)-$K1064)*($O$20/($O$19/2)))^2*((($O$20+$G$20)-$K1064)/3))*$L$603)-((PI()*((($C$19+$G$20)-$K1064)*($O$20/($O$19/2)))^2*(((($C$19+$G$20)-$K1064)*($O$20/($O$19/2)))*$AZ$14)/3)*$L$603))),IF('Silo Levels'!$L$21="Pumping",(($D$18*$L$603)+((PI()*(($C$21/2)^2)*($G$20-$K1064))*$L$603))+((($D$18+$H$18)/3)*$BG$14)+(((PI()*($C$21/2)^2*(($C$21/2)*$AZ$14))/3)*$L$603),(($D$18*$L$603)+((PI()*(($C$21/2)^2)*($G$20-$K1064))*$L$603))+((($D$18+$H$18)/3)*$BG$14)-(((PI()*($C$21/2)^2*(($C$21/2)*$AZ$14))/3)*$L$603)))</f>
        <v>22552.862487628634</v>
      </c>
      <c r="M1064" s="73">
        <v>45.9</v>
      </c>
      <c r="N1064" s="101">
        <f t="shared" si="157"/>
        <v>26980.000242135189</v>
      </c>
      <c r="O1064" s="66">
        <v>45.9</v>
      </c>
      <c r="P1064" s="102">
        <f>IF($O1064&gt;$G$20,IF('Silo Levels'!$L$22="Pumping",((PI()*((($C$19+$G$20)-$O1064)*($O$20/($O$19/2)))^2*((($O$20+$G$20)-$O1064))/3)*$P$603)+(((PI()*((($C$19+$G$20)-$O1064)*($O$20/($O$19/2)))^2*(((($C$19+$G$20)-$O1064)*($O$20/($O$19/2)))*$AZ$15))/3)*$P$603),(((PI()*((($C$19+$G$20)-$O1064)*($O$20/($O$19/2)))^2*((($O$20+$G$20)-$O1064)/3))*$P$603)-((PI()*((($C$19+$G$20)-$O1064)*($O$20/($O$19/2)))^2*(((($C$19+$G$20)-$O1064)*($O$20/($O$19/2)))*$AZ$15)/3)*$P$603))),IF('Silo Levels'!$L$22="Pumping",(($D$18*$P$603)+((PI()*(($C$21/2)^2)*($G$20-$O1064))*$P$603))+((($D$18+$H$18)/3)*$BG$15)+(((PI()*($C$21/2)^2*(($C$21/2)*$AZ$15))/3)*$P$603),(($D$18*$P$603)+((PI()*(($C$21/2)^2)*($G$20-$O1064))*$P$603))+((($D$18+$H$18)/3)*$BG$15)-(((PI()*($C$21/2)^2*(($C$21/2)*$AZ$15))/3)*$P$603)))</f>
        <v>23084.844714542698</v>
      </c>
      <c r="Q1064" s="73">
        <v>45.9</v>
      </c>
      <c r="R1064" s="101">
        <f t="shared" si="158"/>
        <v>27908.741127431378</v>
      </c>
      <c r="S1064" s="66">
        <v>45.9</v>
      </c>
      <c r="T1064" s="102">
        <f>IF($S1064&gt;$G$20,IF('Silo Levels'!$L$23="Pumping",((PI()*((($C$19+$G$20)-$S1064)*($O$20/($O$19/2)))^2*((($O$20+$G$20)-$S1064))/3)*$T$603)+(((PI()*((($C$19+$G$20)-$S1064)*($O$20/($O$19/2)))^2*(((($C$19+$G$20)-$S1064)*($O$20/($O$19/2)))*$AZ$16))/3)*$T$603),(((PI()*((($C$19+$G$20)-$S1064)*($O$20/($O$19/2)))^2*((($O$20+$G$20)-$S1064)/3))*$T$603)-((PI()*((($C$19+$G$20)-$S1064)*($O$20/($O$19/2)))^2*(((($C$19+$G$20)-$S1064)*($O$20/($O$19/2)))*$AZ$16)/3)*$T$603))),IF('Silo Levels'!$L$23="Pumping",(($D$18*$T$603)+((PI()*(($C$21/2)^2)*($G$20-$S1064))*$T$603))+((($D$18+$H$18)/3)*$BG$16)+(((PI()*($C$21/2)^2*(($C$21/2)*$AZ$16))/3)*$T$603),(($D$18*$T$603)+((PI()*(($C$21/2)^2)*($G$20-$S1064))*$T$603))+((($D$18+$H$18)/3)*$BG$16)-(((PI()*($C$21/2)^2*(($C$21/2)*$AZ$16))/3)*$T$603)))</f>
        <v>23879.501457489139</v>
      </c>
      <c r="U1064" s="73">
        <v>45.9</v>
      </c>
      <c r="V1064" s="101">
        <f t="shared" si="159"/>
        <v>26238.713068078247</v>
      </c>
      <c r="W1064" s="66">
        <v>45.9</v>
      </c>
      <c r="X1064" s="102">
        <f>IF($W1064&gt;$G$20,IF('Silo Levels'!$L$24="Pumping",((PI()*((($C$19+$G$20)-$W1064)*($O$20/($O$19/2)))^2*((($O$20+$G$20)-$W1064))/3)*$X$603)+(((PI()*((($C$19+$G$20)-$W1064)*($O$20/($O$19/2)))^2*(((($C$19+$G$20)-$W1064)*($O$20/($O$19/2)))*$AZ$17))/3)*$X$603),(((PI()*((($C$19+$G$20)-$W1064)*($O$20/($O$19/2)))^2*((($O$20+$G$20)-$W1064)/3))*$X$603)-((PI()*((($C$19+$G$20)-$W1064)*($O$20/($O$19/2)))^2*(((($C$19+$G$20)-$W1064)*($O$20/($O$19/2)))*$AZ$17)/3)*$X$603))),IF('Silo Levels'!$L$24="Pumping",(($D$18*$X$603)+((PI()*(($C$21/2)^2)*($G$20-$W1064))*$X$603))+((($D$18+$H$18)/3)*$BG$17)+(((PI()*($C$21/2)^2*(($C$21/2)*$AZ$17))/3)*$X$603),(($D$18*$X$603)+((PI()*(($C$21/2)^2)*($G$20-$W1064))*$X$603))+((($D$18+$H$18)/3)*$BG$17)-(((PI()*($C$21/2)^2*(($C$21/2)*$AZ$17))/3)*$X$603)))</f>
        <v>22450.578623052388</v>
      </c>
      <c r="Y1064" s="73">
        <v>45.9</v>
      </c>
      <c r="Z1064" s="101">
        <f t="shared" si="160"/>
        <v>30125.935561443981</v>
      </c>
      <c r="AA1064" s="66">
        <v>45.9</v>
      </c>
      <c r="AB1064" s="102">
        <f>IF($AA1064&gt;$G$20,IF('Silo Levels'!$L$25="Pumping",((PI()*((($C$19+$G$20)-$AA1064)*($O$20/($O$19/2)))^2*((($O$20+$G$20)-$AA1064))/3)*$AB$603)+(((PI()*((($C$19+$G$20)-$AA1064)*($O$20/($O$19/2)))^2*(((($C$19+$G$20)-$AA1064)*($O$20/($O$19/2)))*$AZ$18))/3)*$AB$603),(((PI()*((($C$19+$G$20)-$AA1064)*($O$20/($O$19/2)))^2*((($O$20+$G$20)-$AA1064)/3))*$AB$603)-((PI()*((($C$19+$G$20)-$AA1064)*($O$20/($O$19/2)))^2*(((($C$19+$G$20)-$AA1064)*($O$20/($O$19/2)))*$AZ$18)/3)*$AB$603))),IF('Silo Levels'!$L$25="Pumping",(($D$18*$AB$603)+((PI()*(($C$21/2)^2)*($G$20-$AA1064))*$AB$603))+((($D$18+$H$18)/3)*$BG$18)+(((PI()*($C$21/2)^2*(($C$21/2)*$AZ$18))/3)*$AB$603),(($D$18*$AB$603)+((PI()*(($C$21/2)^2)*($G$20-$AA1064))*$AB$603))+((($D$18+$H$18)/3)*$BG$18)-(((PI()*($C$21/2)^2*(($C$21/2)*$AZ$18))/3)*$AB$603)))</f>
        <v>25776.595184389666</v>
      </c>
      <c r="AC1064" s="73">
        <v>45.9</v>
      </c>
      <c r="AD1064" s="101">
        <f t="shared" si="161"/>
        <v>35564.110393101058</v>
      </c>
      <c r="AE1064" s="66">
        <v>45.9</v>
      </c>
      <c r="AF1064" s="102">
        <f>IF($AE1064&gt;$G$20,IF('Silo Levels'!$L$26="Pumping",((PI()*((($C$19+$G$20)-$AE1064)*($O$20/($O$19/2)))^2*((($O$20+$G$20)-$AE1064))/3)*$AF$603)+(((PI()*((($C$19+$G$20)-$AE1064)*($O$20/($O$19/2)))^2*(((($C$19+$G$20)-$AE1064)*($O$20/($O$19/2)))*$AZ$19))/3)*$AF$603),(((PI()*((($C$19+$G$20)-$AE1064)*($O$20/($O$19/2)))^2*((($O$20+$G$20)-$AE1064)/3))*$AF$603)-((PI()*((($C$19+$G$20)-$AE1064)*($O$20/($O$19/2)))^2*(((($C$19+$G$20)-$AE1064)*($O$20/($O$19/2)))*$AZ$19)/3)*$AF$603))),IF('Silo Levels'!$L$26="Pumping",(($D$18*$AF$603)+((PI()*(($C$21/2)^2)*($G$20-$AE1064))*$AF$603))+((($D$18+$H$18)/3)*$BG$19)+(((PI()*($C$21/2)^2*(($C$21/2)*$AZ$19))/3)*$AF$603),(($D$18*$AF$603)+((PI()*(($C$21/2)^2)*($G$20-$AE1064))*$AF$603))+((($D$18+$H$18)/3)*$BG$19)-(((PI()*($C$21/2)^2*(($C$21/2)*$AZ$19))/3)*$AF$603)))</f>
        <v>33353.624740841078</v>
      </c>
      <c r="AG1064" s="73">
        <v>45.9</v>
      </c>
      <c r="AH1064" s="101">
        <f t="shared" si="162"/>
        <v>28963.071347801008</v>
      </c>
      <c r="AI1064" s="66">
        <v>45.9</v>
      </c>
      <c r="AJ1064" s="102">
        <f>IF($AI1064&gt;$G$20,IF('Silo Levels'!$L$27="Pumping",((PI()*((($C$19+$G$20)-$AI1064)*($O$20/($O$19/2)))^2*((($O$20+$G$20)-$AI1064))/3)*$AJ$603)+(((PI()*((($C$19+$G$20)-$AI1064)*($O$20/($O$19/2)))^2*(((($C$19+$G$20)-$AI1064)*($O$20/($O$19/2)))*$AZ$20))/3)*$AJ$603),(((PI()*((($C$19+$G$20)-$AI1064)*($O$20/($O$19/2)))^2*((($O$20+$G$20)-$AI1064)/3))*$AJ$603)-((PI()*((($C$19+$G$20)-$AI1064)*($O$20/($O$19/2)))^2*(((($C$19+$G$20)-$AI1064)*($O$20/($O$19/2)))*$AZ$20)/3)*$AJ$603))),IF('Silo Levels'!$L$27="Pumping",(($D$18*$AJ$603)+((PI()*(($C$21/2)^2)*($G$20-$AI1064))*$AJ$603))+((($D$18+$H$18)/3)*$BG$20)+(((PI()*($C$21/2)^2*(($C$21/2)*$AZ$20))/3)*$AJ$603),(($D$18*$AJ$603)+((PI()*(($C$21/2)^2)*($G$20-$AI1064))*$AJ$603))+((($D$18+$H$18)/3)*$BG$20)-(((PI()*($C$21/2)^2*(($C$21/2)*$AZ$20))/3)*$AJ$603)))</f>
        <v>24781.615956994287</v>
      </c>
    </row>
    <row r="1065" spans="1:36" x14ac:dyDescent="0.3">
      <c r="A1065">
        <v>46</v>
      </c>
      <c r="B1065" s="101">
        <f t="shared" si="154"/>
        <v>28543.468855622486</v>
      </c>
      <c r="C1065" s="66">
        <v>46</v>
      </c>
      <c r="D1065" s="102">
        <f>IF($C1065&gt;$G$20,IF('Silo Levels'!$L$19="Pumping",((PI()*((($C$19+$G$20)-$C1065)*($O$20/($O$19/2)))^2*((($O$20+$G$20)-$C1065))/3)*$D$603)+(((PI()*((($C$19+$G$20)-$C1065)*($O$20/($O$19/2)))^2*(((($C$19+$G$20)-$C1065)*($O$20/($O$19/2)))*$AZ$12))/3)*$D$603),(((PI()*((($C$19+$G$20)-$C1065)*($O$20/($O$19/2)))^2*((($O$20+$G$20)-$C1065)/3))*$D$603)-((PI()*((($C$19+$G$20)-$C1065)*($O$20/($O$19/2)))^2*(((($C$19+$G$20)-$C1065)*($O$20/($O$19/2)))*$AZ$12)/3)*$D$603))),IF('Silo Levels'!$L$19="Pumping",(($D$18*$D$603)+((PI()*(($C$21/2)^2)*($G$20-$C1065))*$D$603))+((($D$18+$H$18)/3)*$BG$12)+(((PI()*($C$21/2)^2*(($C$21/2)*$AZ$12))/3)*$D$603),(($D$18*$D$603)+((PI()*(($C$21/2)^2)*($G$20-$C1065))*$D$603))+((($D$18+$H$18)/3)*$BG$12)-(((PI()*($C$21/2)^2*(($C$21/2)*$AZ$12))/3)*$D$603)))</f>
        <v>25616.450082057781</v>
      </c>
      <c r="E1065" s="73">
        <v>46</v>
      </c>
      <c r="F1065" s="101">
        <f t="shared" si="155"/>
        <v>25858.579716103519</v>
      </c>
      <c r="G1065" s="66">
        <v>46</v>
      </c>
      <c r="H1065" s="102">
        <f>IF($G1065&gt;$G$20,IF('Silo Levels'!$L$20="Pumping",((PI()*((($C$19+$G$20)-$G1065)*($O$20/($O$19/2)))^2*((($O$20+$G$20)-$G1065))/3)*$H$603)+(((PI()*((($C$19+$G$20)-$G1065)*($O$20/($O$19/2)))^2*(((($C$19+$G$20)-$G1065)*($O$20/($O$19/2)))*$AZ$13))/3)*$H$603),(((PI()*((($C$19+$G$20)-$G1065)*($O$20/($O$19/2)))^2*((($O$20+$G$20)-$G1065)/3))*$H$603)-((PI()*((($C$19+$G$20)-$G1065)*($O$20/($O$19/2)))^2*(((($C$19+$G$20)-$G1065)*($O$20/($O$19/2)))*$AZ$13)/3)*$H$603))),IF('Silo Levels'!$L$20="Pumping",(($D$18*$H$603)+((PI()*(($C$21/2)^2)*($G$20-$G1065))*$H$603))+((($D$18+$H$18)/3)*$BG$13)+(((PI()*($C$21/2)^2*(($C$21/2)*$AZ$13))/3)*$H$603),(($D$18*$H$603)+((PI()*(($C$21/2)^2)*($G$20-$G1065))*$H$603))+((($D$18+$H$18)/3)*$BG$13)-(((PI()*($C$21/2)^2*(($C$21/2)*$AZ$13))/3)*$H$603)))</f>
        <v>22070.44527107766</v>
      </c>
      <c r="I1065" s="73">
        <v>46</v>
      </c>
      <c r="J1065" s="101">
        <f t="shared" si="156"/>
        <v>25976.390286166075</v>
      </c>
      <c r="K1065" s="66">
        <v>46</v>
      </c>
      <c r="L1065" s="102">
        <f>IF($K1065&gt;$G$20,IF('Silo Levels'!$L$21="Pumping",((PI()*((($C$19+$G$20)-$K1065)*($O$20/($O$19/2)))^2*((($O$20+$G$20)-$K1065))/3)*$L$603)+(((PI()*((($C$19+$G$20)-$K1065)*($O$20/($O$19/2)))^2*(((($C$19+$G$20)-$K1065)*($O$20/($O$19/2)))*$AZ$14))/3)*$L$603),(((PI()*((($C$19+$G$20)-$K1065)*($O$20/($O$19/2)))^2*((($O$20+$G$20)-$K1065)/3))*$L$603)-((PI()*((($C$19+$G$20)-$K1065)*($O$20/($O$19/2)))^2*(((($C$19+$G$20)-$K1065)*($O$20/($O$19/2)))*$AZ$14)/3)*$L$603))),IF('Silo Levels'!$L$21="Pumping",(($D$18*$L$603)+((PI()*(($C$21/2)^2)*($G$20-$K1065))*$L$603))+((($D$18+$H$18)/3)*$BG$14)+(((PI()*($C$21/2)^2*(($C$21/2)*$AZ$14))/3)*$L$603),(($D$18*$L$603)+((PI()*(($C$21/2)^2)*($G$20-$K1065))*$L$603))+((($D$18+$H$18)/3)*$BG$14)-(((PI()*($C$21/2)^2*(($C$21/2)*$AZ$14))/3)*$L$603)))</f>
        <v>22170.997264553964</v>
      </c>
      <c r="M1065" s="73">
        <v>46</v>
      </c>
      <c r="N1065" s="101">
        <f t="shared" si="157"/>
        <v>26589.127492327993</v>
      </c>
      <c r="O1065" s="66">
        <v>46</v>
      </c>
      <c r="P1065" s="102">
        <f>IF($O1065&gt;$G$20,IF('Silo Levels'!$L$22="Pumping",((PI()*((($C$19+$G$20)-$O1065)*($O$20/($O$19/2)))^2*((($O$20+$G$20)-$O1065))/3)*$P$603)+(((PI()*((($C$19+$G$20)-$O1065)*($O$20/($O$19/2)))^2*(((($C$19+$G$20)-$O1065)*($O$20/($O$19/2)))*$AZ$15))/3)*$P$603),(((PI()*((($C$19+$G$20)-$O1065)*($O$20/($O$19/2)))^2*((($O$20+$G$20)-$O1065)/3))*$P$603)-((PI()*((($C$19+$G$20)-$O1065)*($O$20/($O$19/2)))^2*(((($C$19+$G$20)-$O1065)*($O$20/($O$19/2)))*$AZ$15)/3)*$P$603))),IF('Silo Levels'!$L$22="Pumping",(($D$18*$P$603)+((PI()*(($C$21/2)^2)*($G$20-$O1065))*$P$603))+((($D$18+$H$18)/3)*$BG$15)+(((PI()*($C$21/2)^2*(($C$21/2)*$AZ$15))/3)*$P$603),(($D$18*$P$603)+((PI()*(($C$21/2)^2)*($G$20-$O1065))*$P$603))+((($D$18+$H$18)/3)*$BG$15)-(((PI()*($C$21/2)^2*(($C$21/2)*$AZ$15))/3)*$P$603)))</f>
        <v>22693.971964735501</v>
      </c>
      <c r="Q1065" s="73">
        <v>46</v>
      </c>
      <c r="R1065" s="101">
        <f t="shared" si="158"/>
        <v>27504.413244175845</v>
      </c>
      <c r="S1065" s="66">
        <v>46</v>
      </c>
      <c r="T1065" s="102">
        <f>IF($S1065&gt;$G$20,IF('Silo Levels'!$L$23="Pumping",((PI()*((($C$19+$G$20)-$S1065)*($O$20/($O$19/2)))^2*((($O$20+$G$20)-$S1065))/3)*$T$603)+(((PI()*((($C$19+$G$20)-$S1065)*($O$20/($O$19/2)))^2*(((($C$19+$G$20)-$S1065)*($O$20/($O$19/2)))*$AZ$16))/3)*$T$603),(((PI()*((($C$19+$G$20)-$S1065)*($O$20/($O$19/2)))^2*((($O$20+$G$20)-$S1065)/3))*$T$603)-((PI()*((($C$19+$G$20)-$S1065)*($O$20/($O$19/2)))^2*(((($C$19+$G$20)-$S1065)*($O$20/($O$19/2)))*$AZ$16)/3)*$T$603))),IF('Silo Levels'!$L$23="Pumping",(($D$18*$T$603)+((PI()*(($C$21/2)^2)*($G$20-$S1065))*$T$603))+((($D$18+$H$18)/3)*$BG$16)+(((PI()*($C$21/2)^2*(($C$21/2)*$AZ$16))/3)*$T$603),(($D$18*$T$603)+((PI()*(($C$21/2)^2)*($G$20-$S1065))*$T$603))+((($D$18+$H$18)/3)*$BG$16)-(((PI()*($C$21/2)^2*(($C$21/2)*$AZ$16))/3)*$T$603)))</f>
        <v>23475.17357423361</v>
      </c>
      <c r="U1065" s="73">
        <v>46</v>
      </c>
      <c r="V1065" s="101">
        <f t="shared" si="159"/>
        <v>25858.579716103519</v>
      </c>
      <c r="W1065" s="66">
        <v>46</v>
      </c>
      <c r="X1065" s="102">
        <f>IF($W1065&gt;$G$20,IF('Silo Levels'!$L$24="Pumping",((PI()*((($C$19+$G$20)-$W1065)*($O$20/($O$19/2)))^2*((($O$20+$G$20)-$W1065))/3)*$X$603)+(((PI()*((($C$19+$G$20)-$W1065)*($O$20/($O$19/2)))^2*(((($C$19+$G$20)-$W1065)*($O$20/($O$19/2)))*$AZ$17))/3)*$X$603),(((PI()*((($C$19+$G$20)-$W1065)*($O$20/($O$19/2)))^2*((($O$20+$G$20)-$W1065)/3))*$X$603)-((PI()*((($C$19+$G$20)-$W1065)*($O$20/($O$19/2)))^2*(((($C$19+$G$20)-$W1065)*($O$20/($O$19/2)))*$AZ$17)/3)*$X$603))),IF('Silo Levels'!$L$24="Pumping",(($D$18*$X$603)+((PI()*(($C$21/2)^2)*($G$20-$W1065))*$X$603))+((($D$18+$H$18)/3)*$BG$17)+(((PI()*($C$21/2)^2*(($C$21/2)*$AZ$17))/3)*$X$603),(($D$18*$X$603)+((PI()*(($C$21/2)^2)*($G$20-$W1065))*$X$603))+((($D$18+$H$18)/3)*$BG$17)-(((PI()*($C$21/2)^2*(($C$21/2)*$AZ$17))/3)*$X$603)))</f>
        <v>22070.44527107766</v>
      </c>
      <c r="Y1065" s="73">
        <v>46</v>
      </c>
      <c r="Z1065" s="101">
        <f t="shared" si="160"/>
        <v>29689.486074129814</v>
      </c>
      <c r="AA1065" s="66">
        <v>46</v>
      </c>
      <c r="AB1065" s="102">
        <f>IF($AA1065&gt;$G$20,IF('Silo Levels'!$L$25="Pumping",((PI()*((($C$19+$G$20)-$AA1065)*($O$20/($O$19/2)))^2*((($O$20+$G$20)-$AA1065))/3)*$AB$603)+(((PI()*((($C$19+$G$20)-$AA1065)*($O$20/($O$19/2)))^2*(((($C$19+$G$20)-$AA1065)*($O$20/($O$19/2)))*$AZ$18))/3)*$AB$603),(((PI()*((($C$19+$G$20)-$AA1065)*($O$20/($O$19/2)))^2*((($O$20+$G$20)-$AA1065)/3))*$AB$603)-((PI()*((($C$19+$G$20)-$AA1065)*($O$20/($O$19/2)))^2*(((($C$19+$G$20)-$AA1065)*($O$20/($O$19/2)))*$AZ$18)/3)*$AB$603))),IF('Silo Levels'!$L$25="Pumping",(($D$18*$AB$603)+((PI()*(($C$21/2)^2)*($G$20-$AA1065))*$AB$603))+((($D$18+$H$18)/3)*$BG$18)+(((PI()*($C$21/2)^2*(($C$21/2)*$AZ$18))/3)*$AB$603),(($D$18*$AB$603)+((PI()*(($C$21/2)^2)*($G$20-$AA1065))*$AB$603))+((($D$18+$H$18)/3)*$BG$18)-(((PI()*($C$21/2)^2*(($C$21/2)*$AZ$18))/3)*$AB$603)))</f>
        <v>25340.145697075499</v>
      </c>
      <c r="AC1065" s="73">
        <v>46</v>
      </c>
      <c r="AD1065" s="101">
        <f t="shared" si="161"/>
        <v>35120.47285452902</v>
      </c>
      <c r="AE1065" s="66">
        <v>46</v>
      </c>
      <c r="AF1065" s="102">
        <f>IF($AE1065&gt;$G$20,IF('Silo Levels'!$L$26="Pumping",((PI()*((($C$19+$G$20)-$AE1065)*($O$20/($O$19/2)))^2*((($O$20+$G$20)-$AE1065))/3)*$AF$603)+(((PI()*((($C$19+$G$20)-$AE1065)*($O$20/($O$19/2)))^2*(((($C$19+$G$20)-$AE1065)*($O$20/($O$19/2)))*$AZ$19))/3)*$AF$603),(((PI()*((($C$19+$G$20)-$AE1065)*($O$20/($O$19/2)))^2*((($O$20+$G$20)-$AE1065)/3))*$AF$603)-((PI()*((($C$19+$G$20)-$AE1065)*($O$20/($O$19/2)))^2*(((($C$19+$G$20)-$AE1065)*($O$20/($O$19/2)))*$AZ$19)/3)*$AF$603))),IF('Silo Levels'!$L$26="Pumping",(($D$18*$AF$603)+((PI()*(($C$21/2)^2)*($G$20-$AE1065))*$AF$603))+((($D$18+$H$18)/3)*$BG$19)+(((PI()*($C$21/2)^2*(($C$21/2)*$AZ$19))/3)*$AF$603),(($D$18*$AF$603)+((PI()*(($C$21/2)^2)*($G$20-$AE1065))*$AF$603))+((($D$18+$H$18)/3)*$BG$19)-(((PI()*($C$21/2)^2*(($C$21/2)*$AZ$19))/3)*$AF$603)))</f>
        <v>32909.98720226904</v>
      </c>
      <c r="AG1065" s="73">
        <v>46</v>
      </c>
      <c r="AH1065" s="101">
        <f t="shared" si="162"/>
        <v>28543.468855622486</v>
      </c>
      <c r="AI1065" s="66">
        <v>46</v>
      </c>
      <c r="AJ1065" s="102">
        <f>IF($AI1065&gt;$G$20,IF('Silo Levels'!$L$27="Pumping",((PI()*((($C$19+$G$20)-$AI1065)*($O$20/($O$19/2)))^2*((($O$20+$G$20)-$AI1065))/3)*$AJ$603)+(((PI()*((($C$19+$G$20)-$AI1065)*($O$20/($O$19/2)))^2*(((($C$19+$G$20)-$AI1065)*($O$20/($O$19/2)))*$AZ$20))/3)*$AJ$603),(((PI()*((($C$19+$G$20)-$AI1065)*($O$20/($O$19/2)))^2*((($O$20+$G$20)-$AI1065)/3))*$AJ$603)-((PI()*((($C$19+$G$20)-$AI1065)*($O$20/($O$19/2)))^2*(((($C$19+$G$20)-$AI1065)*($O$20/($O$19/2)))*$AZ$20)/3)*$AJ$603))),IF('Silo Levels'!$L$27="Pumping",(($D$18*$AJ$603)+((PI()*(($C$21/2)^2)*($G$20-$AI1065))*$AJ$603))+((($D$18+$H$18)/3)*$BG$20)+(((PI()*($C$21/2)^2*(($C$21/2)*$AZ$20))/3)*$AJ$603),(($D$18*$AJ$603)+((PI()*(($C$21/2)^2)*($G$20-$AI1065))*$AJ$603))+((($D$18+$H$18)/3)*$BG$20)-(((PI()*($C$21/2)^2*(($C$21/2)*$AZ$20))/3)*$AJ$603)))</f>
        <v>24362.013464815765</v>
      </c>
    </row>
    <row r="1066" spans="1:36" x14ac:dyDescent="0.3">
      <c r="A1066">
        <v>46.1</v>
      </c>
      <c r="B1066" s="101">
        <f t="shared" si="154"/>
        <v>28123.866363443965</v>
      </c>
      <c r="C1066" s="66">
        <v>46.1</v>
      </c>
      <c r="D1066" s="102">
        <f>IF($C1066&gt;$G$20,IF('Silo Levels'!$L$19="Pumping",((PI()*((($C$19+$G$20)-$C1066)*($O$20/($O$19/2)))^2*((($O$20+$G$20)-$C1066))/3)*$D$603)+(((PI()*((($C$19+$G$20)-$C1066)*($O$20/($O$19/2)))^2*(((($C$19+$G$20)-$C1066)*($O$20/($O$19/2)))*$AZ$12))/3)*$D$603),(((PI()*((($C$19+$G$20)-$C1066)*($O$20/($O$19/2)))^2*((($O$20+$G$20)-$C1066)/3))*$D$603)-((PI()*((($C$19+$G$20)-$C1066)*($O$20/($O$19/2)))^2*(((($C$19+$G$20)-$C1066)*($O$20/($O$19/2)))*$AZ$12)/3)*$D$603))),IF('Silo Levels'!$L$19="Pumping",(($D$18*$D$603)+((PI()*(($C$21/2)^2)*($G$20-$C1066))*$D$603))+((($D$18+$H$18)/3)*$BG$12)+(((PI()*($C$21/2)^2*(($C$21/2)*$AZ$12))/3)*$D$603),(($D$18*$D$603)+((PI()*(($C$21/2)^2)*($G$20-$C1066))*$D$603))+((($D$18+$H$18)/3)*$BG$12)-(((PI()*($C$21/2)^2*(($C$21/2)*$AZ$12))/3)*$D$603)))</f>
        <v>25196.84758987926</v>
      </c>
      <c r="E1066" s="73">
        <v>46.1</v>
      </c>
      <c r="F1066" s="101">
        <f t="shared" si="155"/>
        <v>25478.446364128795</v>
      </c>
      <c r="G1066" s="66">
        <v>46.1</v>
      </c>
      <c r="H1066" s="102">
        <f>IF($G1066&gt;$G$20,IF('Silo Levels'!$L$20="Pumping",((PI()*((($C$19+$G$20)-$G1066)*($O$20/($O$19/2)))^2*((($O$20+$G$20)-$G1066))/3)*$H$603)+(((PI()*((($C$19+$G$20)-$G1066)*($O$20/($O$19/2)))^2*(((($C$19+$G$20)-$G1066)*($O$20/($O$19/2)))*$AZ$13))/3)*$H$603),(((PI()*((($C$19+$G$20)-$G1066)*($O$20/($O$19/2)))^2*((($O$20+$G$20)-$G1066)/3))*$H$603)-((PI()*((($C$19+$G$20)-$G1066)*($O$20/($O$19/2)))^2*(((($C$19+$G$20)-$G1066)*($O$20/($O$19/2)))*$AZ$13)/3)*$H$603))),IF('Silo Levels'!$L$20="Pumping",(($D$18*$H$603)+((PI()*(($C$21/2)^2)*($G$20-$G1066))*$H$603))+((($D$18+$H$18)/3)*$BG$13)+(((PI()*($C$21/2)^2*(($C$21/2)*$AZ$13))/3)*$H$603),(($D$18*$H$603)+((PI()*(($C$21/2)^2)*($G$20-$G1066))*$H$603))+((($D$18+$H$18)/3)*$BG$13)-(((PI()*($C$21/2)^2*(($C$21/2)*$AZ$13))/3)*$H$603)))</f>
        <v>21690.311919102936</v>
      </c>
      <c r="I1066" s="73">
        <v>46.1</v>
      </c>
      <c r="J1066" s="101">
        <f t="shared" si="156"/>
        <v>25594.525063091405</v>
      </c>
      <c r="K1066" s="66">
        <v>46.1</v>
      </c>
      <c r="L1066" s="102">
        <f>IF($K1066&gt;$G$20,IF('Silo Levels'!$L$21="Pumping",((PI()*((($C$19+$G$20)-$K1066)*($O$20/($O$19/2)))^2*((($O$20+$G$20)-$K1066))/3)*$L$603)+(((PI()*((($C$19+$G$20)-$K1066)*($O$20/($O$19/2)))^2*(((($C$19+$G$20)-$K1066)*($O$20/($O$19/2)))*$AZ$14))/3)*$L$603),(((PI()*((($C$19+$G$20)-$K1066)*($O$20/($O$19/2)))^2*((($O$20+$G$20)-$K1066)/3))*$L$603)-((PI()*((($C$19+$G$20)-$K1066)*($O$20/($O$19/2)))^2*(((($C$19+$G$20)-$K1066)*($O$20/($O$19/2)))*$AZ$14)/3)*$L$603))),IF('Silo Levels'!$L$21="Pumping",(($D$18*$L$603)+((PI()*(($C$21/2)^2)*($G$20-$K1066))*$L$603))+((($D$18+$H$18)/3)*$BG$14)+(((PI()*($C$21/2)^2*(($C$21/2)*$AZ$14))/3)*$L$603),(($D$18*$L$603)+((PI()*(($C$21/2)^2)*($G$20-$K1066))*$L$603))+((($D$18+$H$18)/3)*$BG$14)-(((PI()*($C$21/2)^2*(($C$21/2)*$AZ$14))/3)*$L$603)))</f>
        <v>21789.132041479294</v>
      </c>
      <c r="M1066" s="73">
        <v>46.1</v>
      </c>
      <c r="N1066" s="101">
        <f t="shared" si="157"/>
        <v>26198.254742520796</v>
      </c>
      <c r="O1066" s="66">
        <v>46.1</v>
      </c>
      <c r="P1066" s="102">
        <f>IF($O1066&gt;$G$20,IF('Silo Levels'!$L$22="Pumping",((PI()*((($C$19+$G$20)-$O1066)*($O$20/($O$19/2)))^2*((($O$20+$G$20)-$O1066))/3)*$P$603)+(((PI()*((($C$19+$G$20)-$O1066)*($O$20/($O$19/2)))^2*(((($C$19+$G$20)-$O1066)*($O$20/($O$19/2)))*$AZ$15))/3)*$P$603),(((PI()*((($C$19+$G$20)-$O1066)*($O$20/($O$19/2)))^2*((($O$20+$G$20)-$O1066)/3))*$P$603)-((PI()*((($C$19+$G$20)-$O1066)*($O$20/($O$19/2)))^2*(((($C$19+$G$20)-$O1066)*($O$20/($O$19/2)))*$AZ$15)/3)*$P$603))),IF('Silo Levels'!$L$22="Pumping",(($D$18*$P$603)+((PI()*(($C$21/2)^2)*($G$20-$O1066))*$P$603))+((($D$18+$H$18)/3)*$BG$15)+(((PI()*($C$21/2)^2*(($C$21/2)*$AZ$15))/3)*$P$603),(($D$18*$P$603)+((PI()*(($C$21/2)^2)*($G$20-$O1066))*$P$603))+((($D$18+$H$18)/3)*$BG$15)-(((PI()*($C$21/2)^2*(($C$21/2)*$AZ$15))/3)*$P$603)))</f>
        <v>22303.099214928305</v>
      </c>
      <c r="Q1066" s="73">
        <v>46.1</v>
      </c>
      <c r="R1066" s="101">
        <f t="shared" si="158"/>
        <v>27100.085360920311</v>
      </c>
      <c r="S1066" s="66">
        <v>46.1</v>
      </c>
      <c r="T1066" s="102">
        <f>IF($S1066&gt;$G$20,IF('Silo Levels'!$L$23="Pumping",((PI()*((($C$19+$G$20)-$S1066)*($O$20/($O$19/2)))^2*((($O$20+$G$20)-$S1066))/3)*$T$603)+(((PI()*((($C$19+$G$20)-$S1066)*($O$20/($O$19/2)))^2*(((($C$19+$G$20)-$S1066)*($O$20/($O$19/2)))*$AZ$16))/3)*$T$603),(((PI()*((($C$19+$G$20)-$S1066)*($O$20/($O$19/2)))^2*((($O$20+$G$20)-$S1066)/3))*$T$603)-((PI()*((($C$19+$G$20)-$S1066)*($O$20/($O$19/2)))^2*(((($C$19+$G$20)-$S1066)*($O$20/($O$19/2)))*$AZ$16)/3)*$T$603))),IF('Silo Levels'!$L$23="Pumping",(($D$18*$T$603)+((PI()*(($C$21/2)^2)*($G$20-$S1066))*$T$603))+((($D$18+$H$18)/3)*$BG$16)+(((PI()*($C$21/2)^2*(($C$21/2)*$AZ$16))/3)*$T$603),(($D$18*$T$603)+((PI()*(($C$21/2)^2)*($G$20-$S1066))*$T$603))+((($D$18+$H$18)/3)*$BG$16)-(((PI()*($C$21/2)^2*(($C$21/2)*$AZ$16))/3)*$T$603)))</f>
        <v>23070.845690978073</v>
      </c>
      <c r="U1066" s="73">
        <v>46.1</v>
      </c>
      <c r="V1066" s="101">
        <f t="shared" si="159"/>
        <v>25478.446364128795</v>
      </c>
      <c r="W1066" s="66">
        <v>46.1</v>
      </c>
      <c r="X1066" s="102">
        <f>IF($W1066&gt;$G$20,IF('Silo Levels'!$L$24="Pumping",((PI()*((($C$19+$G$20)-$W1066)*($O$20/($O$19/2)))^2*((($O$20+$G$20)-$W1066))/3)*$X$603)+(((PI()*((($C$19+$G$20)-$W1066)*($O$20/($O$19/2)))^2*(((($C$19+$G$20)-$W1066)*($O$20/($O$19/2)))*$AZ$17))/3)*$X$603),(((PI()*((($C$19+$G$20)-$W1066)*($O$20/($O$19/2)))^2*((($O$20+$G$20)-$W1066)/3))*$X$603)-((PI()*((($C$19+$G$20)-$W1066)*($O$20/($O$19/2)))^2*(((($C$19+$G$20)-$W1066)*($O$20/($O$19/2)))*$AZ$17)/3)*$X$603))),IF('Silo Levels'!$L$24="Pumping",(($D$18*$X$603)+((PI()*(($C$21/2)^2)*($G$20-$W1066))*$X$603))+((($D$18+$H$18)/3)*$BG$17)+(((PI()*($C$21/2)^2*(($C$21/2)*$AZ$17))/3)*$X$603),(($D$18*$X$603)+((PI()*(($C$21/2)^2)*($G$20-$W1066))*$X$603))+((($D$18+$H$18)/3)*$BG$17)-(((PI()*($C$21/2)^2*(($C$21/2)*$AZ$17))/3)*$X$603)))</f>
        <v>21690.311919102936</v>
      </c>
      <c r="Y1066" s="73">
        <v>46.1</v>
      </c>
      <c r="Z1066" s="101">
        <f t="shared" si="160"/>
        <v>29253.036586815648</v>
      </c>
      <c r="AA1066" s="66">
        <v>46.1</v>
      </c>
      <c r="AB1066" s="102">
        <f>IF($AA1066&gt;$G$20,IF('Silo Levels'!$L$25="Pumping",((PI()*((($C$19+$G$20)-$AA1066)*($O$20/($O$19/2)))^2*((($O$20+$G$20)-$AA1066))/3)*$AB$603)+(((PI()*((($C$19+$G$20)-$AA1066)*($O$20/($O$19/2)))^2*(((($C$19+$G$20)-$AA1066)*($O$20/($O$19/2)))*$AZ$18))/3)*$AB$603),(((PI()*((($C$19+$G$20)-$AA1066)*($O$20/($O$19/2)))^2*((($O$20+$G$20)-$AA1066)/3))*$AB$603)-((PI()*((($C$19+$G$20)-$AA1066)*($O$20/($O$19/2)))^2*(((($C$19+$G$20)-$AA1066)*($O$20/($O$19/2)))*$AZ$18)/3)*$AB$603))),IF('Silo Levels'!$L$25="Pumping",(($D$18*$AB$603)+((PI()*(($C$21/2)^2)*($G$20-$AA1066))*$AB$603))+((($D$18+$H$18)/3)*$BG$18)+(((PI()*($C$21/2)^2*(($C$21/2)*$AZ$18))/3)*$AB$603),(($D$18*$AB$603)+((PI()*(($C$21/2)^2)*($G$20-$AA1066))*$AB$603))+((($D$18+$H$18)/3)*$BG$18)-(((PI()*($C$21/2)^2*(($C$21/2)*$AZ$18))/3)*$AB$603)))</f>
        <v>24903.696209761332</v>
      </c>
      <c r="AC1066" s="73">
        <v>46.1</v>
      </c>
      <c r="AD1066" s="101">
        <f t="shared" si="161"/>
        <v>34676.835315956982</v>
      </c>
      <c r="AE1066" s="66">
        <v>46.1</v>
      </c>
      <c r="AF1066" s="102">
        <f>IF($AE1066&gt;$G$20,IF('Silo Levels'!$L$26="Pumping",((PI()*((($C$19+$G$20)-$AE1066)*($O$20/($O$19/2)))^2*((($O$20+$G$20)-$AE1066))/3)*$AF$603)+(((PI()*((($C$19+$G$20)-$AE1066)*($O$20/($O$19/2)))^2*(((($C$19+$G$20)-$AE1066)*($O$20/($O$19/2)))*$AZ$19))/3)*$AF$603),(((PI()*((($C$19+$G$20)-$AE1066)*($O$20/($O$19/2)))^2*((($O$20+$G$20)-$AE1066)/3))*$AF$603)-((PI()*((($C$19+$G$20)-$AE1066)*($O$20/($O$19/2)))^2*(((($C$19+$G$20)-$AE1066)*($O$20/($O$19/2)))*$AZ$19)/3)*$AF$603))),IF('Silo Levels'!$L$26="Pumping",(($D$18*$AF$603)+((PI()*(($C$21/2)^2)*($G$20-$AE1066))*$AF$603))+((($D$18+$H$18)/3)*$BG$19)+(((PI()*($C$21/2)^2*(($C$21/2)*$AZ$19))/3)*$AF$603),(($D$18*$AF$603)+((PI()*(($C$21/2)^2)*($G$20-$AE1066))*$AF$603))+((($D$18+$H$18)/3)*$BG$19)-(((PI()*($C$21/2)^2*(($C$21/2)*$AZ$19))/3)*$AF$603)))</f>
        <v>32466.349663697005</v>
      </c>
      <c r="AG1066" s="73">
        <v>46.1</v>
      </c>
      <c r="AH1066" s="101">
        <f t="shared" si="162"/>
        <v>28123.866363443965</v>
      </c>
      <c r="AI1066" s="66">
        <v>46.1</v>
      </c>
      <c r="AJ1066" s="102">
        <f>IF($AI1066&gt;$G$20,IF('Silo Levels'!$L$27="Pumping",((PI()*((($C$19+$G$20)-$AI1066)*($O$20/($O$19/2)))^2*((($O$20+$G$20)-$AI1066))/3)*$AJ$603)+(((PI()*((($C$19+$G$20)-$AI1066)*($O$20/($O$19/2)))^2*(((($C$19+$G$20)-$AI1066)*($O$20/($O$19/2)))*$AZ$20))/3)*$AJ$603),(((PI()*((($C$19+$G$20)-$AI1066)*($O$20/($O$19/2)))^2*((($O$20+$G$20)-$AI1066)/3))*$AJ$603)-((PI()*((($C$19+$G$20)-$AI1066)*($O$20/($O$19/2)))^2*(((($C$19+$G$20)-$AI1066)*($O$20/($O$19/2)))*$AZ$20)/3)*$AJ$603))),IF('Silo Levels'!$L$27="Pumping",(($D$18*$AJ$603)+((PI()*(($C$21/2)^2)*($G$20-$AI1066))*$AJ$603))+((($D$18+$H$18)/3)*$BG$20)+(((PI()*($C$21/2)^2*(($C$21/2)*$AZ$20))/3)*$AJ$603),(($D$18*$AJ$603)+((PI()*(($C$21/2)^2)*($G$20-$AI1066))*$AJ$603))+((($D$18+$H$18)/3)*$BG$20)-(((PI()*($C$21/2)^2*(($C$21/2)*$AZ$20))/3)*$AJ$603)))</f>
        <v>23942.410972637244</v>
      </c>
    </row>
    <row r="1067" spans="1:36" x14ac:dyDescent="0.3">
      <c r="A1067">
        <v>46.2</v>
      </c>
      <c r="B1067" s="101">
        <f t="shared" si="154"/>
        <v>27704.263871265444</v>
      </c>
      <c r="C1067" s="66">
        <v>46.2</v>
      </c>
      <c r="D1067" s="102">
        <f>IF($C1067&gt;$G$20,IF('Silo Levels'!$L$19="Pumping",((PI()*((($C$19+$G$20)-$C1067)*($O$20/($O$19/2)))^2*((($O$20+$G$20)-$C1067))/3)*$D$603)+(((PI()*((($C$19+$G$20)-$C1067)*($O$20/($O$19/2)))^2*(((($C$19+$G$20)-$C1067)*($O$20/($O$19/2)))*$AZ$12))/3)*$D$603),(((PI()*((($C$19+$G$20)-$C1067)*($O$20/($O$19/2)))^2*((($O$20+$G$20)-$C1067)/3))*$D$603)-((PI()*((($C$19+$G$20)-$C1067)*($O$20/($O$19/2)))^2*(((($C$19+$G$20)-$C1067)*($O$20/($O$19/2)))*$AZ$12)/3)*$D$603))),IF('Silo Levels'!$L$19="Pumping",(($D$18*$D$603)+((PI()*(($C$21/2)^2)*($G$20-$C1067))*$D$603))+((($D$18+$H$18)/3)*$BG$12)+(((PI()*($C$21/2)^2*(($C$21/2)*$AZ$12))/3)*$D$603),(($D$18*$D$603)+((PI()*(($C$21/2)^2)*($G$20-$C1067))*$D$603))+((($D$18+$H$18)/3)*$BG$12)-(((PI()*($C$21/2)^2*(($C$21/2)*$AZ$12))/3)*$D$603)))</f>
        <v>24777.245097700739</v>
      </c>
      <c r="E1067" s="73">
        <v>46.2</v>
      </c>
      <c r="F1067" s="101">
        <f t="shared" si="155"/>
        <v>25098.313012154067</v>
      </c>
      <c r="G1067" s="66">
        <v>46.2</v>
      </c>
      <c r="H1067" s="102">
        <f>IF($G1067&gt;$G$20,IF('Silo Levels'!$L$20="Pumping",((PI()*((($C$19+$G$20)-$G1067)*($O$20/($O$19/2)))^2*((($O$20+$G$20)-$G1067))/3)*$H$603)+(((PI()*((($C$19+$G$20)-$G1067)*($O$20/($O$19/2)))^2*(((($C$19+$G$20)-$G1067)*($O$20/($O$19/2)))*$AZ$13))/3)*$H$603),(((PI()*((($C$19+$G$20)-$G1067)*($O$20/($O$19/2)))^2*((($O$20+$G$20)-$G1067)/3))*$H$603)-((PI()*((($C$19+$G$20)-$G1067)*($O$20/($O$19/2)))^2*(((($C$19+$G$20)-$G1067)*($O$20/($O$19/2)))*$AZ$13)/3)*$H$603))),IF('Silo Levels'!$L$20="Pumping",(($D$18*$H$603)+((PI()*(($C$21/2)^2)*($G$20-$G1067))*$H$603))+((($D$18+$H$18)/3)*$BG$13)+(((PI()*($C$21/2)^2*(($C$21/2)*$AZ$13))/3)*$H$603),(($D$18*$H$603)+((PI()*(($C$21/2)^2)*($G$20-$G1067))*$H$603))+((($D$18+$H$18)/3)*$BG$13)-(((PI()*($C$21/2)^2*(($C$21/2)*$AZ$13))/3)*$H$603)))</f>
        <v>21310.178567128209</v>
      </c>
      <c r="I1067" s="73">
        <v>46.2</v>
      </c>
      <c r="J1067" s="101">
        <f t="shared" si="156"/>
        <v>25212.659840016735</v>
      </c>
      <c r="K1067" s="66">
        <v>46.2</v>
      </c>
      <c r="L1067" s="102">
        <f>IF($K1067&gt;$G$20,IF('Silo Levels'!$L$21="Pumping",((PI()*((($C$19+$G$20)-$K1067)*($O$20/($O$19/2)))^2*((($O$20+$G$20)-$K1067))/3)*$L$603)+(((PI()*((($C$19+$G$20)-$K1067)*($O$20/($O$19/2)))^2*(((($C$19+$G$20)-$K1067)*($O$20/($O$19/2)))*$AZ$14))/3)*$L$603),(((PI()*((($C$19+$G$20)-$K1067)*($O$20/($O$19/2)))^2*((($O$20+$G$20)-$K1067)/3))*$L$603)-((PI()*((($C$19+$G$20)-$K1067)*($O$20/($O$19/2)))^2*(((($C$19+$G$20)-$K1067)*($O$20/($O$19/2)))*$AZ$14)/3)*$L$603))),IF('Silo Levels'!$L$21="Pumping",(($D$18*$L$603)+((PI()*(($C$21/2)^2)*($G$20-$K1067))*$L$603))+((($D$18+$H$18)/3)*$BG$14)+(((PI()*($C$21/2)^2*(($C$21/2)*$AZ$14))/3)*$L$603),(($D$18*$L$603)+((PI()*(($C$21/2)^2)*($G$20-$K1067))*$L$603))+((($D$18+$H$18)/3)*$BG$14)-(((PI()*($C$21/2)^2*(($C$21/2)*$AZ$14))/3)*$L$603)))</f>
        <v>21407.266818404623</v>
      </c>
      <c r="M1067" s="73">
        <v>46.2</v>
      </c>
      <c r="N1067" s="101">
        <f t="shared" si="157"/>
        <v>25807.381992713599</v>
      </c>
      <c r="O1067" s="66">
        <v>46.2</v>
      </c>
      <c r="P1067" s="102">
        <f>IF($O1067&gt;$G$20,IF('Silo Levels'!$L$22="Pumping",((PI()*((($C$19+$G$20)-$O1067)*($O$20/($O$19/2)))^2*((($O$20+$G$20)-$O1067))/3)*$P$603)+(((PI()*((($C$19+$G$20)-$O1067)*($O$20/($O$19/2)))^2*(((($C$19+$G$20)-$O1067)*($O$20/($O$19/2)))*$AZ$15))/3)*$P$603),(((PI()*((($C$19+$G$20)-$O1067)*($O$20/($O$19/2)))^2*((($O$20+$G$20)-$O1067)/3))*$P$603)-((PI()*((($C$19+$G$20)-$O1067)*($O$20/($O$19/2)))^2*(((($C$19+$G$20)-$O1067)*($O$20/($O$19/2)))*$AZ$15)/3)*$P$603))),IF('Silo Levels'!$L$22="Pumping",(($D$18*$P$603)+((PI()*(($C$21/2)^2)*($G$20-$O1067))*$P$603))+((($D$18+$H$18)/3)*$BG$15)+(((PI()*($C$21/2)^2*(($C$21/2)*$AZ$15))/3)*$P$603),(($D$18*$P$603)+((PI()*(($C$21/2)^2)*($G$20-$O1067))*$P$603))+((($D$18+$H$18)/3)*$BG$15)-(((PI()*($C$21/2)^2*(($C$21/2)*$AZ$15))/3)*$P$603)))</f>
        <v>21912.226465121108</v>
      </c>
      <c r="Q1067" s="73">
        <v>46.2</v>
      </c>
      <c r="R1067" s="101">
        <f t="shared" si="158"/>
        <v>26695.757477664782</v>
      </c>
      <c r="S1067" s="66">
        <v>46.2</v>
      </c>
      <c r="T1067" s="102">
        <f>IF($S1067&gt;$G$20,IF('Silo Levels'!$L$23="Pumping",((PI()*((($C$19+$G$20)-$S1067)*($O$20/($O$19/2)))^2*((($O$20+$G$20)-$S1067))/3)*$T$603)+(((PI()*((($C$19+$G$20)-$S1067)*($O$20/($O$19/2)))^2*(((($C$19+$G$20)-$S1067)*($O$20/($O$19/2)))*$AZ$16))/3)*$T$603),(((PI()*((($C$19+$G$20)-$S1067)*($O$20/($O$19/2)))^2*((($O$20+$G$20)-$S1067)/3))*$T$603)-((PI()*((($C$19+$G$20)-$S1067)*($O$20/($O$19/2)))^2*(((($C$19+$G$20)-$S1067)*($O$20/($O$19/2)))*$AZ$16)/3)*$T$603))),IF('Silo Levels'!$L$23="Pumping",(($D$18*$T$603)+((PI()*(($C$21/2)^2)*($G$20-$S1067))*$T$603))+((($D$18+$H$18)/3)*$BG$16)+(((PI()*($C$21/2)^2*(($C$21/2)*$AZ$16))/3)*$T$603),(($D$18*$T$603)+((PI()*(($C$21/2)^2)*($G$20-$S1067))*$T$603))+((($D$18+$H$18)/3)*$BG$16)-(((PI()*($C$21/2)^2*(($C$21/2)*$AZ$16))/3)*$T$603)))</f>
        <v>22666.517807722543</v>
      </c>
      <c r="U1067" s="73">
        <v>46.2</v>
      </c>
      <c r="V1067" s="101">
        <f t="shared" si="159"/>
        <v>25098.313012154067</v>
      </c>
      <c r="W1067" s="66">
        <v>46.2</v>
      </c>
      <c r="X1067" s="102">
        <f>IF($W1067&gt;$G$20,IF('Silo Levels'!$L$24="Pumping",((PI()*((($C$19+$G$20)-$W1067)*($O$20/($O$19/2)))^2*((($O$20+$G$20)-$W1067))/3)*$X$603)+(((PI()*((($C$19+$G$20)-$W1067)*($O$20/($O$19/2)))^2*(((($C$19+$G$20)-$W1067)*($O$20/($O$19/2)))*$AZ$17))/3)*$X$603),(((PI()*((($C$19+$G$20)-$W1067)*($O$20/($O$19/2)))^2*((($O$20+$G$20)-$W1067)/3))*$X$603)-((PI()*((($C$19+$G$20)-$W1067)*($O$20/($O$19/2)))^2*(((($C$19+$G$20)-$W1067)*($O$20/($O$19/2)))*$AZ$17)/3)*$X$603))),IF('Silo Levels'!$L$24="Pumping",(($D$18*$X$603)+((PI()*(($C$21/2)^2)*($G$20-$W1067))*$X$603))+((($D$18+$H$18)/3)*$BG$17)+(((PI()*($C$21/2)^2*(($C$21/2)*$AZ$17))/3)*$X$603),(($D$18*$X$603)+((PI()*(($C$21/2)^2)*($G$20-$W1067))*$X$603))+((($D$18+$H$18)/3)*$BG$17)-(((PI()*($C$21/2)^2*(($C$21/2)*$AZ$17))/3)*$X$603)))</f>
        <v>21310.178567128209</v>
      </c>
      <c r="Y1067" s="73">
        <v>46.2</v>
      </c>
      <c r="Z1067" s="101">
        <f t="shared" si="160"/>
        <v>28816.587099501481</v>
      </c>
      <c r="AA1067" s="66">
        <v>46.2</v>
      </c>
      <c r="AB1067" s="102">
        <f>IF($AA1067&gt;$G$20,IF('Silo Levels'!$L$25="Pumping",((PI()*((($C$19+$G$20)-$AA1067)*($O$20/($O$19/2)))^2*((($O$20+$G$20)-$AA1067))/3)*$AB$603)+(((PI()*((($C$19+$G$20)-$AA1067)*($O$20/($O$19/2)))^2*(((($C$19+$G$20)-$AA1067)*($O$20/($O$19/2)))*$AZ$18))/3)*$AB$603),(((PI()*((($C$19+$G$20)-$AA1067)*($O$20/($O$19/2)))^2*((($O$20+$G$20)-$AA1067)/3))*$AB$603)-((PI()*((($C$19+$G$20)-$AA1067)*($O$20/($O$19/2)))^2*(((($C$19+$G$20)-$AA1067)*($O$20/($O$19/2)))*$AZ$18)/3)*$AB$603))),IF('Silo Levels'!$L$25="Pumping",(($D$18*$AB$603)+((PI()*(($C$21/2)^2)*($G$20-$AA1067))*$AB$603))+((($D$18+$H$18)/3)*$BG$18)+(((PI()*($C$21/2)^2*(($C$21/2)*$AZ$18))/3)*$AB$603),(($D$18*$AB$603)+((PI()*(($C$21/2)^2)*($G$20-$AA1067))*$AB$603))+((($D$18+$H$18)/3)*$BG$18)-(((PI()*($C$21/2)^2*(($C$21/2)*$AZ$18))/3)*$AB$603)))</f>
        <v>24467.246722447166</v>
      </c>
      <c r="AC1067" s="73">
        <v>46.2</v>
      </c>
      <c r="AD1067" s="101">
        <f t="shared" si="161"/>
        <v>34233.197777384936</v>
      </c>
      <c r="AE1067" s="66">
        <v>46.2</v>
      </c>
      <c r="AF1067" s="102">
        <f>IF($AE1067&gt;$G$20,IF('Silo Levels'!$L$26="Pumping",((PI()*((($C$19+$G$20)-$AE1067)*($O$20/($O$19/2)))^2*((($O$20+$G$20)-$AE1067))/3)*$AF$603)+(((PI()*((($C$19+$G$20)-$AE1067)*($O$20/($O$19/2)))^2*(((($C$19+$G$20)-$AE1067)*($O$20/($O$19/2)))*$AZ$19))/3)*$AF$603),(((PI()*((($C$19+$G$20)-$AE1067)*($O$20/($O$19/2)))^2*((($O$20+$G$20)-$AE1067)/3))*$AF$603)-((PI()*((($C$19+$G$20)-$AE1067)*($O$20/($O$19/2)))^2*(((($C$19+$G$20)-$AE1067)*($O$20/($O$19/2)))*$AZ$19)/3)*$AF$603))),IF('Silo Levels'!$L$26="Pumping",(($D$18*$AF$603)+((PI()*(($C$21/2)^2)*($G$20-$AE1067))*$AF$603))+((($D$18+$H$18)/3)*$BG$19)+(((PI()*($C$21/2)^2*(($C$21/2)*$AZ$19))/3)*$AF$603),(($D$18*$AF$603)+((PI()*(($C$21/2)^2)*($G$20-$AE1067))*$AF$603))+((($D$18+$H$18)/3)*$BG$19)-(((PI()*($C$21/2)^2*(($C$21/2)*$AZ$19))/3)*$AF$603)))</f>
        <v>32022.712125124959</v>
      </c>
      <c r="AG1067" s="73">
        <v>46.2</v>
      </c>
      <c r="AH1067" s="101">
        <f t="shared" si="162"/>
        <v>27704.263871265444</v>
      </c>
      <c r="AI1067" s="66">
        <v>46.2</v>
      </c>
      <c r="AJ1067" s="102">
        <f>IF($AI1067&gt;$G$20,IF('Silo Levels'!$L$27="Pumping",((PI()*((($C$19+$G$20)-$AI1067)*($O$20/($O$19/2)))^2*((($O$20+$G$20)-$AI1067))/3)*$AJ$603)+(((PI()*((($C$19+$G$20)-$AI1067)*($O$20/($O$19/2)))^2*(((($C$19+$G$20)-$AI1067)*($O$20/($O$19/2)))*$AZ$20))/3)*$AJ$603),(((PI()*((($C$19+$G$20)-$AI1067)*($O$20/($O$19/2)))^2*((($O$20+$G$20)-$AI1067)/3))*$AJ$603)-((PI()*((($C$19+$G$20)-$AI1067)*($O$20/($O$19/2)))^2*(((($C$19+$G$20)-$AI1067)*($O$20/($O$19/2)))*$AZ$20)/3)*$AJ$603))),IF('Silo Levels'!$L$27="Pumping",(($D$18*$AJ$603)+((PI()*(($C$21/2)^2)*($G$20-$AI1067))*$AJ$603))+((($D$18+$H$18)/3)*$BG$20)+(((PI()*($C$21/2)^2*(($C$21/2)*$AZ$20))/3)*$AJ$603),(($D$18*$AJ$603)+((PI()*(($C$21/2)^2)*($G$20-$AI1067))*$AJ$603))+((($D$18+$H$18)/3)*$BG$20)-(((PI()*($C$21/2)^2*(($C$21/2)*$AZ$20))/3)*$AJ$603)))</f>
        <v>23522.808480458723</v>
      </c>
    </row>
    <row r="1068" spans="1:36" x14ac:dyDescent="0.3">
      <c r="A1068">
        <v>46.3</v>
      </c>
      <c r="B1068" s="101">
        <f t="shared" si="154"/>
        <v>27284.66137908696</v>
      </c>
      <c r="C1068" s="66">
        <v>46.3</v>
      </c>
      <c r="D1068" s="102">
        <f>IF($C1068&gt;$G$20,IF('Silo Levels'!$L$19="Pumping",((PI()*((($C$19+$G$20)-$C1068)*($O$20/($O$19/2)))^2*((($O$20+$G$20)-$C1068))/3)*$D$603)+(((PI()*((($C$19+$G$20)-$C1068)*($O$20/($O$19/2)))^2*(((($C$19+$G$20)-$C1068)*($O$20/($O$19/2)))*$AZ$12))/3)*$D$603),(((PI()*((($C$19+$G$20)-$C1068)*($O$20/($O$19/2)))^2*((($O$20+$G$20)-$C1068)/3))*$D$603)-((PI()*((($C$19+$G$20)-$C1068)*($O$20/($O$19/2)))^2*(((($C$19+$G$20)-$C1068)*($O$20/($O$19/2)))*$AZ$12)/3)*$D$603))),IF('Silo Levels'!$L$19="Pumping",(($D$18*$D$603)+((PI()*(($C$21/2)^2)*($G$20-$C1068))*$D$603))+((($D$18+$H$18)/3)*$BG$12)+(((PI()*($C$21/2)^2*(($C$21/2)*$AZ$12))/3)*$D$603),(($D$18*$D$603)+((PI()*(($C$21/2)^2)*($G$20-$C1068))*$D$603))+((($D$18+$H$18)/3)*$BG$12)-(((PI()*($C$21/2)^2*(($C$21/2)*$AZ$12))/3)*$D$603)))</f>
        <v>24357.642605522255</v>
      </c>
      <c r="E1068" s="73">
        <v>46.3</v>
      </c>
      <c r="F1068" s="101">
        <f t="shared" si="155"/>
        <v>24718.179660179369</v>
      </c>
      <c r="G1068" s="66">
        <v>46.3</v>
      </c>
      <c r="H1068" s="102">
        <f>IF($G1068&gt;$G$20,IF('Silo Levels'!$L$20="Pumping",((PI()*((($C$19+$G$20)-$G1068)*($O$20/($O$19/2)))^2*((($O$20+$G$20)-$G1068))/3)*$H$603)+(((PI()*((($C$19+$G$20)-$G1068)*($O$20/($O$19/2)))^2*(((($C$19+$G$20)-$G1068)*($O$20/($O$19/2)))*$AZ$13))/3)*$H$603),(((PI()*((($C$19+$G$20)-$G1068)*($O$20/($O$19/2)))^2*((($O$20+$G$20)-$G1068)/3))*$H$603)-((PI()*((($C$19+$G$20)-$G1068)*($O$20/($O$19/2)))^2*(((($C$19+$G$20)-$G1068)*($O$20/($O$19/2)))*$AZ$13)/3)*$H$603))),IF('Silo Levels'!$L$20="Pumping",(($D$18*$H$603)+((PI()*(($C$21/2)^2)*($G$20-$G1068))*$H$603))+((($D$18+$H$18)/3)*$BG$13)+(((PI()*($C$21/2)^2*(($C$21/2)*$AZ$13))/3)*$H$603),(($D$18*$H$603)+((PI()*(($C$21/2)^2)*($G$20-$G1068))*$H$603))+((($D$18+$H$18)/3)*$BG$13)-(((PI()*($C$21/2)^2*(($C$21/2)*$AZ$13))/3)*$H$603)))</f>
        <v>20930.04521515351</v>
      </c>
      <c r="I1068" s="73">
        <v>46.3</v>
      </c>
      <c r="J1068" s="101">
        <f t="shared" si="156"/>
        <v>24830.794616942094</v>
      </c>
      <c r="K1068" s="66">
        <v>46.3</v>
      </c>
      <c r="L1068" s="102">
        <f>IF($K1068&gt;$G$20,IF('Silo Levels'!$L$21="Pumping",((PI()*((($C$19+$G$20)-$K1068)*($O$20/($O$19/2)))^2*((($O$20+$G$20)-$K1068))/3)*$L$603)+(((PI()*((($C$19+$G$20)-$K1068)*($O$20/($O$19/2)))^2*(((($C$19+$G$20)-$K1068)*($O$20/($O$19/2)))*$AZ$14))/3)*$L$603),(((PI()*((($C$19+$G$20)-$K1068)*($O$20/($O$19/2)))^2*((($O$20+$G$20)-$K1068)/3))*$L$603)-((PI()*((($C$19+$G$20)-$K1068)*($O$20/($O$19/2)))^2*(((($C$19+$G$20)-$K1068)*($O$20/($O$19/2)))*$AZ$14)/3)*$L$603))),IF('Silo Levels'!$L$21="Pumping",(($D$18*$L$603)+((PI()*(($C$21/2)^2)*($G$20-$K1068))*$L$603))+((($D$18+$H$18)/3)*$BG$14)+(((PI()*($C$21/2)^2*(($C$21/2)*$AZ$14))/3)*$L$603),(($D$18*$L$603)+((PI()*(($C$21/2)^2)*($G$20-$K1068))*$L$603))+((($D$18+$H$18)/3)*$BG$14)-(((PI()*($C$21/2)^2*(($C$21/2)*$AZ$14))/3)*$L$603)))</f>
        <v>21025.401595329982</v>
      </c>
      <c r="M1068" s="73">
        <v>46.3</v>
      </c>
      <c r="N1068" s="101">
        <f t="shared" si="157"/>
        <v>25416.509242906432</v>
      </c>
      <c r="O1068" s="66">
        <v>46.3</v>
      </c>
      <c r="P1068" s="102">
        <f>IF($O1068&gt;$G$20,IF('Silo Levels'!$L$22="Pumping",((PI()*((($C$19+$G$20)-$O1068)*($O$20/($O$19/2)))^2*((($O$20+$G$20)-$O1068))/3)*$P$603)+(((PI()*((($C$19+$G$20)-$O1068)*($O$20/($O$19/2)))^2*(((($C$19+$G$20)-$O1068)*($O$20/($O$19/2)))*$AZ$15))/3)*$P$603),(((PI()*((($C$19+$G$20)-$O1068)*($O$20/($O$19/2)))^2*((($O$20+$G$20)-$O1068)/3))*$P$603)-((PI()*((($C$19+$G$20)-$O1068)*($O$20/($O$19/2)))^2*(((($C$19+$G$20)-$O1068)*($O$20/($O$19/2)))*$AZ$15)/3)*$P$603))),IF('Silo Levels'!$L$22="Pumping",(($D$18*$P$603)+((PI()*(($C$21/2)^2)*($G$20-$O1068))*$P$603))+((($D$18+$H$18)/3)*$BG$15)+(((PI()*($C$21/2)^2*(($C$21/2)*$AZ$15))/3)*$P$603),(($D$18*$P$603)+((PI()*(($C$21/2)^2)*($G$20-$O1068))*$P$603))+((($D$18+$H$18)/3)*$BG$15)-(((PI()*($C$21/2)^2*(($C$21/2)*$AZ$15))/3)*$P$603)))</f>
        <v>21521.35371531394</v>
      </c>
      <c r="Q1068" s="73">
        <v>46.3</v>
      </c>
      <c r="R1068" s="101">
        <f t="shared" si="158"/>
        <v>26291.429594409277</v>
      </c>
      <c r="S1068" s="66">
        <v>46.3</v>
      </c>
      <c r="T1068" s="102">
        <f>IF($S1068&gt;$G$20,IF('Silo Levels'!$L$23="Pumping",((PI()*((($C$19+$G$20)-$S1068)*($O$20/($O$19/2)))^2*((($O$20+$G$20)-$S1068))/3)*$T$603)+(((PI()*((($C$19+$G$20)-$S1068)*($O$20/($O$19/2)))^2*(((($C$19+$G$20)-$S1068)*($O$20/($O$19/2)))*$AZ$16))/3)*$T$603),(((PI()*((($C$19+$G$20)-$S1068)*($O$20/($O$19/2)))^2*((($O$20+$G$20)-$S1068)/3))*$T$603)-((PI()*((($C$19+$G$20)-$S1068)*($O$20/($O$19/2)))^2*(((($C$19+$G$20)-$S1068)*($O$20/($O$19/2)))*$AZ$16)/3)*$T$603))),IF('Silo Levels'!$L$23="Pumping",(($D$18*$T$603)+((PI()*(($C$21/2)^2)*($G$20-$S1068))*$T$603))+((($D$18+$H$18)/3)*$BG$16)+(((PI()*($C$21/2)^2*(($C$21/2)*$AZ$16))/3)*$T$603),(($D$18*$T$603)+((PI()*(($C$21/2)^2)*($G$20-$S1068))*$T$603))+((($D$18+$H$18)/3)*$BG$16)-(((PI()*($C$21/2)^2*(($C$21/2)*$AZ$16))/3)*$T$603)))</f>
        <v>22262.189924467042</v>
      </c>
      <c r="U1068" s="73">
        <v>46.3</v>
      </c>
      <c r="V1068" s="101">
        <f t="shared" si="159"/>
        <v>24718.179660179369</v>
      </c>
      <c r="W1068" s="66">
        <v>46.3</v>
      </c>
      <c r="X1068" s="102">
        <f>IF($W1068&gt;$G$20,IF('Silo Levels'!$L$24="Pumping",((PI()*((($C$19+$G$20)-$W1068)*($O$20/($O$19/2)))^2*((($O$20+$G$20)-$W1068))/3)*$X$603)+(((PI()*((($C$19+$G$20)-$W1068)*($O$20/($O$19/2)))^2*(((($C$19+$G$20)-$W1068)*($O$20/($O$19/2)))*$AZ$17))/3)*$X$603),(((PI()*((($C$19+$G$20)-$W1068)*($O$20/($O$19/2)))^2*((($O$20+$G$20)-$W1068)/3))*$X$603)-((PI()*((($C$19+$G$20)-$W1068)*($O$20/($O$19/2)))^2*(((($C$19+$G$20)-$W1068)*($O$20/($O$19/2)))*$AZ$17)/3)*$X$603))),IF('Silo Levels'!$L$24="Pumping",(($D$18*$X$603)+((PI()*(($C$21/2)^2)*($G$20-$W1068))*$X$603))+((($D$18+$H$18)/3)*$BG$17)+(((PI()*($C$21/2)^2*(($C$21/2)*$AZ$17))/3)*$X$603),(($D$18*$X$603)+((PI()*(($C$21/2)^2)*($G$20-$W1068))*$X$603))+((($D$18+$H$18)/3)*$BG$17)-(((PI()*($C$21/2)^2*(($C$21/2)*$AZ$17))/3)*$X$603)))</f>
        <v>20930.04521515351</v>
      </c>
      <c r="Y1068" s="73">
        <v>46.3</v>
      </c>
      <c r="Z1068" s="101">
        <f t="shared" si="160"/>
        <v>28380.137612187344</v>
      </c>
      <c r="AA1068" s="66">
        <v>46.3</v>
      </c>
      <c r="AB1068" s="102">
        <f>IF($AA1068&gt;$G$20,IF('Silo Levels'!$L$25="Pumping",((PI()*((($C$19+$G$20)-$AA1068)*($O$20/($O$19/2)))^2*((($O$20+$G$20)-$AA1068))/3)*$AB$603)+(((PI()*((($C$19+$G$20)-$AA1068)*($O$20/($O$19/2)))^2*(((($C$19+$G$20)-$AA1068)*($O$20/($O$19/2)))*$AZ$18))/3)*$AB$603),(((PI()*((($C$19+$G$20)-$AA1068)*($O$20/($O$19/2)))^2*((($O$20+$G$20)-$AA1068)/3))*$AB$603)-((PI()*((($C$19+$G$20)-$AA1068)*($O$20/($O$19/2)))^2*(((($C$19+$G$20)-$AA1068)*($O$20/($O$19/2)))*$AZ$18)/3)*$AB$603))),IF('Silo Levels'!$L$25="Pumping",(($D$18*$AB$603)+((PI()*(($C$21/2)^2)*($G$20-$AA1068))*$AB$603))+((($D$18+$H$18)/3)*$BG$18)+(((PI()*($C$21/2)^2*(($C$21/2)*$AZ$18))/3)*$AB$603),(($D$18*$AB$603)+((PI()*(($C$21/2)^2)*($G$20-$AA1068))*$AB$603))+((($D$18+$H$18)/3)*$BG$18)-(((PI()*($C$21/2)^2*(($C$21/2)*$AZ$18))/3)*$AB$603)))</f>
        <v>24030.797235133028</v>
      </c>
      <c r="AC1068" s="73">
        <v>46.3</v>
      </c>
      <c r="AD1068" s="101">
        <f t="shared" si="161"/>
        <v>33789.560238812919</v>
      </c>
      <c r="AE1068" s="66">
        <v>46.3</v>
      </c>
      <c r="AF1068" s="102">
        <f>IF($AE1068&gt;$G$20,IF('Silo Levels'!$L$26="Pumping",((PI()*((($C$19+$G$20)-$AE1068)*($O$20/($O$19/2)))^2*((($O$20+$G$20)-$AE1068))/3)*$AF$603)+(((PI()*((($C$19+$G$20)-$AE1068)*($O$20/($O$19/2)))^2*(((($C$19+$G$20)-$AE1068)*($O$20/($O$19/2)))*$AZ$19))/3)*$AF$603),(((PI()*((($C$19+$G$20)-$AE1068)*($O$20/($O$19/2)))^2*((($O$20+$G$20)-$AE1068)/3))*$AF$603)-((PI()*((($C$19+$G$20)-$AE1068)*($O$20/($O$19/2)))^2*(((($C$19+$G$20)-$AE1068)*($O$20/($O$19/2)))*$AZ$19)/3)*$AF$603))),IF('Silo Levels'!$L$26="Pumping",(($D$18*$AF$603)+((PI()*(($C$21/2)^2)*($G$20-$AE1068))*$AF$603))+((($D$18+$H$18)/3)*$BG$19)+(((PI()*($C$21/2)^2*(($C$21/2)*$AZ$19))/3)*$AF$603),(($D$18*$AF$603)+((PI()*(($C$21/2)^2)*($G$20-$AE1068))*$AF$603))+((($D$18+$H$18)/3)*$BG$19)-(((PI()*($C$21/2)^2*(($C$21/2)*$AZ$19))/3)*$AF$603)))</f>
        <v>31579.074586552942</v>
      </c>
      <c r="AG1068" s="73">
        <v>46.3</v>
      </c>
      <c r="AH1068" s="101">
        <f t="shared" si="162"/>
        <v>27284.66137908696</v>
      </c>
      <c r="AI1068" s="66">
        <v>46.3</v>
      </c>
      <c r="AJ1068" s="102">
        <f>IF($AI1068&gt;$G$20,IF('Silo Levels'!$L$27="Pumping",((PI()*((($C$19+$G$20)-$AI1068)*($O$20/($O$19/2)))^2*((($O$20+$G$20)-$AI1068))/3)*$AJ$603)+(((PI()*((($C$19+$G$20)-$AI1068)*($O$20/($O$19/2)))^2*(((($C$19+$G$20)-$AI1068)*($O$20/($O$19/2)))*$AZ$20))/3)*$AJ$603),(((PI()*((($C$19+$G$20)-$AI1068)*($O$20/($O$19/2)))^2*((($O$20+$G$20)-$AI1068)/3))*$AJ$603)-((PI()*((($C$19+$G$20)-$AI1068)*($O$20/($O$19/2)))^2*(((($C$19+$G$20)-$AI1068)*($O$20/($O$19/2)))*$AZ$20)/3)*$AJ$603))),IF('Silo Levels'!$L$27="Pumping",(($D$18*$AJ$603)+((PI()*(($C$21/2)^2)*($G$20-$AI1068))*$AJ$603))+((($D$18+$H$18)/3)*$BG$20)+(((PI()*($C$21/2)^2*(($C$21/2)*$AZ$20))/3)*$AJ$603),(($D$18*$AJ$603)+((PI()*(($C$21/2)^2)*($G$20-$AI1068))*$AJ$603))+((($D$18+$H$18)/3)*$BG$20)-(((PI()*($C$21/2)^2*(($C$21/2)*$AZ$20))/3)*$AJ$603)))</f>
        <v>23103.205988280239</v>
      </c>
    </row>
    <row r="1069" spans="1:36" x14ac:dyDescent="0.3">
      <c r="A1069">
        <v>46.4</v>
      </c>
      <c r="B1069" s="101">
        <f t="shared" si="154"/>
        <v>26865.058886908439</v>
      </c>
      <c r="C1069" s="66">
        <v>46.4</v>
      </c>
      <c r="D1069" s="102">
        <f>IF($C1069&gt;$G$20,IF('Silo Levels'!$L$19="Pumping",((PI()*((($C$19+$G$20)-$C1069)*($O$20/($O$19/2)))^2*((($O$20+$G$20)-$C1069))/3)*$D$603)+(((PI()*((($C$19+$G$20)-$C1069)*($O$20/($O$19/2)))^2*(((($C$19+$G$20)-$C1069)*($O$20/($O$19/2)))*$AZ$12))/3)*$D$603),(((PI()*((($C$19+$G$20)-$C1069)*($O$20/($O$19/2)))^2*((($O$20+$G$20)-$C1069)/3))*$D$603)-((PI()*((($C$19+$G$20)-$C1069)*($O$20/($O$19/2)))^2*(((($C$19+$G$20)-$C1069)*($O$20/($O$19/2)))*$AZ$12)/3)*$D$603))),IF('Silo Levels'!$L$19="Pumping",(($D$18*$D$603)+((PI()*(($C$21/2)^2)*($G$20-$C1069))*$D$603))+((($D$18+$H$18)/3)*$BG$12)+(((PI()*($C$21/2)^2*(($C$21/2)*$AZ$12))/3)*$D$603),(($D$18*$D$603)+((PI()*(($C$21/2)^2)*($G$20-$C1069))*$D$603))+((($D$18+$H$18)/3)*$BG$12)-(((PI()*($C$21/2)^2*(($C$21/2)*$AZ$12))/3)*$D$603)))</f>
        <v>23938.040113343734</v>
      </c>
      <c r="E1069" s="73">
        <v>46.4</v>
      </c>
      <c r="F1069" s="101">
        <f t="shared" si="155"/>
        <v>24338.046308204644</v>
      </c>
      <c r="G1069" s="66">
        <v>46.4</v>
      </c>
      <c r="H1069" s="102">
        <f>IF($G1069&gt;$G$20,IF('Silo Levels'!$L$20="Pumping",((PI()*((($C$19+$G$20)-$G1069)*($O$20/($O$19/2)))^2*((($O$20+$G$20)-$G1069))/3)*$H$603)+(((PI()*((($C$19+$G$20)-$G1069)*($O$20/($O$19/2)))^2*(((($C$19+$G$20)-$G1069)*($O$20/($O$19/2)))*$AZ$13))/3)*$H$603),(((PI()*((($C$19+$G$20)-$G1069)*($O$20/($O$19/2)))^2*((($O$20+$G$20)-$G1069)/3))*$H$603)-((PI()*((($C$19+$G$20)-$G1069)*($O$20/($O$19/2)))^2*(((($C$19+$G$20)-$G1069)*($O$20/($O$19/2)))*$AZ$13)/3)*$H$603))),IF('Silo Levels'!$L$20="Pumping",(($D$18*$H$603)+((PI()*(($C$21/2)^2)*($G$20-$G1069))*$H$603))+((($D$18+$H$18)/3)*$BG$13)+(((PI()*($C$21/2)^2*(($C$21/2)*$AZ$13))/3)*$H$603),(($D$18*$H$603)+((PI()*(($C$21/2)^2)*($G$20-$G1069))*$H$603))+((($D$18+$H$18)/3)*$BG$13)-(((PI()*($C$21/2)^2*(($C$21/2)*$AZ$13))/3)*$H$603)))</f>
        <v>20549.911863178786</v>
      </c>
      <c r="I1069" s="73">
        <v>46.4</v>
      </c>
      <c r="J1069" s="101">
        <f t="shared" si="156"/>
        <v>24448.929393867424</v>
      </c>
      <c r="K1069" s="66">
        <v>46.4</v>
      </c>
      <c r="L1069" s="102">
        <f>IF($K1069&gt;$G$20,IF('Silo Levels'!$L$21="Pumping",((PI()*((($C$19+$G$20)-$K1069)*($O$20/($O$19/2)))^2*((($O$20+$G$20)-$K1069))/3)*$L$603)+(((PI()*((($C$19+$G$20)-$K1069)*($O$20/($O$19/2)))^2*(((($C$19+$G$20)-$K1069)*($O$20/($O$19/2)))*$AZ$14))/3)*$L$603),(((PI()*((($C$19+$G$20)-$K1069)*($O$20/($O$19/2)))^2*((($O$20+$G$20)-$K1069)/3))*$L$603)-((PI()*((($C$19+$G$20)-$K1069)*($O$20/($O$19/2)))^2*(((($C$19+$G$20)-$K1069)*($O$20/($O$19/2)))*$AZ$14)/3)*$L$603))),IF('Silo Levels'!$L$21="Pumping",(($D$18*$L$603)+((PI()*(($C$21/2)^2)*($G$20-$K1069))*$L$603))+((($D$18+$H$18)/3)*$BG$14)+(((PI()*($C$21/2)^2*(($C$21/2)*$AZ$14))/3)*$L$603),(($D$18*$L$603)+((PI()*(($C$21/2)^2)*($G$20-$K1069))*$L$603))+((($D$18+$H$18)/3)*$BG$14)-(((PI()*($C$21/2)^2*(($C$21/2)*$AZ$14))/3)*$L$603)))</f>
        <v>20643.536372255312</v>
      </c>
      <c r="M1069" s="73">
        <v>46.4</v>
      </c>
      <c r="N1069" s="101">
        <f t="shared" si="157"/>
        <v>25025.636493099235</v>
      </c>
      <c r="O1069" s="66">
        <v>46.4</v>
      </c>
      <c r="P1069" s="102">
        <f>IF($O1069&gt;$G$20,IF('Silo Levels'!$L$22="Pumping",((PI()*((($C$19+$G$20)-$O1069)*($O$20/($O$19/2)))^2*((($O$20+$G$20)-$O1069))/3)*$P$603)+(((PI()*((($C$19+$G$20)-$O1069)*($O$20/($O$19/2)))^2*(((($C$19+$G$20)-$O1069)*($O$20/($O$19/2)))*$AZ$15))/3)*$P$603),(((PI()*((($C$19+$G$20)-$O1069)*($O$20/($O$19/2)))^2*((($O$20+$G$20)-$O1069)/3))*$P$603)-((PI()*((($C$19+$G$20)-$O1069)*($O$20/($O$19/2)))^2*(((($C$19+$G$20)-$O1069)*($O$20/($O$19/2)))*$AZ$15)/3)*$P$603))),IF('Silo Levels'!$L$22="Pumping",(($D$18*$P$603)+((PI()*(($C$21/2)^2)*($G$20-$O1069))*$P$603))+((($D$18+$H$18)/3)*$BG$15)+(((PI()*($C$21/2)^2*(($C$21/2)*$AZ$15))/3)*$P$603),(($D$18*$P$603)+((PI()*(($C$21/2)^2)*($G$20-$O1069))*$P$603))+((($D$18+$H$18)/3)*$BG$15)-(((PI()*($C$21/2)^2*(($C$21/2)*$AZ$15))/3)*$P$603)))</f>
        <v>21130.480965506744</v>
      </c>
      <c r="Q1069" s="73">
        <v>46.4</v>
      </c>
      <c r="R1069" s="101">
        <f t="shared" si="158"/>
        <v>25887.101711153744</v>
      </c>
      <c r="S1069" s="66">
        <v>46.4</v>
      </c>
      <c r="T1069" s="102">
        <f>IF($S1069&gt;$G$20,IF('Silo Levels'!$L$23="Pumping",((PI()*((($C$19+$G$20)-$S1069)*($O$20/($O$19/2)))^2*((($O$20+$G$20)-$S1069))/3)*$T$603)+(((PI()*((($C$19+$G$20)-$S1069)*($O$20/($O$19/2)))^2*(((($C$19+$G$20)-$S1069)*($O$20/($O$19/2)))*$AZ$16))/3)*$T$603),(((PI()*((($C$19+$G$20)-$S1069)*($O$20/($O$19/2)))^2*((($O$20+$G$20)-$S1069)/3))*$T$603)-((PI()*((($C$19+$G$20)-$S1069)*($O$20/($O$19/2)))^2*(((($C$19+$G$20)-$S1069)*($O$20/($O$19/2)))*$AZ$16)/3)*$T$603))),IF('Silo Levels'!$L$23="Pumping",(($D$18*$T$603)+((PI()*(($C$21/2)^2)*($G$20-$S1069))*$T$603))+((($D$18+$H$18)/3)*$BG$16)+(((PI()*($C$21/2)^2*(($C$21/2)*$AZ$16))/3)*$T$603),(($D$18*$T$603)+((PI()*(($C$21/2)^2)*($G$20-$S1069))*$T$603))+((($D$18+$H$18)/3)*$BG$16)-(((PI()*($C$21/2)^2*(($C$21/2)*$AZ$16))/3)*$T$603)))</f>
        <v>21857.862041211505</v>
      </c>
      <c r="U1069" s="73">
        <v>46.4</v>
      </c>
      <c r="V1069" s="101">
        <f t="shared" si="159"/>
        <v>24338.046308204644</v>
      </c>
      <c r="W1069" s="66">
        <v>46.4</v>
      </c>
      <c r="X1069" s="102">
        <f>IF($W1069&gt;$G$20,IF('Silo Levels'!$L$24="Pumping",((PI()*((($C$19+$G$20)-$W1069)*($O$20/($O$19/2)))^2*((($O$20+$G$20)-$W1069))/3)*$X$603)+(((PI()*((($C$19+$G$20)-$W1069)*($O$20/($O$19/2)))^2*(((($C$19+$G$20)-$W1069)*($O$20/($O$19/2)))*$AZ$17))/3)*$X$603),(((PI()*((($C$19+$G$20)-$W1069)*($O$20/($O$19/2)))^2*((($O$20+$G$20)-$W1069)/3))*$X$603)-((PI()*((($C$19+$G$20)-$W1069)*($O$20/($O$19/2)))^2*(((($C$19+$G$20)-$W1069)*($O$20/($O$19/2)))*$AZ$17)/3)*$X$603))),IF('Silo Levels'!$L$24="Pumping",(($D$18*$X$603)+((PI()*(($C$21/2)^2)*($G$20-$W1069))*$X$603))+((($D$18+$H$18)/3)*$BG$17)+(((PI()*($C$21/2)^2*(($C$21/2)*$AZ$17))/3)*$X$603),(($D$18*$X$603)+((PI()*(($C$21/2)^2)*($G$20-$W1069))*$X$603))+((($D$18+$H$18)/3)*$BG$17)-(((PI()*($C$21/2)^2*(($C$21/2)*$AZ$17))/3)*$X$603)))</f>
        <v>20549.911863178786</v>
      </c>
      <c r="Y1069" s="73">
        <v>46.4</v>
      </c>
      <c r="Z1069" s="101">
        <f t="shared" si="160"/>
        <v>27943.688124873177</v>
      </c>
      <c r="AA1069" s="66">
        <v>46.4</v>
      </c>
      <c r="AB1069" s="102">
        <f>IF($AA1069&gt;$G$20,IF('Silo Levels'!$L$25="Pumping",((PI()*((($C$19+$G$20)-$AA1069)*($O$20/($O$19/2)))^2*((($O$20+$G$20)-$AA1069))/3)*$AB$603)+(((PI()*((($C$19+$G$20)-$AA1069)*($O$20/($O$19/2)))^2*(((($C$19+$G$20)-$AA1069)*($O$20/($O$19/2)))*$AZ$18))/3)*$AB$603),(((PI()*((($C$19+$G$20)-$AA1069)*($O$20/($O$19/2)))^2*((($O$20+$G$20)-$AA1069)/3))*$AB$603)-((PI()*((($C$19+$G$20)-$AA1069)*($O$20/($O$19/2)))^2*(((($C$19+$G$20)-$AA1069)*($O$20/($O$19/2)))*$AZ$18)/3)*$AB$603))),IF('Silo Levels'!$L$25="Pumping",(($D$18*$AB$603)+((PI()*(($C$21/2)^2)*($G$20-$AA1069))*$AB$603))+((($D$18+$H$18)/3)*$BG$18)+(((PI()*($C$21/2)^2*(($C$21/2)*$AZ$18))/3)*$AB$603),(($D$18*$AB$603)+((PI()*(($C$21/2)^2)*($G$20-$AA1069))*$AB$603))+((($D$18+$H$18)/3)*$BG$18)-(((PI()*($C$21/2)^2*(($C$21/2)*$AZ$18))/3)*$AB$603)))</f>
        <v>23594.347747818862</v>
      </c>
      <c r="AC1069" s="73">
        <v>46.4</v>
      </c>
      <c r="AD1069" s="101">
        <f t="shared" si="161"/>
        <v>33345.922700240881</v>
      </c>
      <c r="AE1069" s="66">
        <v>46.4</v>
      </c>
      <c r="AF1069" s="102">
        <f>IF($AE1069&gt;$G$20,IF('Silo Levels'!$L$26="Pumping",((PI()*((($C$19+$G$20)-$AE1069)*($O$20/($O$19/2)))^2*((($O$20+$G$20)-$AE1069))/3)*$AF$603)+(((PI()*((($C$19+$G$20)-$AE1069)*($O$20/($O$19/2)))^2*(((($C$19+$G$20)-$AE1069)*($O$20/($O$19/2)))*$AZ$19))/3)*$AF$603),(((PI()*((($C$19+$G$20)-$AE1069)*($O$20/($O$19/2)))^2*((($O$20+$G$20)-$AE1069)/3))*$AF$603)-((PI()*((($C$19+$G$20)-$AE1069)*($O$20/($O$19/2)))^2*(((($C$19+$G$20)-$AE1069)*($O$20/($O$19/2)))*$AZ$19)/3)*$AF$603))),IF('Silo Levels'!$L$26="Pumping",(($D$18*$AF$603)+((PI()*(($C$21/2)^2)*($G$20-$AE1069))*$AF$603))+((($D$18+$H$18)/3)*$BG$19)+(((PI()*($C$21/2)^2*(($C$21/2)*$AZ$19))/3)*$AF$603),(($D$18*$AF$603)+((PI()*(($C$21/2)^2)*($G$20-$AE1069))*$AF$603))+((($D$18+$H$18)/3)*$BG$19)-(((PI()*($C$21/2)^2*(($C$21/2)*$AZ$19))/3)*$AF$603)))</f>
        <v>31135.437047980904</v>
      </c>
      <c r="AG1069" s="73">
        <v>46.4</v>
      </c>
      <c r="AH1069" s="101">
        <f t="shared" si="162"/>
        <v>26865.058886908439</v>
      </c>
      <c r="AI1069" s="66">
        <v>46.4</v>
      </c>
      <c r="AJ1069" s="102">
        <f>IF($AI1069&gt;$G$20,IF('Silo Levels'!$L$27="Pumping",((PI()*((($C$19+$G$20)-$AI1069)*($O$20/($O$19/2)))^2*((($O$20+$G$20)-$AI1069))/3)*$AJ$603)+(((PI()*((($C$19+$G$20)-$AI1069)*($O$20/($O$19/2)))^2*(((($C$19+$G$20)-$AI1069)*($O$20/($O$19/2)))*$AZ$20))/3)*$AJ$603),(((PI()*((($C$19+$G$20)-$AI1069)*($O$20/($O$19/2)))^2*((($O$20+$G$20)-$AI1069)/3))*$AJ$603)-((PI()*((($C$19+$G$20)-$AI1069)*($O$20/($O$19/2)))^2*(((($C$19+$G$20)-$AI1069)*($O$20/($O$19/2)))*$AZ$20)/3)*$AJ$603))),IF('Silo Levels'!$L$27="Pumping",(($D$18*$AJ$603)+((PI()*(($C$21/2)^2)*($G$20-$AI1069))*$AJ$603))+((($D$18+$H$18)/3)*$BG$20)+(((PI()*($C$21/2)^2*(($C$21/2)*$AZ$20))/3)*$AJ$603),(($D$18*$AJ$603)+((PI()*(($C$21/2)^2)*($G$20-$AI1069))*$AJ$603))+((($D$18+$H$18)/3)*$BG$20)-(((PI()*($C$21/2)^2*(($C$21/2)*$AZ$20))/3)*$AJ$603)))</f>
        <v>22683.603496101718</v>
      </c>
    </row>
    <row r="1070" spans="1:36" x14ac:dyDescent="0.3">
      <c r="A1070">
        <v>46.5</v>
      </c>
      <c r="B1070" s="101">
        <f t="shared" si="154"/>
        <v>26445.456394729918</v>
      </c>
      <c r="C1070" s="66">
        <v>46.5</v>
      </c>
      <c r="D1070" s="102">
        <f>IF($C1070&gt;$G$20,IF('Silo Levels'!$L$19="Pumping",((PI()*((($C$19+$G$20)-$C1070)*($O$20/($O$19/2)))^2*((($O$20+$G$20)-$C1070))/3)*$D$603)+(((PI()*((($C$19+$G$20)-$C1070)*($O$20/($O$19/2)))^2*(((($C$19+$G$20)-$C1070)*($O$20/($O$19/2)))*$AZ$12))/3)*$D$603),(((PI()*((($C$19+$G$20)-$C1070)*($O$20/($O$19/2)))^2*((($O$20+$G$20)-$C1070)/3))*$D$603)-((PI()*((($C$19+$G$20)-$C1070)*($O$20/($O$19/2)))^2*(((($C$19+$G$20)-$C1070)*($O$20/($O$19/2)))*$AZ$12)/3)*$D$603))),IF('Silo Levels'!$L$19="Pumping",(($D$18*$D$603)+((PI()*(($C$21/2)^2)*($G$20-$C1070))*$D$603))+((($D$18+$H$18)/3)*$BG$12)+(((PI()*($C$21/2)^2*(($C$21/2)*$AZ$12))/3)*$D$603),(($D$18*$D$603)+((PI()*(($C$21/2)^2)*($G$20-$C1070))*$D$603))+((($D$18+$H$18)/3)*$BG$12)-(((PI()*($C$21/2)^2*(($C$21/2)*$AZ$12))/3)*$D$603)))</f>
        <v>23518.437621165212</v>
      </c>
      <c r="E1070" s="73">
        <v>46.5</v>
      </c>
      <c r="F1070" s="101">
        <f t="shared" si="155"/>
        <v>23957.912956229917</v>
      </c>
      <c r="G1070" s="66">
        <v>46.5</v>
      </c>
      <c r="H1070" s="102">
        <f>IF($G1070&gt;$G$20,IF('Silo Levels'!$L$20="Pumping",((PI()*((($C$19+$G$20)-$G1070)*($O$20/($O$19/2)))^2*((($O$20+$G$20)-$G1070))/3)*$H$603)+(((PI()*((($C$19+$G$20)-$G1070)*($O$20/($O$19/2)))^2*(((($C$19+$G$20)-$G1070)*($O$20/($O$19/2)))*$AZ$13))/3)*$H$603),(((PI()*((($C$19+$G$20)-$G1070)*($O$20/($O$19/2)))^2*((($O$20+$G$20)-$G1070)/3))*$H$603)-((PI()*((($C$19+$G$20)-$G1070)*($O$20/($O$19/2)))^2*(((($C$19+$G$20)-$G1070)*($O$20/($O$19/2)))*$AZ$13)/3)*$H$603))),IF('Silo Levels'!$L$20="Pumping",(($D$18*$H$603)+((PI()*(($C$21/2)^2)*($G$20-$G1070))*$H$603))+((($D$18+$H$18)/3)*$BG$13)+(((PI()*($C$21/2)^2*(($C$21/2)*$AZ$13))/3)*$H$603),(($D$18*$H$603)+((PI()*(($C$21/2)^2)*($G$20-$G1070))*$H$603))+((($D$18+$H$18)/3)*$BG$13)-(((PI()*($C$21/2)^2*(($C$21/2)*$AZ$13))/3)*$H$603)))</f>
        <v>20169.778511204058</v>
      </c>
      <c r="I1070" s="73">
        <v>46.5</v>
      </c>
      <c r="J1070" s="101">
        <f t="shared" si="156"/>
        <v>24067.06417079275</v>
      </c>
      <c r="K1070" s="66">
        <v>46.5</v>
      </c>
      <c r="L1070" s="102">
        <f>IF($K1070&gt;$G$20,IF('Silo Levels'!$L$21="Pumping",((PI()*((($C$19+$G$20)-$K1070)*($O$20/($O$19/2)))^2*((($O$20+$G$20)-$K1070))/3)*$L$603)+(((PI()*((($C$19+$G$20)-$K1070)*($O$20/($O$19/2)))^2*(((($C$19+$G$20)-$K1070)*($O$20/($O$19/2)))*$AZ$14))/3)*$L$603),(((PI()*((($C$19+$G$20)-$K1070)*($O$20/($O$19/2)))^2*((($O$20+$G$20)-$K1070)/3))*$L$603)-((PI()*((($C$19+$G$20)-$K1070)*($O$20/($O$19/2)))^2*(((($C$19+$G$20)-$K1070)*($O$20/($O$19/2)))*$AZ$14)/3)*$L$603))),IF('Silo Levels'!$L$21="Pumping",(($D$18*$L$603)+((PI()*(($C$21/2)^2)*($G$20-$K1070))*$L$603))+((($D$18+$H$18)/3)*$BG$14)+(((PI()*($C$21/2)^2*(($C$21/2)*$AZ$14))/3)*$L$603),(($D$18*$L$603)+((PI()*(($C$21/2)^2)*($G$20-$K1070))*$L$603))+((($D$18+$H$18)/3)*$BG$14)-(((PI()*($C$21/2)^2*(($C$21/2)*$AZ$14))/3)*$L$603)))</f>
        <v>20261.671149180638</v>
      </c>
      <c r="M1070" s="73">
        <v>46.5</v>
      </c>
      <c r="N1070" s="101">
        <f t="shared" si="157"/>
        <v>24634.763743292038</v>
      </c>
      <c r="O1070" s="66">
        <v>46.5</v>
      </c>
      <c r="P1070" s="102">
        <f>IF($O1070&gt;$G$20,IF('Silo Levels'!$L$22="Pumping",((PI()*((($C$19+$G$20)-$O1070)*($O$20/($O$19/2)))^2*((($O$20+$G$20)-$O1070))/3)*$P$603)+(((PI()*((($C$19+$G$20)-$O1070)*($O$20/($O$19/2)))^2*(((($C$19+$G$20)-$O1070)*($O$20/($O$19/2)))*$AZ$15))/3)*$P$603),(((PI()*((($C$19+$G$20)-$O1070)*($O$20/($O$19/2)))^2*((($O$20+$G$20)-$O1070)/3))*$P$603)-((PI()*((($C$19+$G$20)-$O1070)*($O$20/($O$19/2)))^2*(((($C$19+$G$20)-$O1070)*($O$20/($O$19/2)))*$AZ$15)/3)*$P$603))),IF('Silo Levels'!$L$22="Pumping",(($D$18*$P$603)+((PI()*(($C$21/2)^2)*($G$20-$O1070))*$P$603))+((($D$18+$H$18)/3)*$BG$15)+(((PI()*($C$21/2)^2*(($C$21/2)*$AZ$15))/3)*$P$603),(($D$18*$P$603)+((PI()*(($C$21/2)^2)*($G$20-$O1070))*$P$603))+((($D$18+$H$18)/3)*$BG$15)-(((PI()*($C$21/2)^2*(($C$21/2)*$AZ$15))/3)*$P$603)))</f>
        <v>20739.608215699547</v>
      </c>
      <c r="Q1070" s="73">
        <v>46.5</v>
      </c>
      <c r="R1070" s="101">
        <f t="shared" si="158"/>
        <v>25482.773827898207</v>
      </c>
      <c r="S1070" s="66">
        <v>46.5</v>
      </c>
      <c r="T1070" s="102">
        <f>IF($S1070&gt;$G$20,IF('Silo Levels'!$L$23="Pumping",((PI()*((($C$19+$G$20)-$S1070)*($O$20/($O$19/2)))^2*((($O$20+$G$20)-$S1070))/3)*$T$603)+(((PI()*((($C$19+$G$20)-$S1070)*($O$20/($O$19/2)))^2*(((($C$19+$G$20)-$S1070)*($O$20/($O$19/2)))*$AZ$16))/3)*$T$603),(((PI()*((($C$19+$G$20)-$S1070)*($O$20/($O$19/2)))^2*((($O$20+$G$20)-$S1070)/3))*$T$603)-((PI()*((($C$19+$G$20)-$S1070)*($O$20/($O$19/2)))^2*(((($C$19+$G$20)-$S1070)*($O$20/($O$19/2)))*$AZ$16)/3)*$T$603))),IF('Silo Levels'!$L$23="Pumping",(($D$18*$T$603)+((PI()*(($C$21/2)^2)*($G$20-$S1070))*$T$603))+((($D$18+$H$18)/3)*$BG$16)+(((PI()*($C$21/2)^2*(($C$21/2)*$AZ$16))/3)*$T$603),(($D$18*$T$603)+((PI()*(($C$21/2)^2)*($G$20-$S1070))*$T$603))+((($D$18+$H$18)/3)*$BG$16)-(((PI()*($C$21/2)^2*(($C$21/2)*$AZ$16))/3)*$T$603)))</f>
        <v>21453.534157955968</v>
      </c>
      <c r="U1070" s="73">
        <v>46.5</v>
      </c>
      <c r="V1070" s="101">
        <f t="shared" si="159"/>
        <v>23957.912956229917</v>
      </c>
      <c r="W1070" s="66">
        <v>46.5</v>
      </c>
      <c r="X1070" s="102">
        <f>IF($W1070&gt;$G$20,IF('Silo Levels'!$L$24="Pumping",((PI()*((($C$19+$G$20)-$W1070)*($O$20/($O$19/2)))^2*((($O$20+$G$20)-$W1070))/3)*$X$603)+(((PI()*((($C$19+$G$20)-$W1070)*($O$20/($O$19/2)))^2*(((($C$19+$G$20)-$W1070)*($O$20/($O$19/2)))*$AZ$17))/3)*$X$603),(((PI()*((($C$19+$G$20)-$W1070)*($O$20/($O$19/2)))^2*((($O$20+$G$20)-$W1070)/3))*$X$603)-((PI()*((($C$19+$G$20)-$W1070)*($O$20/($O$19/2)))^2*(((($C$19+$G$20)-$W1070)*($O$20/($O$19/2)))*$AZ$17)/3)*$X$603))),IF('Silo Levels'!$L$24="Pumping",(($D$18*$X$603)+((PI()*(($C$21/2)^2)*($G$20-$W1070))*$X$603))+((($D$18+$H$18)/3)*$BG$17)+(((PI()*($C$21/2)^2*(($C$21/2)*$AZ$17))/3)*$X$603),(($D$18*$X$603)+((PI()*(($C$21/2)^2)*($G$20-$W1070))*$X$603))+((($D$18+$H$18)/3)*$BG$17)-(((PI()*($C$21/2)^2*(($C$21/2)*$AZ$17))/3)*$X$603)))</f>
        <v>20169.778511204058</v>
      </c>
      <c r="Y1070" s="73">
        <v>46.5</v>
      </c>
      <c r="Z1070" s="101">
        <f t="shared" si="160"/>
        <v>27507.23863755901</v>
      </c>
      <c r="AA1070" s="66">
        <v>46.5</v>
      </c>
      <c r="AB1070" s="102">
        <f>IF($AA1070&gt;$G$20,IF('Silo Levels'!$L$25="Pumping",((PI()*((($C$19+$G$20)-$AA1070)*($O$20/($O$19/2)))^2*((($O$20+$G$20)-$AA1070))/3)*$AB$603)+(((PI()*((($C$19+$G$20)-$AA1070)*($O$20/($O$19/2)))^2*(((($C$19+$G$20)-$AA1070)*($O$20/($O$19/2)))*$AZ$18))/3)*$AB$603),(((PI()*((($C$19+$G$20)-$AA1070)*($O$20/($O$19/2)))^2*((($O$20+$G$20)-$AA1070)/3))*$AB$603)-((PI()*((($C$19+$G$20)-$AA1070)*($O$20/($O$19/2)))^2*(((($C$19+$G$20)-$AA1070)*($O$20/($O$19/2)))*$AZ$18)/3)*$AB$603))),IF('Silo Levels'!$L$25="Pumping",(($D$18*$AB$603)+((PI()*(($C$21/2)^2)*($G$20-$AA1070))*$AB$603))+((($D$18+$H$18)/3)*$BG$18)+(((PI()*($C$21/2)^2*(($C$21/2)*$AZ$18))/3)*$AB$603),(($D$18*$AB$603)+((PI()*(($C$21/2)^2)*($G$20-$AA1070))*$AB$603))+((($D$18+$H$18)/3)*$BG$18)-(((PI()*($C$21/2)^2*(($C$21/2)*$AZ$18))/3)*$AB$603)))</f>
        <v>23157.898260504695</v>
      </c>
      <c r="AC1070" s="73">
        <v>46.5</v>
      </c>
      <c r="AD1070" s="101">
        <f t="shared" si="161"/>
        <v>32902.285161668835</v>
      </c>
      <c r="AE1070" s="66">
        <v>46.5</v>
      </c>
      <c r="AF1070" s="102">
        <f>IF($AE1070&gt;$G$20,IF('Silo Levels'!$L$26="Pumping",((PI()*((($C$19+$G$20)-$AE1070)*($O$20/($O$19/2)))^2*((($O$20+$G$20)-$AE1070))/3)*$AF$603)+(((PI()*((($C$19+$G$20)-$AE1070)*($O$20/($O$19/2)))^2*(((($C$19+$G$20)-$AE1070)*($O$20/($O$19/2)))*$AZ$19))/3)*$AF$603),(((PI()*((($C$19+$G$20)-$AE1070)*($O$20/($O$19/2)))^2*((($O$20+$G$20)-$AE1070)/3))*$AF$603)-((PI()*((($C$19+$G$20)-$AE1070)*($O$20/($O$19/2)))^2*(((($C$19+$G$20)-$AE1070)*($O$20/($O$19/2)))*$AZ$19)/3)*$AF$603))),IF('Silo Levels'!$L$26="Pumping",(($D$18*$AF$603)+((PI()*(($C$21/2)^2)*($G$20-$AE1070))*$AF$603))+((($D$18+$H$18)/3)*$BG$19)+(((PI()*($C$21/2)^2*(($C$21/2)*$AZ$19))/3)*$AF$603),(($D$18*$AF$603)+((PI()*(($C$21/2)^2)*($G$20-$AE1070))*$AF$603))+((($D$18+$H$18)/3)*$BG$19)-(((PI()*($C$21/2)^2*(($C$21/2)*$AZ$19))/3)*$AF$603)))</f>
        <v>30691.799509408858</v>
      </c>
      <c r="AG1070" s="73">
        <v>46.5</v>
      </c>
      <c r="AH1070" s="101">
        <f t="shared" si="162"/>
        <v>26445.456394729918</v>
      </c>
      <c r="AI1070" s="66">
        <v>46.5</v>
      </c>
      <c r="AJ1070" s="102">
        <f>IF($AI1070&gt;$G$20,IF('Silo Levels'!$L$27="Pumping",((PI()*((($C$19+$G$20)-$AI1070)*($O$20/($O$19/2)))^2*((($O$20+$G$20)-$AI1070))/3)*$AJ$603)+(((PI()*((($C$19+$G$20)-$AI1070)*($O$20/($O$19/2)))^2*(((($C$19+$G$20)-$AI1070)*($O$20/($O$19/2)))*$AZ$20))/3)*$AJ$603),(((PI()*((($C$19+$G$20)-$AI1070)*($O$20/($O$19/2)))^2*((($O$20+$G$20)-$AI1070)/3))*$AJ$603)-((PI()*((($C$19+$G$20)-$AI1070)*($O$20/($O$19/2)))^2*(((($C$19+$G$20)-$AI1070)*($O$20/($O$19/2)))*$AZ$20)/3)*$AJ$603))),IF('Silo Levels'!$L$27="Pumping",(($D$18*$AJ$603)+((PI()*(($C$21/2)^2)*($G$20-$AI1070))*$AJ$603))+((($D$18+$H$18)/3)*$BG$20)+(((PI()*($C$21/2)^2*(($C$21/2)*$AZ$20))/3)*$AJ$603),(($D$18*$AJ$603)+((PI()*(($C$21/2)^2)*($G$20-$AI1070))*$AJ$603))+((($D$18+$H$18)/3)*$BG$20)-(((PI()*($C$21/2)^2*(($C$21/2)*$AZ$20))/3)*$AJ$603)))</f>
        <v>22264.001003923197</v>
      </c>
    </row>
    <row r="1071" spans="1:36" x14ac:dyDescent="0.3">
      <c r="A1071">
        <v>46.6</v>
      </c>
      <c r="B1071" s="101">
        <f t="shared" si="154"/>
        <v>26025.853902551396</v>
      </c>
      <c r="C1071" s="66">
        <v>46.6</v>
      </c>
      <c r="D1071" s="102">
        <f>IF($C1071&gt;$G$20,IF('Silo Levels'!$L$19="Pumping",((PI()*((($C$19+$G$20)-$C1071)*($O$20/($O$19/2)))^2*((($O$20+$G$20)-$C1071))/3)*$D$603)+(((PI()*((($C$19+$G$20)-$C1071)*($O$20/($O$19/2)))^2*(((($C$19+$G$20)-$C1071)*($O$20/($O$19/2)))*$AZ$12))/3)*$D$603),(((PI()*((($C$19+$G$20)-$C1071)*($O$20/($O$19/2)))^2*((($O$20+$G$20)-$C1071)/3))*$D$603)-((PI()*((($C$19+$G$20)-$C1071)*($O$20/($O$19/2)))^2*(((($C$19+$G$20)-$C1071)*($O$20/($O$19/2)))*$AZ$12)/3)*$D$603))),IF('Silo Levels'!$L$19="Pumping",(($D$18*$D$603)+((PI()*(($C$21/2)^2)*($G$20-$C1071))*$D$603))+((($D$18+$H$18)/3)*$BG$12)+(((PI()*($C$21/2)^2*(($C$21/2)*$AZ$12))/3)*$D$603),(($D$18*$D$603)+((PI()*(($C$21/2)^2)*($G$20-$C1071))*$D$603))+((($D$18+$H$18)/3)*$BG$12)-(((PI()*($C$21/2)^2*(($C$21/2)*$AZ$12))/3)*$D$603)))</f>
        <v>23098.835128986691</v>
      </c>
      <c r="E1071" s="73">
        <v>46.6</v>
      </c>
      <c r="F1071" s="101">
        <f t="shared" si="155"/>
        <v>23577.779604255193</v>
      </c>
      <c r="G1071" s="66">
        <v>46.6</v>
      </c>
      <c r="H1071" s="102">
        <f>IF($G1071&gt;$G$20,IF('Silo Levels'!$L$20="Pumping",((PI()*((($C$19+$G$20)-$G1071)*($O$20/($O$19/2)))^2*((($O$20+$G$20)-$G1071))/3)*$H$603)+(((PI()*((($C$19+$G$20)-$G1071)*($O$20/($O$19/2)))^2*(((($C$19+$G$20)-$G1071)*($O$20/($O$19/2)))*$AZ$13))/3)*$H$603),(((PI()*((($C$19+$G$20)-$G1071)*($O$20/($O$19/2)))^2*((($O$20+$G$20)-$G1071)/3))*$H$603)-((PI()*((($C$19+$G$20)-$G1071)*($O$20/($O$19/2)))^2*(((($C$19+$G$20)-$G1071)*($O$20/($O$19/2)))*$AZ$13)/3)*$H$603))),IF('Silo Levels'!$L$20="Pumping",(($D$18*$H$603)+((PI()*(($C$21/2)^2)*($G$20-$G1071))*$H$603))+((($D$18+$H$18)/3)*$BG$13)+(((PI()*($C$21/2)^2*(($C$21/2)*$AZ$13))/3)*$H$603),(($D$18*$H$603)+((PI()*(($C$21/2)^2)*($G$20-$G1071))*$H$603))+((($D$18+$H$18)/3)*$BG$13)-(((PI()*($C$21/2)^2*(($C$21/2)*$AZ$13))/3)*$H$603)))</f>
        <v>19789.645159229334</v>
      </c>
      <c r="I1071" s="73">
        <v>46.6</v>
      </c>
      <c r="J1071" s="101">
        <f t="shared" si="156"/>
        <v>23685.198947718083</v>
      </c>
      <c r="K1071" s="66">
        <v>46.6</v>
      </c>
      <c r="L1071" s="102">
        <f>IF($K1071&gt;$G$20,IF('Silo Levels'!$L$21="Pumping",((PI()*((($C$19+$G$20)-$K1071)*($O$20/($O$19/2)))^2*((($O$20+$G$20)-$K1071))/3)*$L$603)+(((PI()*((($C$19+$G$20)-$K1071)*($O$20/($O$19/2)))^2*(((($C$19+$G$20)-$K1071)*($O$20/($O$19/2)))*$AZ$14))/3)*$L$603),(((PI()*((($C$19+$G$20)-$K1071)*($O$20/($O$19/2)))^2*((($O$20+$G$20)-$K1071)/3))*$L$603)-((PI()*((($C$19+$G$20)-$K1071)*($O$20/($O$19/2)))^2*(((($C$19+$G$20)-$K1071)*($O$20/($O$19/2)))*$AZ$14)/3)*$L$603))),IF('Silo Levels'!$L$21="Pumping",(($D$18*$L$603)+((PI()*(($C$21/2)^2)*($G$20-$K1071))*$L$603))+((($D$18+$H$18)/3)*$BG$14)+(((PI()*($C$21/2)^2*(($C$21/2)*$AZ$14))/3)*$L$603),(($D$18*$L$603)+((PI()*(($C$21/2)^2)*($G$20-$K1071))*$L$603))+((($D$18+$H$18)/3)*$BG$14)-(((PI()*($C$21/2)^2*(($C$21/2)*$AZ$14))/3)*$L$603)))</f>
        <v>19879.805926105972</v>
      </c>
      <c r="M1071" s="73">
        <v>46.6</v>
      </c>
      <c r="N1071" s="101">
        <f t="shared" si="157"/>
        <v>24243.890993484842</v>
      </c>
      <c r="O1071" s="66">
        <v>46.6</v>
      </c>
      <c r="P1071" s="102">
        <f>IF($O1071&gt;$G$20,IF('Silo Levels'!$L$22="Pumping",((PI()*((($C$19+$G$20)-$O1071)*($O$20/($O$19/2)))^2*((($O$20+$G$20)-$O1071))/3)*$P$603)+(((PI()*((($C$19+$G$20)-$O1071)*($O$20/($O$19/2)))^2*(((($C$19+$G$20)-$O1071)*($O$20/($O$19/2)))*$AZ$15))/3)*$P$603),(((PI()*((($C$19+$G$20)-$O1071)*($O$20/($O$19/2)))^2*((($O$20+$G$20)-$O1071)/3))*$P$603)-((PI()*((($C$19+$G$20)-$O1071)*($O$20/($O$19/2)))^2*(((($C$19+$G$20)-$O1071)*($O$20/($O$19/2)))*$AZ$15)/3)*$P$603))),IF('Silo Levels'!$L$22="Pumping",(($D$18*$P$603)+((PI()*(($C$21/2)^2)*($G$20-$O1071))*$P$603))+((($D$18+$H$18)/3)*$BG$15)+(((PI()*($C$21/2)^2*(($C$21/2)*$AZ$15))/3)*$P$603),(($D$18*$P$603)+((PI()*(($C$21/2)^2)*($G$20-$O1071))*$P$603))+((($D$18+$H$18)/3)*$BG$15)-(((PI()*($C$21/2)^2*(($C$21/2)*$AZ$15))/3)*$P$603)))</f>
        <v>20348.73546589235</v>
      </c>
      <c r="Q1071" s="73">
        <v>46.6</v>
      </c>
      <c r="R1071" s="101">
        <f t="shared" si="158"/>
        <v>25078.445944642674</v>
      </c>
      <c r="S1071" s="66">
        <v>46.6</v>
      </c>
      <c r="T1071" s="102">
        <f>IF($S1071&gt;$G$20,IF('Silo Levels'!$L$23="Pumping",((PI()*((($C$19+$G$20)-$S1071)*($O$20/($O$19/2)))^2*((($O$20+$G$20)-$S1071))/3)*$T$603)+(((PI()*((($C$19+$G$20)-$S1071)*($O$20/($O$19/2)))^2*(((($C$19+$G$20)-$S1071)*($O$20/($O$19/2)))*$AZ$16))/3)*$T$603),(((PI()*((($C$19+$G$20)-$S1071)*($O$20/($O$19/2)))^2*((($O$20+$G$20)-$S1071)/3))*$T$603)-((PI()*((($C$19+$G$20)-$S1071)*($O$20/($O$19/2)))^2*(((($C$19+$G$20)-$S1071)*($O$20/($O$19/2)))*$AZ$16)/3)*$T$603))),IF('Silo Levels'!$L$23="Pumping",(($D$18*$T$603)+((PI()*(($C$21/2)^2)*($G$20-$S1071))*$T$603))+((($D$18+$H$18)/3)*$BG$16)+(((PI()*($C$21/2)^2*(($C$21/2)*$AZ$16))/3)*$T$603),(($D$18*$T$603)+((PI()*(($C$21/2)^2)*($G$20-$S1071))*$T$603))+((($D$18+$H$18)/3)*$BG$16)-(((PI()*($C$21/2)^2*(($C$21/2)*$AZ$16))/3)*$T$603)))</f>
        <v>21049.206274700438</v>
      </c>
      <c r="U1071" s="73">
        <v>46.6</v>
      </c>
      <c r="V1071" s="101">
        <f t="shared" si="159"/>
        <v>23577.779604255193</v>
      </c>
      <c r="W1071" s="66">
        <v>46.6</v>
      </c>
      <c r="X1071" s="102">
        <f>IF($W1071&gt;$G$20,IF('Silo Levels'!$L$24="Pumping",((PI()*((($C$19+$G$20)-$W1071)*($O$20/($O$19/2)))^2*((($O$20+$G$20)-$W1071))/3)*$X$603)+(((PI()*((($C$19+$G$20)-$W1071)*($O$20/($O$19/2)))^2*(((($C$19+$G$20)-$W1071)*($O$20/($O$19/2)))*$AZ$17))/3)*$X$603),(((PI()*((($C$19+$G$20)-$W1071)*($O$20/($O$19/2)))^2*((($O$20+$G$20)-$W1071)/3))*$X$603)-((PI()*((($C$19+$G$20)-$W1071)*($O$20/($O$19/2)))^2*(((($C$19+$G$20)-$W1071)*($O$20/($O$19/2)))*$AZ$17)/3)*$X$603))),IF('Silo Levels'!$L$24="Pumping",(($D$18*$X$603)+((PI()*(($C$21/2)^2)*($G$20-$W1071))*$X$603))+((($D$18+$H$18)/3)*$BG$17)+(((PI()*($C$21/2)^2*(($C$21/2)*$AZ$17))/3)*$X$603),(($D$18*$X$603)+((PI()*(($C$21/2)^2)*($G$20-$W1071))*$X$603))+((($D$18+$H$18)/3)*$BG$17)-(((PI()*($C$21/2)^2*(($C$21/2)*$AZ$17))/3)*$X$603)))</f>
        <v>19789.645159229334</v>
      </c>
      <c r="Y1071" s="73">
        <v>46.6</v>
      </c>
      <c r="Z1071" s="101">
        <f t="shared" si="160"/>
        <v>27070.78915024484</v>
      </c>
      <c r="AA1071" s="66">
        <v>46.6</v>
      </c>
      <c r="AB1071" s="102">
        <f>IF($AA1071&gt;$G$20,IF('Silo Levels'!$L$25="Pumping",((PI()*((($C$19+$G$20)-$AA1071)*($O$20/($O$19/2)))^2*((($O$20+$G$20)-$AA1071))/3)*$AB$603)+(((PI()*((($C$19+$G$20)-$AA1071)*($O$20/($O$19/2)))^2*(((($C$19+$G$20)-$AA1071)*($O$20/($O$19/2)))*$AZ$18))/3)*$AB$603),(((PI()*((($C$19+$G$20)-$AA1071)*($O$20/($O$19/2)))^2*((($O$20+$G$20)-$AA1071)/3))*$AB$603)-((PI()*((($C$19+$G$20)-$AA1071)*($O$20/($O$19/2)))^2*(((($C$19+$G$20)-$AA1071)*($O$20/($O$19/2)))*$AZ$18)/3)*$AB$603))),IF('Silo Levels'!$L$25="Pumping",(($D$18*$AB$603)+((PI()*(($C$21/2)^2)*($G$20-$AA1071))*$AB$603))+((($D$18+$H$18)/3)*$BG$18)+(((PI()*($C$21/2)^2*(($C$21/2)*$AZ$18))/3)*$AB$603),(($D$18*$AB$603)+((PI()*(($C$21/2)^2)*($G$20-$AA1071))*$AB$603))+((($D$18+$H$18)/3)*$BG$18)-(((PI()*($C$21/2)^2*(($C$21/2)*$AZ$18))/3)*$AB$603)))</f>
        <v>22721.448773190525</v>
      </c>
      <c r="AC1071" s="73">
        <v>46.6</v>
      </c>
      <c r="AD1071" s="101">
        <f t="shared" si="161"/>
        <v>32458.647623096789</v>
      </c>
      <c r="AE1071" s="66">
        <v>46.6</v>
      </c>
      <c r="AF1071" s="102">
        <f>IF($AE1071&gt;$G$20,IF('Silo Levels'!$L$26="Pumping",((PI()*((($C$19+$G$20)-$AE1071)*($O$20/($O$19/2)))^2*((($O$20+$G$20)-$AE1071))/3)*$AF$603)+(((PI()*((($C$19+$G$20)-$AE1071)*($O$20/($O$19/2)))^2*(((($C$19+$G$20)-$AE1071)*($O$20/($O$19/2)))*$AZ$19))/3)*$AF$603),(((PI()*((($C$19+$G$20)-$AE1071)*($O$20/($O$19/2)))^2*((($O$20+$G$20)-$AE1071)/3))*$AF$603)-((PI()*((($C$19+$G$20)-$AE1071)*($O$20/($O$19/2)))^2*(((($C$19+$G$20)-$AE1071)*($O$20/($O$19/2)))*$AZ$19)/3)*$AF$603))),IF('Silo Levels'!$L$26="Pumping",(($D$18*$AF$603)+((PI()*(($C$21/2)^2)*($G$20-$AE1071))*$AF$603))+((($D$18+$H$18)/3)*$BG$19)+(((PI()*($C$21/2)^2*(($C$21/2)*$AZ$19))/3)*$AF$603),(($D$18*$AF$603)+((PI()*(($C$21/2)^2)*($G$20-$AE1071))*$AF$603))+((($D$18+$H$18)/3)*$BG$19)-(((PI()*($C$21/2)^2*(($C$21/2)*$AZ$19))/3)*$AF$603)))</f>
        <v>30248.161970836813</v>
      </c>
      <c r="AG1071" s="73">
        <v>46.6</v>
      </c>
      <c r="AH1071" s="101">
        <f t="shared" si="162"/>
        <v>26025.853902551396</v>
      </c>
      <c r="AI1071" s="66">
        <v>46.6</v>
      </c>
      <c r="AJ1071" s="102">
        <f>IF($AI1071&gt;$G$20,IF('Silo Levels'!$L$27="Pumping",((PI()*((($C$19+$G$20)-$AI1071)*($O$20/($O$19/2)))^2*((($O$20+$G$20)-$AI1071))/3)*$AJ$603)+(((PI()*((($C$19+$G$20)-$AI1071)*($O$20/($O$19/2)))^2*(((($C$19+$G$20)-$AI1071)*($O$20/($O$19/2)))*$AZ$20))/3)*$AJ$603),(((PI()*((($C$19+$G$20)-$AI1071)*($O$20/($O$19/2)))^2*((($O$20+$G$20)-$AI1071)/3))*$AJ$603)-((PI()*((($C$19+$G$20)-$AI1071)*($O$20/($O$19/2)))^2*(((($C$19+$G$20)-$AI1071)*($O$20/($O$19/2)))*$AZ$20)/3)*$AJ$603))),IF('Silo Levels'!$L$27="Pumping",(($D$18*$AJ$603)+((PI()*(($C$21/2)^2)*($G$20-$AI1071))*$AJ$603))+((($D$18+$H$18)/3)*$BG$20)+(((PI()*($C$21/2)^2*(($C$21/2)*$AZ$20))/3)*$AJ$603),(($D$18*$AJ$603)+((PI()*(($C$21/2)^2)*($G$20-$AI1071))*$AJ$603))+((($D$18+$H$18)/3)*$BG$20)-(((PI()*($C$21/2)^2*(($C$21/2)*$AZ$20))/3)*$AJ$603)))</f>
        <v>21844.398511744675</v>
      </c>
    </row>
    <row r="1072" spans="1:36" x14ac:dyDescent="0.3">
      <c r="A1072">
        <v>46.7</v>
      </c>
      <c r="B1072" s="101">
        <f t="shared" si="154"/>
        <v>25606.251410372875</v>
      </c>
      <c r="C1072" s="66">
        <v>46.7</v>
      </c>
      <c r="D1072" s="102">
        <f>IF($C1072&gt;$G$20,IF('Silo Levels'!$L$19="Pumping",((PI()*((($C$19+$G$20)-$C1072)*($O$20/($O$19/2)))^2*((($O$20+$G$20)-$C1072))/3)*$D$603)+(((PI()*((($C$19+$G$20)-$C1072)*($O$20/($O$19/2)))^2*(((($C$19+$G$20)-$C1072)*($O$20/($O$19/2)))*$AZ$12))/3)*$D$603),(((PI()*((($C$19+$G$20)-$C1072)*($O$20/($O$19/2)))^2*((($O$20+$G$20)-$C1072)/3))*$D$603)-((PI()*((($C$19+$G$20)-$C1072)*($O$20/($O$19/2)))^2*(((($C$19+$G$20)-$C1072)*($O$20/($O$19/2)))*$AZ$12)/3)*$D$603))),IF('Silo Levels'!$L$19="Pumping",(($D$18*$D$603)+((PI()*(($C$21/2)^2)*($G$20-$C1072))*$D$603))+((($D$18+$H$18)/3)*$BG$12)+(((PI()*($C$21/2)^2*(($C$21/2)*$AZ$12))/3)*$D$603),(($D$18*$D$603)+((PI()*(($C$21/2)^2)*($G$20-$C1072))*$D$603))+((($D$18+$H$18)/3)*$BG$12)-(((PI()*($C$21/2)^2*(($C$21/2)*$AZ$12))/3)*$D$603)))</f>
        <v>22679.23263680817</v>
      </c>
      <c r="E1072" s="73">
        <v>46.7</v>
      </c>
      <c r="F1072" s="101">
        <f t="shared" si="155"/>
        <v>23197.646252280469</v>
      </c>
      <c r="G1072" s="66">
        <v>46.7</v>
      </c>
      <c r="H1072" s="102">
        <f>IF($G1072&gt;$G$20,IF('Silo Levels'!$L$20="Pumping",((PI()*((($C$19+$G$20)-$G1072)*($O$20/($O$19/2)))^2*((($O$20+$G$20)-$G1072))/3)*$H$603)+(((PI()*((($C$19+$G$20)-$G1072)*($O$20/($O$19/2)))^2*(((($C$19+$G$20)-$G1072)*($O$20/($O$19/2)))*$AZ$13))/3)*$H$603),(((PI()*((($C$19+$G$20)-$G1072)*($O$20/($O$19/2)))^2*((($O$20+$G$20)-$G1072)/3))*$H$603)-((PI()*((($C$19+$G$20)-$G1072)*($O$20/($O$19/2)))^2*(((($C$19+$G$20)-$G1072)*($O$20/($O$19/2)))*$AZ$13)/3)*$H$603))),IF('Silo Levels'!$L$20="Pumping",(($D$18*$H$603)+((PI()*(($C$21/2)^2)*($G$20-$G1072))*$H$603))+((($D$18+$H$18)/3)*$BG$13)+(((PI()*($C$21/2)^2*(($C$21/2)*$AZ$13))/3)*$H$603),(($D$18*$H$603)+((PI()*(($C$21/2)^2)*($G$20-$G1072))*$H$603))+((($D$18+$H$18)/3)*$BG$13)-(((PI()*($C$21/2)^2*(($C$21/2)*$AZ$13))/3)*$H$603)))</f>
        <v>19409.51180725461</v>
      </c>
      <c r="I1072" s="73">
        <v>46.7</v>
      </c>
      <c r="J1072" s="101">
        <f t="shared" si="156"/>
        <v>23303.333724643409</v>
      </c>
      <c r="K1072" s="66">
        <v>46.7</v>
      </c>
      <c r="L1072" s="102">
        <f>IF($K1072&gt;$G$20,IF('Silo Levels'!$L$21="Pumping",((PI()*((($C$19+$G$20)-$K1072)*($O$20/($O$19/2)))^2*((($O$20+$G$20)-$K1072))/3)*$L$603)+(((PI()*((($C$19+$G$20)-$K1072)*($O$20/($O$19/2)))^2*(((($C$19+$G$20)-$K1072)*($O$20/($O$19/2)))*$AZ$14))/3)*$L$603),(((PI()*((($C$19+$G$20)-$K1072)*($O$20/($O$19/2)))^2*((($O$20+$G$20)-$K1072)/3))*$L$603)-((PI()*((($C$19+$G$20)-$K1072)*($O$20/($O$19/2)))^2*(((($C$19+$G$20)-$K1072)*($O$20/($O$19/2)))*$AZ$14)/3)*$L$603))),IF('Silo Levels'!$L$21="Pumping",(($D$18*$L$603)+((PI()*(($C$21/2)^2)*($G$20-$K1072))*$L$603))+((($D$18+$H$18)/3)*$BG$14)+(((PI()*($C$21/2)^2*(($C$21/2)*$AZ$14))/3)*$L$603),(($D$18*$L$603)+((PI()*(($C$21/2)^2)*($G$20-$K1072))*$L$603))+((($D$18+$H$18)/3)*$BG$14)-(((PI()*($C$21/2)^2*(($C$21/2)*$AZ$14))/3)*$L$603)))</f>
        <v>19497.940703031298</v>
      </c>
      <c r="M1072" s="73">
        <v>46.7</v>
      </c>
      <c r="N1072" s="101">
        <f t="shared" si="157"/>
        <v>23853.018243677649</v>
      </c>
      <c r="O1072" s="66">
        <v>46.7</v>
      </c>
      <c r="P1072" s="102">
        <f>IF($O1072&gt;$G$20,IF('Silo Levels'!$L$22="Pumping",((PI()*((($C$19+$G$20)-$O1072)*($O$20/($O$19/2)))^2*((($O$20+$G$20)-$O1072))/3)*$P$603)+(((PI()*((($C$19+$G$20)-$O1072)*($O$20/($O$19/2)))^2*(((($C$19+$G$20)-$O1072)*($O$20/($O$19/2)))*$AZ$15))/3)*$P$603),(((PI()*((($C$19+$G$20)-$O1072)*($O$20/($O$19/2)))^2*((($O$20+$G$20)-$O1072)/3))*$P$603)-((PI()*((($C$19+$G$20)-$O1072)*($O$20/($O$19/2)))^2*(((($C$19+$G$20)-$O1072)*($O$20/($O$19/2)))*$AZ$15)/3)*$P$603))),IF('Silo Levels'!$L$22="Pumping",(($D$18*$P$603)+((PI()*(($C$21/2)^2)*($G$20-$O1072))*$P$603))+((($D$18+$H$18)/3)*$BG$15)+(((PI()*($C$21/2)^2*(($C$21/2)*$AZ$15))/3)*$P$603),(($D$18*$P$603)+((PI()*(($C$21/2)^2)*($G$20-$O1072))*$P$603))+((($D$18+$H$18)/3)*$BG$15)-(((PI()*($C$21/2)^2*(($C$21/2)*$AZ$15))/3)*$P$603)))</f>
        <v>19957.862716085157</v>
      </c>
      <c r="Q1072" s="73">
        <v>46.7</v>
      </c>
      <c r="R1072" s="101">
        <f t="shared" si="158"/>
        <v>24674.118061387144</v>
      </c>
      <c r="S1072" s="66">
        <v>46.7</v>
      </c>
      <c r="T1072" s="102">
        <f>IF($S1072&gt;$G$20,IF('Silo Levels'!$L$23="Pumping",((PI()*((($C$19+$G$20)-$S1072)*($O$20/($O$19/2)))^2*((($O$20+$G$20)-$S1072))/3)*$T$603)+(((PI()*((($C$19+$G$20)-$S1072)*($O$20/($O$19/2)))^2*(((($C$19+$G$20)-$S1072)*($O$20/($O$19/2)))*$AZ$16))/3)*$T$603),(((PI()*((($C$19+$G$20)-$S1072)*($O$20/($O$19/2)))^2*((($O$20+$G$20)-$S1072)/3))*$T$603)-((PI()*((($C$19+$G$20)-$S1072)*($O$20/($O$19/2)))^2*(((($C$19+$G$20)-$S1072)*($O$20/($O$19/2)))*$AZ$16)/3)*$T$603))),IF('Silo Levels'!$L$23="Pumping",(($D$18*$T$603)+((PI()*(($C$21/2)^2)*($G$20-$S1072))*$T$603))+((($D$18+$H$18)/3)*$BG$16)+(((PI()*($C$21/2)^2*(($C$21/2)*$AZ$16))/3)*$T$603),(($D$18*$T$603)+((PI()*(($C$21/2)^2)*($G$20-$S1072))*$T$603))+((($D$18+$H$18)/3)*$BG$16)-(((PI()*($C$21/2)^2*(($C$21/2)*$AZ$16))/3)*$T$603)))</f>
        <v>20644.878391444909</v>
      </c>
      <c r="U1072" s="73">
        <v>46.7</v>
      </c>
      <c r="V1072" s="101">
        <f t="shared" si="159"/>
        <v>23197.646252280469</v>
      </c>
      <c r="W1072" s="66">
        <v>46.7</v>
      </c>
      <c r="X1072" s="102">
        <f>IF($W1072&gt;$G$20,IF('Silo Levels'!$L$24="Pumping",((PI()*((($C$19+$G$20)-$W1072)*($O$20/($O$19/2)))^2*((($O$20+$G$20)-$W1072))/3)*$X$603)+(((PI()*((($C$19+$G$20)-$W1072)*($O$20/($O$19/2)))^2*(((($C$19+$G$20)-$W1072)*($O$20/($O$19/2)))*$AZ$17))/3)*$X$603),(((PI()*((($C$19+$G$20)-$W1072)*($O$20/($O$19/2)))^2*((($O$20+$G$20)-$W1072)/3))*$X$603)-((PI()*((($C$19+$G$20)-$W1072)*($O$20/($O$19/2)))^2*(((($C$19+$G$20)-$W1072)*($O$20/($O$19/2)))*$AZ$17)/3)*$X$603))),IF('Silo Levels'!$L$24="Pumping",(($D$18*$X$603)+((PI()*(($C$21/2)^2)*($G$20-$W1072))*$X$603))+((($D$18+$H$18)/3)*$BG$17)+(((PI()*($C$21/2)^2*(($C$21/2)*$AZ$17))/3)*$X$603),(($D$18*$X$603)+((PI()*(($C$21/2)^2)*($G$20-$W1072))*$X$603))+((($D$18+$H$18)/3)*$BG$17)-(((PI()*($C$21/2)^2*(($C$21/2)*$AZ$17))/3)*$X$603)))</f>
        <v>19409.51180725461</v>
      </c>
      <c r="Y1072" s="73">
        <v>46.7</v>
      </c>
      <c r="Z1072" s="101">
        <f t="shared" si="160"/>
        <v>26634.339662930674</v>
      </c>
      <c r="AA1072" s="66">
        <v>46.7</v>
      </c>
      <c r="AB1072" s="102">
        <f>IF($AA1072&gt;$G$20,IF('Silo Levels'!$L$25="Pumping",((PI()*((($C$19+$G$20)-$AA1072)*($O$20/($O$19/2)))^2*((($O$20+$G$20)-$AA1072))/3)*$AB$603)+(((PI()*((($C$19+$G$20)-$AA1072)*($O$20/($O$19/2)))^2*(((($C$19+$G$20)-$AA1072)*($O$20/($O$19/2)))*$AZ$18))/3)*$AB$603),(((PI()*((($C$19+$G$20)-$AA1072)*($O$20/($O$19/2)))^2*((($O$20+$G$20)-$AA1072)/3))*$AB$603)-((PI()*((($C$19+$G$20)-$AA1072)*($O$20/($O$19/2)))^2*(((($C$19+$G$20)-$AA1072)*($O$20/($O$19/2)))*$AZ$18)/3)*$AB$603))),IF('Silo Levels'!$L$25="Pumping",(($D$18*$AB$603)+((PI()*(($C$21/2)^2)*($G$20-$AA1072))*$AB$603))+((($D$18+$H$18)/3)*$BG$18)+(((PI()*($C$21/2)^2*(($C$21/2)*$AZ$18))/3)*$AB$603),(($D$18*$AB$603)+((PI()*(($C$21/2)^2)*($G$20-$AA1072))*$AB$603))+((($D$18+$H$18)/3)*$BG$18)-(((PI()*($C$21/2)^2*(($C$21/2)*$AZ$18))/3)*$AB$603)))</f>
        <v>22284.999285876358</v>
      </c>
      <c r="AC1072" s="73">
        <v>46.7</v>
      </c>
      <c r="AD1072" s="101">
        <f t="shared" si="161"/>
        <v>32015.010084524747</v>
      </c>
      <c r="AE1072" s="66">
        <v>46.7</v>
      </c>
      <c r="AF1072" s="102">
        <f>IF($AE1072&gt;$G$20,IF('Silo Levels'!$L$26="Pumping",((PI()*((($C$19+$G$20)-$AE1072)*($O$20/($O$19/2)))^2*((($O$20+$G$20)-$AE1072))/3)*$AF$603)+(((PI()*((($C$19+$G$20)-$AE1072)*($O$20/($O$19/2)))^2*(((($C$19+$G$20)-$AE1072)*($O$20/($O$19/2)))*$AZ$19))/3)*$AF$603),(((PI()*((($C$19+$G$20)-$AE1072)*($O$20/($O$19/2)))^2*((($O$20+$G$20)-$AE1072)/3))*$AF$603)-((PI()*((($C$19+$G$20)-$AE1072)*($O$20/($O$19/2)))^2*(((($C$19+$G$20)-$AE1072)*($O$20/($O$19/2)))*$AZ$19)/3)*$AF$603))),IF('Silo Levels'!$L$26="Pumping",(($D$18*$AF$603)+((PI()*(($C$21/2)^2)*($G$20-$AE1072))*$AF$603))+((($D$18+$H$18)/3)*$BG$19)+(((PI()*($C$21/2)^2*(($C$21/2)*$AZ$19))/3)*$AF$603),(($D$18*$AF$603)+((PI()*(($C$21/2)^2)*($G$20-$AE1072))*$AF$603))+((($D$18+$H$18)/3)*$BG$19)-(((PI()*($C$21/2)^2*(($C$21/2)*$AZ$19))/3)*$AF$603)))</f>
        <v>29804.52443226477</v>
      </c>
      <c r="AG1072" s="73">
        <v>46.7</v>
      </c>
      <c r="AH1072" s="101">
        <f t="shared" si="162"/>
        <v>25606.251410372875</v>
      </c>
      <c r="AI1072" s="66">
        <v>46.7</v>
      </c>
      <c r="AJ1072" s="102">
        <f>IF($AI1072&gt;$G$20,IF('Silo Levels'!$L$27="Pumping",((PI()*((($C$19+$G$20)-$AI1072)*($O$20/($O$19/2)))^2*((($O$20+$G$20)-$AI1072))/3)*$AJ$603)+(((PI()*((($C$19+$G$20)-$AI1072)*($O$20/($O$19/2)))^2*(((($C$19+$G$20)-$AI1072)*($O$20/($O$19/2)))*$AZ$20))/3)*$AJ$603),(((PI()*((($C$19+$G$20)-$AI1072)*($O$20/($O$19/2)))^2*((($O$20+$G$20)-$AI1072)/3))*$AJ$603)-((PI()*((($C$19+$G$20)-$AI1072)*($O$20/($O$19/2)))^2*(((($C$19+$G$20)-$AI1072)*($O$20/($O$19/2)))*$AZ$20)/3)*$AJ$603))),IF('Silo Levels'!$L$27="Pumping",(($D$18*$AJ$603)+((PI()*(($C$21/2)^2)*($G$20-$AI1072))*$AJ$603))+((($D$18+$H$18)/3)*$BG$20)+(((PI()*($C$21/2)^2*(($C$21/2)*$AZ$20))/3)*$AJ$603),(($D$18*$AJ$603)+((PI()*(($C$21/2)^2)*($G$20-$AI1072))*$AJ$603))+((($D$18+$H$18)/3)*$BG$20)-(((PI()*($C$21/2)^2*(($C$21/2)*$AZ$20))/3)*$AJ$603)))</f>
        <v>21424.796019566154</v>
      </c>
    </row>
    <row r="1073" spans="1:36" x14ac:dyDescent="0.3">
      <c r="A1073">
        <v>46.8</v>
      </c>
      <c r="B1073" s="101">
        <f t="shared" si="154"/>
        <v>25186.648918194383</v>
      </c>
      <c r="C1073" s="66">
        <v>46.8</v>
      </c>
      <c r="D1073" s="102">
        <f>IF($C1073&gt;$G$20,IF('Silo Levels'!$L$19="Pumping",((PI()*((($C$19+$G$20)-$C1073)*($O$20/($O$19/2)))^2*((($O$20+$G$20)-$C1073))/3)*$D$603)+(((PI()*((($C$19+$G$20)-$C1073)*($O$20/($O$19/2)))^2*(((($C$19+$G$20)-$C1073)*($O$20/($O$19/2)))*$AZ$12))/3)*$D$603),(((PI()*((($C$19+$G$20)-$C1073)*($O$20/($O$19/2)))^2*((($O$20+$G$20)-$C1073)/3))*$D$603)-((PI()*((($C$19+$G$20)-$C1073)*($O$20/($O$19/2)))^2*(((($C$19+$G$20)-$C1073)*($O$20/($O$19/2)))*$AZ$12)/3)*$D$603))),IF('Silo Levels'!$L$19="Pumping",(($D$18*$D$603)+((PI()*(($C$21/2)^2)*($G$20-$C1073))*$D$603))+((($D$18+$H$18)/3)*$BG$12)+(((PI()*($C$21/2)^2*(($C$21/2)*$AZ$12))/3)*$D$603),(($D$18*$D$603)+((PI()*(($C$21/2)^2)*($G$20-$C1073))*$D$603))+((($D$18+$H$18)/3)*$BG$12)-(((PI()*($C$21/2)^2*(($C$21/2)*$AZ$12))/3)*$D$603)))</f>
        <v>22259.630144629678</v>
      </c>
      <c r="E1073" s="73">
        <v>46.8</v>
      </c>
      <c r="F1073" s="101">
        <f t="shared" si="155"/>
        <v>22817.51290030577</v>
      </c>
      <c r="G1073" s="66">
        <v>46.8</v>
      </c>
      <c r="H1073" s="102">
        <f>IF($G1073&gt;$G$20,IF('Silo Levels'!$L$20="Pumping",((PI()*((($C$19+$G$20)-$G1073)*($O$20/($O$19/2)))^2*((($O$20+$G$20)-$G1073))/3)*$H$603)+(((PI()*((($C$19+$G$20)-$G1073)*($O$20/($O$19/2)))^2*(((($C$19+$G$20)-$G1073)*($O$20/($O$19/2)))*$AZ$13))/3)*$H$603),(((PI()*((($C$19+$G$20)-$G1073)*($O$20/($O$19/2)))^2*((($O$20+$G$20)-$G1073)/3))*$H$603)-((PI()*((($C$19+$G$20)-$G1073)*($O$20/($O$19/2)))^2*(((($C$19+$G$20)-$G1073)*($O$20/($O$19/2)))*$AZ$13)/3)*$H$603))),IF('Silo Levels'!$L$20="Pumping",(($D$18*$H$603)+((PI()*(($C$21/2)^2)*($G$20-$G1073))*$H$603))+((($D$18+$H$18)/3)*$BG$13)+(((PI()*($C$21/2)^2*(($C$21/2)*$AZ$13))/3)*$H$603),(($D$18*$H$603)+((PI()*(($C$21/2)^2)*($G$20-$G1073))*$H$603))+((($D$18+$H$18)/3)*$BG$13)-(((PI()*($C$21/2)^2*(($C$21/2)*$AZ$13))/3)*$H$603)))</f>
        <v>19029.378455279912</v>
      </c>
      <c r="I1073" s="73">
        <v>46.8</v>
      </c>
      <c r="J1073" s="101">
        <f t="shared" si="156"/>
        <v>22921.468501568768</v>
      </c>
      <c r="K1073" s="66">
        <v>46.8</v>
      </c>
      <c r="L1073" s="102">
        <f>IF($K1073&gt;$G$20,IF('Silo Levels'!$L$21="Pumping",((PI()*((($C$19+$G$20)-$K1073)*($O$20/($O$19/2)))^2*((($O$20+$G$20)-$K1073))/3)*$L$603)+(((PI()*((($C$19+$G$20)-$K1073)*($O$20/($O$19/2)))^2*(((($C$19+$G$20)-$K1073)*($O$20/($O$19/2)))*$AZ$14))/3)*$L$603),(((PI()*((($C$19+$G$20)-$K1073)*($O$20/($O$19/2)))^2*((($O$20+$G$20)-$K1073)/3))*$L$603)-((PI()*((($C$19+$G$20)-$K1073)*($O$20/($O$19/2)))^2*(((($C$19+$G$20)-$K1073)*($O$20/($O$19/2)))*$AZ$14)/3)*$L$603))),IF('Silo Levels'!$L$21="Pumping",(($D$18*$L$603)+((PI()*(($C$21/2)^2)*($G$20-$K1073))*$L$603))+((($D$18+$H$18)/3)*$BG$14)+(((PI()*($C$21/2)^2*(($C$21/2)*$AZ$14))/3)*$L$603),(($D$18*$L$603)+((PI()*(($C$21/2)^2)*($G$20-$K1073))*$L$603))+((($D$18+$H$18)/3)*$BG$14)-(((PI()*($C$21/2)^2*(($C$21/2)*$AZ$14))/3)*$L$603)))</f>
        <v>19116.075479956657</v>
      </c>
      <c r="M1073" s="73">
        <v>46.8</v>
      </c>
      <c r="N1073" s="101">
        <f t="shared" si="157"/>
        <v>23462.145493870477</v>
      </c>
      <c r="O1073" s="66">
        <v>46.8</v>
      </c>
      <c r="P1073" s="102">
        <f>IF($O1073&gt;$G$20,IF('Silo Levels'!$L$22="Pumping",((PI()*((($C$19+$G$20)-$O1073)*($O$20/($O$19/2)))^2*((($O$20+$G$20)-$O1073))/3)*$P$603)+(((PI()*((($C$19+$G$20)-$O1073)*($O$20/($O$19/2)))^2*(((($C$19+$G$20)-$O1073)*($O$20/($O$19/2)))*$AZ$15))/3)*$P$603),(((PI()*((($C$19+$G$20)-$O1073)*($O$20/($O$19/2)))^2*((($O$20+$G$20)-$O1073)/3))*$P$603)-((PI()*((($C$19+$G$20)-$O1073)*($O$20/($O$19/2)))^2*(((($C$19+$G$20)-$O1073)*($O$20/($O$19/2)))*$AZ$15)/3)*$P$603))),IF('Silo Levels'!$L$22="Pumping",(($D$18*$P$603)+((PI()*(($C$21/2)^2)*($G$20-$O1073))*$P$603))+((($D$18+$H$18)/3)*$BG$15)+(((PI()*($C$21/2)^2*(($C$21/2)*$AZ$15))/3)*$P$603),(($D$18*$P$603)+((PI()*(($C$21/2)^2)*($G$20-$O1073))*$P$603))+((($D$18+$H$18)/3)*$BG$15)-(((PI()*($C$21/2)^2*(($C$21/2)*$AZ$15))/3)*$P$603)))</f>
        <v>19566.989966277986</v>
      </c>
      <c r="Q1073" s="73">
        <v>46.8</v>
      </c>
      <c r="R1073" s="101">
        <f t="shared" si="158"/>
        <v>24269.790178131636</v>
      </c>
      <c r="S1073" s="66">
        <v>46.8</v>
      </c>
      <c r="T1073" s="102">
        <f>IF($S1073&gt;$G$20,IF('Silo Levels'!$L$23="Pumping",((PI()*((($C$19+$G$20)-$S1073)*($O$20/($O$19/2)))^2*((($O$20+$G$20)-$S1073))/3)*$T$603)+(((PI()*((($C$19+$G$20)-$S1073)*($O$20/($O$19/2)))^2*(((($C$19+$G$20)-$S1073)*($O$20/($O$19/2)))*$AZ$16))/3)*$T$603),(((PI()*((($C$19+$G$20)-$S1073)*($O$20/($O$19/2)))^2*((($O$20+$G$20)-$S1073)/3))*$T$603)-((PI()*((($C$19+$G$20)-$S1073)*($O$20/($O$19/2)))^2*(((($C$19+$G$20)-$S1073)*($O$20/($O$19/2)))*$AZ$16)/3)*$T$603))),IF('Silo Levels'!$L$23="Pumping",(($D$18*$T$603)+((PI()*(($C$21/2)^2)*($G$20-$S1073))*$T$603))+((($D$18+$H$18)/3)*$BG$16)+(((PI()*($C$21/2)^2*(($C$21/2)*$AZ$16))/3)*$T$603),(($D$18*$T$603)+((PI()*(($C$21/2)^2)*($G$20-$S1073))*$T$603))+((($D$18+$H$18)/3)*$BG$16)-(((PI()*($C$21/2)^2*(($C$21/2)*$AZ$16))/3)*$T$603)))</f>
        <v>20240.550508189401</v>
      </c>
      <c r="U1073" s="73">
        <v>46.8</v>
      </c>
      <c r="V1073" s="101">
        <f t="shared" si="159"/>
        <v>22817.51290030577</v>
      </c>
      <c r="W1073" s="66">
        <v>46.8</v>
      </c>
      <c r="X1073" s="102">
        <f>IF($W1073&gt;$G$20,IF('Silo Levels'!$L$24="Pumping",((PI()*((($C$19+$G$20)-$W1073)*($O$20/($O$19/2)))^2*((($O$20+$G$20)-$W1073))/3)*$X$603)+(((PI()*((($C$19+$G$20)-$W1073)*($O$20/($O$19/2)))^2*(((($C$19+$G$20)-$W1073)*($O$20/($O$19/2)))*$AZ$17))/3)*$X$603),(((PI()*((($C$19+$G$20)-$W1073)*($O$20/($O$19/2)))^2*((($O$20+$G$20)-$W1073)/3))*$X$603)-((PI()*((($C$19+$G$20)-$W1073)*($O$20/($O$19/2)))^2*(((($C$19+$G$20)-$W1073)*($O$20/($O$19/2)))*$AZ$17)/3)*$X$603))),IF('Silo Levels'!$L$24="Pumping",(($D$18*$X$603)+((PI()*(($C$21/2)^2)*($G$20-$W1073))*$X$603))+((($D$18+$H$18)/3)*$BG$17)+(((PI()*($C$21/2)^2*(($C$21/2)*$AZ$17))/3)*$X$603),(($D$18*$X$603)+((PI()*(($C$21/2)^2)*($G$20-$W1073))*$X$603))+((($D$18+$H$18)/3)*$BG$17)-(((PI()*($C$21/2)^2*(($C$21/2)*$AZ$17))/3)*$X$603)))</f>
        <v>19029.378455279912</v>
      </c>
      <c r="Y1073" s="73">
        <v>46.8</v>
      </c>
      <c r="Z1073" s="101">
        <f t="shared" si="160"/>
        <v>26197.89017561654</v>
      </c>
      <c r="AA1073" s="66">
        <v>46.8</v>
      </c>
      <c r="AB1073" s="102">
        <f>IF($AA1073&gt;$G$20,IF('Silo Levels'!$L$25="Pumping",((PI()*((($C$19+$G$20)-$AA1073)*($O$20/($O$19/2)))^2*((($O$20+$G$20)-$AA1073))/3)*$AB$603)+(((PI()*((($C$19+$G$20)-$AA1073)*($O$20/($O$19/2)))^2*(((($C$19+$G$20)-$AA1073)*($O$20/($O$19/2)))*$AZ$18))/3)*$AB$603),(((PI()*((($C$19+$G$20)-$AA1073)*($O$20/($O$19/2)))^2*((($O$20+$G$20)-$AA1073)/3))*$AB$603)-((PI()*((($C$19+$G$20)-$AA1073)*($O$20/($O$19/2)))^2*(((($C$19+$G$20)-$AA1073)*($O$20/($O$19/2)))*$AZ$18)/3)*$AB$603))),IF('Silo Levels'!$L$25="Pumping",(($D$18*$AB$603)+((PI()*(($C$21/2)^2)*($G$20-$AA1073))*$AB$603))+((($D$18+$H$18)/3)*$BG$18)+(((PI()*($C$21/2)^2*(($C$21/2)*$AZ$18))/3)*$AB$603),(($D$18*$AB$603)+((PI()*(($C$21/2)^2)*($G$20-$AA1073))*$AB$603))+((($D$18+$H$18)/3)*$BG$18)-(((PI()*($C$21/2)^2*(($C$21/2)*$AZ$18))/3)*$AB$603)))</f>
        <v>21848.549798562224</v>
      </c>
      <c r="AC1073" s="73">
        <v>46.8</v>
      </c>
      <c r="AD1073" s="101">
        <f t="shared" si="161"/>
        <v>31571.372545952734</v>
      </c>
      <c r="AE1073" s="66">
        <v>46.8</v>
      </c>
      <c r="AF1073" s="102">
        <f>IF($AE1073&gt;$G$20,IF('Silo Levels'!$L$26="Pumping",((PI()*((($C$19+$G$20)-$AE1073)*($O$20/($O$19/2)))^2*((($O$20+$G$20)-$AE1073))/3)*$AF$603)+(((PI()*((($C$19+$G$20)-$AE1073)*($O$20/($O$19/2)))^2*(((($C$19+$G$20)-$AE1073)*($O$20/($O$19/2)))*$AZ$19))/3)*$AF$603),(((PI()*((($C$19+$G$20)-$AE1073)*($O$20/($O$19/2)))^2*((($O$20+$G$20)-$AE1073)/3))*$AF$603)-((PI()*((($C$19+$G$20)-$AE1073)*($O$20/($O$19/2)))^2*(((($C$19+$G$20)-$AE1073)*($O$20/($O$19/2)))*$AZ$19)/3)*$AF$603))),IF('Silo Levels'!$L$26="Pumping",(($D$18*$AF$603)+((PI()*(($C$21/2)^2)*($G$20-$AE1073))*$AF$603))+((($D$18+$H$18)/3)*$BG$19)+(((PI()*($C$21/2)^2*(($C$21/2)*$AZ$19))/3)*$AF$603),(($D$18*$AF$603)+((PI()*(($C$21/2)^2)*($G$20-$AE1073))*$AF$603))+((($D$18+$H$18)/3)*$BG$19)-(((PI()*($C$21/2)^2*(($C$21/2)*$AZ$19))/3)*$AF$603)))</f>
        <v>29360.886893692757</v>
      </c>
      <c r="AG1073" s="73">
        <v>46.8</v>
      </c>
      <c r="AH1073" s="101">
        <f t="shared" si="162"/>
        <v>25186.648918194383</v>
      </c>
      <c r="AI1073" s="66">
        <v>46.8</v>
      </c>
      <c r="AJ1073" s="102">
        <f>IF($AI1073&gt;$G$20,IF('Silo Levels'!$L$27="Pumping",((PI()*((($C$19+$G$20)-$AI1073)*($O$20/($O$19/2)))^2*((($O$20+$G$20)-$AI1073))/3)*$AJ$603)+(((PI()*((($C$19+$G$20)-$AI1073)*($O$20/($O$19/2)))^2*(((($C$19+$G$20)-$AI1073)*($O$20/($O$19/2)))*$AZ$20))/3)*$AJ$603),(((PI()*((($C$19+$G$20)-$AI1073)*($O$20/($O$19/2)))^2*((($O$20+$G$20)-$AI1073)/3))*$AJ$603)-((PI()*((($C$19+$G$20)-$AI1073)*($O$20/($O$19/2)))^2*(((($C$19+$G$20)-$AI1073)*($O$20/($O$19/2)))*$AZ$20)/3)*$AJ$603))),IF('Silo Levels'!$L$27="Pumping",(($D$18*$AJ$603)+((PI()*(($C$21/2)^2)*($G$20-$AI1073))*$AJ$603))+((($D$18+$H$18)/3)*$BG$20)+(((PI()*($C$21/2)^2*(($C$21/2)*$AZ$20))/3)*$AJ$603),(($D$18*$AJ$603)+((PI()*(($C$21/2)^2)*($G$20-$AI1073))*$AJ$603))+((($D$18+$H$18)/3)*$BG$20)-(((PI()*($C$21/2)^2*(($C$21/2)*$AZ$20))/3)*$AJ$603)))</f>
        <v>21005.193527387662</v>
      </c>
    </row>
    <row r="1074" spans="1:36" x14ac:dyDescent="0.3">
      <c r="A1074">
        <v>46.9</v>
      </c>
      <c r="B1074" s="101">
        <f t="shared" si="154"/>
        <v>24767.04642601587</v>
      </c>
      <c r="C1074" s="66">
        <v>46.9</v>
      </c>
      <c r="D1074" s="102">
        <f>IF($C1074&gt;$G$20,IF('Silo Levels'!$L$19="Pumping",((PI()*((($C$19+$G$20)-$C1074)*($O$20/($O$19/2)))^2*((($O$20+$G$20)-$C1074))/3)*$D$603)+(((PI()*((($C$19+$G$20)-$C1074)*($O$20/($O$19/2)))^2*(((($C$19+$G$20)-$C1074)*($O$20/($O$19/2)))*$AZ$12))/3)*$D$603),(((PI()*((($C$19+$G$20)-$C1074)*($O$20/($O$19/2)))^2*((($O$20+$G$20)-$C1074)/3))*$D$603)-((PI()*((($C$19+$G$20)-$C1074)*($O$20/($O$19/2)))^2*(((($C$19+$G$20)-$C1074)*($O$20/($O$19/2)))*$AZ$12)/3)*$D$603))),IF('Silo Levels'!$L$19="Pumping",(($D$18*$D$603)+((PI()*(($C$21/2)^2)*($G$20-$C1074))*$D$603))+((($D$18+$H$18)/3)*$BG$12)+(((PI()*($C$21/2)^2*(($C$21/2)*$AZ$12))/3)*$D$603),(($D$18*$D$603)+((PI()*(($C$21/2)^2)*($G$20-$C1074))*$D$603))+((($D$18+$H$18)/3)*$BG$12)-(((PI()*($C$21/2)^2*(($C$21/2)*$AZ$12))/3)*$D$603)))</f>
        <v>21840.027652451165</v>
      </c>
      <c r="E1074" s="73">
        <v>46.9</v>
      </c>
      <c r="F1074" s="101">
        <f t="shared" si="155"/>
        <v>22437.379548331042</v>
      </c>
      <c r="G1074" s="66">
        <v>46.9</v>
      </c>
      <c r="H1074" s="102">
        <f>IF($G1074&gt;$G$20,IF('Silo Levels'!$L$20="Pumping",((PI()*((($C$19+$G$20)-$G1074)*($O$20/($O$19/2)))^2*((($O$20+$G$20)-$G1074))/3)*$H$603)+(((PI()*((($C$19+$G$20)-$G1074)*($O$20/($O$19/2)))^2*(((($C$19+$G$20)-$G1074)*($O$20/($O$19/2)))*$AZ$13))/3)*$H$603),(((PI()*((($C$19+$G$20)-$G1074)*($O$20/($O$19/2)))^2*((($O$20+$G$20)-$G1074)/3))*$H$603)-((PI()*((($C$19+$G$20)-$G1074)*($O$20/($O$19/2)))^2*(((($C$19+$G$20)-$G1074)*($O$20/($O$19/2)))*$AZ$13)/3)*$H$603))),IF('Silo Levels'!$L$20="Pumping",(($D$18*$H$603)+((PI()*(($C$21/2)^2)*($G$20-$G1074))*$H$603))+((($D$18+$H$18)/3)*$BG$13)+(((PI()*($C$21/2)^2*(($C$21/2)*$AZ$13))/3)*$H$603),(($D$18*$H$603)+((PI()*(($C$21/2)^2)*($G$20-$G1074))*$H$603))+((($D$18+$H$18)/3)*$BG$13)-(((PI()*($C$21/2)^2*(($C$21/2)*$AZ$13))/3)*$H$603)))</f>
        <v>18649.245103305184</v>
      </c>
      <c r="I1074" s="73">
        <v>46.9</v>
      </c>
      <c r="J1074" s="101">
        <f t="shared" si="156"/>
        <v>22539.603278494098</v>
      </c>
      <c r="K1074" s="66">
        <v>46.9</v>
      </c>
      <c r="L1074" s="102">
        <f>IF($K1074&gt;$G$20,IF('Silo Levels'!$L$21="Pumping",((PI()*((($C$19+$G$20)-$K1074)*($O$20/($O$19/2)))^2*((($O$20+$G$20)-$K1074))/3)*$L$603)+(((PI()*((($C$19+$G$20)-$K1074)*($O$20/($O$19/2)))^2*(((($C$19+$G$20)-$K1074)*($O$20/($O$19/2)))*$AZ$14))/3)*$L$603),(((PI()*((($C$19+$G$20)-$K1074)*($O$20/($O$19/2)))^2*((($O$20+$G$20)-$K1074)/3))*$L$603)-((PI()*((($C$19+$G$20)-$K1074)*($O$20/($O$19/2)))^2*(((($C$19+$G$20)-$K1074)*($O$20/($O$19/2)))*$AZ$14)/3)*$L$603))),IF('Silo Levels'!$L$21="Pumping",(($D$18*$L$603)+((PI()*(($C$21/2)^2)*($G$20-$K1074))*$L$603))+((($D$18+$H$18)/3)*$BG$14)+(((PI()*($C$21/2)^2*(($C$21/2)*$AZ$14))/3)*$L$603),(($D$18*$L$603)+((PI()*(($C$21/2)^2)*($G$20-$K1074))*$L$603))+((($D$18+$H$18)/3)*$BG$14)-(((PI()*($C$21/2)^2*(($C$21/2)*$AZ$14))/3)*$L$603)))</f>
        <v>18734.210256881986</v>
      </c>
      <c r="M1074" s="73">
        <v>46.9</v>
      </c>
      <c r="N1074" s="101">
        <f t="shared" si="157"/>
        <v>23071.272744063284</v>
      </c>
      <c r="O1074" s="66">
        <v>46.9</v>
      </c>
      <c r="P1074" s="102">
        <f>IF($O1074&gt;$G$20,IF('Silo Levels'!$L$22="Pumping",((PI()*((($C$19+$G$20)-$O1074)*($O$20/($O$19/2)))^2*((($O$20+$G$20)-$O1074))/3)*$P$603)+(((PI()*((($C$19+$G$20)-$O1074)*($O$20/($O$19/2)))^2*(((($C$19+$G$20)-$O1074)*($O$20/($O$19/2)))*$AZ$15))/3)*$P$603),(((PI()*((($C$19+$G$20)-$O1074)*($O$20/($O$19/2)))^2*((($O$20+$G$20)-$O1074)/3))*$P$603)-((PI()*((($C$19+$G$20)-$O1074)*($O$20/($O$19/2)))^2*(((($C$19+$G$20)-$O1074)*($O$20/($O$19/2)))*$AZ$15)/3)*$P$603))),IF('Silo Levels'!$L$22="Pumping",(($D$18*$P$603)+((PI()*(($C$21/2)^2)*($G$20-$O1074))*$P$603))+((($D$18+$H$18)/3)*$BG$15)+(((PI()*($C$21/2)^2*(($C$21/2)*$AZ$15))/3)*$P$603),(($D$18*$P$603)+((PI()*(($C$21/2)^2)*($G$20-$O1074))*$P$603))+((($D$18+$H$18)/3)*$BG$15)-(((PI()*($C$21/2)^2*(($C$21/2)*$AZ$15))/3)*$P$603)))</f>
        <v>19176.117216470793</v>
      </c>
      <c r="Q1074" s="73">
        <v>46.9</v>
      </c>
      <c r="R1074" s="101">
        <f t="shared" si="158"/>
        <v>23865.462294876103</v>
      </c>
      <c r="S1074" s="66">
        <v>46.9</v>
      </c>
      <c r="T1074" s="102">
        <f>IF($S1074&gt;$G$20,IF('Silo Levels'!$L$23="Pumping",((PI()*((($C$19+$G$20)-$S1074)*($O$20/($O$19/2)))^2*((($O$20+$G$20)-$S1074))/3)*$T$603)+(((PI()*((($C$19+$G$20)-$S1074)*($O$20/($O$19/2)))^2*(((($C$19+$G$20)-$S1074)*($O$20/($O$19/2)))*$AZ$16))/3)*$T$603),(((PI()*((($C$19+$G$20)-$S1074)*($O$20/($O$19/2)))^2*((($O$20+$G$20)-$S1074)/3))*$T$603)-((PI()*((($C$19+$G$20)-$S1074)*($O$20/($O$19/2)))^2*(((($C$19+$G$20)-$S1074)*($O$20/($O$19/2)))*$AZ$16)/3)*$T$603))),IF('Silo Levels'!$L$23="Pumping",(($D$18*$T$603)+((PI()*(($C$21/2)^2)*($G$20-$S1074))*$T$603))+((($D$18+$H$18)/3)*$BG$16)+(((PI()*($C$21/2)^2*(($C$21/2)*$AZ$16))/3)*$T$603),(($D$18*$T$603)+((PI()*(($C$21/2)^2)*($G$20-$S1074))*$T$603))+((($D$18+$H$18)/3)*$BG$16)-(((PI()*($C$21/2)^2*(($C$21/2)*$AZ$16))/3)*$T$603)))</f>
        <v>19836.222624933864</v>
      </c>
      <c r="U1074" s="73">
        <v>46.9</v>
      </c>
      <c r="V1074" s="101">
        <f t="shared" si="159"/>
        <v>22437.379548331042</v>
      </c>
      <c r="W1074" s="66">
        <v>46.9</v>
      </c>
      <c r="X1074" s="102">
        <f>IF($W1074&gt;$G$20,IF('Silo Levels'!$L$24="Pumping",((PI()*((($C$19+$G$20)-$W1074)*($O$20/($O$19/2)))^2*((($O$20+$G$20)-$W1074))/3)*$X$603)+(((PI()*((($C$19+$G$20)-$W1074)*($O$20/($O$19/2)))^2*(((($C$19+$G$20)-$W1074)*($O$20/($O$19/2)))*$AZ$17))/3)*$X$603),(((PI()*((($C$19+$G$20)-$W1074)*($O$20/($O$19/2)))^2*((($O$20+$G$20)-$W1074)/3))*$X$603)-((PI()*((($C$19+$G$20)-$W1074)*($O$20/($O$19/2)))^2*(((($C$19+$G$20)-$W1074)*($O$20/($O$19/2)))*$AZ$17)/3)*$X$603))),IF('Silo Levels'!$L$24="Pumping",(($D$18*$X$603)+((PI()*(($C$21/2)^2)*($G$20-$W1074))*$X$603))+((($D$18+$H$18)/3)*$BG$17)+(((PI()*($C$21/2)^2*(($C$21/2)*$AZ$17))/3)*$X$603),(($D$18*$X$603)+((PI()*(($C$21/2)^2)*($G$20-$W1074))*$X$603))+((($D$18+$H$18)/3)*$BG$17)-(((PI()*($C$21/2)^2*(($C$21/2)*$AZ$17))/3)*$X$603)))</f>
        <v>18649.245103305184</v>
      </c>
      <c r="Y1074" s="73">
        <v>46.9</v>
      </c>
      <c r="Z1074" s="101">
        <f t="shared" si="160"/>
        <v>25761.440688302373</v>
      </c>
      <c r="AA1074" s="66">
        <v>46.9</v>
      </c>
      <c r="AB1074" s="102">
        <f>IF($AA1074&gt;$G$20,IF('Silo Levels'!$L$25="Pumping",((PI()*((($C$19+$G$20)-$AA1074)*($O$20/($O$19/2)))^2*((($O$20+$G$20)-$AA1074))/3)*$AB$603)+(((PI()*((($C$19+$G$20)-$AA1074)*($O$20/($O$19/2)))^2*(((($C$19+$G$20)-$AA1074)*($O$20/($O$19/2)))*$AZ$18))/3)*$AB$603),(((PI()*((($C$19+$G$20)-$AA1074)*($O$20/($O$19/2)))^2*((($O$20+$G$20)-$AA1074)/3))*$AB$603)-((PI()*((($C$19+$G$20)-$AA1074)*($O$20/($O$19/2)))^2*(((($C$19+$G$20)-$AA1074)*($O$20/($O$19/2)))*$AZ$18)/3)*$AB$603))),IF('Silo Levels'!$L$25="Pumping",(($D$18*$AB$603)+((PI()*(($C$21/2)^2)*($G$20-$AA1074))*$AB$603))+((($D$18+$H$18)/3)*$BG$18)+(((PI()*($C$21/2)^2*(($C$21/2)*$AZ$18))/3)*$AB$603),(($D$18*$AB$603)+((PI()*(($C$21/2)^2)*($G$20-$AA1074))*$AB$603))+((($D$18+$H$18)/3)*$BG$18)-(((PI()*($C$21/2)^2*(($C$21/2)*$AZ$18))/3)*$AB$603)))</f>
        <v>21412.100311248058</v>
      </c>
      <c r="AC1074" s="73">
        <v>46.9</v>
      </c>
      <c r="AD1074" s="101">
        <f t="shared" si="161"/>
        <v>31127.735007380692</v>
      </c>
      <c r="AE1074" s="66">
        <v>46.9</v>
      </c>
      <c r="AF1074" s="102">
        <f>IF($AE1074&gt;$G$20,IF('Silo Levels'!$L$26="Pumping",((PI()*((($C$19+$G$20)-$AE1074)*($O$20/($O$19/2)))^2*((($O$20+$G$20)-$AE1074))/3)*$AF$603)+(((PI()*((($C$19+$G$20)-$AE1074)*($O$20/($O$19/2)))^2*(((($C$19+$G$20)-$AE1074)*($O$20/($O$19/2)))*$AZ$19))/3)*$AF$603),(((PI()*((($C$19+$G$20)-$AE1074)*($O$20/($O$19/2)))^2*((($O$20+$G$20)-$AE1074)/3))*$AF$603)-((PI()*((($C$19+$G$20)-$AE1074)*($O$20/($O$19/2)))^2*(((($C$19+$G$20)-$AE1074)*($O$20/($O$19/2)))*$AZ$19)/3)*$AF$603))),IF('Silo Levels'!$L$26="Pumping",(($D$18*$AF$603)+((PI()*(($C$21/2)^2)*($G$20-$AE1074))*$AF$603))+((($D$18+$H$18)/3)*$BG$19)+(((PI()*($C$21/2)^2*(($C$21/2)*$AZ$19))/3)*$AF$603),(($D$18*$AF$603)+((PI()*(($C$21/2)^2)*($G$20-$AE1074))*$AF$603))+((($D$18+$H$18)/3)*$BG$19)-(((PI()*($C$21/2)^2*(($C$21/2)*$AZ$19))/3)*$AF$603)))</f>
        <v>28917.249355120715</v>
      </c>
      <c r="AG1074" s="73">
        <v>46.9</v>
      </c>
      <c r="AH1074" s="101">
        <f t="shared" si="162"/>
        <v>24767.04642601587</v>
      </c>
      <c r="AI1074" s="66">
        <v>46.9</v>
      </c>
      <c r="AJ1074" s="102">
        <f>IF($AI1074&gt;$G$20,IF('Silo Levels'!$L$27="Pumping",((PI()*((($C$19+$G$20)-$AI1074)*($O$20/($O$19/2)))^2*((($O$20+$G$20)-$AI1074))/3)*$AJ$603)+(((PI()*((($C$19+$G$20)-$AI1074)*($O$20/($O$19/2)))^2*(((($C$19+$G$20)-$AI1074)*($O$20/($O$19/2)))*$AZ$20))/3)*$AJ$603),(((PI()*((($C$19+$G$20)-$AI1074)*($O$20/($O$19/2)))^2*((($O$20+$G$20)-$AI1074)/3))*$AJ$603)-((PI()*((($C$19+$G$20)-$AI1074)*($O$20/($O$19/2)))^2*(((($C$19+$G$20)-$AI1074)*($O$20/($O$19/2)))*$AZ$20)/3)*$AJ$603))),IF('Silo Levels'!$L$27="Pumping",(($D$18*$AJ$603)+((PI()*(($C$21/2)^2)*($G$20-$AI1074))*$AJ$603))+((($D$18+$H$18)/3)*$BG$20)+(((PI()*($C$21/2)^2*(($C$21/2)*$AZ$20))/3)*$AJ$603),(($D$18*$AJ$603)+((PI()*(($C$21/2)^2)*($G$20-$AI1074))*$AJ$603))+((($D$18+$H$18)/3)*$BG$20)-(((PI()*($C$21/2)^2*(($C$21/2)*$AZ$20))/3)*$AJ$603)))</f>
        <v>20585.591035209149</v>
      </c>
    </row>
    <row r="1075" spans="1:36" x14ac:dyDescent="0.3">
      <c r="A1075">
        <v>47</v>
      </c>
      <c r="B1075" s="101">
        <f t="shared" si="154"/>
        <v>24347.443933837345</v>
      </c>
      <c r="C1075" s="66">
        <v>47</v>
      </c>
      <c r="D1075" s="102">
        <f>IF($C1075&gt;$G$20,IF('Silo Levels'!$L$19="Pumping",((PI()*((($C$19+$G$20)-$C1075)*($O$20/($O$19/2)))^2*((($O$20+$G$20)-$C1075))/3)*$D$603)+(((PI()*((($C$19+$G$20)-$C1075)*($O$20/($O$19/2)))^2*(((($C$19+$G$20)-$C1075)*($O$20/($O$19/2)))*$AZ$12))/3)*$D$603),(((PI()*((($C$19+$G$20)-$C1075)*($O$20/($O$19/2)))^2*((($O$20+$G$20)-$C1075)/3))*$D$603)-((PI()*((($C$19+$G$20)-$C1075)*($O$20/($O$19/2)))^2*(((($C$19+$G$20)-$C1075)*($O$20/($O$19/2)))*$AZ$12)/3)*$D$603))),IF('Silo Levels'!$L$19="Pumping",(($D$18*$D$603)+((PI()*(($C$21/2)^2)*($G$20-$C1075))*$D$603))+((($D$18+$H$18)/3)*$BG$12)+(((PI()*($C$21/2)^2*(($C$21/2)*$AZ$12))/3)*$D$603),(($D$18*$D$603)+((PI()*(($C$21/2)^2)*($G$20-$C1075))*$D$603))+((($D$18+$H$18)/3)*$BG$12)-(((PI()*($C$21/2)^2*(($C$21/2)*$AZ$12))/3)*$D$603)))</f>
        <v>21420.42516027264</v>
      </c>
      <c r="E1075" s="73">
        <v>47</v>
      </c>
      <c r="F1075" s="101">
        <f t="shared" si="155"/>
        <v>22057.246196356315</v>
      </c>
      <c r="G1075" s="66">
        <v>47</v>
      </c>
      <c r="H1075" s="102">
        <f>IF($G1075&gt;$G$20,IF('Silo Levels'!$L$20="Pumping",((PI()*((($C$19+$G$20)-$G1075)*($O$20/($O$19/2)))^2*((($O$20+$G$20)-$G1075))/3)*$H$603)+(((PI()*((($C$19+$G$20)-$G1075)*($O$20/($O$19/2)))^2*(((($C$19+$G$20)-$G1075)*($O$20/($O$19/2)))*$AZ$13))/3)*$H$603),(((PI()*((($C$19+$G$20)-$G1075)*($O$20/($O$19/2)))^2*((($O$20+$G$20)-$G1075)/3))*$H$603)-((PI()*((($C$19+$G$20)-$G1075)*($O$20/($O$19/2)))^2*(((($C$19+$G$20)-$G1075)*($O$20/($O$19/2)))*$AZ$13)/3)*$H$603))),IF('Silo Levels'!$L$20="Pumping",(($D$18*$H$603)+((PI()*(($C$21/2)^2)*($G$20-$G1075))*$H$603))+((($D$18+$H$18)/3)*$BG$13)+(((PI()*($C$21/2)^2*(($C$21/2)*$AZ$13))/3)*$H$603),(($D$18*$H$603)+((PI()*(($C$21/2)^2)*($G$20-$G1075))*$H$603))+((($D$18+$H$18)/3)*$BG$13)-(((PI()*($C$21/2)^2*(($C$21/2)*$AZ$13))/3)*$H$603)))</f>
        <v>18269.111751330456</v>
      </c>
      <c r="I1075" s="73">
        <v>47</v>
      </c>
      <c r="J1075" s="101">
        <f t="shared" si="156"/>
        <v>22157.738055419424</v>
      </c>
      <c r="K1075" s="66">
        <v>47</v>
      </c>
      <c r="L1075" s="102">
        <f>IF($K1075&gt;$G$20,IF('Silo Levels'!$L$21="Pumping",((PI()*((($C$19+$G$20)-$K1075)*($O$20/($O$19/2)))^2*((($O$20+$G$20)-$K1075))/3)*$L$603)+(((PI()*((($C$19+$G$20)-$K1075)*($O$20/($O$19/2)))^2*(((($C$19+$G$20)-$K1075)*($O$20/($O$19/2)))*$AZ$14))/3)*$L$603),(((PI()*((($C$19+$G$20)-$K1075)*($O$20/($O$19/2)))^2*((($O$20+$G$20)-$K1075)/3))*$L$603)-((PI()*((($C$19+$G$20)-$K1075)*($O$20/($O$19/2)))^2*(((($C$19+$G$20)-$K1075)*($O$20/($O$19/2)))*$AZ$14)/3)*$L$603))),IF('Silo Levels'!$L$21="Pumping",(($D$18*$L$603)+((PI()*(($C$21/2)^2)*($G$20-$K1075))*$L$603))+((($D$18+$H$18)/3)*$BG$14)+(((PI()*($C$21/2)^2*(($C$21/2)*$AZ$14))/3)*$L$603),(($D$18*$L$603)+((PI()*(($C$21/2)^2)*($G$20-$K1075))*$L$603))+((($D$18+$H$18)/3)*$BG$14)-(((PI()*($C$21/2)^2*(($C$21/2)*$AZ$14))/3)*$L$603)))</f>
        <v>18352.345033807313</v>
      </c>
      <c r="M1075" s="73">
        <v>47</v>
      </c>
      <c r="N1075" s="101">
        <f t="shared" si="157"/>
        <v>22680.399994256084</v>
      </c>
      <c r="O1075" s="66">
        <v>47</v>
      </c>
      <c r="P1075" s="102">
        <f>IF($O1075&gt;$G$20,IF('Silo Levels'!$L$22="Pumping",((PI()*((($C$19+$G$20)-$O1075)*($O$20/($O$19/2)))^2*((($O$20+$G$20)-$O1075))/3)*$P$603)+(((PI()*((($C$19+$G$20)-$O1075)*($O$20/($O$19/2)))^2*(((($C$19+$G$20)-$O1075)*($O$20/($O$19/2)))*$AZ$15))/3)*$P$603),(((PI()*((($C$19+$G$20)-$O1075)*($O$20/($O$19/2)))^2*((($O$20+$G$20)-$O1075)/3))*$P$603)-((PI()*((($C$19+$G$20)-$O1075)*($O$20/($O$19/2)))^2*(((($C$19+$G$20)-$O1075)*($O$20/($O$19/2)))*$AZ$15)/3)*$P$603))),IF('Silo Levels'!$L$22="Pumping",(($D$18*$P$603)+((PI()*(($C$21/2)^2)*($G$20-$O1075))*$P$603))+((($D$18+$H$18)/3)*$BG$15)+(((PI()*($C$21/2)^2*(($C$21/2)*$AZ$15))/3)*$P$603),(($D$18*$P$603)+((PI()*(($C$21/2)^2)*($G$20-$O1075))*$P$603))+((($D$18+$H$18)/3)*$BG$15)-(((PI()*($C$21/2)^2*(($C$21/2)*$AZ$15))/3)*$P$603)))</f>
        <v>18785.244466663593</v>
      </c>
      <c r="Q1075" s="73">
        <v>47</v>
      </c>
      <c r="R1075" s="101">
        <f t="shared" si="158"/>
        <v>23461.134411620569</v>
      </c>
      <c r="S1075" s="66">
        <v>47</v>
      </c>
      <c r="T1075" s="102">
        <f>IF($S1075&gt;$G$20,IF('Silo Levels'!$L$23="Pumping",((PI()*((($C$19+$G$20)-$S1075)*($O$20/($O$19/2)))^2*((($O$20+$G$20)-$S1075))/3)*$T$603)+(((PI()*((($C$19+$G$20)-$S1075)*($O$20/($O$19/2)))^2*(((($C$19+$G$20)-$S1075)*($O$20/($O$19/2)))*$AZ$16))/3)*$T$603),(((PI()*((($C$19+$G$20)-$S1075)*($O$20/($O$19/2)))^2*((($O$20+$G$20)-$S1075)/3))*$T$603)-((PI()*((($C$19+$G$20)-$S1075)*($O$20/($O$19/2)))^2*(((($C$19+$G$20)-$S1075)*($O$20/($O$19/2)))*$AZ$16)/3)*$T$603))),IF('Silo Levels'!$L$23="Pumping",(($D$18*$T$603)+((PI()*(($C$21/2)^2)*($G$20-$S1075))*$T$603))+((($D$18+$H$18)/3)*$BG$16)+(((PI()*($C$21/2)^2*(($C$21/2)*$AZ$16))/3)*$T$603),(($D$18*$T$603)+((PI()*(($C$21/2)^2)*($G$20-$S1075))*$T$603))+((($D$18+$H$18)/3)*$BG$16)-(((PI()*($C$21/2)^2*(($C$21/2)*$AZ$16))/3)*$T$603)))</f>
        <v>19431.894741678334</v>
      </c>
      <c r="U1075" s="73">
        <v>47</v>
      </c>
      <c r="V1075" s="101">
        <f t="shared" si="159"/>
        <v>22057.246196356315</v>
      </c>
      <c r="W1075" s="66">
        <v>47</v>
      </c>
      <c r="X1075" s="102">
        <f>IF($W1075&gt;$G$20,IF('Silo Levels'!$L$24="Pumping",((PI()*((($C$19+$G$20)-$W1075)*($O$20/($O$19/2)))^2*((($O$20+$G$20)-$W1075))/3)*$X$603)+(((PI()*((($C$19+$G$20)-$W1075)*($O$20/($O$19/2)))^2*(((($C$19+$G$20)-$W1075)*($O$20/($O$19/2)))*$AZ$17))/3)*$X$603),(((PI()*((($C$19+$G$20)-$W1075)*($O$20/($O$19/2)))^2*((($O$20+$G$20)-$W1075)/3))*$X$603)-((PI()*((($C$19+$G$20)-$W1075)*($O$20/($O$19/2)))^2*(((($C$19+$G$20)-$W1075)*($O$20/($O$19/2)))*$AZ$17)/3)*$X$603))),IF('Silo Levels'!$L$24="Pumping",(($D$18*$X$603)+((PI()*(($C$21/2)^2)*($G$20-$W1075))*$X$603))+((($D$18+$H$18)/3)*$BG$17)+(((PI()*($C$21/2)^2*(($C$21/2)*$AZ$17))/3)*$X$603),(($D$18*$X$603)+((PI()*(($C$21/2)^2)*($G$20-$W1075))*$X$603))+((($D$18+$H$18)/3)*$BG$17)-(((PI()*($C$21/2)^2*(($C$21/2)*$AZ$17))/3)*$X$603)))</f>
        <v>18269.111751330456</v>
      </c>
      <c r="Y1075" s="73">
        <v>47</v>
      </c>
      <c r="Z1075" s="101">
        <f t="shared" si="160"/>
        <v>25324.991200988203</v>
      </c>
      <c r="AA1075" s="66">
        <v>47</v>
      </c>
      <c r="AB1075" s="102">
        <f>IF($AA1075&gt;$G$20,IF('Silo Levels'!$L$25="Pumping",((PI()*((($C$19+$G$20)-$AA1075)*($O$20/($O$19/2)))^2*((($O$20+$G$20)-$AA1075))/3)*$AB$603)+(((PI()*((($C$19+$G$20)-$AA1075)*($O$20/($O$19/2)))^2*(((($C$19+$G$20)-$AA1075)*($O$20/($O$19/2)))*$AZ$18))/3)*$AB$603),(((PI()*((($C$19+$G$20)-$AA1075)*($O$20/($O$19/2)))^2*((($O$20+$G$20)-$AA1075)/3))*$AB$603)-((PI()*((($C$19+$G$20)-$AA1075)*($O$20/($O$19/2)))^2*(((($C$19+$G$20)-$AA1075)*($O$20/($O$19/2)))*$AZ$18)/3)*$AB$603))),IF('Silo Levels'!$L$25="Pumping",(($D$18*$AB$603)+((PI()*(($C$21/2)^2)*($G$20-$AA1075))*$AB$603))+((($D$18+$H$18)/3)*$BG$18)+(((PI()*($C$21/2)^2*(($C$21/2)*$AZ$18))/3)*$AB$603),(($D$18*$AB$603)+((PI()*(($C$21/2)^2)*($G$20-$AA1075))*$AB$603))+((($D$18+$H$18)/3)*$BG$18)-(((PI()*($C$21/2)^2*(($C$21/2)*$AZ$18))/3)*$AB$603)))</f>
        <v>20975.650823933887</v>
      </c>
      <c r="AC1075" s="73">
        <v>47</v>
      </c>
      <c r="AD1075" s="101">
        <f t="shared" si="161"/>
        <v>30684.097468808646</v>
      </c>
      <c r="AE1075" s="66">
        <v>47</v>
      </c>
      <c r="AF1075" s="102">
        <f>IF($AE1075&gt;$G$20,IF('Silo Levels'!$L$26="Pumping",((PI()*((($C$19+$G$20)-$AE1075)*($O$20/($O$19/2)))^2*((($O$20+$G$20)-$AE1075))/3)*$AF$603)+(((PI()*((($C$19+$G$20)-$AE1075)*($O$20/($O$19/2)))^2*(((($C$19+$G$20)-$AE1075)*($O$20/($O$19/2)))*$AZ$19))/3)*$AF$603),(((PI()*((($C$19+$G$20)-$AE1075)*($O$20/($O$19/2)))^2*((($O$20+$G$20)-$AE1075)/3))*$AF$603)-((PI()*((($C$19+$G$20)-$AE1075)*($O$20/($O$19/2)))^2*(((($C$19+$G$20)-$AE1075)*($O$20/($O$19/2)))*$AZ$19)/3)*$AF$603))),IF('Silo Levels'!$L$26="Pumping",(($D$18*$AF$603)+((PI()*(($C$21/2)^2)*($G$20-$AE1075))*$AF$603))+((($D$18+$H$18)/3)*$BG$19)+(((PI()*($C$21/2)^2*(($C$21/2)*$AZ$19))/3)*$AF$603),(($D$18*$AF$603)+((PI()*(($C$21/2)^2)*($G$20-$AE1075))*$AF$603))+((($D$18+$H$18)/3)*$BG$19)-(((PI()*($C$21/2)^2*(($C$21/2)*$AZ$19))/3)*$AF$603)))</f>
        <v>28473.61181654867</v>
      </c>
      <c r="AG1075" s="73">
        <v>47</v>
      </c>
      <c r="AH1075" s="101">
        <f t="shared" si="162"/>
        <v>24347.443933837345</v>
      </c>
      <c r="AI1075" s="66">
        <v>47</v>
      </c>
      <c r="AJ1075" s="102">
        <f>IF($AI1075&gt;$G$20,IF('Silo Levels'!$L$27="Pumping",((PI()*((($C$19+$G$20)-$AI1075)*($O$20/($O$19/2)))^2*((($O$20+$G$20)-$AI1075))/3)*$AJ$603)+(((PI()*((($C$19+$G$20)-$AI1075)*($O$20/($O$19/2)))^2*(((($C$19+$G$20)-$AI1075)*($O$20/($O$19/2)))*$AZ$20))/3)*$AJ$603),(((PI()*((($C$19+$G$20)-$AI1075)*($O$20/($O$19/2)))^2*((($O$20+$G$20)-$AI1075)/3))*$AJ$603)-((PI()*((($C$19+$G$20)-$AI1075)*($O$20/($O$19/2)))^2*(((($C$19+$G$20)-$AI1075)*($O$20/($O$19/2)))*$AZ$20)/3)*$AJ$603))),IF('Silo Levels'!$L$27="Pumping",(($D$18*$AJ$603)+((PI()*(($C$21/2)^2)*($G$20-$AI1075))*$AJ$603))+((($D$18+$H$18)/3)*$BG$20)+(((PI()*($C$21/2)^2*(($C$21/2)*$AZ$20))/3)*$AJ$603),(($D$18*$AJ$603)+((PI()*(($C$21/2)^2)*($G$20-$AI1075))*$AJ$603))+((($D$18+$H$18)/3)*$BG$20)-(((PI()*($C$21/2)^2*(($C$21/2)*$AZ$20))/3)*$AJ$603)))</f>
        <v>20165.988543030624</v>
      </c>
    </row>
    <row r="1076" spans="1:36" x14ac:dyDescent="0.3">
      <c r="A1076">
        <v>47.1</v>
      </c>
      <c r="B1076" s="101">
        <f t="shared" si="154"/>
        <v>23927.841441658828</v>
      </c>
      <c r="C1076" s="66">
        <v>47.1</v>
      </c>
      <c r="D1076" s="102">
        <f>IF($C1076&gt;$G$20,IF('Silo Levels'!$L$19="Pumping",((PI()*((($C$19+$G$20)-$C1076)*($O$20/($O$19/2)))^2*((($O$20+$G$20)-$C1076))/3)*$D$603)+(((PI()*((($C$19+$G$20)-$C1076)*($O$20/($O$19/2)))^2*(((($C$19+$G$20)-$C1076)*($O$20/($O$19/2)))*$AZ$12))/3)*$D$603),(((PI()*((($C$19+$G$20)-$C1076)*($O$20/($O$19/2)))^2*((($O$20+$G$20)-$C1076)/3))*$D$603)-((PI()*((($C$19+$G$20)-$C1076)*($O$20/($O$19/2)))^2*(((($C$19+$G$20)-$C1076)*($O$20/($O$19/2)))*$AZ$12)/3)*$D$603))),IF('Silo Levels'!$L$19="Pumping",(($D$18*$D$603)+((PI()*(($C$21/2)^2)*($G$20-$C1076))*$D$603))+((($D$18+$H$18)/3)*$BG$12)+(((PI()*($C$21/2)^2*(($C$21/2)*$AZ$12))/3)*$D$603),(($D$18*$D$603)+((PI()*(($C$21/2)^2)*($G$20-$C1076))*$D$603))+((($D$18+$H$18)/3)*$BG$12)-(((PI()*($C$21/2)^2*(($C$21/2)*$AZ$12))/3)*$D$603)))</f>
        <v>21000.822668094122</v>
      </c>
      <c r="E1076" s="73">
        <v>47.1</v>
      </c>
      <c r="F1076" s="101">
        <f t="shared" si="155"/>
        <v>21677.112844381591</v>
      </c>
      <c r="G1076" s="66">
        <v>47.1</v>
      </c>
      <c r="H1076" s="102">
        <f>IF($G1076&gt;$G$20,IF('Silo Levels'!$L$20="Pumping",((PI()*((($C$19+$G$20)-$G1076)*($O$20/($O$19/2)))^2*((($O$20+$G$20)-$G1076))/3)*$H$603)+(((PI()*((($C$19+$G$20)-$G1076)*($O$20/($O$19/2)))^2*(((($C$19+$G$20)-$G1076)*($O$20/($O$19/2)))*$AZ$13))/3)*$H$603),(((PI()*((($C$19+$G$20)-$G1076)*($O$20/($O$19/2)))^2*((($O$20+$G$20)-$G1076)/3))*$H$603)-((PI()*((($C$19+$G$20)-$G1076)*($O$20/($O$19/2)))^2*(((($C$19+$G$20)-$G1076)*($O$20/($O$19/2)))*$AZ$13)/3)*$H$603))),IF('Silo Levels'!$L$20="Pumping",(($D$18*$H$603)+((PI()*(($C$21/2)^2)*($G$20-$G1076))*$H$603))+((($D$18+$H$18)/3)*$BG$13)+(((PI()*($C$21/2)^2*(($C$21/2)*$AZ$13))/3)*$H$603),(($D$18*$H$603)+((PI()*(($C$21/2)^2)*($G$20-$G1076))*$H$603))+((($D$18+$H$18)/3)*$BG$13)-(((PI()*($C$21/2)^2*(($C$21/2)*$AZ$13))/3)*$H$603)))</f>
        <v>17888.978399355732</v>
      </c>
      <c r="I1076" s="73">
        <v>47.1</v>
      </c>
      <c r="J1076" s="101">
        <f t="shared" si="156"/>
        <v>21775.872832344758</v>
      </c>
      <c r="K1076" s="66">
        <v>47.1</v>
      </c>
      <c r="L1076" s="102">
        <f>IF($K1076&gt;$G$20,IF('Silo Levels'!$L$21="Pumping",((PI()*((($C$19+$G$20)-$K1076)*($O$20/($O$19/2)))^2*((($O$20+$G$20)-$K1076))/3)*$L$603)+(((PI()*((($C$19+$G$20)-$K1076)*($O$20/($O$19/2)))^2*(((($C$19+$G$20)-$K1076)*($O$20/($O$19/2)))*$AZ$14))/3)*$L$603),(((PI()*((($C$19+$G$20)-$K1076)*($O$20/($O$19/2)))^2*((($O$20+$G$20)-$K1076)/3))*$L$603)-((PI()*((($C$19+$G$20)-$K1076)*($O$20/($O$19/2)))^2*(((($C$19+$G$20)-$K1076)*($O$20/($O$19/2)))*$AZ$14)/3)*$L$603))),IF('Silo Levels'!$L$21="Pumping",(($D$18*$L$603)+((PI()*(($C$21/2)^2)*($G$20-$K1076))*$L$603))+((($D$18+$H$18)/3)*$BG$14)+(((PI()*($C$21/2)^2*(($C$21/2)*$AZ$14))/3)*$L$603),(($D$18*$L$603)+((PI()*(($C$21/2)^2)*($G$20-$K1076))*$L$603))+((($D$18+$H$18)/3)*$BG$14)-(((PI()*($C$21/2)^2*(($C$21/2)*$AZ$14))/3)*$L$603)))</f>
        <v>17970.479810732646</v>
      </c>
      <c r="M1076" s="73">
        <v>47.1</v>
      </c>
      <c r="N1076" s="101">
        <f t="shared" si="157"/>
        <v>22289.527244448887</v>
      </c>
      <c r="O1076" s="66">
        <v>47.1</v>
      </c>
      <c r="P1076" s="102">
        <f>IF($O1076&gt;$G$20,IF('Silo Levels'!$L$22="Pumping",((PI()*((($C$19+$G$20)-$O1076)*($O$20/($O$19/2)))^2*((($O$20+$G$20)-$O1076))/3)*$P$603)+(((PI()*((($C$19+$G$20)-$O1076)*($O$20/($O$19/2)))^2*(((($C$19+$G$20)-$O1076)*($O$20/($O$19/2)))*$AZ$15))/3)*$P$603),(((PI()*((($C$19+$G$20)-$O1076)*($O$20/($O$19/2)))^2*((($O$20+$G$20)-$O1076)/3))*$P$603)-((PI()*((($C$19+$G$20)-$O1076)*($O$20/($O$19/2)))^2*(((($C$19+$G$20)-$O1076)*($O$20/($O$19/2)))*$AZ$15)/3)*$P$603))),IF('Silo Levels'!$L$22="Pumping",(($D$18*$P$603)+((PI()*(($C$21/2)^2)*($G$20-$O1076))*$P$603))+((($D$18+$H$18)/3)*$BG$15)+(((PI()*($C$21/2)^2*(($C$21/2)*$AZ$15))/3)*$P$603),(($D$18*$P$603)+((PI()*(($C$21/2)^2)*($G$20-$O1076))*$P$603))+((($D$18+$H$18)/3)*$BG$15)-(((PI()*($C$21/2)^2*(($C$21/2)*$AZ$15))/3)*$P$603)))</f>
        <v>18394.371716856396</v>
      </c>
      <c r="Q1076" s="73">
        <v>47.1</v>
      </c>
      <c r="R1076" s="101">
        <f t="shared" si="158"/>
        <v>23056.806528365036</v>
      </c>
      <c r="S1076" s="66">
        <v>47.1</v>
      </c>
      <c r="T1076" s="102">
        <f>IF($S1076&gt;$G$20,IF('Silo Levels'!$L$23="Pumping",((PI()*((($C$19+$G$20)-$S1076)*($O$20/($O$19/2)))^2*((($O$20+$G$20)-$S1076))/3)*$T$603)+(((PI()*((($C$19+$G$20)-$S1076)*($O$20/($O$19/2)))^2*(((($C$19+$G$20)-$S1076)*($O$20/($O$19/2)))*$AZ$16))/3)*$T$603),(((PI()*((($C$19+$G$20)-$S1076)*($O$20/($O$19/2)))^2*((($O$20+$G$20)-$S1076)/3))*$T$603)-((PI()*((($C$19+$G$20)-$S1076)*($O$20/($O$19/2)))^2*(((($C$19+$G$20)-$S1076)*($O$20/($O$19/2)))*$AZ$16)/3)*$T$603))),IF('Silo Levels'!$L$23="Pumping",(($D$18*$T$603)+((PI()*(($C$21/2)^2)*($G$20-$S1076))*$T$603))+((($D$18+$H$18)/3)*$BG$16)+(((PI()*($C$21/2)^2*(($C$21/2)*$AZ$16))/3)*$T$603),(($D$18*$T$603)+((PI()*(($C$21/2)^2)*($G$20-$S1076))*$T$603))+((($D$18+$H$18)/3)*$BG$16)-(((PI()*($C$21/2)^2*(($C$21/2)*$AZ$16))/3)*$T$603)))</f>
        <v>19027.566858422797</v>
      </c>
      <c r="U1076" s="73">
        <v>47.1</v>
      </c>
      <c r="V1076" s="101">
        <f t="shared" si="159"/>
        <v>21677.112844381591</v>
      </c>
      <c r="W1076" s="66">
        <v>47.1</v>
      </c>
      <c r="X1076" s="102">
        <f>IF($W1076&gt;$G$20,IF('Silo Levels'!$L$24="Pumping",((PI()*((($C$19+$G$20)-$W1076)*($O$20/($O$19/2)))^2*((($O$20+$G$20)-$W1076))/3)*$X$603)+(((PI()*((($C$19+$G$20)-$W1076)*($O$20/($O$19/2)))^2*(((($C$19+$G$20)-$W1076)*($O$20/($O$19/2)))*$AZ$17))/3)*$X$603),(((PI()*((($C$19+$G$20)-$W1076)*($O$20/($O$19/2)))^2*((($O$20+$G$20)-$W1076)/3))*$X$603)-((PI()*((($C$19+$G$20)-$W1076)*($O$20/($O$19/2)))^2*(((($C$19+$G$20)-$W1076)*($O$20/($O$19/2)))*$AZ$17)/3)*$X$603))),IF('Silo Levels'!$L$24="Pumping",(($D$18*$X$603)+((PI()*(($C$21/2)^2)*($G$20-$W1076))*$X$603))+((($D$18+$H$18)/3)*$BG$17)+(((PI()*($C$21/2)^2*(($C$21/2)*$AZ$17))/3)*$X$603),(($D$18*$X$603)+((PI()*(($C$21/2)^2)*($G$20-$W1076))*$X$603))+((($D$18+$H$18)/3)*$BG$17)-(((PI()*($C$21/2)^2*(($C$21/2)*$AZ$17))/3)*$X$603)))</f>
        <v>17888.978399355732</v>
      </c>
      <c r="Y1076" s="73">
        <v>47.1</v>
      </c>
      <c r="Z1076" s="101">
        <f t="shared" si="160"/>
        <v>24888.541713674036</v>
      </c>
      <c r="AA1076" s="66">
        <v>47.1</v>
      </c>
      <c r="AB1076" s="102">
        <f>IF($AA1076&gt;$G$20,IF('Silo Levels'!$L$25="Pumping",((PI()*((($C$19+$G$20)-$AA1076)*($O$20/($O$19/2)))^2*((($O$20+$G$20)-$AA1076))/3)*$AB$603)+(((PI()*((($C$19+$G$20)-$AA1076)*($O$20/($O$19/2)))^2*(((($C$19+$G$20)-$AA1076)*($O$20/($O$19/2)))*$AZ$18))/3)*$AB$603),(((PI()*((($C$19+$G$20)-$AA1076)*($O$20/($O$19/2)))^2*((($O$20+$G$20)-$AA1076)/3))*$AB$603)-((PI()*((($C$19+$G$20)-$AA1076)*($O$20/($O$19/2)))^2*(((($C$19+$G$20)-$AA1076)*($O$20/($O$19/2)))*$AZ$18)/3)*$AB$603))),IF('Silo Levels'!$L$25="Pumping",(($D$18*$AB$603)+((PI()*(($C$21/2)^2)*($G$20-$AA1076))*$AB$603))+((($D$18+$H$18)/3)*$BG$18)+(((PI()*($C$21/2)^2*(($C$21/2)*$AZ$18))/3)*$AB$603),(($D$18*$AB$603)+((PI()*(($C$21/2)^2)*($G$20-$AA1076))*$AB$603))+((($D$18+$H$18)/3)*$BG$18)-(((PI()*($C$21/2)^2*(($C$21/2)*$AZ$18))/3)*$AB$603)))</f>
        <v>20539.201336619721</v>
      </c>
      <c r="AC1076" s="73">
        <v>47.1</v>
      </c>
      <c r="AD1076" s="101">
        <f t="shared" si="161"/>
        <v>30240.459930236604</v>
      </c>
      <c r="AE1076" s="66">
        <v>47.1</v>
      </c>
      <c r="AF1076" s="102">
        <f>IF($AE1076&gt;$G$20,IF('Silo Levels'!$L$26="Pumping",((PI()*((($C$19+$G$20)-$AE1076)*($O$20/($O$19/2)))^2*((($O$20+$G$20)-$AE1076))/3)*$AF$603)+(((PI()*((($C$19+$G$20)-$AE1076)*($O$20/($O$19/2)))^2*(((($C$19+$G$20)-$AE1076)*($O$20/($O$19/2)))*$AZ$19))/3)*$AF$603),(((PI()*((($C$19+$G$20)-$AE1076)*($O$20/($O$19/2)))^2*((($O$20+$G$20)-$AE1076)/3))*$AF$603)-((PI()*((($C$19+$G$20)-$AE1076)*($O$20/($O$19/2)))^2*(((($C$19+$G$20)-$AE1076)*($O$20/($O$19/2)))*$AZ$19)/3)*$AF$603))),IF('Silo Levels'!$L$26="Pumping",(($D$18*$AF$603)+((PI()*(($C$21/2)^2)*($G$20-$AE1076))*$AF$603))+((($D$18+$H$18)/3)*$BG$19)+(((PI()*($C$21/2)^2*(($C$21/2)*$AZ$19))/3)*$AF$603),(($D$18*$AF$603)+((PI()*(($C$21/2)^2)*($G$20-$AE1076))*$AF$603))+((($D$18+$H$18)/3)*$BG$19)-(((PI()*($C$21/2)^2*(($C$21/2)*$AZ$19))/3)*$AF$603)))</f>
        <v>28029.974277976627</v>
      </c>
      <c r="AG1076" s="73">
        <v>47.1</v>
      </c>
      <c r="AH1076" s="101">
        <f t="shared" si="162"/>
        <v>23927.841441658828</v>
      </c>
      <c r="AI1076" s="66">
        <v>47.1</v>
      </c>
      <c r="AJ1076" s="102">
        <f>IF($AI1076&gt;$G$20,IF('Silo Levels'!$L$27="Pumping",((PI()*((($C$19+$G$20)-$AI1076)*($O$20/($O$19/2)))^2*((($O$20+$G$20)-$AI1076))/3)*$AJ$603)+(((PI()*((($C$19+$G$20)-$AI1076)*($O$20/($O$19/2)))^2*(((($C$19+$G$20)-$AI1076)*($O$20/($O$19/2)))*$AZ$20))/3)*$AJ$603),(((PI()*((($C$19+$G$20)-$AI1076)*($O$20/($O$19/2)))^2*((($O$20+$G$20)-$AI1076)/3))*$AJ$603)-((PI()*((($C$19+$G$20)-$AI1076)*($O$20/($O$19/2)))^2*(((($C$19+$G$20)-$AI1076)*($O$20/($O$19/2)))*$AZ$20)/3)*$AJ$603))),IF('Silo Levels'!$L$27="Pumping",(($D$18*$AJ$603)+((PI()*(($C$21/2)^2)*($G$20-$AI1076))*$AJ$603))+((($D$18+$H$18)/3)*$BG$20)+(((PI()*($C$21/2)^2*(($C$21/2)*$AZ$20))/3)*$AJ$603),(($D$18*$AJ$603)+((PI()*(($C$21/2)^2)*($G$20-$AI1076))*$AJ$603))+((($D$18+$H$18)/3)*$BG$20)-(((PI()*($C$21/2)^2*(($C$21/2)*$AZ$20))/3)*$AJ$603)))</f>
        <v>19746.386050852107</v>
      </c>
    </row>
    <row r="1077" spans="1:36" x14ac:dyDescent="0.3">
      <c r="A1077">
        <v>47.2</v>
      </c>
      <c r="B1077" s="101">
        <f t="shared" si="154"/>
        <v>23508.238949480306</v>
      </c>
      <c r="C1077" s="66">
        <v>47.2</v>
      </c>
      <c r="D1077" s="102">
        <f>IF($C1077&gt;$G$20,IF('Silo Levels'!$L$19="Pumping",((PI()*((($C$19+$G$20)-$C1077)*($O$20/($O$19/2)))^2*((($O$20+$G$20)-$C1077))/3)*$D$603)+(((PI()*((($C$19+$G$20)-$C1077)*($O$20/($O$19/2)))^2*(((($C$19+$G$20)-$C1077)*($O$20/($O$19/2)))*$AZ$12))/3)*$D$603),(((PI()*((($C$19+$G$20)-$C1077)*($O$20/($O$19/2)))^2*((($O$20+$G$20)-$C1077)/3))*$D$603)-((PI()*((($C$19+$G$20)-$C1077)*($O$20/($O$19/2)))^2*(((($C$19+$G$20)-$C1077)*($O$20/($O$19/2)))*$AZ$12)/3)*$D$603))),IF('Silo Levels'!$L$19="Pumping",(($D$18*$D$603)+((PI()*(($C$21/2)^2)*($G$20-$C1077))*$D$603))+((($D$18+$H$18)/3)*$BG$12)+(((PI()*($C$21/2)^2*(($C$21/2)*$AZ$12))/3)*$D$603),(($D$18*$D$603)+((PI()*(($C$21/2)^2)*($G$20-$C1077))*$D$603))+((($D$18+$H$18)/3)*$BG$12)-(((PI()*($C$21/2)^2*(($C$21/2)*$AZ$12))/3)*$D$603)))</f>
        <v>20581.220175915601</v>
      </c>
      <c r="E1077" s="73">
        <v>47.2</v>
      </c>
      <c r="F1077" s="101">
        <f t="shared" si="155"/>
        <v>21296.979492406866</v>
      </c>
      <c r="G1077" s="66">
        <v>47.2</v>
      </c>
      <c r="H1077" s="102">
        <f>IF($G1077&gt;$G$20,IF('Silo Levels'!$L$20="Pumping",((PI()*((($C$19+$G$20)-$G1077)*($O$20/($O$19/2)))^2*((($O$20+$G$20)-$G1077))/3)*$H$603)+(((PI()*((($C$19+$G$20)-$G1077)*($O$20/($O$19/2)))^2*(((($C$19+$G$20)-$G1077)*($O$20/($O$19/2)))*$AZ$13))/3)*$H$603),(((PI()*((($C$19+$G$20)-$G1077)*($O$20/($O$19/2)))^2*((($O$20+$G$20)-$G1077)/3))*$H$603)-((PI()*((($C$19+$G$20)-$G1077)*($O$20/($O$19/2)))^2*(((($C$19+$G$20)-$G1077)*($O$20/($O$19/2)))*$AZ$13)/3)*$H$603))),IF('Silo Levels'!$L$20="Pumping",(($D$18*$H$603)+((PI()*(($C$21/2)^2)*($G$20-$G1077))*$H$603))+((($D$18+$H$18)/3)*$BG$13)+(((PI()*($C$21/2)^2*(($C$21/2)*$AZ$13))/3)*$H$603),(($D$18*$H$603)+((PI()*(($C$21/2)^2)*($G$20-$G1077))*$H$603))+((($D$18+$H$18)/3)*$BG$13)-(((PI()*($C$21/2)^2*(($C$21/2)*$AZ$13))/3)*$H$603)))</f>
        <v>17508.845047381008</v>
      </c>
      <c r="I1077" s="73">
        <v>47.2</v>
      </c>
      <c r="J1077" s="101">
        <f t="shared" si="156"/>
        <v>21394.007609270087</v>
      </c>
      <c r="K1077" s="66">
        <v>47.2</v>
      </c>
      <c r="L1077" s="102">
        <f>IF($K1077&gt;$G$20,IF('Silo Levels'!$L$21="Pumping",((PI()*((($C$19+$G$20)-$K1077)*($O$20/($O$19/2)))^2*((($O$20+$G$20)-$K1077))/3)*$L$603)+(((PI()*((($C$19+$G$20)-$K1077)*($O$20/($O$19/2)))^2*(((($C$19+$G$20)-$K1077)*($O$20/($O$19/2)))*$AZ$14))/3)*$L$603),(((PI()*((($C$19+$G$20)-$K1077)*($O$20/($O$19/2)))^2*((($O$20+$G$20)-$K1077)/3))*$L$603)-((PI()*((($C$19+$G$20)-$K1077)*($O$20/($O$19/2)))^2*(((($C$19+$G$20)-$K1077)*($O$20/($O$19/2)))*$AZ$14)/3)*$L$603))),IF('Silo Levels'!$L$21="Pumping",(($D$18*$L$603)+((PI()*(($C$21/2)^2)*($G$20-$K1077))*$L$603))+((($D$18+$H$18)/3)*$BG$14)+(((PI()*($C$21/2)^2*(($C$21/2)*$AZ$14))/3)*$L$603),(($D$18*$L$603)+((PI()*(($C$21/2)^2)*($G$20-$K1077))*$L$603))+((($D$18+$H$18)/3)*$BG$14)-(((PI()*($C$21/2)^2*(($C$21/2)*$AZ$14))/3)*$L$603)))</f>
        <v>17588.614587657976</v>
      </c>
      <c r="M1077" s="73">
        <v>47.2</v>
      </c>
      <c r="N1077" s="101">
        <f t="shared" si="157"/>
        <v>21898.654494641694</v>
      </c>
      <c r="O1077" s="66">
        <v>47.2</v>
      </c>
      <c r="P1077" s="102">
        <f>IF($O1077&gt;$G$20,IF('Silo Levels'!$L$22="Pumping",((PI()*((($C$19+$G$20)-$O1077)*($O$20/($O$19/2)))^2*((($O$20+$G$20)-$O1077))/3)*$P$603)+(((PI()*((($C$19+$G$20)-$O1077)*($O$20/($O$19/2)))^2*(((($C$19+$G$20)-$O1077)*($O$20/($O$19/2)))*$AZ$15))/3)*$P$603),(((PI()*((($C$19+$G$20)-$O1077)*($O$20/($O$19/2)))^2*((($O$20+$G$20)-$O1077)/3))*$P$603)-((PI()*((($C$19+$G$20)-$O1077)*($O$20/($O$19/2)))^2*(((($C$19+$G$20)-$O1077)*($O$20/($O$19/2)))*$AZ$15)/3)*$P$603))),IF('Silo Levels'!$L$22="Pumping",(($D$18*$P$603)+((PI()*(($C$21/2)^2)*($G$20-$O1077))*$P$603))+((($D$18+$H$18)/3)*$BG$15)+(((PI()*($C$21/2)^2*(($C$21/2)*$AZ$15))/3)*$P$603),(($D$18*$P$603)+((PI()*(($C$21/2)^2)*($G$20-$O1077))*$P$603))+((($D$18+$H$18)/3)*$BG$15)-(((PI()*($C$21/2)^2*(($C$21/2)*$AZ$15))/3)*$P$603)))</f>
        <v>18003.498967049203</v>
      </c>
      <c r="Q1077" s="73">
        <v>47.2</v>
      </c>
      <c r="R1077" s="101">
        <f t="shared" si="158"/>
        <v>22652.478645109502</v>
      </c>
      <c r="S1077" s="66">
        <v>47.2</v>
      </c>
      <c r="T1077" s="102">
        <f>IF($S1077&gt;$G$20,IF('Silo Levels'!$L$23="Pumping",((PI()*((($C$19+$G$20)-$S1077)*($O$20/($O$19/2)))^2*((($O$20+$G$20)-$S1077))/3)*$T$603)+(((PI()*((($C$19+$G$20)-$S1077)*($O$20/($O$19/2)))^2*(((($C$19+$G$20)-$S1077)*($O$20/($O$19/2)))*$AZ$16))/3)*$T$603),(((PI()*((($C$19+$G$20)-$S1077)*($O$20/($O$19/2)))^2*((($O$20+$G$20)-$S1077)/3))*$T$603)-((PI()*((($C$19+$G$20)-$S1077)*($O$20/($O$19/2)))^2*(((($C$19+$G$20)-$S1077)*($O$20/($O$19/2)))*$AZ$16)/3)*$T$603))),IF('Silo Levels'!$L$23="Pumping",(($D$18*$T$603)+((PI()*(($C$21/2)^2)*($G$20-$S1077))*$T$603))+((($D$18+$H$18)/3)*$BG$16)+(((PI()*($C$21/2)^2*(($C$21/2)*$AZ$16))/3)*$T$603),(($D$18*$T$603)+((PI()*(($C$21/2)^2)*($G$20-$S1077))*$T$603))+((($D$18+$H$18)/3)*$BG$16)-(((PI()*($C$21/2)^2*(($C$21/2)*$AZ$16))/3)*$T$603)))</f>
        <v>18623.238975167267</v>
      </c>
      <c r="U1077" s="73">
        <v>47.2</v>
      </c>
      <c r="V1077" s="101">
        <f t="shared" si="159"/>
        <v>21296.979492406866</v>
      </c>
      <c r="W1077" s="66">
        <v>47.2</v>
      </c>
      <c r="X1077" s="102">
        <f>IF($W1077&gt;$G$20,IF('Silo Levels'!$L$24="Pumping",((PI()*((($C$19+$G$20)-$W1077)*($O$20/($O$19/2)))^2*((($O$20+$G$20)-$W1077))/3)*$X$603)+(((PI()*((($C$19+$G$20)-$W1077)*($O$20/($O$19/2)))^2*(((($C$19+$G$20)-$W1077)*($O$20/($O$19/2)))*$AZ$17))/3)*$X$603),(((PI()*((($C$19+$G$20)-$W1077)*($O$20/($O$19/2)))^2*((($O$20+$G$20)-$W1077)/3))*$X$603)-((PI()*((($C$19+$G$20)-$W1077)*($O$20/($O$19/2)))^2*(((($C$19+$G$20)-$W1077)*($O$20/($O$19/2)))*$AZ$17)/3)*$X$603))),IF('Silo Levels'!$L$24="Pumping",(($D$18*$X$603)+((PI()*(($C$21/2)^2)*($G$20-$W1077))*$X$603))+((($D$18+$H$18)/3)*$BG$17)+(((PI()*($C$21/2)^2*(($C$21/2)*$AZ$17))/3)*$X$603),(($D$18*$X$603)+((PI()*(($C$21/2)^2)*($G$20-$W1077))*$X$603))+((($D$18+$H$18)/3)*$BG$17)-(((PI()*($C$21/2)^2*(($C$21/2)*$AZ$17))/3)*$X$603)))</f>
        <v>17508.845047381008</v>
      </c>
      <c r="Y1077" s="73">
        <v>47.2</v>
      </c>
      <c r="Z1077" s="101">
        <f t="shared" si="160"/>
        <v>24452.09222635987</v>
      </c>
      <c r="AA1077" s="66">
        <v>47.2</v>
      </c>
      <c r="AB1077" s="102">
        <f>IF($AA1077&gt;$G$20,IF('Silo Levels'!$L$25="Pumping",((PI()*((($C$19+$G$20)-$AA1077)*($O$20/($O$19/2)))^2*((($O$20+$G$20)-$AA1077))/3)*$AB$603)+(((PI()*((($C$19+$G$20)-$AA1077)*($O$20/($O$19/2)))^2*(((($C$19+$G$20)-$AA1077)*($O$20/($O$19/2)))*$AZ$18))/3)*$AB$603),(((PI()*((($C$19+$G$20)-$AA1077)*($O$20/($O$19/2)))^2*((($O$20+$G$20)-$AA1077)/3))*$AB$603)-((PI()*((($C$19+$G$20)-$AA1077)*($O$20/($O$19/2)))^2*(((($C$19+$G$20)-$AA1077)*($O$20/($O$19/2)))*$AZ$18)/3)*$AB$603))),IF('Silo Levels'!$L$25="Pumping",(($D$18*$AB$603)+((PI()*(($C$21/2)^2)*($G$20-$AA1077))*$AB$603))+((($D$18+$H$18)/3)*$BG$18)+(((PI()*($C$21/2)^2*(($C$21/2)*$AZ$18))/3)*$AB$603),(($D$18*$AB$603)+((PI()*(($C$21/2)^2)*($G$20-$AA1077))*$AB$603))+((($D$18+$H$18)/3)*$BG$18)-(((PI()*($C$21/2)^2*(($C$21/2)*$AZ$18))/3)*$AB$603)))</f>
        <v>20102.751849305554</v>
      </c>
      <c r="AC1077" s="73">
        <v>47.2</v>
      </c>
      <c r="AD1077" s="101">
        <f t="shared" si="161"/>
        <v>29796.822391664562</v>
      </c>
      <c r="AE1077" s="66">
        <v>47.2</v>
      </c>
      <c r="AF1077" s="102">
        <f>IF($AE1077&gt;$G$20,IF('Silo Levels'!$L$26="Pumping",((PI()*((($C$19+$G$20)-$AE1077)*($O$20/($O$19/2)))^2*((($O$20+$G$20)-$AE1077))/3)*$AF$603)+(((PI()*((($C$19+$G$20)-$AE1077)*($O$20/($O$19/2)))^2*(((($C$19+$G$20)-$AE1077)*($O$20/($O$19/2)))*$AZ$19))/3)*$AF$603),(((PI()*((($C$19+$G$20)-$AE1077)*($O$20/($O$19/2)))^2*((($O$20+$G$20)-$AE1077)/3))*$AF$603)-((PI()*((($C$19+$G$20)-$AE1077)*($O$20/($O$19/2)))^2*(((($C$19+$G$20)-$AE1077)*($O$20/($O$19/2)))*$AZ$19)/3)*$AF$603))),IF('Silo Levels'!$L$26="Pumping",(($D$18*$AF$603)+((PI()*(($C$21/2)^2)*($G$20-$AE1077))*$AF$603))+((($D$18+$H$18)/3)*$BG$19)+(((PI()*($C$21/2)^2*(($C$21/2)*$AZ$19))/3)*$AF$603),(($D$18*$AF$603)+((PI()*(($C$21/2)^2)*($G$20-$AE1077))*$AF$603))+((($D$18+$H$18)/3)*$BG$19)-(((PI()*($C$21/2)^2*(($C$21/2)*$AZ$19))/3)*$AF$603)))</f>
        <v>27586.336739404585</v>
      </c>
      <c r="AG1077" s="73">
        <v>47.2</v>
      </c>
      <c r="AH1077" s="101">
        <f t="shared" si="162"/>
        <v>23508.238949480306</v>
      </c>
      <c r="AI1077" s="66">
        <v>47.2</v>
      </c>
      <c r="AJ1077" s="102">
        <f>IF($AI1077&gt;$G$20,IF('Silo Levels'!$L$27="Pumping",((PI()*((($C$19+$G$20)-$AI1077)*($O$20/($O$19/2)))^2*((($O$20+$G$20)-$AI1077))/3)*$AJ$603)+(((PI()*((($C$19+$G$20)-$AI1077)*($O$20/($O$19/2)))^2*(((($C$19+$G$20)-$AI1077)*($O$20/($O$19/2)))*$AZ$20))/3)*$AJ$603),(((PI()*((($C$19+$G$20)-$AI1077)*($O$20/($O$19/2)))^2*((($O$20+$G$20)-$AI1077)/3))*$AJ$603)-((PI()*((($C$19+$G$20)-$AI1077)*($O$20/($O$19/2)))^2*(((($C$19+$G$20)-$AI1077)*($O$20/($O$19/2)))*$AZ$20)/3)*$AJ$603))),IF('Silo Levels'!$L$27="Pumping",(($D$18*$AJ$603)+((PI()*(($C$21/2)^2)*($G$20-$AI1077))*$AJ$603))+((($D$18+$H$18)/3)*$BG$20)+(((PI()*($C$21/2)^2*(($C$21/2)*$AZ$20))/3)*$AJ$603),(($D$18*$AJ$603)+((PI()*(($C$21/2)^2)*($G$20-$AI1077))*$AJ$603))+((($D$18+$H$18)/3)*$BG$20)-(((PI()*($C$21/2)^2*(($C$21/2)*$AZ$20))/3)*$AJ$603)))</f>
        <v>19326.783558673586</v>
      </c>
    </row>
    <row r="1078" spans="1:36" x14ac:dyDescent="0.3">
      <c r="A1078">
        <v>47.3</v>
      </c>
      <c r="B1078" s="101">
        <f t="shared" si="154"/>
        <v>23088.636457301815</v>
      </c>
      <c r="C1078" s="66">
        <v>47.3</v>
      </c>
      <c r="D1078" s="102">
        <f>IF($C1078&gt;$G$20,IF('Silo Levels'!$L$19="Pumping",((PI()*((($C$19+$G$20)-$C1078)*($O$20/($O$19/2)))^2*((($O$20+$G$20)-$C1078))/3)*$D$603)+(((PI()*((($C$19+$G$20)-$C1078)*($O$20/($O$19/2)))^2*(((($C$19+$G$20)-$C1078)*($O$20/($O$19/2)))*$AZ$12))/3)*$D$603),(((PI()*((($C$19+$G$20)-$C1078)*($O$20/($O$19/2)))^2*((($O$20+$G$20)-$C1078)/3))*$D$603)-((PI()*((($C$19+$G$20)-$C1078)*($O$20/($O$19/2)))^2*(((($C$19+$G$20)-$C1078)*($O$20/($O$19/2)))*$AZ$12)/3)*$D$603))),IF('Silo Levels'!$L$19="Pumping",(($D$18*$D$603)+((PI()*(($C$21/2)^2)*($G$20-$C1078))*$D$603))+((($D$18+$H$18)/3)*$BG$12)+(((PI()*($C$21/2)^2*(($C$21/2)*$AZ$12))/3)*$D$603),(($D$18*$D$603)+((PI()*(($C$21/2)^2)*($G$20-$C1078))*$D$603))+((($D$18+$H$18)/3)*$BG$12)-(((PI()*($C$21/2)^2*(($C$21/2)*$AZ$12))/3)*$D$603)))</f>
        <v>20161.617683737109</v>
      </c>
      <c r="E1078" s="73">
        <v>47.3</v>
      </c>
      <c r="F1078" s="101">
        <f t="shared" si="155"/>
        <v>20916.846140432168</v>
      </c>
      <c r="G1078" s="66">
        <v>47.3</v>
      </c>
      <c r="H1078" s="102">
        <f>IF($G1078&gt;$G$20,IF('Silo Levels'!$L$20="Pumping",((PI()*((($C$19+$G$20)-$G1078)*($O$20/($O$19/2)))^2*((($O$20+$G$20)-$G1078))/3)*$H$603)+(((PI()*((($C$19+$G$20)-$G1078)*($O$20/($O$19/2)))^2*(((($C$19+$G$20)-$G1078)*($O$20/($O$19/2)))*$AZ$13))/3)*$H$603),(((PI()*((($C$19+$G$20)-$G1078)*($O$20/($O$19/2)))^2*((($O$20+$G$20)-$G1078)/3))*$H$603)-((PI()*((($C$19+$G$20)-$G1078)*($O$20/($O$19/2)))^2*(((($C$19+$G$20)-$G1078)*($O$20/($O$19/2)))*$AZ$13)/3)*$H$603))),IF('Silo Levels'!$L$20="Pumping",(($D$18*$H$603)+((PI()*(($C$21/2)^2)*($G$20-$G1078))*$H$603))+((($D$18+$H$18)/3)*$BG$13)+(((PI()*($C$21/2)^2*(($C$21/2)*$AZ$13))/3)*$H$603),(($D$18*$H$603)+((PI()*(($C$21/2)^2)*($G$20-$G1078))*$H$603))+((($D$18+$H$18)/3)*$BG$13)-(((PI()*($C$21/2)^2*(($C$21/2)*$AZ$13))/3)*$H$603)))</f>
        <v>17128.711695406309</v>
      </c>
      <c r="I1078" s="73">
        <v>47.3</v>
      </c>
      <c r="J1078" s="101">
        <f t="shared" si="156"/>
        <v>21012.142386195443</v>
      </c>
      <c r="K1078" s="66">
        <v>47.3</v>
      </c>
      <c r="L1078" s="102">
        <f>IF($K1078&gt;$G$20,IF('Silo Levels'!$L$21="Pumping",((PI()*((($C$19+$G$20)-$K1078)*($O$20/($O$19/2)))^2*((($O$20+$G$20)-$K1078))/3)*$L$603)+(((PI()*((($C$19+$G$20)-$K1078)*($O$20/($O$19/2)))^2*(((($C$19+$G$20)-$K1078)*($O$20/($O$19/2)))*$AZ$14))/3)*$L$603),(((PI()*((($C$19+$G$20)-$K1078)*($O$20/($O$19/2)))^2*((($O$20+$G$20)-$K1078)/3))*$L$603)-((PI()*((($C$19+$G$20)-$K1078)*($O$20/($O$19/2)))^2*(((($C$19+$G$20)-$K1078)*($O$20/($O$19/2)))*$AZ$14)/3)*$L$603))),IF('Silo Levels'!$L$21="Pumping",(($D$18*$L$603)+((PI()*(($C$21/2)^2)*($G$20-$K1078))*$L$603))+((($D$18+$H$18)/3)*$BG$14)+(((PI()*($C$21/2)^2*(($C$21/2)*$AZ$14))/3)*$L$603),(($D$18*$L$603)+((PI()*(($C$21/2)^2)*($G$20-$K1078))*$L$603))+((($D$18+$H$18)/3)*$BG$14)-(((PI()*($C$21/2)^2*(($C$21/2)*$AZ$14))/3)*$L$603)))</f>
        <v>17206.749364583331</v>
      </c>
      <c r="M1078" s="73">
        <v>47.3</v>
      </c>
      <c r="N1078" s="101">
        <f t="shared" si="157"/>
        <v>21507.781744834523</v>
      </c>
      <c r="O1078" s="66">
        <v>47.3</v>
      </c>
      <c r="P1078" s="102">
        <f>IF($O1078&gt;$G$20,IF('Silo Levels'!$L$22="Pumping",((PI()*((($C$19+$G$20)-$O1078)*($O$20/($O$19/2)))^2*((($O$20+$G$20)-$O1078))/3)*$P$603)+(((PI()*((($C$19+$G$20)-$O1078)*($O$20/($O$19/2)))^2*(((($C$19+$G$20)-$O1078)*($O$20/($O$19/2)))*$AZ$15))/3)*$P$603),(((PI()*((($C$19+$G$20)-$O1078)*($O$20/($O$19/2)))^2*((($O$20+$G$20)-$O1078)/3))*$P$603)-((PI()*((($C$19+$G$20)-$O1078)*($O$20/($O$19/2)))^2*(((($C$19+$G$20)-$O1078)*($O$20/($O$19/2)))*$AZ$15)/3)*$P$603))),IF('Silo Levels'!$L$22="Pumping",(($D$18*$P$603)+((PI()*(($C$21/2)^2)*($G$20-$O1078))*$P$603))+((($D$18+$H$18)/3)*$BG$15)+(((PI()*($C$21/2)^2*(($C$21/2)*$AZ$15))/3)*$P$603),(($D$18*$P$603)+((PI()*(($C$21/2)^2)*($G$20-$O1078))*$P$603))+((($D$18+$H$18)/3)*$BG$15)-(((PI()*($C$21/2)^2*(($C$21/2)*$AZ$15))/3)*$P$603)))</f>
        <v>17612.626217242032</v>
      </c>
      <c r="Q1078" s="73">
        <v>47.3</v>
      </c>
      <c r="R1078" s="101">
        <f t="shared" si="158"/>
        <v>22248.150761853998</v>
      </c>
      <c r="S1078" s="66">
        <v>47.3</v>
      </c>
      <c r="T1078" s="102">
        <f>IF($S1078&gt;$G$20,IF('Silo Levels'!$L$23="Pumping",((PI()*((($C$19+$G$20)-$S1078)*($O$20/($O$19/2)))^2*((($O$20+$G$20)-$S1078))/3)*$T$603)+(((PI()*((($C$19+$G$20)-$S1078)*($O$20/($O$19/2)))^2*(((($C$19+$G$20)-$S1078)*($O$20/($O$19/2)))*$AZ$16))/3)*$T$603),(((PI()*((($C$19+$G$20)-$S1078)*($O$20/($O$19/2)))^2*((($O$20+$G$20)-$S1078)/3))*$T$603)-((PI()*((($C$19+$G$20)-$S1078)*($O$20/($O$19/2)))^2*(((($C$19+$G$20)-$S1078)*($O$20/($O$19/2)))*$AZ$16)/3)*$T$603))),IF('Silo Levels'!$L$23="Pumping",(($D$18*$T$603)+((PI()*(($C$21/2)^2)*($G$20-$S1078))*$T$603))+((($D$18+$H$18)/3)*$BG$16)+(((PI()*($C$21/2)^2*(($C$21/2)*$AZ$16))/3)*$T$603),(($D$18*$T$603)+((PI()*(($C$21/2)^2)*($G$20-$S1078))*$T$603))+((($D$18+$H$18)/3)*$BG$16)-(((PI()*($C$21/2)^2*(($C$21/2)*$AZ$16))/3)*$T$603)))</f>
        <v>18218.911091911759</v>
      </c>
      <c r="U1078" s="73">
        <v>47.3</v>
      </c>
      <c r="V1078" s="101">
        <f t="shared" si="159"/>
        <v>20916.846140432168</v>
      </c>
      <c r="W1078" s="66">
        <v>47.3</v>
      </c>
      <c r="X1078" s="102">
        <f>IF($W1078&gt;$G$20,IF('Silo Levels'!$L$24="Pumping",((PI()*((($C$19+$G$20)-$W1078)*($O$20/($O$19/2)))^2*((($O$20+$G$20)-$W1078))/3)*$X$603)+(((PI()*((($C$19+$G$20)-$W1078)*($O$20/($O$19/2)))^2*(((($C$19+$G$20)-$W1078)*($O$20/($O$19/2)))*$AZ$17))/3)*$X$603),(((PI()*((($C$19+$G$20)-$W1078)*($O$20/($O$19/2)))^2*((($O$20+$G$20)-$W1078)/3))*$X$603)-((PI()*((($C$19+$G$20)-$W1078)*($O$20/($O$19/2)))^2*(((($C$19+$G$20)-$W1078)*($O$20/($O$19/2)))*$AZ$17)/3)*$X$603))),IF('Silo Levels'!$L$24="Pumping",(($D$18*$X$603)+((PI()*(($C$21/2)^2)*($G$20-$W1078))*$X$603))+((($D$18+$H$18)/3)*$BG$17)+(((PI()*($C$21/2)^2*(($C$21/2)*$AZ$17))/3)*$X$603),(($D$18*$X$603)+((PI()*(($C$21/2)^2)*($G$20-$W1078))*$X$603))+((($D$18+$H$18)/3)*$BG$17)-(((PI()*($C$21/2)^2*(($C$21/2)*$AZ$17))/3)*$X$603)))</f>
        <v>17128.711695406309</v>
      </c>
      <c r="Y1078" s="73">
        <v>47.3</v>
      </c>
      <c r="Z1078" s="101">
        <f t="shared" si="160"/>
        <v>24015.642739045732</v>
      </c>
      <c r="AA1078" s="66">
        <v>47.3</v>
      </c>
      <c r="AB1078" s="102">
        <f>IF($AA1078&gt;$G$20,IF('Silo Levels'!$L$25="Pumping",((PI()*((($C$19+$G$20)-$AA1078)*($O$20/($O$19/2)))^2*((($O$20+$G$20)-$AA1078))/3)*$AB$603)+(((PI()*((($C$19+$G$20)-$AA1078)*($O$20/($O$19/2)))^2*(((($C$19+$G$20)-$AA1078)*($O$20/($O$19/2)))*$AZ$18))/3)*$AB$603),(((PI()*((($C$19+$G$20)-$AA1078)*($O$20/($O$19/2)))^2*((($O$20+$G$20)-$AA1078)/3))*$AB$603)-((PI()*((($C$19+$G$20)-$AA1078)*($O$20/($O$19/2)))^2*(((($C$19+$G$20)-$AA1078)*($O$20/($O$19/2)))*$AZ$18)/3)*$AB$603))),IF('Silo Levels'!$L$25="Pumping",(($D$18*$AB$603)+((PI()*(($C$21/2)^2)*($G$20-$AA1078))*$AB$603))+((($D$18+$H$18)/3)*$BG$18)+(((PI()*($C$21/2)^2*(($C$21/2)*$AZ$18))/3)*$AB$603),(($D$18*$AB$603)+((PI()*(($C$21/2)^2)*($G$20-$AA1078))*$AB$603))+((($D$18+$H$18)/3)*$BG$18)-(((PI()*($C$21/2)^2*(($C$21/2)*$AZ$18))/3)*$AB$603)))</f>
        <v>19666.302361991417</v>
      </c>
      <c r="AC1078" s="73">
        <v>47.3</v>
      </c>
      <c r="AD1078" s="101">
        <f t="shared" si="161"/>
        <v>29353.184853092549</v>
      </c>
      <c r="AE1078" s="66">
        <v>47.3</v>
      </c>
      <c r="AF1078" s="102">
        <f>IF($AE1078&gt;$G$20,IF('Silo Levels'!$L$26="Pumping",((PI()*((($C$19+$G$20)-$AE1078)*($O$20/($O$19/2)))^2*((($O$20+$G$20)-$AE1078))/3)*$AF$603)+(((PI()*((($C$19+$G$20)-$AE1078)*($O$20/($O$19/2)))^2*(((($C$19+$G$20)-$AE1078)*($O$20/($O$19/2)))*$AZ$19))/3)*$AF$603),(((PI()*((($C$19+$G$20)-$AE1078)*($O$20/($O$19/2)))^2*((($O$20+$G$20)-$AE1078)/3))*$AF$603)-((PI()*((($C$19+$G$20)-$AE1078)*($O$20/($O$19/2)))^2*(((($C$19+$G$20)-$AE1078)*($O$20/($O$19/2)))*$AZ$19)/3)*$AF$603))),IF('Silo Levels'!$L$26="Pumping",(($D$18*$AF$603)+((PI()*(($C$21/2)^2)*($G$20-$AE1078))*$AF$603))+((($D$18+$H$18)/3)*$BG$19)+(((PI()*($C$21/2)^2*(($C$21/2)*$AZ$19))/3)*$AF$603),(($D$18*$AF$603)+((PI()*(($C$21/2)^2)*($G$20-$AE1078))*$AF$603))+((($D$18+$H$18)/3)*$BG$19)-(((PI()*($C$21/2)^2*(($C$21/2)*$AZ$19))/3)*$AF$603)))</f>
        <v>27142.699200832572</v>
      </c>
      <c r="AG1078" s="73">
        <v>47.3</v>
      </c>
      <c r="AH1078" s="101">
        <f t="shared" si="162"/>
        <v>23088.636457301815</v>
      </c>
      <c r="AI1078" s="66">
        <v>47.3</v>
      </c>
      <c r="AJ1078" s="102">
        <f>IF($AI1078&gt;$G$20,IF('Silo Levels'!$L$27="Pumping",((PI()*((($C$19+$G$20)-$AI1078)*($O$20/($O$19/2)))^2*((($O$20+$G$20)-$AI1078))/3)*$AJ$603)+(((PI()*((($C$19+$G$20)-$AI1078)*($O$20/($O$19/2)))^2*(((($C$19+$G$20)-$AI1078)*($O$20/($O$19/2)))*$AZ$20))/3)*$AJ$603),(((PI()*((($C$19+$G$20)-$AI1078)*($O$20/($O$19/2)))^2*((($O$20+$G$20)-$AI1078)/3))*$AJ$603)-((PI()*((($C$19+$G$20)-$AI1078)*($O$20/($O$19/2)))^2*(((($C$19+$G$20)-$AI1078)*($O$20/($O$19/2)))*$AZ$20)/3)*$AJ$603))),IF('Silo Levels'!$L$27="Pumping",(($D$18*$AJ$603)+((PI()*(($C$21/2)^2)*($G$20-$AI1078))*$AJ$603))+((($D$18+$H$18)/3)*$BG$20)+(((PI()*($C$21/2)^2*(($C$21/2)*$AZ$20))/3)*$AJ$603),(($D$18*$AJ$603)+((PI()*(($C$21/2)^2)*($G$20-$AI1078))*$AJ$603))+((($D$18+$H$18)/3)*$BG$20)-(((PI()*($C$21/2)^2*(($C$21/2)*$AZ$20))/3)*$AJ$603)))</f>
        <v>18907.181066495094</v>
      </c>
    </row>
    <row r="1079" spans="1:36" x14ac:dyDescent="0.3">
      <c r="A1079">
        <v>47.4</v>
      </c>
      <c r="B1079" s="101">
        <f t="shared" si="154"/>
        <v>22669.033965123293</v>
      </c>
      <c r="C1079" s="66">
        <v>47.4</v>
      </c>
      <c r="D1079" s="102">
        <f>IF($C1079&gt;$G$20,IF('Silo Levels'!$L$19="Pumping",((PI()*((($C$19+$G$20)-$C1079)*($O$20/($O$19/2)))^2*((($O$20+$G$20)-$C1079))/3)*$D$603)+(((PI()*((($C$19+$G$20)-$C1079)*($O$20/($O$19/2)))^2*(((($C$19+$G$20)-$C1079)*($O$20/($O$19/2)))*$AZ$12))/3)*$D$603),(((PI()*((($C$19+$G$20)-$C1079)*($O$20/($O$19/2)))^2*((($O$20+$G$20)-$C1079)/3))*$D$603)-((PI()*((($C$19+$G$20)-$C1079)*($O$20/($O$19/2)))^2*(((($C$19+$G$20)-$C1079)*($O$20/($O$19/2)))*$AZ$12)/3)*$D$603))),IF('Silo Levels'!$L$19="Pumping",(($D$18*$D$603)+((PI()*(($C$21/2)^2)*($G$20-$C1079))*$D$603))+((($D$18+$H$18)/3)*$BG$12)+(((PI()*($C$21/2)^2*(($C$21/2)*$AZ$12))/3)*$D$603),(($D$18*$D$603)+((PI()*(($C$21/2)^2)*($G$20-$C1079))*$D$603))+((($D$18+$H$18)/3)*$BG$12)-(((PI()*($C$21/2)^2*(($C$21/2)*$AZ$12))/3)*$D$603)))</f>
        <v>19742.015191558588</v>
      </c>
      <c r="E1079" s="73">
        <v>47.4</v>
      </c>
      <c r="F1079" s="101">
        <f t="shared" si="155"/>
        <v>20536.71278845744</v>
      </c>
      <c r="G1079" s="66">
        <v>47.4</v>
      </c>
      <c r="H1079" s="102">
        <f>IF($G1079&gt;$G$20,IF('Silo Levels'!$L$20="Pumping",((PI()*((($C$19+$G$20)-$G1079)*($O$20/($O$19/2)))^2*((($O$20+$G$20)-$G1079))/3)*$H$603)+(((PI()*((($C$19+$G$20)-$G1079)*($O$20/($O$19/2)))^2*(((($C$19+$G$20)-$G1079)*($O$20/($O$19/2)))*$AZ$13))/3)*$H$603),(((PI()*((($C$19+$G$20)-$G1079)*($O$20/($O$19/2)))^2*((($O$20+$G$20)-$G1079)/3))*$H$603)-((PI()*((($C$19+$G$20)-$G1079)*($O$20/($O$19/2)))^2*(((($C$19+$G$20)-$G1079)*($O$20/($O$19/2)))*$AZ$13)/3)*$H$603))),IF('Silo Levels'!$L$20="Pumping",(($D$18*$H$603)+((PI()*(($C$21/2)^2)*($G$20-$G1079))*$H$603))+((($D$18+$H$18)/3)*$BG$13)+(((PI()*($C$21/2)^2*(($C$21/2)*$AZ$13))/3)*$H$603),(($D$18*$H$603)+((PI()*(($C$21/2)^2)*($G$20-$G1079))*$H$603))+((($D$18+$H$18)/3)*$BG$13)-(((PI()*($C$21/2)^2*(($C$21/2)*$AZ$13))/3)*$H$603)))</f>
        <v>16748.578343431582</v>
      </c>
      <c r="I1079" s="73">
        <v>47.4</v>
      </c>
      <c r="J1079" s="101">
        <f t="shared" si="156"/>
        <v>20630.277163120772</v>
      </c>
      <c r="K1079" s="66">
        <v>47.4</v>
      </c>
      <c r="L1079" s="102">
        <f>IF($K1079&gt;$G$20,IF('Silo Levels'!$L$21="Pumping",((PI()*((($C$19+$G$20)-$K1079)*($O$20/($O$19/2)))^2*((($O$20+$G$20)-$K1079))/3)*$L$603)+(((PI()*((($C$19+$G$20)-$K1079)*($O$20/($O$19/2)))^2*(((($C$19+$G$20)-$K1079)*($O$20/($O$19/2)))*$AZ$14))/3)*$L$603),(((PI()*((($C$19+$G$20)-$K1079)*($O$20/($O$19/2)))^2*((($O$20+$G$20)-$K1079)/3))*$L$603)-((PI()*((($C$19+$G$20)-$K1079)*($O$20/($O$19/2)))^2*(((($C$19+$G$20)-$K1079)*($O$20/($O$19/2)))*$AZ$14)/3)*$L$603))),IF('Silo Levels'!$L$21="Pumping",(($D$18*$L$603)+((PI()*(($C$21/2)^2)*($G$20-$K1079))*$L$603))+((($D$18+$H$18)/3)*$BG$14)+(((PI()*($C$21/2)^2*(($C$21/2)*$AZ$14))/3)*$L$603),(($D$18*$L$603)+((PI()*(($C$21/2)^2)*($G$20-$K1079))*$L$603))+((($D$18+$H$18)/3)*$BG$14)-(((PI()*($C$21/2)^2*(($C$21/2)*$AZ$14))/3)*$L$603)))</f>
        <v>16824.884141508661</v>
      </c>
      <c r="M1079" s="73">
        <v>47.4</v>
      </c>
      <c r="N1079" s="101">
        <f t="shared" si="157"/>
        <v>21116.90899502733</v>
      </c>
      <c r="O1079" s="66">
        <v>47.4</v>
      </c>
      <c r="P1079" s="102">
        <f>IF($O1079&gt;$G$20,IF('Silo Levels'!$L$22="Pumping",((PI()*((($C$19+$G$20)-$O1079)*($O$20/($O$19/2)))^2*((($O$20+$G$20)-$O1079))/3)*$P$603)+(((PI()*((($C$19+$G$20)-$O1079)*($O$20/($O$19/2)))^2*(((($C$19+$G$20)-$O1079)*($O$20/($O$19/2)))*$AZ$15))/3)*$P$603),(((PI()*((($C$19+$G$20)-$O1079)*($O$20/($O$19/2)))^2*((($O$20+$G$20)-$O1079)/3))*$P$603)-((PI()*((($C$19+$G$20)-$O1079)*($O$20/($O$19/2)))^2*(((($C$19+$G$20)-$O1079)*($O$20/($O$19/2)))*$AZ$15)/3)*$P$603))),IF('Silo Levels'!$L$22="Pumping",(($D$18*$P$603)+((PI()*(($C$21/2)^2)*($G$20-$O1079))*$P$603))+((($D$18+$H$18)/3)*$BG$15)+(((PI()*($C$21/2)^2*(($C$21/2)*$AZ$15))/3)*$P$603),(($D$18*$P$603)+((PI()*(($C$21/2)^2)*($G$20-$O1079))*$P$603))+((($D$18+$H$18)/3)*$BG$15)-(((PI()*($C$21/2)^2*(($C$21/2)*$AZ$15))/3)*$P$603)))</f>
        <v>17221.753467434839</v>
      </c>
      <c r="Q1079" s="73">
        <v>47.4</v>
      </c>
      <c r="R1079" s="101">
        <f t="shared" si="158"/>
        <v>21843.822878598465</v>
      </c>
      <c r="S1079" s="66">
        <v>47.4</v>
      </c>
      <c r="T1079" s="102">
        <f>IF($S1079&gt;$G$20,IF('Silo Levels'!$L$23="Pumping",((PI()*((($C$19+$G$20)-$S1079)*($O$20/($O$19/2)))^2*((($O$20+$G$20)-$S1079))/3)*$T$603)+(((PI()*((($C$19+$G$20)-$S1079)*($O$20/($O$19/2)))^2*(((($C$19+$G$20)-$S1079)*($O$20/($O$19/2)))*$AZ$16))/3)*$T$603),(((PI()*((($C$19+$G$20)-$S1079)*($O$20/($O$19/2)))^2*((($O$20+$G$20)-$S1079)/3))*$T$603)-((PI()*((($C$19+$G$20)-$S1079)*($O$20/($O$19/2)))^2*(((($C$19+$G$20)-$S1079)*($O$20/($O$19/2)))*$AZ$16)/3)*$T$603))),IF('Silo Levels'!$L$23="Pumping",(($D$18*$T$603)+((PI()*(($C$21/2)^2)*($G$20-$S1079))*$T$603))+((($D$18+$H$18)/3)*$BG$16)+(((PI()*($C$21/2)^2*(($C$21/2)*$AZ$16))/3)*$T$603),(($D$18*$T$603)+((PI()*(($C$21/2)^2)*($G$20-$S1079))*$T$603))+((($D$18+$H$18)/3)*$BG$16)-(((PI()*($C$21/2)^2*(($C$21/2)*$AZ$16))/3)*$T$603)))</f>
        <v>17814.58320865623</v>
      </c>
      <c r="U1079" s="73">
        <v>47.4</v>
      </c>
      <c r="V1079" s="101">
        <f t="shared" si="159"/>
        <v>20536.71278845744</v>
      </c>
      <c r="W1079" s="66">
        <v>47.4</v>
      </c>
      <c r="X1079" s="102">
        <f>IF($W1079&gt;$G$20,IF('Silo Levels'!$L$24="Pumping",((PI()*((($C$19+$G$20)-$W1079)*($O$20/($O$19/2)))^2*((($O$20+$G$20)-$W1079))/3)*$X$603)+(((PI()*((($C$19+$G$20)-$W1079)*($O$20/($O$19/2)))^2*(((($C$19+$G$20)-$W1079)*($O$20/($O$19/2)))*$AZ$17))/3)*$X$603),(((PI()*((($C$19+$G$20)-$W1079)*($O$20/($O$19/2)))^2*((($O$20+$G$20)-$W1079)/3))*$X$603)-((PI()*((($C$19+$G$20)-$W1079)*($O$20/($O$19/2)))^2*(((($C$19+$G$20)-$W1079)*($O$20/($O$19/2)))*$AZ$17)/3)*$X$603))),IF('Silo Levels'!$L$24="Pumping",(($D$18*$X$603)+((PI()*(($C$21/2)^2)*($G$20-$W1079))*$X$603))+((($D$18+$H$18)/3)*$BG$17)+(((PI()*($C$21/2)^2*(($C$21/2)*$AZ$17))/3)*$X$603),(($D$18*$X$603)+((PI()*(($C$21/2)^2)*($G$20-$W1079))*$X$603))+((($D$18+$H$18)/3)*$BG$17)-(((PI()*($C$21/2)^2*(($C$21/2)*$AZ$17))/3)*$X$603)))</f>
        <v>16748.578343431582</v>
      </c>
      <c r="Y1079" s="73">
        <v>47.4</v>
      </c>
      <c r="Z1079" s="101">
        <f t="shared" si="160"/>
        <v>23579.193251731565</v>
      </c>
      <c r="AA1079" s="66">
        <v>47.4</v>
      </c>
      <c r="AB1079" s="102">
        <f>IF($AA1079&gt;$G$20,IF('Silo Levels'!$L$25="Pumping",((PI()*((($C$19+$G$20)-$AA1079)*($O$20/($O$19/2)))^2*((($O$20+$G$20)-$AA1079))/3)*$AB$603)+(((PI()*((($C$19+$G$20)-$AA1079)*($O$20/($O$19/2)))^2*(((($C$19+$G$20)-$AA1079)*($O$20/($O$19/2)))*$AZ$18))/3)*$AB$603),(((PI()*((($C$19+$G$20)-$AA1079)*($O$20/($O$19/2)))^2*((($O$20+$G$20)-$AA1079)/3))*$AB$603)-((PI()*((($C$19+$G$20)-$AA1079)*($O$20/($O$19/2)))^2*(((($C$19+$G$20)-$AA1079)*($O$20/($O$19/2)))*$AZ$18)/3)*$AB$603))),IF('Silo Levels'!$L$25="Pumping",(($D$18*$AB$603)+((PI()*(($C$21/2)^2)*($G$20-$AA1079))*$AB$603))+((($D$18+$H$18)/3)*$BG$18)+(((PI()*($C$21/2)^2*(($C$21/2)*$AZ$18))/3)*$AB$603),(($D$18*$AB$603)+((PI()*(($C$21/2)^2)*($G$20-$AA1079))*$AB$603))+((($D$18+$H$18)/3)*$BG$18)-(((PI()*($C$21/2)^2*(($C$21/2)*$AZ$18))/3)*$AB$603)))</f>
        <v>19229.85287467725</v>
      </c>
      <c r="AC1079" s="73">
        <v>47.4</v>
      </c>
      <c r="AD1079" s="101">
        <f t="shared" si="161"/>
        <v>28909.547314520507</v>
      </c>
      <c r="AE1079" s="66">
        <v>47.4</v>
      </c>
      <c r="AF1079" s="102">
        <f>IF($AE1079&gt;$G$20,IF('Silo Levels'!$L$26="Pumping",((PI()*((($C$19+$G$20)-$AE1079)*($O$20/($O$19/2)))^2*((($O$20+$G$20)-$AE1079))/3)*$AF$603)+(((PI()*((($C$19+$G$20)-$AE1079)*($O$20/($O$19/2)))^2*(((($C$19+$G$20)-$AE1079)*($O$20/($O$19/2)))*$AZ$19))/3)*$AF$603),(((PI()*((($C$19+$G$20)-$AE1079)*($O$20/($O$19/2)))^2*((($O$20+$G$20)-$AE1079)/3))*$AF$603)-((PI()*((($C$19+$G$20)-$AE1079)*($O$20/($O$19/2)))^2*(((($C$19+$G$20)-$AE1079)*($O$20/($O$19/2)))*$AZ$19)/3)*$AF$603))),IF('Silo Levels'!$L$26="Pumping",(($D$18*$AF$603)+((PI()*(($C$21/2)^2)*($G$20-$AE1079))*$AF$603))+((($D$18+$H$18)/3)*$BG$19)+(((PI()*($C$21/2)^2*(($C$21/2)*$AZ$19))/3)*$AF$603),(($D$18*$AF$603)+((PI()*(($C$21/2)^2)*($G$20-$AE1079))*$AF$603))+((($D$18+$H$18)/3)*$BG$19)-(((PI()*($C$21/2)^2*(($C$21/2)*$AZ$19))/3)*$AF$603)))</f>
        <v>26699.06166226053</v>
      </c>
      <c r="AG1079" s="73">
        <v>47.4</v>
      </c>
      <c r="AH1079" s="101">
        <f t="shared" si="162"/>
        <v>22669.033965123293</v>
      </c>
      <c r="AI1079" s="66">
        <v>47.4</v>
      </c>
      <c r="AJ1079" s="102">
        <f>IF($AI1079&gt;$G$20,IF('Silo Levels'!$L$27="Pumping",((PI()*((($C$19+$G$20)-$AI1079)*($O$20/($O$19/2)))^2*((($O$20+$G$20)-$AI1079))/3)*$AJ$603)+(((PI()*((($C$19+$G$20)-$AI1079)*($O$20/($O$19/2)))^2*(((($C$19+$G$20)-$AI1079)*($O$20/($O$19/2)))*$AZ$20))/3)*$AJ$603),(((PI()*((($C$19+$G$20)-$AI1079)*($O$20/($O$19/2)))^2*((($O$20+$G$20)-$AI1079)/3))*$AJ$603)-((PI()*((($C$19+$G$20)-$AI1079)*($O$20/($O$19/2)))^2*(((($C$19+$G$20)-$AI1079)*($O$20/($O$19/2)))*$AZ$20)/3)*$AJ$603))),IF('Silo Levels'!$L$27="Pumping",(($D$18*$AJ$603)+((PI()*(($C$21/2)^2)*($G$20-$AI1079))*$AJ$603))+((($D$18+$H$18)/3)*$BG$20)+(((PI()*($C$21/2)^2*(($C$21/2)*$AZ$20))/3)*$AJ$603),(($D$18*$AJ$603)+((PI()*(($C$21/2)^2)*($G$20-$AI1079))*$AJ$603))+((($D$18+$H$18)/3)*$BG$20)-(((PI()*($C$21/2)^2*(($C$21/2)*$AZ$20))/3)*$AJ$603)))</f>
        <v>18487.578574316572</v>
      </c>
    </row>
    <row r="1080" spans="1:36" x14ac:dyDescent="0.3">
      <c r="A1080">
        <v>47.5</v>
      </c>
      <c r="B1080" s="101">
        <f t="shared" si="154"/>
        <v>22249.431472944772</v>
      </c>
      <c r="C1080" s="66">
        <v>47.5</v>
      </c>
      <c r="D1080" s="102">
        <f>IF($C1080&gt;$G$20,IF('Silo Levels'!$L$19="Pumping",((PI()*((($C$19+$G$20)-$C1080)*($O$20/($O$19/2)))^2*((($O$20+$G$20)-$C1080))/3)*$D$603)+(((PI()*((($C$19+$G$20)-$C1080)*($O$20/($O$19/2)))^2*(((($C$19+$G$20)-$C1080)*($O$20/($O$19/2)))*$AZ$12))/3)*$D$603),(((PI()*((($C$19+$G$20)-$C1080)*($O$20/($O$19/2)))^2*((($O$20+$G$20)-$C1080)/3))*$D$603)-((PI()*((($C$19+$G$20)-$C1080)*($O$20/($O$19/2)))^2*(((($C$19+$G$20)-$C1080)*($O$20/($O$19/2)))*$AZ$12)/3)*$D$603))),IF('Silo Levels'!$L$19="Pumping",(($D$18*$D$603)+((PI()*(($C$21/2)^2)*($G$20-$C1080))*$D$603))+((($D$18+$H$18)/3)*$BG$12)+(((PI()*($C$21/2)^2*(($C$21/2)*$AZ$12))/3)*$D$603),(($D$18*$D$603)+((PI()*(($C$21/2)^2)*($G$20-$C1080))*$D$603))+((($D$18+$H$18)/3)*$BG$12)-(((PI()*($C$21/2)^2*(($C$21/2)*$AZ$12))/3)*$D$603)))</f>
        <v>19322.412699380067</v>
      </c>
      <c r="E1080" s="73">
        <v>47.5</v>
      </c>
      <c r="F1080" s="101">
        <f t="shared" si="155"/>
        <v>20156.579436482712</v>
      </c>
      <c r="G1080" s="66">
        <v>47.5</v>
      </c>
      <c r="H1080" s="102">
        <f>IF($G1080&gt;$G$20,IF('Silo Levels'!$L$20="Pumping",((PI()*((($C$19+$G$20)-$G1080)*($O$20/($O$19/2)))^2*((($O$20+$G$20)-$G1080))/3)*$H$603)+(((PI()*((($C$19+$G$20)-$G1080)*($O$20/($O$19/2)))^2*(((($C$19+$G$20)-$G1080)*($O$20/($O$19/2)))*$AZ$13))/3)*$H$603),(((PI()*((($C$19+$G$20)-$G1080)*($O$20/($O$19/2)))^2*((($O$20+$G$20)-$G1080)/3))*$H$603)-((PI()*((($C$19+$G$20)-$G1080)*($O$20/($O$19/2)))^2*(((($C$19+$G$20)-$G1080)*($O$20/($O$19/2)))*$AZ$13)/3)*$H$603))),IF('Silo Levels'!$L$20="Pumping",(($D$18*$H$603)+((PI()*(($C$21/2)^2)*($G$20-$G1080))*$H$603))+((($D$18+$H$18)/3)*$BG$13)+(((PI()*($C$21/2)^2*(($C$21/2)*$AZ$13))/3)*$H$603),(($D$18*$H$603)+((PI()*(($C$21/2)^2)*($G$20-$G1080))*$H$603))+((($D$18+$H$18)/3)*$BG$13)-(((PI()*($C$21/2)^2*(($C$21/2)*$AZ$13))/3)*$H$603)))</f>
        <v>16368.444991456852</v>
      </c>
      <c r="I1080" s="73">
        <v>47.5</v>
      </c>
      <c r="J1080" s="101">
        <f t="shared" si="156"/>
        <v>20248.411940046102</v>
      </c>
      <c r="K1080" s="66">
        <v>47.5</v>
      </c>
      <c r="L1080" s="102">
        <f>IF($K1080&gt;$G$20,IF('Silo Levels'!$L$21="Pumping",((PI()*((($C$19+$G$20)-$K1080)*($O$20/($O$19/2)))^2*((($O$20+$G$20)-$K1080))/3)*$L$603)+(((PI()*((($C$19+$G$20)-$K1080)*($O$20/($O$19/2)))^2*(((($C$19+$G$20)-$K1080)*($O$20/($O$19/2)))*$AZ$14))/3)*$L$603),(((PI()*((($C$19+$G$20)-$K1080)*($O$20/($O$19/2)))^2*((($O$20+$G$20)-$K1080)/3))*$L$603)-((PI()*((($C$19+$G$20)-$K1080)*($O$20/($O$19/2)))^2*(((($C$19+$G$20)-$K1080)*($O$20/($O$19/2)))*$AZ$14)/3)*$L$603))),IF('Silo Levels'!$L$21="Pumping",(($D$18*$L$603)+((PI()*(($C$21/2)^2)*($G$20-$K1080))*$L$603))+((($D$18+$H$18)/3)*$BG$14)+(((PI()*($C$21/2)^2*(($C$21/2)*$AZ$14))/3)*$L$603),(($D$18*$L$603)+((PI()*(($C$21/2)^2)*($G$20-$K1080))*$L$603))+((($D$18+$H$18)/3)*$BG$14)-(((PI()*($C$21/2)^2*(($C$21/2)*$AZ$14))/3)*$L$603)))</f>
        <v>16443.018918433991</v>
      </c>
      <c r="M1080" s="73">
        <v>47.5</v>
      </c>
      <c r="N1080" s="101">
        <f t="shared" si="157"/>
        <v>20726.03624522013</v>
      </c>
      <c r="O1080" s="66">
        <v>47.5</v>
      </c>
      <c r="P1080" s="102">
        <f>IF($O1080&gt;$G$20,IF('Silo Levels'!$L$22="Pumping",((PI()*((($C$19+$G$20)-$O1080)*($O$20/($O$19/2)))^2*((($O$20+$G$20)-$O1080))/3)*$P$603)+(((PI()*((($C$19+$G$20)-$O1080)*($O$20/($O$19/2)))^2*(((($C$19+$G$20)-$O1080)*($O$20/($O$19/2)))*$AZ$15))/3)*$P$603),(((PI()*((($C$19+$G$20)-$O1080)*($O$20/($O$19/2)))^2*((($O$20+$G$20)-$O1080)/3))*$P$603)-((PI()*((($C$19+$G$20)-$O1080)*($O$20/($O$19/2)))^2*(((($C$19+$G$20)-$O1080)*($O$20/($O$19/2)))*$AZ$15)/3)*$P$603))),IF('Silo Levels'!$L$22="Pumping",(($D$18*$P$603)+((PI()*(($C$21/2)^2)*($G$20-$O1080))*$P$603))+((($D$18+$H$18)/3)*$BG$15)+(((PI()*($C$21/2)^2*(($C$21/2)*$AZ$15))/3)*$P$603),(($D$18*$P$603)+((PI()*(($C$21/2)^2)*($G$20-$O1080))*$P$603))+((($D$18+$H$18)/3)*$BG$15)-(((PI()*($C$21/2)^2*(($C$21/2)*$AZ$15))/3)*$P$603)))</f>
        <v>16830.880717627639</v>
      </c>
      <c r="Q1080" s="73">
        <v>47.5</v>
      </c>
      <c r="R1080" s="101">
        <f t="shared" si="158"/>
        <v>21439.494995342931</v>
      </c>
      <c r="S1080" s="66">
        <v>47.5</v>
      </c>
      <c r="T1080" s="102">
        <f>IF($S1080&gt;$G$20,IF('Silo Levels'!$L$23="Pumping",((PI()*((($C$19+$G$20)-$S1080)*($O$20/($O$19/2)))^2*((($O$20+$G$20)-$S1080))/3)*$T$603)+(((PI()*((($C$19+$G$20)-$S1080)*($O$20/($O$19/2)))^2*(((($C$19+$G$20)-$S1080)*($O$20/($O$19/2)))*$AZ$16))/3)*$T$603),(((PI()*((($C$19+$G$20)-$S1080)*($O$20/($O$19/2)))^2*((($O$20+$G$20)-$S1080)/3))*$T$603)-((PI()*((($C$19+$G$20)-$S1080)*($O$20/($O$19/2)))^2*(((($C$19+$G$20)-$S1080)*($O$20/($O$19/2)))*$AZ$16)/3)*$T$603))),IF('Silo Levels'!$L$23="Pumping",(($D$18*$T$603)+((PI()*(($C$21/2)^2)*($G$20-$S1080))*$T$603))+((($D$18+$H$18)/3)*$BG$16)+(((PI()*($C$21/2)^2*(($C$21/2)*$AZ$16))/3)*$T$603),(($D$18*$T$603)+((PI()*(($C$21/2)^2)*($G$20-$S1080))*$T$603))+((($D$18+$H$18)/3)*$BG$16)-(((PI()*($C$21/2)^2*(($C$21/2)*$AZ$16))/3)*$T$603)))</f>
        <v>17410.255325400693</v>
      </c>
      <c r="U1080" s="73">
        <v>47.5</v>
      </c>
      <c r="V1080" s="101">
        <f t="shared" si="159"/>
        <v>20156.579436482712</v>
      </c>
      <c r="W1080" s="66">
        <v>47.5</v>
      </c>
      <c r="X1080" s="102">
        <f>IF($W1080&gt;$G$20,IF('Silo Levels'!$L$24="Pumping",((PI()*((($C$19+$G$20)-$W1080)*($O$20/($O$19/2)))^2*((($O$20+$G$20)-$W1080))/3)*$X$603)+(((PI()*((($C$19+$G$20)-$W1080)*($O$20/($O$19/2)))^2*(((($C$19+$G$20)-$W1080)*($O$20/($O$19/2)))*$AZ$17))/3)*$X$603),(((PI()*((($C$19+$G$20)-$W1080)*($O$20/($O$19/2)))^2*((($O$20+$G$20)-$W1080)/3))*$X$603)-((PI()*((($C$19+$G$20)-$W1080)*($O$20/($O$19/2)))^2*(((($C$19+$G$20)-$W1080)*($O$20/($O$19/2)))*$AZ$17)/3)*$X$603))),IF('Silo Levels'!$L$24="Pumping",(($D$18*$X$603)+((PI()*(($C$21/2)^2)*($G$20-$W1080))*$X$603))+((($D$18+$H$18)/3)*$BG$17)+(((PI()*($C$21/2)^2*(($C$21/2)*$AZ$17))/3)*$X$603),(($D$18*$X$603)+((PI()*(($C$21/2)^2)*($G$20-$W1080))*$X$603))+((($D$18+$H$18)/3)*$BG$17)-(((PI()*($C$21/2)^2*(($C$21/2)*$AZ$17))/3)*$X$603)))</f>
        <v>16368.444991456852</v>
      </c>
      <c r="Y1080" s="73">
        <v>47.5</v>
      </c>
      <c r="Z1080" s="101">
        <f t="shared" si="160"/>
        <v>23142.743764417399</v>
      </c>
      <c r="AA1080" s="66">
        <v>47.5</v>
      </c>
      <c r="AB1080" s="102">
        <f>IF($AA1080&gt;$G$20,IF('Silo Levels'!$L$25="Pumping",((PI()*((($C$19+$G$20)-$AA1080)*($O$20/($O$19/2)))^2*((($O$20+$G$20)-$AA1080))/3)*$AB$603)+(((PI()*((($C$19+$G$20)-$AA1080)*($O$20/($O$19/2)))^2*(((($C$19+$G$20)-$AA1080)*($O$20/($O$19/2)))*$AZ$18))/3)*$AB$603),(((PI()*((($C$19+$G$20)-$AA1080)*($O$20/($O$19/2)))^2*((($O$20+$G$20)-$AA1080)/3))*$AB$603)-((PI()*((($C$19+$G$20)-$AA1080)*($O$20/($O$19/2)))^2*(((($C$19+$G$20)-$AA1080)*($O$20/($O$19/2)))*$AZ$18)/3)*$AB$603))),IF('Silo Levels'!$L$25="Pumping",(($D$18*$AB$603)+((PI()*(($C$21/2)^2)*($G$20-$AA1080))*$AB$603))+((($D$18+$H$18)/3)*$BG$18)+(((PI()*($C$21/2)^2*(($C$21/2)*$AZ$18))/3)*$AB$603),(($D$18*$AB$603)+((PI()*(($C$21/2)^2)*($G$20-$AA1080))*$AB$603))+((($D$18+$H$18)/3)*$BG$18)-(((PI()*($C$21/2)^2*(($C$21/2)*$AZ$18))/3)*$AB$603)))</f>
        <v>18793.403387363083</v>
      </c>
      <c r="AC1080" s="73">
        <v>47.5</v>
      </c>
      <c r="AD1080" s="101">
        <f t="shared" si="161"/>
        <v>28465.909775948461</v>
      </c>
      <c r="AE1080" s="66">
        <v>47.5</v>
      </c>
      <c r="AF1080" s="102">
        <f>IF($AE1080&gt;$G$20,IF('Silo Levels'!$L$26="Pumping",((PI()*((($C$19+$G$20)-$AE1080)*($O$20/($O$19/2)))^2*((($O$20+$G$20)-$AE1080))/3)*$AF$603)+(((PI()*((($C$19+$G$20)-$AE1080)*($O$20/($O$19/2)))^2*(((($C$19+$G$20)-$AE1080)*($O$20/($O$19/2)))*$AZ$19))/3)*$AF$603),(((PI()*((($C$19+$G$20)-$AE1080)*($O$20/($O$19/2)))^2*((($O$20+$G$20)-$AE1080)/3))*$AF$603)-((PI()*((($C$19+$G$20)-$AE1080)*($O$20/($O$19/2)))^2*(((($C$19+$G$20)-$AE1080)*($O$20/($O$19/2)))*$AZ$19)/3)*$AF$603))),IF('Silo Levels'!$L$26="Pumping",(($D$18*$AF$603)+((PI()*(($C$21/2)^2)*($G$20-$AE1080))*$AF$603))+((($D$18+$H$18)/3)*$BG$19)+(((PI()*($C$21/2)^2*(($C$21/2)*$AZ$19))/3)*$AF$603),(($D$18*$AF$603)+((PI()*(($C$21/2)^2)*($G$20-$AE1080))*$AF$603))+((($D$18+$H$18)/3)*$BG$19)-(((PI()*($C$21/2)^2*(($C$21/2)*$AZ$19))/3)*$AF$603)))</f>
        <v>26255.424123688485</v>
      </c>
      <c r="AG1080" s="73">
        <v>47.5</v>
      </c>
      <c r="AH1080" s="101">
        <f t="shared" si="162"/>
        <v>22249.431472944772</v>
      </c>
      <c r="AI1080" s="66">
        <v>47.5</v>
      </c>
      <c r="AJ1080" s="102">
        <f>IF($AI1080&gt;$G$20,IF('Silo Levels'!$L$27="Pumping",((PI()*((($C$19+$G$20)-$AI1080)*($O$20/($O$19/2)))^2*((($O$20+$G$20)-$AI1080))/3)*$AJ$603)+(((PI()*((($C$19+$G$20)-$AI1080)*($O$20/($O$19/2)))^2*(((($C$19+$G$20)-$AI1080)*($O$20/($O$19/2)))*$AZ$20))/3)*$AJ$603),(((PI()*((($C$19+$G$20)-$AI1080)*($O$20/($O$19/2)))^2*((($O$20+$G$20)-$AI1080)/3))*$AJ$603)-((PI()*((($C$19+$G$20)-$AI1080)*($O$20/($O$19/2)))^2*(((($C$19+$G$20)-$AI1080)*($O$20/($O$19/2)))*$AZ$20)/3)*$AJ$603))),IF('Silo Levels'!$L$27="Pumping",(($D$18*$AJ$603)+((PI()*(($C$21/2)^2)*($G$20-$AI1080))*$AJ$603))+((($D$18+$H$18)/3)*$BG$20)+(((PI()*($C$21/2)^2*(($C$21/2)*$AZ$20))/3)*$AJ$603),(($D$18*$AJ$603)+((PI()*(($C$21/2)^2)*($G$20-$AI1080))*$AJ$603))+((($D$18+$H$18)/3)*$BG$20)-(((PI()*($C$21/2)^2*(($C$21/2)*$AZ$20))/3)*$AJ$603)))</f>
        <v>18067.976082138051</v>
      </c>
    </row>
    <row r="1081" spans="1:36" x14ac:dyDescent="0.3">
      <c r="A1081">
        <v>47.6</v>
      </c>
      <c r="B1081" s="101">
        <f t="shared" si="154"/>
        <v>21829.828980766255</v>
      </c>
      <c r="C1081" s="66">
        <v>47.6</v>
      </c>
      <c r="D1081" s="102">
        <f>IF($C1081&gt;$G$20,IF('Silo Levels'!$L$19="Pumping",((PI()*((($C$19+$G$20)-$C1081)*($O$20/($O$19/2)))^2*((($O$20+$G$20)-$C1081))/3)*$D$603)+(((PI()*((($C$19+$G$20)-$C1081)*($O$20/($O$19/2)))^2*(((($C$19+$G$20)-$C1081)*($O$20/($O$19/2)))*$AZ$12))/3)*$D$603),(((PI()*((($C$19+$G$20)-$C1081)*($O$20/($O$19/2)))^2*((($O$20+$G$20)-$C1081)/3))*$D$603)-((PI()*((($C$19+$G$20)-$C1081)*($O$20/($O$19/2)))^2*(((($C$19+$G$20)-$C1081)*($O$20/($O$19/2)))*$AZ$12)/3)*$D$603))),IF('Silo Levels'!$L$19="Pumping",(($D$18*$D$603)+((PI()*(($C$21/2)^2)*($G$20-$C1081))*$D$603))+((($D$18+$H$18)/3)*$BG$12)+(((PI()*($C$21/2)^2*(($C$21/2)*$AZ$12))/3)*$D$603),(($D$18*$D$603)+((PI()*(($C$21/2)^2)*($G$20-$C1081))*$D$603))+((($D$18+$H$18)/3)*$BG$12)-(((PI()*($C$21/2)^2*(($C$21/2)*$AZ$12))/3)*$D$603)))</f>
        <v>18902.81020720155</v>
      </c>
      <c r="E1081" s="73">
        <v>47.6</v>
      </c>
      <c r="F1081" s="101">
        <f t="shared" si="155"/>
        <v>19776.446084507988</v>
      </c>
      <c r="G1081" s="66">
        <v>47.6</v>
      </c>
      <c r="H1081" s="102">
        <f>IF($G1081&gt;$G$20,IF('Silo Levels'!$L$20="Pumping",((PI()*((($C$19+$G$20)-$G1081)*($O$20/($O$19/2)))^2*((($O$20+$G$20)-$G1081))/3)*$H$603)+(((PI()*((($C$19+$G$20)-$G1081)*($O$20/($O$19/2)))^2*(((($C$19+$G$20)-$G1081)*($O$20/($O$19/2)))*$AZ$13))/3)*$H$603),(((PI()*((($C$19+$G$20)-$G1081)*($O$20/($O$19/2)))^2*((($O$20+$G$20)-$G1081)/3))*$H$603)-((PI()*((($C$19+$G$20)-$G1081)*($O$20/($O$19/2)))^2*(((($C$19+$G$20)-$G1081)*($O$20/($O$19/2)))*$AZ$13)/3)*$H$603))),IF('Silo Levels'!$L$20="Pumping",(($D$18*$H$603)+((PI()*(($C$21/2)^2)*($G$20-$G1081))*$H$603))+((($D$18+$H$18)/3)*$BG$13)+(((PI()*($C$21/2)^2*(($C$21/2)*$AZ$13))/3)*$H$603),(($D$18*$H$603)+((PI()*(($C$21/2)^2)*($G$20-$G1081))*$H$603))+((($D$18+$H$18)/3)*$BG$13)-(((PI()*($C$21/2)^2*(($C$21/2)*$AZ$13))/3)*$H$603)))</f>
        <v>15988.311639482128</v>
      </c>
      <c r="I1081" s="73">
        <v>47.6</v>
      </c>
      <c r="J1081" s="101">
        <f t="shared" si="156"/>
        <v>19866.546716971432</v>
      </c>
      <c r="K1081" s="66">
        <v>47.6</v>
      </c>
      <c r="L1081" s="102">
        <f>IF($K1081&gt;$G$20,IF('Silo Levels'!$L$21="Pumping",((PI()*((($C$19+$G$20)-$K1081)*($O$20/($O$19/2)))^2*((($O$20+$G$20)-$K1081))/3)*$L$603)+(((PI()*((($C$19+$G$20)-$K1081)*($O$20/($O$19/2)))^2*(((($C$19+$G$20)-$K1081)*($O$20/($O$19/2)))*$AZ$14))/3)*$L$603),(((PI()*((($C$19+$G$20)-$K1081)*($O$20/($O$19/2)))^2*((($O$20+$G$20)-$K1081)/3))*$L$603)-((PI()*((($C$19+$G$20)-$K1081)*($O$20/($O$19/2)))^2*(((($C$19+$G$20)-$K1081)*($O$20/($O$19/2)))*$AZ$14)/3)*$L$603))),IF('Silo Levels'!$L$21="Pumping",(($D$18*$L$603)+((PI()*(($C$21/2)^2)*($G$20-$K1081))*$L$603))+((($D$18+$H$18)/3)*$BG$14)+(((PI()*($C$21/2)^2*(($C$21/2)*$AZ$14))/3)*$L$603),(($D$18*$L$603)+((PI()*(($C$21/2)^2)*($G$20-$K1081))*$L$603))+((($D$18+$H$18)/3)*$BG$14)-(((PI()*($C$21/2)^2*(($C$21/2)*$AZ$14))/3)*$L$603)))</f>
        <v>16061.153695359319</v>
      </c>
      <c r="M1081" s="73">
        <v>47.6</v>
      </c>
      <c r="N1081" s="101">
        <f t="shared" si="157"/>
        <v>20335.163495412933</v>
      </c>
      <c r="O1081" s="66">
        <v>47.6</v>
      </c>
      <c r="P1081" s="102">
        <f>IF($O1081&gt;$G$20,IF('Silo Levels'!$L$22="Pumping",((PI()*((($C$19+$G$20)-$O1081)*($O$20/($O$19/2)))^2*((($O$20+$G$20)-$O1081))/3)*$P$603)+(((PI()*((($C$19+$G$20)-$O1081)*($O$20/($O$19/2)))^2*(((($C$19+$G$20)-$O1081)*($O$20/($O$19/2)))*$AZ$15))/3)*$P$603),(((PI()*((($C$19+$G$20)-$O1081)*($O$20/($O$19/2)))^2*((($O$20+$G$20)-$O1081)/3))*$P$603)-((PI()*((($C$19+$G$20)-$O1081)*($O$20/($O$19/2)))^2*(((($C$19+$G$20)-$O1081)*($O$20/($O$19/2)))*$AZ$15)/3)*$P$603))),IF('Silo Levels'!$L$22="Pumping",(($D$18*$P$603)+((PI()*(($C$21/2)^2)*($G$20-$O1081))*$P$603))+((($D$18+$H$18)/3)*$BG$15)+(((PI()*($C$21/2)^2*(($C$21/2)*$AZ$15))/3)*$P$603),(($D$18*$P$603)+((PI()*(($C$21/2)^2)*($G$20-$O1081))*$P$603))+((($D$18+$H$18)/3)*$BG$15)-(((PI()*($C$21/2)^2*(($C$21/2)*$AZ$15))/3)*$P$603)))</f>
        <v>16440.007967820442</v>
      </c>
      <c r="Q1081" s="73">
        <v>47.6</v>
      </c>
      <c r="R1081" s="101">
        <f t="shared" si="158"/>
        <v>21035.167112087398</v>
      </c>
      <c r="S1081" s="66">
        <v>47.6</v>
      </c>
      <c r="T1081" s="102">
        <f>IF($S1081&gt;$G$20,IF('Silo Levels'!$L$23="Pumping",((PI()*((($C$19+$G$20)-$S1081)*($O$20/($O$19/2)))^2*((($O$20+$G$20)-$S1081))/3)*$T$603)+(((PI()*((($C$19+$G$20)-$S1081)*($O$20/($O$19/2)))^2*(((($C$19+$G$20)-$S1081)*($O$20/($O$19/2)))*$AZ$16))/3)*$T$603),(((PI()*((($C$19+$G$20)-$S1081)*($O$20/($O$19/2)))^2*((($O$20+$G$20)-$S1081)/3))*$T$603)-((PI()*((($C$19+$G$20)-$S1081)*($O$20/($O$19/2)))^2*(((($C$19+$G$20)-$S1081)*($O$20/($O$19/2)))*$AZ$16)/3)*$T$603))),IF('Silo Levels'!$L$23="Pumping",(($D$18*$T$603)+((PI()*(($C$21/2)^2)*($G$20-$S1081))*$T$603))+((($D$18+$H$18)/3)*$BG$16)+(((PI()*($C$21/2)^2*(($C$21/2)*$AZ$16))/3)*$T$603),(($D$18*$T$603)+((PI()*(($C$21/2)^2)*($G$20-$S1081))*$T$603))+((($D$18+$H$18)/3)*$BG$16)-(((PI()*($C$21/2)^2*(($C$21/2)*$AZ$16))/3)*$T$603)))</f>
        <v>17005.927442145163</v>
      </c>
      <c r="U1081" s="73">
        <v>47.6</v>
      </c>
      <c r="V1081" s="101">
        <f t="shared" si="159"/>
        <v>19776.446084507988</v>
      </c>
      <c r="W1081" s="66">
        <v>47.6</v>
      </c>
      <c r="X1081" s="102">
        <f>IF($W1081&gt;$G$20,IF('Silo Levels'!$L$24="Pumping",((PI()*((($C$19+$G$20)-$W1081)*($O$20/($O$19/2)))^2*((($O$20+$G$20)-$W1081))/3)*$X$603)+(((PI()*((($C$19+$G$20)-$W1081)*($O$20/($O$19/2)))^2*(((($C$19+$G$20)-$W1081)*($O$20/($O$19/2)))*$AZ$17))/3)*$X$603),(((PI()*((($C$19+$G$20)-$W1081)*($O$20/($O$19/2)))^2*((($O$20+$G$20)-$W1081)/3))*$X$603)-((PI()*((($C$19+$G$20)-$W1081)*($O$20/($O$19/2)))^2*(((($C$19+$G$20)-$W1081)*($O$20/($O$19/2)))*$AZ$17)/3)*$X$603))),IF('Silo Levels'!$L$24="Pumping",(($D$18*$X$603)+((PI()*(($C$21/2)^2)*($G$20-$W1081))*$X$603))+((($D$18+$H$18)/3)*$BG$17)+(((PI()*($C$21/2)^2*(($C$21/2)*$AZ$17))/3)*$X$603),(($D$18*$X$603)+((PI()*(($C$21/2)^2)*($G$20-$W1081))*$X$603))+((($D$18+$H$18)/3)*$BG$17)-(((PI()*($C$21/2)^2*(($C$21/2)*$AZ$17))/3)*$X$603)))</f>
        <v>15988.311639482128</v>
      </c>
      <c r="Y1081" s="73">
        <v>47.6</v>
      </c>
      <c r="Z1081" s="101">
        <f t="shared" si="160"/>
        <v>22706.294277103232</v>
      </c>
      <c r="AA1081" s="66">
        <v>47.6</v>
      </c>
      <c r="AB1081" s="102">
        <f>IF($AA1081&gt;$G$20,IF('Silo Levels'!$L$25="Pumping",((PI()*((($C$19+$G$20)-$AA1081)*($O$20/($O$19/2)))^2*((($O$20+$G$20)-$AA1081))/3)*$AB$603)+(((PI()*((($C$19+$G$20)-$AA1081)*($O$20/($O$19/2)))^2*(((($C$19+$G$20)-$AA1081)*($O$20/($O$19/2)))*$AZ$18))/3)*$AB$603),(((PI()*((($C$19+$G$20)-$AA1081)*($O$20/($O$19/2)))^2*((($O$20+$G$20)-$AA1081)/3))*$AB$603)-((PI()*((($C$19+$G$20)-$AA1081)*($O$20/($O$19/2)))^2*(((($C$19+$G$20)-$AA1081)*($O$20/($O$19/2)))*$AZ$18)/3)*$AB$603))),IF('Silo Levels'!$L$25="Pumping",(($D$18*$AB$603)+((PI()*(($C$21/2)^2)*($G$20-$AA1081))*$AB$603))+((($D$18+$H$18)/3)*$BG$18)+(((PI()*($C$21/2)^2*(($C$21/2)*$AZ$18))/3)*$AB$603),(($D$18*$AB$603)+((PI()*(($C$21/2)^2)*($G$20-$AA1081))*$AB$603))+((($D$18+$H$18)/3)*$BG$18)-(((PI()*($C$21/2)^2*(($C$21/2)*$AZ$18))/3)*$AB$603)))</f>
        <v>18356.953900048917</v>
      </c>
      <c r="AC1081" s="73">
        <v>47.6</v>
      </c>
      <c r="AD1081" s="101">
        <f t="shared" si="161"/>
        <v>28022.272237376419</v>
      </c>
      <c r="AE1081" s="66">
        <v>47.6</v>
      </c>
      <c r="AF1081" s="102">
        <f>IF($AE1081&gt;$G$20,IF('Silo Levels'!$L$26="Pumping",((PI()*((($C$19+$G$20)-$AE1081)*($O$20/($O$19/2)))^2*((($O$20+$G$20)-$AE1081))/3)*$AF$603)+(((PI()*((($C$19+$G$20)-$AE1081)*($O$20/($O$19/2)))^2*(((($C$19+$G$20)-$AE1081)*($O$20/($O$19/2)))*$AZ$19))/3)*$AF$603),(((PI()*((($C$19+$G$20)-$AE1081)*($O$20/($O$19/2)))^2*((($O$20+$G$20)-$AE1081)/3))*$AF$603)-((PI()*((($C$19+$G$20)-$AE1081)*($O$20/($O$19/2)))^2*(((($C$19+$G$20)-$AE1081)*($O$20/($O$19/2)))*$AZ$19)/3)*$AF$603))),IF('Silo Levels'!$L$26="Pumping",(($D$18*$AF$603)+((PI()*(($C$21/2)^2)*($G$20-$AE1081))*$AF$603))+((($D$18+$H$18)/3)*$BG$19)+(((PI()*($C$21/2)^2*(($C$21/2)*$AZ$19))/3)*$AF$603),(($D$18*$AF$603)+((PI()*(($C$21/2)^2)*($G$20-$AE1081))*$AF$603))+((($D$18+$H$18)/3)*$BG$19)-(((PI()*($C$21/2)^2*(($C$21/2)*$AZ$19))/3)*$AF$603)))</f>
        <v>25811.786585116442</v>
      </c>
      <c r="AG1081" s="73">
        <v>47.6</v>
      </c>
      <c r="AH1081" s="101">
        <f t="shared" si="162"/>
        <v>21829.828980766255</v>
      </c>
      <c r="AI1081" s="66">
        <v>47.6</v>
      </c>
      <c r="AJ1081" s="102">
        <f>IF($AI1081&gt;$G$20,IF('Silo Levels'!$L$27="Pumping",((PI()*((($C$19+$G$20)-$AI1081)*($O$20/($O$19/2)))^2*((($O$20+$G$20)-$AI1081))/3)*$AJ$603)+(((PI()*((($C$19+$G$20)-$AI1081)*($O$20/($O$19/2)))^2*(((($C$19+$G$20)-$AI1081)*($O$20/($O$19/2)))*$AZ$20))/3)*$AJ$603),(((PI()*((($C$19+$G$20)-$AI1081)*($O$20/($O$19/2)))^2*((($O$20+$G$20)-$AI1081)/3))*$AJ$603)-((PI()*((($C$19+$G$20)-$AI1081)*($O$20/($O$19/2)))^2*(((($C$19+$G$20)-$AI1081)*($O$20/($O$19/2)))*$AZ$20)/3)*$AJ$603))),IF('Silo Levels'!$L$27="Pumping",(($D$18*$AJ$603)+((PI()*(($C$21/2)^2)*($G$20-$AI1081))*$AJ$603))+((($D$18+$H$18)/3)*$BG$20)+(((PI()*($C$21/2)^2*(($C$21/2)*$AZ$20))/3)*$AJ$603),(($D$18*$AJ$603)+((PI()*(($C$21/2)^2)*($G$20-$AI1081))*$AJ$603))+((($D$18+$H$18)/3)*$BG$20)-(((PI()*($C$21/2)^2*(($C$21/2)*$AZ$20))/3)*$AJ$603)))</f>
        <v>17648.373589959534</v>
      </c>
    </row>
    <row r="1082" spans="1:36" x14ac:dyDescent="0.3">
      <c r="A1082">
        <v>47.7</v>
      </c>
      <c r="B1082" s="101">
        <f t="shared" si="154"/>
        <v>21410.226488587734</v>
      </c>
      <c r="C1082" s="66">
        <v>47.7</v>
      </c>
      <c r="D1082" s="102">
        <f>IF($C1082&gt;$G$20,IF('Silo Levels'!$L$19="Pumping",((PI()*((($C$19+$G$20)-$C1082)*($O$20/($O$19/2)))^2*((($O$20+$G$20)-$C1082))/3)*$D$603)+(((PI()*((($C$19+$G$20)-$C1082)*($O$20/($O$19/2)))^2*(((($C$19+$G$20)-$C1082)*($O$20/($O$19/2)))*$AZ$12))/3)*$D$603),(((PI()*((($C$19+$G$20)-$C1082)*($O$20/($O$19/2)))^2*((($O$20+$G$20)-$C1082)/3))*$D$603)-((PI()*((($C$19+$G$20)-$C1082)*($O$20/($O$19/2)))^2*(((($C$19+$G$20)-$C1082)*($O$20/($O$19/2)))*$AZ$12)/3)*$D$603))),IF('Silo Levels'!$L$19="Pumping",(($D$18*$D$603)+((PI()*(($C$21/2)^2)*($G$20-$C1082))*$D$603))+((($D$18+$H$18)/3)*$BG$12)+(((PI()*($C$21/2)^2*(($C$21/2)*$AZ$12))/3)*$D$603),(($D$18*$D$603)+((PI()*(($C$21/2)^2)*($G$20-$C1082))*$D$603))+((($D$18+$H$18)/3)*$BG$12)-(((PI()*($C$21/2)^2*(($C$21/2)*$AZ$12))/3)*$D$603)))</f>
        <v>18483.207715023029</v>
      </c>
      <c r="E1082" s="73">
        <v>47.7</v>
      </c>
      <c r="F1082" s="101">
        <f t="shared" si="155"/>
        <v>19396.312732533264</v>
      </c>
      <c r="G1082" s="66">
        <v>47.7</v>
      </c>
      <c r="H1082" s="102">
        <f>IF($G1082&gt;$G$20,IF('Silo Levels'!$L$20="Pumping",((PI()*((($C$19+$G$20)-$G1082)*($O$20/($O$19/2)))^2*((($O$20+$G$20)-$G1082))/3)*$H$603)+(((PI()*((($C$19+$G$20)-$G1082)*($O$20/($O$19/2)))^2*(((($C$19+$G$20)-$G1082)*($O$20/($O$19/2)))*$AZ$13))/3)*$H$603),(((PI()*((($C$19+$G$20)-$G1082)*($O$20/($O$19/2)))^2*((($O$20+$G$20)-$G1082)/3))*$H$603)-((PI()*((($C$19+$G$20)-$G1082)*($O$20/($O$19/2)))^2*(((($C$19+$G$20)-$G1082)*($O$20/($O$19/2)))*$AZ$13)/3)*$H$603))),IF('Silo Levels'!$L$20="Pumping",(($D$18*$H$603)+((PI()*(($C$21/2)^2)*($G$20-$G1082))*$H$603))+((($D$18+$H$18)/3)*$BG$13)+(((PI()*($C$21/2)^2*(($C$21/2)*$AZ$13))/3)*$H$603),(($D$18*$H$603)+((PI()*(($C$21/2)^2)*($G$20-$G1082))*$H$603))+((($D$18+$H$18)/3)*$BG$13)-(((PI()*($C$21/2)^2*(($C$21/2)*$AZ$13))/3)*$H$603)))</f>
        <v>15608.178287507404</v>
      </c>
      <c r="I1082" s="73">
        <v>47.7</v>
      </c>
      <c r="J1082" s="101">
        <f t="shared" si="156"/>
        <v>19484.681493896762</v>
      </c>
      <c r="K1082" s="66">
        <v>47.7</v>
      </c>
      <c r="L1082" s="102">
        <f>IF($K1082&gt;$G$20,IF('Silo Levels'!$L$21="Pumping",((PI()*((($C$19+$G$20)-$K1082)*($O$20/($O$19/2)))^2*((($O$20+$G$20)-$K1082))/3)*$L$603)+(((PI()*((($C$19+$G$20)-$K1082)*($O$20/($O$19/2)))^2*(((($C$19+$G$20)-$K1082)*($O$20/($O$19/2)))*$AZ$14))/3)*$L$603),(((PI()*((($C$19+$G$20)-$K1082)*($O$20/($O$19/2)))^2*((($O$20+$G$20)-$K1082)/3))*$L$603)-((PI()*((($C$19+$G$20)-$K1082)*($O$20/($O$19/2)))^2*(((($C$19+$G$20)-$K1082)*($O$20/($O$19/2)))*$AZ$14)/3)*$L$603))),IF('Silo Levels'!$L$21="Pumping",(($D$18*$L$603)+((PI()*(($C$21/2)^2)*($G$20-$K1082))*$L$603))+((($D$18+$H$18)/3)*$BG$14)+(((PI()*($C$21/2)^2*(($C$21/2)*$AZ$14))/3)*$L$603),(($D$18*$L$603)+((PI()*(($C$21/2)^2)*($G$20-$K1082))*$L$603))+((($D$18+$H$18)/3)*$BG$14)-(((PI()*($C$21/2)^2*(($C$21/2)*$AZ$14))/3)*$L$603)))</f>
        <v>15679.288472284648</v>
      </c>
      <c r="M1082" s="73">
        <v>47.7</v>
      </c>
      <c r="N1082" s="101">
        <f t="shared" si="157"/>
        <v>19944.29074560574</v>
      </c>
      <c r="O1082" s="66">
        <v>47.7</v>
      </c>
      <c r="P1082" s="102">
        <f>IF($O1082&gt;$G$20,IF('Silo Levels'!$L$22="Pumping",((PI()*((($C$19+$G$20)-$O1082)*($O$20/($O$19/2)))^2*((($O$20+$G$20)-$O1082))/3)*$P$603)+(((PI()*((($C$19+$G$20)-$O1082)*($O$20/($O$19/2)))^2*(((($C$19+$G$20)-$O1082)*($O$20/($O$19/2)))*$AZ$15))/3)*$P$603),(((PI()*((($C$19+$G$20)-$O1082)*($O$20/($O$19/2)))^2*((($O$20+$G$20)-$O1082)/3))*$P$603)-((PI()*((($C$19+$G$20)-$O1082)*($O$20/($O$19/2)))^2*(((($C$19+$G$20)-$O1082)*($O$20/($O$19/2)))*$AZ$15)/3)*$P$603))),IF('Silo Levels'!$L$22="Pumping",(($D$18*$P$603)+((PI()*(($C$21/2)^2)*($G$20-$O1082))*$P$603))+((($D$18+$H$18)/3)*$BG$15)+(((PI()*($C$21/2)^2*(($C$21/2)*$AZ$15))/3)*$P$603),(($D$18*$P$603)+((PI()*(($C$21/2)^2)*($G$20-$O1082))*$P$603))+((($D$18+$H$18)/3)*$BG$15)-(((PI()*($C$21/2)^2*(($C$21/2)*$AZ$15))/3)*$P$603)))</f>
        <v>16049.135218013247</v>
      </c>
      <c r="Q1082" s="73">
        <v>47.7</v>
      </c>
      <c r="R1082" s="101">
        <f t="shared" si="158"/>
        <v>20630.839228831865</v>
      </c>
      <c r="S1082" s="66">
        <v>47.7</v>
      </c>
      <c r="T1082" s="102">
        <f>IF($S1082&gt;$G$20,IF('Silo Levels'!$L$23="Pumping",((PI()*((($C$19+$G$20)-$S1082)*($O$20/($O$19/2)))^2*((($O$20+$G$20)-$S1082))/3)*$T$603)+(((PI()*((($C$19+$G$20)-$S1082)*($O$20/($O$19/2)))^2*(((($C$19+$G$20)-$S1082)*($O$20/($O$19/2)))*$AZ$16))/3)*$T$603),(((PI()*((($C$19+$G$20)-$S1082)*($O$20/($O$19/2)))^2*((($O$20+$G$20)-$S1082)/3))*$T$603)-((PI()*((($C$19+$G$20)-$S1082)*($O$20/($O$19/2)))^2*(((($C$19+$G$20)-$S1082)*($O$20/($O$19/2)))*$AZ$16)/3)*$T$603))),IF('Silo Levels'!$L$23="Pumping",(($D$18*$T$603)+((PI()*(($C$21/2)^2)*($G$20-$S1082))*$T$603))+((($D$18+$H$18)/3)*$BG$16)+(((PI()*($C$21/2)^2*(($C$21/2)*$AZ$16))/3)*$T$603),(($D$18*$T$603)+((PI()*(($C$21/2)^2)*($G$20-$S1082))*$T$603))+((($D$18+$H$18)/3)*$BG$16)-(((PI()*($C$21/2)^2*(($C$21/2)*$AZ$16))/3)*$T$603)))</f>
        <v>16601.599558889626</v>
      </c>
      <c r="U1082" s="73">
        <v>47.7</v>
      </c>
      <c r="V1082" s="101">
        <f t="shared" si="159"/>
        <v>19396.312732533264</v>
      </c>
      <c r="W1082" s="66">
        <v>47.7</v>
      </c>
      <c r="X1082" s="102">
        <f>IF($W1082&gt;$G$20,IF('Silo Levels'!$L$24="Pumping",((PI()*((($C$19+$G$20)-$W1082)*($O$20/($O$19/2)))^2*((($O$20+$G$20)-$W1082))/3)*$X$603)+(((PI()*((($C$19+$G$20)-$W1082)*($O$20/($O$19/2)))^2*(((($C$19+$G$20)-$W1082)*($O$20/($O$19/2)))*$AZ$17))/3)*$X$603),(((PI()*((($C$19+$G$20)-$W1082)*($O$20/($O$19/2)))^2*((($O$20+$G$20)-$W1082)/3))*$X$603)-((PI()*((($C$19+$G$20)-$W1082)*($O$20/($O$19/2)))^2*(((($C$19+$G$20)-$W1082)*($O$20/($O$19/2)))*$AZ$17)/3)*$X$603))),IF('Silo Levels'!$L$24="Pumping",(($D$18*$X$603)+((PI()*(($C$21/2)^2)*($G$20-$W1082))*$X$603))+((($D$18+$H$18)/3)*$BG$17)+(((PI()*($C$21/2)^2*(($C$21/2)*$AZ$17))/3)*$X$603),(($D$18*$X$603)+((PI()*(($C$21/2)^2)*($G$20-$W1082))*$X$603))+((($D$18+$H$18)/3)*$BG$17)-(((PI()*($C$21/2)^2*(($C$21/2)*$AZ$17))/3)*$X$603)))</f>
        <v>15608.178287507404</v>
      </c>
      <c r="Y1082" s="73">
        <v>47.7</v>
      </c>
      <c r="Z1082" s="101">
        <f t="shared" si="160"/>
        <v>22269.844789789066</v>
      </c>
      <c r="AA1082" s="66">
        <v>47.7</v>
      </c>
      <c r="AB1082" s="102">
        <f>IF($AA1082&gt;$G$20,IF('Silo Levels'!$L$25="Pumping",((PI()*((($C$19+$G$20)-$AA1082)*($O$20/($O$19/2)))^2*((($O$20+$G$20)-$AA1082))/3)*$AB$603)+(((PI()*((($C$19+$G$20)-$AA1082)*($O$20/($O$19/2)))^2*(((($C$19+$G$20)-$AA1082)*($O$20/($O$19/2)))*$AZ$18))/3)*$AB$603),(((PI()*((($C$19+$G$20)-$AA1082)*($O$20/($O$19/2)))^2*((($O$20+$G$20)-$AA1082)/3))*$AB$603)-((PI()*((($C$19+$G$20)-$AA1082)*($O$20/($O$19/2)))^2*(((($C$19+$G$20)-$AA1082)*($O$20/($O$19/2)))*$AZ$18)/3)*$AB$603))),IF('Silo Levels'!$L$25="Pumping",(($D$18*$AB$603)+((PI()*(($C$21/2)^2)*($G$20-$AA1082))*$AB$603))+((($D$18+$H$18)/3)*$BG$18)+(((PI()*($C$21/2)^2*(($C$21/2)*$AZ$18))/3)*$AB$603),(($D$18*$AB$603)+((PI()*(($C$21/2)^2)*($G$20-$AA1082))*$AB$603))+((($D$18+$H$18)/3)*$BG$18)-(((PI()*($C$21/2)^2*(($C$21/2)*$AZ$18))/3)*$AB$603)))</f>
        <v>17920.50441273475</v>
      </c>
      <c r="AC1082" s="73">
        <v>47.7</v>
      </c>
      <c r="AD1082" s="101">
        <f t="shared" si="161"/>
        <v>27578.634698804377</v>
      </c>
      <c r="AE1082" s="66">
        <v>47.7</v>
      </c>
      <c r="AF1082" s="102">
        <f>IF($AE1082&gt;$G$20,IF('Silo Levels'!$L$26="Pumping",((PI()*((($C$19+$G$20)-$AE1082)*($O$20/($O$19/2)))^2*((($O$20+$G$20)-$AE1082))/3)*$AF$603)+(((PI()*((($C$19+$G$20)-$AE1082)*($O$20/($O$19/2)))^2*(((($C$19+$G$20)-$AE1082)*($O$20/($O$19/2)))*$AZ$19))/3)*$AF$603),(((PI()*((($C$19+$G$20)-$AE1082)*($O$20/($O$19/2)))^2*((($O$20+$G$20)-$AE1082)/3))*$AF$603)-((PI()*((($C$19+$G$20)-$AE1082)*($O$20/($O$19/2)))^2*(((($C$19+$G$20)-$AE1082)*($O$20/($O$19/2)))*$AZ$19)/3)*$AF$603))),IF('Silo Levels'!$L$26="Pumping",(($D$18*$AF$603)+((PI()*(($C$21/2)^2)*($G$20-$AE1082))*$AF$603))+((($D$18+$H$18)/3)*$BG$19)+(((PI()*($C$21/2)^2*(($C$21/2)*$AZ$19))/3)*$AF$603),(($D$18*$AF$603)+((PI()*(($C$21/2)^2)*($G$20-$AE1082))*$AF$603))+((($D$18+$H$18)/3)*$BG$19)-(((PI()*($C$21/2)^2*(($C$21/2)*$AZ$19))/3)*$AF$603)))</f>
        <v>25368.1490465444</v>
      </c>
      <c r="AG1082" s="73">
        <v>47.7</v>
      </c>
      <c r="AH1082" s="101">
        <f t="shared" si="162"/>
        <v>21410.226488587734</v>
      </c>
      <c r="AI1082" s="66">
        <v>47.7</v>
      </c>
      <c r="AJ1082" s="102">
        <f>IF($AI1082&gt;$G$20,IF('Silo Levels'!$L$27="Pumping",((PI()*((($C$19+$G$20)-$AI1082)*($O$20/($O$19/2)))^2*((($O$20+$G$20)-$AI1082))/3)*$AJ$603)+(((PI()*((($C$19+$G$20)-$AI1082)*($O$20/($O$19/2)))^2*(((($C$19+$G$20)-$AI1082)*($O$20/($O$19/2)))*$AZ$20))/3)*$AJ$603),(((PI()*((($C$19+$G$20)-$AI1082)*($O$20/($O$19/2)))^2*((($O$20+$G$20)-$AI1082)/3))*$AJ$603)-((PI()*((($C$19+$G$20)-$AI1082)*($O$20/($O$19/2)))^2*(((($C$19+$G$20)-$AI1082)*($O$20/($O$19/2)))*$AZ$20)/3)*$AJ$603))),IF('Silo Levels'!$L$27="Pumping",(($D$18*$AJ$603)+((PI()*(($C$21/2)^2)*($G$20-$AI1082))*$AJ$603))+((($D$18+$H$18)/3)*$BG$20)+(((PI()*($C$21/2)^2*(($C$21/2)*$AZ$20))/3)*$AJ$603),(($D$18*$AJ$603)+((PI()*(($C$21/2)^2)*($G$20-$AI1082))*$AJ$603))+((($D$18+$H$18)/3)*$BG$20)-(((PI()*($C$21/2)^2*(($C$21/2)*$AZ$20))/3)*$AJ$603)))</f>
        <v>17228.771097781013</v>
      </c>
    </row>
    <row r="1083" spans="1:36" x14ac:dyDescent="0.3">
      <c r="A1083">
        <v>47.8</v>
      </c>
      <c r="B1083" s="101">
        <f t="shared" si="154"/>
        <v>20990.623996409246</v>
      </c>
      <c r="C1083" s="66">
        <v>47.8</v>
      </c>
      <c r="D1083" s="102">
        <f>IF($C1083&gt;$G$20,IF('Silo Levels'!$L$19="Pumping",((PI()*((($C$19+$G$20)-$C1083)*($O$20/($O$19/2)))^2*((($O$20+$G$20)-$C1083))/3)*$D$603)+(((PI()*((($C$19+$G$20)-$C1083)*($O$20/($O$19/2)))^2*(((($C$19+$G$20)-$C1083)*($O$20/($O$19/2)))*$AZ$12))/3)*$D$603),(((PI()*((($C$19+$G$20)-$C1083)*($O$20/($O$19/2)))^2*((($O$20+$G$20)-$C1083)/3))*$D$603)-((PI()*((($C$19+$G$20)-$C1083)*($O$20/($O$19/2)))^2*(((($C$19+$G$20)-$C1083)*($O$20/($O$19/2)))*$AZ$12)/3)*$D$603))),IF('Silo Levels'!$L$19="Pumping",(($D$18*$D$603)+((PI()*(($C$21/2)^2)*($G$20-$C1083))*$D$603))+((($D$18+$H$18)/3)*$BG$12)+(((PI()*($C$21/2)^2*(($C$21/2)*$AZ$12))/3)*$D$603),(($D$18*$D$603)+((PI()*(($C$21/2)^2)*($G$20-$C1083))*$D$603))+((($D$18+$H$18)/3)*$BG$12)-(((PI()*($C$21/2)^2*(($C$21/2)*$AZ$12))/3)*$D$603)))</f>
        <v>18063.605222844541</v>
      </c>
      <c r="E1083" s="73">
        <v>47.8</v>
      </c>
      <c r="F1083" s="101">
        <f t="shared" si="155"/>
        <v>19016.179380558566</v>
      </c>
      <c r="G1083" s="66">
        <v>47.8</v>
      </c>
      <c r="H1083" s="102">
        <f>IF($G1083&gt;$G$20,IF('Silo Levels'!$L$20="Pumping",((PI()*((($C$19+$G$20)-$G1083)*($O$20/($O$19/2)))^2*((($O$20+$G$20)-$G1083))/3)*$H$603)+(((PI()*((($C$19+$G$20)-$G1083)*($O$20/($O$19/2)))^2*(((($C$19+$G$20)-$G1083)*($O$20/($O$19/2)))*$AZ$13))/3)*$H$603),(((PI()*((($C$19+$G$20)-$G1083)*($O$20/($O$19/2)))^2*((($O$20+$G$20)-$G1083)/3))*$H$603)-((PI()*((($C$19+$G$20)-$G1083)*($O$20/($O$19/2)))^2*(((($C$19+$G$20)-$G1083)*($O$20/($O$19/2)))*$AZ$13)/3)*$H$603))),IF('Silo Levels'!$L$20="Pumping",(($D$18*$H$603)+((PI()*(($C$21/2)^2)*($G$20-$G1083))*$H$603))+((($D$18+$H$18)/3)*$BG$13)+(((PI()*($C$21/2)^2*(($C$21/2)*$AZ$13))/3)*$H$603),(($D$18*$H$603)+((PI()*(($C$21/2)^2)*($G$20-$G1083))*$H$603))+((($D$18+$H$18)/3)*$BG$13)-(((PI()*($C$21/2)^2*(($C$21/2)*$AZ$13))/3)*$H$603)))</f>
        <v>15228.044935532705</v>
      </c>
      <c r="I1083" s="73">
        <v>47.8</v>
      </c>
      <c r="J1083" s="101">
        <f t="shared" si="156"/>
        <v>19102.816270822121</v>
      </c>
      <c r="K1083" s="66">
        <v>47.8</v>
      </c>
      <c r="L1083" s="102">
        <f>IF($K1083&gt;$G$20,IF('Silo Levels'!$L$21="Pumping",((PI()*((($C$19+$G$20)-$K1083)*($O$20/($O$19/2)))^2*((($O$20+$G$20)-$K1083))/3)*$L$603)+(((PI()*((($C$19+$G$20)-$K1083)*($O$20/($O$19/2)))^2*(((($C$19+$G$20)-$K1083)*($O$20/($O$19/2)))*$AZ$14))/3)*$L$603),(((PI()*((($C$19+$G$20)-$K1083)*($O$20/($O$19/2)))^2*((($O$20+$G$20)-$K1083)/3))*$L$603)-((PI()*((($C$19+$G$20)-$K1083)*($O$20/($O$19/2)))^2*(((($C$19+$G$20)-$K1083)*($O$20/($O$19/2)))*$AZ$14)/3)*$L$603))),IF('Silo Levels'!$L$21="Pumping",(($D$18*$L$603)+((PI()*(($C$21/2)^2)*($G$20-$K1083))*$L$603))+((($D$18+$H$18)/3)*$BG$14)+(((PI()*($C$21/2)^2*(($C$21/2)*$AZ$14))/3)*$L$603),(($D$18*$L$603)+((PI()*(($C$21/2)^2)*($G$20-$K1083))*$L$603))+((($D$18+$H$18)/3)*$BG$14)-(((PI()*($C$21/2)^2*(($C$21/2)*$AZ$14))/3)*$L$603)))</f>
        <v>15297.423249210007</v>
      </c>
      <c r="M1083" s="73">
        <v>47.8</v>
      </c>
      <c r="N1083" s="101">
        <f t="shared" si="157"/>
        <v>19553.417995798569</v>
      </c>
      <c r="O1083" s="66">
        <v>47.8</v>
      </c>
      <c r="P1083" s="102">
        <f>IF($O1083&gt;$G$20,IF('Silo Levels'!$L$22="Pumping",((PI()*((($C$19+$G$20)-$O1083)*($O$20/($O$19/2)))^2*((($O$20+$G$20)-$O1083))/3)*$P$603)+(((PI()*((($C$19+$G$20)-$O1083)*($O$20/($O$19/2)))^2*(((($C$19+$G$20)-$O1083)*($O$20/($O$19/2)))*$AZ$15))/3)*$P$603),(((PI()*((($C$19+$G$20)-$O1083)*($O$20/($O$19/2)))^2*((($O$20+$G$20)-$O1083)/3))*$P$603)-((PI()*((($C$19+$G$20)-$O1083)*($O$20/($O$19/2)))^2*(((($C$19+$G$20)-$O1083)*($O$20/($O$19/2)))*$AZ$15)/3)*$P$603))),IF('Silo Levels'!$L$22="Pumping",(($D$18*$P$603)+((PI()*(($C$21/2)^2)*($G$20-$O1083))*$P$603))+((($D$18+$H$18)/3)*$BG$15)+(((PI()*($C$21/2)^2*(($C$21/2)*$AZ$15))/3)*$P$603),(($D$18*$P$603)+((PI()*(($C$21/2)^2)*($G$20-$O1083))*$P$603))+((($D$18+$H$18)/3)*$BG$15)-(((PI()*($C$21/2)^2*(($C$21/2)*$AZ$15))/3)*$P$603)))</f>
        <v>15658.262468206076</v>
      </c>
      <c r="Q1083" s="73">
        <v>47.8</v>
      </c>
      <c r="R1083" s="101">
        <f t="shared" si="158"/>
        <v>20226.51134557636</v>
      </c>
      <c r="S1083" s="66">
        <v>47.8</v>
      </c>
      <c r="T1083" s="102">
        <f>IF($S1083&gt;$G$20,IF('Silo Levels'!$L$23="Pumping",((PI()*((($C$19+$G$20)-$S1083)*($O$20/($O$19/2)))^2*((($O$20+$G$20)-$S1083))/3)*$T$603)+(((PI()*((($C$19+$G$20)-$S1083)*($O$20/($O$19/2)))^2*(((($C$19+$G$20)-$S1083)*($O$20/($O$19/2)))*$AZ$16))/3)*$T$603),(((PI()*((($C$19+$G$20)-$S1083)*($O$20/($O$19/2)))^2*((($O$20+$G$20)-$S1083)/3))*$T$603)-((PI()*((($C$19+$G$20)-$S1083)*($O$20/($O$19/2)))^2*(((($C$19+$G$20)-$S1083)*($O$20/($O$19/2)))*$AZ$16)/3)*$T$603))),IF('Silo Levels'!$L$23="Pumping",(($D$18*$T$603)+((PI()*(($C$21/2)^2)*($G$20-$S1083))*$T$603))+((($D$18+$H$18)/3)*$BG$16)+(((PI()*($C$21/2)^2*(($C$21/2)*$AZ$16))/3)*$T$603),(($D$18*$T$603)+((PI()*(($C$21/2)^2)*($G$20-$S1083))*$T$603))+((($D$18+$H$18)/3)*$BG$16)-(((PI()*($C$21/2)^2*(($C$21/2)*$AZ$16))/3)*$T$603)))</f>
        <v>16197.271675634123</v>
      </c>
      <c r="U1083" s="73">
        <v>47.8</v>
      </c>
      <c r="V1083" s="101">
        <f t="shared" si="159"/>
        <v>19016.179380558566</v>
      </c>
      <c r="W1083" s="66">
        <v>47.8</v>
      </c>
      <c r="X1083" s="102">
        <f>IF($W1083&gt;$G$20,IF('Silo Levels'!$L$24="Pumping",((PI()*((($C$19+$G$20)-$W1083)*($O$20/($O$19/2)))^2*((($O$20+$G$20)-$W1083))/3)*$X$603)+(((PI()*((($C$19+$G$20)-$W1083)*($O$20/($O$19/2)))^2*(((($C$19+$G$20)-$W1083)*($O$20/($O$19/2)))*$AZ$17))/3)*$X$603),(((PI()*((($C$19+$G$20)-$W1083)*($O$20/($O$19/2)))^2*((($O$20+$G$20)-$W1083)/3))*$X$603)-((PI()*((($C$19+$G$20)-$W1083)*($O$20/($O$19/2)))^2*(((($C$19+$G$20)-$W1083)*($O$20/($O$19/2)))*$AZ$17)/3)*$X$603))),IF('Silo Levels'!$L$24="Pumping",(($D$18*$X$603)+((PI()*(($C$21/2)^2)*($G$20-$W1083))*$X$603))+((($D$18+$H$18)/3)*$BG$17)+(((PI()*($C$21/2)^2*(($C$21/2)*$AZ$17))/3)*$X$603),(($D$18*$X$603)+((PI()*(($C$21/2)^2)*($G$20-$W1083))*$X$603))+((($D$18+$H$18)/3)*$BG$17)-(((PI()*($C$21/2)^2*(($C$21/2)*$AZ$17))/3)*$X$603)))</f>
        <v>15228.044935532705</v>
      </c>
      <c r="Y1083" s="73">
        <v>47.8</v>
      </c>
      <c r="Z1083" s="101">
        <f t="shared" si="160"/>
        <v>21833.395302474928</v>
      </c>
      <c r="AA1083" s="66">
        <v>47.8</v>
      </c>
      <c r="AB1083" s="102">
        <f>IF($AA1083&gt;$G$20,IF('Silo Levels'!$L$25="Pumping",((PI()*((($C$19+$G$20)-$AA1083)*($O$20/($O$19/2)))^2*((($O$20+$G$20)-$AA1083))/3)*$AB$603)+(((PI()*((($C$19+$G$20)-$AA1083)*($O$20/($O$19/2)))^2*(((($C$19+$G$20)-$AA1083)*($O$20/($O$19/2)))*$AZ$18))/3)*$AB$603),(((PI()*((($C$19+$G$20)-$AA1083)*($O$20/($O$19/2)))^2*((($O$20+$G$20)-$AA1083)/3))*$AB$603)-((PI()*((($C$19+$G$20)-$AA1083)*($O$20/($O$19/2)))^2*(((($C$19+$G$20)-$AA1083)*($O$20/($O$19/2)))*$AZ$18)/3)*$AB$603))),IF('Silo Levels'!$L$25="Pumping",(($D$18*$AB$603)+((PI()*(($C$21/2)^2)*($G$20-$AA1083))*$AB$603))+((($D$18+$H$18)/3)*$BG$18)+(((PI()*($C$21/2)^2*(($C$21/2)*$AZ$18))/3)*$AB$603),(($D$18*$AB$603)+((PI()*(($C$21/2)^2)*($G$20-$AA1083))*$AB$603))+((($D$18+$H$18)/3)*$BG$18)-(((PI()*($C$21/2)^2*(($C$21/2)*$AZ$18))/3)*$AB$603)))</f>
        <v>17484.054925420613</v>
      </c>
      <c r="AC1083" s="73">
        <v>47.8</v>
      </c>
      <c r="AD1083" s="101">
        <f t="shared" si="161"/>
        <v>27134.997160232364</v>
      </c>
      <c r="AE1083" s="66">
        <v>47.8</v>
      </c>
      <c r="AF1083" s="102">
        <f>IF($AE1083&gt;$G$20,IF('Silo Levels'!$L$26="Pumping",((PI()*((($C$19+$G$20)-$AE1083)*($O$20/($O$19/2)))^2*((($O$20+$G$20)-$AE1083))/3)*$AF$603)+(((PI()*((($C$19+$G$20)-$AE1083)*($O$20/($O$19/2)))^2*(((($C$19+$G$20)-$AE1083)*($O$20/($O$19/2)))*$AZ$19))/3)*$AF$603),(((PI()*((($C$19+$G$20)-$AE1083)*($O$20/($O$19/2)))^2*((($O$20+$G$20)-$AE1083)/3))*$AF$603)-((PI()*((($C$19+$G$20)-$AE1083)*($O$20/($O$19/2)))^2*(((($C$19+$G$20)-$AE1083)*($O$20/($O$19/2)))*$AZ$19)/3)*$AF$603))),IF('Silo Levels'!$L$26="Pumping",(($D$18*$AF$603)+((PI()*(($C$21/2)^2)*($G$20-$AE1083))*$AF$603))+((($D$18+$H$18)/3)*$BG$19)+(((PI()*($C$21/2)^2*(($C$21/2)*$AZ$19))/3)*$AF$603),(($D$18*$AF$603)+((PI()*(($C$21/2)^2)*($G$20-$AE1083))*$AF$603))+((($D$18+$H$18)/3)*$BG$19)-(((PI()*($C$21/2)^2*(($C$21/2)*$AZ$19))/3)*$AF$603)))</f>
        <v>24924.511507972387</v>
      </c>
      <c r="AG1083" s="73">
        <v>47.8</v>
      </c>
      <c r="AH1083" s="101">
        <f t="shared" si="162"/>
        <v>20990.623996409246</v>
      </c>
      <c r="AI1083" s="66">
        <v>47.8</v>
      </c>
      <c r="AJ1083" s="102">
        <f>IF($AI1083&gt;$G$20,IF('Silo Levels'!$L$27="Pumping",((PI()*((($C$19+$G$20)-$AI1083)*($O$20/($O$19/2)))^2*((($O$20+$G$20)-$AI1083))/3)*$AJ$603)+(((PI()*((($C$19+$G$20)-$AI1083)*($O$20/($O$19/2)))^2*(((($C$19+$G$20)-$AI1083)*($O$20/($O$19/2)))*$AZ$20))/3)*$AJ$603),(((PI()*((($C$19+$G$20)-$AI1083)*($O$20/($O$19/2)))^2*((($O$20+$G$20)-$AI1083)/3))*$AJ$603)-((PI()*((($C$19+$G$20)-$AI1083)*($O$20/($O$19/2)))^2*(((($C$19+$G$20)-$AI1083)*($O$20/($O$19/2)))*$AZ$20)/3)*$AJ$603))),IF('Silo Levels'!$L$27="Pumping",(($D$18*$AJ$603)+((PI()*(($C$21/2)^2)*($G$20-$AI1083))*$AJ$603))+((($D$18+$H$18)/3)*$BG$20)+(((PI()*($C$21/2)^2*(($C$21/2)*$AZ$20))/3)*$AJ$603),(($D$18*$AJ$603)+((PI()*(($C$21/2)^2)*($G$20-$AI1083))*$AJ$603))+((($D$18+$H$18)/3)*$BG$20)-(((PI()*($C$21/2)^2*(($C$21/2)*$AZ$20))/3)*$AJ$603)))</f>
        <v>16809.168605602525</v>
      </c>
    </row>
    <row r="1084" spans="1:36" x14ac:dyDescent="0.3">
      <c r="A1084">
        <v>47.9</v>
      </c>
      <c r="B1084" s="101">
        <f t="shared" si="154"/>
        <v>20571.021504230725</v>
      </c>
      <c r="C1084" s="66">
        <v>47.9</v>
      </c>
      <c r="D1084" s="102">
        <f>IF($C1084&gt;$G$20,IF('Silo Levels'!$L$19="Pumping",((PI()*((($C$19+$G$20)-$C1084)*($O$20/($O$19/2)))^2*((($O$20+$G$20)-$C1084))/3)*$D$603)+(((PI()*((($C$19+$G$20)-$C1084)*($O$20/($O$19/2)))^2*(((($C$19+$G$20)-$C1084)*($O$20/($O$19/2)))*$AZ$12))/3)*$D$603),(((PI()*((($C$19+$G$20)-$C1084)*($O$20/($O$19/2)))^2*((($O$20+$G$20)-$C1084)/3))*$D$603)-((PI()*((($C$19+$G$20)-$C1084)*($O$20/($O$19/2)))^2*(((($C$19+$G$20)-$C1084)*($O$20/($O$19/2)))*$AZ$12)/3)*$D$603))),IF('Silo Levels'!$L$19="Pumping",(($D$18*$D$603)+((PI()*(($C$21/2)^2)*($G$20-$C1084))*$D$603))+((($D$18+$H$18)/3)*$BG$12)+(((PI()*($C$21/2)^2*(($C$21/2)*$AZ$12))/3)*$D$603),(($D$18*$D$603)+((PI()*(($C$21/2)^2)*($G$20-$C1084))*$D$603))+((($D$18+$H$18)/3)*$BG$12)-(((PI()*($C$21/2)^2*(($C$21/2)*$AZ$12))/3)*$D$603)))</f>
        <v>17644.002730666019</v>
      </c>
      <c r="E1084" s="73">
        <v>47.9</v>
      </c>
      <c r="F1084" s="101">
        <f t="shared" si="155"/>
        <v>18636.046028583838</v>
      </c>
      <c r="G1084" s="66">
        <v>47.9</v>
      </c>
      <c r="H1084" s="102">
        <f>IF($G1084&gt;$G$20,IF('Silo Levels'!$L$20="Pumping",((PI()*((($C$19+$G$20)-$G1084)*($O$20/($O$19/2)))^2*((($O$20+$G$20)-$G1084))/3)*$H$603)+(((PI()*((($C$19+$G$20)-$G1084)*($O$20/($O$19/2)))^2*(((($C$19+$G$20)-$G1084)*($O$20/($O$19/2)))*$AZ$13))/3)*$H$603),(((PI()*((($C$19+$G$20)-$G1084)*($O$20/($O$19/2)))^2*((($O$20+$G$20)-$G1084)/3))*$H$603)-((PI()*((($C$19+$G$20)-$G1084)*($O$20/($O$19/2)))^2*(((($C$19+$G$20)-$G1084)*($O$20/($O$19/2)))*$AZ$13)/3)*$H$603))),IF('Silo Levels'!$L$20="Pumping",(($D$18*$H$603)+((PI()*(($C$21/2)^2)*($G$20-$G1084))*$H$603))+((($D$18+$H$18)/3)*$BG$13)+(((PI()*($C$21/2)^2*(($C$21/2)*$AZ$13))/3)*$H$603),(($D$18*$H$603)+((PI()*(($C$21/2)^2)*($G$20-$G1084))*$H$603))+((($D$18+$H$18)/3)*$BG$13)-(((PI()*($C$21/2)^2*(($C$21/2)*$AZ$13))/3)*$H$603)))</f>
        <v>14847.911583557978</v>
      </c>
      <c r="I1084" s="73">
        <v>47.9</v>
      </c>
      <c r="J1084" s="101">
        <f t="shared" si="156"/>
        <v>18720.951047747447</v>
      </c>
      <c r="K1084" s="66">
        <v>47.9</v>
      </c>
      <c r="L1084" s="102">
        <f>IF($K1084&gt;$G$20,IF('Silo Levels'!$L$21="Pumping",((PI()*((($C$19+$G$20)-$K1084)*($O$20/($O$19/2)))^2*((($O$20+$G$20)-$K1084))/3)*$L$603)+(((PI()*((($C$19+$G$20)-$K1084)*($O$20/($O$19/2)))^2*(((($C$19+$G$20)-$K1084)*($O$20/($O$19/2)))*$AZ$14))/3)*$L$603),(((PI()*((($C$19+$G$20)-$K1084)*($O$20/($O$19/2)))^2*((($O$20+$G$20)-$K1084)/3))*$L$603)-((PI()*((($C$19+$G$20)-$K1084)*($O$20/($O$19/2)))^2*(((($C$19+$G$20)-$K1084)*($O$20/($O$19/2)))*$AZ$14)/3)*$L$603))),IF('Silo Levels'!$L$21="Pumping",(($D$18*$L$603)+((PI()*(($C$21/2)^2)*($G$20-$K1084))*$L$603))+((($D$18+$H$18)/3)*$BG$14)+(((PI()*($C$21/2)^2*(($C$21/2)*$AZ$14))/3)*$L$603),(($D$18*$L$603)+((PI()*(($C$21/2)^2)*($G$20-$K1084))*$L$603))+((($D$18+$H$18)/3)*$BG$14)-(((PI()*($C$21/2)^2*(($C$21/2)*$AZ$14))/3)*$L$603)))</f>
        <v>14915.558026135333</v>
      </c>
      <c r="M1084" s="73">
        <v>47.9</v>
      </c>
      <c r="N1084" s="101">
        <f t="shared" si="157"/>
        <v>19162.545245991376</v>
      </c>
      <c r="O1084" s="66">
        <v>47.9</v>
      </c>
      <c r="P1084" s="102">
        <f>IF($O1084&gt;$G$20,IF('Silo Levels'!$L$22="Pumping",((PI()*((($C$19+$G$20)-$O1084)*($O$20/($O$19/2)))^2*((($O$20+$G$20)-$O1084))/3)*$P$603)+(((PI()*((($C$19+$G$20)-$O1084)*($O$20/($O$19/2)))^2*(((($C$19+$G$20)-$O1084)*($O$20/($O$19/2)))*$AZ$15))/3)*$P$603),(((PI()*((($C$19+$G$20)-$O1084)*($O$20/($O$19/2)))^2*((($O$20+$G$20)-$O1084)/3))*$P$603)-((PI()*((($C$19+$G$20)-$O1084)*($O$20/($O$19/2)))^2*(((($C$19+$G$20)-$O1084)*($O$20/($O$19/2)))*$AZ$15)/3)*$P$603))),IF('Silo Levels'!$L$22="Pumping",(($D$18*$P$603)+((PI()*(($C$21/2)^2)*($G$20-$O1084))*$P$603))+((($D$18+$H$18)/3)*$BG$15)+(((PI()*($C$21/2)^2*(($C$21/2)*$AZ$15))/3)*$P$603),(($D$18*$P$603)+((PI()*(($C$21/2)^2)*($G$20-$O1084))*$P$603))+((($D$18+$H$18)/3)*$BG$15)-(((PI()*($C$21/2)^2*(($C$21/2)*$AZ$15))/3)*$P$603)))</f>
        <v>15267.389718398883</v>
      </c>
      <c r="Q1084" s="73">
        <v>47.9</v>
      </c>
      <c r="R1084" s="101">
        <f t="shared" si="158"/>
        <v>19822.183462320827</v>
      </c>
      <c r="S1084" s="66">
        <v>47.9</v>
      </c>
      <c r="T1084" s="102">
        <f>IF($S1084&gt;$G$20,IF('Silo Levels'!$L$23="Pumping",((PI()*((($C$19+$G$20)-$S1084)*($O$20/($O$19/2)))^2*((($O$20+$G$20)-$S1084))/3)*$T$603)+(((PI()*((($C$19+$G$20)-$S1084)*($O$20/($O$19/2)))^2*(((($C$19+$G$20)-$S1084)*($O$20/($O$19/2)))*$AZ$16))/3)*$T$603),(((PI()*((($C$19+$G$20)-$S1084)*($O$20/($O$19/2)))^2*((($O$20+$G$20)-$S1084)/3))*$T$603)-((PI()*((($C$19+$G$20)-$S1084)*($O$20/($O$19/2)))^2*(((($C$19+$G$20)-$S1084)*($O$20/($O$19/2)))*$AZ$16)/3)*$T$603))),IF('Silo Levels'!$L$23="Pumping",(($D$18*$T$603)+((PI()*(($C$21/2)^2)*($G$20-$S1084))*$T$603))+((($D$18+$H$18)/3)*$BG$16)+(((PI()*($C$21/2)^2*(($C$21/2)*$AZ$16))/3)*$T$603),(($D$18*$T$603)+((PI()*(($C$21/2)^2)*($G$20-$S1084))*$T$603))+((($D$18+$H$18)/3)*$BG$16)-(((PI()*($C$21/2)^2*(($C$21/2)*$AZ$16))/3)*$T$603)))</f>
        <v>15792.94379237859</v>
      </c>
      <c r="U1084" s="73">
        <v>47.9</v>
      </c>
      <c r="V1084" s="101">
        <f t="shared" si="159"/>
        <v>18636.046028583838</v>
      </c>
      <c r="W1084" s="66">
        <v>47.9</v>
      </c>
      <c r="X1084" s="102">
        <f>IF($W1084&gt;$G$20,IF('Silo Levels'!$L$24="Pumping",((PI()*((($C$19+$G$20)-$W1084)*($O$20/($O$19/2)))^2*((($O$20+$G$20)-$W1084))/3)*$X$603)+(((PI()*((($C$19+$G$20)-$W1084)*($O$20/($O$19/2)))^2*(((($C$19+$G$20)-$W1084)*($O$20/($O$19/2)))*$AZ$17))/3)*$X$603),(((PI()*((($C$19+$G$20)-$W1084)*($O$20/($O$19/2)))^2*((($O$20+$G$20)-$W1084)/3))*$X$603)-((PI()*((($C$19+$G$20)-$W1084)*($O$20/($O$19/2)))^2*(((($C$19+$G$20)-$W1084)*($O$20/($O$19/2)))*$AZ$17)/3)*$X$603))),IF('Silo Levels'!$L$24="Pumping",(($D$18*$X$603)+((PI()*(($C$21/2)^2)*($G$20-$W1084))*$X$603))+((($D$18+$H$18)/3)*$BG$17)+(((PI()*($C$21/2)^2*(($C$21/2)*$AZ$17))/3)*$X$603),(($D$18*$X$603)+((PI()*(($C$21/2)^2)*($G$20-$W1084))*$X$603))+((($D$18+$H$18)/3)*$BG$17)-(((PI()*($C$21/2)^2*(($C$21/2)*$AZ$17))/3)*$X$603)))</f>
        <v>14847.911583557978</v>
      </c>
      <c r="Y1084" s="73">
        <v>47.9</v>
      </c>
      <c r="Z1084" s="101">
        <f t="shared" si="160"/>
        <v>21396.945815160761</v>
      </c>
      <c r="AA1084" s="66">
        <v>47.9</v>
      </c>
      <c r="AB1084" s="102">
        <f>IF($AA1084&gt;$G$20,IF('Silo Levels'!$L$25="Pumping",((PI()*((($C$19+$G$20)-$AA1084)*($O$20/($O$19/2)))^2*((($O$20+$G$20)-$AA1084))/3)*$AB$603)+(((PI()*((($C$19+$G$20)-$AA1084)*($O$20/($O$19/2)))^2*(((($C$19+$G$20)-$AA1084)*($O$20/($O$19/2)))*$AZ$18))/3)*$AB$603),(((PI()*((($C$19+$G$20)-$AA1084)*($O$20/($O$19/2)))^2*((($O$20+$G$20)-$AA1084)/3))*$AB$603)-((PI()*((($C$19+$G$20)-$AA1084)*($O$20/($O$19/2)))^2*(((($C$19+$G$20)-$AA1084)*($O$20/($O$19/2)))*$AZ$18)/3)*$AB$603))),IF('Silo Levels'!$L$25="Pumping",(($D$18*$AB$603)+((PI()*(($C$21/2)^2)*($G$20-$AA1084))*$AB$603))+((($D$18+$H$18)/3)*$BG$18)+(((PI()*($C$21/2)^2*(($C$21/2)*$AZ$18))/3)*$AB$603),(($D$18*$AB$603)+((PI()*(($C$21/2)^2)*($G$20-$AA1084))*$AB$603))+((($D$18+$H$18)/3)*$BG$18)-(((PI()*($C$21/2)^2*(($C$21/2)*$AZ$18))/3)*$AB$603)))</f>
        <v>17047.605438106446</v>
      </c>
      <c r="AC1084" s="73">
        <v>47.9</v>
      </c>
      <c r="AD1084" s="101">
        <f t="shared" si="161"/>
        <v>26691.359621660322</v>
      </c>
      <c r="AE1084" s="66">
        <v>47.9</v>
      </c>
      <c r="AF1084" s="102">
        <f>IF($AE1084&gt;$G$20,IF('Silo Levels'!$L$26="Pumping",((PI()*((($C$19+$G$20)-$AE1084)*($O$20/($O$19/2)))^2*((($O$20+$G$20)-$AE1084))/3)*$AF$603)+(((PI()*((($C$19+$G$20)-$AE1084)*($O$20/($O$19/2)))^2*(((($C$19+$G$20)-$AE1084)*($O$20/($O$19/2)))*$AZ$19))/3)*$AF$603),(((PI()*((($C$19+$G$20)-$AE1084)*($O$20/($O$19/2)))^2*((($O$20+$G$20)-$AE1084)/3))*$AF$603)-((PI()*((($C$19+$G$20)-$AE1084)*($O$20/($O$19/2)))^2*(((($C$19+$G$20)-$AE1084)*($O$20/($O$19/2)))*$AZ$19)/3)*$AF$603))),IF('Silo Levels'!$L$26="Pumping",(($D$18*$AF$603)+((PI()*(($C$21/2)^2)*($G$20-$AE1084))*$AF$603))+((($D$18+$H$18)/3)*$BG$19)+(((PI()*($C$21/2)^2*(($C$21/2)*$AZ$19))/3)*$AF$603),(($D$18*$AF$603)+((PI()*(($C$21/2)^2)*($G$20-$AE1084))*$AF$603))+((($D$18+$H$18)/3)*$BG$19)-(((PI()*($C$21/2)^2*(($C$21/2)*$AZ$19))/3)*$AF$603)))</f>
        <v>24480.873969400345</v>
      </c>
      <c r="AG1084" s="73">
        <v>47.9</v>
      </c>
      <c r="AH1084" s="101">
        <f t="shared" si="162"/>
        <v>20571.021504230725</v>
      </c>
      <c r="AI1084" s="66">
        <v>47.9</v>
      </c>
      <c r="AJ1084" s="102">
        <f>IF($AI1084&gt;$G$20,IF('Silo Levels'!$L$27="Pumping",((PI()*((($C$19+$G$20)-$AI1084)*($O$20/($O$19/2)))^2*((($O$20+$G$20)-$AI1084))/3)*$AJ$603)+(((PI()*((($C$19+$G$20)-$AI1084)*($O$20/($O$19/2)))^2*(((($C$19+$G$20)-$AI1084)*($O$20/($O$19/2)))*$AZ$20))/3)*$AJ$603),(((PI()*((($C$19+$G$20)-$AI1084)*($O$20/($O$19/2)))^2*((($O$20+$G$20)-$AI1084)/3))*$AJ$603)-((PI()*((($C$19+$G$20)-$AI1084)*($O$20/($O$19/2)))^2*(((($C$19+$G$20)-$AI1084)*($O$20/($O$19/2)))*$AZ$20)/3)*$AJ$603))),IF('Silo Levels'!$L$27="Pumping",(($D$18*$AJ$603)+((PI()*(($C$21/2)^2)*($G$20-$AI1084))*$AJ$603))+((($D$18+$H$18)/3)*$BG$20)+(((PI()*($C$21/2)^2*(($C$21/2)*$AZ$20))/3)*$AJ$603),(($D$18*$AJ$603)+((PI()*(($C$21/2)^2)*($G$20-$AI1084))*$AJ$603))+((($D$18+$H$18)/3)*$BG$20)-(((PI()*($C$21/2)^2*(($C$21/2)*$AZ$20))/3)*$AJ$603)))</f>
        <v>16389.566113424004</v>
      </c>
    </row>
    <row r="1085" spans="1:36" x14ac:dyDescent="0.3">
      <c r="A1085">
        <v>48</v>
      </c>
      <c r="B1085" s="101">
        <f t="shared" si="154"/>
        <v>20151.419012052203</v>
      </c>
      <c r="C1085" s="66">
        <v>48</v>
      </c>
      <c r="D1085" s="102">
        <f>IF($C1085&gt;$G$20,IF('Silo Levels'!$L$19="Pumping",((PI()*((($C$19+$G$20)-$C1085)*($O$20/($O$19/2)))^2*((($O$20+$G$20)-$C1085))/3)*$D$603)+(((PI()*((($C$19+$G$20)-$C1085)*($O$20/($O$19/2)))^2*(((($C$19+$G$20)-$C1085)*($O$20/($O$19/2)))*$AZ$12))/3)*$D$603),(((PI()*((($C$19+$G$20)-$C1085)*($O$20/($O$19/2)))^2*((($O$20+$G$20)-$C1085)/3))*$D$603)-((PI()*((($C$19+$G$20)-$C1085)*($O$20/($O$19/2)))^2*(((($C$19+$G$20)-$C1085)*($O$20/($O$19/2)))*$AZ$12)/3)*$D$603))),IF('Silo Levels'!$L$19="Pumping",(($D$18*$D$603)+((PI()*(($C$21/2)^2)*($G$20-$C1085))*$D$603))+((($D$18+$H$18)/3)*$BG$12)+(((PI()*($C$21/2)^2*(($C$21/2)*$AZ$12))/3)*$D$603),(($D$18*$D$603)+((PI()*(($C$21/2)^2)*($G$20-$C1085))*$D$603))+((($D$18+$H$18)/3)*$BG$12)-(((PI()*($C$21/2)^2*(($C$21/2)*$AZ$12))/3)*$D$603)))</f>
        <v>17224.400238487498</v>
      </c>
      <c r="E1085" s="73">
        <v>48</v>
      </c>
      <c r="F1085" s="101">
        <f t="shared" si="155"/>
        <v>18255.91267660911</v>
      </c>
      <c r="G1085" s="66">
        <v>48</v>
      </c>
      <c r="H1085" s="102">
        <f>IF($G1085&gt;$G$20,IF('Silo Levels'!$L$20="Pumping",((PI()*((($C$19+$G$20)-$G1085)*($O$20/($O$19/2)))^2*((($O$20+$G$20)-$G1085))/3)*$H$603)+(((PI()*((($C$19+$G$20)-$G1085)*($O$20/($O$19/2)))^2*(((($C$19+$G$20)-$G1085)*($O$20/($O$19/2)))*$AZ$13))/3)*$H$603),(((PI()*((($C$19+$G$20)-$G1085)*($O$20/($O$19/2)))^2*((($O$20+$G$20)-$G1085)/3))*$H$603)-((PI()*((($C$19+$G$20)-$G1085)*($O$20/($O$19/2)))^2*(((($C$19+$G$20)-$G1085)*($O$20/($O$19/2)))*$AZ$13)/3)*$H$603))),IF('Silo Levels'!$L$20="Pumping",(($D$18*$H$603)+((PI()*(($C$21/2)^2)*($G$20-$G1085))*$H$603))+((($D$18+$H$18)/3)*$BG$13)+(((PI()*($C$21/2)^2*(($C$21/2)*$AZ$13))/3)*$H$603),(($D$18*$H$603)+((PI()*(($C$21/2)^2)*($G$20-$G1085))*$H$603))+((($D$18+$H$18)/3)*$BG$13)-(((PI()*($C$21/2)^2*(($C$21/2)*$AZ$13))/3)*$H$603)))</f>
        <v>14467.77823158325</v>
      </c>
      <c r="I1085" s="73">
        <v>48</v>
      </c>
      <c r="J1085" s="101">
        <f t="shared" si="156"/>
        <v>18339.085824672777</v>
      </c>
      <c r="K1085" s="66">
        <v>48</v>
      </c>
      <c r="L1085" s="102">
        <f>IF($K1085&gt;$G$20,IF('Silo Levels'!$L$21="Pumping",((PI()*((($C$19+$G$20)-$K1085)*($O$20/($O$19/2)))^2*((($O$20+$G$20)-$K1085))/3)*$L$603)+(((PI()*((($C$19+$G$20)-$K1085)*($O$20/($O$19/2)))^2*(((($C$19+$G$20)-$K1085)*($O$20/($O$19/2)))*$AZ$14))/3)*$L$603),(((PI()*((($C$19+$G$20)-$K1085)*($O$20/($O$19/2)))^2*((($O$20+$G$20)-$K1085)/3))*$L$603)-((PI()*((($C$19+$G$20)-$K1085)*($O$20/($O$19/2)))^2*(((($C$19+$G$20)-$K1085)*($O$20/($O$19/2)))*$AZ$14)/3)*$L$603))),IF('Silo Levels'!$L$21="Pumping",(($D$18*$L$603)+((PI()*(($C$21/2)^2)*($G$20-$K1085))*$L$603))+((($D$18+$H$18)/3)*$BG$14)+(((PI()*($C$21/2)^2*(($C$21/2)*$AZ$14))/3)*$L$603),(($D$18*$L$603)+((PI()*(($C$21/2)^2)*($G$20-$K1085))*$L$603))+((($D$18+$H$18)/3)*$BG$14)-(((PI()*($C$21/2)^2*(($C$21/2)*$AZ$14))/3)*$L$603)))</f>
        <v>14533.692803060663</v>
      </c>
      <c r="M1085" s="73">
        <v>48</v>
      </c>
      <c r="N1085" s="101">
        <f t="shared" si="157"/>
        <v>18771.672496184176</v>
      </c>
      <c r="O1085" s="66">
        <v>48</v>
      </c>
      <c r="P1085" s="102">
        <f>IF($O1085&gt;$G$20,IF('Silo Levels'!$L$22="Pumping",((PI()*((($C$19+$G$20)-$O1085)*($O$20/($O$19/2)))^2*((($O$20+$G$20)-$O1085))/3)*$P$603)+(((PI()*((($C$19+$G$20)-$O1085)*($O$20/($O$19/2)))^2*(((($C$19+$G$20)-$O1085)*($O$20/($O$19/2)))*$AZ$15))/3)*$P$603),(((PI()*((($C$19+$G$20)-$O1085)*($O$20/($O$19/2)))^2*((($O$20+$G$20)-$O1085)/3))*$P$603)-((PI()*((($C$19+$G$20)-$O1085)*($O$20/($O$19/2)))^2*(((($C$19+$G$20)-$O1085)*($O$20/($O$19/2)))*$AZ$15)/3)*$P$603))),IF('Silo Levels'!$L$22="Pumping",(($D$18*$P$603)+((PI()*(($C$21/2)^2)*($G$20-$O1085))*$P$603))+((($D$18+$H$18)/3)*$BG$15)+(((PI()*($C$21/2)^2*(($C$21/2)*$AZ$15))/3)*$P$603),(($D$18*$P$603)+((PI()*(($C$21/2)^2)*($G$20-$O1085))*$P$603))+((($D$18+$H$18)/3)*$BG$15)-(((PI()*($C$21/2)^2*(($C$21/2)*$AZ$15))/3)*$P$603)))</f>
        <v>14876.516968591683</v>
      </c>
      <c r="Q1085" s="73">
        <v>48</v>
      </c>
      <c r="R1085" s="101">
        <f t="shared" si="158"/>
        <v>19417.855579065294</v>
      </c>
      <c r="S1085" s="66">
        <v>48</v>
      </c>
      <c r="T1085" s="102">
        <f>IF($S1085&gt;$G$20,IF('Silo Levels'!$L$23="Pumping",((PI()*((($C$19+$G$20)-$S1085)*($O$20/($O$19/2)))^2*((($O$20+$G$20)-$S1085))/3)*$T$603)+(((PI()*((($C$19+$G$20)-$S1085)*($O$20/($O$19/2)))^2*(((($C$19+$G$20)-$S1085)*($O$20/($O$19/2)))*$AZ$16))/3)*$T$603),(((PI()*((($C$19+$G$20)-$S1085)*($O$20/($O$19/2)))^2*((($O$20+$G$20)-$S1085)/3))*$T$603)-((PI()*((($C$19+$G$20)-$S1085)*($O$20/($O$19/2)))^2*(((($C$19+$G$20)-$S1085)*($O$20/($O$19/2)))*$AZ$16)/3)*$T$603))),IF('Silo Levels'!$L$23="Pumping",(($D$18*$T$603)+((PI()*(($C$21/2)^2)*($G$20-$S1085))*$T$603))+((($D$18+$H$18)/3)*$BG$16)+(((PI()*($C$21/2)^2*(($C$21/2)*$AZ$16))/3)*$T$603),(($D$18*$T$603)+((PI()*(($C$21/2)^2)*($G$20-$S1085))*$T$603))+((($D$18+$H$18)/3)*$BG$16)-(((PI()*($C$21/2)^2*(($C$21/2)*$AZ$16))/3)*$T$603)))</f>
        <v>15388.615909123057</v>
      </c>
      <c r="U1085" s="73">
        <v>48</v>
      </c>
      <c r="V1085" s="101">
        <f t="shared" si="159"/>
        <v>18255.91267660911</v>
      </c>
      <c r="W1085" s="66">
        <v>48</v>
      </c>
      <c r="X1085" s="102">
        <f>IF($W1085&gt;$G$20,IF('Silo Levels'!$L$24="Pumping",((PI()*((($C$19+$G$20)-$W1085)*($O$20/($O$19/2)))^2*((($O$20+$G$20)-$W1085))/3)*$X$603)+(((PI()*((($C$19+$G$20)-$W1085)*($O$20/($O$19/2)))^2*(((($C$19+$G$20)-$W1085)*($O$20/($O$19/2)))*$AZ$17))/3)*$X$603),(((PI()*((($C$19+$G$20)-$W1085)*($O$20/($O$19/2)))^2*((($O$20+$G$20)-$W1085)/3))*$X$603)-((PI()*((($C$19+$G$20)-$W1085)*($O$20/($O$19/2)))^2*(((($C$19+$G$20)-$W1085)*($O$20/($O$19/2)))*$AZ$17)/3)*$X$603))),IF('Silo Levels'!$L$24="Pumping",(($D$18*$X$603)+((PI()*(($C$21/2)^2)*($G$20-$W1085))*$X$603))+((($D$18+$H$18)/3)*$BG$17)+(((PI()*($C$21/2)^2*(($C$21/2)*$AZ$17))/3)*$X$603),(($D$18*$X$603)+((PI()*(($C$21/2)^2)*($G$20-$W1085))*$X$603))+((($D$18+$H$18)/3)*$BG$17)-(((PI()*($C$21/2)^2*(($C$21/2)*$AZ$17))/3)*$X$603)))</f>
        <v>14467.77823158325</v>
      </c>
      <c r="Y1085" s="73">
        <v>48</v>
      </c>
      <c r="Z1085" s="101">
        <f t="shared" si="160"/>
        <v>20960.496327846591</v>
      </c>
      <c r="AA1085" s="66">
        <v>48</v>
      </c>
      <c r="AB1085" s="102">
        <f>IF($AA1085&gt;$G$20,IF('Silo Levels'!$L$25="Pumping",((PI()*((($C$19+$G$20)-$AA1085)*($O$20/($O$19/2)))^2*((($O$20+$G$20)-$AA1085))/3)*$AB$603)+(((PI()*((($C$19+$G$20)-$AA1085)*($O$20/($O$19/2)))^2*(((($C$19+$G$20)-$AA1085)*($O$20/($O$19/2)))*$AZ$18))/3)*$AB$603),(((PI()*((($C$19+$G$20)-$AA1085)*($O$20/($O$19/2)))^2*((($O$20+$G$20)-$AA1085)/3))*$AB$603)-((PI()*((($C$19+$G$20)-$AA1085)*($O$20/($O$19/2)))^2*(((($C$19+$G$20)-$AA1085)*($O$20/($O$19/2)))*$AZ$18)/3)*$AB$603))),IF('Silo Levels'!$L$25="Pumping",(($D$18*$AB$603)+((PI()*(($C$21/2)^2)*($G$20-$AA1085))*$AB$603))+((($D$18+$H$18)/3)*$BG$18)+(((PI()*($C$21/2)^2*(($C$21/2)*$AZ$18))/3)*$AB$603),(($D$18*$AB$603)+((PI()*(($C$21/2)^2)*($G$20-$AA1085))*$AB$603))+((($D$18+$H$18)/3)*$BG$18)-(((PI()*($C$21/2)^2*(($C$21/2)*$AZ$18))/3)*$AB$603)))</f>
        <v>16611.155950792276</v>
      </c>
      <c r="AC1085" s="73">
        <v>48</v>
      </c>
      <c r="AD1085" s="101">
        <f t="shared" si="161"/>
        <v>26247.722083088276</v>
      </c>
      <c r="AE1085" s="66">
        <v>48</v>
      </c>
      <c r="AF1085" s="102">
        <f>IF($AE1085&gt;$G$20,IF('Silo Levels'!$L$26="Pumping",((PI()*((($C$19+$G$20)-$AE1085)*($O$20/($O$19/2)))^2*((($O$20+$G$20)-$AE1085))/3)*$AF$603)+(((PI()*((($C$19+$G$20)-$AE1085)*($O$20/($O$19/2)))^2*(((($C$19+$G$20)-$AE1085)*($O$20/($O$19/2)))*$AZ$19))/3)*$AF$603),(((PI()*((($C$19+$G$20)-$AE1085)*($O$20/($O$19/2)))^2*((($O$20+$G$20)-$AE1085)/3))*$AF$603)-((PI()*((($C$19+$G$20)-$AE1085)*($O$20/($O$19/2)))^2*(((($C$19+$G$20)-$AE1085)*($O$20/($O$19/2)))*$AZ$19)/3)*$AF$603))),IF('Silo Levels'!$L$26="Pumping",(($D$18*$AF$603)+((PI()*(($C$21/2)^2)*($G$20-$AE1085))*$AF$603))+((($D$18+$H$18)/3)*$BG$19)+(((PI()*($C$21/2)^2*(($C$21/2)*$AZ$19))/3)*$AF$603),(($D$18*$AF$603)+((PI()*(($C$21/2)^2)*($G$20-$AE1085))*$AF$603))+((($D$18+$H$18)/3)*$BG$19)-(((PI()*($C$21/2)^2*(($C$21/2)*$AZ$19))/3)*$AF$603)))</f>
        <v>24037.236430828299</v>
      </c>
      <c r="AG1085" s="73">
        <v>48</v>
      </c>
      <c r="AH1085" s="101">
        <f t="shared" si="162"/>
        <v>20151.419012052203</v>
      </c>
      <c r="AI1085" s="66">
        <v>48</v>
      </c>
      <c r="AJ1085" s="102">
        <f>IF($AI1085&gt;$G$20,IF('Silo Levels'!$L$27="Pumping",((PI()*((($C$19+$G$20)-$AI1085)*($O$20/($O$19/2)))^2*((($O$20+$G$20)-$AI1085))/3)*$AJ$603)+(((PI()*((($C$19+$G$20)-$AI1085)*($O$20/($O$19/2)))^2*(((($C$19+$G$20)-$AI1085)*($O$20/($O$19/2)))*$AZ$20))/3)*$AJ$603),(((PI()*((($C$19+$G$20)-$AI1085)*($O$20/($O$19/2)))^2*((($O$20+$G$20)-$AI1085)/3))*$AJ$603)-((PI()*((($C$19+$G$20)-$AI1085)*($O$20/($O$19/2)))^2*(((($C$19+$G$20)-$AI1085)*($O$20/($O$19/2)))*$AZ$20)/3)*$AJ$603))),IF('Silo Levels'!$L$27="Pumping",(($D$18*$AJ$603)+((PI()*(($C$21/2)^2)*($G$20-$AI1085))*$AJ$603))+((($D$18+$H$18)/3)*$BG$20)+(((PI()*($C$21/2)^2*(($C$21/2)*$AZ$20))/3)*$AJ$603),(($D$18*$AJ$603)+((PI()*(($C$21/2)^2)*($G$20-$AI1085))*$AJ$603))+((($D$18+$H$18)/3)*$BG$20)-(((PI()*($C$21/2)^2*(($C$21/2)*$AZ$20))/3)*$AJ$603)))</f>
        <v>15969.963621245482</v>
      </c>
    </row>
    <row r="1086" spans="1:36" x14ac:dyDescent="0.3">
      <c r="A1086">
        <v>48.1</v>
      </c>
      <c r="B1086" s="101">
        <f t="shared" si="154"/>
        <v>19731.816519873682</v>
      </c>
      <c r="C1086" s="66">
        <v>48.1</v>
      </c>
      <c r="D1086" s="102">
        <f>IF($C1086&gt;$G$20,IF('Silo Levels'!$L$19="Pumping",((PI()*((($C$19+$G$20)-$C1086)*($O$20/($O$19/2)))^2*((($O$20+$G$20)-$C1086))/3)*$D$603)+(((PI()*((($C$19+$G$20)-$C1086)*($O$20/($O$19/2)))^2*(((($C$19+$G$20)-$C1086)*($O$20/($O$19/2)))*$AZ$12))/3)*$D$603),(((PI()*((($C$19+$G$20)-$C1086)*($O$20/($O$19/2)))^2*((($O$20+$G$20)-$C1086)/3))*$D$603)-((PI()*((($C$19+$G$20)-$C1086)*($O$20/($O$19/2)))^2*(((($C$19+$G$20)-$C1086)*($O$20/($O$19/2)))*$AZ$12)/3)*$D$603))),IF('Silo Levels'!$L$19="Pumping",(($D$18*$D$603)+((PI()*(($C$21/2)^2)*($G$20-$C1086))*$D$603))+((($D$18+$H$18)/3)*$BG$12)+(((PI()*($C$21/2)^2*(($C$21/2)*$AZ$12))/3)*$D$603),(($D$18*$D$603)+((PI()*(($C$21/2)^2)*($G$20-$C1086))*$D$603))+((($D$18+$H$18)/3)*$BG$12)-(((PI()*($C$21/2)^2*(($C$21/2)*$AZ$12))/3)*$D$603)))</f>
        <v>16804.797746308977</v>
      </c>
      <c r="E1086" s="73">
        <v>48.1</v>
      </c>
      <c r="F1086" s="101">
        <f t="shared" si="155"/>
        <v>17875.779324634386</v>
      </c>
      <c r="G1086" s="66">
        <v>48.1</v>
      </c>
      <c r="H1086" s="102">
        <f>IF($G1086&gt;$G$20,IF('Silo Levels'!$L$20="Pumping",((PI()*((($C$19+$G$20)-$G1086)*($O$20/($O$19/2)))^2*((($O$20+$G$20)-$G1086))/3)*$H$603)+(((PI()*((($C$19+$G$20)-$G1086)*($O$20/($O$19/2)))^2*(((($C$19+$G$20)-$G1086)*($O$20/($O$19/2)))*$AZ$13))/3)*$H$603),(((PI()*((($C$19+$G$20)-$G1086)*($O$20/($O$19/2)))^2*((($O$20+$G$20)-$G1086)/3))*$H$603)-((PI()*((($C$19+$G$20)-$G1086)*($O$20/($O$19/2)))^2*(((($C$19+$G$20)-$G1086)*($O$20/($O$19/2)))*$AZ$13)/3)*$H$603))),IF('Silo Levels'!$L$20="Pumping",(($D$18*$H$603)+((PI()*(($C$21/2)^2)*($G$20-$G1086))*$H$603))+((($D$18+$H$18)/3)*$BG$13)+(((PI()*($C$21/2)^2*(($C$21/2)*$AZ$13))/3)*$H$603),(($D$18*$H$603)+((PI()*(($C$21/2)^2)*($G$20-$G1086))*$H$603))+((($D$18+$H$18)/3)*$BG$13)-(((PI()*($C$21/2)^2*(($C$21/2)*$AZ$13))/3)*$H$603)))</f>
        <v>14087.644879608526</v>
      </c>
      <c r="I1086" s="73">
        <v>48.1</v>
      </c>
      <c r="J1086" s="101">
        <f t="shared" si="156"/>
        <v>17957.220601598106</v>
      </c>
      <c r="K1086" s="66">
        <v>48.1</v>
      </c>
      <c r="L1086" s="102">
        <f>IF($K1086&gt;$G$20,IF('Silo Levels'!$L$21="Pumping",((PI()*((($C$19+$G$20)-$K1086)*($O$20/($O$19/2)))^2*((($O$20+$G$20)-$K1086))/3)*$L$603)+(((PI()*((($C$19+$G$20)-$K1086)*($O$20/($O$19/2)))^2*(((($C$19+$G$20)-$K1086)*($O$20/($O$19/2)))*$AZ$14))/3)*$L$603),(((PI()*((($C$19+$G$20)-$K1086)*($O$20/($O$19/2)))^2*((($O$20+$G$20)-$K1086)/3))*$L$603)-((PI()*((($C$19+$G$20)-$K1086)*($O$20/($O$19/2)))^2*(((($C$19+$G$20)-$K1086)*($O$20/($O$19/2)))*$AZ$14)/3)*$L$603))),IF('Silo Levels'!$L$21="Pumping",(($D$18*$L$603)+((PI()*(($C$21/2)^2)*($G$20-$K1086))*$L$603))+((($D$18+$H$18)/3)*$BG$14)+(((PI()*($C$21/2)^2*(($C$21/2)*$AZ$14))/3)*$L$603),(($D$18*$L$603)+((PI()*(($C$21/2)^2)*($G$20-$K1086))*$L$603))+((($D$18+$H$18)/3)*$BG$14)-(((PI()*($C$21/2)^2*(($C$21/2)*$AZ$14))/3)*$L$603)))</f>
        <v>14151.827579985993</v>
      </c>
      <c r="M1086" s="73">
        <v>48.1</v>
      </c>
      <c r="N1086" s="101">
        <f t="shared" si="157"/>
        <v>18380.799746376979</v>
      </c>
      <c r="O1086" s="66">
        <v>48.1</v>
      </c>
      <c r="P1086" s="102">
        <f>IF($O1086&gt;$G$20,IF('Silo Levels'!$L$22="Pumping",((PI()*((($C$19+$G$20)-$O1086)*($O$20/($O$19/2)))^2*((($O$20+$G$20)-$O1086))/3)*$P$603)+(((PI()*((($C$19+$G$20)-$O1086)*($O$20/($O$19/2)))^2*(((($C$19+$G$20)-$O1086)*($O$20/($O$19/2)))*$AZ$15))/3)*$P$603),(((PI()*((($C$19+$G$20)-$O1086)*($O$20/($O$19/2)))^2*((($O$20+$G$20)-$O1086)/3))*$P$603)-((PI()*((($C$19+$G$20)-$O1086)*($O$20/($O$19/2)))^2*(((($C$19+$G$20)-$O1086)*($O$20/($O$19/2)))*$AZ$15)/3)*$P$603))),IF('Silo Levels'!$L$22="Pumping",(($D$18*$P$603)+((PI()*(($C$21/2)^2)*($G$20-$O1086))*$P$603))+((($D$18+$H$18)/3)*$BG$15)+(((PI()*($C$21/2)^2*(($C$21/2)*$AZ$15))/3)*$P$603),(($D$18*$P$603)+((PI()*(($C$21/2)^2)*($G$20-$O1086))*$P$603))+((($D$18+$H$18)/3)*$BG$15)-(((PI()*($C$21/2)^2*(($C$21/2)*$AZ$15))/3)*$P$603)))</f>
        <v>14485.644218784486</v>
      </c>
      <c r="Q1086" s="73">
        <v>48.1</v>
      </c>
      <c r="R1086" s="101">
        <f t="shared" si="158"/>
        <v>19013.52769580976</v>
      </c>
      <c r="S1086" s="66">
        <v>48.1</v>
      </c>
      <c r="T1086" s="102">
        <f>IF($S1086&gt;$G$20,IF('Silo Levels'!$L$23="Pumping",((PI()*((($C$19+$G$20)-$S1086)*($O$20/($O$19/2)))^2*((($O$20+$G$20)-$S1086))/3)*$T$603)+(((PI()*((($C$19+$G$20)-$S1086)*($O$20/($O$19/2)))^2*(((($C$19+$G$20)-$S1086)*($O$20/($O$19/2)))*$AZ$16))/3)*$T$603),(((PI()*((($C$19+$G$20)-$S1086)*($O$20/($O$19/2)))^2*((($O$20+$G$20)-$S1086)/3))*$T$603)-((PI()*((($C$19+$G$20)-$S1086)*($O$20/($O$19/2)))^2*(((($C$19+$G$20)-$S1086)*($O$20/($O$19/2)))*$AZ$16)/3)*$T$603))),IF('Silo Levels'!$L$23="Pumping",(($D$18*$T$603)+((PI()*(($C$21/2)^2)*($G$20-$S1086))*$T$603))+((($D$18+$H$18)/3)*$BG$16)+(((PI()*($C$21/2)^2*(($C$21/2)*$AZ$16))/3)*$T$603),(($D$18*$T$603)+((PI()*(($C$21/2)^2)*($G$20-$S1086))*$T$603))+((($D$18+$H$18)/3)*$BG$16)-(((PI()*($C$21/2)^2*(($C$21/2)*$AZ$16))/3)*$T$603)))</f>
        <v>14984.288025867523</v>
      </c>
      <c r="U1086" s="73">
        <v>48.1</v>
      </c>
      <c r="V1086" s="101">
        <f t="shared" si="159"/>
        <v>17875.779324634386</v>
      </c>
      <c r="W1086" s="66">
        <v>48.1</v>
      </c>
      <c r="X1086" s="102">
        <f>IF($W1086&gt;$G$20,IF('Silo Levels'!$L$24="Pumping",((PI()*((($C$19+$G$20)-$W1086)*($O$20/($O$19/2)))^2*((($O$20+$G$20)-$W1086))/3)*$X$603)+(((PI()*((($C$19+$G$20)-$W1086)*($O$20/($O$19/2)))^2*(((($C$19+$G$20)-$W1086)*($O$20/($O$19/2)))*$AZ$17))/3)*$X$603),(((PI()*((($C$19+$G$20)-$W1086)*($O$20/($O$19/2)))^2*((($O$20+$G$20)-$W1086)/3))*$X$603)-((PI()*((($C$19+$G$20)-$W1086)*($O$20/($O$19/2)))^2*(((($C$19+$G$20)-$W1086)*($O$20/($O$19/2)))*$AZ$17)/3)*$X$603))),IF('Silo Levels'!$L$24="Pumping",(($D$18*$X$603)+((PI()*(($C$21/2)^2)*($G$20-$W1086))*$X$603))+((($D$18+$H$18)/3)*$BG$17)+(((PI()*($C$21/2)^2*(($C$21/2)*$AZ$17))/3)*$X$603),(($D$18*$X$603)+((PI()*(($C$21/2)^2)*($G$20-$W1086))*$X$603))+((($D$18+$H$18)/3)*$BG$17)-(((PI()*($C$21/2)^2*(($C$21/2)*$AZ$17))/3)*$X$603)))</f>
        <v>14087.644879608526</v>
      </c>
      <c r="Y1086" s="73">
        <v>48.1</v>
      </c>
      <c r="Z1086" s="101">
        <f t="shared" si="160"/>
        <v>20524.046840532425</v>
      </c>
      <c r="AA1086" s="66">
        <v>48.1</v>
      </c>
      <c r="AB1086" s="102">
        <f>IF($AA1086&gt;$G$20,IF('Silo Levels'!$L$25="Pumping",((PI()*((($C$19+$G$20)-$AA1086)*($O$20/($O$19/2)))^2*((($O$20+$G$20)-$AA1086))/3)*$AB$603)+(((PI()*((($C$19+$G$20)-$AA1086)*($O$20/($O$19/2)))^2*(((($C$19+$G$20)-$AA1086)*($O$20/($O$19/2)))*$AZ$18))/3)*$AB$603),(((PI()*((($C$19+$G$20)-$AA1086)*($O$20/($O$19/2)))^2*((($O$20+$G$20)-$AA1086)/3))*$AB$603)-((PI()*((($C$19+$G$20)-$AA1086)*($O$20/($O$19/2)))^2*(((($C$19+$G$20)-$AA1086)*($O$20/($O$19/2)))*$AZ$18)/3)*$AB$603))),IF('Silo Levels'!$L$25="Pumping",(($D$18*$AB$603)+((PI()*(($C$21/2)^2)*($G$20-$AA1086))*$AB$603))+((($D$18+$H$18)/3)*$BG$18)+(((PI()*($C$21/2)^2*(($C$21/2)*$AZ$18))/3)*$AB$603),(($D$18*$AB$603)+((PI()*(($C$21/2)^2)*($G$20-$AA1086))*$AB$603))+((($D$18+$H$18)/3)*$BG$18)-(((PI()*($C$21/2)^2*(($C$21/2)*$AZ$18))/3)*$AB$603)))</f>
        <v>16174.706463478109</v>
      </c>
      <c r="AC1086" s="73">
        <v>48.1</v>
      </c>
      <c r="AD1086" s="101">
        <f t="shared" si="161"/>
        <v>25804.08454451623</v>
      </c>
      <c r="AE1086" s="66">
        <v>48.1</v>
      </c>
      <c r="AF1086" s="102">
        <f>IF($AE1086&gt;$G$20,IF('Silo Levels'!$L$26="Pumping",((PI()*((($C$19+$G$20)-$AE1086)*($O$20/($O$19/2)))^2*((($O$20+$G$20)-$AE1086))/3)*$AF$603)+(((PI()*((($C$19+$G$20)-$AE1086)*($O$20/($O$19/2)))^2*(((($C$19+$G$20)-$AE1086)*($O$20/($O$19/2)))*$AZ$19))/3)*$AF$603),(((PI()*((($C$19+$G$20)-$AE1086)*($O$20/($O$19/2)))^2*((($O$20+$G$20)-$AE1086)/3))*$AF$603)-((PI()*((($C$19+$G$20)-$AE1086)*($O$20/($O$19/2)))^2*(((($C$19+$G$20)-$AE1086)*($O$20/($O$19/2)))*$AZ$19)/3)*$AF$603))),IF('Silo Levels'!$L$26="Pumping",(($D$18*$AF$603)+((PI()*(($C$21/2)^2)*($G$20-$AE1086))*$AF$603))+((($D$18+$H$18)/3)*$BG$19)+(((PI()*($C$21/2)^2*(($C$21/2)*$AZ$19))/3)*$AF$603),(($D$18*$AF$603)+((PI()*(($C$21/2)^2)*($G$20-$AE1086))*$AF$603))+((($D$18+$H$18)/3)*$BG$19)-(((PI()*($C$21/2)^2*(($C$21/2)*$AZ$19))/3)*$AF$603)))</f>
        <v>23593.598892256254</v>
      </c>
      <c r="AG1086" s="73">
        <v>48.1</v>
      </c>
      <c r="AH1086" s="101">
        <f t="shared" si="162"/>
        <v>19731.816519873682</v>
      </c>
      <c r="AI1086" s="66">
        <v>48.1</v>
      </c>
      <c r="AJ1086" s="102">
        <f>IF($AI1086&gt;$G$20,IF('Silo Levels'!$L$27="Pumping",((PI()*((($C$19+$G$20)-$AI1086)*($O$20/($O$19/2)))^2*((($O$20+$G$20)-$AI1086))/3)*$AJ$603)+(((PI()*((($C$19+$G$20)-$AI1086)*($O$20/($O$19/2)))^2*(((($C$19+$G$20)-$AI1086)*($O$20/($O$19/2)))*$AZ$20))/3)*$AJ$603),(((PI()*((($C$19+$G$20)-$AI1086)*($O$20/($O$19/2)))^2*((($O$20+$G$20)-$AI1086)/3))*$AJ$603)-((PI()*((($C$19+$G$20)-$AI1086)*($O$20/($O$19/2)))^2*(((($C$19+$G$20)-$AI1086)*($O$20/($O$19/2)))*$AZ$20)/3)*$AJ$603))),IF('Silo Levels'!$L$27="Pumping",(($D$18*$AJ$603)+((PI()*(($C$21/2)^2)*($G$20-$AI1086))*$AJ$603))+((($D$18+$H$18)/3)*$BG$20)+(((PI()*($C$21/2)^2*(($C$21/2)*$AZ$20))/3)*$AJ$603),(($D$18*$AJ$603)+((PI()*(($C$21/2)^2)*($G$20-$AI1086))*$AJ$603))+((($D$18+$H$18)/3)*$BG$20)-(((PI()*($C$21/2)^2*(($C$21/2)*$AZ$20))/3)*$AJ$603)))</f>
        <v>15550.361129066961</v>
      </c>
    </row>
    <row r="1087" spans="1:36" x14ac:dyDescent="0.3">
      <c r="A1087">
        <v>48.2</v>
      </c>
      <c r="B1087" s="101">
        <f t="shared" si="154"/>
        <v>19312.214027695161</v>
      </c>
      <c r="C1087" s="66">
        <v>48.2</v>
      </c>
      <c r="D1087" s="102">
        <f>IF($C1087&gt;$G$20,IF('Silo Levels'!$L$19="Pumping",((PI()*((($C$19+$G$20)-$C1087)*($O$20/($O$19/2)))^2*((($O$20+$G$20)-$C1087))/3)*$D$603)+(((PI()*((($C$19+$G$20)-$C1087)*($O$20/($O$19/2)))^2*(((($C$19+$G$20)-$C1087)*($O$20/($O$19/2)))*$AZ$12))/3)*$D$603),(((PI()*((($C$19+$G$20)-$C1087)*($O$20/($O$19/2)))^2*((($O$20+$G$20)-$C1087)/3))*$D$603)-((PI()*((($C$19+$G$20)-$C1087)*($O$20/($O$19/2)))^2*(((($C$19+$G$20)-$C1087)*($O$20/($O$19/2)))*$AZ$12)/3)*$D$603))),IF('Silo Levels'!$L$19="Pumping",(($D$18*$D$603)+((PI()*(($C$21/2)^2)*($G$20-$C1087))*$D$603))+((($D$18+$H$18)/3)*$BG$12)+(((PI()*($C$21/2)^2*(($C$21/2)*$AZ$12))/3)*$D$603),(($D$18*$D$603)+((PI()*(($C$21/2)^2)*($G$20-$C1087))*$D$603))+((($D$18+$H$18)/3)*$BG$12)-(((PI()*($C$21/2)^2*(($C$21/2)*$AZ$12))/3)*$D$603)))</f>
        <v>16385.195254130456</v>
      </c>
      <c r="E1087" s="73">
        <v>48.2</v>
      </c>
      <c r="F1087" s="101">
        <f t="shared" si="155"/>
        <v>17495.645972659662</v>
      </c>
      <c r="G1087" s="66">
        <v>48.2</v>
      </c>
      <c r="H1087" s="102">
        <f>IF($G1087&gt;$G$20,IF('Silo Levels'!$L$20="Pumping",((PI()*((($C$19+$G$20)-$G1087)*($O$20/($O$19/2)))^2*((($O$20+$G$20)-$G1087))/3)*$H$603)+(((PI()*((($C$19+$G$20)-$G1087)*($O$20/($O$19/2)))^2*(((($C$19+$G$20)-$G1087)*($O$20/($O$19/2)))*$AZ$13))/3)*$H$603),(((PI()*((($C$19+$G$20)-$G1087)*($O$20/($O$19/2)))^2*((($O$20+$G$20)-$G1087)/3))*$H$603)-((PI()*((($C$19+$G$20)-$G1087)*($O$20/($O$19/2)))^2*(((($C$19+$G$20)-$G1087)*($O$20/($O$19/2)))*$AZ$13)/3)*$H$603))),IF('Silo Levels'!$L$20="Pumping",(($D$18*$H$603)+((PI()*(($C$21/2)^2)*($G$20-$G1087))*$H$603))+((($D$18+$H$18)/3)*$BG$13)+(((PI()*($C$21/2)^2*(($C$21/2)*$AZ$13))/3)*$H$603),(($D$18*$H$603)+((PI()*(($C$21/2)^2)*($G$20-$G1087))*$H$603))+((($D$18+$H$18)/3)*$BG$13)-(((PI()*($C$21/2)^2*(($C$21/2)*$AZ$13))/3)*$H$603)))</f>
        <v>13707.511527633802</v>
      </c>
      <c r="I1087" s="73">
        <v>48.2</v>
      </c>
      <c r="J1087" s="101">
        <f t="shared" si="156"/>
        <v>17575.355378523436</v>
      </c>
      <c r="K1087" s="66">
        <v>48.2</v>
      </c>
      <c r="L1087" s="102">
        <f>IF($K1087&gt;$G$20,IF('Silo Levels'!$L$21="Pumping",((PI()*((($C$19+$G$20)-$K1087)*($O$20/($O$19/2)))^2*((($O$20+$G$20)-$K1087))/3)*$L$603)+(((PI()*((($C$19+$G$20)-$K1087)*($O$20/($O$19/2)))^2*(((($C$19+$G$20)-$K1087)*($O$20/($O$19/2)))*$AZ$14))/3)*$L$603),(((PI()*((($C$19+$G$20)-$K1087)*($O$20/($O$19/2)))^2*((($O$20+$G$20)-$K1087)/3))*$L$603)-((PI()*((($C$19+$G$20)-$K1087)*($O$20/($O$19/2)))^2*(((($C$19+$G$20)-$K1087)*($O$20/($O$19/2)))*$AZ$14)/3)*$L$603))),IF('Silo Levels'!$L$21="Pumping",(($D$18*$L$603)+((PI()*(($C$21/2)^2)*($G$20-$K1087))*$L$603))+((($D$18+$H$18)/3)*$BG$14)+(((PI()*($C$21/2)^2*(($C$21/2)*$AZ$14))/3)*$L$603),(($D$18*$L$603)+((PI()*(($C$21/2)^2)*($G$20-$K1087))*$L$603))+((($D$18+$H$18)/3)*$BG$14)-(((PI()*($C$21/2)^2*(($C$21/2)*$AZ$14))/3)*$L$603)))</f>
        <v>13769.962356911323</v>
      </c>
      <c r="M1087" s="73">
        <v>48.2</v>
      </c>
      <c r="N1087" s="101">
        <f t="shared" si="157"/>
        <v>17989.926996569786</v>
      </c>
      <c r="O1087" s="66">
        <v>48.2</v>
      </c>
      <c r="P1087" s="102">
        <f>IF($O1087&gt;$G$20,IF('Silo Levels'!$L$22="Pumping",((PI()*((($C$19+$G$20)-$O1087)*($O$20/($O$19/2)))^2*((($O$20+$G$20)-$O1087))/3)*$P$603)+(((PI()*((($C$19+$G$20)-$O1087)*($O$20/($O$19/2)))^2*(((($C$19+$G$20)-$O1087)*($O$20/($O$19/2)))*$AZ$15))/3)*$P$603),(((PI()*((($C$19+$G$20)-$O1087)*($O$20/($O$19/2)))^2*((($O$20+$G$20)-$O1087)/3))*$P$603)-((PI()*((($C$19+$G$20)-$O1087)*($O$20/($O$19/2)))^2*(((($C$19+$G$20)-$O1087)*($O$20/($O$19/2)))*$AZ$15)/3)*$P$603))),IF('Silo Levels'!$L$22="Pumping",(($D$18*$P$603)+((PI()*(($C$21/2)^2)*($G$20-$O1087))*$P$603))+((($D$18+$H$18)/3)*$BG$15)+(((PI()*($C$21/2)^2*(($C$21/2)*$AZ$15))/3)*$P$603),(($D$18*$P$603)+((PI()*(($C$21/2)^2)*($G$20-$O1087))*$P$603))+((($D$18+$H$18)/3)*$BG$15)-(((PI()*($C$21/2)^2*(($C$21/2)*$AZ$15))/3)*$P$603)))</f>
        <v>14094.771468977293</v>
      </c>
      <c r="Q1087" s="73">
        <v>48.2</v>
      </c>
      <c r="R1087" s="101">
        <f t="shared" si="158"/>
        <v>18609.199812554227</v>
      </c>
      <c r="S1087" s="66">
        <v>48.2</v>
      </c>
      <c r="T1087" s="102">
        <f>IF($S1087&gt;$G$20,IF('Silo Levels'!$L$23="Pumping",((PI()*((($C$19+$G$20)-$S1087)*($O$20/($O$19/2)))^2*((($O$20+$G$20)-$S1087))/3)*$T$603)+(((PI()*((($C$19+$G$20)-$S1087)*($O$20/($O$19/2)))^2*(((($C$19+$G$20)-$S1087)*($O$20/($O$19/2)))*$AZ$16))/3)*$T$603),(((PI()*((($C$19+$G$20)-$S1087)*($O$20/($O$19/2)))^2*((($O$20+$G$20)-$S1087)/3))*$T$603)-((PI()*((($C$19+$G$20)-$S1087)*($O$20/($O$19/2)))^2*(((($C$19+$G$20)-$S1087)*($O$20/($O$19/2)))*$AZ$16)/3)*$T$603))),IF('Silo Levels'!$L$23="Pumping",(($D$18*$T$603)+((PI()*(($C$21/2)^2)*($G$20-$S1087))*$T$603))+((($D$18+$H$18)/3)*$BG$16)+(((PI()*($C$21/2)^2*(($C$21/2)*$AZ$16))/3)*$T$603),(($D$18*$T$603)+((PI()*(($C$21/2)^2)*($G$20-$S1087))*$T$603))+((($D$18+$H$18)/3)*$BG$16)-(((PI()*($C$21/2)^2*(($C$21/2)*$AZ$16))/3)*$T$603)))</f>
        <v>14579.96014261199</v>
      </c>
      <c r="U1087" s="73">
        <v>48.2</v>
      </c>
      <c r="V1087" s="101">
        <f t="shared" si="159"/>
        <v>17495.645972659662</v>
      </c>
      <c r="W1087" s="66">
        <v>48.2</v>
      </c>
      <c r="X1087" s="102">
        <f>IF($W1087&gt;$G$20,IF('Silo Levels'!$L$24="Pumping",((PI()*((($C$19+$G$20)-$W1087)*($O$20/($O$19/2)))^2*((($O$20+$G$20)-$W1087))/3)*$X$603)+(((PI()*((($C$19+$G$20)-$W1087)*($O$20/($O$19/2)))^2*(((($C$19+$G$20)-$W1087)*($O$20/($O$19/2)))*$AZ$17))/3)*$X$603),(((PI()*((($C$19+$G$20)-$W1087)*($O$20/($O$19/2)))^2*((($O$20+$G$20)-$W1087)/3))*$X$603)-((PI()*((($C$19+$G$20)-$W1087)*($O$20/($O$19/2)))^2*(((($C$19+$G$20)-$W1087)*($O$20/($O$19/2)))*$AZ$17)/3)*$X$603))),IF('Silo Levels'!$L$24="Pumping",(($D$18*$X$603)+((PI()*(($C$21/2)^2)*($G$20-$W1087))*$X$603))+((($D$18+$H$18)/3)*$BG$17)+(((PI()*($C$21/2)^2*(($C$21/2)*$AZ$17))/3)*$X$603),(($D$18*$X$603)+((PI()*(($C$21/2)^2)*($G$20-$W1087))*$X$603))+((($D$18+$H$18)/3)*$BG$17)-(((PI()*($C$21/2)^2*(($C$21/2)*$AZ$17))/3)*$X$603)))</f>
        <v>13707.511527633802</v>
      </c>
      <c r="Y1087" s="73">
        <v>48.2</v>
      </c>
      <c r="Z1087" s="101">
        <f t="shared" si="160"/>
        <v>20087.597353218258</v>
      </c>
      <c r="AA1087" s="66">
        <v>48.2</v>
      </c>
      <c r="AB1087" s="102">
        <f>IF($AA1087&gt;$G$20,IF('Silo Levels'!$L$25="Pumping",((PI()*((($C$19+$G$20)-$AA1087)*($O$20/($O$19/2)))^2*((($O$20+$G$20)-$AA1087))/3)*$AB$603)+(((PI()*((($C$19+$G$20)-$AA1087)*($O$20/($O$19/2)))^2*(((($C$19+$G$20)-$AA1087)*($O$20/($O$19/2)))*$AZ$18))/3)*$AB$603),(((PI()*((($C$19+$G$20)-$AA1087)*($O$20/($O$19/2)))^2*((($O$20+$G$20)-$AA1087)/3))*$AB$603)-((PI()*((($C$19+$G$20)-$AA1087)*($O$20/($O$19/2)))^2*(((($C$19+$G$20)-$AA1087)*($O$20/($O$19/2)))*$AZ$18)/3)*$AB$603))),IF('Silo Levels'!$L$25="Pumping",(($D$18*$AB$603)+((PI()*(($C$21/2)^2)*($G$20-$AA1087))*$AB$603))+((($D$18+$H$18)/3)*$BG$18)+(((PI()*($C$21/2)^2*(($C$21/2)*$AZ$18))/3)*$AB$603),(($D$18*$AB$603)+((PI()*(($C$21/2)^2)*($G$20-$AA1087))*$AB$603))+((($D$18+$H$18)/3)*$BG$18)-(((PI()*($C$21/2)^2*(($C$21/2)*$AZ$18))/3)*$AB$603)))</f>
        <v>15738.256976163942</v>
      </c>
      <c r="AC1087" s="73">
        <v>48.2</v>
      </c>
      <c r="AD1087" s="101">
        <f t="shared" si="161"/>
        <v>25360.447005944188</v>
      </c>
      <c r="AE1087" s="66">
        <v>48.2</v>
      </c>
      <c r="AF1087" s="102">
        <f>IF($AE1087&gt;$G$20,IF('Silo Levels'!$L$26="Pumping",((PI()*((($C$19+$G$20)-$AE1087)*($O$20/($O$19/2)))^2*((($O$20+$G$20)-$AE1087))/3)*$AF$603)+(((PI()*((($C$19+$G$20)-$AE1087)*($O$20/($O$19/2)))^2*(((($C$19+$G$20)-$AE1087)*($O$20/($O$19/2)))*$AZ$19))/3)*$AF$603),(((PI()*((($C$19+$G$20)-$AE1087)*($O$20/($O$19/2)))^2*((($O$20+$G$20)-$AE1087)/3))*$AF$603)-((PI()*((($C$19+$G$20)-$AE1087)*($O$20/($O$19/2)))^2*(((($C$19+$G$20)-$AE1087)*($O$20/($O$19/2)))*$AZ$19)/3)*$AF$603))),IF('Silo Levels'!$L$26="Pumping",(($D$18*$AF$603)+((PI()*(($C$21/2)^2)*($G$20-$AE1087))*$AF$603))+((($D$18+$H$18)/3)*$BG$19)+(((PI()*($C$21/2)^2*(($C$21/2)*$AZ$19))/3)*$AF$603),(($D$18*$AF$603)+((PI()*(($C$21/2)^2)*($G$20-$AE1087))*$AF$603))+((($D$18+$H$18)/3)*$BG$19)-(((PI()*($C$21/2)^2*(($C$21/2)*$AZ$19))/3)*$AF$603)))</f>
        <v>23149.961353684212</v>
      </c>
      <c r="AG1087" s="73">
        <v>48.2</v>
      </c>
      <c r="AH1087" s="101">
        <f t="shared" si="162"/>
        <v>19312.214027695161</v>
      </c>
      <c r="AI1087" s="66">
        <v>48.2</v>
      </c>
      <c r="AJ1087" s="102">
        <f>IF($AI1087&gt;$G$20,IF('Silo Levels'!$L$27="Pumping",((PI()*((($C$19+$G$20)-$AI1087)*($O$20/($O$19/2)))^2*((($O$20+$G$20)-$AI1087))/3)*$AJ$603)+(((PI()*((($C$19+$G$20)-$AI1087)*($O$20/($O$19/2)))^2*(((($C$19+$G$20)-$AI1087)*($O$20/($O$19/2)))*$AZ$20))/3)*$AJ$603),(((PI()*((($C$19+$G$20)-$AI1087)*($O$20/($O$19/2)))^2*((($O$20+$G$20)-$AI1087)/3))*$AJ$603)-((PI()*((($C$19+$G$20)-$AI1087)*($O$20/($O$19/2)))^2*(((($C$19+$G$20)-$AI1087)*($O$20/($O$19/2)))*$AZ$20)/3)*$AJ$603))),IF('Silo Levels'!$L$27="Pumping",(($D$18*$AJ$603)+((PI()*(($C$21/2)^2)*($G$20-$AI1087))*$AJ$603))+((($D$18+$H$18)/3)*$BG$20)+(((PI()*($C$21/2)^2*(($C$21/2)*$AZ$20))/3)*$AJ$603),(($D$18*$AJ$603)+((PI()*(($C$21/2)^2)*($G$20-$AI1087))*$AJ$603))+((($D$18+$H$18)/3)*$BG$20)-(((PI()*($C$21/2)^2*(($C$21/2)*$AZ$20))/3)*$AJ$603)))</f>
        <v>15130.75863688844</v>
      </c>
    </row>
    <row r="1088" spans="1:36" x14ac:dyDescent="0.3">
      <c r="A1088">
        <v>48.3</v>
      </c>
      <c r="B1088" s="101">
        <f t="shared" si="154"/>
        <v>18892.611535516673</v>
      </c>
      <c r="C1088" s="66">
        <v>48.3</v>
      </c>
      <c r="D1088" s="102">
        <f>IF($C1088&gt;$G$20,IF('Silo Levels'!$L$19="Pumping",((PI()*((($C$19+$G$20)-$C1088)*($O$20/($O$19/2)))^2*((($O$20+$G$20)-$C1088))/3)*$D$603)+(((PI()*((($C$19+$G$20)-$C1088)*($O$20/($O$19/2)))^2*(((($C$19+$G$20)-$C1088)*($O$20/($O$19/2)))*$AZ$12))/3)*$D$603),(((PI()*((($C$19+$G$20)-$C1088)*($O$20/($O$19/2)))^2*((($O$20+$G$20)-$C1088)/3))*$D$603)-((PI()*((($C$19+$G$20)-$C1088)*($O$20/($O$19/2)))^2*(((($C$19+$G$20)-$C1088)*($O$20/($O$19/2)))*$AZ$12)/3)*$D$603))),IF('Silo Levels'!$L$19="Pumping",(($D$18*$D$603)+((PI()*(($C$21/2)^2)*($G$20-$C1088))*$D$603))+((($D$18+$H$18)/3)*$BG$12)+(((PI()*($C$21/2)^2*(($C$21/2)*$AZ$12))/3)*$D$603),(($D$18*$D$603)+((PI()*(($C$21/2)^2)*($G$20-$C1088))*$D$603))+((($D$18+$H$18)/3)*$BG$12)-(((PI()*($C$21/2)^2*(($C$21/2)*$AZ$12))/3)*$D$603)))</f>
        <v>15965.592761951968</v>
      </c>
      <c r="E1088" s="73">
        <v>48.3</v>
      </c>
      <c r="F1088" s="101">
        <f t="shared" si="155"/>
        <v>17115.512620684964</v>
      </c>
      <c r="G1088" s="66">
        <v>48.3</v>
      </c>
      <c r="H1088" s="102">
        <f>IF($G1088&gt;$G$20,IF('Silo Levels'!$L$20="Pumping",((PI()*((($C$19+$G$20)-$G1088)*($O$20/($O$19/2)))^2*((($O$20+$G$20)-$G1088))/3)*$H$603)+(((PI()*((($C$19+$G$20)-$G1088)*($O$20/($O$19/2)))^2*(((($C$19+$G$20)-$G1088)*($O$20/($O$19/2)))*$AZ$13))/3)*$H$603),(((PI()*((($C$19+$G$20)-$G1088)*($O$20/($O$19/2)))^2*((($O$20+$G$20)-$G1088)/3))*$H$603)-((PI()*((($C$19+$G$20)-$G1088)*($O$20/($O$19/2)))^2*(((($C$19+$G$20)-$G1088)*($O$20/($O$19/2)))*$AZ$13)/3)*$H$603))),IF('Silo Levels'!$L$20="Pumping",(($D$18*$H$603)+((PI()*(($C$21/2)^2)*($G$20-$G1088))*$H$603))+((($D$18+$H$18)/3)*$BG$13)+(((PI()*($C$21/2)^2*(($C$21/2)*$AZ$13))/3)*$H$603),(($D$18*$H$603)+((PI()*(($C$21/2)^2)*($G$20-$G1088))*$H$603))+((($D$18+$H$18)/3)*$BG$13)-(((PI()*($C$21/2)^2*(($C$21/2)*$AZ$13))/3)*$H$603)))</f>
        <v>13327.378175659103</v>
      </c>
      <c r="I1088" s="73">
        <v>48.3</v>
      </c>
      <c r="J1088" s="101">
        <f t="shared" si="156"/>
        <v>17193.490155448795</v>
      </c>
      <c r="K1088" s="66">
        <v>48.3</v>
      </c>
      <c r="L1088" s="102">
        <f>IF($K1088&gt;$G$20,IF('Silo Levels'!$L$21="Pumping",((PI()*((($C$19+$G$20)-$K1088)*($O$20/($O$19/2)))^2*((($O$20+$G$20)-$K1088))/3)*$L$603)+(((PI()*((($C$19+$G$20)-$K1088)*($O$20/($O$19/2)))^2*(((($C$19+$G$20)-$K1088)*($O$20/($O$19/2)))*$AZ$14))/3)*$L$603),(((PI()*((($C$19+$G$20)-$K1088)*($O$20/($O$19/2)))^2*((($O$20+$G$20)-$K1088)/3))*$L$603)-((PI()*((($C$19+$G$20)-$K1088)*($O$20/($O$19/2)))^2*(((($C$19+$G$20)-$K1088)*($O$20/($O$19/2)))*$AZ$14)/3)*$L$603))),IF('Silo Levels'!$L$21="Pumping",(($D$18*$L$603)+((PI()*(($C$21/2)^2)*($G$20-$K1088))*$L$603))+((($D$18+$H$18)/3)*$BG$14)+(((PI()*($C$21/2)^2*(($C$21/2)*$AZ$14))/3)*$L$603),(($D$18*$L$603)+((PI()*(($C$21/2)^2)*($G$20-$K1088))*$L$603))+((($D$18+$H$18)/3)*$BG$14)-(((PI()*($C$21/2)^2*(($C$21/2)*$AZ$14))/3)*$L$603)))</f>
        <v>13388.097133836682</v>
      </c>
      <c r="M1088" s="73">
        <v>48.3</v>
      </c>
      <c r="N1088" s="101">
        <f t="shared" si="157"/>
        <v>17599.054246762615</v>
      </c>
      <c r="O1088" s="66">
        <v>48.3</v>
      </c>
      <c r="P1088" s="102">
        <f>IF($O1088&gt;$G$20,IF('Silo Levels'!$L$22="Pumping",((PI()*((($C$19+$G$20)-$O1088)*($O$20/($O$19/2)))^2*((($O$20+$G$20)-$O1088))/3)*$P$603)+(((PI()*((($C$19+$G$20)-$O1088)*($O$20/($O$19/2)))^2*(((($C$19+$G$20)-$O1088)*($O$20/($O$19/2)))*$AZ$15))/3)*$P$603),(((PI()*((($C$19+$G$20)-$O1088)*($O$20/($O$19/2)))^2*((($O$20+$G$20)-$O1088)/3))*$P$603)-((PI()*((($C$19+$G$20)-$O1088)*($O$20/($O$19/2)))^2*(((($C$19+$G$20)-$O1088)*($O$20/($O$19/2)))*$AZ$15)/3)*$P$603))),IF('Silo Levels'!$L$22="Pumping",(($D$18*$P$603)+((PI()*(($C$21/2)^2)*($G$20-$O1088))*$P$603))+((($D$18+$H$18)/3)*$BG$15)+(((PI()*($C$21/2)^2*(($C$21/2)*$AZ$15))/3)*$P$603),(($D$18*$P$603)+((PI()*(($C$21/2)^2)*($G$20-$O1088))*$P$603))+((($D$18+$H$18)/3)*$BG$15)-(((PI()*($C$21/2)^2*(($C$21/2)*$AZ$15))/3)*$P$603)))</f>
        <v>13703.898719170122</v>
      </c>
      <c r="Q1088" s="73">
        <v>48.3</v>
      </c>
      <c r="R1088" s="101">
        <f t="shared" si="158"/>
        <v>18204.871929298723</v>
      </c>
      <c r="S1088" s="66">
        <v>48.3</v>
      </c>
      <c r="T1088" s="102">
        <f>IF($S1088&gt;$G$20,IF('Silo Levels'!$L$23="Pumping",((PI()*((($C$19+$G$20)-$S1088)*($O$20/($O$19/2)))^2*((($O$20+$G$20)-$S1088))/3)*$T$603)+(((PI()*((($C$19+$G$20)-$S1088)*($O$20/($O$19/2)))^2*(((($C$19+$G$20)-$S1088)*($O$20/($O$19/2)))*$AZ$16))/3)*$T$603),(((PI()*((($C$19+$G$20)-$S1088)*($O$20/($O$19/2)))^2*((($O$20+$G$20)-$S1088)/3))*$T$603)-((PI()*((($C$19+$G$20)-$S1088)*($O$20/($O$19/2)))^2*(((($C$19+$G$20)-$S1088)*($O$20/($O$19/2)))*$AZ$16)/3)*$T$603))),IF('Silo Levels'!$L$23="Pumping",(($D$18*$T$603)+((PI()*(($C$21/2)^2)*($G$20-$S1088))*$T$603))+((($D$18+$H$18)/3)*$BG$16)+(((PI()*($C$21/2)^2*(($C$21/2)*$AZ$16))/3)*$T$603),(($D$18*$T$603)+((PI()*(($C$21/2)^2)*($G$20-$S1088))*$T$603))+((($D$18+$H$18)/3)*$BG$16)-(((PI()*($C$21/2)^2*(($C$21/2)*$AZ$16))/3)*$T$603)))</f>
        <v>14175.632259356486</v>
      </c>
      <c r="U1088" s="73">
        <v>48.3</v>
      </c>
      <c r="V1088" s="101">
        <f t="shared" si="159"/>
        <v>17115.512620684964</v>
      </c>
      <c r="W1088" s="66">
        <v>48.3</v>
      </c>
      <c r="X1088" s="102">
        <f>IF($W1088&gt;$G$20,IF('Silo Levels'!$L$24="Pumping",((PI()*((($C$19+$G$20)-$W1088)*($O$20/($O$19/2)))^2*((($O$20+$G$20)-$W1088))/3)*$X$603)+(((PI()*((($C$19+$G$20)-$W1088)*($O$20/($O$19/2)))^2*(((($C$19+$G$20)-$W1088)*($O$20/($O$19/2)))*$AZ$17))/3)*$X$603),(((PI()*((($C$19+$G$20)-$W1088)*($O$20/($O$19/2)))^2*((($O$20+$G$20)-$W1088)/3))*$X$603)-((PI()*((($C$19+$G$20)-$W1088)*($O$20/($O$19/2)))^2*(((($C$19+$G$20)-$W1088)*($O$20/($O$19/2)))*$AZ$17)/3)*$X$603))),IF('Silo Levels'!$L$24="Pumping",(($D$18*$X$603)+((PI()*(($C$21/2)^2)*($G$20-$W1088))*$X$603))+((($D$18+$H$18)/3)*$BG$17)+(((PI()*($C$21/2)^2*(($C$21/2)*$AZ$17))/3)*$X$603),(($D$18*$X$603)+((PI()*(($C$21/2)^2)*($G$20-$W1088))*$X$603))+((($D$18+$H$18)/3)*$BG$17)-(((PI()*($C$21/2)^2*(($C$21/2)*$AZ$17))/3)*$X$603)))</f>
        <v>13327.378175659103</v>
      </c>
      <c r="Y1088" s="73">
        <v>48.3</v>
      </c>
      <c r="Z1088" s="101">
        <f t="shared" si="160"/>
        <v>19651.14786590412</v>
      </c>
      <c r="AA1088" s="66">
        <v>48.3</v>
      </c>
      <c r="AB1088" s="102">
        <f>IF($AA1088&gt;$G$20,IF('Silo Levels'!$L$25="Pumping",((PI()*((($C$19+$G$20)-$AA1088)*($O$20/($O$19/2)))^2*((($O$20+$G$20)-$AA1088))/3)*$AB$603)+(((PI()*((($C$19+$G$20)-$AA1088)*($O$20/($O$19/2)))^2*(((($C$19+$G$20)-$AA1088)*($O$20/($O$19/2)))*$AZ$18))/3)*$AB$603),(((PI()*((($C$19+$G$20)-$AA1088)*($O$20/($O$19/2)))^2*((($O$20+$G$20)-$AA1088)/3))*$AB$603)-((PI()*((($C$19+$G$20)-$AA1088)*($O$20/($O$19/2)))^2*(((($C$19+$G$20)-$AA1088)*($O$20/($O$19/2)))*$AZ$18)/3)*$AB$603))),IF('Silo Levels'!$L$25="Pumping",(($D$18*$AB$603)+((PI()*(($C$21/2)^2)*($G$20-$AA1088))*$AB$603))+((($D$18+$H$18)/3)*$BG$18)+(((PI()*($C$21/2)^2*(($C$21/2)*$AZ$18))/3)*$AB$603),(($D$18*$AB$603)+((PI()*(($C$21/2)^2)*($G$20-$AA1088))*$AB$603))+((($D$18+$H$18)/3)*$BG$18)-(((PI()*($C$21/2)^2*(($C$21/2)*$AZ$18))/3)*$AB$603)))</f>
        <v>15301.807488849805</v>
      </c>
      <c r="AC1088" s="73">
        <v>48.3</v>
      </c>
      <c r="AD1088" s="101">
        <f t="shared" si="161"/>
        <v>24916.809467372175</v>
      </c>
      <c r="AE1088" s="66">
        <v>48.3</v>
      </c>
      <c r="AF1088" s="102">
        <f>IF($AE1088&gt;$G$20,IF('Silo Levels'!$L$26="Pumping",((PI()*((($C$19+$G$20)-$AE1088)*($O$20/($O$19/2)))^2*((($O$20+$G$20)-$AE1088))/3)*$AF$603)+(((PI()*((($C$19+$G$20)-$AE1088)*($O$20/($O$19/2)))^2*(((($C$19+$G$20)-$AE1088)*($O$20/($O$19/2)))*$AZ$19))/3)*$AF$603),(((PI()*((($C$19+$G$20)-$AE1088)*($O$20/($O$19/2)))^2*((($O$20+$G$20)-$AE1088)/3))*$AF$603)-((PI()*((($C$19+$G$20)-$AE1088)*($O$20/($O$19/2)))^2*(((($C$19+$G$20)-$AE1088)*($O$20/($O$19/2)))*$AZ$19)/3)*$AF$603))),IF('Silo Levels'!$L$26="Pumping",(($D$18*$AF$603)+((PI()*(($C$21/2)^2)*($G$20-$AE1088))*$AF$603))+((($D$18+$H$18)/3)*$BG$19)+(((PI()*($C$21/2)^2*(($C$21/2)*$AZ$19))/3)*$AF$603),(($D$18*$AF$603)+((PI()*(($C$21/2)^2)*($G$20-$AE1088))*$AF$603))+((($D$18+$H$18)/3)*$BG$19)-(((PI()*($C$21/2)^2*(($C$21/2)*$AZ$19))/3)*$AF$603)))</f>
        <v>22706.323815112199</v>
      </c>
      <c r="AG1088" s="73">
        <v>48.3</v>
      </c>
      <c r="AH1088" s="101">
        <f t="shared" si="162"/>
        <v>18892.611535516673</v>
      </c>
      <c r="AI1088" s="66">
        <v>48.3</v>
      </c>
      <c r="AJ1088" s="102">
        <f>IF($AI1088&gt;$G$20,IF('Silo Levels'!$L$27="Pumping",((PI()*((($C$19+$G$20)-$AI1088)*($O$20/($O$19/2)))^2*((($O$20+$G$20)-$AI1088))/3)*$AJ$603)+(((PI()*((($C$19+$G$20)-$AI1088)*($O$20/($O$19/2)))^2*(((($C$19+$G$20)-$AI1088)*($O$20/($O$19/2)))*$AZ$20))/3)*$AJ$603),(((PI()*((($C$19+$G$20)-$AI1088)*($O$20/($O$19/2)))^2*((($O$20+$G$20)-$AI1088)/3))*$AJ$603)-((PI()*((($C$19+$G$20)-$AI1088)*($O$20/($O$19/2)))^2*(((($C$19+$G$20)-$AI1088)*($O$20/($O$19/2)))*$AZ$20)/3)*$AJ$603))),IF('Silo Levels'!$L$27="Pumping",(($D$18*$AJ$603)+((PI()*(($C$21/2)^2)*($G$20-$AI1088))*$AJ$603))+((($D$18+$H$18)/3)*$BG$20)+(((PI()*($C$21/2)^2*(($C$21/2)*$AZ$20))/3)*$AJ$603),(($D$18*$AJ$603)+((PI()*(($C$21/2)^2)*($G$20-$AI1088))*$AJ$603))+((($D$18+$H$18)/3)*$BG$20)-(((PI()*($C$21/2)^2*(($C$21/2)*$AZ$20))/3)*$AJ$603)))</f>
        <v>14711.156144709952</v>
      </c>
    </row>
    <row r="1089" spans="1:36" x14ac:dyDescent="0.3">
      <c r="A1089">
        <v>48.4</v>
      </c>
      <c r="B1089" s="101">
        <f t="shared" si="154"/>
        <v>18473.009043338156</v>
      </c>
      <c r="C1089" s="66">
        <v>48.4</v>
      </c>
      <c r="D1089" s="102">
        <f>IF($C1089&gt;$G$20,IF('Silo Levels'!$L$19="Pumping",((PI()*((($C$19+$G$20)-$C1089)*($O$20/($O$19/2)))^2*((($O$20+$G$20)-$C1089))/3)*$D$603)+(((PI()*((($C$19+$G$20)-$C1089)*($O$20/($O$19/2)))^2*(((($C$19+$G$20)-$C1089)*($O$20/($O$19/2)))*$AZ$12))/3)*$D$603),(((PI()*((($C$19+$G$20)-$C1089)*($O$20/($O$19/2)))^2*((($O$20+$G$20)-$C1089)/3))*$D$603)-((PI()*((($C$19+$G$20)-$C1089)*($O$20/($O$19/2)))^2*(((($C$19+$G$20)-$C1089)*($O$20/($O$19/2)))*$AZ$12)/3)*$D$603))),IF('Silo Levels'!$L$19="Pumping",(($D$18*$D$603)+((PI()*(($C$21/2)^2)*($G$20-$C1089))*$D$603))+((($D$18+$H$18)/3)*$BG$12)+(((PI()*($C$21/2)^2*(($C$21/2)*$AZ$12))/3)*$D$603),(($D$18*$D$603)+((PI()*(($C$21/2)^2)*($G$20-$C1089))*$D$603))+((($D$18+$H$18)/3)*$BG$12)-(((PI()*($C$21/2)^2*(($C$21/2)*$AZ$12))/3)*$D$603)))</f>
        <v>15545.990269773451</v>
      </c>
      <c r="E1089" s="73">
        <v>48.4</v>
      </c>
      <c r="F1089" s="101">
        <f t="shared" si="155"/>
        <v>16735.379268710236</v>
      </c>
      <c r="G1089" s="66">
        <v>48.4</v>
      </c>
      <c r="H1089" s="102">
        <f>IF($G1089&gt;$G$20,IF('Silo Levels'!$L$20="Pumping",((PI()*((($C$19+$G$20)-$G1089)*($O$20/($O$19/2)))^2*((($O$20+$G$20)-$G1089))/3)*$H$603)+(((PI()*((($C$19+$G$20)-$G1089)*($O$20/($O$19/2)))^2*(((($C$19+$G$20)-$G1089)*($O$20/($O$19/2)))*$AZ$13))/3)*$H$603),(((PI()*((($C$19+$G$20)-$G1089)*($O$20/($O$19/2)))^2*((($O$20+$G$20)-$G1089)/3))*$H$603)-((PI()*((($C$19+$G$20)-$G1089)*($O$20/($O$19/2)))^2*(((($C$19+$G$20)-$G1089)*($O$20/($O$19/2)))*$AZ$13)/3)*$H$603))),IF('Silo Levels'!$L$20="Pumping",(($D$18*$H$603)+((PI()*(($C$21/2)^2)*($G$20-$G1089))*$H$603))+((($D$18+$H$18)/3)*$BG$13)+(((PI()*($C$21/2)^2*(($C$21/2)*$AZ$13))/3)*$H$603),(($D$18*$H$603)+((PI()*(($C$21/2)^2)*($G$20-$G1089))*$H$603))+((($D$18+$H$18)/3)*$BG$13)-(((PI()*($C$21/2)^2*(($C$21/2)*$AZ$13))/3)*$H$603)))</f>
        <v>12947.244823684376</v>
      </c>
      <c r="I1089" s="73">
        <v>48.4</v>
      </c>
      <c r="J1089" s="101">
        <f t="shared" si="156"/>
        <v>16811.624932374125</v>
      </c>
      <c r="K1089" s="66">
        <v>48.4</v>
      </c>
      <c r="L1089" s="102">
        <f>IF($K1089&gt;$G$20,IF('Silo Levels'!$L$21="Pumping",((PI()*((($C$19+$G$20)-$K1089)*($O$20/($O$19/2)))^2*((($O$20+$G$20)-$K1089))/3)*$L$603)+(((PI()*((($C$19+$G$20)-$K1089)*($O$20/($O$19/2)))^2*(((($C$19+$G$20)-$K1089)*($O$20/($O$19/2)))*$AZ$14))/3)*$L$603),(((PI()*((($C$19+$G$20)-$K1089)*($O$20/($O$19/2)))^2*((($O$20+$G$20)-$K1089)/3))*$L$603)-((PI()*((($C$19+$G$20)-$K1089)*($O$20/($O$19/2)))^2*(((($C$19+$G$20)-$K1089)*($O$20/($O$19/2)))*$AZ$14)/3)*$L$603))),IF('Silo Levels'!$L$21="Pumping",(($D$18*$L$603)+((PI()*(($C$21/2)^2)*($G$20-$K1089))*$L$603))+((($D$18+$H$18)/3)*$BG$14)+(((PI()*($C$21/2)^2*(($C$21/2)*$AZ$14))/3)*$L$603),(($D$18*$L$603)+((PI()*(($C$21/2)^2)*($G$20-$K1089))*$L$603))+((($D$18+$H$18)/3)*$BG$14)-(((PI()*($C$21/2)^2*(($C$21/2)*$AZ$14))/3)*$L$603)))</f>
        <v>13006.231910762011</v>
      </c>
      <c r="M1089" s="73">
        <v>48.4</v>
      </c>
      <c r="N1089" s="101">
        <f t="shared" si="157"/>
        <v>17208.181496955418</v>
      </c>
      <c r="O1089" s="66">
        <v>48.4</v>
      </c>
      <c r="P1089" s="102">
        <f>IF($O1089&gt;$G$20,IF('Silo Levels'!$L$22="Pumping",((PI()*((($C$19+$G$20)-$O1089)*($O$20/($O$19/2)))^2*((($O$20+$G$20)-$O1089))/3)*$P$603)+(((PI()*((($C$19+$G$20)-$O1089)*($O$20/($O$19/2)))^2*(((($C$19+$G$20)-$O1089)*($O$20/($O$19/2)))*$AZ$15))/3)*$P$603),(((PI()*((($C$19+$G$20)-$O1089)*($O$20/($O$19/2)))^2*((($O$20+$G$20)-$O1089)/3))*$P$603)-((PI()*((($C$19+$G$20)-$O1089)*($O$20/($O$19/2)))^2*(((($C$19+$G$20)-$O1089)*($O$20/($O$19/2)))*$AZ$15)/3)*$P$603))),IF('Silo Levels'!$L$22="Pumping",(($D$18*$P$603)+((PI()*(($C$21/2)^2)*($G$20-$O1089))*$P$603))+((($D$18+$H$18)/3)*$BG$15)+(((PI()*($C$21/2)^2*(($C$21/2)*$AZ$15))/3)*$P$603),(($D$18*$P$603)+((PI()*(($C$21/2)^2)*($G$20-$O1089))*$P$603))+((($D$18+$H$18)/3)*$BG$15)-(((PI()*($C$21/2)^2*(($C$21/2)*$AZ$15))/3)*$P$603)))</f>
        <v>13313.025969362925</v>
      </c>
      <c r="Q1089" s="73">
        <v>48.4</v>
      </c>
      <c r="R1089" s="101">
        <f t="shared" si="158"/>
        <v>17800.544046043189</v>
      </c>
      <c r="S1089" s="66">
        <v>48.4</v>
      </c>
      <c r="T1089" s="102">
        <f>IF($S1089&gt;$G$20,IF('Silo Levels'!$L$23="Pumping",((PI()*((($C$19+$G$20)-$S1089)*($O$20/($O$19/2)))^2*((($O$20+$G$20)-$S1089))/3)*$T$603)+(((PI()*((($C$19+$G$20)-$S1089)*($O$20/($O$19/2)))^2*(((($C$19+$G$20)-$S1089)*($O$20/($O$19/2)))*$AZ$16))/3)*$T$603),(((PI()*((($C$19+$G$20)-$S1089)*($O$20/($O$19/2)))^2*((($O$20+$G$20)-$S1089)/3))*$T$603)-((PI()*((($C$19+$G$20)-$S1089)*($O$20/($O$19/2)))^2*(((($C$19+$G$20)-$S1089)*($O$20/($O$19/2)))*$AZ$16)/3)*$T$603))),IF('Silo Levels'!$L$23="Pumping",(($D$18*$T$603)+((PI()*(($C$21/2)^2)*($G$20-$S1089))*$T$603))+((($D$18+$H$18)/3)*$BG$16)+(((PI()*($C$21/2)^2*(($C$21/2)*$AZ$16))/3)*$T$603),(($D$18*$T$603)+((PI()*(($C$21/2)^2)*($G$20-$S1089))*$T$603))+((($D$18+$H$18)/3)*$BG$16)-(((PI()*($C$21/2)^2*(($C$21/2)*$AZ$16))/3)*$T$603)))</f>
        <v>13771.304376100952</v>
      </c>
      <c r="U1089" s="73">
        <v>48.4</v>
      </c>
      <c r="V1089" s="101">
        <f t="shared" si="159"/>
        <v>16735.379268710236</v>
      </c>
      <c r="W1089" s="66">
        <v>48.4</v>
      </c>
      <c r="X1089" s="102">
        <f>IF($W1089&gt;$G$20,IF('Silo Levels'!$L$24="Pumping",((PI()*((($C$19+$G$20)-$W1089)*($O$20/($O$19/2)))^2*((($O$20+$G$20)-$W1089))/3)*$X$603)+(((PI()*((($C$19+$G$20)-$W1089)*($O$20/($O$19/2)))^2*(((($C$19+$G$20)-$W1089)*($O$20/($O$19/2)))*$AZ$17))/3)*$X$603),(((PI()*((($C$19+$G$20)-$W1089)*($O$20/($O$19/2)))^2*((($O$20+$G$20)-$W1089)/3))*$X$603)-((PI()*((($C$19+$G$20)-$W1089)*($O$20/($O$19/2)))^2*(((($C$19+$G$20)-$W1089)*($O$20/($O$19/2)))*$AZ$17)/3)*$X$603))),IF('Silo Levels'!$L$24="Pumping",(($D$18*$X$603)+((PI()*(($C$21/2)^2)*($G$20-$W1089))*$X$603))+((($D$18+$H$18)/3)*$BG$17)+(((PI()*($C$21/2)^2*(($C$21/2)*$AZ$17))/3)*$X$603),(($D$18*$X$603)+((PI()*(($C$21/2)^2)*($G$20-$W1089))*$X$603))+((($D$18+$H$18)/3)*$BG$17)-(((PI()*($C$21/2)^2*(($C$21/2)*$AZ$17))/3)*$X$603)))</f>
        <v>12947.244823684376</v>
      </c>
      <c r="Y1089" s="73">
        <v>48.4</v>
      </c>
      <c r="Z1089" s="101">
        <f t="shared" si="160"/>
        <v>19214.698378589954</v>
      </c>
      <c r="AA1089" s="66">
        <v>48.4</v>
      </c>
      <c r="AB1089" s="102">
        <f>IF($AA1089&gt;$G$20,IF('Silo Levels'!$L$25="Pumping",((PI()*((($C$19+$G$20)-$AA1089)*($O$20/($O$19/2)))^2*((($O$20+$G$20)-$AA1089))/3)*$AB$603)+(((PI()*((($C$19+$G$20)-$AA1089)*($O$20/($O$19/2)))^2*(((($C$19+$G$20)-$AA1089)*($O$20/($O$19/2)))*$AZ$18))/3)*$AB$603),(((PI()*((($C$19+$G$20)-$AA1089)*($O$20/($O$19/2)))^2*((($O$20+$G$20)-$AA1089)/3))*$AB$603)-((PI()*((($C$19+$G$20)-$AA1089)*($O$20/($O$19/2)))^2*(((($C$19+$G$20)-$AA1089)*($O$20/($O$19/2)))*$AZ$18)/3)*$AB$603))),IF('Silo Levels'!$L$25="Pumping",(($D$18*$AB$603)+((PI()*(($C$21/2)^2)*($G$20-$AA1089))*$AB$603))+((($D$18+$H$18)/3)*$BG$18)+(((PI()*($C$21/2)^2*(($C$21/2)*$AZ$18))/3)*$AB$603),(($D$18*$AB$603)+((PI()*(($C$21/2)^2)*($G$20-$AA1089))*$AB$603))+((($D$18+$H$18)/3)*$BG$18)-(((PI()*($C$21/2)^2*(($C$21/2)*$AZ$18))/3)*$AB$603)))</f>
        <v>14865.358001535638</v>
      </c>
      <c r="AC1089" s="73">
        <v>48.4</v>
      </c>
      <c r="AD1089" s="101">
        <f t="shared" si="161"/>
        <v>24473.171928800137</v>
      </c>
      <c r="AE1089" s="66">
        <v>48.4</v>
      </c>
      <c r="AF1089" s="102">
        <f>IF($AE1089&gt;$G$20,IF('Silo Levels'!$L$26="Pumping",((PI()*((($C$19+$G$20)-$AE1089)*($O$20/($O$19/2)))^2*((($O$20+$G$20)-$AE1089))/3)*$AF$603)+(((PI()*((($C$19+$G$20)-$AE1089)*($O$20/($O$19/2)))^2*(((($C$19+$G$20)-$AE1089)*($O$20/($O$19/2)))*$AZ$19))/3)*$AF$603),(((PI()*((($C$19+$G$20)-$AE1089)*($O$20/($O$19/2)))^2*((($O$20+$G$20)-$AE1089)/3))*$AF$603)-((PI()*((($C$19+$G$20)-$AE1089)*($O$20/($O$19/2)))^2*(((($C$19+$G$20)-$AE1089)*($O$20/($O$19/2)))*$AZ$19)/3)*$AF$603))),IF('Silo Levels'!$L$26="Pumping",(($D$18*$AF$603)+((PI()*(($C$21/2)^2)*($G$20-$AE1089))*$AF$603))+((($D$18+$H$18)/3)*$BG$19)+(((PI()*($C$21/2)^2*(($C$21/2)*$AZ$19))/3)*$AF$603),(($D$18*$AF$603)+((PI()*(($C$21/2)^2)*($G$20-$AE1089))*$AF$603))+((($D$18+$H$18)/3)*$BG$19)-(((PI()*($C$21/2)^2*(($C$21/2)*$AZ$19))/3)*$AF$603)))</f>
        <v>22262.68627654016</v>
      </c>
      <c r="AG1089" s="73">
        <v>48.4</v>
      </c>
      <c r="AH1089" s="101">
        <f t="shared" si="162"/>
        <v>18473.009043338156</v>
      </c>
      <c r="AI1089" s="66">
        <v>48.4</v>
      </c>
      <c r="AJ1089" s="102">
        <f>IF($AI1089&gt;$G$20,IF('Silo Levels'!$L$27="Pumping",((PI()*((($C$19+$G$20)-$AI1089)*($O$20/($O$19/2)))^2*((($O$20+$G$20)-$AI1089))/3)*$AJ$603)+(((PI()*((($C$19+$G$20)-$AI1089)*($O$20/($O$19/2)))^2*(((($C$19+$G$20)-$AI1089)*($O$20/($O$19/2)))*$AZ$20))/3)*$AJ$603),(((PI()*((($C$19+$G$20)-$AI1089)*($O$20/($O$19/2)))^2*((($O$20+$G$20)-$AI1089)/3))*$AJ$603)-((PI()*((($C$19+$G$20)-$AI1089)*($O$20/($O$19/2)))^2*(((($C$19+$G$20)-$AI1089)*($O$20/($O$19/2)))*$AZ$20)/3)*$AJ$603))),IF('Silo Levels'!$L$27="Pumping",(($D$18*$AJ$603)+((PI()*(($C$21/2)^2)*($G$20-$AI1089))*$AJ$603))+((($D$18+$H$18)/3)*$BG$20)+(((PI()*($C$21/2)^2*(($C$21/2)*$AZ$20))/3)*$AJ$603),(($D$18*$AJ$603)+((PI()*(($C$21/2)^2)*($G$20-$AI1089))*$AJ$603))+((($D$18+$H$18)/3)*$BG$20)-(((PI()*($C$21/2)^2*(($C$21/2)*$AZ$20))/3)*$AJ$603)))</f>
        <v>14291.553652531435</v>
      </c>
    </row>
    <row r="1090" spans="1:36" x14ac:dyDescent="0.3">
      <c r="A1090">
        <v>48.5</v>
      </c>
      <c r="B1090" s="101">
        <f t="shared" si="154"/>
        <v>18053.406551159635</v>
      </c>
      <c r="C1090" s="66">
        <v>48.5</v>
      </c>
      <c r="D1090" s="102">
        <f>IF($C1090&gt;$G$20,IF('Silo Levels'!$L$19="Pumping",((PI()*((($C$19+$G$20)-$C1090)*($O$20/($O$19/2)))^2*((($O$20+$G$20)-$C1090))/3)*$D$603)+(((PI()*((($C$19+$G$20)-$C1090)*($O$20/($O$19/2)))^2*(((($C$19+$G$20)-$C1090)*($O$20/($O$19/2)))*$AZ$12))/3)*$D$603),(((PI()*((($C$19+$G$20)-$C1090)*($O$20/($O$19/2)))^2*((($O$20+$G$20)-$C1090)/3))*$D$603)-((PI()*((($C$19+$G$20)-$C1090)*($O$20/($O$19/2)))^2*(((($C$19+$G$20)-$C1090)*($O$20/($O$19/2)))*$AZ$12)/3)*$D$603))),IF('Silo Levels'!$L$19="Pumping",(($D$18*$D$603)+((PI()*(($C$21/2)^2)*($G$20-$C1090))*$D$603))+((($D$18+$H$18)/3)*$BG$12)+(((PI()*($C$21/2)^2*(($C$21/2)*$AZ$12))/3)*$D$603),(($D$18*$D$603)+((PI()*(($C$21/2)^2)*($G$20-$C1090))*$D$603))+((($D$18+$H$18)/3)*$BG$12)-(((PI()*($C$21/2)^2*(($C$21/2)*$AZ$12))/3)*$D$603)))</f>
        <v>15126.38777759493</v>
      </c>
      <c r="E1090" s="73">
        <v>48.5</v>
      </c>
      <c r="F1090" s="101">
        <f t="shared" si="155"/>
        <v>16355.245916735508</v>
      </c>
      <c r="G1090" s="66">
        <v>48.5</v>
      </c>
      <c r="H1090" s="102">
        <f>IF($G1090&gt;$G$20,IF('Silo Levels'!$L$20="Pumping",((PI()*((($C$19+$G$20)-$G1090)*($O$20/($O$19/2)))^2*((($O$20+$G$20)-$G1090))/3)*$H$603)+(((PI()*((($C$19+$G$20)-$G1090)*($O$20/($O$19/2)))^2*(((($C$19+$G$20)-$G1090)*($O$20/($O$19/2)))*$AZ$13))/3)*$H$603),(((PI()*((($C$19+$G$20)-$G1090)*($O$20/($O$19/2)))^2*((($O$20+$G$20)-$G1090)/3))*$H$603)-((PI()*((($C$19+$G$20)-$G1090)*($O$20/($O$19/2)))^2*(((($C$19+$G$20)-$G1090)*($O$20/($O$19/2)))*$AZ$13)/3)*$H$603))),IF('Silo Levels'!$L$20="Pumping",(($D$18*$H$603)+((PI()*(($C$21/2)^2)*($G$20-$G1090))*$H$603))+((($D$18+$H$18)/3)*$BG$13)+(((PI()*($C$21/2)^2*(($C$21/2)*$AZ$13))/3)*$H$603),(($D$18*$H$603)+((PI()*(($C$21/2)^2)*($G$20-$G1090))*$H$603))+((($D$18+$H$18)/3)*$BG$13)-(((PI()*($C$21/2)^2*(($C$21/2)*$AZ$13))/3)*$H$603)))</f>
        <v>12567.111471709648</v>
      </c>
      <c r="I1090" s="73">
        <v>48.5</v>
      </c>
      <c r="J1090" s="101">
        <f t="shared" si="156"/>
        <v>16429.759709299455</v>
      </c>
      <c r="K1090" s="66">
        <v>48.5</v>
      </c>
      <c r="L1090" s="102">
        <f>IF($K1090&gt;$G$20,IF('Silo Levels'!$L$21="Pumping",((PI()*((($C$19+$G$20)-$K1090)*($O$20/($O$19/2)))^2*((($O$20+$G$20)-$K1090))/3)*$L$603)+(((PI()*((($C$19+$G$20)-$K1090)*($O$20/($O$19/2)))^2*(((($C$19+$G$20)-$K1090)*($O$20/($O$19/2)))*$AZ$14))/3)*$L$603),(((PI()*((($C$19+$G$20)-$K1090)*($O$20/($O$19/2)))^2*((($O$20+$G$20)-$K1090)/3))*$L$603)-((PI()*((($C$19+$G$20)-$K1090)*($O$20/($O$19/2)))^2*(((($C$19+$G$20)-$K1090)*($O$20/($O$19/2)))*$AZ$14)/3)*$L$603))),IF('Silo Levels'!$L$21="Pumping",(($D$18*$L$603)+((PI()*(($C$21/2)^2)*($G$20-$K1090))*$L$603))+((($D$18+$H$18)/3)*$BG$14)+(((PI()*($C$21/2)^2*(($C$21/2)*$AZ$14))/3)*$L$603),(($D$18*$L$603)+((PI()*(($C$21/2)^2)*($G$20-$K1090))*$L$603))+((($D$18+$H$18)/3)*$BG$14)-(((PI()*($C$21/2)^2*(($C$21/2)*$AZ$14))/3)*$L$603)))</f>
        <v>12624.366687687341</v>
      </c>
      <c r="M1090" s="73">
        <v>48.5</v>
      </c>
      <c r="N1090" s="101">
        <f t="shared" si="157"/>
        <v>16817.308747148221</v>
      </c>
      <c r="O1090" s="66">
        <v>48.5</v>
      </c>
      <c r="P1090" s="102">
        <f>IF($O1090&gt;$G$20,IF('Silo Levels'!$L$22="Pumping",((PI()*((($C$19+$G$20)-$O1090)*($O$20/($O$19/2)))^2*((($O$20+$G$20)-$O1090))/3)*$P$603)+(((PI()*((($C$19+$G$20)-$O1090)*($O$20/($O$19/2)))^2*(((($C$19+$G$20)-$O1090)*($O$20/($O$19/2)))*$AZ$15))/3)*$P$603),(((PI()*((($C$19+$G$20)-$O1090)*($O$20/($O$19/2)))^2*((($O$20+$G$20)-$O1090)/3))*$P$603)-((PI()*((($C$19+$G$20)-$O1090)*($O$20/($O$19/2)))^2*(((($C$19+$G$20)-$O1090)*($O$20/($O$19/2)))*$AZ$15)/3)*$P$603))),IF('Silo Levels'!$L$22="Pumping",(($D$18*$P$603)+((PI()*(($C$21/2)^2)*($G$20-$O1090))*$P$603))+((($D$18+$H$18)/3)*$BG$15)+(((PI()*($C$21/2)^2*(($C$21/2)*$AZ$15))/3)*$P$603),(($D$18*$P$603)+((PI()*(($C$21/2)^2)*($G$20-$O1090))*$P$603))+((($D$18+$H$18)/3)*$BG$15)-(((PI()*($C$21/2)^2*(($C$21/2)*$AZ$15))/3)*$P$603)))</f>
        <v>12922.153219555728</v>
      </c>
      <c r="Q1090" s="73">
        <v>48.5</v>
      </c>
      <c r="R1090" s="101">
        <f t="shared" si="158"/>
        <v>17396.216162787656</v>
      </c>
      <c r="S1090" s="66">
        <v>48.5</v>
      </c>
      <c r="T1090" s="102">
        <f>IF($S1090&gt;$G$20,IF('Silo Levels'!$L$23="Pumping",((PI()*((($C$19+$G$20)-$S1090)*($O$20/($O$19/2)))^2*((($O$20+$G$20)-$S1090))/3)*$T$603)+(((PI()*((($C$19+$G$20)-$S1090)*($O$20/($O$19/2)))^2*(((($C$19+$G$20)-$S1090)*($O$20/($O$19/2)))*$AZ$16))/3)*$T$603),(((PI()*((($C$19+$G$20)-$S1090)*($O$20/($O$19/2)))^2*((($O$20+$G$20)-$S1090)/3))*$T$603)-((PI()*((($C$19+$G$20)-$S1090)*($O$20/($O$19/2)))^2*(((($C$19+$G$20)-$S1090)*($O$20/($O$19/2)))*$AZ$16)/3)*$T$603))),IF('Silo Levels'!$L$23="Pumping",(($D$18*$T$603)+((PI()*(($C$21/2)^2)*($G$20-$S1090))*$T$603))+((($D$18+$H$18)/3)*$BG$16)+(((PI()*($C$21/2)^2*(($C$21/2)*$AZ$16))/3)*$T$603),(($D$18*$T$603)+((PI()*(($C$21/2)^2)*($G$20-$S1090))*$T$603))+((($D$18+$H$18)/3)*$BG$16)-(((PI()*($C$21/2)^2*(($C$21/2)*$AZ$16))/3)*$T$603)))</f>
        <v>13366.976492845419</v>
      </c>
      <c r="U1090" s="73">
        <v>48.5</v>
      </c>
      <c r="V1090" s="101">
        <f t="shared" si="159"/>
        <v>16355.245916735508</v>
      </c>
      <c r="W1090" s="66">
        <v>48.5</v>
      </c>
      <c r="X1090" s="102">
        <f>IF($W1090&gt;$G$20,IF('Silo Levels'!$L$24="Pumping",((PI()*((($C$19+$G$20)-$W1090)*($O$20/($O$19/2)))^2*((($O$20+$G$20)-$W1090))/3)*$X$603)+(((PI()*((($C$19+$G$20)-$W1090)*($O$20/($O$19/2)))^2*(((($C$19+$G$20)-$W1090)*($O$20/($O$19/2)))*$AZ$17))/3)*$X$603),(((PI()*((($C$19+$G$20)-$W1090)*($O$20/($O$19/2)))^2*((($O$20+$G$20)-$W1090)/3))*$X$603)-((PI()*((($C$19+$G$20)-$W1090)*($O$20/($O$19/2)))^2*(((($C$19+$G$20)-$W1090)*($O$20/($O$19/2)))*$AZ$17)/3)*$X$603))),IF('Silo Levels'!$L$24="Pumping",(($D$18*$X$603)+((PI()*(($C$21/2)^2)*($G$20-$W1090))*$X$603))+((($D$18+$H$18)/3)*$BG$17)+(((PI()*($C$21/2)^2*(($C$21/2)*$AZ$17))/3)*$X$603),(($D$18*$X$603)+((PI()*(($C$21/2)^2)*($G$20-$W1090))*$X$603))+((($D$18+$H$18)/3)*$BG$17)-(((PI()*($C$21/2)^2*(($C$21/2)*$AZ$17))/3)*$X$603)))</f>
        <v>12567.111471709648</v>
      </c>
      <c r="Y1090" s="73">
        <v>48.5</v>
      </c>
      <c r="Z1090" s="101">
        <f t="shared" si="160"/>
        <v>18778.248891275784</v>
      </c>
      <c r="AA1090" s="66">
        <v>48.5</v>
      </c>
      <c r="AB1090" s="102">
        <f>IF($AA1090&gt;$G$20,IF('Silo Levels'!$L$25="Pumping",((PI()*((($C$19+$G$20)-$AA1090)*($O$20/($O$19/2)))^2*((($O$20+$G$20)-$AA1090))/3)*$AB$603)+(((PI()*((($C$19+$G$20)-$AA1090)*($O$20/($O$19/2)))^2*(((($C$19+$G$20)-$AA1090)*($O$20/($O$19/2)))*$AZ$18))/3)*$AB$603),(((PI()*((($C$19+$G$20)-$AA1090)*($O$20/($O$19/2)))^2*((($O$20+$G$20)-$AA1090)/3))*$AB$603)-((PI()*((($C$19+$G$20)-$AA1090)*($O$20/($O$19/2)))^2*(((($C$19+$G$20)-$AA1090)*($O$20/($O$19/2)))*$AZ$18)/3)*$AB$603))),IF('Silo Levels'!$L$25="Pumping",(($D$18*$AB$603)+((PI()*(($C$21/2)^2)*($G$20-$AA1090))*$AB$603))+((($D$18+$H$18)/3)*$BG$18)+(((PI()*($C$21/2)^2*(($C$21/2)*$AZ$18))/3)*$AB$603),(($D$18*$AB$603)+((PI()*(($C$21/2)^2)*($G$20-$AA1090))*$AB$603))+((($D$18+$H$18)/3)*$BG$18)-(((PI()*($C$21/2)^2*(($C$21/2)*$AZ$18))/3)*$AB$603)))</f>
        <v>14428.908514221468</v>
      </c>
      <c r="AC1090" s="73">
        <v>48.5</v>
      </c>
      <c r="AD1090" s="101">
        <f t="shared" si="161"/>
        <v>24029.534390228091</v>
      </c>
      <c r="AE1090" s="66">
        <v>48.5</v>
      </c>
      <c r="AF1090" s="102">
        <f>IF($AE1090&gt;$G$20,IF('Silo Levels'!$L$26="Pumping",((PI()*((($C$19+$G$20)-$AE1090)*($O$20/($O$19/2)))^2*((($O$20+$G$20)-$AE1090))/3)*$AF$603)+(((PI()*((($C$19+$G$20)-$AE1090)*($O$20/($O$19/2)))^2*(((($C$19+$G$20)-$AE1090)*($O$20/($O$19/2)))*$AZ$19))/3)*$AF$603),(((PI()*((($C$19+$G$20)-$AE1090)*($O$20/($O$19/2)))^2*((($O$20+$G$20)-$AE1090)/3))*$AF$603)-((PI()*((($C$19+$G$20)-$AE1090)*($O$20/($O$19/2)))^2*(((($C$19+$G$20)-$AE1090)*($O$20/($O$19/2)))*$AZ$19)/3)*$AF$603))),IF('Silo Levels'!$L$26="Pumping",(($D$18*$AF$603)+((PI()*(($C$21/2)^2)*($G$20-$AE1090))*$AF$603))+((($D$18+$H$18)/3)*$BG$19)+(((PI()*($C$21/2)^2*(($C$21/2)*$AZ$19))/3)*$AF$603),(($D$18*$AF$603)+((PI()*(($C$21/2)^2)*($G$20-$AE1090))*$AF$603))+((($D$18+$H$18)/3)*$BG$19)-(((PI()*($C$21/2)^2*(($C$21/2)*$AZ$19))/3)*$AF$603)))</f>
        <v>21819.048737968114</v>
      </c>
      <c r="AG1090" s="73">
        <v>48.5</v>
      </c>
      <c r="AH1090" s="101">
        <f t="shared" si="162"/>
        <v>18053.406551159635</v>
      </c>
      <c r="AI1090" s="66">
        <v>48.5</v>
      </c>
      <c r="AJ1090" s="102">
        <f>IF($AI1090&gt;$G$20,IF('Silo Levels'!$L$27="Pumping",((PI()*((($C$19+$G$20)-$AI1090)*($O$20/($O$19/2)))^2*((($O$20+$G$20)-$AI1090))/3)*$AJ$603)+(((PI()*((($C$19+$G$20)-$AI1090)*($O$20/($O$19/2)))^2*(((($C$19+$G$20)-$AI1090)*($O$20/($O$19/2)))*$AZ$20))/3)*$AJ$603),(((PI()*((($C$19+$G$20)-$AI1090)*($O$20/($O$19/2)))^2*((($O$20+$G$20)-$AI1090)/3))*$AJ$603)-((PI()*((($C$19+$G$20)-$AI1090)*($O$20/($O$19/2)))^2*(((($C$19+$G$20)-$AI1090)*($O$20/($O$19/2)))*$AZ$20)/3)*$AJ$603))),IF('Silo Levels'!$L$27="Pumping",(($D$18*$AJ$603)+((PI()*(($C$21/2)^2)*($G$20-$AI1090))*$AJ$603))+((($D$18+$H$18)/3)*$BG$20)+(((PI()*($C$21/2)^2*(($C$21/2)*$AZ$20))/3)*$AJ$603),(($D$18*$AJ$603)+((PI()*(($C$21/2)^2)*($G$20-$AI1090))*$AJ$603))+((($D$18+$H$18)/3)*$BG$20)-(((PI()*($C$21/2)^2*(($C$21/2)*$AZ$20))/3)*$AJ$603)))</f>
        <v>13871.951160352914</v>
      </c>
    </row>
    <row r="1091" spans="1:36" x14ac:dyDescent="0.3">
      <c r="A1091">
        <v>48.6</v>
      </c>
      <c r="B1091" s="101">
        <f t="shared" si="154"/>
        <v>17633.804058981113</v>
      </c>
      <c r="C1091" s="66">
        <v>48.6</v>
      </c>
      <c r="D1091" s="102">
        <f>IF($C1091&gt;$G$20,IF('Silo Levels'!$L$19="Pumping",((PI()*((($C$19+$G$20)-$C1091)*($O$20/($O$19/2)))^2*((($O$20+$G$20)-$C1091))/3)*$D$603)+(((PI()*((($C$19+$G$20)-$C1091)*($O$20/($O$19/2)))^2*(((($C$19+$G$20)-$C1091)*($O$20/($O$19/2)))*$AZ$12))/3)*$D$603),(((PI()*((($C$19+$G$20)-$C1091)*($O$20/($O$19/2)))^2*((($O$20+$G$20)-$C1091)/3))*$D$603)-((PI()*((($C$19+$G$20)-$C1091)*($O$20/($O$19/2)))^2*(((($C$19+$G$20)-$C1091)*($O$20/($O$19/2)))*$AZ$12)/3)*$D$603))),IF('Silo Levels'!$L$19="Pumping",(($D$18*$D$603)+((PI()*(($C$21/2)^2)*($G$20-$C1091))*$D$603))+((($D$18+$H$18)/3)*$BG$12)+(((PI()*($C$21/2)^2*(($C$21/2)*$AZ$12))/3)*$D$603),(($D$18*$D$603)+((PI()*(($C$21/2)^2)*($G$20-$C1091))*$D$603))+((($D$18+$H$18)/3)*$BG$12)-(((PI()*($C$21/2)^2*(($C$21/2)*$AZ$12))/3)*$D$603)))</f>
        <v>14706.785285416408</v>
      </c>
      <c r="E1091" s="73">
        <v>48.6</v>
      </c>
      <c r="F1091" s="101">
        <f t="shared" si="155"/>
        <v>15975.112564760784</v>
      </c>
      <c r="G1091" s="66">
        <v>48.6</v>
      </c>
      <c r="H1091" s="102">
        <f>IF($G1091&gt;$G$20,IF('Silo Levels'!$L$20="Pumping",((PI()*((($C$19+$G$20)-$G1091)*($O$20/($O$19/2)))^2*((($O$20+$G$20)-$G1091))/3)*$H$603)+(((PI()*((($C$19+$G$20)-$G1091)*($O$20/($O$19/2)))^2*(((($C$19+$G$20)-$G1091)*($O$20/($O$19/2)))*$AZ$13))/3)*$H$603),(((PI()*((($C$19+$G$20)-$G1091)*($O$20/($O$19/2)))^2*((($O$20+$G$20)-$G1091)/3))*$H$603)-((PI()*((($C$19+$G$20)-$G1091)*($O$20/($O$19/2)))^2*(((($C$19+$G$20)-$G1091)*($O$20/($O$19/2)))*$AZ$13)/3)*$H$603))),IF('Silo Levels'!$L$20="Pumping",(($D$18*$H$603)+((PI()*(($C$21/2)^2)*($G$20-$G1091))*$H$603))+((($D$18+$H$18)/3)*$BG$13)+(((PI()*($C$21/2)^2*(($C$21/2)*$AZ$13))/3)*$H$603),(($D$18*$H$603)+((PI()*(($C$21/2)^2)*($G$20-$G1091))*$H$603))+((($D$18+$H$18)/3)*$BG$13)-(((PI()*($C$21/2)^2*(($C$21/2)*$AZ$13))/3)*$H$603)))</f>
        <v>12186.978119734924</v>
      </c>
      <c r="I1091" s="73">
        <v>48.6</v>
      </c>
      <c r="J1091" s="101">
        <f t="shared" si="156"/>
        <v>16047.894486224783</v>
      </c>
      <c r="K1091" s="66">
        <v>48.6</v>
      </c>
      <c r="L1091" s="102">
        <f>IF($K1091&gt;$G$20,IF('Silo Levels'!$L$21="Pumping",((PI()*((($C$19+$G$20)-$K1091)*($O$20/($O$19/2)))^2*((($O$20+$G$20)-$K1091))/3)*$L$603)+(((PI()*((($C$19+$G$20)-$K1091)*($O$20/($O$19/2)))^2*(((($C$19+$G$20)-$K1091)*($O$20/($O$19/2)))*$AZ$14))/3)*$L$603),(((PI()*((($C$19+$G$20)-$K1091)*($O$20/($O$19/2)))^2*((($O$20+$G$20)-$K1091)/3))*$L$603)-((PI()*((($C$19+$G$20)-$K1091)*($O$20/($O$19/2)))^2*(((($C$19+$G$20)-$K1091)*($O$20/($O$19/2)))*$AZ$14)/3)*$L$603))),IF('Silo Levels'!$L$21="Pumping",(($D$18*$L$603)+((PI()*(($C$21/2)^2)*($G$20-$K1091))*$L$603))+((($D$18+$H$18)/3)*$BG$14)+(((PI()*($C$21/2)^2*(($C$21/2)*$AZ$14))/3)*$L$603),(($D$18*$L$603)+((PI()*(($C$21/2)^2)*($G$20-$K1091))*$L$603))+((($D$18+$H$18)/3)*$BG$14)-(((PI()*($C$21/2)^2*(($C$21/2)*$AZ$14))/3)*$L$603)))</f>
        <v>12242.501464612669</v>
      </c>
      <c r="M1091" s="73">
        <v>48.6</v>
      </c>
      <c r="N1091" s="101">
        <f t="shared" si="157"/>
        <v>16426.435997341025</v>
      </c>
      <c r="O1091" s="66">
        <v>48.6</v>
      </c>
      <c r="P1091" s="102">
        <f>IF($O1091&gt;$G$20,IF('Silo Levels'!$L$22="Pumping",((PI()*((($C$19+$G$20)-$O1091)*($O$20/($O$19/2)))^2*((($O$20+$G$20)-$O1091))/3)*$P$603)+(((PI()*((($C$19+$G$20)-$O1091)*($O$20/($O$19/2)))^2*(((($C$19+$G$20)-$O1091)*($O$20/($O$19/2)))*$AZ$15))/3)*$P$603),(((PI()*((($C$19+$G$20)-$O1091)*($O$20/($O$19/2)))^2*((($O$20+$G$20)-$O1091)/3))*$P$603)-((PI()*((($C$19+$G$20)-$O1091)*($O$20/($O$19/2)))^2*(((($C$19+$G$20)-$O1091)*($O$20/($O$19/2)))*$AZ$15)/3)*$P$603))),IF('Silo Levels'!$L$22="Pumping",(($D$18*$P$603)+((PI()*(($C$21/2)^2)*($G$20-$O1091))*$P$603))+((($D$18+$H$18)/3)*$BG$15)+(((PI()*($C$21/2)^2*(($C$21/2)*$AZ$15))/3)*$P$603),(($D$18*$P$603)+((PI()*(($C$21/2)^2)*($G$20-$O1091))*$P$603))+((($D$18+$H$18)/3)*$BG$15)-(((PI()*($C$21/2)^2*(($C$21/2)*$AZ$15))/3)*$P$603)))</f>
        <v>12531.280469748532</v>
      </c>
      <c r="Q1091" s="73">
        <v>48.6</v>
      </c>
      <c r="R1091" s="101">
        <f t="shared" si="158"/>
        <v>16991.888279532122</v>
      </c>
      <c r="S1091" s="66">
        <v>48.6</v>
      </c>
      <c r="T1091" s="102">
        <f>IF($S1091&gt;$G$20,IF('Silo Levels'!$L$23="Pumping",((PI()*((($C$19+$G$20)-$S1091)*($O$20/($O$19/2)))^2*((($O$20+$G$20)-$S1091))/3)*$T$603)+(((PI()*((($C$19+$G$20)-$S1091)*($O$20/($O$19/2)))^2*(((($C$19+$G$20)-$S1091)*($O$20/($O$19/2)))*$AZ$16))/3)*$T$603),(((PI()*((($C$19+$G$20)-$S1091)*($O$20/($O$19/2)))^2*((($O$20+$G$20)-$S1091)/3))*$T$603)-((PI()*((($C$19+$G$20)-$S1091)*($O$20/($O$19/2)))^2*(((($C$19+$G$20)-$S1091)*($O$20/($O$19/2)))*$AZ$16)/3)*$T$603))),IF('Silo Levels'!$L$23="Pumping",(($D$18*$T$603)+((PI()*(($C$21/2)^2)*($G$20-$S1091))*$T$603))+((($D$18+$H$18)/3)*$BG$16)+(((PI()*($C$21/2)^2*(($C$21/2)*$AZ$16))/3)*$T$603),(($D$18*$T$603)+((PI()*(($C$21/2)^2)*($G$20-$S1091))*$T$603))+((($D$18+$H$18)/3)*$BG$16)-(((PI()*($C$21/2)^2*(($C$21/2)*$AZ$16))/3)*$T$603)))</f>
        <v>12962.648609589885</v>
      </c>
      <c r="U1091" s="73">
        <v>48.6</v>
      </c>
      <c r="V1091" s="101">
        <f t="shared" si="159"/>
        <v>15975.112564760784</v>
      </c>
      <c r="W1091" s="66">
        <v>48.6</v>
      </c>
      <c r="X1091" s="102">
        <f>IF($W1091&gt;$G$20,IF('Silo Levels'!$L$24="Pumping",((PI()*((($C$19+$G$20)-$W1091)*($O$20/($O$19/2)))^2*((($O$20+$G$20)-$W1091))/3)*$X$603)+(((PI()*((($C$19+$G$20)-$W1091)*($O$20/($O$19/2)))^2*(((($C$19+$G$20)-$W1091)*($O$20/($O$19/2)))*$AZ$17))/3)*$X$603),(((PI()*((($C$19+$G$20)-$W1091)*($O$20/($O$19/2)))^2*((($O$20+$G$20)-$W1091)/3))*$X$603)-((PI()*((($C$19+$G$20)-$W1091)*($O$20/($O$19/2)))^2*(((($C$19+$G$20)-$W1091)*($O$20/($O$19/2)))*$AZ$17)/3)*$X$603))),IF('Silo Levels'!$L$24="Pumping",(($D$18*$X$603)+((PI()*(($C$21/2)^2)*($G$20-$W1091))*$X$603))+((($D$18+$H$18)/3)*$BG$17)+(((PI()*($C$21/2)^2*(($C$21/2)*$AZ$17))/3)*$X$603),(($D$18*$X$603)+((PI()*(($C$21/2)^2)*($G$20-$W1091))*$X$603))+((($D$18+$H$18)/3)*$BG$17)-(((PI()*($C$21/2)^2*(($C$21/2)*$AZ$17))/3)*$X$603)))</f>
        <v>12186.978119734924</v>
      </c>
      <c r="Y1091" s="73">
        <v>48.6</v>
      </c>
      <c r="Z1091" s="101">
        <f t="shared" si="160"/>
        <v>18341.799403961617</v>
      </c>
      <c r="AA1091" s="66">
        <v>48.6</v>
      </c>
      <c r="AB1091" s="102">
        <f>IF($AA1091&gt;$G$20,IF('Silo Levels'!$L$25="Pumping",((PI()*((($C$19+$G$20)-$AA1091)*($O$20/($O$19/2)))^2*((($O$20+$G$20)-$AA1091))/3)*$AB$603)+(((PI()*((($C$19+$G$20)-$AA1091)*($O$20/($O$19/2)))^2*(((($C$19+$G$20)-$AA1091)*($O$20/($O$19/2)))*$AZ$18))/3)*$AB$603),(((PI()*((($C$19+$G$20)-$AA1091)*($O$20/($O$19/2)))^2*((($O$20+$G$20)-$AA1091)/3))*$AB$603)-((PI()*((($C$19+$G$20)-$AA1091)*($O$20/($O$19/2)))^2*(((($C$19+$G$20)-$AA1091)*($O$20/($O$19/2)))*$AZ$18)/3)*$AB$603))),IF('Silo Levels'!$L$25="Pumping",(($D$18*$AB$603)+((PI()*(($C$21/2)^2)*($G$20-$AA1091))*$AB$603))+((($D$18+$H$18)/3)*$BG$18)+(((PI()*($C$21/2)^2*(($C$21/2)*$AZ$18))/3)*$AB$603),(($D$18*$AB$603)+((PI()*(($C$21/2)^2)*($G$20-$AA1091))*$AB$603))+((($D$18+$H$18)/3)*$BG$18)-(((PI()*($C$21/2)^2*(($C$21/2)*$AZ$18))/3)*$AB$603)))</f>
        <v>13992.459026907301</v>
      </c>
      <c r="AC1091" s="73">
        <v>48.6</v>
      </c>
      <c r="AD1091" s="101">
        <f t="shared" si="161"/>
        <v>23585.896851656045</v>
      </c>
      <c r="AE1091" s="66">
        <v>48.6</v>
      </c>
      <c r="AF1091" s="102">
        <f>IF($AE1091&gt;$G$20,IF('Silo Levels'!$L$26="Pumping",((PI()*((($C$19+$G$20)-$AE1091)*($O$20/($O$19/2)))^2*((($O$20+$G$20)-$AE1091))/3)*$AF$603)+(((PI()*((($C$19+$G$20)-$AE1091)*($O$20/($O$19/2)))^2*(((($C$19+$G$20)-$AE1091)*($O$20/($O$19/2)))*$AZ$19))/3)*$AF$603),(((PI()*((($C$19+$G$20)-$AE1091)*($O$20/($O$19/2)))^2*((($O$20+$G$20)-$AE1091)/3))*$AF$603)-((PI()*((($C$19+$G$20)-$AE1091)*($O$20/($O$19/2)))^2*(((($C$19+$G$20)-$AE1091)*($O$20/($O$19/2)))*$AZ$19)/3)*$AF$603))),IF('Silo Levels'!$L$26="Pumping",(($D$18*$AF$603)+((PI()*(($C$21/2)^2)*($G$20-$AE1091))*$AF$603))+((($D$18+$H$18)/3)*$BG$19)+(((PI()*($C$21/2)^2*(($C$21/2)*$AZ$19))/3)*$AF$603),(($D$18*$AF$603)+((PI()*(($C$21/2)^2)*($G$20-$AE1091))*$AF$603))+((($D$18+$H$18)/3)*$BG$19)-(((PI()*($C$21/2)^2*(($C$21/2)*$AZ$19))/3)*$AF$603)))</f>
        <v>21375.411199396069</v>
      </c>
      <c r="AG1091" s="73">
        <v>48.6</v>
      </c>
      <c r="AH1091" s="101">
        <f t="shared" si="162"/>
        <v>17633.804058981113</v>
      </c>
      <c r="AI1091" s="66">
        <v>48.6</v>
      </c>
      <c r="AJ1091" s="102">
        <f>IF($AI1091&gt;$G$20,IF('Silo Levels'!$L$27="Pumping",((PI()*((($C$19+$G$20)-$AI1091)*($O$20/($O$19/2)))^2*((($O$20+$G$20)-$AI1091))/3)*$AJ$603)+(((PI()*((($C$19+$G$20)-$AI1091)*($O$20/($O$19/2)))^2*(((($C$19+$G$20)-$AI1091)*($O$20/($O$19/2)))*$AZ$20))/3)*$AJ$603),(((PI()*((($C$19+$G$20)-$AI1091)*($O$20/($O$19/2)))^2*((($O$20+$G$20)-$AI1091)/3))*$AJ$603)-((PI()*((($C$19+$G$20)-$AI1091)*($O$20/($O$19/2)))^2*(((($C$19+$G$20)-$AI1091)*($O$20/($O$19/2)))*$AZ$20)/3)*$AJ$603))),IF('Silo Levels'!$L$27="Pumping",(($D$18*$AJ$603)+((PI()*(($C$21/2)^2)*($G$20-$AI1091))*$AJ$603))+((($D$18+$H$18)/3)*$BG$20)+(((PI()*($C$21/2)^2*(($C$21/2)*$AZ$20))/3)*$AJ$603),(($D$18*$AJ$603)+((PI()*(($C$21/2)^2)*($G$20-$AI1091))*$AJ$603))+((($D$18+$H$18)/3)*$BG$20)-(((PI()*($C$21/2)^2*(($C$21/2)*$AZ$20))/3)*$AJ$603)))</f>
        <v>13452.348668174393</v>
      </c>
    </row>
    <row r="1092" spans="1:36" x14ac:dyDescent="0.3">
      <c r="A1092">
        <v>48.7</v>
      </c>
      <c r="B1092" s="101">
        <f t="shared" si="154"/>
        <v>17214.201566802592</v>
      </c>
      <c r="C1092" s="66">
        <v>48.7</v>
      </c>
      <c r="D1092" s="102">
        <f>IF($C1092&gt;$G$20,IF('Silo Levels'!$L$19="Pumping",((PI()*((($C$19+$G$20)-$C1092)*($O$20/($O$19/2)))^2*((($O$20+$G$20)-$C1092))/3)*$D$603)+(((PI()*((($C$19+$G$20)-$C1092)*($O$20/($O$19/2)))^2*(((($C$19+$G$20)-$C1092)*($O$20/($O$19/2)))*$AZ$12))/3)*$D$603),(((PI()*((($C$19+$G$20)-$C1092)*($O$20/($O$19/2)))^2*((($O$20+$G$20)-$C1092)/3))*$D$603)-((PI()*((($C$19+$G$20)-$C1092)*($O$20/($O$19/2)))^2*(((($C$19+$G$20)-$C1092)*($O$20/($O$19/2)))*$AZ$12)/3)*$D$603))),IF('Silo Levels'!$L$19="Pumping",(($D$18*$D$603)+((PI()*(($C$21/2)^2)*($G$20-$C1092))*$D$603))+((($D$18+$H$18)/3)*$BG$12)+(((PI()*($C$21/2)^2*(($C$21/2)*$AZ$12))/3)*$D$603),(($D$18*$D$603)+((PI()*(($C$21/2)^2)*($G$20-$C1092))*$D$603))+((($D$18+$H$18)/3)*$BG$12)-(((PI()*($C$21/2)^2*(($C$21/2)*$AZ$12))/3)*$D$603)))</f>
        <v>14287.182793237887</v>
      </c>
      <c r="E1092" s="73">
        <v>48.7</v>
      </c>
      <c r="F1092" s="101">
        <f t="shared" si="155"/>
        <v>15594.97921278606</v>
      </c>
      <c r="G1092" s="66">
        <v>48.7</v>
      </c>
      <c r="H1092" s="102">
        <f>IF($G1092&gt;$G$20,IF('Silo Levels'!$L$20="Pumping",((PI()*((($C$19+$G$20)-$G1092)*($O$20/($O$19/2)))^2*((($O$20+$G$20)-$G1092))/3)*$H$603)+(((PI()*((($C$19+$G$20)-$G1092)*($O$20/($O$19/2)))^2*(((($C$19+$G$20)-$G1092)*($O$20/($O$19/2)))*$AZ$13))/3)*$H$603),(((PI()*((($C$19+$G$20)-$G1092)*($O$20/($O$19/2)))^2*((($O$20+$G$20)-$G1092)/3))*$H$603)-((PI()*((($C$19+$G$20)-$G1092)*($O$20/($O$19/2)))^2*(((($C$19+$G$20)-$G1092)*($O$20/($O$19/2)))*$AZ$13)/3)*$H$603))),IF('Silo Levels'!$L$20="Pumping",(($D$18*$H$603)+((PI()*(($C$21/2)^2)*($G$20-$G1092))*$H$603))+((($D$18+$H$18)/3)*$BG$13)+(((PI()*($C$21/2)^2*(($C$21/2)*$AZ$13))/3)*$H$603),(($D$18*$H$603)+((PI()*(($C$21/2)^2)*($G$20-$G1092))*$H$603))+((($D$18+$H$18)/3)*$BG$13)-(((PI()*($C$21/2)^2*(($C$21/2)*$AZ$13))/3)*$H$603)))</f>
        <v>11806.8447677602</v>
      </c>
      <c r="I1092" s="73">
        <v>48.7</v>
      </c>
      <c r="J1092" s="101">
        <f t="shared" si="156"/>
        <v>15666.029263150112</v>
      </c>
      <c r="K1092" s="66">
        <v>48.7</v>
      </c>
      <c r="L1092" s="102">
        <f>IF($K1092&gt;$G$20,IF('Silo Levels'!$L$21="Pumping",((PI()*((($C$19+$G$20)-$K1092)*($O$20/($O$19/2)))^2*((($O$20+$G$20)-$K1092))/3)*$L$603)+(((PI()*((($C$19+$G$20)-$K1092)*($O$20/($O$19/2)))^2*(((($C$19+$G$20)-$K1092)*($O$20/($O$19/2)))*$AZ$14))/3)*$L$603),(((PI()*((($C$19+$G$20)-$K1092)*($O$20/($O$19/2)))^2*((($O$20+$G$20)-$K1092)/3))*$L$603)-((PI()*((($C$19+$G$20)-$K1092)*($O$20/($O$19/2)))^2*(((($C$19+$G$20)-$K1092)*($O$20/($O$19/2)))*$AZ$14)/3)*$L$603))),IF('Silo Levels'!$L$21="Pumping",(($D$18*$L$603)+((PI()*(($C$21/2)^2)*($G$20-$K1092))*$L$603))+((($D$18+$H$18)/3)*$BG$14)+(((PI()*($C$21/2)^2*(($C$21/2)*$AZ$14))/3)*$L$603),(($D$18*$L$603)+((PI()*(($C$21/2)^2)*($G$20-$K1092))*$L$603))+((($D$18+$H$18)/3)*$BG$14)-(((PI()*($C$21/2)^2*(($C$21/2)*$AZ$14))/3)*$L$603)))</f>
        <v>11860.636241537999</v>
      </c>
      <c r="M1092" s="73">
        <v>48.7</v>
      </c>
      <c r="N1092" s="101">
        <f t="shared" si="157"/>
        <v>16035.563247533828</v>
      </c>
      <c r="O1092" s="66">
        <v>48.7</v>
      </c>
      <c r="P1092" s="102">
        <f>IF($O1092&gt;$G$20,IF('Silo Levels'!$L$22="Pumping",((PI()*((($C$19+$G$20)-$O1092)*($O$20/($O$19/2)))^2*((($O$20+$G$20)-$O1092))/3)*$P$603)+(((PI()*((($C$19+$G$20)-$O1092)*($O$20/($O$19/2)))^2*(((($C$19+$G$20)-$O1092)*($O$20/($O$19/2)))*$AZ$15))/3)*$P$603),(((PI()*((($C$19+$G$20)-$O1092)*($O$20/($O$19/2)))^2*((($O$20+$G$20)-$O1092)/3))*$P$603)-((PI()*((($C$19+$G$20)-$O1092)*($O$20/($O$19/2)))^2*(((($C$19+$G$20)-$O1092)*($O$20/($O$19/2)))*$AZ$15)/3)*$P$603))),IF('Silo Levels'!$L$22="Pumping",(($D$18*$P$603)+((PI()*(($C$21/2)^2)*($G$20-$O1092))*$P$603))+((($D$18+$H$18)/3)*$BG$15)+(((PI()*($C$21/2)^2*(($C$21/2)*$AZ$15))/3)*$P$603),(($D$18*$P$603)+((PI()*(($C$21/2)^2)*($G$20-$O1092))*$P$603))+((($D$18+$H$18)/3)*$BG$15)-(((PI()*($C$21/2)^2*(($C$21/2)*$AZ$15))/3)*$P$603)))</f>
        <v>12140.407719941335</v>
      </c>
      <c r="Q1092" s="73">
        <v>48.7</v>
      </c>
      <c r="R1092" s="101">
        <f t="shared" si="158"/>
        <v>16587.560396276589</v>
      </c>
      <c r="S1092" s="66">
        <v>48.7</v>
      </c>
      <c r="T1092" s="102">
        <f>IF($S1092&gt;$G$20,IF('Silo Levels'!$L$23="Pumping",((PI()*((($C$19+$G$20)-$S1092)*($O$20/($O$19/2)))^2*((($O$20+$G$20)-$S1092))/3)*$T$603)+(((PI()*((($C$19+$G$20)-$S1092)*($O$20/($O$19/2)))^2*(((($C$19+$G$20)-$S1092)*($O$20/($O$19/2)))*$AZ$16))/3)*$T$603),(((PI()*((($C$19+$G$20)-$S1092)*($O$20/($O$19/2)))^2*((($O$20+$G$20)-$S1092)/3))*$T$603)-((PI()*((($C$19+$G$20)-$S1092)*($O$20/($O$19/2)))^2*(((($C$19+$G$20)-$S1092)*($O$20/($O$19/2)))*$AZ$16)/3)*$T$603))),IF('Silo Levels'!$L$23="Pumping",(($D$18*$T$603)+((PI()*(($C$21/2)^2)*($G$20-$S1092))*$T$603))+((($D$18+$H$18)/3)*$BG$16)+(((PI()*($C$21/2)^2*(($C$21/2)*$AZ$16))/3)*$T$603),(($D$18*$T$603)+((PI()*(($C$21/2)^2)*($G$20-$S1092))*$T$603))+((($D$18+$H$18)/3)*$BG$16)-(((PI()*($C$21/2)^2*(($C$21/2)*$AZ$16))/3)*$T$603)))</f>
        <v>12558.320726334352</v>
      </c>
      <c r="U1092" s="73">
        <v>48.7</v>
      </c>
      <c r="V1092" s="101">
        <f t="shared" si="159"/>
        <v>15594.97921278606</v>
      </c>
      <c r="W1092" s="66">
        <v>48.7</v>
      </c>
      <c r="X1092" s="102">
        <f>IF($W1092&gt;$G$20,IF('Silo Levels'!$L$24="Pumping",((PI()*((($C$19+$G$20)-$W1092)*($O$20/($O$19/2)))^2*((($O$20+$G$20)-$W1092))/3)*$X$603)+(((PI()*((($C$19+$G$20)-$W1092)*($O$20/($O$19/2)))^2*(((($C$19+$G$20)-$W1092)*($O$20/($O$19/2)))*$AZ$17))/3)*$X$603),(((PI()*((($C$19+$G$20)-$W1092)*($O$20/($O$19/2)))^2*((($O$20+$G$20)-$W1092)/3))*$X$603)-((PI()*((($C$19+$G$20)-$W1092)*($O$20/($O$19/2)))^2*(((($C$19+$G$20)-$W1092)*($O$20/($O$19/2)))*$AZ$17)/3)*$X$603))),IF('Silo Levels'!$L$24="Pumping",(($D$18*$X$603)+((PI()*(($C$21/2)^2)*($G$20-$W1092))*$X$603))+((($D$18+$H$18)/3)*$BG$17)+(((PI()*($C$21/2)^2*(($C$21/2)*$AZ$17))/3)*$X$603),(($D$18*$X$603)+((PI()*(($C$21/2)^2)*($G$20-$W1092))*$X$603))+((($D$18+$H$18)/3)*$BG$17)-(((PI()*($C$21/2)^2*(($C$21/2)*$AZ$17))/3)*$X$603)))</f>
        <v>11806.8447677602</v>
      </c>
      <c r="Y1092" s="73">
        <v>48.7</v>
      </c>
      <c r="Z1092" s="101">
        <f t="shared" si="160"/>
        <v>17905.34991664745</v>
      </c>
      <c r="AA1092" s="66">
        <v>48.7</v>
      </c>
      <c r="AB1092" s="102">
        <f>IF($AA1092&gt;$G$20,IF('Silo Levels'!$L$25="Pumping",((PI()*((($C$19+$G$20)-$AA1092)*($O$20/($O$19/2)))^2*((($O$20+$G$20)-$AA1092))/3)*$AB$603)+(((PI()*((($C$19+$G$20)-$AA1092)*($O$20/($O$19/2)))^2*(((($C$19+$G$20)-$AA1092)*($O$20/($O$19/2)))*$AZ$18))/3)*$AB$603),(((PI()*((($C$19+$G$20)-$AA1092)*($O$20/($O$19/2)))^2*((($O$20+$G$20)-$AA1092)/3))*$AB$603)-((PI()*((($C$19+$G$20)-$AA1092)*($O$20/($O$19/2)))^2*(((($C$19+$G$20)-$AA1092)*($O$20/($O$19/2)))*$AZ$18)/3)*$AB$603))),IF('Silo Levels'!$L$25="Pumping",(($D$18*$AB$603)+((PI()*(($C$21/2)^2)*($G$20-$AA1092))*$AB$603))+((($D$18+$H$18)/3)*$BG$18)+(((PI()*($C$21/2)^2*(($C$21/2)*$AZ$18))/3)*$AB$603),(($D$18*$AB$603)+((PI()*(($C$21/2)^2)*($G$20-$AA1092))*$AB$603))+((($D$18+$H$18)/3)*$BG$18)-(((PI()*($C$21/2)^2*(($C$21/2)*$AZ$18))/3)*$AB$603)))</f>
        <v>13556.009539593135</v>
      </c>
      <c r="AC1092" s="73">
        <v>48.7</v>
      </c>
      <c r="AD1092" s="101">
        <f t="shared" si="161"/>
        <v>23142.259313084003</v>
      </c>
      <c r="AE1092" s="66">
        <v>48.7</v>
      </c>
      <c r="AF1092" s="102">
        <f>IF($AE1092&gt;$G$20,IF('Silo Levels'!$L$26="Pumping",((PI()*((($C$19+$G$20)-$AE1092)*($O$20/($O$19/2)))^2*((($O$20+$G$20)-$AE1092))/3)*$AF$603)+(((PI()*((($C$19+$G$20)-$AE1092)*($O$20/($O$19/2)))^2*(((($C$19+$G$20)-$AE1092)*($O$20/($O$19/2)))*$AZ$19))/3)*$AF$603),(((PI()*((($C$19+$G$20)-$AE1092)*($O$20/($O$19/2)))^2*((($O$20+$G$20)-$AE1092)/3))*$AF$603)-((PI()*((($C$19+$G$20)-$AE1092)*($O$20/($O$19/2)))^2*(((($C$19+$G$20)-$AE1092)*($O$20/($O$19/2)))*$AZ$19)/3)*$AF$603))),IF('Silo Levels'!$L$26="Pumping",(($D$18*$AF$603)+((PI()*(($C$21/2)^2)*($G$20-$AE1092))*$AF$603))+((($D$18+$H$18)/3)*$BG$19)+(((PI()*($C$21/2)^2*(($C$21/2)*$AZ$19))/3)*$AF$603),(($D$18*$AF$603)+((PI()*(($C$21/2)^2)*($G$20-$AE1092))*$AF$603))+((($D$18+$H$18)/3)*$BG$19)-(((PI()*($C$21/2)^2*(($C$21/2)*$AZ$19))/3)*$AF$603)))</f>
        <v>20931.773660824027</v>
      </c>
      <c r="AG1092" s="73">
        <v>48.7</v>
      </c>
      <c r="AH1092" s="101">
        <f t="shared" si="162"/>
        <v>17214.201566802592</v>
      </c>
      <c r="AI1092" s="66">
        <v>48.7</v>
      </c>
      <c r="AJ1092" s="102">
        <f>IF($AI1092&gt;$G$20,IF('Silo Levels'!$L$27="Pumping",((PI()*((($C$19+$G$20)-$AI1092)*($O$20/($O$19/2)))^2*((($O$20+$G$20)-$AI1092))/3)*$AJ$603)+(((PI()*((($C$19+$G$20)-$AI1092)*($O$20/($O$19/2)))^2*(((($C$19+$G$20)-$AI1092)*($O$20/($O$19/2)))*$AZ$20))/3)*$AJ$603),(((PI()*((($C$19+$G$20)-$AI1092)*($O$20/($O$19/2)))^2*((($O$20+$G$20)-$AI1092)/3))*$AJ$603)-((PI()*((($C$19+$G$20)-$AI1092)*($O$20/($O$19/2)))^2*(((($C$19+$G$20)-$AI1092)*($O$20/($O$19/2)))*$AZ$20)/3)*$AJ$603))),IF('Silo Levels'!$L$27="Pumping",(($D$18*$AJ$603)+((PI()*(($C$21/2)^2)*($G$20-$AI1092))*$AJ$603))+((($D$18+$H$18)/3)*$BG$20)+(((PI()*($C$21/2)^2*(($C$21/2)*$AZ$20))/3)*$AJ$603),(($D$18*$AJ$603)+((PI()*(($C$21/2)^2)*($G$20-$AI1092))*$AJ$603))+((($D$18+$H$18)/3)*$BG$20)-(((PI()*($C$21/2)^2*(($C$21/2)*$AZ$20))/3)*$AJ$603)))</f>
        <v>13032.746175995871</v>
      </c>
    </row>
    <row r="1093" spans="1:36" x14ac:dyDescent="0.3">
      <c r="A1093">
        <v>48.8</v>
      </c>
      <c r="B1093" s="101">
        <f t="shared" si="154"/>
        <v>16794.5990746241</v>
      </c>
      <c r="C1093" s="66">
        <v>48.8</v>
      </c>
      <c r="D1093" s="102">
        <f>IF($C1093&gt;$G$20,IF('Silo Levels'!$L$19="Pumping",((PI()*((($C$19+$G$20)-$C1093)*($O$20/($O$19/2)))^2*((($O$20+$G$20)-$C1093))/3)*$D$603)+(((PI()*((($C$19+$G$20)-$C1093)*($O$20/($O$19/2)))^2*(((($C$19+$G$20)-$C1093)*($O$20/($O$19/2)))*$AZ$12))/3)*$D$603),(((PI()*((($C$19+$G$20)-$C1093)*($O$20/($O$19/2)))^2*((($O$20+$G$20)-$C1093)/3))*$D$603)-((PI()*((($C$19+$G$20)-$C1093)*($O$20/($O$19/2)))^2*(((($C$19+$G$20)-$C1093)*($O$20/($O$19/2)))*$AZ$12)/3)*$D$603))),IF('Silo Levels'!$L$19="Pumping",(($D$18*$D$603)+((PI()*(($C$21/2)^2)*($G$20-$C1093))*$D$603))+((($D$18+$H$18)/3)*$BG$12)+(((PI()*($C$21/2)^2*(($C$21/2)*$AZ$12))/3)*$D$603),(($D$18*$D$603)+((PI()*(($C$21/2)^2)*($G$20-$C1093))*$D$603))+((($D$18+$H$18)/3)*$BG$12)-(((PI()*($C$21/2)^2*(($C$21/2)*$AZ$12))/3)*$D$603)))</f>
        <v>13867.580301059395</v>
      </c>
      <c r="E1093" s="73">
        <v>48.8</v>
      </c>
      <c r="F1093" s="101">
        <f t="shared" si="155"/>
        <v>15214.845860811361</v>
      </c>
      <c r="G1093" s="66">
        <v>48.8</v>
      </c>
      <c r="H1093" s="102">
        <f>IF($G1093&gt;$G$20,IF('Silo Levels'!$L$20="Pumping",((PI()*((($C$19+$G$20)-$G1093)*($O$20/($O$19/2)))^2*((($O$20+$G$20)-$G1093))/3)*$H$603)+(((PI()*((($C$19+$G$20)-$G1093)*($O$20/($O$19/2)))^2*(((($C$19+$G$20)-$G1093)*($O$20/($O$19/2)))*$AZ$13))/3)*$H$603),(((PI()*((($C$19+$G$20)-$G1093)*($O$20/($O$19/2)))^2*((($O$20+$G$20)-$G1093)/3))*$H$603)-((PI()*((($C$19+$G$20)-$G1093)*($O$20/($O$19/2)))^2*(((($C$19+$G$20)-$G1093)*($O$20/($O$19/2)))*$AZ$13)/3)*$H$603))),IF('Silo Levels'!$L$20="Pumping",(($D$18*$H$603)+((PI()*(($C$21/2)^2)*($G$20-$G1093))*$H$603))+((($D$18+$H$18)/3)*$BG$13)+(((PI()*($C$21/2)^2*(($C$21/2)*$AZ$13))/3)*$H$603),(($D$18*$H$603)+((PI()*(($C$21/2)^2)*($G$20-$G1093))*$H$603))+((($D$18+$H$18)/3)*$BG$13)-(((PI()*($C$21/2)^2*(($C$21/2)*$AZ$13))/3)*$H$603)))</f>
        <v>11426.711415785501</v>
      </c>
      <c r="I1093" s="73">
        <v>48.8</v>
      </c>
      <c r="J1093" s="101">
        <f t="shared" si="156"/>
        <v>15284.16404007547</v>
      </c>
      <c r="K1093" s="66">
        <v>48.8</v>
      </c>
      <c r="L1093" s="102">
        <f>IF($K1093&gt;$G$20,IF('Silo Levels'!$L$21="Pumping",((PI()*((($C$19+$G$20)-$K1093)*($O$20/($O$19/2)))^2*((($O$20+$G$20)-$K1093))/3)*$L$603)+(((PI()*((($C$19+$G$20)-$K1093)*($O$20/($O$19/2)))^2*(((($C$19+$G$20)-$K1093)*($O$20/($O$19/2)))*$AZ$14))/3)*$L$603),(((PI()*((($C$19+$G$20)-$K1093)*($O$20/($O$19/2)))^2*((($O$20+$G$20)-$K1093)/3))*$L$603)-((PI()*((($C$19+$G$20)-$K1093)*($O$20/($O$19/2)))^2*(((($C$19+$G$20)-$K1093)*($O$20/($O$19/2)))*$AZ$14)/3)*$L$603))),IF('Silo Levels'!$L$21="Pumping",(($D$18*$L$603)+((PI()*(($C$21/2)^2)*($G$20-$K1093))*$L$603))+((($D$18+$H$18)/3)*$BG$14)+(((PI()*($C$21/2)^2*(($C$21/2)*$AZ$14))/3)*$L$603),(($D$18*$L$603)+((PI()*(($C$21/2)^2)*($G$20-$K1093))*$L$603))+((($D$18+$H$18)/3)*$BG$14)-(((PI()*($C$21/2)^2*(($C$21/2)*$AZ$14))/3)*$L$603)))</f>
        <v>11478.771018463356</v>
      </c>
      <c r="M1093" s="73">
        <v>48.8</v>
      </c>
      <c r="N1093" s="101">
        <f t="shared" si="157"/>
        <v>15644.69049772666</v>
      </c>
      <c r="O1093" s="66">
        <v>48.8</v>
      </c>
      <c r="P1093" s="102">
        <f>IF($O1093&gt;$G$20,IF('Silo Levels'!$L$22="Pumping",((PI()*((($C$19+$G$20)-$O1093)*($O$20/($O$19/2)))^2*((($O$20+$G$20)-$O1093))/3)*$P$603)+(((PI()*((($C$19+$G$20)-$O1093)*($O$20/($O$19/2)))^2*(((($C$19+$G$20)-$O1093)*($O$20/($O$19/2)))*$AZ$15))/3)*$P$603),(((PI()*((($C$19+$G$20)-$O1093)*($O$20/($O$19/2)))^2*((($O$20+$G$20)-$O1093)/3))*$P$603)-((PI()*((($C$19+$G$20)-$O1093)*($O$20/($O$19/2)))^2*(((($C$19+$G$20)-$O1093)*($O$20/($O$19/2)))*$AZ$15)/3)*$P$603))),IF('Silo Levels'!$L$22="Pumping",(($D$18*$P$603)+((PI()*(($C$21/2)^2)*($G$20-$O1093))*$P$603))+((($D$18+$H$18)/3)*$BG$15)+(((PI()*($C$21/2)^2*(($C$21/2)*$AZ$15))/3)*$P$603),(($D$18*$P$603)+((PI()*(($C$21/2)^2)*($G$20-$O1093))*$P$603))+((($D$18+$H$18)/3)*$BG$15)-(((PI()*($C$21/2)^2*(($C$21/2)*$AZ$15))/3)*$P$603)))</f>
        <v>11749.534970134167</v>
      </c>
      <c r="Q1093" s="73">
        <v>48.8</v>
      </c>
      <c r="R1093" s="101">
        <f t="shared" si="158"/>
        <v>16183.232513021085</v>
      </c>
      <c r="S1093" s="66">
        <v>48.8</v>
      </c>
      <c r="T1093" s="102">
        <f>IF($S1093&gt;$G$20,IF('Silo Levels'!$L$23="Pumping",((PI()*((($C$19+$G$20)-$S1093)*($O$20/($O$19/2)))^2*((($O$20+$G$20)-$S1093))/3)*$T$603)+(((PI()*((($C$19+$G$20)-$S1093)*($O$20/($O$19/2)))^2*(((($C$19+$G$20)-$S1093)*($O$20/($O$19/2)))*$AZ$16))/3)*$T$603),(((PI()*((($C$19+$G$20)-$S1093)*($O$20/($O$19/2)))^2*((($O$20+$G$20)-$S1093)/3))*$T$603)-((PI()*((($C$19+$G$20)-$S1093)*($O$20/($O$19/2)))^2*(((($C$19+$G$20)-$S1093)*($O$20/($O$19/2)))*$AZ$16)/3)*$T$603))),IF('Silo Levels'!$L$23="Pumping",(($D$18*$T$603)+((PI()*(($C$21/2)^2)*($G$20-$S1093))*$T$603))+((($D$18+$H$18)/3)*$BG$16)+(((PI()*($C$21/2)^2*(($C$21/2)*$AZ$16))/3)*$T$603),(($D$18*$T$603)+((PI()*(($C$21/2)^2)*($G$20-$S1093))*$T$603))+((($D$18+$H$18)/3)*$BG$16)-(((PI()*($C$21/2)^2*(($C$21/2)*$AZ$16))/3)*$T$603)))</f>
        <v>12153.992843078848</v>
      </c>
      <c r="U1093" s="73">
        <v>48.8</v>
      </c>
      <c r="V1093" s="101">
        <f t="shared" si="159"/>
        <v>15214.845860811361</v>
      </c>
      <c r="W1093" s="66">
        <v>48.8</v>
      </c>
      <c r="X1093" s="102">
        <f>IF($W1093&gt;$G$20,IF('Silo Levels'!$L$24="Pumping",((PI()*((($C$19+$G$20)-$W1093)*($O$20/($O$19/2)))^2*((($O$20+$G$20)-$W1093))/3)*$X$603)+(((PI()*((($C$19+$G$20)-$W1093)*($O$20/($O$19/2)))^2*(((($C$19+$G$20)-$W1093)*($O$20/($O$19/2)))*$AZ$17))/3)*$X$603),(((PI()*((($C$19+$G$20)-$W1093)*($O$20/($O$19/2)))^2*((($O$20+$G$20)-$W1093)/3))*$X$603)-((PI()*((($C$19+$G$20)-$W1093)*($O$20/($O$19/2)))^2*(((($C$19+$G$20)-$W1093)*($O$20/($O$19/2)))*$AZ$17)/3)*$X$603))),IF('Silo Levels'!$L$24="Pumping",(($D$18*$X$603)+((PI()*(($C$21/2)^2)*($G$20-$W1093))*$X$603))+((($D$18+$H$18)/3)*$BG$17)+(((PI()*($C$21/2)^2*(($C$21/2)*$AZ$17))/3)*$X$603),(($D$18*$X$603)+((PI()*(($C$21/2)^2)*($G$20-$W1093))*$X$603))+((($D$18+$H$18)/3)*$BG$17)-(((PI()*($C$21/2)^2*(($C$21/2)*$AZ$17))/3)*$X$603)))</f>
        <v>11426.711415785501</v>
      </c>
      <c r="Y1093" s="73">
        <v>48.8</v>
      </c>
      <c r="Z1093" s="101">
        <f t="shared" si="160"/>
        <v>17468.900429333313</v>
      </c>
      <c r="AA1093" s="66">
        <v>48.8</v>
      </c>
      <c r="AB1093" s="102">
        <f>IF($AA1093&gt;$G$20,IF('Silo Levels'!$L$25="Pumping",((PI()*((($C$19+$G$20)-$AA1093)*($O$20/($O$19/2)))^2*((($O$20+$G$20)-$AA1093))/3)*$AB$603)+(((PI()*((($C$19+$G$20)-$AA1093)*($O$20/($O$19/2)))^2*(((($C$19+$G$20)-$AA1093)*($O$20/($O$19/2)))*$AZ$18))/3)*$AB$603),(((PI()*((($C$19+$G$20)-$AA1093)*($O$20/($O$19/2)))^2*((($O$20+$G$20)-$AA1093)/3))*$AB$603)-((PI()*((($C$19+$G$20)-$AA1093)*($O$20/($O$19/2)))^2*(((($C$19+$G$20)-$AA1093)*($O$20/($O$19/2)))*$AZ$18)/3)*$AB$603))),IF('Silo Levels'!$L$25="Pumping",(($D$18*$AB$603)+((PI()*(($C$21/2)^2)*($G$20-$AA1093))*$AB$603))+((($D$18+$H$18)/3)*$BG$18)+(((PI()*($C$21/2)^2*(($C$21/2)*$AZ$18))/3)*$AB$603),(($D$18*$AB$603)+((PI()*(($C$21/2)^2)*($G$20-$AA1093))*$AB$603))+((($D$18+$H$18)/3)*$BG$18)-(((PI()*($C$21/2)^2*(($C$21/2)*$AZ$18))/3)*$AB$603)))</f>
        <v>13119.560052278997</v>
      </c>
      <c r="AC1093" s="73">
        <v>48.8</v>
      </c>
      <c r="AD1093" s="101">
        <f t="shared" si="161"/>
        <v>22698.62177451199</v>
      </c>
      <c r="AE1093" s="66">
        <v>48.8</v>
      </c>
      <c r="AF1093" s="102">
        <f>IF($AE1093&gt;$G$20,IF('Silo Levels'!$L$26="Pumping",((PI()*((($C$19+$G$20)-$AE1093)*($O$20/($O$19/2)))^2*((($O$20+$G$20)-$AE1093))/3)*$AF$603)+(((PI()*((($C$19+$G$20)-$AE1093)*($O$20/($O$19/2)))^2*(((($C$19+$G$20)-$AE1093)*($O$20/($O$19/2)))*$AZ$19))/3)*$AF$603),(((PI()*((($C$19+$G$20)-$AE1093)*($O$20/($O$19/2)))^2*((($O$20+$G$20)-$AE1093)/3))*$AF$603)-((PI()*((($C$19+$G$20)-$AE1093)*($O$20/($O$19/2)))^2*(((($C$19+$G$20)-$AE1093)*($O$20/($O$19/2)))*$AZ$19)/3)*$AF$603))),IF('Silo Levels'!$L$26="Pumping",(($D$18*$AF$603)+((PI()*(($C$21/2)^2)*($G$20-$AE1093))*$AF$603))+((($D$18+$H$18)/3)*$BG$19)+(((PI()*($C$21/2)^2*(($C$21/2)*$AZ$19))/3)*$AF$603),(($D$18*$AF$603)+((PI()*(($C$21/2)^2)*($G$20-$AE1093))*$AF$603))+((($D$18+$H$18)/3)*$BG$19)-(((PI()*($C$21/2)^2*(($C$21/2)*$AZ$19))/3)*$AF$603)))</f>
        <v>20488.136122252014</v>
      </c>
      <c r="AG1093" s="73">
        <v>48.8</v>
      </c>
      <c r="AH1093" s="101">
        <f t="shared" si="162"/>
        <v>16794.5990746241</v>
      </c>
      <c r="AI1093" s="66">
        <v>48.8</v>
      </c>
      <c r="AJ1093" s="102">
        <f>IF($AI1093&gt;$G$20,IF('Silo Levels'!$L$27="Pumping",((PI()*((($C$19+$G$20)-$AI1093)*($O$20/($O$19/2)))^2*((($O$20+$G$20)-$AI1093))/3)*$AJ$603)+(((PI()*((($C$19+$G$20)-$AI1093)*($O$20/($O$19/2)))^2*(((($C$19+$G$20)-$AI1093)*($O$20/($O$19/2)))*$AZ$20))/3)*$AJ$603),(((PI()*((($C$19+$G$20)-$AI1093)*($O$20/($O$19/2)))^2*((($O$20+$G$20)-$AI1093)/3))*$AJ$603)-((PI()*((($C$19+$G$20)-$AI1093)*($O$20/($O$19/2)))^2*(((($C$19+$G$20)-$AI1093)*($O$20/($O$19/2)))*$AZ$20)/3)*$AJ$603))),IF('Silo Levels'!$L$27="Pumping",(($D$18*$AJ$603)+((PI()*(($C$21/2)^2)*($G$20-$AI1093))*$AJ$603))+((($D$18+$H$18)/3)*$BG$20)+(((PI()*($C$21/2)^2*(($C$21/2)*$AZ$20))/3)*$AJ$603),(($D$18*$AJ$603)+((PI()*(($C$21/2)^2)*($G$20-$AI1093))*$AJ$603))+((($D$18+$H$18)/3)*$BG$20)-(((PI()*($C$21/2)^2*(($C$21/2)*$AZ$20))/3)*$AJ$603)))</f>
        <v>12613.143683817379</v>
      </c>
    </row>
    <row r="1094" spans="1:36" x14ac:dyDescent="0.3">
      <c r="A1094">
        <v>48.9</v>
      </c>
      <c r="B1094" s="101">
        <f t="shared" si="154"/>
        <v>16374.996582445583</v>
      </c>
      <c r="C1094" s="66">
        <v>48.9</v>
      </c>
      <c r="D1094" s="102">
        <f>IF($C1094&gt;$G$20,IF('Silo Levels'!$L$19="Pumping",((PI()*((($C$19+$G$20)-$C1094)*($O$20/($O$19/2)))^2*((($O$20+$G$20)-$C1094))/3)*$D$603)+(((PI()*((($C$19+$G$20)-$C1094)*($O$20/($O$19/2)))^2*(((($C$19+$G$20)-$C1094)*($O$20/($O$19/2)))*$AZ$12))/3)*$D$603),(((PI()*((($C$19+$G$20)-$C1094)*($O$20/($O$19/2)))^2*((($O$20+$G$20)-$C1094)/3))*$D$603)-((PI()*((($C$19+$G$20)-$C1094)*($O$20/($O$19/2)))^2*(((($C$19+$G$20)-$C1094)*($O$20/($O$19/2)))*$AZ$12)/3)*$D$603))),IF('Silo Levels'!$L$19="Pumping",(($D$18*$D$603)+((PI()*(($C$21/2)^2)*($G$20-$C1094))*$D$603))+((($D$18+$H$18)/3)*$BG$12)+(((PI()*($C$21/2)^2*(($C$21/2)*$AZ$12))/3)*$D$603),(($D$18*$D$603)+((PI()*(($C$21/2)^2)*($G$20-$C1094))*$D$603))+((($D$18+$H$18)/3)*$BG$12)-(((PI()*($C$21/2)^2*(($C$21/2)*$AZ$12))/3)*$D$603)))</f>
        <v>13447.977808880878</v>
      </c>
      <c r="E1094" s="73">
        <v>48.9</v>
      </c>
      <c r="F1094" s="101">
        <f t="shared" si="155"/>
        <v>14834.712508836634</v>
      </c>
      <c r="G1094" s="66">
        <v>48.9</v>
      </c>
      <c r="H1094" s="102">
        <f>IF($G1094&gt;$G$20,IF('Silo Levels'!$L$20="Pumping",((PI()*((($C$19+$G$20)-$G1094)*($O$20/($O$19/2)))^2*((($O$20+$G$20)-$G1094))/3)*$H$603)+(((PI()*((($C$19+$G$20)-$G1094)*($O$20/($O$19/2)))^2*(((($C$19+$G$20)-$G1094)*($O$20/($O$19/2)))*$AZ$13))/3)*$H$603),(((PI()*((($C$19+$G$20)-$G1094)*($O$20/($O$19/2)))^2*((($O$20+$G$20)-$G1094)/3))*$H$603)-((PI()*((($C$19+$G$20)-$G1094)*($O$20/($O$19/2)))^2*(((($C$19+$G$20)-$G1094)*($O$20/($O$19/2)))*$AZ$13)/3)*$H$603))),IF('Silo Levels'!$L$20="Pumping",(($D$18*$H$603)+((PI()*(($C$21/2)^2)*($G$20-$G1094))*$H$603))+((($D$18+$H$18)/3)*$BG$13)+(((PI()*($C$21/2)^2*(($C$21/2)*$AZ$13))/3)*$H$603),(($D$18*$H$603)+((PI()*(($C$21/2)^2)*($G$20-$G1094))*$H$603))+((($D$18+$H$18)/3)*$BG$13)-(((PI()*($C$21/2)^2*(($C$21/2)*$AZ$13))/3)*$H$603)))</f>
        <v>11046.578063810774</v>
      </c>
      <c r="I1094" s="73">
        <v>48.9</v>
      </c>
      <c r="J1094" s="101">
        <f t="shared" si="156"/>
        <v>14902.298817000799</v>
      </c>
      <c r="K1094" s="66">
        <v>48.9</v>
      </c>
      <c r="L1094" s="102">
        <f>IF($K1094&gt;$G$20,IF('Silo Levels'!$L$21="Pumping",((PI()*((($C$19+$G$20)-$K1094)*($O$20/($O$19/2)))^2*((($O$20+$G$20)-$K1094))/3)*$L$603)+(((PI()*((($C$19+$G$20)-$K1094)*($O$20/($O$19/2)))^2*(((($C$19+$G$20)-$K1094)*($O$20/($O$19/2)))*$AZ$14))/3)*$L$603),(((PI()*((($C$19+$G$20)-$K1094)*($O$20/($O$19/2)))^2*((($O$20+$G$20)-$K1094)/3))*$L$603)-((PI()*((($C$19+$G$20)-$K1094)*($O$20/($O$19/2)))^2*(((($C$19+$G$20)-$K1094)*($O$20/($O$19/2)))*$AZ$14)/3)*$L$603))),IF('Silo Levels'!$L$21="Pumping",(($D$18*$L$603)+((PI()*(($C$21/2)^2)*($G$20-$K1094))*$L$603))+((($D$18+$H$18)/3)*$BG$14)+(((PI()*($C$21/2)^2*(($C$21/2)*$AZ$14))/3)*$L$603),(($D$18*$L$603)+((PI()*(($C$21/2)^2)*($G$20-$K1094))*$L$603))+((($D$18+$H$18)/3)*$BG$14)-(((PI()*($C$21/2)^2*(($C$21/2)*$AZ$14))/3)*$L$603)))</f>
        <v>11096.905795388686</v>
      </c>
      <c r="M1094" s="73">
        <v>48.9</v>
      </c>
      <c r="N1094" s="101">
        <f t="shared" si="157"/>
        <v>15253.817747919464</v>
      </c>
      <c r="O1094" s="66">
        <v>48.9</v>
      </c>
      <c r="P1094" s="102">
        <f>IF($O1094&gt;$G$20,IF('Silo Levels'!$L$22="Pumping",((PI()*((($C$19+$G$20)-$O1094)*($O$20/($O$19/2)))^2*((($O$20+$G$20)-$O1094))/3)*$P$603)+(((PI()*((($C$19+$G$20)-$O1094)*($O$20/($O$19/2)))^2*(((($C$19+$G$20)-$O1094)*($O$20/($O$19/2)))*$AZ$15))/3)*$P$603),(((PI()*((($C$19+$G$20)-$O1094)*($O$20/($O$19/2)))^2*((($O$20+$G$20)-$O1094)/3))*$P$603)-((PI()*((($C$19+$G$20)-$O1094)*($O$20/($O$19/2)))^2*(((($C$19+$G$20)-$O1094)*($O$20/($O$19/2)))*$AZ$15)/3)*$P$603))),IF('Silo Levels'!$L$22="Pumping",(($D$18*$P$603)+((PI()*(($C$21/2)^2)*($G$20-$O1094))*$P$603))+((($D$18+$H$18)/3)*$BG$15)+(((PI()*($C$21/2)^2*(($C$21/2)*$AZ$15))/3)*$P$603),(($D$18*$P$603)+((PI()*(($C$21/2)^2)*($G$20-$O1094))*$P$603))+((($D$18+$H$18)/3)*$BG$15)-(((PI()*($C$21/2)^2*(($C$21/2)*$AZ$15))/3)*$P$603)))</f>
        <v>11358.662220326971</v>
      </c>
      <c r="Q1094" s="73">
        <v>48.9</v>
      </c>
      <c r="R1094" s="101">
        <f t="shared" si="158"/>
        <v>15778.904629765551</v>
      </c>
      <c r="S1094" s="66">
        <v>48.9</v>
      </c>
      <c r="T1094" s="102">
        <f>IF($S1094&gt;$G$20,IF('Silo Levels'!$L$23="Pumping",((PI()*((($C$19+$G$20)-$S1094)*($O$20/($O$19/2)))^2*((($O$20+$G$20)-$S1094))/3)*$T$603)+(((PI()*((($C$19+$G$20)-$S1094)*($O$20/($O$19/2)))^2*(((($C$19+$G$20)-$S1094)*($O$20/($O$19/2)))*$AZ$16))/3)*$T$603),(((PI()*((($C$19+$G$20)-$S1094)*($O$20/($O$19/2)))^2*((($O$20+$G$20)-$S1094)/3))*$T$603)-((PI()*((($C$19+$G$20)-$S1094)*($O$20/($O$19/2)))^2*(((($C$19+$G$20)-$S1094)*($O$20/($O$19/2)))*$AZ$16)/3)*$T$603))),IF('Silo Levels'!$L$23="Pumping",(($D$18*$T$603)+((PI()*(($C$21/2)^2)*($G$20-$S1094))*$T$603))+((($D$18+$H$18)/3)*$BG$16)+(((PI()*($C$21/2)^2*(($C$21/2)*$AZ$16))/3)*$T$603),(($D$18*$T$603)+((PI()*(($C$21/2)^2)*($G$20-$S1094))*$T$603))+((($D$18+$H$18)/3)*$BG$16)-(((PI()*($C$21/2)^2*(($C$21/2)*$AZ$16))/3)*$T$603)))</f>
        <v>11749.664959823314</v>
      </c>
      <c r="U1094" s="73">
        <v>48.9</v>
      </c>
      <c r="V1094" s="101">
        <f t="shared" si="159"/>
        <v>14834.712508836634</v>
      </c>
      <c r="W1094" s="66">
        <v>48.9</v>
      </c>
      <c r="X1094" s="102">
        <f>IF($W1094&gt;$G$20,IF('Silo Levels'!$L$24="Pumping",((PI()*((($C$19+$G$20)-$W1094)*($O$20/($O$19/2)))^2*((($O$20+$G$20)-$W1094))/3)*$X$603)+(((PI()*((($C$19+$G$20)-$W1094)*($O$20/($O$19/2)))^2*(((($C$19+$G$20)-$W1094)*($O$20/($O$19/2)))*$AZ$17))/3)*$X$603),(((PI()*((($C$19+$G$20)-$W1094)*($O$20/($O$19/2)))^2*((($O$20+$G$20)-$W1094)/3))*$X$603)-((PI()*((($C$19+$G$20)-$W1094)*($O$20/($O$19/2)))^2*(((($C$19+$G$20)-$W1094)*($O$20/($O$19/2)))*$AZ$17)/3)*$X$603))),IF('Silo Levels'!$L$24="Pumping",(($D$18*$X$603)+((PI()*(($C$21/2)^2)*($G$20-$W1094))*$X$603))+((($D$18+$H$18)/3)*$BG$17)+(((PI()*($C$21/2)^2*(($C$21/2)*$AZ$17))/3)*$X$603),(($D$18*$X$603)+((PI()*(($C$21/2)^2)*($G$20-$W1094))*$X$603))+((($D$18+$H$18)/3)*$BG$17)-(((PI()*($C$21/2)^2*(($C$21/2)*$AZ$17))/3)*$X$603)))</f>
        <v>11046.578063810774</v>
      </c>
      <c r="Y1094" s="73">
        <v>48.9</v>
      </c>
      <c r="Z1094" s="101">
        <f t="shared" si="160"/>
        <v>17032.450942019146</v>
      </c>
      <c r="AA1094" s="66">
        <v>48.9</v>
      </c>
      <c r="AB1094" s="102">
        <f>IF($AA1094&gt;$G$20,IF('Silo Levels'!$L$25="Pumping",((PI()*((($C$19+$G$20)-$AA1094)*($O$20/($O$19/2)))^2*((($O$20+$G$20)-$AA1094))/3)*$AB$603)+(((PI()*((($C$19+$G$20)-$AA1094)*($O$20/($O$19/2)))^2*(((($C$19+$G$20)-$AA1094)*($O$20/($O$19/2)))*$AZ$18))/3)*$AB$603),(((PI()*((($C$19+$G$20)-$AA1094)*($O$20/($O$19/2)))^2*((($O$20+$G$20)-$AA1094)/3))*$AB$603)-((PI()*((($C$19+$G$20)-$AA1094)*($O$20/($O$19/2)))^2*(((($C$19+$G$20)-$AA1094)*($O$20/($O$19/2)))*$AZ$18)/3)*$AB$603))),IF('Silo Levels'!$L$25="Pumping",(($D$18*$AB$603)+((PI()*(($C$21/2)^2)*($G$20-$AA1094))*$AB$603))+((($D$18+$H$18)/3)*$BG$18)+(((PI()*($C$21/2)^2*(($C$21/2)*$AZ$18))/3)*$AB$603),(($D$18*$AB$603)+((PI()*(($C$21/2)^2)*($G$20-$AA1094))*$AB$603))+((($D$18+$H$18)/3)*$BG$18)-(((PI()*($C$21/2)^2*(($C$21/2)*$AZ$18))/3)*$AB$603)))</f>
        <v>12683.110564964831</v>
      </c>
      <c r="AC1094" s="73">
        <v>48.9</v>
      </c>
      <c r="AD1094" s="101">
        <f t="shared" si="161"/>
        <v>22254.984235939944</v>
      </c>
      <c r="AE1094" s="66">
        <v>48.9</v>
      </c>
      <c r="AF1094" s="102">
        <f>IF($AE1094&gt;$G$20,IF('Silo Levels'!$L$26="Pumping",((PI()*((($C$19+$G$20)-$AE1094)*($O$20/($O$19/2)))^2*((($O$20+$G$20)-$AE1094))/3)*$AF$603)+(((PI()*((($C$19+$G$20)-$AE1094)*($O$20/($O$19/2)))^2*(((($C$19+$G$20)-$AE1094)*($O$20/($O$19/2)))*$AZ$19))/3)*$AF$603),(((PI()*((($C$19+$G$20)-$AE1094)*($O$20/($O$19/2)))^2*((($O$20+$G$20)-$AE1094)/3))*$AF$603)-((PI()*((($C$19+$G$20)-$AE1094)*($O$20/($O$19/2)))^2*(((($C$19+$G$20)-$AE1094)*($O$20/($O$19/2)))*$AZ$19)/3)*$AF$603))),IF('Silo Levels'!$L$26="Pumping",(($D$18*$AF$603)+((PI()*(($C$21/2)^2)*($G$20-$AE1094))*$AF$603))+((($D$18+$H$18)/3)*$BG$19)+(((PI()*($C$21/2)^2*(($C$21/2)*$AZ$19))/3)*$AF$603),(($D$18*$AF$603)+((PI()*(($C$21/2)^2)*($G$20-$AE1094))*$AF$603))+((($D$18+$H$18)/3)*$BG$19)-(((PI()*($C$21/2)^2*(($C$21/2)*$AZ$19))/3)*$AF$603)))</f>
        <v>20044.498583679968</v>
      </c>
      <c r="AG1094" s="73">
        <v>48.9</v>
      </c>
      <c r="AH1094" s="101">
        <f t="shared" si="162"/>
        <v>16374.996582445583</v>
      </c>
      <c r="AI1094" s="66">
        <v>48.9</v>
      </c>
      <c r="AJ1094" s="102">
        <f>IF($AI1094&gt;$G$20,IF('Silo Levels'!$L$27="Pumping",((PI()*((($C$19+$G$20)-$AI1094)*($O$20/($O$19/2)))^2*((($O$20+$G$20)-$AI1094))/3)*$AJ$603)+(((PI()*((($C$19+$G$20)-$AI1094)*($O$20/($O$19/2)))^2*(((($C$19+$G$20)-$AI1094)*($O$20/($O$19/2)))*$AZ$20))/3)*$AJ$603),(((PI()*((($C$19+$G$20)-$AI1094)*($O$20/($O$19/2)))^2*((($O$20+$G$20)-$AI1094)/3))*$AJ$603)-((PI()*((($C$19+$G$20)-$AI1094)*($O$20/($O$19/2)))^2*(((($C$19+$G$20)-$AI1094)*($O$20/($O$19/2)))*$AZ$20)/3)*$AJ$603))),IF('Silo Levels'!$L$27="Pumping",(($D$18*$AJ$603)+((PI()*(($C$21/2)^2)*($G$20-$AI1094))*$AJ$603))+((($D$18+$H$18)/3)*$BG$20)+(((PI()*($C$21/2)^2*(($C$21/2)*$AZ$20))/3)*$AJ$603),(($D$18*$AJ$603)+((PI()*(($C$21/2)^2)*($G$20-$AI1094))*$AJ$603))+((($D$18+$H$18)/3)*$BG$20)-(((PI()*($C$21/2)^2*(($C$21/2)*$AZ$20))/3)*$AJ$603)))</f>
        <v>12193.541191638862</v>
      </c>
    </row>
    <row r="1095" spans="1:36" x14ac:dyDescent="0.3">
      <c r="A1095">
        <v>49</v>
      </c>
      <c r="B1095" s="101">
        <f t="shared" si="154"/>
        <v>15955.394090267062</v>
      </c>
      <c r="C1095" s="66">
        <v>49</v>
      </c>
      <c r="D1095" s="102">
        <f>IF($C1095&gt;$G$20,IF('Silo Levels'!$L$19="Pumping",((PI()*((($C$19+$G$20)-$C1095)*($O$20/($O$19/2)))^2*((($O$20+$G$20)-$C1095))/3)*$D$603)+(((PI()*((($C$19+$G$20)-$C1095)*($O$20/($O$19/2)))^2*(((($C$19+$G$20)-$C1095)*($O$20/($O$19/2)))*$AZ$12))/3)*$D$603),(((PI()*((($C$19+$G$20)-$C1095)*($O$20/($O$19/2)))^2*((($O$20+$G$20)-$C1095)/3))*$D$603)-((PI()*((($C$19+$G$20)-$C1095)*($O$20/($O$19/2)))^2*(((($C$19+$G$20)-$C1095)*($O$20/($O$19/2)))*$AZ$12)/3)*$D$603))),IF('Silo Levels'!$L$19="Pumping",(($D$18*$D$603)+((PI()*(($C$21/2)^2)*($G$20-$C1095))*$D$603))+((($D$18+$H$18)/3)*$BG$12)+(((PI()*($C$21/2)^2*(($C$21/2)*$AZ$12))/3)*$D$603),(($D$18*$D$603)+((PI()*(($C$21/2)^2)*($G$20-$C1095))*$D$603))+((($D$18+$H$18)/3)*$BG$12)-(((PI()*($C$21/2)^2*(($C$21/2)*$AZ$12))/3)*$D$603)))</f>
        <v>13028.375316702357</v>
      </c>
      <c r="E1095" s="73">
        <v>49</v>
      </c>
      <c r="F1095" s="101">
        <f t="shared" si="155"/>
        <v>14454.57915686191</v>
      </c>
      <c r="G1095" s="66">
        <v>49</v>
      </c>
      <c r="H1095" s="102">
        <f>IF($G1095&gt;$G$20,IF('Silo Levels'!$L$20="Pumping",((PI()*((($C$19+$G$20)-$G1095)*($O$20/($O$19/2)))^2*((($O$20+$G$20)-$G1095))/3)*$H$603)+(((PI()*((($C$19+$G$20)-$G1095)*($O$20/($O$19/2)))^2*(((($C$19+$G$20)-$G1095)*($O$20/($O$19/2)))*$AZ$13))/3)*$H$603),(((PI()*((($C$19+$G$20)-$G1095)*($O$20/($O$19/2)))^2*((($O$20+$G$20)-$G1095)/3))*$H$603)-((PI()*((($C$19+$G$20)-$G1095)*($O$20/($O$19/2)))^2*(((($C$19+$G$20)-$G1095)*($O$20/($O$19/2)))*$AZ$13)/3)*$H$603))),IF('Silo Levels'!$L$20="Pumping",(($D$18*$H$603)+((PI()*(($C$21/2)^2)*($G$20-$G1095))*$H$603))+((($D$18+$H$18)/3)*$BG$13)+(((PI()*($C$21/2)^2*(($C$21/2)*$AZ$13))/3)*$H$603),(($D$18*$H$603)+((PI()*(($C$21/2)^2)*($G$20-$G1095))*$H$603))+((($D$18+$H$18)/3)*$BG$13)-(((PI()*($C$21/2)^2*(($C$21/2)*$AZ$13))/3)*$H$603)))</f>
        <v>10666.444711836049</v>
      </c>
      <c r="I1095" s="73">
        <v>49</v>
      </c>
      <c r="J1095" s="101">
        <f t="shared" si="156"/>
        <v>14520.433593926129</v>
      </c>
      <c r="K1095" s="66">
        <v>49</v>
      </c>
      <c r="L1095" s="102">
        <f>IF($K1095&gt;$G$20,IF('Silo Levels'!$L$21="Pumping",((PI()*((($C$19+$G$20)-$K1095)*($O$20/($O$19/2)))^2*((($O$20+$G$20)-$K1095))/3)*$L$603)+(((PI()*((($C$19+$G$20)-$K1095)*($O$20/($O$19/2)))^2*(((($C$19+$G$20)-$K1095)*($O$20/($O$19/2)))*$AZ$14))/3)*$L$603),(((PI()*((($C$19+$G$20)-$K1095)*($O$20/($O$19/2)))^2*((($O$20+$G$20)-$K1095)/3))*$L$603)-((PI()*((($C$19+$G$20)-$K1095)*($O$20/($O$19/2)))^2*(((($C$19+$G$20)-$K1095)*($O$20/($O$19/2)))*$AZ$14)/3)*$L$603))),IF('Silo Levels'!$L$21="Pumping",(($D$18*$L$603)+((PI()*(($C$21/2)^2)*($G$20-$K1095))*$L$603))+((($D$18+$H$18)/3)*$BG$14)+(((PI()*($C$21/2)^2*(($C$21/2)*$AZ$14))/3)*$L$603),(($D$18*$L$603)+((PI()*(($C$21/2)^2)*($G$20-$K1095))*$L$603))+((($D$18+$H$18)/3)*$BG$14)-(((PI()*($C$21/2)^2*(($C$21/2)*$AZ$14))/3)*$L$603)))</f>
        <v>10715.040572314016</v>
      </c>
      <c r="M1095" s="73">
        <v>49</v>
      </c>
      <c r="N1095" s="101">
        <f t="shared" si="157"/>
        <v>14862.944998112267</v>
      </c>
      <c r="O1095" s="66">
        <v>49</v>
      </c>
      <c r="P1095" s="102">
        <f>IF($O1095&gt;$G$20,IF('Silo Levels'!$L$22="Pumping",((PI()*((($C$19+$G$20)-$O1095)*($O$20/($O$19/2)))^2*((($O$20+$G$20)-$O1095))/3)*$P$603)+(((PI()*((($C$19+$G$20)-$O1095)*($O$20/($O$19/2)))^2*(((($C$19+$G$20)-$O1095)*($O$20/($O$19/2)))*$AZ$15))/3)*$P$603),(((PI()*((($C$19+$G$20)-$O1095)*($O$20/($O$19/2)))^2*((($O$20+$G$20)-$O1095)/3))*$P$603)-((PI()*((($C$19+$G$20)-$O1095)*($O$20/($O$19/2)))^2*(((($C$19+$G$20)-$O1095)*($O$20/($O$19/2)))*$AZ$15)/3)*$P$603))),IF('Silo Levels'!$L$22="Pumping",(($D$18*$P$603)+((PI()*(($C$21/2)^2)*($G$20-$O1095))*$P$603))+((($D$18+$H$18)/3)*$BG$15)+(((PI()*($C$21/2)^2*(($C$21/2)*$AZ$15))/3)*$P$603),(($D$18*$P$603)+((PI()*(($C$21/2)^2)*($G$20-$O1095))*$P$603))+((($D$18+$H$18)/3)*$BG$15)-(((PI()*($C$21/2)^2*(($C$21/2)*$AZ$15))/3)*$P$603)))</f>
        <v>10967.789470519774</v>
      </c>
      <c r="Q1095" s="73">
        <v>49</v>
      </c>
      <c r="R1095" s="101">
        <f t="shared" si="158"/>
        <v>15374.576746510018</v>
      </c>
      <c r="S1095" s="66">
        <v>49</v>
      </c>
      <c r="T1095" s="102">
        <f>IF($S1095&gt;$G$20,IF('Silo Levels'!$L$23="Pumping",((PI()*((($C$19+$G$20)-$S1095)*($O$20/($O$19/2)))^2*((($O$20+$G$20)-$S1095))/3)*$T$603)+(((PI()*((($C$19+$G$20)-$S1095)*($O$20/($O$19/2)))^2*(((($C$19+$G$20)-$S1095)*($O$20/($O$19/2)))*$AZ$16))/3)*$T$603),(((PI()*((($C$19+$G$20)-$S1095)*($O$20/($O$19/2)))^2*((($O$20+$G$20)-$S1095)/3))*$T$603)-((PI()*((($C$19+$G$20)-$S1095)*($O$20/($O$19/2)))^2*(((($C$19+$G$20)-$S1095)*($O$20/($O$19/2)))*$AZ$16)/3)*$T$603))),IF('Silo Levels'!$L$23="Pumping",(($D$18*$T$603)+((PI()*(($C$21/2)^2)*($G$20-$S1095))*$T$603))+((($D$18+$H$18)/3)*$BG$16)+(((PI()*($C$21/2)^2*(($C$21/2)*$AZ$16))/3)*$T$603),(($D$18*$T$603)+((PI()*(($C$21/2)^2)*($G$20-$S1095))*$T$603))+((($D$18+$H$18)/3)*$BG$16)-(((PI()*($C$21/2)^2*(($C$21/2)*$AZ$16))/3)*$T$603)))</f>
        <v>11345.337076567781</v>
      </c>
      <c r="U1095" s="73">
        <v>49</v>
      </c>
      <c r="V1095" s="101">
        <f t="shared" si="159"/>
        <v>14454.57915686191</v>
      </c>
      <c r="W1095" s="66">
        <v>49</v>
      </c>
      <c r="X1095" s="102">
        <f>IF($W1095&gt;$G$20,IF('Silo Levels'!$L$24="Pumping",((PI()*((($C$19+$G$20)-$W1095)*($O$20/($O$19/2)))^2*((($O$20+$G$20)-$W1095))/3)*$X$603)+(((PI()*((($C$19+$G$20)-$W1095)*($O$20/($O$19/2)))^2*(((($C$19+$G$20)-$W1095)*($O$20/($O$19/2)))*$AZ$17))/3)*$X$603),(((PI()*((($C$19+$G$20)-$W1095)*($O$20/($O$19/2)))^2*((($O$20+$G$20)-$W1095)/3))*$X$603)-((PI()*((($C$19+$G$20)-$W1095)*($O$20/($O$19/2)))^2*(((($C$19+$G$20)-$W1095)*($O$20/($O$19/2)))*$AZ$17)/3)*$X$603))),IF('Silo Levels'!$L$24="Pumping",(($D$18*$X$603)+((PI()*(($C$21/2)^2)*($G$20-$W1095))*$X$603))+((($D$18+$H$18)/3)*$BG$17)+(((PI()*($C$21/2)^2*(($C$21/2)*$AZ$17))/3)*$X$603),(($D$18*$X$603)+((PI()*(($C$21/2)^2)*($G$20-$W1095))*$X$603))+((($D$18+$H$18)/3)*$BG$17)-(((PI()*($C$21/2)^2*(($C$21/2)*$AZ$17))/3)*$X$603)))</f>
        <v>10666.444711836049</v>
      </c>
      <c r="Y1095" s="73">
        <v>49</v>
      </c>
      <c r="Z1095" s="101">
        <f t="shared" si="160"/>
        <v>16596.00145470498</v>
      </c>
      <c r="AA1095" s="66">
        <v>49</v>
      </c>
      <c r="AB1095" s="102">
        <f>IF($AA1095&gt;$G$20,IF('Silo Levels'!$L$25="Pumping",((PI()*((($C$19+$G$20)-$AA1095)*($O$20/($O$19/2)))^2*((($O$20+$G$20)-$AA1095))/3)*$AB$603)+(((PI()*((($C$19+$G$20)-$AA1095)*($O$20/($O$19/2)))^2*(((($C$19+$G$20)-$AA1095)*($O$20/($O$19/2)))*$AZ$18))/3)*$AB$603),(((PI()*((($C$19+$G$20)-$AA1095)*($O$20/($O$19/2)))^2*((($O$20+$G$20)-$AA1095)/3))*$AB$603)-((PI()*((($C$19+$G$20)-$AA1095)*($O$20/($O$19/2)))^2*(((($C$19+$G$20)-$AA1095)*($O$20/($O$19/2)))*$AZ$18)/3)*$AB$603))),IF('Silo Levels'!$L$25="Pumping",(($D$18*$AB$603)+((PI()*(($C$21/2)^2)*($G$20-$AA1095))*$AB$603))+((($D$18+$H$18)/3)*$BG$18)+(((PI()*($C$21/2)^2*(($C$21/2)*$AZ$18))/3)*$AB$603),(($D$18*$AB$603)+((PI()*(($C$21/2)^2)*($G$20-$AA1095))*$AB$603))+((($D$18+$H$18)/3)*$BG$18)-(((PI()*($C$21/2)^2*(($C$21/2)*$AZ$18))/3)*$AB$603)))</f>
        <v>12246.661077650664</v>
      </c>
      <c r="AC1095" s="73">
        <v>49</v>
      </c>
      <c r="AD1095" s="101">
        <f t="shared" si="161"/>
        <v>21811.346697367906</v>
      </c>
      <c r="AE1095" s="66">
        <v>49</v>
      </c>
      <c r="AF1095" s="102">
        <f>IF($AE1095&gt;$G$20,IF('Silo Levels'!$L$26="Pumping",((PI()*((($C$19+$G$20)-$AE1095)*($O$20/($O$19/2)))^2*((($O$20+$G$20)-$AE1095))/3)*$AF$603)+(((PI()*((($C$19+$G$20)-$AE1095)*($O$20/($O$19/2)))^2*(((($C$19+$G$20)-$AE1095)*($O$20/($O$19/2)))*$AZ$19))/3)*$AF$603),(((PI()*((($C$19+$G$20)-$AE1095)*($O$20/($O$19/2)))^2*((($O$20+$G$20)-$AE1095)/3))*$AF$603)-((PI()*((($C$19+$G$20)-$AE1095)*($O$20/($O$19/2)))^2*(((($C$19+$G$20)-$AE1095)*($O$20/($O$19/2)))*$AZ$19)/3)*$AF$603))),IF('Silo Levels'!$L$26="Pumping",(($D$18*$AF$603)+((PI()*(($C$21/2)^2)*($G$20-$AE1095))*$AF$603))+((($D$18+$H$18)/3)*$BG$19)+(((PI()*($C$21/2)^2*(($C$21/2)*$AZ$19))/3)*$AF$603),(($D$18*$AF$603)+((PI()*(($C$21/2)^2)*($G$20-$AE1095))*$AF$603))+((($D$18+$H$18)/3)*$BG$19)-(((PI()*($C$21/2)^2*(($C$21/2)*$AZ$19))/3)*$AF$603)))</f>
        <v>19600.861045107929</v>
      </c>
      <c r="AG1095" s="73">
        <v>49</v>
      </c>
      <c r="AH1095" s="101">
        <f t="shared" si="162"/>
        <v>15955.394090267062</v>
      </c>
      <c r="AI1095" s="66">
        <v>49</v>
      </c>
      <c r="AJ1095" s="102">
        <f>IF($AI1095&gt;$G$20,IF('Silo Levels'!$L$27="Pumping",((PI()*((($C$19+$G$20)-$AI1095)*($O$20/($O$19/2)))^2*((($O$20+$G$20)-$AI1095))/3)*$AJ$603)+(((PI()*((($C$19+$G$20)-$AI1095)*($O$20/($O$19/2)))^2*(((($C$19+$G$20)-$AI1095)*($O$20/($O$19/2)))*$AZ$20))/3)*$AJ$603),(((PI()*((($C$19+$G$20)-$AI1095)*($O$20/($O$19/2)))^2*((($O$20+$G$20)-$AI1095)/3))*$AJ$603)-((PI()*((($C$19+$G$20)-$AI1095)*($O$20/($O$19/2)))^2*(((($C$19+$G$20)-$AI1095)*($O$20/($O$19/2)))*$AZ$20)/3)*$AJ$603))),IF('Silo Levels'!$L$27="Pumping",(($D$18*$AJ$603)+((PI()*(($C$21/2)^2)*($G$20-$AI1095))*$AJ$603))+((($D$18+$H$18)/3)*$BG$20)+(((PI()*($C$21/2)^2*(($C$21/2)*$AZ$20))/3)*$AJ$603),(($D$18*$AJ$603)+((PI()*(($C$21/2)^2)*($G$20-$AI1095))*$AJ$603))+((($D$18+$H$18)/3)*$BG$20)-(((PI()*($C$21/2)^2*(($C$21/2)*$AZ$20))/3)*$AJ$603)))</f>
        <v>11773.938699460341</v>
      </c>
    </row>
    <row r="1096" spans="1:36" x14ac:dyDescent="0.3">
      <c r="A1096">
        <v>49.1</v>
      </c>
      <c r="B1096" s="101">
        <f t="shared" si="154"/>
        <v>15535.791598088541</v>
      </c>
      <c r="C1096" s="66">
        <v>49.1</v>
      </c>
      <c r="D1096" s="102">
        <f>IF($C1096&gt;$G$20,IF('Silo Levels'!$L$19="Pumping",((PI()*((($C$19+$G$20)-$C1096)*($O$20/($O$19/2)))^2*((($O$20+$G$20)-$C1096))/3)*$D$603)+(((PI()*((($C$19+$G$20)-$C1096)*($O$20/($O$19/2)))^2*(((($C$19+$G$20)-$C1096)*($O$20/($O$19/2)))*$AZ$12))/3)*$D$603),(((PI()*((($C$19+$G$20)-$C1096)*($O$20/($O$19/2)))^2*((($O$20+$G$20)-$C1096)/3))*$D$603)-((PI()*((($C$19+$G$20)-$C1096)*($O$20/($O$19/2)))^2*(((($C$19+$G$20)-$C1096)*($O$20/($O$19/2)))*$AZ$12)/3)*$D$603))),IF('Silo Levels'!$L$19="Pumping",(($D$18*$D$603)+((PI()*(($C$21/2)^2)*($G$20-$C1096))*$D$603))+((($D$18+$H$18)/3)*$BG$12)+(((PI()*($C$21/2)^2*(($C$21/2)*$AZ$12))/3)*$D$603),(($D$18*$D$603)+((PI()*(($C$21/2)^2)*($G$20-$C1096))*$D$603))+((($D$18+$H$18)/3)*$BG$12)-(((PI()*($C$21/2)^2*(($C$21/2)*$AZ$12))/3)*$D$603)))</f>
        <v>12608.772824523836</v>
      </c>
      <c r="E1096" s="73">
        <v>49.1</v>
      </c>
      <c r="F1096" s="101">
        <f t="shared" si="155"/>
        <v>14074.445804887182</v>
      </c>
      <c r="G1096" s="66">
        <v>49.1</v>
      </c>
      <c r="H1096" s="102">
        <f>IF($G1096&gt;$G$20,IF('Silo Levels'!$L$20="Pumping",((PI()*((($C$19+$G$20)-$G1096)*($O$20/($O$19/2)))^2*((($O$20+$G$20)-$G1096))/3)*$H$603)+(((PI()*((($C$19+$G$20)-$G1096)*($O$20/($O$19/2)))^2*(((($C$19+$G$20)-$G1096)*($O$20/($O$19/2)))*$AZ$13))/3)*$H$603),(((PI()*((($C$19+$G$20)-$G1096)*($O$20/($O$19/2)))^2*((($O$20+$G$20)-$G1096)/3))*$H$603)-((PI()*((($C$19+$G$20)-$G1096)*($O$20/($O$19/2)))^2*(((($C$19+$G$20)-$G1096)*($O$20/($O$19/2)))*$AZ$13)/3)*$H$603))),IF('Silo Levels'!$L$20="Pumping",(($D$18*$H$603)+((PI()*(($C$21/2)^2)*($G$20-$G1096))*$H$603))+((($D$18+$H$18)/3)*$BG$13)+(((PI()*($C$21/2)^2*(($C$21/2)*$AZ$13))/3)*$H$603),(($D$18*$H$603)+((PI()*(($C$21/2)^2)*($G$20-$G1096))*$H$603))+((($D$18+$H$18)/3)*$BG$13)-(((PI()*($C$21/2)^2*(($C$21/2)*$AZ$13))/3)*$H$603)))</f>
        <v>10286.311359861322</v>
      </c>
      <c r="I1096" s="73">
        <v>49.1</v>
      </c>
      <c r="J1096" s="101">
        <f t="shared" si="156"/>
        <v>14138.568370851457</v>
      </c>
      <c r="K1096" s="66">
        <v>49.1</v>
      </c>
      <c r="L1096" s="102">
        <f>IF($K1096&gt;$G$20,IF('Silo Levels'!$L$21="Pumping",((PI()*((($C$19+$G$20)-$K1096)*($O$20/($O$19/2)))^2*((($O$20+$G$20)-$K1096))/3)*$L$603)+(((PI()*((($C$19+$G$20)-$K1096)*($O$20/($O$19/2)))^2*(((($C$19+$G$20)-$K1096)*($O$20/($O$19/2)))*$AZ$14))/3)*$L$603),(((PI()*((($C$19+$G$20)-$K1096)*($O$20/($O$19/2)))^2*((($O$20+$G$20)-$K1096)/3))*$L$603)-((PI()*((($C$19+$G$20)-$K1096)*($O$20/($O$19/2)))^2*(((($C$19+$G$20)-$K1096)*($O$20/($O$19/2)))*$AZ$14)/3)*$L$603))),IF('Silo Levels'!$L$21="Pumping",(($D$18*$L$603)+((PI()*(($C$21/2)^2)*($G$20-$K1096))*$L$603))+((($D$18+$H$18)/3)*$BG$14)+(((PI()*($C$21/2)^2*(($C$21/2)*$AZ$14))/3)*$L$603),(($D$18*$L$603)+((PI()*(($C$21/2)^2)*($G$20-$K1096))*$L$603))+((($D$18+$H$18)/3)*$BG$14)-(((PI()*($C$21/2)^2*(($C$21/2)*$AZ$14))/3)*$L$603)))</f>
        <v>10333.175349239344</v>
      </c>
      <c r="M1096" s="73">
        <v>49.1</v>
      </c>
      <c r="N1096" s="101">
        <f t="shared" si="157"/>
        <v>14472.07224830507</v>
      </c>
      <c r="O1096" s="66">
        <v>49.1</v>
      </c>
      <c r="P1096" s="102">
        <f>IF($O1096&gt;$G$20,IF('Silo Levels'!$L$22="Pumping",((PI()*((($C$19+$G$20)-$O1096)*($O$20/($O$19/2)))^2*((($O$20+$G$20)-$O1096))/3)*$P$603)+(((PI()*((($C$19+$G$20)-$O1096)*($O$20/($O$19/2)))^2*(((($C$19+$G$20)-$O1096)*($O$20/($O$19/2)))*$AZ$15))/3)*$P$603),(((PI()*((($C$19+$G$20)-$O1096)*($O$20/($O$19/2)))^2*((($O$20+$G$20)-$O1096)/3))*$P$603)-((PI()*((($C$19+$G$20)-$O1096)*($O$20/($O$19/2)))^2*(((($C$19+$G$20)-$O1096)*($O$20/($O$19/2)))*$AZ$15)/3)*$P$603))),IF('Silo Levels'!$L$22="Pumping",(($D$18*$P$603)+((PI()*(($C$21/2)^2)*($G$20-$O1096))*$P$603))+((($D$18+$H$18)/3)*$BG$15)+(((PI()*($C$21/2)^2*(($C$21/2)*$AZ$15))/3)*$P$603),(($D$18*$P$603)+((PI()*(($C$21/2)^2)*($G$20-$O1096))*$P$603))+((($D$18+$H$18)/3)*$BG$15)-(((PI()*($C$21/2)^2*(($C$21/2)*$AZ$15))/3)*$P$603)))</f>
        <v>10576.916720712577</v>
      </c>
      <c r="Q1096" s="73">
        <v>49.1</v>
      </c>
      <c r="R1096" s="101">
        <f t="shared" si="158"/>
        <v>14970.248863254485</v>
      </c>
      <c r="S1096" s="66">
        <v>49.1</v>
      </c>
      <c r="T1096" s="102">
        <f>IF($S1096&gt;$G$20,IF('Silo Levels'!$L$23="Pumping",((PI()*((($C$19+$G$20)-$S1096)*($O$20/($O$19/2)))^2*((($O$20+$G$20)-$S1096))/3)*$T$603)+(((PI()*((($C$19+$G$20)-$S1096)*($O$20/($O$19/2)))^2*(((($C$19+$G$20)-$S1096)*($O$20/($O$19/2)))*$AZ$16))/3)*$T$603),(((PI()*((($C$19+$G$20)-$S1096)*($O$20/($O$19/2)))^2*((($O$20+$G$20)-$S1096)/3))*$T$603)-((PI()*((($C$19+$G$20)-$S1096)*($O$20/($O$19/2)))^2*(((($C$19+$G$20)-$S1096)*($O$20/($O$19/2)))*$AZ$16)/3)*$T$603))),IF('Silo Levels'!$L$23="Pumping",(($D$18*$T$603)+((PI()*(($C$21/2)^2)*($G$20-$S1096))*$T$603))+((($D$18+$H$18)/3)*$BG$16)+(((PI()*($C$21/2)^2*(($C$21/2)*$AZ$16))/3)*$T$603),(($D$18*$T$603)+((PI()*(($C$21/2)^2)*($G$20-$S1096))*$T$603))+((($D$18+$H$18)/3)*$BG$16)-(((PI()*($C$21/2)^2*(($C$21/2)*$AZ$16))/3)*$T$603)))</f>
        <v>10941.009193312248</v>
      </c>
      <c r="U1096" s="73">
        <v>49.1</v>
      </c>
      <c r="V1096" s="101">
        <f t="shared" si="159"/>
        <v>14074.445804887182</v>
      </c>
      <c r="W1096" s="66">
        <v>49.1</v>
      </c>
      <c r="X1096" s="102">
        <f>IF($W1096&gt;$G$20,IF('Silo Levels'!$L$24="Pumping",((PI()*((($C$19+$G$20)-$W1096)*($O$20/($O$19/2)))^2*((($O$20+$G$20)-$W1096))/3)*$X$603)+(((PI()*((($C$19+$G$20)-$W1096)*($O$20/($O$19/2)))^2*(((($C$19+$G$20)-$W1096)*($O$20/($O$19/2)))*$AZ$17))/3)*$X$603),(((PI()*((($C$19+$G$20)-$W1096)*($O$20/($O$19/2)))^2*((($O$20+$G$20)-$W1096)/3))*$X$603)-((PI()*((($C$19+$G$20)-$W1096)*($O$20/($O$19/2)))^2*(((($C$19+$G$20)-$W1096)*($O$20/($O$19/2)))*$AZ$17)/3)*$X$603))),IF('Silo Levels'!$L$24="Pumping",(($D$18*$X$603)+((PI()*(($C$21/2)^2)*($G$20-$W1096))*$X$603))+((($D$18+$H$18)/3)*$BG$17)+(((PI()*($C$21/2)^2*(($C$21/2)*$AZ$17))/3)*$X$603),(($D$18*$X$603)+((PI()*(($C$21/2)^2)*($G$20-$W1096))*$X$603))+((($D$18+$H$18)/3)*$BG$17)-(((PI()*($C$21/2)^2*(($C$21/2)*$AZ$17))/3)*$X$603)))</f>
        <v>10286.311359861322</v>
      </c>
      <c r="Y1096" s="73">
        <v>49.1</v>
      </c>
      <c r="Z1096" s="101">
        <f t="shared" si="160"/>
        <v>16159.551967390813</v>
      </c>
      <c r="AA1096" s="66">
        <v>49.1</v>
      </c>
      <c r="AB1096" s="102">
        <f>IF($AA1096&gt;$G$20,IF('Silo Levels'!$L$25="Pumping",((PI()*((($C$19+$G$20)-$AA1096)*($O$20/($O$19/2)))^2*((($O$20+$G$20)-$AA1096))/3)*$AB$603)+(((PI()*((($C$19+$G$20)-$AA1096)*($O$20/($O$19/2)))^2*(((($C$19+$G$20)-$AA1096)*($O$20/($O$19/2)))*$AZ$18))/3)*$AB$603),(((PI()*((($C$19+$G$20)-$AA1096)*($O$20/($O$19/2)))^2*((($O$20+$G$20)-$AA1096)/3))*$AB$603)-((PI()*((($C$19+$G$20)-$AA1096)*($O$20/($O$19/2)))^2*(((($C$19+$G$20)-$AA1096)*($O$20/($O$19/2)))*$AZ$18)/3)*$AB$603))),IF('Silo Levels'!$L$25="Pumping",(($D$18*$AB$603)+((PI()*(($C$21/2)^2)*($G$20-$AA1096))*$AB$603))+((($D$18+$H$18)/3)*$BG$18)+(((PI()*($C$21/2)^2*(($C$21/2)*$AZ$18))/3)*$AB$603),(($D$18*$AB$603)+((PI()*(($C$21/2)^2)*($G$20-$AA1096))*$AB$603))+((($D$18+$H$18)/3)*$BG$18)-(((PI()*($C$21/2)^2*(($C$21/2)*$AZ$18))/3)*$AB$603)))</f>
        <v>11810.211590336497</v>
      </c>
      <c r="AC1096" s="73">
        <v>49.1</v>
      </c>
      <c r="AD1096" s="101">
        <f t="shared" si="161"/>
        <v>21367.70915879586</v>
      </c>
      <c r="AE1096" s="66">
        <v>49.1</v>
      </c>
      <c r="AF1096" s="102">
        <f>IF($AE1096&gt;$G$20,IF('Silo Levels'!$L$26="Pumping",((PI()*((($C$19+$G$20)-$AE1096)*($O$20/($O$19/2)))^2*((($O$20+$G$20)-$AE1096))/3)*$AF$603)+(((PI()*((($C$19+$G$20)-$AE1096)*($O$20/($O$19/2)))^2*(((($C$19+$G$20)-$AE1096)*($O$20/($O$19/2)))*$AZ$19))/3)*$AF$603),(((PI()*((($C$19+$G$20)-$AE1096)*($O$20/($O$19/2)))^2*((($O$20+$G$20)-$AE1096)/3))*$AF$603)-((PI()*((($C$19+$G$20)-$AE1096)*($O$20/($O$19/2)))^2*(((($C$19+$G$20)-$AE1096)*($O$20/($O$19/2)))*$AZ$19)/3)*$AF$603))),IF('Silo Levels'!$L$26="Pumping",(($D$18*$AF$603)+((PI()*(($C$21/2)^2)*($G$20-$AE1096))*$AF$603))+((($D$18+$H$18)/3)*$BG$19)+(((PI()*($C$21/2)^2*(($C$21/2)*$AZ$19))/3)*$AF$603),(($D$18*$AF$603)+((PI()*(($C$21/2)^2)*($G$20-$AE1096))*$AF$603))+((($D$18+$H$18)/3)*$BG$19)-(((PI()*($C$21/2)^2*(($C$21/2)*$AZ$19))/3)*$AF$603)))</f>
        <v>19157.223506535884</v>
      </c>
      <c r="AG1096" s="73">
        <v>49.1</v>
      </c>
      <c r="AH1096" s="101">
        <f t="shared" si="162"/>
        <v>15535.791598088541</v>
      </c>
      <c r="AI1096" s="66">
        <v>49.1</v>
      </c>
      <c r="AJ1096" s="102">
        <f>IF($AI1096&gt;$G$20,IF('Silo Levels'!$L$27="Pumping",((PI()*((($C$19+$G$20)-$AI1096)*($O$20/($O$19/2)))^2*((($O$20+$G$20)-$AI1096))/3)*$AJ$603)+(((PI()*((($C$19+$G$20)-$AI1096)*($O$20/($O$19/2)))^2*(((($C$19+$G$20)-$AI1096)*($O$20/($O$19/2)))*$AZ$20))/3)*$AJ$603),(((PI()*((($C$19+$G$20)-$AI1096)*($O$20/($O$19/2)))^2*((($O$20+$G$20)-$AI1096)/3))*$AJ$603)-((PI()*((($C$19+$G$20)-$AI1096)*($O$20/($O$19/2)))^2*(((($C$19+$G$20)-$AI1096)*($O$20/($O$19/2)))*$AZ$20)/3)*$AJ$603))),IF('Silo Levels'!$L$27="Pumping",(($D$18*$AJ$603)+((PI()*(($C$21/2)^2)*($G$20-$AI1096))*$AJ$603))+((($D$18+$H$18)/3)*$BG$20)+(((PI()*($C$21/2)^2*(($C$21/2)*$AZ$20))/3)*$AJ$603),(($D$18*$AJ$603)+((PI()*(($C$21/2)^2)*($G$20-$AI1096))*$AJ$603))+((($D$18+$H$18)/3)*$BG$20)-(((PI()*($C$21/2)^2*(($C$21/2)*$AZ$20))/3)*$AJ$603)))</f>
        <v>11354.33620728182</v>
      </c>
    </row>
    <row r="1097" spans="1:36" x14ac:dyDescent="0.3">
      <c r="A1097">
        <v>49.2</v>
      </c>
      <c r="B1097" s="101">
        <f t="shared" si="154"/>
        <v>15116.189105910022</v>
      </c>
      <c r="C1097" s="66">
        <v>49.2</v>
      </c>
      <c r="D1097" s="102">
        <f>IF($C1097&gt;$G$20,IF('Silo Levels'!$L$19="Pumping",((PI()*((($C$19+$G$20)-$C1097)*($O$20/($O$19/2)))^2*((($O$20+$G$20)-$C1097))/3)*$D$603)+(((PI()*((($C$19+$G$20)-$C1097)*($O$20/($O$19/2)))^2*(((($C$19+$G$20)-$C1097)*($O$20/($O$19/2)))*$AZ$12))/3)*$D$603),(((PI()*((($C$19+$G$20)-$C1097)*($O$20/($O$19/2)))^2*((($O$20+$G$20)-$C1097)/3))*$D$603)-((PI()*((($C$19+$G$20)-$C1097)*($O$20/($O$19/2)))^2*(((($C$19+$G$20)-$C1097)*($O$20/($O$19/2)))*$AZ$12)/3)*$D$603))),IF('Silo Levels'!$L$19="Pumping",(($D$18*$D$603)+((PI()*(($C$21/2)^2)*($G$20-$C1097))*$D$603))+((($D$18+$H$18)/3)*$BG$12)+(((PI()*($C$21/2)^2*(($C$21/2)*$AZ$12))/3)*$D$603),(($D$18*$D$603)+((PI()*(($C$21/2)^2)*($G$20-$C1097))*$D$603))+((($D$18+$H$18)/3)*$BG$12)-(((PI()*($C$21/2)^2*(($C$21/2)*$AZ$12))/3)*$D$603)))</f>
        <v>12189.170332345317</v>
      </c>
      <c r="E1097" s="73">
        <v>49.2</v>
      </c>
      <c r="F1097" s="101">
        <f t="shared" si="155"/>
        <v>13694.312452912458</v>
      </c>
      <c r="G1097" s="66">
        <v>49.2</v>
      </c>
      <c r="H1097" s="102">
        <f>IF($G1097&gt;$G$20,IF('Silo Levels'!$L$20="Pumping",((PI()*((($C$19+$G$20)-$G1097)*($O$20/($O$19/2)))^2*((($O$20+$G$20)-$G1097))/3)*$H$603)+(((PI()*((($C$19+$G$20)-$G1097)*($O$20/($O$19/2)))^2*(((($C$19+$G$20)-$G1097)*($O$20/($O$19/2)))*$AZ$13))/3)*$H$603),(((PI()*((($C$19+$G$20)-$G1097)*($O$20/($O$19/2)))^2*((($O$20+$G$20)-$G1097)/3))*$H$603)-((PI()*((($C$19+$G$20)-$G1097)*($O$20/($O$19/2)))^2*(((($C$19+$G$20)-$G1097)*($O$20/($O$19/2)))*$AZ$13)/3)*$H$603))),IF('Silo Levels'!$L$20="Pumping",(($D$18*$H$603)+((PI()*(($C$21/2)^2)*($G$20-$G1097))*$H$603))+((($D$18+$H$18)/3)*$BG$13)+(((PI()*($C$21/2)^2*(($C$21/2)*$AZ$13))/3)*$H$603),(($D$18*$H$603)+((PI()*(($C$21/2)^2)*($G$20-$G1097))*$H$603))+((($D$18+$H$18)/3)*$BG$13)-(((PI()*($C$21/2)^2*(($C$21/2)*$AZ$13))/3)*$H$603)))</f>
        <v>9906.1780078865977</v>
      </c>
      <c r="I1097" s="73">
        <v>49.2</v>
      </c>
      <c r="J1097" s="101">
        <f t="shared" si="156"/>
        <v>13756.703147776787</v>
      </c>
      <c r="K1097" s="66">
        <v>49.2</v>
      </c>
      <c r="L1097" s="102">
        <f>IF($K1097&gt;$G$20,IF('Silo Levels'!$L$21="Pumping",((PI()*((($C$19+$G$20)-$K1097)*($O$20/($O$19/2)))^2*((($O$20+$G$20)-$K1097))/3)*$L$603)+(((PI()*((($C$19+$G$20)-$K1097)*($O$20/($O$19/2)))^2*(((($C$19+$G$20)-$K1097)*($O$20/($O$19/2)))*$AZ$14))/3)*$L$603),(((PI()*((($C$19+$G$20)-$K1097)*($O$20/($O$19/2)))^2*((($O$20+$G$20)-$K1097)/3))*$L$603)-((PI()*((($C$19+$G$20)-$K1097)*($O$20/($O$19/2)))^2*(((($C$19+$G$20)-$K1097)*($O$20/($O$19/2)))*$AZ$14)/3)*$L$603))),IF('Silo Levels'!$L$21="Pumping",(($D$18*$L$603)+((PI()*(($C$21/2)^2)*($G$20-$K1097))*$L$603))+((($D$18+$H$18)/3)*$BG$14)+(((PI()*($C$21/2)^2*(($C$21/2)*$AZ$14))/3)*$L$603),(($D$18*$L$603)+((PI()*(($C$21/2)^2)*($G$20-$K1097))*$L$603))+((($D$18+$H$18)/3)*$BG$14)-(((PI()*($C$21/2)^2*(($C$21/2)*$AZ$14))/3)*$L$603)))</f>
        <v>9951.3101261646734</v>
      </c>
      <c r="M1097" s="73">
        <v>49.2</v>
      </c>
      <c r="N1097" s="101">
        <f t="shared" si="157"/>
        <v>14081.199498497876</v>
      </c>
      <c r="O1097" s="66">
        <v>49.2</v>
      </c>
      <c r="P1097" s="102">
        <f>IF($O1097&gt;$G$20,IF('Silo Levels'!$L$22="Pumping",((PI()*((($C$19+$G$20)-$O1097)*($O$20/($O$19/2)))^2*((($O$20+$G$20)-$O1097))/3)*$P$603)+(((PI()*((($C$19+$G$20)-$O1097)*($O$20/($O$19/2)))^2*(((($C$19+$G$20)-$O1097)*($O$20/($O$19/2)))*$AZ$15))/3)*$P$603),(((PI()*((($C$19+$G$20)-$O1097)*($O$20/($O$19/2)))^2*((($O$20+$G$20)-$O1097)/3))*$P$603)-((PI()*((($C$19+$G$20)-$O1097)*($O$20/($O$19/2)))^2*(((($C$19+$G$20)-$O1097)*($O$20/($O$19/2)))*$AZ$15)/3)*$P$603))),IF('Silo Levels'!$L$22="Pumping",(($D$18*$P$603)+((PI()*(($C$21/2)^2)*($G$20-$O1097))*$P$603))+((($D$18+$H$18)/3)*$BG$15)+(((PI()*($C$21/2)^2*(($C$21/2)*$AZ$15))/3)*$P$603),(($D$18*$P$603)+((PI()*(($C$21/2)^2)*($G$20-$O1097))*$P$603))+((($D$18+$H$18)/3)*$BG$15)-(((PI()*($C$21/2)^2*(($C$21/2)*$AZ$15))/3)*$P$603)))</f>
        <v>10186.043970905383</v>
      </c>
      <c r="Q1097" s="73">
        <v>49.2</v>
      </c>
      <c r="R1097" s="101">
        <f t="shared" si="158"/>
        <v>14565.920979998951</v>
      </c>
      <c r="S1097" s="66">
        <v>49.2</v>
      </c>
      <c r="T1097" s="102">
        <f>IF($S1097&gt;$G$20,IF('Silo Levels'!$L$23="Pumping",((PI()*((($C$19+$G$20)-$S1097)*($O$20/($O$19/2)))^2*((($O$20+$G$20)-$S1097))/3)*$T$603)+(((PI()*((($C$19+$G$20)-$S1097)*($O$20/($O$19/2)))^2*(((($C$19+$G$20)-$S1097)*($O$20/($O$19/2)))*$AZ$16))/3)*$T$603),(((PI()*((($C$19+$G$20)-$S1097)*($O$20/($O$19/2)))^2*((($O$20+$G$20)-$S1097)/3))*$T$603)-((PI()*((($C$19+$G$20)-$S1097)*($O$20/($O$19/2)))^2*(((($C$19+$G$20)-$S1097)*($O$20/($O$19/2)))*$AZ$16)/3)*$T$603))),IF('Silo Levels'!$L$23="Pumping",(($D$18*$T$603)+((PI()*(($C$21/2)^2)*($G$20-$S1097))*$T$603))+((($D$18+$H$18)/3)*$BG$16)+(((PI()*($C$21/2)^2*(($C$21/2)*$AZ$16))/3)*$T$603),(($D$18*$T$603)+((PI()*(($C$21/2)^2)*($G$20-$S1097))*$T$603))+((($D$18+$H$18)/3)*$BG$16)-(((PI()*($C$21/2)^2*(($C$21/2)*$AZ$16))/3)*$T$603)))</f>
        <v>10536.681310056714</v>
      </c>
      <c r="U1097" s="73">
        <v>49.2</v>
      </c>
      <c r="V1097" s="101">
        <f t="shared" si="159"/>
        <v>13694.312452912458</v>
      </c>
      <c r="W1097" s="66">
        <v>49.2</v>
      </c>
      <c r="X1097" s="102">
        <f>IF($W1097&gt;$G$20,IF('Silo Levels'!$L$24="Pumping",((PI()*((($C$19+$G$20)-$W1097)*($O$20/($O$19/2)))^2*((($O$20+$G$20)-$W1097))/3)*$X$603)+(((PI()*((($C$19+$G$20)-$W1097)*($O$20/($O$19/2)))^2*(((($C$19+$G$20)-$W1097)*($O$20/($O$19/2)))*$AZ$17))/3)*$X$603),(((PI()*((($C$19+$G$20)-$W1097)*($O$20/($O$19/2)))^2*((($O$20+$G$20)-$W1097)/3))*$X$603)-((PI()*((($C$19+$G$20)-$W1097)*($O$20/($O$19/2)))^2*(((($C$19+$G$20)-$W1097)*($O$20/($O$19/2)))*$AZ$17)/3)*$X$603))),IF('Silo Levels'!$L$24="Pumping",(($D$18*$X$603)+((PI()*(($C$21/2)^2)*($G$20-$W1097))*$X$603))+((($D$18+$H$18)/3)*$BG$17)+(((PI()*($C$21/2)^2*(($C$21/2)*$AZ$17))/3)*$X$603),(($D$18*$X$603)+((PI()*(($C$21/2)^2)*($G$20-$W1097))*$X$603))+((($D$18+$H$18)/3)*$BG$17)-(((PI()*($C$21/2)^2*(($C$21/2)*$AZ$17))/3)*$X$603)))</f>
        <v>9906.1780078865977</v>
      </c>
      <c r="Y1097" s="73">
        <v>49.2</v>
      </c>
      <c r="Z1097" s="101">
        <f t="shared" si="160"/>
        <v>15723.102480076646</v>
      </c>
      <c r="AA1097" s="66">
        <v>49.2</v>
      </c>
      <c r="AB1097" s="102">
        <f>IF($AA1097&gt;$G$20,IF('Silo Levels'!$L$25="Pumping",((PI()*((($C$19+$G$20)-$AA1097)*($O$20/($O$19/2)))^2*((($O$20+$G$20)-$AA1097))/3)*$AB$603)+(((PI()*((($C$19+$G$20)-$AA1097)*($O$20/($O$19/2)))^2*(((($C$19+$G$20)-$AA1097)*($O$20/($O$19/2)))*$AZ$18))/3)*$AB$603),(((PI()*((($C$19+$G$20)-$AA1097)*($O$20/($O$19/2)))^2*((($O$20+$G$20)-$AA1097)/3))*$AB$603)-((PI()*((($C$19+$G$20)-$AA1097)*($O$20/($O$19/2)))^2*(((($C$19+$G$20)-$AA1097)*($O$20/($O$19/2)))*$AZ$18)/3)*$AB$603))),IF('Silo Levels'!$L$25="Pumping",(($D$18*$AB$603)+((PI()*(($C$21/2)^2)*($G$20-$AA1097))*$AB$603))+((($D$18+$H$18)/3)*$BG$18)+(((PI()*($C$21/2)^2*(($C$21/2)*$AZ$18))/3)*$AB$603),(($D$18*$AB$603)+((PI()*(($C$21/2)^2)*($G$20-$AA1097))*$AB$603))+((($D$18+$H$18)/3)*$BG$18)-(((PI()*($C$21/2)^2*(($C$21/2)*$AZ$18))/3)*$AB$603)))</f>
        <v>11373.762103022331</v>
      </c>
      <c r="AC1097" s="73">
        <v>49.2</v>
      </c>
      <c r="AD1097" s="101">
        <f t="shared" si="161"/>
        <v>20924.071620223818</v>
      </c>
      <c r="AE1097" s="66">
        <v>49.2</v>
      </c>
      <c r="AF1097" s="102">
        <f>IF($AE1097&gt;$G$20,IF('Silo Levels'!$L$26="Pumping",((PI()*((($C$19+$G$20)-$AE1097)*($O$20/($O$19/2)))^2*((($O$20+$G$20)-$AE1097))/3)*$AF$603)+(((PI()*((($C$19+$G$20)-$AE1097)*($O$20/($O$19/2)))^2*(((($C$19+$G$20)-$AE1097)*($O$20/($O$19/2)))*$AZ$19))/3)*$AF$603),(((PI()*((($C$19+$G$20)-$AE1097)*($O$20/($O$19/2)))^2*((($O$20+$G$20)-$AE1097)/3))*$AF$603)-((PI()*((($C$19+$G$20)-$AE1097)*($O$20/($O$19/2)))^2*(((($C$19+$G$20)-$AE1097)*($O$20/($O$19/2)))*$AZ$19)/3)*$AF$603))),IF('Silo Levels'!$L$26="Pumping",(($D$18*$AF$603)+((PI()*(($C$21/2)^2)*($G$20-$AE1097))*$AF$603))+((($D$18+$H$18)/3)*$BG$19)+(((PI()*($C$21/2)^2*(($C$21/2)*$AZ$19))/3)*$AF$603),(($D$18*$AF$603)+((PI()*(($C$21/2)^2)*($G$20-$AE1097))*$AF$603))+((($D$18+$H$18)/3)*$BG$19)-(((PI()*($C$21/2)^2*(($C$21/2)*$AZ$19))/3)*$AF$603)))</f>
        <v>18713.585967963842</v>
      </c>
      <c r="AG1097" s="73">
        <v>49.2</v>
      </c>
      <c r="AH1097" s="101">
        <f t="shared" si="162"/>
        <v>15116.189105910022</v>
      </c>
      <c r="AI1097" s="66">
        <v>49.2</v>
      </c>
      <c r="AJ1097" s="102">
        <f>IF($AI1097&gt;$G$20,IF('Silo Levels'!$L$27="Pumping",((PI()*((($C$19+$G$20)-$AI1097)*($O$20/($O$19/2)))^2*((($O$20+$G$20)-$AI1097))/3)*$AJ$603)+(((PI()*((($C$19+$G$20)-$AI1097)*($O$20/($O$19/2)))^2*(((($C$19+$G$20)-$AI1097)*($O$20/($O$19/2)))*$AZ$20))/3)*$AJ$603),(((PI()*((($C$19+$G$20)-$AI1097)*($O$20/($O$19/2)))^2*((($O$20+$G$20)-$AI1097)/3))*$AJ$603)-((PI()*((($C$19+$G$20)-$AI1097)*($O$20/($O$19/2)))^2*(((($C$19+$G$20)-$AI1097)*($O$20/($O$19/2)))*$AZ$20)/3)*$AJ$603))),IF('Silo Levels'!$L$27="Pumping",(($D$18*$AJ$603)+((PI()*(($C$21/2)^2)*($G$20-$AI1097))*$AJ$603))+((($D$18+$H$18)/3)*$BG$20)+(((PI()*($C$21/2)^2*(($C$21/2)*$AZ$20))/3)*$AJ$603),(($D$18*$AJ$603)+((PI()*(($C$21/2)^2)*($G$20-$AI1097))*$AJ$603))+((($D$18+$H$18)/3)*$BG$20)-(((PI()*($C$21/2)^2*(($C$21/2)*$AZ$20))/3)*$AJ$603)))</f>
        <v>10934.733715103299</v>
      </c>
    </row>
    <row r="1098" spans="1:36" x14ac:dyDescent="0.3">
      <c r="A1098">
        <v>49.3</v>
      </c>
      <c r="B1098" s="101">
        <f t="shared" si="154"/>
        <v>14696.586613731532</v>
      </c>
      <c r="C1098" s="66">
        <v>49.3</v>
      </c>
      <c r="D1098" s="102">
        <f>IF($C1098&gt;$G$20,IF('Silo Levels'!$L$19="Pumping",((PI()*((($C$19+$G$20)-$C1098)*($O$20/($O$19/2)))^2*((($O$20+$G$20)-$C1098))/3)*$D$603)+(((PI()*((($C$19+$G$20)-$C1098)*($O$20/($O$19/2)))^2*(((($C$19+$G$20)-$C1098)*($O$20/($O$19/2)))*$AZ$12))/3)*$D$603),(((PI()*((($C$19+$G$20)-$C1098)*($O$20/($O$19/2)))^2*((($O$20+$G$20)-$C1098)/3))*$D$603)-((PI()*((($C$19+$G$20)-$C1098)*($O$20/($O$19/2)))^2*(((($C$19+$G$20)-$C1098)*($O$20/($O$19/2)))*$AZ$12)/3)*$D$603))),IF('Silo Levels'!$L$19="Pumping",(($D$18*$D$603)+((PI()*(($C$21/2)^2)*($G$20-$C1098))*$D$603))+((($D$18+$H$18)/3)*$BG$12)+(((PI()*($C$21/2)^2*(($C$21/2)*$AZ$12))/3)*$D$603),(($D$18*$D$603)+((PI()*(($C$21/2)^2)*($G$20-$C1098))*$D$603))+((($D$18+$H$18)/3)*$BG$12)-(((PI()*($C$21/2)^2*(($C$21/2)*$AZ$12))/3)*$D$603)))</f>
        <v>11769.567840166826</v>
      </c>
      <c r="E1098" s="73">
        <v>49.3</v>
      </c>
      <c r="F1098" s="101">
        <f t="shared" si="155"/>
        <v>13314.179100937759</v>
      </c>
      <c r="G1098" s="66">
        <v>49.3</v>
      </c>
      <c r="H1098" s="102">
        <f>IF($G1098&gt;$G$20,IF('Silo Levels'!$L$20="Pumping",((PI()*((($C$19+$G$20)-$G1098)*($O$20/($O$19/2)))^2*((($O$20+$G$20)-$G1098))/3)*$H$603)+(((PI()*((($C$19+$G$20)-$G1098)*($O$20/($O$19/2)))^2*(((($C$19+$G$20)-$G1098)*($O$20/($O$19/2)))*$AZ$13))/3)*$H$603),(((PI()*((($C$19+$G$20)-$G1098)*($O$20/($O$19/2)))^2*((($O$20+$G$20)-$G1098)/3))*$H$603)-((PI()*((($C$19+$G$20)-$G1098)*($O$20/($O$19/2)))^2*(((($C$19+$G$20)-$G1098)*($O$20/($O$19/2)))*$AZ$13)/3)*$H$603))),IF('Silo Levels'!$L$20="Pumping",(($D$18*$H$603)+((PI()*(($C$21/2)^2)*($G$20-$G1098))*$H$603))+((($D$18+$H$18)/3)*$BG$13)+(((PI()*($C$21/2)^2*(($C$21/2)*$AZ$13))/3)*$H$603),(($D$18*$H$603)+((PI()*(($C$21/2)^2)*($G$20-$G1098))*$H$603))+((($D$18+$H$18)/3)*$BG$13)-(((PI()*($C$21/2)^2*(($C$21/2)*$AZ$13))/3)*$H$603)))</f>
        <v>9526.0446559118991</v>
      </c>
      <c r="I1098" s="73">
        <v>49.3</v>
      </c>
      <c r="J1098" s="101">
        <f t="shared" si="156"/>
        <v>13374.837924702144</v>
      </c>
      <c r="K1098" s="66">
        <v>49.3</v>
      </c>
      <c r="L1098" s="102">
        <f>IF($K1098&gt;$G$20,IF('Silo Levels'!$L$21="Pumping",((PI()*((($C$19+$G$20)-$K1098)*($O$20/($O$19/2)))^2*((($O$20+$G$20)-$K1098))/3)*$L$603)+(((PI()*((($C$19+$G$20)-$K1098)*($O$20/($O$19/2)))^2*(((($C$19+$G$20)-$K1098)*($O$20/($O$19/2)))*$AZ$14))/3)*$L$603),(((PI()*((($C$19+$G$20)-$K1098)*($O$20/($O$19/2)))^2*((($O$20+$G$20)-$K1098)/3))*$L$603)-((PI()*((($C$19+$G$20)-$K1098)*($O$20/($O$19/2)))^2*(((($C$19+$G$20)-$K1098)*($O$20/($O$19/2)))*$AZ$14)/3)*$L$603))),IF('Silo Levels'!$L$21="Pumping",(($D$18*$L$603)+((PI()*(($C$21/2)^2)*($G$20-$K1098))*$L$603))+((($D$18+$H$18)/3)*$BG$14)+(((PI()*($C$21/2)^2*(($C$21/2)*$AZ$14))/3)*$L$603),(($D$18*$L$603)+((PI()*(($C$21/2)^2)*($G$20-$K1098))*$L$603))+((($D$18+$H$18)/3)*$BG$14)-(((PI()*($C$21/2)^2*(($C$21/2)*$AZ$14))/3)*$L$603)))</f>
        <v>9569.4449030900305</v>
      </c>
      <c r="M1098" s="73">
        <v>49.3</v>
      </c>
      <c r="N1098" s="101">
        <f t="shared" si="157"/>
        <v>13690.326748690706</v>
      </c>
      <c r="O1098" s="66">
        <v>49.3</v>
      </c>
      <c r="P1098" s="102">
        <f>IF($O1098&gt;$G$20,IF('Silo Levels'!$L$22="Pumping",((PI()*((($C$19+$G$20)-$O1098)*($O$20/($O$19/2)))^2*((($O$20+$G$20)-$O1098))/3)*$P$603)+(((PI()*((($C$19+$G$20)-$O1098)*($O$20/($O$19/2)))^2*(((($C$19+$G$20)-$O1098)*($O$20/($O$19/2)))*$AZ$15))/3)*$P$603),(((PI()*((($C$19+$G$20)-$O1098)*($O$20/($O$19/2)))^2*((($O$20+$G$20)-$O1098)/3))*$P$603)-((PI()*((($C$19+$G$20)-$O1098)*($O$20/($O$19/2)))^2*(((($C$19+$G$20)-$O1098)*($O$20/($O$19/2)))*$AZ$15)/3)*$P$603))),IF('Silo Levels'!$L$22="Pumping",(($D$18*$P$603)+((PI()*(($C$21/2)^2)*($G$20-$O1098))*$P$603))+((($D$18+$H$18)/3)*$BG$15)+(((PI()*($C$21/2)^2*(($C$21/2)*$AZ$15))/3)*$P$603),(($D$18*$P$603)+((PI()*(($C$21/2)^2)*($G$20-$O1098))*$P$603))+((($D$18+$H$18)/3)*$BG$15)-(((PI()*($C$21/2)^2*(($C$21/2)*$AZ$15))/3)*$P$603)))</f>
        <v>9795.1712210982132</v>
      </c>
      <c r="Q1098" s="73">
        <v>49.3</v>
      </c>
      <c r="R1098" s="101">
        <f t="shared" si="158"/>
        <v>14161.593096743447</v>
      </c>
      <c r="S1098" s="66">
        <v>49.3</v>
      </c>
      <c r="T1098" s="102">
        <f>IF($S1098&gt;$G$20,IF('Silo Levels'!$L$23="Pumping",((PI()*((($C$19+$G$20)-$S1098)*($O$20/($O$19/2)))^2*((($O$20+$G$20)-$S1098))/3)*$T$603)+(((PI()*((($C$19+$G$20)-$S1098)*($O$20/($O$19/2)))^2*(((($C$19+$G$20)-$S1098)*($O$20/($O$19/2)))*$AZ$16))/3)*$T$603),(((PI()*((($C$19+$G$20)-$S1098)*($O$20/($O$19/2)))^2*((($O$20+$G$20)-$S1098)/3))*$T$603)-((PI()*((($C$19+$G$20)-$S1098)*($O$20/($O$19/2)))^2*(((($C$19+$G$20)-$S1098)*($O$20/($O$19/2)))*$AZ$16)/3)*$T$603))),IF('Silo Levels'!$L$23="Pumping",(($D$18*$T$603)+((PI()*(($C$21/2)^2)*($G$20-$S1098))*$T$603))+((($D$18+$H$18)/3)*$BG$16)+(((PI()*($C$21/2)^2*(($C$21/2)*$AZ$16))/3)*$T$603),(($D$18*$T$603)+((PI()*(($C$21/2)^2)*($G$20-$S1098))*$T$603))+((($D$18+$H$18)/3)*$BG$16)-(((PI()*($C$21/2)^2*(($C$21/2)*$AZ$16))/3)*$T$603)))</f>
        <v>10132.35342680121</v>
      </c>
      <c r="U1098" s="73">
        <v>49.3</v>
      </c>
      <c r="V1098" s="101">
        <f t="shared" si="159"/>
        <v>13314.179100937759</v>
      </c>
      <c r="W1098" s="66">
        <v>49.3</v>
      </c>
      <c r="X1098" s="102">
        <f>IF($W1098&gt;$G$20,IF('Silo Levels'!$L$24="Pumping",((PI()*((($C$19+$G$20)-$W1098)*($O$20/($O$19/2)))^2*((($O$20+$G$20)-$W1098))/3)*$X$603)+(((PI()*((($C$19+$G$20)-$W1098)*($O$20/($O$19/2)))^2*(((($C$19+$G$20)-$W1098)*($O$20/($O$19/2)))*$AZ$17))/3)*$X$603),(((PI()*((($C$19+$G$20)-$W1098)*($O$20/($O$19/2)))^2*((($O$20+$G$20)-$W1098)/3))*$X$603)-((PI()*((($C$19+$G$20)-$W1098)*($O$20/($O$19/2)))^2*(((($C$19+$G$20)-$W1098)*($O$20/($O$19/2)))*$AZ$17)/3)*$X$603))),IF('Silo Levels'!$L$24="Pumping",(($D$18*$X$603)+((PI()*(($C$21/2)^2)*($G$20-$W1098))*$X$603))+((($D$18+$H$18)/3)*$BG$17)+(((PI()*($C$21/2)^2*(($C$21/2)*$AZ$17))/3)*$X$603),(($D$18*$X$603)+((PI()*(($C$21/2)^2)*($G$20-$W1098))*$X$603))+((($D$18+$H$18)/3)*$BG$17)-(((PI()*($C$21/2)^2*(($C$21/2)*$AZ$17))/3)*$X$603)))</f>
        <v>9526.0446559118991</v>
      </c>
      <c r="Y1098" s="73">
        <v>49.3</v>
      </c>
      <c r="Z1098" s="101">
        <f t="shared" si="160"/>
        <v>15286.652992762509</v>
      </c>
      <c r="AA1098" s="66">
        <v>49.3</v>
      </c>
      <c r="AB1098" s="102">
        <f>IF($AA1098&gt;$G$20,IF('Silo Levels'!$L$25="Pumping",((PI()*((($C$19+$G$20)-$AA1098)*($O$20/($O$19/2)))^2*((($O$20+$G$20)-$AA1098))/3)*$AB$603)+(((PI()*((($C$19+$G$20)-$AA1098)*($O$20/($O$19/2)))^2*(((($C$19+$G$20)-$AA1098)*($O$20/($O$19/2)))*$AZ$18))/3)*$AB$603),(((PI()*((($C$19+$G$20)-$AA1098)*($O$20/($O$19/2)))^2*((($O$20+$G$20)-$AA1098)/3))*$AB$603)-((PI()*((($C$19+$G$20)-$AA1098)*($O$20/($O$19/2)))^2*(((($C$19+$G$20)-$AA1098)*($O$20/($O$19/2)))*$AZ$18)/3)*$AB$603))),IF('Silo Levels'!$L$25="Pumping",(($D$18*$AB$603)+((PI()*(($C$21/2)^2)*($G$20-$AA1098))*$AB$603))+((($D$18+$H$18)/3)*$BG$18)+(((PI()*($C$21/2)^2*(($C$21/2)*$AZ$18))/3)*$AB$603),(($D$18*$AB$603)+((PI()*(($C$21/2)^2)*($G$20-$AA1098))*$AB$603))+((($D$18+$H$18)/3)*$BG$18)-(((PI()*($C$21/2)^2*(($C$21/2)*$AZ$18))/3)*$AB$603)))</f>
        <v>10937.312615708193</v>
      </c>
      <c r="AC1098" s="73">
        <v>49.3</v>
      </c>
      <c r="AD1098" s="101">
        <f t="shared" si="161"/>
        <v>20480.434081651805</v>
      </c>
      <c r="AE1098" s="66">
        <v>49.3</v>
      </c>
      <c r="AF1098" s="102">
        <f>IF($AE1098&gt;$G$20,IF('Silo Levels'!$L$26="Pumping",((PI()*((($C$19+$G$20)-$AE1098)*($O$20/($O$19/2)))^2*((($O$20+$G$20)-$AE1098))/3)*$AF$603)+(((PI()*((($C$19+$G$20)-$AE1098)*($O$20/($O$19/2)))^2*(((($C$19+$G$20)-$AE1098)*($O$20/($O$19/2)))*$AZ$19))/3)*$AF$603),(((PI()*((($C$19+$G$20)-$AE1098)*($O$20/($O$19/2)))^2*((($O$20+$G$20)-$AE1098)/3))*$AF$603)-((PI()*((($C$19+$G$20)-$AE1098)*($O$20/($O$19/2)))^2*(((($C$19+$G$20)-$AE1098)*($O$20/($O$19/2)))*$AZ$19)/3)*$AF$603))),IF('Silo Levels'!$L$26="Pumping",(($D$18*$AF$603)+((PI()*(($C$21/2)^2)*($G$20-$AE1098))*$AF$603))+((($D$18+$H$18)/3)*$BG$19)+(((PI()*($C$21/2)^2*(($C$21/2)*$AZ$19))/3)*$AF$603),(($D$18*$AF$603)+((PI()*(($C$21/2)^2)*($G$20-$AE1098))*$AF$603))+((($D$18+$H$18)/3)*$BG$19)-(((PI()*($C$21/2)^2*(($C$21/2)*$AZ$19))/3)*$AF$603)))</f>
        <v>18269.948429391829</v>
      </c>
      <c r="AG1098" s="73">
        <v>49.3</v>
      </c>
      <c r="AH1098" s="101">
        <f t="shared" si="162"/>
        <v>14696.586613731532</v>
      </c>
      <c r="AI1098" s="66">
        <v>49.3</v>
      </c>
      <c r="AJ1098" s="102">
        <f>IF($AI1098&gt;$G$20,IF('Silo Levels'!$L$27="Pumping",((PI()*((($C$19+$G$20)-$AI1098)*($O$20/($O$19/2)))^2*((($O$20+$G$20)-$AI1098))/3)*$AJ$603)+(((PI()*((($C$19+$G$20)-$AI1098)*($O$20/($O$19/2)))^2*(((($C$19+$G$20)-$AI1098)*($O$20/($O$19/2)))*$AZ$20))/3)*$AJ$603),(((PI()*((($C$19+$G$20)-$AI1098)*($O$20/($O$19/2)))^2*((($O$20+$G$20)-$AI1098)/3))*$AJ$603)-((PI()*((($C$19+$G$20)-$AI1098)*($O$20/($O$19/2)))^2*(((($C$19+$G$20)-$AI1098)*($O$20/($O$19/2)))*$AZ$20)/3)*$AJ$603))),IF('Silo Levels'!$L$27="Pumping",(($D$18*$AJ$603)+((PI()*(($C$21/2)^2)*($G$20-$AI1098))*$AJ$603))+((($D$18+$H$18)/3)*$BG$20)+(((PI()*($C$21/2)^2*(($C$21/2)*$AZ$20))/3)*$AJ$603),(($D$18*$AJ$603)+((PI()*(($C$21/2)^2)*($G$20-$AI1098))*$AJ$603))+((($D$18+$H$18)/3)*$BG$20)-(((PI()*($C$21/2)^2*(($C$21/2)*$AZ$20))/3)*$AJ$603)))</f>
        <v>10515.131222924811</v>
      </c>
    </row>
    <row r="1099" spans="1:36" x14ac:dyDescent="0.3">
      <c r="A1099">
        <v>49.4</v>
      </c>
      <c r="B1099" s="101">
        <f t="shared" si="154"/>
        <v>14276.98412155301</v>
      </c>
      <c r="C1099" s="66">
        <v>49.4</v>
      </c>
      <c r="D1099" s="102">
        <f>IF($C1099&gt;$G$20,IF('Silo Levels'!$L$19="Pumping",((PI()*((($C$19+$G$20)-$C1099)*($O$20/($O$19/2)))^2*((($O$20+$G$20)-$C1099))/3)*$D$603)+(((PI()*((($C$19+$G$20)-$C1099)*($O$20/($O$19/2)))^2*(((($C$19+$G$20)-$C1099)*($O$20/($O$19/2)))*$AZ$12))/3)*$D$603),(((PI()*((($C$19+$G$20)-$C1099)*($O$20/($O$19/2)))^2*((($O$20+$G$20)-$C1099)/3))*$D$603)-((PI()*((($C$19+$G$20)-$C1099)*($O$20/($O$19/2)))^2*(((($C$19+$G$20)-$C1099)*($O$20/($O$19/2)))*$AZ$12)/3)*$D$603))),IF('Silo Levels'!$L$19="Pumping",(($D$18*$D$603)+((PI()*(($C$21/2)^2)*($G$20-$C1099))*$D$603))+((($D$18+$H$18)/3)*$BG$12)+(((PI()*($C$21/2)^2*(($C$21/2)*$AZ$12))/3)*$D$603),(($D$18*$D$603)+((PI()*(($C$21/2)^2)*($G$20-$C1099))*$D$603))+((($D$18+$H$18)/3)*$BG$12)-(((PI()*($C$21/2)^2*(($C$21/2)*$AZ$12))/3)*$D$603)))</f>
        <v>11349.965347988305</v>
      </c>
      <c r="E1099" s="73">
        <v>49.4</v>
      </c>
      <c r="F1099" s="101">
        <f t="shared" si="155"/>
        <v>12934.045748963032</v>
      </c>
      <c r="G1099" s="66">
        <v>49.4</v>
      </c>
      <c r="H1099" s="102">
        <f>IF($G1099&gt;$G$20,IF('Silo Levels'!$L$20="Pumping",((PI()*((($C$19+$G$20)-$G1099)*($O$20/($O$19/2)))^2*((($O$20+$G$20)-$G1099))/3)*$H$603)+(((PI()*((($C$19+$G$20)-$G1099)*($O$20/($O$19/2)))^2*(((($C$19+$G$20)-$G1099)*($O$20/($O$19/2)))*$AZ$13))/3)*$H$603),(((PI()*((($C$19+$G$20)-$G1099)*($O$20/($O$19/2)))^2*((($O$20+$G$20)-$G1099)/3))*$H$603)-((PI()*((($C$19+$G$20)-$G1099)*($O$20/($O$19/2)))^2*(((($C$19+$G$20)-$G1099)*($O$20/($O$19/2)))*$AZ$13)/3)*$H$603))),IF('Silo Levels'!$L$20="Pumping",(($D$18*$H$603)+((PI()*(($C$21/2)^2)*($G$20-$G1099))*$H$603))+((($D$18+$H$18)/3)*$BG$13)+(((PI()*($C$21/2)^2*(($C$21/2)*$AZ$13))/3)*$H$603),(($D$18*$H$603)+((PI()*(($C$21/2)^2)*($G$20-$G1099))*$H$603))+((($D$18+$H$18)/3)*$BG$13)-(((PI()*($C$21/2)^2*(($C$21/2)*$AZ$13))/3)*$H$603)))</f>
        <v>9145.9113039371714</v>
      </c>
      <c r="I1099" s="73">
        <v>49.4</v>
      </c>
      <c r="J1099" s="101">
        <f t="shared" si="156"/>
        <v>12992.972701627474</v>
      </c>
      <c r="K1099" s="66">
        <v>49.4</v>
      </c>
      <c r="L1099" s="102">
        <f>IF($K1099&gt;$G$20,IF('Silo Levels'!$L$21="Pumping",((PI()*((($C$19+$G$20)-$K1099)*($O$20/($O$19/2)))^2*((($O$20+$G$20)-$K1099))/3)*$L$603)+(((PI()*((($C$19+$G$20)-$K1099)*($O$20/($O$19/2)))^2*(((($C$19+$G$20)-$K1099)*($O$20/($O$19/2)))*$AZ$14))/3)*$L$603),(((PI()*((($C$19+$G$20)-$K1099)*($O$20/($O$19/2)))^2*((($O$20+$G$20)-$K1099)/3))*$L$603)-((PI()*((($C$19+$G$20)-$K1099)*($O$20/($O$19/2)))^2*(((($C$19+$G$20)-$K1099)*($O$20/($O$19/2)))*$AZ$14)/3)*$L$603))),IF('Silo Levels'!$L$21="Pumping",(($D$18*$L$603)+((PI()*(($C$21/2)^2)*($G$20-$K1099))*$L$603))+((($D$18+$H$18)/3)*$BG$14)+(((PI()*($C$21/2)^2*(($C$21/2)*$AZ$14))/3)*$L$603),(($D$18*$L$603)+((PI()*(($C$21/2)^2)*($G$20-$K1099))*$L$603))+((($D$18+$H$18)/3)*$BG$14)-(((PI()*($C$21/2)^2*(($C$21/2)*$AZ$14))/3)*$L$603)))</f>
        <v>9187.5796800153603</v>
      </c>
      <c r="M1099" s="73">
        <v>49.4</v>
      </c>
      <c r="N1099" s="101">
        <f t="shared" si="157"/>
        <v>13299.453998883509</v>
      </c>
      <c r="O1099" s="66">
        <v>49.4</v>
      </c>
      <c r="P1099" s="102">
        <f>IF($O1099&gt;$G$20,IF('Silo Levels'!$L$22="Pumping",((PI()*((($C$19+$G$20)-$O1099)*($O$20/($O$19/2)))^2*((($O$20+$G$20)-$O1099))/3)*$P$603)+(((PI()*((($C$19+$G$20)-$O1099)*($O$20/($O$19/2)))^2*(((($C$19+$G$20)-$O1099)*($O$20/($O$19/2)))*$AZ$15))/3)*$P$603),(((PI()*((($C$19+$G$20)-$O1099)*($O$20/($O$19/2)))^2*((($O$20+$G$20)-$O1099)/3))*$P$603)-((PI()*((($C$19+$G$20)-$O1099)*($O$20/($O$19/2)))^2*(((($C$19+$G$20)-$O1099)*($O$20/($O$19/2)))*$AZ$15)/3)*$P$603))),IF('Silo Levels'!$L$22="Pumping",(($D$18*$P$603)+((PI()*(($C$21/2)^2)*($G$20-$O1099))*$P$603))+((($D$18+$H$18)/3)*$BG$15)+(((PI()*($C$21/2)^2*(($C$21/2)*$AZ$15))/3)*$P$603),(($D$18*$P$603)+((PI()*(($C$21/2)^2)*($G$20-$O1099))*$P$603))+((($D$18+$H$18)/3)*$BG$15)-(((PI()*($C$21/2)^2*(($C$21/2)*$AZ$15))/3)*$P$603)))</f>
        <v>9404.2984712910165</v>
      </c>
      <c r="Q1099" s="73">
        <v>49.4</v>
      </c>
      <c r="R1099" s="101">
        <f t="shared" si="158"/>
        <v>13757.265213487914</v>
      </c>
      <c r="S1099" s="66">
        <v>49.4</v>
      </c>
      <c r="T1099" s="102">
        <f>IF($S1099&gt;$G$20,IF('Silo Levels'!$L$23="Pumping",((PI()*((($C$19+$G$20)-$S1099)*($O$20/($O$19/2)))^2*((($O$20+$G$20)-$S1099))/3)*$T$603)+(((PI()*((($C$19+$G$20)-$S1099)*($O$20/($O$19/2)))^2*(((($C$19+$G$20)-$S1099)*($O$20/($O$19/2)))*$AZ$16))/3)*$T$603),(((PI()*((($C$19+$G$20)-$S1099)*($O$20/($O$19/2)))^2*((($O$20+$G$20)-$S1099)/3))*$T$603)-((PI()*((($C$19+$G$20)-$S1099)*($O$20/($O$19/2)))^2*(((($C$19+$G$20)-$S1099)*($O$20/($O$19/2)))*$AZ$16)/3)*$T$603))),IF('Silo Levels'!$L$23="Pumping",(($D$18*$T$603)+((PI()*(($C$21/2)^2)*($G$20-$S1099))*$T$603))+((($D$18+$H$18)/3)*$BG$16)+(((PI()*($C$21/2)^2*(($C$21/2)*$AZ$16))/3)*$T$603),(($D$18*$T$603)+((PI()*(($C$21/2)^2)*($G$20-$S1099))*$T$603))+((($D$18+$H$18)/3)*$BG$16)-(((PI()*($C$21/2)^2*(($C$21/2)*$AZ$16))/3)*$T$603)))</f>
        <v>9728.0255435456766</v>
      </c>
      <c r="U1099" s="73">
        <v>49.4</v>
      </c>
      <c r="V1099" s="101">
        <f t="shared" si="159"/>
        <v>12934.045748963032</v>
      </c>
      <c r="W1099" s="66">
        <v>49.4</v>
      </c>
      <c r="X1099" s="102">
        <f>IF($W1099&gt;$G$20,IF('Silo Levels'!$L$24="Pumping",((PI()*((($C$19+$G$20)-$W1099)*($O$20/($O$19/2)))^2*((($O$20+$G$20)-$W1099))/3)*$X$603)+(((PI()*((($C$19+$G$20)-$W1099)*($O$20/($O$19/2)))^2*(((($C$19+$G$20)-$W1099)*($O$20/($O$19/2)))*$AZ$17))/3)*$X$603),(((PI()*((($C$19+$G$20)-$W1099)*($O$20/($O$19/2)))^2*((($O$20+$G$20)-$W1099)/3))*$X$603)-((PI()*((($C$19+$G$20)-$W1099)*($O$20/($O$19/2)))^2*(((($C$19+$G$20)-$W1099)*($O$20/($O$19/2)))*$AZ$17)/3)*$X$603))),IF('Silo Levels'!$L$24="Pumping",(($D$18*$X$603)+((PI()*(($C$21/2)^2)*($G$20-$W1099))*$X$603))+((($D$18+$H$18)/3)*$BG$17)+(((PI()*($C$21/2)^2*(($C$21/2)*$AZ$17))/3)*$X$603),(($D$18*$X$603)+((PI()*(($C$21/2)^2)*($G$20-$W1099))*$X$603))+((($D$18+$H$18)/3)*$BG$17)-(((PI()*($C$21/2)^2*(($C$21/2)*$AZ$17))/3)*$X$603)))</f>
        <v>9145.9113039371714</v>
      </c>
      <c r="Y1099" s="73">
        <v>49.4</v>
      </c>
      <c r="Z1099" s="101">
        <f t="shared" si="160"/>
        <v>14850.203505448342</v>
      </c>
      <c r="AA1099" s="66">
        <v>49.4</v>
      </c>
      <c r="AB1099" s="102">
        <f>IF($AA1099&gt;$G$20,IF('Silo Levels'!$L$25="Pumping",((PI()*((($C$19+$G$20)-$AA1099)*($O$20/($O$19/2)))^2*((($O$20+$G$20)-$AA1099))/3)*$AB$603)+(((PI()*((($C$19+$G$20)-$AA1099)*($O$20/($O$19/2)))^2*(((($C$19+$G$20)-$AA1099)*($O$20/($O$19/2)))*$AZ$18))/3)*$AB$603),(((PI()*((($C$19+$G$20)-$AA1099)*($O$20/($O$19/2)))^2*((($O$20+$G$20)-$AA1099)/3))*$AB$603)-((PI()*((($C$19+$G$20)-$AA1099)*($O$20/($O$19/2)))^2*(((($C$19+$G$20)-$AA1099)*($O$20/($O$19/2)))*$AZ$18)/3)*$AB$603))),IF('Silo Levels'!$L$25="Pumping",(($D$18*$AB$603)+((PI()*(($C$21/2)^2)*($G$20-$AA1099))*$AB$603))+((($D$18+$H$18)/3)*$BG$18)+(((PI()*($C$21/2)^2*(($C$21/2)*$AZ$18))/3)*$AB$603),(($D$18*$AB$603)+((PI()*(($C$21/2)^2)*($G$20-$AA1099))*$AB$603))+((($D$18+$H$18)/3)*$BG$18)-(((PI()*($C$21/2)^2*(($C$21/2)*$AZ$18))/3)*$AB$603)))</f>
        <v>10500.863128394027</v>
      </c>
      <c r="AC1099" s="73">
        <v>49.4</v>
      </c>
      <c r="AD1099" s="101">
        <f t="shared" si="161"/>
        <v>20036.796543079763</v>
      </c>
      <c r="AE1099" s="66">
        <v>49.4</v>
      </c>
      <c r="AF1099" s="102">
        <f>IF($AE1099&gt;$G$20,IF('Silo Levels'!$L$26="Pumping",((PI()*((($C$19+$G$20)-$AE1099)*($O$20/($O$19/2)))^2*((($O$20+$G$20)-$AE1099))/3)*$AF$603)+(((PI()*((($C$19+$G$20)-$AE1099)*($O$20/($O$19/2)))^2*(((($C$19+$G$20)-$AE1099)*($O$20/($O$19/2)))*$AZ$19))/3)*$AF$603),(((PI()*((($C$19+$G$20)-$AE1099)*($O$20/($O$19/2)))^2*((($O$20+$G$20)-$AE1099)/3))*$AF$603)-((PI()*((($C$19+$G$20)-$AE1099)*($O$20/($O$19/2)))^2*(((($C$19+$G$20)-$AE1099)*($O$20/($O$19/2)))*$AZ$19)/3)*$AF$603))),IF('Silo Levels'!$L$26="Pumping",(($D$18*$AF$603)+((PI()*(($C$21/2)^2)*($G$20-$AE1099))*$AF$603))+((($D$18+$H$18)/3)*$BG$19)+(((PI()*($C$21/2)^2*(($C$21/2)*$AZ$19))/3)*$AF$603),(($D$18*$AF$603)+((PI()*(($C$21/2)^2)*($G$20-$AE1099))*$AF$603))+((($D$18+$H$18)/3)*$BG$19)-(((PI()*($C$21/2)^2*(($C$21/2)*$AZ$19))/3)*$AF$603)))</f>
        <v>17826.310890819786</v>
      </c>
      <c r="AG1099" s="73">
        <v>49.4</v>
      </c>
      <c r="AH1099" s="101">
        <f t="shared" si="162"/>
        <v>14276.98412155301</v>
      </c>
      <c r="AI1099" s="66">
        <v>49.4</v>
      </c>
      <c r="AJ1099" s="102">
        <f>IF($AI1099&gt;$G$20,IF('Silo Levels'!$L$27="Pumping",((PI()*((($C$19+$G$20)-$AI1099)*($O$20/($O$19/2)))^2*((($O$20+$G$20)-$AI1099))/3)*$AJ$603)+(((PI()*((($C$19+$G$20)-$AI1099)*($O$20/($O$19/2)))^2*(((($C$19+$G$20)-$AI1099)*($O$20/($O$19/2)))*$AZ$20))/3)*$AJ$603),(((PI()*((($C$19+$G$20)-$AI1099)*($O$20/($O$19/2)))^2*((($O$20+$G$20)-$AI1099)/3))*$AJ$603)-((PI()*((($C$19+$G$20)-$AI1099)*($O$20/($O$19/2)))^2*(((($C$19+$G$20)-$AI1099)*($O$20/($O$19/2)))*$AZ$20)/3)*$AJ$603))),IF('Silo Levels'!$L$27="Pumping",(($D$18*$AJ$603)+((PI()*(($C$21/2)^2)*($G$20-$AI1099))*$AJ$603))+((($D$18+$H$18)/3)*$BG$20)+(((PI()*($C$21/2)^2*(($C$21/2)*$AZ$20))/3)*$AJ$603),(($D$18*$AJ$603)+((PI()*(($C$21/2)^2)*($G$20-$AI1099))*$AJ$603))+((($D$18+$H$18)/3)*$BG$20)-(((PI()*($C$21/2)^2*(($C$21/2)*$AZ$20))/3)*$AJ$603)))</f>
        <v>10095.52873074629</v>
      </c>
    </row>
    <row r="1100" spans="1:36" x14ac:dyDescent="0.3">
      <c r="A1100">
        <v>49.5</v>
      </c>
      <c r="B1100" s="101">
        <f t="shared" si="154"/>
        <v>13857.381629374491</v>
      </c>
      <c r="C1100" s="66">
        <v>49.5</v>
      </c>
      <c r="D1100" s="102">
        <f>IF($C1100&gt;$G$20,IF('Silo Levels'!$L$19="Pumping",((PI()*((($C$19+$G$20)-$C1100)*($O$20/($O$19/2)))^2*((($O$20+$G$20)-$C1100))/3)*$D$603)+(((PI()*((($C$19+$G$20)-$C1100)*($O$20/($O$19/2)))^2*(((($C$19+$G$20)-$C1100)*($O$20/($O$19/2)))*$AZ$12))/3)*$D$603),(((PI()*((($C$19+$G$20)-$C1100)*($O$20/($O$19/2)))^2*((($O$20+$G$20)-$C1100)/3))*$D$603)-((PI()*((($C$19+$G$20)-$C1100)*($O$20/($O$19/2)))^2*(((($C$19+$G$20)-$C1100)*($O$20/($O$19/2)))*$AZ$12)/3)*$D$603))),IF('Silo Levels'!$L$19="Pumping",(($D$18*$D$603)+((PI()*(($C$21/2)^2)*($G$20-$C1100))*$D$603))+((($D$18+$H$18)/3)*$BG$12)+(((PI()*($C$21/2)^2*(($C$21/2)*$AZ$12))/3)*$D$603),(($D$18*$D$603)+((PI()*(($C$21/2)^2)*($G$20-$C1100))*$D$603))+((($D$18+$H$18)/3)*$BG$12)-(((PI()*($C$21/2)^2*(($C$21/2)*$AZ$12))/3)*$D$603)))</f>
        <v>10930.362855809786</v>
      </c>
      <c r="E1100" s="73">
        <v>49.5</v>
      </c>
      <c r="F1100" s="101">
        <f t="shared" si="155"/>
        <v>12553.912396988308</v>
      </c>
      <c r="G1100" s="66">
        <v>49.5</v>
      </c>
      <c r="H1100" s="102">
        <f>IF($G1100&gt;$G$20,IF('Silo Levels'!$L$20="Pumping",((PI()*((($C$19+$G$20)-$G1100)*($O$20/($O$19/2)))^2*((($O$20+$G$20)-$G1100))/3)*$H$603)+(((PI()*((($C$19+$G$20)-$G1100)*($O$20/($O$19/2)))^2*(((($C$19+$G$20)-$G1100)*($O$20/($O$19/2)))*$AZ$13))/3)*$H$603),(((PI()*((($C$19+$G$20)-$G1100)*($O$20/($O$19/2)))^2*((($O$20+$G$20)-$G1100)/3))*$H$603)-((PI()*((($C$19+$G$20)-$G1100)*($O$20/($O$19/2)))^2*(((($C$19+$G$20)-$G1100)*($O$20/($O$19/2)))*$AZ$13)/3)*$H$603))),IF('Silo Levels'!$L$20="Pumping",(($D$18*$H$603)+((PI()*(($C$21/2)^2)*($G$20-$G1100))*$H$603))+((($D$18+$H$18)/3)*$BG$13)+(((PI()*($C$21/2)^2*(($C$21/2)*$AZ$13))/3)*$H$603),(($D$18*$H$603)+((PI()*(($C$21/2)^2)*($G$20-$G1100))*$H$603))+((($D$18+$H$18)/3)*$BG$13)-(((PI()*($C$21/2)^2*(($C$21/2)*$AZ$13))/3)*$H$603)))</f>
        <v>8765.7779519624473</v>
      </c>
      <c r="I1100" s="73">
        <v>49.5</v>
      </c>
      <c r="J1100" s="101">
        <f t="shared" si="156"/>
        <v>12611.107478552804</v>
      </c>
      <c r="K1100" s="66">
        <v>49.5</v>
      </c>
      <c r="L1100" s="102">
        <f>IF($K1100&gt;$G$20,IF('Silo Levels'!$L$21="Pumping",((PI()*((($C$19+$G$20)-$K1100)*($O$20/($O$19/2)))^2*((($O$20+$G$20)-$K1100))/3)*$L$603)+(((PI()*((($C$19+$G$20)-$K1100)*($O$20/($O$19/2)))^2*(((($C$19+$G$20)-$K1100)*($O$20/($O$19/2)))*$AZ$14))/3)*$L$603),(((PI()*((($C$19+$G$20)-$K1100)*($O$20/($O$19/2)))^2*((($O$20+$G$20)-$K1100)/3))*$L$603)-((PI()*((($C$19+$G$20)-$K1100)*($O$20/($O$19/2)))^2*(((($C$19+$G$20)-$K1100)*($O$20/($O$19/2)))*$AZ$14)/3)*$L$603))),IF('Silo Levels'!$L$21="Pumping",(($D$18*$L$603)+((PI()*(($C$21/2)^2)*($G$20-$K1100))*$L$603))+((($D$18+$H$18)/3)*$BG$14)+(((PI()*($C$21/2)^2*(($C$21/2)*$AZ$14))/3)*$L$603),(($D$18*$L$603)+((PI()*(($C$21/2)^2)*($G$20-$K1100))*$L$603))+((($D$18+$H$18)/3)*$BG$14)-(((PI()*($C$21/2)^2*(($C$21/2)*$AZ$14))/3)*$L$603)))</f>
        <v>8805.7144569406901</v>
      </c>
      <c r="M1100" s="73">
        <v>49.5</v>
      </c>
      <c r="N1100" s="101">
        <f t="shared" si="157"/>
        <v>12908.581249076313</v>
      </c>
      <c r="O1100" s="66">
        <v>49.5</v>
      </c>
      <c r="P1100" s="102">
        <f>IF($O1100&gt;$G$20,IF('Silo Levels'!$L$22="Pumping",((PI()*((($C$19+$G$20)-$O1100)*($O$20/($O$19/2)))^2*((($O$20+$G$20)-$O1100))/3)*$P$603)+(((PI()*((($C$19+$G$20)-$O1100)*($O$20/($O$19/2)))^2*(((($C$19+$G$20)-$O1100)*($O$20/($O$19/2)))*$AZ$15))/3)*$P$603),(((PI()*((($C$19+$G$20)-$O1100)*($O$20/($O$19/2)))^2*((($O$20+$G$20)-$O1100)/3))*$P$603)-((PI()*((($C$19+$G$20)-$O1100)*($O$20/($O$19/2)))^2*(((($C$19+$G$20)-$O1100)*($O$20/($O$19/2)))*$AZ$15)/3)*$P$603))),IF('Silo Levels'!$L$22="Pumping",(($D$18*$P$603)+((PI()*(($C$21/2)^2)*($G$20-$O1100))*$P$603))+((($D$18+$H$18)/3)*$BG$15)+(((PI()*($C$21/2)^2*(($C$21/2)*$AZ$15))/3)*$P$603),(($D$18*$P$603)+((PI()*(($C$21/2)^2)*($G$20-$O1100))*$P$603))+((($D$18+$H$18)/3)*$BG$15)-(((PI()*($C$21/2)^2*(($C$21/2)*$AZ$15))/3)*$P$603)))</f>
        <v>9013.4257214838199</v>
      </c>
      <c r="Q1100" s="73">
        <v>49.5</v>
      </c>
      <c r="R1100" s="101">
        <f t="shared" si="158"/>
        <v>13352.93733023238</v>
      </c>
      <c r="S1100" s="66">
        <v>49.5</v>
      </c>
      <c r="T1100" s="102">
        <f>IF($S1100&gt;$G$20,IF('Silo Levels'!$L$23="Pumping",((PI()*((($C$19+$G$20)-$S1100)*($O$20/($O$19/2)))^2*((($O$20+$G$20)-$S1100))/3)*$T$603)+(((PI()*((($C$19+$G$20)-$S1100)*($O$20/($O$19/2)))^2*(((($C$19+$G$20)-$S1100)*($O$20/($O$19/2)))*$AZ$16))/3)*$T$603),(((PI()*((($C$19+$G$20)-$S1100)*($O$20/($O$19/2)))^2*((($O$20+$G$20)-$S1100)/3))*$T$603)-((PI()*((($C$19+$G$20)-$S1100)*($O$20/($O$19/2)))^2*(((($C$19+$G$20)-$S1100)*($O$20/($O$19/2)))*$AZ$16)/3)*$T$603))),IF('Silo Levels'!$L$23="Pumping",(($D$18*$T$603)+((PI()*(($C$21/2)^2)*($G$20-$S1100))*$T$603))+((($D$18+$H$18)/3)*$BG$16)+(((PI()*($C$21/2)^2*(($C$21/2)*$AZ$16))/3)*$T$603),(($D$18*$T$603)+((PI()*(($C$21/2)^2)*($G$20-$S1100))*$T$603))+((($D$18+$H$18)/3)*$BG$16)-(((PI()*($C$21/2)^2*(($C$21/2)*$AZ$16))/3)*$T$603)))</f>
        <v>9323.6976602901432</v>
      </c>
      <c r="U1100" s="73">
        <v>49.5</v>
      </c>
      <c r="V1100" s="101">
        <f t="shared" si="159"/>
        <v>12553.912396988308</v>
      </c>
      <c r="W1100" s="66">
        <v>49.5</v>
      </c>
      <c r="X1100" s="102">
        <f>IF($W1100&gt;$G$20,IF('Silo Levels'!$L$24="Pumping",((PI()*((($C$19+$G$20)-$W1100)*($O$20/($O$19/2)))^2*((($O$20+$G$20)-$W1100))/3)*$X$603)+(((PI()*((($C$19+$G$20)-$W1100)*($O$20/($O$19/2)))^2*(((($C$19+$G$20)-$W1100)*($O$20/($O$19/2)))*$AZ$17))/3)*$X$603),(((PI()*((($C$19+$G$20)-$W1100)*($O$20/($O$19/2)))^2*((($O$20+$G$20)-$W1100)/3))*$X$603)-((PI()*((($C$19+$G$20)-$W1100)*($O$20/($O$19/2)))^2*(((($C$19+$G$20)-$W1100)*($O$20/($O$19/2)))*$AZ$17)/3)*$X$603))),IF('Silo Levels'!$L$24="Pumping",(($D$18*$X$603)+((PI()*(($C$21/2)^2)*($G$20-$W1100))*$X$603))+((($D$18+$H$18)/3)*$BG$17)+(((PI()*($C$21/2)^2*(($C$21/2)*$AZ$17))/3)*$X$603),(($D$18*$X$603)+((PI()*(($C$21/2)^2)*($G$20-$W1100))*$X$603))+((($D$18+$H$18)/3)*$BG$17)-(((PI()*($C$21/2)^2*(($C$21/2)*$AZ$17))/3)*$X$603)))</f>
        <v>8765.7779519624473</v>
      </c>
      <c r="Y1100" s="73">
        <v>49.5</v>
      </c>
      <c r="Z1100" s="101">
        <f t="shared" si="160"/>
        <v>14413.754018134176</v>
      </c>
      <c r="AA1100" s="66">
        <v>49.5</v>
      </c>
      <c r="AB1100" s="102">
        <f>IF($AA1100&gt;$G$20,IF('Silo Levels'!$L$25="Pumping",((PI()*((($C$19+$G$20)-$AA1100)*($O$20/($O$19/2)))^2*((($O$20+$G$20)-$AA1100))/3)*$AB$603)+(((PI()*((($C$19+$G$20)-$AA1100)*($O$20/($O$19/2)))^2*(((($C$19+$G$20)-$AA1100)*($O$20/($O$19/2)))*$AZ$18))/3)*$AB$603),(((PI()*((($C$19+$G$20)-$AA1100)*($O$20/($O$19/2)))^2*((($O$20+$G$20)-$AA1100)/3))*$AB$603)-((PI()*((($C$19+$G$20)-$AA1100)*($O$20/($O$19/2)))^2*(((($C$19+$G$20)-$AA1100)*($O$20/($O$19/2)))*$AZ$18)/3)*$AB$603))),IF('Silo Levels'!$L$25="Pumping",(($D$18*$AB$603)+((PI()*(($C$21/2)^2)*($G$20-$AA1100))*$AB$603))+((($D$18+$H$18)/3)*$BG$18)+(((PI()*($C$21/2)^2*(($C$21/2)*$AZ$18))/3)*$AB$603),(($D$18*$AB$603)+((PI()*(($C$21/2)^2)*($G$20-$AA1100))*$AB$603))+((($D$18+$H$18)/3)*$BG$18)-(((PI()*($C$21/2)^2*(($C$21/2)*$AZ$18))/3)*$AB$603)))</f>
        <v>10064.41364107986</v>
      </c>
      <c r="AC1100" s="73">
        <v>49.5</v>
      </c>
      <c r="AD1100" s="101">
        <f t="shared" si="161"/>
        <v>19593.159004507717</v>
      </c>
      <c r="AE1100" s="66">
        <v>49.5</v>
      </c>
      <c r="AF1100" s="102">
        <f>IF($AE1100&gt;$G$20,IF('Silo Levels'!$L$26="Pumping",((PI()*((($C$19+$G$20)-$AE1100)*($O$20/($O$19/2)))^2*((($O$20+$G$20)-$AE1100))/3)*$AF$603)+(((PI()*((($C$19+$G$20)-$AE1100)*($O$20/($O$19/2)))^2*(((($C$19+$G$20)-$AE1100)*($O$20/($O$19/2)))*$AZ$19))/3)*$AF$603),(((PI()*((($C$19+$G$20)-$AE1100)*($O$20/($O$19/2)))^2*((($O$20+$G$20)-$AE1100)/3))*$AF$603)-((PI()*((($C$19+$G$20)-$AE1100)*($O$20/($O$19/2)))^2*(((($C$19+$G$20)-$AE1100)*($O$20/($O$19/2)))*$AZ$19)/3)*$AF$603))),IF('Silo Levels'!$L$26="Pumping",(($D$18*$AF$603)+((PI()*(($C$21/2)^2)*($G$20-$AE1100))*$AF$603))+((($D$18+$H$18)/3)*$BG$19)+(((PI()*($C$21/2)^2*(($C$21/2)*$AZ$19))/3)*$AF$603),(($D$18*$AF$603)+((PI()*(($C$21/2)^2)*($G$20-$AE1100))*$AF$603))+((($D$18+$H$18)/3)*$BG$19)-(((PI()*($C$21/2)^2*(($C$21/2)*$AZ$19))/3)*$AF$603)))</f>
        <v>17382.673352247741</v>
      </c>
      <c r="AG1100" s="73">
        <v>49.5</v>
      </c>
      <c r="AH1100" s="101">
        <f t="shared" si="162"/>
        <v>13857.381629374491</v>
      </c>
      <c r="AI1100" s="66">
        <v>49.5</v>
      </c>
      <c r="AJ1100" s="102">
        <f>IF($AI1100&gt;$G$20,IF('Silo Levels'!$L$27="Pumping",((PI()*((($C$19+$G$20)-$AI1100)*($O$20/($O$19/2)))^2*((($O$20+$G$20)-$AI1100))/3)*$AJ$603)+(((PI()*((($C$19+$G$20)-$AI1100)*($O$20/($O$19/2)))^2*(((($C$19+$G$20)-$AI1100)*($O$20/($O$19/2)))*$AZ$20))/3)*$AJ$603),(((PI()*((($C$19+$G$20)-$AI1100)*($O$20/($O$19/2)))^2*((($O$20+$G$20)-$AI1100)/3))*$AJ$603)-((PI()*((($C$19+$G$20)-$AI1100)*($O$20/($O$19/2)))^2*(((($C$19+$G$20)-$AI1100)*($O$20/($O$19/2)))*$AZ$20)/3)*$AJ$603))),IF('Silo Levels'!$L$27="Pumping",(($D$18*$AJ$603)+((PI()*(($C$21/2)^2)*($G$20-$AI1100))*$AJ$603))+((($D$18+$H$18)/3)*$BG$20)+(((PI()*($C$21/2)^2*(($C$21/2)*$AZ$20))/3)*$AJ$603),(($D$18*$AJ$603)+((PI()*(($C$21/2)^2)*($G$20-$AI1100))*$AJ$603))+((($D$18+$H$18)/3)*$BG$20)-(((PI()*($C$21/2)^2*(($C$21/2)*$AZ$20))/3)*$AJ$603)))</f>
        <v>9675.9262385677685</v>
      </c>
    </row>
    <row r="1101" spans="1:36" x14ac:dyDescent="0.3">
      <c r="A1101">
        <v>49.6</v>
      </c>
      <c r="B1101" s="101">
        <f t="shared" si="154"/>
        <v>13437.77913719597</v>
      </c>
      <c r="C1101" s="66">
        <v>49.6</v>
      </c>
      <c r="D1101" s="102">
        <f>IF($C1101&gt;$G$20,IF('Silo Levels'!$L$19="Pumping",((PI()*((($C$19+$G$20)-$C1101)*($O$20/($O$19/2)))^2*((($O$20+$G$20)-$C1101))/3)*$D$603)+(((PI()*((($C$19+$G$20)-$C1101)*($O$20/($O$19/2)))^2*(((($C$19+$G$20)-$C1101)*($O$20/($O$19/2)))*$AZ$12))/3)*$D$603),(((PI()*((($C$19+$G$20)-$C1101)*($O$20/($O$19/2)))^2*((($O$20+$G$20)-$C1101)/3))*$D$603)-((PI()*((($C$19+$G$20)-$C1101)*($O$20/($O$19/2)))^2*(((($C$19+$G$20)-$C1101)*($O$20/($O$19/2)))*$AZ$12)/3)*$D$603))),IF('Silo Levels'!$L$19="Pumping",(($D$18*$D$603)+((PI()*(($C$21/2)^2)*($G$20-$C1101))*$D$603))+((($D$18+$H$18)/3)*$BG$12)+(((PI()*($C$21/2)^2*(($C$21/2)*$AZ$12))/3)*$D$603),(($D$18*$D$603)+((PI()*(($C$21/2)^2)*($G$20-$C1101))*$D$603))+((($D$18+$H$18)/3)*$BG$12)-(((PI()*($C$21/2)^2*(($C$21/2)*$AZ$12))/3)*$D$603)))</f>
        <v>10510.760363631265</v>
      </c>
      <c r="E1101" s="73">
        <v>49.6</v>
      </c>
      <c r="F1101" s="101">
        <f t="shared" si="155"/>
        <v>12173.77904501358</v>
      </c>
      <c r="G1101" s="66">
        <v>49.6</v>
      </c>
      <c r="H1101" s="102">
        <f>IF($G1101&gt;$G$20,IF('Silo Levels'!$L$20="Pumping",((PI()*((($C$19+$G$20)-$G1101)*($O$20/($O$19/2)))^2*((($O$20+$G$20)-$G1101))/3)*$H$603)+(((PI()*((($C$19+$G$20)-$G1101)*($O$20/($O$19/2)))^2*(((($C$19+$G$20)-$G1101)*($O$20/($O$19/2)))*$AZ$13))/3)*$H$603),(((PI()*((($C$19+$G$20)-$G1101)*($O$20/($O$19/2)))^2*((($O$20+$G$20)-$G1101)/3))*$H$603)-((PI()*((($C$19+$G$20)-$G1101)*($O$20/($O$19/2)))^2*(((($C$19+$G$20)-$G1101)*($O$20/($O$19/2)))*$AZ$13)/3)*$H$603))),IF('Silo Levels'!$L$20="Pumping",(($D$18*$H$603)+((PI()*(($C$21/2)^2)*($G$20-$G1101))*$H$603))+((($D$18+$H$18)/3)*$BG$13)+(((PI()*($C$21/2)^2*(($C$21/2)*$AZ$13))/3)*$H$603),(($D$18*$H$603)+((PI()*(($C$21/2)^2)*($G$20-$G1101))*$H$603))+((($D$18+$H$18)/3)*$BG$13)-(((PI()*($C$21/2)^2*(($C$21/2)*$AZ$13))/3)*$H$603)))</f>
        <v>8385.6445999877196</v>
      </c>
      <c r="I1101" s="73">
        <v>49.6</v>
      </c>
      <c r="J1101" s="101">
        <f t="shared" si="156"/>
        <v>12229.242255478133</v>
      </c>
      <c r="K1101" s="66">
        <v>49.6</v>
      </c>
      <c r="L1101" s="102">
        <f>IF($K1101&gt;$G$20,IF('Silo Levels'!$L$21="Pumping",((PI()*((($C$19+$G$20)-$K1101)*($O$20/($O$19/2)))^2*((($O$20+$G$20)-$K1101))/3)*$L$603)+(((PI()*((($C$19+$G$20)-$K1101)*($O$20/($O$19/2)))^2*(((($C$19+$G$20)-$K1101)*($O$20/($O$19/2)))*$AZ$14))/3)*$L$603),(((PI()*((($C$19+$G$20)-$K1101)*($O$20/($O$19/2)))^2*((($O$20+$G$20)-$K1101)/3))*$L$603)-((PI()*((($C$19+$G$20)-$K1101)*($O$20/($O$19/2)))^2*(((($C$19+$G$20)-$K1101)*($O$20/($O$19/2)))*$AZ$14)/3)*$L$603))),IF('Silo Levels'!$L$21="Pumping",(($D$18*$L$603)+((PI()*(($C$21/2)^2)*($G$20-$K1101))*$L$603))+((($D$18+$H$18)/3)*$BG$14)+(((PI()*($C$21/2)^2*(($C$21/2)*$AZ$14))/3)*$L$603),(($D$18*$L$603)+((PI()*(($C$21/2)^2)*($G$20-$K1101))*$L$603))+((($D$18+$H$18)/3)*$BG$14)-(((PI()*($C$21/2)^2*(($C$21/2)*$AZ$14))/3)*$L$603)))</f>
        <v>8423.8492338660199</v>
      </c>
      <c r="M1101" s="73">
        <v>49.6</v>
      </c>
      <c r="N1101" s="101">
        <f t="shared" si="157"/>
        <v>12517.708499269116</v>
      </c>
      <c r="O1101" s="66">
        <v>49.6</v>
      </c>
      <c r="P1101" s="102">
        <f>IF($O1101&gt;$G$20,IF('Silo Levels'!$L$22="Pumping",((PI()*((($C$19+$G$20)-$O1101)*($O$20/($O$19/2)))^2*((($O$20+$G$20)-$O1101))/3)*$P$603)+(((PI()*((($C$19+$G$20)-$O1101)*($O$20/($O$19/2)))^2*(((($C$19+$G$20)-$O1101)*($O$20/($O$19/2)))*$AZ$15))/3)*$P$603),(((PI()*((($C$19+$G$20)-$O1101)*($O$20/($O$19/2)))^2*((($O$20+$G$20)-$O1101)/3))*$P$603)-((PI()*((($C$19+$G$20)-$O1101)*($O$20/($O$19/2)))^2*(((($C$19+$G$20)-$O1101)*($O$20/($O$19/2)))*$AZ$15)/3)*$P$603))),IF('Silo Levels'!$L$22="Pumping",(($D$18*$P$603)+((PI()*(($C$21/2)^2)*($G$20-$O1101))*$P$603))+((($D$18+$H$18)/3)*$BG$15)+(((PI()*($C$21/2)^2*(($C$21/2)*$AZ$15))/3)*$P$603),(($D$18*$P$603)+((PI()*(($C$21/2)^2)*($G$20-$O1101))*$P$603))+((($D$18+$H$18)/3)*$BG$15)-(((PI()*($C$21/2)^2*(($C$21/2)*$AZ$15))/3)*$P$603)))</f>
        <v>8622.5529716766232</v>
      </c>
      <c r="Q1101" s="73">
        <v>49.6</v>
      </c>
      <c r="R1101" s="101">
        <f t="shared" si="158"/>
        <v>12948.609446976847</v>
      </c>
      <c r="S1101" s="66">
        <v>49.6</v>
      </c>
      <c r="T1101" s="102">
        <f>IF($S1101&gt;$G$20,IF('Silo Levels'!$L$23="Pumping",((PI()*((($C$19+$G$20)-$S1101)*($O$20/($O$19/2)))^2*((($O$20+$G$20)-$S1101))/3)*$T$603)+(((PI()*((($C$19+$G$20)-$S1101)*($O$20/($O$19/2)))^2*(((($C$19+$G$20)-$S1101)*($O$20/($O$19/2)))*$AZ$16))/3)*$T$603),(((PI()*((($C$19+$G$20)-$S1101)*($O$20/($O$19/2)))^2*((($O$20+$G$20)-$S1101)/3))*$T$603)-((PI()*((($C$19+$G$20)-$S1101)*($O$20/($O$19/2)))^2*(((($C$19+$G$20)-$S1101)*($O$20/($O$19/2)))*$AZ$16)/3)*$T$603))),IF('Silo Levels'!$L$23="Pumping",(($D$18*$T$603)+((PI()*(($C$21/2)^2)*($G$20-$S1101))*$T$603))+((($D$18+$H$18)/3)*$BG$16)+(((PI()*($C$21/2)^2*(($C$21/2)*$AZ$16))/3)*$T$603),(($D$18*$T$603)+((PI()*(($C$21/2)^2)*($G$20-$S1101))*$T$603))+((($D$18+$H$18)/3)*$BG$16)-(((PI()*($C$21/2)^2*(($C$21/2)*$AZ$16))/3)*$T$603)))</f>
        <v>8919.3697770346098</v>
      </c>
      <c r="U1101" s="73">
        <v>49.6</v>
      </c>
      <c r="V1101" s="101">
        <f t="shared" si="159"/>
        <v>12173.77904501358</v>
      </c>
      <c r="W1101" s="66">
        <v>49.6</v>
      </c>
      <c r="X1101" s="102">
        <f>IF($W1101&gt;$G$20,IF('Silo Levels'!$L$24="Pumping",((PI()*((($C$19+$G$20)-$W1101)*($O$20/($O$19/2)))^2*((($O$20+$G$20)-$W1101))/3)*$X$603)+(((PI()*((($C$19+$G$20)-$W1101)*($O$20/($O$19/2)))^2*(((($C$19+$G$20)-$W1101)*($O$20/($O$19/2)))*$AZ$17))/3)*$X$603),(((PI()*((($C$19+$G$20)-$W1101)*($O$20/($O$19/2)))^2*((($O$20+$G$20)-$W1101)/3))*$X$603)-((PI()*((($C$19+$G$20)-$W1101)*($O$20/($O$19/2)))^2*(((($C$19+$G$20)-$W1101)*($O$20/($O$19/2)))*$AZ$17)/3)*$X$603))),IF('Silo Levels'!$L$24="Pumping",(($D$18*$X$603)+((PI()*(($C$21/2)^2)*($G$20-$W1101))*$X$603))+((($D$18+$H$18)/3)*$BG$17)+(((PI()*($C$21/2)^2*(($C$21/2)*$AZ$17))/3)*$X$603),(($D$18*$X$603)+((PI()*(($C$21/2)^2)*($G$20-$W1101))*$X$603))+((($D$18+$H$18)/3)*$BG$17)-(((PI()*($C$21/2)^2*(($C$21/2)*$AZ$17))/3)*$X$603)))</f>
        <v>8385.6445999877196</v>
      </c>
      <c r="Y1101" s="73">
        <v>49.6</v>
      </c>
      <c r="Z1101" s="101">
        <f t="shared" si="160"/>
        <v>13977.304530820005</v>
      </c>
      <c r="AA1101" s="66">
        <v>49.6</v>
      </c>
      <c r="AB1101" s="102">
        <f>IF($AA1101&gt;$G$20,IF('Silo Levels'!$L$25="Pumping",((PI()*((($C$19+$G$20)-$AA1101)*($O$20/($O$19/2)))^2*((($O$20+$G$20)-$AA1101))/3)*$AB$603)+(((PI()*((($C$19+$G$20)-$AA1101)*($O$20/($O$19/2)))^2*(((($C$19+$G$20)-$AA1101)*($O$20/($O$19/2)))*$AZ$18))/3)*$AB$603),(((PI()*((($C$19+$G$20)-$AA1101)*($O$20/($O$19/2)))^2*((($O$20+$G$20)-$AA1101)/3))*$AB$603)-((PI()*((($C$19+$G$20)-$AA1101)*($O$20/($O$19/2)))^2*(((($C$19+$G$20)-$AA1101)*($O$20/($O$19/2)))*$AZ$18)/3)*$AB$603))),IF('Silo Levels'!$L$25="Pumping",(($D$18*$AB$603)+((PI()*(($C$21/2)^2)*($G$20-$AA1101))*$AB$603))+((($D$18+$H$18)/3)*$BG$18)+(((PI()*($C$21/2)^2*(($C$21/2)*$AZ$18))/3)*$AB$603),(($D$18*$AB$603)+((PI()*(($C$21/2)^2)*($G$20-$AA1101))*$AB$603))+((($D$18+$H$18)/3)*$BG$18)-(((PI()*($C$21/2)^2*(($C$21/2)*$AZ$18))/3)*$AB$603)))</f>
        <v>9627.9641537656898</v>
      </c>
      <c r="AC1101" s="73">
        <v>49.6</v>
      </c>
      <c r="AD1101" s="101">
        <f t="shared" si="161"/>
        <v>19149.521465935672</v>
      </c>
      <c r="AE1101" s="66">
        <v>49.6</v>
      </c>
      <c r="AF1101" s="102">
        <f>IF($AE1101&gt;$G$20,IF('Silo Levels'!$L$26="Pumping",((PI()*((($C$19+$G$20)-$AE1101)*($O$20/($O$19/2)))^2*((($O$20+$G$20)-$AE1101))/3)*$AF$603)+(((PI()*((($C$19+$G$20)-$AE1101)*($O$20/($O$19/2)))^2*(((($C$19+$G$20)-$AE1101)*($O$20/($O$19/2)))*$AZ$19))/3)*$AF$603),(((PI()*((($C$19+$G$20)-$AE1101)*($O$20/($O$19/2)))^2*((($O$20+$G$20)-$AE1101)/3))*$AF$603)-((PI()*((($C$19+$G$20)-$AE1101)*($O$20/($O$19/2)))^2*(((($C$19+$G$20)-$AE1101)*($O$20/($O$19/2)))*$AZ$19)/3)*$AF$603))),IF('Silo Levels'!$L$26="Pumping",(($D$18*$AF$603)+((PI()*(($C$21/2)^2)*($G$20-$AE1101))*$AF$603))+((($D$18+$H$18)/3)*$BG$19)+(((PI()*($C$21/2)^2*(($C$21/2)*$AZ$19))/3)*$AF$603),(($D$18*$AF$603)+((PI()*(($C$21/2)^2)*($G$20-$AE1101))*$AF$603))+((($D$18+$H$18)/3)*$BG$19)-(((PI()*($C$21/2)^2*(($C$21/2)*$AZ$19))/3)*$AF$603)))</f>
        <v>16939.035813675695</v>
      </c>
      <c r="AG1101" s="73">
        <v>49.6</v>
      </c>
      <c r="AH1101" s="101">
        <f t="shared" si="162"/>
        <v>13437.77913719597</v>
      </c>
      <c r="AI1101" s="66">
        <v>49.6</v>
      </c>
      <c r="AJ1101" s="102">
        <f>IF($AI1101&gt;$G$20,IF('Silo Levels'!$L$27="Pumping",((PI()*((($C$19+$G$20)-$AI1101)*($O$20/($O$19/2)))^2*((($O$20+$G$20)-$AI1101))/3)*$AJ$603)+(((PI()*((($C$19+$G$20)-$AI1101)*($O$20/($O$19/2)))^2*(((($C$19+$G$20)-$AI1101)*($O$20/($O$19/2)))*$AZ$20))/3)*$AJ$603),(((PI()*((($C$19+$G$20)-$AI1101)*($O$20/($O$19/2)))^2*((($O$20+$G$20)-$AI1101)/3))*$AJ$603)-((PI()*((($C$19+$G$20)-$AI1101)*($O$20/($O$19/2)))^2*(((($C$19+$G$20)-$AI1101)*($O$20/($O$19/2)))*$AZ$20)/3)*$AJ$603))),IF('Silo Levels'!$L$27="Pumping",(($D$18*$AJ$603)+((PI()*(($C$21/2)^2)*($G$20-$AI1101))*$AJ$603))+((($D$18+$H$18)/3)*$BG$20)+(((PI()*($C$21/2)^2*(($C$21/2)*$AZ$20))/3)*$AJ$603),(($D$18*$AJ$603)+((PI()*(($C$21/2)^2)*($G$20-$AI1101))*$AJ$603))+((($D$18+$H$18)/3)*$BG$20)-(((PI()*($C$21/2)^2*(($C$21/2)*$AZ$20))/3)*$AJ$603)))</f>
        <v>9256.3237463892474</v>
      </c>
    </row>
    <row r="1102" spans="1:36" x14ac:dyDescent="0.3">
      <c r="A1102">
        <v>49.7</v>
      </c>
      <c r="B1102" s="101">
        <f t="shared" si="154"/>
        <v>13018.176645017451</v>
      </c>
      <c r="C1102" s="66">
        <v>49.7</v>
      </c>
      <c r="D1102" s="102">
        <f>IF($C1102&gt;$G$20,IF('Silo Levels'!$L$19="Pumping",((PI()*((($C$19+$G$20)-$C1102)*($O$20/($O$19/2)))^2*((($O$20+$G$20)-$C1102))/3)*$D$603)+(((PI()*((($C$19+$G$20)-$C1102)*($O$20/($O$19/2)))^2*(((($C$19+$G$20)-$C1102)*($O$20/($O$19/2)))*$AZ$12))/3)*$D$603),(((PI()*((($C$19+$G$20)-$C1102)*($O$20/($O$19/2)))^2*((($O$20+$G$20)-$C1102)/3))*$D$603)-((PI()*((($C$19+$G$20)-$C1102)*($O$20/($O$19/2)))^2*(((($C$19+$G$20)-$C1102)*($O$20/($O$19/2)))*$AZ$12)/3)*$D$603))),IF('Silo Levels'!$L$19="Pumping",(($D$18*$D$603)+((PI()*(($C$21/2)^2)*($G$20-$C1102))*$D$603))+((($D$18+$H$18)/3)*$BG$12)+(((PI()*($C$21/2)^2*(($C$21/2)*$AZ$12))/3)*$D$603),(($D$18*$D$603)+((PI()*(($C$21/2)^2)*($G$20-$C1102))*$D$603))+((($D$18+$H$18)/3)*$BG$12)-(((PI()*($C$21/2)^2*(($C$21/2)*$AZ$12))/3)*$D$603)))</f>
        <v>10091.157871452746</v>
      </c>
      <c r="E1102" s="73">
        <v>49.7</v>
      </c>
      <c r="F1102" s="101">
        <f t="shared" si="155"/>
        <v>11793.645693038856</v>
      </c>
      <c r="G1102" s="66">
        <v>49.7</v>
      </c>
      <c r="H1102" s="102">
        <f>IF($G1102&gt;$G$20,IF('Silo Levels'!$L$20="Pumping",((PI()*((($C$19+$G$20)-$G1102)*($O$20/($O$19/2)))^2*((($O$20+$G$20)-$G1102))/3)*$H$603)+(((PI()*((($C$19+$G$20)-$G1102)*($O$20/($O$19/2)))^2*(((($C$19+$G$20)-$G1102)*($O$20/($O$19/2)))*$AZ$13))/3)*$H$603),(((PI()*((($C$19+$G$20)-$G1102)*($O$20/($O$19/2)))^2*((($O$20+$G$20)-$G1102)/3))*$H$603)-((PI()*((($C$19+$G$20)-$G1102)*($O$20/($O$19/2)))^2*(((($C$19+$G$20)-$G1102)*($O$20/($O$19/2)))*$AZ$13)/3)*$H$603))),IF('Silo Levels'!$L$20="Pumping",(($D$18*$H$603)+((PI()*(($C$21/2)^2)*($G$20-$G1102))*$H$603))+((($D$18+$H$18)/3)*$BG$13)+(((PI()*($C$21/2)^2*(($C$21/2)*$AZ$13))/3)*$H$603),(($D$18*$H$603)+((PI()*(($C$21/2)^2)*($G$20-$G1102))*$H$603))+((($D$18+$H$18)/3)*$BG$13)-(((PI()*($C$21/2)^2*(($C$21/2)*$AZ$13))/3)*$H$603)))</f>
        <v>8005.5112480129956</v>
      </c>
      <c r="I1102" s="73">
        <v>49.7</v>
      </c>
      <c r="J1102" s="101">
        <f t="shared" si="156"/>
        <v>11847.377032403463</v>
      </c>
      <c r="K1102" s="66">
        <v>49.7</v>
      </c>
      <c r="L1102" s="102">
        <f>IF($K1102&gt;$G$20,IF('Silo Levels'!$L$21="Pumping",((PI()*((($C$19+$G$20)-$K1102)*($O$20/($O$19/2)))^2*((($O$20+$G$20)-$K1102))/3)*$L$603)+(((PI()*((($C$19+$G$20)-$K1102)*($O$20/($O$19/2)))^2*(((($C$19+$G$20)-$K1102)*($O$20/($O$19/2)))*$AZ$14))/3)*$L$603),(((PI()*((($C$19+$G$20)-$K1102)*($O$20/($O$19/2)))^2*((($O$20+$G$20)-$K1102)/3))*$L$603)-((PI()*((($C$19+$G$20)-$K1102)*($O$20/($O$19/2)))^2*(((($C$19+$G$20)-$K1102)*($O$20/($O$19/2)))*$AZ$14)/3)*$L$603))),IF('Silo Levels'!$L$21="Pumping",(($D$18*$L$603)+((PI()*(($C$21/2)^2)*($G$20-$K1102))*$L$603))+((($D$18+$H$18)/3)*$BG$14)+(((PI()*($C$21/2)^2*(($C$21/2)*$AZ$14))/3)*$L$603),(($D$18*$L$603)+((PI()*(($C$21/2)^2)*($G$20-$K1102))*$L$603))+((($D$18+$H$18)/3)*$BG$14)-(((PI()*($C$21/2)^2*(($C$21/2)*$AZ$14))/3)*$L$603)))</f>
        <v>8041.9840107913496</v>
      </c>
      <c r="M1102" s="73">
        <v>49.7</v>
      </c>
      <c r="N1102" s="101">
        <f t="shared" si="157"/>
        <v>12126.835749461921</v>
      </c>
      <c r="O1102" s="66">
        <v>49.7</v>
      </c>
      <c r="P1102" s="102">
        <f>IF($O1102&gt;$G$20,IF('Silo Levels'!$L$22="Pumping",((PI()*((($C$19+$G$20)-$O1102)*($O$20/($O$19/2)))^2*((($O$20+$G$20)-$O1102))/3)*$P$603)+(((PI()*((($C$19+$G$20)-$O1102)*($O$20/($O$19/2)))^2*(((($C$19+$G$20)-$O1102)*($O$20/($O$19/2)))*$AZ$15))/3)*$P$603),(((PI()*((($C$19+$G$20)-$O1102)*($O$20/($O$19/2)))^2*((($O$20+$G$20)-$O1102)/3))*$P$603)-((PI()*((($C$19+$G$20)-$O1102)*($O$20/($O$19/2)))^2*(((($C$19+$G$20)-$O1102)*($O$20/($O$19/2)))*$AZ$15)/3)*$P$603))),IF('Silo Levels'!$L$22="Pumping",(($D$18*$P$603)+((PI()*(($C$21/2)^2)*($G$20-$O1102))*$P$603))+((($D$18+$H$18)/3)*$BG$15)+(((PI()*($C$21/2)^2*(($C$21/2)*$AZ$15))/3)*$P$603),(($D$18*$P$603)+((PI()*(($C$21/2)^2)*($G$20-$O1102))*$P$603))+((($D$18+$H$18)/3)*$BG$15)-(((PI()*($C$21/2)^2*(($C$21/2)*$AZ$15))/3)*$P$603)))</f>
        <v>8231.6802218694284</v>
      </c>
      <c r="Q1102" s="73">
        <v>49.7</v>
      </c>
      <c r="R1102" s="101">
        <f t="shared" si="158"/>
        <v>12544.281563721313</v>
      </c>
      <c r="S1102" s="66">
        <v>49.7</v>
      </c>
      <c r="T1102" s="102">
        <f>IF($S1102&gt;$G$20,IF('Silo Levels'!$L$23="Pumping",((PI()*((($C$19+$G$20)-$S1102)*($O$20/($O$19/2)))^2*((($O$20+$G$20)-$S1102))/3)*$T$603)+(((PI()*((($C$19+$G$20)-$S1102)*($O$20/($O$19/2)))^2*(((($C$19+$G$20)-$S1102)*($O$20/($O$19/2)))*$AZ$16))/3)*$T$603),(((PI()*((($C$19+$G$20)-$S1102)*($O$20/($O$19/2)))^2*((($O$20+$G$20)-$S1102)/3))*$T$603)-((PI()*((($C$19+$G$20)-$S1102)*($O$20/($O$19/2)))^2*(((($C$19+$G$20)-$S1102)*($O$20/($O$19/2)))*$AZ$16)/3)*$T$603))),IF('Silo Levels'!$L$23="Pumping",(($D$18*$T$603)+((PI()*(($C$21/2)^2)*($G$20-$S1102))*$T$603))+((($D$18+$H$18)/3)*$BG$16)+(((PI()*($C$21/2)^2*(($C$21/2)*$AZ$16))/3)*$T$603),(($D$18*$T$603)+((PI()*(($C$21/2)^2)*($G$20-$S1102))*$T$603))+((($D$18+$H$18)/3)*$BG$16)-(((PI()*($C$21/2)^2*(($C$21/2)*$AZ$16))/3)*$T$603)))</f>
        <v>8515.0418937790764</v>
      </c>
      <c r="U1102" s="73">
        <v>49.7</v>
      </c>
      <c r="V1102" s="101">
        <f t="shared" si="159"/>
        <v>11793.645693038856</v>
      </c>
      <c r="W1102" s="66">
        <v>49.7</v>
      </c>
      <c r="X1102" s="102">
        <f>IF($W1102&gt;$G$20,IF('Silo Levels'!$L$24="Pumping",((PI()*((($C$19+$G$20)-$W1102)*($O$20/($O$19/2)))^2*((($O$20+$G$20)-$W1102))/3)*$X$603)+(((PI()*((($C$19+$G$20)-$W1102)*($O$20/($O$19/2)))^2*(((($C$19+$G$20)-$W1102)*($O$20/($O$19/2)))*$AZ$17))/3)*$X$603),(((PI()*((($C$19+$G$20)-$W1102)*($O$20/($O$19/2)))^2*((($O$20+$G$20)-$W1102)/3))*$X$603)-((PI()*((($C$19+$G$20)-$W1102)*($O$20/($O$19/2)))^2*(((($C$19+$G$20)-$W1102)*($O$20/($O$19/2)))*$AZ$17)/3)*$X$603))),IF('Silo Levels'!$L$24="Pumping",(($D$18*$X$603)+((PI()*(($C$21/2)^2)*($G$20-$W1102))*$X$603))+((($D$18+$H$18)/3)*$BG$17)+(((PI()*($C$21/2)^2*(($C$21/2)*$AZ$17))/3)*$X$603),(($D$18*$X$603)+((PI()*(($C$21/2)^2)*($G$20-$W1102))*$X$603))+((($D$18+$H$18)/3)*$BG$17)-(((PI()*($C$21/2)^2*(($C$21/2)*$AZ$17))/3)*$X$603)))</f>
        <v>8005.5112480129956</v>
      </c>
      <c r="Y1102" s="73">
        <v>49.7</v>
      </c>
      <c r="Z1102" s="101">
        <f t="shared" si="160"/>
        <v>13540.855043505839</v>
      </c>
      <c r="AA1102" s="66">
        <v>49.7</v>
      </c>
      <c r="AB1102" s="102">
        <f>IF($AA1102&gt;$G$20,IF('Silo Levels'!$L$25="Pumping",((PI()*((($C$19+$G$20)-$AA1102)*($O$20/($O$19/2)))^2*((($O$20+$G$20)-$AA1102))/3)*$AB$603)+(((PI()*((($C$19+$G$20)-$AA1102)*($O$20/($O$19/2)))^2*(((($C$19+$G$20)-$AA1102)*($O$20/($O$19/2)))*$AZ$18))/3)*$AB$603),(((PI()*((($C$19+$G$20)-$AA1102)*($O$20/($O$19/2)))^2*((($O$20+$G$20)-$AA1102)/3))*$AB$603)-((PI()*((($C$19+$G$20)-$AA1102)*($O$20/($O$19/2)))^2*(((($C$19+$G$20)-$AA1102)*($O$20/($O$19/2)))*$AZ$18)/3)*$AB$603))),IF('Silo Levels'!$L$25="Pumping",(($D$18*$AB$603)+((PI()*(($C$21/2)^2)*($G$20-$AA1102))*$AB$603))+((($D$18+$H$18)/3)*$BG$18)+(((PI()*($C$21/2)^2*(($C$21/2)*$AZ$18))/3)*$AB$603),(($D$18*$AB$603)+((PI()*(($C$21/2)^2)*($G$20-$AA1102))*$AB$603))+((($D$18+$H$18)/3)*$BG$18)-(((PI()*($C$21/2)^2*(($C$21/2)*$AZ$18))/3)*$AB$603)))</f>
        <v>9191.5146664515232</v>
      </c>
      <c r="AC1102" s="73">
        <v>49.7</v>
      </c>
      <c r="AD1102" s="101">
        <f t="shared" si="161"/>
        <v>18705.883927363629</v>
      </c>
      <c r="AE1102" s="66">
        <v>49.7</v>
      </c>
      <c r="AF1102" s="102">
        <f>IF($AE1102&gt;$G$20,IF('Silo Levels'!$L$26="Pumping",((PI()*((($C$19+$G$20)-$AE1102)*($O$20/($O$19/2)))^2*((($O$20+$G$20)-$AE1102))/3)*$AF$603)+(((PI()*((($C$19+$G$20)-$AE1102)*($O$20/($O$19/2)))^2*(((($C$19+$G$20)-$AE1102)*($O$20/($O$19/2)))*$AZ$19))/3)*$AF$603),(((PI()*((($C$19+$G$20)-$AE1102)*($O$20/($O$19/2)))^2*((($O$20+$G$20)-$AE1102)/3))*$AF$603)-((PI()*((($C$19+$G$20)-$AE1102)*($O$20/($O$19/2)))^2*(((($C$19+$G$20)-$AE1102)*($O$20/($O$19/2)))*$AZ$19)/3)*$AF$603))),IF('Silo Levels'!$L$26="Pumping",(($D$18*$AF$603)+((PI()*(($C$21/2)^2)*($G$20-$AE1102))*$AF$603))+((($D$18+$H$18)/3)*$BG$19)+(((PI()*($C$21/2)^2*(($C$21/2)*$AZ$19))/3)*$AF$603),(($D$18*$AF$603)+((PI()*(($C$21/2)^2)*($G$20-$AE1102))*$AF$603))+((($D$18+$H$18)/3)*$BG$19)-(((PI()*($C$21/2)^2*(($C$21/2)*$AZ$19))/3)*$AF$603)))</f>
        <v>16495.398275103653</v>
      </c>
      <c r="AG1102" s="73">
        <v>49.7</v>
      </c>
      <c r="AH1102" s="101">
        <f t="shared" si="162"/>
        <v>13018.176645017451</v>
      </c>
      <c r="AI1102" s="66">
        <v>49.7</v>
      </c>
      <c r="AJ1102" s="102">
        <f>IF($AI1102&gt;$G$20,IF('Silo Levels'!$L$27="Pumping",((PI()*((($C$19+$G$20)-$AI1102)*($O$20/($O$19/2)))^2*((($O$20+$G$20)-$AI1102))/3)*$AJ$603)+(((PI()*((($C$19+$G$20)-$AI1102)*($O$20/($O$19/2)))^2*(((($C$19+$G$20)-$AI1102)*($O$20/($O$19/2)))*$AZ$20))/3)*$AJ$603),(((PI()*((($C$19+$G$20)-$AI1102)*($O$20/($O$19/2)))^2*((($O$20+$G$20)-$AI1102)/3))*$AJ$603)-((PI()*((($C$19+$G$20)-$AI1102)*($O$20/($O$19/2)))^2*(((($C$19+$G$20)-$AI1102)*($O$20/($O$19/2)))*$AZ$20)/3)*$AJ$603))),IF('Silo Levels'!$L$27="Pumping",(($D$18*$AJ$603)+((PI()*(($C$21/2)^2)*($G$20-$AI1102))*$AJ$603))+((($D$18+$H$18)/3)*$BG$20)+(((PI()*($C$21/2)^2*(($C$21/2)*$AZ$20))/3)*$AJ$603),(($D$18*$AJ$603)+((PI()*(($C$21/2)^2)*($G$20-$AI1102))*$AJ$603))+((($D$18+$H$18)/3)*$BG$20)-(((PI()*($C$21/2)^2*(($C$21/2)*$AZ$20))/3)*$AJ$603)))</f>
        <v>8836.72125421073</v>
      </c>
    </row>
    <row r="1103" spans="1:36" x14ac:dyDescent="0.3">
      <c r="A1103">
        <v>49.8</v>
      </c>
      <c r="B1103" s="101">
        <f t="shared" si="154"/>
        <v>12598.574152838959</v>
      </c>
      <c r="C1103" s="66">
        <v>49.8</v>
      </c>
      <c r="D1103" s="102">
        <f>IF($C1103&gt;$G$20,IF('Silo Levels'!$L$19="Pumping",((PI()*((($C$19+$G$20)-$C1103)*($O$20/($O$19/2)))^2*((($O$20+$G$20)-$C1103))/3)*$D$603)+(((PI()*((($C$19+$G$20)-$C1103)*($O$20/($O$19/2)))^2*(((($C$19+$G$20)-$C1103)*($O$20/($O$19/2)))*$AZ$12))/3)*$D$603),(((PI()*((($C$19+$G$20)-$C1103)*($O$20/($O$19/2)))^2*((($O$20+$G$20)-$C1103)/3))*$D$603)-((PI()*((($C$19+$G$20)-$C1103)*($O$20/($O$19/2)))^2*(((($C$19+$G$20)-$C1103)*($O$20/($O$19/2)))*$AZ$12)/3)*$D$603))),IF('Silo Levels'!$L$19="Pumping",(($D$18*$D$603)+((PI()*(($C$21/2)^2)*($G$20-$C1103))*$D$603))+((($D$18+$H$18)/3)*$BG$12)+(((PI()*($C$21/2)^2*(($C$21/2)*$AZ$12))/3)*$D$603),(($D$18*$D$603)+((PI()*(($C$21/2)^2)*($G$20-$C1103))*$D$603))+((($D$18+$H$18)/3)*$BG$12)-(((PI()*($C$21/2)^2*(($C$21/2)*$AZ$12))/3)*$D$603)))</f>
        <v>9671.5553792742539</v>
      </c>
      <c r="E1103" s="73">
        <v>49.8</v>
      </c>
      <c r="F1103" s="101">
        <f t="shared" si="155"/>
        <v>11413.512341064155</v>
      </c>
      <c r="G1103" s="66">
        <v>49.8</v>
      </c>
      <c r="H1103" s="102">
        <f>IF($G1103&gt;$G$20,IF('Silo Levels'!$L$20="Pumping",((PI()*((($C$19+$G$20)-$G1103)*($O$20/($O$19/2)))^2*((($O$20+$G$20)-$G1103))/3)*$H$603)+(((PI()*((($C$19+$G$20)-$G1103)*($O$20/($O$19/2)))^2*(((($C$19+$G$20)-$G1103)*($O$20/($O$19/2)))*$AZ$13))/3)*$H$603),(((PI()*((($C$19+$G$20)-$G1103)*($O$20/($O$19/2)))^2*((($O$20+$G$20)-$G1103)/3))*$H$603)-((PI()*((($C$19+$G$20)-$G1103)*($O$20/($O$19/2)))^2*(((($C$19+$G$20)-$G1103)*($O$20/($O$19/2)))*$AZ$13)/3)*$H$603))),IF('Silo Levels'!$L$20="Pumping",(($D$18*$H$603)+((PI()*(($C$21/2)^2)*($G$20-$G1103))*$H$603))+((($D$18+$H$18)/3)*$BG$13)+(((PI()*($C$21/2)^2*(($C$21/2)*$AZ$13))/3)*$H$603),(($D$18*$H$603)+((PI()*(($C$21/2)^2)*($G$20-$G1103))*$H$603))+((($D$18+$H$18)/3)*$BG$13)-(((PI()*($C$21/2)^2*(($C$21/2)*$AZ$13))/3)*$H$603)))</f>
        <v>7625.3778960382951</v>
      </c>
      <c r="I1103" s="73">
        <v>49.8</v>
      </c>
      <c r="J1103" s="101">
        <f t="shared" si="156"/>
        <v>11465.511809328818</v>
      </c>
      <c r="K1103" s="66">
        <v>49.8</v>
      </c>
      <c r="L1103" s="102">
        <f>IF($K1103&gt;$G$20,IF('Silo Levels'!$L$21="Pumping",((PI()*((($C$19+$G$20)-$K1103)*($O$20/($O$19/2)))^2*((($O$20+$G$20)-$K1103))/3)*$L$603)+(((PI()*((($C$19+$G$20)-$K1103)*($O$20/($O$19/2)))^2*(((($C$19+$G$20)-$K1103)*($O$20/($O$19/2)))*$AZ$14))/3)*$L$603),(((PI()*((($C$19+$G$20)-$K1103)*($O$20/($O$19/2)))^2*((($O$20+$G$20)-$K1103)/3))*$L$603)-((PI()*((($C$19+$G$20)-$K1103)*($O$20/($O$19/2)))^2*(((($C$19+$G$20)-$K1103)*($O$20/($O$19/2)))*$AZ$14)/3)*$L$603))),IF('Silo Levels'!$L$21="Pumping",(($D$18*$L$603)+((PI()*(($C$21/2)^2)*($G$20-$K1103))*$L$603))+((($D$18+$H$18)/3)*$BG$14)+(((PI()*($C$21/2)^2*(($C$21/2)*$AZ$14))/3)*$L$603),(($D$18*$L$603)+((PI()*(($C$21/2)^2)*($G$20-$K1103))*$L$603))+((($D$18+$H$18)/3)*$BG$14)-(((PI()*($C$21/2)^2*(($C$21/2)*$AZ$14))/3)*$L$603)))</f>
        <v>7660.1187877167049</v>
      </c>
      <c r="M1103" s="73">
        <v>49.8</v>
      </c>
      <c r="N1103" s="101">
        <f t="shared" si="157"/>
        <v>11735.962999654752</v>
      </c>
      <c r="O1103" s="66">
        <v>49.8</v>
      </c>
      <c r="P1103" s="102">
        <f>IF($O1103&gt;$G$20,IF('Silo Levels'!$L$22="Pumping",((PI()*((($C$19+$G$20)-$O1103)*($O$20/($O$19/2)))^2*((($O$20+$G$20)-$O1103))/3)*$P$603)+(((PI()*((($C$19+$G$20)-$O1103)*($O$20/($O$19/2)))^2*(((($C$19+$G$20)-$O1103)*($O$20/($O$19/2)))*$AZ$15))/3)*$P$603),(((PI()*((($C$19+$G$20)-$O1103)*($O$20/($O$19/2)))^2*((($O$20+$G$20)-$O1103)/3))*$P$603)-((PI()*((($C$19+$G$20)-$O1103)*($O$20/($O$19/2)))^2*(((($C$19+$G$20)-$O1103)*($O$20/($O$19/2)))*$AZ$15)/3)*$P$603))),IF('Silo Levels'!$L$22="Pumping",(($D$18*$P$603)+((PI()*(($C$21/2)^2)*($G$20-$O1103))*$P$603))+((($D$18+$H$18)/3)*$BG$15)+(((PI()*($C$21/2)^2*(($C$21/2)*$AZ$15))/3)*$P$603),(($D$18*$P$603)+((PI()*(($C$21/2)^2)*($G$20-$O1103))*$P$603))+((($D$18+$H$18)/3)*$BG$15)-(((PI()*($C$21/2)^2*(($C$21/2)*$AZ$15))/3)*$P$603)))</f>
        <v>7840.807472062259</v>
      </c>
      <c r="Q1103" s="73">
        <v>49.8</v>
      </c>
      <c r="R1103" s="101">
        <f t="shared" si="158"/>
        <v>12139.953680465809</v>
      </c>
      <c r="S1103" s="66">
        <v>49.8</v>
      </c>
      <c r="T1103" s="102">
        <f>IF($S1103&gt;$G$20,IF('Silo Levels'!$L$23="Pumping",((PI()*((($C$19+$G$20)-$S1103)*($O$20/($O$19/2)))^2*((($O$20+$G$20)-$S1103))/3)*$T$603)+(((PI()*((($C$19+$G$20)-$S1103)*($O$20/($O$19/2)))^2*(((($C$19+$G$20)-$S1103)*($O$20/($O$19/2)))*$AZ$16))/3)*$T$603),(((PI()*((($C$19+$G$20)-$S1103)*($O$20/($O$19/2)))^2*((($O$20+$G$20)-$S1103)/3))*$T$603)-((PI()*((($C$19+$G$20)-$S1103)*($O$20/($O$19/2)))^2*(((($C$19+$G$20)-$S1103)*($O$20/($O$19/2)))*$AZ$16)/3)*$T$603))),IF('Silo Levels'!$L$23="Pumping",(($D$18*$T$603)+((PI()*(($C$21/2)^2)*($G$20-$S1103))*$T$603))+((($D$18+$H$18)/3)*$BG$16)+(((PI()*($C$21/2)^2*(($C$21/2)*$AZ$16))/3)*$T$603),(($D$18*$T$603)+((PI()*(($C$21/2)^2)*($G$20-$S1103))*$T$603))+((($D$18+$H$18)/3)*$BG$16)-(((PI()*($C$21/2)^2*(($C$21/2)*$AZ$16))/3)*$T$603)))</f>
        <v>8110.7140105235721</v>
      </c>
      <c r="U1103" s="73">
        <v>49.8</v>
      </c>
      <c r="V1103" s="101">
        <f t="shared" si="159"/>
        <v>11413.512341064155</v>
      </c>
      <c r="W1103" s="66">
        <v>49.8</v>
      </c>
      <c r="X1103" s="102">
        <f>IF($W1103&gt;$G$20,IF('Silo Levels'!$L$24="Pumping",((PI()*((($C$19+$G$20)-$W1103)*($O$20/($O$19/2)))^2*((($O$20+$G$20)-$W1103))/3)*$X$603)+(((PI()*((($C$19+$G$20)-$W1103)*($O$20/($O$19/2)))^2*(((($C$19+$G$20)-$W1103)*($O$20/($O$19/2)))*$AZ$17))/3)*$X$603),(((PI()*((($C$19+$G$20)-$W1103)*($O$20/($O$19/2)))^2*((($O$20+$G$20)-$W1103)/3))*$X$603)-((PI()*((($C$19+$G$20)-$W1103)*($O$20/($O$19/2)))^2*(((($C$19+$G$20)-$W1103)*($O$20/($O$19/2)))*$AZ$17)/3)*$X$603))),IF('Silo Levels'!$L$24="Pumping",(($D$18*$X$603)+((PI()*(($C$21/2)^2)*($G$20-$W1103))*$X$603))+((($D$18+$H$18)/3)*$BG$17)+(((PI()*($C$21/2)^2*(($C$21/2)*$AZ$17))/3)*$X$603),(($D$18*$X$603)+((PI()*(($C$21/2)^2)*($G$20-$W1103))*$X$603))+((($D$18+$H$18)/3)*$BG$17)-(((PI()*($C$21/2)^2*(($C$21/2)*$AZ$17))/3)*$X$603)))</f>
        <v>7625.3778960382951</v>
      </c>
      <c r="Y1103" s="73">
        <v>49.8</v>
      </c>
      <c r="Z1103" s="101">
        <f t="shared" si="160"/>
        <v>13104.405556191703</v>
      </c>
      <c r="AA1103" s="66">
        <v>49.8</v>
      </c>
      <c r="AB1103" s="102">
        <f>IF($AA1103&gt;$G$20,IF('Silo Levels'!$L$25="Pumping",((PI()*((($C$19+$G$20)-$AA1103)*($O$20/($O$19/2)))^2*((($O$20+$G$20)-$AA1103))/3)*$AB$603)+(((PI()*((($C$19+$G$20)-$AA1103)*($O$20/($O$19/2)))^2*(((($C$19+$G$20)-$AA1103)*($O$20/($O$19/2)))*$AZ$18))/3)*$AB$603),(((PI()*((($C$19+$G$20)-$AA1103)*($O$20/($O$19/2)))^2*((($O$20+$G$20)-$AA1103)/3))*$AB$603)-((PI()*((($C$19+$G$20)-$AA1103)*($O$20/($O$19/2)))^2*(((($C$19+$G$20)-$AA1103)*($O$20/($O$19/2)))*$AZ$18)/3)*$AB$603))),IF('Silo Levels'!$L$25="Pumping",(($D$18*$AB$603)+((PI()*(($C$21/2)^2)*($G$20-$AA1103))*$AB$603))+((($D$18+$H$18)/3)*$BG$18)+(((PI()*($C$21/2)^2*(($C$21/2)*$AZ$18))/3)*$AB$603),(($D$18*$AB$603)+((PI()*(($C$21/2)^2)*($G$20-$AA1103))*$AB$603))+((($D$18+$H$18)/3)*$BG$18)-(((PI()*($C$21/2)^2*(($C$21/2)*$AZ$18))/3)*$AB$603)))</f>
        <v>8755.0651791373894</v>
      </c>
      <c r="AC1103" s="73">
        <v>49.8</v>
      </c>
      <c r="AD1103" s="101">
        <f t="shared" si="161"/>
        <v>18262.246388791616</v>
      </c>
      <c r="AE1103" s="66">
        <v>49.8</v>
      </c>
      <c r="AF1103" s="102">
        <f>IF($AE1103&gt;$G$20,IF('Silo Levels'!$L$26="Pumping",((PI()*((($C$19+$G$20)-$AE1103)*($O$20/($O$19/2)))^2*((($O$20+$G$20)-$AE1103))/3)*$AF$603)+(((PI()*((($C$19+$G$20)-$AE1103)*($O$20/($O$19/2)))^2*(((($C$19+$G$20)-$AE1103)*($O$20/($O$19/2)))*$AZ$19))/3)*$AF$603),(((PI()*((($C$19+$G$20)-$AE1103)*($O$20/($O$19/2)))^2*((($O$20+$G$20)-$AE1103)/3))*$AF$603)-((PI()*((($C$19+$G$20)-$AE1103)*($O$20/($O$19/2)))^2*(((($C$19+$G$20)-$AE1103)*($O$20/($O$19/2)))*$AZ$19)/3)*$AF$603))),IF('Silo Levels'!$L$26="Pumping",(($D$18*$AF$603)+((PI()*(($C$21/2)^2)*($G$20-$AE1103))*$AF$603))+((($D$18+$H$18)/3)*$BG$19)+(((PI()*($C$21/2)^2*(($C$21/2)*$AZ$19))/3)*$AF$603),(($D$18*$AF$603)+((PI()*(($C$21/2)^2)*($G$20-$AE1103))*$AF$603))+((($D$18+$H$18)/3)*$BG$19)-(((PI()*($C$21/2)^2*(($C$21/2)*$AZ$19))/3)*$AF$603)))</f>
        <v>16051.76073653164</v>
      </c>
      <c r="AG1103" s="73">
        <v>49.8</v>
      </c>
      <c r="AH1103" s="101">
        <f t="shared" si="162"/>
        <v>12598.574152838959</v>
      </c>
      <c r="AI1103" s="66">
        <v>49.8</v>
      </c>
      <c r="AJ1103" s="102">
        <f>IF($AI1103&gt;$G$20,IF('Silo Levels'!$L$27="Pumping",((PI()*((($C$19+$G$20)-$AI1103)*($O$20/($O$19/2)))^2*((($O$20+$G$20)-$AI1103))/3)*$AJ$603)+(((PI()*((($C$19+$G$20)-$AI1103)*($O$20/($O$19/2)))^2*(((($C$19+$G$20)-$AI1103)*($O$20/($O$19/2)))*$AZ$20))/3)*$AJ$603),(((PI()*((($C$19+$G$20)-$AI1103)*($O$20/($O$19/2)))^2*((($O$20+$G$20)-$AI1103)/3))*$AJ$603)-((PI()*((($C$19+$G$20)-$AI1103)*($O$20/($O$19/2)))^2*(((($C$19+$G$20)-$AI1103)*($O$20/($O$19/2)))*$AZ$20)/3)*$AJ$603))),IF('Silo Levels'!$L$27="Pumping",(($D$18*$AJ$603)+((PI()*(($C$21/2)^2)*($G$20-$AI1103))*$AJ$603))+((($D$18+$H$18)/3)*$BG$20)+(((PI()*($C$21/2)^2*(($C$21/2)*$AZ$20))/3)*$AJ$603),(($D$18*$AJ$603)+((PI()*(($C$21/2)^2)*($G$20-$AI1103))*$AJ$603))+((($D$18+$H$18)/3)*$BG$20)-(((PI()*($C$21/2)^2*(($C$21/2)*$AZ$20))/3)*$AJ$603)))</f>
        <v>8417.118762032238</v>
      </c>
    </row>
    <row r="1104" spans="1:36" x14ac:dyDescent="0.3">
      <c r="A1104">
        <v>49.9</v>
      </c>
      <c r="B1104" s="101">
        <f t="shared" si="154"/>
        <v>12178.97166066044</v>
      </c>
      <c r="C1104" s="66">
        <v>49.9</v>
      </c>
      <c r="D1104" s="102">
        <f>IF($C1104&gt;$G$20,IF('Silo Levels'!$L$19="Pumping",((PI()*((($C$19+$G$20)-$C1104)*($O$20/($O$19/2)))^2*((($O$20+$G$20)-$C1104))/3)*$D$603)+(((PI()*((($C$19+$G$20)-$C1104)*($O$20/($O$19/2)))^2*(((($C$19+$G$20)-$C1104)*($O$20/($O$19/2)))*$AZ$12))/3)*$D$603),(((PI()*((($C$19+$G$20)-$C1104)*($O$20/($O$19/2)))^2*((($O$20+$G$20)-$C1104)/3))*$D$603)-((PI()*((($C$19+$G$20)-$C1104)*($O$20/($O$19/2)))^2*(((($C$19+$G$20)-$C1104)*($O$20/($O$19/2)))*$AZ$12)/3)*$D$603))),IF('Silo Levels'!$L$19="Pumping",(($D$18*$D$603)+((PI()*(($C$21/2)^2)*($G$20-$C1104))*$D$603))+((($D$18+$H$18)/3)*$BG$12)+(((PI()*($C$21/2)^2*(($C$21/2)*$AZ$12))/3)*$D$603),(($D$18*$D$603)+((PI()*(($C$21/2)^2)*($G$20-$C1104))*$D$603))+((($D$18+$H$18)/3)*$BG$12)-(((PI()*($C$21/2)^2*(($C$21/2)*$AZ$12))/3)*$D$603)))</f>
        <v>9251.9528870957347</v>
      </c>
      <c r="E1104" s="73">
        <v>49.9</v>
      </c>
      <c r="F1104" s="101">
        <f t="shared" si="155"/>
        <v>11033.37898908943</v>
      </c>
      <c r="G1104" s="66">
        <v>49.9</v>
      </c>
      <c r="H1104" s="102">
        <f>IF($G1104&gt;$G$20,IF('Silo Levels'!$L$20="Pumping",((PI()*((($C$19+$G$20)-$G1104)*($O$20/($O$19/2)))^2*((($O$20+$G$20)-$G1104))/3)*$H$603)+(((PI()*((($C$19+$G$20)-$G1104)*($O$20/($O$19/2)))^2*(((($C$19+$G$20)-$G1104)*($O$20/($O$19/2)))*$AZ$13))/3)*$H$603),(((PI()*((($C$19+$G$20)-$G1104)*($O$20/($O$19/2)))^2*((($O$20+$G$20)-$G1104)/3))*$H$603)-((PI()*((($C$19+$G$20)-$G1104)*($O$20/($O$19/2)))^2*(((($C$19+$G$20)-$G1104)*($O$20/($O$19/2)))*$AZ$13)/3)*$H$603))),IF('Silo Levels'!$L$20="Pumping",(($D$18*$H$603)+((PI()*(($C$21/2)^2)*($G$20-$G1104))*$H$603))+((($D$18+$H$18)/3)*$BG$13)+(((PI()*($C$21/2)^2*(($C$21/2)*$AZ$13))/3)*$H$603),(($D$18*$H$603)+((PI()*(($C$21/2)^2)*($G$20-$G1104))*$H$603))+((($D$18+$H$18)/3)*$BG$13)-(((PI()*($C$21/2)^2*(($C$21/2)*$AZ$13))/3)*$H$603)))</f>
        <v>7245.2445440635693</v>
      </c>
      <c r="I1104" s="73">
        <v>49.9</v>
      </c>
      <c r="J1104" s="101">
        <f t="shared" si="156"/>
        <v>11083.646586254148</v>
      </c>
      <c r="K1104" s="66">
        <v>49.9</v>
      </c>
      <c r="L1104" s="102">
        <f>IF($K1104&gt;$G$20,IF('Silo Levels'!$L$21="Pumping",((PI()*((($C$19+$G$20)-$K1104)*($O$20/($O$19/2)))^2*((($O$20+$G$20)-$K1104))/3)*$L$603)+(((PI()*((($C$19+$G$20)-$K1104)*($O$20/($O$19/2)))^2*(((($C$19+$G$20)-$K1104)*($O$20/($O$19/2)))*$AZ$14))/3)*$L$603),(((PI()*((($C$19+$G$20)-$K1104)*($O$20/($O$19/2)))^2*((($O$20+$G$20)-$K1104)/3))*$L$603)-((PI()*((($C$19+$G$20)-$K1104)*($O$20/($O$19/2)))^2*(((($C$19+$G$20)-$K1104)*($O$20/($O$19/2)))*$AZ$14)/3)*$L$603))),IF('Silo Levels'!$L$21="Pumping",(($D$18*$L$603)+((PI()*(($C$21/2)^2)*($G$20-$K1104))*$L$603))+((($D$18+$H$18)/3)*$BG$14)+(((PI()*($C$21/2)^2*(($C$21/2)*$AZ$14))/3)*$L$603),(($D$18*$L$603)+((PI()*(($C$21/2)^2)*($G$20-$K1104))*$L$603))+((($D$18+$H$18)/3)*$BG$14)-(((PI()*($C$21/2)^2*(($C$21/2)*$AZ$14))/3)*$L$603)))</f>
        <v>7278.2535646420347</v>
      </c>
      <c r="M1104" s="73">
        <v>49.9</v>
      </c>
      <c r="N1104" s="101">
        <f t="shared" si="157"/>
        <v>11345.090249847555</v>
      </c>
      <c r="O1104" s="66">
        <v>49.9</v>
      </c>
      <c r="P1104" s="102">
        <f>IF($O1104&gt;$G$20,IF('Silo Levels'!$L$22="Pumping",((PI()*((($C$19+$G$20)-$O1104)*($O$20/($O$19/2)))^2*((($O$20+$G$20)-$O1104))/3)*$P$603)+(((PI()*((($C$19+$G$20)-$O1104)*($O$20/($O$19/2)))^2*(((($C$19+$G$20)-$O1104)*($O$20/($O$19/2)))*$AZ$15))/3)*$P$603),(((PI()*((($C$19+$G$20)-$O1104)*($O$20/($O$19/2)))^2*((($O$20+$G$20)-$O1104)/3))*$P$603)-((PI()*((($C$19+$G$20)-$O1104)*($O$20/($O$19/2)))^2*(((($C$19+$G$20)-$O1104)*($O$20/($O$19/2)))*$AZ$15)/3)*$P$603))),IF('Silo Levels'!$L$22="Pumping",(($D$18*$P$603)+((PI()*(($C$21/2)^2)*($G$20-$O1104))*$P$603))+((($D$18+$H$18)/3)*$BG$15)+(((PI()*($C$21/2)^2*(($C$21/2)*$AZ$15))/3)*$P$603),(($D$18*$P$603)+((PI()*(($C$21/2)^2)*($G$20-$O1104))*$P$603))+((($D$18+$H$18)/3)*$BG$15)-(((PI()*($C$21/2)^2*(($C$21/2)*$AZ$15))/3)*$P$603)))</f>
        <v>7449.9347222550623</v>
      </c>
      <c r="Q1104" s="73">
        <v>49.9</v>
      </c>
      <c r="R1104" s="101">
        <f t="shared" si="158"/>
        <v>11735.625797210276</v>
      </c>
      <c r="S1104" s="66">
        <v>49.9</v>
      </c>
      <c r="T1104" s="102">
        <f>IF($S1104&gt;$G$20,IF('Silo Levels'!$L$23="Pumping",((PI()*((($C$19+$G$20)-$S1104)*($O$20/($O$19/2)))^2*((($O$20+$G$20)-$S1104))/3)*$T$603)+(((PI()*((($C$19+$G$20)-$S1104)*($O$20/($O$19/2)))^2*(((($C$19+$G$20)-$S1104)*($O$20/($O$19/2)))*$AZ$16))/3)*$T$603),(((PI()*((($C$19+$G$20)-$S1104)*($O$20/($O$19/2)))^2*((($O$20+$G$20)-$S1104)/3))*$T$603)-((PI()*((($C$19+$G$20)-$S1104)*($O$20/($O$19/2)))^2*(((($C$19+$G$20)-$S1104)*($O$20/($O$19/2)))*$AZ$16)/3)*$T$603))),IF('Silo Levels'!$L$23="Pumping",(($D$18*$T$603)+((PI()*(($C$21/2)^2)*($G$20-$S1104))*$T$603))+((($D$18+$H$18)/3)*$BG$16)+(((PI()*($C$21/2)^2*(($C$21/2)*$AZ$16))/3)*$T$603),(($D$18*$T$603)+((PI()*(($C$21/2)^2)*($G$20-$S1104))*$T$603))+((($D$18+$H$18)/3)*$BG$16)-(((PI()*($C$21/2)^2*(($C$21/2)*$AZ$16))/3)*$T$603)))</f>
        <v>7706.3861272680388</v>
      </c>
      <c r="U1104" s="73">
        <v>49.9</v>
      </c>
      <c r="V1104" s="101">
        <f t="shared" si="159"/>
        <v>11033.37898908943</v>
      </c>
      <c r="W1104" s="66">
        <v>49.9</v>
      </c>
      <c r="X1104" s="102">
        <f>IF($W1104&gt;$G$20,IF('Silo Levels'!$L$24="Pumping",((PI()*((($C$19+$G$20)-$W1104)*($O$20/($O$19/2)))^2*((($O$20+$G$20)-$W1104))/3)*$X$603)+(((PI()*((($C$19+$G$20)-$W1104)*($O$20/($O$19/2)))^2*(((($C$19+$G$20)-$W1104)*($O$20/($O$19/2)))*$AZ$17))/3)*$X$603),(((PI()*((($C$19+$G$20)-$W1104)*($O$20/($O$19/2)))^2*((($O$20+$G$20)-$W1104)/3))*$X$603)-((PI()*((($C$19+$G$20)-$W1104)*($O$20/($O$19/2)))^2*(((($C$19+$G$20)-$W1104)*($O$20/($O$19/2)))*$AZ$17)/3)*$X$603))),IF('Silo Levels'!$L$24="Pumping",(($D$18*$X$603)+((PI()*(($C$21/2)^2)*($G$20-$W1104))*$X$603))+((($D$18+$H$18)/3)*$BG$17)+(((PI()*($C$21/2)^2*(($C$21/2)*$AZ$17))/3)*$X$603),(($D$18*$X$603)+((PI()*(($C$21/2)^2)*($G$20-$W1104))*$X$603))+((($D$18+$H$18)/3)*$BG$17)-(((PI()*($C$21/2)^2*(($C$21/2)*$AZ$17))/3)*$X$603)))</f>
        <v>7245.2445440635693</v>
      </c>
      <c r="Y1104" s="73">
        <v>49.9</v>
      </c>
      <c r="Z1104" s="101">
        <f t="shared" si="160"/>
        <v>12667.956068877535</v>
      </c>
      <c r="AA1104" s="66">
        <v>49.9</v>
      </c>
      <c r="AB1104" s="102">
        <f>IF($AA1104&gt;$G$20,IF('Silo Levels'!$L$25="Pumping",((PI()*((($C$19+$G$20)-$AA1104)*($O$20/($O$19/2)))^2*((($O$20+$G$20)-$AA1104))/3)*$AB$603)+(((PI()*((($C$19+$G$20)-$AA1104)*($O$20/($O$19/2)))^2*(((($C$19+$G$20)-$AA1104)*($O$20/($O$19/2)))*$AZ$18))/3)*$AB$603),(((PI()*((($C$19+$G$20)-$AA1104)*($O$20/($O$19/2)))^2*((($O$20+$G$20)-$AA1104)/3))*$AB$603)-((PI()*((($C$19+$G$20)-$AA1104)*($O$20/($O$19/2)))^2*(((($C$19+$G$20)-$AA1104)*($O$20/($O$19/2)))*$AZ$18)/3)*$AB$603))),IF('Silo Levels'!$L$25="Pumping",(($D$18*$AB$603)+((PI()*(($C$21/2)^2)*($G$20-$AA1104))*$AB$603))+((($D$18+$H$18)/3)*$BG$18)+(((PI()*($C$21/2)^2*(($C$21/2)*$AZ$18))/3)*$AB$603),(($D$18*$AB$603)+((PI()*(($C$21/2)^2)*($G$20-$AA1104))*$AB$603))+((($D$18+$H$18)/3)*$BG$18)-(((PI()*($C$21/2)^2*(($C$21/2)*$AZ$18))/3)*$AB$603)))</f>
        <v>8318.6156918232191</v>
      </c>
      <c r="AC1104" s="73">
        <v>49.9</v>
      </c>
      <c r="AD1104" s="101">
        <f t="shared" si="161"/>
        <v>17818.608850219574</v>
      </c>
      <c r="AE1104" s="66">
        <v>49.9</v>
      </c>
      <c r="AF1104" s="102">
        <f>IF($AE1104&gt;$G$20,IF('Silo Levels'!$L$26="Pumping",((PI()*((($C$19+$G$20)-$AE1104)*($O$20/($O$19/2)))^2*((($O$20+$G$20)-$AE1104))/3)*$AF$603)+(((PI()*((($C$19+$G$20)-$AE1104)*($O$20/($O$19/2)))^2*(((($C$19+$G$20)-$AE1104)*($O$20/($O$19/2)))*$AZ$19))/3)*$AF$603),(((PI()*((($C$19+$G$20)-$AE1104)*($O$20/($O$19/2)))^2*((($O$20+$G$20)-$AE1104)/3))*$AF$603)-((PI()*((($C$19+$G$20)-$AE1104)*($O$20/($O$19/2)))^2*(((($C$19+$G$20)-$AE1104)*($O$20/($O$19/2)))*$AZ$19)/3)*$AF$603))),IF('Silo Levels'!$L$26="Pumping",(($D$18*$AF$603)+((PI()*(($C$21/2)^2)*($G$20-$AE1104))*$AF$603))+((($D$18+$H$18)/3)*$BG$19)+(((PI()*($C$21/2)^2*(($C$21/2)*$AZ$19))/3)*$AF$603),(($D$18*$AF$603)+((PI()*(($C$21/2)^2)*($G$20-$AE1104))*$AF$603))+((($D$18+$H$18)/3)*$BG$19)-(((PI()*($C$21/2)^2*(($C$21/2)*$AZ$19))/3)*$AF$603)))</f>
        <v>15608.123197959598</v>
      </c>
      <c r="AG1104" s="73">
        <v>49.9</v>
      </c>
      <c r="AH1104" s="101">
        <f t="shared" si="162"/>
        <v>12178.97166066044</v>
      </c>
      <c r="AI1104" s="66">
        <v>49.9</v>
      </c>
      <c r="AJ1104" s="102">
        <f>IF($AI1104&gt;$G$20,IF('Silo Levels'!$L$27="Pumping",((PI()*((($C$19+$G$20)-$AI1104)*($O$20/($O$19/2)))^2*((($O$20+$G$20)-$AI1104))/3)*$AJ$603)+(((PI()*((($C$19+$G$20)-$AI1104)*($O$20/($O$19/2)))^2*(((($C$19+$G$20)-$AI1104)*($O$20/($O$19/2)))*$AZ$20))/3)*$AJ$603),(((PI()*((($C$19+$G$20)-$AI1104)*($O$20/($O$19/2)))^2*((($O$20+$G$20)-$AI1104)/3))*$AJ$603)-((PI()*((($C$19+$G$20)-$AI1104)*($O$20/($O$19/2)))^2*(((($C$19+$G$20)-$AI1104)*($O$20/($O$19/2)))*$AZ$20)/3)*$AJ$603))),IF('Silo Levels'!$L$27="Pumping",(($D$18*$AJ$603)+((PI()*(($C$21/2)^2)*($G$20-$AI1104))*$AJ$603))+((($D$18+$H$18)/3)*$BG$20)+(((PI()*($C$21/2)^2*(($C$21/2)*$AZ$20))/3)*$AJ$603),(($D$18*$AJ$603)+((PI()*(($C$21/2)^2)*($G$20-$AI1104))*$AJ$603))+((($D$18+$H$18)/3)*$BG$20)-(((PI()*($C$21/2)^2*(($C$21/2)*$AZ$20))/3)*$AJ$603)))</f>
        <v>7997.5162698537179</v>
      </c>
    </row>
    <row r="1105" spans="1:36" x14ac:dyDescent="0.3">
      <c r="A1105">
        <v>50</v>
      </c>
      <c r="B1105" s="101">
        <f t="shared" si="154"/>
        <v>11759.36916848192</v>
      </c>
      <c r="C1105" s="66">
        <v>50</v>
      </c>
      <c r="D1105" s="102">
        <f>IF($C1105&gt;$G$20,IF('Silo Levels'!$L$19="Pumping",((PI()*((($C$19+$G$20)-$C1105)*($O$20/($O$19/2)))^2*((($O$20+$G$20)-$C1105))/3)*$D$603)+(((PI()*((($C$19+$G$20)-$C1105)*($O$20/($O$19/2)))^2*(((($C$19+$G$20)-$C1105)*($O$20/($O$19/2)))*$AZ$12))/3)*$D$603),(((PI()*((($C$19+$G$20)-$C1105)*($O$20/($O$19/2)))^2*((($O$20+$G$20)-$C1105)/3))*$D$603)-((PI()*((($C$19+$G$20)-$C1105)*($O$20/($O$19/2)))^2*(((($C$19+$G$20)-$C1105)*($O$20/($O$19/2)))*$AZ$12)/3)*$D$603))),IF('Silo Levels'!$L$19="Pumping",(($D$18*$D$603)+((PI()*(($C$21/2)^2)*($G$20-$C1105))*$D$603))+((($D$18+$H$18)/3)*$BG$12)+(((PI()*($C$21/2)^2*(($C$21/2)*$AZ$12))/3)*$D$603),(($D$18*$D$603)+((PI()*(($C$21/2)^2)*($G$20-$C1105))*$D$603))+((($D$18+$H$18)/3)*$BG$12)-(((PI()*($C$21/2)^2*(($C$21/2)*$AZ$12))/3)*$D$603)))</f>
        <v>8832.3503949172155</v>
      </c>
      <c r="E1105" s="73">
        <v>50</v>
      </c>
      <c r="F1105" s="101">
        <f t="shared" si="155"/>
        <v>10653.245637114704</v>
      </c>
      <c r="G1105" s="66">
        <v>50</v>
      </c>
      <c r="H1105" s="102">
        <f>IF($G1105&gt;$G$20,IF('Silo Levels'!$L$20="Pumping",((PI()*((($C$19+$G$20)-$G1105)*($O$20/($O$19/2)))^2*((($O$20+$G$20)-$G1105))/3)*$H$603)+(((PI()*((($C$19+$G$20)-$G1105)*($O$20/($O$19/2)))^2*(((($C$19+$G$20)-$G1105)*($O$20/($O$19/2)))*$AZ$13))/3)*$H$603),(((PI()*((($C$19+$G$20)-$G1105)*($O$20/($O$19/2)))^2*((($O$20+$G$20)-$G1105)/3))*$H$603)-((PI()*((($C$19+$G$20)-$G1105)*($O$20/($O$19/2)))^2*(((($C$19+$G$20)-$G1105)*($O$20/($O$19/2)))*$AZ$13)/3)*$H$603))),IF('Silo Levels'!$L$20="Pumping",(($D$18*$H$603)+((PI()*(($C$21/2)^2)*($G$20-$G1105))*$H$603))+((($D$18+$H$18)/3)*$BG$13)+(((PI()*($C$21/2)^2*(($C$21/2)*$AZ$13))/3)*$H$603),(($D$18*$H$603)+((PI()*(($C$21/2)^2)*($G$20-$G1105))*$H$603))+((($D$18+$H$18)/3)*$BG$13)-(((PI()*($C$21/2)^2*(($C$21/2)*$AZ$13))/3)*$H$603)))</f>
        <v>6865.1111920888434</v>
      </c>
      <c r="I1105" s="73">
        <v>50</v>
      </c>
      <c r="J1105" s="101">
        <f t="shared" si="156"/>
        <v>10701.781363179478</v>
      </c>
      <c r="K1105" s="66">
        <v>50</v>
      </c>
      <c r="L1105" s="102">
        <f>IF($K1105&gt;$G$20,IF('Silo Levels'!$L$21="Pumping",((PI()*((($C$19+$G$20)-$K1105)*($O$20/($O$19/2)))^2*((($O$20+$G$20)-$K1105))/3)*$L$603)+(((PI()*((($C$19+$G$20)-$K1105)*($O$20/($O$19/2)))^2*(((($C$19+$G$20)-$K1105)*($O$20/($O$19/2)))*$AZ$14))/3)*$L$603),(((PI()*((($C$19+$G$20)-$K1105)*($O$20/($O$19/2)))^2*((($O$20+$G$20)-$K1105)/3))*$L$603)-((PI()*((($C$19+$G$20)-$K1105)*($O$20/($O$19/2)))^2*(((($C$19+$G$20)-$K1105)*($O$20/($O$19/2)))*$AZ$14)/3)*$L$603))),IF('Silo Levels'!$L$21="Pumping",(($D$18*$L$603)+((PI()*(($C$21/2)^2)*($G$20-$K1105))*$L$603))+((($D$18+$H$18)/3)*$BG$14)+(((PI()*($C$21/2)^2*(($C$21/2)*$AZ$14))/3)*$L$603),(($D$18*$L$603)+((PI()*(($C$21/2)^2)*($G$20-$K1105))*$L$603))+((($D$18+$H$18)/3)*$BG$14)-(((PI()*($C$21/2)^2*(($C$21/2)*$AZ$14))/3)*$L$603)))</f>
        <v>6896.3883415673645</v>
      </c>
      <c r="M1105" s="73">
        <v>50</v>
      </c>
      <c r="N1105" s="101">
        <f t="shared" si="157"/>
        <v>10954.217500040359</v>
      </c>
      <c r="O1105" s="66">
        <v>50</v>
      </c>
      <c r="P1105" s="102">
        <f>IF($O1105&gt;$G$20,IF('Silo Levels'!$L$22="Pumping",((PI()*((($C$19+$G$20)-$O1105)*($O$20/($O$19/2)))^2*((($O$20+$G$20)-$O1105))/3)*$P$603)+(((PI()*((($C$19+$G$20)-$O1105)*($O$20/($O$19/2)))^2*(((($C$19+$G$20)-$O1105)*($O$20/($O$19/2)))*$AZ$15))/3)*$P$603),(((PI()*((($C$19+$G$20)-$O1105)*($O$20/($O$19/2)))^2*((($O$20+$G$20)-$O1105)/3))*$P$603)-((PI()*((($C$19+$G$20)-$O1105)*($O$20/($O$19/2)))^2*(((($C$19+$G$20)-$O1105)*($O$20/($O$19/2)))*$AZ$15)/3)*$P$603))),IF('Silo Levels'!$L$22="Pumping",(($D$18*$P$603)+((PI()*(($C$21/2)^2)*($G$20-$O1105))*$P$603))+((($D$18+$H$18)/3)*$BG$15)+(((PI()*($C$21/2)^2*(($C$21/2)*$AZ$15))/3)*$P$603),(($D$18*$P$603)+((PI()*(($C$21/2)^2)*($G$20-$O1105))*$P$603))+((($D$18+$H$18)/3)*$BG$15)-(((PI()*($C$21/2)^2*(($C$21/2)*$AZ$15))/3)*$P$603)))</f>
        <v>7059.0619724478656</v>
      </c>
      <c r="Q1105" s="73">
        <v>50</v>
      </c>
      <c r="R1105" s="101">
        <f t="shared" si="158"/>
        <v>11331.297913954742</v>
      </c>
      <c r="S1105" s="66">
        <v>50</v>
      </c>
      <c r="T1105" s="102">
        <f>IF($S1105&gt;$G$20,IF('Silo Levels'!$L$23="Pumping",((PI()*((($C$19+$G$20)-$S1105)*($O$20/($O$19/2)))^2*((($O$20+$G$20)-$S1105))/3)*$T$603)+(((PI()*((($C$19+$G$20)-$S1105)*($O$20/($O$19/2)))^2*(((($C$19+$G$20)-$S1105)*($O$20/($O$19/2)))*$AZ$16))/3)*$T$603),(((PI()*((($C$19+$G$20)-$S1105)*($O$20/($O$19/2)))^2*((($O$20+$G$20)-$S1105)/3))*$T$603)-((PI()*((($C$19+$G$20)-$S1105)*($O$20/($O$19/2)))^2*(((($C$19+$G$20)-$S1105)*($O$20/($O$19/2)))*$AZ$16)/3)*$T$603))),IF('Silo Levels'!$L$23="Pumping",(($D$18*$T$603)+((PI()*(($C$21/2)^2)*($G$20-$S1105))*$T$603))+((($D$18+$H$18)/3)*$BG$16)+(((PI()*($C$21/2)^2*(($C$21/2)*$AZ$16))/3)*$T$603),(($D$18*$T$603)+((PI()*(($C$21/2)^2)*($G$20-$S1105))*$T$603))+((($D$18+$H$18)/3)*$BG$16)-(((PI()*($C$21/2)^2*(($C$21/2)*$AZ$16))/3)*$T$603)))</f>
        <v>7302.0582440125054</v>
      </c>
      <c r="U1105" s="73">
        <v>50</v>
      </c>
      <c r="V1105" s="101">
        <f t="shared" si="159"/>
        <v>10653.245637114704</v>
      </c>
      <c r="W1105" s="66">
        <v>50</v>
      </c>
      <c r="X1105" s="102">
        <f>IF($W1105&gt;$G$20,IF('Silo Levels'!$L$24="Pumping",((PI()*((($C$19+$G$20)-$W1105)*($O$20/($O$19/2)))^2*((($O$20+$G$20)-$W1105))/3)*$X$603)+(((PI()*((($C$19+$G$20)-$W1105)*($O$20/($O$19/2)))^2*(((($C$19+$G$20)-$W1105)*($O$20/($O$19/2)))*$AZ$17))/3)*$X$603),(((PI()*((($C$19+$G$20)-$W1105)*($O$20/($O$19/2)))^2*((($O$20+$G$20)-$W1105)/3))*$X$603)-((PI()*((($C$19+$G$20)-$W1105)*($O$20/($O$19/2)))^2*(((($C$19+$G$20)-$W1105)*($O$20/($O$19/2)))*$AZ$17)/3)*$X$603))),IF('Silo Levels'!$L$24="Pumping",(($D$18*$X$603)+((PI()*(($C$21/2)^2)*($G$20-$W1105))*$X$603))+((($D$18+$H$18)/3)*$BG$17)+(((PI()*($C$21/2)^2*(($C$21/2)*$AZ$17))/3)*$X$603),(($D$18*$X$603)+((PI()*(($C$21/2)^2)*($G$20-$W1105))*$X$603))+((($D$18+$H$18)/3)*$BG$17)-(((PI()*($C$21/2)^2*(($C$21/2)*$AZ$17))/3)*$X$603)))</f>
        <v>6865.1111920888434</v>
      </c>
      <c r="Y1105" s="73">
        <v>50</v>
      </c>
      <c r="Z1105" s="101">
        <f t="shared" si="160"/>
        <v>12231.506581563368</v>
      </c>
      <c r="AA1105" s="66">
        <v>50</v>
      </c>
      <c r="AB1105" s="102">
        <f>IF($AA1105&gt;$G$20,IF('Silo Levels'!$L$25="Pumping",((PI()*((($C$19+$G$20)-$AA1105)*($O$20/($O$19/2)))^2*((($O$20+$G$20)-$AA1105))/3)*$AB$603)+(((PI()*((($C$19+$G$20)-$AA1105)*($O$20/($O$19/2)))^2*(((($C$19+$G$20)-$AA1105)*($O$20/($O$19/2)))*$AZ$18))/3)*$AB$603),(((PI()*((($C$19+$G$20)-$AA1105)*($O$20/($O$19/2)))^2*((($O$20+$G$20)-$AA1105)/3))*$AB$603)-((PI()*((($C$19+$G$20)-$AA1105)*($O$20/($O$19/2)))^2*(((($C$19+$G$20)-$AA1105)*($O$20/($O$19/2)))*$AZ$18)/3)*$AB$603))),IF('Silo Levels'!$L$25="Pumping",(($D$18*$AB$603)+((PI()*(($C$21/2)^2)*($G$20-$AA1105))*$AB$603))+((($D$18+$H$18)/3)*$BG$18)+(((PI()*($C$21/2)^2*(($C$21/2)*$AZ$18))/3)*$AB$603),(($D$18*$AB$603)+((PI()*(($C$21/2)^2)*($G$20-$AA1105))*$AB$603))+((($D$18+$H$18)/3)*$BG$18)-(((PI()*($C$21/2)^2*(($C$21/2)*$AZ$18))/3)*$AB$603)))</f>
        <v>7882.1662045090534</v>
      </c>
      <c r="AC1105" s="73">
        <v>50</v>
      </c>
      <c r="AD1105" s="101">
        <f t="shared" si="161"/>
        <v>17374.971311647532</v>
      </c>
      <c r="AE1105" s="66">
        <v>50</v>
      </c>
      <c r="AF1105" s="102">
        <f>IF($AE1105&gt;$G$20,IF('Silo Levels'!$L$26="Pumping",((PI()*((($C$19+$G$20)-$AE1105)*($O$20/($O$19/2)))^2*((($O$20+$G$20)-$AE1105))/3)*$AF$603)+(((PI()*((($C$19+$G$20)-$AE1105)*($O$20/($O$19/2)))^2*(((($C$19+$G$20)-$AE1105)*($O$20/($O$19/2)))*$AZ$19))/3)*$AF$603),(((PI()*((($C$19+$G$20)-$AE1105)*($O$20/($O$19/2)))^2*((($O$20+$G$20)-$AE1105)/3))*$AF$603)-((PI()*((($C$19+$G$20)-$AE1105)*($O$20/($O$19/2)))^2*(((($C$19+$G$20)-$AE1105)*($O$20/($O$19/2)))*$AZ$19)/3)*$AF$603))),IF('Silo Levels'!$L$26="Pumping",(($D$18*$AF$603)+((PI()*(($C$21/2)^2)*($G$20-$AE1105))*$AF$603))+((($D$18+$H$18)/3)*$BG$19)+(((PI()*($C$21/2)^2*(($C$21/2)*$AZ$19))/3)*$AF$603),(($D$18*$AF$603)+((PI()*(($C$21/2)^2)*($G$20-$AE1105))*$AF$603))+((($D$18+$H$18)/3)*$BG$19)-(((PI()*($C$21/2)^2*(($C$21/2)*$AZ$19))/3)*$AF$603)))</f>
        <v>15164.485659387556</v>
      </c>
      <c r="AG1105" s="73">
        <v>50</v>
      </c>
      <c r="AH1105" s="101">
        <f t="shared" si="162"/>
        <v>11759.36916848192</v>
      </c>
      <c r="AI1105" s="66">
        <v>50</v>
      </c>
      <c r="AJ1105" s="102">
        <f>IF($AI1105&gt;$G$20,IF('Silo Levels'!$L$27="Pumping",((PI()*((($C$19+$G$20)-$AI1105)*($O$20/($O$19/2)))^2*((($O$20+$G$20)-$AI1105))/3)*$AJ$603)+(((PI()*((($C$19+$G$20)-$AI1105)*($O$20/($O$19/2)))^2*(((($C$19+$G$20)-$AI1105)*($O$20/($O$19/2)))*$AZ$20))/3)*$AJ$603),(((PI()*((($C$19+$G$20)-$AI1105)*($O$20/($O$19/2)))^2*((($O$20+$G$20)-$AI1105)/3))*$AJ$603)-((PI()*((($C$19+$G$20)-$AI1105)*($O$20/($O$19/2)))^2*(((($C$19+$G$20)-$AI1105)*($O$20/($O$19/2)))*$AZ$20)/3)*$AJ$603))),IF('Silo Levels'!$L$27="Pumping",(($D$18*$AJ$603)+((PI()*(($C$21/2)^2)*($G$20-$AI1105))*$AJ$603))+((($D$18+$H$18)/3)*$BG$20)+(((PI()*($C$21/2)^2*(($C$21/2)*$AZ$20))/3)*$AJ$603),(($D$18*$AJ$603)+((PI()*(($C$21/2)^2)*($G$20-$AI1105))*$AJ$603))+((($D$18+$H$18)/3)*$BG$20)-(((PI()*($C$21/2)^2*(($C$21/2)*$AZ$20))/3)*$AJ$603)))</f>
        <v>7577.9137776751986</v>
      </c>
    </row>
    <row r="1106" spans="1:36" x14ac:dyDescent="0.3">
      <c r="A1106">
        <v>50.1</v>
      </c>
      <c r="B1106" s="101">
        <f t="shared" si="154"/>
        <v>11339.766676303399</v>
      </c>
      <c r="C1106" s="66">
        <v>50.1</v>
      </c>
      <c r="D1106" s="102">
        <f>IF($C1106&gt;$G$20,IF('Silo Levels'!$L$19="Pumping",((PI()*((($C$19+$G$20)-$C1106)*($O$20/($O$19/2)))^2*((($O$20+$G$20)-$C1106))/3)*$D$603)+(((PI()*((($C$19+$G$20)-$C1106)*($O$20/($O$19/2)))^2*(((($C$19+$G$20)-$C1106)*($O$20/($O$19/2)))*$AZ$12))/3)*$D$603),(((PI()*((($C$19+$G$20)-$C1106)*($O$20/($O$19/2)))^2*((($O$20+$G$20)-$C1106)/3))*$D$603)-((PI()*((($C$19+$G$20)-$C1106)*($O$20/($O$19/2)))^2*(((($C$19+$G$20)-$C1106)*($O$20/($O$19/2)))*$AZ$12)/3)*$D$603))),IF('Silo Levels'!$L$19="Pumping",(($D$18*$D$603)+((PI()*(($C$21/2)^2)*($G$20-$C1106))*$D$603))+((($D$18+$H$18)/3)*$BG$12)+(((PI()*($C$21/2)^2*(($C$21/2)*$AZ$12))/3)*$D$603),(($D$18*$D$603)+((PI()*(($C$21/2)^2)*($G$20-$C1106))*$D$603))+((($D$18+$H$18)/3)*$BG$12)-(((PI()*($C$21/2)^2*(($C$21/2)*$AZ$12))/3)*$D$603)))</f>
        <v>8412.7479027386944</v>
      </c>
      <c r="E1106" s="73">
        <v>50.1</v>
      </c>
      <c r="F1106" s="101">
        <f t="shared" si="155"/>
        <v>10273.112285139978</v>
      </c>
      <c r="G1106" s="66">
        <v>50.1</v>
      </c>
      <c r="H1106" s="102">
        <f>IF($G1106&gt;$G$20,IF('Silo Levels'!$L$20="Pumping",((PI()*((($C$19+$G$20)-$G1106)*($O$20/($O$19/2)))^2*((($O$20+$G$20)-$G1106))/3)*$H$603)+(((PI()*((($C$19+$G$20)-$G1106)*($O$20/($O$19/2)))^2*(((($C$19+$G$20)-$G1106)*($O$20/($O$19/2)))*$AZ$13))/3)*$H$603),(((PI()*((($C$19+$G$20)-$G1106)*($O$20/($O$19/2)))^2*((($O$20+$G$20)-$G1106)/3))*$H$603)-((PI()*((($C$19+$G$20)-$G1106)*($O$20/($O$19/2)))^2*(((($C$19+$G$20)-$G1106)*($O$20/($O$19/2)))*$AZ$13)/3)*$H$603))),IF('Silo Levels'!$L$20="Pumping",(($D$18*$H$603)+((PI()*(($C$21/2)^2)*($G$20-$G1106))*$H$603))+((($D$18+$H$18)/3)*$BG$13)+(((PI()*($C$21/2)^2*(($C$21/2)*$AZ$13))/3)*$H$603),(($D$18*$H$603)+((PI()*(($C$21/2)^2)*($G$20-$G1106))*$H$603))+((($D$18+$H$18)/3)*$BG$13)-(((PI()*($C$21/2)^2*(($C$21/2)*$AZ$13))/3)*$H$603)))</f>
        <v>6484.9778401141175</v>
      </c>
      <c r="I1106" s="73">
        <v>50.1</v>
      </c>
      <c r="J1106" s="101">
        <f t="shared" si="156"/>
        <v>10319.916140104808</v>
      </c>
      <c r="K1106" s="66">
        <v>50.1</v>
      </c>
      <c r="L1106" s="102">
        <f>IF($K1106&gt;$G$20,IF('Silo Levels'!$L$21="Pumping",((PI()*((($C$19+$G$20)-$K1106)*($O$20/($O$19/2)))^2*((($O$20+$G$20)-$K1106))/3)*$L$603)+(((PI()*((($C$19+$G$20)-$K1106)*($O$20/($O$19/2)))^2*(((($C$19+$G$20)-$K1106)*($O$20/($O$19/2)))*$AZ$14))/3)*$L$603),(((PI()*((($C$19+$G$20)-$K1106)*($O$20/($O$19/2)))^2*((($O$20+$G$20)-$K1106)/3))*$L$603)-((PI()*((($C$19+$G$20)-$K1106)*($O$20/($O$19/2)))^2*(((($C$19+$G$20)-$K1106)*($O$20/($O$19/2)))*$AZ$14)/3)*$L$603))),IF('Silo Levels'!$L$21="Pumping",(($D$18*$L$603)+((PI()*(($C$21/2)^2)*($G$20-$K1106))*$L$603))+((($D$18+$H$18)/3)*$BG$14)+(((PI()*($C$21/2)^2*(($C$21/2)*$AZ$14))/3)*$L$603),(($D$18*$L$603)+((PI()*(($C$21/2)^2)*($G$20-$K1106))*$L$603))+((($D$18+$H$18)/3)*$BG$14)-(((PI()*($C$21/2)^2*(($C$21/2)*$AZ$14))/3)*$L$603)))</f>
        <v>6514.5231184926943</v>
      </c>
      <c r="M1106" s="73">
        <v>50.1</v>
      </c>
      <c r="N1106" s="101">
        <f t="shared" si="157"/>
        <v>10563.344750233164</v>
      </c>
      <c r="O1106" s="66">
        <v>50.1</v>
      </c>
      <c r="P1106" s="102">
        <f>IF($O1106&gt;$G$20,IF('Silo Levels'!$L$22="Pumping",((PI()*((($C$19+$G$20)-$O1106)*($O$20/($O$19/2)))^2*((($O$20+$G$20)-$O1106))/3)*$P$603)+(((PI()*((($C$19+$G$20)-$O1106)*($O$20/($O$19/2)))^2*(((($C$19+$G$20)-$O1106)*($O$20/($O$19/2)))*$AZ$15))/3)*$P$603),(((PI()*((($C$19+$G$20)-$O1106)*($O$20/($O$19/2)))^2*((($O$20+$G$20)-$O1106)/3))*$P$603)-((PI()*((($C$19+$G$20)-$O1106)*($O$20/($O$19/2)))^2*(((($C$19+$G$20)-$O1106)*($O$20/($O$19/2)))*$AZ$15)/3)*$P$603))),IF('Silo Levels'!$L$22="Pumping",(($D$18*$P$603)+((PI()*(($C$21/2)^2)*($G$20-$O1106))*$P$603))+((($D$18+$H$18)/3)*$BG$15)+(((PI()*($C$21/2)^2*(($C$21/2)*$AZ$15))/3)*$P$603),(($D$18*$P$603)+((PI()*(($C$21/2)^2)*($G$20-$O1106))*$P$603))+((($D$18+$H$18)/3)*$BG$15)-(((PI()*($C$21/2)^2*(($C$21/2)*$AZ$15))/3)*$P$603)))</f>
        <v>6668.1892226406708</v>
      </c>
      <c r="Q1106" s="73">
        <v>50.1</v>
      </c>
      <c r="R1106" s="101">
        <f t="shared" si="158"/>
        <v>10926.970030699209</v>
      </c>
      <c r="S1106" s="66">
        <v>50.1</v>
      </c>
      <c r="T1106" s="102">
        <f>IF($S1106&gt;$G$20,IF('Silo Levels'!$L$23="Pumping",((PI()*((($C$19+$G$20)-$S1106)*($O$20/($O$19/2)))^2*((($O$20+$G$20)-$S1106))/3)*$T$603)+(((PI()*((($C$19+$G$20)-$S1106)*($O$20/($O$19/2)))^2*(((($C$19+$G$20)-$S1106)*($O$20/($O$19/2)))*$AZ$16))/3)*$T$603),(((PI()*((($C$19+$G$20)-$S1106)*($O$20/($O$19/2)))^2*((($O$20+$G$20)-$S1106)/3))*$T$603)-((PI()*((($C$19+$G$20)-$S1106)*($O$20/($O$19/2)))^2*(((($C$19+$G$20)-$S1106)*($O$20/($O$19/2)))*$AZ$16)/3)*$T$603))),IF('Silo Levels'!$L$23="Pumping",(($D$18*$T$603)+((PI()*(($C$21/2)^2)*($G$20-$S1106))*$T$603))+((($D$18+$H$18)/3)*$BG$16)+(((PI()*($C$21/2)^2*(($C$21/2)*$AZ$16))/3)*$T$603),(($D$18*$T$603)+((PI()*(($C$21/2)^2)*($G$20-$S1106))*$T$603))+((($D$18+$H$18)/3)*$BG$16)-(((PI()*($C$21/2)^2*(($C$21/2)*$AZ$16))/3)*$T$603)))</f>
        <v>6897.730360756972</v>
      </c>
      <c r="U1106" s="73">
        <v>50.1</v>
      </c>
      <c r="V1106" s="101">
        <f t="shared" si="159"/>
        <v>10273.112285139978</v>
      </c>
      <c r="W1106" s="66">
        <v>50.1</v>
      </c>
      <c r="X1106" s="102">
        <f>IF($W1106&gt;$G$20,IF('Silo Levels'!$L$24="Pumping",((PI()*((($C$19+$G$20)-$W1106)*($O$20/($O$19/2)))^2*((($O$20+$G$20)-$W1106))/3)*$X$603)+(((PI()*((($C$19+$G$20)-$W1106)*($O$20/($O$19/2)))^2*(((($C$19+$G$20)-$W1106)*($O$20/($O$19/2)))*$AZ$17))/3)*$X$603),(((PI()*((($C$19+$G$20)-$W1106)*($O$20/($O$19/2)))^2*((($O$20+$G$20)-$W1106)/3))*$X$603)-((PI()*((($C$19+$G$20)-$W1106)*($O$20/($O$19/2)))^2*(((($C$19+$G$20)-$W1106)*($O$20/($O$19/2)))*$AZ$17)/3)*$X$603))),IF('Silo Levels'!$L$24="Pumping",(($D$18*$X$603)+((PI()*(($C$21/2)^2)*($G$20-$W1106))*$X$603))+((($D$18+$H$18)/3)*$BG$17)+(((PI()*($C$21/2)^2*(($C$21/2)*$AZ$17))/3)*$X$603),(($D$18*$X$603)+((PI()*(($C$21/2)^2)*($G$20-$W1106))*$X$603))+((($D$18+$H$18)/3)*$BG$17)-(((PI()*($C$21/2)^2*(($C$21/2)*$AZ$17))/3)*$X$603)))</f>
        <v>6484.9778401141175</v>
      </c>
      <c r="Y1106" s="73">
        <v>50.1</v>
      </c>
      <c r="Z1106" s="101">
        <f t="shared" si="160"/>
        <v>11795.057094249201</v>
      </c>
      <c r="AA1106" s="66">
        <v>50.1</v>
      </c>
      <c r="AB1106" s="102">
        <f>IF($AA1106&gt;$G$20,IF('Silo Levels'!$L$25="Pumping",((PI()*((($C$19+$G$20)-$AA1106)*($O$20/($O$19/2)))^2*((($O$20+$G$20)-$AA1106))/3)*$AB$603)+(((PI()*((($C$19+$G$20)-$AA1106)*($O$20/($O$19/2)))^2*(((($C$19+$G$20)-$AA1106)*($O$20/($O$19/2)))*$AZ$18))/3)*$AB$603),(((PI()*((($C$19+$G$20)-$AA1106)*($O$20/($O$19/2)))^2*((($O$20+$G$20)-$AA1106)/3))*$AB$603)-((PI()*((($C$19+$G$20)-$AA1106)*($O$20/($O$19/2)))^2*(((($C$19+$G$20)-$AA1106)*($O$20/($O$19/2)))*$AZ$18)/3)*$AB$603))),IF('Silo Levels'!$L$25="Pumping",(($D$18*$AB$603)+((PI()*(($C$21/2)^2)*($G$20-$AA1106))*$AB$603))+((($D$18+$H$18)/3)*$BG$18)+(((PI()*($C$21/2)^2*(($C$21/2)*$AZ$18))/3)*$AB$603),(($D$18*$AB$603)+((PI()*(($C$21/2)^2)*($G$20-$AA1106))*$AB$603))+((($D$18+$H$18)/3)*$BG$18)-(((PI()*($C$21/2)^2*(($C$21/2)*$AZ$18))/3)*$AB$603)))</f>
        <v>7445.7167171948868</v>
      </c>
      <c r="AC1106" s="73">
        <v>50.1</v>
      </c>
      <c r="AD1106" s="101">
        <f t="shared" si="161"/>
        <v>16931.333773075487</v>
      </c>
      <c r="AE1106" s="66">
        <v>50.1</v>
      </c>
      <c r="AF1106" s="102">
        <f>IF($AE1106&gt;$G$20,IF('Silo Levels'!$L$26="Pumping",((PI()*((($C$19+$G$20)-$AE1106)*($O$20/($O$19/2)))^2*((($O$20+$G$20)-$AE1106))/3)*$AF$603)+(((PI()*((($C$19+$G$20)-$AE1106)*($O$20/($O$19/2)))^2*(((($C$19+$G$20)-$AE1106)*($O$20/($O$19/2)))*$AZ$19))/3)*$AF$603),(((PI()*((($C$19+$G$20)-$AE1106)*($O$20/($O$19/2)))^2*((($O$20+$G$20)-$AE1106)/3))*$AF$603)-((PI()*((($C$19+$G$20)-$AE1106)*($O$20/($O$19/2)))^2*(((($C$19+$G$20)-$AE1106)*($O$20/($O$19/2)))*$AZ$19)/3)*$AF$603))),IF('Silo Levels'!$L$26="Pumping",(($D$18*$AF$603)+((PI()*(($C$21/2)^2)*($G$20-$AE1106))*$AF$603))+((($D$18+$H$18)/3)*$BG$19)+(((PI()*($C$21/2)^2*(($C$21/2)*$AZ$19))/3)*$AF$603),(($D$18*$AF$603)+((PI()*(($C$21/2)^2)*($G$20-$AE1106))*$AF$603))+((($D$18+$H$18)/3)*$BG$19)-(((PI()*($C$21/2)^2*(($C$21/2)*$AZ$19))/3)*$AF$603)))</f>
        <v>14720.84812081551</v>
      </c>
      <c r="AG1106" s="73">
        <v>50.1</v>
      </c>
      <c r="AH1106" s="101">
        <f t="shared" si="162"/>
        <v>11339.766676303399</v>
      </c>
      <c r="AI1106" s="66">
        <v>50.1</v>
      </c>
      <c r="AJ1106" s="102">
        <f>IF($AI1106&gt;$G$20,IF('Silo Levels'!$L$27="Pumping",((PI()*((($C$19+$G$20)-$AI1106)*($O$20/($O$19/2)))^2*((($O$20+$G$20)-$AI1106))/3)*$AJ$603)+(((PI()*((($C$19+$G$20)-$AI1106)*($O$20/($O$19/2)))^2*(((($C$19+$G$20)-$AI1106)*($O$20/($O$19/2)))*$AZ$20))/3)*$AJ$603),(((PI()*((($C$19+$G$20)-$AI1106)*($O$20/($O$19/2)))^2*((($O$20+$G$20)-$AI1106)/3))*$AJ$603)-((PI()*((($C$19+$G$20)-$AI1106)*($O$20/($O$19/2)))^2*(((($C$19+$G$20)-$AI1106)*($O$20/($O$19/2)))*$AZ$20)/3)*$AJ$603))),IF('Silo Levels'!$L$27="Pumping",(($D$18*$AJ$603)+((PI()*(($C$21/2)^2)*($G$20-$AI1106))*$AJ$603))+((($D$18+$H$18)/3)*$BG$20)+(((PI()*($C$21/2)^2*(($C$21/2)*$AZ$20))/3)*$AJ$603),(($D$18*$AJ$603)+((PI()*(($C$21/2)^2)*($G$20-$AI1106))*$AJ$603))+((($D$18+$H$18)/3)*$BG$20)-(((PI()*($C$21/2)^2*(($C$21/2)*$AZ$20))/3)*$AJ$603)))</f>
        <v>7158.3112854966776</v>
      </c>
    </row>
    <row r="1107" spans="1:36" x14ac:dyDescent="0.3">
      <c r="A1107">
        <v>50.2</v>
      </c>
      <c r="B1107" s="101">
        <f t="shared" si="154"/>
        <v>10920.16418412488</v>
      </c>
      <c r="C1107" s="66">
        <v>50.2</v>
      </c>
      <c r="D1107" s="102">
        <f>IF($C1107&gt;$G$20,IF('Silo Levels'!$L$19="Pumping",((PI()*((($C$19+$G$20)-$C1107)*($O$20/($O$19/2)))^2*((($O$20+$G$20)-$C1107))/3)*$D$603)+(((PI()*((($C$19+$G$20)-$C1107)*($O$20/($O$19/2)))^2*(((($C$19+$G$20)-$C1107)*($O$20/($O$19/2)))*$AZ$12))/3)*$D$603),(((PI()*((($C$19+$G$20)-$C1107)*($O$20/($O$19/2)))^2*((($O$20+$G$20)-$C1107)/3))*$D$603)-((PI()*((($C$19+$G$20)-$C1107)*($O$20/($O$19/2)))^2*(((($C$19+$G$20)-$C1107)*($O$20/($O$19/2)))*$AZ$12)/3)*$D$603))),IF('Silo Levels'!$L$19="Pumping",(($D$18*$D$603)+((PI()*(($C$21/2)^2)*($G$20-$C1107))*$D$603))+((($D$18+$H$18)/3)*$BG$12)+(((PI()*($C$21/2)^2*(($C$21/2)*$AZ$12))/3)*$D$603),(($D$18*$D$603)+((PI()*(($C$21/2)^2)*($G$20-$C1107))*$D$603))+((($D$18+$H$18)/3)*$BG$12)-(((PI()*($C$21/2)^2*(($C$21/2)*$AZ$12))/3)*$D$603)))</f>
        <v>7993.1454105601752</v>
      </c>
      <c r="E1107" s="73">
        <v>50.2</v>
      </c>
      <c r="F1107" s="101">
        <f t="shared" si="155"/>
        <v>9892.9789331652537</v>
      </c>
      <c r="G1107" s="66">
        <v>50.2</v>
      </c>
      <c r="H1107" s="102">
        <f>IF($G1107&gt;$G$20,IF('Silo Levels'!$L$20="Pumping",((PI()*((($C$19+$G$20)-$G1107)*($O$20/($O$19/2)))^2*((($O$20+$G$20)-$G1107))/3)*$H$603)+(((PI()*((($C$19+$G$20)-$G1107)*($O$20/($O$19/2)))^2*(((($C$19+$G$20)-$G1107)*($O$20/($O$19/2)))*$AZ$13))/3)*$H$603),(((PI()*((($C$19+$G$20)-$G1107)*($O$20/($O$19/2)))^2*((($O$20+$G$20)-$G1107)/3))*$H$603)-((PI()*((($C$19+$G$20)-$G1107)*($O$20/($O$19/2)))^2*(((($C$19+$G$20)-$G1107)*($O$20/($O$19/2)))*$AZ$13)/3)*$H$603))),IF('Silo Levels'!$L$20="Pumping",(($D$18*$H$603)+((PI()*(($C$21/2)^2)*($G$20-$G1107))*$H$603))+((($D$18+$H$18)/3)*$BG$13)+(((PI()*($C$21/2)^2*(($C$21/2)*$AZ$13))/3)*$H$603),(($D$18*$H$603)+((PI()*(($C$21/2)^2)*($G$20-$G1107))*$H$603))+((($D$18+$H$18)/3)*$BG$13)-(((PI()*($C$21/2)^2*(($C$21/2)*$AZ$13))/3)*$H$603)))</f>
        <v>6104.8444881393934</v>
      </c>
      <c r="I1107" s="73">
        <v>50.2</v>
      </c>
      <c r="J1107" s="101">
        <f t="shared" si="156"/>
        <v>9938.0509170301375</v>
      </c>
      <c r="K1107" s="66">
        <v>50.2</v>
      </c>
      <c r="L1107" s="102">
        <f>IF($K1107&gt;$G$20,IF('Silo Levels'!$L$21="Pumping",((PI()*((($C$19+$G$20)-$K1107)*($O$20/($O$19/2)))^2*((($O$20+$G$20)-$K1107))/3)*$L$603)+(((PI()*((($C$19+$G$20)-$K1107)*($O$20/($O$19/2)))^2*(((($C$19+$G$20)-$K1107)*($O$20/($O$19/2)))*$AZ$14))/3)*$L$603),(((PI()*((($C$19+$G$20)-$K1107)*($O$20/($O$19/2)))^2*((($O$20+$G$20)-$K1107)/3))*$L$603)-((PI()*((($C$19+$G$20)-$K1107)*($O$20/($O$19/2)))^2*(((($C$19+$G$20)-$K1107)*($O$20/($O$19/2)))*$AZ$14)/3)*$L$603))),IF('Silo Levels'!$L$21="Pumping",(($D$18*$L$603)+((PI()*(($C$21/2)^2)*($G$20-$K1107))*$L$603))+((($D$18+$H$18)/3)*$BG$14)+(((PI()*($C$21/2)^2*(($C$21/2)*$AZ$14))/3)*$L$603),(($D$18*$L$603)+((PI()*(($C$21/2)^2)*($G$20-$K1107))*$L$603))+((($D$18+$H$18)/3)*$BG$14)-(((PI()*($C$21/2)^2*(($C$21/2)*$AZ$14))/3)*$L$603)))</f>
        <v>6132.6578954180241</v>
      </c>
      <c r="M1107" s="73">
        <v>50.2</v>
      </c>
      <c r="N1107" s="101">
        <f t="shared" si="157"/>
        <v>10172.472000425967</v>
      </c>
      <c r="O1107" s="66">
        <v>50.2</v>
      </c>
      <c r="P1107" s="102">
        <f>IF($O1107&gt;$G$20,IF('Silo Levels'!$L$22="Pumping",((PI()*((($C$19+$G$20)-$O1107)*($O$20/($O$19/2)))^2*((($O$20+$G$20)-$O1107))/3)*$P$603)+(((PI()*((($C$19+$G$20)-$O1107)*($O$20/($O$19/2)))^2*(((($C$19+$G$20)-$O1107)*($O$20/($O$19/2)))*$AZ$15))/3)*$P$603),(((PI()*((($C$19+$G$20)-$O1107)*($O$20/($O$19/2)))^2*((($O$20+$G$20)-$O1107)/3))*$P$603)-((PI()*((($C$19+$G$20)-$O1107)*($O$20/($O$19/2)))^2*(((($C$19+$G$20)-$O1107)*($O$20/($O$19/2)))*$AZ$15)/3)*$P$603))),IF('Silo Levels'!$L$22="Pumping",(($D$18*$P$603)+((PI()*(($C$21/2)^2)*($G$20-$O1107))*$P$603))+((($D$18+$H$18)/3)*$BG$15)+(((PI()*($C$21/2)^2*(($C$21/2)*$AZ$15))/3)*$P$603),(($D$18*$P$603)+((PI()*(($C$21/2)^2)*($G$20-$O1107))*$P$603))+((($D$18+$H$18)/3)*$BG$15)-(((PI()*($C$21/2)^2*(($C$21/2)*$AZ$15))/3)*$P$603)))</f>
        <v>6277.3164728334741</v>
      </c>
      <c r="Q1107" s="73">
        <v>50.2</v>
      </c>
      <c r="R1107" s="101">
        <f t="shared" si="158"/>
        <v>10522.642147443676</v>
      </c>
      <c r="S1107" s="66">
        <v>50.2</v>
      </c>
      <c r="T1107" s="102">
        <f>IF($S1107&gt;$G$20,IF('Silo Levels'!$L$23="Pumping",((PI()*((($C$19+$G$20)-$S1107)*($O$20/($O$19/2)))^2*((($O$20+$G$20)-$S1107))/3)*$T$603)+(((PI()*((($C$19+$G$20)-$S1107)*($O$20/($O$19/2)))^2*(((($C$19+$G$20)-$S1107)*($O$20/($O$19/2)))*$AZ$16))/3)*$T$603),(((PI()*((($C$19+$G$20)-$S1107)*($O$20/($O$19/2)))^2*((($O$20+$G$20)-$S1107)/3))*$T$603)-((PI()*((($C$19+$G$20)-$S1107)*($O$20/($O$19/2)))^2*(((($C$19+$G$20)-$S1107)*($O$20/($O$19/2)))*$AZ$16)/3)*$T$603))),IF('Silo Levels'!$L$23="Pumping",(($D$18*$T$603)+((PI()*(($C$21/2)^2)*($G$20-$S1107))*$T$603))+((($D$18+$H$18)/3)*$BG$16)+(((PI()*($C$21/2)^2*(($C$21/2)*$AZ$16))/3)*$T$603),(($D$18*$T$603)+((PI()*(($C$21/2)^2)*($G$20-$S1107))*$T$603))+((($D$18+$H$18)/3)*$BG$16)-(((PI()*($C$21/2)^2*(($C$21/2)*$AZ$16))/3)*$T$603)))</f>
        <v>6493.4024775014386</v>
      </c>
      <c r="U1107" s="73">
        <v>50.2</v>
      </c>
      <c r="V1107" s="101">
        <f t="shared" si="159"/>
        <v>9892.9789331652537</v>
      </c>
      <c r="W1107" s="66">
        <v>50.2</v>
      </c>
      <c r="X1107" s="102">
        <f>IF($W1107&gt;$G$20,IF('Silo Levels'!$L$24="Pumping",((PI()*((($C$19+$G$20)-$W1107)*($O$20/($O$19/2)))^2*((($O$20+$G$20)-$W1107))/3)*$X$603)+(((PI()*((($C$19+$G$20)-$W1107)*($O$20/($O$19/2)))^2*(((($C$19+$G$20)-$W1107)*($O$20/($O$19/2)))*$AZ$17))/3)*$X$603),(((PI()*((($C$19+$G$20)-$W1107)*($O$20/($O$19/2)))^2*((($O$20+$G$20)-$W1107)/3))*$X$603)-((PI()*((($C$19+$G$20)-$W1107)*($O$20/($O$19/2)))^2*(((($C$19+$G$20)-$W1107)*($O$20/($O$19/2)))*$AZ$17)/3)*$X$603))),IF('Silo Levels'!$L$24="Pumping",(($D$18*$X$603)+((PI()*(($C$21/2)^2)*($G$20-$W1107))*$X$603))+((($D$18+$H$18)/3)*$BG$17)+(((PI()*($C$21/2)^2*(($C$21/2)*$AZ$17))/3)*$X$603),(($D$18*$X$603)+((PI()*(($C$21/2)^2)*($G$20-$W1107))*$X$603))+((($D$18+$H$18)/3)*$BG$17)-(((PI()*($C$21/2)^2*(($C$21/2)*$AZ$17))/3)*$X$603)))</f>
        <v>6104.8444881393934</v>
      </c>
      <c r="Y1107" s="73">
        <v>50.2</v>
      </c>
      <c r="Z1107" s="101">
        <f t="shared" si="160"/>
        <v>11358.607606935033</v>
      </c>
      <c r="AA1107" s="66">
        <v>50.2</v>
      </c>
      <c r="AB1107" s="102">
        <f>IF($AA1107&gt;$G$20,IF('Silo Levels'!$L$25="Pumping",((PI()*((($C$19+$G$20)-$AA1107)*($O$20/($O$19/2)))^2*((($O$20+$G$20)-$AA1107))/3)*$AB$603)+(((PI()*((($C$19+$G$20)-$AA1107)*($O$20/($O$19/2)))^2*(((($C$19+$G$20)-$AA1107)*($O$20/($O$19/2)))*$AZ$18))/3)*$AB$603),(((PI()*((($C$19+$G$20)-$AA1107)*($O$20/($O$19/2)))^2*((($O$20+$G$20)-$AA1107)/3))*$AB$603)-((PI()*((($C$19+$G$20)-$AA1107)*($O$20/($O$19/2)))^2*(((($C$19+$G$20)-$AA1107)*($O$20/($O$19/2)))*$AZ$18)/3)*$AB$603))),IF('Silo Levels'!$L$25="Pumping",(($D$18*$AB$603)+((PI()*(($C$21/2)^2)*($G$20-$AA1107))*$AB$603))+((($D$18+$H$18)/3)*$BG$18)+(((PI()*($C$21/2)^2*(($C$21/2)*$AZ$18))/3)*$AB$603),(($D$18*$AB$603)+((PI()*(($C$21/2)^2)*($G$20-$AA1107))*$AB$603))+((($D$18+$H$18)/3)*$BG$18)-(((PI()*($C$21/2)^2*(($C$21/2)*$AZ$18))/3)*$AB$603)))</f>
        <v>7009.2672298807183</v>
      </c>
      <c r="AC1107" s="73">
        <v>50.2</v>
      </c>
      <c r="AD1107" s="101">
        <f t="shared" si="161"/>
        <v>16487.696234503444</v>
      </c>
      <c r="AE1107" s="66">
        <v>50.2</v>
      </c>
      <c r="AF1107" s="102">
        <f>IF($AE1107&gt;$G$20,IF('Silo Levels'!$L$26="Pumping",((PI()*((($C$19+$G$20)-$AE1107)*($O$20/($O$19/2)))^2*((($O$20+$G$20)-$AE1107))/3)*$AF$603)+(((PI()*((($C$19+$G$20)-$AE1107)*($O$20/($O$19/2)))^2*(((($C$19+$G$20)-$AE1107)*($O$20/($O$19/2)))*$AZ$19))/3)*$AF$603),(((PI()*((($C$19+$G$20)-$AE1107)*($O$20/($O$19/2)))^2*((($O$20+$G$20)-$AE1107)/3))*$AF$603)-((PI()*((($C$19+$G$20)-$AE1107)*($O$20/($O$19/2)))^2*(((($C$19+$G$20)-$AE1107)*($O$20/($O$19/2)))*$AZ$19)/3)*$AF$603))),IF('Silo Levels'!$L$26="Pumping",(($D$18*$AF$603)+((PI()*(($C$21/2)^2)*($G$20-$AE1107))*$AF$603))+((($D$18+$H$18)/3)*$BG$19)+(((PI()*($C$21/2)^2*(($C$21/2)*$AZ$19))/3)*$AF$603),(($D$18*$AF$603)+((PI()*(($C$21/2)^2)*($G$20-$AE1107))*$AF$603))+((($D$18+$H$18)/3)*$BG$19)-(((PI()*($C$21/2)^2*(($C$21/2)*$AZ$19))/3)*$AF$603)))</f>
        <v>14277.210582243468</v>
      </c>
      <c r="AG1107" s="73">
        <v>50.2</v>
      </c>
      <c r="AH1107" s="101">
        <f t="shared" si="162"/>
        <v>10920.16418412488</v>
      </c>
      <c r="AI1107" s="66">
        <v>50.2</v>
      </c>
      <c r="AJ1107" s="102">
        <f>IF($AI1107&gt;$G$20,IF('Silo Levels'!$L$27="Pumping",((PI()*((($C$19+$G$20)-$AI1107)*($O$20/($O$19/2)))^2*((($O$20+$G$20)-$AI1107))/3)*$AJ$603)+(((PI()*((($C$19+$G$20)-$AI1107)*($O$20/($O$19/2)))^2*(((($C$19+$G$20)-$AI1107)*($O$20/($O$19/2)))*$AZ$20))/3)*$AJ$603),(((PI()*((($C$19+$G$20)-$AI1107)*($O$20/($O$19/2)))^2*((($O$20+$G$20)-$AI1107)/3))*$AJ$603)-((PI()*((($C$19+$G$20)-$AI1107)*($O$20/($O$19/2)))^2*(((($C$19+$G$20)-$AI1107)*($O$20/($O$19/2)))*$AZ$20)/3)*$AJ$603))),IF('Silo Levels'!$L$27="Pumping",(($D$18*$AJ$603)+((PI()*(($C$21/2)^2)*($G$20-$AI1107))*$AJ$603))+((($D$18+$H$18)/3)*$BG$20)+(((PI()*($C$21/2)^2*(($C$21/2)*$AZ$20))/3)*$AJ$603),(($D$18*$AJ$603)+((PI()*(($C$21/2)^2)*($G$20-$AI1107))*$AJ$603))+((($D$18+$H$18)/3)*$BG$20)-(((PI()*($C$21/2)^2*(($C$21/2)*$AZ$20))/3)*$AJ$603)))</f>
        <v>6738.7087933181583</v>
      </c>
    </row>
    <row r="1108" spans="1:36" x14ac:dyDescent="0.3">
      <c r="A1108">
        <v>50.3</v>
      </c>
      <c r="B1108" s="101">
        <f t="shared" si="154"/>
        <v>10500.56169194639</v>
      </c>
      <c r="C1108" s="66">
        <v>50.3</v>
      </c>
      <c r="D1108" s="102">
        <f>IF($C1108&gt;$G$20,IF('Silo Levels'!$L$19="Pumping",((PI()*((($C$19+$G$20)-$C1108)*($O$20/($O$19/2)))^2*((($O$20+$G$20)-$C1108))/3)*$D$603)+(((PI()*((($C$19+$G$20)-$C1108)*($O$20/($O$19/2)))^2*(((($C$19+$G$20)-$C1108)*($O$20/($O$19/2)))*$AZ$12))/3)*$D$603),(((PI()*((($C$19+$G$20)-$C1108)*($O$20/($O$19/2)))^2*((($O$20+$G$20)-$C1108)/3))*$D$603)-((PI()*((($C$19+$G$20)-$C1108)*($O$20/($O$19/2)))^2*(((($C$19+$G$20)-$C1108)*($O$20/($O$19/2)))*$AZ$12)/3)*$D$603))),IF('Silo Levels'!$L$19="Pumping",(($D$18*$D$603)+((PI()*(($C$21/2)^2)*($G$20-$C1108))*$D$603))+((($D$18+$H$18)/3)*$BG$12)+(((PI()*($C$21/2)^2*(($C$21/2)*$AZ$12))/3)*$D$603),(($D$18*$D$603)+((PI()*(($C$21/2)^2)*($G$20-$C1108))*$D$603))+((($D$18+$H$18)/3)*$BG$12)-(((PI()*($C$21/2)^2*(($C$21/2)*$AZ$12))/3)*$D$603)))</f>
        <v>7573.542918381685</v>
      </c>
      <c r="E1108" s="73">
        <v>50.3</v>
      </c>
      <c r="F1108" s="101">
        <f t="shared" si="155"/>
        <v>9512.8455811905533</v>
      </c>
      <c r="G1108" s="66">
        <v>50.3</v>
      </c>
      <c r="H1108" s="102">
        <f>IF($G1108&gt;$G$20,IF('Silo Levels'!$L$20="Pumping",((PI()*((($C$19+$G$20)-$G1108)*($O$20/($O$19/2)))^2*((($O$20+$G$20)-$G1108))/3)*$H$603)+(((PI()*((($C$19+$G$20)-$G1108)*($O$20/($O$19/2)))^2*(((($C$19+$G$20)-$G1108)*($O$20/($O$19/2)))*$AZ$13))/3)*$H$603),(((PI()*((($C$19+$G$20)-$G1108)*($O$20/($O$19/2)))^2*((($O$20+$G$20)-$G1108)/3))*$H$603)-((PI()*((($C$19+$G$20)-$G1108)*($O$20/($O$19/2)))^2*(((($C$19+$G$20)-$G1108)*($O$20/($O$19/2)))*$AZ$13)/3)*$H$603))),IF('Silo Levels'!$L$20="Pumping",(($D$18*$H$603)+((PI()*(($C$21/2)^2)*($G$20-$G1108))*$H$603))+((($D$18+$H$18)/3)*$BG$13)+(((PI()*($C$21/2)^2*(($C$21/2)*$AZ$13))/3)*$H$603),(($D$18*$H$603)+((PI()*(($C$21/2)^2)*($G$20-$G1108))*$H$603))+((($D$18+$H$18)/3)*$BG$13)-(((PI()*($C$21/2)^2*(($C$21/2)*$AZ$13))/3)*$H$603)))</f>
        <v>5724.711136164693</v>
      </c>
      <c r="I1108" s="73">
        <v>50.3</v>
      </c>
      <c r="J1108" s="101">
        <f t="shared" si="156"/>
        <v>9556.1856939554946</v>
      </c>
      <c r="K1108" s="66">
        <v>50.3</v>
      </c>
      <c r="L1108" s="102">
        <f>IF($K1108&gt;$G$20,IF('Silo Levels'!$L$21="Pumping",((PI()*((($C$19+$G$20)-$K1108)*($O$20/($O$19/2)))^2*((($O$20+$G$20)-$K1108))/3)*$L$603)+(((PI()*((($C$19+$G$20)-$K1108)*($O$20/($O$19/2)))^2*(((($C$19+$G$20)-$K1108)*($O$20/($O$19/2)))*$AZ$14))/3)*$L$603),(((PI()*((($C$19+$G$20)-$K1108)*($O$20/($O$19/2)))^2*((($O$20+$G$20)-$K1108)/3))*$L$603)-((PI()*((($C$19+$G$20)-$K1108)*($O$20/($O$19/2)))^2*(((($C$19+$G$20)-$K1108)*($O$20/($O$19/2)))*$AZ$14)/3)*$L$603))),IF('Silo Levels'!$L$21="Pumping",(($D$18*$L$603)+((PI()*(($C$21/2)^2)*($G$20-$K1108))*$L$603))+((($D$18+$H$18)/3)*$BG$14)+(((PI()*($C$21/2)^2*(($C$21/2)*$AZ$14))/3)*$L$603),(($D$18*$L$603)+((PI()*(($C$21/2)^2)*($G$20-$K1108))*$L$603))+((($D$18+$H$18)/3)*$BG$14)-(((PI()*($C$21/2)^2*(($C$21/2)*$AZ$14))/3)*$L$603)))</f>
        <v>5750.7926723433811</v>
      </c>
      <c r="M1108" s="73">
        <v>50.3</v>
      </c>
      <c r="N1108" s="101">
        <f t="shared" si="157"/>
        <v>9781.5992506187977</v>
      </c>
      <c r="O1108" s="66">
        <v>50.3</v>
      </c>
      <c r="P1108" s="102">
        <f>IF($O1108&gt;$G$20,IF('Silo Levels'!$L$22="Pumping",((PI()*((($C$19+$G$20)-$O1108)*($O$20/($O$19/2)))^2*((($O$20+$G$20)-$O1108))/3)*$P$603)+(((PI()*((($C$19+$G$20)-$O1108)*($O$20/($O$19/2)))^2*(((($C$19+$G$20)-$O1108)*($O$20/($O$19/2)))*$AZ$15))/3)*$P$603),(((PI()*((($C$19+$G$20)-$O1108)*($O$20/($O$19/2)))^2*((($O$20+$G$20)-$O1108)/3))*$P$603)-((PI()*((($C$19+$G$20)-$O1108)*($O$20/($O$19/2)))^2*(((($C$19+$G$20)-$O1108)*($O$20/($O$19/2)))*$AZ$15)/3)*$P$603))),IF('Silo Levels'!$L$22="Pumping",(($D$18*$P$603)+((PI()*(($C$21/2)^2)*($G$20-$O1108))*$P$603))+((($D$18+$H$18)/3)*$BG$15)+(((PI()*($C$21/2)^2*(($C$21/2)*$AZ$15))/3)*$P$603),(($D$18*$P$603)+((PI()*(($C$21/2)^2)*($G$20-$O1108))*$P$603))+((($D$18+$H$18)/3)*$BG$15)-(((PI()*($C$21/2)^2*(($C$21/2)*$AZ$15))/3)*$P$603)))</f>
        <v>5886.4437230263047</v>
      </c>
      <c r="Q1108" s="73">
        <v>50.3</v>
      </c>
      <c r="R1108" s="101">
        <f t="shared" si="158"/>
        <v>10118.314264188171</v>
      </c>
      <c r="S1108" s="66">
        <v>50.3</v>
      </c>
      <c r="T1108" s="102">
        <f>IF($S1108&gt;$G$20,IF('Silo Levels'!$L$23="Pumping",((PI()*((($C$19+$G$20)-$S1108)*($O$20/($O$19/2)))^2*((($O$20+$G$20)-$S1108))/3)*$T$603)+(((PI()*((($C$19+$G$20)-$S1108)*($O$20/($O$19/2)))^2*(((($C$19+$G$20)-$S1108)*($O$20/($O$19/2)))*$AZ$16))/3)*$T$603),(((PI()*((($C$19+$G$20)-$S1108)*($O$20/($O$19/2)))^2*((($O$20+$G$20)-$S1108)/3))*$T$603)-((PI()*((($C$19+$G$20)-$S1108)*($O$20/($O$19/2)))^2*(((($C$19+$G$20)-$S1108)*($O$20/($O$19/2)))*$AZ$16)/3)*$T$603))),IF('Silo Levels'!$L$23="Pumping",(($D$18*$T$603)+((PI()*(($C$21/2)^2)*($G$20-$S1108))*$T$603))+((($D$18+$H$18)/3)*$BG$16)+(((PI()*($C$21/2)^2*(($C$21/2)*$AZ$16))/3)*$T$603),(($D$18*$T$603)+((PI()*(($C$21/2)^2)*($G$20-$S1108))*$T$603))+((($D$18+$H$18)/3)*$BG$16)-(((PI()*($C$21/2)^2*(($C$21/2)*$AZ$16))/3)*$T$603)))</f>
        <v>6089.0745942459343</v>
      </c>
      <c r="U1108" s="73">
        <v>50.3</v>
      </c>
      <c r="V1108" s="101">
        <f t="shared" si="159"/>
        <v>9512.8455811905533</v>
      </c>
      <c r="W1108" s="66">
        <v>50.3</v>
      </c>
      <c r="X1108" s="102">
        <f>IF($W1108&gt;$G$20,IF('Silo Levels'!$L$24="Pumping",((PI()*((($C$19+$G$20)-$W1108)*($O$20/($O$19/2)))^2*((($O$20+$G$20)-$W1108))/3)*$X$603)+(((PI()*((($C$19+$G$20)-$W1108)*($O$20/($O$19/2)))^2*(((($C$19+$G$20)-$W1108)*($O$20/($O$19/2)))*$AZ$17))/3)*$X$603),(((PI()*((($C$19+$G$20)-$W1108)*($O$20/($O$19/2)))^2*((($O$20+$G$20)-$W1108)/3))*$X$603)-((PI()*((($C$19+$G$20)-$W1108)*($O$20/($O$19/2)))^2*(((($C$19+$G$20)-$W1108)*($O$20/($O$19/2)))*$AZ$17)/3)*$X$603))),IF('Silo Levels'!$L$24="Pumping",(($D$18*$X$603)+((PI()*(($C$21/2)^2)*($G$20-$W1108))*$X$603))+((($D$18+$H$18)/3)*$BG$17)+(((PI()*($C$21/2)^2*(($C$21/2)*$AZ$17))/3)*$X$603),(($D$18*$X$603)+((PI()*(($C$21/2)^2)*($G$20-$W1108))*$X$603))+((($D$18+$H$18)/3)*$BG$17)-(((PI()*($C$21/2)^2*(($C$21/2)*$AZ$17))/3)*$X$603)))</f>
        <v>5724.711136164693</v>
      </c>
      <c r="Y1108" s="73">
        <v>50.3</v>
      </c>
      <c r="Z1108" s="101">
        <f t="shared" si="160"/>
        <v>10922.158119620897</v>
      </c>
      <c r="AA1108" s="66">
        <v>50.3</v>
      </c>
      <c r="AB1108" s="102">
        <f>IF($AA1108&gt;$G$20,IF('Silo Levels'!$L$25="Pumping",((PI()*((($C$19+$G$20)-$AA1108)*($O$20/($O$19/2)))^2*((($O$20+$G$20)-$AA1108))/3)*$AB$603)+(((PI()*((($C$19+$G$20)-$AA1108)*($O$20/($O$19/2)))^2*(((($C$19+$G$20)-$AA1108)*($O$20/($O$19/2)))*$AZ$18))/3)*$AB$603),(((PI()*((($C$19+$G$20)-$AA1108)*($O$20/($O$19/2)))^2*((($O$20+$G$20)-$AA1108)/3))*$AB$603)-((PI()*((($C$19+$G$20)-$AA1108)*($O$20/($O$19/2)))^2*(((($C$19+$G$20)-$AA1108)*($O$20/($O$19/2)))*$AZ$18)/3)*$AB$603))),IF('Silo Levels'!$L$25="Pumping",(($D$18*$AB$603)+((PI()*(($C$21/2)^2)*($G$20-$AA1108))*$AB$603))+((($D$18+$H$18)/3)*$BG$18)+(((PI()*($C$21/2)^2*(($C$21/2)*$AZ$18))/3)*$AB$603),(($D$18*$AB$603)+((PI()*(($C$21/2)^2)*($G$20-$AA1108))*$AB$603))+((($D$18+$H$18)/3)*$BG$18)-(((PI()*($C$21/2)^2*(($C$21/2)*$AZ$18))/3)*$AB$603)))</f>
        <v>6572.8177425665826</v>
      </c>
      <c r="AC1108" s="73">
        <v>50.3</v>
      </c>
      <c r="AD1108" s="101">
        <f t="shared" si="161"/>
        <v>16044.058695931431</v>
      </c>
      <c r="AE1108" s="66">
        <v>50.3</v>
      </c>
      <c r="AF1108" s="102">
        <f>IF($AE1108&gt;$G$20,IF('Silo Levels'!$L$26="Pumping",((PI()*((($C$19+$G$20)-$AE1108)*($O$20/($O$19/2)))^2*((($O$20+$G$20)-$AE1108))/3)*$AF$603)+(((PI()*((($C$19+$G$20)-$AE1108)*($O$20/($O$19/2)))^2*(((($C$19+$G$20)-$AE1108)*($O$20/($O$19/2)))*$AZ$19))/3)*$AF$603),(((PI()*((($C$19+$G$20)-$AE1108)*($O$20/($O$19/2)))^2*((($O$20+$G$20)-$AE1108)/3))*$AF$603)-((PI()*((($C$19+$G$20)-$AE1108)*($O$20/($O$19/2)))^2*(((($C$19+$G$20)-$AE1108)*($O$20/($O$19/2)))*$AZ$19)/3)*$AF$603))),IF('Silo Levels'!$L$26="Pumping",(($D$18*$AF$603)+((PI()*(($C$21/2)^2)*($G$20-$AE1108))*$AF$603))+((($D$18+$H$18)/3)*$BG$19)+(((PI()*($C$21/2)^2*(($C$21/2)*$AZ$19))/3)*$AF$603),(($D$18*$AF$603)+((PI()*(($C$21/2)^2)*($G$20-$AE1108))*$AF$603))+((($D$18+$H$18)/3)*$BG$19)-(((PI()*($C$21/2)^2*(($C$21/2)*$AZ$19))/3)*$AF$603)))</f>
        <v>13833.573043671455</v>
      </c>
      <c r="AG1108" s="73">
        <v>50.3</v>
      </c>
      <c r="AH1108" s="101">
        <f t="shared" si="162"/>
        <v>10500.56169194639</v>
      </c>
      <c r="AI1108" s="66">
        <v>50.3</v>
      </c>
      <c r="AJ1108" s="102">
        <f>IF($AI1108&gt;$G$20,IF('Silo Levels'!$L$27="Pumping",((PI()*((($C$19+$G$20)-$AI1108)*($O$20/($O$19/2)))^2*((($O$20+$G$20)-$AI1108))/3)*$AJ$603)+(((PI()*((($C$19+$G$20)-$AI1108)*($O$20/($O$19/2)))^2*(((($C$19+$G$20)-$AI1108)*($O$20/($O$19/2)))*$AZ$20))/3)*$AJ$603),(((PI()*((($C$19+$G$20)-$AI1108)*($O$20/($O$19/2)))^2*((($O$20+$G$20)-$AI1108)/3))*$AJ$603)-((PI()*((($C$19+$G$20)-$AI1108)*($O$20/($O$19/2)))^2*(((($C$19+$G$20)-$AI1108)*($O$20/($O$19/2)))*$AZ$20)/3)*$AJ$603))),IF('Silo Levels'!$L$27="Pumping",(($D$18*$AJ$603)+((PI()*(($C$21/2)^2)*($G$20-$AI1108))*$AJ$603))+((($D$18+$H$18)/3)*$BG$20)+(((PI()*($C$21/2)^2*(($C$21/2)*$AZ$20))/3)*$AJ$603),(($D$18*$AJ$603)+((PI()*(($C$21/2)^2)*($G$20-$AI1108))*$AJ$603))+((($D$18+$H$18)/3)*$BG$20)-(((PI()*($C$21/2)^2*(($C$21/2)*$AZ$20))/3)*$AJ$603)))</f>
        <v>6319.1063011396682</v>
      </c>
    </row>
    <row r="1109" spans="1:36" x14ac:dyDescent="0.3">
      <c r="A1109">
        <v>50.4</v>
      </c>
      <c r="B1109" s="101">
        <f t="shared" si="154"/>
        <v>10080.959199767869</v>
      </c>
      <c r="C1109" s="66">
        <v>50.4</v>
      </c>
      <c r="D1109" s="102">
        <f>IF($C1109&gt;$G$20,IF('Silo Levels'!$L$19="Pumping",((PI()*((($C$19+$G$20)-$C1109)*($O$20/($O$19/2)))^2*((($O$20+$G$20)-$C1109))/3)*$D$603)+(((PI()*((($C$19+$G$20)-$C1109)*($O$20/($O$19/2)))^2*(((($C$19+$G$20)-$C1109)*($O$20/($O$19/2)))*$AZ$12))/3)*$D$603),(((PI()*((($C$19+$G$20)-$C1109)*($O$20/($O$19/2)))^2*((($O$20+$G$20)-$C1109)/3))*$D$603)-((PI()*((($C$19+$G$20)-$C1109)*($O$20/($O$19/2)))^2*(((($C$19+$G$20)-$C1109)*($O$20/($O$19/2)))*$AZ$12)/3)*$D$603))),IF('Silo Levels'!$L$19="Pumping",(($D$18*$D$603)+((PI()*(($C$21/2)^2)*($G$20-$C1109))*$D$603))+((($D$18+$H$18)/3)*$BG$12)+(((PI()*($C$21/2)^2*(($C$21/2)*$AZ$12))/3)*$D$603),(($D$18*$D$603)+((PI()*(($C$21/2)^2)*($G$20-$C1109))*$D$603))+((($D$18+$H$18)/3)*$BG$12)-(((PI()*($C$21/2)^2*(($C$21/2)*$AZ$12))/3)*$D$603)))</f>
        <v>7153.940426203164</v>
      </c>
      <c r="E1109" s="73">
        <v>50.4</v>
      </c>
      <c r="F1109" s="101">
        <f t="shared" si="155"/>
        <v>9132.7122292158274</v>
      </c>
      <c r="G1109" s="66">
        <v>50.4</v>
      </c>
      <c r="H1109" s="102">
        <f>IF($G1109&gt;$G$20,IF('Silo Levels'!$L$20="Pumping",((PI()*((($C$19+$G$20)-$G1109)*($O$20/($O$19/2)))^2*((($O$20+$G$20)-$G1109))/3)*$H$603)+(((PI()*((($C$19+$G$20)-$G1109)*($O$20/($O$19/2)))^2*(((($C$19+$G$20)-$G1109)*($O$20/($O$19/2)))*$AZ$13))/3)*$H$603),(((PI()*((($C$19+$G$20)-$G1109)*($O$20/($O$19/2)))^2*((($O$20+$G$20)-$G1109)/3))*$H$603)-((PI()*((($C$19+$G$20)-$G1109)*($O$20/($O$19/2)))^2*(((($C$19+$G$20)-$G1109)*($O$20/($O$19/2)))*$AZ$13)/3)*$H$603))),IF('Silo Levels'!$L$20="Pumping",(($D$18*$H$603)+((PI()*(($C$21/2)^2)*($G$20-$G1109))*$H$603))+((($D$18+$H$18)/3)*$BG$13)+(((PI()*($C$21/2)^2*(($C$21/2)*$AZ$13))/3)*$H$603),(($D$18*$H$603)+((PI()*(($C$21/2)^2)*($G$20-$G1109))*$H$603))+((($D$18+$H$18)/3)*$BG$13)-(((PI()*($C$21/2)^2*(($C$21/2)*$AZ$13))/3)*$H$603)))</f>
        <v>5344.5777841899671</v>
      </c>
      <c r="I1109" s="73">
        <v>50.4</v>
      </c>
      <c r="J1109" s="101">
        <f t="shared" si="156"/>
        <v>9174.3204708808244</v>
      </c>
      <c r="K1109" s="66">
        <v>50.4</v>
      </c>
      <c r="L1109" s="102">
        <f>IF($K1109&gt;$G$20,IF('Silo Levels'!$L$21="Pumping",((PI()*((($C$19+$G$20)-$K1109)*($O$20/($O$19/2)))^2*((($O$20+$G$20)-$K1109))/3)*$L$603)+(((PI()*((($C$19+$G$20)-$K1109)*($O$20/($O$19/2)))^2*(((($C$19+$G$20)-$K1109)*($O$20/($O$19/2)))*$AZ$14))/3)*$L$603),(((PI()*((($C$19+$G$20)-$K1109)*($O$20/($O$19/2)))^2*((($O$20+$G$20)-$K1109)/3))*$L$603)-((PI()*((($C$19+$G$20)-$K1109)*($O$20/($O$19/2)))^2*(((($C$19+$G$20)-$K1109)*($O$20/($O$19/2)))*$AZ$14)/3)*$L$603))),IF('Silo Levels'!$L$21="Pumping",(($D$18*$L$603)+((PI()*(($C$21/2)^2)*($G$20-$K1109))*$L$603))+((($D$18+$H$18)/3)*$BG$14)+(((PI()*($C$21/2)^2*(($C$21/2)*$AZ$14))/3)*$L$603),(($D$18*$L$603)+((PI()*(($C$21/2)^2)*($G$20-$K1109))*$L$603))+((($D$18+$H$18)/3)*$BG$14)-(((PI()*($C$21/2)^2*(($C$21/2)*$AZ$14))/3)*$L$603)))</f>
        <v>5368.9274492687109</v>
      </c>
      <c r="M1109" s="73">
        <v>50.4</v>
      </c>
      <c r="N1109" s="101">
        <f t="shared" si="157"/>
        <v>9390.726500811601</v>
      </c>
      <c r="O1109" s="66">
        <v>50.4</v>
      </c>
      <c r="P1109" s="102">
        <f>IF($O1109&gt;$G$20,IF('Silo Levels'!$L$22="Pumping",((PI()*((($C$19+$G$20)-$O1109)*($O$20/($O$19/2)))^2*((($O$20+$G$20)-$O1109))/3)*$P$603)+(((PI()*((($C$19+$G$20)-$O1109)*($O$20/($O$19/2)))^2*(((($C$19+$G$20)-$O1109)*($O$20/($O$19/2)))*$AZ$15))/3)*$P$603),(((PI()*((($C$19+$G$20)-$O1109)*($O$20/($O$19/2)))^2*((($O$20+$G$20)-$O1109)/3))*$P$603)-((PI()*((($C$19+$G$20)-$O1109)*($O$20/($O$19/2)))^2*(((($C$19+$G$20)-$O1109)*($O$20/($O$19/2)))*$AZ$15)/3)*$P$603))),IF('Silo Levels'!$L$22="Pumping",(($D$18*$P$603)+((PI()*(($C$21/2)^2)*($G$20-$O1109))*$P$603))+((($D$18+$H$18)/3)*$BG$15)+(((PI()*($C$21/2)^2*(($C$21/2)*$AZ$15))/3)*$P$603),(($D$18*$P$603)+((PI()*(($C$21/2)^2)*($G$20-$O1109))*$P$603))+((($D$18+$H$18)/3)*$BG$15)-(((PI()*($C$21/2)^2*(($C$21/2)*$AZ$15))/3)*$P$603)))</f>
        <v>5495.5709732191081</v>
      </c>
      <c r="Q1109" s="73">
        <v>50.4</v>
      </c>
      <c r="R1109" s="101">
        <f t="shared" si="158"/>
        <v>9713.986380932638</v>
      </c>
      <c r="S1109" s="66">
        <v>50.4</v>
      </c>
      <c r="T1109" s="102">
        <f>IF($S1109&gt;$G$20,IF('Silo Levels'!$L$23="Pumping",((PI()*((($C$19+$G$20)-$S1109)*($O$20/($O$19/2)))^2*((($O$20+$G$20)-$S1109))/3)*$T$603)+(((PI()*((($C$19+$G$20)-$S1109)*($O$20/($O$19/2)))^2*(((($C$19+$G$20)-$S1109)*($O$20/($O$19/2)))*$AZ$16))/3)*$T$603),(((PI()*((($C$19+$G$20)-$S1109)*($O$20/($O$19/2)))^2*((($O$20+$G$20)-$S1109)/3))*$T$603)-((PI()*((($C$19+$G$20)-$S1109)*($O$20/($O$19/2)))^2*(((($C$19+$G$20)-$S1109)*($O$20/($O$19/2)))*$AZ$16)/3)*$T$603))),IF('Silo Levels'!$L$23="Pumping",(($D$18*$T$603)+((PI()*(($C$21/2)^2)*($G$20-$S1109))*$T$603))+((($D$18+$H$18)/3)*$BG$16)+(((PI()*($C$21/2)^2*(($C$21/2)*$AZ$16))/3)*$T$603),(($D$18*$T$603)+((PI()*(($C$21/2)^2)*($G$20-$S1109))*$T$603))+((($D$18+$H$18)/3)*$BG$16)-(((PI()*($C$21/2)^2*(($C$21/2)*$AZ$16))/3)*$T$603)))</f>
        <v>5684.746710990401</v>
      </c>
      <c r="U1109" s="73">
        <v>50.4</v>
      </c>
      <c r="V1109" s="101">
        <f t="shared" si="159"/>
        <v>9132.7122292158274</v>
      </c>
      <c r="W1109" s="66">
        <v>50.4</v>
      </c>
      <c r="X1109" s="102">
        <f>IF($W1109&gt;$G$20,IF('Silo Levels'!$L$24="Pumping",((PI()*((($C$19+$G$20)-$W1109)*($O$20/($O$19/2)))^2*((($O$20+$G$20)-$W1109))/3)*$X$603)+(((PI()*((($C$19+$G$20)-$W1109)*($O$20/($O$19/2)))^2*(((($C$19+$G$20)-$W1109)*($O$20/($O$19/2)))*$AZ$17))/3)*$X$603),(((PI()*((($C$19+$G$20)-$W1109)*($O$20/($O$19/2)))^2*((($O$20+$G$20)-$W1109)/3))*$X$603)-((PI()*((($C$19+$G$20)-$W1109)*($O$20/($O$19/2)))^2*(((($C$19+$G$20)-$W1109)*($O$20/($O$19/2)))*$AZ$17)/3)*$X$603))),IF('Silo Levels'!$L$24="Pumping",(($D$18*$X$603)+((PI()*(($C$21/2)^2)*($G$20-$W1109))*$X$603))+((($D$18+$H$18)/3)*$BG$17)+(((PI()*($C$21/2)^2*(($C$21/2)*$AZ$17))/3)*$X$603),(($D$18*$X$603)+((PI()*(($C$21/2)^2)*($G$20-$W1109))*$X$603))+((($D$18+$H$18)/3)*$BG$17)-(((PI()*($C$21/2)^2*(($C$21/2)*$AZ$17))/3)*$X$603)))</f>
        <v>5344.5777841899671</v>
      </c>
      <c r="Y1109" s="73">
        <v>50.4</v>
      </c>
      <c r="Z1109" s="101">
        <f t="shared" si="160"/>
        <v>10485.708632306729</v>
      </c>
      <c r="AA1109" s="66">
        <v>50.4</v>
      </c>
      <c r="AB1109" s="102">
        <f>IF($AA1109&gt;$G$20,IF('Silo Levels'!$L$25="Pumping",((PI()*((($C$19+$G$20)-$AA1109)*($O$20/($O$19/2)))^2*((($O$20+$G$20)-$AA1109))/3)*$AB$603)+(((PI()*((($C$19+$G$20)-$AA1109)*($O$20/($O$19/2)))^2*(((($C$19+$G$20)-$AA1109)*($O$20/($O$19/2)))*$AZ$18))/3)*$AB$603),(((PI()*((($C$19+$G$20)-$AA1109)*($O$20/($O$19/2)))^2*((($O$20+$G$20)-$AA1109)/3))*$AB$603)-((PI()*((($C$19+$G$20)-$AA1109)*($O$20/($O$19/2)))^2*(((($C$19+$G$20)-$AA1109)*($O$20/($O$19/2)))*$AZ$18)/3)*$AB$603))),IF('Silo Levels'!$L$25="Pumping",(($D$18*$AB$603)+((PI()*(($C$21/2)^2)*($G$20-$AA1109))*$AB$603))+((($D$18+$H$18)/3)*$BG$18)+(((PI()*($C$21/2)^2*(($C$21/2)*$AZ$18))/3)*$AB$603),(($D$18*$AB$603)+((PI()*(($C$21/2)^2)*($G$20-$AA1109))*$AB$603))+((($D$18+$H$18)/3)*$BG$18)-(((PI()*($C$21/2)^2*(($C$21/2)*$AZ$18))/3)*$AB$603)))</f>
        <v>6136.3682552524142</v>
      </c>
      <c r="AC1109" s="73">
        <v>50.4</v>
      </c>
      <c r="AD1109" s="101">
        <f t="shared" si="161"/>
        <v>15600.421157359389</v>
      </c>
      <c r="AE1109" s="66">
        <v>50.4</v>
      </c>
      <c r="AF1109" s="102">
        <f>IF($AE1109&gt;$G$20,IF('Silo Levels'!$L$26="Pumping",((PI()*((($C$19+$G$20)-$AE1109)*($O$20/($O$19/2)))^2*((($O$20+$G$20)-$AE1109))/3)*$AF$603)+(((PI()*((($C$19+$G$20)-$AE1109)*($O$20/($O$19/2)))^2*(((($C$19+$G$20)-$AE1109)*($O$20/($O$19/2)))*$AZ$19))/3)*$AF$603),(((PI()*((($C$19+$G$20)-$AE1109)*($O$20/($O$19/2)))^2*((($O$20+$G$20)-$AE1109)/3))*$AF$603)-((PI()*((($C$19+$G$20)-$AE1109)*($O$20/($O$19/2)))^2*(((($C$19+$G$20)-$AE1109)*($O$20/($O$19/2)))*$AZ$19)/3)*$AF$603))),IF('Silo Levels'!$L$26="Pumping",(($D$18*$AF$603)+((PI()*(($C$21/2)^2)*($G$20-$AE1109))*$AF$603))+((($D$18+$H$18)/3)*$BG$19)+(((PI()*($C$21/2)^2*(($C$21/2)*$AZ$19))/3)*$AF$603),(($D$18*$AF$603)+((PI()*(($C$21/2)^2)*($G$20-$AE1109))*$AF$603))+((($D$18+$H$18)/3)*$BG$19)-(((PI()*($C$21/2)^2*(($C$21/2)*$AZ$19))/3)*$AF$603)))</f>
        <v>13389.935505099413</v>
      </c>
      <c r="AG1109" s="73">
        <v>50.4</v>
      </c>
      <c r="AH1109" s="101">
        <f t="shared" si="162"/>
        <v>10080.959199767869</v>
      </c>
      <c r="AI1109" s="66">
        <v>50.4</v>
      </c>
      <c r="AJ1109" s="102">
        <f>IF($AI1109&gt;$G$20,IF('Silo Levels'!$L$27="Pumping",((PI()*((($C$19+$G$20)-$AI1109)*($O$20/($O$19/2)))^2*((($O$20+$G$20)-$AI1109))/3)*$AJ$603)+(((PI()*((($C$19+$G$20)-$AI1109)*($O$20/($O$19/2)))^2*(((($C$19+$G$20)-$AI1109)*($O$20/($O$19/2)))*$AZ$20))/3)*$AJ$603),(((PI()*((($C$19+$G$20)-$AI1109)*($O$20/($O$19/2)))^2*((($O$20+$G$20)-$AI1109)/3))*$AJ$603)-((PI()*((($C$19+$G$20)-$AI1109)*($O$20/($O$19/2)))^2*(((($C$19+$G$20)-$AI1109)*($O$20/($O$19/2)))*$AZ$20)/3)*$AJ$603))),IF('Silo Levels'!$L$27="Pumping",(($D$18*$AJ$603)+((PI()*(($C$21/2)^2)*($G$20-$AI1109))*$AJ$603))+((($D$18+$H$18)/3)*$BG$20)+(((PI()*($C$21/2)^2*(($C$21/2)*$AZ$20))/3)*$AJ$603),(($D$18*$AJ$603)+((PI()*(($C$21/2)^2)*($G$20-$AI1109))*$AJ$603))+((($D$18+$H$18)/3)*$BG$20)-(((PI()*($C$21/2)^2*(($C$21/2)*$AZ$20))/3)*$AJ$603)))</f>
        <v>5899.5038089611471</v>
      </c>
    </row>
    <row r="1110" spans="1:36" x14ac:dyDescent="0.3">
      <c r="A1110">
        <v>50.5</v>
      </c>
      <c r="B1110" s="101">
        <f t="shared" si="154"/>
        <v>9661.3567075893498</v>
      </c>
      <c r="C1110" s="66">
        <v>50.5</v>
      </c>
      <c r="D1110" s="102">
        <f>IF($C1110&gt;$G$20,IF('Silo Levels'!$L$19="Pumping",((PI()*((($C$19+$G$20)-$C1110)*($O$20/($O$19/2)))^2*((($O$20+$G$20)-$C1110))/3)*$D$603)+(((PI()*((($C$19+$G$20)-$C1110)*($O$20/($O$19/2)))^2*(((($C$19+$G$20)-$C1110)*($O$20/($O$19/2)))*$AZ$12))/3)*$D$603),(((PI()*((($C$19+$G$20)-$C1110)*($O$20/($O$19/2)))^2*((($O$20+$G$20)-$C1110)/3))*$D$603)-((PI()*((($C$19+$G$20)-$C1110)*($O$20/($O$19/2)))^2*(((($C$19+$G$20)-$C1110)*($O$20/($O$19/2)))*$AZ$12)/3)*$D$603))),IF('Silo Levels'!$L$19="Pumping",(($D$18*$D$603)+((PI()*(($C$21/2)^2)*($G$20-$C1110))*$D$603))+((($D$18+$H$18)/3)*$BG$12)+(((PI()*($C$21/2)^2*(($C$21/2)*$AZ$12))/3)*$D$603),(($D$18*$D$603)+((PI()*(($C$21/2)^2)*($G$20-$C1110))*$D$603))+((($D$18+$H$18)/3)*$BG$12)-(((PI()*($C$21/2)^2*(($C$21/2)*$AZ$12))/3)*$D$603)))</f>
        <v>6734.3379340246447</v>
      </c>
      <c r="E1110" s="73">
        <v>50.5</v>
      </c>
      <c r="F1110" s="101">
        <f t="shared" si="155"/>
        <v>8752.5788772411033</v>
      </c>
      <c r="G1110" s="66">
        <v>50.5</v>
      </c>
      <c r="H1110" s="102">
        <f>IF($G1110&gt;$G$20,IF('Silo Levels'!$L$20="Pumping",((PI()*((($C$19+$G$20)-$G1110)*($O$20/($O$19/2)))^2*((($O$20+$G$20)-$G1110))/3)*$H$603)+(((PI()*((($C$19+$G$20)-$G1110)*($O$20/($O$19/2)))^2*(((($C$19+$G$20)-$G1110)*($O$20/($O$19/2)))*$AZ$13))/3)*$H$603),(((PI()*((($C$19+$G$20)-$G1110)*($O$20/($O$19/2)))^2*((($O$20+$G$20)-$G1110)/3))*$H$603)-((PI()*((($C$19+$G$20)-$G1110)*($O$20/($O$19/2)))^2*(((($C$19+$G$20)-$G1110)*($O$20/($O$19/2)))*$AZ$13)/3)*$H$603))),IF('Silo Levels'!$L$20="Pumping",(($D$18*$H$603)+((PI()*(($C$21/2)^2)*($G$20-$G1110))*$H$603))+((($D$18+$H$18)/3)*$BG$13)+(((PI()*($C$21/2)^2*(($C$21/2)*$AZ$13))/3)*$H$603),(($D$18*$H$603)+((PI()*(($C$21/2)^2)*($G$20-$G1110))*$H$603))+((($D$18+$H$18)/3)*$BG$13)-(((PI()*($C$21/2)^2*(($C$21/2)*$AZ$13))/3)*$H$603)))</f>
        <v>4964.4444322152431</v>
      </c>
      <c r="I1110" s="73">
        <v>50.5</v>
      </c>
      <c r="J1110" s="101">
        <f t="shared" si="156"/>
        <v>8792.4552478061541</v>
      </c>
      <c r="K1110" s="66">
        <v>50.5</v>
      </c>
      <c r="L1110" s="102">
        <f>IF($K1110&gt;$G$20,IF('Silo Levels'!$L$21="Pumping",((PI()*((($C$19+$G$20)-$K1110)*($O$20/($O$19/2)))^2*((($O$20+$G$20)-$K1110))/3)*$L$603)+(((PI()*((($C$19+$G$20)-$K1110)*($O$20/($O$19/2)))^2*(((($C$19+$G$20)-$K1110)*($O$20/($O$19/2)))*$AZ$14))/3)*$L$603),(((PI()*((($C$19+$G$20)-$K1110)*($O$20/($O$19/2)))^2*((($O$20+$G$20)-$K1110)/3))*$L$603)-((PI()*((($C$19+$G$20)-$K1110)*($O$20/($O$19/2)))^2*(((($C$19+$G$20)-$K1110)*($O$20/($O$19/2)))*$AZ$14)/3)*$L$603))),IF('Silo Levels'!$L$21="Pumping",(($D$18*$L$603)+((PI()*(($C$21/2)^2)*($G$20-$K1110))*$L$603))+((($D$18+$H$18)/3)*$BG$14)+(((PI()*($C$21/2)^2*(($C$21/2)*$AZ$14))/3)*$L$603),(($D$18*$L$603)+((PI()*(($C$21/2)^2)*($G$20-$K1110))*$L$603))+((($D$18+$H$18)/3)*$BG$14)-(((PI()*($C$21/2)^2*(($C$21/2)*$AZ$14))/3)*$L$603)))</f>
        <v>4987.0622261940407</v>
      </c>
      <c r="M1110" s="73">
        <v>50.5</v>
      </c>
      <c r="N1110" s="101">
        <f t="shared" si="157"/>
        <v>8999.8537510044043</v>
      </c>
      <c r="O1110" s="66">
        <v>50.5</v>
      </c>
      <c r="P1110" s="102">
        <f>IF($O1110&gt;$G$20,IF('Silo Levels'!$L$22="Pumping",((PI()*((($C$19+$G$20)-$O1110)*($O$20/($O$19/2)))^2*((($O$20+$G$20)-$O1110))/3)*$P$603)+(((PI()*((($C$19+$G$20)-$O1110)*($O$20/($O$19/2)))^2*(((($C$19+$G$20)-$O1110)*($O$20/($O$19/2)))*$AZ$15))/3)*$P$603),(((PI()*((($C$19+$G$20)-$O1110)*($O$20/($O$19/2)))^2*((($O$20+$G$20)-$O1110)/3))*$P$603)-((PI()*((($C$19+$G$20)-$O1110)*($O$20/($O$19/2)))^2*(((($C$19+$G$20)-$O1110)*($O$20/($O$19/2)))*$AZ$15)/3)*$P$603))),IF('Silo Levels'!$L$22="Pumping",(($D$18*$P$603)+((PI()*(($C$21/2)^2)*($G$20-$O1110))*$P$603))+((($D$18+$H$18)/3)*$BG$15)+(((PI()*($C$21/2)^2*(($C$21/2)*$AZ$15))/3)*$P$603),(($D$18*$P$603)+((PI()*(($C$21/2)^2)*($G$20-$O1110))*$P$603))+((($D$18+$H$18)/3)*$BG$15)-(((PI()*($C$21/2)^2*(($C$21/2)*$AZ$15))/3)*$P$603)))</f>
        <v>5104.6982234119114</v>
      </c>
      <c r="Q1110" s="73">
        <v>50.5</v>
      </c>
      <c r="R1110" s="101">
        <f t="shared" si="158"/>
        <v>9309.6584976771046</v>
      </c>
      <c r="S1110" s="66">
        <v>50.5</v>
      </c>
      <c r="T1110" s="102">
        <f>IF($S1110&gt;$G$20,IF('Silo Levels'!$L$23="Pumping",((PI()*((($C$19+$G$20)-$S1110)*($O$20/($O$19/2)))^2*((($O$20+$G$20)-$S1110))/3)*$T$603)+(((PI()*((($C$19+$G$20)-$S1110)*($O$20/($O$19/2)))^2*(((($C$19+$G$20)-$S1110)*($O$20/($O$19/2)))*$AZ$16))/3)*$T$603),(((PI()*((($C$19+$G$20)-$S1110)*($O$20/($O$19/2)))^2*((($O$20+$G$20)-$S1110)/3))*$T$603)-((PI()*((($C$19+$G$20)-$S1110)*($O$20/($O$19/2)))^2*(((($C$19+$G$20)-$S1110)*($O$20/($O$19/2)))*$AZ$16)/3)*$T$603))),IF('Silo Levels'!$L$23="Pumping",(($D$18*$T$603)+((PI()*(($C$21/2)^2)*($G$20-$S1110))*$T$603))+((($D$18+$H$18)/3)*$BG$16)+(((PI()*($C$21/2)^2*(($C$21/2)*$AZ$16))/3)*$T$603),(($D$18*$T$603)+((PI()*(($C$21/2)^2)*($G$20-$S1110))*$T$603))+((($D$18+$H$18)/3)*$BG$16)-(((PI()*($C$21/2)^2*(($C$21/2)*$AZ$16))/3)*$T$603)))</f>
        <v>5280.4188277348676</v>
      </c>
      <c r="U1110" s="73">
        <v>50.5</v>
      </c>
      <c r="V1110" s="101">
        <f t="shared" si="159"/>
        <v>8752.5788772411033</v>
      </c>
      <c r="W1110" s="66">
        <v>50.5</v>
      </c>
      <c r="X1110" s="102">
        <f>IF($W1110&gt;$G$20,IF('Silo Levels'!$L$24="Pumping",((PI()*((($C$19+$G$20)-$W1110)*($O$20/($O$19/2)))^2*((($O$20+$G$20)-$W1110))/3)*$X$603)+(((PI()*((($C$19+$G$20)-$W1110)*($O$20/($O$19/2)))^2*(((($C$19+$G$20)-$W1110)*($O$20/($O$19/2)))*$AZ$17))/3)*$X$603),(((PI()*((($C$19+$G$20)-$W1110)*($O$20/($O$19/2)))^2*((($O$20+$G$20)-$W1110)/3))*$X$603)-((PI()*((($C$19+$G$20)-$W1110)*($O$20/($O$19/2)))^2*(((($C$19+$G$20)-$W1110)*($O$20/($O$19/2)))*$AZ$17)/3)*$X$603))),IF('Silo Levels'!$L$24="Pumping",(($D$18*$X$603)+((PI()*(($C$21/2)^2)*($G$20-$W1110))*$X$603))+((($D$18+$H$18)/3)*$BG$17)+(((PI()*($C$21/2)^2*(($C$21/2)*$AZ$17))/3)*$X$603),(($D$18*$X$603)+((PI()*(($C$21/2)^2)*($G$20-$W1110))*$X$603))+((($D$18+$H$18)/3)*$BG$17)-(((PI()*($C$21/2)^2*(($C$21/2)*$AZ$17))/3)*$X$603)))</f>
        <v>4964.4444322152431</v>
      </c>
      <c r="Y1110" s="73">
        <v>50.5</v>
      </c>
      <c r="Z1110" s="101">
        <f t="shared" si="160"/>
        <v>10049.259144992562</v>
      </c>
      <c r="AA1110" s="66">
        <v>50.5</v>
      </c>
      <c r="AB1110" s="102">
        <f>IF($AA1110&gt;$G$20,IF('Silo Levels'!$L$25="Pumping",((PI()*((($C$19+$G$20)-$AA1110)*($O$20/($O$19/2)))^2*((($O$20+$G$20)-$AA1110))/3)*$AB$603)+(((PI()*((($C$19+$G$20)-$AA1110)*($O$20/($O$19/2)))^2*(((($C$19+$G$20)-$AA1110)*($O$20/($O$19/2)))*$AZ$18))/3)*$AB$603),(((PI()*((($C$19+$G$20)-$AA1110)*($O$20/($O$19/2)))^2*((($O$20+$G$20)-$AA1110)/3))*$AB$603)-((PI()*((($C$19+$G$20)-$AA1110)*($O$20/($O$19/2)))^2*(((($C$19+$G$20)-$AA1110)*($O$20/($O$19/2)))*$AZ$18)/3)*$AB$603))),IF('Silo Levels'!$L$25="Pumping",(($D$18*$AB$603)+((PI()*(($C$21/2)^2)*($G$20-$AA1110))*$AB$603))+((($D$18+$H$18)/3)*$BG$18)+(((PI()*($C$21/2)^2*(($C$21/2)*$AZ$18))/3)*$AB$603),(($D$18*$AB$603)+((PI()*(($C$21/2)^2)*($G$20-$AA1110))*$AB$603))+((($D$18+$H$18)/3)*$BG$18)-(((PI()*($C$21/2)^2*(($C$21/2)*$AZ$18))/3)*$AB$603)))</f>
        <v>5699.9187679382476</v>
      </c>
      <c r="AC1110" s="73">
        <v>50.5</v>
      </c>
      <c r="AD1110" s="101">
        <f t="shared" si="161"/>
        <v>15156.783618787345</v>
      </c>
      <c r="AE1110" s="66">
        <v>50.5</v>
      </c>
      <c r="AF1110" s="102">
        <f>IF($AE1110&gt;$G$20,IF('Silo Levels'!$L$26="Pumping",((PI()*((($C$19+$G$20)-$AE1110)*($O$20/($O$19/2)))^2*((($O$20+$G$20)-$AE1110))/3)*$AF$603)+(((PI()*((($C$19+$G$20)-$AE1110)*($O$20/($O$19/2)))^2*(((($C$19+$G$20)-$AE1110)*($O$20/($O$19/2)))*$AZ$19))/3)*$AF$603),(((PI()*((($C$19+$G$20)-$AE1110)*($O$20/($O$19/2)))^2*((($O$20+$G$20)-$AE1110)/3))*$AF$603)-((PI()*((($C$19+$G$20)-$AE1110)*($O$20/($O$19/2)))^2*(((($C$19+$G$20)-$AE1110)*($O$20/($O$19/2)))*$AZ$19)/3)*$AF$603))),IF('Silo Levels'!$L$26="Pumping",(($D$18*$AF$603)+((PI()*(($C$21/2)^2)*($G$20-$AE1110))*$AF$603))+((($D$18+$H$18)/3)*$BG$19)+(((PI()*($C$21/2)^2*(($C$21/2)*$AZ$19))/3)*$AF$603),(($D$18*$AF$603)+((PI()*(($C$21/2)^2)*($G$20-$AE1110))*$AF$603))+((($D$18+$H$18)/3)*$BG$19)-(((PI()*($C$21/2)^2*(($C$21/2)*$AZ$19))/3)*$AF$603)))</f>
        <v>12946.297966527369</v>
      </c>
      <c r="AG1110" s="73">
        <v>50.5</v>
      </c>
      <c r="AH1110" s="101">
        <f t="shared" si="162"/>
        <v>9661.3567075893498</v>
      </c>
      <c r="AI1110" s="66">
        <v>50.5</v>
      </c>
      <c r="AJ1110" s="102">
        <f>IF($AI1110&gt;$G$20,IF('Silo Levels'!$L$27="Pumping",((PI()*((($C$19+$G$20)-$AI1110)*($O$20/($O$19/2)))^2*((($O$20+$G$20)-$AI1110))/3)*$AJ$603)+(((PI()*((($C$19+$G$20)-$AI1110)*($O$20/($O$19/2)))^2*(((($C$19+$G$20)-$AI1110)*($O$20/($O$19/2)))*$AZ$20))/3)*$AJ$603),(((PI()*((($C$19+$G$20)-$AI1110)*($O$20/($O$19/2)))^2*((($O$20+$G$20)-$AI1110)/3))*$AJ$603)-((PI()*((($C$19+$G$20)-$AI1110)*($O$20/($O$19/2)))^2*(((($C$19+$G$20)-$AI1110)*($O$20/($O$19/2)))*$AZ$20)/3)*$AJ$603))),IF('Silo Levels'!$L$27="Pumping",(($D$18*$AJ$603)+((PI()*(($C$21/2)^2)*($G$20-$AI1110))*$AJ$603))+((($D$18+$H$18)/3)*$BG$20)+(((PI()*($C$21/2)^2*(($C$21/2)*$AZ$20))/3)*$AJ$603),(($D$18*$AJ$603)+((PI()*(($C$21/2)^2)*($G$20-$AI1110))*$AJ$603))+((($D$18+$H$18)/3)*$BG$20)-(((PI()*($C$21/2)^2*(($C$21/2)*$AZ$20))/3)*$AJ$603)))</f>
        <v>5479.9013167826279</v>
      </c>
    </row>
    <row r="1111" spans="1:36" x14ac:dyDescent="0.3">
      <c r="A1111">
        <v>50.6</v>
      </c>
      <c r="B1111" s="101">
        <f t="shared" si="154"/>
        <v>9241.7542154108287</v>
      </c>
      <c r="C1111" s="66">
        <v>50.6</v>
      </c>
      <c r="D1111" s="102">
        <f>IF($C1111&gt;$G$20,IF('Silo Levels'!$L$19="Pumping",((PI()*((($C$19+$G$20)-$C1111)*($O$20/($O$19/2)))^2*((($O$20+$G$20)-$C1111))/3)*$D$603)+(((PI()*((($C$19+$G$20)-$C1111)*($O$20/($O$19/2)))^2*(((($C$19+$G$20)-$C1111)*($O$20/($O$19/2)))*$AZ$12))/3)*$D$603),(((PI()*((($C$19+$G$20)-$C1111)*($O$20/($O$19/2)))^2*((($O$20+$G$20)-$C1111)/3))*$D$603)-((PI()*((($C$19+$G$20)-$C1111)*($O$20/($O$19/2)))^2*(((($C$19+$G$20)-$C1111)*($O$20/($O$19/2)))*$AZ$12)/3)*$D$603))),IF('Silo Levels'!$L$19="Pumping",(($D$18*$D$603)+((PI()*(($C$21/2)^2)*($G$20-$C1111))*$D$603))+((($D$18+$H$18)/3)*$BG$12)+(((PI()*($C$21/2)^2*(($C$21/2)*$AZ$12))/3)*$D$603),(($D$18*$D$603)+((PI()*(($C$21/2)^2)*($G$20-$C1111))*$D$603))+((($D$18+$H$18)/3)*$BG$12)-(((PI()*($C$21/2)^2*(($C$21/2)*$AZ$12))/3)*$D$603)))</f>
        <v>6314.7354418461236</v>
      </c>
      <c r="E1111" s="73">
        <v>50.6</v>
      </c>
      <c r="F1111" s="101">
        <f t="shared" si="155"/>
        <v>8372.4455252663756</v>
      </c>
      <c r="G1111" s="66">
        <v>50.6</v>
      </c>
      <c r="H1111" s="102">
        <f>IF($G1111&gt;$G$20,IF('Silo Levels'!$L$20="Pumping",((PI()*((($C$19+$G$20)-$G1111)*($O$20/($O$19/2)))^2*((($O$20+$G$20)-$G1111))/3)*$H$603)+(((PI()*((($C$19+$G$20)-$G1111)*($O$20/($O$19/2)))^2*(((($C$19+$G$20)-$G1111)*($O$20/($O$19/2)))*$AZ$13))/3)*$H$603),(((PI()*((($C$19+$G$20)-$G1111)*($O$20/($O$19/2)))^2*((($O$20+$G$20)-$G1111)/3))*$H$603)-((PI()*((($C$19+$G$20)-$G1111)*($O$20/($O$19/2)))^2*(((($C$19+$G$20)-$G1111)*($O$20/($O$19/2)))*$AZ$13)/3)*$H$603))),IF('Silo Levels'!$L$20="Pumping",(($D$18*$H$603)+((PI()*(($C$21/2)^2)*($G$20-$G1111))*$H$603))+((($D$18+$H$18)/3)*$BG$13)+(((PI()*($C$21/2)^2*(($C$21/2)*$AZ$13))/3)*$H$603),(($D$18*$H$603)+((PI()*(($C$21/2)^2)*($G$20-$G1111))*$H$603))+((($D$18+$H$18)/3)*$BG$13)-(((PI()*($C$21/2)^2*(($C$21/2)*$AZ$13))/3)*$H$603)))</f>
        <v>4584.3110802405154</v>
      </c>
      <c r="I1111" s="73">
        <v>50.6</v>
      </c>
      <c r="J1111" s="101">
        <f t="shared" si="156"/>
        <v>8410.5900247314839</v>
      </c>
      <c r="K1111" s="66">
        <v>50.6</v>
      </c>
      <c r="L1111" s="102">
        <f>IF($K1111&gt;$G$20,IF('Silo Levels'!$L$21="Pumping",((PI()*((($C$19+$G$20)-$K1111)*($O$20/($O$19/2)))^2*((($O$20+$G$20)-$K1111))/3)*$L$603)+(((PI()*((($C$19+$G$20)-$K1111)*($O$20/($O$19/2)))^2*(((($C$19+$G$20)-$K1111)*($O$20/($O$19/2)))*$AZ$14))/3)*$L$603),(((PI()*((($C$19+$G$20)-$K1111)*($O$20/($O$19/2)))^2*((($O$20+$G$20)-$K1111)/3))*$L$603)-((PI()*((($C$19+$G$20)-$K1111)*($O$20/($O$19/2)))^2*(((($C$19+$G$20)-$K1111)*($O$20/($O$19/2)))*$AZ$14)/3)*$L$603))),IF('Silo Levels'!$L$21="Pumping",(($D$18*$L$603)+((PI()*(($C$21/2)^2)*($G$20-$K1111))*$L$603))+((($D$18+$H$18)/3)*$BG$14)+(((PI()*($C$21/2)^2*(($C$21/2)*$AZ$14))/3)*$L$603),(($D$18*$L$603)+((PI()*(($C$21/2)^2)*($G$20-$K1111))*$L$603))+((($D$18+$H$18)/3)*$BG$14)-(((PI()*($C$21/2)^2*(($C$21/2)*$AZ$14))/3)*$L$603)))</f>
        <v>4605.1970031193705</v>
      </c>
      <c r="M1111" s="73">
        <v>50.6</v>
      </c>
      <c r="N1111" s="101">
        <f t="shared" si="157"/>
        <v>8608.9810011972077</v>
      </c>
      <c r="O1111" s="66">
        <v>50.6</v>
      </c>
      <c r="P1111" s="102">
        <f>IF($O1111&gt;$G$20,IF('Silo Levels'!$L$22="Pumping",((PI()*((($C$19+$G$20)-$O1111)*($O$20/($O$19/2)))^2*((($O$20+$G$20)-$O1111))/3)*$P$603)+(((PI()*((($C$19+$G$20)-$O1111)*($O$20/($O$19/2)))^2*(((($C$19+$G$20)-$O1111)*($O$20/($O$19/2)))*$AZ$15))/3)*$P$603),(((PI()*((($C$19+$G$20)-$O1111)*($O$20/($O$19/2)))^2*((($O$20+$G$20)-$O1111)/3))*$P$603)-((PI()*((($C$19+$G$20)-$O1111)*($O$20/($O$19/2)))^2*(((($C$19+$G$20)-$O1111)*($O$20/($O$19/2)))*$AZ$15)/3)*$P$603))),IF('Silo Levels'!$L$22="Pumping",(($D$18*$P$603)+((PI()*(($C$21/2)^2)*($G$20-$O1111))*$P$603))+((($D$18+$H$18)/3)*$BG$15)+(((PI()*($C$21/2)^2*(($C$21/2)*$AZ$15))/3)*$P$603),(($D$18*$P$603)+((PI()*(($C$21/2)^2)*($G$20-$O1111))*$P$603))+((($D$18+$H$18)/3)*$BG$15)-(((PI()*($C$21/2)^2*(($C$21/2)*$AZ$15))/3)*$P$603)))</f>
        <v>4713.8254736047147</v>
      </c>
      <c r="Q1111" s="73">
        <v>50.6</v>
      </c>
      <c r="R1111" s="101">
        <f t="shared" si="158"/>
        <v>8905.3306144215712</v>
      </c>
      <c r="S1111" s="66">
        <v>50.6</v>
      </c>
      <c r="T1111" s="102">
        <f>IF($S1111&gt;$G$20,IF('Silo Levels'!$L$23="Pumping",((PI()*((($C$19+$G$20)-$S1111)*($O$20/($O$19/2)))^2*((($O$20+$G$20)-$S1111))/3)*$T$603)+(((PI()*((($C$19+$G$20)-$S1111)*($O$20/($O$19/2)))^2*(((($C$19+$G$20)-$S1111)*($O$20/($O$19/2)))*$AZ$16))/3)*$T$603),(((PI()*((($C$19+$G$20)-$S1111)*($O$20/($O$19/2)))^2*((($O$20+$G$20)-$S1111)/3))*$T$603)-((PI()*((($C$19+$G$20)-$S1111)*($O$20/($O$19/2)))^2*(((($C$19+$G$20)-$S1111)*($O$20/($O$19/2)))*$AZ$16)/3)*$T$603))),IF('Silo Levels'!$L$23="Pumping",(($D$18*$T$603)+((PI()*(($C$21/2)^2)*($G$20-$S1111))*$T$603))+((($D$18+$H$18)/3)*$BG$16)+(((PI()*($C$21/2)^2*(($C$21/2)*$AZ$16))/3)*$T$603),(($D$18*$T$603)+((PI()*(($C$21/2)^2)*($G$20-$S1111))*$T$603))+((($D$18+$H$18)/3)*$BG$16)-(((PI()*($C$21/2)^2*(($C$21/2)*$AZ$16))/3)*$T$603)))</f>
        <v>4876.0909444793342</v>
      </c>
      <c r="U1111" s="73">
        <v>50.6</v>
      </c>
      <c r="V1111" s="101">
        <f t="shared" si="159"/>
        <v>8372.4455252663756</v>
      </c>
      <c r="W1111" s="66">
        <v>50.6</v>
      </c>
      <c r="X1111" s="102">
        <f>IF($W1111&gt;$G$20,IF('Silo Levels'!$L$24="Pumping",((PI()*((($C$19+$G$20)-$W1111)*($O$20/($O$19/2)))^2*((($O$20+$G$20)-$W1111))/3)*$X$603)+(((PI()*((($C$19+$G$20)-$W1111)*($O$20/($O$19/2)))^2*(((($C$19+$G$20)-$W1111)*($O$20/($O$19/2)))*$AZ$17))/3)*$X$603),(((PI()*((($C$19+$G$20)-$W1111)*($O$20/($O$19/2)))^2*((($O$20+$G$20)-$W1111)/3))*$X$603)-((PI()*((($C$19+$G$20)-$W1111)*($O$20/($O$19/2)))^2*(((($C$19+$G$20)-$W1111)*($O$20/($O$19/2)))*$AZ$17)/3)*$X$603))),IF('Silo Levels'!$L$24="Pumping",(($D$18*$X$603)+((PI()*(($C$21/2)^2)*($G$20-$W1111))*$X$603))+((($D$18+$H$18)/3)*$BG$17)+(((PI()*($C$21/2)^2*(($C$21/2)*$AZ$17))/3)*$X$603),(($D$18*$X$603)+((PI()*(($C$21/2)^2)*($G$20-$W1111))*$X$603))+((($D$18+$H$18)/3)*$BG$17)-(((PI()*($C$21/2)^2*(($C$21/2)*$AZ$17))/3)*$X$603)))</f>
        <v>4584.3110802405154</v>
      </c>
      <c r="Y1111" s="73">
        <v>50.6</v>
      </c>
      <c r="Z1111" s="101">
        <f t="shared" si="160"/>
        <v>9612.8096576783955</v>
      </c>
      <c r="AA1111" s="66">
        <v>50.6</v>
      </c>
      <c r="AB1111" s="102">
        <f>IF($AA1111&gt;$G$20,IF('Silo Levels'!$L$25="Pumping",((PI()*((($C$19+$G$20)-$AA1111)*($O$20/($O$19/2)))^2*((($O$20+$G$20)-$AA1111))/3)*$AB$603)+(((PI()*((($C$19+$G$20)-$AA1111)*($O$20/($O$19/2)))^2*(((($C$19+$G$20)-$AA1111)*($O$20/($O$19/2)))*$AZ$18))/3)*$AB$603),(((PI()*((($C$19+$G$20)-$AA1111)*($O$20/($O$19/2)))^2*((($O$20+$G$20)-$AA1111)/3))*$AB$603)-((PI()*((($C$19+$G$20)-$AA1111)*($O$20/($O$19/2)))^2*(((($C$19+$G$20)-$AA1111)*($O$20/($O$19/2)))*$AZ$18)/3)*$AB$603))),IF('Silo Levels'!$L$25="Pumping",(($D$18*$AB$603)+((PI()*(($C$21/2)^2)*($G$20-$AA1111))*$AB$603))+((($D$18+$H$18)/3)*$BG$18)+(((PI()*($C$21/2)^2*(($C$21/2)*$AZ$18))/3)*$AB$603),(($D$18*$AB$603)+((PI()*(($C$21/2)^2)*($G$20-$AA1111))*$AB$603))+((($D$18+$H$18)/3)*$BG$18)-(((PI()*($C$21/2)^2*(($C$21/2)*$AZ$18))/3)*$AB$603)))</f>
        <v>5263.469280624081</v>
      </c>
      <c r="AC1111" s="73">
        <v>50.6</v>
      </c>
      <c r="AD1111" s="101">
        <f t="shared" si="161"/>
        <v>14713.146080215301</v>
      </c>
      <c r="AE1111" s="66">
        <v>50.6</v>
      </c>
      <c r="AF1111" s="102">
        <f>IF($AE1111&gt;$G$20,IF('Silo Levels'!$L$26="Pumping",((PI()*((($C$19+$G$20)-$AE1111)*($O$20/($O$19/2)))^2*((($O$20+$G$20)-$AE1111))/3)*$AF$603)+(((PI()*((($C$19+$G$20)-$AE1111)*($O$20/($O$19/2)))^2*(((($C$19+$G$20)-$AE1111)*($O$20/($O$19/2)))*$AZ$19))/3)*$AF$603),(((PI()*((($C$19+$G$20)-$AE1111)*($O$20/($O$19/2)))^2*((($O$20+$G$20)-$AE1111)/3))*$AF$603)-((PI()*((($C$19+$G$20)-$AE1111)*($O$20/($O$19/2)))^2*(((($C$19+$G$20)-$AE1111)*($O$20/($O$19/2)))*$AZ$19)/3)*$AF$603))),IF('Silo Levels'!$L$26="Pumping",(($D$18*$AF$603)+((PI()*(($C$21/2)^2)*($G$20-$AE1111))*$AF$603))+((($D$18+$H$18)/3)*$BG$19)+(((PI()*($C$21/2)^2*(($C$21/2)*$AZ$19))/3)*$AF$603),(($D$18*$AF$603)+((PI()*(($C$21/2)^2)*($G$20-$AE1111))*$AF$603))+((($D$18+$H$18)/3)*$BG$19)-(((PI()*($C$21/2)^2*(($C$21/2)*$AZ$19))/3)*$AF$603)))</f>
        <v>12502.660427955325</v>
      </c>
      <c r="AG1111" s="73">
        <v>50.6</v>
      </c>
      <c r="AH1111" s="101">
        <f t="shared" si="162"/>
        <v>9241.7542154108287</v>
      </c>
      <c r="AI1111" s="66">
        <v>50.6</v>
      </c>
      <c r="AJ1111" s="102">
        <f>IF($AI1111&gt;$G$20,IF('Silo Levels'!$L$27="Pumping",((PI()*((($C$19+$G$20)-$AI1111)*($O$20/($O$19/2)))^2*((($O$20+$G$20)-$AI1111))/3)*$AJ$603)+(((PI()*((($C$19+$G$20)-$AI1111)*($O$20/($O$19/2)))^2*(((($C$19+$G$20)-$AI1111)*($O$20/($O$19/2)))*$AZ$20))/3)*$AJ$603),(((PI()*((($C$19+$G$20)-$AI1111)*($O$20/($O$19/2)))^2*((($O$20+$G$20)-$AI1111)/3))*$AJ$603)-((PI()*((($C$19+$G$20)-$AI1111)*($O$20/($O$19/2)))^2*(((($C$19+$G$20)-$AI1111)*($O$20/($O$19/2)))*$AZ$20)/3)*$AJ$603))),IF('Silo Levels'!$L$27="Pumping",(($D$18*$AJ$603)+((PI()*(($C$21/2)^2)*($G$20-$AI1111))*$AJ$603))+((($D$18+$H$18)/3)*$BG$20)+(((PI()*($C$21/2)^2*(($C$21/2)*$AZ$20))/3)*$AJ$603),(($D$18*$AJ$603)+((PI()*(($C$21/2)^2)*($G$20-$AI1111))*$AJ$603))+((($D$18+$H$18)/3)*$BG$20)-(((PI()*($C$21/2)^2*(($C$21/2)*$AZ$20))/3)*$AJ$603)))</f>
        <v>5060.2988246041068</v>
      </c>
    </row>
    <row r="1112" spans="1:36" x14ac:dyDescent="0.3">
      <c r="A1112">
        <v>50.7</v>
      </c>
      <c r="B1112" s="101">
        <f t="shared" si="154"/>
        <v>8822.1517232323095</v>
      </c>
      <c r="C1112" s="66">
        <v>50.7</v>
      </c>
      <c r="D1112" s="102">
        <f>IF($C1112&gt;$G$20,IF('Silo Levels'!$L$19="Pumping",((PI()*((($C$19+$G$20)-$C1112)*($O$20/($O$19/2)))^2*((($O$20+$G$20)-$C1112))/3)*$D$603)+(((PI()*((($C$19+$G$20)-$C1112)*($O$20/($O$19/2)))^2*(((($C$19+$G$20)-$C1112)*($O$20/($O$19/2)))*$AZ$12))/3)*$D$603),(((PI()*((($C$19+$G$20)-$C1112)*($O$20/($O$19/2)))^2*((($O$20+$G$20)-$C1112)/3))*$D$603)-((PI()*((($C$19+$G$20)-$C1112)*($O$20/($O$19/2)))^2*(((($C$19+$G$20)-$C1112)*($O$20/($O$19/2)))*$AZ$12)/3)*$D$603))),IF('Silo Levels'!$L$19="Pumping",(($D$18*$D$603)+((PI()*(($C$21/2)^2)*($G$20-$C1112))*$D$603))+((($D$18+$H$18)/3)*$BG$12)+(((PI()*($C$21/2)^2*(($C$21/2)*$AZ$12))/3)*$D$603),(($D$18*$D$603)+((PI()*(($C$21/2)^2)*($G$20-$C1112))*$D$603))+((($D$18+$H$18)/3)*$BG$12)-(((PI()*($C$21/2)^2*(($C$21/2)*$AZ$12))/3)*$D$603)))</f>
        <v>5895.1329496676044</v>
      </c>
      <c r="E1112" s="73">
        <v>50.7</v>
      </c>
      <c r="F1112" s="101">
        <f t="shared" si="155"/>
        <v>7992.3121732916507</v>
      </c>
      <c r="G1112" s="66">
        <v>50.7</v>
      </c>
      <c r="H1112" s="102">
        <f>IF($G1112&gt;$G$20,IF('Silo Levels'!$L$20="Pumping",((PI()*((($C$19+$G$20)-$G1112)*($O$20/($O$19/2)))^2*((($O$20+$G$20)-$G1112))/3)*$H$603)+(((PI()*((($C$19+$G$20)-$G1112)*($O$20/($O$19/2)))^2*(((($C$19+$G$20)-$G1112)*($O$20/($O$19/2)))*$AZ$13))/3)*$H$603),(((PI()*((($C$19+$G$20)-$G1112)*($O$20/($O$19/2)))^2*((($O$20+$G$20)-$G1112)/3))*$H$603)-((PI()*((($C$19+$G$20)-$G1112)*($O$20/($O$19/2)))^2*(((($C$19+$G$20)-$G1112)*($O$20/($O$19/2)))*$AZ$13)/3)*$H$603))),IF('Silo Levels'!$L$20="Pumping",(($D$18*$H$603)+((PI()*(($C$21/2)^2)*($G$20-$G1112))*$H$603))+((($D$18+$H$18)/3)*$BG$13)+(((PI()*($C$21/2)^2*(($C$21/2)*$AZ$13))/3)*$H$603),(($D$18*$H$603)+((PI()*(($C$21/2)^2)*($G$20-$G1112))*$H$603))+((($D$18+$H$18)/3)*$BG$13)-(((PI()*($C$21/2)^2*(($C$21/2)*$AZ$13))/3)*$H$603)))</f>
        <v>4204.1777282657913</v>
      </c>
      <c r="I1112" s="73">
        <v>50.7</v>
      </c>
      <c r="J1112" s="101">
        <f t="shared" si="156"/>
        <v>8028.7248016568128</v>
      </c>
      <c r="K1112" s="66">
        <v>50.7</v>
      </c>
      <c r="L1112" s="102">
        <f>IF($K1112&gt;$G$20,IF('Silo Levels'!$L$21="Pumping",((PI()*((($C$19+$G$20)-$K1112)*($O$20/($O$19/2)))^2*((($O$20+$G$20)-$K1112))/3)*$L$603)+(((PI()*((($C$19+$G$20)-$K1112)*($O$20/($O$19/2)))^2*(((($C$19+$G$20)-$K1112)*($O$20/($O$19/2)))*$AZ$14))/3)*$L$603),(((PI()*((($C$19+$G$20)-$K1112)*($O$20/($O$19/2)))^2*((($O$20+$G$20)-$K1112)/3))*$L$603)-((PI()*((($C$19+$G$20)-$K1112)*($O$20/($O$19/2)))^2*(((($C$19+$G$20)-$K1112)*($O$20/($O$19/2)))*$AZ$14)/3)*$L$603))),IF('Silo Levels'!$L$21="Pumping",(($D$18*$L$603)+((PI()*(($C$21/2)^2)*($G$20-$K1112))*$L$603))+((($D$18+$H$18)/3)*$BG$14)+(((PI()*($C$21/2)^2*(($C$21/2)*$AZ$14))/3)*$L$603),(($D$18*$L$603)+((PI()*(($C$21/2)^2)*($G$20-$K1112))*$L$603))+((($D$18+$H$18)/3)*$BG$14)-(((PI()*($C$21/2)^2*(($C$21/2)*$AZ$14))/3)*$L$603)))</f>
        <v>4223.3317800447003</v>
      </c>
      <c r="M1112" s="73">
        <v>50.7</v>
      </c>
      <c r="N1112" s="101">
        <f t="shared" si="157"/>
        <v>8218.1082513900128</v>
      </c>
      <c r="O1112" s="66">
        <v>50.7</v>
      </c>
      <c r="P1112" s="102">
        <f>IF($O1112&gt;$G$20,IF('Silo Levels'!$L$22="Pumping",((PI()*((($C$19+$G$20)-$O1112)*($O$20/($O$19/2)))^2*((($O$20+$G$20)-$O1112))/3)*$P$603)+(((PI()*((($C$19+$G$20)-$O1112)*($O$20/($O$19/2)))^2*(((($C$19+$G$20)-$O1112)*($O$20/($O$19/2)))*$AZ$15))/3)*$P$603),(((PI()*((($C$19+$G$20)-$O1112)*($O$20/($O$19/2)))^2*((($O$20+$G$20)-$O1112)/3))*$P$603)-((PI()*((($C$19+$G$20)-$O1112)*($O$20/($O$19/2)))^2*(((($C$19+$G$20)-$O1112)*($O$20/($O$19/2)))*$AZ$15)/3)*$P$603))),IF('Silo Levels'!$L$22="Pumping",(($D$18*$P$603)+((PI()*(($C$21/2)^2)*($G$20-$O1112))*$P$603))+((($D$18+$H$18)/3)*$BG$15)+(((PI()*($C$21/2)^2*(($C$21/2)*$AZ$15))/3)*$P$603),(($D$18*$P$603)+((PI()*(($C$21/2)^2)*($G$20-$O1112))*$P$603))+((($D$18+$H$18)/3)*$BG$15)-(((PI()*($C$21/2)^2*(($C$21/2)*$AZ$15))/3)*$P$603)))</f>
        <v>4322.9527237975199</v>
      </c>
      <c r="Q1112" s="73">
        <v>50.7</v>
      </c>
      <c r="R1112" s="101">
        <f t="shared" si="158"/>
        <v>8501.0027311660378</v>
      </c>
      <c r="S1112" s="66">
        <v>50.7</v>
      </c>
      <c r="T1112" s="102">
        <f>IF($S1112&gt;$G$20,IF('Silo Levels'!$L$23="Pumping",((PI()*((($C$19+$G$20)-$S1112)*($O$20/($O$19/2)))^2*((($O$20+$G$20)-$S1112))/3)*$T$603)+(((PI()*((($C$19+$G$20)-$S1112)*($O$20/($O$19/2)))^2*(((($C$19+$G$20)-$S1112)*($O$20/($O$19/2)))*$AZ$16))/3)*$T$603),(((PI()*((($C$19+$G$20)-$S1112)*($O$20/($O$19/2)))^2*((($O$20+$G$20)-$S1112)/3))*$T$603)-((PI()*((($C$19+$G$20)-$S1112)*($O$20/($O$19/2)))^2*(((($C$19+$G$20)-$S1112)*($O$20/($O$19/2)))*$AZ$16)/3)*$T$603))),IF('Silo Levels'!$L$23="Pumping",(($D$18*$T$603)+((PI()*(($C$21/2)^2)*($G$20-$S1112))*$T$603))+((($D$18+$H$18)/3)*$BG$16)+(((PI()*($C$21/2)^2*(($C$21/2)*$AZ$16))/3)*$T$603),(($D$18*$T$603)+((PI()*(($C$21/2)^2)*($G$20-$S1112))*$T$603))+((($D$18+$H$18)/3)*$BG$16)-(((PI()*($C$21/2)^2*(($C$21/2)*$AZ$16))/3)*$T$603)))</f>
        <v>4471.7630612238008</v>
      </c>
      <c r="U1112" s="73">
        <v>50.7</v>
      </c>
      <c r="V1112" s="101">
        <f t="shared" si="159"/>
        <v>7992.3121732916507</v>
      </c>
      <c r="W1112" s="66">
        <v>50.7</v>
      </c>
      <c r="X1112" s="102">
        <f>IF($W1112&gt;$G$20,IF('Silo Levels'!$L$24="Pumping",((PI()*((($C$19+$G$20)-$W1112)*($O$20/($O$19/2)))^2*((($O$20+$G$20)-$W1112))/3)*$X$603)+(((PI()*((($C$19+$G$20)-$W1112)*($O$20/($O$19/2)))^2*(((($C$19+$G$20)-$W1112)*($O$20/($O$19/2)))*$AZ$17))/3)*$X$603),(((PI()*((($C$19+$G$20)-$W1112)*($O$20/($O$19/2)))^2*((($O$20+$G$20)-$W1112)/3))*$X$603)-((PI()*((($C$19+$G$20)-$W1112)*($O$20/($O$19/2)))^2*(((($C$19+$G$20)-$W1112)*($O$20/($O$19/2)))*$AZ$17)/3)*$X$603))),IF('Silo Levels'!$L$24="Pumping",(($D$18*$X$603)+((PI()*(($C$21/2)^2)*($G$20-$W1112))*$X$603))+((($D$18+$H$18)/3)*$BG$17)+(((PI()*($C$21/2)^2*(($C$21/2)*$AZ$17))/3)*$X$603),(($D$18*$X$603)+((PI()*(($C$21/2)^2)*($G$20-$W1112))*$X$603))+((($D$18+$H$18)/3)*$BG$17)-(((PI()*($C$21/2)^2*(($C$21/2)*$AZ$17))/3)*$X$603)))</f>
        <v>4204.1777282657913</v>
      </c>
      <c r="Y1112" s="73">
        <v>50.7</v>
      </c>
      <c r="Z1112" s="101">
        <f t="shared" si="160"/>
        <v>9176.3601703642271</v>
      </c>
      <c r="AA1112" s="66">
        <v>50.7</v>
      </c>
      <c r="AB1112" s="102">
        <f>IF($AA1112&gt;$G$20,IF('Silo Levels'!$L$25="Pumping",((PI()*((($C$19+$G$20)-$AA1112)*($O$20/($O$19/2)))^2*((($O$20+$G$20)-$AA1112))/3)*$AB$603)+(((PI()*((($C$19+$G$20)-$AA1112)*($O$20/($O$19/2)))^2*(((($C$19+$G$20)-$AA1112)*($O$20/($O$19/2)))*$AZ$18))/3)*$AB$603),(((PI()*((($C$19+$G$20)-$AA1112)*($O$20/($O$19/2)))^2*((($O$20+$G$20)-$AA1112)/3))*$AB$603)-((PI()*((($C$19+$G$20)-$AA1112)*($O$20/($O$19/2)))^2*(((($C$19+$G$20)-$AA1112)*($O$20/($O$19/2)))*$AZ$18)/3)*$AB$603))),IF('Silo Levels'!$L$25="Pumping",(($D$18*$AB$603)+((PI()*(($C$21/2)^2)*($G$20-$AA1112))*$AB$603))+((($D$18+$H$18)/3)*$BG$18)+(((PI()*($C$21/2)^2*(($C$21/2)*$AZ$18))/3)*$AB$603),(($D$18*$AB$603)+((PI()*(($C$21/2)^2)*($G$20-$AA1112))*$AB$603))+((($D$18+$H$18)/3)*$BG$18)-(((PI()*($C$21/2)^2*(($C$21/2)*$AZ$18))/3)*$AB$603)))</f>
        <v>4827.0197933099125</v>
      </c>
      <c r="AC1112" s="73">
        <v>50.7</v>
      </c>
      <c r="AD1112" s="101">
        <f t="shared" si="161"/>
        <v>14269.508541643258</v>
      </c>
      <c r="AE1112" s="66">
        <v>50.7</v>
      </c>
      <c r="AF1112" s="102">
        <f>IF($AE1112&gt;$G$20,IF('Silo Levels'!$L$26="Pumping",((PI()*((($C$19+$G$20)-$AE1112)*($O$20/($O$19/2)))^2*((($O$20+$G$20)-$AE1112))/3)*$AF$603)+(((PI()*((($C$19+$G$20)-$AE1112)*($O$20/($O$19/2)))^2*(((($C$19+$G$20)-$AE1112)*($O$20/($O$19/2)))*$AZ$19))/3)*$AF$603),(((PI()*((($C$19+$G$20)-$AE1112)*($O$20/($O$19/2)))^2*((($O$20+$G$20)-$AE1112)/3))*$AF$603)-((PI()*((($C$19+$G$20)-$AE1112)*($O$20/($O$19/2)))^2*(((($C$19+$G$20)-$AE1112)*($O$20/($O$19/2)))*$AZ$19)/3)*$AF$603))),IF('Silo Levels'!$L$26="Pumping",(($D$18*$AF$603)+((PI()*(($C$21/2)^2)*($G$20-$AE1112))*$AF$603))+((($D$18+$H$18)/3)*$BG$19)+(((PI()*($C$21/2)^2*(($C$21/2)*$AZ$19))/3)*$AF$603),(($D$18*$AF$603)+((PI()*(($C$21/2)^2)*($G$20-$AE1112))*$AF$603))+((($D$18+$H$18)/3)*$BG$19)-(((PI()*($C$21/2)^2*(($C$21/2)*$AZ$19))/3)*$AF$603)))</f>
        <v>12059.022889383281</v>
      </c>
      <c r="AG1112" s="73">
        <v>50.7</v>
      </c>
      <c r="AH1112" s="101">
        <f t="shared" si="162"/>
        <v>8822.1517232323095</v>
      </c>
      <c r="AI1112" s="66">
        <v>50.7</v>
      </c>
      <c r="AJ1112" s="102">
        <f>IF($AI1112&gt;$G$20,IF('Silo Levels'!$L$27="Pumping",((PI()*((($C$19+$G$20)-$AI1112)*($O$20/($O$19/2)))^2*((($O$20+$G$20)-$AI1112))/3)*$AJ$603)+(((PI()*((($C$19+$G$20)-$AI1112)*($O$20/($O$19/2)))^2*(((($C$19+$G$20)-$AI1112)*($O$20/($O$19/2)))*$AZ$20))/3)*$AJ$603),(((PI()*((($C$19+$G$20)-$AI1112)*($O$20/($O$19/2)))^2*((($O$20+$G$20)-$AI1112)/3))*$AJ$603)-((PI()*((($C$19+$G$20)-$AI1112)*($O$20/($O$19/2)))^2*(((($C$19+$G$20)-$AI1112)*($O$20/($O$19/2)))*$AZ$20)/3)*$AJ$603))),IF('Silo Levels'!$L$27="Pumping",(($D$18*$AJ$603)+((PI()*(($C$21/2)^2)*($G$20-$AI1112))*$AJ$603))+((($D$18+$H$18)/3)*$BG$20)+(((PI()*($C$21/2)^2*(($C$21/2)*$AZ$20))/3)*$AJ$603),(($D$18*$AJ$603)+((PI()*(($C$21/2)^2)*($G$20-$AI1112))*$AJ$603))+((($D$18+$H$18)/3)*$BG$20)-(((PI()*($C$21/2)^2*(($C$21/2)*$AZ$20))/3)*$AJ$603)))</f>
        <v>4640.6963324255876</v>
      </c>
    </row>
    <row r="1113" spans="1:36" x14ac:dyDescent="0.3">
      <c r="A1113">
        <v>50.8</v>
      </c>
      <c r="B1113" s="101">
        <f t="shared" si="154"/>
        <v>8402.5492310538175</v>
      </c>
      <c r="C1113" s="66">
        <v>50.8</v>
      </c>
      <c r="D1113" s="102">
        <f>IF($C1113&gt;$G$20,IF('Silo Levels'!$L$19="Pumping",((PI()*((($C$19+$G$20)-$C1113)*($O$20/($O$19/2)))^2*((($O$20+$G$20)-$C1113))/3)*$D$603)+(((PI()*((($C$19+$G$20)-$C1113)*($O$20/($O$19/2)))^2*(((($C$19+$G$20)-$C1113)*($O$20/($O$19/2)))*$AZ$12))/3)*$D$603),(((PI()*((($C$19+$G$20)-$C1113)*($O$20/($O$19/2)))^2*((($O$20+$G$20)-$C1113)/3))*$D$603)-((PI()*((($C$19+$G$20)-$C1113)*($O$20/($O$19/2)))^2*(((($C$19+$G$20)-$C1113)*($O$20/($O$19/2)))*$AZ$12)/3)*$D$603))),IF('Silo Levels'!$L$19="Pumping",(($D$18*$D$603)+((PI()*(($C$21/2)^2)*($G$20-$C1113))*$D$603))+((($D$18+$H$18)/3)*$BG$12)+(((PI()*($C$21/2)^2*(($C$21/2)*$AZ$12))/3)*$D$603),(($D$18*$D$603)+((PI()*(($C$21/2)^2)*($G$20-$C1113))*$D$603))+((($D$18+$H$18)/3)*$BG$12)-(((PI()*($C$21/2)^2*(($C$21/2)*$AZ$12))/3)*$D$603)))</f>
        <v>5475.5304574891125</v>
      </c>
      <c r="E1113" s="73">
        <v>50.8</v>
      </c>
      <c r="F1113" s="101">
        <f t="shared" si="155"/>
        <v>7612.1788213169521</v>
      </c>
      <c r="G1113" s="66">
        <v>50.8</v>
      </c>
      <c r="H1113" s="102">
        <f>IF($G1113&gt;$G$20,IF('Silo Levels'!$L$20="Pumping",((PI()*((($C$19+$G$20)-$G1113)*($O$20/($O$19/2)))^2*((($O$20+$G$20)-$G1113))/3)*$H$603)+(((PI()*((($C$19+$G$20)-$G1113)*($O$20/($O$19/2)))^2*(((($C$19+$G$20)-$G1113)*($O$20/($O$19/2)))*$AZ$13))/3)*$H$603),(((PI()*((($C$19+$G$20)-$G1113)*($O$20/($O$19/2)))^2*((($O$20+$G$20)-$G1113)/3))*$H$603)-((PI()*((($C$19+$G$20)-$G1113)*($O$20/($O$19/2)))^2*(((($C$19+$G$20)-$G1113)*($O$20/($O$19/2)))*$AZ$13)/3)*$H$603))),IF('Silo Levels'!$L$20="Pumping",(($D$18*$H$603)+((PI()*(($C$21/2)^2)*($G$20-$G1113))*$H$603))+((($D$18+$H$18)/3)*$BG$13)+(((PI()*($C$21/2)^2*(($C$21/2)*$AZ$13))/3)*$H$603),(($D$18*$H$603)+((PI()*(($C$21/2)^2)*($G$20-$G1113))*$H$603))+((($D$18+$H$18)/3)*$BG$13)-(((PI()*($C$21/2)^2*(($C$21/2)*$AZ$13))/3)*$H$603)))</f>
        <v>3824.0443762910922</v>
      </c>
      <c r="I1113" s="73">
        <v>50.8</v>
      </c>
      <c r="J1113" s="101">
        <f t="shared" si="156"/>
        <v>7646.8595785821699</v>
      </c>
      <c r="K1113" s="66">
        <v>50.8</v>
      </c>
      <c r="L1113" s="102">
        <f>IF($K1113&gt;$G$20,IF('Silo Levels'!$L$21="Pumping",((PI()*((($C$19+$G$20)-$K1113)*($O$20/($O$19/2)))^2*((($O$20+$G$20)-$K1113))/3)*$L$603)+(((PI()*((($C$19+$G$20)-$K1113)*($O$20/($O$19/2)))^2*(((($C$19+$G$20)-$K1113)*($O$20/($O$19/2)))*$AZ$14))/3)*$L$603),(((PI()*((($C$19+$G$20)-$K1113)*($O$20/($O$19/2)))^2*((($O$20+$G$20)-$K1113)/3))*$L$603)-((PI()*((($C$19+$G$20)-$K1113)*($O$20/($O$19/2)))^2*(((($C$19+$G$20)-$K1113)*($O$20/($O$19/2)))*$AZ$14)/3)*$L$603))),IF('Silo Levels'!$L$21="Pumping",(($D$18*$L$603)+((PI()*(($C$21/2)^2)*($G$20-$K1113))*$L$603))+((($D$18+$H$18)/3)*$BG$14)+(((PI()*($C$21/2)^2*(($C$21/2)*$AZ$14))/3)*$L$603),(($D$18*$L$603)+((PI()*(($C$21/2)^2)*($G$20-$K1113))*$L$603))+((($D$18+$H$18)/3)*$BG$14)-(((PI()*($C$21/2)^2*(($C$21/2)*$AZ$14))/3)*$L$603)))</f>
        <v>3841.4665569700569</v>
      </c>
      <c r="M1113" s="73">
        <v>50.8</v>
      </c>
      <c r="N1113" s="101">
        <f t="shared" si="157"/>
        <v>7827.2355015828434</v>
      </c>
      <c r="O1113" s="66">
        <v>50.8</v>
      </c>
      <c r="P1113" s="102">
        <f>IF($O1113&gt;$G$20,IF('Silo Levels'!$L$22="Pumping",((PI()*((($C$19+$G$20)-$O1113)*($O$20/($O$19/2)))^2*((($O$20+$G$20)-$O1113))/3)*$P$603)+(((PI()*((($C$19+$G$20)-$O1113)*($O$20/($O$19/2)))^2*(((($C$19+$G$20)-$O1113)*($O$20/($O$19/2)))*$AZ$15))/3)*$P$603),(((PI()*((($C$19+$G$20)-$O1113)*($O$20/($O$19/2)))^2*((($O$20+$G$20)-$O1113)/3))*$P$603)-((PI()*((($C$19+$G$20)-$O1113)*($O$20/($O$19/2)))^2*(((($C$19+$G$20)-$O1113)*($O$20/($O$19/2)))*$AZ$15)/3)*$P$603))),IF('Silo Levels'!$L$22="Pumping",(($D$18*$P$603)+((PI()*(($C$21/2)^2)*($G$20-$O1113))*$P$603))+((($D$18+$H$18)/3)*$BG$15)+(((PI()*($C$21/2)^2*(($C$21/2)*$AZ$15))/3)*$P$603),(($D$18*$P$603)+((PI()*(($C$21/2)^2)*($G$20-$O1113))*$P$603))+((($D$18+$H$18)/3)*$BG$15)-(((PI()*($C$21/2)^2*(($C$21/2)*$AZ$15))/3)*$P$603)))</f>
        <v>3932.0799739903509</v>
      </c>
      <c r="Q1113" s="73">
        <v>50.8</v>
      </c>
      <c r="R1113" s="101">
        <f t="shared" si="158"/>
        <v>8096.6748479105327</v>
      </c>
      <c r="S1113" s="66">
        <v>50.8</v>
      </c>
      <c r="T1113" s="102">
        <f>IF($S1113&gt;$G$20,IF('Silo Levels'!$L$23="Pumping",((PI()*((($C$19+$G$20)-$S1113)*($O$20/($O$19/2)))^2*((($O$20+$G$20)-$S1113))/3)*$T$603)+(((PI()*((($C$19+$G$20)-$S1113)*($O$20/($O$19/2)))^2*(((($C$19+$G$20)-$S1113)*($O$20/($O$19/2)))*$AZ$16))/3)*$T$603),(((PI()*((($C$19+$G$20)-$S1113)*($O$20/($O$19/2)))^2*((($O$20+$G$20)-$S1113)/3))*$T$603)-((PI()*((($C$19+$G$20)-$S1113)*($O$20/($O$19/2)))^2*(((($C$19+$G$20)-$S1113)*($O$20/($O$19/2)))*$AZ$16)/3)*$T$603))),IF('Silo Levels'!$L$23="Pumping",(($D$18*$T$603)+((PI()*(($C$21/2)^2)*($G$20-$S1113))*$T$603))+((($D$18+$H$18)/3)*$BG$16)+(((PI()*($C$21/2)^2*(($C$21/2)*$AZ$16))/3)*$T$603),(($D$18*$T$603)+((PI()*(($C$21/2)^2)*($G$20-$S1113))*$T$603))+((($D$18+$H$18)/3)*$BG$16)-(((PI()*($C$21/2)^2*(($C$21/2)*$AZ$16))/3)*$T$603)))</f>
        <v>4067.4351779682956</v>
      </c>
      <c r="U1113" s="73">
        <v>50.8</v>
      </c>
      <c r="V1113" s="101">
        <f t="shared" si="159"/>
        <v>7612.1788213169521</v>
      </c>
      <c r="W1113" s="66">
        <v>50.8</v>
      </c>
      <c r="X1113" s="102">
        <f>IF($W1113&gt;$G$20,IF('Silo Levels'!$L$24="Pumping",((PI()*((($C$19+$G$20)-$W1113)*($O$20/($O$19/2)))^2*((($O$20+$G$20)-$W1113))/3)*$X$603)+(((PI()*((($C$19+$G$20)-$W1113)*($O$20/($O$19/2)))^2*(((($C$19+$G$20)-$W1113)*($O$20/($O$19/2)))*$AZ$17))/3)*$X$603),(((PI()*((($C$19+$G$20)-$W1113)*($O$20/($O$19/2)))^2*((($O$20+$G$20)-$W1113)/3))*$X$603)-((PI()*((($C$19+$G$20)-$W1113)*($O$20/($O$19/2)))^2*(((($C$19+$G$20)-$W1113)*($O$20/($O$19/2)))*$AZ$17)/3)*$X$603))),IF('Silo Levels'!$L$24="Pumping",(($D$18*$X$603)+((PI()*(($C$21/2)^2)*($G$20-$W1113))*$X$603))+((($D$18+$H$18)/3)*$BG$17)+(((PI()*($C$21/2)^2*(($C$21/2)*$AZ$17))/3)*$X$603),(($D$18*$X$603)+((PI()*(($C$21/2)^2)*($G$20-$W1113))*$X$603))+((($D$18+$H$18)/3)*$BG$17)-(((PI()*($C$21/2)^2*(($C$21/2)*$AZ$17))/3)*$X$603)))</f>
        <v>3824.0443762910922</v>
      </c>
      <c r="Y1113" s="73">
        <v>50.8</v>
      </c>
      <c r="Z1113" s="101">
        <f t="shared" si="160"/>
        <v>8739.9106830500914</v>
      </c>
      <c r="AA1113" s="66">
        <v>50.8</v>
      </c>
      <c r="AB1113" s="102">
        <f>IF($AA1113&gt;$G$20,IF('Silo Levels'!$L$25="Pumping",((PI()*((($C$19+$G$20)-$AA1113)*($O$20/($O$19/2)))^2*((($O$20+$G$20)-$AA1113))/3)*$AB$603)+(((PI()*((($C$19+$G$20)-$AA1113)*($O$20/($O$19/2)))^2*(((($C$19+$G$20)-$AA1113)*($O$20/($O$19/2)))*$AZ$18))/3)*$AB$603),(((PI()*((($C$19+$G$20)-$AA1113)*($O$20/($O$19/2)))^2*((($O$20+$G$20)-$AA1113)/3))*$AB$603)-((PI()*((($C$19+$G$20)-$AA1113)*($O$20/($O$19/2)))^2*(((($C$19+$G$20)-$AA1113)*($O$20/($O$19/2)))*$AZ$18)/3)*$AB$603))),IF('Silo Levels'!$L$25="Pumping",(($D$18*$AB$603)+((PI()*(($C$21/2)^2)*($G$20-$AA1113))*$AB$603))+((($D$18+$H$18)/3)*$BG$18)+(((PI()*($C$21/2)^2*(($C$21/2)*$AZ$18))/3)*$AB$603),(($D$18*$AB$603)+((PI()*(($C$21/2)^2)*($G$20-$AA1113))*$AB$603))+((($D$18+$H$18)/3)*$BG$18)-(((PI()*($C$21/2)^2*(($C$21/2)*$AZ$18))/3)*$AB$603)))</f>
        <v>4390.5703059957768</v>
      </c>
      <c r="AC1113" s="73">
        <v>50.8</v>
      </c>
      <c r="AD1113" s="101">
        <f t="shared" si="161"/>
        <v>13825.871003071246</v>
      </c>
      <c r="AE1113" s="66">
        <v>50.8</v>
      </c>
      <c r="AF1113" s="102">
        <f>IF($AE1113&gt;$G$20,IF('Silo Levels'!$L$26="Pumping",((PI()*((($C$19+$G$20)-$AE1113)*($O$20/($O$19/2)))^2*((($O$20+$G$20)-$AE1113))/3)*$AF$603)+(((PI()*((($C$19+$G$20)-$AE1113)*($O$20/($O$19/2)))^2*(((($C$19+$G$20)-$AE1113)*($O$20/($O$19/2)))*$AZ$19))/3)*$AF$603),(((PI()*((($C$19+$G$20)-$AE1113)*($O$20/($O$19/2)))^2*((($O$20+$G$20)-$AE1113)/3))*$AF$603)-((PI()*((($C$19+$G$20)-$AE1113)*($O$20/($O$19/2)))^2*(((($C$19+$G$20)-$AE1113)*($O$20/($O$19/2)))*$AZ$19)/3)*$AF$603))),IF('Silo Levels'!$L$26="Pumping",(($D$18*$AF$603)+((PI()*(($C$21/2)^2)*($G$20-$AE1113))*$AF$603))+((($D$18+$H$18)/3)*$BG$19)+(((PI()*($C$21/2)^2*(($C$21/2)*$AZ$19))/3)*$AF$603),(($D$18*$AF$603)+((PI()*(($C$21/2)^2)*($G$20-$AE1113))*$AF$603))+((($D$18+$H$18)/3)*$BG$19)-(((PI()*($C$21/2)^2*(($C$21/2)*$AZ$19))/3)*$AF$603)))</f>
        <v>11615.38535081127</v>
      </c>
      <c r="AG1113" s="73">
        <v>50.8</v>
      </c>
      <c r="AH1113" s="101">
        <f t="shared" si="162"/>
        <v>8402.5492310538175</v>
      </c>
      <c r="AI1113" s="66">
        <v>50.8</v>
      </c>
      <c r="AJ1113" s="102">
        <f>IF($AI1113&gt;$G$20,IF('Silo Levels'!$L$27="Pumping",((PI()*((($C$19+$G$20)-$AI1113)*($O$20/($O$19/2)))^2*((($O$20+$G$20)-$AI1113))/3)*$AJ$603)+(((PI()*((($C$19+$G$20)-$AI1113)*($O$20/($O$19/2)))^2*(((($C$19+$G$20)-$AI1113)*($O$20/($O$19/2)))*$AZ$20))/3)*$AJ$603),(((PI()*((($C$19+$G$20)-$AI1113)*($O$20/($O$19/2)))^2*((($O$20+$G$20)-$AI1113)/3))*$AJ$603)-((PI()*((($C$19+$G$20)-$AI1113)*($O$20/($O$19/2)))^2*(((($C$19+$G$20)-$AI1113)*($O$20/($O$19/2)))*$AZ$20)/3)*$AJ$603))),IF('Silo Levels'!$L$27="Pumping",(($D$18*$AJ$603)+((PI()*(($C$21/2)^2)*($G$20-$AI1113))*$AJ$603))+((($D$18+$H$18)/3)*$BG$20)+(((PI()*($C$21/2)^2*(($C$21/2)*$AZ$20))/3)*$AJ$603),(($D$18*$AJ$603)+((PI()*(($C$21/2)^2)*($G$20-$AI1113))*$AJ$603))+((($D$18+$H$18)/3)*$BG$20)-(((PI()*($C$21/2)^2*(($C$21/2)*$AZ$20))/3)*$AJ$603)))</f>
        <v>4221.0938402470956</v>
      </c>
    </row>
    <row r="1114" spans="1:36" x14ac:dyDescent="0.3">
      <c r="A1114">
        <v>50.9</v>
      </c>
      <c r="B1114" s="101">
        <f t="shared" ref="B1114:B1173" si="163">IF($C1114&gt;$G$20,(PI()*((($C$19+$G$20)-$C1114)*($O$20/($O$19/2)))^2*((($O$20+$G$20)-$C1114)/3))*$D$603,($D$18*$D$603)+((PI()*(($C$21/2)^2)*($G$20-$C1114))*$D$603)+((($D$18+$H$18)/3)*$BG$12))</f>
        <v>6396.0300472986264</v>
      </c>
      <c r="C1114" s="66">
        <v>50.9</v>
      </c>
      <c r="D1114" s="102">
        <f>IF($C1114&gt;$G$20,IF('Silo Levels'!$L$19="Pumping",((PI()*((($C$19+$G$20)-$C1114)*($O$20/($O$19/2)))^2*((($O$20+$G$20)-$C1114))/3)*$D$603)+(((PI()*((($C$19+$G$20)-$C1114)*($O$20/($O$19/2)))^2*(((($C$19+$G$20)-$C1114)*($O$20/($O$19/2)))*$AZ$12))/3)*$D$603),(((PI()*((($C$19+$G$20)-$C1114)*($O$20/($O$19/2)))^2*((($O$20+$G$20)-$C1114)/3))*$D$603)-((PI()*((($C$19+$G$20)-$C1114)*($O$20/($O$19/2)))^2*(((($C$19+$G$20)-$C1114)*($O$20/($O$19/2)))*$AZ$12)/3)*$D$603))),IF('Silo Levels'!$L$19="Pumping",(($D$18*$D$603)+((PI()*(($C$21/2)^2)*($G$20-$C1114))*$D$603))+((($D$18+$H$18)/3)*$BG$12)+(((PI()*($C$21/2)^2*(($C$21/2)*$AZ$12))/3)*$D$603),(($D$18*$D$603)+((PI()*(($C$21/2)^2)*($G$20-$C1114))*$D$603))+((($D$18+$H$18)/3)*$BG$12)-(((PI()*($C$21/2)^2*(($C$21/2)*$AZ$12))/3)*$D$603)))</f>
        <v>4370.13158691846</v>
      </c>
      <c r="E1114" s="73">
        <v>50.9</v>
      </c>
      <c r="F1114" s="101">
        <f t="shared" ref="F1114:F1173" si="164">IF($G1114&gt;$G$20,(PI()*((($C$19+$G$20)-$G1114)*($O$20/($O$19/2)))^2*((($O$20+$G$20)-$G1114)/3))*$H$603,($D$18*$H$603)+((PI()*(($C$21/2)^2)*($G$20-$G1114))*$H$603)+((($D$18+$H$18)/3)*$BG$13))</f>
        <v>5794.3991909759052</v>
      </c>
      <c r="G1114" s="66">
        <v>50.9</v>
      </c>
      <c r="H1114" s="102">
        <f>IF($G1114&gt;$G$20,IF('Silo Levels'!$L$20="Pumping",((PI()*((($C$19+$G$20)-$G1114)*($O$20/($O$19/2)))^2*((($O$20+$G$20)-$G1114))/3)*$H$603)+(((PI()*((($C$19+$G$20)-$G1114)*($O$20/($O$19/2)))^2*(((($C$19+$G$20)-$G1114)*($O$20/($O$19/2)))*$AZ$13))/3)*$H$603),(((PI()*((($C$19+$G$20)-$G1114)*($O$20/($O$19/2)))^2*((($O$20+$G$20)-$G1114)/3))*$H$603)-((PI()*((($C$19+$G$20)-$G1114)*($O$20/($O$19/2)))^2*(((($C$19+$G$20)-$G1114)*($O$20/($O$19/2)))*$AZ$13)/3)*$H$603))),IF('Silo Levels'!$L$20="Pumping",(($D$18*$H$603)+((PI()*(($C$21/2)^2)*($G$20-$G1114))*$H$603))+((($D$18+$H$18)/3)*$BG$13)+(((PI()*($C$21/2)^2*(($C$21/2)*$AZ$13))/3)*$H$603),(($D$18*$H$603)+((PI()*(($C$21/2)^2)*($G$20-$G1114))*$H$603))+((($D$18+$H$18)/3)*$BG$13)-(((PI()*($C$21/2)^2*(($C$21/2)*$AZ$13))/3)*$H$603)))</f>
        <v>3172.4905755608302</v>
      </c>
      <c r="I1114" s="73">
        <v>50.9</v>
      </c>
      <c r="J1114" s="101">
        <f t="shared" ref="J1114:J1173" si="165">IF($K1114&gt;$G$20,(PI()*((($C$19+$G$20)-$K1114)*($O$20/($O$19/2)))^2*((($O$20+$G$20)-$K1114)/3))*$L$603,($D$18*$L$603)+((PI()*(($C$21/2)^2)*($G$20-$K1114))*$L$603)+((($D$18+$H$18)/3)*$BG$14))</f>
        <v>5820.798222916309</v>
      </c>
      <c r="K1114" s="66">
        <v>50.9</v>
      </c>
      <c r="L1114" s="102">
        <f>IF($K1114&gt;$G$20,IF('Silo Levels'!$L$21="Pumping",((PI()*((($C$19+$G$20)-$K1114)*($O$20/($O$19/2)))^2*((($O$20+$G$20)-$K1114))/3)*$L$603)+(((PI()*((($C$19+$G$20)-$K1114)*($O$20/($O$19/2)))^2*(((($C$19+$G$20)-$K1114)*($O$20/($O$19/2)))*$AZ$14))/3)*$L$603),(((PI()*((($C$19+$G$20)-$K1114)*($O$20/($O$19/2)))^2*((($O$20+$G$20)-$K1114)/3))*$L$603)-((PI()*((($C$19+$G$20)-$K1114)*($O$20/($O$19/2)))^2*(((($C$19+$G$20)-$K1114)*($O$20/($O$19/2)))*$AZ$14)/3)*$L$603))),IF('Silo Levels'!$L$21="Pumping",(($D$18*$L$603)+((PI()*(($C$21/2)^2)*($G$20-$K1114))*$L$603))+((($D$18+$H$18)/3)*$BG$14)+(((PI()*($C$21/2)^2*(($C$21/2)*$AZ$14))/3)*$L$603),(($D$18*$L$603)+((PI()*(($C$21/2)^2)*($G$20-$K1114))*$L$603))+((($D$18+$H$18)/3)*$BG$14)-(((PI()*($C$21/2)^2*(($C$21/2)*$AZ$14))/3)*$L$603)))</f>
        <v>3186.944305322027</v>
      </c>
      <c r="M1114" s="73">
        <v>50.9</v>
      </c>
      <c r="N1114" s="101">
        <f t="shared" ref="N1114:N1173" si="166">IF($O1114&gt;$G$20,(PI()*((($C$19+$G$20)-$O1114)*($O$20/($O$19/2)))^2*((($O$20+$G$20)-$O1114)/3))*$P$603,($D$18*$P$603)+((PI()*(($C$21/2)^2)*($G$20-$O1114))*$P$603)+((($D$18+$H$18)/3)*$BG$15))</f>
        <v>5958.1005809980406</v>
      </c>
      <c r="O1114" s="66">
        <v>50.9</v>
      </c>
      <c r="P1114" s="102">
        <f>IF($O1114&gt;$G$20,IF('Silo Levels'!$L$22="Pumping",((PI()*((($C$19+$G$20)-$O1114)*($O$20/($O$19/2)))^2*((($O$20+$G$20)-$O1114))/3)*$P$603)+(((PI()*((($C$19+$G$20)-$O1114)*($O$20/($O$19/2)))^2*(((($C$19+$G$20)-$O1114)*($O$20/($O$19/2)))*$AZ$15))/3)*$P$603),(((PI()*((($C$19+$G$20)-$O1114)*($O$20/($O$19/2)))^2*((($O$20+$G$20)-$O1114)/3))*$P$603)-((PI()*((($C$19+$G$20)-$O1114)*($O$20/($O$19/2)))^2*(((($C$19+$G$20)-$O1114)*($O$20/($O$19/2)))*$AZ$15)/3)*$P$603))),IF('Silo Levels'!$L$22="Pumping",(($D$18*$P$603)+((PI()*(($C$21/2)^2)*($G$20-$O1114))*$P$603))+((($D$18+$H$18)/3)*$BG$15)+(((PI()*($C$21/2)^2*(($C$21/2)*$AZ$15))/3)*$P$603),(($D$18*$P$603)+((PI()*(($C$21/2)^2)*($G$20-$O1114))*$P$603))+((($D$18+$H$18)/3)*$BG$15)-(((PI()*($C$21/2)^2*(($C$21/2)*$AZ$15))/3)*$P$603)))</f>
        <v>3262.118697465211</v>
      </c>
      <c r="Q1114" s="73">
        <v>50.9</v>
      </c>
      <c r="R1114" s="101">
        <f t="shared" ref="R1114:R1173" si="167">IF($S1114&gt;$G$20,(PI()*((($C$19+$G$20)-$S1114)*($O$20/($O$19/2)))^2*((($O$20+$G$20)-$S1114)/3))*$T$603,($D$18*$T$603)+((PI()*(($C$21/2)^2)*($G$20-$S1114))*$T$603)+((($D$18+$H$18)/3)*$BG$16))</f>
        <v>6163.1981183819744</v>
      </c>
      <c r="S1114" s="66">
        <v>50.9</v>
      </c>
      <c r="T1114" s="102">
        <f>IF($S1114&gt;$G$20,IF('Silo Levels'!$L$23="Pumping",((PI()*((($C$19+$G$20)-$S1114)*($O$20/($O$19/2)))^2*((($O$20+$G$20)-$S1114))/3)*$T$603)+(((PI()*((($C$19+$G$20)-$S1114)*($O$20/($O$19/2)))^2*(((($C$19+$G$20)-$S1114)*($O$20/($O$19/2)))*$AZ$16))/3)*$T$603),(((PI()*((($C$19+$G$20)-$S1114)*($O$20/($O$19/2)))^2*((($O$20+$G$20)-$S1114)/3))*$T$603)-((PI()*((($C$19+$G$20)-$S1114)*($O$20/($O$19/2)))^2*(((($C$19+$G$20)-$S1114)*($O$20/($O$19/2)))*$AZ$16)/3)*$T$603))),IF('Silo Levels'!$L$23="Pumping",(($D$18*$T$603)+((PI()*(($C$21/2)^2)*($G$20-$S1114))*$T$603))+((($D$18+$H$18)/3)*$BG$16)+(((PI()*($C$21/2)^2*(($C$21/2)*$AZ$16))/3)*$T$603),(($D$18*$T$603)+((PI()*(($C$21/2)^2)*($G$20-$S1114))*$T$603))+((($D$18+$H$18)/3)*$BG$16)-(((PI()*($C$21/2)^2*(($C$21/2)*$AZ$16))/3)*$T$603)))</f>
        <v>3374.4116173997936</v>
      </c>
      <c r="U1114" s="73">
        <v>50.9</v>
      </c>
      <c r="V1114" s="101">
        <f t="shared" ref="V1114:V1173" si="168">IF($W1114&gt;$G$20,(PI()*((($C$19+$G$20)-$W1114)*($O$20/($O$19/2)))^2*((($O$20+$G$20)-$W1114)/3))*$X$603,($D$18*$X$603)+((PI()*(($C$21/2)^2)*($G$20-$W1114))*$X$603)+((($D$18+$H$18)/3)*$BG$17))</f>
        <v>5794.3991909759052</v>
      </c>
      <c r="W1114" s="66">
        <v>50.9</v>
      </c>
      <c r="X1114" s="102">
        <f>IF($W1114&gt;$G$20,IF('Silo Levels'!$L$24="Pumping",((PI()*((($C$19+$G$20)-$W1114)*($O$20/($O$19/2)))^2*((($O$20+$G$20)-$W1114))/3)*$X$603)+(((PI()*((($C$19+$G$20)-$W1114)*($O$20/($O$19/2)))^2*(((($C$19+$G$20)-$W1114)*($O$20/($O$19/2)))*$AZ$17))/3)*$X$603),(((PI()*((($C$19+$G$20)-$W1114)*($O$20/($O$19/2)))^2*((($O$20+$G$20)-$W1114)/3))*$X$603)-((PI()*((($C$19+$G$20)-$W1114)*($O$20/($O$19/2)))^2*(((($C$19+$G$20)-$W1114)*($O$20/($O$19/2)))*$AZ$17)/3)*$X$603))),IF('Silo Levels'!$L$24="Pumping",(($D$18*$X$603)+((PI()*(($C$21/2)^2)*($G$20-$W1114))*$X$603))+((($D$18+$H$18)/3)*$BG$17)+(((PI()*($C$21/2)^2*(($C$21/2)*$AZ$17))/3)*$X$603),(($D$18*$X$603)+((PI()*(($C$21/2)^2)*($G$20-$W1114))*$X$603))+((($D$18+$H$18)/3)*$BG$17)-(((PI()*($C$21/2)^2*(($C$21/2)*$AZ$17))/3)*$X$603)))</f>
        <v>3172.4905755608302</v>
      </c>
      <c r="Y1114" s="73">
        <v>50.9</v>
      </c>
      <c r="Z1114" s="101">
        <f t="shared" ref="Z1114:Z1173" si="169">IF($AA1114&gt;$G$20,(PI()*((($C$19+$G$20)-$AA1114)*($O$20/($O$19/2)))^2*((($O$20+$G$20)-$AA1114)/3))*$AB$603,($D$18*$AB$603)+((PI()*(($C$21/2)^2)*($G$20-$AA1114))*$AB$603)+((($D$18+$H$18)/3)*$BG$18))</f>
        <v>6652.829968897875</v>
      </c>
      <c r="AA1114" s="66">
        <v>50.9</v>
      </c>
      <c r="AB1114" s="102">
        <f>IF($AA1114&gt;$G$20,IF('Silo Levels'!$L$25="Pumping",((PI()*((($C$19+$G$20)-$AA1114)*($O$20/($O$19/2)))^2*((($O$20+$G$20)-$AA1114))/3)*$AB$603)+(((PI()*((($C$19+$G$20)-$AA1114)*($O$20/($O$19/2)))^2*(((($C$19+$G$20)-$AA1114)*($O$20/($O$19/2)))*$AZ$18))/3)*$AB$603),(((PI()*((($C$19+$G$20)-$AA1114)*($O$20/($O$19/2)))^2*((($O$20+$G$20)-$AA1114)/3))*$AB$603)-((PI()*((($C$19+$G$20)-$AA1114)*($O$20/($O$19/2)))^2*(((($C$19+$G$20)-$AA1114)*($O$20/($O$19/2)))*$AZ$18)/3)*$AB$603))),IF('Silo Levels'!$L$25="Pumping",(($D$18*$AB$603)+((PI()*(($C$21/2)^2)*($G$20-$AA1114))*$AB$603))+((($D$18+$H$18)/3)*$BG$18)+(((PI()*($C$21/2)^2*(($C$21/2)*$AZ$18))/3)*$AB$603),(($D$18*$AB$603)+((PI()*(($C$21/2)^2)*($G$20-$AA1114))*$AB$603))+((($D$18+$H$18)/3)*$BG$18)-(((PI()*($C$21/2)^2*(($C$21/2)*$AZ$18))/3)*$AB$603)))</f>
        <v>3642.4898736709983</v>
      </c>
      <c r="AC1114" s="73">
        <v>50.9</v>
      </c>
      <c r="AD1114" s="101">
        <f t="shared" ref="AD1114:AD1173" si="170">IF($AE1114&gt;$G$20,(PI()*((($C$19+$G$20)-$AE1114)*($O$20/($O$19/2)))^2*((($O$20+$G$20)-$AE1114)/3))*$AF$603,($D$18*$AF$603)+((PI()*(($C$21/2)^2)*($G$20-$AE1114))*$AF$603)+((($D$18+$H$18)/3)*$BG$19))</f>
        <v>6762.3979354468884</v>
      </c>
      <c r="AE1114" s="66">
        <v>50.9</v>
      </c>
      <c r="AF1114" s="102">
        <f>IF($AE1114&gt;$G$20,IF('Silo Levels'!$L$26="Pumping",((PI()*((($C$19+$G$20)-$AE1114)*($O$20/($O$19/2)))^2*((($O$20+$G$20)-$AE1114))/3)*$AF$603)+(((PI()*((($C$19+$G$20)-$AE1114)*($O$20/($O$19/2)))^2*(((($C$19+$G$20)-$AE1114)*($O$20/($O$19/2)))*$AZ$19))/3)*$AF$603),(((PI()*((($C$19+$G$20)-$AE1114)*($O$20/($O$19/2)))^2*((($O$20+$G$20)-$AE1114)/3))*$AF$603)-((PI()*((($C$19+$G$20)-$AE1114)*($O$20/($O$19/2)))^2*(((($C$19+$G$20)-$AE1114)*($O$20/($O$19/2)))*$AZ$19)/3)*$AF$603))),IF('Silo Levels'!$L$26="Pumping",(($D$18*$AF$603)+((PI()*(($C$21/2)^2)*($G$20-$AE1114))*$AF$603))+((($D$18+$H$18)/3)*$BG$19)+(((PI()*($C$21/2)^2*(($C$21/2)*$AZ$19))/3)*$AF$603),(($D$18*$AF$603)+((PI()*(($C$21/2)^2)*($G$20-$AE1114))*$AF$603))+((($D$18+$H$18)/3)*$BG$19)-(((PI()*($C$21/2)^2*(($C$21/2)*$AZ$19))/3)*$AF$603)))</f>
        <v>5232.4386744913863</v>
      </c>
      <c r="AG1114" s="73">
        <v>50.9</v>
      </c>
      <c r="AH1114" s="101">
        <f t="shared" ref="AH1114:AH1173" si="171">IF($AI1114&gt;$G$20,(PI()*((($C$19+$G$20)-$AI1114)*($O$20/($O$19/2)))^2*((($O$20+$G$20)-$AI1114)/3))*$AJ$603,($D$18*$AJ$603)+((PI()*(($C$21/2)^2)*($G$20-$AI1114))*$AJ$603)+((($D$18+$H$18)/3)*$BG$20))</f>
        <v>6396.0300472986264</v>
      </c>
      <c r="AI1114" s="66">
        <v>50.9</v>
      </c>
      <c r="AJ1114" s="102">
        <f>IF($AI1114&gt;$G$20,IF('Silo Levels'!$L$27="Pumping",((PI()*((($C$19+$G$20)-$AI1114)*($O$20/($O$19/2)))^2*((($O$20+$G$20)-$AI1114))/3)*$AJ$603)+(((PI()*((($C$19+$G$20)-$AI1114)*($O$20/($O$19/2)))^2*(((($C$19+$G$20)-$AI1114)*($O$20/($O$19/2)))*$AZ$20))/3)*$AJ$603),(((PI()*((($C$19+$G$20)-$AI1114)*($O$20/($O$19/2)))^2*((($O$20+$G$20)-$AI1114)/3))*$AJ$603)-((PI()*((($C$19+$G$20)-$AI1114)*($O$20/($O$19/2)))^2*(((($C$19+$G$20)-$AI1114)*($O$20/($O$19/2)))*$AZ$20)/3)*$AJ$603))),IF('Silo Levels'!$L$27="Pumping",(($D$18*$AJ$603)+((PI()*(($C$21/2)^2)*($G$20-$AI1114))*$AJ$603))+((($D$18+$H$18)/3)*$BG$20)+(((PI()*($C$21/2)^2*(($C$21/2)*$AZ$20))/3)*$AJ$603),(($D$18*$AJ$603)+((PI()*(($C$21/2)^2)*($G$20-$AI1114))*$AJ$603))+((($D$18+$H$18)/3)*$BG$20)-(((PI()*($C$21/2)^2*(($C$21/2)*$AZ$20))/3)*$AJ$603)))</f>
        <v>3501.8893896126742</v>
      </c>
    </row>
    <row r="1115" spans="1:36" x14ac:dyDescent="0.3">
      <c r="A1115">
        <v>51</v>
      </c>
      <c r="B1115" s="101">
        <f t="shared" si="163"/>
        <v>6053.7731905742894</v>
      </c>
      <c r="C1115" s="66">
        <v>51</v>
      </c>
      <c r="D1115" s="102">
        <f>IF($C1115&gt;$G$20,IF('Silo Levels'!$L$19="Pumping",((PI()*((($C$19+$G$20)-$C1115)*($O$20/($O$19/2)))^2*((($O$20+$G$20)-$C1115))/3)*$D$603)+(((PI()*((($C$19+$G$20)-$C1115)*($O$20/($O$19/2)))^2*(((($C$19+$G$20)-$C1115)*($O$20/($O$19/2)))*$AZ$12))/3)*$D$603),(((PI()*((($C$19+$G$20)-$C1115)*($O$20/($O$19/2)))^2*((($O$20+$G$20)-$C1115)/3))*$D$603)-((PI()*((($C$19+$G$20)-$C1115)*($O$20/($O$19/2)))^2*(((($C$19+$G$20)-$C1115)*($O$20/($O$19/2)))*$AZ$12)/3)*$D$603))),IF('Silo Levels'!$L$19="Pumping",(($D$18*$D$603)+((PI()*(($C$21/2)^2)*($G$20-$C1115))*$D$603))+((($D$18+$H$18)/3)*$BG$12)+(((PI()*($C$21/2)^2*(($C$21/2)*$AZ$12))/3)*$D$603),(($D$18*$D$603)+((PI()*(($C$21/2)^2)*($G$20-$C1115))*$D$603))+((($D$18+$H$18)/3)*$BG$12)-(((PI()*($C$21/2)^2*(($C$21/2)*$AZ$12))/3)*$D$603)))</f>
        <v>4139.3663451022621</v>
      </c>
      <c r="E1115" s="73">
        <v>51</v>
      </c>
      <c r="F1115" s="101">
        <f t="shared" si="164"/>
        <v>5484.3360988634704</v>
      </c>
      <c r="G1115" s="66">
        <v>51</v>
      </c>
      <c r="H1115" s="102">
        <f>IF($G1115&gt;$G$20,IF('Silo Levels'!$L$20="Pumping",((PI()*((($C$19+$G$20)-$G1115)*($O$20/($O$19/2)))^2*((($O$20+$G$20)-$G1115))/3)*$H$603)+(((PI()*((($C$19+$G$20)-$G1115)*($O$20/($O$19/2)))^2*(((($C$19+$G$20)-$G1115)*($O$20/($O$19/2)))*$AZ$13))/3)*$H$603),(((PI()*((($C$19+$G$20)-$G1115)*($O$20/($O$19/2)))^2*((($O$20+$G$20)-$G1115)/3))*$H$603)-((PI()*((($C$19+$G$20)-$G1115)*($O$20/($O$19/2)))^2*(((($C$19+$G$20)-$G1115)*($O$20/($O$19/2)))*$AZ$13)/3)*$H$603))),IF('Silo Levels'!$L$20="Pumping",(($D$18*$H$603)+((PI()*(($C$21/2)^2)*($G$20-$G1115))*$H$603))+((($D$18+$H$18)/3)*$BG$13)+(((PI()*($C$21/2)^2*(($C$21/2)*$AZ$13))/3)*$H$603),(($D$18*$H$603)+((PI()*(($C$21/2)^2)*($G$20-$G1115))*$H$603))+((($D$18+$H$18)/3)*$BG$13)-(((PI()*($C$21/2)^2*(($C$21/2)*$AZ$13))/3)*$H$603)))</f>
        <v>3006.7194266977795</v>
      </c>
      <c r="I1115" s="73">
        <v>51</v>
      </c>
      <c r="J1115" s="101">
        <f t="shared" si="165"/>
        <v>5509.3224967753167</v>
      </c>
      <c r="K1115" s="66">
        <v>51</v>
      </c>
      <c r="L1115" s="102">
        <f>IF($K1115&gt;$G$20,IF('Silo Levels'!$L$21="Pumping",((PI()*((($C$19+$G$20)-$K1115)*($O$20/($O$19/2)))^2*((($O$20+$G$20)-$K1115))/3)*$L$603)+(((PI()*((($C$19+$G$20)-$K1115)*($O$20/($O$19/2)))^2*(((($C$19+$G$20)-$K1115)*($O$20/($O$19/2)))*$AZ$14))/3)*$L$603),(((PI()*((($C$19+$G$20)-$K1115)*($O$20/($O$19/2)))^2*((($O$20+$G$20)-$K1115)/3))*$L$603)-((PI()*((($C$19+$G$20)-$K1115)*($O$20/($O$19/2)))^2*(((($C$19+$G$20)-$K1115)*($O$20/($O$19/2)))*$AZ$14)/3)*$L$603))),IF('Silo Levels'!$L$21="Pumping",(($D$18*$L$603)+((PI()*(($C$21/2)^2)*($G$20-$K1115))*$L$603))+((($D$18+$H$18)/3)*$BG$14)+(((PI()*($C$21/2)^2*(($C$21/2)*$AZ$14))/3)*$L$603),(($D$18*$L$603)+((PI()*(($C$21/2)^2)*($G$20-$K1115))*$L$603))+((($D$18+$H$18)/3)*$BG$14)-(((PI()*($C$21/2)^2*(($C$21/2)*$AZ$14))/3)*$L$603)))</f>
        <v>3020.4179102791045</v>
      </c>
      <c r="M1115" s="73">
        <v>51</v>
      </c>
      <c r="N1115" s="101">
        <f t="shared" si="166"/>
        <v>5639.2776921404284</v>
      </c>
      <c r="O1115" s="66">
        <v>51</v>
      </c>
      <c r="P1115" s="102">
        <f>IF($O1115&gt;$G$20,IF('Silo Levels'!$L$22="Pumping",((PI()*((($C$19+$G$20)-$O1115)*($O$20/($O$19/2)))^2*((($O$20+$G$20)-$O1115))/3)*$P$603)+(((PI()*((($C$19+$G$20)-$O1115)*($O$20/($O$19/2)))^2*(((($C$19+$G$20)-$O1115)*($O$20/($O$19/2)))*$AZ$15))/3)*$P$603),(((PI()*((($C$19+$G$20)-$O1115)*($O$20/($O$19/2)))^2*((($O$20+$G$20)-$O1115)/3))*$P$603)-((PI()*((($C$19+$G$20)-$O1115)*($O$20/($O$19/2)))^2*(((($C$19+$G$20)-$O1115)*($O$20/($O$19/2)))*$AZ$15)/3)*$P$603))),IF('Silo Levels'!$L$22="Pumping",(($D$18*$P$603)+((PI()*(($C$21/2)^2)*($G$20-$O1115))*$P$603))+((($D$18+$H$18)/3)*$BG$15)+(((PI()*($C$21/2)^2*(($C$21/2)*$AZ$15))/3)*$P$603),(($D$18*$P$603)+((PI()*(($C$21/2)^2)*($G$20-$O1115))*$P$603))+((($D$18+$H$18)/3)*$BG$15)-(((PI()*($C$21/2)^2*(($C$21/2)*$AZ$15))/3)*$P$603)))</f>
        <v>3091.6642386333351</v>
      </c>
      <c r="Q1115" s="73">
        <v>51</v>
      </c>
      <c r="R1115" s="101">
        <f t="shared" si="167"/>
        <v>5833.4002907032764</v>
      </c>
      <c r="S1115" s="66">
        <v>51</v>
      </c>
      <c r="T1115" s="102">
        <f>IF($S1115&gt;$G$20,IF('Silo Levels'!$L$23="Pumping",((PI()*((($C$19+$G$20)-$S1115)*($O$20/($O$19/2)))^2*((($O$20+$G$20)-$S1115))/3)*$T$603)+(((PI()*((($C$19+$G$20)-$S1115)*($O$20/($O$19/2)))^2*(((($C$19+$G$20)-$S1115)*($O$20/($O$19/2)))*$AZ$16))/3)*$T$603),(((PI()*((($C$19+$G$20)-$S1115)*($O$20/($O$19/2)))^2*((($O$20+$G$20)-$S1115)/3))*$T$603)-((PI()*((($C$19+$G$20)-$S1115)*($O$20/($O$19/2)))^2*(((($C$19+$G$20)-$S1115)*($O$20/($O$19/2)))*$AZ$16)/3)*$T$603))),IF('Silo Levels'!$L$23="Pumping",(($D$18*$T$603)+((PI()*(($C$21/2)^2)*($G$20-$S1115))*$T$603))+((($D$18+$H$18)/3)*$BG$16)+(((PI()*($C$21/2)^2*(($C$21/2)*$AZ$16))/3)*$T$603),(($D$18*$T$603)+((PI()*(($C$21/2)^2)*($G$20-$S1115))*$T$603))+((($D$18+$H$18)/3)*$BG$16)-(((PI()*($C$21/2)^2*(($C$21/2)*$AZ$16))/3)*$T$603)))</f>
        <v>3198.089552060228</v>
      </c>
      <c r="U1115" s="73">
        <v>51</v>
      </c>
      <c r="V1115" s="101">
        <f t="shared" si="168"/>
        <v>5484.3360988634704</v>
      </c>
      <c r="W1115" s="66">
        <v>51</v>
      </c>
      <c r="X1115" s="102">
        <f>IF($W1115&gt;$G$20,IF('Silo Levels'!$L$24="Pumping",((PI()*((($C$19+$G$20)-$W1115)*($O$20/($O$19/2)))^2*((($O$20+$G$20)-$W1115))/3)*$X$603)+(((PI()*((($C$19+$G$20)-$W1115)*($O$20/($O$19/2)))^2*(((($C$19+$G$20)-$W1115)*($O$20/($O$19/2)))*$AZ$17))/3)*$X$603),(((PI()*((($C$19+$G$20)-$W1115)*($O$20/($O$19/2)))^2*((($O$20+$G$20)-$W1115)/3))*$X$603)-((PI()*((($C$19+$G$20)-$W1115)*($O$20/($O$19/2)))^2*(((($C$19+$G$20)-$W1115)*($O$20/($O$19/2)))*$AZ$17)/3)*$X$603))),IF('Silo Levels'!$L$24="Pumping",(($D$18*$X$603)+((PI()*(($C$21/2)^2)*($G$20-$W1115))*$X$603))+((($D$18+$H$18)/3)*$BG$17)+(((PI()*($C$21/2)^2*(($C$21/2)*$AZ$17))/3)*$X$603),(($D$18*$X$603)+((PI()*(($C$21/2)^2)*($G$20-$W1115))*$X$603))+((($D$18+$H$18)/3)*$BG$17)-(((PI()*($C$21/2)^2*(($C$21/2)*$AZ$17))/3)*$X$603)))</f>
        <v>3006.7194266977795</v>
      </c>
      <c r="Y1115" s="73">
        <v>51</v>
      </c>
      <c r="Z1115" s="101">
        <f t="shared" si="169"/>
        <v>6296.8315360202596</v>
      </c>
      <c r="AA1115" s="66">
        <v>51</v>
      </c>
      <c r="AB1115" s="102">
        <f>IF($AA1115&gt;$G$20,IF('Silo Levels'!$L$25="Pumping",((PI()*((($C$19+$G$20)-$AA1115)*($O$20/($O$19/2)))^2*((($O$20+$G$20)-$AA1115))/3)*$AB$603)+(((PI()*((($C$19+$G$20)-$AA1115)*($O$20/($O$19/2)))^2*(((($C$19+$G$20)-$AA1115)*($O$20/($O$19/2)))*$AZ$18))/3)*$AB$603),(((PI()*((($C$19+$G$20)-$AA1115)*($O$20/($O$19/2)))^2*((($O$20+$G$20)-$AA1115)/3))*$AB$603)-((PI()*((($C$19+$G$20)-$AA1115)*($O$20/($O$19/2)))^2*(((($C$19+$G$20)-$AA1115)*($O$20/($O$19/2)))*$AZ$18)/3)*$AB$603))),IF('Silo Levels'!$L$25="Pumping",(($D$18*$AB$603)+((PI()*(($C$21/2)^2)*($G$20-$AA1115))*$AB$603))+((($D$18+$H$18)/3)*$BG$18)+(((PI()*($C$21/2)^2*(($C$21/2)*$AZ$18))/3)*$AB$603),(($D$18*$AB$603)+((PI()*(($C$21/2)^2)*($G$20-$AA1115))*$AB$603))+((($D$18+$H$18)/3)*$BG$18)-(((PI()*($C$21/2)^2*(($C$21/2)*$AZ$18))/3)*$AB$603)))</f>
        <v>3452.1599998072361</v>
      </c>
      <c r="AC1115" s="73">
        <v>51</v>
      </c>
      <c r="AD1115" s="101">
        <f t="shared" si="170"/>
        <v>6400.5364300772062</v>
      </c>
      <c r="AE1115" s="66">
        <v>51</v>
      </c>
      <c r="AF1115" s="102">
        <f>IF($AE1115&gt;$G$20,IF('Silo Levels'!$L$26="Pumping",((PI()*((($C$19+$G$20)-$AE1115)*($O$20/($O$19/2)))^2*((($O$20+$G$20)-$AE1115))/3)*$AF$603)+(((PI()*((($C$19+$G$20)-$AE1115)*($O$20/($O$19/2)))^2*(((($C$19+$G$20)-$AE1115)*($O$20/($O$19/2)))*$AZ$19))/3)*$AF$603),(((PI()*((($C$19+$G$20)-$AE1115)*($O$20/($O$19/2)))^2*((($O$20+$G$20)-$AE1115)/3))*$AF$603)-((PI()*((($C$19+$G$20)-$AE1115)*($O$20/($O$19/2)))^2*(((($C$19+$G$20)-$AE1115)*($O$20/($O$19/2)))*$AZ$19)/3)*$AF$603))),IF('Silo Levels'!$L$26="Pumping",(($D$18*$AF$603)+((PI()*(($C$21/2)^2)*($G$20-$AE1115))*$AF$603))+((($D$18+$H$18)/3)*$BG$19)+(((PI()*($C$21/2)^2*(($C$21/2)*$AZ$19))/3)*$AF$603),(($D$18*$AF$603)+((PI()*(($C$21/2)^2)*($G$20-$AE1115))*$AF$603))+((($D$18+$H$18)/3)*$BG$19)-(((PI()*($C$21/2)^2*(($C$21/2)*$AZ$19))/3)*$AF$603)))</f>
        <v>4954.7756776272008</v>
      </c>
      <c r="AG1115" s="73">
        <v>51</v>
      </c>
      <c r="AH1115" s="101">
        <f t="shared" si="171"/>
        <v>6053.7731905742894</v>
      </c>
      <c r="AI1115" s="66">
        <v>51</v>
      </c>
      <c r="AJ1115" s="102">
        <f>IF($AI1115&gt;$G$20,IF('Silo Levels'!$L$27="Pumping",((PI()*((($C$19+$G$20)-$AI1115)*($O$20/($O$19/2)))^2*((($O$20+$G$20)-$AI1115))/3)*$AJ$603)+(((PI()*((($C$19+$G$20)-$AI1115)*($O$20/($O$19/2)))^2*(((($C$19+$G$20)-$AI1115)*($O$20/($O$19/2)))*$AZ$20))/3)*$AJ$603),(((PI()*((($C$19+$G$20)-$AI1115)*($O$20/($O$19/2)))^2*((($O$20+$G$20)-$AI1115)/3))*$AJ$603)-((PI()*((($C$19+$G$20)-$AI1115)*($O$20/($O$19/2)))^2*(((($C$19+$G$20)-$AI1115)*($O$20/($O$19/2)))*$AZ$20)/3)*$AJ$603))),IF('Silo Levels'!$L$27="Pumping",(($D$18*$AJ$603)+((PI()*(($C$21/2)^2)*($G$20-$AI1115))*$AJ$603))+((($D$18+$H$18)/3)*$BG$20)+(((PI()*($C$21/2)^2*(($C$21/2)*$AZ$20))/3)*$AJ$603),(($D$18*$AJ$603)+((PI()*(($C$21/2)^2)*($G$20-$AI1115))*$AJ$603))+((($D$18+$H$18)/3)*$BG$20)-(((PI()*($C$21/2)^2*(($C$21/2)*$AZ$20))/3)*$AJ$603)))</f>
        <v>3318.9062684713927</v>
      </c>
    </row>
    <row r="1116" spans="1:36" x14ac:dyDescent="0.3">
      <c r="A1116">
        <v>51.1</v>
      </c>
      <c r="B1116" s="101">
        <f t="shared" si="163"/>
        <v>5723.9386217455776</v>
      </c>
      <c r="C1116" s="66">
        <v>51.1</v>
      </c>
      <c r="D1116" s="102">
        <f>IF($C1116&gt;$G$20,IF('Silo Levels'!$L$19="Pumping",((PI()*((($C$19+$G$20)-$C1116)*($O$20/($O$19/2)))^2*((($O$20+$G$20)-$C1116))/3)*$D$603)+(((PI()*((($C$19+$G$20)-$C1116)*($O$20/($O$19/2)))^2*(((($C$19+$G$20)-$C1116)*($O$20/($O$19/2)))*$AZ$12))/3)*$D$603),(((PI()*((($C$19+$G$20)-$C1116)*($O$20/($O$19/2)))^2*((($O$20+$G$20)-$C1116)/3))*$D$603)-((PI()*((($C$19+$G$20)-$C1116)*($O$20/($O$19/2)))^2*(((($C$19+$G$20)-$C1116)*($O$20/($O$19/2)))*$AZ$12)/3)*$D$603))),IF('Silo Levels'!$L$19="Pumping",(($D$18*$D$603)+((PI()*(($C$21/2)^2)*($G$20-$C1116))*$D$603))+((($D$18+$H$18)/3)*$BG$12)+(((PI()*($C$21/2)^2*(($C$21/2)*$AZ$12))/3)*$D$603),(($D$18*$D$603)+((PI()*(($C$21/2)^2)*($G$20-$C1116))*$D$603))+((($D$18+$H$18)/3)*$BG$12)-(((PI()*($C$21/2)^2*(($C$21/2)*$AZ$12))/3)*$D$603)))</f>
        <v>3916.8559749194374</v>
      </c>
      <c r="E1116" s="73">
        <v>51.1</v>
      </c>
      <c r="F1116" s="101">
        <f t="shared" si="164"/>
        <v>5185.52681487892</v>
      </c>
      <c r="G1116" s="66">
        <v>51.1</v>
      </c>
      <c r="H1116" s="102">
        <f>IF($G1116&gt;$G$20,IF('Silo Levels'!$L$20="Pumping",((PI()*((($C$19+$G$20)-$G1116)*($O$20/($O$19/2)))^2*((($O$20+$G$20)-$G1116))/3)*$H$603)+(((PI()*((($C$19+$G$20)-$G1116)*($O$20/($O$19/2)))^2*(((($C$19+$G$20)-$G1116)*($O$20/($O$19/2)))*$AZ$13))/3)*$H$603),(((PI()*((($C$19+$G$20)-$G1116)*($O$20/($O$19/2)))^2*((($O$20+$G$20)-$G1116)/3))*$H$603)-((PI()*((($C$19+$G$20)-$G1116)*($O$20/($O$19/2)))^2*(((($C$19+$G$20)-$G1116)*($O$20/($O$19/2)))*$AZ$13)/3)*$H$603))),IF('Silo Levels'!$L$20="Pumping",(($D$18*$H$603)+((PI()*(($C$21/2)^2)*($G$20-$G1116))*$H$603))+((($D$18+$H$18)/3)*$BG$13)+(((PI()*($C$21/2)^2*(($C$21/2)*$AZ$13))/3)*$H$603),(($D$18*$H$603)+((PI()*(($C$21/2)^2)*($G$20-$G1116))*$H$603))+((($D$18+$H$18)/3)*$BG$13)-(((PI()*($C$21/2)^2*(($C$21/2)*$AZ$13))/3)*$H$603)))</f>
        <v>2846.8086347034769</v>
      </c>
      <c r="I1116" s="73">
        <v>51.1</v>
      </c>
      <c r="J1116" s="101">
        <f t="shared" si="165"/>
        <v>5209.1518506249904</v>
      </c>
      <c r="K1116" s="66">
        <v>51.1</v>
      </c>
      <c r="L1116" s="102">
        <f>IF($K1116&gt;$G$20,IF('Silo Levels'!$L$21="Pumping",((PI()*((($C$19+$G$20)-$K1116)*($O$20/($O$19/2)))^2*((($O$20+$G$20)-$K1116))/3)*$L$603)+(((PI()*((($C$19+$G$20)-$K1116)*($O$20/($O$19/2)))^2*(((($C$19+$G$20)-$K1116)*($O$20/($O$19/2)))*$AZ$14))/3)*$L$603),(((PI()*((($C$19+$G$20)-$K1116)*($O$20/($O$19/2)))^2*((($O$20+$G$20)-$K1116)/3))*$L$603)-((PI()*((($C$19+$G$20)-$K1116)*($O$20/($O$19/2)))^2*(((($C$19+$G$20)-$K1116)*($O$20/($O$19/2)))*$AZ$14)/3)*$L$603))),IF('Silo Levels'!$L$21="Pumping",(($D$18*$L$603)+((PI()*(($C$21/2)^2)*($G$20-$K1116))*$L$603))+((($D$18+$H$18)/3)*$BG$14)+(((PI()*($C$21/2)^2*(($C$21/2)*$AZ$14))/3)*$L$603),(($D$18*$L$603)+((PI()*(($C$21/2)^2)*($G$20-$K1116))*$L$603))+((($D$18+$H$18)/3)*$BG$14)-(((PI()*($C$21/2)^2*(($C$21/2)*$AZ$14))/3)*$L$603)))</f>
        <v>2859.7785716371964</v>
      </c>
      <c r="M1116" s="73">
        <v>51.1</v>
      </c>
      <c r="N1116" s="101">
        <f t="shared" si="166"/>
        <v>5332.0265501603217</v>
      </c>
      <c r="O1116" s="66">
        <v>51.1</v>
      </c>
      <c r="P1116" s="102">
        <f>IF($O1116&gt;$G$20,IF('Silo Levels'!$L$22="Pumping",((PI()*((($C$19+$G$20)-$O1116)*($O$20/($O$19/2)))^2*((($O$20+$G$20)-$O1116))/3)*$P$603)+(((PI()*((($C$19+$G$20)-$O1116)*($O$20/($O$19/2)))^2*(((($C$19+$G$20)-$O1116)*($O$20/($O$19/2)))*$AZ$15))/3)*$P$603),(((PI()*((($C$19+$G$20)-$O1116)*($O$20/($O$19/2)))^2*((($O$20+$G$20)-$O1116)/3))*$P$603)-((PI()*((($C$19+$G$20)-$O1116)*($O$20/($O$19/2)))^2*(((($C$19+$G$20)-$O1116)*($O$20/($O$19/2)))*$AZ$15)/3)*$P$603))),IF('Silo Levels'!$L$22="Pumping",(($D$18*$P$603)+((PI()*(($C$21/2)^2)*($G$20-$O1116))*$P$603))+((($D$18+$H$18)/3)*$BG$15)+(((PI()*($C$21/2)^2*(($C$21/2)*$AZ$15))/3)*$P$603),(($D$18*$P$603)+((PI()*(($C$21/2)^2)*($G$20-$O1116))*$P$603))+((($D$18+$H$18)/3)*$BG$15)-(((PI()*($C$21/2)^2*(($C$21/2)*$AZ$15))/3)*$P$603)))</f>
        <v>2927.235701474051</v>
      </c>
      <c r="Q1116" s="73">
        <v>51.1</v>
      </c>
      <c r="R1116" s="101">
        <f t="shared" si="167"/>
        <v>5515.5725477205779</v>
      </c>
      <c r="S1116" s="66">
        <v>51.1</v>
      </c>
      <c r="T1116" s="102">
        <f>IF($S1116&gt;$G$20,IF('Silo Levels'!$L$23="Pumping",((PI()*((($C$19+$G$20)-$S1116)*($O$20/($O$19/2)))^2*((($O$20+$G$20)-$S1116))/3)*$T$603)+(((PI()*((($C$19+$G$20)-$S1116)*($O$20/($O$19/2)))^2*(((($C$19+$G$20)-$S1116)*($O$20/($O$19/2)))*$AZ$16))/3)*$T$603),(((PI()*((($C$19+$G$20)-$S1116)*($O$20/($O$19/2)))^2*((($O$20+$G$20)-$S1116)/3))*$T$603)-((PI()*((($C$19+$G$20)-$S1116)*($O$20/($O$19/2)))^2*(((($C$19+$G$20)-$S1116)*($O$20/($O$19/2)))*$AZ$16)/3)*$T$603))),IF('Silo Levels'!$L$23="Pumping",(($D$18*$T$603)+((PI()*(($C$21/2)^2)*($G$20-$S1116))*$T$603))+((($D$18+$H$18)/3)*$BG$16)+(((PI()*($C$21/2)^2*(($C$21/2)*$AZ$16))/3)*$T$603),(($D$18*$T$603)+((PI()*(($C$21/2)^2)*($G$20-$S1116))*$T$603))+((($D$18+$H$18)/3)*$BG$16)-(((PI()*($C$21/2)^2*(($C$21/2)*$AZ$16))/3)*$T$603)))</f>
        <v>3028.0008405570316</v>
      </c>
      <c r="U1116" s="73">
        <v>51.1</v>
      </c>
      <c r="V1116" s="101">
        <f t="shared" si="168"/>
        <v>5185.52681487892</v>
      </c>
      <c r="W1116" s="66">
        <v>51.1</v>
      </c>
      <c r="X1116" s="102">
        <f>IF($W1116&gt;$G$20,IF('Silo Levels'!$L$24="Pumping",((PI()*((($C$19+$G$20)-$W1116)*($O$20/($O$19/2)))^2*((($O$20+$G$20)-$W1116))/3)*$X$603)+(((PI()*((($C$19+$G$20)-$W1116)*($O$20/($O$19/2)))^2*(((($C$19+$G$20)-$W1116)*($O$20/($O$19/2)))*$AZ$17))/3)*$X$603),(((PI()*((($C$19+$G$20)-$W1116)*($O$20/($O$19/2)))^2*((($O$20+$G$20)-$W1116)/3))*$X$603)-((PI()*((($C$19+$G$20)-$W1116)*($O$20/($O$19/2)))^2*(((($C$19+$G$20)-$W1116)*($O$20/($O$19/2)))*$AZ$17)/3)*$X$603))),IF('Silo Levels'!$L$24="Pumping",(($D$18*$X$603)+((PI()*(($C$21/2)^2)*($G$20-$W1116))*$X$603))+((($D$18+$H$18)/3)*$BG$17)+(((PI()*($C$21/2)^2*(($C$21/2)*$AZ$17))/3)*$X$603),(($D$18*$X$603)+((PI()*(($C$21/2)^2)*($G$20-$W1116))*$X$603))+((($D$18+$H$18)/3)*$BG$17)-(((PI()*($C$21/2)^2*(($C$21/2)*$AZ$17))/3)*$X$603)))</f>
        <v>2846.8086347034769</v>
      </c>
      <c r="Y1116" s="73">
        <v>51.1</v>
      </c>
      <c r="Z1116" s="101">
        <f t="shared" si="169"/>
        <v>5953.7541445672687</v>
      </c>
      <c r="AA1116" s="66">
        <v>51.1</v>
      </c>
      <c r="AB1116" s="102">
        <f>IF($AA1116&gt;$G$20,IF('Silo Levels'!$L$25="Pumping",((PI()*((($C$19+$G$20)-$AA1116)*($O$20/($O$19/2)))^2*((($O$20+$G$20)-$AA1116))/3)*$AB$603)+(((PI()*((($C$19+$G$20)-$AA1116)*($O$20/($O$19/2)))^2*(((($C$19+$G$20)-$AA1116)*($O$20/($O$19/2)))*$AZ$18))/3)*$AB$603),(((PI()*((($C$19+$G$20)-$AA1116)*($O$20/($O$19/2)))^2*((($O$20+$G$20)-$AA1116)/3))*$AB$603)-((PI()*((($C$19+$G$20)-$AA1116)*($O$20/($O$19/2)))^2*(((($C$19+$G$20)-$AA1116)*($O$20/($O$19/2)))*$AZ$18)/3)*$AB$603))),IF('Silo Levels'!$L$25="Pumping",(($D$18*$AB$603)+((PI()*(($C$21/2)^2)*($G$20-$AA1116))*$AB$603))+((($D$18+$H$18)/3)*$BG$18)+(((PI()*($C$21/2)^2*(($C$21/2)*$AZ$18))/3)*$AB$603),(($D$18*$AB$603)+((PI()*(($C$21/2)^2)*($G$20-$AA1116))*$AB$603))+((($D$18+$H$18)/3)*$BG$18)-(((PI()*($C$21/2)^2*(($C$21/2)*$AZ$18))/3)*$AB$603)))</f>
        <v>3268.5586851123962</v>
      </c>
      <c r="AC1116" s="73">
        <v>51.1</v>
      </c>
      <c r="AD1116" s="101">
        <f t="shared" si="170"/>
        <v>6051.8087676378564</v>
      </c>
      <c r="AE1116" s="66">
        <v>51.1</v>
      </c>
      <c r="AF1116" s="102">
        <f>IF($AE1116&gt;$G$20,IF('Silo Levels'!$L$26="Pumping",((PI()*((($C$19+$G$20)-$AE1116)*($O$20/($O$19/2)))^2*((($O$20+$G$20)-$AE1116))/3)*$AF$603)+(((PI()*((($C$19+$G$20)-$AE1116)*($O$20/($O$19/2)))^2*(((($C$19+$G$20)-$AE1116)*($O$20/($O$19/2)))*$AZ$19))/3)*$AF$603),(((PI()*((($C$19+$G$20)-$AE1116)*($O$20/($O$19/2)))^2*((($O$20+$G$20)-$AE1116)/3))*$AF$603)-((PI()*((($C$19+$G$20)-$AE1116)*($O$20/($O$19/2)))^2*(((($C$19+$G$20)-$AE1116)*($O$20/($O$19/2)))*$AZ$19)/3)*$AF$603))),IF('Silo Levels'!$L$26="Pumping",(($D$18*$AF$603)+((PI()*(($C$21/2)^2)*($G$20-$AE1116))*$AF$603))+((($D$18+$H$18)/3)*$BG$19)+(((PI()*($C$21/2)^2*(($C$21/2)*$AZ$19))/3)*$AF$603),(($D$18*$AF$603)+((PI()*(($C$21/2)^2)*($G$20-$AE1116))*$AF$603))+((($D$18+$H$18)/3)*$BG$19)-(((PI()*($C$21/2)^2*(($C$21/2)*$AZ$19))/3)*$AF$603)))</f>
        <v>4687.0992894022993</v>
      </c>
      <c r="AG1116" s="73">
        <v>51.1</v>
      </c>
      <c r="AH1116" s="101">
        <f t="shared" si="171"/>
        <v>5723.9386217455776</v>
      </c>
      <c r="AI1116" s="66">
        <v>51.1</v>
      </c>
      <c r="AJ1116" s="102">
        <f>IF($AI1116&gt;$G$20,IF('Silo Levels'!$L$27="Pumping",((PI()*((($C$19+$G$20)-$AI1116)*($O$20/($O$19/2)))^2*((($O$20+$G$20)-$AI1116))/3)*$AJ$603)+(((PI()*((($C$19+$G$20)-$AI1116)*($O$20/($O$19/2)))^2*(((($C$19+$G$20)-$AI1116)*($O$20/($O$19/2)))*$AZ$20))/3)*$AJ$603),(((PI()*((($C$19+$G$20)-$AI1116)*($O$20/($O$19/2)))^2*((($O$20+$G$20)-$AI1116)/3))*$AJ$603)-((PI()*((($C$19+$G$20)-$AI1116)*($O$20/($O$19/2)))^2*(((($C$19+$G$20)-$AI1116)*($O$20/($O$19/2)))*$AZ$20)/3)*$AJ$603))),IF('Silo Levels'!$L$27="Pumping",(($D$18*$AJ$603)+((PI()*(($C$21/2)^2)*($G$20-$AI1116))*$AJ$603))+((($D$18+$H$18)/3)*$BG$20)+(((PI()*($C$21/2)^2*(($C$21/2)*$AZ$20))/3)*$AJ$603),(($D$18*$AJ$603)+((PI()*(($C$21/2)^2)*($G$20-$AI1116))*$AJ$603))+((($D$18+$H$18)/3)*$BG$20)-(((PI()*($C$21/2)^2*(($C$21/2)*$AZ$20))/3)*$AJ$603)))</f>
        <v>3142.3919834225194</v>
      </c>
    </row>
    <row r="1117" spans="1:36" x14ac:dyDescent="0.3">
      <c r="A1117">
        <v>51.2</v>
      </c>
      <c r="B1117" s="101">
        <f t="shared" si="163"/>
        <v>5406.2969257466666</v>
      </c>
      <c r="C1117" s="66">
        <v>51.2</v>
      </c>
      <c r="D1117" s="102">
        <f>IF($C1117&gt;$G$20,IF('Silo Levels'!$L$19="Pumping",((PI()*((($C$19+$G$20)-$C1117)*($O$20/($O$19/2)))^2*((($O$20+$G$20)-$C1117))/3)*$D$603)+(((PI()*((($C$19+$G$20)-$C1117)*($O$20/($O$19/2)))^2*(((($C$19+$G$20)-$C1117)*($O$20/($O$19/2)))*$AZ$12))/3)*$D$603),(((PI()*((($C$19+$G$20)-$C1117)*($O$20/($O$19/2)))^2*((($O$20+$G$20)-$C1117)/3))*$D$603)-((PI()*((($C$19+$G$20)-$C1117)*($O$20/($O$19/2)))^2*(((($C$19+$G$20)-$C1117)*($O$20/($O$19/2)))*$AZ$12)/3)*$D$603))),IF('Silo Levels'!$L$19="Pumping",(($D$18*$D$603)+((PI()*(($C$21/2)^2)*($G$20-$C1117))*$D$603))+((($D$18+$H$18)/3)*$BG$12)+(((PI()*($C$21/2)^2*(($C$21/2)*$AZ$12))/3)*$D$603),(($D$18*$D$603)+((PI()*(($C$21/2)^2)*($G$20-$C1117))*$D$603))+((($D$18+$H$18)/3)*$BG$12)-(((PI()*($C$21/2)^2*(($C$21/2)*$AZ$12))/3)*$D$603)))</f>
        <v>3702.4504406615383</v>
      </c>
      <c r="E1117" s="73">
        <v>51.2</v>
      </c>
      <c r="F1117" s="101">
        <f t="shared" si="164"/>
        <v>4897.7635034645755</v>
      </c>
      <c r="G1117" s="66">
        <v>51.2</v>
      </c>
      <c r="H1117" s="102">
        <f>IF($G1117&gt;$G$20,IF('Silo Levels'!$L$20="Pumping",((PI()*((($C$19+$G$20)-$G1117)*($O$20/($O$19/2)))^2*((($O$20+$G$20)-$G1117))/3)*$H$603)+(((PI()*((($C$19+$G$20)-$G1117)*($O$20/($O$19/2)))^2*(((($C$19+$G$20)-$G1117)*($O$20/($O$19/2)))*$AZ$13))/3)*$H$603),(((PI()*((($C$19+$G$20)-$G1117)*($O$20/($O$19/2)))^2*((($O$20+$G$20)-$G1117)/3))*$H$603)-((PI()*((($C$19+$G$20)-$G1117)*($O$20/($O$19/2)))^2*(((($C$19+$G$20)-$G1117)*($O$20/($O$19/2)))*$AZ$13)/3)*$H$603))),IF('Silo Levels'!$L$20="Pumping",(($D$18*$H$603)+((PI()*(($C$21/2)^2)*($G$20-$G1117))*$H$603))+((($D$18+$H$18)/3)*$BG$13)+(((PI()*($C$21/2)^2*(($C$21/2)*$AZ$13))/3)*$H$603),(($D$18*$H$603)+((PI()*(($C$21/2)^2)*($G$20-$G1117))*$H$603))+((($D$18+$H$18)/3)*$BG$13)-(((PI()*($C$21/2)^2*(($C$21/2)*$AZ$13))/3)*$H$603)))</f>
        <v>2692.6530964251815</v>
      </c>
      <c r="I1117" s="73">
        <v>51.2</v>
      </c>
      <c r="J1117" s="101">
        <f t="shared" si="165"/>
        <v>4920.0775020178444</v>
      </c>
      <c r="K1117" s="66">
        <v>51.2</v>
      </c>
      <c r="L1117" s="102">
        <f>IF($K1117&gt;$G$20,IF('Silo Levels'!$L$21="Pumping",((PI()*((($C$19+$G$20)-$K1117)*($O$20/($O$19/2)))^2*((($O$20+$G$20)-$K1117))/3)*$L$603)+(((PI()*((($C$19+$G$20)-$K1117)*($O$20/($O$19/2)))^2*(((($C$19+$G$20)-$K1117)*($O$20/($O$19/2)))*$AZ$14))/3)*$L$603),(((PI()*((($C$19+$G$20)-$K1117)*($O$20/($O$19/2)))^2*((($O$20+$G$20)-$K1117)/3))*$L$603)-((PI()*((($C$19+$G$20)-$K1117)*($O$20/($O$19/2)))^2*(((($C$19+$G$20)-$K1117)*($O$20/($O$19/2)))*$AZ$14)/3)*$L$603))),IF('Silo Levels'!$L$21="Pumping",(($D$18*$L$603)+((PI()*(($C$21/2)^2)*($G$20-$K1117))*$L$603))+((($D$18+$H$18)/3)*$BG$14)+(((PI()*($C$21/2)^2*(($C$21/2)*$AZ$14))/3)*$L$603),(($D$18*$L$603)+((PI()*(($C$21/2)^2)*($G$20-$K1117))*$L$603))+((($D$18+$H$18)/3)*$BG$14)-(((PI()*($C$21/2)^2*(($C$21/2)*$AZ$14))/3)*$L$603)))</f>
        <v>2704.9207073981456</v>
      </c>
      <c r="M1117" s="73">
        <v>51.2</v>
      </c>
      <c r="N1117" s="101">
        <f t="shared" si="166"/>
        <v>5036.1334478007366</v>
      </c>
      <c r="O1117" s="66">
        <v>51.2</v>
      </c>
      <c r="P1117" s="102">
        <f>IF($O1117&gt;$G$20,IF('Silo Levels'!$L$22="Pumping",((PI()*((($C$19+$G$20)-$O1117)*($O$20/($O$19/2)))^2*((($O$20+$G$20)-$O1117))/3)*$P$603)+(((PI()*((($C$19+$G$20)-$O1117)*($O$20/($O$19/2)))^2*(((($C$19+$G$20)-$O1117)*($O$20/($O$19/2)))*$AZ$15))/3)*$P$603),(((PI()*((($C$19+$G$20)-$O1117)*($O$20/($O$19/2)))^2*((($O$20+$G$20)-$O1117)/3))*$P$603)-((PI()*((($C$19+$G$20)-$O1117)*($O$20/($O$19/2)))^2*(((($C$19+$G$20)-$O1117)*($O$20/($O$19/2)))*$AZ$15)/3)*$P$603))),IF('Silo Levels'!$L$22="Pumping",(($D$18*$P$603)+((PI()*(($C$21/2)^2)*($G$20-$O1117))*$P$603))+((($D$18+$H$18)/3)*$BG$15)+(((PI()*($C$21/2)^2*(($C$21/2)*$AZ$15))/3)*$P$603),(($D$18*$P$603)+((PI()*(($C$21/2)^2)*($G$20-$O1117))*$P$603))+((($D$18+$H$18)/3)*$BG$15)-(((PI()*($C$21/2)^2*(($C$21/2)*$AZ$15))/3)*$P$603)))</f>
        <v>2768.7250134961851</v>
      </c>
      <c r="Q1117" s="73">
        <v>51.2</v>
      </c>
      <c r="R1117" s="101">
        <f t="shared" si="167"/>
        <v>5209.4938256659534</v>
      </c>
      <c r="S1117" s="66">
        <v>51.2</v>
      </c>
      <c r="T1117" s="102">
        <f>IF($S1117&gt;$G$20,IF('Silo Levels'!$L$23="Pumping",((PI()*((($C$19+$G$20)-$S1117)*($O$20/($O$19/2)))^2*((($O$20+$G$20)-$S1117))/3)*$T$603)+(((PI()*((($C$19+$G$20)-$S1117)*($O$20/($O$19/2)))^2*(((($C$19+$G$20)-$S1117)*($O$20/($O$19/2)))*$AZ$16))/3)*$T$603),(((PI()*((($C$19+$G$20)-$S1117)*($O$20/($O$19/2)))^2*((($O$20+$G$20)-$S1117)/3))*$T$603)-((PI()*((($C$19+$G$20)-$S1117)*($O$20/($O$19/2)))^2*(((($C$19+$G$20)-$S1117)*($O$20/($O$19/2)))*$AZ$16)/3)*$T$603))),IF('Silo Levels'!$L$23="Pumping",(($D$18*$T$603)+((PI()*(($C$21/2)^2)*($G$20-$S1117))*$T$603))+((($D$18+$H$18)/3)*$BG$16)+(((PI()*($C$21/2)^2*(($C$21/2)*$AZ$16))/3)*$T$603),(($D$18*$T$603)+((PI()*(($C$21/2)^2)*($G$20-$S1117))*$T$603))+((($D$18+$H$18)/3)*$BG$16)-(((PI()*($C$21/2)^2*(($C$21/2)*$AZ$16))/3)*$T$603)))</f>
        <v>2864.0336901862725</v>
      </c>
      <c r="U1117" s="73">
        <v>51.2</v>
      </c>
      <c r="V1117" s="101">
        <f t="shared" si="168"/>
        <v>4897.7635034645755</v>
      </c>
      <c r="W1117" s="66">
        <v>51.2</v>
      </c>
      <c r="X1117" s="102">
        <f>IF($W1117&gt;$G$20,IF('Silo Levels'!$L$24="Pumping",((PI()*((($C$19+$G$20)-$W1117)*($O$20/($O$19/2)))^2*((($O$20+$G$20)-$W1117))/3)*$X$603)+(((PI()*((($C$19+$G$20)-$W1117)*($O$20/($O$19/2)))^2*(((($C$19+$G$20)-$W1117)*($O$20/($O$19/2)))*$AZ$17))/3)*$X$603),(((PI()*((($C$19+$G$20)-$W1117)*($O$20/($O$19/2)))^2*((($O$20+$G$20)-$W1117)/3))*$X$603)-((PI()*((($C$19+$G$20)-$W1117)*($O$20/($O$19/2)))^2*(((($C$19+$G$20)-$W1117)*($O$20/($O$19/2)))*$AZ$17)/3)*$X$603))),IF('Silo Levels'!$L$24="Pumping",(($D$18*$X$603)+((PI()*(($C$21/2)^2)*($G$20-$W1117))*$X$603))+((($D$18+$H$18)/3)*$BG$17)+(((PI()*($C$21/2)^2*(($C$21/2)*$AZ$17))/3)*$X$603),(($D$18*$X$603)+((PI()*(($C$21/2)^2)*($G$20-$W1117))*$X$603))+((($D$18+$H$18)/3)*$BG$17)-(((PI()*($C$21/2)^2*(($C$21/2)*$AZ$17))/3)*$X$603)))</f>
        <v>2692.6530964251815</v>
      </c>
      <c r="Y1117" s="73">
        <v>51.2</v>
      </c>
      <c r="Z1117" s="101">
        <f t="shared" si="169"/>
        <v>5623.3591684827488</v>
      </c>
      <c r="AA1117" s="66">
        <v>51.2</v>
      </c>
      <c r="AB1117" s="102">
        <f>IF($AA1117&gt;$G$20,IF('Silo Levels'!$L$25="Pumping",((PI()*((($C$19+$G$20)-$AA1117)*($O$20/($O$19/2)))^2*((($O$20+$G$20)-$AA1117))/3)*$AB$603)+(((PI()*((($C$19+$G$20)-$AA1117)*($O$20/($O$19/2)))^2*(((($C$19+$G$20)-$AA1117)*($O$20/($O$19/2)))*$AZ$18))/3)*$AB$603),(((PI()*((($C$19+$G$20)-$AA1117)*($O$20/($O$19/2)))^2*((($O$20+$G$20)-$AA1117)/3))*$AB$603)-((PI()*((($C$19+$G$20)-$AA1117)*($O$20/($O$19/2)))^2*(((($C$19+$G$20)-$AA1117)*($O$20/($O$19/2)))*$AZ$18)/3)*$AB$603))),IF('Silo Levels'!$L$25="Pumping",(($D$18*$AB$603)+((PI()*(($C$21/2)^2)*($G$20-$AA1117))*$AB$603))+((($D$18+$H$18)/3)*$BG$18)+(((PI()*($C$21/2)^2*(($C$21/2)*$AZ$18))/3)*$AB$603),(($D$18*$AB$603)+((PI()*(($C$21/2)^2)*($G$20-$AA1117))*$AB$603))+((($D$18+$H$18)/3)*$BG$18)-(((PI()*($C$21/2)^2*(($C$21/2)*$AZ$18))/3)*$AB$603)))</f>
        <v>3091.5652555732931</v>
      </c>
      <c r="AC1117" s="73">
        <v>51.2</v>
      </c>
      <c r="AD1117" s="101">
        <f t="shared" si="170"/>
        <v>5715.9723920501428</v>
      </c>
      <c r="AE1117" s="66">
        <v>51.2</v>
      </c>
      <c r="AF1117" s="102">
        <f>IF($AE1117&gt;$G$20,IF('Silo Levels'!$L$26="Pumping",((PI()*((($C$19+$G$20)-$AE1117)*($O$20/($O$19/2)))^2*((($O$20+$G$20)-$AE1117))/3)*$AF$603)+(((PI()*((($C$19+$G$20)-$AE1117)*($O$20/($O$19/2)))^2*(((($C$19+$G$20)-$AE1117)*($O$20/($O$19/2)))*$AZ$19))/3)*$AF$603),(((PI()*((($C$19+$G$20)-$AE1117)*($O$20/($O$19/2)))^2*((($O$20+$G$20)-$AE1117)/3))*$AF$603)-((PI()*((($C$19+$G$20)-$AE1117)*($O$20/($O$19/2)))^2*(((($C$19+$G$20)-$AE1117)*($O$20/($O$19/2)))*$AZ$19)/3)*$AF$603))),IF('Silo Levels'!$L$26="Pumping",(($D$18*$AF$603)+((PI()*(($C$21/2)^2)*($G$20-$AE1117))*$AF$603))+((($D$18+$H$18)/3)*$BG$19)+(((PI()*($C$21/2)^2*(($C$21/2)*$AZ$19))/3)*$AF$603),(($D$18*$AF$603)+((PI()*(($C$21/2)^2)*($G$20-$AE1117))*$AF$603))+((($D$18+$H$18)/3)*$BG$19)-(((PI()*($C$21/2)^2*(($C$21/2)*$AZ$19))/3)*$AF$603)))</f>
        <v>4429.2269010578175</v>
      </c>
      <c r="AG1117" s="73">
        <v>51.2</v>
      </c>
      <c r="AH1117" s="101">
        <f t="shared" si="171"/>
        <v>5406.2969257466666</v>
      </c>
      <c r="AI1117" s="66">
        <v>51.2</v>
      </c>
      <c r="AJ1117" s="102">
        <f>IF($AI1117&gt;$G$20,IF('Silo Levels'!$L$27="Pumping",((PI()*((($C$19+$G$20)-$AI1117)*($O$20/($O$19/2)))^2*((($O$20+$G$20)-$AI1117))/3)*$AJ$603)+(((PI()*((($C$19+$G$20)-$AI1117)*($O$20/($O$19/2)))^2*(((($C$19+$G$20)-$AI1117)*($O$20/($O$19/2)))*$AZ$20))/3)*$AJ$603),(((PI()*((($C$19+$G$20)-$AI1117)*($O$20/($O$19/2)))^2*((($O$20+$G$20)-$AI1117)/3))*$AJ$603)-((PI()*((($C$19+$G$20)-$AI1117)*($O$20/($O$19/2)))^2*(((($C$19+$G$20)-$AI1117)*($O$20/($O$19/2)))*$AZ$20)/3)*$AJ$603))),IF('Silo Levels'!$L$27="Pumping",(($D$18*$AJ$603)+((PI()*(($C$21/2)^2)*($G$20-$AI1117))*$AJ$603))+((($D$18+$H$18)/3)*$BG$20)+(((PI()*($C$21/2)^2*(($C$21/2)*$AZ$20))/3)*$AJ$603),(($D$18*$AJ$603)+((PI()*(($C$21/2)^2)*($G$20-$AI1117))*$AJ$603))+((($D$18+$H$18)/3)*$BG$20)-(((PI()*($C$21/2)^2*(($C$21/2)*$AZ$20))/3)*$AJ$603)))</f>
        <v>2972.2305184821976</v>
      </c>
    </row>
    <row r="1118" spans="1:36" x14ac:dyDescent="0.3">
      <c r="A1118">
        <v>51.3</v>
      </c>
      <c r="B1118" s="101">
        <f t="shared" si="163"/>
        <v>5100.6186875117601</v>
      </c>
      <c r="C1118" s="66">
        <v>51.3</v>
      </c>
      <c r="D1118" s="102">
        <f>IF($C1118&gt;$G$20,IF('Silo Levels'!$L$19="Pumping",((PI()*((($C$19+$G$20)-$C1118)*($O$20/($O$19/2)))^2*((($O$20+$G$20)-$C1118))/3)*$D$603)+(((PI()*((($C$19+$G$20)-$C1118)*($O$20/($O$19/2)))^2*(((($C$19+$G$20)-$C1118)*($O$20/($O$19/2)))*$AZ$12))/3)*$D$603),(((PI()*((($C$19+$G$20)-$C1118)*($O$20/($O$19/2)))^2*((($O$20+$G$20)-$C1118)/3))*$D$603)-((PI()*((($C$19+$G$20)-$C1118)*($O$20/($O$19/2)))^2*(((($C$19+$G$20)-$C1118)*($O$20/($O$19/2)))*$AZ$12)/3)*$D$603))),IF('Silo Levels'!$L$19="Pumping",(($D$18*$D$603)+((PI()*(($C$21/2)^2)*($G$20-$C1118))*$D$603))+((($D$18+$H$18)/3)*$BG$12)+(((PI()*($C$21/2)^2*(($C$21/2)*$AZ$12))/3)*$D$603),(($D$18*$D$603)+((PI()*(($C$21/2)^2)*($G$20-$C1118))*$D$603))+((($D$18+$H$18)/3)*$BG$12)-(((PI()*($C$21/2)^2*(($C$21/2)*$AZ$12))/3)*$D$603)))</f>
        <v>3495.9997066201358</v>
      </c>
      <c r="E1118" s="73">
        <v>51.3</v>
      </c>
      <c r="F1118" s="101">
        <f t="shared" si="164"/>
        <v>4620.8383290627817</v>
      </c>
      <c r="G1118" s="66">
        <v>51.3</v>
      </c>
      <c r="H1118" s="102">
        <f>IF($G1118&gt;$G$20,IF('Silo Levels'!$L$20="Pumping",((PI()*((($C$19+$G$20)-$G1118)*($O$20/($O$19/2)))^2*((($O$20+$G$20)-$G1118))/3)*$H$603)+(((PI()*((($C$19+$G$20)-$G1118)*($O$20/($O$19/2)))^2*(((($C$19+$G$20)-$G1118)*($O$20/($O$19/2)))*$AZ$13))/3)*$H$603),(((PI()*((($C$19+$G$20)-$G1118)*($O$20/($O$19/2)))^2*((($O$20+$G$20)-$G1118)/3))*$H$603)-((PI()*((($C$19+$G$20)-$G1118)*($O$20/($O$19/2)))^2*(((($C$19+$G$20)-$G1118)*($O$20/($O$19/2)))*$AZ$13)/3)*$H$603))),IF('Silo Levels'!$L$20="Pumping",(($D$18*$H$603)+((PI()*(($C$21/2)^2)*($G$20-$G1118))*$H$603))+((($D$18+$H$18)/3)*$BG$13)+(((PI()*($C$21/2)^2*(($C$21/2)*$AZ$13))/3)*$H$603),(($D$18*$H$603)+((PI()*(($C$21/2)^2)*($G$20-$G1118))*$H$603))+((($D$18+$H$18)/3)*$BG$13)-(((PI()*($C$21/2)^2*(($C$21/2)*$AZ$13))/3)*$H$603)))</f>
        <v>2544.1477087101612</v>
      </c>
      <c r="I1118" s="73">
        <v>51.3</v>
      </c>
      <c r="J1118" s="101">
        <f t="shared" si="165"/>
        <v>4641.8906685064203</v>
      </c>
      <c r="K1118" s="66">
        <v>51.3</v>
      </c>
      <c r="L1118" s="102">
        <f>IF($K1118&gt;$G$20,IF('Silo Levels'!$L$21="Pumping",((PI()*((($C$19+$G$20)-$K1118)*($O$20/($O$19/2)))^2*((($O$20+$G$20)-$K1118))/3)*$L$603)+(((PI()*((($C$19+$G$20)-$K1118)*($O$20/($O$19/2)))^2*(((($C$19+$G$20)-$K1118)*($O$20/($O$19/2)))*$AZ$14))/3)*$L$603),(((PI()*((($C$19+$G$20)-$K1118)*($O$20/($O$19/2)))^2*((($O$20+$G$20)-$K1118)/3))*$L$603)-((PI()*((($C$19+$G$20)-$K1118)*($O$20/($O$19/2)))^2*(((($C$19+$G$20)-$K1118)*($O$20/($O$19/2)))*$AZ$14)/3)*$L$603))),IF('Silo Levels'!$L$21="Pumping",(($D$18*$L$603)+((PI()*(($C$21/2)^2)*($G$20-$K1118))*$L$603))+((($D$18+$H$18)/3)*$BG$14)+(((PI()*($C$21/2)^2*(($C$21/2)*$AZ$14))/3)*$L$603),(($D$18*$L$603)+((PI()*(($C$21/2)^2)*($G$20-$K1118))*$L$603))+((($D$18+$H$18)/3)*$BG$14)-(((PI()*($C$21/2)^2*(($C$21/2)*$AZ$14))/3)*$L$603)))</f>
        <v>2555.738735563807</v>
      </c>
      <c r="M1118" s="73">
        <v>51.3</v>
      </c>
      <c r="N1118" s="101">
        <f t="shared" si="166"/>
        <v>4751.3846778047182</v>
      </c>
      <c r="O1118" s="66">
        <v>51.3</v>
      </c>
      <c r="P1118" s="102">
        <f>IF($O1118&gt;$G$20,IF('Silo Levels'!$L$22="Pumping",((PI()*((($C$19+$G$20)-$O1118)*($O$20/($O$19/2)))^2*((($O$20+$G$20)-$O1118))/3)*$P$603)+(((PI()*((($C$19+$G$20)-$O1118)*($O$20/($O$19/2)))^2*(((($C$19+$G$20)-$O1118)*($O$20/($O$19/2)))*$AZ$15))/3)*$P$603),(((PI()*((($C$19+$G$20)-$O1118)*($O$20/($O$19/2)))^2*((($O$20+$G$20)-$O1118)/3))*$P$603)-((PI()*((($C$19+$G$20)-$O1118)*($O$20/($O$19/2)))^2*(((($C$19+$G$20)-$O1118)*($O$20/($O$19/2)))*$AZ$15)/3)*$P$603))),IF('Silo Levels'!$L$22="Pumping",(($D$18*$P$603)+((PI()*(($C$21/2)^2)*($G$20-$O1118))*$P$603))+((($D$18+$H$18)/3)*$BG$15)+(((PI()*($C$21/2)^2*(($C$21/2)*$AZ$15))/3)*$P$603),(($D$18*$P$603)+((PI()*(($C$21/2)^2)*($G$20-$O1118))*$P$603))+((($D$18+$H$18)/3)*$BG$15)-(((PI()*($C$21/2)^2*(($C$21/2)*$AZ$15))/3)*$P$603)))</f>
        <v>2616.0241022085766</v>
      </c>
      <c r="Q1118" s="73">
        <v>51.3</v>
      </c>
      <c r="R1118" s="101">
        <f t="shared" si="167"/>
        <v>4914.943060771504</v>
      </c>
      <c r="S1118" s="66">
        <v>51.3</v>
      </c>
      <c r="T1118" s="102">
        <f>IF($S1118&gt;$G$20,IF('Silo Levels'!$L$23="Pumping",((PI()*((($C$19+$G$20)-$S1118)*($O$20/($O$19/2)))^2*((($O$20+$G$20)-$S1118))/3)*$T$603)+(((PI()*((($C$19+$G$20)-$S1118)*($O$20/($O$19/2)))^2*(((($C$19+$G$20)-$S1118)*($O$20/($O$19/2)))*$AZ$16))/3)*$T$603),(((PI()*((($C$19+$G$20)-$S1118)*($O$20/($O$19/2)))^2*((($O$20+$G$20)-$S1118)/3))*$T$603)-((PI()*((($C$19+$G$20)-$S1118)*($O$20/($O$19/2)))^2*(((($C$19+$G$20)-$S1118)*($O$20/($O$19/2)))*$AZ$16)/3)*$T$603))),IF('Silo Levels'!$L$23="Pumping",(($D$18*$T$603)+((PI()*(($C$21/2)^2)*($G$20-$S1118))*$T$603))+((($D$18+$H$18)/3)*$BG$16)+(((PI()*($C$21/2)^2*(($C$21/2)*$AZ$16))/3)*$T$603),(($D$18*$T$603)+((PI()*(($C$21/2)^2)*($G$20-$S1118))*$T$603))+((($D$18+$H$18)/3)*$BG$16)-(((PI()*($C$21/2)^2*(($C$21/2)*$AZ$16))/3)*$T$603)))</f>
        <v>2706.0763082440312</v>
      </c>
      <c r="U1118" s="73">
        <v>51.3</v>
      </c>
      <c r="V1118" s="101">
        <f t="shared" si="168"/>
        <v>4620.8383290627817</v>
      </c>
      <c r="W1118" s="66">
        <v>51.3</v>
      </c>
      <c r="X1118" s="102">
        <f>IF($W1118&gt;$G$20,IF('Silo Levels'!$L$24="Pumping",((PI()*((($C$19+$G$20)-$W1118)*($O$20/($O$19/2)))^2*((($O$20+$G$20)-$W1118))/3)*$X$603)+(((PI()*((($C$19+$G$20)-$W1118)*($O$20/($O$19/2)))^2*(((($C$19+$G$20)-$W1118)*($O$20/($O$19/2)))*$AZ$17))/3)*$X$603),(((PI()*((($C$19+$G$20)-$W1118)*($O$20/($O$19/2)))^2*((($O$20+$G$20)-$W1118)/3))*$X$603)-((PI()*((($C$19+$G$20)-$W1118)*($O$20/($O$19/2)))^2*(((($C$19+$G$20)-$W1118)*($O$20/($O$19/2)))*$AZ$17)/3)*$X$603))),IF('Silo Levels'!$L$24="Pumping",(($D$18*$X$603)+((PI()*(($C$21/2)^2)*($G$20-$W1118))*$X$603))+((($D$18+$H$18)/3)*$BG$17)+(((PI()*($C$21/2)^2*(($C$21/2)*$AZ$17))/3)*$X$603),(($D$18*$X$603)+((PI()*(($C$21/2)^2)*($G$20-$W1118))*$X$603))+((($D$18+$H$18)/3)*$BG$17)-(((PI()*($C$21/2)^2*(($C$21/2)*$AZ$17))/3)*$X$603)))</f>
        <v>2544.1477087101612</v>
      </c>
      <c r="Y1118" s="73">
        <v>51.3</v>
      </c>
      <c r="Z1118" s="101">
        <f t="shared" si="169"/>
        <v>5305.407981710573</v>
      </c>
      <c r="AA1118" s="66">
        <v>51.3</v>
      </c>
      <c r="AB1118" s="102">
        <f>IF($AA1118&gt;$G$20,IF('Silo Levels'!$L$25="Pumping",((PI()*((($C$19+$G$20)-$AA1118)*($O$20/($O$19/2)))^2*((($O$20+$G$20)-$AA1118))/3)*$AB$603)+(((PI()*((($C$19+$G$20)-$AA1118)*($O$20/($O$19/2)))^2*(((($C$19+$G$20)-$AA1118)*($O$20/($O$19/2)))*$AZ$18))/3)*$AB$603),(((PI()*((($C$19+$G$20)-$AA1118)*($O$20/($O$19/2)))^2*((($O$20+$G$20)-$AA1118)/3))*$AB$603)-((PI()*((($C$19+$G$20)-$AA1118)*($O$20/($O$19/2)))^2*(((($C$19+$G$20)-$AA1118)*($O$20/($O$19/2)))*$AZ$18)/3)*$AB$603))),IF('Silo Levels'!$L$25="Pumping",(($D$18*$AB$603)+((PI()*(($C$21/2)^2)*($G$20-$AA1118))*$AB$603))+((($D$18+$H$18)/3)*$BG$18)+(((PI()*($C$21/2)^2*(($C$21/2)*$AZ$18))/3)*$AB$603),(($D$18*$AB$603)+((PI()*(($C$21/2)^2)*($G$20-$AA1118))*$AB$603))+((($D$18+$H$18)/3)*$BG$18)-(((PI()*($C$21/2)^2*(($C$21/2)*$AZ$18))/3)*$AB$603)))</f>
        <v>2921.0590371767512</v>
      </c>
      <c r="AC1118" s="73">
        <v>51.3</v>
      </c>
      <c r="AD1118" s="101">
        <f t="shared" si="170"/>
        <v>5392.7847472353997</v>
      </c>
      <c r="AE1118" s="66">
        <v>51.3</v>
      </c>
      <c r="AF1118" s="102">
        <f>IF($AE1118&gt;$G$20,IF('Silo Levels'!$L$26="Pumping",((PI()*((($C$19+$G$20)-$AE1118)*($O$20/($O$19/2)))^2*((($O$20+$G$20)-$AE1118))/3)*$AF$603)+(((PI()*((($C$19+$G$20)-$AE1118)*($O$20/($O$19/2)))^2*(((($C$19+$G$20)-$AE1118)*($O$20/($O$19/2)))*$AZ$19))/3)*$AF$603),(((PI()*((($C$19+$G$20)-$AE1118)*($O$20/($O$19/2)))^2*((($O$20+$G$20)-$AE1118)/3))*$AF$603)-((PI()*((($C$19+$G$20)-$AE1118)*($O$20/($O$19/2)))^2*(((($C$19+$G$20)-$AE1118)*($O$20/($O$19/2)))*$AZ$19)/3)*$AF$603))),IF('Silo Levels'!$L$26="Pumping",(($D$18*$AF$603)+((PI()*(($C$21/2)^2)*($G$20-$AE1118))*$AF$603))+((($D$18+$H$18)/3)*$BG$19)+(((PI()*($C$21/2)^2*(($C$21/2)*$AZ$19))/3)*$AF$603),(($D$18*$AF$603)+((PI()*(($C$21/2)^2)*($G$20-$AE1118))*$AF$603))+((($D$18+$H$18)/3)*$BG$19)-(((PI()*($C$21/2)^2*(($C$21/2)*$AZ$19))/3)*$AF$603)))</f>
        <v>4180.9759038349112</v>
      </c>
      <c r="AG1118" s="73">
        <v>51.3</v>
      </c>
      <c r="AH1118" s="101">
        <f t="shared" si="171"/>
        <v>5100.6186875117601</v>
      </c>
      <c r="AI1118" s="66">
        <v>51.3</v>
      </c>
      <c r="AJ1118" s="102">
        <f>IF($AI1118&gt;$G$20,IF('Silo Levels'!$L$27="Pumping",((PI()*((($C$19+$G$20)-$AI1118)*($O$20/($O$19/2)))^2*((($O$20+$G$20)-$AI1118))/3)*$AJ$603)+(((PI()*((($C$19+$G$20)-$AI1118)*($O$20/($O$19/2)))^2*(((($C$19+$G$20)-$AI1118)*($O$20/($O$19/2)))*$AZ$20))/3)*$AJ$603),(((PI()*((($C$19+$G$20)-$AI1118)*($O$20/($O$19/2)))^2*((($O$20+$G$20)-$AI1118)/3))*$AJ$603)-((PI()*((($C$19+$G$20)-$AI1118)*($O$20/($O$19/2)))^2*(((($C$19+$G$20)-$AI1118)*($O$20/($O$19/2)))*$AZ$20)/3)*$AJ$603))),IF('Silo Levels'!$L$27="Pumping",(($D$18*$AJ$603)+((PI()*(($C$21/2)^2)*($G$20-$AI1118))*$AJ$603))+((($D$18+$H$18)/3)*$BG$20)+(((PI()*($C$21/2)^2*(($C$21/2)*$AZ$20))/3)*$AJ$603),(($D$18*$AJ$603)+((PI()*(($C$21/2)^2)*($G$20-$AI1118))*$AJ$603))+((($D$18+$H$18)/3)*$BG$20)-(((PI()*($C$21/2)^2*(($C$21/2)*$AZ$20))/3)*$AJ$603)))</f>
        <v>2808.3058576665831</v>
      </c>
    </row>
    <row r="1119" spans="1:36" x14ac:dyDescent="0.3">
      <c r="A1119">
        <v>51.4</v>
      </c>
      <c r="B1119" s="101">
        <f t="shared" si="163"/>
        <v>4806.6744919749844</v>
      </c>
      <c r="C1119" s="66">
        <v>51.4</v>
      </c>
      <c r="D1119" s="102">
        <f>IF($C1119&gt;$G$20,IF('Silo Levels'!$L$19="Pumping",((PI()*((($C$19+$G$20)-$C1119)*($O$20/($O$19/2)))^2*((($O$20+$G$20)-$C1119))/3)*$D$603)+(((PI()*((($C$19+$G$20)-$C1119)*($O$20/($O$19/2)))^2*(((($C$19+$G$20)-$C1119)*($O$20/($O$19/2)))*$AZ$12))/3)*$D$603),(((PI()*((($C$19+$G$20)-$C1119)*($O$20/($O$19/2)))^2*((($O$20+$G$20)-$C1119)/3))*$D$603)-((PI()*((($C$19+$G$20)-$C1119)*($O$20/($O$19/2)))^2*(((($C$19+$G$20)-$C1119)*($O$20/($O$19/2)))*$AZ$12)/3)*$D$603))),IF('Silo Levels'!$L$19="Pumping",(($D$18*$D$603)+((PI()*(($C$21/2)^2)*($G$20-$C1119))*$D$603))+((($D$18+$H$18)/3)*$BG$12)+(((PI()*($C$21/2)^2*(($C$21/2)*$AZ$12))/3)*$D$603),(($D$18*$D$603)+((PI()*(($C$21/2)^2)*($G$20-$C1119))*$D$603))+((($D$18+$H$18)/3)*$BG$12)-(((PI()*($C$21/2)^2*(($C$21/2)*$AZ$12))/3)*$D$603)))</f>
        <v>3297.3537370867498</v>
      </c>
      <c r="E1119" s="73">
        <v>51.4</v>
      </c>
      <c r="F1119" s="101">
        <f t="shared" si="164"/>
        <v>4354.5434561158172</v>
      </c>
      <c r="G1119" s="66">
        <v>51.4</v>
      </c>
      <c r="H1119" s="102">
        <f>IF($G1119&gt;$G$20,IF('Silo Levels'!$L$20="Pumping",((PI()*((($C$19+$G$20)-$G1119)*($O$20/($O$19/2)))^2*((($O$20+$G$20)-$G1119))/3)*$H$603)+(((PI()*((($C$19+$G$20)-$G1119)*($O$20/($O$19/2)))^2*(((($C$19+$G$20)-$G1119)*($O$20/($O$19/2)))*$AZ$13))/3)*$H$603),(((PI()*((($C$19+$G$20)-$G1119)*($O$20/($O$19/2)))^2*((($O$20+$G$20)-$G1119)/3))*$H$603)-((PI()*((($C$19+$G$20)-$G1119)*($O$20/($O$19/2)))^2*(((($C$19+$G$20)-$G1119)*($O$20/($O$19/2)))*$AZ$13)/3)*$H$603))),IF('Silo Levels'!$L$20="Pumping",(($D$18*$H$603)+((PI()*(($C$21/2)^2)*($G$20-$G1119))*$H$603))+((($D$18+$H$18)/3)*$BG$13)+(((PI()*($C$21/2)^2*(($C$21/2)*$AZ$13))/3)*$H$603),(($D$18*$H$603)+((PI()*(($C$21/2)^2)*($G$20-$G1119))*$H$603))+((($D$18+$H$18)/3)*$BG$13)-(((PI()*($C$21/2)^2*(($C$21/2)*$AZ$13))/3)*$H$603)))</f>
        <v>2401.1873684056527</v>
      </c>
      <c r="I1119" s="73">
        <v>51.4</v>
      </c>
      <c r="J1119" s="101">
        <f t="shared" si="165"/>
        <v>4374.382567643187</v>
      </c>
      <c r="K1119" s="66">
        <v>51.4</v>
      </c>
      <c r="L1119" s="102">
        <f>IF($K1119&gt;$G$20,IF('Silo Levels'!$L$21="Pumping",((PI()*((($C$19+$G$20)-$K1119)*($O$20/($O$19/2)))^2*((($O$20+$G$20)-$K1119))/3)*$L$603)+(((PI()*((($C$19+$G$20)-$K1119)*($O$20/($O$19/2)))^2*(((($C$19+$G$20)-$K1119)*($O$20/($O$19/2)))*$AZ$14))/3)*$L$603),(((PI()*((($C$19+$G$20)-$K1119)*($O$20/($O$19/2)))^2*((($O$20+$G$20)-$K1119)/3))*$L$603)-((PI()*((($C$19+$G$20)-$K1119)*($O$20/($O$19/2)))^2*(((($C$19+$G$20)-$K1119)*($O$20/($O$19/2)))*$AZ$14)/3)*$L$603))),IF('Silo Levels'!$L$21="Pumping",(($D$18*$L$603)+((PI()*(($C$21/2)^2)*($G$20-$K1119))*$L$603))+((($D$18+$H$18)/3)*$BG$14)+(((PI()*($C$21/2)^2*(($C$21/2)*$AZ$14))/3)*$L$603),(($D$18*$L$603)+((PI()*(($C$21/2)^2)*($G$20-$K1119))*$L$603))+((($D$18+$H$18)/3)*$BG$14)-(((PI()*($C$21/2)^2*(($C$21/2)*$AZ$14))/3)*$L$603)))</f>
        <v>2412.1270741359986</v>
      </c>
      <c r="M1119" s="73">
        <v>51.4</v>
      </c>
      <c r="N1119" s="101">
        <f t="shared" si="166"/>
        <v>4477.5665329152407</v>
      </c>
      <c r="O1119" s="66">
        <v>51.4</v>
      </c>
      <c r="P1119" s="102">
        <f>IF($O1119&gt;$G$20,IF('Silo Levels'!$L$22="Pumping",((PI()*((($C$19+$G$20)-$O1119)*($O$20/($O$19/2)))^2*((($O$20+$G$20)-$O1119))/3)*$P$603)+(((PI()*((($C$19+$G$20)-$O1119)*($O$20/($O$19/2)))^2*(((($C$19+$G$20)-$O1119)*($O$20/($O$19/2)))*$AZ$15))/3)*$P$603),(((PI()*((($C$19+$G$20)-$O1119)*($O$20/($O$19/2)))^2*((($O$20+$G$20)-$O1119)/3))*$P$603)-((PI()*((($C$19+$G$20)-$O1119)*($O$20/($O$19/2)))^2*(((($C$19+$G$20)-$O1119)*($O$20/($O$19/2)))*$AZ$15)/3)*$P$603))),IF('Silo Levels'!$L$22="Pumping",(($D$18*$P$603)+((PI()*(($C$21/2)^2)*($G$20-$O1119))*$P$603))+((($D$18+$H$18)/3)*$BG$15)+(((PI()*($C$21/2)^2*(($C$21/2)*$AZ$15))/3)*$P$603),(($D$18*$P$603)+((PI()*(($C$21/2)^2)*($G$20-$O1119))*$P$603))+((($D$18+$H$18)/3)*$BG$15)-(((PI()*($C$21/2)^2*(($C$21/2)*$AZ$15))/3)*$P$603)))</f>
        <v>2469.0248951200301</v>
      </c>
      <c r="Q1119" s="73">
        <v>51.4</v>
      </c>
      <c r="R1119" s="101">
        <f t="shared" si="167"/>
        <v>4631.6991892692567</v>
      </c>
      <c r="S1119" s="66">
        <v>51.4</v>
      </c>
      <c r="T1119" s="102">
        <f>IF($S1119&gt;$G$20,IF('Silo Levels'!$L$23="Pumping",((PI()*((($C$19+$G$20)-$S1119)*($O$20/($O$19/2)))^2*((($O$20+$G$20)-$S1119))/3)*$T$603)+(((PI()*((($C$19+$G$20)-$S1119)*($O$20/($O$19/2)))^2*(((($C$19+$G$20)-$S1119)*($O$20/($O$19/2)))*$AZ$16))/3)*$T$603),(((PI()*((($C$19+$G$20)-$S1119)*($O$20/($O$19/2)))^2*((($O$20+$G$20)-$S1119)/3))*$T$603)-((PI()*((($C$19+$G$20)-$S1119)*($O$20/($O$19/2)))^2*(((($C$19+$G$20)-$S1119)*($O$20/($O$19/2)))*$AZ$16)/3)*$T$603))),IF('Silo Levels'!$L$23="Pumping",(($D$18*$T$603)+((PI()*(($C$21/2)^2)*($G$20-$S1119))*$T$603))+((($D$18+$H$18)/3)*$BG$16)+(((PI()*($C$21/2)^2*(($C$21/2)*$AZ$16))/3)*$T$603),(($D$18*$T$603)+((PI()*(($C$21/2)^2)*($G$20-$S1119))*$T$603))+((($D$18+$H$18)/3)*$BG$16)-(((PI()*($C$21/2)^2*(($C$21/2)*$AZ$16))/3)*$T$603)))</f>
        <v>2554.0169020263515</v>
      </c>
      <c r="U1119" s="73">
        <v>51.4</v>
      </c>
      <c r="V1119" s="101">
        <f t="shared" si="168"/>
        <v>4354.5434561158172</v>
      </c>
      <c r="W1119" s="66">
        <v>51.4</v>
      </c>
      <c r="X1119" s="102">
        <f>IF($W1119&gt;$G$20,IF('Silo Levels'!$L$24="Pumping",((PI()*((($C$19+$G$20)-$W1119)*($O$20/($O$19/2)))^2*((($O$20+$G$20)-$W1119))/3)*$X$603)+(((PI()*((($C$19+$G$20)-$W1119)*($O$20/($O$19/2)))^2*(((($C$19+$G$20)-$W1119)*($O$20/($O$19/2)))*$AZ$17))/3)*$X$603),(((PI()*((($C$19+$G$20)-$W1119)*($O$20/($O$19/2)))^2*((($O$20+$G$20)-$W1119)/3))*$X$603)-((PI()*((($C$19+$G$20)-$W1119)*($O$20/($O$19/2)))^2*(((($C$19+$G$20)-$W1119)*($O$20/($O$19/2)))*$AZ$17)/3)*$X$603))),IF('Silo Levels'!$L$24="Pumping",(($D$18*$X$603)+((PI()*(($C$21/2)^2)*($G$20-$W1119))*$X$603))+((($D$18+$H$18)/3)*$BG$17)+(((PI()*($C$21/2)^2*(($C$21/2)*$AZ$17))/3)*$X$603),(($D$18*$X$603)+((PI()*(($C$21/2)^2)*($G$20-$W1119))*$X$603))+((($D$18+$H$18)/3)*$BG$17)-(((PI()*($C$21/2)^2*(($C$21/2)*$AZ$17))/3)*$X$603)))</f>
        <v>2401.1873684056527</v>
      </c>
      <c r="Y1119" s="73">
        <v>51.4</v>
      </c>
      <c r="Z1119" s="101">
        <f t="shared" si="169"/>
        <v>4999.661958194537</v>
      </c>
      <c r="AA1119" s="66">
        <v>51.4</v>
      </c>
      <c r="AB1119" s="102">
        <f>IF($AA1119&gt;$G$20,IF('Silo Levels'!$L$25="Pumping",((PI()*((($C$19+$G$20)-$AA1119)*($O$20/($O$19/2)))^2*((($O$20+$G$20)-$AA1119))/3)*$AB$603)+(((PI()*((($C$19+$G$20)-$AA1119)*($O$20/($O$19/2)))^2*(((($C$19+$G$20)-$AA1119)*($O$20/($O$19/2)))*$AZ$18))/3)*$AB$603),(((PI()*((($C$19+$G$20)-$AA1119)*($O$20/($O$19/2)))^2*((($O$20+$G$20)-$AA1119)/3))*$AB$603)-((PI()*((($C$19+$G$20)-$AA1119)*($O$20/($O$19/2)))^2*(((($C$19+$G$20)-$AA1119)*($O$20/($O$19/2)))*$AZ$18)/3)*$AB$603))),IF('Silo Levels'!$L$25="Pumping",(($D$18*$AB$603)+((PI()*(($C$21/2)^2)*($G$20-$AA1119))*$AB$603))+((($D$18+$H$18)/3)*$BG$18)+(((PI()*($C$21/2)^2*(($C$21/2)*$AZ$18))/3)*$AB$603),(($D$18*$AB$603)+((PI()*(($C$21/2)^2)*($G$20-$AA1119))*$AB$603))+((($D$18+$H$18)/3)*$BG$18)-(((PI()*($C$21/2)^2*(($C$21/2)*$AZ$18))/3)*$AB$603)))</f>
        <v>2756.9193559095565</v>
      </c>
      <c r="AC1119" s="73">
        <v>51.4</v>
      </c>
      <c r="AD1119" s="101">
        <f t="shared" si="170"/>
        <v>5082.003277114879</v>
      </c>
      <c r="AE1119" s="66">
        <v>51.4</v>
      </c>
      <c r="AF1119" s="102">
        <f>IF($AE1119&gt;$G$20,IF('Silo Levels'!$L$26="Pumping",((PI()*((($C$19+$G$20)-$AE1119)*($O$20/($O$19/2)))^2*((($O$20+$G$20)-$AE1119))/3)*$AF$603)+(((PI()*((($C$19+$G$20)-$AE1119)*($O$20/($O$19/2)))^2*(((($C$19+$G$20)-$AE1119)*($O$20/($O$19/2)))*$AZ$19))/3)*$AF$603),(((PI()*((($C$19+$G$20)-$AE1119)*($O$20/($O$19/2)))^2*((($O$20+$G$20)-$AE1119)/3))*$AF$603)-((PI()*((($C$19+$G$20)-$AE1119)*($O$20/($O$19/2)))^2*(((($C$19+$G$20)-$AE1119)*($O$20/($O$19/2)))*$AZ$19)/3)*$AF$603))),IF('Silo Levels'!$L$26="Pumping",(($D$18*$AF$603)+((PI()*(($C$21/2)^2)*($G$20-$AE1119))*$AF$603))+((($D$18+$H$18)/3)*$BG$19)+(((PI()*($C$21/2)^2*(($C$21/2)*$AZ$19))/3)*$AF$603),(($D$18*$AF$603)+((PI()*(($C$21/2)^2)*($G$20-$AE1119))*$AF$603))+((($D$18+$H$18)/3)*$BG$19)-(((PI()*($C$21/2)^2*(($C$21/2)*$AZ$19))/3)*$AF$603)))</f>
        <v>3942.1636889746742</v>
      </c>
      <c r="AG1119" s="73">
        <v>51.4</v>
      </c>
      <c r="AH1119" s="101">
        <f t="shared" si="171"/>
        <v>4806.6744919749844</v>
      </c>
      <c r="AI1119" s="66">
        <v>51.4</v>
      </c>
      <c r="AJ1119" s="102">
        <f>IF($AI1119&gt;$G$20,IF('Silo Levels'!$L$27="Pumping",((PI()*((($C$19+$G$20)-$AI1119)*($O$20/($O$19/2)))^2*((($O$20+$G$20)-$AI1119))/3)*$AJ$603)+(((PI()*((($C$19+$G$20)-$AI1119)*($O$20/($O$19/2)))^2*(((($C$19+$G$20)-$AI1119)*($O$20/($O$19/2)))*$AZ$20))/3)*$AJ$603),(((PI()*((($C$19+$G$20)-$AI1119)*($O$20/($O$19/2)))^2*((($O$20+$G$20)-$AI1119)/3))*$AJ$603)-((PI()*((($C$19+$G$20)-$AI1119)*($O$20/($O$19/2)))^2*(((($C$19+$G$20)-$AI1119)*($O$20/($O$19/2)))*$AZ$20)/3)*$AJ$603))),IF('Silo Levels'!$L$27="Pumping",(($D$18*$AJ$603)+((PI()*(($C$21/2)^2)*($G$20-$AI1119))*$AJ$603))+((($D$18+$H$18)/3)*$BG$20)+(((PI()*($C$21/2)^2*(($C$21/2)*$AZ$20))/3)*$AJ$603),(($D$18*$AJ$603)+((PI()*(($C$21/2)^2)*($G$20-$AI1119))*$AJ$603))+((($D$18+$H$18)/3)*$BG$20)-(((PI()*($C$21/2)^2*(($C$21/2)*$AZ$20))/3)*$AJ$603)))</f>
        <v>2650.5019849917917</v>
      </c>
    </row>
    <row r="1120" spans="1:36" x14ac:dyDescent="0.3">
      <c r="A1120">
        <v>51.5</v>
      </c>
      <c r="B1120" s="101">
        <f t="shared" si="163"/>
        <v>4524.2349240705425</v>
      </c>
      <c r="C1120" s="66">
        <v>51.5</v>
      </c>
      <c r="D1120" s="102">
        <f>IF($C1120&gt;$G$20,IF('Silo Levels'!$L$19="Pumping",((PI()*((($C$19+$G$20)-$C1120)*($O$20/($O$19/2)))^2*((($O$20+$G$20)-$C1120))/3)*$D$603)+(((PI()*((($C$19+$G$20)-$C1120)*($O$20/($O$19/2)))^2*(((($C$19+$G$20)-$C1120)*($O$20/($O$19/2)))*$AZ$12))/3)*$D$603),(((PI()*((($C$19+$G$20)-$C1120)*($O$20/($O$19/2)))^2*((($O$20+$G$20)-$C1120)/3))*$D$603)-((PI()*((($C$19+$G$20)-$C1120)*($O$20/($O$19/2)))^2*(((($C$19+$G$20)-$C1120)*($O$20/($O$19/2)))*$AZ$12)/3)*$D$603))),IF('Silo Levels'!$L$19="Pumping",(($D$18*$D$603)+((PI()*(($C$21/2)^2)*($G$20-$C1120))*$D$603))+((($D$18+$H$18)/3)*$BG$12)+(((PI()*($C$21/2)^2*(($C$21/2)*$AZ$12))/3)*$D$603),(($D$18*$D$603)+((PI()*(($C$21/2)^2)*($G$20-$C1120))*$D$603))+((($D$18+$H$18)/3)*$BG$12)-(((PI()*($C$21/2)^2*(($C$21/2)*$AZ$12))/3)*$D$603)))</f>
        <v>3106.3624963529483</v>
      </c>
      <c r="E1120" s="73">
        <v>51.5</v>
      </c>
      <c r="F1120" s="101">
        <f t="shared" si="164"/>
        <v>4098.6710490660271</v>
      </c>
      <c r="G1120" s="66">
        <v>51.5</v>
      </c>
      <c r="H1120" s="102">
        <f>IF($G1120&gt;$G$20,IF('Silo Levels'!$L$20="Pumping",((PI()*((($C$19+$G$20)-$G1120)*($O$20/($O$19/2)))^2*((($O$20+$G$20)-$G1120))/3)*$H$603)+(((PI()*((($C$19+$G$20)-$G1120)*($O$20/($O$19/2)))^2*(((($C$19+$G$20)-$G1120)*($O$20/($O$19/2)))*$AZ$13))/3)*$H$603),(((PI()*((($C$19+$G$20)-$G1120)*($O$20/($O$19/2)))^2*((($O$20+$G$20)-$G1120)/3))*$H$603)-((PI()*((($C$19+$G$20)-$G1120)*($O$20/($O$19/2)))^2*(((($C$19+$G$20)-$G1120)*($O$20/($O$19/2)))*$AZ$13)/3)*$H$603))),IF('Silo Levels'!$L$20="Pumping",(($D$18*$H$603)+((PI()*(($C$21/2)^2)*($G$20-$G1120))*$H$603))+((($D$18+$H$18)/3)*$BG$13)+(((PI()*($C$21/2)^2*(($C$21/2)*$AZ$13))/3)*$H$603),(($D$18*$H$603)+((PI()*(($C$21/2)^2)*($G$20-$G1120))*$H$603))+((($D$18+$H$18)/3)*$BG$13)-(((PI()*($C$21/2)^2*(($C$21/2)*$AZ$13))/3)*$H$603)))</f>
        <v>2263.6669723589248</v>
      </c>
      <c r="I1120" s="73">
        <v>51.5</v>
      </c>
      <c r="J1120" s="101">
        <f t="shared" si="165"/>
        <v>4117.3444169806862</v>
      </c>
      <c r="K1120" s="66">
        <v>51.5</v>
      </c>
      <c r="L1120" s="102">
        <f>IF($K1120&gt;$G$20,IF('Silo Levels'!$L$21="Pumping",((PI()*((($C$19+$G$20)-$K1120)*($O$20/($O$19/2)))^2*((($O$20+$G$20)-$K1120))/3)*$L$603)+(((PI()*((($C$19+$G$20)-$K1120)*($O$20/($O$19/2)))^2*(((($C$19+$G$20)-$K1120)*($O$20/($O$19/2)))*$AZ$14))/3)*$L$603),(((PI()*((($C$19+$G$20)-$K1120)*($O$20/($O$19/2)))^2*((($O$20+$G$20)-$K1120)/3))*$L$603)-((PI()*((($C$19+$G$20)-$K1120)*($O$20/($O$19/2)))^2*(((($C$19+$G$20)-$K1120)*($O$20/($O$19/2)))*$AZ$14)/3)*$L$603))),IF('Silo Levels'!$L$21="Pumping",(($D$18*$L$603)+((PI()*(($C$21/2)^2)*($G$20-$K1120))*$L$603))+((($D$18+$H$18)/3)*$BG$14)+(((PI()*($C$21/2)^2*(($C$21/2)*$AZ$14))/3)*$L$603),(($D$18*$L$603)+((PI()*(($C$21/2)^2)*($G$20-$K1120))*$L$603))+((($D$18+$H$18)/3)*$BG$14)-(((PI()*($C$21/2)^2*(($C$21/2)*$AZ$14))/3)*$L$603)))</f>
        <v>2273.9801411165763</v>
      </c>
      <c r="M1120" s="73">
        <v>51.5</v>
      </c>
      <c r="N1120" s="101">
        <f t="shared" si="166"/>
        <v>4214.4653058753483</v>
      </c>
      <c r="O1120" s="66">
        <v>51.5</v>
      </c>
      <c r="P1120" s="102">
        <f>IF($O1120&gt;$G$20,IF('Silo Levels'!$L$22="Pumping",((PI()*((($C$19+$G$20)-$O1120)*($O$20/($O$19/2)))^2*((($O$20+$G$20)-$O1120))/3)*$P$603)+(((PI()*((($C$19+$G$20)-$O1120)*($O$20/($O$19/2)))^2*(((($C$19+$G$20)-$O1120)*($O$20/($O$19/2)))*$AZ$15))/3)*$P$603),(((PI()*((($C$19+$G$20)-$O1120)*($O$20/($O$19/2)))^2*((($O$20+$G$20)-$O1120)/3))*$P$603)-((PI()*((($C$19+$G$20)-$O1120)*($O$20/($O$19/2)))^2*(((($C$19+$G$20)-$O1120)*($O$20/($O$19/2)))*$AZ$15)/3)*$P$603))),IF('Silo Levels'!$L$22="Pumping",(($D$18*$P$603)+((PI()*(($C$21/2)^2)*($G$20-$O1120))*$P$603))+((($D$18+$H$18)/3)*$BG$15)+(((PI()*($C$21/2)^2*(($C$21/2)*$AZ$15))/3)*$P$603),(($D$18*$P$603)+((PI()*(($C$21/2)^2)*($G$20-$O1120))*$P$603))+((($D$18+$H$18)/3)*$BG$15)-(((PI()*($C$21/2)^2*(($C$21/2)*$AZ$15))/3)*$P$603)))</f>
        <v>2327.6193197393854</v>
      </c>
      <c r="Q1120" s="73">
        <v>51.5</v>
      </c>
      <c r="R1120" s="101">
        <f t="shared" si="167"/>
        <v>4359.5411473913155</v>
      </c>
      <c r="S1120" s="66">
        <v>51.5</v>
      </c>
      <c r="T1120" s="102">
        <f>IF($S1120&gt;$G$20,IF('Silo Levels'!$L$23="Pumping",((PI()*((($C$19+$G$20)-$S1120)*($O$20/($O$19/2)))^2*((($O$20+$G$20)-$S1120))/3)*$T$603)+(((PI()*((($C$19+$G$20)-$S1120)*($O$20/($O$19/2)))^2*(((($C$19+$G$20)-$S1120)*($O$20/($O$19/2)))*$AZ$16))/3)*$T$603),(((PI()*((($C$19+$G$20)-$S1120)*($O$20/($O$19/2)))^2*((($O$20+$G$20)-$S1120)/3))*$T$603)-((PI()*((($C$19+$G$20)-$S1120)*($O$20/($O$19/2)))^2*(((($C$19+$G$20)-$S1120)*($O$20/($O$19/2)))*$AZ$16)/3)*$T$603))),IF('Silo Levels'!$L$23="Pumping",(($D$18*$T$603)+((PI()*(($C$21/2)^2)*($G$20-$S1120))*$T$603))+((($D$18+$H$18)/3)*$BG$16)+(((PI()*($C$21/2)^2*(($C$21/2)*$AZ$16))/3)*$T$603),(($D$18*$T$603)+((PI()*(($C$21/2)^2)*($G$20-$S1120))*$T$603))+((($D$18+$H$18)/3)*$BG$16)-(((PI()*($C$21/2)^2*(($C$21/2)*$AZ$16))/3)*$T$603)))</f>
        <v>2407.7436788293171</v>
      </c>
      <c r="U1120" s="73">
        <v>51.5</v>
      </c>
      <c r="V1120" s="101">
        <f t="shared" si="168"/>
        <v>4098.6710490660271</v>
      </c>
      <c r="W1120" s="66">
        <v>51.5</v>
      </c>
      <c r="X1120" s="102">
        <f>IF($W1120&gt;$G$20,IF('Silo Levels'!$L$24="Pumping",((PI()*((($C$19+$G$20)-$W1120)*($O$20/($O$19/2)))^2*((($O$20+$G$20)-$W1120))/3)*$X$603)+(((PI()*((($C$19+$G$20)-$W1120)*($O$20/($O$19/2)))^2*(((($C$19+$G$20)-$W1120)*($O$20/($O$19/2)))*$AZ$17))/3)*$X$603),(((PI()*((($C$19+$G$20)-$W1120)*($O$20/($O$19/2)))^2*((($O$20+$G$20)-$W1120)/3))*$X$603)-((PI()*((($C$19+$G$20)-$W1120)*($O$20/($O$19/2)))^2*(((($C$19+$G$20)-$W1120)*($O$20/($O$19/2)))*$AZ$17)/3)*$X$603))),IF('Silo Levels'!$L$24="Pumping",(($D$18*$X$603)+((PI()*(($C$21/2)^2)*($G$20-$W1120))*$X$603))+((($D$18+$H$18)/3)*$BG$17)+(((PI()*($C$21/2)^2*(($C$21/2)*$AZ$17))/3)*$X$603),(($D$18*$X$603)+((PI()*(($C$21/2)^2)*($G$20-$W1120))*$X$603))+((($D$18+$H$18)/3)*$BG$17)-(((PI()*($C$21/2)^2*(($C$21/2)*$AZ$17))/3)*$X$603)))</f>
        <v>2263.6669723589248</v>
      </c>
      <c r="Y1120" s="73">
        <v>51.5</v>
      </c>
      <c r="Z1120" s="101">
        <f t="shared" si="169"/>
        <v>4705.8824718785136</v>
      </c>
      <c r="AA1120" s="66">
        <v>51.5</v>
      </c>
      <c r="AB1120" s="102">
        <f>IF($AA1120&gt;$G$20,IF('Silo Levels'!$L$25="Pumping",((PI()*((($C$19+$G$20)-$AA1120)*($O$20/($O$19/2)))^2*((($O$20+$G$20)-$AA1120))/3)*$AB$603)+(((PI()*((($C$19+$G$20)-$AA1120)*($O$20/($O$19/2)))^2*(((($C$19+$G$20)-$AA1120)*($O$20/($O$19/2)))*$AZ$18))/3)*$AB$603),(((PI()*((($C$19+$G$20)-$AA1120)*($O$20/($O$19/2)))^2*((($O$20+$G$20)-$AA1120)/3))*$AB$603)-((PI()*((($C$19+$G$20)-$AA1120)*($O$20/($O$19/2)))^2*(((($C$19+$G$20)-$AA1120)*($O$20/($O$19/2)))*$AZ$18)/3)*$AB$603))),IF('Silo Levels'!$L$25="Pumping",(($D$18*$AB$603)+((PI()*(($C$21/2)^2)*($G$20-$AA1120))*$AB$603))+((($D$18+$H$18)/3)*$BG$18)+(((PI()*($C$21/2)^2*(($C$21/2)*$AZ$18))/3)*$AB$603),(($D$18*$AB$603)+((PI()*(($C$21/2)^2)*($G$20-$AA1120))*$AB$603))+((($D$18+$H$18)/3)*$BG$18)-(((PI()*($C$21/2)^2*(($C$21/2)*$AZ$18))/3)*$AB$603)))</f>
        <v>2599.025537758534</v>
      </c>
      <c r="AC1120" s="73">
        <v>51.5</v>
      </c>
      <c r="AD1120" s="101">
        <f t="shared" si="170"/>
        <v>4783.3854256099148</v>
      </c>
      <c r="AE1120" s="66">
        <v>51.5</v>
      </c>
      <c r="AF1120" s="102">
        <f>IF($AE1120&gt;$G$20,IF('Silo Levels'!$L$26="Pumping",((PI()*((($C$19+$G$20)-$AE1120)*($O$20/($O$19/2)))^2*((($O$20+$G$20)-$AE1120))/3)*$AF$603)+(((PI()*((($C$19+$G$20)-$AE1120)*($O$20/($O$19/2)))^2*(((($C$19+$G$20)-$AE1120)*($O$20/($O$19/2)))*$AZ$19))/3)*$AF$603),(((PI()*((($C$19+$G$20)-$AE1120)*($O$20/($O$19/2)))^2*((($O$20+$G$20)-$AE1120)/3))*$AF$603)-((PI()*((($C$19+$G$20)-$AE1120)*($O$20/($O$19/2)))^2*(((($C$19+$G$20)-$AE1120)*($O$20/($O$19/2)))*$AZ$19)/3)*$AF$603))),IF('Silo Levels'!$L$26="Pumping",(($D$18*$AF$603)+((PI()*(($C$21/2)^2)*($G$20-$AE1120))*$AF$603))+((($D$18+$H$18)/3)*$BG$19)+(((PI()*($C$21/2)^2*(($C$21/2)*$AZ$19))/3)*$AF$603),(($D$18*$AF$603)+((PI()*(($C$21/2)^2)*($G$20-$AE1120))*$AF$603))+((($D$18+$H$18)/3)*$BG$19)-(((PI()*($C$21/2)^2*(($C$21/2)*$AZ$19))/3)*$AF$603)))</f>
        <v>3712.6076477182633</v>
      </c>
      <c r="AG1120" s="73">
        <v>51.5</v>
      </c>
      <c r="AH1120" s="101">
        <f t="shared" si="171"/>
        <v>4524.2349240705425</v>
      </c>
      <c r="AI1120" s="66">
        <v>51.5</v>
      </c>
      <c r="AJ1120" s="102">
        <f>IF($AI1120&gt;$G$20,IF('Silo Levels'!$L$27="Pumping",((PI()*((($C$19+$G$20)-$AI1120)*($O$20/($O$19/2)))^2*((($O$20+$G$20)-$AI1120))/3)*$AJ$603)+(((PI()*((($C$19+$G$20)-$AI1120)*($O$20/($O$19/2)))^2*(((($C$19+$G$20)-$AI1120)*($O$20/($O$19/2)))*$AZ$20))/3)*$AJ$603),(((PI()*((($C$19+$G$20)-$AI1120)*($O$20/($O$19/2)))^2*((($O$20+$G$20)-$AI1120)/3))*$AJ$603)-((PI()*((($C$19+$G$20)-$AI1120)*($O$20/($O$19/2)))^2*(((($C$19+$G$20)-$AI1120)*($O$20/($O$19/2)))*$AZ$20)/3)*$AJ$603))),IF('Silo Levels'!$L$27="Pumping",(($D$18*$AJ$603)+((PI()*(($C$21/2)^2)*($G$20-$AI1120))*$AJ$603))+((($D$18+$H$18)/3)*$BG$20)+(((PI()*($C$21/2)^2*(($C$21/2)*$AZ$20))/3)*$AJ$603),(($D$18*$AJ$603)+((PI()*(($C$21/2)^2)*($G$20-$AI1120))*$AJ$603))+((($D$18+$H$18)/3)*$BG$20)-(((PI()*($C$21/2)^2*(($C$21/2)*$AZ$20))/3)*$AJ$603)))</f>
        <v>2498.7028844739798</v>
      </c>
    </row>
    <row r="1121" spans="1:36" x14ac:dyDescent="0.3">
      <c r="A1121">
        <v>51.6</v>
      </c>
      <c r="B1121" s="101">
        <f t="shared" si="163"/>
        <v>4253.070568732609</v>
      </c>
      <c r="C1121" s="66">
        <v>51.6</v>
      </c>
      <c r="D1121" s="102">
        <f>IF($C1121&gt;$G$20,IF('Silo Levels'!$L$19="Pumping",((PI()*((($C$19+$G$20)-$C1121)*($O$20/($O$19/2)))^2*((($O$20+$G$20)-$C1121))/3)*$D$603)+(((PI()*((($C$19+$G$20)-$C1121)*($O$20/($O$19/2)))^2*(((($C$19+$G$20)-$C1121)*($O$20/($O$19/2)))*$AZ$12))/3)*$D$603),(((PI()*((($C$19+$G$20)-$C1121)*($O$20/($O$19/2)))^2*((($O$20+$G$20)-$C1121)/3))*$D$603)-((PI()*((($C$19+$G$20)-$C1121)*($O$20/($O$19/2)))^2*(((($C$19+$G$20)-$C1121)*($O$20/($O$19/2)))*$AZ$12)/3)*$D$603))),IF('Silo Levels'!$L$19="Pumping",(($D$18*$D$603)+((PI()*(($C$21/2)^2)*($G$20-$C1121))*$D$603))+((($D$18+$H$18)/3)*$BG$12)+(((PI()*($C$21/2)^2*(($C$21/2)*$AZ$12))/3)*$D$603),(($D$18*$D$603)+((PI()*(($C$21/2)^2)*($G$20-$C1121))*$D$603))+((($D$18+$H$18)/3)*$BG$12)-(((PI()*($C$21/2)^2*(($C$21/2)*$AZ$12))/3)*$D$603)))</f>
        <v>2922.8759487102852</v>
      </c>
      <c r="E1121" s="73">
        <v>51.6</v>
      </c>
      <c r="F1121" s="101">
        <f t="shared" si="164"/>
        <v>3853.0132723557313</v>
      </c>
      <c r="G1121" s="66">
        <v>51.6</v>
      </c>
      <c r="H1121" s="102">
        <f>IF($G1121&gt;$G$20,IF('Silo Levels'!$L$20="Pumping",((PI()*((($C$19+$G$20)-$G1121)*($O$20/($O$19/2)))^2*((($O$20+$G$20)-$G1121))/3)*$H$603)+(((PI()*((($C$19+$G$20)-$G1121)*($O$20/($O$19/2)))^2*(((($C$19+$G$20)-$G1121)*($O$20/($O$19/2)))*$AZ$13))/3)*$H$603),(((PI()*((($C$19+$G$20)-$G1121)*($O$20/($O$19/2)))^2*((($O$20+$G$20)-$G1121)/3))*$H$603)-((PI()*((($C$19+$G$20)-$G1121)*($O$20/($O$19/2)))^2*(((($C$19+$G$20)-$G1121)*($O$20/($O$19/2)))*$AZ$13)/3)*$H$603))),IF('Silo Levels'!$L$20="Pumping",(($D$18*$H$603)+((PI()*(($C$21/2)^2)*($G$20-$G1121))*$H$603))+((($D$18+$H$18)/3)*$BG$13)+(((PI()*($C$21/2)^2*(($C$21/2)*$AZ$13))/3)*$H$603),(($D$18*$H$603)+((PI()*(($C$21/2)^2)*($G$20-$G1121))*$H$603))+((($D$18+$H$18)/3)*$BG$13)-(((PI()*($C$21/2)^2*(($C$21/2)*$AZ$13))/3)*$H$603)))</f>
        <v>2131.4814174172348</v>
      </c>
      <c r="I1121" s="73">
        <v>51.6</v>
      </c>
      <c r="J1121" s="101">
        <f t="shared" si="165"/>
        <v>3870.5674340714322</v>
      </c>
      <c r="K1121" s="66">
        <v>51.6</v>
      </c>
      <c r="L1121" s="102">
        <f>IF($K1121&gt;$G$20,IF('Silo Levels'!$L$21="Pumping",((PI()*((($C$19+$G$20)-$K1121)*($O$20/($O$19/2)))^2*((($O$20+$G$20)-$K1121))/3)*$L$603)+(((PI()*((($C$19+$G$20)-$K1121)*($O$20/($O$19/2)))^2*(((($C$19+$G$20)-$K1121)*($O$20/($O$19/2)))*$AZ$14))/3)*$L$603),(((PI()*((($C$19+$G$20)-$K1121)*($O$20/($O$19/2)))^2*((($O$20+$G$20)-$K1121)/3))*$L$603)-((PI()*((($C$19+$G$20)-$K1121)*($O$20/($O$19/2)))^2*(((($C$19+$G$20)-$K1121)*($O$20/($O$19/2)))*$AZ$14)/3)*$L$603))),IF('Silo Levels'!$L$21="Pumping",(($D$18*$L$603)+((PI()*(($C$21/2)^2)*($G$20-$K1121))*$L$603))+((($D$18+$H$18)/3)*$BG$14)+(((PI()*($C$21/2)^2*(($C$21/2)*$AZ$14))/3)*$L$603),(($D$18*$L$603)+((PI()*(($C$21/2)^2)*($G$20-$K1121))*$L$603))+((($D$18+$H$18)/3)*$BG$14)-(((PI()*($C$21/2)^2*(($C$21/2)*$AZ$14))/3)*$L$603)))</f>
        <v>2141.1923545073832</v>
      </c>
      <c r="M1121" s="73">
        <v>51.6</v>
      </c>
      <c r="N1121" s="101">
        <f t="shared" si="166"/>
        <v>3961.867289428058</v>
      </c>
      <c r="O1121" s="66">
        <v>51.6</v>
      </c>
      <c r="P1121" s="102">
        <f>IF($O1121&gt;$G$20,IF('Silo Levels'!$L$22="Pumping",((PI()*((($C$19+$G$20)-$O1121)*($O$20/($O$19/2)))^2*((($O$20+$G$20)-$O1121))/3)*$P$603)+(((PI()*((($C$19+$G$20)-$O1121)*($O$20/($O$19/2)))^2*(((($C$19+$G$20)-$O1121)*($O$20/($O$19/2)))*$AZ$15))/3)*$P$603),(((PI()*((($C$19+$G$20)-$O1121)*($O$20/($O$19/2)))^2*((($O$20+$G$20)-$O1121)/3))*$P$603)-((PI()*((($C$19+$G$20)-$O1121)*($O$20/($O$19/2)))^2*(((($C$19+$G$20)-$O1121)*($O$20/($O$19/2)))*$AZ$15)/3)*$P$603))),IF('Silo Levels'!$L$22="Pumping",(($D$18*$P$603)+((PI()*(($C$21/2)^2)*($G$20-$O1121))*$P$603))+((($D$18+$H$18)/3)*$BG$15)+(((PI()*($C$21/2)^2*(($C$21/2)*$AZ$15))/3)*$P$603),(($D$18*$P$603)+((PI()*(($C$21/2)^2)*($G$20-$O1121))*$P$603))+((($D$18+$H$18)/3)*$BG$15)-(((PI()*($C$21/2)^2*(($C$21/2)*$AZ$15))/3)*$P$603)))</f>
        <v>2191.699303575469</v>
      </c>
      <c r="Q1121" s="73">
        <v>51.6</v>
      </c>
      <c r="R1121" s="101">
        <f t="shared" si="167"/>
        <v>4098.2478713697519</v>
      </c>
      <c r="S1121" s="66">
        <v>51.6</v>
      </c>
      <c r="T1121" s="102">
        <f>IF($S1121&gt;$G$20,IF('Silo Levels'!$L$23="Pumping",((PI()*((($C$19+$G$20)-$S1121)*($O$20/($O$19/2)))^2*((($O$20+$G$20)-$S1121))/3)*$T$603)+(((PI()*((($C$19+$G$20)-$S1121)*($O$20/($O$19/2)))^2*(((($C$19+$G$20)-$S1121)*($O$20/($O$19/2)))*$AZ$16))/3)*$T$603),(((PI()*((($C$19+$G$20)-$S1121)*($O$20/($O$19/2)))^2*((($O$20+$G$20)-$S1121)/3))*$T$603)-((PI()*((($C$19+$G$20)-$S1121)*($O$20/($O$19/2)))^2*(((($C$19+$G$20)-$S1121)*($O$20/($O$19/2)))*$AZ$16)/3)*$T$603))),IF('Silo Levels'!$L$23="Pumping",(($D$18*$T$603)+((PI()*(($C$21/2)^2)*($G$20-$S1121))*$T$603))+((($D$18+$H$18)/3)*$BG$16)+(((PI()*($C$21/2)^2*(($C$21/2)*$AZ$16))/3)*$T$603),(($D$18*$T$603)+((PI()*(($C$21/2)^2)*($G$20-$S1121))*$T$603))+((($D$18+$H$18)/3)*$BG$16)-(((PI()*($C$21/2)^2*(($C$21/2)*$AZ$16))/3)*$T$603)))</f>
        <v>2267.1448459489943</v>
      </c>
      <c r="U1121" s="73">
        <v>51.6</v>
      </c>
      <c r="V1121" s="101">
        <f t="shared" si="168"/>
        <v>3853.0132723557313</v>
      </c>
      <c r="W1121" s="66">
        <v>51.6</v>
      </c>
      <c r="X1121" s="102">
        <f>IF($W1121&gt;$G$20,IF('Silo Levels'!$L$24="Pumping",((PI()*((($C$19+$G$20)-$W1121)*($O$20/($O$19/2)))^2*((($O$20+$G$20)-$W1121))/3)*$X$603)+(((PI()*((($C$19+$G$20)-$W1121)*($O$20/($O$19/2)))^2*(((($C$19+$G$20)-$W1121)*($O$20/($O$19/2)))*$AZ$17))/3)*$X$603),(((PI()*((($C$19+$G$20)-$W1121)*($O$20/($O$19/2)))^2*((($O$20+$G$20)-$W1121)/3))*$X$603)-((PI()*((($C$19+$G$20)-$W1121)*($O$20/($O$19/2)))^2*(((($C$19+$G$20)-$W1121)*($O$20/($O$19/2)))*$AZ$17)/3)*$X$603))),IF('Silo Levels'!$L$24="Pumping",(($D$18*$X$603)+((PI()*(($C$21/2)^2)*($G$20-$W1121))*$X$603))+((($D$18+$H$18)/3)*$BG$17)+(((PI()*($C$21/2)^2*(($C$21/2)*$AZ$17))/3)*$X$603),(($D$18*$X$603)+((PI()*(($C$21/2)^2)*($G$20-$W1121))*$X$603))+((($D$18+$H$18)/3)*$BG$17)-(((PI()*($C$21/2)^2*(($C$21/2)*$AZ$17))/3)*$X$603)))</f>
        <v>2131.4814174172348</v>
      </c>
      <c r="Y1121" s="73">
        <v>51.6</v>
      </c>
      <c r="Z1121" s="101">
        <f t="shared" si="169"/>
        <v>4423.8308967063485</v>
      </c>
      <c r="AA1121" s="66">
        <v>51.6</v>
      </c>
      <c r="AB1121" s="102">
        <f>IF($AA1121&gt;$G$20,IF('Silo Levels'!$L$25="Pumping",((PI()*((($C$19+$G$20)-$AA1121)*($O$20/($O$19/2)))^2*((($O$20+$G$20)-$AA1121))/3)*$AB$603)+(((PI()*((($C$19+$G$20)-$AA1121)*($O$20/($O$19/2)))^2*(((($C$19+$G$20)-$AA1121)*($O$20/($O$19/2)))*$AZ$18))/3)*$AB$603),(((PI()*((($C$19+$G$20)-$AA1121)*($O$20/($O$19/2)))^2*((($O$20+$G$20)-$AA1121)/3))*$AB$603)-((PI()*((($C$19+$G$20)-$AA1121)*($O$20/($O$19/2)))^2*(((($C$19+$G$20)-$AA1121)*($O$20/($O$19/2)))*$AZ$18)/3)*$AB$603))),IF('Silo Levels'!$L$25="Pumping",(($D$18*$AB$603)+((PI()*(($C$21/2)^2)*($G$20-$AA1121))*$AB$603))+((($D$18+$H$18)/3)*$BG$18)+(((PI()*($C$21/2)^2*(($C$21/2)*$AZ$18))/3)*$AB$603),(($D$18*$AB$603)+((PI()*(($C$21/2)^2)*($G$20-$AA1121))*$AB$603))+((($D$18+$H$18)/3)*$BG$18)-(((PI()*($C$21/2)^2*(($C$21/2)*$AZ$18))/3)*$AB$603)))</f>
        <v>2447.2569087104976</v>
      </c>
      <c r="AC1121" s="73">
        <v>51.6</v>
      </c>
      <c r="AD1121" s="101">
        <f t="shared" si="170"/>
        <v>4496.6886366418112</v>
      </c>
      <c r="AE1121" s="66">
        <v>51.6</v>
      </c>
      <c r="AF1121" s="102">
        <f>IF($AE1121&gt;$G$20,IF('Silo Levels'!$L$26="Pumping",((PI()*((($C$19+$G$20)-$AE1121)*($O$20/($O$19/2)))^2*((($O$20+$G$20)-$AE1121))/3)*$AF$603)+(((PI()*((($C$19+$G$20)-$AE1121)*($O$20/($O$19/2)))^2*(((($C$19+$G$20)-$AE1121)*($O$20/($O$19/2)))*$AZ$19))/3)*$AF$603),(((PI()*((($C$19+$G$20)-$AE1121)*($O$20/($O$19/2)))^2*((($O$20+$G$20)-$AE1121)/3))*$AF$603)-((PI()*((($C$19+$G$20)-$AE1121)*($O$20/($O$19/2)))^2*(((($C$19+$G$20)-$AE1121)*($O$20/($O$19/2)))*$AZ$19)/3)*$AF$603))),IF('Silo Levels'!$L$26="Pumping",(($D$18*$AF$603)+((PI()*(($C$21/2)^2)*($G$20-$AE1121))*$AF$603))+((($D$18+$H$18)/3)*$BG$19)+(((PI()*($C$21/2)^2*(($C$21/2)*$AZ$19))/3)*$AF$603),(($D$18*$AF$603)+((PI()*(($C$21/2)^2)*($G$20-$AE1121))*$AF$603))+((($D$18+$H$18)/3)*$BG$19)-(((PI()*($C$21/2)^2*(($C$21/2)*$AZ$19))/3)*$AF$603)))</f>
        <v>3492.1251713068123</v>
      </c>
      <c r="AG1121" s="73">
        <v>51.6</v>
      </c>
      <c r="AH1121" s="101">
        <f t="shared" si="171"/>
        <v>4253.070568732609</v>
      </c>
      <c r="AI1121" s="66">
        <v>51.6</v>
      </c>
      <c r="AJ1121" s="102">
        <f>IF($AI1121&gt;$G$20,IF('Silo Levels'!$L$27="Pumping",((PI()*((($C$19+$G$20)-$AI1121)*($O$20/($O$19/2)))^2*((($O$20+$G$20)-$AI1121))/3)*$AJ$603)+(((PI()*((($C$19+$G$20)-$AI1121)*($O$20/($O$19/2)))^2*(((($C$19+$G$20)-$AI1121)*($O$20/($O$19/2)))*$AZ$20))/3)*$AJ$603),(((PI()*((($C$19+$G$20)-$AI1121)*($O$20/($O$19/2)))^2*((($O$20+$G$20)-$AI1121)/3))*$AJ$603)-((PI()*((($C$19+$G$20)-$AI1121)*($O$20/($O$19/2)))^2*(((($C$19+$G$20)-$AI1121)*($O$20/($O$19/2)))*$AZ$20)/3)*$AJ$603))),IF('Silo Levels'!$L$27="Pumping",(($D$18*$AJ$603)+((PI()*(($C$21/2)^2)*($G$20-$AI1121))*$AJ$603))+((($D$18+$H$18)/3)*$BG$20)+(((PI()*($C$21/2)^2*(($C$21/2)*$AZ$20))/3)*$AJ$603),(($D$18*$AJ$603)+((PI()*(($C$21/2)^2)*($G$20-$AI1121))*$AJ$603))+((($D$18+$H$18)/3)*$BG$20)-(((PI()*($C$21/2)^2*(($C$21/2)*$AZ$20))/3)*$AJ$603)))</f>
        <v>2352.7925401292896</v>
      </c>
    </row>
    <row r="1122" spans="1:36" x14ac:dyDescent="0.3">
      <c r="A1122">
        <v>51.7</v>
      </c>
      <c r="B1122" s="101">
        <f t="shared" si="163"/>
        <v>3992.9520108953593</v>
      </c>
      <c r="C1122" s="66">
        <v>51.7</v>
      </c>
      <c r="D1122" s="102">
        <f>IF($C1122&gt;$G$20,IF('Silo Levels'!$L$19="Pumping",((PI()*((($C$19+$G$20)-$C1122)*($O$20/($O$19/2)))^2*((($O$20+$G$20)-$C1122))/3)*$D$603)+(((PI()*((($C$19+$G$20)-$C1122)*($O$20/($O$19/2)))^2*(((($C$19+$G$20)-$C1122)*($O$20/($O$19/2)))*$AZ$12))/3)*$D$603),(((PI()*((($C$19+$G$20)-$C1122)*($O$20/($O$19/2)))^2*((($O$20+$G$20)-$C1122)/3))*$D$603)-((PI()*((($C$19+$G$20)-$C1122)*($O$20/($O$19/2)))^2*(((($C$19+$G$20)-$C1122)*($O$20/($O$19/2)))*$AZ$12)/3)*$D$603))),IF('Silo Levels'!$L$19="Pumping",(($D$18*$D$603)+((PI()*(($C$21/2)^2)*($G$20-$C1122))*$D$603))+((($D$18+$H$18)/3)*$BG$12)+(((PI()*($C$21/2)^2*(($C$21/2)*$AZ$12))/3)*$D$603),(($D$18*$D$603)+((PI()*(($C$21/2)^2)*($G$20-$C1122))*$D$603))+((($D$18+$H$18)/3)*$BG$12)-(((PI()*($C$21/2)^2*(($C$21/2)*$AZ$12))/3)*$D$603)))</f>
        <v>2746.7440584503115</v>
      </c>
      <c r="E1122" s="73">
        <v>51.7</v>
      </c>
      <c r="F1122" s="101">
        <f t="shared" si="164"/>
        <v>3617.3622904272524</v>
      </c>
      <c r="G1122" s="66">
        <v>51.7</v>
      </c>
      <c r="H1122" s="102">
        <f>IF($G1122&gt;$G$20,IF('Silo Levels'!$L$20="Pumping",((PI()*((($C$19+$G$20)-$G1122)*($O$20/($O$19/2)))^2*((($O$20+$G$20)-$G1122))/3)*$H$603)+(((PI()*((($C$19+$G$20)-$G1122)*($O$20/($O$19/2)))^2*(((($C$19+$G$20)-$G1122)*($O$20/($O$19/2)))*$AZ$13))/3)*$H$603),(((PI()*((($C$19+$G$20)-$G1122)*($O$20/($O$19/2)))^2*((($O$20+$G$20)-$G1122)/3))*$H$603)-((PI()*((($C$19+$G$20)-$G1122)*($O$20/($O$19/2)))^2*(((($C$19+$G$20)-$G1122)*($O$20/($O$19/2)))*$AZ$13)/3)*$H$603))),IF('Silo Levels'!$L$20="Pumping",(($D$18*$H$603)+((PI()*(($C$21/2)^2)*($G$20-$G1122))*$H$603))+((($D$18+$H$18)/3)*$BG$13)+(((PI()*($C$21/2)^2*(($C$21/2)*$AZ$13))/3)*$H$603),(($D$18*$H$603)+((PI()*(($C$21/2)^2)*($G$20-$G1122))*$H$603))+((($D$18+$H$18)/3)*$BG$13)-(((PI()*($C$21/2)^2*(($C$21/2)*$AZ$13))/3)*$H$603)))</f>
        <v>2004.5256004278415</v>
      </c>
      <c r="I1122" s="73">
        <v>51.7</v>
      </c>
      <c r="J1122" s="101">
        <f t="shared" si="165"/>
        <v>3633.8428364679394</v>
      </c>
      <c r="K1122" s="66">
        <v>51.7</v>
      </c>
      <c r="L1122" s="102">
        <f>IF($K1122&gt;$G$20,IF('Silo Levels'!$L$21="Pumping",((PI()*((($C$19+$G$20)-$K1122)*($O$20/($O$19/2)))^2*((($O$20+$G$20)-$K1122))/3)*$L$603)+(((PI()*((($C$19+$G$20)-$K1122)*($O$20/($O$19/2)))^2*(((($C$19+$G$20)-$K1122)*($O$20/($O$19/2)))*$AZ$14))/3)*$L$603),(((PI()*((($C$19+$G$20)-$K1122)*($O$20/($O$19/2)))^2*((($O$20+$G$20)-$K1122)/3))*$L$603)-((PI()*((($C$19+$G$20)-$K1122)*($O$20/($O$19/2)))^2*(((($C$19+$G$20)-$K1122)*($O$20/($O$19/2)))*$AZ$14)/3)*$L$603))),IF('Silo Levels'!$L$21="Pumping",(($D$18*$L$603)+((PI()*(($C$21/2)^2)*($G$20-$K1122))*$L$603))+((($D$18+$H$18)/3)*$BG$14)+(((PI()*($C$21/2)^2*(($C$21/2)*$AZ$14))/3)*$L$603),(($D$18*$L$603)+((PI()*(($C$21/2)^2)*($G$20-$K1122))*$L$603))+((($D$18+$H$18)/3)*$BG$14)-(((PI()*($C$21/2)^2*(($C$21/2)*$AZ$14))/3)*$L$603)))</f>
        <v>2013.65813231026</v>
      </c>
      <c r="M1122" s="73">
        <v>51.7</v>
      </c>
      <c r="N1122" s="101">
        <f t="shared" si="166"/>
        <v>3719.558776316389</v>
      </c>
      <c r="O1122" s="66">
        <v>51.7</v>
      </c>
      <c r="P1122" s="102">
        <f>IF($O1122&gt;$G$20,IF('Silo Levels'!$L$22="Pumping",((PI()*((($C$19+$G$20)-$O1122)*($O$20/($O$19/2)))^2*((($O$20+$G$20)-$O1122))/3)*$P$603)+(((PI()*((($C$19+$G$20)-$O1122)*($O$20/($O$19/2)))^2*(((($C$19+$G$20)-$O1122)*($O$20/($O$19/2)))*$AZ$15))/3)*$P$603),(((PI()*((($C$19+$G$20)-$O1122)*($O$20/($O$19/2)))^2*((($O$20+$G$20)-$O1122)/3))*$P$603)-((PI()*((($C$19+$G$20)-$O1122)*($O$20/($O$19/2)))^2*(((($C$19+$G$20)-$O1122)*($O$20/($O$19/2)))*$AZ$15)/3)*$P$603))),IF('Silo Levels'!$L$22="Pumping",(($D$18*$P$603)+((PI()*(($C$21/2)^2)*($G$20-$O1122))*$P$603))+((($D$18+$H$18)/3)*$BG$15)+(((PI()*($C$21/2)^2*(($C$21/2)*$AZ$15))/3)*$P$603),(($D$18*$P$603)+((PI()*(($C$21/2)^2)*($G$20-$O1122))*$P$603))+((($D$18+$H$18)/3)*$BG$15)-(((PI()*($C$21/2)^2*(($C$21/2)*$AZ$15))/3)*$P$603)))</f>
        <v>2061.1567741371082</v>
      </c>
      <c r="Q1122" s="73">
        <v>51.7</v>
      </c>
      <c r="R1122" s="101">
        <f t="shared" si="167"/>
        <v>3847.5982974366416</v>
      </c>
      <c r="S1122" s="66">
        <v>51.7</v>
      </c>
      <c r="T1122" s="102">
        <f>IF($S1122&gt;$G$20,IF('Silo Levels'!$L$23="Pumping",((PI()*((($C$19+$G$20)-$S1122)*($O$20/($O$19/2)))^2*((($O$20+$G$20)-$S1122))/3)*$T$603)+(((PI()*((($C$19+$G$20)-$S1122)*($O$20/($O$19/2)))^2*(((($C$19+$G$20)-$S1122)*($O$20/($O$19/2)))*$AZ$16))/3)*$T$603),(((PI()*((($C$19+$G$20)-$S1122)*($O$20/($O$19/2)))^2*((($O$20+$G$20)-$S1122)/3))*$T$603)-((PI()*((($C$19+$G$20)-$S1122)*($O$20/($O$19/2)))^2*(((($C$19+$G$20)-$S1122)*($O$20/($O$19/2)))*$AZ$16)/3)*$T$603))),IF('Silo Levels'!$L$23="Pumping",(($D$18*$T$603)+((PI()*(($C$21/2)^2)*($G$20-$S1122))*$T$603))+((($D$18+$H$18)/3)*$BG$16)+(((PI()*($C$21/2)^2*(($C$21/2)*$AZ$16))/3)*$T$603),(($D$18*$T$603)+((PI()*(($C$21/2)^2)*($G$20-$S1122))*$T$603))+((($D$18+$H$18)/3)*$BG$16)-(((PI()*($C$21/2)^2*(($C$21/2)*$AZ$16))/3)*$T$603)))</f>
        <v>2132.1086106814519</v>
      </c>
      <c r="U1122" s="73">
        <v>51.7</v>
      </c>
      <c r="V1122" s="101">
        <f t="shared" si="168"/>
        <v>3617.3622904272524</v>
      </c>
      <c r="W1122" s="66">
        <v>51.7</v>
      </c>
      <c r="X1122" s="102">
        <f>IF($W1122&gt;$G$20,IF('Silo Levels'!$L$24="Pumping",((PI()*((($C$19+$G$20)-$W1122)*($O$20/($O$19/2)))^2*((($O$20+$G$20)-$W1122))/3)*$X$603)+(((PI()*((($C$19+$G$20)-$W1122)*($O$20/($O$19/2)))^2*(((($C$19+$G$20)-$W1122)*($O$20/($O$19/2)))*$AZ$17))/3)*$X$603),(((PI()*((($C$19+$G$20)-$W1122)*($O$20/($O$19/2)))^2*((($O$20+$G$20)-$W1122)/3))*$X$603)-((PI()*((($C$19+$G$20)-$W1122)*($O$20/($O$19/2)))^2*(((($C$19+$G$20)-$W1122)*($O$20/($O$19/2)))*$AZ$17)/3)*$X$603))),IF('Silo Levels'!$L$24="Pumping",(($D$18*$X$603)+((PI()*(($C$21/2)^2)*($G$20-$W1122))*$X$603))+((($D$18+$H$18)/3)*$BG$17)+(((PI()*($C$21/2)^2*(($C$21/2)*$AZ$17))/3)*$X$603),(($D$18*$X$603)+((PI()*(($C$21/2)^2)*($G$20-$W1122))*$X$603))+((($D$18+$H$18)/3)*$BG$17)-(((PI()*($C$21/2)^2*(($C$21/2)*$AZ$17))/3)*$X$603)))</f>
        <v>2004.5256004278415</v>
      </c>
      <c r="Y1122" s="73">
        <v>51.7</v>
      </c>
      <c r="Z1122" s="101">
        <f t="shared" si="169"/>
        <v>4153.2686066218857</v>
      </c>
      <c r="AA1122" s="66">
        <v>51.7</v>
      </c>
      <c r="AB1122" s="102">
        <f>IF($AA1122&gt;$G$20,IF('Silo Levels'!$L$25="Pumping",((PI()*((($C$19+$G$20)-$AA1122)*($O$20/($O$19/2)))^2*((($O$20+$G$20)-$AA1122))/3)*$AB$603)+(((PI()*((($C$19+$G$20)-$AA1122)*($O$20/($O$19/2)))^2*(((($C$19+$G$20)-$AA1122)*($O$20/($O$19/2)))*$AZ$18))/3)*$AB$603),(((PI()*((($C$19+$G$20)-$AA1122)*($O$20/($O$19/2)))^2*((($O$20+$G$20)-$AA1122)/3))*$AB$603)-((PI()*((($C$19+$G$20)-$AA1122)*($O$20/($O$19/2)))^2*(((($C$19+$G$20)-$AA1122)*($O$20/($O$19/2)))*$AZ$18)/3)*$AB$603))),IF('Silo Levels'!$L$25="Pumping",(($D$18*$AB$603)+((PI()*(($C$21/2)^2)*($G$20-$AA1122))*$AB$603))+((($D$18+$H$18)/3)*$BG$18)+(((PI()*($C$21/2)^2*(($C$21/2)*$AZ$18))/3)*$AB$603),(($D$18*$AB$603)+((PI()*(($C$21/2)^2)*($G$20-$AA1122))*$AB$603))+((($D$18+$H$18)/3)*$BG$18)-(((PI()*($C$21/2)^2*(($C$21/2)*$AZ$18))/3)*$AB$603)))</f>
        <v>2301.4927947522556</v>
      </c>
      <c r="AC1122" s="73">
        <v>51.7</v>
      </c>
      <c r="AD1122" s="101">
        <f t="shared" si="170"/>
        <v>4221.6703541318711</v>
      </c>
      <c r="AE1122" s="66">
        <v>51.7</v>
      </c>
      <c r="AF1122" s="102">
        <f>IF($AE1122&gt;$G$20,IF('Silo Levels'!$L$26="Pumping",((PI()*((($C$19+$G$20)-$AE1122)*($O$20/($O$19/2)))^2*((($O$20+$G$20)-$AE1122))/3)*$AF$603)+(((PI()*((($C$19+$G$20)-$AE1122)*($O$20/($O$19/2)))^2*(((($C$19+$G$20)-$AE1122)*($O$20/($O$19/2)))*$AZ$19))/3)*$AF$603),(((PI()*((($C$19+$G$20)-$AE1122)*($O$20/($O$19/2)))^2*((($O$20+$G$20)-$AE1122)/3))*$AF$603)-((PI()*((($C$19+$G$20)-$AE1122)*($O$20/($O$19/2)))^2*(((($C$19+$G$20)-$AE1122)*($O$20/($O$19/2)))*$AZ$19)/3)*$AF$603))),IF('Silo Levels'!$L$26="Pumping",(($D$18*$AF$603)+((PI()*(($C$21/2)^2)*($G$20-$AE1122))*$AF$603))+((($D$18+$H$18)/3)*$BG$19)+(((PI()*($C$21/2)^2*(($C$21/2)*$AZ$19))/3)*$AF$603),(($D$18*$AF$603)+((PI()*(($C$21/2)^2)*($G$20-$AE1122))*$AF$603))+((($D$18+$H$18)/3)*$BG$19)-(((PI()*($C$21/2)^2*(($C$21/2)*$AZ$19))/3)*$AF$603)))</f>
        <v>3280.5336509814542</v>
      </c>
      <c r="AG1122" s="73">
        <v>51.7</v>
      </c>
      <c r="AH1122" s="101">
        <f t="shared" si="171"/>
        <v>3992.9520108953593</v>
      </c>
      <c r="AI1122" s="66">
        <v>51.7</v>
      </c>
      <c r="AJ1122" s="102">
        <f>IF($AI1122&gt;$G$20,IF('Silo Levels'!$L$27="Pumping",((PI()*((($C$19+$G$20)-$AI1122)*($O$20/($O$19/2)))^2*((($O$20+$G$20)-$AI1122))/3)*$AJ$603)+(((PI()*((($C$19+$G$20)-$AI1122)*($O$20/($O$19/2)))^2*(((($C$19+$G$20)-$AI1122)*($O$20/($O$19/2)))*$AZ$20))/3)*$AJ$603),(((PI()*((($C$19+$G$20)-$AI1122)*($O$20/($O$19/2)))^2*((($O$20+$G$20)-$AI1122)/3))*$AJ$603)-((PI()*((($C$19+$G$20)-$AI1122)*($O$20/($O$19/2)))^2*(((($C$19+$G$20)-$AI1122)*($O$20/($O$19/2)))*$AZ$20)/3)*$AJ$603))),IF('Silo Levels'!$L$27="Pumping",(($D$18*$AJ$603)+((PI()*(($C$21/2)^2)*($G$20-$AI1122))*$AJ$603))+((($D$18+$H$18)/3)*$BG$20)+(((PI()*($C$21/2)^2*(($C$21/2)*$AZ$20))/3)*$AJ$603),(($D$18*$AJ$603)+((PI()*(($C$21/2)^2)*($G$20-$AI1122))*$AJ$603))+((($D$18+$H$18)/3)*$BG$20)-(((PI()*($C$21/2)^2*(($C$21/2)*$AZ$20))/3)*$AJ$603)))</f>
        <v>2212.6549359738624</v>
      </c>
    </row>
    <row r="1123" spans="1:36" x14ac:dyDescent="0.3">
      <c r="A1123">
        <v>51.8</v>
      </c>
      <c r="B1123" s="101">
        <f t="shared" si="163"/>
        <v>3743.6498354929895</v>
      </c>
      <c r="C1123" s="66">
        <v>51.8</v>
      </c>
      <c r="D1123" s="102">
        <f>IF($C1123&gt;$G$20,IF('Silo Levels'!$L$19="Pumping",((PI()*((($C$19+$G$20)-$C1123)*($O$20/($O$19/2)))^2*((($O$20+$G$20)-$C1123))/3)*$D$603)+(((PI()*((($C$19+$G$20)-$C1123)*($O$20/($O$19/2)))^2*(((($C$19+$G$20)-$C1123)*($O$20/($O$19/2)))*$AZ$12))/3)*$D$603),(((PI()*((($C$19+$G$20)-$C1123)*($O$20/($O$19/2)))^2*((($O$20+$G$20)-$C1123)/3))*$D$603)-((PI()*((($C$19+$G$20)-$C1123)*($O$20/($O$19/2)))^2*(((($C$19+$G$20)-$C1123)*($O$20/($O$19/2)))*$AZ$12)/3)*$D$603))),IF('Silo Levels'!$L$19="Pumping",(($D$18*$D$603)+((PI()*(($C$21/2)^2)*($G$20-$C1123))*$D$603))+((($D$18+$H$18)/3)*$BG$12)+(((PI()*($C$21/2)^2*(($C$21/2)*$AZ$12))/3)*$D$603),(($D$18*$D$603)+((PI()*(($C$21/2)^2)*($G$20-$C1123))*$D$603))+((($D$18+$H$18)/3)*$BG$12)-(((PI()*($C$21/2)^2*(($C$21/2)*$AZ$12))/3)*$D$603)))</f>
        <v>2577.8167898645929</v>
      </c>
      <c r="E1123" s="73">
        <v>51.8</v>
      </c>
      <c r="F1123" s="101">
        <f t="shared" si="164"/>
        <v>3391.5102677229283</v>
      </c>
      <c r="G1123" s="66">
        <v>51.8</v>
      </c>
      <c r="H1123" s="102">
        <f>IF($G1123&gt;$G$20,IF('Silo Levels'!$L$20="Pumping",((PI()*((($C$19+$G$20)-$G1123)*($O$20/($O$19/2)))^2*((($O$20+$G$20)-$G1123))/3)*$H$603)+(((PI()*((($C$19+$G$20)-$G1123)*($O$20/($O$19/2)))^2*(((($C$19+$G$20)-$G1123)*($O$20/($O$19/2)))*$AZ$13))/3)*$H$603),(((PI()*((($C$19+$G$20)-$G1123)*($O$20/($O$19/2)))^2*((($O$20+$G$20)-$G1123)/3))*$H$603)-((PI()*((($C$19+$G$20)-$G1123)*($O$20/($O$19/2)))^2*(((($C$19+$G$20)-$G1123)*($O$20/($O$19/2)))*$AZ$13)/3)*$H$603))),IF('Silo Levels'!$L$20="Pumping",(($D$18*$H$603)+((PI()*(($C$21/2)^2)*($G$20-$G1123))*$H$603))+((($D$18+$H$18)/3)*$BG$13)+(((PI()*($C$21/2)^2*(($C$21/2)*$AZ$13))/3)*$H$603),(($D$18*$H$603)+((PI()*(($C$21/2)^2)*($G$20-$G1123))*$H$603))+((($D$18+$H$18)/3)*$BG$13)-(((PI()*($C$21/2)^2*(($C$21/2)*$AZ$13))/3)*$H$603)))</f>
        <v>1882.69441823801</v>
      </c>
      <c r="I1123" s="73">
        <v>51.8</v>
      </c>
      <c r="J1123" s="101">
        <f t="shared" si="165"/>
        <v>3406.9618417227421</v>
      </c>
      <c r="K1123" s="66">
        <v>51.8</v>
      </c>
      <c r="L1123" s="102">
        <f>IF($K1123&gt;$G$20,IF('Silo Levels'!$L$21="Pumping",((PI()*((($C$19+$G$20)-$K1123)*($O$20/($O$19/2)))^2*((($O$20+$G$20)-$K1123))/3)*$L$603)+(((PI()*((($C$19+$G$20)-$K1123)*($O$20/($O$19/2)))^2*(((($C$19+$G$20)-$K1123)*($O$20/($O$19/2)))*$AZ$14))/3)*$L$603),(((PI()*((($C$19+$G$20)-$K1123)*($O$20/($O$19/2)))^2*((($O$20+$G$20)-$K1123)/3))*$L$603)-((PI()*((($C$19+$G$20)-$K1123)*($O$20/($O$19/2)))^2*(((($C$19+$G$20)-$K1123)*($O$20/($O$19/2)))*$AZ$14)/3)*$L$603))),IF('Silo Levels'!$L$21="Pumping",(($D$18*$L$603)+((PI()*(($C$21/2)^2)*($G$20-$K1123))*$L$603))+((($D$18+$H$18)/3)*$BG$14)+(((PI()*($C$21/2)^2*(($C$21/2)*$AZ$14))/3)*$L$603),(($D$18*$L$603)+((PI()*(($C$21/2)^2)*($G$20-$K1123))*$L$603))+((($D$18+$H$18)/3)*$BG$14)-(((PI()*($C$21/2)^2*(($C$21/2)*$AZ$14))/3)*$L$603)))</f>
        <v>1891.2718925270597</v>
      </c>
      <c r="M1123" s="73">
        <v>51.8</v>
      </c>
      <c r="N1123" s="101">
        <f t="shared" si="166"/>
        <v>3487.3260592833785</v>
      </c>
      <c r="O1123" s="66">
        <v>51.8</v>
      </c>
      <c r="P1123" s="102">
        <f>IF($O1123&gt;$G$20,IF('Silo Levels'!$L$22="Pumping",((PI()*((($C$19+$G$20)-$O1123)*($O$20/($O$19/2)))^2*((($O$20+$G$20)-$O1123))/3)*$P$603)+(((PI()*((($C$19+$G$20)-$O1123)*($O$20/($O$19/2)))^2*(((($C$19+$G$20)-$O1123)*($O$20/($O$19/2)))*$AZ$15))/3)*$P$603),(((PI()*((($C$19+$G$20)-$O1123)*($O$20/($O$19/2)))^2*((($O$20+$G$20)-$O1123)/3))*$P$603)-((PI()*((($C$19+$G$20)-$O1123)*($O$20/($O$19/2)))^2*(((($C$19+$G$20)-$O1123)*($O$20/($O$19/2)))*$AZ$15)/3)*$P$603))),IF('Silo Levels'!$L$22="Pumping",(($D$18*$P$603)+((PI()*(($C$21/2)^2)*($G$20-$O1123))*$P$603))+((($D$18+$H$18)/3)*$BG$15)+(((PI()*($C$21/2)^2*(($C$21/2)*$AZ$15))/3)*$P$603),(($D$18*$P$603)+((PI()*(($C$21/2)^2)*($G$20-$O1123))*$P$603))+((($D$18+$H$18)/3)*$BG$15)-(((PI()*($C$21/2)^2*(($C$21/2)*$AZ$15))/3)*$P$603)))</f>
        <v>1935.8836589331393</v>
      </c>
      <c r="Q1123" s="73">
        <v>51.8</v>
      </c>
      <c r="R1123" s="101">
        <f t="shared" si="167"/>
        <v>3607.3713618240799</v>
      </c>
      <c r="S1123" s="66">
        <v>51.8</v>
      </c>
      <c r="T1123" s="102">
        <f>IF($S1123&gt;$G$20,IF('Silo Levels'!$L$23="Pumping",((PI()*((($C$19+$G$20)-$S1123)*($O$20/($O$19/2)))^2*((($O$20+$G$20)-$S1123))/3)*$T$603)+(((PI()*((($C$19+$G$20)-$S1123)*($O$20/($O$19/2)))^2*(((($C$19+$G$20)-$S1123)*($O$20/($O$19/2)))*$AZ$16))/3)*$T$603),(((PI()*((($C$19+$G$20)-$S1123)*($O$20/($O$19/2)))^2*((($O$20+$G$20)-$S1123)/3))*$T$603)-((PI()*((($C$19+$G$20)-$S1123)*($O$20/($O$19/2)))^2*(((($C$19+$G$20)-$S1123)*($O$20/($O$19/2)))*$AZ$16)/3)*$T$603))),IF('Silo Levels'!$L$23="Pumping",(($D$18*$T$603)+((PI()*(($C$21/2)^2)*($G$20-$S1123))*$T$603))+((($D$18+$H$18)/3)*$BG$16)+(((PI()*($C$21/2)^2*(($C$21/2)*$AZ$16))/3)*$T$603),(($D$18*$T$603)+((PI()*(($C$21/2)^2)*($G$20-$S1123))*$T$603))+((($D$18+$H$18)/3)*$BG$16)-(((PI()*($C$21/2)^2*(($C$21/2)*$AZ$16))/3)*$T$603)))</f>
        <v>2002.5231803227691</v>
      </c>
      <c r="U1123" s="73">
        <v>51.8</v>
      </c>
      <c r="V1123" s="101">
        <f t="shared" si="168"/>
        <v>3391.5102677229283</v>
      </c>
      <c r="W1123" s="66">
        <v>51.8</v>
      </c>
      <c r="X1123" s="102">
        <f>IF($W1123&gt;$G$20,IF('Silo Levels'!$L$24="Pumping",((PI()*((($C$19+$G$20)-$W1123)*($O$20/($O$19/2)))^2*((($O$20+$G$20)-$W1123))/3)*$X$603)+(((PI()*((($C$19+$G$20)-$W1123)*($O$20/($O$19/2)))^2*(((($C$19+$G$20)-$W1123)*($O$20/($O$19/2)))*$AZ$17))/3)*$X$603),(((PI()*((($C$19+$G$20)-$W1123)*($O$20/($O$19/2)))^2*((($O$20+$G$20)-$W1123)/3))*$X$603)-((PI()*((($C$19+$G$20)-$W1123)*($O$20/($O$19/2)))^2*(((($C$19+$G$20)-$W1123)*($O$20/($O$19/2)))*$AZ$17)/3)*$X$603))),IF('Silo Levels'!$L$24="Pumping",(($D$18*$X$603)+((PI()*(($C$21/2)^2)*($G$20-$W1123))*$X$603))+((($D$18+$H$18)/3)*$BG$17)+(((PI()*($C$21/2)^2*(($C$21/2)*$AZ$17))/3)*$X$603),(($D$18*$X$603)+((PI()*(($C$21/2)^2)*($G$20-$W1123))*$X$603))+((($D$18+$H$18)/3)*$BG$17)-(((PI()*($C$21/2)^2*(($C$21/2)*$AZ$17))/3)*$X$603)))</f>
        <v>1882.69441823801</v>
      </c>
      <c r="Y1123" s="73">
        <v>51.8</v>
      </c>
      <c r="Z1123" s="101">
        <f t="shared" si="169"/>
        <v>3893.9569755689927</v>
      </c>
      <c r="AA1123" s="66">
        <v>51.8</v>
      </c>
      <c r="AB1123" s="102">
        <f>IF($AA1123&gt;$G$20,IF('Silo Levels'!$L$25="Pumping",((PI()*((($C$19+$G$20)-$AA1123)*($O$20/($O$19/2)))^2*((($O$20+$G$20)-$AA1123))/3)*$AB$603)+(((PI()*((($C$19+$G$20)-$AA1123)*($O$20/($O$19/2)))^2*(((($C$19+$G$20)-$AA1123)*($O$20/($O$19/2)))*$AZ$18))/3)*$AB$603),(((PI()*((($C$19+$G$20)-$AA1123)*($O$20/($O$19/2)))^2*((($O$20+$G$20)-$AA1123)/3))*$AB$603)-((PI()*((($C$19+$G$20)-$AA1123)*($O$20/($O$19/2)))^2*(((($C$19+$G$20)-$AA1123)*($O$20/($O$19/2)))*$AZ$18)/3)*$AB$603))),IF('Silo Levels'!$L$25="Pumping",(($D$18*$AB$603)+((PI()*(($C$21/2)^2)*($G$20-$AA1123))*$AB$603))+((($D$18+$H$18)/3)*$BG$18)+(((PI()*($C$21/2)^2*(($C$21/2)*$AZ$18))/3)*$AB$603),(($D$18*$AB$603)+((PI()*(($C$21/2)^2)*($G$20-$AA1123))*$AB$603))+((($D$18+$H$18)/3)*$BG$18)-(((PI()*($C$21/2)^2*(($C$21/2)*$AZ$18))/3)*$AB$603)))</f>
        <v>2161.6125218706334</v>
      </c>
      <c r="AC1123" s="73">
        <v>51.8</v>
      </c>
      <c r="AD1123" s="101">
        <f t="shared" si="170"/>
        <v>3958.088022001421</v>
      </c>
      <c r="AE1123" s="66">
        <v>51.8</v>
      </c>
      <c r="AF1123" s="102">
        <f>IF($AE1123&gt;$G$20,IF('Silo Levels'!$L$26="Pumping",((PI()*((($C$19+$G$20)-$AE1123)*($O$20/($O$19/2)))^2*((($O$20+$G$20)-$AE1123))/3)*$AF$603)+(((PI()*((($C$19+$G$20)-$AE1123)*($O$20/($O$19/2)))^2*(((($C$19+$G$20)-$AE1123)*($O$20/($O$19/2)))*$AZ$19))/3)*$AF$603),(((PI()*((($C$19+$G$20)-$AE1123)*($O$20/($O$19/2)))^2*((($O$20+$G$20)-$AE1123)/3))*$AF$603)-((PI()*((($C$19+$G$20)-$AE1123)*($O$20/($O$19/2)))^2*(((($C$19+$G$20)-$AE1123)*($O$20/($O$19/2)))*$AZ$19)/3)*$AF$603))),IF('Silo Levels'!$L$26="Pumping",(($D$18*$AF$603)+((PI()*(($C$21/2)^2)*($G$20-$AE1123))*$AF$603))+((($D$18+$H$18)/3)*$BG$19)+(((PI()*($C$21/2)^2*(($C$21/2)*$AZ$19))/3)*$AF$603),(($D$18*$AF$603)+((PI()*(($C$21/2)^2)*($G$20-$AE1123))*$AF$603))+((($D$18+$H$18)/3)*$BG$19)-(((PI()*($C$21/2)^2*(($C$21/2)*$AZ$19))/3)*$AF$603)))</f>
        <v>3077.6504779833408</v>
      </c>
      <c r="AG1123" s="73">
        <v>51.8</v>
      </c>
      <c r="AH1123" s="101">
        <f t="shared" si="171"/>
        <v>3743.6498354929895</v>
      </c>
      <c r="AI1123" s="66">
        <v>51.8</v>
      </c>
      <c r="AJ1123" s="102">
        <f>IF($AI1123&gt;$G$20,IF('Silo Levels'!$L$27="Pumping",((PI()*((($C$19+$G$20)-$AI1123)*($O$20/($O$19/2)))^2*((($O$20+$G$20)-$AI1123))/3)*$AJ$603)+(((PI()*((($C$19+$G$20)-$AI1123)*($O$20/($O$19/2)))^2*(((($C$19+$G$20)-$AI1123)*($O$20/($O$19/2)))*$AZ$20))/3)*$AJ$603),(((PI()*((($C$19+$G$20)-$AI1123)*($O$20/($O$19/2)))^2*((($O$20+$G$20)-$AI1123)/3))*$AJ$603)-((PI()*((($C$19+$G$20)-$AI1123)*($O$20/($O$19/2)))^2*(((($C$19+$G$20)-$AI1123)*($O$20/($O$19/2)))*$AZ$20)/3)*$AJ$603))),IF('Silo Levels'!$L$27="Pumping",(($D$18*$AJ$603)+((PI()*(($C$21/2)^2)*($G$20-$AI1123))*$AJ$603))+((($D$18+$H$18)/3)*$BG$20)+(((PI()*($C$21/2)^2*(($C$21/2)*$AZ$20))/3)*$AJ$603),(($D$18*$AJ$603)+((PI()*(($C$21/2)^2)*($G$20-$AI1123))*$AJ$603))+((($D$18+$H$18)/3)*$BG$20)-(((PI()*($C$21/2)^2*(($C$21/2)*$AZ$20))/3)*$AJ$603)))</f>
        <v>2078.1740560238513</v>
      </c>
    </row>
    <row r="1124" spans="1:36" x14ac:dyDescent="0.3">
      <c r="A1124">
        <v>51.9</v>
      </c>
      <c r="B1124" s="101">
        <f t="shared" si="163"/>
        <v>3504.9346274596369</v>
      </c>
      <c r="C1124" s="66">
        <v>51.9</v>
      </c>
      <c r="D1124" s="102">
        <f>IF($C1124&gt;$G$20,IF('Silo Levels'!$L$19="Pumping",((PI()*((($C$19+$G$20)-$C1124)*($O$20/($O$19/2)))^2*((($O$20+$G$20)-$C1124))/3)*$D$603)+(((PI()*((($C$19+$G$20)-$C1124)*($O$20/($O$19/2)))^2*(((($C$19+$G$20)-$C1124)*($O$20/($O$19/2)))*$AZ$12))/3)*$D$603),(((PI()*((($C$19+$G$20)-$C1124)*($O$20/($O$19/2)))^2*((($O$20+$G$20)-$C1124)/3))*$D$603)-((PI()*((($C$19+$G$20)-$C1124)*($O$20/($O$19/2)))^2*(((($C$19+$G$20)-$C1124)*($O$20/($O$19/2)))*$AZ$12)/3)*$D$603))),IF('Silo Levels'!$L$19="Pumping",(($D$18*$D$603)+((PI()*(($C$21/2)^2)*($G$20-$C1124))*$D$603))+((($D$18+$H$18)/3)*$BG$12)+(((PI()*($C$21/2)^2*(($C$21/2)*$AZ$12))/3)*$D$603),(($D$18*$D$603)+((PI()*(($C$21/2)^2)*($G$20-$C1124))*$D$603))+((($D$18+$H$18)/3)*$BG$12)-(((PI()*($C$21/2)^2*(($C$21/2)*$AZ$12))/3)*$D$603)))</f>
        <v>2415.9441072446562</v>
      </c>
      <c r="E1124" s="73">
        <v>51.9</v>
      </c>
      <c r="F1124" s="101">
        <f t="shared" si="164"/>
        <v>3175.2493686850471</v>
      </c>
      <c r="G1124" s="66">
        <v>51.9</v>
      </c>
      <c r="H1124" s="102">
        <f>IF($G1124&gt;$G$20,IF('Silo Levels'!$L$20="Pumping",((PI()*((($C$19+$G$20)-$G1124)*($O$20/($O$19/2)))^2*((($O$20+$G$20)-$G1124))/3)*$H$603)+(((PI()*((($C$19+$G$20)-$G1124)*($O$20/($O$19/2)))^2*(((($C$19+$G$20)-$G1124)*($O$20/($O$19/2)))*$AZ$13))/3)*$H$603),(((PI()*((($C$19+$G$20)-$G1124)*($O$20/($O$19/2)))^2*((($O$20+$G$20)-$G1124)/3))*$H$603)-((PI()*((($C$19+$G$20)-$G1124)*($O$20/($O$19/2)))^2*(((($C$19+$G$20)-$G1124)*($O$20/($O$19/2)))*$AZ$13)/3)*$H$603))),IF('Silo Levels'!$L$20="Pumping",(($D$18*$H$603)+((PI()*(($C$21/2)^2)*($G$20-$G1124))*$H$603))+((($D$18+$H$18)/3)*$BG$13)+(((PI()*($C$21/2)^2*(($C$21/2)*$AZ$13))/3)*$H$603),(($D$18*$H$603)+((PI()*(($C$21/2)^2)*($G$20-$G1124))*$H$603))+((($D$18+$H$18)/3)*$BG$13)-(((PI()*($C$21/2)^2*(($C$21/2)*$AZ$13))/3)*$H$603)))</f>
        <v>1765.8827676949811</v>
      </c>
      <c r="I1124" s="73">
        <v>51.9</v>
      </c>
      <c r="J1124" s="101">
        <f t="shared" si="165"/>
        <v>3189.7156673883205</v>
      </c>
      <c r="K1124" s="66">
        <v>51.9</v>
      </c>
      <c r="L1124" s="102">
        <f>IF($K1124&gt;$G$20,IF('Silo Levels'!$L$21="Pumping",((PI()*((($C$19+$G$20)-$K1124)*($O$20/($O$19/2)))^2*((($O$20+$G$20)-$K1124))/3)*$L$603)+(((PI()*((($C$19+$G$20)-$K1124)*($O$20/($O$19/2)))^2*(((($C$19+$G$20)-$K1124)*($O$20/($O$19/2)))*$AZ$14))/3)*$L$603),(((PI()*((($C$19+$G$20)-$K1124)*($O$20/($O$19/2)))^2*((($O$20+$G$20)-$K1124)/3))*$L$603)-((PI()*((($C$19+$G$20)-$K1124)*($O$20/($O$19/2)))^2*(((($C$19+$G$20)-$K1124)*($O$20/($O$19/2)))*$AZ$14)/3)*$L$603))),IF('Silo Levels'!$L$21="Pumping",(($D$18*$L$603)+((PI()*(($C$21/2)^2)*($G$20-$K1124))*$L$603))+((($D$18+$H$18)/3)*$BG$14)+(((PI()*($C$21/2)^2*(($C$21/2)*$AZ$14))/3)*$L$603),(($D$18*$L$603)+((PI()*(($C$21/2)^2)*($G$20-$K1124))*$L$603))+((($D$18+$H$18)/3)*$BG$14)-(((PI()*($C$21/2)^2*(($C$21/2)*$AZ$14))/3)*$L$603)))</f>
        <v>1773.9280531596055</v>
      </c>
      <c r="M1124" s="73">
        <v>51.9</v>
      </c>
      <c r="N1124" s="101">
        <f t="shared" si="166"/>
        <v>3264.9554310720096</v>
      </c>
      <c r="O1124" s="66">
        <v>51.9</v>
      </c>
      <c r="P1124" s="102">
        <f>IF($O1124&gt;$G$20,IF('Silo Levels'!$L$22="Pumping",((PI()*((($C$19+$G$20)-$O1124)*($O$20/($O$19/2)))^2*((($O$20+$G$20)-$O1124))/3)*$P$603)+(((PI()*((($C$19+$G$20)-$O1124)*($O$20/($O$19/2)))^2*(((($C$19+$G$20)-$O1124)*($O$20/($O$19/2)))*$AZ$15))/3)*$P$603),(((PI()*((($C$19+$G$20)-$O1124)*($O$20/($O$19/2)))^2*((($O$20+$G$20)-$O1124)/3))*$P$603)-((PI()*((($C$19+$G$20)-$O1124)*($O$20/($O$19/2)))^2*(((($C$19+$G$20)-$O1124)*($O$20/($O$19/2)))*$AZ$15)/3)*$P$603))),IF('Silo Levels'!$L$22="Pumping",(($D$18*$P$603)+((PI()*(($C$21/2)^2)*($G$20-$O1124))*$P$603))+((($D$18+$H$18)/3)*$BG$15)+(((PI()*($C$21/2)^2*(($C$21/2)*$AZ$15))/3)*$P$603),(($D$18*$P$603)+((PI()*(($C$21/2)^2)*($G$20-$O1124))*$P$603))+((($D$18+$H$18)/3)*$BG$15)-(((PI()*($C$21/2)^2*(($C$21/2)*$AZ$15))/3)*$P$603)))</f>
        <v>1815.7718854723701</v>
      </c>
      <c r="Q1124" s="73">
        <v>51.9</v>
      </c>
      <c r="R1124" s="101">
        <f t="shared" si="167"/>
        <v>3377.3460007641038</v>
      </c>
      <c r="S1124" s="66">
        <v>51.9</v>
      </c>
      <c r="T1124" s="102">
        <f>IF($S1124&gt;$G$20,IF('Silo Levels'!$L$23="Pumping",((PI()*((($C$19+$G$20)-$S1124)*($O$20/($O$19/2)))^2*((($O$20+$G$20)-$S1124))/3)*$T$603)+(((PI()*((($C$19+$G$20)-$S1124)*($O$20/($O$19/2)))^2*(((($C$19+$G$20)-$S1124)*($O$20/($O$19/2)))*$AZ$16))/3)*$T$603),(((PI()*((($C$19+$G$20)-$S1124)*($O$20/($O$19/2)))^2*((($O$20+$G$20)-$S1124)/3))*$T$603)-((PI()*((($C$19+$G$20)-$S1124)*($O$20/($O$19/2)))^2*(((($C$19+$G$20)-$S1124)*($O$20/($O$19/2)))*$AZ$16)/3)*$T$603))),IF('Silo Levels'!$L$23="Pumping",(($D$18*$T$603)+((PI()*(($C$21/2)^2)*($G$20-$S1124))*$T$603))+((($D$18+$H$18)/3)*$BG$16)+(((PI()*($C$21/2)^2*(($C$21/2)*$AZ$16))/3)*$T$603),(($D$18*$T$603)+((PI()*(($C$21/2)^2)*($G$20-$S1124))*$T$603))+((($D$18+$H$18)/3)*$BG$16)-(((PI()*($C$21/2)^2*(($C$21/2)*$AZ$16))/3)*$T$603)))</f>
        <v>1878.2767621689936</v>
      </c>
      <c r="U1124" s="73">
        <v>51.9</v>
      </c>
      <c r="V1124" s="101">
        <f t="shared" si="168"/>
        <v>3175.2493686850471</v>
      </c>
      <c r="W1124" s="66">
        <v>51.9</v>
      </c>
      <c r="X1124" s="102">
        <f>IF($W1124&gt;$G$20,IF('Silo Levels'!$L$24="Pumping",((PI()*((($C$19+$G$20)-$W1124)*($O$20/($O$19/2)))^2*((($O$20+$G$20)-$W1124))/3)*$X$603)+(((PI()*((($C$19+$G$20)-$W1124)*($O$20/($O$19/2)))^2*(((($C$19+$G$20)-$W1124)*($O$20/($O$19/2)))*$AZ$17))/3)*$X$603),(((PI()*((($C$19+$G$20)-$W1124)*($O$20/($O$19/2)))^2*((($O$20+$G$20)-$W1124)/3))*$X$603)-((PI()*((($C$19+$G$20)-$W1124)*($O$20/($O$19/2)))^2*(((($C$19+$G$20)-$W1124)*($O$20/($O$19/2)))*$AZ$17)/3)*$X$603))),IF('Silo Levels'!$L$24="Pumping",(($D$18*$X$603)+((PI()*(($C$21/2)^2)*($G$20-$W1124))*$X$603))+((($D$18+$H$18)/3)*$BG$17)+(((PI()*($C$21/2)^2*(($C$21/2)*$AZ$17))/3)*$X$603),(($D$18*$X$603)+((PI()*(($C$21/2)^2)*($G$20-$W1124))*$X$603))+((($D$18+$H$18)/3)*$BG$17)-(((PI()*($C$21/2)^2*(($C$21/2)*$AZ$17))/3)*$X$603)))</f>
        <v>1765.8827676949811</v>
      </c>
      <c r="Y1124" s="73">
        <v>51.9</v>
      </c>
      <c r="Z1124" s="101">
        <f t="shared" si="169"/>
        <v>3645.6573774914741</v>
      </c>
      <c r="AA1124" s="66">
        <v>51.9</v>
      </c>
      <c r="AB1124" s="102">
        <f>IF($AA1124&gt;$G$20,IF('Silo Levels'!$L$25="Pumping",((PI()*((($C$19+$G$20)-$AA1124)*($O$20/($O$19/2)))^2*((($O$20+$G$20)-$AA1124))/3)*$AB$603)+(((PI()*((($C$19+$G$20)-$AA1124)*($O$20/($O$19/2)))^2*(((($C$19+$G$20)-$AA1124)*($O$20/($O$19/2)))*$AZ$18))/3)*$AB$603),(((PI()*((($C$19+$G$20)-$AA1124)*($O$20/($O$19/2)))^2*((($O$20+$G$20)-$AA1124)/3))*$AB$603)-((PI()*((($C$19+$G$20)-$AA1124)*($O$20/($O$19/2)))^2*(((($C$19+$G$20)-$AA1124)*($O$20/($O$19/2)))*$AZ$18)/3)*$AB$603))),IF('Silo Levels'!$L$25="Pumping",(($D$18*$AB$603)+((PI()*(($C$21/2)^2)*($G$20-$AA1124))*$AB$603))+((($D$18+$H$18)/3)*$BG$18)+(((PI()*($C$21/2)^2*(($C$21/2)*$AZ$18))/3)*$AB$603),(($D$18*$AB$603)+((PI()*(($C$21/2)^2)*($G$20-$AA1124))*$AB$603))+((($D$18+$H$18)/3)*$BG$18)-(((PI()*($C$21/2)^2*(($C$21/2)*$AZ$18))/3)*$AB$603)))</f>
        <v>2027.4954160524192</v>
      </c>
      <c r="AC1124" s="73">
        <v>51.9</v>
      </c>
      <c r="AD1124" s="101">
        <f t="shared" si="170"/>
        <v>3705.6990841717252</v>
      </c>
      <c r="AE1124" s="66">
        <v>51.9</v>
      </c>
      <c r="AF1124" s="102">
        <f>IF($AE1124&gt;$G$20,IF('Silo Levels'!$L$26="Pumping",((PI()*((($C$19+$G$20)-$AE1124)*($O$20/($O$19/2)))^2*((($O$20+$G$20)-$AE1124))/3)*$AF$603)+(((PI()*((($C$19+$G$20)-$AE1124)*($O$20/($O$19/2)))^2*(((($C$19+$G$20)-$AE1124)*($O$20/($O$19/2)))*$AZ$19))/3)*$AF$603),(((PI()*((($C$19+$G$20)-$AE1124)*($O$20/($O$19/2)))^2*((($O$20+$G$20)-$AE1124)/3))*$AF$603)-((PI()*((($C$19+$G$20)-$AE1124)*($O$20/($O$19/2)))^2*(((($C$19+$G$20)-$AE1124)*($O$20/($O$19/2)))*$AZ$19)/3)*$AF$603))),IF('Silo Levels'!$L$26="Pumping",(($D$18*$AF$603)+((PI()*(($C$21/2)^2)*($G$20-$AE1124))*$AF$603))+((($D$18+$H$18)/3)*$BG$19)+(((PI()*($C$21/2)^2*(($C$21/2)*$AZ$19))/3)*$AF$603),(($D$18*$AF$603)+((PI()*(($C$21/2)^2)*($G$20-$AE1124))*$AF$603))+((($D$18+$H$18)/3)*$BG$19)-(((PI()*($C$21/2)^2*(($C$21/2)*$AZ$19))/3)*$AF$603)))</f>
        <v>2883.2930435535745</v>
      </c>
      <c r="AG1124" s="73">
        <v>51.9</v>
      </c>
      <c r="AH1124" s="101">
        <f t="shared" si="171"/>
        <v>3504.9346274596369</v>
      </c>
      <c r="AI1124" s="66">
        <v>51.9</v>
      </c>
      <c r="AJ1124" s="102">
        <f>IF($AI1124&gt;$G$20,IF('Silo Levels'!$L$27="Pumping",((PI()*((($C$19+$G$20)-$AI1124)*($O$20/($O$19/2)))^2*((($O$20+$G$20)-$AI1124))/3)*$AJ$603)+(((PI()*((($C$19+$G$20)-$AI1124)*($O$20/($O$19/2)))^2*(((($C$19+$G$20)-$AI1124)*($O$20/($O$19/2)))*$AZ$20))/3)*$AJ$603),(((PI()*((($C$19+$G$20)-$AI1124)*($O$20/($O$19/2)))^2*((($O$20+$G$20)-$AI1124)/3))*$AJ$603)-((PI()*((($C$19+$G$20)-$AI1124)*($O$20/($O$19/2)))^2*(((($C$19+$G$20)-$AI1124)*($O$20/($O$19/2)))*$AZ$20)/3)*$AJ$603))),IF('Silo Levels'!$L$27="Pumping",(($D$18*$AJ$603)+((PI()*(($C$21/2)^2)*($G$20-$AI1124))*$AJ$603))+((($D$18+$H$18)/3)*$BG$20)+(((PI()*($C$21/2)^2*(($C$21/2)*$AZ$20))/3)*$AJ$603),(($D$18*$AJ$603)+((PI()*(($C$21/2)^2)*($G$20-$AI1124))*$AJ$603))+((($D$18+$H$18)/3)*$BG$20)-(((PI()*($C$21/2)^2*(($C$21/2)*$AZ$20))/3)*$AJ$603)))</f>
        <v>1949.2338842953782</v>
      </c>
    </row>
    <row r="1125" spans="1:36" x14ac:dyDescent="0.3">
      <c r="A1125">
        <v>52</v>
      </c>
      <c r="B1125" s="101">
        <f t="shared" si="163"/>
        <v>3276.5769717294997</v>
      </c>
      <c r="C1125" s="66">
        <v>52</v>
      </c>
      <c r="D1125" s="102">
        <f>IF($C1125&gt;$G$20,IF('Silo Levels'!$L$19="Pumping",((PI()*((($C$19+$G$20)-$C1125)*($O$20/($O$19/2)))^2*((($O$20+$G$20)-$C1125))/3)*$D$603)+(((PI()*((($C$19+$G$20)-$C1125)*($O$20/($O$19/2)))^2*(((($C$19+$G$20)-$C1125)*($O$20/($O$19/2)))*$AZ$12))/3)*$D$603),(((PI()*((($C$19+$G$20)-$C1125)*($O$20/($O$19/2)))^2*((($O$20+$G$20)-$C1125)/3))*$D$603)-((PI()*((($C$19+$G$20)-$C1125)*($O$20/($O$19/2)))^2*(((($C$19+$G$20)-$C1125)*($O$20/($O$19/2)))*$AZ$12)/3)*$D$603))),IF('Silo Levels'!$L$19="Pumping",(($D$18*$D$603)+((PI()*(($C$21/2)^2)*($G$20-$C1125))*$D$603))+((($D$18+$H$18)/3)*$BG$12)+(((PI()*($C$21/2)^2*(($C$21/2)*$AZ$12))/3)*$D$603),(($D$18*$D$603)+((PI()*(($C$21/2)^2)*($G$20-$C1125))*$D$603))+((($D$18+$H$18)/3)*$BG$12)-(((PI()*($C$21/2)^2*(($C$21/2)*$AZ$12))/3)*$D$603)))</f>
        <v>2260.9759748820675</v>
      </c>
      <c r="E1125" s="73">
        <v>52</v>
      </c>
      <c r="F1125" s="101">
        <f t="shared" si="164"/>
        <v>2968.3717577559501</v>
      </c>
      <c r="G1125" s="66">
        <v>52</v>
      </c>
      <c r="H1125" s="102">
        <f>IF($G1125&gt;$G$20,IF('Silo Levels'!$L$20="Pumping",((PI()*((($C$19+$G$20)-$G1125)*($O$20/($O$19/2)))^2*((($O$20+$G$20)-$G1125))/3)*$H$603)+(((PI()*((($C$19+$G$20)-$G1125)*($O$20/($O$19/2)))^2*(((($C$19+$G$20)-$G1125)*($O$20/($O$19/2)))*$AZ$13))/3)*$H$603),(((PI()*((($C$19+$G$20)-$G1125)*($O$20/($O$19/2)))^2*((($O$20+$G$20)-$G1125)/3))*$H$603)-((PI()*((($C$19+$G$20)-$G1125)*($O$20/($O$19/2)))^2*(((($C$19+$G$20)-$G1125)*($O$20/($O$19/2)))*$AZ$13)/3)*$H$603))),IF('Silo Levels'!$L$20="Pumping",(($D$18*$H$603)+((PI()*(($C$21/2)^2)*($G$20-$G1125))*$H$603))+((($D$18+$H$18)/3)*$BG$13)+(((PI()*($C$21/2)^2*(($C$21/2)*$AZ$13))/3)*$H$603),(($D$18*$H$603)+((PI()*(($C$21/2)^2)*($G$20-$G1125))*$H$603))+((($D$18+$H$18)/3)*$BG$13)-(((PI()*($C$21/2)^2*(($C$21/2)*$AZ$13))/3)*$H$603)))</f>
        <v>1653.9855456460227</v>
      </c>
      <c r="I1125" s="73">
        <v>52</v>
      </c>
      <c r="J1125" s="101">
        <f t="shared" si="165"/>
        <v>2981.8955310172105</v>
      </c>
      <c r="K1125" s="66">
        <v>52</v>
      </c>
      <c r="L1125" s="102">
        <f>IF($K1125&gt;$G$20,IF('Silo Levels'!$L$21="Pumping",((PI()*((($C$19+$G$20)-$K1125)*($O$20/($O$19/2)))^2*((($O$20+$G$20)-$K1125))/3)*$L$603)+(((PI()*((($C$19+$G$20)-$K1125)*($O$20/($O$19/2)))^2*(((($C$19+$G$20)-$K1125)*($O$20/($O$19/2)))*$AZ$14))/3)*$L$603),(((PI()*((($C$19+$G$20)-$K1125)*($O$20/($O$19/2)))^2*((($O$20+$G$20)-$K1125)/3))*$L$603)-((PI()*((($C$19+$G$20)-$K1125)*($O$20/($O$19/2)))^2*(((($C$19+$G$20)-$K1125)*($O$20/($O$19/2)))*$AZ$14)/3)*$L$603))),IF('Silo Levels'!$L$21="Pumping",(($D$18*$L$603)+((PI()*(($C$21/2)^2)*($G$20-$K1125))*$L$603))+((($D$18+$H$18)/3)*$BG$14)+(((PI()*($C$21/2)^2*(($C$21/2)*$AZ$14))/3)*$L$603),(($D$18*$L$603)+((PI()*(($C$21/2)^2)*($G$20-$K1125))*$L$603))+((($D$18+$H$18)/3)*$BG$14)-(((PI()*($C$21/2)^2*(($C$21/2)*$AZ$14))/3)*$L$603)))</f>
        <v>1661.5210322097503</v>
      </c>
      <c r="M1125" s="73">
        <v>52</v>
      </c>
      <c r="N1125" s="101">
        <f t="shared" si="166"/>
        <v>3052.2331844253226</v>
      </c>
      <c r="O1125" s="66">
        <v>52</v>
      </c>
      <c r="P1125" s="102">
        <f>IF($O1125&gt;$G$20,IF('Silo Levels'!$L$22="Pumping",((PI()*((($C$19+$G$20)-$O1125)*($O$20/($O$19/2)))^2*((($O$20+$G$20)-$O1125))/3)*$P$603)+(((PI()*((($C$19+$G$20)-$O1125)*($O$20/($O$19/2)))^2*(((($C$19+$G$20)-$O1125)*($O$20/($O$19/2)))*$AZ$15))/3)*$P$603),(((PI()*((($C$19+$G$20)-$O1125)*($O$20/($O$19/2)))^2*((($O$20+$G$20)-$O1125)/3))*$P$603)-((PI()*((($C$19+$G$20)-$O1125)*($O$20/($O$19/2)))^2*(((($C$19+$G$20)-$O1125)*($O$20/($O$19/2)))*$AZ$15)/3)*$P$603))),IF('Silo Levels'!$L$22="Pumping",(($D$18*$P$603)+((PI()*(($C$21/2)^2)*($G$20-$O1125))*$P$603))+((($D$18+$H$18)/3)*$BG$15)+(((PI()*($C$21/2)^2*(($C$21/2)*$AZ$15))/3)*$P$603),(($D$18*$P$603)+((PI()*(($C$21/2)^2)*($G$20-$O1125))*$P$603))+((($D$18+$H$18)/3)*$BG$15)-(((PI()*($C$21/2)^2*(($C$21/2)*$AZ$15))/3)*$P$603)))</f>
        <v>1700.7133812636396</v>
      </c>
      <c r="Q1125" s="73">
        <v>52</v>
      </c>
      <c r="R1125" s="101">
        <f t="shared" si="167"/>
        <v>3157.3011504888113</v>
      </c>
      <c r="S1125" s="66">
        <v>52</v>
      </c>
      <c r="T1125" s="102">
        <f>IF($S1125&gt;$G$20,IF('Silo Levels'!$L$23="Pumping",((PI()*((($C$19+$G$20)-$S1125)*($O$20/($O$19/2)))^2*((($O$20+$G$20)-$S1125))/3)*$T$603)+(((PI()*((($C$19+$G$20)-$S1125)*($O$20/($O$19/2)))^2*(((($C$19+$G$20)-$S1125)*($O$20/($O$19/2)))*$AZ$16))/3)*$T$603),(((PI()*((($C$19+$G$20)-$S1125)*($O$20/($O$19/2)))^2*((($O$20+$G$20)-$S1125)/3))*$T$603)-((PI()*((($C$19+$G$20)-$S1125)*($O$20/($O$19/2)))^2*(((($C$19+$G$20)-$S1125)*($O$20/($O$19/2)))*$AZ$16)/3)*$T$603))),IF('Silo Levels'!$L$23="Pumping",(($D$18*$T$603)+((PI()*(($C$21/2)^2)*($G$20-$S1125))*$T$603))+((($D$18+$H$18)/3)*$BG$16)+(((PI()*($C$21/2)^2*(($C$21/2)*$AZ$16))/3)*$T$603),(($D$18*$T$603)+((PI()*(($C$21/2)^2)*($G$20-$S1125))*$T$603))+((($D$18+$H$18)/3)*$BG$16)-(((PI()*($C$21/2)^2*(($C$21/2)*$AZ$16))/3)*$T$603)))</f>
        <v>1759.2575635162066</v>
      </c>
      <c r="U1125" s="73">
        <v>52</v>
      </c>
      <c r="V1125" s="101">
        <f t="shared" si="168"/>
        <v>2968.3717577559501</v>
      </c>
      <c r="W1125" s="66">
        <v>52</v>
      </c>
      <c r="X1125" s="102">
        <f>IF($W1125&gt;$G$20,IF('Silo Levels'!$L$24="Pumping",((PI()*((($C$19+$G$20)-$W1125)*($O$20/($O$19/2)))^2*((($O$20+$G$20)-$W1125))/3)*$X$603)+(((PI()*((($C$19+$G$20)-$W1125)*($O$20/($O$19/2)))^2*(((($C$19+$G$20)-$W1125)*($O$20/($O$19/2)))*$AZ$17))/3)*$X$603),(((PI()*((($C$19+$G$20)-$W1125)*($O$20/($O$19/2)))^2*((($O$20+$G$20)-$W1125)/3))*$X$603)-((PI()*((($C$19+$G$20)-$W1125)*($O$20/($O$19/2)))^2*(((($C$19+$G$20)-$W1125)*($O$20/($O$19/2)))*$AZ$17)/3)*$X$603))),IF('Silo Levels'!$L$24="Pumping",(($D$18*$X$603)+((PI()*(($C$21/2)^2)*($G$20-$W1125))*$X$603))+((($D$18+$H$18)/3)*$BG$17)+(((PI()*($C$21/2)^2*(($C$21/2)*$AZ$17))/3)*$X$603),(($D$18*$X$603)+((PI()*(($C$21/2)^2)*($G$20-$W1125))*$X$603))+((($D$18+$H$18)/3)*$BG$17)-(((PI()*($C$21/2)^2*(($C$21/2)*$AZ$17))/3)*$X$603)))</f>
        <v>1653.9855456460227</v>
      </c>
      <c r="Y1125" s="73">
        <v>52</v>
      </c>
      <c r="Z1125" s="101">
        <f t="shared" si="169"/>
        <v>3408.1311863332003</v>
      </c>
      <c r="AA1125" s="66">
        <v>52</v>
      </c>
      <c r="AB1125" s="102">
        <f>IF($AA1125&gt;$G$20,IF('Silo Levels'!$L$25="Pumping",((PI()*((($C$19+$G$20)-$AA1125)*($O$20/($O$19/2)))^2*((($O$20+$G$20)-$AA1125))/3)*$AB$603)+(((PI()*((($C$19+$G$20)-$AA1125)*($O$20/($O$19/2)))^2*(((($C$19+$G$20)-$AA1125)*($O$20/($O$19/2)))*$AZ$18))/3)*$AB$603),(((PI()*((($C$19+$G$20)-$AA1125)*($O$20/($O$19/2)))^2*((($O$20+$G$20)-$AA1125)/3))*$AB$603)-((PI()*((($C$19+$G$20)-$AA1125)*($O$20/($O$19/2)))^2*(((($C$19+$G$20)-$AA1125)*($O$20/($O$19/2)))*$AZ$18)/3)*$AB$603))),IF('Silo Levels'!$L$25="Pumping",(($D$18*$AB$603)+((PI()*(($C$21/2)^2)*($G$20-$AA1125))*$AB$603))+((($D$18+$H$18)/3)*$BG$18)+(((PI()*($C$21/2)^2*(($C$21/2)*$AZ$18))/3)*$AB$603),(($D$18*$AB$603)+((PI()*(($C$21/2)^2)*($G$20-$AA1125))*$AB$603))+((($D$18+$H$18)/3)*$BG$18)-(((PI()*($C$21/2)^2*(($C$21/2)*$AZ$18))/3)*$AB$603)))</f>
        <v>1899.0208032844384</v>
      </c>
      <c r="AC1125" s="73">
        <v>52</v>
      </c>
      <c r="AD1125" s="101">
        <f t="shared" si="170"/>
        <v>3464.2609845641123</v>
      </c>
      <c r="AE1125" s="66">
        <v>52</v>
      </c>
      <c r="AF1125" s="102">
        <f>IF($AE1125&gt;$G$20,IF('Silo Levels'!$L$26="Pumping",((PI()*((($C$19+$G$20)-$AE1125)*($O$20/($O$19/2)))^2*((($O$20+$G$20)-$AE1125))/3)*$AF$603)+(((PI()*((($C$19+$G$20)-$AE1125)*($O$20/($O$19/2)))^2*(((($C$19+$G$20)-$AE1125)*($O$20/($O$19/2)))*$AZ$19))/3)*$AF$603),(((PI()*((($C$19+$G$20)-$AE1125)*($O$20/($O$19/2)))^2*((($O$20+$G$20)-$AE1125)/3))*$AF$603)-((PI()*((($C$19+$G$20)-$AE1125)*($O$20/($O$19/2)))^2*(((($C$19+$G$20)-$AE1125)*($O$20/($O$19/2)))*$AZ$19)/3)*$AF$603))),IF('Silo Levels'!$L$26="Pumping",(($D$18*$AF$603)+((PI()*(($C$21/2)^2)*($G$20-$AE1125))*$AF$603))+((($D$18+$H$18)/3)*$BG$19)+(((PI()*($C$21/2)^2*(($C$21/2)*$AZ$19))/3)*$AF$603),(($D$18*$AF$603)+((PI()*(($C$21/2)^2)*($G$20-$AE1125))*$AF$603))+((($D$18+$H$18)/3)*$BG$19)-(((PI()*($C$21/2)^2*(($C$21/2)*$AZ$19))/3)*$AF$603)))</f>
        <v>2697.278738933308</v>
      </c>
      <c r="AG1125" s="73">
        <v>52</v>
      </c>
      <c r="AH1125" s="101">
        <f t="shared" si="171"/>
        <v>3276.5769717294997</v>
      </c>
      <c r="AI1125" s="66">
        <v>52</v>
      </c>
      <c r="AJ1125" s="102">
        <f>IF($AI1125&gt;$G$20,IF('Silo Levels'!$L$27="Pumping",((PI()*((($C$19+$G$20)-$AI1125)*($O$20/($O$19/2)))^2*((($O$20+$G$20)-$AI1125))/3)*$AJ$603)+(((PI()*((($C$19+$G$20)-$AI1125)*($O$20/($O$19/2)))^2*(((($C$19+$G$20)-$AI1125)*($O$20/($O$19/2)))*$AZ$20))/3)*$AJ$603),(((PI()*((($C$19+$G$20)-$AI1125)*($O$20/($O$19/2)))^2*((($O$20+$G$20)-$AI1125)/3))*$AJ$603)-((PI()*((($C$19+$G$20)-$AI1125)*($O$20/($O$19/2)))^2*(((($C$19+$G$20)-$AI1125)*($O$20/($O$19/2)))*$AZ$20)/3)*$AJ$603))),IF('Silo Levels'!$L$27="Pumping",(($D$18*$AJ$603)+((PI()*(($C$21/2)^2)*($G$20-$AI1125))*$AJ$603))+((($D$18+$H$18)/3)*$BG$20)+(((PI()*($C$21/2)^2*(($C$21/2)*$AZ$20))/3)*$AJ$603),(($D$18*$AJ$603)+((PI()*(($C$21/2)^2)*($G$20-$AI1125))*$AJ$603))+((($D$18+$H$18)/3)*$BG$20)-(((PI()*($C$21/2)^2*(($C$21/2)*$AZ$20))/3)*$AJ$603)))</f>
        <v>1825.7184048045965</v>
      </c>
    </row>
    <row r="1126" spans="1:36" x14ac:dyDescent="0.3">
      <c r="A1126">
        <v>52.1</v>
      </c>
      <c r="B1126" s="101">
        <f t="shared" si="163"/>
        <v>3058.3474532367545</v>
      </c>
      <c r="C1126" s="66">
        <v>52.1</v>
      </c>
      <c r="D1126" s="102">
        <f>IF($C1126&gt;$G$20,IF('Silo Levels'!$L$19="Pumping",((PI()*((($C$19+$G$20)-$C1126)*($O$20/($O$19/2)))^2*((($O$20+$G$20)-$C1126))/3)*$D$603)+(((PI()*((($C$19+$G$20)-$C1126)*($O$20/($O$19/2)))^2*(((($C$19+$G$20)-$C1126)*($O$20/($O$19/2)))*$AZ$12))/3)*$D$603),(((PI()*((($C$19+$G$20)-$C1126)*($O$20/($O$19/2)))^2*((($O$20+$G$20)-$C1126)/3))*$D$603)-((PI()*((($C$19+$G$20)-$C1126)*($O$20/($O$19/2)))^2*(((($C$19+$G$20)-$C1126)*($O$20/($O$19/2)))*$AZ$12)/3)*$D$603))),IF('Silo Levels'!$L$19="Pumping",(($D$18*$D$603)+((PI()*(($C$21/2)^2)*($G$20-$C1126))*$D$603))+((($D$18+$H$18)/3)*$BG$12)+(((PI()*($C$21/2)^2*(($C$21/2)*$AZ$12))/3)*$D$603),(($D$18*$D$603)+((PI()*(($C$21/2)^2)*($G$20-$C1126))*$D$603))+((($D$18+$H$18)/3)*$BG$12)-(((PI()*($C$21/2)^2*(($C$21/2)*$AZ$12))/3)*$D$603)))</f>
        <v>2112.7623570683809</v>
      </c>
      <c r="E1126" s="73">
        <v>52.1</v>
      </c>
      <c r="F1126" s="101">
        <f t="shared" si="164"/>
        <v>2770.669599377959</v>
      </c>
      <c r="G1126" s="66">
        <v>52.1</v>
      </c>
      <c r="H1126" s="102">
        <f>IF($G1126&gt;$G$20,IF('Silo Levels'!$L$20="Pumping",((PI()*((($C$19+$G$20)-$G1126)*($O$20/($O$19/2)))^2*((($O$20+$G$20)-$G1126))/3)*$H$603)+(((PI()*((($C$19+$G$20)-$G1126)*($O$20/($O$19/2)))^2*(((($C$19+$G$20)-$G1126)*($O$20/($O$19/2)))*$AZ$13))/3)*$H$603),(((PI()*((($C$19+$G$20)-$G1126)*($O$20/($O$19/2)))^2*((($O$20+$G$20)-$G1126)/3))*$H$603)-((PI()*((($C$19+$G$20)-$G1126)*($O$20/($O$19/2)))^2*(((($C$19+$G$20)-$G1126)*($O$20/($O$19/2)))*$AZ$13)/3)*$H$603))),IF('Silo Levels'!$L$20="Pumping",(($D$18*$H$603)+((PI()*(($C$21/2)^2)*($G$20-$G1126))*$H$603))+((($D$18+$H$18)/3)*$BG$13)+(((PI()*($C$21/2)^2*(($C$21/2)*$AZ$13))/3)*$H$603),(($D$18*$H$603)+((PI()*(($C$21/2)^2)*($G$20-$G1126))*$H$603))+((($D$18+$H$18)/3)*$BG$13)-(((PI()*($C$21/2)^2*(($C$21/2)*$AZ$13))/3)*$H$603)))</f>
        <v>1546.8976489383929</v>
      </c>
      <c r="I1126" s="73">
        <v>52.1</v>
      </c>
      <c r="J1126" s="101">
        <f t="shared" si="165"/>
        <v>2783.2926501619286</v>
      </c>
      <c r="K1126" s="66">
        <v>52.1</v>
      </c>
      <c r="L1126" s="102">
        <f>IF($K1126&gt;$G$20,IF('Silo Levels'!$L$21="Pumping",((PI()*((($C$19+$G$20)-$K1126)*($O$20/($O$19/2)))^2*((($O$20+$G$20)-$K1126))/3)*$L$603)+(((PI()*((($C$19+$G$20)-$K1126)*($O$20/($O$19/2)))^2*(((($C$19+$G$20)-$K1126)*($O$20/($O$19/2)))*$AZ$14))/3)*$L$603),(((PI()*((($C$19+$G$20)-$K1126)*($O$20/($O$19/2)))^2*((($O$20+$G$20)-$K1126)/3))*$L$603)-((PI()*((($C$19+$G$20)-$K1126)*($O$20/($O$19/2)))^2*(((($C$19+$G$20)-$K1126)*($O$20/($O$19/2)))*$AZ$14)/3)*$L$603))),IF('Silo Levels'!$L$21="Pumping",(($D$18*$L$603)+((PI()*(($C$21/2)^2)*($G$20-$K1126))*$L$603))+((($D$18+$H$18)/3)*$BG$14)+(((PI()*($C$21/2)^2*(($C$21/2)*$AZ$14))/3)*$L$603),(($D$18*$L$603)+((PI()*(($C$21/2)^2)*($G$20-$K1126))*$L$603))+((($D$18+$H$18)/3)*$BG$14)-(((PI()*($C$21/2)^2*(($C$21/2)*$AZ$14))/3)*$L$603)))</f>
        <v>1553.9452476793383</v>
      </c>
      <c r="M1126" s="73">
        <v>52.1</v>
      </c>
      <c r="N1126" s="101">
        <f t="shared" si="166"/>
        <v>2848.9456120863365</v>
      </c>
      <c r="O1126" s="66">
        <v>52.1</v>
      </c>
      <c r="P1126" s="102">
        <f>IF($O1126&gt;$G$20,IF('Silo Levels'!$L$22="Pumping",((PI()*((($C$19+$G$20)-$O1126)*($O$20/($O$19/2)))^2*((($O$20+$G$20)-$O1126))/3)*$P$603)+(((PI()*((($C$19+$G$20)-$O1126)*($O$20/($O$19/2)))^2*(((($C$19+$G$20)-$O1126)*($O$20/($O$19/2)))*$AZ$15))/3)*$P$603),(((PI()*((($C$19+$G$20)-$O1126)*($O$20/($O$19/2)))^2*((($O$20+$G$20)-$O1126)/3))*$P$603)-((PI()*((($C$19+$G$20)-$O1126)*($O$20/($O$19/2)))^2*(((($C$19+$G$20)-$O1126)*($O$20/($O$19/2)))*$AZ$15)/3)*$P$603))),IF('Silo Levels'!$L$22="Pumping",(($D$18*$P$603)+((PI()*(($C$21/2)^2)*($G$20-$O1126))*$P$603))+((($D$18+$H$18)/3)*$BG$15)+(((PI()*($C$21/2)^2*(($C$21/2)*$AZ$15))/3)*$P$603),(($D$18*$P$603)+((PI()*(($C$21/2)^2)*($G$20-$O1126))*$P$603))+((($D$18+$H$18)/3)*$BG$15)-(((PI()*($C$21/2)^2*(($C$21/2)*$AZ$15))/3)*$P$603)))</f>
        <v>1590.6000738157745</v>
      </c>
      <c r="Q1126" s="73">
        <v>52.1</v>
      </c>
      <c r="R1126" s="101">
        <f t="shared" si="167"/>
        <v>2947.0157472302776</v>
      </c>
      <c r="S1126" s="66">
        <v>52.1</v>
      </c>
      <c r="T1126" s="102">
        <f>IF($S1126&gt;$G$20,IF('Silo Levels'!$L$23="Pumping",((PI()*((($C$19+$G$20)-$S1126)*($O$20/($O$19/2)))^2*((($O$20+$G$20)-$S1126))/3)*$T$603)+(((PI()*((($C$19+$G$20)-$S1126)*($O$20/($O$19/2)))^2*(((($C$19+$G$20)-$S1126)*($O$20/($O$19/2)))*$AZ$16))/3)*$T$603),(((PI()*((($C$19+$G$20)-$S1126)*($O$20/($O$19/2)))^2*((($O$20+$G$20)-$S1126)/3))*$T$603)-((PI()*((($C$19+$G$20)-$S1126)*($O$20/($O$19/2)))^2*(((($C$19+$G$20)-$S1126)*($O$20/($O$19/2)))*$AZ$16)/3)*$T$603))),IF('Silo Levels'!$L$23="Pumping",(($D$18*$T$603)+((PI()*(($C$21/2)^2)*($G$20-$S1126))*$T$603))+((($D$18+$H$18)/3)*$BG$16)+(((PI()*($C$21/2)^2*(($C$21/2)*$AZ$16))/3)*$T$603),(($D$18*$T$603)+((PI()*(($C$21/2)^2)*($G$20-$S1126))*$T$603))+((($D$18+$H$18)/3)*$BG$16)-(((PI()*($C$21/2)^2*(($C$21/2)*$AZ$16))/3)*$T$603)))</f>
        <v>1645.3537916604762</v>
      </c>
      <c r="U1126" s="73">
        <v>52.1</v>
      </c>
      <c r="V1126" s="101">
        <f t="shared" si="168"/>
        <v>2770.669599377959</v>
      </c>
      <c r="W1126" s="66">
        <v>52.1</v>
      </c>
      <c r="X1126" s="102">
        <f>IF($W1126&gt;$G$20,IF('Silo Levels'!$L$24="Pumping",((PI()*((($C$19+$G$20)-$W1126)*($O$20/($O$19/2)))^2*((($O$20+$G$20)-$W1126))/3)*$X$603)+(((PI()*((($C$19+$G$20)-$W1126)*($O$20/($O$19/2)))^2*(((($C$19+$G$20)-$W1126)*($O$20/($O$19/2)))*$AZ$17))/3)*$X$603),(((PI()*((($C$19+$G$20)-$W1126)*($O$20/($O$19/2)))^2*((($O$20+$G$20)-$W1126)/3))*$X$603)-((PI()*((($C$19+$G$20)-$W1126)*($O$20/($O$19/2)))^2*(((($C$19+$G$20)-$W1126)*($O$20/($O$19/2)))*$AZ$17)/3)*$X$603))),IF('Silo Levels'!$L$24="Pumping",(($D$18*$X$603)+((PI()*(($C$21/2)^2)*($G$20-$W1126))*$X$603))+((($D$18+$H$18)/3)*$BG$17)+(((PI()*($C$21/2)^2*(($C$21/2)*$AZ$17))/3)*$X$603),(($D$18*$X$603)+((PI()*(($C$21/2)^2)*($G$20-$W1126))*$X$603))+((($D$18+$H$18)/3)*$BG$17)-(((PI()*($C$21/2)^2*(($C$21/2)*$AZ$17))/3)*$X$603)))</f>
        <v>1546.8976489383929</v>
      </c>
      <c r="Y1126" s="73">
        <v>52.1</v>
      </c>
      <c r="Z1126" s="101">
        <f t="shared" si="169"/>
        <v>3181.139776038016</v>
      </c>
      <c r="AA1126" s="66">
        <v>52.1</v>
      </c>
      <c r="AB1126" s="102">
        <f>IF($AA1126&gt;$G$20,IF('Silo Levels'!$L$25="Pumping",((PI()*((($C$19+$G$20)-$AA1126)*($O$20/($O$19/2)))^2*((($O$20+$G$20)-$AA1126))/3)*$AB$603)+(((PI()*((($C$19+$G$20)-$AA1126)*($O$20/($O$19/2)))^2*(((($C$19+$G$20)-$AA1126)*($O$20/($O$19/2)))*$AZ$18))/3)*$AB$603),(((PI()*((($C$19+$G$20)-$AA1126)*($O$20/($O$19/2)))^2*((($O$20+$G$20)-$AA1126)/3))*$AB$603)-((PI()*((($C$19+$G$20)-$AA1126)*($O$20/($O$19/2)))^2*(((($C$19+$G$20)-$AA1126)*($O$20/($O$19/2)))*$AZ$18)/3)*$AB$603))),IF('Silo Levels'!$L$25="Pumping",(($D$18*$AB$603)+((PI()*(($C$21/2)^2)*($G$20-$AA1126))*$AB$603))+((($D$18+$H$18)/3)*$BG$18)+(((PI()*($C$21/2)^2*(($C$21/2)*$AZ$18))/3)*$AB$603),(($D$18*$AB$603)+((PI()*(($C$21/2)^2)*($G$20-$AA1126))*$AB$603))+((($D$18+$H$18)/3)*$BG$18)-(((PI()*($C$21/2)^2*(($C$21/2)*$AZ$18))/3)*$AB$603)))</f>
        <v>1776.0680095535024</v>
      </c>
      <c r="AC1126" s="73">
        <v>52.1</v>
      </c>
      <c r="AD1126" s="101">
        <f t="shared" si="170"/>
        <v>3233.5311670998876</v>
      </c>
      <c r="AE1126" s="66">
        <v>52.1</v>
      </c>
      <c r="AF1126" s="102">
        <f>IF($AE1126&gt;$G$20,IF('Silo Levels'!$L$26="Pumping",((PI()*((($C$19+$G$20)-$AE1126)*($O$20/($O$19/2)))^2*((($O$20+$G$20)-$AE1126))/3)*$AF$603)+(((PI()*((($C$19+$G$20)-$AE1126)*($O$20/($O$19/2)))^2*(((($C$19+$G$20)-$AE1126)*($O$20/($O$19/2)))*$AZ$19))/3)*$AF$603),(((PI()*((($C$19+$G$20)-$AE1126)*($O$20/($O$19/2)))^2*((($O$20+$G$20)-$AE1126)/3))*$AF$603)-((PI()*((($C$19+$G$20)-$AE1126)*($O$20/($O$19/2)))^2*(((($C$19+$G$20)-$AE1126)*($O$20/($O$19/2)))*$AZ$19)/3)*$AF$603))),IF('Silo Levels'!$L$26="Pumping",(($D$18*$AF$603)+((PI()*(($C$21/2)^2)*($G$20-$AE1126))*$AF$603))+((($D$18+$H$18)/3)*$BG$19)+(((PI()*($C$21/2)^2*(($C$21/2)*$AZ$19))/3)*$AF$603),(($D$18*$AF$603)+((PI()*(($C$21/2)^2)*($G$20-$AE1126))*$AF$603))+((($D$18+$H$18)/3)*$BG$19)-(((PI()*($C$21/2)^2*(($C$21/2)*$AZ$19))/3)*$AF$603)))</f>
        <v>2519.4249553636773</v>
      </c>
      <c r="AG1126" s="73">
        <v>52.1</v>
      </c>
      <c r="AH1126" s="101">
        <f t="shared" si="171"/>
        <v>3058.3474532367545</v>
      </c>
      <c r="AI1126" s="66">
        <v>52.1</v>
      </c>
      <c r="AJ1126" s="102">
        <f>IF($AI1126&gt;$G$20,IF('Silo Levels'!$L$27="Pumping",((PI()*((($C$19+$G$20)-$AI1126)*($O$20/($O$19/2)))^2*((($O$20+$G$20)-$AI1126))/3)*$AJ$603)+(((PI()*((($C$19+$G$20)-$AI1126)*($O$20/($O$19/2)))^2*(((($C$19+$G$20)-$AI1126)*($O$20/($O$19/2)))*$AZ$20))/3)*$AJ$603),(((PI()*((($C$19+$G$20)-$AI1126)*($O$20/($O$19/2)))^2*((($O$20+$G$20)-$AI1126)/3))*$AJ$603)-((PI()*((($C$19+$G$20)-$AI1126)*($O$20/($O$19/2)))^2*(((($C$19+$G$20)-$AI1126)*($O$20/($O$19/2)))*$AZ$20)/3)*$AJ$603))),IF('Silo Levels'!$L$27="Pumping",(($D$18*$AJ$603)+((PI()*(($C$21/2)^2)*($G$20-$AI1126))*$AJ$603))+((($D$18+$H$18)/3)*$BG$20)+(((PI()*($C$21/2)^2*(($C$21/2)*$AZ$20))/3)*$AJ$603),(($D$18*$AJ$603)+((PI()*(($C$21/2)^2)*($G$20-$AI1126))*$AJ$603))+((($D$18+$H$18)/3)*$BG$20)-(((PI()*($C$21/2)^2*(($C$21/2)*$AZ$20))/3)*$AJ$603)))</f>
        <v>1707.5116015676494</v>
      </c>
    </row>
    <row r="1127" spans="1:36" x14ac:dyDescent="0.3">
      <c r="A1127">
        <v>52.2</v>
      </c>
      <c r="B1127" s="101">
        <f t="shared" si="163"/>
        <v>2850.0166569155731</v>
      </c>
      <c r="C1127" s="66">
        <v>52.2</v>
      </c>
      <c r="D1127" s="102">
        <f>IF($C1127&gt;$G$20,IF('Silo Levels'!$L$19="Pumping",((PI()*((($C$19+$G$20)-$C1127)*($O$20/($O$19/2)))^2*((($O$20+$G$20)-$C1127))/3)*$D$603)+(((PI()*((($C$19+$G$20)-$C1127)*($O$20/($O$19/2)))^2*(((($C$19+$G$20)-$C1127)*($O$20/($O$19/2)))*$AZ$12))/3)*$D$603),(((PI()*((($C$19+$G$20)-$C1127)*($O$20/($O$19/2)))^2*((($O$20+$G$20)-$C1127)/3))*$D$603)-((PI()*((($C$19+$G$20)-$C1127)*($O$20/($O$19/2)))^2*(((($C$19+$G$20)-$C1127)*($O$20/($O$19/2)))*$AZ$12)/3)*$D$603))),IF('Silo Levels'!$L$19="Pumping",(($D$18*$D$603)+((PI()*(($C$21/2)^2)*($G$20-$C1127))*$D$603))+((($D$18+$H$18)/3)*$BG$12)+(((PI()*($C$21/2)^2*(($C$21/2)*$AZ$12))/3)*$D$603),(($D$18*$D$603)+((PI()*(($C$21/2)^2)*($G$20-$C1127))*$D$603))+((($D$18+$H$18)/3)*$BG$12)-(((PI()*($C$21/2)^2*(($C$21/2)*$AZ$12))/3)*$D$603)))</f>
        <v>1971.1532180951456</v>
      </c>
      <c r="E1127" s="73">
        <v>52.2</v>
      </c>
      <c r="F1127" s="101">
        <f t="shared" si="164"/>
        <v>2581.9350579933912</v>
      </c>
      <c r="G1127" s="66">
        <v>52.2</v>
      </c>
      <c r="H1127" s="102">
        <f>IF($G1127&gt;$G$20,IF('Silo Levels'!$L$20="Pumping",((PI()*((($C$19+$G$20)-$G1127)*($O$20/($O$19/2)))^2*((($O$20+$G$20)-$G1127))/3)*$H$603)+(((PI()*((($C$19+$G$20)-$G1127)*($O$20/($O$19/2)))^2*(((($C$19+$G$20)-$G1127)*($O$20/($O$19/2)))*$AZ$13))/3)*$H$603),(((PI()*((($C$19+$G$20)-$G1127)*($O$20/($O$19/2)))^2*((($O$20+$G$20)-$G1127)/3))*$H$603)-((PI()*((($C$19+$G$20)-$G1127)*($O$20/($O$19/2)))^2*(((($C$19+$G$20)-$G1127)*($O$20/($O$19/2)))*$AZ$13)/3)*$H$603))),IF('Silo Levels'!$L$20="Pumping",(($D$18*$H$603)+((PI()*(($C$21/2)^2)*($G$20-$G1127))*$H$603))+((($D$18+$H$18)/3)*$BG$13)+(((PI()*($C$21/2)^2*(($C$21/2)*$AZ$13))/3)*$H$603),(($D$18*$H$603)+((PI()*(($C$21/2)^2)*($G$20-$G1127))*$H$603))+((($D$18+$H$18)/3)*$BG$13)-(((PI()*($C$21/2)^2*(($C$21/2)*$AZ$13))/3)*$H$603)))</f>
        <v>1444.5139744193461</v>
      </c>
      <c r="I1127" s="73">
        <v>52.2</v>
      </c>
      <c r="J1127" s="101">
        <f t="shared" si="165"/>
        <v>2593.6982423749864</v>
      </c>
      <c r="K1127" s="66">
        <v>52.2</v>
      </c>
      <c r="L1127" s="102">
        <f>IF($K1127&gt;$G$20,IF('Silo Levels'!$L$21="Pumping",((PI()*((($C$19+$G$20)-$K1127)*($O$20/($O$19/2)))^2*((($O$20+$G$20)-$K1127))/3)*$L$603)+(((PI()*((($C$19+$G$20)-$K1127)*($O$20/($O$19/2)))^2*(((($C$19+$G$20)-$K1127)*($O$20/($O$19/2)))*$AZ$14))/3)*$L$603),(((PI()*((($C$19+$G$20)-$K1127)*($O$20/($O$19/2)))^2*((($O$20+$G$20)-$K1127)/3))*$L$603)-((PI()*((($C$19+$G$20)-$K1127)*($O$20/($O$19/2)))^2*(((($C$19+$G$20)-$K1127)*($O$20/($O$19/2)))*$AZ$14)/3)*$L$603))),IF('Silo Levels'!$L$21="Pumping",(($D$18*$L$603)+((PI()*(($C$21/2)^2)*($G$20-$K1127))*$L$603))+((($D$18+$H$18)/3)*$BG$14)+(((PI()*($C$21/2)^2*(($C$21/2)*$AZ$14))/3)*$L$603),(($D$18*$L$603)+((PI()*(($C$21/2)^2)*($G$20-$K1127))*$L$603))+((($D$18+$H$18)/3)*$BG$14)-(((PI()*($C$21/2)^2*(($C$21/2)*$AZ$14))/3)*$L$603)))</f>
        <v>1451.0951175702091</v>
      </c>
      <c r="M1127" s="73">
        <v>52.2</v>
      </c>
      <c r="N1127" s="101">
        <f t="shared" si="166"/>
        <v>2654.8790067980667</v>
      </c>
      <c r="O1127" s="66">
        <v>52.2</v>
      </c>
      <c r="P1127" s="102">
        <f>IF($O1127&gt;$G$20,IF('Silo Levels'!$L$22="Pumping",((PI()*((($C$19+$G$20)-$O1127)*($O$20/($O$19/2)))^2*((($O$20+$G$20)-$O1127))/3)*$P$603)+(((PI()*((($C$19+$G$20)-$O1127)*($O$20/($O$19/2)))^2*(((($C$19+$G$20)-$O1127)*($O$20/($O$19/2)))*$AZ$15))/3)*$P$603),(((PI()*((($C$19+$G$20)-$O1127)*($O$20/($O$19/2)))^2*((($O$20+$G$20)-$O1127)/3))*$P$603)-((PI()*((($C$19+$G$20)-$O1127)*($O$20/($O$19/2)))^2*(((($C$19+$G$20)-$O1127)*($O$20/($O$19/2)))*$AZ$15)/3)*$P$603))),IF('Silo Levels'!$L$22="Pumping",(($D$18*$P$603)+((PI()*(($C$21/2)^2)*($G$20-$O1127))*$P$603))+((($D$18+$H$18)/3)*$BG$15)+(((PI()*($C$21/2)^2*(($C$21/2)*$AZ$15))/3)*$P$603),(($D$18*$P$603)+((PI()*(($C$21/2)^2)*($G$20-$O1127))*$P$603))+((($D$18+$H$18)/3)*$BG$15)-(((PI()*($C$21/2)^2*(($C$21/2)*$AZ$15))/3)*$P$603)))</f>
        <v>1485.3238906376002</v>
      </c>
      <c r="Q1127" s="73">
        <v>52.2</v>
      </c>
      <c r="R1127" s="101">
        <f t="shared" si="167"/>
        <v>2746.268727220574</v>
      </c>
      <c r="S1127" s="66">
        <v>52.2</v>
      </c>
      <c r="T1127" s="102">
        <f>IF($S1127&gt;$G$20,IF('Silo Levels'!$L$23="Pumping",((PI()*((($C$19+$G$20)-$S1127)*($O$20/($O$19/2)))^2*((($O$20+$G$20)-$S1127))/3)*$T$603)+(((PI()*((($C$19+$G$20)-$S1127)*($O$20/($O$19/2)))^2*(((($C$19+$G$20)-$S1127)*($O$20/($O$19/2)))*$AZ$16))/3)*$T$603),(((PI()*((($C$19+$G$20)-$S1127)*($O$20/($O$19/2)))^2*((($O$20+$G$20)-$S1127)/3))*$T$603)-((PI()*((($C$19+$G$20)-$S1127)*($O$20/($O$19/2)))^2*(((($C$19+$G$20)-$S1127)*($O$20/($O$19/2)))*$AZ$16)/3)*$T$603))),IF('Silo Levels'!$L$23="Pumping",(($D$18*$T$603)+((PI()*(($C$21/2)^2)*($G$20-$S1127))*$T$603))+((($D$18+$H$18)/3)*$BG$16)+(((PI()*($C$21/2)^2*(($C$21/2)*$AZ$16))/3)*$T$603),(($D$18*$T$603)+((PI()*(($C$21/2)^2)*($G$20-$S1127))*$T$603))+((($D$18+$H$18)/3)*$BG$16)-(((PI()*($C$21/2)^2*(($C$21/2)*$AZ$16))/3)*$T$603)))</f>
        <v>1536.4536538978687</v>
      </c>
      <c r="U1127" s="73">
        <v>52.2</v>
      </c>
      <c r="V1127" s="101">
        <f t="shared" si="168"/>
        <v>2581.9350579933912</v>
      </c>
      <c r="W1127" s="66">
        <v>52.2</v>
      </c>
      <c r="X1127" s="102">
        <f>IF($W1127&gt;$G$20,IF('Silo Levels'!$L$24="Pumping",((PI()*((($C$19+$G$20)-$W1127)*($O$20/($O$19/2)))^2*((($O$20+$G$20)-$W1127))/3)*$X$603)+(((PI()*((($C$19+$G$20)-$W1127)*($O$20/($O$19/2)))^2*(((($C$19+$G$20)-$W1127)*($O$20/($O$19/2)))*$AZ$17))/3)*$X$603),(((PI()*((($C$19+$G$20)-$W1127)*($O$20/($O$19/2)))^2*((($O$20+$G$20)-$W1127)/3))*$X$603)-((PI()*((($C$19+$G$20)-$W1127)*($O$20/($O$19/2)))^2*(((($C$19+$G$20)-$W1127)*($O$20/($O$19/2)))*$AZ$17)/3)*$X$603))),IF('Silo Levels'!$L$24="Pumping",(($D$18*$X$603)+((PI()*(($C$21/2)^2)*($G$20-$W1127))*$X$603))+((($D$18+$H$18)/3)*$BG$17)+(((PI()*($C$21/2)^2*(($C$21/2)*$AZ$17))/3)*$X$603),(($D$18*$X$603)+((PI()*(($C$21/2)^2)*($G$20-$W1127))*$X$603))+((($D$18+$H$18)/3)*$BG$17)-(((PI()*($C$21/2)^2*(($C$21/2)*$AZ$17))/3)*$X$603)))</f>
        <v>1444.5139744193461</v>
      </c>
      <c r="Y1127" s="73">
        <v>52.2</v>
      </c>
      <c r="Z1127" s="101">
        <f t="shared" si="169"/>
        <v>2964.4445205497636</v>
      </c>
      <c r="AA1127" s="66">
        <v>52.2</v>
      </c>
      <c r="AB1127" s="102">
        <f>IF($AA1127&gt;$G$20,IF('Silo Levels'!$L$25="Pumping",((PI()*((($C$19+$G$20)-$AA1127)*($O$20/($O$19/2)))^2*((($O$20+$G$20)-$AA1127))/3)*$AB$603)+(((PI()*((($C$19+$G$20)-$AA1127)*($O$20/($O$19/2)))^2*(((($C$19+$G$20)-$AA1127)*($O$20/($O$19/2)))*$AZ$18))/3)*$AB$603),(((PI()*((($C$19+$G$20)-$AA1127)*($O$20/($O$19/2)))^2*((($O$20+$G$20)-$AA1127)/3))*$AB$603)-((PI()*((($C$19+$G$20)-$AA1127)*($O$20/($O$19/2)))^2*(((($C$19+$G$20)-$AA1127)*($O$20/($O$19/2)))*$AZ$18)/3)*$AB$603))),IF('Silo Levels'!$L$25="Pumping",(($D$18*$AB$603)+((PI()*(($C$21/2)^2)*($G$20-$AA1127))*$AB$603))+((($D$18+$H$18)/3)*$BG$18)+(((PI()*($C$21/2)^2*(($C$21/2)*$AZ$18))/3)*$AB$603),(($D$18*$AB$603)+((PI()*(($C$21/2)^2)*($G$20-$AA1127))*$AB$603))+((($D$18+$H$18)/3)*$BG$18)-(((PI()*($C$21/2)^2*(($C$21/2)*$AZ$18))/3)*$AB$603)))</f>
        <v>1658.5163608464211</v>
      </c>
      <c r="AC1127" s="73">
        <v>52.2</v>
      </c>
      <c r="AD1127" s="101">
        <f t="shared" si="170"/>
        <v>3013.2670757003516</v>
      </c>
      <c r="AE1127" s="66">
        <v>52.2</v>
      </c>
      <c r="AF1127" s="102">
        <f>IF($AE1127&gt;$G$20,IF('Silo Levels'!$L$26="Pumping",((PI()*((($C$19+$G$20)-$AE1127)*($O$20/($O$19/2)))^2*((($O$20+$G$20)-$AE1127))/3)*$AF$603)+(((PI()*((($C$19+$G$20)-$AE1127)*($O$20/($O$19/2)))^2*(((($C$19+$G$20)-$AE1127)*($O$20/($O$19/2)))*$AZ$19))/3)*$AF$603),(((PI()*((($C$19+$G$20)-$AE1127)*($O$20/($O$19/2)))^2*((($O$20+$G$20)-$AE1127)/3))*$AF$603)-((PI()*((($C$19+$G$20)-$AE1127)*($O$20/($O$19/2)))^2*(((($C$19+$G$20)-$AE1127)*($O$20/($O$19/2)))*$AZ$19)/3)*$AF$603))),IF('Silo Levels'!$L$26="Pumping",(($D$18*$AF$603)+((PI()*(($C$21/2)^2)*($G$20-$AE1127))*$AF$603))+((($D$18+$H$18)/3)*$BG$19)+(((PI()*($C$21/2)^2*(($C$21/2)*$AZ$19))/3)*$AF$603),(($D$18*$AF$603)+((PI()*(($C$21/2)^2)*($G$20-$AE1127))*$AF$603))+((($D$18+$H$18)/3)*$BG$19)-(((PI()*($C$21/2)^2*(($C$21/2)*$AZ$19))/3)*$AF$603)))</f>
        <v>2349.549084085812</v>
      </c>
      <c r="AG1127" s="73">
        <v>52.2</v>
      </c>
      <c r="AH1127" s="101">
        <f t="shared" si="171"/>
        <v>2850.0166569155731</v>
      </c>
      <c r="AI1127" s="66">
        <v>52.2</v>
      </c>
      <c r="AJ1127" s="102">
        <f>IF($AI1127&gt;$G$20,IF('Silo Levels'!$L$27="Pumping",((PI()*((($C$19+$G$20)-$AI1127)*($O$20/($O$19/2)))^2*((($O$20+$G$20)-$AI1127))/3)*$AJ$603)+(((PI()*((($C$19+$G$20)-$AI1127)*($O$20/($O$19/2)))^2*(((($C$19+$G$20)-$AI1127)*($O$20/($O$19/2)))*$AZ$20))/3)*$AJ$603),(((PI()*((($C$19+$G$20)-$AI1127)*($O$20/($O$19/2)))^2*((($O$20+$G$20)-$AI1127)/3))*$AJ$603)-((PI()*((($C$19+$G$20)-$AI1127)*($O$20/($O$19/2)))^2*(((($C$19+$G$20)-$AI1127)*($O$20/($O$19/2)))*$AZ$20)/3)*$AJ$603))),IF('Silo Levels'!$L$27="Pumping",(($D$18*$AJ$603)+((PI()*(($C$21/2)^2)*($G$20-$AI1127))*$AJ$603))+((($D$18+$H$18)/3)*$BG$20)+(((PI()*($C$21/2)^2*(($C$21/2)*$AZ$20))/3)*$AJ$603),(($D$18*$AJ$603)+((PI()*(($C$21/2)^2)*($G$20-$AI1127))*$AJ$603))+((($D$18+$H$18)/3)*$BG$20)-(((PI()*($C$21/2)^2*(($C$21/2)*$AZ$20))/3)*$AJ$603)))</f>
        <v>1594.4974586006765</v>
      </c>
    </row>
    <row r="1128" spans="1:36" x14ac:dyDescent="0.3">
      <c r="A1128">
        <v>52.3</v>
      </c>
      <c r="B1128" s="101">
        <f t="shared" si="163"/>
        <v>2651.355167700151</v>
      </c>
      <c r="C1128" s="66">
        <v>52.3</v>
      </c>
      <c r="D1128" s="102">
        <f>IF($C1128&gt;$G$20,IF('Silo Levels'!$L$19="Pumping",((PI()*((($C$19+$G$20)-$C1128)*($O$20/($O$19/2)))^2*((($O$20+$G$20)-$C1128))/3)*$D$603)+(((PI()*((($C$19+$G$20)-$C1128)*($O$20/($O$19/2)))^2*(((($C$19+$G$20)-$C1128)*($O$20/($O$19/2)))*$AZ$12))/3)*$D$603),(((PI()*((($C$19+$G$20)-$C1128)*($O$20/($O$19/2)))^2*((($O$20+$G$20)-$C1128)/3))*$D$603)-((PI()*((($C$19+$G$20)-$C1128)*($O$20/($O$19/2)))^2*(((($C$19+$G$20)-$C1128)*($O$20/($O$19/2)))*$AZ$12)/3)*$D$603))),IF('Silo Levels'!$L$19="Pumping",(($D$18*$D$603)+((PI()*(($C$21/2)^2)*($G$20-$C1128))*$D$603))+((($D$18+$H$18)/3)*$BG$12)+(((PI()*($C$21/2)^2*(($C$21/2)*$AZ$12))/3)*$D$603),(($D$18*$D$603)+((PI()*(($C$21/2)^2)*($G$20-$C1128))*$D$603))+((($D$18+$H$18)/3)*$BG$12)-(((PI()*($C$21/2)^2*(($C$21/2)*$AZ$12))/3)*$D$603)))</f>
        <v>1835.9985222539269</v>
      </c>
      <c r="E1128" s="73">
        <v>52.3</v>
      </c>
      <c r="F1128" s="101">
        <f t="shared" si="164"/>
        <v>2401.960298044587</v>
      </c>
      <c r="G1128" s="66">
        <v>52.3</v>
      </c>
      <c r="H1128" s="102">
        <f>IF($G1128&gt;$G$20,IF('Silo Levels'!$L$20="Pumping",((PI()*((($C$19+$G$20)-$G1128)*($O$20/($O$19/2)))^2*((($O$20+$G$20)-$G1128))/3)*$H$603)+(((PI()*((($C$19+$G$20)-$G1128)*($O$20/($O$19/2)))^2*(((($C$19+$G$20)-$G1128)*($O$20/($O$19/2)))*$AZ$13))/3)*$H$603),(((PI()*((($C$19+$G$20)-$G1128)*($O$20/($O$19/2)))^2*((($O$20+$G$20)-$G1128)/3))*$H$603)-((PI()*((($C$19+$G$20)-$G1128)*($O$20/($O$19/2)))^2*(((($C$19+$G$20)-$G1128)*($O$20/($O$19/2)))*$AZ$13)/3)*$H$603))),IF('Silo Levels'!$L$20="Pumping",(($D$18*$H$603)+((PI()*(($C$21/2)^2)*($G$20-$G1128))*$H$603))+((($D$18+$H$18)/3)*$BG$13)+(((PI()*($C$21/2)^2*(($C$21/2)*$AZ$13))/3)*$H$603),(($D$18*$H$603)+((PI()*(($C$21/2)^2)*($G$20-$G1128))*$H$603))+((($D$18+$H$18)/3)*$BG$13)-(((PI()*($C$21/2)^2*(($C$21/2)*$AZ$13))/3)*$H$603)))</f>
        <v>1346.7294189361514</v>
      </c>
      <c r="I1128" s="73">
        <v>52.3</v>
      </c>
      <c r="J1128" s="101">
        <f t="shared" si="165"/>
        <v>2412.903525208917</v>
      </c>
      <c r="K1128" s="66">
        <v>52.3</v>
      </c>
      <c r="L1128" s="102">
        <f>IF($K1128&gt;$G$20,IF('Silo Levels'!$L$21="Pumping",((PI()*((($C$19+$G$20)-$K1128)*($O$20/($O$19/2)))^2*((($O$20+$G$20)-$K1128))/3)*$L$603)+(((PI()*((($C$19+$G$20)-$K1128)*($O$20/($O$19/2)))^2*(((($C$19+$G$20)-$K1128)*($O$20/($O$19/2)))*$AZ$14))/3)*$L$603),(((PI()*((($C$19+$G$20)-$K1128)*($O$20/($O$19/2)))^2*((($O$20+$G$20)-$K1128)/3))*$L$603)-((PI()*((($C$19+$G$20)-$K1128)*($O$20/($O$19/2)))^2*(((($C$19+$G$20)-$K1128)*($O$20/($O$19/2)))*$AZ$14)/3)*$L$603))),IF('Silo Levels'!$L$21="Pumping",(($D$18*$L$603)+((PI()*(($C$21/2)^2)*($G$20-$K1128))*$L$603))+((($D$18+$H$18)/3)*$BG$14)+(((PI()*($C$21/2)^2*(($C$21/2)*$AZ$14))/3)*$L$603),(($D$18*$L$603)+((PI()*(($C$21/2)^2)*($G$20-$K1128))*$L$603))+((($D$18+$H$18)/3)*$BG$14)-(((PI()*($C$21/2)^2*(($C$21/2)*$AZ$14))/3)*$L$603)))</f>
        <v>1352.8650598842146</v>
      </c>
      <c r="M1128" s="73">
        <v>52.3</v>
      </c>
      <c r="N1128" s="101">
        <f t="shared" si="166"/>
        <v>2469.8196613035507</v>
      </c>
      <c r="O1128" s="66">
        <v>52.3</v>
      </c>
      <c r="P1128" s="102">
        <f>IF($O1128&gt;$G$20,IF('Silo Levels'!$L$22="Pumping",((PI()*((($C$19+$G$20)-$O1128)*($O$20/($O$19/2)))^2*((($O$20+$G$20)-$O1128))/3)*$P$603)+(((PI()*((($C$19+$G$20)-$O1128)*($O$20/($O$19/2)))^2*(((($C$19+$G$20)-$O1128)*($O$20/($O$19/2)))*$AZ$15))/3)*$P$603),(((PI()*((($C$19+$G$20)-$O1128)*($O$20/($O$19/2)))^2*((($O$20+$G$20)-$O1128)/3))*$P$603)-((PI()*((($C$19+$G$20)-$O1128)*($O$20/($O$19/2)))^2*(((($C$19+$G$20)-$O1128)*($O$20/($O$19/2)))*$AZ$15)/3)*$P$603))),IF('Silo Levels'!$L$22="Pumping",(($D$18*$P$603)+((PI()*(($C$21/2)^2)*($G$20-$O1128))*$P$603))+((($D$18+$H$18)/3)*$BG$15)+(((PI()*($C$21/2)^2*(($C$21/2)*$AZ$15))/3)*$P$603),(($D$18*$P$603)+((PI()*(($C$21/2)^2)*($G$20-$O1128))*$P$603))+((($D$18+$H$18)/3)*$BG$15)-(((PI()*($C$21/2)^2*(($C$21/2)*$AZ$15))/3)*$P$603)))</f>
        <v>1384.7767592379537</v>
      </c>
      <c r="Q1128" s="73">
        <v>52.3</v>
      </c>
      <c r="R1128" s="101">
        <f t="shared" si="167"/>
        <v>2554.8390266917945</v>
      </c>
      <c r="S1128" s="66">
        <v>52.3</v>
      </c>
      <c r="T1128" s="102">
        <f>IF($S1128&gt;$G$20,IF('Silo Levels'!$L$23="Pumping",((PI()*((($C$19+$G$20)-$S1128)*($O$20/($O$19/2)))^2*((($O$20+$G$20)-$S1128))/3)*$T$603)+(((PI()*((($C$19+$G$20)-$S1128)*($O$20/($O$19/2)))^2*(((($C$19+$G$20)-$S1128)*($O$20/($O$19/2)))*$AZ$16))/3)*$T$603),(((PI()*((($C$19+$G$20)-$S1128)*($O$20/($O$19/2)))^2*((($O$20+$G$20)-$S1128)/3))*$T$603)-((PI()*((($C$19+$G$20)-$S1128)*($O$20/($O$19/2)))^2*(((($C$19+$G$20)-$S1128)*($O$20/($O$19/2)))*$AZ$16)/3)*$T$603))),IF('Silo Levels'!$L$23="Pumping",(($D$18*$T$603)+((PI()*(($C$21/2)^2)*($G$20-$S1128))*$T$603))+((($D$18+$H$18)/3)*$BG$16)+(((PI()*($C$21/2)^2*(($C$21/2)*$AZ$16))/3)*$T$603),(($D$18*$T$603)+((PI()*(($C$21/2)^2)*($G$20-$S1128))*$T$603))+((($D$18+$H$18)/3)*$BG$16)-(((PI()*($C$21/2)^2*(($C$21/2)*$AZ$16))/3)*$T$603)))</f>
        <v>1432.4453575244625</v>
      </c>
      <c r="U1128" s="73">
        <v>52.3</v>
      </c>
      <c r="V1128" s="101">
        <f t="shared" si="168"/>
        <v>2401.960298044587</v>
      </c>
      <c r="W1128" s="66">
        <v>52.3</v>
      </c>
      <c r="X1128" s="102">
        <f>IF($W1128&gt;$G$20,IF('Silo Levels'!$L$24="Pumping",((PI()*((($C$19+$G$20)-$W1128)*($O$20/($O$19/2)))^2*((($O$20+$G$20)-$W1128))/3)*$X$603)+(((PI()*((($C$19+$G$20)-$W1128)*($O$20/($O$19/2)))^2*(((($C$19+$G$20)-$W1128)*($O$20/($O$19/2)))*$AZ$17))/3)*$X$603),(((PI()*((($C$19+$G$20)-$W1128)*($O$20/($O$19/2)))^2*((($O$20+$G$20)-$W1128)/3))*$X$603)-((PI()*((($C$19+$G$20)-$W1128)*($O$20/($O$19/2)))^2*(((($C$19+$G$20)-$W1128)*($O$20/($O$19/2)))*$AZ$17)/3)*$X$603))),IF('Silo Levels'!$L$24="Pumping",(($D$18*$X$603)+((PI()*(($C$21/2)^2)*($G$20-$W1128))*$X$603))+((($D$18+$H$18)/3)*$BG$17)+(((PI()*($C$21/2)^2*(($C$21/2)*$AZ$17))/3)*$X$603),(($D$18*$X$603)+((PI()*(($C$21/2)^2)*($G$20-$W1128))*$X$603))+((($D$18+$H$18)/3)*$BG$17)-(((PI()*($C$21/2)^2*(($C$21/2)*$AZ$17))/3)*$X$603)))</f>
        <v>1346.7294189361514</v>
      </c>
      <c r="Y1128" s="73">
        <v>52.3</v>
      </c>
      <c r="Z1128" s="101">
        <f t="shared" si="169"/>
        <v>2757.806793812309</v>
      </c>
      <c r="AA1128" s="66">
        <v>52.3</v>
      </c>
      <c r="AB1128" s="102">
        <f>IF($AA1128&gt;$G$20,IF('Silo Levels'!$L$25="Pumping",((PI()*((($C$19+$G$20)-$AA1128)*($O$20/($O$19/2)))^2*((($O$20+$G$20)-$AA1128))/3)*$AB$603)+(((PI()*((($C$19+$G$20)-$AA1128)*($O$20/($O$19/2)))^2*(((($C$19+$G$20)-$AA1128)*($O$20/($O$19/2)))*$AZ$18))/3)*$AB$603),(((PI()*((($C$19+$G$20)-$AA1128)*($O$20/($O$19/2)))^2*((($O$20+$G$20)-$AA1128)/3))*$AB$603)-((PI()*((($C$19+$G$20)-$AA1128)*($O$20/($O$19/2)))^2*(((($C$19+$G$20)-$AA1128)*($O$20/($O$19/2)))*$AZ$18)/3)*$AB$603))),IF('Silo Levels'!$L$25="Pumping",(($D$18*$AB$603)+((PI()*(($C$21/2)^2)*($G$20-$AA1128))*$AB$603))+((($D$18+$H$18)/3)*$BG$18)+(((PI()*($C$21/2)^2*(($C$21/2)*$AZ$18))/3)*$AB$603),(($D$18*$AB$603)+((PI()*(($C$21/2)^2)*($G$20-$AA1128))*$AB$603))+((($D$18+$H$18)/3)*$BG$18)-(((PI()*($C$21/2)^2*(($C$21/2)*$AZ$18))/3)*$AB$603)))</f>
        <v>1546.2451831500168</v>
      </c>
      <c r="AC1128" s="73">
        <v>52.3</v>
      </c>
      <c r="AD1128" s="101">
        <f t="shared" si="170"/>
        <v>2803.22615428683</v>
      </c>
      <c r="AE1128" s="66">
        <v>52.3</v>
      </c>
      <c r="AF1128" s="102">
        <f>IF($AE1128&gt;$G$20,IF('Silo Levels'!$L$26="Pumping",((PI()*((($C$19+$G$20)-$AE1128)*($O$20/($O$19/2)))^2*((($O$20+$G$20)-$AE1128))/3)*$AF$603)+(((PI()*((($C$19+$G$20)-$AE1128)*($O$20/($O$19/2)))^2*(((($C$19+$G$20)-$AE1128)*($O$20/($O$19/2)))*$AZ$19))/3)*$AF$603),(((PI()*((($C$19+$G$20)-$AE1128)*($O$20/($O$19/2)))^2*((($O$20+$G$20)-$AE1128)/3))*$AF$603)-((PI()*((($C$19+$G$20)-$AE1128)*($O$20/($O$19/2)))^2*(((($C$19+$G$20)-$AE1128)*($O$20/($O$19/2)))*$AZ$19)/3)*$AF$603))),IF('Silo Levels'!$L$26="Pumping",(($D$18*$AF$603)+((PI()*(($C$21/2)^2)*($G$20-$AE1128))*$AF$603))+((($D$18+$H$18)/3)*$BG$19)+(((PI()*($C$21/2)^2*(($C$21/2)*$AZ$19))/3)*$AF$603),(($D$18*$AF$603)+((PI()*(($C$21/2)^2)*($G$20-$AE1128))*$AF$603))+((($D$18+$H$18)/3)*$BG$19)-(((PI()*($C$21/2)^2*(($C$21/2)*$AZ$19))/3)*$AF$603)))</f>
        <v>2187.4685163408631</v>
      </c>
      <c r="AG1128" s="73">
        <v>52.3</v>
      </c>
      <c r="AH1128" s="101">
        <f t="shared" si="171"/>
        <v>2651.355167700151</v>
      </c>
      <c r="AI1128" s="66">
        <v>52.3</v>
      </c>
      <c r="AJ1128" s="102">
        <f>IF($AI1128&gt;$G$20,IF('Silo Levels'!$L$27="Pumping",((PI()*((($C$19+$G$20)-$AI1128)*($O$20/($O$19/2)))^2*((($O$20+$G$20)-$AI1128))/3)*$AJ$603)+(((PI()*((($C$19+$G$20)-$AI1128)*($O$20/($O$19/2)))^2*(((($C$19+$G$20)-$AI1128)*($O$20/($O$19/2)))*$AZ$20))/3)*$AJ$603),(((PI()*((($C$19+$G$20)-$AI1128)*($O$20/($O$19/2)))^2*((($O$20+$G$20)-$AI1128)/3))*$AJ$603)-((PI()*((($C$19+$G$20)-$AI1128)*($O$20/($O$19/2)))^2*(((($C$19+$G$20)-$AI1128)*($O$20/($O$19/2)))*$AZ$20)/3)*$AJ$603))),IF('Silo Levels'!$L$27="Pumping",(($D$18*$AJ$603)+((PI()*(($C$21/2)^2)*($G$20-$AI1128))*$AJ$603))+((($D$18+$H$18)/3)*$BG$20)+(((PI()*($C$21/2)^2*(($C$21/2)*$AZ$20))/3)*$AJ$603),(($D$18*$AJ$603)+((PI()*(($C$21/2)^2)*($G$20-$AI1128))*$AJ$603))+((($D$18+$H$18)/3)*$BG$20)-(((PI()*($C$21/2)^2*(($C$21/2)*$AZ$20))/3)*$AJ$603)))</f>
        <v>1486.5599599198308</v>
      </c>
    </row>
    <row r="1129" spans="1:36" x14ac:dyDescent="0.3">
      <c r="A1129">
        <v>52.4</v>
      </c>
      <c r="B1129" s="101">
        <f t="shared" si="163"/>
        <v>2462.1335705246333</v>
      </c>
      <c r="C1129" s="66">
        <v>52.4</v>
      </c>
      <c r="D1129" s="102">
        <f>IF($C1129&gt;$G$20,IF('Silo Levels'!$L$19="Pumping",((PI()*((($C$19+$G$20)-$C1129)*($O$20/($O$19/2)))^2*((($O$20+$G$20)-$C1129))/3)*$D$603)+(((PI()*((($C$19+$G$20)-$C1129)*($O$20/($O$19/2)))^2*(((($C$19+$G$20)-$C1129)*($O$20/($O$19/2)))*$AZ$12))/3)*$D$603),(((PI()*((($C$19+$G$20)-$C1129)*($O$20/($O$19/2)))^2*((($O$20+$G$20)-$C1129)/3))*$D$603)-((PI()*((($C$19+$G$20)-$C1129)*($O$20/($O$19/2)))^2*(((($C$19+$G$20)-$C1129)*($O$20/($O$19/2)))*$AZ$12)/3)*$D$603))),IF('Silo Levels'!$L$19="Pumping",(($D$18*$D$603)+((PI()*(($C$21/2)^2)*($G$20-$C1129))*$D$603))+((($D$18+$H$18)/3)*$BG$12)+(((PI()*($C$21/2)^2*(($C$21/2)*$AZ$12))/3)*$D$603),(($D$18*$D$603)+((PI()*(($C$21/2)^2)*($G$20-$C1129))*$D$603))+((($D$18+$H$18)/3)*$BG$12)-(((PI()*($C$21/2)^2*(($C$21/2)*$AZ$12))/3)*$D$603)))</f>
        <v>1707.1482338362566</v>
      </c>
      <c r="E1129" s="73">
        <v>52.4</v>
      </c>
      <c r="F1129" s="101">
        <f t="shared" si="164"/>
        <v>2230.5374839738388</v>
      </c>
      <c r="G1129" s="66">
        <v>52.4</v>
      </c>
      <c r="H1129" s="102">
        <f>IF($G1129&gt;$G$20,IF('Silo Levels'!$L$20="Pumping",((PI()*((($C$19+$G$20)-$G1129)*($O$20/($O$19/2)))^2*((($O$20+$G$20)-$G1129))/3)*$H$603)+(((PI()*((($C$19+$G$20)-$G1129)*($O$20/($O$19/2)))^2*(((($C$19+$G$20)-$G1129)*($O$20/($O$19/2)))*$AZ$13))/3)*$H$603),(((PI()*((($C$19+$G$20)-$G1129)*($O$20/($O$19/2)))^2*((($O$20+$G$20)-$G1129)/3))*$H$603)-((PI()*((($C$19+$G$20)-$G1129)*($O$20/($O$19/2)))^2*(((($C$19+$G$20)-$G1129)*($O$20/($O$19/2)))*$AZ$13)/3)*$H$603))),IF('Silo Levels'!$L$20="Pumping",(($D$18*$H$603)+((PI()*(($C$21/2)^2)*($G$20-$G1129))*$H$603))+((($D$18+$H$18)/3)*$BG$13)+(((PI()*($C$21/2)^2*(($C$21/2)*$AZ$13))/3)*$H$603),(($D$18*$H$603)+((PI()*(($C$21/2)^2)*($G$20-$G1129))*$H$603))+((($D$18+$H$18)/3)*$BG$13)-(((PI()*($C$21/2)^2*(($C$21/2)*$AZ$13))/3)*$H$603)))</f>
        <v>1253.4388793360495</v>
      </c>
      <c r="I1129" s="73">
        <v>52.4</v>
      </c>
      <c r="J1129" s="101">
        <f t="shared" si="165"/>
        <v>2240.6997162162079</v>
      </c>
      <c r="K1129" s="66">
        <v>52.4</v>
      </c>
      <c r="L1129" s="102">
        <f>IF($K1129&gt;$G$20,IF('Silo Levels'!$L$21="Pumping",((PI()*((($C$19+$G$20)-$K1129)*($O$20/($O$19/2)))^2*((($O$20+$G$20)-$K1129))/3)*$L$603)+(((PI()*((($C$19+$G$20)-$K1129)*($O$20/($O$19/2)))^2*(((($C$19+$G$20)-$K1129)*($O$20/($O$19/2)))*$AZ$14))/3)*$L$603),(((PI()*((($C$19+$G$20)-$K1129)*($O$20/($O$19/2)))^2*((($O$20+$G$20)-$K1129)/3))*$L$603)-((PI()*((($C$19+$G$20)-$K1129)*($O$20/($O$19/2)))^2*(((($C$19+$G$20)-$K1129)*($O$20/($O$19/2)))*$AZ$14)/3)*$L$603))),IF('Silo Levels'!$L$21="Pumping",(($D$18*$L$603)+((PI()*(($C$21/2)^2)*($G$20-$K1129))*$L$603))+((($D$18+$H$18)/3)*$BG$14)+(((PI()*($C$21/2)^2*(($C$21/2)*$AZ$14))/3)*$L$603),(($D$18*$L$603)+((PI()*(($C$21/2)^2)*($G$20-$K1129))*$L$603))+((($D$18+$H$18)/3)*$BG$14)-(((PI()*($C$21/2)^2*(($C$21/2)*$AZ$14))/3)*$L$603)))</f>
        <v>1259.1494926231819</v>
      </c>
      <c r="M1129" s="73">
        <v>52.4</v>
      </c>
      <c r="N1129" s="101">
        <f t="shared" si="166"/>
        <v>2293.5538683457785</v>
      </c>
      <c r="O1129" s="66">
        <v>52.4</v>
      </c>
      <c r="P1129" s="102">
        <f>IF($O1129&gt;$G$20,IF('Silo Levels'!$L$22="Pumping",((PI()*((($C$19+$G$20)-$O1129)*($O$20/($O$19/2)))^2*((($O$20+$G$20)-$O1129))/3)*$P$603)+(((PI()*((($C$19+$G$20)-$O1129)*($O$20/($O$19/2)))^2*(((($C$19+$G$20)-$O1129)*($O$20/($O$19/2)))*$AZ$15))/3)*$P$603),(((PI()*((($C$19+$G$20)-$O1129)*($O$20/($O$19/2)))^2*((($O$20+$G$20)-$O1129)/3))*$P$603)-((PI()*((($C$19+$G$20)-$O1129)*($O$20/($O$19/2)))^2*(((($C$19+$G$20)-$O1129)*($O$20/($O$19/2)))*$AZ$15)/3)*$P$603))),IF('Silo Levels'!$L$22="Pumping",(($D$18*$P$603)+((PI()*(($C$21/2)^2)*($G$20-$O1129))*$P$603))+((($D$18+$H$18)/3)*$BG$15)+(((PI()*($C$21/2)^2*(($C$21/2)*$AZ$15))/3)*$P$603),(($D$18*$P$603)+((PI()*(($C$21/2)^2)*($G$20-$O1129))*$P$603))+((($D$18+$H$18)/3)*$BG$15)-(((PI()*($C$21/2)^2*(($C$21/2)*$AZ$15))/3)*$P$603)))</f>
        <v>1288.8506071256465</v>
      </c>
      <c r="Q1129" s="73">
        <v>52.4</v>
      </c>
      <c r="R1129" s="101">
        <f t="shared" si="167"/>
        <v>2372.5055818759847</v>
      </c>
      <c r="S1129" s="66">
        <v>52.4</v>
      </c>
      <c r="T1129" s="102">
        <f>IF($S1129&gt;$G$20,IF('Silo Levels'!$L$23="Pumping",((PI()*((($C$19+$G$20)-$S1129)*($O$20/($O$19/2)))^2*((($O$20+$G$20)-$S1129))/3)*$T$603)+(((PI()*((($C$19+$G$20)-$S1129)*($O$20/($O$19/2)))^2*(((($C$19+$G$20)-$S1129)*($O$20/($O$19/2)))*$AZ$16))/3)*$T$603),(((PI()*((($C$19+$G$20)-$S1129)*($O$20/($O$19/2)))^2*((($O$20+$G$20)-$S1129)/3))*$T$603)-((PI()*((($C$19+$G$20)-$S1129)*($O$20/($O$19/2)))^2*(((($C$19+$G$20)-$S1129)*($O$20/($O$19/2)))*$AZ$16)/3)*$T$603))),IF('Silo Levels'!$L$23="Pumping",(($D$18*$T$603)+((PI()*(($C$21/2)^2)*($G$20-$S1129))*$T$603))+((($D$18+$H$18)/3)*$BG$16)+(((PI()*($C$21/2)^2*(($C$21/2)*$AZ$16))/3)*$T$603),(($D$18*$T$603)+((PI()*(($C$21/2)^2)*($G$20-$S1129))*$T$603))+((($D$18+$H$18)/3)*$BG$16)-(((PI()*($C$21/2)^2*(($C$21/2)*$AZ$16))/3)*$T$603)))</f>
        <v>1333.2171098363101</v>
      </c>
      <c r="U1129" s="73">
        <v>52.4</v>
      </c>
      <c r="V1129" s="101">
        <f t="shared" si="168"/>
        <v>2230.5374839738388</v>
      </c>
      <c r="W1129" s="66">
        <v>52.4</v>
      </c>
      <c r="X1129" s="102">
        <f>IF($W1129&gt;$G$20,IF('Silo Levels'!$L$24="Pumping",((PI()*((($C$19+$G$20)-$W1129)*($O$20/($O$19/2)))^2*((($O$20+$G$20)-$W1129))/3)*$X$603)+(((PI()*((($C$19+$G$20)-$W1129)*($O$20/($O$19/2)))^2*(((($C$19+$G$20)-$W1129)*($O$20/($O$19/2)))*$AZ$17))/3)*$X$603),(((PI()*((($C$19+$G$20)-$W1129)*($O$20/($O$19/2)))^2*((($O$20+$G$20)-$W1129)/3))*$X$603)-((PI()*((($C$19+$G$20)-$W1129)*($O$20/($O$19/2)))^2*(((($C$19+$G$20)-$W1129)*($O$20/($O$19/2)))*$AZ$17)/3)*$X$603))),IF('Silo Levels'!$L$24="Pumping",(($D$18*$X$603)+((PI()*(($C$21/2)^2)*($G$20-$W1129))*$X$603))+((($D$18+$H$18)/3)*$BG$17)+(((PI()*($C$21/2)^2*(($C$21/2)*$AZ$17))/3)*$X$603),(($D$18*$X$603)+((PI()*(($C$21/2)^2)*($G$20-$W1129))*$X$603))+((($D$18+$H$18)/3)*$BG$17)-(((PI()*($C$21/2)^2*(($C$21/2)*$AZ$17))/3)*$X$603)))</f>
        <v>1253.4388793360495</v>
      </c>
      <c r="Y1129" s="73">
        <v>52.4</v>
      </c>
      <c r="Z1129" s="101">
        <f t="shared" si="169"/>
        <v>2560.987969769466</v>
      </c>
      <c r="AA1129" s="66">
        <v>52.4</v>
      </c>
      <c r="AB1129" s="102">
        <f>IF($AA1129&gt;$G$20,IF('Silo Levels'!$L$25="Pumping",((PI()*((($C$19+$G$20)-$AA1129)*($O$20/($O$19/2)))^2*((($O$20+$G$20)-$AA1129))/3)*$AB$603)+(((PI()*((($C$19+$G$20)-$AA1129)*($O$20/($O$19/2)))^2*(((($C$19+$G$20)-$AA1129)*($O$20/($O$19/2)))*$AZ$18))/3)*$AB$603),(((PI()*((($C$19+$G$20)-$AA1129)*($O$20/($O$19/2)))^2*((($O$20+$G$20)-$AA1129)/3))*$AB$603)-((PI()*((($C$19+$G$20)-$AA1129)*($O$20/($O$19/2)))^2*(((($C$19+$G$20)-$AA1129)*($O$20/($O$19/2)))*$AZ$18)/3)*$AB$603))),IF('Silo Levels'!$L$25="Pumping",(($D$18*$AB$603)+((PI()*(($C$21/2)^2)*($G$20-$AA1129))*$AB$603))+((($D$18+$H$18)/3)*$BG$18)+(((PI()*($C$21/2)^2*(($C$21/2)*$AZ$18))/3)*$AB$603),(($D$18*$AB$603)+((PI()*(($C$21/2)^2)*($G$20-$AA1129))*$AB$603))+((($D$18+$H$18)/3)*$BG$18)-(((PI()*($C$21/2)^2*(($C$21/2)*$AZ$18))/3)*$AB$603)))</f>
        <v>1439.133802451084</v>
      </c>
      <c r="AC1129" s="73">
        <v>52.4</v>
      </c>
      <c r="AD1129" s="101">
        <f t="shared" si="170"/>
        <v>2603.1658467805946</v>
      </c>
      <c r="AE1129" s="66">
        <v>52.4</v>
      </c>
      <c r="AF1129" s="102">
        <f>IF($AE1129&gt;$G$20,IF('Silo Levels'!$L$26="Pumping",((PI()*((($C$19+$G$20)-$AE1129)*($O$20/($O$19/2)))^2*((($O$20+$G$20)-$AE1129))/3)*$AF$603)+(((PI()*((($C$19+$G$20)-$AE1129)*($O$20/($O$19/2)))^2*(((($C$19+$G$20)-$AE1129)*($O$20/($O$19/2)))*$AZ$19))/3)*$AF$603),(((PI()*((($C$19+$G$20)-$AE1129)*($O$20/($O$19/2)))^2*((($O$20+$G$20)-$AE1129)/3))*$AF$603)-((PI()*((($C$19+$G$20)-$AE1129)*($O$20/($O$19/2)))^2*(((($C$19+$G$20)-$AE1129)*($O$20/($O$19/2)))*$AZ$19)/3)*$AF$603))),IF('Silo Levels'!$L$26="Pumping",(($D$18*$AF$603)+((PI()*(($C$21/2)^2)*($G$20-$AE1129))*$AF$603))+((($D$18+$H$18)/3)*$BG$19)+(((PI()*($C$21/2)^2*(($C$21/2)*$AZ$19))/3)*$AF$603),(($D$18*$AF$603)+((PI()*(($C$21/2)^2)*($G$20-$AE1129))*$AF$603))+((($D$18+$H$18)/3)*$BG$19)-(((PI()*($C$21/2)^2*(($C$21/2)*$AZ$19))/3)*$AF$603)))</f>
        <v>2033.00064336994</v>
      </c>
      <c r="AG1129" s="73">
        <v>52.4</v>
      </c>
      <c r="AH1129" s="101">
        <f t="shared" si="171"/>
        <v>2462.1335705246333</v>
      </c>
      <c r="AI1129" s="66">
        <v>52.4</v>
      </c>
      <c r="AJ1129" s="102">
        <f>IF($AI1129&gt;$G$20,IF('Silo Levels'!$L$27="Pumping",((PI()*((($C$19+$G$20)-$AI1129)*($O$20/($O$19/2)))^2*((($O$20+$G$20)-$AI1129))/3)*$AJ$603)+(((PI()*((($C$19+$G$20)-$AI1129)*($O$20/($O$19/2)))^2*(((($C$19+$G$20)-$AI1129)*($O$20/($O$19/2)))*$AZ$20))/3)*$AJ$603),(((PI()*((($C$19+$G$20)-$AI1129)*($O$20/($O$19/2)))^2*((($O$20+$G$20)-$AI1129)/3))*$AJ$603)-((PI()*((($C$19+$G$20)-$AI1129)*($O$20/($O$19/2)))^2*(((($C$19+$G$20)-$AI1129)*($O$20/($O$19/2)))*$AZ$20)/3)*$AJ$603))),IF('Silo Levels'!$L$27="Pumping",(($D$18*$AJ$603)+((PI()*(($C$21/2)^2)*($G$20-$AI1129))*$AJ$603))+((($D$18+$H$18)/3)*$BG$20)+(((PI()*($C$21/2)^2*(($C$21/2)*$AZ$20))/3)*$AJ$603),(($D$18*$AJ$603)+((PI()*(($C$21/2)^2)*($G$20-$AI1129))*$AJ$603))+((($D$18+$H$18)/3)*$BG$20)-(((PI()*($C$21/2)^2*(($C$21/2)*$AZ$20))/3)*$AJ$603)))</f>
        <v>1383.5830895412378</v>
      </c>
    </row>
    <row r="1130" spans="1:36" x14ac:dyDescent="0.3">
      <c r="A1130">
        <v>52.5</v>
      </c>
      <c r="B1130" s="101">
        <f t="shared" si="163"/>
        <v>2282.1224503232111</v>
      </c>
      <c r="C1130" s="66">
        <v>52.5</v>
      </c>
      <c r="D1130" s="102">
        <f>IF($C1130&gt;$G$20,IF('Silo Levels'!$L$19="Pumping",((PI()*((($C$19+$G$20)-$C1130)*($O$20/($O$19/2)))^2*((($O$20+$G$20)-$C1130))/3)*$D$603)+(((PI()*((($C$19+$G$20)-$C1130)*($O$20/($O$19/2)))^2*(((($C$19+$G$20)-$C1130)*($O$20/($O$19/2)))*$AZ$12))/3)*$D$603),(((PI()*((($C$19+$G$20)-$C1130)*($O$20/($O$19/2)))^2*((($O$20+$G$20)-$C1130)/3))*$D$603)-((PI()*((($C$19+$G$20)-$C1130)*($O$20/($O$19/2)))^2*(((($C$19+$G$20)-$C1130)*($O$20/($O$19/2)))*$AZ$12)/3)*$D$603))),IF('Silo Levels'!$L$19="Pumping",(($D$18*$D$603)+((PI()*(($C$21/2)^2)*($G$20-$C1130))*$D$603))+((($D$18+$H$18)/3)*$BG$12)+(((PI()*($C$21/2)^2*(($C$21/2)*$AZ$12))/3)*$D$603),(($D$18*$D$603)+((PI()*(($C$21/2)^2)*($G$20-$C1130))*$D$603))+((($D$18+$H$18)/3)*$BG$12)-(((PI()*($C$21/2)^2*(($C$21/2)*$AZ$12))/3)*$D$603)))</f>
        <v>1584.4523171336969</v>
      </c>
      <c r="E1130" s="73">
        <v>52.5</v>
      </c>
      <c r="F1130" s="101">
        <f t="shared" si="164"/>
        <v>2067.4587802234832</v>
      </c>
      <c r="G1130" s="66">
        <v>52.5</v>
      </c>
      <c r="H1130" s="102">
        <f>IF($G1130&gt;$G$20,IF('Silo Levels'!$L$20="Pumping",((PI()*((($C$19+$G$20)-$G1130)*($O$20/($O$19/2)))^2*((($O$20+$G$20)-$G1130))/3)*$H$603)+(((PI()*((($C$19+$G$20)-$G1130)*($O$20/($O$19/2)))^2*(((($C$19+$G$20)-$G1130)*($O$20/($O$19/2)))*$AZ$13))/3)*$H$603),(((PI()*((($C$19+$G$20)-$G1130)*($O$20/($O$19/2)))^2*((($O$20+$G$20)-$G1130)/3))*$H$603)-((PI()*((($C$19+$G$20)-$G1130)*($O$20/($O$19/2)))^2*(((($C$19+$G$20)-$G1130)*($O$20/($O$19/2)))*$AZ$13)/3)*$H$603))),IF('Silo Levels'!$L$20="Pumping",(($D$18*$H$603)+((PI()*(($C$21/2)^2)*($G$20-$G1130))*$H$603))+((($D$18+$H$18)/3)*$BG$13)+(((PI()*($C$21/2)^2*(($C$21/2)*$AZ$13))/3)*$H$603),(($D$18*$H$603)+((PI()*(($C$21/2)^2)*($G$20-$G1130))*$H$603))+((($D$18+$H$18)/3)*$BG$13)-(((PI()*($C$21/2)^2*(($C$21/2)*$AZ$13))/3)*$H$603)))</f>
        <v>1164.5372524663073</v>
      </c>
      <c r="I1130" s="73">
        <v>52.5</v>
      </c>
      <c r="J1130" s="101">
        <f t="shared" si="165"/>
        <v>2076.8780329493893</v>
      </c>
      <c r="K1130" s="66">
        <v>52.5</v>
      </c>
      <c r="L1130" s="102">
        <f>IF($K1130&gt;$G$20,IF('Silo Levels'!$L$21="Pumping",((PI()*((($C$19+$G$20)-$K1130)*($O$20/($O$19/2)))^2*((($O$20+$G$20)-$K1130))/3)*$L$603)+(((PI()*((($C$19+$G$20)-$K1130)*($O$20/($O$19/2)))^2*(((($C$19+$G$20)-$K1130)*($O$20/($O$19/2)))*$AZ$14))/3)*$L$603),(((PI()*((($C$19+$G$20)-$K1130)*($O$20/($O$19/2)))^2*((($O$20+$G$20)-$K1130)/3))*$L$603)-((PI()*((($C$19+$G$20)-$K1130)*($O$20/($O$19/2)))^2*(((($C$19+$G$20)-$K1130)*($O$20/($O$19/2)))*$AZ$14)/3)*$L$603))),IF('Silo Levels'!$L$21="Pumping",(($D$18*$L$603)+((PI()*(($C$21/2)^2)*($G$20-$K1130))*$L$603))+((($D$18+$H$18)/3)*$BG$14)+(((PI()*($C$21/2)^2*(($C$21/2)*$AZ$14))/3)*$L$603),(($D$18*$L$603)+((PI()*(($C$21/2)^2)*($G$20-$K1130))*$L$603))+((($D$18+$H$18)/3)*$BG$14)-(((PI()*($C$21/2)^2*(($C$21/2)*$AZ$14))/3)*$L$603)))</f>
        <v>1169.8428337889623</v>
      </c>
      <c r="M1130" s="73">
        <v>52.5</v>
      </c>
      <c r="N1130" s="101">
        <f t="shared" si="166"/>
        <v>2125.8679206677834</v>
      </c>
      <c r="O1130" s="66">
        <v>52.5</v>
      </c>
      <c r="P1130" s="102">
        <f>IF($O1130&gt;$G$20,IF('Silo Levels'!$L$22="Pumping",((PI()*((($C$19+$G$20)-$O1130)*($O$20/($O$19/2)))^2*((($O$20+$G$20)-$O1130))/3)*$P$603)+(((PI()*((($C$19+$G$20)-$O1130)*($O$20/($O$19/2)))^2*(((($C$19+$G$20)-$O1130)*($O$20/($O$19/2)))*$AZ$15))/3)*$P$603),(((PI()*((($C$19+$G$20)-$O1130)*($O$20/($O$19/2)))^2*((($O$20+$G$20)-$O1130)/3))*$P$603)-((PI()*((($C$19+$G$20)-$O1130)*($O$20/($O$19/2)))^2*(((($C$19+$G$20)-$O1130)*($O$20/($O$19/2)))*$AZ$15)/3)*$P$603))),IF('Silo Levels'!$L$22="Pumping",(($D$18*$P$603)+((PI()*(($C$21/2)^2)*($G$20-$O1130))*$P$603))+((($D$18+$H$18)/3)*$BG$15)+(((PI()*($C$21/2)^2*(($C$21/2)*$AZ$15))/3)*$P$603),(($D$18*$P$603)+((PI()*(($C$21/2)^2)*($G$20-$O1130))*$P$603))+((($D$18+$H$18)/3)*$BG$15)-(((PI()*($C$21/2)^2*(($C$21/2)*$AZ$15))/3)*$P$603)))</f>
        <v>1197.4373618095133</v>
      </c>
      <c r="Q1130" s="73">
        <v>52.5</v>
      </c>
      <c r="R1130" s="101">
        <f t="shared" si="167"/>
        <v>2199.0473290052355</v>
      </c>
      <c r="S1130" s="66">
        <v>52.5</v>
      </c>
      <c r="T1130" s="102">
        <f>IF($S1130&gt;$G$20,IF('Silo Levels'!$L$23="Pumping",((PI()*((($C$19+$G$20)-$S1130)*($O$20/($O$19/2)))^2*((($O$20+$G$20)-$S1130))/3)*$T$603)+(((PI()*((($C$19+$G$20)-$S1130)*($O$20/($O$19/2)))^2*(((($C$19+$G$20)-$S1130)*($O$20/($O$19/2)))*$AZ$16))/3)*$T$603),(((PI()*((($C$19+$G$20)-$S1130)*($O$20/($O$19/2)))^2*((($O$20+$G$20)-$S1130)/3))*$T$603)-((PI()*((($C$19+$G$20)-$S1130)*($O$20/($O$19/2)))^2*(((($C$19+$G$20)-$S1130)*($O$20/($O$19/2)))*$AZ$16)/3)*$T$603))),IF('Silo Levels'!$L$23="Pumping",(($D$18*$T$603)+((PI()*(($C$21/2)^2)*($G$20-$S1130))*$T$603))+((($D$18+$H$18)/3)*$BG$16)+(((PI()*($C$21/2)^2*(($C$21/2)*$AZ$16))/3)*$T$603),(($D$18*$T$603)+((PI()*(($C$21/2)^2)*($G$20-$S1130))*$T$603))+((($D$18+$H$18)/3)*$BG$16)-(((PI()*($C$21/2)^2*(($C$21/2)*$AZ$16))/3)*$T$603)))</f>
        <v>1238.6571181294892</v>
      </c>
      <c r="U1130" s="73">
        <v>52.5</v>
      </c>
      <c r="V1130" s="101">
        <f t="shared" si="168"/>
        <v>2067.4587802234832</v>
      </c>
      <c r="W1130" s="66">
        <v>52.5</v>
      </c>
      <c r="X1130" s="102">
        <f>IF($W1130&gt;$G$20,IF('Silo Levels'!$L$24="Pumping",((PI()*((($C$19+$G$20)-$W1130)*($O$20/($O$19/2)))^2*((($O$20+$G$20)-$W1130))/3)*$X$603)+(((PI()*((($C$19+$G$20)-$W1130)*($O$20/($O$19/2)))^2*(((($C$19+$G$20)-$W1130)*($O$20/($O$19/2)))*$AZ$17))/3)*$X$603),(((PI()*((($C$19+$G$20)-$W1130)*($O$20/($O$19/2)))^2*((($O$20+$G$20)-$W1130)/3))*$X$603)-((PI()*((($C$19+$G$20)-$W1130)*($O$20/($O$19/2)))^2*(((($C$19+$G$20)-$W1130)*($O$20/($O$19/2)))*$AZ$17)/3)*$X$603))),IF('Silo Levels'!$L$24="Pumping",(($D$18*$X$603)+((PI()*(($C$21/2)^2)*($G$20-$W1130))*$X$603))+((($D$18+$H$18)/3)*$BG$17)+(((PI()*($C$21/2)^2*(($C$21/2)*$AZ$17))/3)*$X$603),(($D$18*$X$603)+((PI()*(($C$21/2)^2)*($G$20-$W1130))*$X$603))+((($D$18+$H$18)/3)*$BG$17)-(((PI()*($C$21/2)^2*(($C$21/2)*$AZ$17))/3)*$X$603)))</f>
        <v>1164.5372524663073</v>
      </c>
      <c r="Y1130" s="73">
        <v>52.5</v>
      </c>
      <c r="Z1130" s="101">
        <f t="shared" si="169"/>
        <v>2373.7494223650961</v>
      </c>
      <c r="AA1130" s="66">
        <v>52.5</v>
      </c>
      <c r="AB1130" s="102">
        <f>IF($AA1130&gt;$G$20,IF('Silo Levels'!$L$25="Pumping",((PI()*((($C$19+$G$20)-$AA1130)*($O$20/($O$19/2)))^2*((($O$20+$G$20)-$AA1130))/3)*$AB$603)+(((PI()*((($C$19+$G$20)-$AA1130)*($O$20/($O$19/2)))^2*(((($C$19+$G$20)-$AA1130)*($O$20/($O$19/2)))*$AZ$18))/3)*$AB$603),(((PI()*((($C$19+$G$20)-$AA1130)*($O$20/($O$19/2)))^2*((($O$20+$G$20)-$AA1130)/3))*$AB$603)-((PI()*((($C$19+$G$20)-$AA1130)*($O$20/($O$19/2)))^2*(((($C$19+$G$20)-$AA1130)*($O$20/($O$19/2)))*$AZ$18)/3)*$AB$603))),IF('Silo Levels'!$L$25="Pumping",(($D$18*$AB$603)+((PI()*(($C$21/2)^2)*($G$20-$AA1130))*$AB$603))+((($D$18+$H$18)/3)*$BG$18)+(((PI()*($C$21/2)^2*(($C$21/2)*$AZ$18))/3)*$AB$603),(($D$18*$AB$603)+((PI()*(($C$21/2)^2)*($G$20-$AA1130))*$AB$603))+((($D$18+$H$18)/3)*$BG$18)-(((PI()*($C$21/2)^2*(($C$21/2)*$AZ$18))/3)*$AB$603)))</f>
        <v>1337.0615447364432</v>
      </c>
      <c r="AC1130" s="73">
        <v>52.5</v>
      </c>
      <c r="AD1130" s="101">
        <f t="shared" si="170"/>
        <v>2412.8435971029667</v>
      </c>
      <c r="AE1130" s="66">
        <v>52.5</v>
      </c>
      <c r="AF1130" s="102">
        <f>IF($AE1130&gt;$G$20,IF('Silo Levels'!$L$26="Pumping",((PI()*((($C$19+$G$20)-$AE1130)*($O$20/($O$19/2)))^2*((($O$20+$G$20)-$AE1130))/3)*$AF$603)+(((PI()*((($C$19+$G$20)-$AE1130)*($O$20/($O$19/2)))^2*(((($C$19+$G$20)-$AE1130)*($O$20/($O$19/2)))*$AZ$19))/3)*$AF$603),(((PI()*((($C$19+$G$20)-$AE1130)*($O$20/($O$19/2)))^2*((($O$20+$G$20)-$AE1130)/3))*$AF$603)-((PI()*((($C$19+$G$20)-$AE1130)*($O$20/($O$19/2)))^2*(((($C$19+$G$20)-$AE1130)*($O$20/($O$19/2)))*$AZ$19)/3)*$AF$603))),IF('Silo Levels'!$L$26="Pumping",(($D$18*$AF$603)+((PI()*(($C$21/2)^2)*($G$20-$AE1130))*$AF$603))+((($D$18+$H$18)/3)*$BG$19)+(((PI()*($C$21/2)^2*(($C$21/2)*$AZ$19))/3)*$AF$603),(($D$18*$AF$603)+((PI()*(($C$21/2)^2)*($G$20-$AE1130))*$AF$603))+((($D$18+$H$18)/3)*$BG$19)-(((PI()*($C$21/2)^2*(($C$21/2)*$AZ$19))/3)*$AF$603)))</f>
        <v>1885.962856414189</v>
      </c>
      <c r="AG1130" s="73">
        <v>52.5</v>
      </c>
      <c r="AH1130" s="101">
        <f t="shared" si="171"/>
        <v>2282.1224503232111</v>
      </c>
      <c r="AI1130" s="66">
        <v>52.5</v>
      </c>
      <c r="AJ1130" s="102">
        <f>IF($AI1130&gt;$G$20,IF('Silo Levels'!$L$27="Pumping",((PI()*((($C$19+$G$20)-$AI1130)*($O$20/($O$19/2)))^2*((($O$20+$G$20)-$AI1130))/3)*$AJ$603)+(((PI()*((($C$19+$G$20)-$AI1130)*($O$20/($O$19/2)))^2*(((($C$19+$G$20)-$AI1130)*($O$20/($O$19/2)))*$AZ$20))/3)*$AJ$603),(((PI()*((($C$19+$G$20)-$AI1130)*($O$20/($O$19/2)))^2*((($O$20+$G$20)-$AI1130)/3))*$AJ$603)-((PI()*((($C$19+$G$20)-$AI1130)*($O$20/($O$19/2)))^2*(((($C$19+$G$20)-$AI1130)*($O$20/($O$19/2)))*$AZ$20)/3)*$AJ$603))),IF('Silo Levels'!$L$27="Pumping",(($D$18*$AJ$603)+((PI()*(($C$21/2)^2)*($G$20-$AI1130))*$AJ$603))+((($D$18+$H$18)/3)*$BG$20)+(((PI()*($C$21/2)^2*(($C$21/2)*$AZ$20))/3)*$AJ$603),(($D$18*$AJ$603)+((PI()*(($C$21/2)^2)*($G$20-$AI1130))*$AJ$603))+((($D$18+$H$18)/3)*$BG$20)-(((PI()*($C$21/2)^2*(($C$21/2)*$AZ$20))/3)*$AJ$603)))</f>
        <v>1285.4508314810478</v>
      </c>
    </row>
    <row r="1131" spans="1:36" x14ac:dyDescent="0.3">
      <c r="A1131">
        <v>52.6</v>
      </c>
      <c r="B1131" s="101">
        <f t="shared" si="163"/>
        <v>2111.0923920300615</v>
      </c>
      <c r="C1131" s="66">
        <v>52.6</v>
      </c>
      <c r="D1131" s="102">
        <f>IF($C1131&gt;$G$20,IF('Silo Levels'!$L$19="Pumping",((PI()*((($C$19+$G$20)-$C1131)*($O$20/($O$19/2)))^2*((($O$20+$G$20)-$C1131))/3)*$D$603)+(((PI()*((($C$19+$G$20)-$C1131)*($O$20/($O$19/2)))^2*(((($C$19+$G$20)-$C1131)*($O$20/($O$19/2)))*$AZ$12))/3)*$D$603),(((PI()*((($C$19+$G$20)-$C1131)*($O$20/($O$19/2)))^2*((($O$20+$G$20)-$C1131)/3))*$D$603)-((PI()*((($C$19+$G$20)-$C1131)*($O$20/($O$19/2)))^2*(((($C$19+$G$20)-$C1131)*($O$20/($O$19/2)))*$AZ$12)/3)*$D$603))),IF('Silo Levels'!$L$19="Pumping",(($D$18*$D$603)+((PI()*(($C$21/2)^2)*($G$20-$C1131))*$D$603))+((($D$18+$H$18)/3)*$BG$12)+(((PI()*($C$21/2)^2*(($C$21/2)*$AZ$12))/3)*$D$603),(($D$18*$D$603)+((PI()*(($C$21/2)^2)*($G$20-$C1131))*$D$603))+((($D$18+$H$18)/3)*$BG$12)-(((PI()*($C$21/2)^2*(($C$21/2)*$AZ$12))/3)*$D$603)))</f>
        <v>1467.7607364378009</v>
      </c>
      <c r="E1131" s="73">
        <v>52.6</v>
      </c>
      <c r="F1131" s="101">
        <f t="shared" si="164"/>
        <v>1912.5163512358417</v>
      </c>
      <c r="G1131" s="66">
        <v>52.6</v>
      </c>
      <c r="H1131" s="102">
        <f>IF($G1131&gt;$G$20,IF('Silo Levels'!$L$20="Pumping",((PI()*((($C$19+$G$20)-$G1131)*($O$20/($O$19/2)))^2*((($O$20+$G$20)-$G1131))/3)*$H$603)+(((PI()*((($C$19+$G$20)-$G1131)*($O$20/($O$19/2)))^2*(((($C$19+$G$20)-$G1131)*($O$20/($O$19/2)))*$AZ$13))/3)*$H$603),(((PI()*((($C$19+$G$20)-$G1131)*($O$20/($O$19/2)))^2*((($O$20+$G$20)-$G1131)/3))*$H$603)-((PI()*((($C$19+$G$20)-$G1131)*($O$20/($O$19/2)))^2*(((($C$19+$G$20)-$G1131)*($O$20/($O$19/2)))*$AZ$13)/3)*$H$603))),IF('Silo Levels'!$L$20="Pumping",(($D$18*$H$603)+((PI()*(($C$21/2)^2)*($G$20-$G1131))*$H$603))+((($D$18+$H$18)/3)*$BG$13)+(((PI()*($C$21/2)^2*(($C$21/2)*$AZ$13))/3)*$H$603),(($D$18*$H$603)+((PI()*(($C$21/2)^2)*($G$20-$G1131))*$H$603))+((($D$18+$H$18)/3)*$BG$13)-(((PI()*($C$21/2)^2*(($C$21/2)*$AZ$13))/3)*$H$603)))</f>
        <v>1079.9194351741817</v>
      </c>
      <c r="I1131" s="73">
        <v>52.6</v>
      </c>
      <c r="J1131" s="101">
        <f t="shared" si="165"/>
        <v>1921.2296929609768</v>
      </c>
      <c r="K1131" s="66">
        <v>52.6</v>
      </c>
      <c r="L1131" s="102">
        <f>IF($K1131&gt;$G$20,IF('Silo Levels'!$L$21="Pumping",((PI()*((($C$19+$G$20)-$K1131)*($O$20/($O$19/2)))^2*((($O$20+$G$20)-$K1131))/3)*$L$603)+(((PI()*((($C$19+$G$20)-$K1131)*($O$20/($O$19/2)))^2*(((($C$19+$G$20)-$K1131)*($O$20/($O$19/2)))*$AZ$14))/3)*$L$603),(((PI()*((($C$19+$G$20)-$K1131)*($O$20/($O$19/2)))^2*((($O$20+$G$20)-$K1131)/3))*$L$603)-((PI()*((($C$19+$G$20)-$K1131)*($O$20/($O$19/2)))^2*(((($C$19+$G$20)-$K1131)*($O$20/($O$19/2)))*$AZ$14)/3)*$L$603))),IF('Silo Levels'!$L$21="Pumping",(($D$18*$L$603)+((PI()*(($C$21/2)^2)*($G$20-$K1131))*$L$603))+((($D$18+$H$18)/3)*$BG$14)+(((PI()*($C$21/2)^2*(($C$21/2)*$AZ$14))/3)*$L$603),(($D$18*$L$603)+((PI()*(($C$21/2)^2)*($G$20-$K1131))*$L$603))+((($D$18+$H$18)/3)*$BG$14)-(((PI()*($C$21/2)^2*(($C$21/2)*$AZ$14))/3)*$L$603)))</f>
        <v>1084.839501383397</v>
      </c>
      <c r="M1131" s="73">
        <v>52.6</v>
      </c>
      <c r="N1131" s="101">
        <f t="shared" si="166"/>
        <v>1966.5481110125857</v>
      </c>
      <c r="O1131" s="66">
        <v>52.6</v>
      </c>
      <c r="P1131" s="102">
        <f>IF($O1131&gt;$G$20,IF('Silo Levels'!$L$22="Pumping",((PI()*((($C$19+$G$20)-$O1131)*($O$20/($O$19/2)))^2*((($O$20+$G$20)-$O1131))/3)*$P$603)+(((PI()*((($C$19+$G$20)-$O1131)*($O$20/($O$19/2)))^2*(((($C$19+$G$20)-$O1131)*($O$20/($O$19/2)))*$AZ$15))/3)*$P$603),(((PI()*((($C$19+$G$20)-$O1131)*($O$20/($O$19/2)))^2*((($O$20+$G$20)-$O1131)/3))*$P$603)-((PI()*((($C$19+$G$20)-$O1131)*($O$20/($O$19/2)))^2*(((($C$19+$G$20)-$O1131)*($O$20/($O$19/2)))*$AZ$15)/3)*$P$603))),IF('Silo Levels'!$L$22="Pumping",(($D$18*$P$603)+((PI()*(($C$21/2)^2)*($G$20-$O1131))*$P$603))+((($D$18+$H$18)/3)*$BG$15)+(((PI()*($C$21/2)^2*(($C$21/2)*$AZ$15))/3)*$P$603),(($D$18*$P$603)+((PI()*(($C$21/2)^2)*($G$20-$O1131))*$P$603))+((($D$18+$H$18)/3)*$BG$15)-(((PI()*($C$21/2)^2*(($C$21/2)*$AZ$15))/3)*$P$603)))</f>
        <v>1110.4289507983817</v>
      </c>
      <c r="Q1131" s="73">
        <v>52.6</v>
      </c>
      <c r="R1131" s="101">
        <f t="shared" si="167"/>
        <v>2034.2432043116223</v>
      </c>
      <c r="S1131" s="66">
        <v>52.6</v>
      </c>
      <c r="T1131" s="102">
        <f>IF($S1131&gt;$G$20,IF('Silo Levels'!$L$23="Pumping",((PI()*((($C$19+$G$20)-$S1131)*($O$20/($O$19/2)))^2*((($O$20+$G$20)-$S1131))/3)*$T$603)+(((PI()*((($C$19+$G$20)-$S1131)*($O$20/($O$19/2)))^2*(((($C$19+$G$20)-$S1131)*($O$20/($O$19/2)))*$AZ$16))/3)*$T$603),(((PI()*((($C$19+$G$20)-$S1131)*($O$20/($O$19/2)))^2*((($O$20+$G$20)-$S1131)/3))*$T$603)-((PI()*((($C$19+$G$20)-$S1131)*($O$20/($O$19/2)))^2*(((($C$19+$G$20)-$S1131)*($O$20/($O$19/2)))*$AZ$16)/3)*$T$603))),IF('Silo Levels'!$L$23="Pumping",(($D$18*$T$603)+((PI()*(($C$21/2)^2)*($G$20-$S1131))*$T$603))+((($D$18+$H$18)/3)*$BG$16)+(((PI()*($C$21/2)^2*(($C$21/2)*$AZ$16))/3)*$T$603),(($D$18*$T$603)+((PI()*(($C$21/2)^2)*($G$20-$S1131))*$T$603))+((($D$18+$H$18)/3)*$BG$16)-(((PI()*($C$21/2)^2*(($C$21/2)*$AZ$16))/3)*$T$603)))</f>
        <v>1148.6535897000672</v>
      </c>
      <c r="U1131" s="73">
        <v>52.6</v>
      </c>
      <c r="V1131" s="101">
        <f t="shared" si="168"/>
        <v>1912.5163512358417</v>
      </c>
      <c r="W1131" s="66">
        <v>52.6</v>
      </c>
      <c r="X1131" s="102">
        <f>IF($W1131&gt;$G$20,IF('Silo Levels'!$L$24="Pumping",((PI()*((($C$19+$G$20)-$W1131)*($O$20/($O$19/2)))^2*((($O$20+$G$20)-$W1131))/3)*$X$603)+(((PI()*((($C$19+$G$20)-$W1131)*($O$20/($O$19/2)))^2*(((($C$19+$G$20)-$W1131)*($O$20/($O$19/2)))*$AZ$17))/3)*$X$603),(((PI()*((($C$19+$G$20)-$W1131)*($O$20/($O$19/2)))^2*((($O$20+$G$20)-$W1131)/3))*$X$603)-((PI()*((($C$19+$G$20)-$W1131)*($O$20/($O$19/2)))^2*(((($C$19+$G$20)-$W1131)*($O$20/($O$19/2)))*$AZ$17)/3)*$X$603))),IF('Silo Levels'!$L$24="Pumping",(($D$18*$X$603)+((PI()*(($C$21/2)^2)*($G$20-$W1131))*$X$603))+((($D$18+$H$18)/3)*$BG$17)+(((PI()*($C$21/2)^2*(($C$21/2)*$AZ$17))/3)*$X$603),(($D$18*$X$603)+((PI()*(($C$21/2)^2)*($G$20-$W1131))*$X$603))+((($D$18+$H$18)/3)*$BG$17)-(((PI()*($C$21/2)^2*(($C$21/2)*$AZ$17))/3)*$X$603)))</f>
        <v>1079.9194351741817</v>
      </c>
      <c r="Y1131" s="73">
        <v>52.6</v>
      </c>
      <c r="Z1131" s="101">
        <f t="shared" si="169"/>
        <v>2195.8525255430454</v>
      </c>
      <c r="AA1131" s="66">
        <v>52.6</v>
      </c>
      <c r="AB1131" s="102">
        <f>IF($AA1131&gt;$G$20,IF('Silo Levels'!$L$25="Pumping",((PI()*((($C$19+$G$20)-$AA1131)*($O$20/($O$19/2)))^2*((($O$20+$G$20)-$AA1131))/3)*$AB$603)+(((PI()*((($C$19+$G$20)-$AA1131)*($O$20/($O$19/2)))^2*(((($C$19+$G$20)-$AA1131)*($O$20/($O$19/2)))*$AZ$18))/3)*$AB$603),(((PI()*((($C$19+$G$20)-$AA1131)*($O$20/($O$19/2)))^2*((($O$20+$G$20)-$AA1131)/3))*$AB$603)-((PI()*((($C$19+$G$20)-$AA1131)*($O$20/($O$19/2)))^2*(((($C$19+$G$20)-$AA1131)*($O$20/($O$19/2)))*$AZ$18)/3)*$AB$603))),IF('Silo Levels'!$L$25="Pumping",(($D$18*$AB$603)+((PI()*(($C$21/2)^2)*($G$20-$AA1131))*$AB$603))+((($D$18+$H$18)/3)*$BG$18)+(((PI()*($C$21/2)^2*(($C$21/2)*$AZ$18))/3)*$AB$603),(($D$18*$AB$603)+((PI()*(($C$21/2)^2)*($G$20-$AA1131))*$AB$603))+((($D$18+$H$18)/3)*$BG$18)-(((PI()*($C$21/2)^2*(($C$21/2)*$AZ$18))/3)*$AB$603)))</f>
        <v>1239.9077359929058</v>
      </c>
      <c r="AC1131" s="73">
        <v>52.6</v>
      </c>
      <c r="AD1131" s="101">
        <f t="shared" si="170"/>
        <v>2232.0168491752524</v>
      </c>
      <c r="AE1131" s="66">
        <v>52.6</v>
      </c>
      <c r="AF1131" s="102">
        <f>IF($AE1131&gt;$G$20,IF('Silo Levels'!$L$26="Pumping",((PI()*((($C$19+$G$20)-$AE1131)*($O$20/($O$19/2)))^2*((($O$20+$G$20)-$AE1131))/3)*$AF$603)+(((PI()*((($C$19+$G$20)-$AE1131)*($O$20/($O$19/2)))^2*(((($C$19+$G$20)-$AE1131)*($O$20/($O$19/2)))*$AZ$19))/3)*$AF$603),(((PI()*((($C$19+$G$20)-$AE1131)*($O$20/($O$19/2)))^2*((($O$20+$G$20)-$AE1131)/3))*$AF$603)-((PI()*((($C$19+$G$20)-$AE1131)*($O$20/($O$19/2)))^2*(((($C$19+$G$20)-$AE1131)*($O$20/($O$19/2)))*$AZ$19)/3)*$AF$603))),IF('Silo Levels'!$L$26="Pumping",(($D$18*$AF$603)+((PI()*(($C$21/2)^2)*($G$20-$AE1131))*$AF$603))+((($D$18+$H$18)/3)*$BG$19)+(((PI()*($C$21/2)^2*(($C$21/2)*$AZ$19))/3)*$AF$603),(($D$18*$AF$603)+((PI()*(($C$21/2)^2)*($G$20-$AE1131))*$AF$603))+((($D$18+$H$18)/3)*$BG$19)-(((PI()*($C$21/2)^2*(($C$21/2)*$AZ$19))/3)*$AF$603)))</f>
        <v>1746.1725467147467</v>
      </c>
      <c r="AG1131" s="73">
        <v>52.6</v>
      </c>
      <c r="AH1131" s="101">
        <f t="shared" si="171"/>
        <v>2111.0923920300615</v>
      </c>
      <c r="AI1131" s="66">
        <v>52.6</v>
      </c>
      <c r="AJ1131" s="102">
        <f>IF($AI1131&gt;$G$20,IF('Silo Levels'!$L$27="Pumping",((PI()*((($C$19+$G$20)-$AI1131)*($O$20/($O$19/2)))^2*((($O$20+$G$20)-$AI1131))/3)*$AJ$603)+(((PI()*((($C$19+$G$20)-$AI1131)*($O$20/($O$19/2)))^2*(((($C$19+$G$20)-$AI1131)*($O$20/($O$19/2)))*$AZ$20))/3)*$AJ$603),(((PI()*((($C$19+$G$20)-$AI1131)*($O$20/($O$19/2)))^2*((($O$20+$G$20)-$AI1131)/3))*$AJ$603)-((PI()*((($C$19+$G$20)-$AI1131)*($O$20/($O$19/2)))^2*(((($C$19+$G$20)-$AI1131)*($O$20/($O$19/2)))*$AZ$20)/3)*$AJ$603))),IF('Silo Levels'!$L$27="Pumping",(($D$18*$AJ$603)+((PI()*(($C$21/2)^2)*($G$20-$AI1131))*$AJ$603))+((($D$18+$H$18)/3)*$BG$20)+(((PI()*($C$21/2)^2*(($C$21/2)*$AZ$20))/3)*$AJ$603),(($D$18*$AJ$603)+((PI()*(($C$21/2)^2)*($G$20-$AI1131))*$AJ$603))+((($D$18+$H$18)/3)*$BG$20)-(((PI()*($C$21/2)^2*(($C$21/2)*$AZ$20))/3)*$AJ$603)))</f>
        <v>1192.0471697554035</v>
      </c>
    </row>
    <row r="1132" spans="1:36" x14ac:dyDescent="0.3">
      <c r="A1132">
        <v>52.7</v>
      </c>
      <c r="B1132" s="101">
        <f t="shared" si="163"/>
        <v>1948.8139805793603</v>
      </c>
      <c r="C1132" s="66">
        <v>52.7</v>
      </c>
      <c r="D1132" s="102">
        <f>IF($C1132&gt;$G$20,IF('Silo Levels'!$L$19="Pumping",((PI()*((($C$19+$G$20)-$C1132)*($O$20/($O$19/2)))^2*((($O$20+$G$20)-$C1132))/3)*$D$603)+(((PI()*((($C$19+$G$20)-$C1132)*($O$20/($O$19/2)))^2*(((($C$19+$G$20)-$C1132)*($O$20/($O$19/2)))*$AZ$12))/3)*$D$603),(((PI()*((($C$19+$G$20)-$C1132)*($O$20/($O$19/2)))^2*((($O$20+$G$20)-$C1132)/3))*$D$603)-((PI()*((($C$19+$G$20)-$C1132)*($O$20/($O$19/2)))^2*(((($C$19+$G$20)-$C1132)*($O$20/($O$19/2)))*$AZ$12)/3)*$D$603))),IF('Silo Levels'!$L$19="Pumping",(($D$18*$D$603)+((PI()*(($C$21/2)^2)*($G$20-$C1132))*$D$603))+((($D$18+$H$18)/3)*$BG$12)+(((PI()*($C$21/2)^2*(($C$21/2)*$AZ$12))/3)*$D$603),(($D$18*$D$603)+((PI()*(($C$21/2)^2)*($G$20-$C1132))*$D$603))+((($D$18+$H$18)/3)*$BG$12)-(((PI()*($C$21/2)^2*(($C$21/2)*$AZ$12))/3)*$D$603)))</f>
        <v>1356.923456040121</v>
      </c>
      <c r="E1132" s="73">
        <v>52.7</v>
      </c>
      <c r="F1132" s="101">
        <f t="shared" si="164"/>
        <v>1765.5023614532363</v>
      </c>
      <c r="G1132" s="66">
        <v>52.7</v>
      </c>
      <c r="H1132" s="102">
        <f>IF($G1132&gt;$G$20,IF('Silo Levels'!$L$20="Pumping",((PI()*((($C$19+$G$20)-$G1132)*($O$20/($O$19/2)))^2*((($O$20+$G$20)-$G1132))/3)*$H$603)+(((PI()*((($C$19+$G$20)-$G1132)*($O$20/($O$19/2)))^2*(((($C$19+$G$20)-$G1132)*($O$20/($O$19/2)))*$AZ$13))/3)*$H$603),(((PI()*((($C$19+$G$20)-$G1132)*($O$20/($O$19/2)))^2*((($O$20+$G$20)-$G1132)/3))*$H$603)-((PI()*((($C$19+$G$20)-$G1132)*($O$20/($O$19/2)))^2*(((($C$19+$G$20)-$G1132)*($O$20/($O$19/2)))*$AZ$13)/3)*$H$603))),IF('Silo Levels'!$L$20="Pumping",(($D$18*$H$603)+((PI()*(($C$21/2)^2)*($G$20-$G1132))*$H$603))+((($D$18+$H$18)/3)*$BG$13)+(((PI()*($C$21/2)^2*(($C$21/2)*$AZ$13))/3)*$H$603),(($D$18*$H$603)+((PI()*(($C$21/2)^2)*($G$20-$G1132))*$H$603))+((($D$18+$H$18)/3)*$BG$13)-(((PI()*($C$21/2)^2*(($C$21/2)*$AZ$13))/3)*$H$603)))</f>
        <v>999.48032430693058</v>
      </c>
      <c r="I1132" s="73">
        <v>52.7</v>
      </c>
      <c r="J1132" s="101">
        <f t="shared" si="165"/>
        <v>1773.5459138034864</v>
      </c>
      <c r="K1132" s="66">
        <v>52.7</v>
      </c>
      <c r="L1132" s="102">
        <f>IF($K1132&gt;$G$20,IF('Silo Levels'!$L$21="Pumping",((PI()*((($C$19+$G$20)-$K1132)*($O$20/($O$19/2)))^2*((($O$20+$G$20)-$K1132))/3)*$L$603)+(((PI()*((($C$19+$G$20)-$K1132)*($O$20/($O$19/2)))^2*(((($C$19+$G$20)-$K1132)*($O$20/($O$19/2)))*$AZ$14))/3)*$L$603),(((PI()*((($C$19+$G$20)-$K1132)*($O$20/($O$19/2)))^2*((($O$20+$G$20)-$K1132)/3))*$L$603)-((PI()*((($C$19+$G$20)-$K1132)*($O$20/($O$19/2)))^2*(((($C$19+$G$20)-$K1132)*($O$20/($O$19/2)))*$AZ$14)/3)*$L$603))),IF('Silo Levels'!$L$21="Pumping",(($D$18*$L$603)+((PI()*(($C$21/2)^2)*($G$20-$K1132))*$L$603))+((($D$18+$H$18)/3)*$BG$14)+(((PI()*($C$21/2)^2*(($C$21/2)*$AZ$14))/3)*$L$603),(($D$18*$L$603)+((PI()*(($C$21/2)^2)*($G$20-$K1132))*$L$603))+((($D$18+$H$18)/3)*$BG$14)-(((PI()*($C$21/2)^2*(($C$21/2)*$AZ$14))/3)*$L$603)))</f>
        <v>1004.0339134083297</v>
      </c>
      <c r="M1132" s="73">
        <v>52.7</v>
      </c>
      <c r="N1132" s="101">
        <f t="shared" si="166"/>
        <v>1815.3807321232039</v>
      </c>
      <c r="O1132" s="66">
        <v>52.7</v>
      </c>
      <c r="P1132" s="102">
        <f>IF($O1132&gt;$G$20,IF('Silo Levels'!$L$22="Pumping",((PI()*((($C$19+$G$20)-$O1132)*($O$20/($O$19/2)))^2*((($O$20+$G$20)-$O1132))/3)*$P$603)+(((PI()*((($C$19+$G$20)-$O1132)*($O$20/($O$19/2)))^2*(((($C$19+$G$20)-$O1132)*($O$20/($O$19/2)))*$AZ$15))/3)*$P$603),(((PI()*((($C$19+$G$20)-$O1132)*($O$20/($O$19/2)))^2*((($O$20+$G$20)-$O1132)/3))*$P$603)-((PI()*((($C$19+$G$20)-$O1132)*($O$20/($O$19/2)))^2*(((($C$19+$G$20)-$O1132)*($O$20/($O$19/2)))*$AZ$15)/3)*$P$603))),IF('Silo Levels'!$L$22="Pumping",(($D$18*$P$603)+((PI()*(($C$21/2)^2)*($G$20-$O1132))*$P$603))+((($D$18+$H$18)/3)*$BG$15)+(((PI()*($C$21/2)^2*(($C$21/2)*$AZ$15))/3)*$P$603),(($D$18*$P$603)+((PI()*(($C$21/2)^2)*($G$20-$O1132))*$P$603))+((($D$18+$H$18)/3)*$BG$15)-(((PI()*($C$21/2)^2*(($C$21/2)*$AZ$15))/3)*$P$603)))</f>
        <v>1027.717301601079</v>
      </c>
      <c r="Q1132" s="73">
        <v>52.7</v>
      </c>
      <c r="R1132" s="101">
        <f t="shared" si="167"/>
        <v>1877.8721440272209</v>
      </c>
      <c r="S1132" s="66">
        <v>52.7</v>
      </c>
      <c r="T1132" s="102">
        <f>IF($S1132&gt;$G$20,IF('Silo Levels'!$L$23="Pumping",((PI()*((($C$19+$G$20)-$S1132)*($O$20/($O$19/2)))^2*((($O$20+$G$20)-$S1132))/3)*$T$603)+(((PI()*((($C$19+$G$20)-$S1132)*($O$20/($O$19/2)))^2*(((($C$19+$G$20)-$S1132)*($O$20/($O$19/2)))*$AZ$16))/3)*$T$603),(((PI()*((($C$19+$G$20)-$S1132)*($O$20/($O$19/2)))^2*((($O$20+$G$20)-$S1132)/3))*$T$603)-((PI()*((($C$19+$G$20)-$S1132)*($O$20/($O$19/2)))^2*(((($C$19+$G$20)-$S1132)*($O$20/($O$19/2)))*$AZ$16)/3)*$T$603))),IF('Silo Levels'!$L$23="Pumping",(($D$18*$T$603)+((PI()*(($C$21/2)^2)*($G$20-$S1132))*$T$603))+((($D$18+$H$18)/3)*$BG$16)+(((PI()*($C$21/2)^2*(($C$21/2)*$AZ$16))/3)*$T$603),(($D$18*$T$603)+((PI()*(($C$21/2)^2)*($G$20-$S1132))*$T$603))+((($D$18+$H$18)/3)*$BG$16)-(((PI()*($C$21/2)^2*(($C$21/2)*$AZ$16))/3)*$T$603)))</f>
        <v>1063.0947318441138</v>
      </c>
      <c r="U1132" s="73">
        <v>52.7</v>
      </c>
      <c r="V1132" s="101">
        <f t="shared" si="168"/>
        <v>1765.5023614532363</v>
      </c>
      <c r="W1132" s="66">
        <v>52.7</v>
      </c>
      <c r="X1132" s="102">
        <f>IF($W1132&gt;$G$20,IF('Silo Levels'!$L$24="Pumping",((PI()*((($C$19+$G$20)-$W1132)*($O$20/($O$19/2)))^2*((($O$20+$G$20)-$W1132))/3)*$X$603)+(((PI()*((($C$19+$G$20)-$W1132)*($O$20/($O$19/2)))^2*(((($C$19+$G$20)-$W1132)*($O$20/($O$19/2)))*$AZ$17))/3)*$X$603),(((PI()*((($C$19+$G$20)-$W1132)*($O$20/($O$19/2)))^2*((($O$20+$G$20)-$W1132)/3))*$X$603)-((PI()*((($C$19+$G$20)-$W1132)*($O$20/($O$19/2)))^2*(((($C$19+$G$20)-$W1132)*($O$20/($O$19/2)))*$AZ$17)/3)*$X$603))),IF('Silo Levels'!$L$24="Pumping",(($D$18*$X$603)+((PI()*(($C$21/2)^2)*($G$20-$W1132))*$X$603))+((($D$18+$H$18)/3)*$BG$17)+(((PI()*($C$21/2)^2*(($C$21/2)*$AZ$17))/3)*$X$603),(($D$18*$X$603)+((PI()*(($C$21/2)^2)*($G$20-$W1132))*$X$603))+((($D$18+$H$18)/3)*$BG$17)-(((PI()*($C$21/2)^2*(($C$21/2)*$AZ$17))/3)*$X$603)))</f>
        <v>999.48032430693058</v>
      </c>
      <c r="Y1132" s="73">
        <v>52.7</v>
      </c>
      <c r="Z1132" s="101">
        <f t="shared" si="169"/>
        <v>2027.0586532471614</v>
      </c>
      <c r="AA1132" s="66">
        <v>52.7</v>
      </c>
      <c r="AB1132" s="102">
        <f>IF($AA1132&gt;$G$20,IF('Silo Levels'!$L$25="Pumping",((PI()*((($C$19+$G$20)-$AA1132)*($O$20/($O$19/2)))^2*((($O$20+$G$20)-$AA1132))/3)*$AB$603)+(((PI()*((($C$19+$G$20)-$AA1132)*($O$20/($O$19/2)))^2*(((($C$19+$G$20)-$AA1132)*($O$20/($O$19/2)))*$AZ$18))/3)*$AB$603),(((PI()*((($C$19+$G$20)-$AA1132)*($O$20/($O$19/2)))^2*((($O$20+$G$20)-$AA1132)/3))*$AB$603)-((PI()*((($C$19+$G$20)-$AA1132)*($O$20/($O$19/2)))^2*(((($C$19+$G$20)-$AA1132)*($O$20/($O$19/2)))*$AZ$18)/3)*$AB$603))),IF('Silo Levels'!$L$25="Pumping",(($D$18*$AB$603)+((PI()*(($C$21/2)^2)*($G$20-$AA1132))*$AB$603))+((($D$18+$H$18)/3)*$BG$18)+(((PI()*($C$21/2)^2*(($C$21/2)*$AZ$18))/3)*$AB$603),(($D$18*$AB$603)+((PI()*(($C$21/2)^2)*($G$20-$AA1132))*$AB$603))+((($D$18+$H$18)/3)*$BG$18)-(((PI()*($C$21/2)^2*(($C$21/2)*$AZ$18))/3)*$AB$603)))</f>
        <v>1147.5517022072852</v>
      </c>
      <c r="AC1132" s="73">
        <v>52.7</v>
      </c>
      <c r="AD1132" s="101">
        <f t="shared" si="170"/>
        <v>2060.4430469187564</v>
      </c>
      <c r="AE1132" s="66">
        <v>52.7</v>
      </c>
      <c r="AF1132" s="102">
        <f>IF($AE1132&gt;$G$20,IF('Silo Levels'!$L$26="Pumping",((PI()*((($C$19+$G$20)-$AE1132)*($O$20/($O$19/2)))^2*((($O$20+$G$20)-$AE1132))/3)*$AF$603)+(((PI()*((($C$19+$G$20)-$AE1132)*($O$20/($O$19/2)))^2*(((($C$19+$G$20)-$AE1132)*($O$20/($O$19/2)))*$AZ$19))/3)*$AF$603),(((PI()*((($C$19+$G$20)-$AE1132)*($O$20/($O$19/2)))^2*((($O$20+$G$20)-$AE1132)/3))*$AF$603)-((PI()*((($C$19+$G$20)-$AE1132)*($O$20/($O$19/2)))^2*(((($C$19+$G$20)-$AE1132)*($O$20/($O$19/2)))*$AZ$19)/3)*$AF$603))),IF('Silo Levels'!$L$26="Pumping",(($D$18*$AF$603)+((PI()*(($C$21/2)^2)*($G$20-$AE1132))*$AF$603))+((($D$18+$H$18)/3)*$BG$19)+(((PI()*($C$21/2)^2*(($C$21/2)*$AZ$19))/3)*$AF$603),(($D$18*$AF$603)+((PI()*(($C$21/2)^2)*($G$20-$AE1132))*$AF$603))+((($D$18+$H$18)/3)*$BG$19)-(((PI()*($C$21/2)^2*(($C$21/2)*$AZ$19))/3)*$AF$603)))</f>
        <v>1613.4471055127462</v>
      </c>
      <c r="AG1132" s="73">
        <v>52.7</v>
      </c>
      <c r="AH1132" s="101">
        <f t="shared" si="171"/>
        <v>1948.8139805793603</v>
      </c>
      <c r="AI1132" s="66">
        <v>52.7</v>
      </c>
      <c r="AJ1132" s="102">
        <f>IF($AI1132&gt;$G$20,IF('Silo Levels'!$L$27="Pumping",((PI()*((($C$19+$G$20)-$AI1132)*($O$20/($O$19/2)))^2*((($O$20+$G$20)-$AI1132))/3)*$AJ$603)+(((PI()*((($C$19+$G$20)-$AI1132)*($O$20/($O$19/2)))^2*(((($C$19+$G$20)-$AI1132)*($O$20/($O$19/2)))*$AZ$20))/3)*$AJ$603),(((PI()*((($C$19+$G$20)-$AI1132)*($O$20/($O$19/2)))^2*((($O$20+$G$20)-$AI1132)/3))*$AJ$603)-((PI()*((($C$19+$G$20)-$AI1132)*($O$20/($O$19/2)))^2*(((($C$19+$G$20)-$AI1132)*($O$20/($O$19/2)))*$AZ$20)/3)*$AJ$603))),IF('Silo Levels'!$L$27="Pumping",(($D$18*$AJ$603)+((PI()*(($C$21/2)^2)*($G$20-$AI1132))*$AJ$603))+((($D$18+$H$18)/3)*$BG$20)+(((PI()*($C$21/2)^2*(($C$21/2)*$AZ$20))/3)*$AJ$603),(($D$18*$AJ$603)+((PI()*(($C$21/2)^2)*($G$20-$AI1132))*$AJ$603))+((($D$18+$H$18)/3)*$BG$20)-(((PI()*($C$21/2)^2*(($C$21/2)*$AZ$20))/3)*$AJ$603)))</f>
        <v>1103.2560883804467</v>
      </c>
    </row>
    <row r="1133" spans="1:36" x14ac:dyDescent="0.3">
      <c r="A1133">
        <v>52.8</v>
      </c>
      <c r="B1133" s="101">
        <f t="shared" si="163"/>
        <v>1795.0578009052958</v>
      </c>
      <c r="C1133" s="66">
        <v>52.8</v>
      </c>
      <c r="D1133" s="102">
        <f>IF($C1133&gt;$G$20,IF('Silo Levels'!$L$19="Pumping",((PI()*((($C$19+$G$20)-$C1133)*($O$20/($O$19/2)))^2*((($O$20+$G$20)-$C1133))/3)*$D$603)+(((PI()*((($C$19+$G$20)-$C1133)*($O$20/($O$19/2)))^2*(((($C$19+$G$20)-$C1133)*($O$20/($O$19/2)))*$AZ$12))/3)*$D$603),(((PI()*((($C$19+$G$20)-$C1133)*($O$20/($O$19/2)))^2*((($O$20+$G$20)-$C1133)/3))*$D$603)-((PI()*((($C$19+$G$20)-$C1133)*($O$20/($O$19/2)))^2*(((($C$19+$G$20)-$C1133)*($O$20/($O$19/2)))*$AZ$12)/3)*$D$603))),IF('Silo Levels'!$L$19="Pumping",(($D$18*$D$603)+((PI()*(($C$21/2)^2)*($G$20-$C1133))*$D$603))+((($D$18+$H$18)/3)*$BG$12)+(((PI()*($C$21/2)^2*(($C$21/2)*$AZ$12))/3)*$D$603),(($D$18*$D$603)+((PI()*(($C$21/2)^2)*($G$20-$C1133))*$D$603))+((($D$18+$H$18)/3)*$BG$12)-(((PI()*($C$21/2)^2*(($C$21/2)*$AZ$12))/3)*$D$603)))</f>
        <v>1251.7904402322179</v>
      </c>
      <c r="E1133" s="73">
        <v>52.8</v>
      </c>
      <c r="F1133" s="101">
        <f t="shared" si="164"/>
        <v>1626.2089753179994</v>
      </c>
      <c r="G1133" s="66">
        <v>52.8</v>
      </c>
      <c r="H1133" s="102">
        <f>IF($G1133&gt;$G$20,IF('Silo Levels'!$L$20="Pumping",((PI()*((($C$19+$G$20)-$G1133)*($O$20/($O$19/2)))^2*((($O$20+$G$20)-$G1133))/3)*$H$603)+(((PI()*((($C$19+$G$20)-$G1133)*($O$20/($O$19/2)))^2*(((($C$19+$G$20)-$G1133)*($O$20/($O$19/2)))*$AZ$13))/3)*$H$603),(((PI()*((($C$19+$G$20)-$G1133)*($O$20/($O$19/2)))^2*((($O$20+$G$20)-$G1133)/3))*$H$603)-((PI()*((($C$19+$G$20)-$G1133)*($O$20/($O$19/2)))^2*(((($C$19+$G$20)-$G1133)*($O$20/($O$19/2)))*$AZ$13)/3)*$H$603))),IF('Silo Levels'!$L$20="Pumping",(($D$18*$H$603)+((PI()*(($C$21/2)^2)*($G$20-$G1133))*$H$603))+((($D$18+$H$18)/3)*$BG$13)+(((PI()*($C$21/2)^2*(($C$21/2)*$AZ$13))/3)*$H$603),(($D$18*$H$603)+((PI()*(($C$21/2)^2)*($G$20-$G1133))*$H$603))+((($D$18+$H$18)/3)*$BG$13)-(((PI()*($C$21/2)^2*(($C$21/2)*$AZ$13))/3)*$H$603)))</f>
        <v>923.11481671181764</v>
      </c>
      <c r="I1133" s="73">
        <v>52.8</v>
      </c>
      <c r="J1133" s="101">
        <f t="shared" si="165"/>
        <v>1633.6179130294449</v>
      </c>
      <c r="K1133" s="66">
        <v>52.8</v>
      </c>
      <c r="L1133" s="102">
        <f>IF($K1133&gt;$G$20,IF('Silo Levels'!$L$21="Pumping",((PI()*((($C$19+$G$20)-$K1133)*($O$20/($O$19/2)))^2*((($O$20+$G$20)-$K1133))/3)*$L$603)+(((PI()*((($C$19+$G$20)-$K1133)*($O$20/($O$19/2)))^2*(((($C$19+$G$20)-$K1133)*($O$20/($O$19/2)))*$AZ$14))/3)*$L$603),(((PI()*((($C$19+$G$20)-$K1133)*($O$20/($O$19/2)))^2*((($O$20+$G$20)-$K1133)/3))*$L$603)-((PI()*((($C$19+$G$20)-$K1133)*($O$20/($O$19/2)))^2*(((($C$19+$G$20)-$K1133)*($O$20/($O$19/2)))*$AZ$14)/3)*$L$603))),IF('Silo Levels'!$L$21="Pumping",(($D$18*$L$603)+((PI()*(($C$21/2)^2)*($G$20-$K1133))*$L$603))+((($D$18+$H$18)/3)*$BG$14)+(((PI()*($C$21/2)^2*(($C$21/2)*$AZ$14))/3)*$L$603),(($D$18*$L$603)+((PI()*(($C$21/2)^2)*($G$20-$K1133))*$L$603))+((($D$18+$H$18)/3)*$BG$14)-(((PI()*($C$21/2)^2*(($C$21/2)*$AZ$14))/3)*$L$603)))</f>
        <v>927.32048786560836</v>
      </c>
      <c r="M1133" s="73">
        <v>52.8</v>
      </c>
      <c r="N1133" s="101">
        <f t="shared" si="166"/>
        <v>1672.1520767426689</v>
      </c>
      <c r="O1133" s="66">
        <v>52.8</v>
      </c>
      <c r="P1133" s="102">
        <f>IF($O1133&gt;$G$20,IF('Silo Levels'!$L$22="Pumping",((PI()*((($C$19+$G$20)-$O1133)*($O$20/($O$19/2)))^2*((($O$20+$G$20)-$O1133))/3)*$P$603)+(((PI()*((($C$19+$G$20)-$O1133)*($O$20/($O$19/2)))^2*(((($C$19+$G$20)-$O1133)*($O$20/($O$19/2)))*$AZ$15))/3)*$P$603),(((PI()*((($C$19+$G$20)-$O1133)*($O$20/($O$19/2)))^2*((($O$20+$G$20)-$O1133)/3))*$P$603)-((PI()*((($C$19+$G$20)-$O1133)*($O$20/($O$19/2)))^2*(((($C$19+$G$20)-$O1133)*($O$20/($O$19/2)))*$AZ$15)/3)*$P$603))),IF('Silo Levels'!$L$22="Pumping",(($D$18*$P$603)+((PI()*(($C$21/2)^2)*($G$20-$O1133))*$P$603))+((($D$18+$H$18)/3)*$BG$15)+(((PI()*($C$21/2)^2*(($C$21/2)*$AZ$15))/3)*$P$603),(($D$18*$P$603)+((PI()*(($C$21/2)^2)*($G$20-$O1133))*$P$603))+((($D$18+$H$18)/3)*$BG$15)-(((PI()*($C$21/2)^2*(($C$21/2)*$AZ$15))/3)*$P$603)))</f>
        <v>949.19434172643832</v>
      </c>
      <c r="Q1133" s="73">
        <v>52.8</v>
      </c>
      <c r="R1133" s="101">
        <f t="shared" si="167"/>
        <v>1729.713084384118</v>
      </c>
      <c r="S1133" s="66">
        <v>52.8</v>
      </c>
      <c r="T1133" s="102">
        <f>IF($S1133&gt;$G$20,IF('Silo Levels'!$L$23="Pumping",((PI()*((($C$19+$G$20)-$S1133)*($O$20/($O$19/2)))^2*((($O$20+$G$20)-$S1133))/3)*$T$603)+(((PI()*((($C$19+$G$20)-$S1133)*($O$20/($O$19/2)))^2*(((($C$19+$G$20)-$S1133)*($O$20/($O$19/2)))*$AZ$16))/3)*$T$603),(((PI()*((($C$19+$G$20)-$S1133)*($O$20/($O$19/2)))^2*((($O$20+$G$20)-$S1133)/3))*$T$603)-((PI()*((($C$19+$G$20)-$S1133)*($O$20/($O$19/2)))^2*(((($C$19+$G$20)-$S1133)*($O$20/($O$19/2)))*$AZ$16)/3)*$T$603))),IF('Silo Levels'!$L$23="Pumping",(($D$18*$T$603)+((PI()*(($C$21/2)^2)*($G$20-$S1133))*$T$603))+((($D$18+$H$18)/3)*$BG$16)+(((PI()*($C$21/2)^2*(($C$21/2)*$AZ$16))/3)*$T$603),(($D$18*$T$603)+((PI()*(($C$21/2)^2)*($G$20-$S1133))*$T$603))+((($D$18+$H$18)/3)*$BG$16)-(((PI()*($C$21/2)^2*(($C$21/2)*$AZ$16))/3)*$T$603)))</f>
        <v>981.86875185770282</v>
      </c>
      <c r="U1133" s="73">
        <v>52.8</v>
      </c>
      <c r="V1133" s="101">
        <f t="shared" si="168"/>
        <v>1626.2089753179994</v>
      </c>
      <c r="W1133" s="66">
        <v>52.8</v>
      </c>
      <c r="X1133" s="102">
        <f>IF($W1133&gt;$G$20,IF('Silo Levels'!$L$24="Pumping",((PI()*((($C$19+$G$20)-$W1133)*($O$20/($O$19/2)))^2*((($O$20+$G$20)-$W1133))/3)*$X$603)+(((PI()*((($C$19+$G$20)-$W1133)*($O$20/($O$19/2)))^2*(((($C$19+$G$20)-$W1133)*($O$20/($O$19/2)))*$AZ$17))/3)*$X$603),(((PI()*((($C$19+$G$20)-$W1133)*($O$20/($O$19/2)))^2*((($O$20+$G$20)-$W1133)/3))*$X$603)-((PI()*((($C$19+$G$20)-$W1133)*($O$20/($O$19/2)))^2*(((($C$19+$G$20)-$W1133)*($O$20/($O$19/2)))*$AZ$17)/3)*$X$603))),IF('Silo Levels'!$L$24="Pumping",(($D$18*$X$603)+((PI()*(($C$21/2)^2)*($G$20-$W1133))*$X$603))+((($D$18+$H$18)/3)*$BG$17)+(((PI()*($C$21/2)^2*(($C$21/2)*$AZ$17))/3)*$X$603),(($D$18*$X$603)+((PI()*(($C$21/2)^2)*($G$20-$W1133))*$X$603))+((($D$18+$H$18)/3)*$BG$17)-(((PI()*($C$21/2)^2*(($C$21/2)*$AZ$17))/3)*$X$603)))</f>
        <v>923.11481671181764</v>
      </c>
      <c r="Y1133" s="73">
        <v>52.8</v>
      </c>
      <c r="Z1133" s="101">
        <f t="shared" si="169"/>
        <v>1867.1291794213007</v>
      </c>
      <c r="AA1133" s="66">
        <v>52.8</v>
      </c>
      <c r="AB1133" s="102">
        <f>IF($AA1133&gt;$G$20,IF('Silo Levels'!$L$25="Pumping",((PI()*((($C$19+$G$20)-$AA1133)*($O$20/($O$19/2)))^2*((($O$20+$G$20)-$AA1133))/3)*$AB$603)+(((PI()*((($C$19+$G$20)-$AA1133)*($O$20/($O$19/2)))^2*(((($C$19+$G$20)-$AA1133)*($O$20/($O$19/2)))*$AZ$18))/3)*$AB$603),(((PI()*((($C$19+$G$20)-$AA1133)*($O$20/($O$19/2)))^2*((($O$20+$G$20)-$AA1133)/3))*$AB$603)-((PI()*((($C$19+$G$20)-$AA1133)*($O$20/($O$19/2)))^2*(((($C$19+$G$20)-$AA1133)*($O$20/($O$19/2)))*$AZ$18)/3)*$AB$603))),IF('Silo Levels'!$L$25="Pumping",(($D$18*$AB$603)+((PI()*(($C$21/2)^2)*($G$20-$AA1133))*$AB$603))+((($D$18+$H$18)/3)*$BG$18)+(((PI()*($C$21/2)^2*(($C$21/2)*$AZ$18))/3)*$AB$603),(($D$18*$AB$603)+((PI()*(($C$21/2)^2)*($G$20-$AA1133))*$AB$603))+((($D$18+$H$18)/3)*$BG$18)-(((PI()*($C$21/2)^2*(($C$21/2)*$AZ$18))/3)*$AB$603)))</f>
        <v>1059.8727693663982</v>
      </c>
      <c r="AC1133" s="73">
        <v>52.8</v>
      </c>
      <c r="AD1133" s="101">
        <f t="shared" si="170"/>
        <v>1897.8796342547962</v>
      </c>
      <c r="AE1133" s="66">
        <v>52.8</v>
      </c>
      <c r="AF1133" s="102">
        <f>IF($AE1133&gt;$G$20,IF('Silo Levels'!$L$26="Pumping",((PI()*((($C$19+$G$20)-$AE1133)*($O$20/($O$19/2)))^2*((($O$20+$G$20)-$AE1133))/3)*$AF$603)+(((PI()*((($C$19+$G$20)-$AE1133)*($O$20/($O$19/2)))^2*(((($C$19+$G$20)-$AE1133)*($O$20/($O$19/2)))*$AZ$19))/3)*$AF$603),(((PI()*((($C$19+$G$20)-$AE1133)*($O$20/($O$19/2)))^2*((($O$20+$G$20)-$AE1133)/3))*$AF$603)-((PI()*((($C$19+$G$20)-$AE1133)*($O$20/($O$19/2)))^2*(((($C$19+$G$20)-$AE1133)*($O$20/($O$19/2)))*$AZ$19)/3)*$AF$603))),IF('Silo Levels'!$L$26="Pumping",(($D$18*$AF$603)+((PI()*(($C$21/2)^2)*($G$20-$AE1133))*$AF$603))+((($D$18+$H$18)/3)*$BG$19)+(((PI()*($C$21/2)^2*(($C$21/2)*$AZ$19))/3)*$AF$603),(($D$18*$AF$603)+((PI()*(($C$21/2)^2)*($G$20-$AE1133))*$AF$603))+((($D$18+$H$18)/3)*$BG$19)-(((PI()*($C$21/2)^2*(($C$21/2)*$AZ$19))/3)*$AF$603)))</f>
        <v>1487.6039240493324</v>
      </c>
      <c r="AG1133" s="73">
        <v>52.8</v>
      </c>
      <c r="AH1133" s="101">
        <f t="shared" si="171"/>
        <v>1795.0578009052958</v>
      </c>
      <c r="AI1133" s="66">
        <v>52.8</v>
      </c>
      <c r="AJ1133" s="102">
        <f>IF($AI1133&gt;$G$20,IF('Silo Levels'!$L$27="Pumping",((PI()*((($C$19+$G$20)-$AI1133)*($O$20/($O$19/2)))^2*((($O$20+$G$20)-$AI1133))/3)*$AJ$603)+(((PI()*((($C$19+$G$20)-$AI1133)*($O$20/($O$19/2)))^2*(((($C$19+$G$20)-$AI1133)*($O$20/($O$19/2)))*$AZ$20))/3)*$AJ$603),(((PI()*((($C$19+$G$20)-$AI1133)*($O$20/($O$19/2)))^2*((($O$20+$G$20)-$AI1133)/3))*$AJ$603)-((PI()*((($C$19+$G$20)-$AI1133)*($O$20/($O$19/2)))^2*(((($C$19+$G$20)-$AI1133)*($O$20/($O$19/2)))*$AZ$20)/3)*$AJ$603))),IF('Silo Levels'!$L$27="Pumping",(($D$18*$AJ$603)+((PI()*(($C$21/2)^2)*($G$20-$AI1133))*$AJ$603))+((($D$18+$H$18)/3)*$BG$20)+(((PI()*($C$21/2)^2*(($C$21/2)*$AZ$20))/3)*$AJ$603),(($D$18*$AJ$603)+((PI()*(($C$21/2)^2)*($G$20-$AI1133))*$AJ$603))+((($D$18+$H$18)/3)*$BG$20)-(((PI()*($C$21/2)^2*(($C$21/2)*$AZ$20))/3)*$AJ$603)))</f>
        <v>1018.9615713723272</v>
      </c>
    </row>
    <row r="1134" spans="1:36" x14ac:dyDescent="0.3">
      <c r="A1134">
        <v>52.9</v>
      </c>
      <c r="B1134" s="101">
        <f t="shared" si="163"/>
        <v>1649.5944379420212</v>
      </c>
      <c r="C1134" s="66">
        <v>52.9</v>
      </c>
      <c r="D1134" s="102">
        <f>IF($C1134&gt;$G$20,IF('Silo Levels'!$L$19="Pumping",((PI()*((($C$19+$G$20)-$C1134)*($O$20/($O$19/2)))^2*((($O$20+$G$20)-$C1134))/3)*$D$603)+(((PI()*((($C$19+$G$20)-$C1134)*($O$20/($O$19/2)))^2*(((($C$19+$G$20)-$C1134)*($O$20/($O$19/2)))*$AZ$12))/3)*$D$603),(((PI()*((($C$19+$G$20)-$C1134)*($O$20/($O$19/2)))^2*((($O$20+$G$20)-$C1134)/3))*$D$603)-((PI()*((($C$19+$G$20)-$C1134)*($O$20/($O$19/2)))^2*(((($C$19+$G$20)-$C1134)*($O$20/($O$19/2)))*$AZ$12)/3)*$D$603))),IF('Silo Levels'!$L$19="Pumping",(($D$18*$D$603)+((PI()*(($C$21/2)^2)*($G$20-$C1134))*$D$603))+((($D$18+$H$18)/3)*$BG$12)+(((PI()*($C$21/2)^2*(($C$21/2)*$AZ$12))/3)*$D$603),(($D$18*$D$603)+((PI()*(($C$21/2)^2)*($G$20-$C1134))*$D$603))+((($D$18+$H$18)/3)*$BG$12)-(((PI()*($C$21/2)^2*(($C$21/2)*$AZ$12))/3)*$D$603)))</f>
        <v>1152.2116533056283</v>
      </c>
      <c r="E1134" s="73">
        <v>52.9</v>
      </c>
      <c r="F1134" s="101">
        <f t="shared" si="164"/>
        <v>1494.4283572724319</v>
      </c>
      <c r="G1134" s="66">
        <v>52.9</v>
      </c>
      <c r="H1134" s="102">
        <f>IF($G1134&gt;$G$20,IF('Silo Levels'!$L$20="Pumping",((PI()*((($C$19+$G$20)-$G1134)*($O$20/($O$19/2)))^2*((($O$20+$G$20)-$G1134))/3)*$H$603)+(((PI()*((($C$19+$G$20)-$G1134)*($O$20/($O$19/2)))^2*(((($C$19+$G$20)-$G1134)*($O$20/($O$19/2)))*$AZ$13))/3)*$H$603),(((PI()*((($C$19+$G$20)-$G1134)*($O$20/($O$19/2)))^2*((($O$20+$G$20)-$G1134)/3))*$H$603)-((PI()*((($C$19+$G$20)-$G1134)*($O$20/($O$19/2)))^2*(((($C$19+$G$20)-$G1134)*($O$20/($O$19/2)))*$AZ$13)/3)*$H$603))),IF('Silo Levels'!$L$20="Pumping",(($D$18*$H$603)+((PI()*(($C$21/2)^2)*($G$20-$G1134))*$H$603))+((($D$18+$H$18)/3)*$BG$13)+(((PI()*($C$21/2)^2*(($C$21/2)*$AZ$13))/3)*$H$603),(($D$18*$H$603)+((PI()*(($C$21/2)^2)*($G$20-$G1134))*$H$603))+((($D$18+$H$18)/3)*$BG$13)-(((PI()*($C$21/2)^2*(($C$21/2)*$AZ$13))/3)*$H$603)))</f>
        <v>850.71780923608958</v>
      </c>
      <c r="I1134" s="73">
        <v>52.9</v>
      </c>
      <c r="J1134" s="101">
        <f t="shared" si="165"/>
        <v>1501.2369081913471</v>
      </c>
      <c r="K1134" s="66">
        <v>52.9</v>
      </c>
      <c r="L1134" s="102">
        <f>IF($K1134&gt;$G$20,IF('Silo Levels'!$L$21="Pumping",((PI()*((($C$19+$G$20)-$K1134)*($O$20/($O$19/2)))^2*((($O$20+$G$20)-$K1134))/3)*$L$603)+(((PI()*((($C$19+$G$20)-$K1134)*($O$20/($O$19/2)))^2*(((($C$19+$G$20)-$K1134)*($O$20/($O$19/2)))*$AZ$14))/3)*$L$603),(((PI()*((($C$19+$G$20)-$K1134)*($O$20/($O$19/2)))^2*((($O$20+$G$20)-$K1134)/3))*$L$603)-((PI()*((($C$19+$G$20)-$K1134)*($O$20/($O$19/2)))^2*(((($C$19+$G$20)-$K1134)*($O$20/($O$19/2)))*$AZ$14)/3)*$L$603))),IF('Silo Levels'!$L$21="Pumping",(($D$18*$L$603)+((PI()*(($C$21/2)^2)*($G$20-$K1134))*$L$603))+((($D$18+$H$18)/3)*$BG$14)+(((PI()*($C$21/2)^2*(($C$21/2)*$AZ$14))/3)*$L$603),(($D$18*$L$603)+((PI()*(($C$21/2)^2)*($G$20-$K1134))*$L$603))+((($D$18+$H$18)/3)*$BG$14)-(((PI()*($C$21/2)^2*(($C$21/2)*$AZ$14))/3)*$L$603)))</f>
        <v>854.59364275706457</v>
      </c>
      <c r="M1134" s="73">
        <v>52.9</v>
      </c>
      <c r="N1134" s="101">
        <f t="shared" si="166"/>
        <v>1536.6484376139781</v>
      </c>
      <c r="O1134" s="66">
        <v>52.9</v>
      </c>
      <c r="P1134" s="102">
        <f>IF($O1134&gt;$G$20,IF('Silo Levels'!$L$22="Pumping",((PI()*((($C$19+$G$20)-$O1134)*($O$20/($O$19/2)))^2*((($O$20+$G$20)-$O1134))/3)*$P$603)+(((PI()*((($C$19+$G$20)-$O1134)*($O$20/($O$19/2)))^2*(((($C$19+$G$20)-$O1134)*($O$20/($O$19/2)))*$AZ$15))/3)*$P$603),(((PI()*((($C$19+$G$20)-$O1134)*($O$20/($O$19/2)))^2*((($O$20+$G$20)-$O1134)/3))*$P$603)-((PI()*((($C$19+$G$20)-$O1134)*($O$20/($O$19/2)))^2*(((($C$19+$G$20)-$O1134)*($O$20/($O$19/2)))*$AZ$15)/3)*$P$603))),IF('Silo Levels'!$L$22="Pumping",(($D$18*$P$603)+((PI()*(($C$21/2)^2)*($G$20-$O1134))*$P$603))+((($D$18+$H$18)/3)*$BG$15)+(((PI()*($C$21/2)^2*(($C$21/2)*$AZ$15))/3)*$P$603),(($D$18*$P$603)+((PI()*(($C$21/2)^2)*($G$20-$O1134))*$P$603))+((($D$18+$H$18)/3)*$BG$15)-(((PI()*($C$21/2)^2*(($C$21/2)*$AZ$15))/3)*$P$603)))</f>
        <v>874.75199868327513</v>
      </c>
      <c r="Q1134" s="73">
        <v>52.9</v>
      </c>
      <c r="R1134" s="101">
        <f t="shared" si="167"/>
        <v>1589.5449616143674</v>
      </c>
      <c r="S1134" s="66">
        <v>52.9</v>
      </c>
      <c r="T1134" s="102">
        <f>IF($S1134&gt;$G$20,IF('Silo Levels'!$L$23="Pumping",((PI()*((($C$19+$G$20)-$S1134)*($O$20/($O$19/2)))^2*((($O$20+$G$20)-$S1134))/3)*$T$603)+(((PI()*((($C$19+$G$20)-$S1134)*($O$20/($O$19/2)))^2*(((($C$19+$G$20)-$S1134)*($O$20/($O$19/2)))*$AZ$16))/3)*$T$603),(((PI()*((($C$19+$G$20)-$S1134)*($O$20/($O$19/2)))^2*((($O$20+$G$20)-$S1134)/3))*$T$603)-((PI()*((($C$19+$G$20)-$S1134)*($O$20/($O$19/2)))^2*(((($C$19+$G$20)-$S1134)*($O$20/($O$19/2)))*$AZ$16)/3)*$T$603))),IF('Silo Levels'!$L$23="Pumping",(($D$18*$T$603)+((PI()*(($C$21/2)^2)*($G$20-$S1134))*$T$603))+((($D$18+$H$18)/3)*$BG$16)+(((PI()*($C$21/2)^2*(($C$21/2)*$AZ$16))/3)*$T$603),(($D$18*$T$603)+((PI()*(($C$21/2)^2)*($G$20-$S1134))*$T$603))+((($D$18+$H$18)/3)*$BG$16)-(((PI()*($C$21/2)^2*(($C$21/2)*$AZ$16))/3)*$T$603)))</f>
        <v>904.86385703689177</v>
      </c>
      <c r="U1134" s="73">
        <v>52.9</v>
      </c>
      <c r="V1134" s="101">
        <f t="shared" si="168"/>
        <v>1494.4283572724319</v>
      </c>
      <c r="W1134" s="66">
        <v>52.9</v>
      </c>
      <c r="X1134" s="102">
        <f>IF($W1134&gt;$G$20,IF('Silo Levels'!$L$24="Pumping",((PI()*((($C$19+$G$20)-$W1134)*($O$20/($O$19/2)))^2*((($O$20+$G$20)-$W1134))/3)*$X$603)+(((PI()*((($C$19+$G$20)-$W1134)*($O$20/($O$19/2)))^2*(((($C$19+$G$20)-$W1134)*($O$20/($O$19/2)))*$AZ$17))/3)*$X$603),(((PI()*((($C$19+$G$20)-$W1134)*($O$20/($O$19/2)))^2*((($O$20+$G$20)-$W1134)/3))*$X$603)-((PI()*((($C$19+$G$20)-$W1134)*($O$20/($O$19/2)))^2*(((($C$19+$G$20)-$W1134)*($O$20/($O$19/2)))*$AZ$17)/3)*$X$603))),IF('Silo Levels'!$L$24="Pumping",(($D$18*$X$603)+((PI()*(($C$21/2)^2)*($G$20-$W1134))*$X$603))+((($D$18+$H$18)/3)*$BG$17)+(((PI()*($C$21/2)^2*(($C$21/2)*$AZ$17))/3)*$X$603),(($D$18*$X$603)+((PI()*(($C$21/2)^2)*($G$20-$W1134))*$X$603))+((($D$18+$H$18)/3)*$BG$17)-(((PI()*($C$21/2)^2*(($C$21/2)*$AZ$17))/3)*$X$603)))</f>
        <v>850.71780923608958</v>
      </c>
      <c r="Y1134" s="73">
        <v>52.9</v>
      </c>
      <c r="Z1134" s="101">
        <f t="shared" si="169"/>
        <v>1715.8254780092866</v>
      </c>
      <c r="AA1134" s="66">
        <v>52.9</v>
      </c>
      <c r="AB1134" s="102">
        <f>IF($AA1134&gt;$G$20,IF('Silo Levels'!$L$25="Pumping",((PI()*((($C$19+$G$20)-$AA1134)*($O$20/($O$19/2)))^2*((($O$20+$G$20)-$AA1134))/3)*$AB$603)+(((PI()*((($C$19+$G$20)-$AA1134)*($O$20/($O$19/2)))^2*(((($C$19+$G$20)-$AA1134)*($O$20/($O$19/2)))*$AZ$18))/3)*$AB$603),(((PI()*((($C$19+$G$20)-$AA1134)*($O$20/($O$19/2)))^2*((($O$20+$G$20)-$AA1134)/3))*$AB$603)-((PI()*((($C$19+$G$20)-$AA1134)*($O$20/($O$19/2)))^2*(((($C$19+$G$20)-$AA1134)*($O$20/($O$19/2)))*$AZ$18)/3)*$AB$603))),IF('Silo Levels'!$L$25="Pumping",(($D$18*$AB$603)+((PI()*(($C$21/2)^2)*($G$20-$AA1134))*$AB$603))+((($D$18+$H$18)/3)*$BG$18)+(((PI()*($C$21/2)^2*(($C$21/2)*$AZ$18))/3)*$AB$603),(($D$18*$AB$603)+((PI()*(($C$21/2)^2)*($G$20-$AA1134))*$AB$603))+((($D$18+$H$18)/3)*$BG$18)-(((PI()*($C$21/2)^2*(($C$21/2)*$AZ$18))/3)*$AB$603)))</f>
        <v>976.75026345704487</v>
      </c>
      <c r="AC1134" s="73">
        <v>52.9</v>
      </c>
      <c r="AD1134" s="101">
        <f t="shared" si="170"/>
        <v>1744.0840551046531</v>
      </c>
      <c r="AE1134" s="66">
        <v>52.9</v>
      </c>
      <c r="AF1134" s="102">
        <f>IF($AE1134&gt;$G$20,IF('Silo Levels'!$L$26="Pumping",((PI()*((($C$19+$G$20)-$AE1134)*($O$20/($O$19/2)))^2*((($O$20+$G$20)-$AE1134))/3)*$AF$603)+(((PI()*((($C$19+$G$20)-$AE1134)*($O$20/($O$19/2)))^2*(((($C$19+$G$20)-$AE1134)*($O$20/($O$19/2)))*$AZ$19))/3)*$AF$603),(((PI()*((($C$19+$G$20)-$AE1134)*($O$20/($O$19/2)))^2*((($O$20+$G$20)-$AE1134)/3))*$AF$603)-((PI()*((($C$19+$G$20)-$AE1134)*($O$20/($O$19/2)))^2*(((($C$19+$G$20)-$AE1134)*($O$20/($O$19/2)))*$AZ$19)/3)*$AF$603))),IF('Silo Levels'!$L$26="Pumping",(($D$18*$AF$603)+((PI()*(($C$21/2)^2)*($G$20-$AE1134))*$AF$603))+((($D$18+$H$18)/3)*$BG$19)+(((PI()*($C$21/2)^2*(($C$21/2)*$AZ$19))/3)*$AF$603),(($D$18*$AF$603)+((PI()*(($C$21/2)^2)*($G$20-$AE1134))*$AF$603))+((($D$18+$H$18)/3)*$BG$19)-(((PI()*($C$21/2)^2*(($C$21/2)*$AZ$19))/3)*$AF$603)))</f>
        <v>1368.4603935656214</v>
      </c>
      <c r="AG1134" s="73">
        <v>52.9</v>
      </c>
      <c r="AH1134" s="101">
        <f t="shared" si="171"/>
        <v>1649.5944379420212</v>
      </c>
      <c r="AI1134" s="66">
        <v>52.9</v>
      </c>
      <c r="AJ1134" s="102">
        <f>IF($AI1134&gt;$G$20,IF('Silo Levels'!$L$27="Pumping",((PI()*((($C$19+$G$20)-$AI1134)*($O$20/($O$19/2)))^2*((($O$20+$G$20)-$AI1134))/3)*$AJ$603)+(((PI()*((($C$19+$G$20)-$AI1134)*($O$20/($O$19/2)))^2*(((($C$19+$G$20)-$AI1134)*($O$20/($O$19/2)))*$AZ$20))/3)*$AJ$603),(((PI()*((($C$19+$G$20)-$AI1134)*($O$20/($O$19/2)))^2*((($O$20+$G$20)-$AI1134)/3))*$AJ$603)-((PI()*((($C$19+$G$20)-$AI1134)*($O$20/($O$19/2)))^2*(((($C$19+$G$20)-$AI1134)*($O$20/($O$19/2)))*$AZ$20)/3)*$AJ$603))),IF('Silo Levels'!$L$27="Pumping",(($D$18*$AJ$603)+((PI()*(($C$21/2)^2)*($G$20-$AI1134))*$AJ$603))+((($D$18+$H$18)/3)*$BG$20)+(((PI()*($C$21/2)^2*(($C$21/2)*$AZ$20))/3)*$AJ$603),(($D$18*$AJ$603)+((PI()*(($C$21/2)^2)*($G$20-$AI1134))*$AJ$603))+((($D$18+$H$18)/3)*$BG$20)-(((PI()*($C$21/2)^2*(($C$21/2)*$AZ$20))/3)*$AJ$603)))</f>
        <v>939.04760274717421</v>
      </c>
    </row>
    <row r="1135" spans="1:36" x14ac:dyDescent="0.3">
      <c r="A1135">
        <v>53</v>
      </c>
      <c r="B1135" s="101">
        <f t="shared" si="163"/>
        <v>1512.1944766237241</v>
      </c>
      <c r="C1135" s="66">
        <v>53</v>
      </c>
      <c r="D1135" s="102">
        <f>IF($C1135&gt;$G$20,IF('Silo Levels'!$L$19="Pumping",((PI()*((($C$19+$G$20)-$C1135)*($O$20/($O$19/2)))^2*((($O$20+$G$20)-$C1135))/3)*$D$603)+(((PI()*((($C$19+$G$20)-$C1135)*($O$20/($O$19/2)))^2*(((($C$19+$G$20)-$C1135)*($O$20/($O$19/2)))*$AZ$12))/3)*$D$603),(((PI()*((($C$19+$G$20)-$C1135)*($O$20/($O$19/2)))^2*((($O$20+$G$20)-$C1135)/3))*$D$603)-((PI()*((($C$19+$G$20)-$C1135)*($O$20/($O$19/2)))^2*(((($C$19+$G$20)-$C1135)*($O$20/($O$19/2)))*$AZ$12)/3)*$D$603))),IF('Silo Levels'!$L$19="Pumping",(($D$18*$D$603)+((PI()*(($C$21/2)^2)*($G$20-$C1135))*$D$603))+((($D$18+$H$18)/3)*$BG$12)+(((PI()*($C$21/2)^2*(($C$21/2)*$AZ$12))/3)*$D$603),(($D$18*$D$603)+((PI()*(($C$21/2)^2)*($G$20-$C1135))*$D$603))+((($D$18+$H$18)/3)*$BG$12)-(((PI()*($C$21/2)^2*(($C$21/2)*$AZ$12))/3)*$D$603)))</f>
        <v>1058.0370595519128</v>
      </c>
      <c r="E1135" s="73">
        <v>53</v>
      </c>
      <c r="F1135" s="101">
        <f t="shared" si="164"/>
        <v>1369.952671758866</v>
      </c>
      <c r="G1135" s="66">
        <v>53</v>
      </c>
      <c r="H1135" s="102">
        <f>IF($G1135&gt;$G$20,IF('Silo Levels'!$L$20="Pumping",((PI()*((($C$19+$G$20)-$G1135)*($O$20/($O$19/2)))^2*((($O$20+$G$20)-$G1135))/3)*$H$603)+(((PI()*((($C$19+$G$20)-$G1135)*($O$20/($O$19/2)))^2*(((($C$19+$G$20)-$G1135)*($O$20/($O$19/2)))*$AZ$13))/3)*$H$603),(((PI()*((($C$19+$G$20)-$G1135)*($O$20/($O$19/2)))^2*((($O$20+$G$20)-$G1135)/3))*$H$603)-((PI()*((($C$19+$G$20)-$G1135)*($O$20/($O$19/2)))^2*(((($C$19+$G$20)-$G1135)*($O$20/($O$19/2)))*$AZ$13)/3)*$H$603))),IF('Silo Levels'!$L$20="Pumping",(($D$18*$H$603)+((PI()*(($C$21/2)^2)*($G$20-$G1135))*$H$603))+((($D$18+$H$18)/3)*$BG$13)+(((PI()*($C$21/2)^2*(($C$21/2)*$AZ$13))/3)*$H$603),(($D$18*$H$603)+((PI()*(($C$21/2)^2)*($G$20-$G1135))*$H$603))+((($D$18+$H$18)/3)*$BG$13)-(((PI()*($C$21/2)^2*(($C$21/2)*$AZ$13))/3)*$H$603)))</f>
        <v>782.18419872700963</v>
      </c>
      <c r="I1135" s="73">
        <v>53</v>
      </c>
      <c r="J1135" s="101">
        <f t="shared" si="165"/>
        <v>1376.1941168417191</v>
      </c>
      <c r="K1135" s="66">
        <v>53</v>
      </c>
      <c r="L1135" s="102">
        <f>IF($K1135&gt;$G$20,IF('Silo Levels'!$L$21="Pumping",((PI()*((($C$19+$G$20)-$K1135)*($O$20/($O$19/2)))^2*((($O$20+$G$20)-$K1135))/3)*$L$603)+(((PI()*((($C$19+$G$20)-$K1135)*($O$20/($O$19/2)))^2*(((($C$19+$G$20)-$K1135)*($O$20/($O$19/2)))*$AZ$14))/3)*$L$603),(((PI()*((($C$19+$G$20)-$K1135)*($O$20/($O$19/2)))^2*((($O$20+$G$20)-$K1135)/3))*$L$603)-((PI()*((($C$19+$G$20)-$K1135)*($O$20/($O$19/2)))^2*(((($C$19+$G$20)-$K1135)*($O$20/($O$19/2)))*$AZ$14)/3)*$L$603))),IF('Silo Levels'!$L$21="Pumping",(($D$18*$L$603)+((PI()*(($C$21/2)^2)*($G$20-$K1135))*$L$603))+((($D$18+$H$18)/3)*$BG$14)+(((PI()*($C$21/2)^2*(($C$21/2)*$AZ$14))/3)*$L$603),(($D$18*$L$603)+((PI()*(($C$21/2)^2)*($G$20-$K1135))*$L$603))+((($D$18+$H$18)/3)*$BG$14)-(((PI()*($C$21/2)^2*(($C$21/2)*$AZ$14))/3)*$L$603)))</f>
        <v>785.74779608454628</v>
      </c>
      <c r="M1135" s="73">
        <v>53</v>
      </c>
      <c r="N1135" s="101">
        <f t="shared" si="166"/>
        <v>1408.6561074801618</v>
      </c>
      <c r="O1135" s="66">
        <v>53</v>
      </c>
      <c r="P1135" s="102">
        <f>IF($O1135&gt;$G$20,IF('Silo Levels'!$L$22="Pumping",((PI()*((($C$19+$G$20)-$O1135)*($O$20/($O$19/2)))^2*((($O$20+$G$20)-$O1135))/3)*$P$603)+(((PI()*((($C$19+$G$20)-$O1135)*($O$20/($O$19/2)))^2*(((($C$19+$G$20)-$O1135)*($O$20/($O$19/2)))*$AZ$15))/3)*$P$603),(((PI()*((($C$19+$G$20)-$O1135)*($O$20/($O$19/2)))^2*((($O$20+$G$20)-$O1135)/3))*$P$603)-((PI()*((($C$19+$G$20)-$O1135)*($O$20/($O$19/2)))^2*(((($C$19+$G$20)-$O1135)*($O$20/($O$19/2)))*$AZ$15)/3)*$P$603))),IF('Silo Levels'!$L$22="Pumping",(($D$18*$P$603)+((PI()*(($C$21/2)^2)*($G$20-$O1135))*$P$603))+((($D$18+$H$18)/3)*$BG$15)+(((PI()*($C$21/2)^2*(($C$21/2)*$AZ$15))/3)*$P$603),(($D$18*$P$603)+((PI()*(($C$21/2)^2)*($G$20-$O1135))*$P$603))+((($D$18+$H$18)/3)*$BG$15)-(((PI()*($C$21/2)^2*(($C$21/2)*$AZ$15))/3)*$P$603)))</f>
        <v>804.28219998042277</v>
      </c>
      <c r="Q1135" s="73">
        <v>53</v>
      </c>
      <c r="R1135" s="101">
        <f t="shared" si="167"/>
        <v>1457.1467119500553</v>
      </c>
      <c r="S1135" s="66">
        <v>53</v>
      </c>
      <c r="T1135" s="102">
        <f>IF($S1135&gt;$G$20,IF('Silo Levels'!$L$23="Pumping",((PI()*((($C$19+$G$20)-$S1135)*($O$20/($O$19/2)))^2*((($O$20+$G$20)-$S1135))/3)*$T$603)+(((PI()*((($C$19+$G$20)-$S1135)*($O$20/($O$19/2)))^2*(((($C$19+$G$20)-$S1135)*($O$20/($O$19/2)))*$AZ$16))/3)*$T$603),(((PI()*((($C$19+$G$20)-$S1135)*($O$20/($O$19/2)))^2*((($O$20+$G$20)-$S1135)/3))*$T$603)-((PI()*((($C$19+$G$20)-$S1135)*($O$20/($O$19/2)))^2*(((($C$19+$G$20)-$S1135)*($O$20/($O$19/2)))*$AZ$16)/3)*$T$603))),IF('Silo Levels'!$L$23="Pumping",(($D$18*$T$603)+((PI()*(($C$21/2)^2)*($G$20-$S1135))*$T$603))+((($D$18+$H$18)/3)*$BG$16)+(((PI()*($C$21/2)^2*(($C$21/2)*$AZ$16))/3)*$T$603),(($D$18*$T$603)+((PI()*(($C$21/2)^2)*($G$20-$S1135))*$T$603))+((($D$18+$H$18)/3)*$BG$16)-(((PI()*($C$21/2)^2*(($C$21/2)*$AZ$16))/3)*$T$603)))</f>
        <v>831.96825467775466</v>
      </c>
      <c r="U1135" s="73">
        <v>53</v>
      </c>
      <c r="V1135" s="101">
        <f t="shared" si="168"/>
        <v>1369.952671758866</v>
      </c>
      <c r="W1135" s="66">
        <v>53</v>
      </c>
      <c r="X1135" s="102">
        <f>IF($W1135&gt;$G$20,IF('Silo Levels'!$L$24="Pumping",((PI()*((($C$19+$G$20)-$W1135)*($O$20/($O$19/2)))^2*((($O$20+$G$20)-$W1135))/3)*$X$603)+(((PI()*((($C$19+$G$20)-$W1135)*($O$20/($O$19/2)))^2*(((($C$19+$G$20)-$W1135)*($O$20/($O$19/2)))*$AZ$17))/3)*$X$603),(((PI()*((($C$19+$G$20)-$W1135)*($O$20/($O$19/2)))^2*((($O$20+$G$20)-$W1135)/3))*$X$603)-((PI()*((($C$19+$G$20)-$W1135)*($O$20/($O$19/2)))^2*(((($C$19+$G$20)-$W1135)*($O$20/($O$19/2)))*$AZ$17)/3)*$X$603))),IF('Silo Levels'!$L$24="Pumping",(($D$18*$X$603)+((PI()*(($C$21/2)^2)*($G$20-$W1135))*$X$603))+((($D$18+$H$18)/3)*$BG$17)+(((PI()*($C$21/2)^2*(($C$21/2)*$AZ$17))/3)*$X$603),(($D$18*$X$603)+((PI()*(($C$21/2)^2)*($G$20-$W1135))*$X$603))+((($D$18+$H$18)/3)*$BG$17)-(((PI()*($C$21/2)^2*(($C$21/2)*$AZ$17))/3)*$X$603)))</f>
        <v>782.18419872700963</v>
      </c>
      <c r="Y1135" s="73">
        <v>53</v>
      </c>
      <c r="Z1135" s="101">
        <f t="shared" si="169"/>
        <v>1572.9089229549763</v>
      </c>
      <c r="AA1135" s="66">
        <v>53</v>
      </c>
      <c r="AB1135" s="102">
        <f>IF($AA1135&gt;$G$20,IF('Silo Levels'!$L$25="Pumping",((PI()*((($C$19+$G$20)-$AA1135)*($O$20/($O$19/2)))^2*((($O$20+$G$20)-$AA1135))/3)*$AB$603)+(((PI()*((($C$19+$G$20)-$AA1135)*($O$20/($O$19/2)))^2*(((($C$19+$G$20)-$AA1135)*($O$20/($O$19/2)))*$AZ$18))/3)*$AB$603),(((PI()*((($C$19+$G$20)-$AA1135)*($O$20/($O$19/2)))^2*((($O$20+$G$20)-$AA1135)/3))*$AB$603)-((PI()*((($C$19+$G$20)-$AA1135)*($O$20/($O$19/2)))^2*(((($C$19+$G$20)-$AA1135)*($O$20/($O$19/2)))*$AZ$18)/3)*$AB$603))),IF('Silo Levels'!$L$25="Pumping",(($D$18*$AB$603)+((PI()*(($C$21/2)^2)*($G$20-$AA1135))*$AB$603))+((($D$18+$H$18)/3)*$BG$18)+(((PI()*($C$21/2)^2*(($C$21/2)*$AZ$18))/3)*$AB$603),(($D$18*$AB$603)+((PI()*(($C$21/2)^2)*($G$20-$AA1135))*$AB$603))+((($D$18+$H$18)/3)*$BG$18)-(((PI()*($C$21/2)^2*(($C$21/2)*$AZ$18))/3)*$AB$603)))</f>
        <v>898.06351046604289</v>
      </c>
      <c r="AC1135" s="73">
        <v>53</v>
      </c>
      <c r="AD1135" s="101">
        <f t="shared" si="170"/>
        <v>1598.813753389644</v>
      </c>
      <c r="AE1135" s="66">
        <v>53</v>
      </c>
      <c r="AF1135" s="102">
        <f>IF($AE1135&gt;$G$20,IF('Silo Levels'!$L$26="Pumping",((PI()*((($C$19+$G$20)-$AE1135)*($O$20/($O$19/2)))^2*((($O$20+$G$20)-$AE1135))/3)*$AF$603)+(((PI()*((($C$19+$G$20)-$AE1135)*($O$20/($O$19/2)))^2*(((($C$19+$G$20)-$AE1135)*($O$20/($O$19/2)))*$AZ$19))/3)*$AF$603),(((PI()*((($C$19+$G$20)-$AE1135)*($O$20/($O$19/2)))^2*((($O$20+$G$20)-$AE1135)/3))*$AF$603)-((PI()*((($C$19+$G$20)-$AE1135)*($O$20/($O$19/2)))^2*(((($C$19+$G$20)-$AE1135)*($O$20/($O$19/2)))*$AZ$19)/3)*$AF$603))),IF('Silo Levels'!$L$26="Pumping",(($D$18*$AF$603)+((PI()*(($C$21/2)^2)*($G$20-$AE1135))*$AF$603))+((($D$18+$H$18)/3)*$BG$19)+(((PI()*($C$21/2)^2*(($C$21/2)*$AZ$19))/3)*$AF$603),(($D$18*$AF$603)+((PI()*(($C$21/2)^2)*($G$20-$AE1135))*$AF$603))+((($D$18+$H$18)/3)*$BG$19)-(((PI()*($C$21/2)^2*(($C$21/2)*$AZ$19))/3)*$AF$603)))</f>
        <v>1255.8339053027569</v>
      </c>
      <c r="AG1135" s="73">
        <v>53</v>
      </c>
      <c r="AH1135" s="101">
        <f t="shared" si="171"/>
        <v>1512.1944766237241</v>
      </c>
      <c r="AI1135" s="66">
        <v>53</v>
      </c>
      <c r="AJ1135" s="102">
        <f>IF($AI1135&gt;$G$20,IF('Silo Levels'!$L$27="Pumping",((PI()*((($C$19+$G$20)-$AI1135)*($O$20/($O$19/2)))^2*((($O$20+$G$20)-$AI1135))/3)*$AJ$603)+(((PI()*((($C$19+$G$20)-$AI1135)*($O$20/($O$19/2)))^2*(((($C$19+$G$20)-$AI1135)*($O$20/($O$19/2)))*$AZ$20))/3)*$AJ$603),(((PI()*((($C$19+$G$20)-$AI1135)*($O$20/($O$19/2)))^2*((($O$20+$G$20)-$AI1135)/3))*$AJ$603)-((PI()*((($C$19+$G$20)-$AI1135)*($O$20/($O$19/2)))^2*(((($C$19+$G$20)-$AI1135)*($O$20/($O$19/2)))*$AZ$20)/3)*$AJ$603))),IF('Silo Levels'!$L$27="Pumping",(($D$18*$AJ$603)+((PI()*(($C$21/2)^2)*($G$20-$AI1135))*$AJ$603))+((($D$18+$H$18)/3)*$BG$20)+(((PI()*($C$21/2)^2*(($C$21/2)*$AZ$20))/3)*$AJ$603),(($D$18*$AJ$603)+((PI()*(($C$21/2)^2)*($G$20-$AI1135))*$AJ$603))+((($D$18+$H$18)/3)*$BG$20)-(((PI()*($C$21/2)^2*(($C$21/2)*$AZ$20))/3)*$AJ$603)))</f>
        <v>863.39816652113655</v>
      </c>
    </row>
    <row r="1136" spans="1:36" x14ac:dyDescent="0.3">
      <c r="A1136">
        <v>53.1</v>
      </c>
      <c r="B1136" s="101">
        <f t="shared" si="163"/>
        <v>1382.6285018845813</v>
      </c>
      <c r="C1136" s="66">
        <v>53.1</v>
      </c>
      <c r="D1136" s="102">
        <f>IF($C1136&gt;$G$20,IF('Silo Levels'!$L$19="Pumping",((PI()*((($C$19+$G$20)-$C1136)*($O$20/($O$19/2)))^2*((($O$20+$G$20)-$C1136))/3)*$D$603)+(((PI()*((($C$19+$G$20)-$C1136)*($O$20/($O$19/2)))^2*(((($C$19+$G$20)-$C1136)*($O$20/($O$19/2)))*$AZ$12))/3)*$D$603),(((PI()*((($C$19+$G$20)-$C1136)*($O$20/($O$19/2)))^2*((($O$20+$G$20)-$C1136)/3))*$D$603)-((PI()*((($C$19+$G$20)-$C1136)*($O$20/($O$19/2)))^2*(((($C$19+$G$20)-$C1136)*($O$20/($O$19/2)))*$AZ$12)/3)*$D$603))),IF('Silo Levels'!$L$19="Pumping",(($D$18*$D$603)+((PI()*(($C$21/2)^2)*($G$20-$C1136))*$D$603))+((($D$18+$H$18)/3)*$BG$12)+(((PI()*($C$21/2)^2*(($C$21/2)*$AZ$12))/3)*$D$603),(($D$18*$D$603)+((PI()*(($C$21/2)^2)*($G$20-$C1136))*$D$603))+((($D$18+$H$18)/3)*$BG$12)-(((PI()*($C$21/2)^2*(($C$21/2)*$AZ$12))/3)*$D$603)))</f>
        <v>969.11662326262399</v>
      </c>
      <c r="E1136" s="73">
        <v>53.1</v>
      </c>
      <c r="F1136" s="101">
        <f t="shared" si="164"/>
        <v>1252.5740832196243</v>
      </c>
      <c r="G1136" s="66">
        <v>53.1</v>
      </c>
      <c r="H1136" s="102">
        <f>IF($G1136&gt;$G$20,IF('Silo Levels'!$L$20="Pumping",((PI()*((($C$19+$G$20)-$G1136)*($O$20/($O$19/2)))^2*((($O$20+$G$20)-$G1136))/3)*$H$603)+(((PI()*((($C$19+$G$20)-$G1136)*($O$20/($O$19/2)))^2*(((($C$19+$G$20)-$G1136)*($O$20/($O$19/2)))*$AZ$13))/3)*$H$603),(((PI()*((($C$19+$G$20)-$G1136)*($O$20/($O$19/2)))^2*((($O$20+$G$20)-$G1136)/3))*$H$603)-((PI()*((($C$19+$G$20)-$G1136)*($O$20/($O$19/2)))^2*(((($C$19+$G$20)-$G1136)*($O$20/($O$19/2)))*$AZ$13)/3)*$H$603))),IF('Silo Levels'!$L$20="Pumping",(($D$18*$H$603)+((PI()*(($C$21/2)^2)*($G$20-$G1136))*$H$603))+((($D$18+$H$18)/3)*$BG$13)+(((PI()*($C$21/2)^2*(($C$21/2)*$AZ$13))/3)*$H$603),(($D$18*$H$603)+((PI()*(($C$21/2)^2)*($G$20-$G1136))*$H$603))+((($D$18+$H$18)/3)*$BG$13)-(((PI()*($C$21/2)^2*(($C$21/2)*$AZ$13))/3)*$H$603)))</f>
        <v>717.40888203183579</v>
      </c>
      <c r="I1136" s="73">
        <v>53.1</v>
      </c>
      <c r="J1136" s="101">
        <f t="shared" si="165"/>
        <v>1258.2807565330772</v>
      </c>
      <c r="K1136" s="66">
        <v>53.1</v>
      </c>
      <c r="L1136" s="102">
        <f>IF($K1136&gt;$G$20,IF('Silo Levels'!$L$21="Pumping",((PI()*((($C$19+$G$20)-$K1136)*($O$20/($O$19/2)))^2*((($O$20+$G$20)-$K1136))/3)*$L$603)+(((PI()*((($C$19+$G$20)-$K1136)*($O$20/($O$19/2)))^2*(((($C$19+$G$20)-$K1136)*($O$20/($O$19/2)))*$AZ$14))/3)*$L$603),(((PI()*((($C$19+$G$20)-$K1136)*($O$20/($O$19/2)))^2*((($O$20+$G$20)-$K1136)/3))*$L$603)-((PI()*((($C$19+$G$20)-$K1136)*($O$20/($O$19/2)))^2*(((($C$19+$G$20)-$K1136)*($O$20/($O$19/2)))*$AZ$14)/3)*$L$603))),IF('Silo Levels'!$L$21="Pumping",(($D$18*$L$603)+((PI()*(($C$21/2)^2)*($G$20-$K1136))*$L$603))+((($D$18+$H$18)/3)*$BG$14)+(((PI()*($C$21/2)^2*(($C$21/2)*$AZ$14))/3)*$L$603),(($D$18*$L$603)+((PI()*(($C$21/2)^2)*($G$20-$K1136))*$L$603))+((($D$18+$H$18)/3)*$BG$14)-(((PI()*($C$21/2)^2*(($C$21/2)*$AZ$14))/3)*$L$603)))</f>
        <v>720.67736584989609</v>
      </c>
      <c r="M1136" s="73">
        <v>53.1</v>
      </c>
      <c r="N1136" s="101">
        <f t="shared" si="166"/>
        <v>1287.9613790842398</v>
      </c>
      <c r="O1136" s="66">
        <v>53.1</v>
      </c>
      <c r="P1136" s="102">
        <f>IF($O1136&gt;$G$20,IF('Silo Levels'!$L$22="Pumping",((PI()*((($C$19+$G$20)-$O1136)*($O$20/($O$19/2)))^2*((($O$20+$G$20)-$O1136))/3)*$P$603)+(((PI()*((($C$19+$G$20)-$O1136)*($O$20/($O$19/2)))^2*(((($C$19+$G$20)-$O1136)*($O$20/($O$19/2)))*$AZ$15))/3)*$P$603),(((PI()*((($C$19+$G$20)-$O1136)*($O$20/($O$19/2)))^2*((($O$20+$G$20)-$O1136)/3))*$P$603)-((PI()*((($C$19+$G$20)-$O1136)*($O$20/($O$19/2)))^2*(((($C$19+$G$20)-$O1136)*($O$20/($O$19/2)))*$AZ$15)/3)*$P$603))),IF('Silo Levels'!$L$22="Pumping",(($D$18*$P$603)+((PI()*(($C$21/2)^2)*($G$20-$O1136))*$P$603))+((($D$18+$H$18)/3)*$BG$15)+(((PI()*($C$21/2)^2*(($C$21/2)*$AZ$15))/3)*$P$603),(($D$18*$P$603)+((PI()*(($C$21/2)^2)*($G$20-$O1136))*$P$603))+((($D$18+$H$18)/3)*$BG$15)-(((PI()*($C$21/2)^2*(($C$21/2)*$AZ$15))/3)*$P$603)))</f>
        <v>737.6768731267083</v>
      </c>
      <c r="Q1136" s="73">
        <v>53.1</v>
      </c>
      <c r="R1136" s="101">
        <f t="shared" si="167"/>
        <v>1332.2972716232582</v>
      </c>
      <c r="S1136" s="66">
        <v>53.1</v>
      </c>
      <c r="T1136" s="102">
        <f>IF($S1136&gt;$G$20,IF('Silo Levels'!$L$23="Pumping",((PI()*((($C$19+$G$20)-$S1136)*($O$20/($O$19/2)))^2*((($O$20+$G$20)-$S1136))/3)*$T$603)+(((PI()*((($C$19+$G$20)-$S1136)*($O$20/($O$19/2)))^2*(((($C$19+$G$20)-$S1136)*($O$20/($O$19/2)))*$AZ$16))/3)*$T$603),(((PI()*((($C$19+$G$20)-$S1136)*($O$20/($O$19/2)))^2*((($O$20+$G$20)-$S1136)/3))*$T$603)-((PI()*((($C$19+$G$20)-$S1136)*($O$20/($O$19/2)))^2*(((($C$19+$G$20)-$S1136)*($O$20/($O$19/2)))*$AZ$16)/3)*$T$603))),IF('Silo Levels'!$L$23="Pumping",(($D$18*$T$603)+((PI()*(($C$21/2)^2)*($G$20-$S1136))*$T$603))+((($D$18+$H$18)/3)*$BG$16)+(((PI()*($C$21/2)^2*(($C$21/2)*$AZ$16))/3)*$T$603),(($D$18*$T$603)+((PI()*(($C$21/2)^2)*($G$20-$S1136))*$T$603))+((($D$18+$H$18)/3)*$BG$16)-(((PI()*($C$21/2)^2*(($C$21/2)*$AZ$16))/3)*$T$603)))</f>
        <v>763.0701520763605</v>
      </c>
      <c r="U1136" s="73">
        <v>53.1</v>
      </c>
      <c r="V1136" s="101">
        <f t="shared" si="168"/>
        <v>1252.5740832196243</v>
      </c>
      <c r="W1136" s="66">
        <v>53.1</v>
      </c>
      <c r="X1136" s="102">
        <f>IF($W1136&gt;$G$20,IF('Silo Levels'!$L$24="Pumping",((PI()*((($C$19+$G$20)-$W1136)*($O$20/($O$19/2)))^2*((($O$20+$G$20)-$W1136))/3)*$X$603)+(((PI()*((($C$19+$G$20)-$W1136)*($O$20/($O$19/2)))^2*(((($C$19+$G$20)-$W1136)*($O$20/($O$19/2)))*$AZ$17))/3)*$X$603),(((PI()*((($C$19+$G$20)-$W1136)*($O$20/($O$19/2)))^2*((($O$20+$G$20)-$W1136)/3))*$X$603)-((PI()*((($C$19+$G$20)-$W1136)*($O$20/($O$19/2)))^2*(((($C$19+$G$20)-$W1136)*($O$20/($O$19/2)))*$AZ$17)/3)*$X$603))),IF('Silo Levels'!$L$24="Pumping",(($D$18*$X$603)+((PI()*(($C$21/2)^2)*($G$20-$W1136))*$X$603))+((($D$18+$H$18)/3)*$BG$17)+(((PI()*($C$21/2)^2*(($C$21/2)*$AZ$17))/3)*$X$603),(($D$18*$X$603)+((PI()*(($C$21/2)^2)*($G$20-$W1136))*$X$603))+((($D$18+$H$18)/3)*$BG$17)-(((PI()*($C$21/2)^2*(($C$21/2)*$AZ$17))/3)*$X$603)))</f>
        <v>717.40888203183579</v>
      </c>
      <c r="Y1136" s="73">
        <v>53.1</v>
      </c>
      <c r="Z1136" s="101">
        <f t="shared" si="169"/>
        <v>1438.1408882022172</v>
      </c>
      <c r="AA1136" s="66">
        <v>53.1</v>
      </c>
      <c r="AB1136" s="102">
        <f>IF($AA1136&gt;$G$20,IF('Silo Levels'!$L$25="Pumping",((PI()*((($C$19+$G$20)-$AA1136)*($O$20/($O$19/2)))^2*((($O$20+$G$20)-$AA1136))/3)*$AB$603)+(((PI()*((($C$19+$G$20)-$AA1136)*($O$20/($O$19/2)))^2*(((($C$19+$G$20)-$AA1136)*($O$20/($O$19/2)))*$AZ$18))/3)*$AB$603),(((PI()*((($C$19+$G$20)-$AA1136)*($O$20/($O$19/2)))^2*((($O$20+$G$20)-$AA1136)/3))*$AB$603)-((PI()*((($C$19+$G$20)-$AA1136)*($O$20/($O$19/2)))^2*(((($C$19+$G$20)-$AA1136)*($O$20/($O$19/2)))*$AZ$18)/3)*$AB$603))),IF('Silo Levels'!$L$25="Pumping",(($D$18*$AB$603)+((PI()*(($C$21/2)^2)*($G$20-$AA1136))*$AB$603))+((($D$18+$H$18)/3)*$BG$18)+(((PI()*($C$21/2)^2*(($C$21/2)*$AZ$18))/3)*$AB$603),(($D$18*$AB$603)+((PI()*(($C$21/2)^2)*($G$20-$AA1136))*$AB$603))+((($D$18+$H$18)/3)*$BG$18)-(((PI()*($C$21/2)^2*(($C$21/2)*$AZ$18))/3)*$AB$603)))</f>
        <v>823.6918363802049</v>
      </c>
      <c r="AC1136" s="73">
        <v>53.1</v>
      </c>
      <c r="AD1136" s="101">
        <f t="shared" si="170"/>
        <v>1461.8261730310751</v>
      </c>
      <c r="AE1136" s="66">
        <v>53.1</v>
      </c>
      <c r="AF1136" s="102">
        <f>IF($AE1136&gt;$G$20,IF('Silo Levels'!$L$26="Pumping",((PI()*((($C$19+$G$20)-$AE1136)*($O$20/($O$19/2)))^2*((($O$20+$G$20)-$AE1136))/3)*$AF$603)+(((PI()*((($C$19+$G$20)-$AE1136)*($O$20/($O$19/2)))^2*(((($C$19+$G$20)-$AE1136)*($O$20/($O$19/2)))*$AZ$19))/3)*$AF$603),(((PI()*((($C$19+$G$20)-$AE1136)*($O$20/($O$19/2)))^2*((($O$20+$G$20)-$AE1136)/3))*$AF$603)-((PI()*((($C$19+$G$20)-$AE1136)*($O$20/($O$19/2)))^2*(((($C$19+$G$20)-$AE1136)*($O$20/($O$19/2)))*$AZ$19)/3)*$AF$603))),IF('Silo Levels'!$L$26="Pumping",(($D$18*$AF$603)+((PI()*(($C$21/2)^2)*($G$20-$AE1136))*$AF$603))+((($D$18+$H$18)/3)*$BG$19)+(((PI()*($C$21/2)^2*(($C$21/2)*$AZ$19))/3)*$AF$603),(($D$18*$AF$603)+((PI()*(($C$21/2)^2)*($G$20-$AE1136))*$AF$603))+((($D$18+$H$18)/3)*$BG$19)-(((PI()*($C$21/2)^2*(($C$21/2)*$AZ$19))/3)*$AF$603)))</f>
        <v>1149.5418505018743</v>
      </c>
      <c r="AG1136" s="73">
        <v>53.1</v>
      </c>
      <c r="AH1136" s="101">
        <f t="shared" si="171"/>
        <v>1382.6285018845813</v>
      </c>
      <c r="AI1136" s="66">
        <v>53.1</v>
      </c>
      <c r="AJ1136" s="102">
        <f>IF($AI1136&gt;$G$20,IF('Silo Levels'!$L$27="Pumping",((PI()*((($C$19+$G$20)-$AI1136)*($O$20/($O$19/2)))^2*((($O$20+$G$20)-$AI1136))/3)*$AJ$603)+(((PI()*((($C$19+$G$20)-$AI1136)*($O$20/($O$19/2)))^2*(((($C$19+$G$20)-$AI1136)*($O$20/($O$19/2)))*$AZ$20))/3)*$AJ$603),(((PI()*((($C$19+$G$20)-$AI1136)*($O$20/($O$19/2)))^2*((($O$20+$G$20)-$AI1136)/3))*$AJ$603)-((PI()*((($C$19+$G$20)-$AI1136)*($O$20/($O$19/2)))^2*(((($C$19+$G$20)-$AI1136)*($O$20/($O$19/2)))*$AZ$20)/3)*$AJ$603))),IF('Silo Levels'!$L$27="Pumping",(($D$18*$AJ$603)+((PI()*(($C$21/2)^2)*($G$20-$AI1136))*$AJ$603))+((($D$18+$H$18)/3)*$BG$20)+(((PI()*($C$21/2)^2*(($C$21/2)*$AZ$20))/3)*$AJ$603),(($D$18*$AJ$603)+((PI()*(($C$21/2)^2)*($G$20-$AI1136))*$AJ$603))+((($D$18+$H$18)/3)*$BG$20)-(((PI()*($C$21/2)^2*(($C$21/2)*$AZ$20))/3)*$AJ$603)))</f>
        <v>791.8972467103564</v>
      </c>
    </row>
    <row r="1137" spans="1:36" x14ac:dyDescent="0.3">
      <c r="A1137">
        <v>53.2</v>
      </c>
      <c r="B1137" s="101">
        <f t="shared" si="163"/>
        <v>1260.6670986587696</v>
      </c>
      <c r="C1137" s="66">
        <v>53.2</v>
      </c>
      <c r="D1137" s="102">
        <f>IF($C1137&gt;$G$20,IF('Silo Levels'!$L$19="Pumping",((PI()*((($C$19+$G$20)-$C1137)*($O$20/($O$19/2)))^2*((($O$20+$G$20)-$C1137))/3)*$D$603)+(((PI()*((($C$19+$G$20)-$C1137)*($O$20/($O$19/2)))^2*(((($C$19+$G$20)-$C1137)*($O$20/($O$19/2)))*$AZ$12))/3)*$D$603),(((PI()*((($C$19+$G$20)-$C1137)*($O$20/($O$19/2)))^2*((($O$20+$G$20)-$C1137)/3))*$D$603)-((PI()*((($C$19+$G$20)-$C1137)*($O$20/($O$19/2)))^2*(((($C$19+$G$20)-$C1137)*($O$20/($O$19/2)))*$AZ$12)/3)*$D$603))),IF('Silo Levels'!$L$19="Pumping",(($D$18*$D$603)+((PI()*(($C$21/2)^2)*($G$20-$C1137))*$D$603))+((($D$18+$H$18)/3)*$BG$12)+(((PI()*($C$21/2)^2*(($C$21/2)*$AZ$12))/3)*$D$603),(($D$18*$D$603)+((PI()*(($C$21/2)^2)*($G$20-$C1137))*$D$603))+((($D$18+$H$18)/3)*$BG$12)-(((PI()*($C$21/2)^2*(($C$21/2)*$AZ$12))/3)*$D$603)))</f>
        <v>885.30030872931491</v>
      </c>
      <c r="E1137" s="73">
        <v>53.2</v>
      </c>
      <c r="F1137" s="101">
        <f t="shared" si="164"/>
        <v>1142.0847560970285</v>
      </c>
      <c r="G1137" s="66">
        <v>53.2</v>
      </c>
      <c r="H1137" s="102">
        <f>IF($G1137&gt;$G$20,IF('Silo Levels'!$L$20="Pumping",((PI()*((($C$19+$G$20)-$G1137)*($O$20/($O$19/2)))^2*((($O$20+$G$20)-$G1137))/3)*$H$603)+(((PI()*((($C$19+$G$20)-$G1137)*($O$20/($O$19/2)))^2*(((($C$19+$G$20)-$G1137)*($O$20/($O$19/2)))*$AZ$13))/3)*$H$603),(((PI()*((($C$19+$G$20)-$G1137)*($O$20/($O$19/2)))^2*((($O$20+$G$20)-$G1137)/3))*$H$603)-((PI()*((($C$19+$G$20)-$G1137)*($O$20/($O$19/2)))^2*(((($C$19+$G$20)-$G1137)*($O$20/($O$19/2)))*$AZ$13)/3)*$H$603))),IF('Silo Levels'!$L$20="Pumping",(($D$18*$H$603)+((PI()*(($C$21/2)^2)*($G$20-$G1137))*$H$603))+((($D$18+$H$18)/3)*$BG$13)+(((PI()*($C$21/2)^2*(($C$21/2)*$AZ$13))/3)*$H$603),(($D$18*$H$603)+((PI()*(($C$21/2)^2)*($G$20-$G1137))*$H$603))+((($D$18+$H$18)/3)*$BG$13)-(((PI()*($C$21/2)^2*(($C$21/2)*$AZ$13))/3)*$H$603)))</f>
        <v>656.28675599782628</v>
      </c>
      <c r="I1137" s="73">
        <v>53.2</v>
      </c>
      <c r="J1137" s="101">
        <f t="shared" si="165"/>
        <v>1147.288044817938</v>
      </c>
      <c r="K1137" s="66">
        <v>53.2</v>
      </c>
      <c r="L1137" s="102">
        <f>IF($K1137&gt;$G$20,IF('Silo Levels'!$L$21="Pumping",((PI()*((($C$19+$G$20)-$K1137)*($O$20/($O$19/2)))^2*((($O$20+$G$20)-$K1137))/3)*$L$603)+(((PI()*((($C$19+$G$20)-$K1137)*($O$20/($O$19/2)))^2*(((($C$19+$G$20)-$K1137)*($O$20/($O$19/2)))*$AZ$14))/3)*$L$603),(((PI()*((($C$19+$G$20)-$K1137)*($O$20/($O$19/2)))^2*((($O$20+$G$20)-$K1137)/3))*$L$603)-((PI()*((($C$19+$G$20)-$K1137)*($O$20/($O$19/2)))^2*(((($C$19+$G$20)-$K1137)*($O$20/($O$19/2)))*$AZ$14)/3)*$L$603))),IF('Silo Levels'!$L$21="Pumping",(($D$18*$L$603)+((PI()*(($C$21/2)^2)*($G$20-$K1137))*$L$603))+((($D$18+$H$18)/3)*$BG$14)+(((PI()*($C$21/2)^2*(($C$21/2)*$AZ$14))/3)*$L$603),(($D$18*$L$603)+((PI()*(($C$21/2)^2)*($G$20-$K1137))*$L$603))+((($D$18+$H$18)/3)*$BG$14)-(((PI()*($C$21/2)^2*(($C$21/2)*$AZ$14))/3)*$L$603)))</f>
        <v>659.27677005495775</v>
      </c>
      <c r="M1137" s="73">
        <v>53.2</v>
      </c>
      <c r="N1137" s="101">
        <f t="shared" si="166"/>
        <v>1174.3505451692317</v>
      </c>
      <c r="O1137" s="66">
        <v>53.2</v>
      </c>
      <c r="P1137" s="102">
        <f>IF($O1137&gt;$G$20,IF('Silo Levels'!$L$22="Pumping",((PI()*((($C$19+$G$20)-$O1137)*($O$20/($O$19/2)))^2*((($O$20+$G$20)-$O1137))/3)*$P$603)+(((PI()*((($C$19+$G$20)-$O1137)*($O$20/($O$19/2)))^2*(((($C$19+$G$20)-$O1137)*($O$20/($O$19/2)))*$AZ$15))/3)*$P$603),(((PI()*((($C$19+$G$20)-$O1137)*($O$20/($O$19/2)))^2*((($O$20+$G$20)-$O1137)/3))*$P$603)-((PI()*((($C$19+$G$20)-$O1137)*($O$20/($O$19/2)))^2*(((($C$19+$G$20)-$O1137)*($O$20/($O$19/2)))*$AZ$15)/3)*$P$603))),IF('Silo Levels'!$L$22="Pumping",(($D$18*$P$603)+((PI()*(($C$21/2)^2)*($G$20-$O1137))*$P$603))+((($D$18+$H$18)/3)*$BG$15)+(((PI()*($C$21/2)^2*(($C$21/2)*$AZ$15))/3)*$P$603),(($D$18*$P$603)+((PI()*(($C$21/2)^2)*($G$20-$O1137))*$P$603))+((($D$18+$H$18)/3)*$BG$15)-(((PI()*($C$21/2)^2*(($C$21/2)*$AZ$15))/3)*$P$603)))</f>
        <v>674.8279456309599</v>
      </c>
      <c r="Q1137" s="73">
        <v>53.2</v>
      </c>
      <c r="R1137" s="101">
        <f t="shared" si="167"/>
        <v>1214.775576866052</v>
      </c>
      <c r="S1137" s="66">
        <v>53.2</v>
      </c>
      <c r="T1137" s="102">
        <f>IF($S1137&gt;$G$20,IF('Silo Levels'!$L$23="Pumping",((PI()*((($C$19+$G$20)-$S1137)*($O$20/($O$19/2)))^2*((($O$20+$G$20)-$S1137))/3)*$T$603)+(((PI()*((($C$19+$G$20)-$S1137)*($O$20/($O$19/2)))^2*(((($C$19+$G$20)-$S1137)*($O$20/($O$19/2)))*$AZ$16))/3)*$T$603),(((PI()*((($C$19+$G$20)-$S1137)*($O$20/($O$19/2)))^2*((($O$20+$G$20)-$S1137)/3))*$T$603)-((PI()*((($C$19+$G$20)-$S1137)*($O$20/($O$19/2)))^2*(((($C$19+$G$20)-$S1137)*($O$20/($O$19/2)))*$AZ$16)/3)*$T$603))),IF('Silo Levels'!$L$23="Pumping",(($D$18*$T$603)+((PI()*(($C$21/2)^2)*($G$20-$S1137))*$T$603))+((($D$18+$H$18)/3)*$BG$16)+(((PI()*($C$21/2)^2*(($C$21/2)*$AZ$16))/3)*$T$603),(($D$18*$T$603)+((PI()*(($C$21/2)^2)*($G$20-$S1137))*$T$603))+((($D$18+$H$18)/3)*$BG$16)-(((PI()*($C$21/2)^2*(($C$21/2)*$AZ$16))/3)*$T$603)))</f>
        <v>698.05775652877878</v>
      </c>
      <c r="U1137" s="73">
        <v>53.2</v>
      </c>
      <c r="V1137" s="101">
        <f t="shared" si="168"/>
        <v>1142.0847560970285</v>
      </c>
      <c r="W1137" s="66">
        <v>53.2</v>
      </c>
      <c r="X1137" s="102">
        <f>IF($W1137&gt;$G$20,IF('Silo Levels'!$L$24="Pumping",((PI()*((($C$19+$G$20)-$W1137)*($O$20/($O$19/2)))^2*((($O$20+$G$20)-$W1137))/3)*$X$603)+(((PI()*((($C$19+$G$20)-$W1137)*($O$20/($O$19/2)))^2*(((($C$19+$G$20)-$W1137)*($O$20/($O$19/2)))*$AZ$17))/3)*$X$603),(((PI()*((($C$19+$G$20)-$W1137)*($O$20/($O$19/2)))^2*((($O$20+$G$20)-$W1137)/3))*$X$603)-((PI()*((($C$19+$G$20)-$W1137)*($O$20/($O$19/2)))^2*(((($C$19+$G$20)-$W1137)*($O$20/($O$19/2)))*$AZ$17)/3)*$X$603))),IF('Silo Levels'!$L$24="Pumping",(($D$18*$X$603)+((PI()*(($C$21/2)^2)*($G$20-$W1137))*$X$603))+((($D$18+$H$18)/3)*$BG$17)+(((PI()*($C$21/2)^2*(($C$21/2)*$AZ$17))/3)*$X$603),(($D$18*$X$603)+((PI()*(($C$21/2)^2)*($G$20-$W1137))*$X$603))+((($D$18+$H$18)/3)*$BG$17)-(((PI()*($C$21/2)^2*(($C$21/2)*$AZ$17))/3)*$X$603)))</f>
        <v>656.28675599782628</v>
      </c>
      <c r="Y1137" s="73">
        <v>53.2</v>
      </c>
      <c r="Z1137" s="101">
        <f t="shared" si="169"/>
        <v>1311.2827476948551</v>
      </c>
      <c r="AA1137" s="66">
        <v>53.2</v>
      </c>
      <c r="AB1137" s="102">
        <f>IF($AA1137&gt;$G$20,IF('Silo Levels'!$L$25="Pumping",((PI()*((($C$19+$G$20)-$AA1137)*($O$20/($O$19/2)))^2*((($O$20+$G$20)-$AA1137))/3)*$AB$603)+(((PI()*((($C$19+$G$20)-$AA1137)*($O$20/($O$19/2)))^2*(((($C$19+$G$20)-$AA1137)*($O$20/($O$19/2)))*$AZ$18))/3)*$AB$603),(((PI()*((($C$19+$G$20)-$AA1137)*($O$20/($O$19/2)))^2*((($O$20+$G$20)-$AA1137)/3))*$AB$603)-((PI()*((($C$19+$G$20)-$AA1137)*($O$20/($O$19/2)))^2*(((($C$19+$G$20)-$AA1137)*($O$20/($O$19/2)))*$AZ$18)/3)*$AB$603))),IF('Silo Levels'!$L$25="Pumping",(($D$18*$AB$603)+((PI()*(($C$21/2)^2)*($G$20-$AA1137))*$AB$603))+((($D$18+$H$18)/3)*$BG$18)+(((PI()*($C$21/2)^2*(($C$21/2)*$AZ$18))/3)*$AB$603),(($D$18*$AB$603)+((PI()*(($C$21/2)^2)*($G$20-$AA1137))*$AB$603))+((($D$18+$H$18)/3)*$BG$18)-(((PI()*($C$21/2)^2*(($C$21/2)*$AZ$18))/3)*$AB$603)))</f>
        <v>753.5145671863429</v>
      </c>
      <c r="AC1137" s="73">
        <v>53.2</v>
      </c>
      <c r="AD1137" s="101">
        <f t="shared" si="170"/>
        <v>1332.8787579502516</v>
      </c>
      <c r="AE1137" s="66">
        <v>53.2</v>
      </c>
      <c r="AF1137" s="102">
        <f>IF($AE1137&gt;$G$20,IF('Silo Levels'!$L$26="Pumping",((PI()*((($C$19+$G$20)-$AE1137)*($O$20/($O$19/2)))^2*((($O$20+$G$20)-$AE1137))/3)*$AF$603)+(((PI()*((($C$19+$G$20)-$AE1137)*($O$20/($O$19/2)))^2*(((($C$19+$G$20)-$AE1137)*($O$20/($O$19/2)))*$AZ$19))/3)*$AF$603),(((PI()*((($C$19+$G$20)-$AE1137)*($O$20/($O$19/2)))^2*((($O$20+$G$20)-$AE1137)/3))*$AF$603)-((PI()*((($C$19+$G$20)-$AE1137)*($O$20/($O$19/2)))^2*(((($C$19+$G$20)-$AE1137)*($O$20/($O$19/2)))*$AZ$19)/3)*$AF$603))),IF('Silo Levels'!$L$26="Pumping",(($D$18*$AF$603)+((PI()*(($C$21/2)^2)*($G$20-$AE1137))*$AF$603))+((($D$18+$H$18)/3)*$BG$19)+(((PI()*($C$21/2)^2*(($C$21/2)*$AZ$19))/3)*$AF$603),(($D$18*$AF$603)+((PI()*(($C$21/2)^2)*($G$20-$AE1137))*$AF$603))+((($D$18+$H$18)/3)*$BG$19)-(((PI()*($C$21/2)^2*(($C$21/2)*$AZ$19))/3)*$AF$603)))</f>
        <v>1049.4016204041086</v>
      </c>
      <c r="AG1137" s="73">
        <v>53.2</v>
      </c>
      <c r="AH1137" s="101">
        <f t="shared" si="171"/>
        <v>1260.6670986587696</v>
      </c>
      <c r="AI1137" s="66">
        <v>53.2</v>
      </c>
      <c r="AJ1137" s="102">
        <f>IF($AI1137&gt;$G$20,IF('Silo Levels'!$L$27="Pumping",((PI()*((($C$19+$G$20)-$AI1137)*($O$20/($O$19/2)))^2*((($O$20+$G$20)-$AI1137))/3)*$AJ$603)+(((PI()*((($C$19+$G$20)-$AI1137)*($O$20/($O$19/2)))^2*(((($C$19+$G$20)-$AI1137)*($O$20/($O$19/2)))*$AZ$20))/3)*$AJ$603),(((PI()*((($C$19+$G$20)-$AI1137)*($O$20/($O$19/2)))^2*((($O$20+$G$20)-$AI1137)/3))*$AJ$603)-((PI()*((($C$19+$G$20)-$AI1137)*($O$20/($O$19/2)))^2*(((($C$19+$G$20)-$AI1137)*($O$20/($O$19/2)))*$AZ$20)/3)*$AJ$603))),IF('Silo Levels'!$L$27="Pumping",(($D$18*$AJ$603)+((PI()*(($C$21/2)^2)*($G$20-$AI1137))*$AJ$603))+((($D$18+$H$18)/3)*$BG$20)+(((PI()*($C$21/2)^2*(($C$21/2)*$AZ$20))/3)*$AJ$603),(($D$18*$AJ$603)+((PI()*(($C$21/2)^2)*($G$20-$AI1137))*$AJ$603))+((($D$18+$H$18)/3)*$BG$20)-(((PI()*($C$21/2)^2*(($C$21/2)*$AZ$20))/3)*$AJ$603)))</f>
        <v>724.42882733097713</v>
      </c>
    </row>
    <row r="1138" spans="1:36" x14ac:dyDescent="0.3">
      <c r="A1138">
        <v>53.3</v>
      </c>
      <c r="B1138" s="101">
        <f t="shared" si="163"/>
        <v>1146.0808518804727</v>
      </c>
      <c r="C1138" s="66">
        <v>53.3</v>
      </c>
      <c r="D1138" s="102">
        <f>IF($C1138&gt;$G$20,IF('Silo Levels'!$L$19="Pumping",((PI()*((($C$19+$G$20)-$C1138)*($O$20/($O$19/2)))^2*((($O$20+$G$20)-$C1138))/3)*$D$603)+(((PI()*((($C$19+$G$20)-$C1138)*($O$20/($O$19/2)))^2*(((($C$19+$G$20)-$C1138)*($O$20/($O$19/2)))*$AZ$12))/3)*$D$603),(((PI()*((($C$19+$G$20)-$C1138)*($O$20/($O$19/2)))^2*((($O$20+$G$20)-$C1138)/3))*$D$603)-((PI()*((($C$19+$G$20)-$C1138)*($O$20/($O$19/2)))^2*(((($C$19+$G$20)-$C1138)*($O$20/($O$19/2)))*$AZ$12)/3)*$D$603))),IF('Silo Levels'!$L$19="Pumping",(($D$18*$D$603)+((PI()*(($C$21/2)^2)*($G$20-$C1138))*$D$603))+((($D$18+$H$18)/3)*$BG$12)+(((PI()*($C$21/2)^2*(($C$21/2)*$AZ$12))/3)*$D$603),(($D$18*$D$603)+((PI()*(($C$21/2)^2)*($G$20-$C1138))*$D$603))+((($D$18+$H$18)/3)*$BG$12)-(((PI()*($C$21/2)^2*(($C$21/2)*$AZ$12))/3)*$D$603)))</f>
        <v>806.43808024354303</v>
      </c>
      <c r="E1138" s="73">
        <v>53.3</v>
      </c>
      <c r="F1138" s="101">
        <f t="shared" si="164"/>
        <v>1038.2768548334072</v>
      </c>
      <c r="G1138" s="66">
        <v>53.3</v>
      </c>
      <c r="H1138" s="102">
        <f>IF($G1138&gt;$G$20,IF('Silo Levels'!$L$20="Pumping",((PI()*((($C$19+$G$20)-$G1138)*($O$20/($O$19/2)))^2*((($O$20+$G$20)-$G1138))/3)*$H$603)+(((PI()*((($C$19+$G$20)-$G1138)*($O$20/($O$19/2)))^2*(((($C$19+$G$20)-$G1138)*($O$20/($O$19/2)))*$AZ$13))/3)*$H$603),(((PI()*((($C$19+$G$20)-$G1138)*($O$20/($O$19/2)))^2*((($O$20+$G$20)-$G1138)/3))*$H$603)-((PI()*((($C$19+$G$20)-$G1138)*($O$20/($O$19/2)))^2*(((($C$19+$G$20)-$G1138)*($O$20/($O$19/2)))*$AZ$13)/3)*$H$603))),IF('Silo Levels'!$L$20="Pumping",(($D$18*$H$603)+((PI()*(($C$21/2)^2)*($G$20-$G1138))*$H$603))+((($D$18+$H$18)/3)*$BG$13)+(((PI()*($C$21/2)^2*(($C$21/2)*$AZ$13))/3)*$H$603),(($D$18*$H$603)+((PI()*(($C$21/2)^2)*($G$20-$G1138))*$H$603))+((($D$18+$H$18)/3)*$BG$13)-(((PI()*($C$21/2)^2*(($C$21/2)*$AZ$13))/3)*$H$603)))</f>
        <v>598.71271747224193</v>
      </c>
      <c r="I1138" s="73">
        <v>53.3</v>
      </c>
      <c r="J1138" s="101">
        <f t="shared" si="165"/>
        <v>1043.0071992488242</v>
      </c>
      <c r="K1138" s="66">
        <v>53.3</v>
      </c>
      <c r="L1138" s="102">
        <f>IF($K1138&gt;$G$20,IF('Silo Levels'!$L$21="Pumping",((PI()*((($C$19+$G$20)-$K1138)*($O$20/($O$19/2)))^2*((($O$20+$G$20)-$K1138))/3)*$L$603)+(((PI()*((($C$19+$G$20)-$K1138)*($O$20/($O$19/2)))^2*(((($C$19+$G$20)-$K1138)*($O$20/($O$19/2)))*$AZ$14))/3)*$L$603),(((PI()*((($C$19+$G$20)-$K1138)*($O$20/($O$19/2)))^2*((($O$20+$G$20)-$K1138)/3))*$L$603)-((PI()*((($C$19+$G$20)-$K1138)*($O$20/($O$19/2)))^2*(((($C$19+$G$20)-$K1138)*($O$20/($O$19/2)))*$AZ$14)/3)*$L$603))),IF('Silo Levels'!$L$21="Pumping",(($D$18*$L$603)+((PI()*(($C$21/2)^2)*($G$20-$K1138))*$L$603))+((($D$18+$H$18)/3)*$BG$14)+(((PI()*($C$21/2)^2*(($C$21/2)*$AZ$14))/3)*$L$603),(($D$18*$L$603)+((PI()*(($C$21/2)^2)*($G$20-$K1138))*$L$603))+((($D$18+$H$18)/3)*$BG$14)-(((PI()*($C$21/2)^2*(($C$21/2)*$AZ$14))/3)*$L$603)))</f>
        <v>601.44042670157705</v>
      </c>
      <c r="M1138" s="73">
        <v>53.3</v>
      </c>
      <c r="N1138" s="101">
        <f t="shared" si="166"/>
        <v>1067.609898478164</v>
      </c>
      <c r="O1138" s="66">
        <v>53.3</v>
      </c>
      <c r="P1138" s="102">
        <f>IF($O1138&gt;$G$20,IF('Silo Levels'!$L$22="Pumping",((PI()*((($C$19+$G$20)-$O1138)*($O$20/($O$19/2)))^2*((($O$20+$G$20)-$O1138))/3)*$P$603)+(((PI()*((($C$19+$G$20)-$O1138)*($O$20/($O$19/2)))^2*(((($C$19+$G$20)-$O1138)*($O$20/($O$19/2)))*$AZ$15))/3)*$P$603),(((PI()*((($C$19+$G$20)-$O1138)*($O$20/($O$19/2)))^2*((($O$20+$G$20)-$O1138)/3))*$P$603)-((PI()*((($C$19+$G$20)-$O1138)*($O$20/($O$19/2)))^2*(((($C$19+$G$20)-$O1138)*($O$20/($O$19/2)))*$AZ$15)/3)*$P$603))),IF('Silo Levels'!$L$22="Pumping",(($D$18*$P$603)+((PI()*(($C$21/2)^2)*($G$20-$O1138))*$P$603))+((($D$18+$H$18)/3)*$BG$15)+(((PI()*($C$21/2)^2*(($C$21/2)*$AZ$15))/3)*$P$603),(($D$18*$P$603)+((PI()*(($C$21/2)^2)*($G$20-$O1138))*$P$603))+((($D$18+$H$18)/3)*$BG$15)-(((PI()*($C$21/2)^2*(($C$21/2)*$AZ$15))/3)*$P$603)))</f>
        <v>615.62734500200827</v>
      </c>
      <c r="Q1138" s="73">
        <v>53.3</v>
      </c>
      <c r="R1138" s="101">
        <f t="shared" si="167"/>
        <v>1104.3605639105197</v>
      </c>
      <c r="S1138" s="66">
        <v>53.3</v>
      </c>
      <c r="T1138" s="102">
        <f>IF($S1138&gt;$G$20,IF('Silo Levels'!$L$23="Pumping",((PI()*((($C$19+$G$20)-$S1138)*($O$20/($O$19/2)))^2*((($O$20+$G$20)-$S1138))/3)*$T$603)+(((PI()*((($C$19+$G$20)-$S1138)*($O$20/($O$19/2)))^2*(((($C$19+$G$20)-$S1138)*($O$20/($O$19/2)))*$AZ$16))/3)*$T$603),(((PI()*((($C$19+$G$20)-$S1138)*($O$20/($O$19/2)))^2*((($O$20+$G$20)-$S1138)/3))*$T$603)-((PI()*((($C$19+$G$20)-$S1138)*($O$20/($O$19/2)))^2*(((($C$19+$G$20)-$S1138)*($O$20/($O$19/2)))*$AZ$16)/3)*$T$603))),IF('Silo Levels'!$L$23="Pumping",(($D$18*$T$603)+((PI()*(($C$21/2)^2)*($G$20-$S1138))*$T$603))+((($D$18+$H$18)/3)*$BG$16)+(((PI()*($C$21/2)^2*(($C$21/2)*$AZ$16))/3)*$T$603),(($D$18*$T$603)+((PI()*(($C$21/2)^2)*($G$20-$S1138))*$T$603))+((($D$18+$H$18)/3)*$BG$16)-(((PI()*($C$21/2)^2*(($C$21/2)*$AZ$16))/3)*$T$603)))</f>
        <v>636.81927533108137</v>
      </c>
      <c r="U1138" s="73">
        <v>53.3</v>
      </c>
      <c r="V1138" s="101">
        <f t="shared" si="168"/>
        <v>1038.2768548334072</v>
      </c>
      <c r="W1138" s="66">
        <v>53.3</v>
      </c>
      <c r="X1138" s="102">
        <f>IF($W1138&gt;$G$20,IF('Silo Levels'!$L$24="Pumping",((PI()*((($C$19+$G$20)-$W1138)*($O$20/($O$19/2)))^2*((($O$20+$G$20)-$W1138))/3)*$X$603)+(((PI()*((($C$19+$G$20)-$W1138)*($O$20/($O$19/2)))^2*(((($C$19+$G$20)-$W1138)*($O$20/($O$19/2)))*$AZ$17))/3)*$X$603),(((PI()*((($C$19+$G$20)-$W1138)*($O$20/($O$19/2)))^2*((($O$20+$G$20)-$W1138)/3))*$X$603)-((PI()*((($C$19+$G$20)-$W1138)*($O$20/($O$19/2)))^2*(((($C$19+$G$20)-$W1138)*($O$20/($O$19/2)))*$AZ$17)/3)*$X$603))),IF('Silo Levels'!$L$24="Pumping",(($D$18*$X$603)+((PI()*(($C$21/2)^2)*($G$20-$W1138))*$X$603))+((($D$18+$H$18)/3)*$BG$17)+(((PI()*($C$21/2)^2*(($C$21/2)*$AZ$17))/3)*$X$603),(($D$18*$X$603)+((PI()*(($C$21/2)^2)*($G$20-$W1138))*$X$603))+((($D$18+$H$18)/3)*$BG$17)-(((PI()*($C$21/2)^2*(($C$21/2)*$AZ$17))/3)*$X$603)))</f>
        <v>598.71271747224193</v>
      </c>
      <c r="Y1138" s="73">
        <v>53.3</v>
      </c>
      <c r="Z1138" s="101">
        <f t="shared" si="169"/>
        <v>1192.0958753767443</v>
      </c>
      <c r="AA1138" s="66">
        <v>53.3</v>
      </c>
      <c r="AB1138" s="102">
        <f>IF($AA1138&gt;$G$20,IF('Silo Levels'!$L$25="Pumping",((PI()*((($C$19+$G$20)-$AA1138)*($O$20/($O$19/2)))^2*((($O$20+$G$20)-$AA1138))/3)*$AB$603)+(((PI()*((($C$19+$G$20)-$AA1138)*($O$20/($O$19/2)))^2*(((($C$19+$G$20)-$AA1138)*($O$20/($O$19/2)))*$AZ$18))/3)*$AB$603),(((PI()*((($C$19+$G$20)-$AA1138)*($O$20/($O$19/2)))^2*((($O$20+$G$20)-$AA1138)/3))*$AB$603)-((PI()*((($C$19+$G$20)-$AA1138)*($O$20/($O$19/2)))^2*(((($C$19+$G$20)-$AA1138)*($O$20/($O$19/2)))*$AZ$18)/3)*$AB$603))),IF('Silo Levels'!$L$25="Pumping",(($D$18*$AB$603)+((PI()*(($C$21/2)^2)*($G$20-$AA1138))*$AB$603))+((($D$18+$H$18)/3)*$BG$18)+(((PI()*($C$21/2)^2*(($C$21/2)*$AZ$18))/3)*$AB$603),(($D$18*$AB$603)+((PI()*(($C$21/2)^2)*($G$20-$AA1138))*$AB$603))+((($D$18+$H$18)/3)*$BG$18)-(((PI()*($C$21/2)^2*(($C$21/2)*$AZ$18))/3)*$AB$603)))</f>
        <v>687.41102887127295</v>
      </c>
      <c r="AC1138" s="73">
        <v>53.3</v>
      </c>
      <c r="AD1138" s="101">
        <f t="shared" si="170"/>
        <v>1211.7289520684869</v>
      </c>
      <c r="AE1138" s="66">
        <v>53.3</v>
      </c>
      <c r="AF1138" s="102">
        <f>IF($AE1138&gt;$G$20,IF('Silo Levels'!$L$26="Pumping",((PI()*((($C$19+$G$20)-$AE1138)*($O$20/($O$19/2)))^2*((($O$20+$G$20)-$AE1138))/3)*$AF$603)+(((PI()*((($C$19+$G$20)-$AE1138)*($O$20/($O$19/2)))^2*(((($C$19+$G$20)-$AE1138)*($O$20/($O$19/2)))*$AZ$19))/3)*$AF$603),(((PI()*((($C$19+$G$20)-$AE1138)*($O$20/($O$19/2)))^2*((($O$20+$G$20)-$AE1138)/3))*$AF$603)-((PI()*((($C$19+$G$20)-$AE1138)*($O$20/($O$19/2)))^2*(((($C$19+$G$20)-$AE1138)*($O$20/($O$19/2)))*$AZ$19)/3)*$AF$603))),IF('Silo Levels'!$L$26="Pumping",(($D$18*$AF$603)+((PI()*(($C$21/2)^2)*($G$20-$AE1138))*$AF$603))+((($D$18+$H$18)/3)*$BG$19)+(((PI()*($C$21/2)^2*(($C$21/2)*$AZ$19))/3)*$AF$603),(($D$18*$AF$603)+((PI()*(($C$21/2)^2)*($G$20-$AE1138))*$AF$603))+((($D$18+$H$18)/3)*$BG$19)-(((PI()*($C$21/2)^2*(($C$21/2)*$AZ$19))/3)*$AF$603)))</f>
        <v>955.23060625060066</v>
      </c>
      <c r="AG1138" s="73">
        <v>53.3</v>
      </c>
      <c r="AH1138" s="101">
        <f t="shared" si="171"/>
        <v>1146.0808518804727</v>
      </c>
      <c r="AI1138" s="66">
        <v>53.3</v>
      </c>
      <c r="AJ1138" s="102">
        <f>IF($AI1138&gt;$G$20,IF('Silo Levels'!$L$27="Pumping",((PI()*((($C$19+$G$20)-$AI1138)*($O$20/($O$19/2)))^2*((($O$20+$G$20)-$AI1138))/3)*$AJ$603)+(((PI()*((($C$19+$G$20)-$AI1138)*($O$20/($O$19/2)))^2*(((($C$19+$G$20)-$AI1138)*($O$20/($O$19/2)))*$AZ$20))/3)*$AJ$603),(((PI()*((($C$19+$G$20)-$AI1138)*($O$20/($O$19/2)))^2*((($O$20+$G$20)-$AI1138)/3))*$AJ$603)-((PI()*((($C$19+$G$20)-$AI1138)*($O$20/($O$19/2)))^2*(((($C$19+$G$20)-$AI1138)*($O$20/($O$19/2)))*$AZ$20)/3)*$AJ$603))),IF('Silo Levels'!$L$27="Pumping",(($D$18*$AJ$603)+((PI()*(($C$21/2)^2)*($G$20-$AI1138))*$AJ$603))+((($D$18+$H$18)/3)*$BG$20)+(((PI()*($C$21/2)^2*(($C$21/2)*$AZ$20))/3)*$AJ$603),(($D$18*$AJ$603)+((PI()*(($C$21/2)^2)*($G$20-$AI1138))*$AJ$603))+((($D$18+$H$18)/3)*$BG$20)-(((PI()*($C$21/2)^2*(($C$21/2)*$AZ$20))/3)*$AJ$603)))</f>
        <v>660.87689239914448</v>
      </c>
    </row>
    <row r="1139" spans="1:36" x14ac:dyDescent="0.3">
      <c r="A1139">
        <v>53.4</v>
      </c>
      <c r="B1139" s="101">
        <f t="shared" si="163"/>
        <v>1038.6403464838504</v>
      </c>
      <c r="C1139" s="66">
        <v>53.4</v>
      </c>
      <c r="D1139" s="102">
        <f>IF($C1139&gt;$G$20,IF('Silo Levels'!$L$19="Pumping",((PI()*((($C$19+$G$20)-$C1139)*($O$20/($O$19/2)))^2*((($O$20+$G$20)-$C1139))/3)*$D$603)+(((PI()*((($C$19+$G$20)-$C1139)*($O$20/($O$19/2)))^2*(((($C$19+$G$20)-$C1139)*($O$20/($O$19/2)))*$AZ$12))/3)*$D$603),(((PI()*((($C$19+$G$20)-$C1139)*($O$20/($O$19/2)))^2*((($O$20+$G$20)-$C1139)/3))*$D$603)-((PI()*((($C$19+$G$20)-$C1139)*($O$20/($O$19/2)))^2*(((($C$19+$G$20)-$C1139)*($O$20/($O$19/2)))*$AZ$12)/3)*$D$603))),IF('Silo Levels'!$L$19="Pumping",(($D$18*$D$603)+((PI()*(($C$21/2)^2)*($G$20-$C1139))*$D$603))+((($D$18+$H$18)/3)*$BG$12)+(((PI()*($C$21/2)^2*(($C$21/2)*$AZ$12))/3)*$D$603),(($D$18*$D$603)+((PI()*(($C$21/2)^2)*($G$20-$C1139))*$D$603))+((($D$18+$H$18)/3)*$BG$12)-(((PI()*($C$21/2)^2*(($C$21/2)*$AZ$12))/3)*$D$603)))</f>
        <v>732.37990209684972</v>
      </c>
      <c r="E1139" s="73">
        <v>53.4</v>
      </c>
      <c r="F1139" s="101">
        <f t="shared" si="164"/>
        <v>940.9425438710681</v>
      </c>
      <c r="G1139" s="66">
        <v>53.4</v>
      </c>
      <c r="H1139" s="102">
        <f>IF($G1139&gt;$G$20,IF('Silo Levels'!$L$20="Pumping",((PI()*((($C$19+$G$20)-$G1139)*($O$20/($O$19/2)))^2*((($O$20+$G$20)-$G1139))/3)*$H$603)+(((PI()*((($C$19+$G$20)-$G1139)*($O$20/($O$19/2)))^2*(((($C$19+$G$20)-$G1139)*($O$20/($O$19/2)))*$AZ$13))/3)*$H$603),(((PI()*((($C$19+$G$20)-$G1139)*($O$20/($O$19/2)))^2*((($O$20+$G$20)-$G1139)/3))*$H$603)-((PI()*((($C$19+$G$20)-$G1139)*($O$20/($O$19/2)))^2*(((($C$19+$G$20)-$G1139)*($O$20/($O$19/2)))*$AZ$13)/3)*$H$603))),IF('Silo Levels'!$L$20="Pumping",(($D$18*$H$603)+((PI()*(($C$21/2)^2)*($G$20-$G1139))*$H$603))+((($D$18+$H$18)/3)*$BG$13)+(((PI()*($C$21/2)^2*(($C$21/2)*$AZ$13))/3)*$H$603),(($D$18*$H$603)+((PI()*(($C$21/2)^2)*($G$20-$G1139))*$H$603))+((($D$18+$H$18)/3)*$BG$13)-(((PI()*($C$21/2)^2*(($C$21/2)*$AZ$13))/3)*$H$603)))</f>
        <v>544.58166330233348</v>
      </c>
      <c r="I1139" s="73">
        <v>53.4</v>
      </c>
      <c r="J1139" s="101">
        <f t="shared" si="165"/>
        <v>945.22943737823653</v>
      </c>
      <c r="K1139" s="66">
        <v>53.4</v>
      </c>
      <c r="L1139" s="102">
        <f>IF($K1139&gt;$G$20,IF('Silo Levels'!$L$21="Pumping",((PI()*((($C$19+$G$20)-$K1139)*($O$20/($O$19/2)))^2*((($O$20+$G$20)-$K1139))/3)*$L$603)+(((PI()*((($C$19+$G$20)-$K1139)*($O$20/($O$19/2)))^2*(((($C$19+$G$20)-$K1139)*($O$20/($O$19/2)))*$AZ$14))/3)*$L$603),(((PI()*((($C$19+$G$20)-$K1139)*($O$20/($O$19/2)))^2*((($O$20+$G$20)-$K1139)/3))*$L$603)-((PI()*((($C$19+$G$20)-$K1139)*($O$20/($O$19/2)))^2*(((($C$19+$G$20)-$K1139)*($O$20/($O$19/2)))*$AZ$14)/3)*$L$603))),IF('Silo Levels'!$L$21="Pumping",(($D$18*$L$603)+((PI()*(($C$21/2)^2)*($G$20-$K1139))*$L$603))+((($D$18+$H$18)/3)*$BG$14)+(((PI()*($C$21/2)^2*(($C$21/2)*$AZ$14))/3)*$L$603),(($D$18*$L$603)+((PI()*(($C$21/2)^2)*($G$20-$K1139))*$L$603))+((($D$18+$H$18)/3)*$BG$14)-(((PI()*($C$21/2)^2*(($C$21/2)*$AZ$14))/3)*$L$603)))</f>
        <v>547.06275379158819</v>
      </c>
      <c r="M1139" s="73">
        <v>53.4</v>
      </c>
      <c r="N1139" s="101">
        <f t="shared" si="166"/>
        <v>967.52573175404075</v>
      </c>
      <c r="O1139" s="66">
        <v>53.4</v>
      </c>
      <c r="P1139" s="102">
        <f>IF($O1139&gt;$G$20,IF('Silo Levels'!$L$22="Pumping",((PI()*((($C$19+$G$20)-$O1139)*($O$20/($O$19/2)))^2*((($O$20+$G$20)-$O1139))/3)*$P$603)+(((PI()*((($C$19+$G$20)-$O1139)*($O$20/($O$19/2)))^2*(((($C$19+$G$20)-$O1139)*($O$20/($O$19/2)))*$AZ$15))/3)*$P$603),(((PI()*((($C$19+$G$20)-$O1139)*($O$20/($O$19/2)))^2*((($O$20+$G$20)-$O1139)/3))*$P$603)-((PI()*((($C$19+$G$20)-$O1139)*($O$20/($O$19/2)))^2*(((($C$19+$G$20)-$O1139)*($O$20/($O$19/2)))*$AZ$15)/3)*$P$603))),IF('Silo Levels'!$L$22="Pumping",(($D$18*$P$603)+((PI()*(($C$21/2)^2)*($G$20-$O1139))*$P$603))+((($D$18+$H$18)/3)*$BG$15)+(((PI()*($C$21/2)^2*(($C$21/2)*$AZ$15))/3)*$P$603),(($D$18*$P$603)+((PI()*(($C$21/2)^2)*($G$20-$O1139))*$P$603))+((($D$18+$H$18)/3)*$BG$15)-(((PI()*($C$21/2)^2*(($C$21/2)*$AZ$15))/3)*$P$603)))</f>
        <v>559.96699874867215</v>
      </c>
      <c r="Q1139" s="73">
        <v>53.4</v>
      </c>
      <c r="R1139" s="101">
        <f t="shared" si="167"/>
        <v>1000.8311689887209</v>
      </c>
      <c r="S1139" s="66">
        <v>53.4</v>
      </c>
      <c r="T1139" s="102">
        <f>IF($S1139&gt;$G$20,IF('Silo Levels'!$L$23="Pumping",((PI()*((($C$19+$G$20)-$S1139)*($O$20/($O$19/2)))^2*((($O$20+$G$20)-$S1139))/3)*$T$603)+(((PI()*((($C$19+$G$20)-$S1139)*($O$20/($O$19/2)))^2*(((($C$19+$G$20)-$S1139)*($O$20/($O$19/2)))*$AZ$16))/3)*$T$603),(((PI()*((($C$19+$G$20)-$S1139)*($O$20/($O$19/2)))^2*((($O$20+$G$20)-$S1139)/3))*$T$603)-((PI()*((($C$19+$G$20)-$S1139)*($O$20/($O$19/2)))^2*(((($C$19+$G$20)-$S1139)*($O$20/($O$19/2)))*$AZ$16)/3)*$T$603))),IF('Silo Levels'!$L$23="Pumping",(($D$18*$T$603)+((PI()*(($C$21/2)^2)*($G$20-$S1139))*$T$603))+((($D$18+$H$18)/3)*$BG$16)+(((PI()*($C$21/2)^2*(($C$21/2)*$AZ$16))/3)*$T$603),(($D$18*$T$603)+((PI()*(($C$21/2)^2)*($G$20-$S1139))*$T$603))+((($D$18+$H$18)/3)*$BG$16)-(((PI()*($C$21/2)^2*(($C$21/2)*$AZ$16))/3)*$T$603)))</f>
        <v>579.24291577932865</v>
      </c>
      <c r="U1139" s="73">
        <v>53.4</v>
      </c>
      <c r="V1139" s="101">
        <f t="shared" si="168"/>
        <v>940.9425438710681</v>
      </c>
      <c r="W1139" s="66">
        <v>53.4</v>
      </c>
      <c r="X1139" s="102">
        <f>IF($W1139&gt;$G$20,IF('Silo Levels'!$L$24="Pumping",((PI()*((($C$19+$G$20)-$W1139)*($O$20/($O$19/2)))^2*((($O$20+$G$20)-$W1139))/3)*$X$603)+(((PI()*((($C$19+$G$20)-$W1139)*($O$20/($O$19/2)))^2*(((($C$19+$G$20)-$W1139)*($O$20/($O$19/2)))*$AZ$17))/3)*$X$603),(((PI()*((($C$19+$G$20)-$W1139)*($O$20/($O$19/2)))^2*((($O$20+$G$20)-$W1139)/3))*$X$603)-((PI()*((($C$19+$G$20)-$W1139)*($O$20/($O$19/2)))^2*(((($C$19+$G$20)-$W1139)*($O$20/($O$19/2)))*$AZ$17)/3)*$X$603))),IF('Silo Levels'!$L$24="Pumping",(($D$18*$X$603)+((PI()*(($C$21/2)^2)*($G$20-$W1139))*$X$603))+((($D$18+$H$18)/3)*$BG$17)+(((PI()*($C$21/2)^2*(($C$21/2)*$AZ$17))/3)*$X$603),(($D$18*$X$603)+((PI()*(($C$21/2)^2)*($G$20-$W1139))*$X$603))+((($D$18+$H$18)/3)*$BG$17)-(((PI()*($C$21/2)^2*(($C$21/2)*$AZ$17))/3)*$X$603)))</f>
        <v>544.58166330233348</v>
      </c>
      <c r="Y1139" s="73">
        <v>53.4</v>
      </c>
      <c r="Z1139" s="101">
        <f t="shared" si="169"/>
        <v>1080.3416451917137</v>
      </c>
      <c r="AA1139" s="66">
        <v>53.4</v>
      </c>
      <c r="AB1139" s="102">
        <f>IF($AA1139&gt;$G$20,IF('Silo Levels'!$L$25="Pumping",((PI()*((($C$19+$G$20)-$AA1139)*($O$20/($O$19/2)))^2*((($O$20+$G$20)-$AA1139))/3)*$AB$603)+(((PI()*((($C$19+$G$20)-$AA1139)*($O$20/($O$19/2)))^2*(((($C$19+$G$20)-$AA1139)*($O$20/($O$19/2)))*$AZ$18))/3)*$AB$603),(((PI()*((($C$19+$G$20)-$AA1139)*($O$20/($O$19/2)))^2*((($O$20+$G$20)-$AA1139)/3))*$AB$603)-((PI()*((($C$19+$G$20)-$AA1139)*($O$20/($O$19/2)))^2*(((($C$19+$G$20)-$AA1139)*($O$20/($O$19/2)))*$AZ$18)/3)*$AB$603))),IF('Silo Levels'!$L$25="Pumping",(($D$18*$AB$603)+((PI()*(($C$21/2)^2)*($G$20-$AA1139))*$AB$603))+((($D$18+$H$18)/3)*$BG$18)+(((PI()*($C$21/2)^2*(($C$21/2)*$AZ$18))/3)*$AB$603),(($D$18*$AB$603)+((PI()*(($C$21/2)^2)*($G$20-$AA1139))*$AB$603))+((($D$18+$H$18)/3)*$BG$18)-(((PI()*($C$21/2)^2*(($C$21/2)*$AZ$18))/3)*$AB$603)))</f>
        <v>625.26054742179747</v>
      </c>
      <c r="AC1139" s="73">
        <v>53.4</v>
      </c>
      <c r="AD1139" s="101">
        <f t="shared" si="170"/>
        <v>1098.1341993070689</v>
      </c>
      <c r="AE1139" s="66">
        <v>53.4</v>
      </c>
      <c r="AF1139" s="102">
        <f>IF($AE1139&gt;$G$20,IF('Silo Levels'!$L$26="Pumping",((PI()*((($C$19+$G$20)-$AE1139)*($O$20/($O$19/2)))^2*((($O$20+$G$20)-$AE1139))/3)*$AF$603)+(((PI()*((($C$19+$G$20)-$AE1139)*($O$20/($O$19/2)))^2*(((($C$19+$G$20)-$AE1139)*($O$20/($O$19/2)))*$AZ$19))/3)*$AF$603),(((PI()*((($C$19+$G$20)-$AE1139)*($O$20/($O$19/2)))^2*((($O$20+$G$20)-$AE1139)/3))*$AF$603)-((PI()*((($C$19+$G$20)-$AE1139)*($O$20/($O$19/2)))^2*(((($C$19+$G$20)-$AE1139)*($O$20/($O$19/2)))*$AZ$19)/3)*$AF$603))),IF('Silo Levels'!$L$26="Pumping",(($D$18*$AF$603)+((PI()*(($C$21/2)^2)*($G$20-$AE1139))*$AF$603))+((($D$18+$H$18)/3)*$BG$19)+(((PI()*($C$21/2)^2*(($C$21/2)*$AZ$19))/3)*$AF$603),(($D$18*$AF$603)+((PI()*(($C$21/2)^2)*($G$20-$AE1139))*$AF$603))+((($D$18+$H$18)/3)*$BG$19)-(((PI()*($C$21/2)^2*(($C$21/2)*$AZ$19))/3)*$AF$603)))</f>
        <v>866.84619928247173</v>
      </c>
      <c r="AG1139" s="73">
        <v>53.4</v>
      </c>
      <c r="AH1139" s="101">
        <f t="shared" si="171"/>
        <v>1038.6403464838504</v>
      </c>
      <c r="AI1139" s="66">
        <v>53.4</v>
      </c>
      <c r="AJ1139" s="102">
        <f>IF($AI1139&gt;$G$20,IF('Silo Levels'!$L$27="Pumping",((PI()*((($C$19+$G$20)-$AI1139)*($O$20/($O$19/2)))^2*((($O$20+$G$20)-$AI1139))/3)*$AJ$603)+(((PI()*((($C$19+$G$20)-$AI1139)*($O$20/($O$19/2)))^2*(((($C$19+$G$20)-$AI1139)*($O$20/($O$19/2)))*$AZ$20))/3)*$AJ$603),(((PI()*((($C$19+$G$20)-$AI1139)*($O$20/($O$19/2)))^2*((($O$20+$G$20)-$AI1139)/3))*$AJ$603)-((PI()*((($C$19+$G$20)-$AI1139)*($O$20/($O$19/2)))^2*(((($C$19+$G$20)-$AI1139)*($O$20/($O$19/2)))*$AZ$20)/3)*$AJ$603))),IF('Silo Levels'!$L$27="Pumping",(($D$18*$AJ$603)+((PI()*(($C$21/2)^2)*($G$20-$AI1139))*$AJ$603))+((($D$18+$H$18)/3)*$BG$20)+(((PI()*($C$21/2)^2*(($C$21/2)*$AZ$20))/3)*$AJ$603),(($D$18*$AJ$603)+((PI()*(($C$21/2)^2)*($G$20-$AI1139))*$AJ$603))+((($D$18+$H$18)/3)*$BG$20)-(((PI()*($C$21/2)^2*(($C$21/2)*$AZ$20))/3)*$AJ$603)))</f>
        <v>601.12542593099215</v>
      </c>
    </row>
    <row r="1140" spans="1:36" x14ac:dyDescent="0.3">
      <c r="A1140">
        <v>53.5</v>
      </c>
      <c r="B1140" s="101">
        <f t="shared" si="163"/>
        <v>938.11616740308818</v>
      </c>
      <c r="C1140" s="66">
        <v>53.5</v>
      </c>
      <c r="D1140" s="102">
        <f>IF($C1140&gt;$G$20,IF('Silo Levels'!$L$19="Pumping",((PI()*((($C$19+$G$20)-$C1140)*($O$20/($O$19/2)))^2*((($O$20+$G$20)-$C1140))/3)*$D$603)+(((PI()*((($C$19+$G$20)-$C1140)*($O$20/($O$19/2)))^2*(((($C$19+$G$20)-$C1140)*($O$20/($O$19/2)))*$AZ$12))/3)*$D$603),(((PI()*((($C$19+$G$20)-$C1140)*($O$20/($O$19/2)))^2*((($O$20+$G$20)-$C1140)/3))*$D$603)-((PI()*((($C$19+$G$20)-$C1140)*($O$20/($O$19/2)))^2*(((($C$19+$G$20)-$C1140)*($O$20/($O$19/2)))*$AZ$12)/3)*$D$603))),IF('Silo Levels'!$L$19="Pumping",(($D$18*$D$603)+((PI()*(($C$21/2)^2)*($G$20-$C1140))*$D$603))+((($D$18+$H$18)/3)*$BG$12)+(((PI()*($C$21/2)^2*(($C$21/2)*$AZ$12))/3)*$D$603),(($D$18*$D$603)+((PI()*(($C$21/2)^2)*($G$20-$C1140))*$D$603))+((($D$18+$H$18)/3)*$BG$12)-(((PI()*($C$21/2)^2*(($C$21/2)*$AZ$12))/3)*$D$603)))</f>
        <v>662.97573858079375</v>
      </c>
      <c r="E1140" s="73">
        <v>53.5</v>
      </c>
      <c r="F1140" s="101">
        <f t="shared" si="164"/>
        <v>849.87398765234047</v>
      </c>
      <c r="G1140" s="66">
        <v>53.5</v>
      </c>
      <c r="H1140" s="102">
        <f>IF($G1140&gt;$G$20,IF('Silo Levels'!$L$20="Pumping",((PI()*((($C$19+$G$20)-$G1140)*($O$20/($O$19/2)))^2*((($O$20+$G$20)-$G1140))/3)*$H$603)+(((PI()*((($C$19+$G$20)-$G1140)*($O$20/($O$19/2)))^2*(((($C$19+$G$20)-$G1140)*($O$20/($O$19/2)))*$AZ$13))/3)*$H$603),(((PI()*((($C$19+$G$20)-$G1140)*($O$20/($O$19/2)))^2*((($O$20+$G$20)-$G1140)/3))*$H$603)-((PI()*((($C$19+$G$20)-$G1140)*($O$20/($O$19/2)))^2*(((($C$19+$G$20)-$G1140)*($O$20/($O$19/2)))*$AZ$13)/3)*$H$603))),IF('Silo Levels'!$L$20="Pumping",(($D$18*$H$603)+((PI()*(($C$21/2)^2)*($G$20-$G1140))*$H$603))+((($D$18+$H$18)/3)*$BG$13)+(((PI()*($C$21/2)^2*(($C$21/2)*$AZ$13))/3)*$H$603),(($D$18*$H$603)+((PI()*(($C$21/2)^2)*($G$20-$G1140))*$H$603))+((($D$18+$H$18)/3)*$BG$13)-(((PI()*($C$21/2)^2*(($C$21/2)*$AZ$13))/3)*$H$603)))</f>
        <v>493.78849033536233</v>
      </c>
      <c r="I1140" s="73">
        <v>53.5</v>
      </c>
      <c r="J1140" s="101">
        <f t="shared" si="165"/>
        <v>853.74597675869916</v>
      </c>
      <c r="K1140" s="66">
        <v>53.5</v>
      </c>
      <c r="L1140" s="102">
        <f>IF($K1140&gt;$G$20,IF('Silo Levels'!$L$21="Pumping",((PI()*((($C$19+$G$20)-$K1140)*($O$20/($O$19/2)))^2*((($O$20+$G$20)-$K1140))/3)*$L$603)+(((PI()*((($C$19+$G$20)-$K1140)*($O$20/($O$19/2)))^2*(((($C$19+$G$20)-$K1140)*($O$20/($O$19/2)))*$AZ$14))/3)*$L$603),(((PI()*((($C$19+$G$20)-$K1140)*($O$20/($O$19/2)))^2*((($O$20+$G$20)-$K1140)/3))*$L$603)-((PI()*((($C$19+$G$20)-$K1140)*($O$20/($O$19/2)))^2*(((($C$19+$G$20)-$K1140)*($O$20/($O$19/2)))*$AZ$14)/3)*$L$603))),IF('Silo Levels'!$L$21="Pumping",(($D$18*$L$603)+((PI()*(($C$21/2)^2)*($G$20-$K1140))*$L$603))+((($D$18+$H$18)/3)*$BG$14)+(((PI()*($C$21/2)^2*(($C$21/2)*$AZ$14))/3)*$L$603),(($D$18*$L$603)+((PI()*(($C$21/2)^2)*($G$20-$K1140))*$L$603))+((($D$18+$H$18)/3)*$BG$14)-(((PI()*($C$21/2)^2*(($C$21/2)*$AZ$14))/3)*$L$603)))</f>
        <v>496.03816932683884</v>
      </c>
      <c r="M1140" s="73">
        <v>53.5</v>
      </c>
      <c r="N1140" s="101">
        <f t="shared" si="166"/>
        <v>873.88433773988959</v>
      </c>
      <c r="O1140" s="66">
        <v>53.5</v>
      </c>
      <c r="P1140" s="102">
        <f>IF($O1140&gt;$G$20,IF('Silo Levels'!$L$22="Pumping",((PI()*((($C$19+$G$20)-$O1140)*($O$20/($O$19/2)))^2*((($O$20+$G$20)-$O1140))/3)*$P$603)+(((PI()*((($C$19+$G$20)-$O1140)*($O$20/($O$19/2)))^2*(((($C$19+$G$20)-$O1140)*($O$20/($O$19/2)))*$AZ$15))/3)*$P$603),(((PI()*((($C$19+$G$20)-$O1140)*($O$20/($O$19/2)))^2*((($O$20+$G$20)-$O1140)/3))*$P$603)-((PI()*((($C$19+$G$20)-$O1140)*($O$20/($O$19/2)))^2*(((($C$19+$G$20)-$O1140)*($O$20/($O$19/2)))*$AZ$15)/3)*$P$603))),IF('Silo Levels'!$L$22="Pumping",(($D$18*$P$603)+((PI()*(($C$21/2)^2)*($G$20-$O1140))*$P$603))+((($D$18+$H$18)/3)*$BG$15)+(((PI()*($C$21/2)^2*(($C$21/2)*$AZ$15))/3)*$P$603),(($D$18*$P$603)+((PI()*(($C$21/2)^2)*($G$20-$O1140))*$P$603))+((($D$18+$H$18)/3)*$BG$15)-(((PI()*($C$21/2)^2*(($C$21/2)*$AZ$15))/3)*$P$603)))</f>
        <v>507.73883437978361</v>
      </c>
      <c r="Q1140" s="73">
        <v>53.5</v>
      </c>
      <c r="R1140" s="101">
        <f t="shared" si="167"/>
        <v>903.9663283327402</v>
      </c>
      <c r="S1140" s="66">
        <v>53.5</v>
      </c>
      <c r="T1140" s="102">
        <f>IF($S1140&gt;$G$20,IF('Silo Levels'!$L$23="Pumping",((PI()*((($C$19+$G$20)-$S1140)*($O$20/($O$19/2)))^2*((($O$20+$G$20)-$S1140))/3)*$T$603)+(((PI()*((($C$19+$G$20)-$S1140)*($O$20/($O$19/2)))^2*(((($C$19+$G$20)-$S1140)*($O$20/($O$19/2)))*$AZ$16))/3)*$T$603),(((PI()*((($C$19+$G$20)-$S1140)*($O$20/($O$19/2)))^2*((($O$20+$G$20)-$S1140)/3))*$T$603)-((PI()*((($C$19+$G$20)-$S1140)*($O$20/($O$19/2)))^2*(((($C$19+$G$20)-$S1140)*($O$20/($O$19/2)))*$AZ$16)/3)*$T$603))),IF('Silo Levels'!$L$23="Pumping",(($D$18*$T$603)+((PI()*(($C$21/2)^2)*($G$20-$S1140))*$T$603))+((($D$18+$H$18)/3)*$BG$16)+(((PI()*($C$21/2)^2*(($C$21/2)*$AZ$16))/3)*$T$603),(($D$18*$T$603)+((PI()*(($C$21/2)^2)*($G$20-$S1140))*$T$603))+((($D$18+$H$18)/3)*$BG$16)-(((PI()*($C$21/2)^2*(($C$21/2)*$AZ$16))/3)*$T$603)))</f>
        <v>525.21688516959398</v>
      </c>
      <c r="U1140" s="73">
        <v>53.5</v>
      </c>
      <c r="V1140" s="101">
        <f t="shared" si="168"/>
        <v>849.87398765234047</v>
      </c>
      <c r="W1140" s="66">
        <v>53.5</v>
      </c>
      <c r="X1140" s="102">
        <f>IF($W1140&gt;$G$20,IF('Silo Levels'!$L$24="Pumping",((PI()*((($C$19+$G$20)-$W1140)*($O$20/($O$19/2)))^2*((($O$20+$G$20)-$W1140))/3)*$X$603)+(((PI()*((($C$19+$G$20)-$W1140)*($O$20/($O$19/2)))^2*(((($C$19+$G$20)-$W1140)*($O$20/($O$19/2)))*$AZ$17))/3)*$X$603),(((PI()*((($C$19+$G$20)-$W1140)*($O$20/($O$19/2)))^2*((($O$20+$G$20)-$W1140)/3))*$X$603)-((PI()*((($C$19+$G$20)-$W1140)*($O$20/($O$19/2)))^2*(((($C$19+$G$20)-$W1140)*($O$20/($O$19/2)))*$AZ$17)/3)*$X$603))),IF('Silo Levels'!$L$24="Pumping",(($D$18*$X$603)+((PI()*(($C$21/2)^2)*($G$20-$W1140))*$X$603))+((($D$18+$H$18)/3)*$BG$17)+(((PI()*($C$21/2)^2*(($C$21/2)*$AZ$17))/3)*$X$603),(($D$18*$X$603)+((PI()*(($C$21/2)^2)*($G$20-$W1140))*$X$603))+((($D$18+$H$18)/3)*$BG$17)-(((PI()*($C$21/2)^2*(($C$21/2)*$AZ$17))/3)*$X$603)))</f>
        <v>493.78849033536233</v>
      </c>
      <c r="Y1140" s="73">
        <v>53.5</v>
      </c>
      <c r="Z1140" s="101">
        <f t="shared" si="169"/>
        <v>975.78143108361905</v>
      </c>
      <c r="AA1140" s="66">
        <v>53.5</v>
      </c>
      <c r="AB1140" s="102">
        <f>IF($AA1140&gt;$G$20,IF('Silo Levels'!$L$25="Pumping",((PI()*((($C$19+$G$20)-$AA1140)*($O$20/($O$19/2)))^2*((($O$20+$G$20)-$AA1140))/3)*$AB$603)+(((PI()*((($C$19+$G$20)-$AA1140)*($O$20/($O$19/2)))^2*(((($C$19+$G$20)-$AA1140)*($O$20/($O$19/2)))*$AZ$18))/3)*$AB$603),(((PI()*((($C$19+$G$20)-$AA1140)*($O$20/($O$19/2)))^2*((($O$20+$G$20)-$AA1140)/3))*$AB$603)-((PI()*((($C$19+$G$20)-$AA1140)*($O$20/($O$19/2)))^2*(((($C$19+$G$20)-$AA1140)*($O$20/($O$19/2)))*$AZ$18)/3)*$AB$603))),IF('Silo Levels'!$L$25="Pumping",(($D$18*$AB$603)+((PI()*(($C$21/2)^2)*($G$20-$AA1140))*$AB$603))+((($D$18+$H$18)/3)*$BG$18)+(((PI()*($C$21/2)^2*(($C$21/2)*$AZ$18))/3)*$AB$603),(($D$18*$AB$603)+((PI()*(($C$21/2)^2)*($G$20-$AA1140))*$AB$603))+((($D$18+$H$18)/3)*$BG$18)-(((PI()*($C$21/2)^2*(($C$21/2)*$AZ$18))/3)*$AB$603)))</f>
        <v>566.94244882473402</v>
      </c>
      <c r="AC1140" s="73">
        <v>53.5</v>
      </c>
      <c r="AD1140" s="101">
        <f t="shared" si="170"/>
        <v>991.85194358731223</v>
      </c>
      <c r="AE1140" s="66">
        <v>53.5</v>
      </c>
      <c r="AF1140" s="102">
        <f>IF($AE1140&gt;$G$20,IF('Silo Levels'!$L$26="Pumping",((PI()*((($C$19+$G$20)-$AE1140)*($O$20/($O$19/2)))^2*((($O$20+$G$20)-$AE1140))/3)*$AF$603)+(((PI()*((($C$19+$G$20)-$AE1140)*($O$20/($O$19/2)))^2*(((($C$19+$G$20)-$AE1140)*($O$20/($O$19/2)))*$AZ$19))/3)*$AF$603),(((PI()*((($C$19+$G$20)-$AE1140)*($O$20/($O$19/2)))^2*((($O$20+$G$20)-$AE1140)/3))*$AF$603)-((PI()*((($C$19+$G$20)-$AE1140)*($O$20/($O$19/2)))^2*(((($C$19+$G$20)-$AE1140)*($O$20/($O$19/2)))*$AZ$19)/3)*$AF$603))),IF('Silo Levels'!$L$26="Pumping",(($D$18*$AF$603)+((PI()*(($C$21/2)^2)*($G$20-$AE1140))*$AF$603))+((($D$18+$H$18)/3)*$BG$19)+(((PI()*($C$21/2)^2*(($C$21/2)*$AZ$19))/3)*$AF$603),(($D$18*$AF$603)+((PI()*(($C$21/2)^2)*($G$20-$AE1140))*$AF$603))+((($D$18+$H$18)/3)*$BG$19)-(((PI()*($C$21/2)^2*(($C$21/2)*$AZ$19))/3)*$AF$603)))</f>
        <v>784.06579074086403</v>
      </c>
      <c r="AG1140" s="73">
        <v>53.5</v>
      </c>
      <c r="AH1140" s="101">
        <f t="shared" si="171"/>
        <v>938.11616740308818</v>
      </c>
      <c r="AI1140" s="66">
        <v>53.5</v>
      </c>
      <c r="AJ1140" s="102">
        <f>IF($AI1140&gt;$G$20,IF('Silo Levels'!$L$27="Pumping",((PI()*((($C$19+$G$20)-$AI1140)*($O$20/($O$19/2)))^2*((($O$20+$G$20)-$AI1140))/3)*$AJ$603)+(((PI()*((($C$19+$G$20)-$AI1140)*($O$20/($O$19/2)))^2*(((($C$19+$G$20)-$AI1140)*($O$20/($O$19/2)))*$AZ$20))/3)*$AJ$603),(((PI()*((($C$19+$G$20)-$AI1140)*($O$20/($O$19/2)))^2*((($O$20+$G$20)-$AI1140)/3))*$AJ$603)-((PI()*((($C$19+$G$20)-$AI1140)*($O$20/($O$19/2)))^2*(((($C$19+$G$20)-$AI1140)*($O$20/($O$19/2)))*$AZ$20)/3)*$AJ$603))),IF('Silo Levels'!$L$27="Pumping",(($D$18*$AJ$603)+((PI()*(($C$21/2)^2)*($G$20-$AI1140))*$AJ$603))+((($D$18+$H$18)/3)*$BG$20)+(((PI()*($C$21/2)^2*(($C$21/2)*$AZ$20))/3)*$AJ$603),(($D$18*$AJ$603)+((PI()*(($C$21/2)^2)*($G$20-$AI1140))*$AJ$603))+((($D$18+$H$18)/3)*$BG$20)-(((PI()*($C$21/2)^2*(($C$21/2)*$AZ$20))/3)*$AJ$603)))</f>
        <v>545.05841194266759</v>
      </c>
    </row>
    <row r="1141" spans="1:36" x14ac:dyDescent="0.3">
      <c r="A1141">
        <v>53.6</v>
      </c>
      <c r="B1141" s="101">
        <f t="shared" si="163"/>
        <v>844.27889957236221</v>
      </c>
      <c r="C1141" s="66">
        <v>53.6</v>
      </c>
      <c r="D1141" s="102">
        <f>IF($C1141&gt;$G$20,IF('Silo Levels'!$L$19="Pumping",((PI()*((($C$19+$G$20)-$C1141)*($O$20/($O$19/2)))^2*((($O$20+$G$20)-$C1141))/3)*$D$603)+(((PI()*((($C$19+$G$20)-$C1141)*($O$20/($O$19/2)))^2*(((($C$19+$G$20)-$C1141)*($O$20/($O$19/2)))*$AZ$12))/3)*$D$603),(((PI()*((($C$19+$G$20)-$C1141)*($O$20/($O$19/2)))^2*((($O$20+$G$20)-$C1141)/3))*$D$603)-((PI()*((($C$19+$G$20)-$C1141)*($O$20/($O$19/2)))^2*(((($C$19+$G$20)-$C1141)*($O$20/($O$19/2)))*$AZ$12)/3)*$D$603))),IF('Silo Levels'!$L$19="Pumping",(($D$18*$D$603)+((PI()*(($C$21/2)^2)*($G$20-$C1141))*$D$603))+((($D$18+$H$18)/3)*$BG$12)+(((PI()*($C$21/2)^2*(($C$21/2)*$AZ$12))/3)*$D$603),(($D$18*$D$603)+((PI()*(($C$21/2)^2)*($G$20-$C1141))*$D$603))+((($D$18+$H$18)/3)*$BG$12)-(((PI()*($C$21/2)^2*(($C$21/2)*$AZ$12))/3)*$D$603)))</f>
        <v>598.07555398692773</v>
      </c>
      <c r="E1141" s="73">
        <v>53.6</v>
      </c>
      <c r="F1141" s="101">
        <f t="shared" si="164"/>
        <v>764.86335061954651</v>
      </c>
      <c r="G1141" s="66">
        <v>53.6</v>
      </c>
      <c r="H1141" s="102">
        <f>IF($G1141&gt;$G$20,IF('Silo Levels'!$L$20="Pumping",((PI()*((($C$19+$G$20)-$G1141)*($O$20/($O$19/2)))^2*((($O$20+$G$20)-$G1141))/3)*$H$603)+(((PI()*((($C$19+$G$20)-$G1141)*($O$20/($O$19/2)))^2*(((($C$19+$G$20)-$G1141)*($O$20/($O$19/2)))*$AZ$13))/3)*$H$603),(((PI()*((($C$19+$G$20)-$G1141)*($O$20/($O$19/2)))^2*((($O$20+$G$20)-$G1141)/3))*$H$603)-((PI()*((($C$19+$G$20)-$G1141)*($O$20/($O$19/2)))^2*(((($C$19+$G$20)-$G1141)*($O$20/($O$19/2)))*$AZ$13)/3)*$H$603))),IF('Silo Levels'!$L$20="Pumping",(($D$18*$H$603)+((PI()*(($C$21/2)^2)*($G$20-$G1141))*$H$603))+((($D$18+$H$18)/3)*$BG$13)+(((PI()*($C$21/2)^2*(($C$21/2)*$AZ$13))/3)*$H$603),(($D$18*$H$603)+((PI()*(($C$21/2)^2)*($G$20-$G1141))*$H$603))+((($D$18+$H$18)/3)*$BG$13)-(((PI()*($C$21/2)^2*(($C$21/2)*$AZ$13))/3)*$H$603)))</f>
        <v>446.22809541858686</v>
      </c>
      <c r="I1141" s="73">
        <v>53.6</v>
      </c>
      <c r="J1141" s="101">
        <f t="shared" si="165"/>
        <v>768.34803494272796</v>
      </c>
      <c r="K1141" s="66">
        <v>53.6</v>
      </c>
      <c r="L1141" s="102">
        <f>IF($K1141&gt;$G$20,IF('Silo Levels'!$L$21="Pumping",((PI()*((($C$19+$G$20)-$K1141)*($O$20/($O$19/2)))^2*((($O$20+$G$20)-$K1141))/3)*$L$603)+(((PI()*((($C$19+$G$20)-$K1141)*($O$20/($O$19/2)))^2*(((($C$19+$G$20)-$K1141)*($O$20/($O$19/2)))*$AZ$14))/3)*$L$603),(((PI()*((($C$19+$G$20)-$K1141)*($O$20/($O$19/2)))^2*((($O$20+$G$20)-$K1141)/3))*$L$603)-((PI()*((($C$19+$G$20)-$K1141)*($O$20/($O$19/2)))^2*(((($C$19+$G$20)-$K1141)*($O$20/($O$19/2)))*$AZ$14)/3)*$L$603))),IF('Silo Levels'!$L$21="Pumping",(($D$18*$L$603)+((PI()*(($C$21/2)^2)*($G$20-$K1141))*$L$603))+((($D$18+$H$18)/3)*$BG$14)+(((PI()*($C$21/2)^2*(($C$21/2)*$AZ$14))/3)*$L$603),(($D$18*$L$603)+((PI()*(($C$21/2)^2)*($G$20-$K1141))*$L$603))+((($D$18+$H$18)/3)*$BG$14)-(((PI()*($C$21/2)^2*(($C$21/2)*$AZ$14))/3)*$L$603)))</f>
        <v>448.26109130917138</v>
      </c>
      <c r="M1141" s="73">
        <v>53.6</v>
      </c>
      <c r="N1141" s="101">
        <f t="shared" si="166"/>
        <v>786.47200917872999</v>
      </c>
      <c r="O1141" s="66">
        <v>53.6</v>
      </c>
      <c r="P1141" s="102">
        <f>IF($O1141&gt;$G$20,IF('Silo Levels'!$L$22="Pumping",((PI()*((($C$19+$G$20)-$O1141)*($O$20/($O$19/2)))^2*((($O$20+$G$20)-$O1141))/3)*$P$603)+(((PI()*((($C$19+$G$20)-$O1141)*($O$20/($O$19/2)))^2*(((($C$19+$G$20)-$O1141)*($O$20/($O$19/2)))*$AZ$15))/3)*$P$603),(((PI()*((($C$19+$G$20)-$O1141)*($O$20/($O$19/2)))^2*((($O$20+$G$20)-$O1141)/3))*$P$603)-((PI()*((($C$19+$G$20)-$O1141)*($O$20/($O$19/2)))^2*(((($C$19+$G$20)-$O1141)*($O$20/($O$19/2)))*$AZ$15)/3)*$P$603))),IF('Silo Levels'!$L$22="Pumping",(($D$18*$P$603)+((PI()*(($C$21/2)^2)*($G$20-$O1141))*$P$603))+((($D$18+$H$18)/3)*$BG$15)+(((PI()*($C$21/2)^2*(($C$21/2)*$AZ$15))/3)*$P$603),(($D$18*$P$603)+((PI()*(($C$21/2)^2)*($G$20-$O1141))*$P$603))+((($D$18+$H$18)/3)*$BG$15)-(((PI()*($C$21/2)^2*(($C$21/2)*$AZ$15))/3)*$P$603)))</f>
        <v>458.83477940417009</v>
      </c>
      <c r="Q1141" s="73">
        <v>53.6</v>
      </c>
      <c r="R1141" s="101">
        <f t="shared" si="167"/>
        <v>813.54497817465312</v>
      </c>
      <c r="S1141" s="66">
        <v>53.6</v>
      </c>
      <c r="T1141" s="102">
        <f>IF($S1141&gt;$G$20,IF('Silo Levels'!$L$23="Pumping",((PI()*((($C$19+$G$20)-$S1141)*($O$20/($O$19/2)))^2*((($O$20+$G$20)-$S1141))/3)*$T$603)+(((PI()*((($C$19+$G$20)-$S1141)*($O$20/($O$19/2)))^2*(((($C$19+$G$20)-$S1141)*($O$20/($O$19/2)))*$AZ$16))/3)*$T$603),(((PI()*((($C$19+$G$20)-$S1141)*($O$20/($O$19/2)))^2*((($O$20+$G$20)-$S1141)/3))*$T$603)-((PI()*((($C$19+$G$20)-$S1141)*($O$20/($O$19/2)))^2*(((($C$19+$G$20)-$S1141)*($O$20/($O$19/2)))*$AZ$16)/3)*$T$603))),IF('Silo Levels'!$L$23="Pumping",(($D$18*$T$603)+((PI()*(($C$21/2)^2)*($G$20-$S1141))*$T$603))+((($D$18+$H$18)/3)*$BG$16)+(((PI()*($C$21/2)^2*(($C$21/2)*$AZ$16))/3)*$T$603),(($D$18*$T$603)+((PI()*(($C$21/2)^2)*($G$20-$S1141))*$T$603))+((($D$18+$H$18)/3)*$BG$16)-(((PI()*($C$21/2)^2*(($C$21/2)*$AZ$16))/3)*$T$603)))</f>
        <v>474.62939079794614</v>
      </c>
      <c r="U1141" s="73">
        <v>53.6</v>
      </c>
      <c r="V1141" s="101">
        <f t="shared" si="168"/>
        <v>764.86335061954651</v>
      </c>
      <c r="W1141" s="66">
        <v>53.6</v>
      </c>
      <c r="X1141" s="102">
        <f>IF($W1141&gt;$G$20,IF('Silo Levels'!$L$24="Pumping",((PI()*((($C$19+$G$20)-$W1141)*($O$20/($O$19/2)))^2*((($O$20+$G$20)-$W1141))/3)*$X$603)+(((PI()*((($C$19+$G$20)-$W1141)*($O$20/($O$19/2)))^2*(((($C$19+$G$20)-$W1141)*($O$20/($O$19/2)))*$AZ$17))/3)*$X$603),(((PI()*((($C$19+$G$20)-$W1141)*($O$20/($O$19/2)))^2*((($O$20+$G$20)-$W1141)/3))*$X$603)-((PI()*((($C$19+$G$20)-$W1141)*($O$20/($O$19/2)))^2*(((($C$19+$G$20)-$W1141)*($O$20/($O$19/2)))*$AZ$17)/3)*$X$603))),IF('Silo Levels'!$L$24="Pumping",(($D$18*$X$603)+((PI()*(($C$21/2)^2)*($G$20-$W1141))*$X$603))+((($D$18+$H$18)/3)*$BG$17)+(((PI()*($C$21/2)^2*(($C$21/2)*$AZ$17))/3)*$X$603),(($D$18*$X$603)+((PI()*(($C$21/2)^2)*($G$20-$W1141))*$X$603))+((($D$18+$H$18)/3)*$BG$17)-(((PI()*($C$21/2)^2*(($C$21/2)*$AZ$17))/3)*$X$603)))</f>
        <v>446.22809541858686</v>
      </c>
      <c r="Y1141" s="73">
        <v>53.6</v>
      </c>
      <c r="Z1141" s="101">
        <f t="shared" si="169"/>
        <v>878.17660699630619</v>
      </c>
      <c r="AA1141" s="66">
        <v>53.6</v>
      </c>
      <c r="AB1141" s="102">
        <f>IF($AA1141&gt;$G$20,IF('Silo Levels'!$L$25="Pumping",((PI()*((($C$19+$G$20)-$AA1141)*($O$20/($O$19/2)))^2*((($O$20+$G$20)-$AA1141))/3)*$AB$603)+(((PI()*((($C$19+$G$20)-$AA1141)*($O$20/($O$19/2)))^2*(((($C$19+$G$20)-$AA1141)*($O$20/($O$19/2)))*$AZ$18))/3)*$AB$603),(((PI()*((($C$19+$G$20)-$AA1141)*($O$20/($O$19/2)))^2*((($O$20+$G$20)-$AA1141)/3))*$AB$603)-((PI()*((($C$19+$G$20)-$AA1141)*($O$20/($O$19/2)))^2*(((($C$19+$G$20)-$AA1141)*($O$20/($O$19/2)))*$AZ$18)/3)*$AB$603))),IF('Silo Levels'!$L$25="Pumping",(($D$18*$AB$603)+((PI()*(($C$21/2)^2)*($G$20-$AA1141))*$AB$603))+((($D$18+$H$18)/3)*$BG$18)+(((PI()*($C$21/2)^2*(($C$21/2)*$AZ$18))/3)*$AB$603),(($D$18*$AB$603)+((PI()*(($C$21/2)^2)*($G$20-$AA1141))*$AB$603))+((($D$18+$H$18)/3)*$BG$18)-(((PI()*($C$21/2)^2*(($C$21/2)*$AZ$18))/3)*$AB$603)))</f>
        <v>512.33605906689422</v>
      </c>
      <c r="AC1141" s="73">
        <v>53.6</v>
      </c>
      <c r="AD1141" s="101">
        <f t="shared" si="170"/>
        <v>892.63962883052216</v>
      </c>
      <c r="AE1141" s="66">
        <v>53.6</v>
      </c>
      <c r="AF1141" s="102">
        <f>IF($AE1141&gt;$G$20,IF('Silo Levels'!$L$26="Pumping",((PI()*((($C$19+$G$20)-$AE1141)*($O$20/($O$19/2)))^2*((($O$20+$G$20)-$AE1141))/3)*$AF$603)+(((PI()*((($C$19+$G$20)-$AE1141)*($O$20/($O$19/2)))^2*(((($C$19+$G$20)-$AE1141)*($O$20/($O$19/2)))*$AZ$19))/3)*$AF$603),(((PI()*((($C$19+$G$20)-$AE1141)*($O$20/($O$19/2)))^2*((($O$20+$G$20)-$AE1141)/3))*$AF$603)-((PI()*((($C$19+$G$20)-$AE1141)*($O$20/($O$19/2)))^2*(((($C$19+$G$20)-$AE1141)*($O$20/($O$19/2)))*$AZ$19)/3)*$AF$603))),IF('Silo Levels'!$L$26="Pumping",(($D$18*$AF$603)+((PI()*(($C$21/2)^2)*($G$20-$AE1141))*$AF$603))+((($D$18+$H$18)/3)*$BG$19)+(((PI()*($C$21/2)^2*(($C$21/2)*$AZ$19))/3)*$AF$603),(($D$18*$AF$603)+((PI()*(($C$21/2)^2)*($G$20-$AE1141))*$AF$603))+((($D$18+$H$18)/3)*$BG$19)-(((PI()*($C$21/2)^2*(($C$21/2)*$AZ$19))/3)*$AF$603)))</f>
        <v>706.70677186691205</v>
      </c>
      <c r="AG1141" s="73">
        <v>53.6</v>
      </c>
      <c r="AH1141" s="101">
        <f t="shared" si="171"/>
        <v>844.27889957236221</v>
      </c>
      <c r="AI1141" s="66">
        <v>53.6</v>
      </c>
      <c r="AJ1141" s="102">
        <f>IF($AI1141&gt;$G$20,IF('Silo Levels'!$L$27="Pumping",((PI()*((($C$19+$G$20)-$AI1141)*($O$20/($O$19/2)))^2*((($O$20+$G$20)-$AI1141))/3)*$AJ$603)+(((PI()*((($C$19+$G$20)-$AI1141)*($O$20/($O$19/2)))^2*(((($C$19+$G$20)-$AI1141)*($O$20/($O$19/2)))*$AZ$20))/3)*$AJ$603),(((PI()*((($C$19+$G$20)-$AI1141)*($O$20/($O$19/2)))^2*((($O$20+$G$20)-$AI1141)/3))*$AJ$603)-((PI()*((($C$19+$G$20)-$AI1141)*($O$20/($O$19/2)))^2*(((($C$19+$G$20)-$AI1141)*($O$20/($O$19/2)))*$AZ$20)/3)*$AJ$603))),IF('Silo Levels'!$L$27="Pumping",(($D$18*$AJ$603)+((PI()*(($C$21/2)^2)*($G$20-$AI1141))*$AJ$603))+((($D$18+$H$18)/3)*$BG$20)+(((PI()*($C$21/2)^2*(($C$21/2)*$AZ$20))/3)*$AJ$603),(($D$18*$AJ$603)+((PI()*(($C$21/2)^2)*($G$20-$AI1141))*$AJ$603))+((($D$18+$H$18)/3)*$BG$20)-(((PI()*($C$21/2)^2*(($C$21/2)*$AZ$20))/3)*$AJ$603)))</f>
        <v>492.55983445031296</v>
      </c>
    </row>
    <row r="1142" spans="1:36" x14ac:dyDescent="0.3">
      <c r="A1142">
        <v>53.7</v>
      </c>
      <c r="B1142" s="101">
        <f t="shared" si="163"/>
        <v>756.8991279258488</v>
      </c>
      <c r="C1142" s="66">
        <v>53.7</v>
      </c>
      <c r="D1142" s="102">
        <f>IF($C1142&gt;$G$20,IF('Silo Levels'!$L$19="Pumping",((PI()*((($C$19+$G$20)-$C1142)*($O$20/($O$19/2)))^2*((($O$20+$G$20)-$C1142))/3)*$D$603)+(((PI()*((($C$19+$G$20)-$C1142)*($O$20/($O$19/2)))^2*(((($C$19+$G$20)-$C1142)*($O$20/($O$19/2)))*$AZ$12))/3)*$D$603),(((PI()*((($C$19+$G$20)-$C1142)*($O$20/($O$19/2)))^2*((($O$20+$G$20)-$C1142)/3))*$D$603)-((PI()*((($C$19+$G$20)-$C1142)*($O$20/($O$19/2)))^2*(((($C$19+$G$20)-$C1142)*($O$20/($O$19/2)))*$AZ$12)/3)*$D$603))),IF('Silo Levels'!$L$19="Pumping",(($D$18*$D$603)+((PI()*(($C$21/2)^2)*($G$20-$C1142))*$D$603))+((($D$18+$H$18)/3)*$BG$12)+(((PI()*($C$21/2)^2*(($C$21/2)*$AZ$12))/3)*$D$603),(($D$18*$D$603)+((PI()*(($C$21/2)^2)*($G$20-$C1142))*$D$603))+((($D$18+$H$18)/3)*$BG$12)-(((PI()*($C$21/2)^2*(($C$21/2)*$AZ$12))/3)*$D$603)))</f>
        <v>537.52931260680418</v>
      </c>
      <c r="E1142" s="73">
        <v>53.7</v>
      </c>
      <c r="F1142" s="101">
        <f t="shared" si="164"/>
        <v>685.70279721500788</v>
      </c>
      <c r="G1142" s="66">
        <v>53.7</v>
      </c>
      <c r="H1142" s="102">
        <f>IF($G1142&gt;$G$20,IF('Silo Levels'!$L$20="Pumping",((PI()*((($C$19+$G$20)-$G1142)*($O$20/($O$19/2)))^2*((($O$20+$G$20)-$G1142))/3)*$H$603)+(((PI()*((($C$19+$G$20)-$G1142)*($O$20/($O$19/2)))^2*(((($C$19+$G$20)-$G1142)*($O$20/($O$19/2)))*$AZ$13))/3)*$H$603),(((PI()*((($C$19+$G$20)-$G1142)*($O$20/($O$19/2)))^2*((($O$20+$G$20)-$G1142)/3))*$H$603)-((PI()*((($C$19+$G$20)-$G1142)*($O$20/($O$19/2)))^2*(((($C$19+$G$20)-$G1142)*($O$20/($O$19/2)))*$AZ$13)/3)*$H$603))),IF('Silo Levels'!$L$20="Pumping",(($D$18*$H$603)+((PI()*(($C$21/2)^2)*($G$20-$G1142))*$H$603))+((($D$18+$H$18)/3)*$BG$13)+(((PI()*($C$21/2)^2*(($C$21/2)*$AZ$13))/3)*$H$603),(($D$18*$H$603)+((PI()*(($C$21/2)^2)*($G$20-$G1142))*$H$603))+((($D$18+$H$18)/3)*$BG$13)-(((PI()*($C$21/2)^2*(($C$21/2)*$AZ$13))/3)*$H$603)))</f>
        <v>401.79537539926451</v>
      </c>
      <c r="I1142" s="73">
        <v>53.7</v>
      </c>
      <c r="J1142" s="101">
        <f t="shared" si="165"/>
        <v>688.82682948283889</v>
      </c>
      <c r="K1142" s="66">
        <v>53.7</v>
      </c>
      <c r="L1142" s="102">
        <f>IF($K1142&gt;$G$20,IF('Silo Levels'!$L$21="Pumping",((PI()*((($C$19+$G$20)-$K1142)*($O$20/($O$19/2)))^2*((($O$20+$G$20)-$K1142))/3)*$L$603)+(((PI()*((($C$19+$G$20)-$K1142)*($O$20/($O$19/2)))^2*(((($C$19+$G$20)-$K1142)*($O$20/($O$19/2)))*$AZ$14))/3)*$L$603),(((PI()*((($C$19+$G$20)-$K1142)*($O$20/($O$19/2)))^2*((($O$20+$G$20)-$K1142)/3))*$L$603)-((PI()*((($C$19+$G$20)-$K1142)*($O$20/($O$19/2)))^2*(((($C$19+$G$20)-$K1142)*($O$20/($O$19/2)))*$AZ$14)/3)*$L$603))),IF('Silo Levels'!$L$21="Pumping",(($D$18*$L$603)+((PI()*(($C$21/2)^2)*($G$20-$K1142))*$L$603))+((($D$18+$H$18)/3)*$BG$14)+(((PI()*($C$21/2)^2*(($C$21/2)*$AZ$14))/3)*$L$603),(($D$18*$L$603)+((PI()*(($C$21/2)^2)*($G$20-$K1142))*$L$603))+((($D$18+$H$18)/3)*$BG$14)-(((PI()*($C$21/2)^2*(($C$21/2)*$AZ$14))/3)*$L$603)))</f>
        <v>403.62593774042847</v>
      </c>
      <c r="M1142" s="73">
        <v>53.7</v>
      </c>
      <c r="N1142" s="101">
        <f t="shared" si="166"/>
        <v>705.07503881358116</v>
      </c>
      <c r="O1142" s="66">
        <v>53.7</v>
      </c>
      <c r="P1142" s="102">
        <f>IF($O1142&gt;$G$20,IF('Silo Levels'!$L$22="Pumping",((PI()*((($C$19+$G$20)-$O1142)*($O$20/($O$19/2)))^2*((($O$20+$G$20)-$O1142))/3)*$P$603)+(((PI()*((($C$19+$G$20)-$O1142)*($O$20/($O$19/2)))^2*(((($C$19+$G$20)-$O1142)*($O$20/($O$19/2)))*$AZ$15))/3)*$P$603),(((PI()*((($C$19+$G$20)-$O1142)*($O$20/($O$19/2)))^2*((($O$20+$G$20)-$O1142)/3))*$P$603)-((PI()*((($C$19+$G$20)-$O1142)*($O$20/($O$19/2)))^2*(((($C$19+$G$20)-$O1142)*($O$20/($O$19/2)))*$AZ$15)/3)*$P$603))),IF('Silo Levels'!$L$22="Pumping",(($D$18*$P$603)+((PI()*(($C$21/2)^2)*($G$20-$O1142))*$P$603))+((($D$18+$H$18)/3)*$BG$15)+(((PI()*($C$21/2)^2*(($C$21/2)*$AZ$15))/3)*$P$603),(($D$18*$P$603)+((PI()*(($C$21/2)^2)*($G$20-$O1142))*$P$603))+((($D$18+$H$18)/3)*$BG$15)-(((PI()*($C$21/2)^2*(($C$21/2)*$AZ$15))/3)*$P$603)))</f>
        <v>413.14676133065859</v>
      </c>
      <c r="Q1142" s="73">
        <v>53.7</v>
      </c>
      <c r="R1142" s="101">
        <f t="shared" si="167"/>
        <v>729.34605474653529</v>
      </c>
      <c r="S1142" s="66">
        <v>53.7</v>
      </c>
      <c r="T1142" s="102">
        <f>IF($S1142&gt;$G$20,IF('Silo Levels'!$L$23="Pumping",((PI()*((($C$19+$G$20)-$S1142)*($O$20/($O$19/2)))^2*((($O$20+$G$20)-$S1142))/3)*$T$603)+(((PI()*((($C$19+$G$20)-$S1142)*($O$20/($O$19/2)))^2*(((($C$19+$G$20)-$S1142)*($O$20/($O$19/2)))*$AZ$16))/3)*$T$603),(((PI()*((($C$19+$G$20)-$S1142)*($O$20/($O$19/2)))^2*((($O$20+$G$20)-$S1142)/3))*$T$603)-((PI()*((($C$19+$G$20)-$S1142)*($O$20/($O$19/2)))^2*(((($C$19+$G$20)-$S1142)*($O$20/($O$19/2)))*$AZ$16)/3)*$T$603))),IF('Silo Levels'!$L$23="Pumping",(($D$18*$T$603)+((PI()*(($C$21/2)^2)*($G$20-$S1142))*$T$603))+((($D$18+$H$18)/3)*$BG$16)+(((PI()*($C$21/2)^2*(($C$21/2)*$AZ$16))/3)*$T$603),(($D$18*$T$603)+((PI()*(($C$21/2)^2)*($G$20-$S1142))*$T$603))+((($D$18+$H$18)/3)*$BG$16)-(((PI()*($C$21/2)^2*(($C$21/2)*$AZ$16))/3)*$T$603)))</f>
        <v>427.36863996045366</v>
      </c>
      <c r="U1142" s="73">
        <v>53.7</v>
      </c>
      <c r="V1142" s="101">
        <f t="shared" si="168"/>
        <v>685.70279721500788</v>
      </c>
      <c r="W1142" s="66">
        <v>53.7</v>
      </c>
      <c r="X1142" s="102">
        <f>IF($W1142&gt;$G$20,IF('Silo Levels'!$L$24="Pumping",((PI()*((($C$19+$G$20)-$W1142)*($O$20/($O$19/2)))^2*((($O$20+$G$20)-$W1142))/3)*$X$603)+(((PI()*((($C$19+$G$20)-$W1142)*($O$20/($O$19/2)))^2*(((($C$19+$G$20)-$W1142)*($O$20/($O$19/2)))*$AZ$17))/3)*$X$603),(((PI()*((($C$19+$G$20)-$W1142)*($O$20/($O$19/2)))^2*((($O$20+$G$20)-$W1142)/3))*$X$603)-((PI()*((($C$19+$G$20)-$W1142)*($O$20/($O$19/2)))^2*(((($C$19+$G$20)-$W1142)*($O$20/($O$19/2)))*$AZ$17)/3)*$X$603))),IF('Silo Levels'!$L$24="Pumping",(($D$18*$X$603)+((PI()*(($C$21/2)^2)*($G$20-$W1142))*$X$603))+((($D$18+$H$18)/3)*$BG$17)+(((PI()*($C$21/2)^2*(($C$21/2)*$AZ$17))/3)*$X$603),(($D$18*$X$603)+((PI()*(($C$21/2)^2)*($G$20-$W1142))*$X$603))+((($D$18+$H$18)/3)*$BG$17)-(((PI()*($C$21/2)^2*(($C$21/2)*$AZ$17))/3)*$X$603)))</f>
        <v>401.79537539926451</v>
      </c>
      <c r="Y1142" s="73">
        <v>53.7</v>
      </c>
      <c r="Z1142" s="101">
        <f t="shared" si="169"/>
        <v>787.28854687362116</v>
      </c>
      <c r="AA1142" s="66">
        <v>53.7</v>
      </c>
      <c r="AB1142" s="102">
        <f>IF($AA1142&gt;$G$20,IF('Silo Levels'!$L$25="Pumping",((PI()*((($C$19+$G$20)-$AA1142)*($O$20/($O$19/2)))^2*((($O$20+$G$20)-$AA1142))/3)*$AB$603)+(((PI()*((($C$19+$G$20)-$AA1142)*($O$20/($O$19/2)))^2*(((($C$19+$G$20)-$AA1142)*($O$20/($O$19/2)))*$AZ$18))/3)*$AB$603),(((PI()*((($C$19+$G$20)-$AA1142)*($O$20/($O$19/2)))^2*((($O$20+$G$20)-$AA1142)/3))*$AB$603)-((PI()*((($C$19+$G$20)-$AA1142)*($O$20/($O$19/2)))^2*(((($C$19+$G$20)-$AA1142)*($O$20/($O$19/2)))*$AZ$18)/3)*$AB$603))),IF('Silo Levels'!$L$25="Pumping",(($D$18*$AB$603)+((PI()*(($C$21/2)^2)*($G$20-$AA1142))*$AB$603))+((($D$18+$H$18)/3)*$BG$18)+(((PI()*($C$21/2)^2*(($C$21/2)*$AZ$18))/3)*$AB$603),(($D$18*$AB$603)+((PI()*(($C$21/2)^2)*($G$20-$AA1142))*$AB$603))+((($D$18+$H$18)/3)*$BG$18)-(((PI()*($C$21/2)^2*(($C$21/2)*$AZ$18))/3)*$AB$603)))</f>
        <v>461.32070413508973</v>
      </c>
      <c r="AC1142" s="73">
        <v>53.7</v>
      </c>
      <c r="AD1142" s="101">
        <f t="shared" si="170"/>
        <v>800.25469895800404</v>
      </c>
      <c r="AE1142" s="66">
        <v>53.7</v>
      </c>
      <c r="AF1142" s="102">
        <f>IF($AE1142&gt;$G$20,IF('Silo Levels'!$L$26="Pumping",((PI()*((($C$19+$G$20)-$AE1142)*($O$20/($O$19/2)))^2*((($O$20+$G$20)-$AE1142))/3)*$AF$603)+(((PI()*((($C$19+$G$20)-$AE1142)*($O$20/($O$19/2)))^2*(((($C$19+$G$20)-$AE1142)*($O$20/($O$19/2)))*$AZ$19))/3)*$AF$603),(((PI()*((($C$19+$G$20)-$AE1142)*($O$20/($O$19/2)))^2*((($O$20+$G$20)-$AE1142)/3))*$AF$603)-((PI()*((($C$19+$G$20)-$AE1142)*($O$20/($O$19/2)))^2*(((($C$19+$G$20)-$AE1142)*($O$20/($O$19/2)))*$AZ$19)/3)*$AF$603))),IF('Silo Levels'!$L$26="Pumping",(($D$18*$AF$603)+((PI()*(($C$21/2)^2)*($G$20-$AE1142))*$AF$603))+((($D$18+$H$18)/3)*$BG$19)+(((PI()*($C$21/2)^2*(($C$21/2)*$AZ$19))/3)*$AF$603),(($D$18*$AF$603)+((PI()*(($C$21/2)^2)*($G$20-$AE1142))*$AF$603))+((($D$18+$H$18)/3)*$BG$19)-(((PI()*($C$21/2)^2*(($C$21/2)*$AZ$19))/3)*$AF$603)))</f>
        <v>634.58653390175095</v>
      </c>
      <c r="AG1142" s="73">
        <v>53.7</v>
      </c>
      <c r="AH1142" s="101">
        <f t="shared" si="171"/>
        <v>756.8991279258488</v>
      </c>
      <c r="AI1142" s="66">
        <v>53.7</v>
      </c>
      <c r="AJ1142" s="102">
        <f>IF($AI1142&gt;$G$20,IF('Silo Levels'!$L$27="Pumping",((PI()*((($C$19+$G$20)-$AI1142)*($O$20/($O$19/2)))^2*((($O$20+$G$20)-$AI1142))/3)*$AJ$603)+(((PI()*((($C$19+$G$20)-$AI1142)*($O$20/($O$19/2)))^2*(((($C$19+$G$20)-$AI1142)*($O$20/($O$19/2)))*$AZ$20))/3)*$AJ$603),(((PI()*((($C$19+$G$20)-$AI1142)*($O$20/($O$19/2)))^2*((($O$20+$G$20)-$AI1142)/3))*$AJ$603)-((PI()*((($C$19+$G$20)-$AI1142)*($O$20/($O$19/2)))^2*(((($C$19+$G$20)-$AI1142)*($O$20/($O$19/2)))*$AZ$20)/3)*$AJ$603))),IF('Silo Levels'!$L$27="Pumping",(($D$18*$AJ$603)+((PI()*(($C$21/2)^2)*($G$20-$AI1142))*$AJ$603))+((($D$18+$H$18)/3)*$BG$20)+(((PI()*($C$21/2)^2*(($C$21/2)*$AZ$20))/3)*$AJ$603),(($D$18*$AJ$603)+((PI()*(($C$21/2)^2)*($G$20-$AI1142))*$AJ$603))+((($D$18+$H$18)/3)*$BG$20)-(((PI()*($C$21/2)^2*(($C$21/2)*$AZ$20))/3)*$AJ$603)))</f>
        <v>443.51367747007077</v>
      </c>
    </row>
    <row r="1143" spans="1:36" x14ac:dyDescent="0.3">
      <c r="A1143">
        <v>53.8</v>
      </c>
      <c r="B1143" s="101">
        <f t="shared" si="163"/>
        <v>675.74743739773021</v>
      </c>
      <c r="C1143" s="66">
        <v>53.8</v>
      </c>
      <c r="D1143" s="102">
        <f>IF($C1143&gt;$G$20,IF('Silo Levels'!$L$19="Pumping",((PI()*((($C$19+$G$20)-$C1143)*($O$20/($O$19/2)))^2*((($O$20+$G$20)-$C1143))/3)*$D$603)+(((PI()*((($C$19+$G$20)-$C1143)*($O$20/($O$19/2)))^2*(((($C$19+$G$20)-$C1143)*($O$20/($O$19/2)))*$AZ$12))/3)*$D$603),(((PI()*((($C$19+$G$20)-$C1143)*($O$20/($O$19/2)))^2*((($O$20+$G$20)-$C1143)/3))*$D$603)-((PI()*((($C$19+$G$20)-$C1143)*($O$20/($O$19/2)))^2*(((($C$19+$G$20)-$C1143)*($O$20/($O$19/2)))*$AZ$12)/3)*$D$603))),IF('Silo Levels'!$L$19="Pumping",(($D$18*$D$603)+((PI()*(($C$21/2)^2)*($G$20-$C1143))*$D$603))+((($D$18+$H$18)/3)*$BG$12)+(((PI()*($C$21/2)^2*(($C$21/2)*$AZ$12))/3)*$D$603),(($D$18*$D$603)+((PI()*(($C$21/2)^2)*($G$20-$C1143))*$D$603))+((($D$18+$H$18)/3)*$BG$12)-(((PI()*($C$21/2)^2*(($C$21/2)*$AZ$12))/3)*$D$603)))</f>
        <v>481.18697873197971</v>
      </c>
      <c r="E1143" s="73">
        <v>53.8</v>
      </c>
      <c r="F1143" s="101">
        <f t="shared" si="164"/>
        <v>612.18449188105171</v>
      </c>
      <c r="G1143" s="66">
        <v>53.8</v>
      </c>
      <c r="H1143" s="102">
        <f>IF($G1143&gt;$G$20,IF('Silo Levels'!$L$20="Pumping",((PI()*((($C$19+$G$20)-$G1143)*($O$20/($O$19/2)))^2*((($O$20+$G$20)-$G1143))/3)*$H$603)+(((PI()*((($C$19+$G$20)-$G1143)*($O$20/($O$19/2)))^2*(((($C$19+$G$20)-$G1143)*($O$20/($O$19/2)))*$AZ$13))/3)*$H$603),(((PI()*((($C$19+$G$20)-$G1143)*($O$20/($O$19/2)))^2*((($O$20+$G$20)-$G1143)/3))*$H$603)-((PI()*((($C$19+$G$20)-$G1143)*($O$20/($O$19/2)))^2*(((($C$19+$G$20)-$G1143)*($O$20/($O$19/2)))*$AZ$13)/3)*$H$603))),IF('Silo Levels'!$L$20="Pumping",(($D$18*$H$603)+((PI()*(($C$21/2)^2)*($G$20-$G1143))*$H$603))+((($D$18+$H$18)/3)*$BG$13)+(((PI()*($C$21/2)^2*(($C$21/2)*$AZ$13))/3)*$H$603),(($D$18*$H$603)+((PI()*(($C$21/2)^2)*($G$20-$G1143))*$H$603))+((($D$18+$H$18)/3)*$BG$13)-(((PI()*($C$21/2)^2*(($C$21/2)*$AZ$13))/3)*$H$603)))</f>
        <v>360.38522712465613</v>
      </c>
      <c r="I1143" s="73">
        <v>53.8</v>
      </c>
      <c r="J1143" s="101">
        <f t="shared" si="165"/>
        <v>614.97357793155311</v>
      </c>
      <c r="K1143" s="66">
        <v>53.8</v>
      </c>
      <c r="L1143" s="102">
        <f>IF($K1143&gt;$G$20,IF('Silo Levels'!$L$21="Pumping",((PI()*((($C$19+$G$20)-$K1143)*($O$20/($O$19/2)))^2*((($O$20+$G$20)-$K1143))/3)*$L$603)+(((PI()*((($C$19+$G$20)-$K1143)*($O$20/($O$19/2)))^2*(((($C$19+$G$20)-$K1143)*($O$20/($O$19/2)))*$AZ$14))/3)*$L$603),(((PI()*((($C$19+$G$20)-$K1143)*($O$20/($O$19/2)))^2*((($O$20+$G$20)-$K1143)/3))*$L$603)-((PI()*((($C$19+$G$20)-$K1143)*($O$20/($O$19/2)))^2*(((($C$19+$G$20)-$K1143)*($O$20/($O$19/2)))*$AZ$14)/3)*$L$603))),IF('Silo Levels'!$L$21="Pumping",(($D$18*$L$603)+((PI()*(($C$21/2)^2)*($G$20-$K1143))*$L$603))+((($D$18+$H$18)/3)*$BG$14)+(((PI()*($C$21/2)^2*(($C$21/2)*$AZ$14))/3)*$L$603),(($D$18*$L$603)+((PI()*(($C$21/2)^2)*($G$20-$K1143))*$L$603))+((($D$18+$H$18)/3)*$BG$14)-(((PI()*($C$21/2)^2*(($C$21/2)*$AZ$14))/3)*$L$603)))</f>
        <v>362.02712662245563</v>
      </c>
      <c r="M1143" s="73">
        <v>53.8</v>
      </c>
      <c r="N1143" s="101">
        <f t="shared" si="166"/>
        <v>629.47971938746798</v>
      </c>
      <c r="O1143" s="66">
        <v>53.8</v>
      </c>
      <c r="P1143" s="102">
        <f>IF($O1143&gt;$G$20,IF('Silo Levels'!$L$22="Pumping",((PI()*((($C$19+$G$20)-$O1143)*($O$20/($O$19/2)))^2*((($O$20+$G$20)-$O1143))/3)*$P$603)+(((PI()*((($C$19+$G$20)-$O1143)*($O$20/($O$19/2)))^2*(((($C$19+$G$20)-$O1143)*($O$20/($O$19/2)))*$AZ$15))/3)*$P$603),(((PI()*((($C$19+$G$20)-$O1143)*($O$20/($O$19/2)))^2*((($O$20+$G$20)-$O1143)/3))*$P$603)-((PI()*((($C$19+$G$20)-$O1143)*($O$20/($O$19/2)))^2*(((($C$19+$G$20)-$O1143)*($O$20/($O$19/2)))*$AZ$15)/3)*$P$603))),IF('Silo Levels'!$L$22="Pumping",(($D$18*$P$603)+((PI()*(($C$21/2)^2)*($G$20-$O1143))*$P$603))+((($D$18+$H$18)/3)*$BG$15)+(((PI()*($C$21/2)^2*(($C$21/2)*$AZ$15))/3)*$P$603),(($D$18*$P$603)+((PI()*(($C$21/2)^2)*($G$20-$O1143))*$P$603))+((($D$18+$H$18)/3)*$BG$15)-(((PI()*($C$21/2)^2*(($C$21/2)*$AZ$15))/3)*$P$603)))</f>
        <v>370.56670766807946</v>
      </c>
      <c r="Q1143" s="73">
        <v>53.8</v>
      </c>
      <c r="R1143" s="101">
        <f t="shared" si="167"/>
        <v>651.14849428046807</v>
      </c>
      <c r="S1143" s="66">
        <v>53.8</v>
      </c>
      <c r="T1143" s="102">
        <f>IF($S1143&gt;$G$20,IF('Silo Levels'!$L$23="Pumping",((PI()*((($C$19+$G$20)-$S1143)*($O$20/($O$19/2)))^2*((($O$20+$G$20)-$S1143))/3)*$T$603)+(((PI()*((($C$19+$G$20)-$S1143)*($O$20/($O$19/2)))^2*(((($C$19+$G$20)-$S1143)*($O$20/($O$19/2)))*$AZ$16))/3)*$T$603),(((PI()*((($C$19+$G$20)-$S1143)*($O$20/($O$19/2)))^2*((($O$20+$G$20)-$S1143)/3))*$T$603)-((PI()*((($C$19+$G$20)-$S1143)*($O$20/($O$19/2)))^2*(((($C$19+$G$20)-$S1143)*($O$20/($O$19/2)))*$AZ$16)/3)*$T$603))),IF('Silo Levels'!$L$23="Pumping",(($D$18*$T$603)+((PI()*(($C$21/2)^2)*($G$20-$S1143))*$T$603))+((($D$18+$H$18)/3)*$BG$16)+(((PI()*($C$21/2)^2*(($C$21/2)*$AZ$16))/3)*$T$603),(($D$18*$T$603)+((PI()*(($C$21/2)^2)*($G$20-$S1143))*$T$603))+((($D$18+$H$18)/3)*$BG$16)-(((PI()*($C$21/2)^2*(($C$21/2)*$AZ$16))/3)*$T$603)))</f>
        <v>383.32283995318841</v>
      </c>
      <c r="U1143" s="73">
        <v>53.8</v>
      </c>
      <c r="V1143" s="101">
        <f t="shared" si="168"/>
        <v>612.18449188105171</v>
      </c>
      <c r="W1143" s="66">
        <v>53.8</v>
      </c>
      <c r="X1143" s="102">
        <f>IF($W1143&gt;$G$20,IF('Silo Levels'!$L$24="Pumping",((PI()*((($C$19+$G$20)-$W1143)*($O$20/($O$19/2)))^2*((($O$20+$G$20)-$W1143))/3)*$X$603)+(((PI()*((($C$19+$G$20)-$W1143)*($O$20/($O$19/2)))^2*(((($C$19+$G$20)-$W1143)*($O$20/($O$19/2)))*$AZ$17))/3)*$X$603),(((PI()*((($C$19+$G$20)-$W1143)*($O$20/($O$19/2)))^2*((($O$20+$G$20)-$W1143)/3))*$X$603)-((PI()*((($C$19+$G$20)-$W1143)*($O$20/($O$19/2)))^2*(((($C$19+$G$20)-$W1143)*($O$20/($O$19/2)))*$AZ$17)/3)*$X$603))),IF('Silo Levels'!$L$24="Pumping",(($D$18*$X$603)+((PI()*(($C$21/2)^2)*($G$20-$W1143))*$X$603))+((($D$18+$H$18)/3)*$BG$17)+(((PI()*($C$21/2)^2*(($C$21/2)*$AZ$17))/3)*$X$603),(($D$18*$X$603)+((PI()*(($C$21/2)^2)*($G$20-$W1143))*$X$603))+((($D$18+$H$18)/3)*$BG$17)-(((PI()*($C$21/2)^2*(($C$21/2)*$AZ$17))/3)*$X$603)))</f>
        <v>360.38522712465613</v>
      </c>
      <c r="Y1143" s="73">
        <v>53.8</v>
      </c>
      <c r="Z1143" s="101">
        <f t="shared" si="169"/>
        <v>702.87862465941635</v>
      </c>
      <c r="AA1143" s="66">
        <v>53.8</v>
      </c>
      <c r="AB1143" s="102">
        <f>IF($AA1143&gt;$G$20,IF('Silo Levels'!$L$25="Pumping",((PI()*((($C$19+$G$20)-$AA1143)*($O$20/($O$19/2)))^2*((($O$20+$G$20)-$AA1143))/3)*$AB$603)+(((PI()*((($C$19+$G$20)-$AA1143)*($O$20/($O$19/2)))^2*(((($C$19+$G$20)-$AA1143)*($O$20/($O$19/2)))*$AZ$18))/3)*$AB$603),(((PI()*((($C$19+$G$20)-$AA1143)*($O$20/($O$19/2)))^2*((($O$20+$G$20)-$AA1143)/3))*$AB$603)-((PI()*((($C$19+$G$20)-$AA1143)*($O$20/($O$19/2)))^2*(((($C$19+$G$20)-$AA1143)*($O$20/($O$19/2)))*$AZ$18)/3)*$AB$603))),IF('Silo Levels'!$L$25="Pumping",(($D$18*$AB$603)+((PI()*(($C$21/2)^2)*($G$20-$AA1143))*$AB$603))+((($D$18+$H$18)/3)*$BG$18)+(((PI()*($C$21/2)^2*(($C$21/2)*$AZ$18))/3)*$AB$603),(($D$18*$AB$603)+((PI()*(($C$21/2)^2)*($G$20-$AA1143))*$AB$603))+((($D$18+$H$18)/3)*$BG$18)-(((PI()*($C$21/2)^2*(($C$21/2)*$AZ$18))/3)*$AB$603)))</f>
        <v>413.77571001613614</v>
      </c>
      <c r="AC1143" s="73">
        <v>53.8</v>
      </c>
      <c r="AD1143" s="101">
        <f t="shared" si="170"/>
        <v>714.45459789106906</v>
      </c>
      <c r="AE1143" s="66">
        <v>53.8</v>
      </c>
      <c r="AF1143" s="102">
        <f>IF($AE1143&gt;$G$20,IF('Silo Levels'!$L$26="Pumping",((PI()*((($C$19+$G$20)-$AE1143)*($O$20/($O$19/2)))^2*((($O$20+$G$20)-$AE1143))/3)*$AF$603)+(((PI()*((($C$19+$G$20)-$AE1143)*($O$20/($O$19/2)))^2*(((($C$19+$G$20)-$AE1143)*($O$20/($O$19/2)))*$AZ$19))/3)*$AF$603),(((PI()*((($C$19+$G$20)-$AE1143)*($O$20/($O$19/2)))^2*((($O$20+$G$20)-$AE1143)/3))*$AF$603)-((PI()*((($C$19+$G$20)-$AE1143)*($O$20/($O$19/2)))^2*(((($C$19+$G$20)-$AE1143)*($O$20/($O$19/2)))*$AZ$19)/3)*$AF$603))),IF('Silo Levels'!$L$26="Pumping",(($D$18*$AF$603)+((PI()*(($C$21/2)^2)*($G$20-$AE1143))*$AF$603))+((($D$18+$H$18)/3)*$BG$19)+(((PI()*($C$21/2)^2*(($C$21/2)*$AZ$19))/3)*$AF$603),(($D$18*$AF$603)+((PI()*(($C$21/2)^2)*($G$20-$AE1143))*$AF$603))+((($D$18+$H$18)/3)*$BG$19)-(((PI()*($C$21/2)^2*(($C$21/2)*$AZ$19))/3)*$AF$603)))</f>
        <v>567.52246808651978</v>
      </c>
      <c r="AG1143" s="73">
        <v>53.8</v>
      </c>
      <c r="AH1143" s="101">
        <f t="shared" si="171"/>
        <v>675.74743739773021</v>
      </c>
      <c r="AI1143" s="66">
        <v>53.8</v>
      </c>
      <c r="AJ1143" s="102">
        <f>IF($AI1143&gt;$G$20,IF('Silo Levels'!$L$27="Pumping",((PI()*((($C$19+$G$20)-$AI1143)*($O$20/($O$19/2)))^2*((($O$20+$G$20)-$AI1143))/3)*$AJ$603)+(((PI()*((($C$19+$G$20)-$AI1143)*($O$20/($O$19/2)))^2*(((($C$19+$G$20)-$AI1143)*($O$20/($O$19/2)))*$AZ$20))/3)*$AJ$603),(((PI()*((($C$19+$G$20)-$AI1143)*($O$20/($O$19/2)))^2*((($O$20+$G$20)-$AI1143)/3))*$AJ$603)-((PI()*((($C$19+$G$20)-$AI1143)*($O$20/($O$19/2)))^2*(((($C$19+$G$20)-$AI1143)*($O$20/($O$19/2)))*$AZ$20)/3)*$AJ$603))),IF('Silo Levels'!$L$27="Pumping",(($D$18*$AJ$603)+((PI()*(($C$21/2)^2)*($G$20-$AI1143))*$AJ$603))+((($D$18+$H$18)/3)*$BG$20)+(((PI()*($C$21/2)^2*(($C$21/2)*$AZ$20))/3)*$AJ$603),(($D$18*$AJ$603)+((PI()*(($C$21/2)^2)*($G$20-$AI1143))*$AJ$603))+((($D$18+$H$18)/3)*$BG$20)-(((PI()*($C$21/2)^2*(($C$21/2)*$AZ$20))/3)*$AJ$603)))</f>
        <v>397.80392501808666</v>
      </c>
    </row>
    <row r="1144" spans="1:36" x14ac:dyDescent="0.3">
      <c r="A1144">
        <v>53.9</v>
      </c>
      <c r="B1144" s="101">
        <f t="shared" si="163"/>
        <v>600.59441292217059</v>
      </c>
      <c r="C1144" s="66">
        <v>53.9</v>
      </c>
      <c r="D1144" s="102">
        <f>IF($C1144&gt;$G$20,IF('Silo Levels'!$L$19="Pumping",((PI()*((($C$19+$G$20)-$C1144)*($O$20/($O$19/2)))^2*((($O$20+$G$20)-$C1144))/3)*$D$603)+(((PI()*((($C$19+$G$20)-$C1144)*($O$20/($O$19/2)))^2*(((($C$19+$G$20)-$C1144)*($O$20/($O$19/2)))*$AZ$12))/3)*$D$603),(((PI()*((($C$19+$G$20)-$C1144)*($O$20/($O$19/2)))^2*((($O$20+$G$20)-$C1144)/3))*$D$603)-((PI()*((($C$19+$G$20)-$C1144)*($O$20/($O$19/2)))^2*(((($C$19+$G$20)-$C1144)*($O$20/($O$19/2)))*$AZ$12)/3)*$D$603))),IF('Silo Levels'!$L$19="Pumping",(($D$18*$D$603)+((PI()*(($C$21/2)^2)*($G$20-$C1144))*$D$603))+((($D$18+$H$18)/3)*$BG$12)+(((PI()*($C$21/2)^2*(($C$21/2)*$AZ$12))/3)*$D$603),(($D$18*$D$603)+((PI()*(($C$21/2)^2)*($G$20-$C1144))*$D$603))+((($D$18+$H$18)/3)*$BG$12)-(((PI()*($C$21/2)^2*(($C$21/2)*$AZ$12))/3)*$D$603)))</f>
        <v>428.89851665399851</v>
      </c>
      <c r="E1144" s="73">
        <v>53.9</v>
      </c>
      <c r="F1144" s="101">
        <f t="shared" si="164"/>
        <v>544.10059905998935</v>
      </c>
      <c r="G1144" s="66">
        <v>53.9</v>
      </c>
      <c r="H1144" s="102">
        <f>IF($G1144&gt;$G$20,IF('Silo Levels'!$L$20="Pumping",((PI()*((($C$19+$G$20)-$G1144)*($O$20/($O$19/2)))^2*((($O$20+$G$20)-$G1144))/3)*$H$603)+(((PI()*((($C$19+$G$20)-$G1144)*($O$20/($O$19/2)))^2*(((($C$19+$G$20)-$G1144)*($O$20/($O$19/2)))*$AZ$13))/3)*$H$603),(((PI()*((($C$19+$G$20)-$G1144)*($O$20/($O$19/2)))^2*((($O$20+$G$20)-$G1144)/3))*$H$603)-((PI()*((($C$19+$G$20)-$G1144)*($O$20/($O$19/2)))^2*(((($C$19+$G$20)-$G1144)*($O$20/($O$19/2)))*$AZ$13)/3)*$H$603))),IF('Silo Levels'!$L$20="Pumping",(($D$18*$H$603)+((PI()*(($C$21/2)^2)*($G$20-$G1144))*$H$603))+((($D$18+$H$18)/3)*$BG$13)+(((PI()*($C$21/2)^2*(($C$21/2)*$AZ$13))/3)*$H$603),(($D$18*$H$603)+((PI()*(($C$21/2)^2)*($G$20-$G1144))*$H$603))+((($D$18+$H$18)/3)*$BG$13)-(((PI()*($C$21/2)^2*(($C$21/2)*$AZ$13))/3)*$H$603)))</f>
        <v>321.89254744201372</v>
      </c>
      <c r="I1144" s="73">
        <v>53.9</v>
      </c>
      <c r="J1144" s="101">
        <f t="shared" si="165"/>
        <v>546.57949784137588</v>
      </c>
      <c r="K1144" s="66">
        <v>53.9</v>
      </c>
      <c r="L1144" s="102">
        <f>IF($K1144&gt;$G$20,IF('Silo Levels'!$L$21="Pumping",((PI()*((($C$19+$G$20)-$K1144)*($O$20/($O$19/2)))^2*((($O$20+$G$20)-$K1144))/3)*$L$603)+(((PI()*((($C$19+$G$20)-$K1144)*($O$20/($O$19/2)))^2*(((($C$19+$G$20)-$K1144)*($O$20/($O$19/2)))*$AZ$14))/3)*$L$603),(((PI()*((($C$19+$G$20)-$K1144)*($O$20/($O$19/2)))^2*((($O$20+$G$20)-$K1144)/3))*$L$603)-((PI()*((($C$19+$G$20)-$K1144)*($O$20/($O$19/2)))^2*(((($C$19+$G$20)-$K1144)*($O$20/($O$19/2)))*$AZ$14)/3)*$L$603))),IF('Silo Levels'!$L$21="Pumping",(($D$18*$L$603)+((PI()*(($C$21/2)^2)*($G$20-$K1144))*$L$603))+((($D$18+$H$18)/3)*$BG$14)+(((PI()*($C$21/2)^2*(($C$21/2)*$AZ$14))/3)*$L$603),(($D$18*$L$603)+((PI()*(($C$21/2)^2)*($G$20-$K1144))*$L$603))+((($D$18+$H$18)/3)*$BG$14)-(((PI()*($C$21/2)^2*(($C$21/2)*$AZ$14))/3)*$L$603)))</f>
        <v>323.35907595708977</v>
      </c>
      <c r="M1144" s="73">
        <v>53.9</v>
      </c>
      <c r="N1144" s="101">
        <f t="shared" si="166"/>
        <v>559.47234364339886</v>
      </c>
      <c r="O1144" s="66">
        <v>53.9</v>
      </c>
      <c r="P1144" s="102">
        <f>IF($O1144&gt;$G$20,IF('Silo Levels'!$L$22="Pumping",((PI()*((($C$19+$G$20)-$O1144)*($O$20/($O$19/2)))^2*((($O$20+$G$20)-$O1144))/3)*$P$603)+(((PI()*((($C$19+$G$20)-$O1144)*($O$20/($O$19/2)))^2*(((($C$19+$G$20)-$O1144)*($O$20/($O$19/2)))*$AZ$15))/3)*$P$603),(((PI()*((($C$19+$G$20)-$O1144)*($O$20/($O$19/2)))^2*((($O$20+$G$20)-$O1144)/3))*$P$603)-((PI()*((($C$19+$G$20)-$O1144)*($O$20/($O$19/2)))^2*(((($C$19+$G$20)-$O1144)*($O$20/($O$19/2)))*$AZ$15)/3)*$P$603))),IF('Silo Levels'!$L$22="Pumping",(($D$18*$P$603)+((PI()*(($C$21/2)^2)*($G$20-$O1144))*$P$603))+((($D$18+$H$18)/3)*$BG$15)+(((PI()*($C$21/2)^2*(($C$21/2)*$AZ$15))/3)*$P$603),(($D$18*$P$603)+((PI()*(($C$21/2)^2)*($G$20-$O1144))*$P$603))+((($D$18+$H$18)/3)*$BG$15)-(((PI()*($C$21/2)^2*(($C$21/2)*$AZ$15))/3)*$P$603)))</f>
        <v>330.98654592525395</v>
      </c>
      <c r="Q1144" s="73">
        <v>53.9</v>
      </c>
      <c r="R1144" s="101">
        <f t="shared" si="167"/>
        <v>578.73123300851557</v>
      </c>
      <c r="S1144" s="66">
        <v>53.9</v>
      </c>
      <c r="T1144" s="102">
        <f>IF($S1144&gt;$G$20,IF('Silo Levels'!$L$23="Pumping",((PI()*((($C$19+$G$20)-$S1144)*($O$20/($O$19/2)))^2*((($O$20+$G$20)-$S1144))/3)*$T$603)+(((PI()*((($C$19+$G$20)-$S1144)*($O$20/($O$19/2)))^2*(((($C$19+$G$20)-$S1144)*($O$20/($O$19/2)))*$AZ$16))/3)*$T$603),(((PI()*((($C$19+$G$20)-$S1144)*($O$20/($O$19/2)))^2*((($O$20+$G$20)-$S1144)/3))*$T$603)-((PI()*((($C$19+$G$20)-$S1144)*($O$20/($O$19/2)))^2*(((($C$19+$G$20)-$S1144)*($O$20/($O$19/2)))*$AZ$16)/3)*$T$603))),IF('Silo Levels'!$L$23="Pumping",(($D$18*$T$603)+((PI()*(($C$21/2)^2)*($G$20-$S1144))*$T$603))+((($D$18+$H$18)/3)*$BG$16)+(((PI()*($C$21/2)^2*(($C$21/2)*$AZ$16))/3)*$T$603),(($D$18*$T$603)+((PI()*(($C$21/2)^2)*($G$20-$S1144))*$T$603))+((($D$18+$H$18)/3)*$BG$16)-(((PI()*($C$21/2)^2*(($C$21/2)*$AZ$16))/3)*$T$603)))</f>
        <v>342.38019807221258</v>
      </c>
      <c r="U1144" s="73">
        <v>53.9</v>
      </c>
      <c r="V1144" s="101">
        <f t="shared" si="168"/>
        <v>544.10059905998935</v>
      </c>
      <c r="W1144" s="66">
        <v>53.9</v>
      </c>
      <c r="X1144" s="102">
        <f>IF($W1144&gt;$G$20,IF('Silo Levels'!$L$24="Pumping",((PI()*((($C$19+$G$20)-$W1144)*($O$20/($O$19/2)))^2*((($O$20+$G$20)-$W1144))/3)*$X$603)+(((PI()*((($C$19+$G$20)-$W1144)*($O$20/($O$19/2)))^2*(((($C$19+$G$20)-$W1144)*($O$20/($O$19/2)))*$AZ$17))/3)*$X$603),(((PI()*((($C$19+$G$20)-$W1144)*($O$20/($O$19/2)))^2*((($O$20+$G$20)-$W1144)/3))*$X$603)-((PI()*((($C$19+$G$20)-$W1144)*($O$20/($O$19/2)))^2*(((($C$19+$G$20)-$W1144)*($O$20/($O$19/2)))*$AZ$17)/3)*$X$603))),IF('Silo Levels'!$L$24="Pumping",(($D$18*$X$603)+((PI()*(($C$21/2)^2)*($G$20-$W1144))*$X$603))+((($D$18+$H$18)/3)*$BG$17)+(((PI()*($C$21/2)^2*(($C$21/2)*$AZ$17))/3)*$X$603),(($D$18*$X$603)+((PI()*(($C$21/2)^2)*($G$20-$W1144))*$X$603))+((($D$18+$H$18)/3)*$BG$17)-(((PI()*($C$21/2)^2*(($C$21/2)*$AZ$17))/3)*$X$603)))</f>
        <v>321.89254744201372</v>
      </c>
      <c r="Y1144" s="73">
        <v>53.9</v>
      </c>
      <c r="Z1144" s="101">
        <f t="shared" si="169"/>
        <v>624.70821429752539</v>
      </c>
      <c r="AA1144" s="66">
        <v>53.9</v>
      </c>
      <c r="AB1144" s="102">
        <f>IF($AA1144&gt;$G$20,IF('Silo Levels'!$L$25="Pumping",((PI()*((($C$19+$G$20)-$AA1144)*($O$20/($O$19/2)))^2*((($O$20+$G$20)-$AA1144))/3)*$AB$603)+(((PI()*((($C$19+$G$20)-$AA1144)*($O$20/($O$19/2)))^2*(((($C$19+$G$20)-$AA1144)*($O$20/($O$19/2)))*$AZ$18))/3)*$AB$603),(((PI()*((($C$19+$G$20)-$AA1144)*($O$20/($O$19/2)))^2*((($O$20+$G$20)-$AA1144)/3))*$AB$603)-((PI()*((($C$19+$G$20)-$AA1144)*($O$20/($O$19/2)))^2*(((($C$19+$G$20)-$AA1144)*($O$20/($O$19/2)))*$AZ$18)/3)*$AB$603))),IF('Silo Levels'!$L$25="Pumping",(($D$18*$AB$603)+((PI()*(($C$21/2)^2)*($G$20-$AA1144))*$AB$603))+((($D$18+$H$18)/3)*$BG$18)+(((PI()*($C$21/2)^2*(($C$21/2)*$AZ$18))/3)*$AB$603),(($D$18*$AB$603)+((PI()*(($C$21/2)^2)*($G$20-$AA1144))*$AB$603))+((($D$18+$H$18)/3)*$BG$18)-(((PI()*($C$21/2)^2*(($C$21/2)*$AZ$18))/3)*$AB$603)))</f>
        <v>369.58040269683835</v>
      </c>
      <c r="AC1144" s="73">
        <v>53.9</v>
      </c>
      <c r="AD1144" s="101">
        <f t="shared" si="170"/>
        <v>634.99676955101017</v>
      </c>
      <c r="AE1144" s="66">
        <v>53.9</v>
      </c>
      <c r="AF1144" s="102">
        <f>IF($AE1144&gt;$G$20,IF('Silo Levels'!$L$26="Pumping",((PI()*((($C$19+$G$20)-$AE1144)*($O$20/($O$19/2)))^2*((($O$20+$G$20)-$AE1144))/3)*$AF$603)+(((PI()*((($C$19+$G$20)-$AE1144)*($O$20/($O$19/2)))^2*(((($C$19+$G$20)-$AE1144)*($O$20/($O$19/2)))*$AZ$19))/3)*$AF$603),(((PI()*((($C$19+$G$20)-$AE1144)*($O$20/($O$19/2)))^2*((($O$20+$G$20)-$AE1144)/3))*$AF$603)-((PI()*((($C$19+$G$20)-$AE1144)*($O$20/($O$19/2)))^2*(((($C$19+$G$20)-$AE1144)*($O$20/($O$19/2)))*$AZ$19)/3)*$AF$603))),IF('Silo Levels'!$L$26="Pumping",(($D$18*$AF$603)+((PI()*(($C$21/2)^2)*($G$20-$AE1144))*$AF$603))+((($D$18+$H$18)/3)*$BG$19)+(((PI()*($C$21/2)^2*(($C$21/2)*$AZ$19))/3)*$AF$603),(($D$18*$AF$603)+((PI()*(($C$21/2)^2)*($G$20-$AE1144))*$AF$603))+((($D$18+$H$18)/3)*$BG$19)-(((PI()*($C$21/2)^2*(($C$21/2)*$AZ$19))/3)*$AF$603)))</f>
        <v>505.33196566234392</v>
      </c>
      <c r="AG1144" s="73">
        <v>53.9</v>
      </c>
      <c r="AH1144" s="101">
        <f t="shared" si="171"/>
        <v>600.59441292217059</v>
      </c>
      <c r="AI1144" s="66">
        <v>53.9</v>
      </c>
      <c r="AJ1144" s="102">
        <f>IF($AI1144&gt;$G$20,IF('Silo Levels'!$L$27="Pumping",((PI()*((($C$19+$G$20)-$AI1144)*($O$20/($O$19/2)))^2*((($O$20+$G$20)-$AI1144))/3)*$AJ$603)+(((PI()*((($C$19+$G$20)-$AI1144)*($O$20/($O$19/2)))^2*(((($C$19+$G$20)-$AI1144)*($O$20/($O$19/2)))*$AZ$20))/3)*$AJ$603),(((PI()*((($C$19+$G$20)-$AI1144)*($O$20/($O$19/2)))^2*((($O$20+$G$20)-$AI1144)/3))*$AJ$603)-((PI()*((($C$19+$G$20)-$AI1144)*($O$20/($O$19/2)))^2*(((($C$19+$G$20)-$AI1144)*($O$20/($O$19/2)))*$AZ$20)/3)*$AJ$603))),IF('Silo Levels'!$L$27="Pumping",(($D$18*$AJ$603)+((PI()*(($C$21/2)^2)*($G$20-$AI1144))*$AJ$603))+((($D$18+$H$18)/3)*$BG$20)+(((PI()*($C$21/2)^2*(($C$21/2)*$AZ$20))/3)*$AJ$603),(($D$18*$AJ$603)+((PI()*(($C$21/2)^2)*($G$20-$AI1144))*$AJ$603))+((($D$18+$H$18)/3)*$BG$20)-(((PI()*($C$21/2)^2*(($C$21/2)*$AZ$20))/3)*$AJ$603)))</f>
        <v>355.31456111049619</v>
      </c>
    </row>
    <row r="1145" spans="1:36" x14ac:dyDescent="0.3">
      <c r="A1145">
        <v>54</v>
      </c>
      <c r="B1145" s="101">
        <f t="shared" si="163"/>
        <v>531.21063943335275</v>
      </c>
      <c r="C1145" s="66">
        <v>54</v>
      </c>
      <c r="D1145" s="102">
        <f>IF($C1145&gt;$G$20,IF('Silo Levels'!$L$19="Pumping",((PI()*((($C$19+$G$20)-$C1145)*($O$20/($O$19/2)))^2*((($O$20+$G$20)-$C1145))/3)*$D$603)+(((PI()*((($C$19+$G$20)-$C1145)*($O$20/($O$19/2)))^2*(((($C$19+$G$20)-$C1145)*($O$20/($O$19/2)))*$AZ$12))/3)*$D$603),(((PI()*((($C$19+$G$20)-$C1145)*($O$20/($O$19/2)))^2*((($O$20+$G$20)-$C1145)/3))*$D$603)-((PI()*((($C$19+$G$20)-$C1145)*($O$20/($O$19/2)))^2*(((($C$19+$G$20)-$C1145)*($O$20/($O$19/2)))*$AZ$12)/3)*$D$603))),IF('Silo Levels'!$L$19="Pumping",(($D$18*$D$603)+((PI()*(($C$21/2)^2)*($G$20-$C1145))*$D$603))+((($D$18+$H$18)/3)*$BG$12)+(((PI()*($C$21/2)^2*(($C$21/2)*$AZ$12))/3)*$D$603),(($D$18*$D$603)+((PI()*(($C$21/2)^2)*($G$20-$C1145))*$D$603))+((($D$18+$H$18)/3)*$BG$12)-(((PI()*($C$21/2)^2*(($C$21/2)*$AZ$12))/3)*$D$603)))</f>
        <v>380.51389066441766</v>
      </c>
      <c r="E1145" s="73">
        <v>54</v>
      </c>
      <c r="F1145" s="101">
        <f t="shared" si="164"/>
        <v>481.24328319414803</v>
      </c>
      <c r="G1145" s="66">
        <v>54</v>
      </c>
      <c r="H1145" s="102">
        <f>IF($G1145&gt;$G$20,IF('Silo Levels'!$L$20="Pumping",((PI()*((($C$19+$G$20)-$G1145)*($O$20/($O$19/2)))^2*((($O$20+$G$20)-$G1145))/3)*$H$603)+(((PI()*((($C$19+$G$20)-$G1145)*($O$20/($O$19/2)))^2*(((($C$19+$G$20)-$G1145)*($O$20/($O$19/2)))*$AZ$13))/3)*$H$603),(((PI()*((($C$19+$G$20)-$G1145)*($O$20/($O$19/2)))^2*((($O$20+$G$20)-$G1145)/3))*$H$603)-((PI()*((($C$19+$G$20)-$G1145)*($O$20/($O$19/2)))^2*(((($C$19+$G$20)-$G1145)*($O$20/($O$19/2)))*$AZ$13)/3)*$H$603))),IF('Silo Levels'!$L$20="Pumping",(($D$18*$H$603)+((PI()*(($C$21/2)^2)*($G$20-$G1145))*$H$603))+((($D$18+$H$18)/3)*$BG$13)+(((PI()*($C$21/2)^2*(($C$21/2)*$AZ$13))/3)*$H$603),(($D$18*$H$603)+((PI()*(($C$21/2)^2)*($G$20-$G1145))*$H$603))+((($D$18+$H$18)/3)*$BG$13)-(((PI()*($C$21/2)^2*(($C$21/2)*$AZ$13))/3)*$H$603)))</f>
        <v>286.21223319859803</v>
      </c>
      <c r="I1145" s="73">
        <v>54</v>
      </c>
      <c r="J1145" s="101">
        <f t="shared" si="165"/>
        <v>483.43580676482856</v>
      </c>
      <c r="K1145" s="66">
        <v>54</v>
      </c>
      <c r="L1145" s="102">
        <f>IF($K1145&gt;$G$20,IF('Silo Levels'!$L$21="Pumping",((PI()*((($C$19+$G$20)-$K1145)*($O$20/($O$19/2)))^2*((($O$20+$G$20)-$K1145))/3)*$L$603)+(((PI()*((($C$19+$G$20)-$K1145)*($O$20/($O$19/2)))^2*(((($C$19+$G$20)-$K1145)*($O$20/($O$19/2)))*$AZ$14))/3)*$L$603),(((PI()*((($C$19+$G$20)-$K1145)*($O$20/($O$19/2)))^2*((($O$20+$G$20)-$K1145)/3))*$L$603)-((PI()*((($C$19+$G$20)-$K1145)*($O$20/($O$19/2)))^2*(((($C$19+$G$20)-$K1145)*($O$20/($O$19/2)))*$AZ$14)/3)*$L$603))),IF('Silo Levels'!$L$21="Pumping",(($D$18*$L$603)+((PI()*(($C$21/2)^2)*($G$20-$K1145))*$L$603))+((($D$18+$H$18)/3)*$BG$14)+(((PI()*($C$21/2)^2*(($C$21/2)*$AZ$14))/3)*$L$603),(($D$18*$L$603)+((PI()*(($C$21/2)^2)*($G$20-$K1145))*$L$603))+((($D$18+$H$18)/3)*$BG$14)-(((PI()*($C$21/2)^2*(($C$21/2)*$AZ$14))/3)*$L$603)))</f>
        <v>287.5162037461763</v>
      </c>
      <c r="M1145" s="73">
        <v>54</v>
      </c>
      <c r="N1145" s="101">
        <f t="shared" si="166"/>
        <v>494.83920432439896</v>
      </c>
      <c r="O1145" s="66">
        <v>54</v>
      </c>
      <c r="P1145" s="102">
        <f>IF($O1145&gt;$G$20,IF('Silo Levels'!$L$22="Pumping",((PI()*((($C$19+$G$20)-$O1145)*($O$20/($O$19/2)))^2*((($O$20+$G$20)-$O1145))/3)*$P$603)+(((PI()*((($C$19+$G$20)-$O1145)*($O$20/($O$19/2)))^2*(((($C$19+$G$20)-$O1145)*($O$20/($O$19/2)))*$AZ$15))/3)*$P$603),(((PI()*((($C$19+$G$20)-$O1145)*($O$20/($O$19/2)))^2*((($O$20+$G$20)-$O1145)/3))*$P$603)-((PI()*((($C$19+$G$20)-$O1145)*($O$20/($O$19/2)))^2*(((($C$19+$G$20)-$O1145)*($O$20/($O$19/2)))*$AZ$15)/3)*$P$603))),IF('Silo Levels'!$L$22="Pumping",(($D$18*$P$603)+((PI()*(($C$21/2)^2)*($G$20-$O1145))*$P$603))+((($D$18+$H$18)/3)*$BG$15)+(((PI()*($C$21/2)^2*(($C$21/2)*$AZ$15))/3)*$P$603),(($D$18*$P$603)+((PI()*(($C$21/2)^2)*($G$20-$O1145))*$P$603))+((($D$18+$H$18)/3)*$BG$15)-(((PI()*($C$21/2)^2*(($C$21/2)*$AZ$15))/3)*$P$603)))</f>
        <v>294.29820361101258</v>
      </c>
      <c r="Q1145" s="73">
        <v>54</v>
      </c>
      <c r="R1145" s="101">
        <f t="shared" si="167"/>
        <v>511.87320716275968</v>
      </c>
      <c r="S1145" s="66">
        <v>54</v>
      </c>
      <c r="T1145" s="102">
        <f>IF($S1145&gt;$G$20,IF('Silo Levels'!$L$23="Pumping",((PI()*((($C$19+$G$20)-$S1145)*($O$20/($O$19/2)))^2*((($O$20+$G$20)-$S1145))/3)*$T$603)+(((PI()*((($C$19+$G$20)-$S1145)*($O$20/($O$19/2)))^2*(((($C$19+$G$20)-$S1145)*($O$20/($O$19/2)))*$AZ$16))/3)*$T$603),(((PI()*((($C$19+$G$20)-$S1145)*($O$20/($O$19/2)))^2*((($O$20+$G$20)-$S1145)/3))*$T$603)-((PI()*((($C$19+$G$20)-$S1145)*($O$20/($O$19/2)))^2*(((($C$19+$G$20)-$S1145)*($O$20/($O$19/2)))*$AZ$16)/3)*$T$603))),IF('Silo Levels'!$L$23="Pumping",(($D$18*$T$603)+((PI()*(($C$21/2)^2)*($G$20-$S1145))*$T$603))+((($D$18+$H$18)/3)*$BG$16)+(((PI()*($C$21/2)^2*(($C$21/2)*$AZ$16))/3)*$T$603),(($D$18*$T$603)+((PI()*(($C$21/2)^2)*($G$20-$S1145))*$T$603))+((($D$18+$H$18)/3)*$BG$16)-(((PI()*($C$21/2)^2*(($C$21/2)*$AZ$16))/3)*$T$603)))</f>
        <v>304.4289216135985</v>
      </c>
      <c r="U1145" s="73">
        <v>54</v>
      </c>
      <c r="V1145" s="101">
        <f t="shared" si="168"/>
        <v>481.24328319414803</v>
      </c>
      <c r="W1145" s="66">
        <v>54</v>
      </c>
      <c r="X1145" s="102">
        <f>IF($W1145&gt;$G$20,IF('Silo Levels'!$L$24="Pumping",((PI()*((($C$19+$G$20)-$W1145)*($O$20/($O$19/2)))^2*((($O$20+$G$20)-$W1145))/3)*$X$603)+(((PI()*((($C$19+$G$20)-$W1145)*($O$20/($O$19/2)))^2*(((($C$19+$G$20)-$W1145)*($O$20/($O$19/2)))*$AZ$17))/3)*$X$603),(((PI()*((($C$19+$G$20)-$W1145)*($O$20/($O$19/2)))^2*((($O$20+$G$20)-$W1145)/3))*$X$603)-((PI()*((($C$19+$G$20)-$W1145)*($O$20/($O$19/2)))^2*(((($C$19+$G$20)-$W1145)*($O$20/($O$19/2)))*$AZ$17)/3)*$X$603))),IF('Silo Levels'!$L$24="Pumping",(($D$18*$X$603)+((PI()*(($C$21/2)^2)*($G$20-$W1145))*$X$603))+((($D$18+$H$18)/3)*$BG$17)+(((PI()*($C$21/2)^2*(($C$21/2)*$AZ$17))/3)*$X$603),(($D$18*$X$603)+((PI()*(($C$21/2)^2)*($G$20-$W1145))*$X$603))+((($D$18+$H$18)/3)*$BG$17)-(((PI()*($C$21/2)^2*(($C$21/2)*$AZ$17))/3)*$X$603)))</f>
        <v>286.21223319859803</v>
      </c>
      <c r="Y1145" s="73">
        <v>54</v>
      </c>
      <c r="Z1145" s="101">
        <f t="shared" si="169"/>
        <v>552.53868973180113</v>
      </c>
      <c r="AA1145" s="66">
        <v>54</v>
      </c>
      <c r="AB1145" s="102">
        <f>IF($AA1145&gt;$G$20,IF('Silo Levels'!$L$25="Pumping",((PI()*((($C$19+$G$20)-$AA1145)*($O$20/($O$19/2)))^2*((($O$20+$G$20)-$AA1145))/3)*$AB$603)+(((PI()*((($C$19+$G$20)-$AA1145)*($O$20/($O$19/2)))^2*(((($C$19+$G$20)-$AA1145)*($O$20/($O$19/2)))*$AZ$18))/3)*$AB$603),(((PI()*((($C$19+$G$20)-$AA1145)*($O$20/($O$19/2)))^2*((($O$20+$G$20)-$AA1145)/3))*$AB$603)-((PI()*((($C$19+$G$20)-$AA1145)*($O$20/($O$19/2)))^2*(((($C$19+$G$20)-$AA1145)*($O$20/($O$19/2)))*$AZ$18)/3)*$AB$603))),IF('Silo Levels'!$L$25="Pumping",(($D$18*$AB$603)+((PI()*(($C$21/2)^2)*($G$20-$AA1145))*$AB$603))+((($D$18+$H$18)/3)*$BG$18)+(((PI()*($C$21/2)^2*(($C$21/2)*$AZ$18))/3)*$AB$603),(($D$18*$AB$603)+((PI()*(($C$21/2)^2)*($G$20-$AA1145))*$AB$603))+((($D$18+$H$18)/3)*$BG$18)-(((PI()*($C$21/2)^2*(($C$21/2)*$AZ$18))/3)*$AB$603)))</f>
        <v>328.61410816401212</v>
      </c>
      <c r="AC1145" s="73">
        <v>54</v>
      </c>
      <c r="AD1145" s="101">
        <f t="shared" si="170"/>
        <v>561.63865785913913</v>
      </c>
      <c r="AE1145" s="66">
        <v>54</v>
      </c>
      <c r="AF1145" s="102">
        <f>IF($AE1145&gt;$G$20,IF('Silo Levels'!$L$26="Pumping",((PI()*((($C$19+$G$20)-$AE1145)*($O$20/($O$19/2)))^2*((($O$20+$G$20)-$AE1145))/3)*$AF$603)+(((PI()*((($C$19+$G$20)-$AE1145)*($O$20/($O$19/2)))^2*(((($C$19+$G$20)-$AE1145)*($O$20/($O$19/2)))*$AZ$19))/3)*$AF$603),(((PI()*((($C$19+$G$20)-$AE1145)*($O$20/($O$19/2)))^2*((($O$20+$G$20)-$AE1145)/3))*$AF$603)-((PI()*((($C$19+$G$20)-$AE1145)*($O$20/($O$19/2)))^2*(((($C$19+$G$20)-$AE1145)*($O$20/($O$19/2)))*$AZ$19)/3)*$AF$603))),IF('Silo Levels'!$L$26="Pumping",(($D$18*$AF$603)+((PI()*(($C$21/2)^2)*($G$20-$AE1145))*$AF$603))+((($D$18+$H$18)/3)*$BG$19)+(((PI()*($C$21/2)^2*(($C$21/2)*$AZ$19))/3)*$AF$603),(($D$18*$AF$603)+((PI()*(($C$21/2)^2)*($G$20-$AE1145))*$AF$603))+((($D$18+$H$18)/3)*$BG$19)-(((PI()*($C$21/2)^2*(($C$21/2)*$AZ$19))/3)*$AF$603)))</f>
        <v>447.8324178703632</v>
      </c>
      <c r="AG1145" s="73">
        <v>54</v>
      </c>
      <c r="AH1145" s="101">
        <f t="shared" si="171"/>
        <v>531.21063943335275</v>
      </c>
      <c r="AI1145" s="66">
        <v>54</v>
      </c>
      <c r="AJ1145" s="102">
        <f>IF($AI1145&gt;$G$20,IF('Silo Levels'!$L$27="Pumping",((PI()*((($C$19+$G$20)-$AI1145)*($O$20/($O$19/2)))^2*((($O$20+$G$20)-$AI1145))/3)*$AJ$603)+(((PI()*((($C$19+$G$20)-$AI1145)*($O$20/($O$19/2)))^2*(((($C$19+$G$20)-$AI1145)*($O$20/($O$19/2)))*$AZ$20))/3)*$AJ$603),(((PI()*((($C$19+$G$20)-$AI1145)*($O$20/($O$19/2)))^2*((($O$20+$G$20)-$AI1145)/3))*$AJ$603)-((PI()*((($C$19+$G$20)-$AI1145)*($O$20/($O$19/2)))^2*(((($C$19+$G$20)-$AI1145)*($O$20/($O$19/2)))*$AZ$20)/3)*$AJ$603))),IF('Silo Levels'!$L$27="Pumping",(($D$18*$AJ$603)+((PI()*(($C$21/2)^2)*($G$20-$AI1145))*$AJ$603))+((($D$18+$H$18)/3)*$BG$20)+(((PI()*($C$21/2)^2*(($C$21/2)*$AZ$20))/3)*$AJ$603),(($D$18*$AJ$603)+((PI()*(($C$21/2)^2)*($G$20-$AI1145))*$AJ$603))+((($D$18+$H$18)/3)*$BG$20)-(((PI()*($C$21/2)^2*(($C$21/2)*$AZ$20))/3)*$AJ$603)))</f>
        <v>315.92956976344544</v>
      </c>
    </row>
    <row r="1146" spans="1:36" x14ac:dyDescent="0.3">
      <c r="A1146">
        <v>54.1</v>
      </c>
      <c r="B1146" s="101">
        <f t="shared" si="163"/>
        <v>467.36670186545308</v>
      </c>
      <c r="C1146" s="66">
        <v>54.1</v>
      </c>
      <c r="D1146" s="102">
        <f>IF($C1146&gt;$G$20,IF('Silo Levels'!$L$19="Pumping",((PI()*((($C$19+$G$20)-$C1146)*($O$20/($O$19/2)))^2*((($O$20+$G$20)-$C1146))/3)*$D$603)+(((PI()*((($C$19+$G$20)-$C1146)*($O$20/($O$19/2)))^2*(((($C$19+$G$20)-$C1146)*($O$20/($O$19/2)))*$AZ$12))/3)*$D$603),(((PI()*((($C$19+$G$20)-$C1146)*($O$20/($O$19/2)))^2*((($O$20+$G$20)-$C1146)/3))*$D$603)-((PI()*((($C$19+$G$20)-$C1146)*($O$20/($O$19/2)))^2*(((($C$19+$G$20)-$C1146)*($O$20/($O$19/2)))*$AZ$12)/3)*$D$603))),IF('Silo Levels'!$L$19="Pumping",(($D$18*$D$603)+((PI()*(($C$21/2)^2)*($G$20-$C1146))*$D$603))+((($D$18+$H$18)/3)*$BG$12)+(((PI()*($C$21/2)^2*(($C$21/2)*$AZ$12))/3)*$D$603),(($D$18*$D$603)+((PI()*(($C$21/2)^2)*($G$20-$C1146))*$D$603))+((($D$18+$H$18)/3)*$BG$12)-(((PI()*($C$21/2)^2*(($C$21/2)*$AZ$12))/3)*$D$603)))</f>
        <v>335.88306505478971</v>
      </c>
      <c r="E1146" s="73">
        <v>54.1</v>
      </c>
      <c r="F1146" s="101">
        <f t="shared" si="164"/>
        <v>423.4047087258499</v>
      </c>
      <c r="G1146" s="66">
        <v>54.1</v>
      </c>
      <c r="H1146" s="102">
        <f>IF($G1146&gt;$G$20,IF('Silo Levels'!$L$20="Pumping",((PI()*((($C$19+$G$20)-$G1146)*($O$20/($O$19/2)))^2*((($O$20+$G$20)-$G1146))/3)*$H$603)+(((PI()*((($C$19+$G$20)-$G1146)*($O$20/($O$19/2)))^2*(((($C$19+$G$20)-$G1146)*($O$20/($O$19/2)))*$AZ$13))/3)*$H$603),(((PI()*((($C$19+$G$20)-$G1146)*($O$20/($O$19/2)))^2*((($O$20+$G$20)-$G1146)/3))*$H$603)-((PI()*((($C$19+$G$20)-$G1146)*($O$20/($O$19/2)))^2*(((($C$19+$G$20)-$G1146)*($O$20/($O$19/2)))*$AZ$13)/3)*$H$603))),IF('Silo Levels'!$L$20="Pumping",(($D$18*$H$603)+((PI()*(($C$21/2)^2)*($G$20-$G1146))*$H$603))+((($D$18+$H$18)/3)*$BG$13)+(((PI()*($C$21/2)^2*(($C$21/2)*$AZ$13))/3)*$H$603),(($D$18*$H$603)+((PI()*(($C$21/2)^2)*($G$20-$G1146))*$H$603))+((($D$18+$H$18)/3)*$BG$13)-(((PI()*($C$21/2)^2*(($C$21/2)*$AZ$13))/3)*$H$603)))</f>
        <v>253.23918124166707</v>
      </c>
      <c r="I1146" s="73">
        <v>54.1</v>
      </c>
      <c r="J1146" s="101">
        <f t="shared" si="165"/>
        <v>425.33372225442736</v>
      </c>
      <c r="K1146" s="66">
        <v>54.1</v>
      </c>
      <c r="L1146" s="102">
        <f>IF($K1146&gt;$G$20,IF('Silo Levels'!$L$21="Pumping",((PI()*((($C$19+$G$20)-$K1146)*($O$20/($O$19/2)))^2*((($O$20+$G$20)-$K1146))/3)*$L$603)+(((PI()*((($C$19+$G$20)-$K1146)*($O$20/($O$19/2)))^2*(((($C$19+$G$20)-$K1146)*($O$20/($O$19/2)))*$AZ$14))/3)*$L$603),(((PI()*((($C$19+$G$20)-$K1146)*($O$20/($O$19/2)))^2*((($O$20+$G$20)-$K1146)/3))*$L$603)-((PI()*((($C$19+$G$20)-$K1146)*($O$20/($O$19/2)))^2*(((($C$19+$G$20)-$K1146)*($O$20/($O$19/2)))*$AZ$14)/3)*$L$603))),IF('Silo Levels'!$L$21="Pumping",(($D$18*$L$603)+((PI()*(($C$21/2)^2)*($G$20-$K1146))*$L$603))+((($D$18+$H$18)/3)*$BG$14)+(((PI()*($C$21/2)^2*(($C$21/2)*$AZ$14))/3)*$L$603),(($D$18*$L$603)+((PI()*(($C$21/2)^2)*($G$20-$K1146))*$L$603))+((($D$18+$H$18)/3)*$BG$14)-(((PI()*($C$21/2)^2*(($C$21/2)*$AZ$14))/3)*$L$603)))</f>
        <v>254.39292799155822</v>
      </c>
      <c r="M1146" s="73">
        <v>54.1</v>
      </c>
      <c r="N1146" s="101">
        <f t="shared" si="166"/>
        <v>435.36659417348767</v>
      </c>
      <c r="O1146" s="66">
        <v>54.1</v>
      </c>
      <c r="P1146" s="102">
        <f>IF($O1146&gt;$G$20,IF('Silo Levels'!$L$22="Pumping",((PI()*((($C$19+$G$20)-$O1146)*($O$20/($O$19/2)))^2*((($O$20+$G$20)-$O1146))/3)*$P$603)+(((PI()*((($C$19+$G$20)-$O1146)*($O$20/($O$19/2)))^2*(((($C$19+$G$20)-$O1146)*($O$20/($O$19/2)))*$AZ$15))/3)*$P$603),(((PI()*((($C$19+$G$20)-$O1146)*($O$20/($O$19/2)))^2*((($O$20+$G$20)-$O1146)/3))*$P$603)-((PI()*((($C$19+$G$20)-$O1146)*($O$20/($O$19/2)))^2*(((($C$19+$G$20)-$O1146)*($O$20/($O$19/2)))*$AZ$15)/3)*$P$603))),IF('Silo Levels'!$L$22="Pumping",(($D$18*$P$603)+((PI()*(($C$21/2)^2)*($G$20-$O1146))*$P$603))+((($D$18+$H$18)/3)*$BG$15)+(((PI()*($C$21/2)^2*(($C$21/2)*$AZ$15))/3)*$P$603),(($D$18*$P$603)+((PI()*(($C$21/2)^2)*($G$20-$O1146))*$P$603))+((($D$18+$H$18)/3)*$BG$15)-(((PI()*($C$21/2)^2*(($C$21/2)*$AZ$15))/3)*$P$603)))</f>
        <v>260.39360823418258</v>
      </c>
      <c r="Q1146" s="73">
        <v>54.1</v>
      </c>
      <c r="R1146" s="101">
        <f t="shared" si="167"/>
        <v>450.35335297527604</v>
      </c>
      <c r="S1146" s="66">
        <v>54.1</v>
      </c>
      <c r="T1146" s="102">
        <f>IF($S1146&gt;$G$20,IF('Silo Levels'!$L$23="Pumping",((PI()*((($C$19+$G$20)-$S1146)*($O$20/($O$19/2)))^2*((($O$20+$G$20)-$S1146))/3)*$T$603)+(((PI()*((($C$19+$G$20)-$S1146)*($O$20/($O$19/2)))^2*(((($C$19+$G$20)-$S1146)*($O$20/($O$19/2)))*$AZ$16))/3)*$T$603),(((PI()*((($C$19+$G$20)-$S1146)*($O$20/($O$19/2)))^2*((($O$20+$G$20)-$S1146)/3))*$T$603)-((PI()*((($C$19+$G$20)-$S1146)*($O$20/($O$19/2)))^2*(((($C$19+$G$20)-$S1146)*($O$20/($O$19/2)))*$AZ$16)/3)*$T$603))),IF('Silo Levels'!$L$23="Pumping",(($D$18*$T$603)+((PI()*(($C$21/2)^2)*($G$20-$S1146))*$T$603))+((($D$18+$H$18)/3)*$BG$16)+(((PI()*($C$21/2)^2*(($C$21/2)*$AZ$16))/3)*$T$603),(($D$18*$T$603)+((PI()*(($C$21/2)^2)*($G$20-$S1146))*$T$603))+((($D$18+$H$18)/3)*$BG$16)-(((PI()*($C$21/2)^2*(($C$21/2)*$AZ$16))/3)*$T$603)))</f>
        <v>269.35721787341458</v>
      </c>
      <c r="U1146" s="73">
        <v>54.1</v>
      </c>
      <c r="V1146" s="101">
        <f t="shared" si="168"/>
        <v>423.4047087258499</v>
      </c>
      <c r="W1146" s="66">
        <v>54.1</v>
      </c>
      <c r="X1146" s="102">
        <f>IF($W1146&gt;$G$20,IF('Silo Levels'!$L$24="Pumping",((PI()*((($C$19+$G$20)-$W1146)*($O$20/($O$19/2)))^2*((($O$20+$G$20)-$W1146))/3)*$X$603)+(((PI()*((($C$19+$G$20)-$W1146)*($O$20/($O$19/2)))^2*(((($C$19+$G$20)-$W1146)*($O$20/($O$19/2)))*$AZ$17))/3)*$X$603),(((PI()*((($C$19+$G$20)-$W1146)*($O$20/($O$19/2)))^2*((($O$20+$G$20)-$W1146)/3))*$X$603)-((PI()*((($C$19+$G$20)-$W1146)*($O$20/($O$19/2)))^2*(((($C$19+$G$20)-$W1146)*($O$20/($O$19/2)))*$AZ$17)/3)*$X$603))),IF('Silo Levels'!$L$24="Pumping",(($D$18*$X$603)+((PI()*(($C$21/2)^2)*($G$20-$W1146))*$X$603))+((($D$18+$H$18)/3)*$BG$17)+(((PI()*($C$21/2)^2*(($C$21/2)*$AZ$17))/3)*$X$603),(($D$18*$X$603)+((PI()*(($C$21/2)^2)*($G$20-$W1146))*$X$603))+((($D$18+$H$18)/3)*$BG$17)-(((PI()*($C$21/2)^2*(($C$21/2)*$AZ$17))/3)*$X$603)))</f>
        <v>253.23918124166707</v>
      </c>
      <c r="Y1146" s="73">
        <v>54.1</v>
      </c>
      <c r="Z1146" s="101">
        <f t="shared" si="169"/>
        <v>486.13142490608959</v>
      </c>
      <c r="AA1146" s="66">
        <v>54.1</v>
      </c>
      <c r="AB1146" s="102">
        <f>IF($AA1146&gt;$G$20,IF('Silo Levels'!$L$25="Pumping",((PI()*((($C$19+$G$20)-$AA1146)*($O$20/($O$19/2)))^2*((($O$20+$G$20)-$AA1146))/3)*$AB$603)+(((PI()*((($C$19+$G$20)-$AA1146)*($O$20/($O$19/2)))^2*(((($C$19+$G$20)-$AA1146)*($O$20/($O$19/2)))*$AZ$18))/3)*$AB$603),(((PI()*((($C$19+$G$20)-$AA1146)*($O$20/($O$19/2)))^2*((($O$20+$G$20)-$AA1146)/3))*$AB$603)-((PI()*((($C$19+$G$20)-$AA1146)*($O$20/($O$19/2)))^2*(((($C$19+$G$20)-$AA1146)*($O$20/($O$19/2)))*$AZ$18)/3)*$AB$603))),IF('Silo Levels'!$L$25="Pumping",(($D$18*$AB$603)+((PI()*(($C$21/2)^2)*($G$20-$AA1146))*$AB$603))+((($D$18+$H$18)/3)*$BG$18)+(((PI()*($C$21/2)^2*(($C$21/2)*$AZ$18))/3)*$AB$603),(($D$18*$AB$603)+((PI()*(($C$21/2)^2)*($G$20-$AA1146))*$AB$603))+((($D$18+$H$18)/3)*$BG$18)-(((PI()*($C$21/2)^2*(($C$21/2)*$AZ$18))/3)*$AB$603)))</f>
        <v>290.75615240446916</v>
      </c>
      <c r="AC1146" s="73">
        <v>54.1</v>
      </c>
      <c r="AD1146" s="101">
        <f t="shared" si="170"/>
        <v>494.13770673676117</v>
      </c>
      <c r="AE1146" s="66">
        <v>54.1</v>
      </c>
      <c r="AF1146" s="102">
        <f>IF($AE1146&gt;$G$20,IF('Silo Levels'!$L$26="Pumping",((PI()*((($C$19+$G$20)-$AE1146)*($O$20/($O$19/2)))^2*((($O$20+$G$20)-$AE1146))/3)*$AF$603)+(((PI()*((($C$19+$G$20)-$AE1146)*($O$20/($O$19/2)))^2*(((($C$19+$G$20)-$AE1146)*($O$20/($O$19/2)))*$AZ$19))/3)*$AF$603),(((PI()*((($C$19+$G$20)-$AE1146)*($O$20/($O$19/2)))^2*((($O$20+$G$20)-$AE1146)/3))*$AF$603)-((PI()*((($C$19+$G$20)-$AE1146)*($O$20/($O$19/2)))^2*(((($C$19+$G$20)-$AE1146)*($O$20/($O$19/2)))*$AZ$19)/3)*$AF$603))),IF('Silo Levels'!$L$26="Pumping",(($D$18*$AF$603)+((PI()*(($C$21/2)^2)*($G$20-$AE1146))*$AF$603))+((($D$18+$H$18)/3)*$BG$19)+(((PI()*($C$21/2)^2*(($C$21/2)*$AZ$19))/3)*$AF$603),(($D$18*$AF$603)+((PI()*(($C$21/2)^2)*($G$20-$AE1146))*$AF$603))+((($D$18+$H$18)/3)*$BG$19)-(((PI()*($C$21/2)^2*(($C$21/2)*$AZ$19))/3)*$AF$603)))</f>
        <v>394.84121595171217</v>
      </c>
      <c r="AG1146" s="73">
        <v>54.1</v>
      </c>
      <c r="AH1146" s="101">
        <f t="shared" si="171"/>
        <v>467.36670186545308</v>
      </c>
      <c r="AI1146" s="66">
        <v>54.1</v>
      </c>
      <c r="AJ1146" s="102">
        <f>IF($AI1146&gt;$G$20,IF('Silo Levels'!$L$27="Pumping",((PI()*((($C$19+$G$20)-$AI1146)*($O$20/($O$19/2)))^2*((($O$20+$G$20)-$AI1146))/3)*$AJ$603)+(((PI()*((($C$19+$G$20)-$AI1146)*($O$20/($O$19/2)))^2*(((($C$19+$G$20)-$AI1146)*($O$20/($O$19/2)))*$AZ$20))/3)*$AJ$603),(((PI()*((($C$19+$G$20)-$AI1146)*($O$20/($O$19/2)))^2*((($O$20+$G$20)-$AI1146)/3))*$AJ$603)-((PI()*((($C$19+$G$20)-$AI1146)*($O$20/($O$19/2)))^2*(((($C$19+$G$20)-$AI1146)*($O$20/($O$19/2)))*$AZ$20)/3)*$AJ$603))),IF('Silo Levels'!$L$27="Pumping",(($D$18*$AJ$603)+((PI()*(($C$21/2)^2)*($G$20-$AI1146))*$AJ$603))+((($D$18+$H$18)/3)*$BG$20)+(((PI()*($C$21/2)^2*(($C$21/2)*$AZ$20))/3)*$AJ$603),(($D$18*$AJ$603)+((PI()*(($C$21/2)^2)*($G$20-$AI1146))*$AJ$603))+((($D$18+$H$18)/3)*$BG$20)-(((PI()*($C$21/2)^2*(($C$21/2)*$AZ$20))/3)*$AJ$603)))</f>
        <v>279.53293499307688</v>
      </c>
    </row>
    <row r="1147" spans="1:36" x14ac:dyDescent="0.3">
      <c r="A1147">
        <v>54.2</v>
      </c>
      <c r="B1147" s="101">
        <f t="shared" si="163"/>
        <v>408.83318515264807</v>
      </c>
      <c r="C1147" s="66">
        <v>54.2</v>
      </c>
      <c r="D1147" s="102">
        <f>IF($C1147&gt;$G$20,IF('Silo Levels'!$L$19="Pumping",((PI()*((($C$19+$G$20)-$C1147)*($O$20/($O$19/2)))^2*((($O$20+$G$20)-$C1147))/3)*$D$603)+(((PI()*((($C$19+$G$20)-$C1147)*($O$20/($O$19/2)))^2*(((($C$19+$G$20)-$C1147)*($O$20/($O$19/2)))*$AZ$12))/3)*$D$603),(((PI()*((($C$19+$G$20)-$C1147)*($O$20/($O$19/2)))^2*((($O$20+$G$20)-$C1147)/3))*$D$603)-((PI()*((($C$19+$G$20)-$C1147)*($O$20/($O$19/2)))^2*(((($C$19+$G$20)-$C1147)*($O$20/($O$19/2)))*$AZ$12)/3)*$D$603))),IF('Silo Levels'!$L$19="Pumping",(($D$18*$D$603)+((PI()*(($C$21/2)^2)*($G$20-$C1147))*$D$603))+((($D$18+$H$18)/3)*$BG$12)+(((PI()*($C$21/2)^2*(($C$21/2)*$AZ$12))/3)*$D$603),(($D$18*$D$603)+((PI()*(($C$21/2)^2)*($G$20-$C1147))*$D$603))+((($D$18+$H$18)/3)*$BG$12)-(((PI()*($C$21/2)^2*(($C$21/2)*$AZ$12))/3)*$D$603)))</f>
        <v>294.85600411666746</v>
      </c>
      <c r="E1147" s="73">
        <v>54.2</v>
      </c>
      <c r="F1147" s="101">
        <f t="shared" si="164"/>
        <v>370.37704009741685</v>
      </c>
      <c r="G1147" s="66">
        <v>54.2</v>
      </c>
      <c r="H1147" s="102">
        <f>IF($G1147&gt;$G$20,IF('Silo Levels'!$L$20="Pumping",((PI()*((($C$19+$G$20)-$G1147)*($O$20/($O$19/2)))^2*((($O$20+$G$20)-$G1147))/3)*$H$603)+(((PI()*((($C$19+$G$20)-$G1147)*($O$20/($O$19/2)))^2*(((($C$19+$G$20)-$G1147)*($O$20/($O$19/2)))*$AZ$13))/3)*$H$603),(((PI()*((($C$19+$G$20)-$G1147)*($O$20/($O$19/2)))^2*((($O$20+$G$20)-$G1147)/3))*$H$603)-((PI()*((($C$19+$G$20)-$G1147)*($O$20/($O$19/2)))^2*(((($C$19+$G$20)-$G1147)*($O$20/($O$19/2)))*$AZ$13)/3)*$H$603))),IF('Silo Levels'!$L$20="Pumping",(($D$18*$H$603)+((PI()*(($C$21/2)^2)*($G$20-$G1147))*$H$603))+((($D$18+$H$18)/3)*$BG$13)+(((PI()*($C$21/2)^2*(($C$21/2)*$AZ$13))/3)*$H$603),(($D$18*$H$603)+((PI()*(($C$21/2)^2)*($G$20-$G1147))*$H$603))+((($D$18+$H$18)/3)*$BG$13)-(((PI()*($C$21/2)^2*(($C$21/2)*$AZ$13))/3)*$H$603)))</f>
        <v>222.86828841847864</v>
      </c>
      <c r="I1147" s="73">
        <v>54.2</v>
      </c>
      <c r="J1147" s="101">
        <f t="shared" si="165"/>
        <v>372.06446186268829</v>
      </c>
      <c r="K1147" s="66">
        <v>54.2</v>
      </c>
      <c r="L1147" s="102">
        <f>IF($K1147&gt;$G$20,IF('Silo Levels'!$L$21="Pumping",((PI()*((($C$19+$G$20)-$K1147)*($O$20/($O$19/2)))^2*((($O$20+$G$20)-$K1147))/3)*$L$603)+(((PI()*((($C$19+$G$20)-$K1147)*($O$20/($O$19/2)))^2*(((($C$19+$G$20)-$K1147)*($O$20/($O$19/2)))*$AZ$14))/3)*$L$603),(((PI()*((($C$19+$G$20)-$K1147)*($O$20/($O$19/2)))^2*((($O$20+$G$20)-$K1147)/3))*$L$603)-((PI()*((($C$19+$G$20)-$K1147)*($O$20/($O$19/2)))^2*(((($C$19+$G$20)-$K1147)*($O$20/($O$19/2)))*$AZ$14)/3)*$L$603))),IF('Silo Levels'!$L$21="Pumping",(($D$18*$L$603)+((PI()*(($C$21/2)^2)*($G$20-$K1147))*$L$603))+((($D$18+$H$18)/3)*$BG$14)+(((PI()*($C$21/2)^2*(($C$21/2)*$AZ$14))/3)*$L$603),(($D$18*$L$603)+((PI()*(($C$21/2)^2)*($G$20-$K1147))*$L$603))+((($D$18+$H$18)/3)*$BG$14)-(((PI()*($C$21/2)^2*(($C$21/2)*$AZ$14))/3)*$L$603)))</f>
        <v>223.88366669507815</v>
      </c>
      <c r="M1147" s="73">
        <v>54.2</v>
      </c>
      <c r="N1147" s="101">
        <f t="shared" si="166"/>
        <v>380.84080593368463</v>
      </c>
      <c r="O1147" s="66">
        <v>54.2</v>
      </c>
      <c r="P1147" s="102">
        <f>IF($O1147&gt;$G$20,IF('Silo Levels'!$L$22="Pumping",((PI()*((($C$19+$G$20)-$O1147)*($O$20/($O$19/2)))^2*((($O$20+$G$20)-$O1147))/3)*$P$603)+(((PI()*((($C$19+$G$20)-$O1147)*($O$20/($O$19/2)))^2*(((($C$19+$G$20)-$O1147)*($O$20/($O$19/2)))*$AZ$15))/3)*$P$603),(((PI()*((($C$19+$G$20)-$O1147)*($O$20/($O$19/2)))^2*((($O$20+$G$20)-$O1147)/3))*$P$603)-((PI()*((($C$19+$G$20)-$O1147)*($O$20/($O$19/2)))^2*(((($C$19+$G$20)-$O1147)*($O$20/($O$19/2)))*$AZ$15)/3)*$P$603))),IF('Silo Levels'!$L$22="Pumping",(($D$18*$P$603)+((PI()*(($C$21/2)^2)*($G$20-$O1147))*$P$603))+((($D$18+$H$18)/3)*$BG$15)+(((PI()*($C$21/2)^2*(($C$21/2)*$AZ$15))/3)*$P$603),(($D$18*$P$603)+((PI()*(($C$21/2)^2)*($G$20-$O1147))*$P$603))+((($D$18+$H$18)/3)*$BG$15)-(((PI()*($C$21/2)^2*(($C$21/2)*$AZ$15))/3)*$P$603)))</f>
        <v>229.16468730359145</v>
      </c>
      <c r="Q1147" s="73">
        <v>54.2</v>
      </c>
      <c r="R1147" s="101">
        <f t="shared" si="167"/>
        <v>393.9506066781405</v>
      </c>
      <c r="S1147" s="66">
        <v>54.2</v>
      </c>
      <c r="T1147" s="102">
        <f>IF($S1147&gt;$G$20,IF('Silo Levels'!$L$23="Pumping",((PI()*((($C$19+$G$20)-$S1147)*($O$20/($O$19/2)))^2*((($O$20+$G$20)-$S1147))/3)*$T$603)+(((PI()*((($C$19+$G$20)-$S1147)*($O$20/($O$19/2)))^2*(((($C$19+$G$20)-$S1147)*($O$20/($O$19/2)))*$AZ$16))/3)*$T$603),(((PI()*((($C$19+$G$20)-$S1147)*($O$20/($O$19/2)))^2*((($O$20+$G$20)-$S1147)/3))*$T$603)-((PI()*((($C$19+$G$20)-$S1147)*($O$20/($O$19/2)))^2*(((($C$19+$G$20)-$S1147)*($O$20/($O$19/2)))*$AZ$16)/3)*$T$603))),IF('Silo Levels'!$L$23="Pumping",(($D$18*$T$603)+((PI()*(($C$21/2)^2)*($G$20-$S1147))*$T$603))+((($D$18+$H$18)/3)*$BG$16)+(((PI()*($C$21/2)^2*(($C$21/2)*$AZ$16))/3)*$T$603),(($D$18*$T$603)+((PI()*(($C$21/2)^2)*($G$20-$S1147))*$T$603))+((($D$18+$H$18)/3)*$BG$16)-(((PI()*($C$21/2)^2*(($C$21/2)*$AZ$16))/3)*$T$603)))</f>
        <v>237.05329414772976</v>
      </c>
      <c r="U1147" s="73">
        <v>54.2</v>
      </c>
      <c r="V1147" s="101">
        <f t="shared" si="168"/>
        <v>370.37704009741685</v>
      </c>
      <c r="W1147" s="66">
        <v>54.2</v>
      </c>
      <c r="X1147" s="102">
        <f>IF($W1147&gt;$G$20,IF('Silo Levels'!$L$24="Pumping",((PI()*((($C$19+$G$20)-$W1147)*($O$20/($O$19/2)))^2*((($O$20+$G$20)-$W1147))/3)*$X$603)+(((PI()*((($C$19+$G$20)-$W1147)*($O$20/($O$19/2)))^2*(((($C$19+$G$20)-$W1147)*($O$20/($O$19/2)))*$AZ$17))/3)*$X$603),(((PI()*((($C$19+$G$20)-$W1147)*($O$20/($O$19/2)))^2*((($O$20+$G$20)-$W1147)/3))*$X$603)-((PI()*((($C$19+$G$20)-$W1147)*($O$20/($O$19/2)))^2*(((($C$19+$G$20)-$W1147)*($O$20/($O$19/2)))*$AZ$17)/3)*$X$603))),IF('Silo Levels'!$L$24="Pumping",(($D$18*$X$603)+((PI()*(($C$21/2)^2)*($G$20-$W1147))*$X$603))+((($D$18+$H$18)/3)*$BG$17)+(((PI()*($C$21/2)^2*(($C$21/2)*$AZ$17))/3)*$X$603),(($D$18*$X$603)+((PI()*(($C$21/2)^2)*($G$20-$W1147))*$X$603))+((($D$18+$H$18)/3)*$BG$17)-(((PI()*($C$21/2)^2*(($C$21/2)*$AZ$17))/3)*$X$603)))</f>
        <v>222.86828841847864</v>
      </c>
      <c r="Y1147" s="73">
        <v>54.2</v>
      </c>
      <c r="Z1147" s="101">
        <f t="shared" si="169"/>
        <v>425.24779376423726</v>
      </c>
      <c r="AA1147" s="66">
        <v>54.2</v>
      </c>
      <c r="AB1147" s="102">
        <f>IF($AA1147&gt;$G$20,IF('Silo Levels'!$L$25="Pumping",((PI()*((($C$19+$G$20)-$AA1147)*($O$20/($O$19/2)))^2*((($O$20+$G$20)-$AA1147))/3)*$AB$603)+(((PI()*((($C$19+$G$20)-$AA1147)*($O$20/($O$19/2)))^2*(((($C$19+$G$20)-$AA1147)*($O$20/($O$19/2)))*$AZ$18))/3)*$AB$603),(((PI()*((($C$19+$G$20)-$AA1147)*($O$20/($O$19/2)))^2*((($O$20+$G$20)-$AA1147)/3))*$AB$603)-((PI()*((($C$19+$G$20)-$AA1147)*($O$20/($O$19/2)))^2*(((($C$19+$G$20)-$AA1147)*($O$20/($O$19/2)))*$AZ$18)/3)*$AB$603))),IF('Silo Levels'!$L$25="Pumping",(($D$18*$AB$603)+((PI()*(($C$21/2)^2)*($G$20-$AA1147))*$AB$603))+((($D$18+$H$18)/3)*$BG$18)+(((PI()*($C$21/2)^2*(($C$21/2)*$AZ$18))/3)*$AB$603),(($D$18*$AB$603)+((PI()*(($C$21/2)^2)*($G$20-$AA1147))*$AB$603))+((($D$18+$H$18)/3)*$BG$18)-(((PI()*($C$21/2)^2*(($C$21/2)*$AZ$18))/3)*$AB$603)))</f>
        <v>255.88586140502167</v>
      </c>
      <c r="AC1147" s="73">
        <v>54.2</v>
      </c>
      <c r="AD1147" s="101">
        <f t="shared" si="170"/>
        <v>432.25136010518196</v>
      </c>
      <c r="AE1147" s="66">
        <v>54.2</v>
      </c>
      <c r="AF1147" s="102">
        <f>IF($AE1147&gt;$G$20,IF('Silo Levels'!$L$26="Pumping",((PI()*((($C$19+$G$20)-$AE1147)*($O$20/($O$19/2)))^2*((($O$20+$G$20)-$AE1147))/3)*$AF$603)+(((PI()*((($C$19+$G$20)-$AE1147)*($O$20/($O$19/2)))^2*(((($C$19+$G$20)-$AE1147)*($O$20/($O$19/2)))*$AZ$19))/3)*$AF$603),(((PI()*((($C$19+$G$20)-$AE1147)*($O$20/($O$19/2)))^2*((($O$20+$G$20)-$AE1147)/3))*$AF$603)-((PI()*((($C$19+$G$20)-$AE1147)*($O$20/($O$19/2)))^2*(((($C$19+$G$20)-$AE1147)*($O$20/($O$19/2)))*$AZ$19)/3)*$AF$603))),IF('Silo Levels'!$L$26="Pumping",(($D$18*$AF$603)+((PI()*(($C$21/2)^2)*($G$20-$AE1147))*$AF$603))+((($D$18+$H$18)/3)*$BG$19)+(((PI()*($C$21/2)^2*(($C$21/2)*$AZ$19))/3)*$AF$603),(($D$18*$AF$603)+((PI()*(($C$21/2)^2)*($G$20-$AE1147))*$AF$603))+((($D$18+$H$18)/3)*$BG$19)-(((PI()*($C$21/2)^2*(($C$21/2)*$AZ$19))/3)*$AF$603)))</f>
        <v>346.17575114752606</v>
      </c>
      <c r="AG1147" s="73">
        <v>54.2</v>
      </c>
      <c r="AH1147" s="101">
        <f t="shared" si="171"/>
        <v>408.83318515264807</v>
      </c>
      <c r="AI1147" s="66">
        <v>54.2</v>
      </c>
      <c r="AJ1147" s="102">
        <f>IF($AI1147&gt;$G$20,IF('Silo Levels'!$L$27="Pumping",((PI()*((($C$19+$G$20)-$AI1147)*($O$20/($O$19/2)))^2*((($O$20+$G$20)-$AI1147))/3)*$AJ$603)+(((PI()*((($C$19+$G$20)-$AI1147)*($O$20/($O$19/2)))^2*(((($C$19+$G$20)-$AI1147)*($O$20/($O$19/2)))*$AZ$20))/3)*$AJ$603),(((PI()*((($C$19+$G$20)-$AI1147)*($O$20/($O$19/2)))^2*((($O$20+$G$20)-$AI1147)/3))*$AJ$603)-((PI()*((($C$19+$G$20)-$AI1147)*($O$20/($O$19/2)))^2*(((($C$19+$G$20)-$AI1147)*($O$20/($O$19/2)))*$AZ$20)/3)*$AJ$603))),IF('Silo Levels'!$L$27="Pumping",(($D$18*$AJ$603)+((PI()*(($C$21/2)^2)*($G$20-$AI1147))*$AJ$603))+((($D$18+$H$18)/3)*$BG$20)+(((PI()*($C$21/2)^2*(($C$21/2)*$AZ$20))/3)*$AJ$603),(($D$18*$AJ$603)+((PI()*(($C$21/2)^2)*($G$20-$AI1147))*$AJ$603))+((($D$18+$H$18)/3)*$BG$20)-(((PI()*($C$21/2)^2*(($C$21/2)*$AZ$20))/3)*$AJ$603)))</f>
        <v>246.00864081553294</v>
      </c>
    </row>
    <row r="1148" spans="1:36" x14ac:dyDescent="0.3">
      <c r="A1148">
        <v>54.3</v>
      </c>
      <c r="B1148" s="101">
        <f t="shared" si="163"/>
        <v>355.38067422911752</v>
      </c>
      <c r="C1148" s="66">
        <v>54.3</v>
      </c>
      <c r="D1148" s="102">
        <f>IF($C1148&gt;$G$20,IF('Silo Levels'!$L$19="Pumping",((PI()*((($C$19+$G$20)-$C1148)*($O$20/($O$19/2)))^2*((($O$20+$G$20)-$C1148))/3)*$D$603)+(((PI()*((($C$19+$G$20)-$C1148)*($O$20/($O$19/2)))^2*(((($C$19+$G$20)-$C1148)*($O$20/($O$19/2)))*$AZ$12))/3)*$D$603),(((PI()*((($C$19+$G$20)-$C1148)*($O$20/($O$19/2)))^2*((($O$20+$G$20)-$C1148)/3))*$D$603)-((PI()*((($C$19+$G$20)-$C1148)*($O$20/($O$19/2)))^2*(((($C$19+$G$20)-$C1148)*($O$20/($O$19/2)))*$AZ$12)/3)*$D$603))),IF('Silo Levels'!$L$19="Pumping",(($D$18*$D$603)+((PI()*(($C$21/2)^2)*($G$20-$C1148))*$D$603))+((($D$18+$H$18)/3)*$BG$12)+(((PI()*($C$21/2)^2*(($C$21/2)*$AZ$12))/3)*$D$603),(($D$18*$D$603)+((PI()*(($C$21/2)^2)*($G$20-$C1148))*$D$603))+((($D$18+$H$18)/3)*$BG$12)-(((PI()*($C$21/2)^2*(($C$21/2)*$AZ$12))/3)*$D$603)))</f>
        <v>257.28267214160587</v>
      </c>
      <c r="E1148" s="73">
        <v>54.3</v>
      </c>
      <c r="F1148" s="101">
        <f t="shared" si="164"/>
        <v>321.95244175117415</v>
      </c>
      <c r="G1148" s="66">
        <v>54.3</v>
      </c>
      <c r="H1148" s="102">
        <f>IF($G1148&gt;$G$20,IF('Silo Levels'!$L$20="Pumping",((PI()*((($C$19+$G$20)-$G1148)*($O$20/($O$19/2)))^2*((($O$20+$G$20)-$G1148))/3)*$H$603)+(((PI()*((($C$19+$G$20)-$G1148)*($O$20/($O$19/2)))^2*(((($C$19+$G$20)-$G1148)*($O$20/($O$19/2)))*$AZ$13))/3)*$H$603),(((PI()*((($C$19+$G$20)-$G1148)*($O$20/($O$19/2)))^2*((($O$20+$G$20)-$G1148)/3))*$H$603)-((PI()*((($C$19+$G$20)-$G1148)*($O$20/($O$19/2)))^2*(((($C$19+$G$20)-$G1148)*($O$20/($O$19/2)))*$AZ$13)/3)*$H$603))),IF('Silo Levels'!$L$20="Pumping",(($D$18*$H$603)+((PI()*(($C$21/2)^2)*($G$20-$G1148))*$H$603))+((($D$18+$H$18)/3)*$BG$13)+(((PI()*($C$21/2)^2*(($C$21/2)*$AZ$13))/3)*$H$603),(($D$18*$H$603)+((PI()*(($C$21/2)^2)*($G$20-$G1148))*$H$603))+((($D$18+$H$18)/3)*$BG$13)-(((PI()*($C$21/2)^2*(($C$21/2)*$AZ$13))/3)*$H$603)))</f>
        <v>194.99445157629259</v>
      </c>
      <c r="I1148" s="73">
        <v>54.3</v>
      </c>
      <c r="J1148" s="101">
        <f t="shared" si="165"/>
        <v>323.41924314213054</v>
      </c>
      <c r="K1148" s="66">
        <v>54.3</v>
      </c>
      <c r="L1148" s="102">
        <f>IF($K1148&gt;$G$20,IF('Silo Levels'!$L$21="Pumping",((PI()*((($C$19+$G$20)-$K1148)*($O$20/($O$19/2)))^2*((($O$20+$G$20)-$K1148))/3)*$L$603)+(((PI()*((($C$19+$G$20)-$K1148)*($O$20/($O$19/2)))^2*(((($C$19+$G$20)-$K1148)*($O$20/($O$19/2)))*$AZ$14))/3)*$L$603),(((PI()*((($C$19+$G$20)-$K1148)*($O$20/($O$19/2)))^2*((($O$20+$G$20)-$K1148)/3))*$L$603)-((PI()*((($C$19+$G$20)-$K1148)*($O$20/($O$19/2)))^2*(((($C$19+$G$20)-$K1148)*($O$20/($O$19/2)))*$AZ$14)/3)*$L$603))),IF('Silo Levels'!$L$21="Pumping",(($D$18*$L$603)+((PI()*(($C$21/2)^2)*($G$20-$K1148))*$L$603))+((($D$18+$H$18)/3)*$BG$14)+(((PI()*($C$21/2)^2*(($C$21/2)*$AZ$14))/3)*$L$603),(($D$18*$L$603)+((PI()*(($C$21/2)^2)*($G$20-$K1148))*$L$603))+((($D$18+$H$18)/3)*$BG$14)-(((PI()*($C$21/2)^2*(($C$21/2)*$AZ$14))/3)*$L$603)))</f>
        <v>195.88283785858067</v>
      </c>
      <c r="M1148" s="73">
        <v>54.3</v>
      </c>
      <c r="N1148" s="101">
        <f t="shared" si="166"/>
        <v>331.04813234801253</v>
      </c>
      <c r="O1148" s="66">
        <v>54.3</v>
      </c>
      <c r="P1148" s="102">
        <f>IF($O1148&gt;$G$20,IF('Silo Levels'!$L$22="Pumping",((PI()*((($C$19+$G$20)-$O1148)*($O$20/($O$19/2)))^2*((($O$20+$G$20)-$O1148))/3)*$P$603)+(((PI()*((($C$19+$G$20)-$O1148)*($O$20/($O$19/2)))^2*(((($C$19+$G$20)-$O1148)*($O$20/($O$19/2)))*$AZ$15))/3)*$P$603),(((PI()*((($C$19+$G$20)-$O1148)*($O$20/($O$19/2)))^2*((($O$20+$G$20)-$O1148)/3))*$P$603)-((PI()*((($C$19+$G$20)-$O1148)*($O$20/($O$19/2)))^2*(((($C$19+$G$20)-$O1148)*($O$20/($O$19/2)))*$AZ$15)/3)*$P$603))),IF('Silo Levels'!$L$22="Pumping",(($D$18*$P$603)+((PI()*(($C$21/2)^2)*($G$20-$O1148))*$P$603))+((($D$18+$H$18)/3)*$BG$15)+(((PI()*($C$21/2)^2*(($C$21/2)*$AZ$15))/3)*$P$603),(($D$18*$P$603)+((PI()*(($C$21/2)^2)*($G$20-$O1148))*$P$603))+((($D$18+$H$18)/3)*$BG$15)-(((PI()*($C$21/2)^2*(($C$21/2)*$AZ$15))/3)*$P$603)))</f>
        <v>200.50336832806832</v>
      </c>
      <c r="Q1148" s="73">
        <v>54.3</v>
      </c>
      <c r="R1148" s="101">
        <f t="shared" si="167"/>
        <v>342.44390450343235</v>
      </c>
      <c r="S1148" s="66">
        <v>54.3</v>
      </c>
      <c r="T1148" s="102">
        <f>IF($S1148&gt;$G$20,IF('Silo Levels'!$L$23="Pumping",((PI()*((($C$19+$G$20)-$S1148)*($O$20/($O$19/2)))^2*((($O$20+$G$20)-$S1148))/3)*$T$603)+(((PI()*((($C$19+$G$20)-$S1148)*($O$20/($O$19/2)))^2*(((($C$19+$G$20)-$S1148)*($O$20/($O$19/2)))*$AZ$16))/3)*$T$603),(((PI()*((($C$19+$G$20)-$S1148)*($O$20/($O$19/2)))^2*((($O$20+$G$20)-$S1148)/3))*$T$603)-((PI()*((($C$19+$G$20)-$S1148)*($O$20/($O$19/2)))^2*(((($C$19+$G$20)-$S1148)*($O$20/($O$19/2)))*$AZ$16)/3)*$T$603))),IF('Silo Levels'!$L$23="Pumping",(($D$18*$T$603)+((PI()*(($C$21/2)^2)*($G$20-$S1148))*$T$603))+((($D$18+$H$18)/3)*$BG$16)+(((PI()*($C$21/2)^2*(($C$21/2)*$AZ$16))/3)*$T$603),(($D$18*$T$603)+((PI()*(($C$21/2)^2)*($G$20-$S1148))*$T$603))+((($D$18+$H$18)/3)*$BG$16)-(((PI()*($C$21/2)^2*(($C$21/2)*$AZ$16))/3)*$T$603)))</f>
        <v>207.40535773261482</v>
      </c>
      <c r="U1148" s="73">
        <v>54.3</v>
      </c>
      <c r="V1148" s="101">
        <f t="shared" si="168"/>
        <v>321.95244175117415</v>
      </c>
      <c r="W1148" s="66">
        <v>54.3</v>
      </c>
      <c r="X1148" s="102">
        <f>IF($W1148&gt;$G$20,IF('Silo Levels'!$L$24="Pumping",((PI()*((($C$19+$G$20)-$W1148)*($O$20/($O$19/2)))^2*((($O$20+$G$20)-$W1148))/3)*$X$603)+(((PI()*((($C$19+$G$20)-$W1148)*($O$20/($O$19/2)))^2*(((($C$19+$G$20)-$W1148)*($O$20/($O$19/2)))*$AZ$17))/3)*$X$603),(((PI()*((($C$19+$G$20)-$W1148)*($O$20/($O$19/2)))^2*((($O$20+$G$20)-$W1148)/3))*$X$603)-((PI()*((($C$19+$G$20)-$W1148)*($O$20/($O$19/2)))^2*(((($C$19+$G$20)-$W1148)*($O$20/($O$19/2)))*$AZ$17)/3)*$X$603))),IF('Silo Levels'!$L$24="Pumping",(($D$18*$X$603)+((PI()*(($C$21/2)^2)*($G$20-$W1148))*$X$603))+((($D$18+$H$18)/3)*$BG$17)+(((PI()*($C$21/2)^2*(($C$21/2)*$AZ$17))/3)*$X$603),(($D$18*$X$603)+((PI()*(($C$21/2)^2)*($G$20-$W1148))*$X$603))+((($D$18+$H$18)/3)*$BG$17)-(((PI()*($C$21/2)^2*(($C$21/2)*$AZ$17))/3)*$X$603)))</f>
        <v>194.99445157629259</v>
      </c>
      <c r="Y1148" s="73">
        <v>54.3</v>
      </c>
      <c r="Z1148" s="101">
        <f t="shared" si="169"/>
        <v>369.6491702500939</v>
      </c>
      <c r="AA1148" s="66">
        <v>54.3</v>
      </c>
      <c r="AB1148" s="102">
        <f>IF($AA1148&gt;$G$20,IF('Silo Levels'!$L$25="Pumping",((PI()*((($C$19+$G$20)-$AA1148)*($O$20/($O$19/2)))^2*((($O$20+$G$20)-$AA1148))/3)*$AB$603)+(((PI()*((($C$19+$G$20)-$AA1148)*($O$20/($O$19/2)))^2*(((($C$19+$G$20)-$AA1148)*($O$20/($O$19/2)))*$AZ$18))/3)*$AB$603),(((PI()*((($C$19+$G$20)-$AA1148)*($O$20/($O$19/2)))^2*((($O$20+$G$20)-$AA1148)/3))*$AB$603)-((PI()*((($C$19+$G$20)-$AA1148)*($O$20/($O$19/2)))^2*(((($C$19+$G$20)-$AA1148)*($O$20/($O$19/2)))*$AZ$18)/3)*$AB$603))),IF('Silo Levels'!$L$25="Pumping",(($D$18*$AB$603)+((PI()*(($C$21/2)^2)*($G$20-$AA1148))*$AB$603))+((($D$18+$H$18)/3)*$BG$18)+(((PI()*($C$21/2)^2*(($C$21/2)*$AZ$18))/3)*$AB$603),(($D$18*$AB$603)+((PI()*(($C$21/2)^2)*($G$20-$AA1148))*$AB$603))+((($D$18+$H$18)/3)*$BG$18)-(((PI()*($C$21/2)^2*(($C$21/2)*$AZ$18))/3)*$AB$603)))</f>
        <v>223.88256115248365</v>
      </c>
      <c r="AC1148" s="73">
        <v>54.3</v>
      </c>
      <c r="AD1148" s="101">
        <f t="shared" si="170"/>
        <v>375.73706188571049</v>
      </c>
      <c r="AE1148" s="66">
        <v>54.3</v>
      </c>
      <c r="AF1148" s="102">
        <f>IF($AE1148&gt;$G$20,IF('Silo Levels'!$L$26="Pumping",((PI()*((($C$19+$G$20)-$AE1148)*($O$20/($O$19/2)))^2*((($O$20+$G$20)-$AE1148))/3)*$AF$603)+(((PI()*((($C$19+$G$20)-$AE1148)*($O$20/($O$19/2)))^2*(((($C$19+$G$20)-$AE1148)*($O$20/($O$19/2)))*$AZ$19))/3)*$AF$603),(((PI()*((($C$19+$G$20)-$AE1148)*($O$20/($O$19/2)))^2*((($O$20+$G$20)-$AE1148)/3))*$AF$603)-((PI()*((($C$19+$G$20)-$AE1148)*($O$20/($O$19/2)))^2*(((($C$19+$G$20)-$AE1148)*($O$20/($O$19/2)))*$AZ$19)/3)*$AF$603))),IF('Silo Levels'!$L$26="Pumping",(($D$18*$AF$603)+((PI()*(($C$21/2)^2)*($G$20-$AE1148))*$AF$603))+((($D$18+$H$18)/3)*$BG$19)+(((PI()*($C$21/2)^2*(($C$21/2)*$AZ$19))/3)*$AF$603),(($D$18*$AF$603)+((PI()*(($C$21/2)^2)*($G$20-$AE1148))*$AF$603))+((($D$18+$H$18)/3)*$BG$19)-(((PI()*($C$21/2)^2*(($C$21/2)*$AZ$19))/3)*$AF$603)))</f>
        <v>301.65341469894253</v>
      </c>
      <c r="AG1148" s="73">
        <v>54.3</v>
      </c>
      <c r="AH1148" s="101">
        <f t="shared" si="171"/>
        <v>355.38067422911752</v>
      </c>
      <c r="AI1148" s="66">
        <v>54.3</v>
      </c>
      <c r="AJ1148" s="102">
        <f>IF($AI1148&gt;$G$20,IF('Silo Levels'!$L$27="Pumping",((PI()*((($C$19+$G$20)-$AI1148)*($O$20/($O$19/2)))^2*((($O$20+$G$20)-$AI1148))/3)*$AJ$603)+(((PI()*((($C$19+$G$20)-$AI1148)*($O$20/($O$19/2)))^2*(((($C$19+$G$20)-$AI1148)*($O$20/($O$19/2)))*$AZ$20))/3)*$AJ$603),(((PI()*((($C$19+$G$20)-$AI1148)*($O$20/($O$19/2)))^2*((($O$20+$G$20)-$AI1148)/3))*$AJ$603)-((PI()*((($C$19+$G$20)-$AI1148)*($O$20/($O$19/2)))^2*(((($C$19+$G$20)-$AI1148)*($O$20/($O$19/2)))*$AZ$20)/3)*$AJ$603))),IF('Silo Levels'!$L$27="Pumping",(($D$18*$AJ$603)+((PI()*(($C$21/2)^2)*($G$20-$AI1148))*$AJ$603))+((($D$18+$H$18)/3)*$BG$20)+(((PI()*($C$21/2)^2*(($C$21/2)*$AZ$20))/3)*$AJ$603),(($D$18*$AJ$603)+((PI()*(($C$21/2)^2)*($G$20-$AI1148))*$AJ$603))+((($D$18+$H$18)/3)*$BG$20)-(((PI()*($C$21/2)^2*(($C$21/2)*$AZ$20))/3)*$AJ$603)))</f>
        <v>215.24067124695799</v>
      </c>
    </row>
    <row r="1149" spans="1:36" x14ac:dyDescent="0.3">
      <c r="A1149">
        <v>54.4</v>
      </c>
      <c r="B1149" s="101">
        <f t="shared" si="163"/>
        <v>306.7797540290303</v>
      </c>
      <c r="C1149" s="66">
        <v>54.4</v>
      </c>
      <c r="D1149" s="102">
        <f>IF($C1149&gt;$G$20,IF('Silo Levels'!$L$19="Pumping",((PI()*((($C$19+$G$20)-$C1149)*($O$20/($O$19/2)))^2*((($O$20+$G$20)-$C1149))/3)*$D$603)+(((PI()*((($C$19+$G$20)-$C1149)*($O$20/($O$19/2)))^2*(((($C$19+$G$20)-$C1149)*($O$20/($O$19/2)))*$AZ$12))/3)*$D$603),(((PI()*((($C$19+$G$20)-$C1149)*($O$20/($O$19/2)))^2*((($O$20+$G$20)-$C1149)/3))*$D$603)-((PI()*((($C$19+$G$20)-$C1149)*($O$20/($O$19/2)))^2*(((($C$19+$G$20)-$C1149)*($O$20/($O$19/2)))*$AZ$12)/3)*$D$603))),IF('Silo Levels'!$L$19="Pumping",(($D$18*$D$603)+((PI()*(($C$21/2)^2)*($G$20-$C1149))*$D$603))+((($D$18+$H$18)/3)*$BG$12)+(((PI()*($C$21/2)^2*(($C$21/2)*$AZ$12))/3)*$D$603),(($D$18*$D$603)+((PI()*(($C$21/2)^2)*($G$20-$C1149))*$D$603))+((($D$18+$H$18)/3)*$BG$12)-(((PI()*($C$21/2)^2*(($C$21/2)*$AZ$12))/3)*$D$603)))</f>
        <v>223.01303342115222</v>
      </c>
      <c r="E1149" s="73">
        <v>54.4</v>
      </c>
      <c r="F1149" s="101">
        <f t="shared" si="164"/>
        <v>277.92307812943665</v>
      </c>
      <c r="G1149" s="66">
        <v>54.4</v>
      </c>
      <c r="H1149" s="102">
        <f>IF($G1149&gt;$G$20,IF('Silo Levels'!$L$20="Pumping",((PI()*((($C$19+$G$20)-$G1149)*($O$20/($O$19/2)))^2*((($O$20+$G$20)-$G1149))/3)*$H$603)+(((PI()*((($C$19+$G$20)-$G1149)*($O$20/($O$19/2)))^2*(((($C$19+$G$20)-$G1149)*($O$20/($O$19/2)))*$AZ$13))/3)*$H$603),(((PI()*((($C$19+$G$20)-$G1149)*($O$20/($O$19/2)))^2*((($O$20+$G$20)-$G1149)/3))*$H$603)-((PI()*((($C$19+$G$20)-$G1149)*($O$20/($O$19/2)))^2*(((($C$19+$G$20)-$G1149)*($O$20/($O$19/2)))*$AZ$13)/3)*$H$603))),IF('Silo Levels'!$L$20="Pumping",(($D$18*$H$603)+((PI()*(($C$21/2)^2)*($G$20-$G1149))*$H$603))+((($D$18+$H$18)/3)*$BG$13)+(((PI()*($C$21/2)^2*(($C$21/2)*$AZ$13))/3)*$H$603),(($D$18*$H$603)+((PI()*(($C$21/2)^2)*($G$20-$G1149))*$H$603))+((($D$18+$H$18)/3)*$BG$13)-(((PI()*($C$21/2)^2*(($C$21/2)*$AZ$13))/3)*$H$603)))</f>
        <v>169.51256756236262</v>
      </c>
      <c r="I1149" s="73">
        <v>54.4</v>
      </c>
      <c r="J1149" s="101">
        <f t="shared" si="165"/>
        <v>279.18928364526312</v>
      </c>
      <c r="K1149" s="66">
        <v>54.4</v>
      </c>
      <c r="L1149" s="102">
        <f>IF($K1149&gt;$G$20,IF('Silo Levels'!$L$21="Pumping",((PI()*((($C$19+$G$20)-$K1149)*($O$20/($O$19/2)))^2*((($O$20+$G$20)-$K1149))/3)*$L$603)+(((PI()*((($C$19+$G$20)-$K1149)*($O$20/($O$19/2)))^2*(((($C$19+$G$20)-$K1149)*($O$20/($O$19/2)))*$AZ$14))/3)*$L$603),(((PI()*((($C$19+$G$20)-$K1149)*($O$20/($O$19/2)))^2*((($O$20+$G$20)-$K1149)/3))*$L$603)-((PI()*((($C$19+$G$20)-$K1149)*($O$20/($O$19/2)))^2*(((($C$19+$G$20)-$K1149)*($O$20/($O$19/2)))*$AZ$14)/3)*$L$603))),IF('Silo Levels'!$L$21="Pumping",(($D$18*$L$603)+((PI()*(($C$21/2)^2)*($G$20-$K1149))*$L$603))+((($D$18+$H$18)/3)*$BG$14)+(((PI()*($C$21/2)^2*(($C$21/2)*$AZ$14))/3)*$L$603),(($D$18*$L$603)+((PI()*(($C$21/2)^2)*($G$20-$K1149))*$L$603))+((($D$18+$H$18)/3)*$BG$14)-(((PI()*($C$21/2)^2*(($C$21/2)*$AZ$14))/3)*$L$603)))</f>
        <v>170.28485948390434</v>
      </c>
      <c r="M1149" s="73">
        <v>54.4</v>
      </c>
      <c r="N1149" s="101">
        <f t="shared" si="166"/>
        <v>285.77486615948374</v>
      </c>
      <c r="O1149" s="66">
        <v>54.4</v>
      </c>
      <c r="P1149" s="102">
        <f>IF($O1149&gt;$G$20,IF('Silo Levels'!$L$22="Pumping",((PI()*((($C$19+$G$20)-$O1149)*($O$20/($O$19/2)))^2*((($O$20+$G$20)-$O1149))/3)*$P$603)+(((PI()*((($C$19+$G$20)-$O1149)*($O$20/($O$19/2)))^2*(((($C$19+$G$20)-$O1149)*($O$20/($O$19/2)))*$AZ$15))/3)*$P$603),(((PI()*((($C$19+$G$20)-$O1149)*($O$20/($O$19/2)))^2*((($O$20+$G$20)-$O1149)/3))*$P$603)-((PI()*((($C$19+$G$20)-$O1149)*($O$20/($O$19/2)))^2*(((($C$19+$G$20)-$O1149)*($O$20/($O$19/2)))*$AZ$15)/3)*$P$603))),IF('Silo Levels'!$L$22="Pumping",(($D$18*$P$603)+((PI()*(($C$21/2)^2)*($G$20-$O1149))*$P$603))+((($D$18+$H$18)/3)*$BG$15)+(((PI()*($C$21/2)^2*(($C$21/2)*$AZ$15))/3)*$P$603),(($D$18*$P$603)+((PI()*(($C$21/2)^2)*($G$20-$O1149))*$P$603))+((($D$18+$H$18)/3)*$BG$15)-(((PI()*($C$21/2)^2*(($C$21/2)*$AZ$15))/3)*$P$603)))</f>
        <v>174.30157881643643</v>
      </c>
      <c r="Q1149" s="73">
        <v>54.4</v>
      </c>
      <c r="R1149" s="101">
        <f t="shared" si="167"/>
        <v>295.61218268321977</v>
      </c>
      <c r="S1149" s="66">
        <v>54.4</v>
      </c>
      <c r="T1149" s="102">
        <f>IF($S1149&gt;$G$20,IF('Silo Levels'!$L$23="Pumping",((PI()*((($C$19+$G$20)-$S1149)*($O$20/($O$19/2)))^2*((($O$20+$G$20)-$S1149))/3)*$T$603)+(((PI()*((($C$19+$G$20)-$S1149)*($O$20/($O$19/2)))^2*(((($C$19+$G$20)-$S1149)*($O$20/($O$19/2)))*$AZ$16))/3)*$T$603),(((PI()*((($C$19+$G$20)-$S1149)*($O$20/($O$19/2)))^2*((($O$20+$G$20)-$S1149)/3))*$T$603)-((PI()*((($C$19+$G$20)-$S1149)*($O$20/($O$19/2)))^2*(((($C$19+$G$20)-$S1149)*($O$20/($O$19/2)))*$AZ$16)/3)*$T$603))),IF('Silo Levels'!$L$23="Pumping",(($D$18*$T$603)+((PI()*(($C$21/2)^2)*($G$20-$S1149))*$T$603))+((($D$18+$H$18)/3)*$BG$16)+(((PI()*($C$21/2)^2*(($C$21/2)*$AZ$16))/3)*$T$603),(($D$18*$T$603)+((PI()*(($C$21/2)^2)*($G$20-$S1149))*$T$603))+((($D$18+$H$18)/3)*$BG$16)-(((PI()*($C$21/2)^2*(($C$21/2)*$AZ$16))/3)*$T$603)))</f>
        <v>180.30161592413401</v>
      </c>
      <c r="U1149" s="73">
        <v>54.4</v>
      </c>
      <c r="V1149" s="101">
        <f t="shared" si="168"/>
        <v>277.92307812943665</v>
      </c>
      <c r="W1149" s="66">
        <v>54.4</v>
      </c>
      <c r="X1149" s="102">
        <f>IF($W1149&gt;$G$20,IF('Silo Levels'!$L$24="Pumping",((PI()*((($C$19+$G$20)-$W1149)*($O$20/($O$19/2)))^2*((($O$20+$G$20)-$W1149))/3)*$X$603)+(((PI()*((($C$19+$G$20)-$W1149)*($O$20/($O$19/2)))^2*(((($C$19+$G$20)-$W1149)*($O$20/($O$19/2)))*$AZ$17))/3)*$X$603),(((PI()*((($C$19+$G$20)-$W1149)*($O$20/($O$19/2)))^2*((($O$20+$G$20)-$W1149)/3))*$X$603)-((PI()*((($C$19+$G$20)-$W1149)*($O$20/($O$19/2)))^2*(((($C$19+$G$20)-$W1149)*($O$20/($O$19/2)))*$AZ$17)/3)*$X$603))),IF('Silo Levels'!$L$24="Pumping",(($D$18*$X$603)+((PI()*(($C$21/2)^2)*($G$20-$W1149))*$X$603))+((($D$18+$H$18)/3)*$BG$17)+(((PI()*($C$21/2)^2*(($C$21/2)*$AZ$17))/3)*$X$603),(($D$18*$X$603)+((PI()*(($C$21/2)^2)*($G$20-$W1149))*$X$603))+((($D$18+$H$18)/3)*$BG$17)-(((PI()*($C$21/2)^2*(($C$21/2)*$AZ$17))/3)*$X$603)))</f>
        <v>169.51256756236262</v>
      </c>
      <c r="Y1149" s="73">
        <v>54.4</v>
      </c>
      <c r="Z1149" s="101">
        <f t="shared" si="169"/>
        <v>319.09692830749776</v>
      </c>
      <c r="AA1149" s="66">
        <v>54.4</v>
      </c>
      <c r="AB1149" s="102">
        <f>IF($AA1149&gt;$G$20,IF('Silo Levels'!$L$25="Pumping",((PI()*((($C$19+$G$20)-$AA1149)*($O$20/($O$19/2)))^2*((($O$20+$G$20)-$AA1149))/3)*$AB$603)+(((PI()*((($C$19+$G$20)-$AA1149)*($O$20/($O$19/2)))^2*(((($C$19+$G$20)-$AA1149)*($O$20/($O$19/2)))*$AZ$18))/3)*$AB$603),(((PI()*((($C$19+$G$20)-$AA1149)*($O$20/($O$19/2)))^2*((($O$20+$G$20)-$AA1149)/3))*$AB$603)-((PI()*((($C$19+$G$20)-$AA1149)*($O$20/($O$19/2)))^2*(((($C$19+$G$20)-$AA1149)*($O$20/($O$19/2)))*$AZ$18)/3)*$AB$603))),IF('Silo Levels'!$L$25="Pumping",(($D$18*$AB$603)+((PI()*(($C$21/2)^2)*($G$20-$AA1149))*$AB$603))+((($D$18+$H$18)/3)*$BG$18)+(((PI()*($C$21/2)^2*(($C$21/2)*$AZ$18))/3)*$AB$603),(($D$18*$AB$603)+((PI()*(($C$21/2)^2)*($G$20-$AA1149))*$AB$603))+((($D$18+$H$18)/3)*$BG$18)-(((PI()*($C$21/2)^2*(($C$21/2)*$AZ$18))/3)*$AB$603)))</f>
        <v>194.6255776336624</v>
      </c>
      <c r="AC1149" s="73">
        <v>54.4</v>
      </c>
      <c r="AD1149" s="101">
        <f t="shared" si="170"/>
        <v>324.35225599964394</v>
      </c>
      <c r="AE1149" s="66">
        <v>54.4</v>
      </c>
      <c r="AF1149" s="102">
        <f>IF($AE1149&gt;$G$20,IF('Silo Levels'!$L$26="Pumping",((PI()*((($C$19+$G$20)-$AE1149)*($O$20/($O$19/2)))^2*((($O$20+$G$20)-$AE1149))/3)*$AF$603)+(((PI()*((($C$19+$G$20)-$AE1149)*($O$20/($O$19/2)))^2*(((($C$19+$G$20)-$AE1149)*($O$20/($O$19/2)))*$AZ$19))/3)*$AF$603),(((PI()*((($C$19+$G$20)-$AE1149)*($O$20/($O$19/2)))^2*((($O$20+$G$20)-$AE1149)/3))*$AF$603)-((PI()*((($C$19+$G$20)-$AE1149)*($O$20/($O$19/2)))^2*(((($C$19+$G$20)-$AE1149)*($O$20/($O$19/2)))*$AZ$19)/3)*$AF$603))),IF('Silo Levels'!$L$26="Pumping",(($D$18*$AF$603)+((PI()*(($C$21/2)^2)*($G$20-$AE1149))*$AF$603))+((($D$18+$H$18)/3)*$BG$19)+(((PI()*($C$21/2)^2*(($C$21/2)*$AZ$19))/3)*$AF$603),(($D$18*$AF$603)+((PI()*(($C$21/2)^2)*($G$20-$AE1149))*$AF$603))+((($D$18+$H$18)/3)*$BG$19)-(((PI()*($C$21/2)^2*(($C$21/2)*$AZ$19))/3)*$AF$603)))</f>
        <v>261.09159784708993</v>
      </c>
      <c r="AG1149" s="73">
        <v>54.4</v>
      </c>
      <c r="AH1149" s="101">
        <f t="shared" si="171"/>
        <v>306.7797540290303</v>
      </c>
      <c r="AI1149" s="66">
        <v>54.4</v>
      </c>
      <c r="AJ1149" s="102">
        <f>IF($AI1149&gt;$G$20,IF('Silo Levels'!$L$27="Pumping",((PI()*((($C$19+$G$20)-$AI1149)*($O$20/($O$19/2)))^2*((($O$20+$G$20)-$AI1149))/3)*$AJ$603)+(((PI()*((($C$19+$G$20)-$AI1149)*($O$20/($O$19/2)))^2*(((($C$19+$G$20)-$AI1149)*($O$20/($O$19/2)))*$AZ$20))/3)*$AJ$603),(((PI()*((($C$19+$G$20)-$AI1149)*($O$20/($O$19/2)))^2*((($O$20+$G$20)-$AI1149)/3))*$AJ$603)-((PI()*((($C$19+$G$20)-$AI1149)*($O$20/($O$19/2)))^2*(((($C$19+$G$20)-$AI1149)*($O$20/($O$19/2)))*$AZ$20)/3)*$AJ$603))),IF('Silo Levels'!$L$27="Pumping",(($D$18*$AJ$603)+((PI()*(($C$21/2)^2)*($G$20-$AI1149))*$AJ$603))+((($D$18+$H$18)/3)*$BG$20)+(((PI()*($C$21/2)^2*(($C$21/2)*$AZ$20))/3)*$AJ$603),(($D$18*$AJ$603)+((PI()*(($C$21/2)^2)*($G$20-$AI1149))*$AJ$603))+((($D$18+$H$18)/3)*$BG$20)-(((PI()*($C$21/2)^2*(($C$21/2)*$AZ$20))/3)*$AJ$603)))</f>
        <v>187.11301030349017</v>
      </c>
    </row>
    <row r="1150" spans="1:36" x14ac:dyDescent="0.3">
      <c r="A1150">
        <v>54.5</v>
      </c>
      <c r="B1150" s="101">
        <f t="shared" si="163"/>
        <v>262.80100948656667</v>
      </c>
      <c r="C1150" s="66">
        <v>54.5</v>
      </c>
      <c r="D1150" s="102">
        <f>IF($C1150&gt;$G$20,IF('Silo Levels'!$L$19="Pumping",((PI()*((($C$19+$G$20)-$C1150)*($O$20/($O$19/2)))^2*((($O$20+$G$20)-$C1150))/3)*$D$603)+(((PI()*((($C$19+$G$20)-$C1150)*($O$20/($O$19/2)))^2*(((($C$19+$G$20)-$C1150)*($O$20/($O$19/2)))*$AZ$12))/3)*$D$603),(((PI()*((($C$19+$G$20)-$C1150)*($O$20/($O$19/2)))^2*((($O$20+$G$20)-$C1150)/3))*$D$603)-((PI()*((($C$19+$G$20)-$C1150)*($O$20/($O$19/2)))^2*(((($C$19+$G$20)-$C1150)*($O$20/($O$19/2)))*$AZ$12)/3)*$D$603))),IF('Silo Levels'!$L$19="Pumping",(($D$18*$D$603)+((PI()*(($C$21/2)^2)*($G$20-$C1150))*$D$603))+((($D$18+$H$18)/3)*$BG$12)+(((PI()*($C$21/2)^2*(($C$21/2)*$AZ$12))/3)*$D$603),(($D$18*$D$603)+((PI()*(($C$21/2)^2)*($G$20-$C1150))*$D$603))+((($D$18+$H$18)/3)*$BG$12)-(((PI()*($C$21/2)^2*(($C$21/2)*$AZ$12))/3)*$D$603)))</f>
        <v>191.89705224686196</v>
      </c>
      <c r="E1150" s="73">
        <v>54.5</v>
      </c>
      <c r="F1150" s="101">
        <f t="shared" si="164"/>
        <v>238.08111367452992</v>
      </c>
      <c r="G1150" s="66">
        <v>54.5</v>
      </c>
      <c r="H1150" s="102">
        <f>IF($G1150&gt;$G$20,IF('Silo Levels'!$L$20="Pumping",((PI()*((($C$19+$G$20)-$G1150)*($O$20/($O$19/2)))^2*((($O$20+$G$20)-$G1150))/3)*$H$603)+(((PI()*((($C$19+$G$20)-$G1150)*($O$20/($O$19/2)))^2*(((($C$19+$G$20)-$G1150)*($O$20/($O$19/2)))*$AZ$13))/3)*$H$603),(((PI()*((($C$19+$G$20)-$G1150)*($O$20/($O$19/2)))^2*((($O$20+$G$20)-$G1150)/3))*$H$603)-((PI()*((($C$19+$G$20)-$G1150)*($O$20/($O$19/2)))^2*(((($C$19+$G$20)-$G1150)*($O$20/($O$19/2)))*$AZ$13)/3)*$H$603))),IF('Silo Levels'!$L$20="Pumping",(($D$18*$H$603)+((PI()*(($C$21/2)^2)*($G$20-$G1150))*$H$603))+((($D$18+$H$18)/3)*$BG$13)+(((PI()*($C$21/2)^2*(($C$21/2)*$AZ$13))/3)*$H$603),(($D$18*$H$603)+((PI()*(($C$21/2)^2)*($G$20-$G1150))*$H$603))+((($D$18+$H$18)/3)*$BG$13)-(((PI()*($C$21/2)^2*(($C$21/2)*$AZ$13))/3)*$H$603)))</f>
        <v>146.31753322394877</v>
      </c>
      <c r="I1150" s="73">
        <v>54.5</v>
      </c>
      <c r="J1150" s="101">
        <f t="shared" si="165"/>
        <v>239.16580092460566</v>
      </c>
      <c r="K1150" s="66">
        <v>54.5</v>
      </c>
      <c r="L1150" s="102">
        <f>IF($K1150&gt;$G$20,IF('Silo Levels'!$L$21="Pumping",((PI()*((($C$19+$G$20)-$K1150)*($O$20/($O$19/2)))^2*((($O$20+$G$20)-$K1150))/3)*$L$603)+(((PI()*((($C$19+$G$20)-$K1150)*($O$20/($O$19/2)))^2*(((($C$19+$G$20)-$K1150)*($O$20/($O$19/2)))*$AZ$14))/3)*$L$603),(((PI()*((($C$19+$G$20)-$K1150)*($O$20/($O$19/2)))^2*((($O$20+$G$20)-$K1150)/3))*$L$603)-((PI()*((($C$19+$G$20)-$K1150)*($O$20/($O$19/2)))^2*(((($C$19+$G$20)-$K1150)*($O$20/($O$19/2)))*$AZ$14)/3)*$L$603))),IF('Silo Levels'!$L$21="Pumping",(($D$18*$L$603)+((PI()*(($C$21/2)^2)*($G$20-$K1150))*$L$603))+((($D$18+$H$18)/3)*$BG$14)+(((PI()*($C$21/2)^2*(($C$21/2)*$AZ$14))/3)*$L$603),(($D$18*$L$603)+((PI()*(($C$21/2)^2)*($G$20-$K1150))*$L$603))+((($D$18+$H$18)/3)*$BG$14)-(((PI()*($C$21/2)^2*(($C$21/2)*$AZ$14))/3)*$L$603)))</f>
        <v>146.98414957289413</v>
      </c>
      <c r="M1150" s="73">
        <v>54.5</v>
      </c>
      <c r="N1150" s="101">
        <f t="shared" si="166"/>
        <v>244.80730011112135</v>
      </c>
      <c r="O1150" s="66">
        <v>54.5</v>
      </c>
      <c r="P1150" s="102">
        <f>IF($O1150&gt;$G$20,IF('Silo Levels'!$L$22="Pumping",((PI()*((($C$19+$G$20)-$O1150)*($O$20/($O$19/2)))^2*((($O$20+$G$20)-$O1150))/3)*$P$603)+(((PI()*((($C$19+$G$20)-$O1150)*($O$20/($O$19/2)))^2*(((($C$19+$G$20)-$O1150)*($O$20/($O$19/2)))*$AZ$15))/3)*$P$603),(((PI()*((($C$19+$G$20)-$O1150)*($O$20/($O$19/2)))^2*((($O$20+$G$20)-$O1150)/3))*$P$603)-((PI()*((($C$19+$G$20)-$O1150)*($O$20/($O$19/2)))^2*(((($C$19+$G$20)-$O1150)*($O$20/($O$19/2)))*$AZ$15)/3)*$P$603))),IF('Silo Levels'!$L$22="Pumping",(($D$18*$P$603)+((PI()*(($C$21/2)^2)*($G$20-$O1150))*$P$603))+((($D$18+$H$18)/3)*$BG$15)+(((PI()*($C$21/2)^2*(($C$21/2)*$AZ$15))/3)*$P$603),(($D$18*$P$603)+((PI()*(($C$21/2)^2)*($G$20-$O1150))*$P$603))+((($D$18+$H$18)/3)*$BG$15)-(((PI()*($C$21/2)^2*(($C$21/2)*$AZ$15))/3)*$P$603)))</f>
        <v>150.45124627752531</v>
      </c>
      <c r="Q1150" s="73">
        <v>54.5</v>
      </c>
      <c r="R1150" s="101">
        <f t="shared" si="167"/>
        <v>253.23437744958247</v>
      </c>
      <c r="S1150" s="66">
        <v>54.5</v>
      </c>
      <c r="T1150" s="102">
        <f>IF($S1150&gt;$G$20,IF('Silo Levels'!$L$23="Pumping",((PI()*((($C$19+$G$20)-$S1150)*($O$20/($O$19/2)))^2*((($O$20+$G$20)-$S1150))/3)*$T$603)+(((PI()*((($C$19+$G$20)-$S1150)*($O$20/($O$19/2)))^2*(((($C$19+$G$20)-$S1150)*($O$20/($O$19/2)))*$AZ$16))/3)*$T$603),(((PI()*((($C$19+$G$20)-$S1150)*($O$20/($O$19/2)))^2*((($O$20+$G$20)-$S1150)/3))*$T$603)-((PI()*((($C$19+$G$20)-$S1150)*($O$20/($O$19/2)))^2*(((($C$19+$G$20)-$S1150)*($O$20/($O$19/2)))*$AZ$16)/3)*$T$603))),IF('Silo Levels'!$L$23="Pumping",(($D$18*$T$603)+((PI()*(($C$21/2)^2)*($G$20-$S1150))*$T$603))+((($D$18+$H$18)/3)*$BG$16)+(((PI()*($C$21/2)^2*(($C$21/2)*$AZ$16))/3)*$T$603),(($D$18*$T$603)+((PI()*(($C$21/2)^2)*($G$20-$S1150))*$T$603))+((($D$18+$H$18)/3)*$BG$16)-(((PI()*($C$21/2)^2*(($C$21/2)*$AZ$16))/3)*$T$603)))</f>
        <v>155.63027601835847</v>
      </c>
      <c r="U1150" s="73">
        <v>54.5</v>
      </c>
      <c r="V1150" s="101">
        <f t="shared" si="168"/>
        <v>238.08111367452992</v>
      </c>
      <c r="W1150" s="66">
        <v>54.5</v>
      </c>
      <c r="X1150" s="102">
        <f>IF($W1150&gt;$G$20,IF('Silo Levels'!$L$24="Pumping",((PI()*((($C$19+$G$20)-$W1150)*($O$20/($O$19/2)))^2*((($O$20+$G$20)-$W1150))/3)*$X$603)+(((PI()*((($C$19+$G$20)-$W1150)*($O$20/($O$19/2)))^2*(((($C$19+$G$20)-$W1150)*($O$20/($O$19/2)))*$AZ$17))/3)*$X$603),(((PI()*((($C$19+$G$20)-$W1150)*($O$20/($O$19/2)))^2*((($O$20+$G$20)-$W1150)/3))*$X$603)-((PI()*((($C$19+$G$20)-$W1150)*($O$20/($O$19/2)))^2*(((($C$19+$G$20)-$W1150)*($O$20/($O$19/2)))*$AZ$17)/3)*$X$603))),IF('Silo Levels'!$L$24="Pumping",(($D$18*$X$603)+((PI()*(($C$21/2)^2)*($G$20-$W1150))*$X$603))+((($D$18+$H$18)/3)*$BG$17)+(((PI()*($C$21/2)^2*(($C$21/2)*$AZ$17))/3)*$X$603),(($D$18*$X$603)+((PI()*(($C$21/2)^2)*($G$20-$W1150))*$X$603))+((($D$18+$H$18)/3)*$BG$17)-(((PI()*($C$21/2)^2*(($C$21/2)*$AZ$17))/3)*$X$603)))</f>
        <v>146.31753322394877</v>
      </c>
      <c r="Y1150" s="73">
        <v>54.5</v>
      </c>
      <c r="Z1150" s="101">
        <f t="shared" si="169"/>
        <v>273.3524418802993</v>
      </c>
      <c r="AA1150" s="66">
        <v>54.5</v>
      </c>
      <c r="AB1150" s="102">
        <f>IF($AA1150&gt;$G$20,IF('Silo Levels'!$L$25="Pumping",((PI()*((($C$19+$G$20)-$AA1150)*($O$20/($O$19/2)))^2*((($O$20+$G$20)-$AA1150))/3)*$AB$603)+(((PI()*((($C$19+$G$20)-$AA1150)*($O$20/($O$19/2)))^2*(((($C$19+$G$20)-$AA1150)*($O$20/($O$19/2)))*$AZ$18))/3)*$AB$603),(((PI()*((($C$19+$G$20)-$AA1150)*($O$20/($O$19/2)))^2*((($O$20+$G$20)-$AA1150)/3))*$AB$603)-((PI()*((($C$19+$G$20)-$AA1150)*($O$20/($O$19/2)))^2*(((($C$19+$G$20)-$AA1150)*($O$20/($O$19/2)))*$AZ$18)/3)*$AB$603))),IF('Silo Levels'!$L$25="Pumping",(($D$18*$AB$603)+((PI()*(($C$21/2)^2)*($G$20-$AA1150))*$AB$603))+((($D$18+$H$18)/3)*$BG$18)+(((PI()*($C$21/2)^2*(($C$21/2)*$AZ$18))/3)*$AB$603),(($D$18*$AB$603)+((PI()*(($C$21/2)^2)*($G$20-$AA1150))*$AB$603))+((($D$18+$H$18)/3)*$BG$18)-(((PI()*($C$21/2)^2*(($C$21/2)*$AZ$18))/3)*$AB$603)))</f>
        <v>167.9942368353725</v>
      </c>
      <c r="AC1150" s="73">
        <v>54.5</v>
      </c>
      <c r="AD1150" s="101">
        <f t="shared" si="170"/>
        <v>277.8543863682919</v>
      </c>
      <c r="AE1150" s="66">
        <v>54.5</v>
      </c>
      <c r="AF1150" s="102">
        <f>IF($AE1150&gt;$G$20,IF('Silo Levels'!$L$26="Pumping",((PI()*((($C$19+$G$20)-$AE1150)*($O$20/($O$19/2)))^2*((($O$20+$G$20)-$AE1150))/3)*$AF$603)+(((PI()*((($C$19+$G$20)-$AE1150)*($O$20/($O$19/2)))^2*(((($C$19+$G$20)-$AE1150)*($O$20/($O$19/2)))*$AZ$19))/3)*$AF$603),(((PI()*((($C$19+$G$20)-$AE1150)*($O$20/($O$19/2)))^2*((($O$20+$G$20)-$AE1150)/3))*$AF$603)-((PI()*((($C$19+$G$20)-$AE1150)*($O$20/($O$19/2)))^2*(((($C$19+$G$20)-$AE1150)*($O$20/($O$19/2)))*$AZ$19)/3)*$AF$603))),IF('Silo Levels'!$L$26="Pumping",(($D$18*$AF$603)+((PI()*(($C$21/2)^2)*($G$20-$AE1150))*$AF$603))+((($D$18+$H$18)/3)*$BG$19)+(((PI()*($C$21/2)^2*(($C$21/2)*$AZ$19))/3)*$AF$603),(($D$18*$AF$603)+((PI()*(($C$21/2)^2)*($G$20-$AE1150))*$AF$603))+((($D$18+$H$18)/3)*$BG$19)-(((PI()*($C$21/2)^2*(($C$21/2)*$AZ$19))/3)*$AF$603)))</f>
        <v>224.3076918331065</v>
      </c>
      <c r="AG1150" s="73">
        <v>54.5</v>
      </c>
      <c r="AH1150" s="101">
        <f t="shared" si="171"/>
        <v>262.80100948656667</v>
      </c>
      <c r="AI1150" s="66">
        <v>54.5</v>
      </c>
      <c r="AJ1150" s="102">
        <f>IF($AI1150&gt;$G$20,IF('Silo Levels'!$L$27="Pumping",((PI()*((($C$19+$G$20)-$AI1150)*($O$20/($O$19/2)))^2*((($O$20+$G$20)-$AI1150))/3)*$AJ$603)+(((PI()*((($C$19+$G$20)-$AI1150)*($O$20/($O$19/2)))^2*(((($C$19+$G$20)-$AI1150)*($O$20/($O$19/2)))*$AZ$20))/3)*$AJ$603),(((PI()*((($C$19+$G$20)-$AI1150)*($O$20/($O$19/2)))^2*((($O$20+$G$20)-$AI1150)/3))*$AJ$603)-((PI()*((($C$19+$G$20)-$AI1150)*($O$20/($O$19/2)))^2*(((($C$19+$G$20)-$AI1150)*($O$20/($O$19/2)))*$AZ$20)/3)*$AJ$603))),IF('Silo Levels'!$L$27="Pumping",(($D$18*$AJ$603)+((PI()*(($C$21/2)^2)*($G$20-$AI1150))*$AJ$603))+((($D$18+$H$18)/3)*$BG$20)+(((PI()*($C$21/2)^2*(($C$21/2)*$AZ$20))/3)*$AJ$603),(($D$18*$AJ$603)+((PI()*(($C$21/2)^2)*($G$20-$AI1150))*$AJ$603))+((($D$18+$H$18)/3)*$BG$20)-(((PI()*($C$21/2)^2*(($C$21/2)*$AZ$20))/3)*$AJ$603)))</f>
        <v>161.50964200127422</v>
      </c>
    </row>
    <row r="1151" spans="1:36" x14ac:dyDescent="0.3">
      <c r="A1151">
        <v>54.6</v>
      </c>
      <c r="B1151" s="101">
        <f t="shared" si="163"/>
        <v>223.21502553590318</v>
      </c>
      <c r="C1151" s="66">
        <v>54.6</v>
      </c>
      <c r="D1151" s="102">
        <f>IF($C1151&gt;$G$20,IF('Silo Levels'!$L$19="Pumping",((PI()*((($C$19+$G$20)-$C1151)*($O$20/($O$19/2)))^2*((($O$20+$G$20)-$C1151))/3)*$D$603)+(((PI()*((($C$19+$G$20)-$C1151)*($O$20/($O$19/2)))^2*(((($C$19+$G$20)-$C1151)*($O$20/($O$19/2)))*$AZ$12))/3)*$D$603),(((PI()*((($C$19+$G$20)-$C1151)*($O$20/($O$19/2)))^2*((($O$20+$G$20)-$C1151)/3))*$D$603)-((PI()*((($C$19+$G$20)-$C1151)*($O$20/($O$19/2)))^2*(((($C$19+$G$20)-$C1151)*($O$20/($O$19/2)))*$AZ$12)/3)*$D$603))),IF('Silo Levels'!$L$19="Pumping",(($D$18*$D$603)+((PI()*(($C$21/2)^2)*($G$20-$C1151))*$D$603))+((($D$18+$H$18)/3)*$BG$12)+(((PI()*($C$21/2)^2*(($C$21/2)*$AZ$12))/3)*$D$603),(($D$18*$D$603)+((PI()*(($C$21/2)^2)*($G$20-$C1151))*$D$603))+((($D$18+$H$18)/3)*$BG$12)-(((PI()*($C$21/2)^2*(($C$21/2)*$AZ$12))/3)*$D$603)))</f>
        <v>163.78469291028776</v>
      </c>
      <c r="E1151" s="73">
        <v>54.6</v>
      </c>
      <c r="F1151" s="101">
        <f t="shared" si="164"/>
        <v>202.21871282877601</v>
      </c>
      <c r="G1151" s="66">
        <v>54.6</v>
      </c>
      <c r="H1151" s="102">
        <f>IF($G1151&gt;$G$20,IF('Silo Levels'!$L$20="Pumping",((PI()*((($C$19+$G$20)-$G1151)*($O$20/($O$19/2)))^2*((($O$20+$G$20)-$G1151))/3)*$H$603)+(((PI()*((($C$19+$G$20)-$G1151)*($O$20/($O$19/2)))^2*(((($C$19+$G$20)-$G1151)*($O$20/($O$19/2)))*$AZ$13))/3)*$H$603),(((PI()*((($C$19+$G$20)-$G1151)*($O$20/($O$19/2)))^2*((($O$20+$G$20)-$G1151)/3))*$H$603)-((PI()*((($C$19+$G$20)-$G1151)*($O$20/($O$19/2)))^2*(((($C$19+$G$20)-$G1151)*($O$20/($O$19/2)))*$AZ$13)/3)*$H$603))),IF('Silo Levels'!$L$20="Pumping",(($D$18*$H$603)+((PI()*(($C$21/2)^2)*($G$20-$G1151))*$H$603))+((($D$18+$H$18)/3)*$BG$13)+(((PI()*($C$21/2)^2*(($C$21/2)*$AZ$13))/3)*$H$603),(($D$18*$H$603)+((PI()*(($C$21/2)^2)*($G$20-$G1151))*$H$603))+((($D$18+$H$18)/3)*$BG$13)-(((PI()*($C$21/2)^2*(($C$21/2)*$AZ$13))/3)*$H$603)))</f>
        <v>125.30424540830893</v>
      </c>
      <c r="I1151" s="73">
        <v>54.6</v>
      </c>
      <c r="J1151" s="101">
        <f t="shared" si="165"/>
        <v>203.14001253267421</v>
      </c>
      <c r="K1151" s="66">
        <v>54.6</v>
      </c>
      <c r="L1151" s="102">
        <f>IF($K1151&gt;$G$20,IF('Silo Levels'!$L$21="Pumping",((PI()*((($C$19+$G$20)-$K1151)*($O$20/($O$19/2)))^2*((($O$20+$G$20)-$K1151))/3)*$L$603)+(((PI()*((($C$19+$G$20)-$K1151)*($O$20/($O$19/2)))^2*(((($C$19+$G$20)-$K1151)*($O$20/($O$19/2)))*$AZ$14))/3)*$L$603),(((PI()*((($C$19+$G$20)-$K1151)*($O$20/($O$19/2)))^2*((($O$20+$G$20)-$K1151)/3))*$L$603)-((PI()*((($C$19+$G$20)-$K1151)*($O$20/($O$19/2)))^2*(((($C$19+$G$20)-$K1151)*($O$20/($O$19/2)))*$AZ$14)/3)*$L$603))),IF('Silo Levels'!$L$21="Pumping",(($D$18*$L$603)+((PI()*(($C$21/2)^2)*($G$20-$K1151))*$L$603))+((($D$18+$H$18)/3)*$BG$14)+(((PI()*($C$21/2)^2*(($C$21/2)*$AZ$14))/3)*$L$603),(($D$18*$L$603)+((PI()*(($C$21/2)^2)*($G$20-$K1151))*$L$603))+((($D$18+$H$18)/3)*$BG$14)-(((PI()*($C$21/2)^2*(($C$21/2)*$AZ$14))/3)*$L$603)))</f>
        <v>125.87512612739258</v>
      </c>
      <c r="M1151" s="73">
        <v>54.6</v>
      </c>
      <c r="N1151" s="101">
        <f t="shared" si="166"/>
        <v>207.93172694594492</v>
      </c>
      <c r="O1151" s="66">
        <v>54.6</v>
      </c>
      <c r="P1151" s="102">
        <f>IF($O1151&gt;$G$20,IF('Silo Levels'!$L$22="Pumping",((PI()*((($C$19+$G$20)-$O1151)*($O$20/($O$19/2)))^2*((($O$20+$G$20)-$O1151))/3)*$P$603)+(((PI()*((($C$19+$G$20)-$O1151)*($O$20/($O$19/2)))^2*(((($C$19+$G$20)-$O1151)*($O$20/($O$19/2)))*$AZ$15))/3)*$P$603),(((PI()*((($C$19+$G$20)-$O1151)*($O$20/($O$19/2)))^2*((($O$20+$G$20)-$O1151)/3))*$P$603)-((PI()*((($C$19+$G$20)-$O1151)*($O$20/($O$19/2)))^2*(((($C$19+$G$20)-$O1151)*($O$20/($O$19/2)))*$AZ$15)/3)*$P$603))),IF('Silo Levels'!$L$22="Pumping",(($D$18*$P$603)+((PI()*(($C$21/2)^2)*($G$20-$O1151))*$P$603))+((($D$18+$H$18)/3)*$BG$15)+(((PI()*($C$21/2)^2*(($C$21/2)*$AZ$15))/3)*$P$603),(($D$18*$P$603)+((PI()*(($C$21/2)^2)*($G$20-$O1151))*$P$603))+((($D$18+$H$18)/3)*$BG$15)-(((PI()*($C$21/2)^2*(($C$21/2)*$AZ$15))/3)*$P$603)))</f>
        <v>128.84429822016224</v>
      </c>
      <c r="Q1151" s="73">
        <v>54.6</v>
      </c>
      <c r="R1151" s="101">
        <f t="shared" si="167"/>
        <v>215.08942503459622</v>
      </c>
      <c r="S1151" s="66">
        <v>54.6</v>
      </c>
      <c r="T1151" s="102">
        <f>IF($S1151&gt;$G$20,IF('Silo Levels'!$L$23="Pumping",((PI()*((($C$19+$G$20)-$S1151)*($O$20/($O$19/2)))^2*((($O$20+$G$20)-$S1151))/3)*$T$603)+(((PI()*((($C$19+$G$20)-$S1151)*($O$20/($O$19/2)))^2*(((($C$19+$G$20)-$S1151)*($O$20/($O$19/2)))*$AZ$16))/3)*$T$603),(((PI()*((($C$19+$G$20)-$S1151)*($O$20/($O$19/2)))^2*((($O$20+$G$20)-$S1151)/3))*$T$603)-((PI()*((($C$19+$G$20)-$S1151)*($O$20/($O$19/2)))^2*(((($C$19+$G$20)-$S1151)*($O$20/($O$19/2)))*$AZ$16)/3)*$T$603))),IF('Silo Levels'!$L$23="Pumping",(($D$18*$T$603)+((PI()*(($C$21/2)^2)*($G$20-$S1151))*$T$603))+((($D$18+$H$18)/3)*$BG$16)+(((PI()*($C$21/2)^2*(($C$21/2)*$AZ$16))/3)*$T$603),(($D$18*$T$603)+((PI()*(($C$21/2)^2)*($G$20-$S1151))*$T$603))+((($D$18+$H$18)/3)*$BG$16)-(((PI()*($C$21/2)^2*(($C$21/2)*$AZ$16))/3)*$T$603)))</f>
        <v>133.27954531135686</v>
      </c>
      <c r="U1151" s="73">
        <v>54.6</v>
      </c>
      <c r="V1151" s="101">
        <f t="shared" si="168"/>
        <v>202.21871282877601</v>
      </c>
      <c r="W1151" s="66">
        <v>54.6</v>
      </c>
      <c r="X1151" s="102">
        <f>IF($W1151&gt;$G$20,IF('Silo Levels'!$L$24="Pumping",((PI()*((($C$19+$G$20)-$W1151)*($O$20/($O$19/2)))^2*((($O$20+$G$20)-$W1151))/3)*$X$603)+(((PI()*((($C$19+$G$20)-$W1151)*($O$20/($O$19/2)))^2*(((($C$19+$G$20)-$W1151)*($O$20/($O$19/2)))*$AZ$17))/3)*$X$603),(((PI()*((($C$19+$G$20)-$W1151)*($O$20/($O$19/2)))^2*((($O$20+$G$20)-$W1151)/3))*$X$603)-((PI()*((($C$19+$G$20)-$W1151)*($O$20/($O$19/2)))^2*(((($C$19+$G$20)-$W1151)*($O$20/($O$19/2)))*$AZ$17)/3)*$X$603))),IF('Silo Levels'!$L$24="Pumping",(($D$18*$X$603)+((PI()*(($C$21/2)^2)*($G$20-$W1151))*$X$603))+((($D$18+$H$18)/3)*$BG$17)+(((PI()*($C$21/2)^2*(($C$21/2)*$AZ$17))/3)*$X$603),(($D$18*$X$603)+((PI()*(($C$21/2)^2)*($G$20-$W1151))*$X$603))+((($D$18+$H$18)/3)*$BG$17)-(((PI()*($C$21/2)^2*(($C$21/2)*$AZ$17))/3)*$X$603)))</f>
        <v>125.30424540830893</v>
      </c>
      <c r="Y1151" s="73">
        <v>54.6</v>
      </c>
      <c r="Z1151" s="101">
        <f t="shared" si="169"/>
        <v>232.1770849123447</v>
      </c>
      <c r="AA1151" s="66">
        <v>54.6</v>
      </c>
      <c r="AB1151" s="102">
        <f>IF($AA1151&gt;$G$20,IF('Silo Levels'!$L$25="Pumping",((PI()*((($C$19+$G$20)-$AA1151)*($O$20/($O$19/2)))^2*((($O$20+$G$20)-$AA1151))/3)*$AB$603)+(((PI()*((($C$19+$G$20)-$AA1151)*($O$20/($O$19/2)))^2*(((($C$19+$G$20)-$AA1151)*($O$20/($O$19/2)))*$AZ$18))/3)*$AB$603),(((PI()*((($C$19+$G$20)-$AA1151)*($O$20/($O$19/2)))^2*((($O$20+$G$20)-$AA1151)/3))*$AB$603)-((PI()*((($C$19+$G$20)-$AA1151)*($O$20/($O$19/2)))^2*(((($C$19+$G$20)-$AA1151)*($O$20/($O$19/2)))*$AZ$18)/3)*$AB$603))),IF('Silo Levels'!$L$25="Pumping",(($D$18*$AB$603)+((PI()*(($C$21/2)^2)*($G$20-$AA1151))*$AB$603))+((($D$18+$H$18)/3)*$BG$18)+(((PI()*($C$21/2)^2*(($C$21/2)*$AZ$18))/3)*$AB$603),(($D$18*$AB$603)+((PI()*(($C$21/2)^2)*($G$20-$AA1151))*$AB$603))+((($D$18+$H$18)/3)*$BG$18)-(((PI()*($C$21/2)^2*(($C$21/2)*$AZ$18))/3)*$AB$603)))</f>
        <v>143.86786474442576</v>
      </c>
      <c r="AC1151" s="73">
        <v>54.6</v>
      </c>
      <c r="AD1151" s="101">
        <f t="shared" si="170"/>
        <v>236.00089691295975</v>
      </c>
      <c r="AE1151" s="66">
        <v>54.6</v>
      </c>
      <c r="AF1151" s="102">
        <f>IF($AE1151&gt;$G$20,IF('Silo Levels'!$L$26="Pumping",((PI()*((($C$19+$G$20)-$AE1151)*($O$20/($O$19/2)))^2*((($O$20+$G$20)-$AE1151))/3)*$AF$603)+(((PI()*((($C$19+$G$20)-$AE1151)*($O$20/($O$19/2)))^2*(((($C$19+$G$20)-$AE1151)*($O$20/($O$19/2)))*$AZ$19))/3)*$AF$603),(((PI()*((($C$19+$G$20)-$AE1151)*($O$20/($O$19/2)))^2*((($O$20+$G$20)-$AE1151)/3))*$AF$603)-((PI()*((($C$19+$G$20)-$AE1151)*($O$20/($O$19/2)))^2*(((($C$19+$G$20)-$AE1151)*($O$20/($O$19/2)))*$AZ$19)/3)*$AF$603))),IF('Silo Levels'!$L$26="Pumping",(($D$18*$AF$603)+((PI()*(($C$21/2)^2)*($G$20-$AE1151))*$AF$603))+((($D$18+$H$18)/3)*$BG$19)+(((PI()*($C$21/2)^2*(($C$21/2)*$AZ$19))/3)*$AF$603),(($D$18*$AF$603)+((PI()*(($C$21/2)^2)*($G$20-$AE1151))*$AF$603))+((($D$18+$H$18)/3)*$BG$19)-(((PI()*($C$21/2)^2*(($C$21/2)*$AZ$19))/3)*$AF$603)))</f>
        <v>191.11908789812702</v>
      </c>
      <c r="AG1151" s="73">
        <v>54.6</v>
      </c>
      <c r="AH1151" s="101">
        <f t="shared" si="171"/>
        <v>223.21502553590318</v>
      </c>
      <c r="AI1151" s="66">
        <v>54.6</v>
      </c>
      <c r="AJ1151" s="102">
        <f>IF($AI1151&gt;$G$20,IF('Silo Levels'!$L$27="Pumping",((PI()*((($C$19+$G$20)-$AI1151)*($O$20/($O$19/2)))^2*((($O$20+$G$20)-$AI1151))/3)*$AJ$603)+(((PI()*((($C$19+$G$20)-$AI1151)*($O$20/($O$19/2)))^2*(((($C$19+$G$20)-$AI1151)*($O$20/($O$19/2)))*$AZ$20))/3)*$AJ$603),(((PI()*((($C$19+$G$20)-$AI1151)*($O$20/($O$19/2)))^2*((($O$20+$G$20)-$AI1151)/3))*$AJ$603)-((PI()*((($C$19+$G$20)-$AI1151)*($O$20/($O$19/2)))^2*(((($C$19+$G$20)-$AI1151)*($O$20/($O$19/2)))*$AZ$20)/3)*$AJ$603))),IF('Silo Levels'!$L$27="Pumping",(($D$18*$AJ$603)+((PI()*(($C$21/2)^2)*($G$20-$AI1151))*$AJ$603))+((($D$18+$H$18)/3)*$BG$20)+(((PI()*($C$21/2)^2*(($C$21/2)*$AZ$20))/3)*$AJ$603),(($D$18*$AJ$603)+((PI()*(($C$21/2)^2)*($G$20-$AI1151))*$AJ$603))+((($D$18+$H$18)/3)*$BG$20)-(((PI()*($C$21/2)^2*(($C$21/2)*$AZ$20))/3)*$AJ$603)))</f>
        <v>138.31455035645254</v>
      </c>
    </row>
    <row r="1152" spans="1:36" x14ac:dyDescent="0.3">
      <c r="A1152">
        <v>54.7</v>
      </c>
      <c r="B1152" s="101">
        <f t="shared" si="163"/>
        <v>187.7923871112161</v>
      </c>
      <c r="C1152" s="66">
        <v>54.7</v>
      </c>
      <c r="D1152" s="102">
        <f>IF($C1152&gt;$G$20,IF('Silo Levels'!$L$19="Pumping",((PI()*((($C$19+$G$20)-$C1152)*($O$20/($O$19/2)))^2*((($O$20+$G$20)-$C1152))/3)*$D$603)+(((PI()*((($C$19+$G$20)-$C1152)*($O$20/($O$19/2)))^2*(((($C$19+$G$20)-$C1152)*($O$20/($O$19/2)))*$AZ$12))/3)*$D$603),(((PI()*((($C$19+$G$20)-$C1152)*($O$20/($O$19/2)))^2*((($O$20+$G$20)-$C1152)/3))*$D$603)-((PI()*((($C$19+$G$20)-$C1152)*($O$20/($O$19/2)))^2*(((($C$19+$G$20)-$C1152)*($O$20/($O$19/2)))*$AZ$12)/3)*$D$603))),IF('Silo Levels'!$L$19="Pumping",(($D$18*$D$603)+((PI()*(($C$21/2)^2)*($G$20-$C1152))*$D$603))+((($D$18+$H$18)/3)*$BG$12)+(((PI()*($C$21/2)^2*(($C$21/2)*$AZ$12))/3)*$D$603),(($D$18*$D$603)+((PI()*(($C$21/2)^2)*($G$20-$C1152))*$D$603))+((($D$18+$H$18)/3)*$BG$12)-(((PI()*($C$21/2)^2*(($C$21/2)*$AZ$12))/3)*$D$603)))</f>
        <v>138.52591970298212</v>
      </c>
      <c r="E1152" s="73">
        <v>54.7</v>
      </c>
      <c r="F1152" s="101">
        <f t="shared" si="164"/>
        <v>170.12804003449673</v>
      </c>
      <c r="G1152" s="66">
        <v>54.7</v>
      </c>
      <c r="H1152" s="102">
        <f>IF($G1152&gt;$G$20,IF('Silo Levels'!$L$20="Pumping",((PI()*((($C$19+$G$20)-$G1152)*($O$20/($O$19/2)))^2*((($O$20+$G$20)-$G1152))/3)*$H$603)+(((PI()*((($C$19+$G$20)-$G1152)*($O$20/($O$19/2)))^2*(((($C$19+$G$20)-$G1152)*($O$20/($O$19/2)))*$AZ$13))/3)*$H$603),(((PI()*((($C$19+$G$20)-$G1152)*($O$20/($O$19/2)))^2*((($O$20+$G$20)-$G1152)/3))*$H$603)-((PI()*((($C$19+$G$20)-$G1152)*($O$20/($O$19/2)))^2*(((($C$19+$G$20)-$G1152)*($O$20/($O$19/2)))*$AZ$13)/3)*$H$603))),IF('Silo Levels'!$L$20="Pumping",(($D$18*$H$603)+((PI()*(($C$21/2)^2)*($G$20-$G1152))*$H$603))+((($D$18+$H$18)/3)*$BG$13)+(((PI()*($C$21/2)^2*(($C$21/2)*$AZ$13))/3)*$H$603),(($D$18*$H$603)+((PI()*(($C$21/2)^2)*($G$20-$G1152))*$H$603))+((($D$18+$H$18)/3)*$BG$13)-(((PI()*($C$21/2)^2*(($C$21/2)*$AZ$13))/3)*$H$603)))</f>
        <v>106.36760096270086</v>
      </c>
      <c r="I1152" s="73">
        <v>54.7</v>
      </c>
      <c r="J1152" s="101">
        <f t="shared" si="165"/>
        <v>170.90313602198469</v>
      </c>
      <c r="K1152" s="66">
        <v>54.7</v>
      </c>
      <c r="L1152" s="102">
        <f>IF($K1152&gt;$G$20,IF('Silo Levels'!$L$21="Pumping",((PI()*((($C$19+$G$20)-$K1152)*($O$20/($O$19/2)))^2*((($O$20+$G$20)-$K1152))/3)*$L$603)+(((PI()*((($C$19+$G$20)-$K1152)*($O$20/($O$19/2)))^2*(((($C$19+$G$20)-$K1152)*($O$20/($O$19/2)))*$AZ$14))/3)*$L$603),(((PI()*((($C$19+$G$20)-$K1152)*($O$20/($O$19/2)))^2*((($O$20+$G$20)-$K1152)/3))*$L$603)-((PI()*((($C$19+$G$20)-$K1152)*($O$20/($O$19/2)))^2*(((($C$19+$G$20)-$K1152)*($O$20/($O$19/2)))*$AZ$14)/3)*$L$603))),IF('Silo Levels'!$L$21="Pumping",(($D$18*$L$603)+((PI()*(($C$21/2)^2)*($G$20-$K1152))*$L$603))+((($D$18+$H$18)/3)*$BG$14)+(((PI()*($C$21/2)^2*(($C$21/2)*$AZ$14))/3)*$L$603),(($D$18*$L$603)+((PI()*(($C$21/2)^2)*($G$20-$K1152))*$L$603))+((($D$18+$H$18)/3)*$BG$14)-(((PI()*($C$21/2)^2*(($C$21/2)*$AZ$14))/3)*$L$603)))</f>
        <v>106.85220714924245</v>
      </c>
      <c r="M1152" s="73">
        <v>54.7</v>
      </c>
      <c r="N1152" s="101">
        <f t="shared" si="166"/>
        <v>174.93443940697384</v>
      </c>
      <c r="O1152" s="66">
        <v>54.7</v>
      </c>
      <c r="P1152" s="102">
        <f>IF($O1152&gt;$G$20,IF('Silo Levels'!$L$22="Pumping",((PI()*((($C$19+$G$20)-$O1152)*($O$20/($O$19/2)))^2*((($O$20+$G$20)-$O1152))/3)*$P$603)+(((PI()*((($C$19+$G$20)-$O1152)*($O$20/($O$19/2)))^2*(((($C$19+$G$20)-$O1152)*($O$20/($O$19/2)))*$AZ$15))/3)*$P$603),(((PI()*((($C$19+$G$20)-$O1152)*($O$20/($O$19/2)))^2*((($O$20+$G$20)-$O1152)/3))*$P$603)-((PI()*((($C$19+$G$20)-$O1152)*($O$20/($O$19/2)))^2*(((($C$19+$G$20)-$O1152)*($O$20/($O$19/2)))*$AZ$15)/3)*$P$603))),IF('Silo Levels'!$L$22="Pumping",(($D$18*$P$603)+((PI()*(($C$21/2)^2)*($G$20-$O1152))*$P$603))+((($D$18+$H$18)/3)*$BG$15)+(((PI()*($C$21/2)^2*(($C$21/2)*$AZ$15))/3)*$P$603),(($D$18*$P$603)+((PI()*(($C$21/2)^2)*($G$20-$O1152))*$P$603))+((($D$18+$H$18)/3)*$BG$15)-(((PI()*($C$21/2)^2*(($C$21/2)*$AZ$15))/3)*$P$603)))</f>
        <v>109.37266215317455</v>
      </c>
      <c r="Q1152" s="73">
        <v>54.7</v>
      </c>
      <c r="R1152" s="101">
        <f t="shared" si="167"/>
        <v>180.95626167033672</v>
      </c>
      <c r="S1152" s="66">
        <v>54.7</v>
      </c>
      <c r="T1152" s="102">
        <f>IF($S1152&gt;$G$20,IF('Silo Levels'!$L$23="Pumping",((PI()*((($C$19+$G$20)-$S1152)*($O$20/($O$19/2)))^2*((($O$20+$G$20)-$S1152))/3)*$T$603)+(((PI()*((($C$19+$G$20)-$S1152)*($O$20/($O$19/2)))^2*(((($C$19+$G$20)-$S1152)*($O$20/($O$19/2)))*$AZ$16))/3)*$T$603),(((PI()*((($C$19+$G$20)-$S1152)*($O$20/($O$19/2)))^2*((($O$20+$G$20)-$S1152)/3))*$T$603)-((PI()*((($C$19+$G$20)-$S1152)*($O$20/($O$19/2)))^2*(((($C$19+$G$20)-$S1152)*($O$20/($O$19/2)))*$AZ$16)/3)*$T$603))),IF('Silo Levels'!$L$23="Pumping",(($D$18*$T$603)+((PI()*(($C$21/2)^2)*($G$20-$S1152))*$T$603))+((($D$18+$H$18)/3)*$BG$16)+(((PI()*($C$21/2)^2*(($C$21/2)*$AZ$16))/3)*$T$603),(($D$18*$T$603)+((PI()*(($C$21/2)^2)*($G$20-$S1152))*$T$603))+((($D$18+$H$18)/3)*$BG$16)-(((PI()*($C$21/2)^2*(($C$21/2)*$AZ$16))/3)*$T$603)))</f>
        <v>113.13763109919786</v>
      </c>
      <c r="U1152" s="73">
        <v>54.7</v>
      </c>
      <c r="V1152" s="101">
        <f t="shared" si="168"/>
        <v>170.12804003449673</v>
      </c>
      <c r="W1152" s="66">
        <v>54.7</v>
      </c>
      <c r="X1152" s="102">
        <f>IF($W1152&gt;$G$20,IF('Silo Levels'!$L$24="Pumping",((PI()*((($C$19+$G$20)-$W1152)*($O$20/($O$19/2)))^2*((($O$20+$G$20)-$W1152))/3)*$X$603)+(((PI()*((($C$19+$G$20)-$W1152)*($O$20/($O$19/2)))^2*(((($C$19+$G$20)-$W1152)*($O$20/($O$19/2)))*$AZ$17))/3)*$X$603),(((PI()*((($C$19+$G$20)-$W1152)*($O$20/($O$19/2)))^2*((($O$20+$G$20)-$W1152)/3))*$X$603)-((PI()*((($C$19+$G$20)-$W1152)*($O$20/($O$19/2)))^2*(((($C$19+$G$20)-$W1152)*($O$20/($O$19/2)))*$AZ$17)/3)*$X$603))),IF('Silo Levels'!$L$24="Pumping",(($D$18*$X$603)+((PI()*(($C$21/2)^2)*($G$20-$W1152))*$X$603))+((($D$18+$H$18)/3)*$BG$17)+(((PI()*($C$21/2)^2*(($C$21/2)*$AZ$17))/3)*$X$603),(($D$18*$X$603)+((PI()*(($C$21/2)^2)*($G$20-$W1152))*$X$603))+((($D$18+$H$18)/3)*$BG$17)-(((PI()*($C$21/2)^2*(($C$21/2)*$AZ$17))/3)*$X$603)))</f>
        <v>106.36760096270086</v>
      </c>
      <c r="Y1152" s="73">
        <v>54.7</v>
      </c>
      <c r="Z1152" s="101">
        <f t="shared" si="169"/>
        <v>195.33223134748013</v>
      </c>
      <c r="AA1152" s="66">
        <v>54.7</v>
      </c>
      <c r="AB1152" s="102">
        <f>IF($AA1152&gt;$G$20,IF('Silo Levels'!$L$25="Pumping",((PI()*((($C$19+$G$20)-$AA1152)*($O$20/($O$19/2)))^2*((($O$20+$G$20)-$AA1152))/3)*$AB$603)+(((PI()*((($C$19+$G$20)-$AA1152)*($O$20/($O$19/2)))^2*(((($C$19+$G$20)-$AA1152)*($O$20/($O$19/2)))*$AZ$18))/3)*$AB$603),(((PI()*((($C$19+$G$20)-$AA1152)*($O$20/($O$19/2)))^2*((($O$20+$G$20)-$AA1152)/3))*$AB$603)-((PI()*((($C$19+$G$20)-$AA1152)*($O$20/($O$19/2)))^2*(((($C$19+$G$20)-$AA1152)*($O$20/($O$19/2)))*$AZ$18)/3)*$AB$603))),IF('Silo Levels'!$L$25="Pumping",(($D$18*$AB$603)+((PI()*(($C$21/2)^2)*($G$20-$AA1152))*$AB$603))+((($D$18+$H$18)/3)*$BG$18)+(((PI()*($C$21/2)^2*(($C$21/2)*$AZ$18))/3)*$AB$603),(($D$18*$AB$603)+((PI()*(($C$21/2)^2)*($G$20-$AA1152))*$AB$603))+((($D$18+$H$18)/3)*$BG$18)-(((PI()*($C$21/2)^2*(($C$21/2)*$AZ$18))/3)*$AB$603)))</f>
        <v>122.12578734763414</v>
      </c>
      <c r="AC1152" s="73">
        <v>54.7</v>
      </c>
      <c r="AD1152" s="101">
        <f t="shared" si="170"/>
        <v>198.5492315549528</v>
      </c>
      <c r="AE1152" s="66">
        <v>54.7</v>
      </c>
      <c r="AF1152" s="102">
        <f>IF($AE1152&gt;$G$20,IF('Silo Levels'!$L$26="Pumping",((PI()*((($C$19+$G$20)-$AE1152)*($O$20/($O$19/2)))^2*((($O$20+$G$20)-$AE1152))/3)*$AF$603)+(((PI()*((($C$19+$G$20)-$AE1152)*($O$20/($O$19/2)))^2*(((($C$19+$G$20)-$AE1152)*($O$20/($O$19/2)))*$AZ$19))/3)*$AF$603),(((PI()*((($C$19+$G$20)-$AE1152)*($O$20/($O$19/2)))^2*((($O$20+$G$20)-$AE1152)/3))*$AF$603)-((PI()*((($C$19+$G$20)-$AE1152)*($O$20/($O$19/2)))^2*(((($C$19+$G$20)-$AE1152)*($O$20/($O$19/2)))*$AZ$19)/3)*$AF$603))),IF('Silo Levels'!$L$26="Pumping",(($D$18*$AF$603)+((PI()*(($C$21/2)^2)*($G$20-$AE1152))*$AF$603))+((($D$18+$H$18)/3)*$BG$19)+(((PI()*($C$21/2)^2*(($C$21/2)*$AZ$19))/3)*$AF$603),(($D$18*$AF$603)+((PI()*(($C$21/2)^2)*($G$20-$AE1152))*$AF$603))+((($D$18+$H$18)/3)*$BG$19)-(((PI()*($C$21/2)^2*(($C$21/2)*$AZ$19))/3)*$AF$603)))</f>
        <v>161.34317728328634</v>
      </c>
      <c r="AG1152" s="73">
        <v>54.7</v>
      </c>
      <c r="AH1152" s="101">
        <f t="shared" si="171"/>
        <v>187.7923871112161</v>
      </c>
      <c r="AI1152" s="66">
        <v>54.7</v>
      </c>
      <c r="AJ1152" s="102">
        <f>IF($AI1152&gt;$G$20,IF('Silo Levels'!$L$27="Pumping",((PI()*((($C$19+$G$20)-$AI1152)*($O$20/($O$19/2)))^2*((($O$20+$G$20)-$AI1152))/3)*$AJ$603)+(((PI()*((($C$19+$G$20)-$AI1152)*($O$20/($O$19/2)))^2*(((($C$19+$G$20)-$AI1152)*($O$20/($O$19/2)))*$AZ$20))/3)*$AJ$603),(((PI()*((($C$19+$G$20)-$AI1152)*($O$20/($O$19/2)))^2*((($O$20+$G$20)-$AI1152)/3))*$AJ$603)-((PI()*((($C$19+$G$20)-$AI1152)*($O$20/($O$19/2)))^2*(((($C$19+$G$20)-$AI1152)*($O$20/($O$19/2)))*$AZ$20)/3)*$AJ$603))),IF('Silo Levels'!$L$27="Pumping",(($D$18*$AJ$603)+((PI()*(($C$21/2)^2)*($G$20-$AI1152))*$AJ$603))+((($D$18+$H$18)/3)*$BG$20)+(((PI()*($C$21/2)^2*(($C$21/2)*$AZ$20))/3)*$AJ$603),(($D$18*$AJ$603)+((PI()*(($C$21/2)^2)*($G$20-$AI1152))*$AJ$603))+((($D$18+$H$18)/3)*$BG$20)-(((PI()*($C$21/2)^2*(($C$21/2)*$AZ$20))/3)*$AJ$603)))</f>
        <v>117.41171938516756</v>
      </c>
    </row>
    <row r="1153" spans="1:36" x14ac:dyDescent="0.3">
      <c r="A1153">
        <v>54.8</v>
      </c>
      <c r="B1153" s="101">
        <f t="shared" si="163"/>
        <v>156.30367914668398</v>
      </c>
      <c r="C1153" s="66">
        <v>54.8</v>
      </c>
      <c r="D1153" s="102">
        <f>IF($C1153&gt;$G$20,IF('Silo Levels'!$L$19="Pumping",((PI()*((($C$19+$G$20)-$C1153)*($O$20/($O$19/2)))^2*((($O$20+$G$20)-$C1153))/3)*$D$603)+(((PI()*((($C$19+$G$20)-$C1153)*($O$20/($O$19/2)))^2*(((($C$19+$G$20)-$C1153)*($O$20/($O$19/2)))*$AZ$12))/3)*$D$603),(((PI()*((($C$19+$G$20)-$C1153)*($O$20/($O$19/2)))^2*((($O$20+$G$20)-$C1153)/3))*$D$603)-((PI()*((($C$19+$G$20)-$C1153)*($O$20/($O$19/2)))^2*(((($C$19+$G$20)-$C1153)*($O$20/($O$19/2)))*$AZ$12)/3)*$D$603))),IF('Silo Levels'!$L$19="Pumping",(($D$18*$D$603)+((PI()*(($C$21/2)^2)*($G$20-$C1153))*$D$603))+((($D$18+$H$18)/3)*$BG$12)+(((PI()*($C$21/2)^2*(($C$21/2)*$AZ$12))/3)*$D$603),(($D$18*$D$603)+((PI()*(($C$21/2)^2)*($G$20-$C1153))*$D$603))+((($D$18+$H$18)/3)*$BG$12)-(((PI()*($C$21/2)^2*(($C$21/2)*$AZ$12))/3)*$D$603)))</f>
        <v>115.97069691649929</v>
      </c>
      <c r="E1153" s="73">
        <v>54.8</v>
      </c>
      <c r="F1153" s="101">
        <f t="shared" si="164"/>
        <v>141.60125973401597</v>
      </c>
      <c r="G1153" s="66">
        <v>54.8</v>
      </c>
      <c r="H1153" s="102">
        <f>IF($G1153&gt;$G$20,IF('Silo Levels'!$L$20="Pumping",((PI()*((($C$19+$G$20)-$G1153)*($O$20/($O$19/2)))^2*((($O$20+$G$20)-$G1153))/3)*$H$603)+(((PI()*((($C$19+$G$20)-$G1153)*($O$20/($O$19/2)))^2*(((($C$19+$G$20)-$G1153)*($O$20/($O$19/2)))*$AZ$13))/3)*$H$603),(((PI()*((($C$19+$G$20)-$G1153)*($O$20/($O$19/2)))^2*((($O$20+$G$20)-$G1153)/3))*$H$603)-((PI()*((($C$19+$G$20)-$G1153)*($O$20/($O$19/2)))^2*(((($C$19+$G$20)-$G1153)*($O$20/($O$19/2)))*$AZ$13)/3)*$H$603))),IF('Silo Levels'!$L$20="Pumping",(($D$18*$H$603)+((PI()*(($C$21/2)^2)*($G$20-$G1153))*$H$603))+((($D$18+$H$18)/3)*$BG$13)+(((PI()*($C$21/2)^2*(($C$21/2)*$AZ$13))/3)*$H$603),(($D$18*$H$603)+((PI()*(($C$21/2)^2)*($G$20-$G1153))*$H$603))+((($D$18+$H$18)/3)*$BG$13)-(((PI()*($C$21/2)^2*(($C$21/2)*$AZ$13))/3)*$H$603)))</f>
        <v>89.402496734383632</v>
      </c>
      <c r="I1153" s="73">
        <v>54.8</v>
      </c>
      <c r="J1153" s="101">
        <f t="shared" si="165"/>
        <v>142.246388945055</v>
      </c>
      <c r="K1153" s="66">
        <v>54.8</v>
      </c>
      <c r="L1153" s="102">
        <f>IF($K1153&gt;$G$20,IF('Silo Levels'!$L$21="Pumping",((PI()*((($C$19+$G$20)-$K1153)*($O$20/($O$19/2)))^2*((($O$20+$G$20)-$K1153))/3)*$L$603)+(((PI()*((($C$19+$G$20)-$K1153)*($O$20/($O$19/2)))^2*(((($C$19+$G$20)-$K1153)*($O$20/($O$19/2)))*$AZ$14))/3)*$L$603),(((PI()*((($C$19+$G$20)-$K1153)*($O$20/($O$19/2)))^2*((($O$20+$G$20)-$K1153)/3))*$L$603)-((PI()*((($C$19+$G$20)-$K1153)*($O$20/($O$19/2)))^2*(((($C$19+$G$20)-$K1153)*($O$20/($O$19/2)))*$AZ$14)/3)*$L$603))),IF('Silo Levels'!$L$21="Pumping",(($D$18*$L$603)+((PI()*(($C$21/2)^2)*($G$20-$K1153))*$L$603))+((($D$18+$H$18)/3)*$BG$14)+(((PI()*($C$21/2)^2*(($C$21/2)*$AZ$14))/3)*$L$603),(($D$18*$L$603)+((PI()*(($C$21/2)^2)*($G$20-$K1153))*$L$603))+((($D$18+$H$18)/3)*$BG$14)-(((PI()*($C$21/2)^2*(($C$21/2)*$AZ$14))/3)*$L$603)))</f>
        <v>89.809810640287509</v>
      </c>
      <c r="M1153" s="73">
        <v>54.8</v>
      </c>
      <c r="N1153" s="101">
        <f t="shared" si="166"/>
        <v>145.60173023722953</v>
      </c>
      <c r="O1153" s="66">
        <v>54.8</v>
      </c>
      <c r="P1153" s="102">
        <f>IF($O1153&gt;$G$20,IF('Silo Levels'!$L$22="Pumping",((PI()*((($C$19+$G$20)-$O1153)*($O$20/($O$19/2)))^2*((($O$20+$G$20)-$O1153))/3)*$P$603)+(((PI()*((($C$19+$G$20)-$O1153)*($O$20/($O$19/2)))^2*(((($C$19+$G$20)-$O1153)*($O$20/($O$19/2)))*$AZ$15))/3)*$P$603),(((PI()*((($C$19+$G$20)-$O1153)*($O$20/($O$19/2)))^2*((($O$20+$G$20)-$O1153)/3))*$P$603)-((PI()*((($C$19+$G$20)-$O1153)*($O$20/($O$19/2)))^2*(((($C$19+$G$20)-$O1153)*($O$20/($O$19/2)))*$AZ$15)/3)*$P$603))),IF('Silo Levels'!$L$22="Pumping",(($D$18*$P$603)+((PI()*(($C$21/2)^2)*($G$20-$O1153))*$P$603))+((($D$18+$H$18)/3)*$BG$15)+(((PI()*($C$21/2)^2*(($C$21/2)*$AZ$15))/3)*$P$603),(($D$18*$P$603)+((PI()*(($C$21/2)^2)*($G$20-$O1153))*$P$603))+((($D$18+$H$18)/3)*$BG$15)-(((PI()*($C$21/2)^2*(($C$21/2)*$AZ$15))/3)*$P$603)))</f>
        <v>91.928265585390761</v>
      </c>
      <c r="Q1153" s="73">
        <v>54.8</v>
      </c>
      <c r="R1153" s="101">
        <f t="shared" si="167"/>
        <v>150.61382358888179</v>
      </c>
      <c r="S1153" s="66">
        <v>54.8</v>
      </c>
      <c r="T1153" s="102">
        <f>IF($S1153&gt;$G$20,IF('Silo Levels'!$L$23="Pumping",((PI()*((($C$19+$G$20)-$S1153)*($O$20/($O$19/2)))^2*((($O$20+$G$20)-$S1153))/3)*$T$603)+(((PI()*((($C$19+$G$20)-$S1153)*($O$20/($O$19/2)))^2*(((($C$19+$G$20)-$S1153)*($O$20/($O$19/2)))*$AZ$16))/3)*$T$603),(((PI()*((($C$19+$G$20)-$S1153)*($O$20/($O$19/2)))^2*((($O$20+$G$20)-$S1153)/3))*$T$603)-((PI()*((($C$19+$G$20)-$S1153)*($O$20/($O$19/2)))^2*(((($C$19+$G$20)-$S1153)*($O$20/($O$19/2)))*$AZ$16)/3)*$T$603))),IF('Silo Levels'!$L$23="Pumping",(($D$18*$T$603)+((PI()*(($C$21/2)^2)*($G$20-$S1153))*$T$603))+((($D$18+$H$18)/3)*$BG$16)+(((PI()*($C$21/2)^2*(($C$21/2)*$AZ$16))/3)*$T$603),(($D$18*$T$603)+((PI()*(($C$21/2)^2)*($G$20-$S1153))*$T$603))+((($D$18+$H$18)/3)*$BG$16)-(((PI()*($C$21/2)^2*(($C$21/2)*$AZ$16))/3)*$T$603)))</f>
        <v>95.092740677951497</v>
      </c>
      <c r="U1153" s="73">
        <v>54.8</v>
      </c>
      <c r="V1153" s="101">
        <f t="shared" si="168"/>
        <v>141.60125973401597</v>
      </c>
      <c r="W1153" s="66">
        <v>54.8</v>
      </c>
      <c r="X1153" s="102">
        <f>IF($W1153&gt;$G$20,IF('Silo Levels'!$L$24="Pumping",((PI()*((($C$19+$G$20)-$W1153)*($O$20/($O$19/2)))^2*((($O$20+$G$20)-$W1153))/3)*$X$603)+(((PI()*((($C$19+$G$20)-$W1153)*($O$20/($O$19/2)))^2*(((($C$19+$G$20)-$W1153)*($O$20/($O$19/2)))*$AZ$17))/3)*$X$603),(((PI()*((($C$19+$G$20)-$W1153)*($O$20/($O$19/2)))^2*((($O$20+$G$20)-$W1153)/3))*$X$603)-((PI()*((($C$19+$G$20)-$W1153)*($O$20/($O$19/2)))^2*(((($C$19+$G$20)-$W1153)*($O$20/($O$19/2)))*$AZ$17)/3)*$X$603))),IF('Silo Levels'!$L$24="Pumping",(($D$18*$X$603)+((PI()*(($C$21/2)^2)*($G$20-$W1153))*$X$603))+((($D$18+$H$18)/3)*$BG$17)+(((PI()*($C$21/2)^2*(($C$21/2)*$AZ$17))/3)*$X$603),(($D$18*$X$603)+((PI()*(($C$21/2)^2)*($G$20-$W1153))*$X$603))+((($D$18+$H$18)/3)*$BG$17)-(((PI()*($C$21/2)^2*(($C$21/2)*$AZ$17))/3)*$X$603)))</f>
        <v>89.402496734383632</v>
      </c>
      <c r="Y1153" s="73">
        <v>54.8</v>
      </c>
      <c r="Z1153" s="101">
        <f t="shared" si="169"/>
        <v>162.57925512955404</v>
      </c>
      <c r="AA1153" s="66">
        <v>54.8</v>
      </c>
      <c r="AB1153" s="102">
        <f>IF($AA1153&gt;$G$20,IF('Silo Levels'!$L$25="Pumping",((PI()*((($C$19+$G$20)-$AA1153)*($O$20/($O$19/2)))^2*((($O$20+$G$20)-$AA1153))/3)*$AB$603)+(((PI()*((($C$19+$G$20)-$AA1153)*($O$20/($O$19/2)))^2*(((($C$19+$G$20)-$AA1153)*($O$20/($O$19/2)))*$AZ$18))/3)*$AB$603),(((PI()*((($C$19+$G$20)-$AA1153)*($O$20/($O$19/2)))^2*((($O$20+$G$20)-$AA1153)/3))*$AB$603)-((PI()*((($C$19+$G$20)-$AA1153)*($O$20/($O$19/2)))^2*(((($C$19+$G$20)-$AA1153)*($O$20/($O$19/2)))*$AZ$18)/3)*$AB$603))),IF('Silo Levels'!$L$25="Pumping",(($D$18*$AB$603)+((PI()*(($C$21/2)^2)*($G$20-$AA1153))*$AB$603))+((($D$18+$H$18)/3)*$BG$18)+(((PI()*($C$21/2)^2*(($C$21/2)*$AZ$18))/3)*$AB$603),(($D$18*$AB$603)+((PI()*(($C$21/2)^2)*($G$20-$AA1153))*$AB$603))+((($D$18+$H$18)/3)*$BG$18)-(((PI()*($C$21/2)^2*(($C$21/2)*$AZ$18))/3)*$AB$603)))</f>
        <v>102.64733063181096</v>
      </c>
      <c r="AC1153" s="73">
        <v>54.8</v>
      </c>
      <c r="AD1153" s="101">
        <f t="shared" si="170"/>
        <v>165.25683421557861</v>
      </c>
      <c r="AE1153" s="66">
        <v>54.8</v>
      </c>
      <c r="AF1153" s="102">
        <f>IF($AE1153&gt;$G$20,IF('Silo Levels'!$L$26="Pumping",((PI()*((($C$19+$G$20)-$AE1153)*($O$20/($O$19/2)))^2*((($O$20+$G$20)-$AE1153))/3)*$AF$603)+(((PI()*((($C$19+$G$20)-$AE1153)*($O$20/($O$19/2)))^2*(((($C$19+$G$20)-$AE1153)*($O$20/($O$19/2)))*$AZ$19))/3)*$AF$603),(((PI()*((($C$19+$G$20)-$AE1153)*($O$20/($O$19/2)))^2*((($O$20+$G$20)-$AE1153)/3))*$AF$603)-((PI()*((($C$19+$G$20)-$AE1153)*($O$20/($O$19/2)))^2*(((($C$19+$G$20)-$AE1153)*($O$20/($O$19/2)))*$AZ$19)/3)*$AF$603))),IF('Silo Levels'!$L$26="Pumping",(($D$18*$AF$603)+((PI()*(($C$21/2)^2)*($G$20-$AE1153))*$AF$603))+((($D$18+$H$18)/3)*$BG$19)+(((PI()*($C$21/2)^2*(($C$21/2)*$AZ$19))/3)*$AF$603),(($D$18*$AF$603)+((PI()*(($C$21/2)^2)*($G$20-$AE1153))*$AF$603))+((($D$18+$H$18)/3)*$BG$19)-(((PI()*($C$21/2)^2*(($C$21/2)*$AZ$19))/3)*$AF$603)))</f>
        <v>134.79735122972102</v>
      </c>
      <c r="AG1153" s="73">
        <v>54.8</v>
      </c>
      <c r="AH1153" s="101">
        <f t="shared" si="171"/>
        <v>156.30367914668398</v>
      </c>
      <c r="AI1153" s="66">
        <v>54.8</v>
      </c>
      <c r="AJ1153" s="102">
        <f>IF($AI1153&gt;$G$20,IF('Silo Levels'!$L$27="Pumping",((PI()*((($C$19+$G$20)-$AI1153)*($O$20/($O$19/2)))^2*((($O$20+$G$20)-$AI1153))/3)*$AJ$603)+(((PI()*((($C$19+$G$20)-$AI1153)*($O$20/($O$19/2)))^2*(((($C$19+$G$20)-$AI1153)*($O$20/($O$19/2)))*$AZ$20))/3)*$AJ$603),(((PI()*((($C$19+$G$20)-$AI1153)*($O$20/($O$19/2)))^2*((($O$20+$G$20)-$AI1153)/3))*$AJ$603)-((PI()*((($C$19+$G$20)-$AI1153)*($O$20/($O$19/2)))^2*(((($C$19+$G$20)-$AI1153)*($O$20/($O$19/2)))*$AZ$20)/3)*$AJ$603))),IF('Silo Levels'!$L$27="Pumping",(($D$18*$AJ$603)+((PI()*(($C$21/2)^2)*($G$20-$AI1153))*$AJ$603))+((($D$18+$H$18)/3)*$BG$20)+(((PI()*($C$21/2)^2*(($C$21/2)*$AZ$20))/3)*$AJ$603),(($D$18*$AJ$603)+((PI()*(($C$21/2)^2)*($G$20-$AI1153))*$AJ$603))+((($D$18+$H$18)/3)*$BG$20)-(((PI()*($C$21/2)^2*(($C$21/2)*$AZ$20))/3)*$AJ$603)))</f>
        <v>98.68513310356299</v>
      </c>
    </row>
    <row r="1154" spans="1:36" x14ac:dyDescent="0.3">
      <c r="A1154">
        <v>54.9</v>
      </c>
      <c r="B1154" s="101">
        <f t="shared" si="163"/>
        <v>128.51948657647873</v>
      </c>
      <c r="C1154" s="66">
        <v>54.9</v>
      </c>
      <c r="D1154" s="102">
        <f>IF($C1154&gt;$G$20,IF('Silo Levels'!$L$19="Pumping",((PI()*((($C$19+$G$20)-$C1154)*($O$20/($O$19/2)))^2*((($O$20+$G$20)-$C1154))/3)*$D$603)+(((PI()*((($C$19+$G$20)-$C1154)*($O$20/($O$19/2)))^2*(((($C$19+$G$20)-$C1154)*($O$20/($O$19/2)))*$AZ$12))/3)*$D$603),(((PI()*((($C$19+$G$20)-$C1154)*($O$20/($O$19/2)))^2*((($O$20+$G$20)-$C1154)/3))*$D$603)-((PI()*((($C$19+$G$20)-$C1154)*($O$20/($O$19/2)))^2*(((($C$19+$G$20)-$C1154)*($O$20/($O$19/2)))*$AZ$12)/3)*$D$603))),IF('Silo Levels'!$L$19="Pumping",(($D$18*$D$603)+((PI()*(($C$21/2)^2)*($G$20-$C1154))*$D$603))+((($D$18+$H$18)/3)*$BG$12)+(((PI()*($C$21/2)^2*(($C$21/2)*$AZ$12))/3)*$D$603),(($D$18*$D$603)+((PI()*(($C$21/2)^2)*($G$20-$C1154))*$D$603))+((($D$18+$H$18)/3)*$BG$12)-(((PI()*($C$21/2)^2*(($C$21/2)*$AZ$12))/3)*$D$603)))</f>
        <v>95.968988842388626</v>
      </c>
      <c r="E1154" s="73">
        <v>54.9</v>
      </c>
      <c r="F1154" s="101">
        <f t="shared" si="164"/>
        <v>116.43053636965159</v>
      </c>
      <c r="G1154" s="66">
        <v>54.9</v>
      </c>
      <c r="H1154" s="102">
        <f>IF($G1154&gt;$G$20,IF('Silo Levels'!$L$20="Pumping",((PI()*((($C$19+$G$20)-$G1154)*($O$20/($O$19/2)))^2*((($O$20+$G$20)-$G1154))/3)*$H$603)+(((PI()*((($C$19+$G$20)-$G1154)*($O$20/($O$19/2)))^2*(((($C$19+$G$20)-$G1154)*($O$20/($O$19/2)))*$AZ$13))/3)*$H$603),(((PI()*((($C$19+$G$20)-$G1154)*($O$20/($O$19/2)))^2*((($O$20+$G$20)-$G1154)/3))*$H$603)-((PI()*((($C$19+$G$20)-$G1154)*($O$20/($O$19/2)))^2*(((($C$19+$G$20)-$G1154)*($O$20/($O$19/2)))*$AZ$13)/3)*$H$603))),IF('Silo Levels'!$L$20="Pumping",(($D$18*$H$603)+((PI()*(($C$21/2)^2)*($G$20-$G1154))*$H$603))+((($D$18+$H$18)/3)*$BG$13)+(((PI()*($C$21/2)^2*(($C$21/2)*$AZ$13))/3)*$H$603),(($D$18*$H$603)+((PI()*(($C$21/2)^2)*($G$20-$G1154))*$H$603))+((($D$18+$H$18)/3)*$BG$13)-(((PI()*($C$21/2)^2*(($C$21/2)*$AZ$13))/3)*$H$603)))</f>
        <v>74.303829570612635</v>
      </c>
      <c r="I1154" s="73">
        <v>54.9</v>
      </c>
      <c r="J1154" s="101">
        <f t="shared" si="165"/>
        <v>116.96098885439713</v>
      </c>
      <c r="K1154" s="66">
        <v>54.9</v>
      </c>
      <c r="L1154" s="102">
        <f>IF($K1154&gt;$G$20,IF('Silo Levels'!$L$21="Pumping",((PI()*((($C$19+$G$20)-$K1154)*($O$20/($O$19/2)))^2*((($O$20+$G$20)-$K1154))/3)*$L$603)+(((PI()*((($C$19+$G$20)-$K1154)*($O$20/($O$19/2)))^2*(((($C$19+$G$20)-$K1154)*($O$20/($O$19/2)))*$AZ$14))/3)*$L$603),(((PI()*((($C$19+$G$20)-$K1154)*($O$20/($O$19/2)))^2*((($O$20+$G$20)-$K1154)/3))*$L$603)-((PI()*((($C$19+$G$20)-$K1154)*($O$20/($O$19/2)))^2*(((($C$19+$G$20)-$K1154)*($O$20/($O$19/2)))*$AZ$14)/3)*$L$603))),IF('Silo Levels'!$L$21="Pumping",(($D$18*$L$603)+((PI()*(($C$21/2)^2)*($G$20-$K1154))*$L$603))+((($D$18+$H$18)/3)*$BG$14)+(((PI()*($C$21/2)^2*(($C$21/2)*$AZ$14))/3)*$L$603),(($D$18*$L$603)+((PI()*(($C$21/2)^2)*($G$20-$K1154))*$L$603))+((($D$18+$H$18)/3)*$BG$14)-(((PI()*($C$21/2)^2*(($C$21/2)*$AZ$14))/3)*$L$603)))</f>
        <v>74.642354602368101</v>
      </c>
      <c r="M1154" s="73">
        <v>54.9</v>
      </c>
      <c r="N1154" s="101">
        <f t="shared" si="166"/>
        <v>119.71989217972731</v>
      </c>
      <c r="O1154" s="66">
        <v>54.9</v>
      </c>
      <c r="P1154" s="102">
        <f>IF($O1154&gt;$G$20,IF('Silo Levels'!$L$22="Pumping",((PI()*((($C$19+$G$20)-$O1154)*($O$20/($O$19/2)))^2*((($O$20+$G$20)-$O1154))/3)*$P$603)+(((PI()*((($C$19+$G$20)-$O1154)*($O$20/($O$19/2)))^2*(((($C$19+$G$20)-$O1154)*($O$20/($O$19/2)))*$AZ$15))/3)*$P$603),(((PI()*((($C$19+$G$20)-$O1154)*($O$20/($O$19/2)))^2*((($O$20+$G$20)-$O1154)/3))*$P$603)-((PI()*((($C$19+$G$20)-$O1154)*($O$20/($O$19/2)))^2*(((($C$19+$G$20)-$O1154)*($O$20/($O$19/2)))*$AZ$15)/3)*$P$603))),IF('Silo Levels'!$L$22="Pumping",(($D$18*$P$603)+((PI()*(($C$21/2)^2)*($G$20-$O1154))*$P$603))+((($D$18+$H$18)/3)*$BG$15)+(((PI()*($C$21/2)^2*(($C$21/2)*$AZ$15))/3)*$P$603),(($D$18*$P$603)+((PI()*(($C$21/2)^2)*($G$20-$O1154))*$P$603))+((($D$18+$H$18)/3)*$BG$15)-(((PI()*($C$21/2)^2*(($C$21/2)*$AZ$15))/3)*$P$603)))</f>
        <v>76.403036025635714</v>
      </c>
      <c r="Q1154" s="73">
        <v>54.9</v>
      </c>
      <c r="R1154" s="101">
        <f t="shared" si="167"/>
        <v>123.84104702230285</v>
      </c>
      <c r="S1154" s="66">
        <v>54.9</v>
      </c>
      <c r="T1154" s="102">
        <f>IF($S1154&gt;$G$20,IF('Silo Levels'!$L$23="Pumping",((PI()*((($C$19+$G$20)-$S1154)*($O$20/($O$19/2)))^2*((($O$20+$G$20)-$S1154))/3)*$T$603)+(((PI()*((($C$19+$G$20)-$S1154)*($O$20/($O$19/2)))^2*(((($C$19+$G$20)-$S1154)*($O$20/($O$19/2)))*$AZ$16))/3)*$T$603),(((PI()*((($C$19+$G$20)-$S1154)*($O$20/($O$19/2)))^2*((($O$20+$G$20)-$S1154)/3))*$T$603)-((PI()*((($C$19+$G$20)-$S1154)*($O$20/($O$19/2)))^2*(((($C$19+$G$20)-$S1154)*($O$20/($O$19/2)))*$AZ$16)/3)*$T$603))),IF('Silo Levels'!$L$23="Pumping",(($D$18*$T$603)+((PI()*(($C$21/2)^2)*($G$20-$S1154))*$T$603))+((($D$18+$H$18)/3)*$BG$16)+(((PI()*($C$21/2)^2*(($C$21/2)*$AZ$16))/3)*$T$603),(($D$18*$T$603)+((PI()*(($C$21/2)^2)*($G$20-$S1154))*$T$603))+((($D$18+$H$18)/3)*$BG$16)-(((PI()*($C$21/2)^2*(($C$21/2)*$AZ$16))/3)*$T$603)))</f>
        <v>79.033081343683875</v>
      </c>
      <c r="U1154" s="73">
        <v>54.9</v>
      </c>
      <c r="V1154" s="101">
        <f t="shared" si="168"/>
        <v>116.43053636965159</v>
      </c>
      <c r="W1154" s="66">
        <v>54.9</v>
      </c>
      <c r="X1154" s="102">
        <f>IF($W1154&gt;$G$20,IF('Silo Levels'!$L$24="Pumping",((PI()*((($C$19+$G$20)-$W1154)*($O$20/($O$19/2)))^2*((($O$20+$G$20)-$W1154))/3)*$X$603)+(((PI()*((($C$19+$G$20)-$W1154)*($O$20/($O$19/2)))^2*(((($C$19+$G$20)-$W1154)*($O$20/($O$19/2)))*$AZ$17))/3)*$X$603),(((PI()*((($C$19+$G$20)-$W1154)*($O$20/($O$19/2)))^2*((($O$20+$G$20)-$W1154)/3))*$X$603)-((PI()*((($C$19+$G$20)-$W1154)*($O$20/($O$19/2)))^2*(((($C$19+$G$20)-$W1154)*($O$20/($O$19/2)))*$AZ$17)/3)*$X$603))),IF('Silo Levels'!$L$24="Pumping",(($D$18*$X$603)+((PI()*(($C$21/2)^2)*($G$20-$W1154))*$X$603))+((($D$18+$H$18)/3)*$BG$17)+(((PI()*($C$21/2)^2*(($C$21/2)*$AZ$17))/3)*$X$603),(($D$18*$X$603)+((PI()*(($C$21/2)^2)*($G$20-$W1154))*$X$603))+((($D$18+$H$18)/3)*$BG$17)-(((PI()*($C$21/2)^2*(($C$21/2)*$AZ$17))/3)*$X$603)))</f>
        <v>74.303829570612635</v>
      </c>
      <c r="Y1154" s="73">
        <v>54.9</v>
      </c>
      <c r="Z1154" s="101">
        <f t="shared" si="169"/>
        <v>133.67953020240802</v>
      </c>
      <c r="AA1154" s="66">
        <v>54.9</v>
      </c>
      <c r="AB1154" s="102">
        <f>IF($AA1154&gt;$G$20,IF('Silo Levels'!$L$25="Pumping",((PI()*((($C$19+$G$20)-$AA1154)*($O$20/($O$19/2)))^2*((($O$20+$G$20)-$AA1154))/3)*$AB$603)+(((PI()*((($C$19+$G$20)-$AA1154)*($O$20/($O$19/2)))^2*(((($C$19+$G$20)-$AA1154)*($O$20/($O$19/2)))*$AZ$18))/3)*$AB$603),(((PI()*((($C$19+$G$20)-$AA1154)*($O$20/($O$19/2)))^2*((($O$20+$G$20)-$AA1154)/3))*$AB$603)-((PI()*((($C$19+$G$20)-$AA1154)*($O$20/($O$19/2)))^2*(((($C$19+$G$20)-$AA1154)*($O$20/($O$19/2)))*$AZ$18)/3)*$AB$603))),IF('Silo Levels'!$L$25="Pumping",(($D$18*$AB$603)+((PI()*(($C$21/2)^2)*($G$20-$AA1154))*$AB$603))+((($D$18+$H$18)/3)*$BG$18)+(((PI()*($C$21/2)^2*(($C$21/2)*$AZ$18))/3)*$AB$603),(($D$18*$AB$603)+((PI()*(($C$21/2)^2)*($G$20-$AA1154))*$AB$603))+((($D$18+$H$18)/3)*$BG$18)-(((PI()*($C$21/2)^2*(($C$21/2)*$AZ$18))/3)*$AB$603)))</f>
        <v>85.31182058376541</v>
      </c>
      <c r="AC1154" s="73">
        <v>54.9</v>
      </c>
      <c r="AD1154" s="101">
        <f t="shared" si="170"/>
        <v>135.88114881613785</v>
      </c>
      <c r="AE1154" s="66">
        <v>54.9</v>
      </c>
      <c r="AF1154" s="102">
        <f>IF($AE1154&gt;$G$20,IF('Silo Levels'!$L$26="Pumping",((PI()*((($C$19+$G$20)-$AE1154)*($O$20/($O$19/2)))^2*((($O$20+$G$20)-$AE1154))/3)*$AF$603)+(((PI()*((($C$19+$G$20)-$AE1154)*($O$20/($O$19/2)))^2*(((($C$19+$G$20)-$AE1154)*($O$20/($O$19/2)))*$AZ$19))/3)*$AF$603),(((PI()*((($C$19+$G$20)-$AE1154)*($O$20/($O$19/2)))^2*((($O$20+$G$20)-$AE1154)/3))*$AF$603)-((PI()*((($C$19+$G$20)-$AE1154)*($O$20/($O$19/2)))^2*(((($C$19+$G$20)-$AE1154)*($O$20/($O$19/2)))*$AZ$19)/3)*$AF$603))),IF('Silo Levels'!$L$26="Pumping",(($D$18*$AF$603)+((PI()*(($C$21/2)^2)*($G$20-$AE1154))*$AF$603))+((($D$18+$H$18)/3)*$BG$19)+(((PI()*($C$21/2)^2*(($C$21/2)*$AZ$19))/3)*$AF$603),(($D$18*$AF$603)+((PI()*(($C$21/2)^2)*($G$20-$AE1154))*$AF$603))+((($D$18+$H$18)/3)*$BG$19)-(((PI()*($C$21/2)^2*(($C$21/2)*$AZ$19))/3)*$AF$603)))</f>
        <v>111.29900097856216</v>
      </c>
      <c r="AG1154" s="73">
        <v>54.9</v>
      </c>
      <c r="AH1154" s="101">
        <f t="shared" si="171"/>
        <v>128.51948657647873</v>
      </c>
      <c r="AI1154" s="66">
        <v>54.9</v>
      </c>
      <c r="AJ1154" s="102">
        <f>IF($AI1154&gt;$G$20,IF('Silo Levels'!$L$27="Pumping",((PI()*((($C$19+$G$20)-$AI1154)*($O$20/($O$19/2)))^2*((($O$20+$G$20)-$AI1154))/3)*$AJ$603)+(((PI()*((($C$19+$G$20)-$AI1154)*($O$20/($O$19/2)))^2*(((($C$19+$G$20)-$AI1154)*($O$20/($O$19/2)))*$AZ$20))/3)*$AJ$603),(((PI()*((($C$19+$G$20)-$AI1154)*($O$20/($O$19/2)))^2*((($O$20+$G$20)-$AI1154)/3))*$AJ$603)-((PI()*((($C$19+$G$20)-$AI1154)*($O$20/($O$19/2)))^2*(((($C$19+$G$20)-$AI1154)*($O$20/($O$19/2)))*$AZ$20)/3)*$AJ$603))),IF('Silo Levels'!$L$27="Pumping",(($D$18*$AJ$603)+((PI()*(($C$21/2)^2)*($G$20-$AI1154))*$AJ$603))+((($D$18+$H$18)/3)*$BG$20)+(((PI()*($C$21/2)^2*(($C$21/2)*$AZ$20))/3)*$AJ$603),(($D$18*$AJ$603)+((PI()*(($C$21/2)^2)*($G$20-$AI1154))*$AJ$603))+((($D$18+$H$18)/3)*$BG$20)-(((PI()*($C$21/2)^2*(($C$21/2)*$AZ$20))/3)*$AJ$603)))</f>
        <v>82.018775527778587</v>
      </c>
    </row>
    <row r="1155" spans="1:36" x14ac:dyDescent="0.3">
      <c r="A1155">
        <v>55</v>
      </c>
      <c r="B1155" s="101">
        <f t="shared" si="163"/>
        <v>104.21039433477902</v>
      </c>
      <c r="C1155" s="66">
        <v>55</v>
      </c>
      <c r="D1155" s="102">
        <f>IF($C1155&gt;$G$20,IF('Silo Levels'!$L$19="Pumping",((PI()*((($C$19+$G$20)-$C1155)*($O$20/($O$19/2)))^2*((($O$20+$G$20)-$C1155))/3)*$D$603)+(((PI()*((($C$19+$G$20)-$C1155)*($O$20/($O$19/2)))^2*(((($C$19+$G$20)-$C1155)*($O$20/($O$19/2)))*$AZ$12))/3)*$D$603),(((PI()*((($C$19+$G$20)-$C1155)*($O$20/($O$19/2)))^2*((($O$20+$G$20)-$C1155)/3))*$D$603)-((PI()*((($C$19+$G$20)-$C1155)*($O$20/($O$19/2)))^2*(((($C$19+$G$20)-$C1155)*($O$20/($O$19/2)))*$AZ$12)/3)*$D$603))),IF('Silo Levels'!$L$19="Pumping",(($D$18*$D$603)+((PI()*(($C$21/2)^2)*($G$20-$C1155))*$D$603))+((($D$18+$H$18)/3)*$BG$12)+(((PI()*($C$21/2)^2*(($C$21/2)*$AZ$12))/3)*$D$603),(($D$18*$D$603)+((PI()*(($C$21/2)^2)*($G$20-$C1155))*$D$603))+((($D$18+$H$18)/3)*$BG$12)-(((PI()*($C$21/2)^2*(($C$21/2)*$AZ$12))/3)*$D$603)))</f>
        <v>78.370759772204423</v>
      </c>
      <c r="E1155" s="73">
        <v>55</v>
      </c>
      <c r="F1155" s="101">
        <f t="shared" si="164"/>
        <v>94.408034383727625</v>
      </c>
      <c r="G1155" s="66">
        <v>55</v>
      </c>
      <c r="H1155" s="102">
        <f>IF($G1155&gt;$G$20,IF('Silo Levels'!$L$20="Pumping",((PI()*((($C$19+$G$20)-$G1155)*($O$20/($O$19/2)))^2*((($O$20+$G$20)-$G1155))/3)*$H$603)+(((PI()*((($C$19+$G$20)-$G1155)*($O$20/($O$19/2)))^2*(((($C$19+$G$20)-$G1155)*($O$20/($O$19/2)))*$AZ$13))/3)*$H$603),(((PI()*((($C$19+$G$20)-$G1155)*($O$20/($O$19/2)))^2*((($O$20+$G$20)-$G1155)/3))*$H$603)-((PI()*((($C$19+$G$20)-$G1155)*($O$20/($O$19/2)))^2*(((($C$19+$G$20)-$G1155)*($O$20/($O$19/2)))*$AZ$13)/3)*$H$603))),IF('Silo Levels'!$L$20="Pumping",(($D$18*$H$603)+((PI()*(($C$21/2)^2)*($G$20-$G1155))*$H$603))+((($D$18+$H$18)/3)*$BG$13)+(((PI()*($C$21/2)^2*(($C$21/2)*$AZ$13))/3)*$H$603),(($D$18*$H$603)+((PI()*(($C$21/2)^2)*($G$20-$G1155))*$H$603))+((($D$18+$H$18)/3)*$BG$13)-(((PI()*($C$21/2)^2*(($C$21/2)*$AZ$13))/3)*$H$603)))</f>
        <v>60.966496318647032</v>
      </c>
      <c r="I1155" s="73">
        <v>55</v>
      </c>
      <c r="J1155" s="101">
        <f t="shared" si="165"/>
        <v>94.838153302529093</v>
      </c>
      <c r="K1155" s="66">
        <v>55</v>
      </c>
      <c r="L1155" s="102">
        <f>IF($K1155&gt;$G$20,IF('Silo Levels'!$L$21="Pumping",((PI()*((($C$19+$G$20)-$K1155)*($O$20/($O$19/2)))^2*((($O$20+$G$20)-$K1155))/3)*$L$603)+(((PI()*((($C$19+$G$20)-$K1155)*($O$20/($O$19/2)))^2*(((($C$19+$G$20)-$K1155)*($O$20/($O$19/2)))*$AZ$14))/3)*$L$603),(((PI()*((($C$19+$G$20)-$K1155)*($O$20/($O$19/2)))^2*((($O$20+$G$20)-$K1155)/3))*$L$603)-((PI()*((($C$19+$G$20)-$K1155)*($O$20/($O$19/2)))^2*(((($C$19+$G$20)-$K1155)*($O$20/($O$19/2)))*$AZ$14)/3)*$L$603))),IF('Silo Levels'!$L$21="Pumping",(($D$18*$L$603)+((PI()*(($C$21/2)^2)*($G$20-$K1155))*$L$603))+((($D$18+$H$18)/3)*$BG$14)+(((PI()*($C$21/2)^2*(($C$21/2)*$AZ$14))/3)*$L$603),(($D$18*$L$603)+((PI()*(($C$21/2)^2)*($G$20-$K1155))*$L$603))+((($D$18+$H$18)/3)*$BG$14)-(((PI()*($C$21/2)^2*(($C$21/2)*$AZ$14))/3)*$L$603)))</f>
        <v>61.24425703732809</v>
      </c>
      <c r="M1155" s="73">
        <v>55</v>
      </c>
      <c r="N1155" s="101">
        <f t="shared" si="166"/>
        <v>97.075217977488748</v>
      </c>
      <c r="O1155" s="66">
        <v>55</v>
      </c>
      <c r="P1155" s="102">
        <f>IF($O1155&gt;$G$20,IF('Silo Levels'!$L$22="Pumping",((PI()*((($C$19+$G$20)-$O1155)*($O$20/($O$19/2)))^2*((($O$20+$G$20)-$O1155))/3)*$P$603)+(((PI()*((($C$19+$G$20)-$O1155)*($O$20/($O$19/2)))^2*(((($C$19+$G$20)-$O1155)*($O$20/($O$19/2)))*$AZ$15))/3)*$P$603),(((PI()*((($C$19+$G$20)-$O1155)*($O$20/($O$19/2)))^2*((($O$20+$G$20)-$O1155)/3))*$P$603)-((PI()*((($C$19+$G$20)-$O1155)*($O$20/($O$19/2)))^2*(((($C$19+$G$20)-$O1155)*($O$20/($O$19/2)))*$AZ$15)/3)*$P$603))),IF('Silo Levels'!$L$22="Pumping",(($D$18*$P$603)+((PI()*(($C$21/2)^2)*($G$20-$O1155))*$P$603))+((($D$18+$H$18)/3)*$BG$15)+(((PI()*($C$21/2)^2*(($C$21/2)*$AZ$15))/3)*$P$603),(($D$18*$P$603)+((PI()*(($C$21/2)^2)*($G$20-$O1155))*$P$603))+((($D$18+$H$18)/3)*$BG$15)-(((PI()*($C$21/2)^2*(($C$21/2)*$AZ$15))/3)*$P$603)))</f>
        <v>62.688900982738005</v>
      </c>
      <c r="Q1155" s="73">
        <v>55</v>
      </c>
      <c r="R1155" s="101">
        <f t="shared" si="167"/>
        <v>100.41686820267786</v>
      </c>
      <c r="S1155" s="66">
        <v>55</v>
      </c>
      <c r="T1155" s="102">
        <f>IF($S1155&gt;$G$20,IF('Silo Levels'!$L$23="Pumping",((PI()*((($C$19+$G$20)-$S1155)*($O$20/($O$19/2)))^2*((($O$20+$G$20)-$S1155))/3)*$T$603)+(((PI()*((($C$19+$G$20)-$S1155)*($O$20/($O$19/2)))^2*(((($C$19+$G$20)-$S1155)*($O$20/($O$19/2)))*$AZ$16))/3)*$T$603),(((PI()*((($C$19+$G$20)-$S1155)*($O$20/($O$19/2)))^2*((($O$20+$G$20)-$S1155)/3))*$T$603)-((PI()*((($C$19+$G$20)-$S1155)*($O$20/($O$19/2)))^2*(((($C$19+$G$20)-$S1155)*($O$20/($O$19/2)))*$AZ$16)/3)*$T$603))),IF('Silo Levels'!$L$23="Pumping",(($D$18*$T$603)+((PI()*(($C$21/2)^2)*($G$20-$S1155))*$T$603))+((($D$18+$H$18)/3)*$BG$16)+(((PI()*($C$21/2)^2*(($C$21/2)*$AZ$16))/3)*$T$603),(($D$18*$T$603)+((PI()*(($C$21/2)^2)*($G$20-$S1155))*$T$603))+((($D$18+$H$18)/3)*$BG$16)-(((PI()*($C$21/2)^2*(($C$21/2)*$AZ$16))/3)*$T$603)))</f>
        <v>64.846860392465032</v>
      </c>
      <c r="U1155" s="73">
        <v>55</v>
      </c>
      <c r="V1155" s="101">
        <f t="shared" si="168"/>
        <v>94.408034383727625</v>
      </c>
      <c r="W1155" s="66">
        <v>55</v>
      </c>
      <c r="X1155" s="102">
        <f>IF($W1155&gt;$G$20,IF('Silo Levels'!$L$24="Pumping",((PI()*((($C$19+$G$20)-$W1155)*($O$20/($O$19/2)))^2*((($O$20+$G$20)-$W1155))/3)*$X$603)+(((PI()*((($C$19+$G$20)-$W1155)*($O$20/($O$19/2)))^2*(((($C$19+$G$20)-$W1155)*($O$20/($O$19/2)))*$AZ$17))/3)*$X$603),(((PI()*((($C$19+$G$20)-$W1155)*($O$20/($O$19/2)))^2*((($O$20+$G$20)-$W1155)/3))*$X$603)-((PI()*((($C$19+$G$20)-$W1155)*($O$20/($O$19/2)))^2*(((($C$19+$G$20)-$W1155)*($O$20/($O$19/2)))*$AZ$17)/3)*$X$603))),IF('Silo Levels'!$L$24="Pumping",(($D$18*$X$603)+((PI()*(($C$21/2)^2)*($G$20-$W1155))*$X$603))+((($D$18+$H$18)/3)*$BG$17)+(((PI()*($C$21/2)^2*(($C$21/2)*$AZ$17))/3)*$X$603),(($D$18*$X$603)+((PI()*(($C$21/2)^2)*($G$20-$W1155))*$X$603))+((($D$18+$H$18)/3)*$BG$17)-(((PI()*($C$21/2)^2*(($C$21/2)*$AZ$17))/3)*$X$603)))</f>
        <v>60.966496318647032</v>
      </c>
      <c r="Y1155" s="73">
        <v>55</v>
      </c>
      <c r="Z1155" s="101">
        <f t="shared" si="169"/>
        <v>108.39443050989061</v>
      </c>
      <c r="AA1155" s="66">
        <v>55</v>
      </c>
      <c r="AB1155" s="102">
        <f>IF($AA1155&gt;$G$20,IF('Silo Levels'!$L$25="Pumping",((PI()*((($C$19+$G$20)-$AA1155)*($O$20/($O$19/2)))^2*((($O$20+$G$20)-$AA1155))/3)*$AB$603)+(((PI()*((($C$19+$G$20)-$AA1155)*($O$20/($O$19/2)))^2*(((($C$19+$G$20)-$AA1155)*($O$20/($O$19/2)))*$AZ$18))/3)*$AB$603),(((PI()*((($C$19+$G$20)-$AA1155)*($O$20/($O$19/2)))^2*((($O$20+$G$20)-$AA1155)/3))*$AB$603)-((PI()*((($C$19+$G$20)-$AA1155)*($O$20/($O$19/2)))^2*(((($C$19+$G$20)-$AA1155)*($O$20/($O$19/2)))*$AZ$18)/3)*$AB$603))),IF('Silo Levels'!$L$25="Pumping",(($D$18*$AB$603)+((PI()*(($C$21/2)^2)*($G$20-$AA1155))*$AB$603))+((($D$18+$H$18)/3)*$BG$18)+(((PI()*($C$21/2)^2*(($C$21/2)*$AZ$18))/3)*$AB$603),(($D$18*$AB$603)+((PI()*(($C$21/2)^2)*($G$20-$AA1155))*$AB$603))+((($D$18+$H$18)/3)*$BG$18)-(((PI()*($C$21/2)^2*(($C$21/2)*$AZ$18))/3)*$AB$603)))</f>
        <v>69.998583190310882</v>
      </c>
      <c r="AC1155" s="73">
        <v>55</v>
      </c>
      <c r="AD1155" s="101">
        <f t="shared" si="170"/>
        <v>110.17961927793822</v>
      </c>
      <c r="AE1155" s="66">
        <v>55</v>
      </c>
      <c r="AF1155" s="102">
        <f>IF($AE1155&gt;$G$20,IF('Silo Levels'!$L$26="Pumping",((PI()*((($C$19+$G$20)-$AE1155)*($O$20/($O$19/2)))^2*((($O$20+$G$20)-$AE1155))/3)*$AF$603)+(((PI()*((($C$19+$G$20)-$AE1155)*($O$20/($O$19/2)))^2*(((($C$19+$G$20)-$AE1155)*($O$20/($O$19/2)))*$AZ$19))/3)*$AF$603),(((PI()*((($C$19+$G$20)-$AE1155)*($O$20/($O$19/2)))^2*((($O$20+$G$20)-$AE1155)/3))*$AF$603)-((PI()*((($C$19+$G$20)-$AE1155)*($O$20/($O$19/2)))^2*(((($C$19+$G$20)-$AE1155)*($O$20/($O$19/2)))*$AZ$19)/3)*$AF$603))),IF('Silo Levels'!$L$26="Pumping",(($D$18*$AF$603)+((PI()*(($C$21/2)^2)*($G$20-$AE1155))*$AF$603))+((($D$18+$H$18)/3)*$BG$19)+(((PI()*($C$21/2)^2*(($C$21/2)*$AZ$19))/3)*$AF$603),(($D$18*$AF$603)+((PI()*(($C$21/2)^2)*($G$20-$AE1155))*$AF$603))+((($D$18+$H$18)/3)*$BG$19)-(((PI()*($C$21/2)^2*(($C$21/2)*$AZ$19))/3)*$AF$603)))</f>
        <v>90.665517770946451</v>
      </c>
      <c r="AG1155" s="73">
        <v>55</v>
      </c>
      <c r="AH1155" s="101">
        <f t="shared" si="171"/>
        <v>104.21039433477902</v>
      </c>
      <c r="AI1155" s="66">
        <v>55</v>
      </c>
      <c r="AJ1155" s="102">
        <f>IF($AI1155&gt;$G$20,IF('Silo Levels'!$L$27="Pumping",((PI()*((($C$19+$G$20)-$AI1155)*($O$20/($O$19/2)))^2*((($O$20+$G$20)-$AI1155))/3)*$AJ$603)+(((PI()*((($C$19+$G$20)-$AI1155)*($O$20/($O$19/2)))^2*(((($C$19+$G$20)-$AI1155)*($O$20/($O$19/2)))*$AZ$20))/3)*$AJ$603),(((PI()*((($C$19+$G$20)-$AI1155)*($O$20/($O$19/2)))^2*((($O$20+$G$20)-$AI1155)/3))*$AJ$603)-((PI()*((($C$19+$G$20)-$AI1155)*($O$20/($O$19/2)))^2*(((($C$19+$G$20)-$AI1155)*($O$20/($O$19/2)))*$AZ$20)/3)*$AJ$603))),IF('Silo Levels'!$L$27="Pumping",(($D$18*$AJ$603)+((PI()*(($C$21/2)^2)*($G$20-$AI1155))*$AJ$603))+((($D$18+$H$18)/3)*$BG$20)+(((PI()*($C$21/2)^2*(($C$21/2)*$AZ$20))/3)*$AJ$603),(($D$18*$AJ$603)+((PI()*(($C$21/2)^2)*($G$20-$AI1155))*$AJ$603))+((($D$18+$H$18)/3)*$BG$20)-(((PI()*($C$21/2)^2*(($C$21/2)*$AZ$20))/3)*$AJ$603)))</f>
        <v>67.296630673958163</v>
      </c>
    </row>
    <row r="1156" spans="1:36" x14ac:dyDescent="0.3">
      <c r="A1156">
        <v>55.1</v>
      </c>
      <c r="B1156" s="101">
        <f t="shared" si="163"/>
        <v>83.146987355761325</v>
      </c>
      <c r="C1156" s="66">
        <v>55.1</v>
      </c>
      <c r="D1156" s="102">
        <f>IF($C1156&gt;$G$20,IF('Silo Levels'!$L$19="Pumping",((PI()*((($C$19+$G$20)-$C1156)*($O$20/($O$19/2)))^2*((($O$20+$G$20)-$C1156))/3)*$D$603)+(((PI()*((($C$19+$G$20)-$C1156)*($O$20/($O$19/2)))^2*(((($C$19+$G$20)-$C1156)*($O$20/($O$19/2)))*$AZ$12))/3)*$D$603),(((PI()*((($C$19+$G$20)-$C1156)*($O$20/($O$19/2)))^2*((($O$20+$G$20)-$C1156)/3))*$D$603)-((PI()*((($C$19+$G$20)-$C1156)*($O$20/($O$19/2)))^2*(((($C$19+$G$20)-$C1156)*($O$20/($O$19/2)))*$AZ$12)/3)*$D$603))),IF('Silo Levels'!$L$19="Pumping",(($D$18*$D$603)+((PI()*(($C$21/2)^2)*($G$20-$C1156))*$D$603))+((($D$18+$H$18)/3)*$BG$12)+(((PI()*($C$21/2)^2*(($C$21/2)*$AZ$12))/3)*$D$603),(($D$18*$D$603)+((PI()*(($C$21/2)^2)*($G$20-$C1156))*$D$603))+((($D$18+$H$18)/3)*$BG$12)-(((PI()*($C$21/2)^2*(($C$21/2)*$AZ$12))/3)*$D$603)))</f>
        <v>63.025973997499307</v>
      </c>
      <c r="E1156" s="73">
        <v>55.1</v>
      </c>
      <c r="F1156" s="101">
        <f t="shared" si="164"/>
        <v>75.325918218566017</v>
      </c>
      <c r="G1156" s="66">
        <v>55.1</v>
      </c>
      <c r="H1156" s="102">
        <f>IF($G1156&gt;$G$20,IF('Silo Levels'!$L$20="Pumping",((PI()*((($C$19+$G$20)-$G1156)*($O$20/($O$19/2)))^2*((($O$20+$G$20)-$G1156))/3)*$H$603)+(((PI()*((($C$19+$G$20)-$G1156)*($O$20/($O$19/2)))^2*(((($C$19+$G$20)-$G1156)*($O$20/($O$19/2)))*$AZ$13))/3)*$H$603),(((PI()*((($C$19+$G$20)-$G1156)*($O$20/($O$19/2)))^2*((($O$20+$G$20)-$G1156)/3))*$H$603)-((PI()*((($C$19+$G$20)-$G1156)*($O$20/($O$19/2)))^2*(((($C$19+$G$20)-$G1156)*($O$20/($O$19/2)))*$AZ$13)/3)*$H$603))),IF('Silo Levels'!$L$20="Pumping",(($D$18*$H$603)+((PI()*(($C$21/2)^2)*($G$20-$G1156))*$H$603))+((($D$18+$H$18)/3)*$BG$13)+(((PI()*($C$21/2)^2*(($C$21/2)*$AZ$13))/3)*$H$603),(($D$18*$H$603)+((PI()*(($C$21/2)^2)*($G$20-$G1156))*$H$603))+((($D$18+$H$18)/3)*$BG$13)-(((PI()*($C$21/2)^2*(($C$21/2)*$AZ$13))/3)*$H$603)))</f>
        <v>49.285393825744642</v>
      </c>
      <c r="I1156" s="73">
        <v>55.1</v>
      </c>
      <c r="J1156" s="101">
        <f t="shared" si="165"/>
        <v>75.66909984196694</v>
      </c>
      <c r="K1156" s="66">
        <v>55.1</v>
      </c>
      <c r="L1156" s="102">
        <f>IF($K1156&gt;$G$20,IF('Silo Levels'!$L$21="Pumping",((PI()*((($C$19+$G$20)-$K1156)*($O$20/($O$19/2)))^2*((($O$20+$G$20)-$K1156))/3)*$L$603)+(((PI()*((($C$19+$G$20)-$K1156)*($O$20/($O$19/2)))^2*(((($C$19+$G$20)-$K1156)*($O$20/($O$19/2)))*$AZ$14))/3)*$L$603),(((PI()*((($C$19+$G$20)-$K1156)*($O$20/($O$19/2)))^2*((($O$20+$G$20)-$K1156)/3))*$L$603)-((PI()*((($C$19+$G$20)-$K1156)*($O$20/($O$19/2)))^2*(((($C$19+$G$20)-$K1156)*($O$20/($O$19/2)))*$AZ$14)/3)*$L$603))),IF('Silo Levels'!$L$21="Pumping",(($D$18*$L$603)+((PI()*(($C$21/2)^2)*($G$20-$K1156))*$L$603))+((($D$18+$H$18)/3)*$BG$14)+(((PI()*($C$21/2)^2*(($C$21/2)*$AZ$14))/3)*$L$603),(($D$18*$L$603)+((PI()*(($C$21/2)^2)*($G$20-$K1156))*$L$603))+((($D$18+$H$18)/3)*$BG$14)-(((PI()*($C$21/2)^2*(($C$21/2)*$AZ$14))/3)*$L$603)))</f>
        <v>49.509935947010206</v>
      </c>
      <c r="M1156" s="73">
        <v>55.1</v>
      </c>
      <c r="N1156" s="101">
        <f t="shared" si="166"/>
        <v>77.454000373533333</v>
      </c>
      <c r="O1156" s="66">
        <v>55.1</v>
      </c>
      <c r="P1156" s="102">
        <f>IF($O1156&gt;$G$20,IF('Silo Levels'!$L$22="Pumping",((PI()*((($C$19+$G$20)-$O1156)*($O$20/($O$19/2)))^2*((($O$20+$G$20)-$O1156))/3)*$P$603)+(((PI()*((($C$19+$G$20)-$O1156)*($O$20/($O$19/2)))^2*(((($C$19+$G$20)-$O1156)*($O$20/($O$19/2)))*$AZ$15))/3)*$P$603),(((PI()*((($C$19+$G$20)-$O1156)*($O$20/($O$19/2)))^2*((($O$20+$G$20)-$O1156)/3))*$P$603)-((PI()*((($C$19+$G$20)-$O1156)*($O$20/($O$19/2)))^2*(((($C$19+$G$20)-$O1156)*($O$20/($O$19/2)))*$AZ$15)/3)*$P$603))),IF('Silo Levels'!$L$22="Pumping",(($D$18*$P$603)+((PI()*(($C$21/2)^2)*($G$20-$O1156))*$P$603))+((($D$18+$H$18)/3)*$BG$15)+(((PI()*($C$21/2)^2*(($C$21/2)*$AZ$15))/3)*$P$603),(($D$18*$P$603)+((PI()*(($C$21/2)^2)*($G$20-$O1156))*$P$603))+((($D$18+$H$18)/3)*$BG$15)-(((PI()*($C$21/2)^2*(($C$21/2)*$AZ$15))/3)*$P$603)))</f>
        <v>50.677787965524971</v>
      </c>
      <c r="Q1156" s="73">
        <v>55.1</v>
      </c>
      <c r="R1156" s="101">
        <f t="shared" si="167"/>
        <v>80.120223362082641</v>
      </c>
      <c r="S1156" s="66">
        <v>55.1</v>
      </c>
      <c r="T1156" s="102">
        <f>IF($S1156&gt;$G$20,IF('Silo Levels'!$L$23="Pumping",((PI()*((($C$19+$G$20)-$S1156)*($O$20/($O$19/2)))^2*((($O$20+$G$20)-$S1156))/3)*$T$603)+(((PI()*((($C$19+$G$20)-$S1156)*($O$20/($O$19/2)))^2*(((($C$19+$G$20)-$S1156)*($O$20/($O$19/2)))*$AZ$16))/3)*$T$603),(((PI()*((($C$19+$G$20)-$S1156)*($O$20/($O$19/2)))^2*((($O$20+$G$20)-$S1156)/3))*$T$603)-((PI()*((($C$19+$G$20)-$S1156)*($O$20/($O$19/2)))^2*(((($C$19+$G$20)-$S1156)*($O$20/($O$19/2)))*$AZ$16)/3)*$T$603))),IF('Silo Levels'!$L$23="Pumping",(($D$18*$T$603)+((PI()*(($C$21/2)^2)*($G$20-$S1156))*$T$603))+((($D$18+$H$18)/3)*$BG$16)+(((PI()*($C$21/2)^2*(($C$21/2)*$AZ$16))/3)*$T$603),(($D$18*$T$603)+((PI()*(($C$21/2)^2)*($G$20-$S1156))*$T$603))+((($D$18+$H$18)/3)*$BG$16)-(((PI()*($C$21/2)^2*(($C$21/2)*$AZ$16))/3)*$T$603)))</f>
        <v>52.422285120363739</v>
      </c>
      <c r="U1156" s="73">
        <v>55.1</v>
      </c>
      <c r="V1156" s="101">
        <f t="shared" si="168"/>
        <v>75.325918218566017</v>
      </c>
      <c r="W1156" s="66">
        <v>55.1</v>
      </c>
      <c r="X1156" s="102">
        <f>IF($W1156&gt;$G$20,IF('Silo Levels'!$L$24="Pumping",((PI()*((($C$19+$G$20)-$W1156)*($O$20/($O$19/2)))^2*((($O$20+$G$20)-$W1156))/3)*$X$603)+(((PI()*((($C$19+$G$20)-$W1156)*($O$20/($O$19/2)))^2*(((($C$19+$G$20)-$W1156)*($O$20/($O$19/2)))*$AZ$17))/3)*$X$603),(((PI()*((($C$19+$G$20)-$W1156)*($O$20/($O$19/2)))^2*((($O$20+$G$20)-$W1156)/3))*$X$603)-((PI()*((($C$19+$G$20)-$W1156)*($O$20/($O$19/2)))^2*(((($C$19+$G$20)-$W1156)*($O$20/($O$19/2)))*$AZ$17)/3)*$X$603))),IF('Silo Levels'!$L$24="Pumping",(($D$18*$X$603)+((PI()*(($C$21/2)^2)*($G$20-$W1156))*$X$603))+((($D$18+$H$18)/3)*$BG$17)+(((PI()*($C$21/2)^2*(($C$21/2)*$AZ$17))/3)*$X$603),(($D$18*$X$603)+((PI()*(($C$21/2)^2)*($G$20-$W1156))*$X$603))+((($D$18+$H$18)/3)*$BG$17)-(((PI()*($C$21/2)^2*(($C$21/2)*$AZ$17))/3)*$X$603)))</f>
        <v>49.285393825744642</v>
      </c>
      <c r="Y1156" s="73">
        <v>55.1</v>
      </c>
      <c r="Z1156" s="101">
        <f t="shared" si="169"/>
        <v>86.48532999584809</v>
      </c>
      <c r="AA1156" s="66">
        <v>55.1</v>
      </c>
      <c r="AB1156" s="102">
        <f>IF($AA1156&gt;$G$20,IF('Silo Levels'!$L$25="Pumping",((PI()*((($C$19+$G$20)-$AA1156)*($O$20/($O$19/2)))^2*((($O$20+$G$20)-$AA1156))/3)*$AB$603)+(((PI()*((($C$19+$G$20)-$AA1156)*($O$20/($O$19/2)))^2*(((($C$19+$G$20)-$AA1156)*($O$20/($O$19/2)))*$AZ$18))/3)*$AB$603),(((PI()*((($C$19+$G$20)-$AA1156)*($O$20/($O$19/2)))^2*((($O$20+$G$20)-$AA1156)/3))*$AB$603)-((PI()*((($C$19+$G$20)-$AA1156)*($O$20/($O$19/2)))^2*(((($C$19+$G$20)-$AA1156)*($O$20/($O$19/2)))*$AZ$18)/3)*$AB$603))),IF('Silo Levels'!$L$25="Pumping",(($D$18*$AB$603)+((PI()*(($C$21/2)^2)*($G$20-$AA1156))*$AB$603))+((($D$18+$H$18)/3)*$BG$18)+(((PI()*($C$21/2)^2*(($C$21/2)*$AZ$18))/3)*$AB$603),(($D$18*$AB$603)+((PI()*(($C$21/2)^2)*($G$20-$AA1156))*$AB$603))+((($D$18+$H$18)/3)*$BG$18)-(((PI()*($C$21/2)^2*(($C$21/2)*$AZ$18))/3)*$AB$603)))</f>
        <v>56.586944438259302</v>
      </c>
      <c r="AC1156" s="73">
        <v>55.1</v>
      </c>
      <c r="AD1156" s="101">
        <f t="shared" si="170"/>
        <v>87.90968952228512</v>
      </c>
      <c r="AE1156" s="66">
        <v>55.1</v>
      </c>
      <c r="AF1156" s="102">
        <f>IF($AE1156&gt;$G$20,IF('Silo Levels'!$L$26="Pumping",((PI()*((($C$19+$G$20)-$AE1156)*($O$20/($O$19/2)))^2*((($O$20+$G$20)-$AE1156))/3)*$AF$603)+(((PI()*((($C$19+$G$20)-$AE1156)*($O$20/($O$19/2)))^2*(((($C$19+$G$20)-$AE1156)*($O$20/($O$19/2)))*$AZ$19))/3)*$AF$603),(((PI()*((($C$19+$G$20)-$AE1156)*($O$20/($O$19/2)))^2*((($O$20+$G$20)-$AE1156)/3))*$AF$603)-((PI()*((($C$19+$G$20)-$AE1156)*($O$20/($O$19/2)))^2*(((($C$19+$G$20)-$AE1156)*($O$20/($O$19/2)))*$AZ$19)/3)*$AF$603))),IF('Silo Levels'!$L$26="Pumping",(($D$18*$AF$603)+((PI()*(($C$21/2)^2)*($G$20-$AE1156))*$AF$603))+((($D$18+$H$18)/3)*$BG$19)+(((PI()*($C$21/2)^2*(($C$21/2)*$AZ$19))/3)*$AF$603),(($D$18*$AF$603)+((PI()*(($C$21/2)^2)*($G$20-$AE1156))*$AF$603))+((($D$18+$H$18)/3)*$BG$19)-(((PI()*($C$21/2)^2*(($C$21/2)*$AZ$19))/3)*$AF$603)))</f>
        <v>72.714292848008782</v>
      </c>
      <c r="AG1156" s="73">
        <v>55.1</v>
      </c>
      <c r="AH1156" s="101">
        <f t="shared" si="171"/>
        <v>83.146987355761325</v>
      </c>
      <c r="AI1156" s="66">
        <v>55.1</v>
      </c>
      <c r="AJ1156" s="102">
        <f>IF($AI1156&gt;$G$20,IF('Silo Levels'!$L$27="Pumping",((PI()*((($C$19+$G$20)-$AI1156)*($O$20/($O$19/2)))^2*((($O$20+$G$20)-$AI1156))/3)*$AJ$603)+(((PI()*((($C$19+$G$20)-$AI1156)*($O$20/($O$19/2)))^2*(((($C$19+$G$20)-$AI1156)*($O$20/($O$19/2)))*$AZ$20))/3)*$AJ$603),(((PI()*((($C$19+$G$20)-$AI1156)*($O$20/($O$19/2)))^2*((($O$20+$G$20)-$AI1156)/3))*$AJ$603)-((PI()*((($C$19+$G$20)-$AI1156)*($O$20/($O$19/2)))^2*(((($C$19+$G$20)-$AI1156)*($O$20/($O$19/2)))*$AZ$20)/3)*$AJ$603))),IF('Silo Levels'!$L$27="Pumping",(($D$18*$AJ$603)+((PI()*(($C$21/2)^2)*($G$20-$AI1156))*$AJ$603))+((($D$18+$H$18)/3)*$BG$20)+(((PI()*($C$21/2)^2*(($C$21/2)*$AZ$20))/3)*$AJ$603),(($D$18*$AJ$603)+((PI()*(($C$21/2)^2)*($G$20-$AI1156))*$AJ$603))+((($D$18+$H$18)/3)*$BG$20)-(((PI()*($C$21/2)^2*(($C$21/2)*$AZ$20))/3)*$AJ$603)))</f>
        <v>54.402682558244159</v>
      </c>
    </row>
    <row r="1157" spans="1:36" x14ac:dyDescent="0.3">
      <c r="A1157">
        <v>55.2</v>
      </c>
      <c r="B1157" s="101">
        <f t="shared" si="163"/>
        <v>65.099850573602026</v>
      </c>
      <c r="C1157" s="66">
        <v>55.2</v>
      </c>
      <c r="D1157" s="102">
        <f>IF($C1157&gt;$G$20,IF('Silo Levels'!$L$19="Pumping",((PI()*((($C$19+$G$20)-$C1157)*($O$20/($O$19/2)))^2*((($O$20+$G$20)-$C1157))/3)*$D$603)+(((PI()*((($C$19+$G$20)-$C1157)*($O$20/($O$19/2)))^2*(((($C$19+$G$20)-$C1157)*($O$20/($O$19/2)))*$AZ$12))/3)*$D$603),(((PI()*((($C$19+$G$20)-$C1157)*($O$20/($O$19/2)))^2*((($O$20+$G$20)-$C1157)/3))*$D$603)-((PI()*((($C$19+$G$20)-$C1157)*($O$20/($O$19/2)))^2*(((($C$19+$G$20)-$C1157)*($O$20/($O$19/2)))*$AZ$12)/3)*$D$603))),IF('Silo Levels'!$L$19="Pumping",(($D$18*$D$603)+((PI()*(($C$21/2)^2)*($G$20-$C1157))*$D$603))+((($D$18+$H$18)/3)*$BG$12)+(((PI()*($C$21/2)^2*(($C$21/2)*$AZ$12))/3)*$D$603),(($D$18*$D$603)+((PI()*(($C$21/2)^2)*($G$20-$C1157))*$D$603))+((($D$18+$H$18)/3)*$BG$12)-(((PI()*($C$21/2)^2*(($C$21/2)*$AZ$12))/3)*$D$603)))</f>
        <v>49.78459580982593</v>
      </c>
      <c r="E1157" s="73">
        <v>55.2</v>
      </c>
      <c r="F1157" s="101">
        <f t="shared" si="164"/>
        <v>58.976352316488743</v>
      </c>
      <c r="G1157" s="66">
        <v>55.2</v>
      </c>
      <c r="H1157" s="102">
        <f>IF($G1157&gt;$G$20,IF('Silo Levels'!$L$20="Pumping",((PI()*((($C$19+$G$20)-$G1157)*($O$20/($O$19/2)))^2*((($O$20+$G$20)-$G1157))/3)*$H$603)+(((PI()*((($C$19+$G$20)-$G1157)*($O$20/($O$19/2)))^2*(((($C$19+$G$20)-$G1157)*($O$20/($O$19/2)))*$AZ$13))/3)*$H$603),(((PI()*((($C$19+$G$20)-$G1157)*($O$20/($O$19/2)))^2*((($O$20+$G$20)-$G1157)/3))*$H$603)-((PI()*((($C$19+$G$20)-$G1157)*($O$20/($O$19/2)))^2*(((($C$19+$G$20)-$G1157)*($O$20/($O$19/2)))*$AZ$13)/3)*$H$603))),IF('Silo Levels'!$L$20="Pumping",(($D$18*$H$603)+((PI()*(($C$21/2)^2)*($G$20-$G1157))*$H$603))+((($D$18+$H$18)/3)*$BG$13)+(((PI()*($C$21/2)^2*(($C$21/2)*$AZ$13))/3)*$H$603),(($D$18*$H$603)+((PI()*(($C$21/2)^2)*($G$20-$G1157))*$H$603))+((($D$18+$H$18)/3)*$BG$13)-(((PI()*($C$21/2)^2*(($C$21/2)*$AZ$13))/3)*$H$603)))</f>
        <v>39.155418939163383</v>
      </c>
      <c r="I1157" s="73">
        <v>55.2</v>
      </c>
      <c r="J1157" s="101">
        <f t="shared" si="165"/>
        <v>59.245046025226692</v>
      </c>
      <c r="K1157" s="66">
        <v>55.2</v>
      </c>
      <c r="L1157" s="102">
        <f>IF($K1157&gt;$G$20,IF('Silo Levels'!$L$21="Pumping",((PI()*((($C$19+$G$20)-$K1157)*($O$20/($O$19/2)))^2*((($O$20+$G$20)-$K1157))/3)*$L$603)+(((PI()*((($C$19+$G$20)-$K1157)*($O$20/($O$19/2)))^2*(((($C$19+$G$20)-$K1157)*($O$20/($O$19/2)))*$AZ$14))/3)*$L$603),(((PI()*((($C$19+$G$20)-$K1157)*($O$20/($O$19/2)))^2*((($O$20+$G$20)-$K1157)/3))*$L$603)-((PI()*((($C$19+$G$20)-$K1157)*($O$20/($O$19/2)))^2*(((($C$19+$G$20)-$K1157)*($O$20/($O$19/2)))*$AZ$14)/3)*$L$603))),IF('Silo Levels'!$L$21="Pumping",(($D$18*$L$603)+((PI()*(($C$21/2)^2)*($G$20-$K1157))*$L$603))+((($D$18+$H$18)/3)*$BG$14)+(((PI()*($C$21/2)^2*(($C$21/2)*$AZ$14))/3)*$L$603),(($D$18*$L$603)+((PI()*(($C$21/2)^2)*($G$20-$K1157))*$L$603))+((($D$18+$H$18)/3)*$BG$14)-(((PI()*($C$21/2)^2*(($C$21/2)*$AZ$14))/3)*$L$603)))</f>
        <v>39.333809333257157</v>
      </c>
      <c r="M1157" s="73">
        <v>55.2</v>
      </c>
      <c r="N1157" s="101">
        <f t="shared" si="166"/>
        <v>60.642532110880566</v>
      </c>
      <c r="O1157" s="66">
        <v>55.2</v>
      </c>
      <c r="P1157" s="102">
        <f>IF($O1157&gt;$G$20,IF('Silo Levels'!$L$22="Pumping",((PI()*((($C$19+$G$20)-$O1157)*($O$20/($O$19/2)))^2*((($O$20+$G$20)-$O1157))/3)*$P$603)+(((PI()*((($C$19+$G$20)-$O1157)*($O$20/($O$19/2)))^2*(((($C$19+$G$20)-$O1157)*($O$20/($O$19/2)))*$AZ$15))/3)*$P$603),(((PI()*((($C$19+$G$20)-$O1157)*($O$20/($O$19/2)))^2*((($O$20+$G$20)-$O1157)/3))*$P$603)-((PI()*((($C$19+$G$20)-$O1157)*($O$20/($O$19/2)))^2*(((($C$19+$G$20)-$O1157)*($O$20/($O$19/2)))*$AZ$15)/3)*$P$603))),IF('Silo Levels'!$L$22="Pumping",(($D$18*$P$603)+((PI()*(($C$21/2)^2)*($G$20-$O1157))*$P$603))+((($D$18+$H$18)/3)*$BG$15)+(((PI()*($C$21/2)^2*(($C$21/2)*$AZ$15))/3)*$P$603),(($D$18*$P$603)+((PI()*(($C$21/2)^2)*($G$20-$O1157))*$P$603))+((($D$18+$H$18)/3)*$BG$15)-(((PI()*($C$21/2)^2*(($C$21/2)*$AZ$15))/3)*$P$603)))</f>
        <v>40.26162448282399</v>
      </c>
      <c r="Q1157" s="73">
        <v>55.2</v>
      </c>
      <c r="R1157" s="101">
        <f t="shared" si="167"/>
        <v>62.730048732592969</v>
      </c>
      <c r="S1157" s="66">
        <v>55.2</v>
      </c>
      <c r="T1157" s="102">
        <f>IF($S1157&gt;$G$20,IF('Silo Levels'!$L$23="Pumping",((PI()*((($C$19+$G$20)-$S1157)*($O$20/($O$19/2)))^2*((($O$20+$G$20)-$S1157))/3)*$T$603)+(((PI()*((($C$19+$G$20)-$S1157)*($O$20/($O$19/2)))^2*(((($C$19+$G$20)-$S1157)*($O$20/($O$19/2)))*$AZ$16))/3)*$T$603),(((PI()*((($C$19+$G$20)-$S1157)*($O$20/($O$19/2)))^2*((($O$20+$G$20)-$S1157)/3))*$T$603)-((PI()*((($C$19+$G$20)-$S1157)*($O$20/($O$19/2)))^2*(((($C$19+$G$20)-$S1157)*($O$20/($O$19/2)))*$AZ$16)/3)*$T$603))),IF('Silo Levels'!$L$23="Pumping",(($D$18*$T$603)+((PI()*(($C$21/2)^2)*($G$20-$S1157))*$T$603))+((($D$18+$H$18)/3)*$BG$16)+(((PI()*($C$21/2)^2*(($C$21/2)*$AZ$16))/3)*$T$603),(($D$18*$T$603)+((PI()*(($C$21/2)^2)*($G$20-$S1157))*$T$603))+((($D$18+$H$18)/3)*$BG$16)-(((PI()*($C$21/2)^2*(($C$21/2)*$AZ$16))/3)*$T$603)))</f>
        <v>41.647562823448759</v>
      </c>
      <c r="U1157" s="73">
        <v>55.2</v>
      </c>
      <c r="V1157" s="101">
        <f t="shared" si="168"/>
        <v>58.976352316488743</v>
      </c>
      <c r="W1157" s="66">
        <v>55.2</v>
      </c>
      <c r="X1157" s="102">
        <f>IF($W1157&gt;$G$20,IF('Silo Levels'!$L$24="Pumping",((PI()*((($C$19+$G$20)-$W1157)*($O$20/($O$19/2)))^2*((($O$20+$G$20)-$W1157))/3)*$X$603)+(((PI()*((($C$19+$G$20)-$W1157)*($O$20/($O$19/2)))^2*(((($C$19+$G$20)-$W1157)*($O$20/($O$19/2)))*$AZ$17))/3)*$X$603),(((PI()*((($C$19+$G$20)-$W1157)*($O$20/($O$19/2)))^2*((($O$20+$G$20)-$W1157)/3))*$X$603)-((PI()*((($C$19+$G$20)-$W1157)*($O$20/($O$19/2)))^2*(((($C$19+$G$20)-$W1157)*($O$20/($O$19/2)))*$AZ$17)/3)*$X$603))),IF('Silo Levels'!$L$24="Pumping",(($D$18*$X$603)+((PI()*(($C$21/2)^2)*($G$20-$W1157))*$X$603))+((($D$18+$H$18)/3)*$BG$17)+(((PI()*($C$21/2)^2*(($C$21/2)*$AZ$17))/3)*$X$603),(($D$18*$X$603)+((PI()*(($C$21/2)^2)*($G$20-$W1157))*$X$603))+((($D$18+$H$18)/3)*$BG$17)-(((PI()*($C$21/2)^2*(($C$21/2)*$AZ$17))/3)*$X$603)))</f>
        <v>39.155418939163383</v>
      </c>
      <c r="Y1157" s="73">
        <v>55.2</v>
      </c>
      <c r="Z1157" s="101">
        <f t="shared" si="169"/>
        <v>67.713602604126734</v>
      </c>
      <c r="AA1157" s="66">
        <v>55.2</v>
      </c>
      <c r="AB1157" s="102">
        <f>IF($AA1157&gt;$G$20,IF('Silo Levels'!$L$25="Pumping",((PI()*((($C$19+$G$20)-$AA1157)*($O$20/($O$19/2)))^2*((($O$20+$G$20)-$AA1157))/3)*$AB$603)+(((PI()*((($C$19+$G$20)-$AA1157)*($O$20/($O$19/2)))^2*(((($C$19+$G$20)-$AA1157)*($O$20/($O$19/2)))*$AZ$18))/3)*$AB$603),(((PI()*((($C$19+$G$20)-$AA1157)*($O$20/($O$19/2)))^2*((($O$20+$G$20)-$AA1157)/3))*$AB$603)-((PI()*((($C$19+$G$20)-$AA1157)*($O$20/($O$19/2)))^2*(((($C$19+$G$20)-$AA1157)*($O$20/($O$19/2)))*$AZ$18)/3)*$AB$603))),IF('Silo Levels'!$L$25="Pumping",(($D$18*$AB$603)+((PI()*(($C$21/2)^2)*($G$20-$AA1157))*$AB$603))+((($D$18+$H$18)/3)*$BG$18)+(((PI()*($C$21/2)^2*(($C$21/2)*$AZ$18))/3)*$AB$603),(($D$18*$AB$603)+((PI()*(($C$21/2)^2)*($G$20-$AA1157))*$AB$603))+((($D$18+$H$18)/3)*$BG$18)-(((PI()*($C$21/2)^2*(($C$21/2)*$AZ$18))/3)*$AB$603)))</f>
        <v>44.956230314422733</v>
      </c>
      <c r="AC1157" s="73">
        <v>55.2</v>
      </c>
      <c r="AD1157" s="101">
        <f t="shared" si="170"/>
        <v>68.828803470483948</v>
      </c>
      <c r="AE1157" s="66">
        <v>55.2</v>
      </c>
      <c r="AF1157" s="102">
        <f>IF($AE1157&gt;$G$20,IF('Silo Levels'!$L$26="Pumping",((PI()*((($C$19+$G$20)-$AE1157)*($O$20/($O$19/2)))^2*((($O$20+$G$20)-$AE1157))/3)*$AF$603)+(((PI()*((($C$19+$G$20)-$AE1157)*($O$20/($O$19/2)))^2*(((($C$19+$G$20)-$AE1157)*($O$20/($O$19/2)))*$AZ$19))/3)*$AF$603),(((PI()*((($C$19+$G$20)-$AE1157)*($O$20/($O$19/2)))^2*((($O$20+$G$20)-$AE1157)/3))*$AF$603)-((PI()*((($C$19+$G$20)-$AE1157)*($O$20/($O$19/2)))^2*(((($C$19+$G$20)-$AE1157)*($O$20/($O$19/2)))*$AZ$19)/3)*$AF$603))),IF('Silo Levels'!$L$26="Pumping",(($D$18*$AF$603)+((PI()*(($C$21/2)^2)*($G$20-$AE1157))*$AF$603))+((($D$18+$H$18)/3)*$BG$19)+(((PI()*($C$21/2)^2*(($C$21/2)*$AZ$19))/3)*$AF$603),(($D$18*$AF$603)+((PI()*(($C$21/2)^2)*($G$20-$AE1157))*$AF$603))+((($D$18+$H$18)/3)*$BG$19)-(((PI()*($C$21/2)^2*(($C$21/2)*$AZ$19))/3)*$AF$603)))</f>
        <v>57.262717450883997</v>
      </c>
      <c r="AG1157" s="73">
        <v>55.2</v>
      </c>
      <c r="AH1157" s="101">
        <f t="shared" si="171"/>
        <v>65.099850573602026</v>
      </c>
      <c r="AI1157" s="66">
        <v>55.2</v>
      </c>
      <c r="AJ1157" s="102">
        <f>IF($AI1157&gt;$G$20,IF('Silo Levels'!$L$27="Pumping",((PI()*((($C$19+$G$20)-$AI1157)*($O$20/($O$19/2)))^2*((($O$20+$G$20)-$AI1157))/3)*$AJ$603)+(((PI()*((($C$19+$G$20)-$AI1157)*($O$20/($O$19/2)))^2*(((($C$19+$G$20)-$AI1157)*($O$20/($O$19/2)))*$AZ$20))/3)*$AJ$603),(((PI()*((($C$19+$G$20)-$AI1157)*($O$20/($O$19/2)))^2*((($O$20+$G$20)-$AI1157)/3))*$AJ$603)-((PI()*((($C$19+$G$20)-$AI1157)*($O$20/($O$19/2)))^2*(((($C$19+$G$20)-$AI1157)*($O$20/($O$19/2)))*$AZ$20)/3)*$AJ$603))),IF('Silo Levels'!$L$27="Pumping",(($D$18*$AJ$603)+((PI()*(($C$21/2)^2)*($G$20-$AI1157))*$AJ$603))+((($D$18+$H$18)/3)*$BG$20)+(((PI()*($C$21/2)^2*(($C$21/2)*$AZ$20))/3)*$AJ$603),(($D$18*$AJ$603)+((PI()*(($C$21/2)^2)*($G$20-$AI1157))*$AJ$603))+((($D$18+$H$18)/3)*$BG$20)-(((PI()*($C$21/2)^2*(($C$21/2)*$AZ$20))/3)*$AJ$603)))</f>
        <v>43.220915196779032</v>
      </c>
    </row>
    <row r="1158" spans="1:36" x14ac:dyDescent="0.3">
      <c r="A1158">
        <v>55.3</v>
      </c>
      <c r="B1158" s="101">
        <f t="shared" si="163"/>
        <v>49.83956892247847</v>
      </c>
      <c r="C1158" s="66">
        <v>55.3</v>
      </c>
      <c r="D1158" s="102">
        <f>IF($C1158&gt;$G$20,IF('Silo Levels'!$L$19="Pumping",((PI()*((($C$19+$G$20)-$C1158)*($O$20/($O$19/2)))^2*((($O$20+$G$20)-$C1158))/3)*$D$603)+(((PI()*((($C$19+$G$20)-$C1158)*($O$20/($O$19/2)))^2*(((($C$19+$G$20)-$C1158)*($O$20/($O$19/2)))*$AZ$12))/3)*$D$603),(((PI()*((($C$19+$G$20)-$C1158)*($O$20/($O$19/2)))^2*((($O$20+$G$20)-$C1158)/3))*$D$603)-((PI()*((($C$19+$G$20)-$C1158)*($O$20/($O$19/2)))^2*(((($C$19+$G$20)-$C1158)*($O$20/($O$19/2)))*$AZ$12)/3)*$D$603))),IF('Silo Levels'!$L$19="Pumping",(($D$18*$D$603)+((PI()*(($C$21/2)^2)*($G$20-$C1158))*$D$603))+((($D$18+$H$18)/3)*$BG$12)+(((PI()*($C$21/2)^2*(($C$21/2)*$AZ$12))/3)*$D$603),(($D$18*$D$603)+((PI()*(($C$21/2)^2)*($G$20-$C1158))*$D$603))+((($D$18+$H$18)/3)*$BG$12)-(((PI()*($C$21/2)^2*(($C$21/2)*$AZ$12))/3)*$D$603)))</f>
        <v>38.49658950073762</v>
      </c>
      <c r="E1158" s="73">
        <v>55.3</v>
      </c>
      <c r="F1158" s="101">
        <f t="shared" si="164"/>
        <v>45.151501119818569</v>
      </c>
      <c r="G1158" s="66">
        <v>55.3</v>
      </c>
      <c r="H1158" s="102">
        <f>IF($G1158&gt;$G$20,IF('Silo Levels'!$L$20="Pumping",((PI()*((($C$19+$G$20)-$G1158)*($O$20/($O$19/2)))^2*((($O$20+$G$20)-$G1158))/3)*$H$603)+(((PI()*((($C$19+$G$20)-$G1158)*($O$20/($O$19/2)))^2*(((($C$19+$G$20)-$G1158)*($O$20/($O$19/2)))*$AZ$13))/3)*$H$603),(((PI()*((($C$19+$G$20)-$G1158)*($O$20/($O$19/2)))^2*((($O$20+$G$20)-$G1158)/3))*$H$603)-((PI()*((($C$19+$G$20)-$G1158)*($O$20/($O$19/2)))^2*(((($C$19+$G$20)-$G1158)*($O$20/($O$19/2)))*$AZ$13)/3)*$H$603))),IF('Silo Levels'!$L$20="Pumping",(($D$18*$H$603)+((PI()*(($C$21/2)^2)*($G$20-$G1158))*$H$603))+((($D$18+$H$18)/3)*$BG$13)+(((PI()*($C$21/2)^2*(($C$21/2)*$AZ$13))/3)*$H$603),(($D$18*$H$603)+((PI()*(($C$21/2)^2)*($G$20-$G1158))*$H$603))+((($D$18+$H$18)/3)*$BG$13)-(((PI()*($C$21/2)^2*(($C$21/2)*$AZ$13))/3)*$H$603)))</f>
        <v>30.471468506161621</v>
      </c>
      <c r="I1158" s="73">
        <v>55.3</v>
      </c>
      <c r="J1158" s="101">
        <f t="shared" si="165"/>
        <v>45.357209404825163</v>
      </c>
      <c r="K1158" s="66">
        <v>55.3</v>
      </c>
      <c r="L1158" s="102">
        <f>IF($K1158&gt;$G$20,IF('Silo Levels'!$L$21="Pumping",((PI()*((($C$19+$G$20)-$K1158)*($O$20/($O$19/2)))^2*((($O$20+$G$20)-$K1158))/3)*$L$603)+(((PI()*((($C$19+$G$20)-$K1158)*($O$20/($O$19/2)))^2*(((($C$19+$G$20)-$K1158)*($O$20/($O$19/2)))*$AZ$14))/3)*$L$603),(((PI()*((($C$19+$G$20)-$K1158)*($O$20/($O$19/2)))^2*((($O$20+$G$20)-$K1158)/3))*$L$603)-((PI()*((($C$19+$G$20)-$K1158)*($O$20/($O$19/2)))^2*(((($C$19+$G$20)-$K1158)*($O$20/($O$19/2)))*$AZ$14)/3)*$L$603))),IF('Silo Levels'!$L$21="Pumping",(($D$18*$L$603)+((PI()*(($C$21/2)^2)*($G$20-$K1158))*$L$603))+((($D$18+$H$18)/3)*$BG$14)+(((PI()*($C$21/2)^2*(($C$21/2)*$AZ$14))/3)*$L$603),(($D$18*$L$603)+((PI()*(($C$21/2)^2)*($G$20-$K1158))*$L$603))+((($D$18+$H$18)/3)*$BG$14)-(((PI()*($C$21/2)^2*(($C$21/2)*$AZ$14))/3)*$L$603)))</f>
        <v>30.610295197912151</v>
      </c>
      <c r="M1158" s="73">
        <v>55.3</v>
      </c>
      <c r="N1158" s="101">
        <f t="shared" si="166"/>
        <v>46.427105932550745</v>
      </c>
      <c r="O1158" s="66">
        <v>55.3</v>
      </c>
      <c r="P1158" s="102">
        <f>IF($O1158&gt;$G$20,IF('Silo Levels'!$L$22="Pumping",((PI()*((($C$19+$G$20)-$O1158)*($O$20/($O$19/2)))^2*((($O$20+$G$20)-$O1158))/3)*$P$603)+(((PI()*((($C$19+$G$20)-$O1158)*($O$20/($O$19/2)))^2*(((($C$19+$G$20)-$O1158)*($O$20/($O$19/2)))*$AZ$15))/3)*$P$603),(((PI()*((($C$19+$G$20)-$O1158)*($O$20/($O$19/2)))^2*((($O$20+$G$20)-$O1158)/3))*$P$603)-((PI()*((($C$19+$G$20)-$O1158)*($O$20/($O$19/2)))^2*(((($C$19+$G$20)-$O1158)*($O$20/($O$19/2)))*$AZ$15)/3)*$P$603))),IF('Silo Levels'!$L$22="Pumping",(($D$18*$P$603)+((PI()*(($C$21/2)^2)*($G$20-$O1158))*$P$603))+((($D$18+$H$18)/3)*$BG$15)+(((PI()*($C$21/2)^2*(($C$21/2)*$AZ$15))/3)*$P$603),(($D$18*$P$603)+((PI()*(($C$21/2)^2)*($G$20-$O1158))*$P$603))+((($D$18+$H$18)/3)*$BG$15)-(((PI()*($C$21/2)^2*(($C$21/2)*$AZ$15))/3)*$P$603)))</f>
        <v>31.332338043462904</v>
      </c>
      <c r="Q1158" s="73">
        <v>55.3</v>
      </c>
      <c r="R1158" s="101">
        <f t="shared" si="167"/>
        <v>48.025280546285465</v>
      </c>
      <c r="S1158" s="66">
        <v>55.3</v>
      </c>
      <c r="T1158" s="102">
        <f>IF($S1158&gt;$G$20,IF('Silo Levels'!$L$23="Pumping",((PI()*((($C$19+$G$20)-$S1158)*($O$20/($O$19/2)))^2*((($O$20+$G$20)-$S1158))/3)*$T$603)+(((PI()*((($C$19+$G$20)-$S1158)*($O$20/($O$19/2)))^2*(((($C$19+$G$20)-$S1158)*($O$20/($O$19/2)))*$AZ$16))/3)*$T$603),(((PI()*((($C$19+$G$20)-$S1158)*($O$20/($O$19/2)))^2*((($O$20+$G$20)-$S1158)/3))*$T$603)-((PI()*((($C$19+$G$20)-$S1158)*($O$20/($O$19/2)))^2*(((($C$19+$G$20)-$S1158)*($O$20/($O$19/2)))*$AZ$16)/3)*$T$603))),IF('Silo Levels'!$L$23="Pumping",(($D$18*$T$603)+((PI()*(($C$21/2)^2)*($G$20-$S1158))*$T$603))+((($D$18+$H$18)/3)*$BG$16)+(((PI()*($C$21/2)^2*(($C$21/2)*$AZ$16))/3)*$T$603),(($D$18*$T$603)+((PI()*(($C$21/2)^2)*($G$20-$S1158))*$T$603))+((($D$18+$H$18)/3)*$BG$16)-(((PI()*($C$21/2)^2*(($C$21/2)*$AZ$16))/3)*$T$603)))</f>
        <v>32.410900797789338</v>
      </c>
      <c r="U1158" s="73">
        <v>55.3</v>
      </c>
      <c r="V1158" s="101">
        <f t="shared" si="168"/>
        <v>45.151501119818569</v>
      </c>
      <c r="W1158" s="66">
        <v>55.3</v>
      </c>
      <c r="X1158" s="102">
        <f>IF($W1158&gt;$G$20,IF('Silo Levels'!$L$24="Pumping",((PI()*((($C$19+$G$20)-$W1158)*($O$20/($O$19/2)))^2*((($O$20+$G$20)-$W1158))/3)*$X$603)+(((PI()*((($C$19+$G$20)-$W1158)*($O$20/($O$19/2)))^2*(((($C$19+$G$20)-$W1158)*($O$20/($O$19/2)))*$AZ$17))/3)*$X$603),(((PI()*((($C$19+$G$20)-$W1158)*($O$20/($O$19/2)))^2*((($O$20+$G$20)-$W1158)/3))*$X$603)-((PI()*((($C$19+$G$20)-$W1158)*($O$20/($O$19/2)))^2*(((($C$19+$G$20)-$W1158)*($O$20/($O$19/2)))*$AZ$17)/3)*$X$603))),IF('Silo Levels'!$L$24="Pumping",(($D$18*$X$603)+((PI()*(($C$21/2)^2)*($G$20-$W1158))*$X$603))+((($D$18+$H$18)/3)*$BG$17)+(((PI()*($C$21/2)^2*(($C$21/2)*$AZ$17))/3)*$X$603),(($D$18*$X$603)+((PI()*(($C$21/2)^2)*($G$20-$W1158))*$X$603))+((($D$18+$H$18)/3)*$BG$17)-(((PI()*($C$21/2)^2*(($C$21/2)*$AZ$17))/3)*$X$603)))</f>
        <v>30.471468506161621</v>
      </c>
      <c r="Y1158" s="73">
        <v>55.3</v>
      </c>
      <c r="Z1158" s="101">
        <f t="shared" si="169"/>
        <v>51.840622278573704</v>
      </c>
      <c r="AA1158" s="66">
        <v>55.3</v>
      </c>
      <c r="AB1158" s="102">
        <f>IF($AA1158&gt;$G$20,IF('Silo Levels'!$L$25="Pumping",((PI()*((($C$19+$G$20)-$AA1158)*($O$20/($O$19/2)))^2*((($O$20+$G$20)-$AA1158))/3)*$AB$603)+(((PI()*((($C$19+$G$20)-$AA1158)*($O$20/($O$19/2)))^2*(((($C$19+$G$20)-$AA1158)*($O$20/($O$19/2)))*$AZ$18))/3)*$AB$603),(((PI()*((($C$19+$G$20)-$AA1158)*($O$20/($O$19/2)))^2*((($O$20+$G$20)-$AA1158)/3))*$AB$603)-((PI()*((($C$19+$G$20)-$AA1158)*($O$20/($O$19/2)))^2*(((($C$19+$G$20)-$AA1158)*($O$20/($O$19/2)))*$AZ$18)/3)*$AB$603))),IF('Silo Levels'!$L$25="Pumping",(($D$18*$AB$603)+((PI()*(($C$21/2)^2)*($G$20-$AA1158))*$AB$603))+((($D$18+$H$18)/3)*$BG$18)+(((PI()*($C$21/2)^2*(($C$21/2)*$AZ$18))/3)*$AB$603),(($D$18*$AB$603)+((PI()*(($C$21/2)^2)*($G$20-$AA1158))*$AB$603))+((($D$18+$H$18)/3)*$BG$18)-(((PI()*($C$21/2)^2*(($C$21/2)*$AZ$18))/3)*$AB$603)))</f>
        <v>34.985766805613721</v>
      </c>
      <c r="AC1158" s="73">
        <v>55.3</v>
      </c>
      <c r="AD1158" s="101">
        <f t="shared" si="170"/>
        <v>52.694405043841002</v>
      </c>
      <c r="AE1158" s="66">
        <v>55.3</v>
      </c>
      <c r="AF1158" s="102">
        <f>IF($AE1158&gt;$G$20,IF('Silo Levels'!$L$26="Pumping",((PI()*((($C$19+$G$20)-$AE1158)*($O$20/($O$19/2)))^2*((($O$20+$G$20)-$AE1158))/3)*$AF$603)+(((PI()*((($C$19+$G$20)-$AE1158)*($O$20/($O$19/2)))^2*(((($C$19+$G$20)-$AE1158)*($O$20/($O$19/2)))*$AZ$19))/3)*$AF$603),(((PI()*((($C$19+$G$20)-$AE1158)*($O$20/($O$19/2)))^2*((($O$20+$G$20)-$AE1158)/3))*$AF$603)-((PI()*((($C$19+$G$20)-$AE1158)*($O$20/($O$19/2)))^2*(((($C$19+$G$20)-$AE1158)*($O$20/($O$19/2)))*$AZ$19)/3)*$AF$603))),IF('Silo Levels'!$L$26="Pumping",(($D$18*$AF$603)+((PI()*(($C$21/2)^2)*($G$20-$AE1158))*$AF$603))+((($D$18+$H$18)/3)*$BG$19)+(((PI()*($C$21/2)^2*(($C$21/2)*$AZ$19))/3)*$AF$603),(($D$18*$AF$603)+((PI()*(($C$21/2)^2)*($G$20-$AE1158))*$AF$603))+((($D$18+$H$18)/3)*$BG$19)-(((PI()*($C$21/2)^2*(($C$21/2)*$AZ$19))/3)*$AF$603)))</f>
        <v>44.128182820707707</v>
      </c>
      <c r="AG1158" s="73">
        <v>55.3</v>
      </c>
      <c r="AH1158" s="101">
        <f t="shared" si="171"/>
        <v>49.83956892247847</v>
      </c>
      <c r="AI1158" s="66">
        <v>55.3</v>
      </c>
      <c r="AJ1158" s="102">
        <f>IF($AI1158&gt;$G$20,IF('Silo Levels'!$L$27="Pumping",((PI()*((($C$19+$G$20)-$AI1158)*($O$20/($O$19/2)))^2*((($O$20+$G$20)-$AI1158))/3)*$AJ$603)+(((PI()*((($C$19+$G$20)-$AI1158)*($O$20/($O$19/2)))^2*(((($C$19+$G$20)-$AI1158)*($O$20/($O$19/2)))*$AZ$20))/3)*$AJ$603),(((PI()*((($C$19+$G$20)-$AI1158)*($O$20/($O$19/2)))^2*((($O$20+$G$20)-$AI1158)/3))*$AJ$603)-((PI()*((($C$19+$G$20)-$AI1158)*($O$20/($O$19/2)))^2*(((($C$19+$G$20)-$AI1158)*($O$20/($O$19/2)))*$AZ$20)/3)*$AJ$603))),IF('Silo Levels'!$L$27="Pumping",(($D$18*$AJ$603)+((PI()*(($C$21/2)^2)*($G$20-$AI1158))*$AJ$603))+((($D$18+$H$18)/3)*$BG$20)+(((PI()*($C$21/2)^2*(($C$21/2)*$AZ$20))/3)*$AJ$603),(($D$18*$AJ$603)+((PI()*(($C$21/2)^2)*($G$20-$AI1158))*$AJ$603))+((($D$18+$H$18)/3)*$BG$20)-(((PI()*($C$21/2)^2*(($C$21/2)*$AZ$20))/3)*$AJ$603)))</f>
        <v>33.63531260570582</v>
      </c>
    </row>
    <row r="1159" spans="1:36" x14ac:dyDescent="0.3">
      <c r="A1159">
        <v>55.4</v>
      </c>
      <c r="B1159" s="101">
        <f t="shared" si="163"/>
        <v>37.136727336564888</v>
      </c>
      <c r="C1159" s="66">
        <v>55.4</v>
      </c>
      <c r="D1159" s="102">
        <f>IF($C1159&gt;$G$20,IF('Silo Levels'!$L$19="Pumping",((PI()*((($C$19+$G$20)-$C1159)*($O$20/($O$19/2)))^2*((($O$20+$G$20)-$C1159))/3)*$D$603)+(((PI()*((($C$19+$G$20)-$C1159)*($O$20/($O$19/2)))^2*(((($C$19+$G$20)-$C1159)*($O$20/($O$19/2)))*$AZ$12))/3)*$D$603),(((PI()*((($C$19+$G$20)-$C1159)*($O$20/($O$19/2)))^2*((($O$20+$G$20)-$C1159)/3))*$D$603)-((PI()*((($C$19+$G$20)-$C1159)*($O$20/($O$19/2)))^2*(((($C$19+$G$20)-$C1159)*($O$20/($O$19/2)))*$AZ$12)/3)*$D$603))),IF('Silo Levels'!$L$19="Pumping",(($D$18*$D$603)+((PI()*(($C$21/2)^2)*($G$20-$C1159))*$D$603))+((($D$18+$H$18)/3)*$BG$12)+(((PI()*($C$21/2)^2*(($C$21/2)*$AZ$12))/3)*$D$603),(($D$18*$D$603)+((PI()*(($C$21/2)^2)*($G$20-$C1159))*$D$603))+((($D$18+$H$18)/3)*$BG$12)-(((PI()*($C$21/2)^2*(($C$21/2)*$AZ$12))/3)*$D$603)))</f>
        <v>29.011919361785388</v>
      </c>
      <c r="E1159" s="73">
        <v>55.4</v>
      </c>
      <c r="F1159" s="101">
        <f t="shared" si="164"/>
        <v>33.643529070875481</v>
      </c>
      <c r="G1159" s="66">
        <v>55.4</v>
      </c>
      <c r="H1159" s="102">
        <f>IF($G1159&gt;$G$20,IF('Silo Levels'!$L$20="Pumping",((PI()*((($C$19+$G$20)-$G1159)*($O$20/($O$19/2)))^2*((($O$20+$G$20)-$G1159))/3)*$H$603)+(((PI()*((($C$19+$G$20)-$G1159)*($O$20/($O$19/2)))^2*(((($C$19+$G$20)-$G1159)*($O$20/($O$19/2)))*$AZ$13))/3)*$H$603),(((PI()*((($C$19+$G$20)-$G1159)*($O$20/($O$19/2)))^2*((($O$20+$G$20)-$G1159)/3))*$H$603)-((PI()*((($C$19+$G$20)-$G1159)*($O$20/($O$19/2)))^2*(((($C$19+$G$20)-$G1159)*($O$20/($O$19/2)))*$AZ$13)/3)*$H$603))),IF('Silo Levels'!$L$20="Pumping",(($D$18*$H$603)+((PI()*(($C$21/2)^2)*($G$20-$G1159))*$H$603))+((($D$18+$H$18)/3)*$BG$13)+(((PI()*($C$21/2)^2*(($C$21/2)*$AZ$13))/3)*$H$603),(($D$18*$H$603)+((PI()*(($C$21/2)^2)*($G$20-$G1159))*$H$603))+((($D$18+$H$18)/3)*$BG$13)-(((PI()*($C$21/2)^2*(($C$21/2)*$AZ$13))/3)*$H$603)))</f>
        <v>23.128439373996009</v>
      </c>
      <c r="I1159" s="73">
        <v>55.4</v>
      </c>
      <c r="J1159" s="101">
        <f t="shared" si="165"/>
        <v>33.7968075332764</v>
      </c>
      <c r="K1159" s="66">
        <v>55.4</v>
      </c>
      <c r="L1159" s="102">
        <f>IF($K1159&gt;$G$20,IF('Silo Levels'!$L$21="Pumping",((PI()*((($C$19+$G$20)-$K1159)*($O$20/($O$19/2)))^2*((($O$20+$G$20)-$K1159))/3)*$L$603)+(((PI()*((($C$19+$G$20)-$K1159)*($O$20/($O$19/2)))^2*(((($C$19+$G$20)-$K1159)*($O$20/($O$19/2)))*$AZ$14))/3)*$L$603),(((PI()*((($C$19+$G$20)-$K1159)*($O$20/($O$19/2)))^2*((($O$20+$G$20)-$K1159)/3))*$L$603)-((PI()*((($C$19+$G$20)-$K1159)*($O$20/($O$19/2)))^2*(((($C$19+$G$20)-$K1159)*($O$20/($O$19/2)))*$AZ$14)/3)*$L$603))),IF('Silo Levels'!$L$21="Pumping",(($D$18*$L$603)+((PI()*(($C$21/2)^2)*($G$20-$K1159))*$L$603))+((($D$18+$H$18)/3)*$BG$14)+(((PI()*($C$21/2)^2*(($C$21/2)*$AZ$14))/3)*$L$603),(($D$18*$L$603)+((PI()*(($C$21/2)^2)*($G$20-$K1159))*$L$603))+((($D$18+$H$18)/3)*$BG$14)-(((PI()*($C$21/2)^2*(($C$21/2)*$AZ$14))/3)*$L$603)))</f>
        <v>23.233811542816664</v>
      </c>
      <c r="M1159" s="73">
        <v>55.4</v>
      </c>
      <c r="N1159" s="101">
        <f t="shared" si="166"/>
        <v>34.594014581561332</v>
      </c>
      <c r="O1159" s="66">
        <v>55.4</v>
      </c>
      <c r="P1159" s="102">
        <f>IF($O1159&gt;$G$20,IF('Silo Levels'!$L$22="Pumping",((PI()*((($C$19+$G$20)-$O1159)*($O$20/($O$19/2)))^2*((($O$20+$G$20)-$O1159))/3)*$P$603)+(((PI()*((($C$19+$G$20)-$O1159)*($O$20/($O$19/2)))^2*(((($C$19+$G$20)-$O1159)*($O$20/($O$19/2)))*$AZ$15))/3)*$P$603),(((PI()*((($C$19+$G$20)-$O1159)*($O$20/($O$19/2)))^2*((($O$20+$G$20)-$O1159)/3))*$P$603)-((PI()*((($C$19+$G$20)-$O1159)*($O$20/($O$19/2)))^2*(((($C$19+$G$20)-$O1159)*($O$20/($O$19/2)))*$AZ$15)/3)*$P$603))),IF('Silo Levels'!$L$22="Pumping",(($D$18*$P$603)+((PI()*(($C$21/2)^2)*($G$20-$O1159))*$P$603))+((($D$18+$H$18)/3)*$BG$15)+(((PI()*($C$21/2)^2*(($C$21/2)*$AZ$15))/3)*$P$603),(($D$18*$P$603)+((PI()*(($C$21/2)^2)*($G$20-$O1159))*$P$603))+((($D$18+$H$18)/3)*$BG$15)-(((PI()*($C$21/2)^2*(($C$21/2)*$AZ$15))/3)*$P$603)))</f>
        <v>23.781856156267811</v>
      </c>
      <c r="Q1159" s="73">
        <v>55.4</v>
      </c>
      <c r="R1159" s="101">
        <f t="shared" si="167"/>
        <v>35.784855035233832</v>
      </c>
      <c r="S1159" s="66">
        <v>55.4</v>
      </c>
      <c r="T1159" s="102">
        <f>IF($S1159&gt;$G$20,IF('Silo Levels'!$L$23="Pumping",((PI()*((($C$19+$G$20)-$S1159)*($O$20/($O$19/2)))^2*((($O$20+$G$20)-$S1159))/3)*$T$603)+(((PI()*((($C$19+$G$20)-$S1159)*($O$20/($O$19/2)))^2*(((($C$19+$G$20)-$S1159)*($O$20/($O$19/2)))*$AZ$16))/3)*$T$603),(((PI()*((($C$19+$G$20)-$S1159)*($O$20/($O$19/2)))^2*((($O$20+$G$20)-$S1159)/3))*$T$603)-((PI()*((($C$19+$G$20)-$S1159)*($O$20/($O$19/2)))^2*(((($C$19+$G$20)-$S1159)*($O$20/($O$19/2)))*$AZ$16)/3)*$T$603))),IF('Silo Levels'!$L$23="Pumping",(($D$18*$T$603)+((PI()*(($C$21/2)^2)*($G$20-$S1159))*$T$603))+((($D$18+$H$18)/3)*$BG$16)+(((PI()*($C$21/2)^2*(($C$21/2)*$AZ$16))/3)*$T$603),(($D$18*$T$603)+((PI()*(($C$21/2)^2)*($G$20-$S1159))*$T$603))+((($D$18+$H$18)/3)*$BG$16)-(((PI()*($C$21/2)^2*(($C$21/2)*$AZ$16))/3)*$T$603)))</f>
        <v>24.600506339452934</v>
      </c>
      <c r="U1159" s="73">
        <v>55.4</v>
      </c>
      <c r="V1159" s="101">
        <f t="shared" si="168"/>
        <v>33.643529070875481</v>
      </c>
      <c r="W1159" s="66">
        <v>55.4</v>
      </c>
      <c r="X1159" s="102">
        <f>IF($W1159&gt;$G$20,IF('Silo Levels'!$L$24="Pumping",((PI()*((($C$19+$G$20)-$W1159)*($O$20/($O$19/2)))^2*((($O$20+$G$20)-$W1159))/3)*$X$603)+(((PI()*((($C$19+$G$20)-$W1159)*($O$20/($O$19/2)))^2*(((($C$19+$G$20)-$W1159)*($O$20/($O$19/2)))*$AZ$17))/3)*$X$603),(((PI()*((($C$19+$G$20)-$W1159)*($O$20/($O$19/2)))^2*((($O$20+$G$20)-$W1159)/3))*$X$603)-((PI()*((($C$19+$G$20)-$W1159)*($O$20/($O$19/2)))^2*(((($C$19+$G$20)-$W1159)*($O$20/($O$19/2)))*$AZ$17)/3)*$X$603))),IF('Silo Levels'!$L$24="Pumping",(($D$18*$X$603)+((PI()*(($C$21/2)^2)*($G$20-$W1159))*$X$603))+((($D$18+$H$18)/3)*$BG$17)+(((PI()*($C$21/2)^2*(($C$21/2)*$AZ$17))/3)*$X$603),(($D$18*$X$603)+((PI()*(($C$21/2)^2)*($G$20-$W1159))*$X$603))+((($D$18+$H$18)/3)*$BG$17)-(((PI()*($C$21/2)^2*(($C$21/2)*$AZ$17))/3)*$X$603)))</f>
        <v>23.128439373996009</v>
      </c>
      <c r="Y1159" s="73">
        <v>55.4</v>
      </c>
      <c r="Z1159" s="101">
        <f t="shared" si="169"/>
        <v>38.627762963032964</v>
      </c>
      <c r="AA1159" s="66">
        <v>55.4</v>
      </c>
      <c r="AB1159" s="102">
        <f>IF($AA1159&gt;$G$20,IF('Silo Levels'!$L$25="Pumping",((PI()*((($C$19+$G$20)-$AA1159)*($O$20/($O$19/2)))^2*((($O$20+$G$20)-$AA1159))/3)*$AB$603)+(((PI()*((($C$19+$G$20)-$AA1159)*($O$20/($O$19/2)))^2*(((($C$19+$G$20)-$AA1159)*($O$20/($O$19/2)))*$AZ$18))/3)*$AB$603),(((PI()*((($C$19+$G$20)-$AA1159)*($O$20/($O$19/2)))^2*((($O$20+$G$20)-$AA1159)/3))*$AB$603)-((PI()*((($C$19+$G$20)-$AA1159)*($O$20/($O$19/2)))^2*(((($C$19+$G$20)-$AA1159)*($O$20/($O$19/2)))*$AZ$18)/3)*$AB$603))),IF('Silo Levels'!$L$25="Pumping",(($D$18*$AB$603)+((PI()*(($C$21/2)^2)*($G$20-$AA1159))*$AB$603))+((($D$18+$H$18)/3)*$BG$18)+(((PI()*($C$21/2)^2*(($C$21/2)*$AZ$18))/3)*$AB$603),(($D$18*$AB$603)+((PI()*(($C$21/2)^2)*($G$20-$AA1159))*$AB$603))+((($D$18+$H$18)/3)*$BG$18)-(((PI()*($C$21/2)^2*(($C$21/2)*$AZ$18))/3)*$AB$603)))</f>
        <v>26.55487989864281</v>
      </c>
      <c r="AC1159" s="73">
        <v>55.4</v>
      </c>
      <c r="AD1159" s="101">
        <f t="shared" si="170"/>
        <v>39.263938163659347</v>
      </c>
      <c r="AE1159" s="66">
        <v>55.4</v>
      </c>
      <c r="AF1159" s="102">
        <f>IF($AE1159&gt;$G$20,IF('Silo Levels'!$L$26="Pumping",((PI()*((($C$19+$G$20)-$AE1159)*($O$20/($O$19/2)))^2*((($O$20+$G$20)-$AE1159))/3)*$AF$603)+(((PI()*((($C$19+$G$20)-$AE1159)*($O$20/($O$19/2)))^2*(((($C$19+$G$20)-$AE1159)*($O$20/($O$19/2)))*$AZ$19))/3)*$AF$603),(((PI()*((($C$19+$G$20)-$AE1159)*($O$20/($O$19/2)))^2*((($O$20+$G$20)-$AE1159)/3))*$AF$603)-((PI()*((($C$19+$G$20)-$AE1159)*($O$20/($O$19/2)))^2*(((($C$19+$G$20)-$AE1159)*($O$20/($O$19/2)))*$AZ$19)/3)*$AF$603))),IF('Silo Levels'!$L$26="Pumping",(($D$18*$AF$603)+((PI()*(($C$21/2)^2)*($G$20-$AE1159))*$AF$603))+((($D$18+$H$18)/3)*$BG$19)+(((PI()*($C$21/2)^2*(($C$21/2)*$AZ$19))/3)*$AF$603),(($D$18*$AF$603)+((PI()*(($C$21/2)^2)*($G$20-$AE1159))*$AF$603))+((($D$18+$H$18)/3)*$BG$19)-(((PI()*($C$21/2)^2*(($C$21/2)*$AZ$19))/3)*$AF$603)))</f>
        <v>33.128080198612885</v>
      </c>
      <c r="AG1159" s="73">
        <v>55.4</v>
      </c>
      <c r="AH1159" s="101">
        <f t="shared" si="171"/>
        <v>37.136727336564888</v>
      </c>
      <c r="AI1159" s="66">
        <v>55.4</v>
      </c>
      <c r="AJ1159" s="102">
        <f>IF($AI1159&gt;$G$20,IF('Silo Levels'!$L$27="Pumping",((PI()*((($C$19+$G$20)-$AI1159)*($O$20/($O$19/2)))^2*((($O$20+$G$20)-$AI1159))/3)*$AJ$603)+(((PI()*((($C$19+$G$20)-$AI1159)*($O$20/($O$19/2)))^2*(((($C$19+$G$20)-$AI1159)*($O$20/($O$19/2)))*$AZ$20))/3)*$AJ$603),(((PI()*((($C$19+$G$20)-$AI1159)*($O$20/($O$19/2)))^2*((($O$20+$G$20)-$AI1159)/3))*$AJ$603)-((PI()*((($C$19+$G$20)-$AI1159)*($O$20/($O$19/2)))^2*(((($C$19+$G$20)-$AI1159)*($O$20/($O$19/2)))*$AZ$20)/3)*$AJ$603))),IF('Silo Levels'!$L$27="Pumping",(($D$18*$AJ$603)+((PI()*(($C$21/2)^2)*($G$20-$AI1159))*$AJ$603))+((($D$18+$H$18)/3)*$BG$20)+(((PI()*($C$21/2)^2*(($C$21/2)*$AZ$20))/3)*$AJ$603),(($D$18*$AJ$603)+((PI()*(($C$21/2)^2)*($G$20-$AI1159))*$AJ$603))+((($D$18+$H$18)/3)*$BG$20)-(((PI()*($C$21/2)^2*(($C$21/2)*$AZ$20))/3)*$AJ$603)))</f>
        <v>25.529858801165602</v>
      </c>
    </row>
    <row r="1160" spans="1:36" x14ac:dyDescent="0.3">
      <c r="A1160">
        <v>55.5</v>
      </c>
      <c r="B1160" s="101">
        <f t="shared" si="163"/>
        <v>26.761910750038847</v>
      </c>
      <c r="C1160" s="66">
        <v>55.5</v>
      </c>
      <c r="D1160" s="102">
        <f>IF($C1160&gt;$G$20,IF('Silo Levels'!$L$19="Pumping",((PI()*((($C$19+$G$20)-$C1160)*($O$20/($O$19/2)))^2*((($O$20+$G$20)-$C1160))/3)*$D$603)+(((PI()*((($C$19+$G$20)-$C1160)*($O$20/($O$19/2)))^2*(((($C$19+$G$20)-$C1160)*($O$20/($O$19/2)))*$AZ$12))/3)*$D$603),(((PI()*((($C$19+$G$20)-$C1160)*($O$20/($O$19/2)))^2*((($O$20+$G$20)-$C1160)/3))*$D$603)-((PI()*((($C$19+$G$20)-$C1160)*($O$20/($O$19/2)))^2*(((($C$19+$G$20)-$C1160)*($O$20/($O$19/2)))*$AZ$12)/3)*$D$603))),IF('Silo Levels'!$L$19="Pumping",(($D$18*$D$603)+((PI()*(($C$21/2)^2)*($G$20-$C1160))*$D$603))+((($D$18+$H$18)/3)*$BG$12)+(((PI()*($C$21/2)^2*(($C$21/2)*$AZ$12))/3)*$D$603),(($D$18*$D$603)+((PI()*(($C$21/2)^2)*($G$20-$C1160))*$D$603))+((($D$18+$H$18)/3)*$BG$12)-(((PI()*($C$21/2)^2*(($C$21/2)*$AZ$12))/3)*$D$603)))</f>
        <v>21.180549684522735</v>
      </c>
      <c r="E1160" s="73">
        <v>55.5</v>
      </c>
      <c r="F1160" s="101">
        <f t="shared" si="164"/>
        <v>24.244600611982463</v>
      </c>
      <c r="G1160" s="66">
        <v>55.5</v>
      </c>
      <c r="H1160" s="102">
        <f>IF($G1160&gt;$G$20,IF('Silo Levels'!$L$20="Pumping",((PI()*((($C$19+$G$20)-$G1160)*($O$20/($O$19/2)))^2*((($O$20+$G$20)-$G1160))/3)*$H$603)+(((PI()*((($C$19+$G$20)-$G1160)*($O$20/($O$19/2)))^2*(((($C$19+$G$20)-$G1160)*($O$20/($O$19/2)))*$AZ$13))/3)*$H$603),(((PI()*((($C$19+$G$20)-$G1160)*($O$20/($O$19/2)))^2*((($O$20+$G$20)-$G1160)/3))*$H$603)-((PI()*((($C$19+$G$20)-$G1160)*($O$20/($O$19/2)))^2*(((($C$19+$G$20)-$G1160)*($O$20/($O$19/2)))*$AZ$13)/3)*$H$603))),IF('Silo Levels'!$L$20="Pumping",(($D$18*$H$603)+((PI()*(($C$21/2)^2)*($G$20-$G1160))*$H$603))+((($D$18+$H$18)/3)*$BG$13)+(((PI()*($C$21/2)^2*(($C$21/2)*$AZ$13))/3)*$H$603),(($D$18*$H$603)+((PI()*(($C$21/2)^2)*($G$20-$G1160))*$H$603))+((($D$18+$H$18)/3)*$BG$13)-(((PI()*($C$21/2)^2*(($C$21/2)*$AZ$13))/3)*$H$603)))</f>
        <v>17.021228389925056</v>
      </c>
      <c r="I1160" s="73">
        <v>55.5</v>
      </c>
      <c r="J1160" s="101">
        <f t="shared" si="165"/>
        <v>24.355057963097451</v>
      </c>
      <c r="K1160" s="66">
        <v>55.5</v>
      </c>
      <c r="L1160" s="102">
        <f>IF($K1160&gt;$G$20,IF('Silo Levels'!$L$21="Pumping",((PI()*((($C$19+$G$20)-$K1160)*($O$20/($O$19/2)))^2*((($O$20+$G$20)-$K1160))/3)*$L$603)+(((PI()*((($C$19+$G$20)-$K1160)*($O$20/($O$19/2)))^2*(((($C$19+$G$20)-$K1160)*($O$20/($O$19/2)))*$AZ$14))/3)*$L$603),(((PI()*((($C$19+$G$20)-$K1160)*($O$20/($O$19/2)))^2*((($O$20+$G$20)-$K1160)/3))*$L$603)-((PI()*((($C$19+$G$20)-$K1160)*($O$20/($O$19/2)))^2*(((($C$19+$G$20)-$K1160)*($O$20/($O$19/2)))*$AZ$14)/3)*$L$603))),IF('Silo Levels'!$L$21="Pumping",(($D$18*$L$603)+((PI()*(($C$21/2)^2)*($G$20-$K1160))*$L$603))+((($D$18+$H$18)/3)*$BG$14)+(((PI()*($C$21/2)^2*(($C$21/2)*$AZ$14))/3)*$L$603),(($D$18*$L$603)+((PI()*(($C$21/2)^2)*($G$20-$K1160))*$L$603))+((($D$18+$H$18)/3)*$BG$14)-(((PI()*($C$21/2)^2*(($C$21/2)*$AZ$14))/3)*$L$603)))</f>
        <v>17.098776369814036</v>
      </c>
      <c r="M1160" s="73">
        <v>55.5</v>
      </c>
      <c r="N1160" s="101">
        <f t="shared" si="166"/>
        <v>24.929550800932869</v>
      </c>
      <c r="O1160" s="66">
        <v>55.5</v>
      </c>
      <c r="P1160" s="102">
        <f>IF($O1160&gt;$G$20,IF('Silo Levels'!$L$22="Pumping",((PI()*((($C$19+$G$20)-$O1160)*($O$20/($O$19/2)))^2*((($O$20+$G$20)-$O1160))/3)*$P$603)+(((PI()*((($C$19+$G$20)-$O1160)*($O$20/($O$19/2)))^2*(((($C$19+$G$20)-$O1160)*($O$20/($O$19/2)))*$AZ$15))/3)*$P$603),(((PI()*((($C$19+$G$20)-$O1160)*($O$20/($O$19/2)))^2*((($O$20+$G$20)-$O1160)/3))*$P$603)-((PI()*((($C$19+$G$20)-$O1160)*($O$20/($O$19/2)))^2*(((($C$19+$G$20)-$O1160)*($O$20/($O$19/2)))*$AZ$15)/3)*$P$603))),IF('Silo Levels'!$L$22="Pumping",(($D$18*$P$603)+((PI()*(($C$21/2)^2)*($G$20-$O1160))*$P$603))+((($D$18+$H$18)/3)*$BG$15)+(((PI()*($C$21/2)^2*(($C$21/2)*$AZ$15))/3)*$P$603),(($D$18*$P$603)+((PI()*(($C$21/2)^2)*($G$20-$O1160))*$P$603))+((($D$18+$H$18)/3)*$BG$15)-(((PI()*($C$21/2)^2*(($C$21/2)*$AZ$15))/3)*$P$603)))</f>
        <v>17.502106330066709</v>
      </c>
      <c r="Q1160" s="73">
        <v>55.5</v>
      </c>
      <c r="R1160" s="101">
        <f t="shared" si="167"/>
        <v>25.78770843151495</v>
      </c>
      <c r="S1160" s="66">
        <v>55.5</v>
      </c>
      <c r="T1160" s="102">
        <f>IF($S1160&gt;$G$20,IF('Silo Levels'!$L$23="Pumping",((PI()*((($C$19+$G$20)-$S1160)*($O$20/($O$19/2)))^2*((($O$20+$G$20)-$S1160))/3)*$T$603)+(((PI()*((($C$19+$G$20)-$S1160)*($O$20/($O$19/2)))^2*(((($C$19+$G$20)-$S1160)*($O$20/($O$19/2)))*$AZ$16))/3)*$T$603),(((PI()*((($C$19+$G$20)-$S1160)*($O$20/($O$19/2)))^2*((($O$20+$G$20)-$S1160)/3))*$T$603)-((PI()*((($C$19+$G$20)-$S1160)*($O$20/($O$19/2)))^2*(((($C$19+$G$20)-$S1160)*($O$20/($O$19/2)))*$AZ$16)/3)*$T$603))),IF('Silo Levels'!$L$23="Pumping",(($D$18*$T$603)+((PI()*(($C$21/2)^2)*($G$20-$S1160))*$T$603))+((($D$18+$H$18)/3)*$BG$16)+(((PI()*($C$21/2)^2*(($C$21/2)*$AZ$16))/3)*$T$603),(($D$18*$T$603)+((PI()*(($C$21/2)^2)*($G$20-$S1160))*$T$603))+((($D$18+$H$18)/3)*$BG$16)-(((PI()*($C$21/2)^2*(($C$21/2)*$AZ$16))/3)*$T$603)))</f>
        <v>18.104586744508978</v>
      </c>
      <c r="U1160" s="73">
        <v>55.5</v>
      </c>
      <c r="V1160" s="101">
        <f t="shared" si="168"/>
        <v>24.244600611982463</v>
      </c>
      <c r="W1160" s="66">
        <v>55.5</v>
      </c>
      <c r="X1160" s="102">
        <f>IF($W1160&gt;$G$20,IF('Silo Levels'!$L$24="Pumping",((PI()*((($C$19+$G$20)-$W1160)*($O$20/($O$19/2)))^2*((($O$20+$G$20)-$W1160))/3)*$X$603)+(((PI()*((($C$19+$G$20)-$W1160)*($O$20/($O$19/2)))^2*(((($C$19+$G$20)-$W1160)*($O$20/($O$19/2)))*$AZ$17))/3)*$X$603),(((PI()*((($C$19+$G$20)-$W1160)*($O$20/($O$19/2)))^2*((($O$20+$G$20)-$W1160)/3))*$X$603)-((PI()*((($C$19+$G$20)-$W1160)*($O$20/($O$19/2)))^2*(((($C$19+$G$20)-$W1160)*($O$20/($O$19/2)))*$AZ$17)/3)*$X$603))),IF('Silo Levels'!$L$24="Pumping",(($D$18*$X$603)+((PI()*(($C$21/2)^2)*($G$20-$W1160))*$X$603))+((($D$18+$H$18)/3)*$BG$17)+(((PI()*($C$21/2)^2*(($C$21/2)*$AZ$17))/3)*$X$603),(($D$18*$X$603)+((PI()*(($C$21/2)^2)*($G$20-$W1160))*$X$603))+((($D$18+$H$18)/3)*$BG$17)-(((PI()*($C$21/2)^2*(($C$21/2)*$AZ$17))/3)*$X$603)))</f>
        <v>17.021228389925056</v>
      </c>
      <c r="Y1160" s="73">
        <v>55.5</v>
      </c>
      <c r="Z1160" s="101">
        <f t="shared" si="169"/>
        <v>27.83639860135197</v>
      </c>
      <c r="AA1160" s="66">
        <v>55.5</v>
      </c>
      <c r="AB1160" s="102">
        <f>IF($AA1160&gt;$G$20,IF('Silo Levels'!$L$25="Pumping",((PI()*((($C$19+$G$20)-$AA1160)*($O$20/($O$19/2)))^2*((($O$20+$G$20)-$AA1160))/3)*$AB$603)+(((PI()*((($C$19+$G$20)-$AA1160)*($O$20/($O$19/2)))^2*(((($C$19+$G$20)-$AA1160)*($O$20/($O$19/2)))*$AZ$18))/3)*$AB$603),(((PI()*((($C$19+$G$20)-$AA1160)*($O$20/($O$19/2)))^2*((($O$20+$G$20)-$AA1160)/3))*$AB$603)-((PI()*((($C$19+$G$20)-$AA1160)*($O$20/($O$19/2)))^2*(((($C$19+$G$20)-$AA1160)*($O$20/($O$19/2)))*$AZ$18)/3)*$AB$603))),IF('Silo Levels'!$L$25="Pumping",(($D$18*$AB$603)+((PI()*(($C$21/2)^2)*($G$20-$AA1160))*$AB$603))+((($D$18+$H$18)/3)*$BG$18)+(((PI()*($C$21/2)^2*(($C$21/2)*$AZ$18))/3)*$AB$603),(($D$18*$AB$603)+((PI()*(($C$21/2)^2)*($G$20-$AA1160))*$AB$603))+((($D$18+$H$18)/3)*$BG$18)-(((PI()*($C$21/2)^2*(($C$21/2)*$AZ$18))/3)*$AB$603)))</f>
        <v>19.54289558032275</v>
      </c>
      <c r="AC1160" s="73">
        <v>55.5</v>
      </c>
      <c r="AD1160" s="101">
        <f t="shared" si="170"/>
        <v>28.294846751245569</v>
      </c>
      <c r="AE1160" s="66">
        <v>55.5</v>
      </c>
      <c r="AF1160" s="102">
        <f>IF($AE1160&gt;$G$20,IF('Silo Levels'!$L$26="Pumping",((PI()*((($C$19+$G$20)-$AE1160)*($O$20/($O$19/2)))^2*((($O$20+$G$20)-$AE1160))/3)*$AF$603)+(((PI()*((($C$19+$G$20)-$AE1160)*($O$20/($O$19/2)))^2*(((($C$19+$G$20)-$AE1160)*($O$20/($O$19/2)))*$AZ$19))/3)*$AF$603),(((PI()*((($C$19+$G$20)-$AE1160)*($O$20/($O$19/2)))^2*((($O$20+$G$20)-$AE1160)/3))*$AF$603)-((PI()*((($C$19+$G$20)-$AE1160)*($O$20/($O$19/2)))^2*(((($C$19+$G$20)-$AE1160)*($O$20/($O$19/2)))*$AZ$19)/3)*$AF$603))),IF('Silo Levels'!$L$26="Pumping",(($D$18*$AF$603)+((PI()*(($C$21/2)^2)*($G$20-$AE1160))*$AF$603))+((($D$18+$H$18)/3)*$BG$19)+(((PI()*($C$21/2)^2*(($C$21/2)*$AZ$19))/3)*$AF$603),(($D$18*$AF$603)+((PI()*(($C$21/2)^2)*($G$20-$AE1160))*$AF$603))+((($D$18+$H$18)/3)*$BG$19)-(((PI()*($C$21/2)^2*(($C$21/2)*$AZ$19))/3)*$AF$603)))</f>
        <v>24.079800825735347</v>
      </c>
      <c r="AG1160" s="73">
        <v>55.5</v>
      </c>
      <c r="AH1160" s="101">
        <f t="shared" si="171"/>
        <v>26.761910750038847</v>
      </c>
      <c r="AI1160" s="66">
        <v>55.5</v>
      </c>
      <c r="AJ1160" s="102">
        <f>IF($AI1160&gt;$G$20,IF('Silo Levels'!$L$27="Pumping",((PI()*((($C$19+$G$20)-$AI1160)*($O$20/($O$19/2)))^2*((($O$20+$G$20)-$AI1160))/3)*$AJ$603)+(((PI()*((($C$19+$G$20)-$AI1160)*($O$20/($O$19/2)))^2*(((($C$19+$G$20)-$AI1160)*($O$20/($O$19/2)))*$AZ$20))/3)*$AJ$603),(((PI()*((($C$19+$G$20)-$AI1160)*($O$20/($O$19/2)))^2*((($O$20+$G$20)-$AI1160)/3))*$AJ$603)-((PI()*((($C$19+$G$20)-$AI1160)*($O$20/($O$19/2)))^2*(((($C$19+$G$20)-$AI1160)*($O$20/($O$19/2)))*$AZ$20)/3)*$AJ$603))),IF('Silo Levels'!$L$27="Pumping",(($D$18*$AJ$603)+((PI()*(($C$21/2)^2)*($G$20-$AI1160))*$AJ$603))+((($D$18+$H$18)/3)*$BG$20)+(((PI()*($C$21/2)^2*(($C$21/2)*$AZ$20))/3)*$AJ$603),(($D$18*$AJ$603)+((PI()*(($C$21/2)^2)*($G$20-$AI1160))*$AJ$603))+((($D$18+$H$18)/3)*$BG$20)-(((PI()*($C$21/2)^2*(($C$21/2)*$AZ$20))/3)*$AJ$603)))</f>
        <v>18.78853779930154</v>
      </c>
    </row>
    <row r="1161" spans="1:36" x14ac:dyDescent="0.3">
      <c r="A1161">
        <v>55.6</v>
      </c>
      <c r="B1161" s="101">
        <f t="shared" si="163"/>
        <v>18.485704097076731</v>
      </c>
      <c r="C1161" s="66">
        <v>55.6</v>
      </c>
      <c r="D1161" s="102">
        <f>IF($C1161&gt;$G$20,IF('Silo Levels'!$L$19="Pumping",((PI()*((($C$19+$G$20)-$C1161)*($O$20/($O$19/2)))^2*((($O$20+$G$20)-$C1161))/3)*$D$603)+(((PI()*((($C$19+$G$20)-$C1161)*($O$20/($O$19/2)))^2*(((($C$19+$G$20)-$C1161)*($O$20/($O$19/2)))*$AZ$12))/3)*$D$603),(((PI()*((($C$19+$G$20)-$C1161)*($O$20/($O$19/2)))^2*((($O$20+$G$20)-$C1161)/3))*$D$603)-((PI()*((($C$19+$G$20)-$C1161)*($O$20/($O$19/2)))^2*(((($C$19+$G$20)-$C1161)*($O$20/($O$19/2)))*$AZ$12)/3)*$D$603))),IF('Silo Levels'!$L$19="Pumping",(($D$18*$D$603)+((PI()*(($C$21/2)^2)*($G$20-$C1161))*$D$603))+((($D$18+$H$18)/3)*$BG$12)+(((PI()*($C$21/2)^2*(($C$21/2)*$AZ$12))/3)*$D$603),(($D$18*$D$603)+((PI()*(($C$21/2)^2)*($G$20-$C1161))*$D$603))+((($D$18+$H$18)/3)*$BG$12)-(((PI()*($C$21/2)^2*(($C$21/2)*$AZ$12))/3)*$D$603)))</f>
        <v>14.852444760502264</v>
      </c>
      <c r="E1161" s="73">
        <v>55.6</v>
      </c>
      <c r="F1161" s="101">
        <f t="shared" si="164"/>
        <v>16.746880185461443</v>
      </c>
      <c r="G1161" s="66">
        <v>55.6</v>
      </c>
      <c r="H1161" s="102">
        <f>IF($G1161&gt;$G$20,IF('Silo Levels'!$L$20="Pumping",((PI()*((($C$19+$G$20)-$G1161)*($O$20/($O$19/2)))^2*((($O$20+$G$20)-$G1161))/3)*$H$603)+(((PI()*((($C$19+$G$20)-$G1161)*($O$20/($O$19/2)))^2*(((($C$19+$G$20)-$G1161)*($O$20/($O$19/2)))*$AZ$13))/3)*$H$603),(((PI()*((($C$19+$G$20)-$G1161)*($O$20/($O$19/2)))^2*((($O$20+$G$20)-$G1161)/3))*$H$603)-((PI()*((($C$19+$G$20)-$G1161)*($O$20/($O$19/2)))^2*(((($C$19+$G$20)-$G1161)*($O$20/($O$19/2)))*$AZ$13)/3)*$H$603))),IF('Silo Levels'!$L$20="Pumping",(($D$18*$H$603)+((PI()*(($C$21/2)^2)*($G$20-$G1161))*$H$603))+((($D$18+$H$18)/3)*$BG$13)+(((PI()*($C$21/2)^2*(($C$21/2)*$AZ$13))/3)*$H$603),(($D$18*$H$603)+((PI()*(($C$21/2)^2)*($G$20-$G1161))*$H$603))+((($D$18+$H$18)/3)*$BG$13)-(((PI()*($C$21/2)^2*(($C$21/2)*$AZ$13))/3)*$H$603)))</f>
        <v>12.044732401206621</v>
      </c>
      <c r="I1161" s="73">
        <v>55.6</v>
      </c>
      <c r="J1161" s="101">
        <f t="shared" si="165"/>
        <v>16.823178246804304</v>
      </c>
      <c r="K1161" s="66">
        <v>55.6</v>
      </c>
      <c r="L1161" s="102">
        <f>IF($K1161&gt;$G$20,IF('Silo Levels'!$L$21="Pumping",((PI()*((($C$19+$G$20)-$K1161)*($O$20/($O$19/2)))^2*((($O$20+$G$20)-$K1161))/3)*$L$603)+(((PI()*((($C$19+$G$20)-$K1161)*($O$20/($O$19/2)))^2*(((($C$19+$G$20)-$K1161)*($O$20/($O$19/2)))*$AZ$14))/3)*$L$603),(((PI()*((($C$19+$G$20)-$K1161)*($O$20/($O$19/2)))^2*((($O$20+$G$20)-$K1161)/3))*$L$603)-((PI()*((($C$19+$G$20)-$K1161)*($O$20/($O$19/2)))^2*(((($C$19+$G$20)-$K1161)*($O$20/($O$19/2)))*$AZ$14)/3)*$L$603))),IF('Silo Levels'!$L$21="Pumping",(($D$18*$L$603)+((PI()*(($C$21/2)^2)*($G$20-$K1161))*$L$603))+((($D$18+$H$18)/3)*$BG$14)+(((PI()*($C$21/2)^2*(($C$21/2)*$AZ$14))/3)*$L$603),(($D$18*$L$603)+((PI()*(($C$21/2)^2)*($G$20-$K1161))*$L$603))+((($D$18+$H$18)/3)*$BG$14)-(((PI()*($C$21/2)^2*(($C$21/2)*$AZ$14))/3)*$L$603)))</f>
        <v>12.099607680746951</v>
      </c>
      <c r="M1161" s="73">
        <v>55.6</v>
      </c>
      <c r="N1161" s="101">
        <f t="shared" si="166"/>
        <v>17.220007333684805</v>
      </c>
      <c r="O1161" s="66">
        <v>55.6</v>
      </c>
      <c r="P1161" s="102">
        <f>IF($O1161&gt;$G$20,IF('Silo Levels'!$L$22="Pumping",((PI()*((($C$19+$G$20)-$O1161)*($O$20/($O$19/2)))^2*((($O$20+$G$20)-$O1161))/3)*$P$603)+(((PI()*((($C$19+$G$20)-$O1161)*($O$20/($O$19/2)))^2*(((($C$19+$G$20)-$O1161)*($O$20/($O$19/2)))*$AZ$15))/3)*$P$603),(((PI()*((($C$19+$G$20)-$O1161)*($O$20/($O$19/2)))^2*((($O$20+$G$20)-$O1161)/3))*$P$603)-((PI()*((($C$19+$G$20)-$O1161)*($O$20/($O$19/2)))^2*(((($C$19+$G$20)-$O1161)*($O$20/($O$19/2)))*$AZ$15)/3)*$P$603))),IF('Silo Levels'!$L$22="Pumping",(($D$18*$P$603)+((PI()*(($C$21/2)^2)*($G$20-$O1161))*$P$603))+((($D$18+$H$18)/3)*$BG$15)+(((PI()*($C$21/2)^2*(($C$21/2)*$AZ$15))/3)*$P$603),(($D$18*$P$603)+((PI()*(($C$21/2)^2)*($G$20-$O1161))*$P$603))+((($D$18+$H$18)/3)*$BG$15)-(((PI()*($C$21/2)^2*(($C$21/2)*$AZ$15))/3)*$P$603)))</f>
        <v>12.385016073686923</v>
      </c>
      <c r="Q1161" s="73">
        <v>55.6</v>
      </c>
      <c r="R1161" s="101">
        <f t="shared" si="167"/>
        <v>17.812776967204556</v>
      </c>
      <c r="S1161" s="66">
        <v>55.6</v>
      </c>
      <c r="T1161" s="102">
        <f>IF($S1161&gt;$G$20,IF('Silo Levels'!$L$23="Pumping",((PI()*((($C$19+$G$20)-$S1161)*($O$20/($O$19/2)))^2*((($O$20+$G$20)-$S1161))/3)*$T$603)+(((PI()*((($C$19+$G$20)-$S1161)*($O$20/($O$19/2)))^2*(((($C$19+$G$20)-$S1161)*($O$20/($O$19/2)))*$AZ$16))/3)*$T$603),(((PI()*((($C$19+$G$20)-$S1161)*($O$20/($O$19/2)))^2*((($O$20+$G$20)-$S1161)/3))*$T$603)-((PI()*((($C$19+$G$20)-$S1161)*($O$20/($O$19/2)))^2*(((($C$19+$G$20)-$S1161)*($O$20/($O$19/2)))*$AZ$16)/3)*$T$603))),IF('Silo Levels'!$L$23="Pumping",(($D$18*$T$603)+((PI()*(($C$21/2)^2)*($G$20-$S1161))*$T$603))+((($D$18+$H$18)/3)*$BG$16)+(((PI()*($C$21/2)^2*(($C$21/2)*$AZ$16))/3)*$T$603),(($D$18*$T$603)+((PI()*(($C$21/2)^2)*($G$20-$S1161))*$T$603))+((($D$18+$H$18)/3)*$BG$16)-(((PI()*($C$21/2)^2*(($C$21/2)*$AZ$16))/3)*$T$603)))</f>
        <v>12.811349309026184</v>
      </c>
      <c r="U1161" s="73">
        <v>55.6</v>
      </c>
      <c r="V1161" s="101">
        <f t="shared" si="168"/>
        <v>16.746880185461443</v>
      </c>
      <c r="W1161" s="66">
        <v>55.6</v>
      </c>
      <c r="X1161" s="102">
        <f>IF($W1161&gt;$G$20,IF('Silo Levels'!$L$24="Pumping",((PI()*((($C$19+$G$20)-$W1161)*($O$20/($O$19/2)))^2*((($O$20+$G$20)-$W1161))/3)*$X$603)+(((PI()*((($C$19+$G$20)-$W1161)*($O$20/($O$19/2)))^2*(((($C$19+$G$20)-$W1161)*($O$20/($O$19/2)))*$AZ$17))/3)*$X$603),(((PI()*((($C$19+$G$20)-$W1161)*($O$20/($O$19/2)))^2*((($O$20+$G$20)-$W1161)/3))*$X$603)-((PI()*((($C$19+$G$20)-$W1161)*($O$20/($O$19/2)))^2*(((($C$19+$G$20)-$W1161)*($O$20/($O$19/2)))*$AZ$17)/3)*$X$603))),IF('Silo Levels'!$L$24="Pumping",(($D$18*$X$603)+((PI()*(($C$21/2)^2)*($G$20-$W1161))*$X$603))+((($D$18+$H$18)/3)*$BG$17)+(((PI()*($C$21/2)^2*(($C$21/2)*$AZ$17))/3)*$X$603),(($D$18*$X$603)+((PI()*(($C$21/2)^2)*($G$20-$W1161))*$X$603))+((($D$18+$H$18)/3)*$BG$17)-(((PI()*($C$21/2)^2*(($C$21/2)*$AZ$17))/3)*$X$603)))</f>
        <v>12.044732401206621</v>
      </c>
      <c r="Y1161" s="73">
        <v>55.6</v>
      </c>
      <c r="Z1161" s="101">
        <f t="shared" si="169"/>
        <v>19.22790313737692</v>
      </c>
      <c r="AA1161" s="66">
        <v>55.6</v>
      </c>
      <c r="AB1161" s="102">
        <f>IF($AA1161&gt;$G$20,IF('Silo Levels'!$L$25="Pumping",((PI()*((($C$19+$G$20)-$AA1161)*($O$20/($O$19/2)))^2*((($O$20+$G$20)-$AA1161))/3)*$AB$603)+(((PI()*((($C$19+$G$20)-$AA1161)*($O$20/($O$19/2)))^2*(((($C$19+$G$20)-$AA1161)*($O$20/($O$19/2)))*$AZ$18))/3)*$AB$603),(((PI()*((($C$19+$G$20)-$AA1161)*($O$20/($O$19/2)))^2*((($O$20+$G$20)-$AA1161)/3))*$AB$603)-((PI()*((($C$19+$G$20)-$AA1161)*($O$20/($O$19/2)))^2*(((($C$19+$G$20)-$AA1161)*($O$20/($O$19/2)))*$AZ$18)/3)*$AB$603))),IF('Silo Levels'!$L$25="Pumping",(($D$18*$AB$603)+((PI()*(($C$21/2)^2)*($G$20-$AA1161))*$AB$603))+((($D$18+$H$18)/3)*$BG$18)+(((PI()*($C$21/2)^2*(($C$21/2)*$AZ$18))/3)*$AB$603),(($D$18*$AB$603)+((PI()*(($C$21/2)^2)*($G$20-$AA1161))*$AB$603))+((($D$18+$H$18)/3)*$BG$18)-(((PI()*($C$21/2)^2*(($C$21/2)*$AZ$18))/3)*$AB$603)))</f>
        <v>13.829139837465487</v>
      </c>
      <c r="AC1161" s="73">
        <v>55.6</v>
      </c>
      <c r="AD1161" s="101">
        <f t="shared" si="170"/>
        <v>19.544574727905001</v>
      </c>
      <c r="AE1161" s="66">
        <v>55.6</v>
      </c>
      <c r="AF1161" s="102">
        <f>IF($AE1161&gt;$G$20,IF('Silo Levels'!$L$26="Pumping",((PI()*((($C$19+$G$20)-$AE1161)*($O$20/($O$19/2)))^2*((($O$20+$G$20)-$AE1161))/3)*$AF$603)+(((PI()*((($C$19+$G$20)-$AE1161)*($O$20/($O$19/2)))^2*(((($C$19+$G$20)-$AE1161)*($O$20/($O$19/2)))*$AZ$19))/3)*$AF$603),(((PI()*((($C$19+$G$20)-$AE1161)*($O$20/($O$19/2)))^2*((($O$20+$G$20)-$AE1161)/3))*$AF$603)-((PI()*((($C$19+$G$20)-$AE1161)*($O$20/($O$19/2)))^2*(((($C$19+$G$20)-$AE1161)*($O$20/($O$19/2)))*$AZ$19)/3)*$AF$603))),IF('Silo Levels'!$L$26="Pumping",(($D$18*$AF$603)+((PI()*(($C$21/2)^2)*($G$20-$AE1161))*$AF$603))+((($D$18+$H$18)/3)*$BG$19)+(((PI()*($C$21/2)^2*(($C$21/2)*$AZ$19))/3)*$AF$603),(($D$18*$AF$603)+((PI()*(($C$21/2)^2)*($G$20-$AE1161))*$AF$603))+((($D$18+$H$18)/3)*$BG$19)-(((PI()*($C$21/2)^2*(($C$21/2)*$AZ$19))/3)*$AF$603)))</f>
        <v>16.800735943209922</v>
      </c>
      <c r="AG1161" s="73">
        <v>55.6</v>
      </c>
      <c r="AH1161" s="101">
        <f t="shared" si="171"/>
        <v>18.485704097076731</v>
      </c>
      <c r="AI1161" s="66">
        <v>55.6</v>
      </c>
      <c r="AJ1161" s="102">
        <f>IF($AI1161&gt;$G$20,IF('Silo Levels'!$L$27="Pumping",((PI()*((($C$19+$G$20)-$AI1161)*($O$20/($O$19/2)))^2*((($O$20+$G$20)-$AI1161))/3)*$AJ$603)+(((PI()*((($C$19+$G$20)-$AI1161)*($O$20/($O$19/2)))^2*(((($C$19+$G$20)-$AI1161)*($O$20/($O$19/2)))*$AZ$20))/3)*$AJ$603),(((PI()*((($C$19+$G$20)-$AI1161)*($O$20/($O$19/2)))^2*((($O$20+$G$20)-$AI1161)/3))*$AJ$603)-((PI()*((($C$19+$G$20)-$AI1161)*($O$20/($O$19/2)))^2*(((($C$19+$G$20)-$AI1161)*($O$20/($O$19/2)))*$AZ$20)/3)*$AJ$603))),IF('Silo Levels'!$L$27="Pumping",(($D$18*$AJ$603)+((PI()*(($C$21/2)^2)*($G$20-$AI1161))*$AJ$603))+((($D$18+$H$18)/3)*$BG$20)+(((PI()*($C$21/2)^2*(($C$21/2)*$AZ$20))/3)*$AJ$603),(($D$18*$AJ$603)+((PI()*(($C$21/2)^2)*($G$20-$AI1161))*$AJ$603))+((($D$18+$H$18)/3)*$BG$20)-(((PI()*($C$21/2)^2*(($C$21/2)*$AZ$20))/3)*$AJ$603)))</f>
        <v>13.295333616256062</v>
      </c>
    </row>
    <row r="1162" spans="1:36" x14ac:dyDescent="0.3">
      <c r="A1162">
        <v>55.7</v>
      </c>
      <c r="B1162" s="101">
        <f t="shared" si="163"/>
        <v>12.078692311854912</v>
      </c>
      <c r="C1162" s="66">
        <v>55.7</v>
      </c>
      <c r="D1162" s="102">
        <f>IF($C1162&gt;$G$20,IF('Silo Levels'!$L$19="Pumping",((PI()*((($C$19+$G$20)-$C1162)*($O$20/($O$19/2)))^2*((($O$20+$G$20)-$C1162))/3)*$D$603)+(((PI()*((($C$19+$G$20)-$C1162)*($O$20/($O$19/2)))^2*(((($C$19+$G$20)-$C1162)*($O$20/($O$19/2)))*$AZ$12))/3)*$D$603),(((PI()*((($C$19+$G$20)-$C1162)*($O$20/($O$19/2)))^2*((($O$20+$G$20)-$C1162)/3))*$D$603)-((PI()*((($C$19+$G$20)-$C1162)*($O$20/($O$19/2)))^2*(((($C$19+$G$20)-$C1162)*($O$20/($O$19/2)))*$AZ$12)/3)*$D$603))),IF('Silo Levels'!$L$19="Pumping",(($D$18*$D$603)+((PI()*(($C$21/2)^2)*($G$20-$C1162))*$D$603))+((($D$18+$H$18)/3)*$BG$12)+(((PI()*($C$21/2)^2*(($C$21/2)*$AZ$12))/3)*$D$603),(($D$18*$D$603)+((PI()*(($C$21/2)^2)*($G$20-$C1162))*$D$603))+((($D$18+$H$18)/3)*$BG$12)-(((PI()*($C$21/2)^2*(($C$21/2)*$AZ$12))/3)*$D$603)))</f>
        <v>9.8775688812765914</v>
      </c>
      <c r="E1162" s="73">
        <v>55.7</v>
      </c>
      <c r="F1162" s="101">
        <f t="shared" si="164"/>
        <v>10.94253223363434</v>
      </c>
      <c r="G1162" s="66">
        <v>55.7</v>
      </c>
      <c r="H1162" s="102">
        <f>IF($G1162&gt;$G$20,IF('Silo Levels'!$L$20="Pumping",((PI()*((($C$19+$G$20)-$G1162)*($O$20/($O$19/2)))^2*((($O$20+$G$20)-$G1162))/3)*$H$603)+(((PI()*((($C$19+$G$20)-$G1162)*($O$20/($O$19/2)))^2*(((($C$19+$G$20)-$G1162)*($O$20/($O$19/2)))*$AZ$13))/3)*$H$603),(((PI()*((($C$19+$G$20)-$G1162)*($O$20/($O$19/2)))^2*((($O$20+$G$20)-$G1162)/3))*$H$603)-((PI()*((($C$19+$G$20)-$G1162)*($O$20/($O$19/2)))^2*(((($C$19+$G$20)-$G1162)*($O$20/($O$19/2)))*$AZ$13)/3)*$H$603))),IF('Silo Levels'!$L$20="Pumping",(($D$18*$H$603)+((PI()*(($C$21/2)^2)*($G$20-$G1162))*$H$603))+((($D$18+$H$18)/3)*$BG$13)+(((PI()*($C$21/2)^2*(($C$21/2)*$AZ$13))/3)*$H$603),(($D$18*$H$603)+((PI()*(($C$21/2)^2)*($G$20-$G1162))*$H$603))+((($D$18+$H$18)/3)*$BG$13)-(((PI()*($C$21/2)^2*(($C$21/2)*$AZ$13))/3)*$H$603)))</f>
        <v>8.0938482550985604</v>
      </c>
      <c r="I1162" s="73">
        <v>55.7</v>
      </c>
      <c r="J1162" s="101">
        <f t="shared" si="165"/>
        <v>10.992385936912928</v>
      </c>
      <c r="K1162" s="66">
        <v>55.7</v>
      </c>
      <c r="L1162" s="102">
        <f>IF($K1162&gt;$G$20,IF('Silo Levels'!$L$21="Pumping",((PI()*((($C$19+$G$20)-$K1162)*($O$20/($O$19/2)))^2*((($O$20+$G$20)-$K1162))/3)*$L$603)+(((PI()*((($C$19+$G$20)-$K1162)*($O$20/($O$19/2)))^2*(((($C$19+$G$20)-$K1162)*($O$20/($O$19/2)))*$AZ$14))/3)*$L$603),(((PI()*((($C$19+$G$20)-$K1162)*($O$20/($O$19/2)))^2*((($O$20+$G$20)-$K1162)/3))*$L$603)-((PI()*((($C$19+$G$20)-$K1162)*($O$20/($O$19/2)))^2*(((($C$19+$G$20)-$K1162)*($O$20/($O$19/2)))*$AZ$14)/3)*$L$603))),IF('Silo Levels'!$L$21="Pumping",(($D$18*$L$603)+((PI()*(($C$21/2)^2)*($G$20-$K1162))*$L$603))+((($D$18+$H$18)/3)*$BG$14)+(((PI()*($C$21/2)^2*(($C$21/2)*$AZ$14))/3)*$L$603),(($D$18*$L$603)+((PI()*(($C$21/2)^2)*($G$20-$K1162))*$L$603))+((($D$18+$H$18)/3)*$BG$14)-(((PI()*($C$21/2)^2*(($C$21/2)*$AZ$14))/3)*$L$603)))</f>
        <v>8.1307234774580905</v>
      </c>
      <c r="M1162" s="73">
        <v>55.7</v>
      </c>
      <c r="N1162" s="101">
        <f t="shared" si="166"/>
        <v>11.25167692283658</v>
      </c>
      <c r="O1162" s="66">
        <v>55.7</v>
      </c>
      <c r="P1162" s="102">
        <f>IF($O1162&gt;$G$20,IF('Silo Levels'!$L$22="Pumping",((PI()*((($C$19+$G$20)-$O1162)*($O$20/($O$19/2)))^2*((($O$20+$G$20)-$O1162))/3)*$P$603)+(((PI()*((($C$19+$G$20)-$O1162)*($O$20/($O$19/2)))^2*(((($C$19+$G$20)-$O1162)*($O$20/($O$19/2)))*$AZ$15))/3)*$P$603),(((PI()*((($C$19+$G$20)-$O1162)*($O$20/($O$19/2)))^2*((($O$20+$G$20)-$O1162)/3))*$P$603)-((PI()*((($C$19+$G$20)-$O1162)*($O$20/($O$19/2)))^2*(((($C$19+$G$20)-$O1162)*($O$20/($O$19/2)))*$AZ$15)/3)*$P$603))),IF('Silo Levels'!$L$22="Pumping",(($D$18*$P$603)+((PI()*(($C$21/2)^2)*($G$20-$O1162))*$P$603))+((($D$18+$H$18)/3)*$BG$15)+(((PI()*($C$21/2)^2*(($C$21/2)*$AZ$15))/3)*$P$603),(($D$18*$P$603)+((PI()*(($C$21/2)^2)*($G$20-$O1162))*$P$603))+((($D$18+$H$18)/3)*$BG$15)-(((PI()*($C$21/2)^2*(($C$21/2)*$AZ$15))/3)*$P$603)))</f>
        <v>8.3225128959557786</v>
      </c>
      <c r="Q1162" s="73">
        <v>55.7</v>
      </c>
      <c r="R1162" s="101">
        <f t="shared" si="167"/>
        <v>11.638996874378394</v>
      </c>
      <c r="S1162" s="66">
        <v>55.7</v>
      </c>
      <c r="T1162" s="102">
        <f>IF($S1162&gt;$G$20,IF('Silo Levels'!$L$23="Pumping",((PI()*((($C$19+$G$20)-$S1162)*($O$20/($O$19/2)))^2*((($O$20+$G$20)-$S1162))/3)*$T$603)+(((PI()*((($C$19+$G$20)-$S1162)*($O$20/($O$19/2)))^2*(((($C$19+$G$20)-$S1162)*($O$20/($O$19/2)))*$AZ$16))/3)*$T$603),(((PI()*((($C$19+$G$20)-$S1162)*($O$20/($O$19/2)))^2*((($O$20+$G$20)-$S1162)/3))*$T$603)-((PI()*((($C$19+$G$20)-$S1162)*($O$20/($O$19/2)))^2*(((($C$19+$G$20)-$S1162)*($O$20/($O$19/2)))*$AZ$16)/3)*$T$603))),IF('Silo Levels'!$L$23="Pumping",(($D$18*$T$603)+((PI()*(($C$21/2)^2)*($G$20-$S1162))*$T$603))+((($D$18+$H$18)/3)*$BG$16)+(((PI()*($C$21/2)^2*(($C$21/2)*$AZ$16))/3)*$T$603),(($D$18*$T$603)+((PI()*(($C$21/2)^2)*($G$20-$S1162))*$T$603))+((($D$18+$H$18)/3)*$BG$16)-(((PI()*($C$21/2)^2*(($C$21/2)*$AZ$16))/3)*$T$603)))</f>
        <v>8.6090013290732728</v>
      </c>
      <c r="U1162" s="73">
        <v>55.7</v>
      </c>
      <c r="V1162" s="101">
        <f t="shared" si="168"/>
        <v>10.94253223363434</v>
      </c>
      <c r="W1162" s="66">
        <v>55.7</v>
      </c>
      <c r="X1162" s="102">
        <f>IF($W1162&gt;$G$20,IF('Silo Levels'!$L$24="Pumping",((PI()*((($C$19+$G$20)-$W1162)*($O$20/($O$19/2)))^2*((($O$20+$G$20)-$W1162))/3)*$X$603)+(((PI()*((($C$19+$G$20)-$W1162)*($O$20/($O$19/2)))^2*(((($C$19+$G$20)-$W1162)*($O$20/($O$19/2)))*$AZ$17))/3)*$X$603),(((PI()*((($C$19+$G$20)-$W1162)*($O$20/($O$19/2)))^2*((($O$20+$G$20)-$W1162)/3))*$X$603)-((PI()*((($C$19+$G$20)-$W1162)*($O$20/($O$19/2)))^2*(((($C$19+$G$20)-$W1162)*($O$20/($O$19/2)))*$AZ$17)/3)*$X$603))),IF('Silo Levels'!$L$24="Pumping",(($D$18*$X$603)+((PI()*(($C$21/2)^2)*($G$20-$W1162))*$X$603))+((($D$18+$H$18)/3)*$BG$17)+(((PI()*($C$21/2)^2*(($C$21/2)*$AZ$17))/3)*$X$603),(($D$18*$X$603)+((PI()*(($C$21/2)^2)*($G$20-$W1162))*$X$603))+((($D$18+$H$18)/3)*$BG$17)-(((PI()*($C$21/2)^2*(($C$21/2)*$AZ$17))/3)*$X$603)))</f>
        <v>8.0938482550985604</v>
      </c>
      <c r="Y1162" s="73">
        <v>55.7</v>
      </c>
      <c r="Z1162" s="101">
        <f t="shared" si="169"/>
        <v>12.563650514954011</v>
      </c>
      <c r="AA1162" s="66">
        <v>55.7</v>
      </c>
      <c r="AB1162" s="102">
        <f>IF($AA1162&gt;$G$20,IF('Silo Levels'!$L$25="Pumping",((PI()*((($C$19+$G$20)-$AA1162)*($O$20/($O$19/2)))^2*((($O$20+$G$20)-$AA1162))/3)*$AB$603)+(((PI()*((($C$19+$G$20)-$AA1162)*($O$20/($O$19/2)))^2*(((($C$19+$G$20)-$AA1162)*($O$20/($O$19/2)))*$AZ$18))/3)*$AB$603),(((PI()*((($C$19+$G$20)-$AA1162)*($O$20/($O$19/2)))^2*((($O$20+$G$20)-$AA1162)/3))*$AB$603)-((PI()*((($C$19+$G$20)-$AA1162)*($O$20/($O$19/2)))^2*(((($C$19+$G$20)-$AA1162)*($O$20/($O$19/2)))*$AZ$18)/3)*$AB$603))),IF('Silo Levels'!$L$25="Pumping",(($D$18*$AB$603)+((PI()*(($C$21/2)^2)*($G$20-$AA1162))*$AB$603))+((($D$18+$H$18)/3)*$BG$18)+(((PI()*($C$21/2)^2*(($C$21/2)*$AZ$18))/3)*$AB$603),(($D$18*$AB$603)+((PI()*(($C$21/2)^2)*($G$20-$AA1162))*$AB$603))+((($D$18+$H$18)/3)*$BG$18)-(((PI()*($C$21/2)^2*(($C$21/2)*$AZ$18))/3)*$AB$603)))</f>
        <v>9.2929386568829813</v>
      </c>
      <c r="AC1162" s="73">
        <v>55.7</v>
      </c>
      <c r="AD1162" s="101">
        <f t="shared" si="170"/>
        <v>12.770566014942961</v>
      </c>
      <c r="AE1162" s="66">
        <v>55.7</v>
      </c>
      <c r="AF1162" s="102">
        <f>IF($AE1162&gt;$G$20,IF('Silo Levels'!$L$26="Pumping",((PI()*((($C$19+$G$20)-$AE1162)*($O$20/($O$19/2)))^2*((($O$20+$G$20)-$AE1162))/3)*$AF$603)+(((PI()*((($C$19+$G$20)-$AE1162)*($O$20/($O$19/2)))^2*(((($C$19+$G$20)-$AE1162)*($O$20/($O$19/2)))*$AZ$19))/3)*$AF$603),(((PI()*((($C$19+$G$20)-$AE1162)*($O$20/($O$19/2)))^2*((($O$20+$G$20)-$AE1162)/3))*$AF$603)-((PI()*((($C$19+$G$20)-$AE1162)*($O$20/($O$19/2)))^2*(((($C$19+$G$20)-$AE1162)*($O$20/($O$19/2)))*$AZ$19)/3)*$AF$603))),IF('Silo Levels'!$L$26="Pumping",(($D$18*$AF$603)+((PI()*(($C$21/2)^2)*($G$20-$AE1162))*$AF$603))+((($D$18+$H$18)/3)*$BG$19)+(((PI()*($C$21/2)^2*(($C$21/2)*$AZ$19))/3)*$AF$603),(($D$18*$AF$603)+((PI()*(($C$21/2)^2)*($G$20-$AE1162))*$AF$603))+((($D$18+$H$18)/3)*$BG$19)-(((PI()*($C$21/2)^2*(($C$21/2)*$AZ$19))/3)*$AF$603)))</f>
        <v>11.108276792171401</v>
      </c>
      <c r="AG1162" s="73">
        <v>55.7</v>
      </c>
      <c r="AH1162" s="101">
        <f t="shared" si="171"/>
        <v>12.078692311854912</v>
      </c>
      <c r="AI1162" s="66">
        <v>55.7</v>
      </c>
      <c r="AJ1162" s="102">
        <f>IF($AI1162&gt;$G$20,IF('Silo Levels'!$L$27="Pumping",((PI()*((($C$19+$G$20)-$AI1162)*($O$20/($O$19/2)))^2*((($O$20+$G$20)-$AI1162))/3)*$AJ$603)+(((PI()*((($C$19+$G$20)-$AI1162)*($O$20/($O$19/2)))^2*(((($C$19+$G$20)-$AI1162)*($O$20/($O$19/2)))*$AZ$20))/3)*$AJ$603),(((PI()*((($C$19+$G$20)-$AI1162)*($O$20/($O$19/2)))^2*((($O$20+$G$20)-$AI1162)/3))*$AJ$603)-((PI()*((($C$19+$G$20)-$AI1162)*($O$20/($O$19/2)))^2*(((($C$19+$G$20)-$AI1162)*($O$20/($O$19/2)))*$AZ$20)/3)*$AJ$603))),IF('Silo Levels'!$L$27="Pumping",(($D$18*$AJ$603)+((PI()*(($C$21/2)^2)*($G$20-$AI1162))*$AJ$603))+((($D$18+$H$18)/3)*$BG$20)+(((PI()*($C$21/2)^2*(($C$21/2)*$AZ$20))/3)*$AJ$603),(($D$18*$AJ$603)+((PI()*(($C$21/2)^2)*($G$20-$AI1162))*$AJ$603))+((($D$18+$H$18)/3)*$BG$20)-(((PI()*($C$21/2)^2*(($C$21/2)*$AZ$20))/3)*$AJ$603)))</f>
        <v>8.9342302681715964</v>
      </c>
    </row>
    <row r="1163" spans="1:36" x14ac:dyDescent="0.3">
      <c r="A1163">
        <v>55.8</v>
      </c>
      <c r="B1163" s="101">
        <f t="shared" si="163"/>
        <v>7.3114603285500719</v>
      </c>
      <c r="C1163" s="66">
        <v>55.8</v>
      </c>
      <c r="D1163" s="102">
        <f>IF($C1163&gt;$G$20,IF('Silo Levels'!$L$19="Pumping",((PI()*((($C$19+$G$20)-$C1163)*($O$20/($O$19/2)))^2*((($O$20+$G$20)-$C1163))/3)*$D$603)+(((PI()*((($C$19+$G$20)-$C1163)*($O$20/($O$19/2)))^2*(((($C$19+$G$20)-$C1163)*($O$20/($O$19/2)))*$AZ$12))/3)*$D$603),(((PI()*((($C$19+$G$20)-$C1163)*($O$20/($O$19/2)))^2*((($O$20+$G$20)-$C1163)/3))*$D$603)-((PI()*((($C$19+$G$20)-$C1163)*($O$20/($O$19/2)))^2*(((($C$19+$G$20)-$C1163)*($O$20/($O$19/2)))*$AZ$12)/3)*$D$603))),IF('Silo Levels'!$L$19="Pumping",(($D$18*$D$603)+((PI()*(($C$21/2)^2)*($G$20-$C1163))*$D$603))+((($D$18+$H$18)/3)*$BG$12)+(((PI()*($C$21/2)^2*(($C$21/2)*$AZ$12))/3)*$D$603),(($D$18*$D$603)+((PI()*(($C$21/2)^2)*($G$20-$C1163))*$D$603))+((($D$18+$H$18)/3)*$BG$12)-(((PI()*($C$21/2)^2*(($C$21/2)*$AZ$12))/3)*$D$603)))</f>
        <v>6.1058863383985686</v>
      </c>
      <c r="E1163" s="73">
        <v>55.8</v>
      </c>
      <c r="F1163" s="101">
        <f t="shared" si="164"/>
        <v>6.6237211988233407</v>
      </c>
      <c r="G1163" s="66">
        <v>55.8</v>
      </c>
      <c r="H1163" s="102">
        <f>IF($G1163&gt;$G$20,IF('Silo Levels'!$L$20="Pumping",((PI()*((($C$19+$G$20)-$G1163)*($O$20/($O$19/2)))^2*((($O$20+$G$20)-$G1163))/3)*$H$603)+(((PI()*((($C$19+$G$20)-$G1163)*($O$20/($O$19/2)))^2*(((($C$19+$G$20)-$G1163)*($O$20/($O$19/2)))*$AZ$13))/3)*$H$603),(((PI()*((($C$19+$G$20)-$G1163)*($O$20/($O$19/2)))^2*((($O$20+$G$20)-$G1163)/3))*$H$603)-((PI()*((($C$19+$G$20)-$G1163)*($O$20/($O$19/2)))^2*(((($C$19+$G$20)-$G1163)*($O$20/($O$19/2)))*$AZ$13)/3)*$H$603))),IF('Silo Levels'!$L$20="Pumping",(($D$18*$H$603)+((PI()*(($C$21/2)^2)*($G$20-$G1163))*$H$603))+((($D$18+$H$18)/3)*$BG$13)+(((PI()*($C$21/2)^2*(($C$21/2)*$AZ$13))/3)*$H$603),(($D$18*$H$603)+((PI()*(($C$21/2)^2)*($G$20-$G1163))*$H$603))+((($D$18+$H$18)/3)*$BG$13)-(((PI()*($C$21/2)^2*(($C$21/2)*$AZ$13))/3)*$H$603)))</f>
        <v>5.0634727988589114</v>
      </c>
      <c r="I1163" s="73">
        <v>55.8</v>
      </c>
      <c r="J1163" s="101">
        <f t="shared" si="165"/>
        <v>6.6538985859395732</v>
      </c>
      <c r="K1163" s="66">
        <v>55.8</v>
      </c>
      <c r="L1163" s="102">
        <f>IF($K1163&gt;$G$20,IF('Silo Levels'!$L$21="Pumping",((PI()*((($C$19+$G$20)-$K1163)*($O$20/($O$19/2)))^2*((($O$20+$G$20)-$K1163))/3)*$L$603)+(((PI()*((($C$19+$G$20)-$K1163)*($O$20/($O$19/2)))^2*(((($C$19+$G$20)-$K1163)*($O$20/($O$19/2)))*$AZ$14))/3)*$L$603),(((PI()*((($C$19+$G$20)-$K1163)*($O$20/($O$19/2)))^2*((($O$20+$G$20)-$K1163)/3))*$L$603)-((PI()*((($C$19+$G$20)-$K1163)*($O$20/($O$19/2)))^2*(((($C$19+$G$20)-$K1163)*($O$20/($O$19/2)))*$AZ$14)/3)*$L$603))),IF('Silo Levels'!$L$21="Pumping",(($D$18*$L$603)+((PI()*(($C$21/2)^2)*($G$20-$K1163))*$L$603))+((($D$18+$H$18)/3)*$BG$14)+(((PI()*($C$21/2)^2*(($C$21/2)*$AZ$14))/3)*$L$603),(($D$18*$L$603)+((PI()*(($C$21/2)^2)*($G$20-$K1163))*$L$603))+((($D$18+$H$18)/3)*$BG$14)-(((PI()*($C$21/2)^2*(($C$21/2)*$AZ$14))/3)*$L$603)))</f>
        <v>5.0865417617903255</v>
      </c>
      <c r="M1163" s="73">
        <v>55.8</v>
      </c>
      <c r="N1163" s="101">
        <f t="shared" si="166"/>
        <v>6.8108523114079125</v>
      </c>
      <c r="O1163" s="66">
        <v>55.8</v>
      </c>
      <c r="P1163" s="102">
        <f>IF($O1163&gt;$G$20,IF('Silo Levels'!$L$22="Pumping",((PI()*((($C$19+$G$20)-$O1163)*($O$20/($O$19/2)))^2*((($O$20+$G$20)-$O1163))/3)*$P$603)+(((PI()*((($C$19+$G$20)-$O1163)*($O$20/($O$19/2)))^2*(((($C$19+$G$20)-$O1163)*($O$20/($O$19/2)))*$AZ$15))/3)*$P$603),(((PI()*((($C$19+$G$20)-$O1163)*($O$20/($O$19/2)))^2*((($O$20+$G$20)-$O1163)/3))*$P$603)-((PI()*((($C$19+$G$20)-$O1163)*($O$20/($O$19/2)))^2*(((($C$19+$G$20)-$O1163)*($O$20/($O$19/2)))*$AZ$15)/3)*$P$603))),IF('Silo Levels'!$L$22="Pumping",(($D$18*$P$603)+((PI()*(($C$21/2)^2)*($G$20-$O1163))*$P$603))+((($D$18+$H$18)/3)*$BG$15)+(((PI()*($C$21/2)^2*(($C$21/2)*$AZ$15))/3)*$P$603),(($D$18*$P$603)+((PI()*(($C$21/2)^2)*($G$20-$O1163))*$P$603))+((($D$18+$H$18)/3)*$BG$15)-(((PI()*($C$21/2)^2*(($C$21/2)*$AZ$15))/3)*$P$603)))</f>
        <v>5.2065243057007917</v>
      </c>
      <c r="Q1163" s="73">
        <v>55.8</v>
      </c>
      <c r="R1163" s="101">
        <f t="shared" si="167"/>
        <v>7.0453043851124892</v>
      </c>
      <c r="S1163" s="66">
        <v>55.8</v>
      </c>
      <c r="T1163" s="102">
        <f>IF($S1163&gt;$G$20,IF('Silo Levels'!$L$23="Pumping",((PI()*((($C$19+$G$20)-$S1163)*($O$20/($O$19/2)))^2*((($O$20+$G$20)-$S1163))/3)*$T$603)+(((PI()*((($C$19+$G$20)-$S1163)*($O$20/($O$19/2)))^2*(((($C$19+$G$20)-$S1163)*($O$20/($O$19/2)))*$AZ$16))/3)*$T$603),(((PI()*((($C$19+$G$20)-$S1163)*($O$20/($O$19/2)))^2*((($O$20+$G$20)-$S1163)/3))*$T$603)-((PI()*((($C$19+$G$20)-$S1163)*($O$20/($O$19/2)))^2*(((($C$19+$G$20)-$S1163)*($O$20/($O$19/2)))*$AZ$16)/3)*$T$603))),IF('Silo Levels'!$L$23="Pumping",(($D$18*$T$603)+((PI()*(($C$21/2)^2)*($G$20-$S1163))*$T$603))+((($D$18+$H$18)/3)*$BG$16)+(((PI()*($C$21/2)^2*(($C$21/2)*$AZ$16))/3)*$T$603),(($D$18*$T$603)+((PI()*(($C$21/2)^2)*($G$20-$S1163))*$T$603))+((($D$18+$H$18)/3)*$BG$16)-(((PI()*($C$21/2)^2*(($C$21/2)*$AZ$16))/3)*$T$603)))</f>
        <v>5.3857501007191679</v>
      </c>
      <c r="U1163" s="73">
        <v>55.8</v>
      </c>
      <c r="V1163" s="101">
        <f t="shared" si="168"/>
        <v>6.6237211988233407</v>
      </c>
      <c r="W1163" s="66">
        <v>55.8</v>
      </c>
      <c r="X1163" s="102">
        <f>IF($W1163&gt;$G$20,IF('Silo Levels'!$L$24="Pumping",((PI()*((($C$19+$G$20)-$W1163)*($O$20/($O$19/2)))^2*((($O$20+$G$20)-$W1163))/3)*$X$603)+(((PI()*((($C$19+$G$20)-$W1163)*($O$20/($O$19/2)))^2*(((($C$19+$G$20)-$W1163)*($O$20/($O$19/2)))*$AZ$17))/3)*$X$603),(((PI()*((($C$19+$G$20)-$W1163)*($O$20/($O$19/2)))^2*((($O$20+$G$20)-$W1163)/3))*$X$603)-((PI()*((($C$19+$G$20)-$W1163)*($O$20/($O$19/2)))^2*(((($C$19+$G$20)-$W1163)*($O$20/($O$19/2)))*$AZ$17)/3)*$X$603))),IF('Silo Levels'!$L$24="Pumping",(($D$18*$X$603)+((PI()*(($C$21/2)^2)*($G$20-$W1163))*$X$603))+((($D$18+$H$18)/3)*$BG$17)+(((PI()*($C$21/2)^2*(($C$21/2)*$AZ$17))/3)*$X$603),(($D$18*$X$603)+((PI()*(($C$21/2)^2)*($G$20-$W1163))*$X$603))+((($D$18+$H$18)/3)*$BG$17)-(((PI()*($C$21/2)^2*(($C$21/2)*$AZ$17))/3)*$X$603)))</f>
        <v>5.0634727988589114</v>
      </c>
      <c r="Y1163" s="73">
        <v>55.8</v>
      </c>
      <c r="Z1163" s="101">
        <f t="shared" si="169"/>
        <v>7.6050146779297592</v>
      </c>
      <c r="AA1163" s="66">
        <v>55.8</v>
      </c>
      <c r="AB1163" s="102">
        <f>IF($AA1163&gt;$G$20,IF('Silo Levels'!$L$25="Pumping",((PI()*((($C$19+$G$20)-$AA1163)*($O$20/($O$19/2)))^2*((($O$20+$G$20)-$AA1163))/3)*$AB$603)+(((PI()*((($C$19+$G$20)-$AA1163)*($O$20/($O$19/2)))^2*(((($C$19+$G$20)-$AA1163)*($O$20/($O$19/2)))*$AZ$18))/3)*$AB$603),(((PI()*((($C$19+$G$20)-$AA1163)*($O$20/($O$19/2)))^2*((($O$20+$G$20)-$AA1163)/3))*$AB$603)-((PI()*((($C$19+$G$20)-$AA1163)*($O$20/($O$19/2)))^2*(((($C$19+$G$20)-$AA1163)*($O$20/($O$19/2)))*$AZ$18)/3)*$AB$603))),IF('Silo Levels'!$L$25="Pumping",(($D$18*$AB$603)+((PI()*(($C$21/2)^2)*($G$20-$AA1163))*$AB$603))+((($D$18+$H$18)/3)*$BG$18)+(((PI()*($C$21/2)^2*(($C$21/2)*$AZ$18))/3)*$AB$603),(($D$18*$AB$603)+((PI()*(($C$21/2)^2)*($G$20-$AA1163))*$AB$603))+((($D$18+$H$18)/3)*$BG$18)-(((PI()*($C$21/2)^2*(($C$21/2)*$AZ$18))/3)*$AB$603)))</f>
        <v>5.813618025387413</v>
      </c>
      <c r="AC1163" s="73">
        <v>55.8</v>
      </c>
      <c r="AD1163" s="101">
        <f t="shared" si="170"/>
        <v>7.7302645336650926</v>
      </c>
      <c r="AE1163" s="66">
        <v>55.8</v>
      </c>
      <c r="AF1163" s="102">
        <f>IF($AE1163&gt;$G$20,IF('Silo Levels'!$L$26="Pumping",((PI()*((($C$19+$G$20)-$AE1163)*($O$20/($O$19/2)))^2*((($O$20+$G$20)-$AE1163))/3)*$AF$603)+(((PI()*((($C$19+$G$20)-$AE1163)*($O$20/($O$19/2)))^2*(((($C$19+$G$20)-$AE1163)*($O$20/($O$19/2)))*$AZ$19))/3)*$AF$603),(((PI()*((($C$19+$G$20)-$AE1163)*($O$20/($O$19/2)))^2*((($O$20+$G$20)-$AE1163)/3))*$AF$603)-((PI()*((($C$19+$G$20)-$AE1163)*($O$20/($O$19/2)))^2*(((($C$19+$G$20)-$AE1163)*($O$20/($O$19/2)))*$AZ$19)/3)*$AF$603))),IF('Silo Levels'!$L$26="Pumping",(($D$18*$AF$603)+((PI()*(($C$21/2)^2)*($G$20-$AE1163))*$AF$603))+((($D$18+$H$18)/3)*$BG$19)+(((PI()*($C$21/2)^2*(($C$21/2)*$AZ$19))/3)*$AF$603),(($D$18*$AF$603)+((PI()*(($C$21/2)^2)*($G$20-$AE1163))*$AF$603))+((($D$18+$H$18)/3)*$BG$19)-(((PI()*($C$21/2)^2*(($C$21/2)*$AZ$19))/3)*$AF$603)))</f>
        <v>6.8198146137548683</v>
      </c>
      <c r="AG1163" s="73">
        <v>55.8</v>
      </c>
      <c r="AH1163" s="101">
        <f t="shared" si="171"/>
        <v>7.3114603285500719</v>
      </c>
      <c r="AI1163" s="66">
        <v>55.8</v>
      </c>
      <c r="AJ1163" s="102">
        <f>IF($AI1163&gt;$G$20,IF('Silo Levels'!$L$27="Pumping",((PI()*((($C$19+$G$20)-$AI1163)*($O$20/($O$19/2)))^2*((($O$20+$G$20)-$AI1163))/3)*$AJ$603)+(((PI()*((($C$19+$G$20)-$AI1163)*($O$20/($O$19/2)))^2*(((($C$19+$G$20)-$AI1163)*($O$20/($O$19/2)))*$AZ$20))/3)*$AJ$603),(((PI()*((($C$19+$G$20)-$AI1163)*($O$20/($O$19/2)))^2*((($O$20+$G$20)-$AI1163)/3))*$AJ$603)-((PI()*((($C$19+$G$20)-$AI1163)*($O$20/($O$19/2)))^2*(((($C$19+$G$20)-$AI1163)*($O$20/($O$19/2)))*$AZ$20)/3)*$AJ$603))),IF('Silo Levels'!$L$27="Pumping",(($D$18*$AJ$603)+((PI()*(($C$21/2)^2)*($G$20-$AI1163))*$AJ$603))+((($D$18+$H$18)/3)*$BG$20)+(((PI()*($C$21/2)^2*(($C$21/2)*$AZ$20))/3)*$AJ$603),(($D$18*$AJ$603)+((PI()*(($C$21/2)^2)*($G$20-$AI1163))*$AJ$603))+((($D$18+$H$18)/3)*$BG$20)-(((PI()*($C$21/2)^2*(($C$21/2)*$AZ$20))/3)*$AJ$603)))</f>
        <v>5.5892117711907812</v>
      </c>
    </row>
    <row r="1164" spans="1:36" x14ac:dyDescent="0.3">
      <c r="A1164">
        <v>55.9</v>
      </c>
      <c r="B1164" s="101">
        <f t="shared" si="163"/>
        <v>3.9545930813379266</v>
      </c>
      <c r="C1164" s="66">
        <v>55.9</v>
      </c>
      <c r="D1164" s="102">
        <f>IF($C1164&gt;$G$20,IF('Silo Levels'!$L$19="Pumping",((PI()*((($C$19+$G$20)-$C1164)*($O$20/($O$19/2)))^2*((($O$20+$G$20)-$C1164))/3)*$D$603)+(((PI()*((($C$19+$G$20)-$C1164)*($O$20/($O$19/2)))^2*(((($C$19+$G$20)-$C1164)*($O$20/($O$19/2)))*$AZ$12))/3)*$D$603),(((PI()*((($C$19+$G$20)-$C1164)*($O$20/($O$19/2)))^2*((($O$20+$G$20)-$C1164)/3))*$D$603)-((PI()*((($C$19+$G$20)-$C1164)*($O$20/($O$19/2)))^2*(((($C$19+$G$20)-$C1164)*($O$20/($O$19/2)))*$AZ$12)/3)*$D$603))),IF('Silo Levels'!$L$19="Pumping",(($D$18*$D$603)+((PI()*(($C$21/2)^2)*($G$20-$C1164))*$D$603))+((($D$18+$H$18)/3)*$BG$12)+(((PI()*($C$21/2)^2*(($C$21/2)*$AZ$12))/3)*$D$603),(($D$18*$D$603)+((PI()*(($C$21/2)^2)*($G$20-$C1164))*$D$603))+((($D$18+$H$18)/3)*$BG$12)-(((PI()*($C$21/2)^2*(($C$21/2)*$AZ$12))/3)*$D$603)))</f>
        <v>3.3873614234202822</v>
      </c>
      <c r="E1164" s="73">
        <v>55.9</v>
      </c>
      <c r="F1164" s="101">
        <f t="shared" si="164"/>
        <v>3.582611523349764</v>
      </c>
      <c r="G1164" s="66">
        <v>55.9</v>
      </c>
      <c r="H1164" s="102">
        <f>IF($G1164&gt;$G$20,IF('Silo Levels'!$L$20="Pumping",((PI()*((($C$19+$G$20)-$G1164)*($O$20/($O$19/2)))^2*((($O$20+$G$20)-$G1164))/3)*$H$603)+(((PI()*((($C$19+$G$20)-$G1164)*($O$20/($O$19/2)))^2*(((($C$19+$G$20)-$G1164)*($O$20/($O$19/2)))*$AZ$13))/3)*$H$603),(((PI()*((($C$19+$G$20)-$G1164)*($O$20/($O$19/2)))^2*((($O$20+$G$20)-$G1164)/3))*$H$603)-((PI()*((($C$19+$G$20)-$G1164)*($O$20/($O$19/2)))^2*(((($C$19+$G$20)-$G1164)*($O$20/($O$19/2)))*$AZ$13)/3)*$H$603))),IF('Silo Levels'!$L$20="Pumping",(($D$18*$H$603)+((PI()*(($C$21/2)^2)*($G$20-$G1164))*$H$603))+((($D$18+$H$18)/3)*$BG$13)+(((PI()*($C$21/2)^2*(($C$21/2)*$AZ$13))/3)*$H$603),(($D$18*$H$603)+((PI()*(($C$21/2)^2)*($G$20-$G1164))*$H$603))+((($D$18+$H$18)/3)*$BG$13)-(((PI()*($C$21/2)^2*(($C$21/2)*$AZ$13))/3)*$H$603)))</f>
        <v>2.848502879745106</v>
      </c>
      <c r="I1164" s="73">
        <v>55.9</v>
      </c>
      <c r="J1164" s="101">
        <f t="shared" si="165"/>
        <v>3.5989337463996121</v>
      </c>
      <c r="K1164" s="66">
        <v>55.9</v>
      </c>
      <c r="L1164" s="102">
        <f>IF($K1164&gt;$G$20,IF('Silo Levels'!$L$21="Pumping",((PI()*((($C$19+$G$20)-$K1164)*($O$20/($O$19/2)))^2*((($O$20+$G$20)-$K1164))/3)*$L$603)+(((PI()*((($C$19+$G$20)-$K1164)*($O$20/($O$19/2)))^2*(((($C$19+$G$20)-$K1164)*($O$20/($O$19/2)))*$AZ$14))/3)*$L$603),(((PI()*((($C$19+$G$20)-$K1164)*($O$20/($O$19/2)))^2*((($O$20+$G$20)-$K1164)/3))*$L$603)-((PI()*((($C$19+$G$20)-$K1164)*($O$20/($O$19/2)))^2*(((($C$19+$G$20)-$K1164)*($O$20/($O$19/2)))*$AZ$14)/3)*$L$603))),IF('Silo Levels'!$L$21="Pumping",(($D$18*$L$603)+((PI()*(($C$21/2)^2)*($G$20-$K1164))*$L$603))+((($D$18+$H$18)/3)*$BG$14)+(((PI()*($C$21/2)^2*(($C$21/2)*$AZ$14))/3)*$L$603),(($D$18*$L$603)+((PI()*(($C$21/2)^2)*($G$20-$K1164))*$L$603))+((($D$18+$H$18)/3)*$BG$14)-(((PI()*($C$21/2)^2*(($C$21/2)*$AZ$14))/3)*$L$603)))</f>
        <v>2.861480535585911</v>
      </c>
      <c r="M1164" s="73">
        <v>55.9</v>
      </c>
      <c r="N1164" s="101">
        <f t="shared" si="166"/>
        <v>3.6838262424176262</v>
      </c>
      <c r="O1164" s="66">
        <v>55.9</v>
      </c>
      <c r="P1164" s="102">
        <f>IF($O1164&gt;$G$20,IF('Silo Levels'!$L$22="Pumping",((PI()*((($C$19+$G$20)-$O1164)*($O$20/($O$19/2)))^2*((($O$20+$G$20)-$O1164))/3)*$P$603)+(((PI()*((($C$19+$G$20)-$O1164)*($O$20/($O$19/2)))^2*(((($C$19+$G$20)-$O1164)*($O$20/($O$19/2)))*$AZ$15))/3)*$P$603),(((PI()*((($C$19+$G$20)-$O1164)*($O$20/($O$19/2)))^2*((($O$20+$G$20)-$O1164)/3))*$P$603)-((PI()*((($C$19+$G$20)-$O1164)*($O$20/($O$19/2)))^2*(((($C$19+$G$20)-$O1164)*($O$20/($O$19/2)))*$AZ$15)/3)*$P$603))),IF('Silo Levels'!$L$22="Pumping",(($D$18*$P$603)+((PI()*(($C$21/2)^2)*($G$20-$O1164))*$P$603))+((($D$18+$H$18)/3)*$BG$15)+(((PI()*($C$21/2)^2*(($C$21/2)*$AZ$15))/3)*$P$603),(($D$18*$P$603)+((PI()*(($C$21/2)^2)*($G$20-$O1164))*$P$603))+((($D$18+$H$18)/3)*$BG$15)-(((PI()*($C$21/2)^2*(($C$21/2)*$AZ$15))/3)*$P$603)))</f>
        <v>2.9289778117488487</v>
      </c>
      <c r="Q1164" s="73">
        <v>55.9</v>
      </c>
      <c r="R1164" s="101">
        <f t="shared" si="167"/>
        <v>3.8106357314819421</v>
      </c>
      <c r="S1164" s="66">
        <v>55.9</v>
      </c>
      <c r="T1164" s="102">
        <f>IF($S1164&gt;$G$20,IF('Silo Levels'!$L$23="Pumping",((PI()*((($C$19+$G$20)-$S1164)*($O$20/($O$19/2)))^2*((($O$20+$G$20)-$S1164))/3)*$T$603)+(((PI()*((($C$19+$G$20)-$S1164)*($O$20/($O$19/2)))^2*(((($C$19+$G$20)-$S1164)*($O$20/($O$19/2)))*$AZ$16))/3)*$T$603),(((PI()*((($C$19+$G$20)-$S1164)*($O$20/($O$19/2)))^2*((($O$20+$G$20)-$S1164)/3))*$T$603)-((PI()*((($C$19+$G$20)-$S1164)*($O$20/($O$19/2)))^2*(((($C$19+$G$20)-$S1164)*($O$20/($O$19/2)))*$AZ$16)/3)*$T$603))),IF('Silo Levels'!$L$23="Pumping",(($D$18*$T$603)+((PI()*(($C$21/2)^2)*($G$20-$S1164))*$T$603))+((($D$18+$H$18)/3)*$BG$16)+(((PI()*($C$21/2)^2*(($C$21/2)*$AZ$16))/3)*$T$603),(($D$18*$T$603)+((PI()*(($C$21/2)^2)*($G$20-$S1164))*$T$603))+((($D$18+$H$18)/3)*$BG$16)-(((PI()*($C$21/2)^2*(($C$21/2)*$AZ$16))/3)*$T$603)))</f>
        <v>3.0298029200321408</v>
      </c>
      <c r="U1164" s="73">
        <v>55.9</v>
      </c>
      <c r="V1164" s="101">
        <f t="shared" si="168"/>
        <v>3.582611523349764</v>
      </c>
      <c r="W1164" s="66">
        <v>55.9</v>
      </c>
      <c r="X1164" s="102">
        <f>IF($W1164&gt;$G$20,IF('Silo Levels'!$L$24="Pumping",((PI()*((($C$19+$G$20)-$W1164)*($O$20/($O$19/2)))^2*((($O$20+$G$20)-$W1164))/3)*$X$603)+(((PI()*((($C$19+$G$20)-$W1164)*($O$20/($O$19/2)))^2*(((($C$19+$G$20)-$W1164)*($O$20/($O$19/2)))*$AZ$17))/3)*$X$603),(((PI()*((($C$19+$G$20)-$W1164)*($O$20/($O$19/2)))^2*((($O$20+$G$20)-$W1164)/3))*$X$603)-((PI()*((($C$19+$G$20)-$W1164)*($O$20/($O$19/2)))^2*(((($C$19+$G$20)-$W1164)*($O$20/($O$19/2)))*$AZ$17)/3)*$X$603))),IF('Silo Levels'!$L$24="Pumping",(($D$18*$X$603)+((PI()*(($C$21/2)^2)*($G$20-$W1164))*$X$603))+((($D$18+$H$18)/3)*$BG$17)+(((PI()*($C$21/2)^2*(($C$21/2)*$AZ$17))/3)*$X$603),(($D$18*$X$603)+((PI()*(($C$21/2)^2)*($G$20-$W1164))*$X$603))+((($D$18+$H$18)/3)*$BG$17)-(((PI()*($C$21/2)^2*(($C$21/2)*$AZ$17))/3)*$X$603)))</f>
        <v>2.848502879745106</v>
      </c>
      <c r="Y1164" s="73">
        <v>55.9</v>
      </c>
      <c r="Z1164" s="101">
        <f t="shared" si="169"/>
        <v>4.1133695701496746</v>
      </c>
      <c r="AA1164" s="66">
        <v>55.9</v>
      </c>
      <c r="AB1164" s="102">
        <f>IF($AA1164&gt;$G$20,IF('Silo Levels'!$L$25="Pumping",((PI()*((($C$19+$G$20)-$AA1164)*($O$20/($O$19/2)))^2*((($O$20+$G$20)-$AA1164))/3)*$AB$603)+(((PI()*((($C$19+$G$20)-$AA1164)*($O$20/($O$19/2)))^2*(((($C$19+$G$20)-$AA1164)*($O$20/($O$19/2)))*$AZ$18))/3)*$AB$603),(((PI()*((($C$19+$G$20)-$AA1164)*($O$20/($O$19/2)))^2*((($O$20+$G$20)-$AA1164)/3))*$AB$603)-((PI()*((($C$19+$G$20)-$AA1164)*($O$20/($O$19/2)))^2*(((($C$19+$G$20)-$AA1164)*($O$20/($O$19/2)))*$AZ$18)/3)*$AB$603))),IF('Silo Levels'!$L$25="Pumping",(($D$18*$AB$603)+((PI()*(($C$21/2)^2)*($G$20-$AA1164))*$AB$603))+((($D$18+$H$18)/3)*$BG$18)+(((PI()*($C$21/2)^2*(($C$21/2)*$AZ$18))/3)*$AB$603),(($D$18*$AB$603)+((PI()*(($C$21/2)^2)*($G$20-$AA1164))*$AB$603))+((($D$18+$H$18)/3)*$BG$18)-(((PI()*($C$21/2)^2*(($C$21/2)*$AZ$18))/3)*$AB$603)))</f>
        <v>3.2705039297902498</v>
      </c>
      <c r="AC1164" s="73">
        <v>55.9</v>
      </c>
      <c r="AD1164" s="101">
        <f t="shared" si="170"/>
        <v>4.1811142053760202</v>
      </c>
      <c r="AE1164" s="66">
        <v>55.9</v>
      </c>
      <c r="AF1164" s="102">
        <f>IF($AE1164&gt;$G$20,IF('Silo Levels'!$L$26="Pumping",((PI()*((($C$19+$G$20)-$AE1164)*($O$20/($O$19/2)))^2*((($O$20+$G$20)-$AE1164))/3)*$AF$603)+(((PI()*((($C$19+$G$20)-$AE1164)*($O$20/($O$19/2)))^2*(((($C$19+$G$20)-$AE1164)*($O$20/($O$19/2)))*$AZ$19))/3)*$AF$603),(((PI()*((($C$19+$G$20)-$AE1164)*($O$20/($O$19/2)))^2*((($O$20+$G$20)-$AE1164)/3))*$AF$603)-((PI()*((($C$19+$G$20)-$AE1164)*($O$20/($O$19/2)))^2*(((($C$19+$G$20)-$AE1164)*($O$20/($O$19/2)))*$AZ$19)/3)*$AF$603))),IF('Silo Levels'!$L$26="Pumping",(($D$18*$AF$603)+((PI()*(($C$21/2)^2)*($G$20-$AE1164))*$AF$603))+((($D$18+$H$18)/3)*$BG$19)+(((PI()*($C$21/2)^2*(($C$21/2)*$AZ$19))/3)*$AF$603),(($D$18*$AF$603)+((PI()*(($C$21/2)^2)*($G$20-$AE1164))*$AF$603))+((($D$18+$H$18)/3)*$BG$19)-(((PI()*($C$21/2)^2*(($C$21/2)*$AZ$19))/3)*$AF$603)))</f>
        <v>3.7527406490945321</v>
      </c>
      <c r="AG1164" s="73">
        <v>55.9</v>
      </c>
      <c r="AH1164" s="101">
        <f t="shared" si="171"/>
        <v>3.9545930813379266</v>
      </c>
      <c r="AI1164" s="66">
        <v>55.9</v>
      </c>
      <c r="AJ1164" s="102">
        <f>IF($AI1164&gt;$G$20,IF('Silo Levels'!$L$27="Pumping",((PI()*((($C$19+$G$20)-$AI1164)*($O$20/($O$19/2)))^2*((($O$20+$G$20)-$AI1164))/3)*$AJ$603)+(((PI()*((($C$19+$G$20)-$AI1164)*($O$20/($O$19/2)))^2*(((($C$19+$G$20)-$AI1164)*($O$20/($O$19/2)))*$AZ$20))/3)*$AJ$603),(((PI()*((($C$19+$G$20)-$AI1164)*($O$20/($O$19/2)))^2*((($O$20+$G$20)-$AI1164)/3))*$AJ$603)-((PI()*((($C$19+$G$20)-$AI1164)*($O$20/($O$19/2)))^2*(((($C$19+$G$20)-$AI1164)*($O$20/($O$19/2)))*$AZ$20)/3)*$AJ$603))),IF('Silo Levels'!$L$27="Pumping",(($D$18*$AJ$603)+((PI()*(($C$21/2)^2)*($G$20-$AI1164))*$AJ$603))+((($D$18+$H$18)/3)*$BG$20)+(((PI()*($C$21/2)^2*(($C$21/2)*$AZ$20))/3)*$AJ$603),(($D$18*$AJ$603)+((PI()*(($C$21/2)^2)*($G$20-$AI1164))*$AJ$603))+((($D$18+$H$18)/3)*$BG$20)-(((PI()*($C$21/2)^2*(($C$21/2)*$AZ$20))/3)*$AJ$603)))</f>
        <v>3.1442621414555774</v>
      </c>
    </row>
    <row r="1165" spans="1:36" x14ac:dyDescent="0.3">
      <c r="A1165">
        <v>56</v>
      </c>
      <c r="B1165" s="101">
        <f t="shared" si="163"/>
        <v>1.7786755043952496</v>
      </c>
      <c r="C1165" s="66">
        <v>56</v>
      </c>
      <c r="D1165" s="102">
        <f>IF($C1165&gt;$G$20,IF('Silo Levels'!$L$19="Pumping",((PI()*((($C$19+$G$20)-$C1165)*($O$20/($O$19/2)))^2*((($O$20+$G$20)-$C1165))/3)*$D$603)+(((PI()*((($C$19+$G$20)-$C1165)*($O$20/($O$19/2)))^2*(((($C$19+$G$20)-$C1165)*($O$20/($O$19/2)))*$AZ$12))/3)*$D$603),(((PI()*((($C$19+$G$20)-$C1165)*($O$20/($O$19/2)))^2*((($O$20+$G$20)-$C1165)/3))*$D$603)-((PI()*((($C$19+$G$20)-$C1165)*($O$20/($O$19/2)))^2*(((($C$19+$G$20)-$C1165)*($O$20/($O$19/2)))*$AZ$12)/3)*$D$603))),IF('Silo Levels'!$L$19="Pumping",(($D$18*$D$603)+((PI()*(($C$21/2)^2)*($G$20-$C1165))*$D$603))+((($D$18+$H$18)/3)*$BG$12)+(((PI()*($C$21/2)^2*(($C$21/2)*$AZ$12))/3)*$D$603),(($D$18*$D$603)+((PI()*(($C$21/2)^2)*($G$20-$C1165))*$D$603))+((($D$18+$H$18)/3)*$BG$12)-(((PI()*($C$21/2)^2*(($C$21/2)*$AZ$12))/3)*$D$603)))</f>
        <v>1.5719584278946528</v>
      </c>
      <c r="E1165" s="73">
        <v>56</v>
      </c>
      <c r="F1165" s="101">
        <f t="shared" si="164"/>
        <v>1.6113676495358868</v>
      </c>
      <c r="G1165" s="66">
        <v>56</v>
      </c>
      <c r="H1165" s="102">
        <f>IF($G1165&gt;$G$20,IF('Silo Levels'!$L$20="Pumping",((PI()*((($C$19+$G$20)-$G1165)*($O$20/($O$19/2)))^2*((($O$20+$G$20)-$G1165))/3)*$H$603)+(((PI()*((($C$19+$G$20)-$G1165)*($O$20/($O$19/2)))^2*(((($C$19+$G$20)-$G1165)*($O$20/($O$19/2)))*$AZ$13))/3)*$H$603),(((PI()*((($C$19+$G$20)-$G1165)*($O$20/($O$19/2)))^2*((($O$20+$G$20)-$G1165)/3))*$H$603)-((PI()*((($C$19+$G$20)-$G1165)*($O$20/($O$19/2)))^2*(((($C$19+$G$20)-$G1165)*($O$20/($O$19/2)))*$AZ$13)/3)*$H$603))),IF('Silo Levels'!$L$20="Pumping",(($D$18*$H$603)+((PI()*(($C$21/2)^2)*($G$20-$G1165))*$H$603))+((($D$18+$H$18)/3)*$BG$13)+(((PI()*($C$21/2)^2*(($C$21/2)*$AZ$13))/3)*$H$603),(($D$18*$H$603)+((PI()*(($C$21/2)^2)*($G$20-$G1165))*$H$603))+((($D$18+$H$18)/3)*$BG$13)-(((PI()*($C$21/2)^2*(($C$21/2)*$AZ$13))/3)*$H$603)))</f>
        <v>1.343835345015242</v>
      </c>
      <c r="I1165" s="73">
        <v>56</v>
      </c>
      <c r="J1165" s="101">
        <f t="shared" si="165"/>
        <v>1.6187089708093814</v>
      </c>
      <c r="K1165" s="66">
        <v>56</v>
      </c>
      <c r="L1165" s="102">
        <f>IF($K1165&gt;$G$20,IF('Silo Levels'!$L$21="Pumping",((PI()*((($C$19+$G$20)-$K1165)*($O$20/($O$19/2)))^2*((($O$20+$G$20)-$K1165))/3)*$L$603)+(((PI()*((($C$19+$G$20)-$K1165)*($O$20/($O$19/2)))^2*(((($C$19+$G$20)-$K1165)*($O$20/($O$19/2)))*$AZ$14))/3)*$L$603),(((PI()*((($C$19+$G$20)-$K1165)*($O$20/($O$19/2)))^2*((($O$20+$G$20)-$K1165)/3))*$L$603)-((PI()*((($C$19+$G$20)-$K1165)*($O$20/($O$19/2)))^2*(((($C$19+$G$20)-$K1165)*($O$20/($O$19/2)))*$AZ$14)/3)*$L$603))),IF('Silo Levels'!$L$21="Pumping",(($D$18*$L$603)+((PI()*(($C$21/2)^2)*($G$20-$K1165))*$L$603))+((($D$18+$H$18)/3)*$BG$14)+(((PI()*($C$21/2)^2*(($C$21/2)*$AZ$14))/3)*$L$603),(($D$18*$L$603)+((PI()*(($C$21/2)^2)*($G$20-$K1165))*$L$603))+((($D$18+$H$18)/3)*$BG$14)-(((PI()*($C$21/2)^2*(($C$21/2)*$AZ$14))/3)*$L$603)))</f>
        <v>1.3499578006877733</v>
      </c>
      <c r="M1165" s="73">
        <v>56</v>
      </c>
      <c r="N1165" s="101">
        <f t="shared" si="166"/>
        <v>1.6568914588855321</v>
      </c>
      <c r="O1165" s="66">
        <v>56</v>
      </c>
      <c r="P1165" s="102">
        <f>IF($O1165&gt;$G$20,IF('Silo Levels'!$L$22="Pumping",((PI()*((($C$19+$G$20)-$O1165)*($O$20/($O$19/2)))^2*((($O$20+$G$20)-$O1165))/3)*$P$603)+(((PI()*((($C$19+$G$20)-$O1165)*($O$20/($O$19/2)))^2*(((($C$19+$G$20)-$O1165)*($O$20/($O$19/2)))*$AZ$15))/3)*$P$603),(((PI()*((($C$19+$G$20)-$O1165)*($O$20/($O$19/2)))^2*((($O$20+$G$20)-$O1165)/3))*$P$603)-((PI()*((($C$19+$G$20)-$O1165)*($O$20/($O$19/2)))^2*(((($C$19+$G$20)-$O1165)*($O$20/($O$19/2)))*$AZ$15)/3)*$P$603))),IF('Silo Levels'!$L$22="Pumping",(($D$18*$P$603)+((PI()*(($C$21/2)^2)*($G$20-$O1165))*$P$603))+((($D$18+$H$18)/3)*$BG$15)+(((PI()*($C$21/2)^2*(($C$21/2)*$AZ$15))/3)*$P$603),(($D$18*$P$603)+((PI()*(($C$21/2)^2)*($G$20-$O1165))*$P$603))+((($D$18+$H$18)/3)*$BG$15)-(((PI()*($C$21/2)^2*(($C$21/2)*$AZ$15))/3)*$P$603)))</f>
        <v>1.3818009229275261</v>
      </c>
      <c r="Q1165" s="73">
        <v>56</v>
      </c>
      <c r="R1165" s="101">
        <f t="shared" si="167"/>
        <v>1.7139271455628744</v>
      </c>
      <c r="S1165" s="66">
        <v>56</v>
      </c>
      <c r="T1165" s="102">
        <f>IF($S1165&gt;$G$20,IF('Silo Levels'!$L$23="Pumping",((PI()*((($C$19+$G$20)-$S1165)*($O$20/($O$19/2)))^2*((($O$20+$G$20)-$S1165))/3)*$T$603)+(((PI()*((($C$19+$G$20)-$S1165)*($O$20/($O$19/2)))^2*(((($C$19+$G$20)-$S1165)*($O$20/($O$19/2)))*$AZ$16))/3)*$T$603),(((PI()*((($C$19+$G$20)-$S1165)*($O$20/($O$19/2)))^2*((($O$20+$G$20)-$S1165)/3))*$T$603)-((PI()*((($C$19+$G$20)-$S1165)*($O$20/($O$19/2)))^2*(((($C$19+$G$20)-$S1165)*($O$20/($O$19/2)))*$AZ$16)/3)*$T$603))),IF('Silo Levels'!$L$23="Pumping",(($D$18*$T$603)+((PI()*(($C$21/2)^2)*($G$20-$S1165))*$T$603))+((($D$18+$H$18)/3)*$BG$16)+(((PI()*($C$21/2)^2*(($C$21/2)*$AZ$16))/3)*$T$603),(($D$18*$T$603)+((PI()*(($C$21/2)^2)*($G$20-$S1165))*$T$603))+((($D$18+$H$18)/3)*$BG$16)-(((PI()*($C$21/2)^2*(($C$21/2)*$AZ$16))/3)*$T$603)))</f>
        <v>1.4293670830811718</v>
      </c>
      <c r="U1165" s="73">
        <v>56</v>
      </c>
      <c r="V1165" s="101">
        <f t="shared" si="168"/>
        <v>1.6113676495358868</v>
      </c>
      <c r="W1165" s="66">
        <v>56</v>
      </c>
      <c r="X1165" s="102">
        <f>IF($W1165&gt;$G$20,IF('Silo Levels'!$L$24="Pumping",((PI()*((($C$19+$G$20)-$W1165)*($O$20/($O$19/2)))^2*((($O$20+$G$20)-$W1165))/3)*$X$603)+(((PI()*((($C$19+$G$20)-$W1165)*($O$20/($O$19/2)))^2*(((($C$19+$G$20)-$W1165)*($O$20/($O$19/2)))*$AZ$17))/3)*$X$603),(((PI()*((($C$19+$G$20)-$W1165)*($O$20/($O$19/2)))^2*((($O$20+$G$20)-$W1165)/3))*$X$603)-((PI()*((($C$19+$G$20)-$W1165)*($O$20/($O$19/2)))^2*(((($C$19+$G$20)-$W1165)*($O$20/($O$19/2)))*$AZ$17)/3)*$X$603))),IF('Silo Levels'!$L$24="Pumping",(($D$18*$X$603)+((PI()*(($C$21/2)^2)*($G$20-$W1165))*$X$603))+((($D$18+$H$18)/3)*$BG$17)+(((PI()*($C$21/2)^2*(($C$21/2)*$AZ$17))/3)*$X$603),(($D$18*$X$603)+((PI()*(($C$21/2)^2)*($G$20-$W1165))*$X$603))+((($D$18+$H$18)/3)*$BG$17)-(((PI()*($C$21/2)^2*(($C$21/2)*$AZ$17))/3)*$X$603)))</f>
        <v>1.343835345015242</v>
      </c>
      <c r="Y1165" s="73">
        <v>56</v>
      </c>
      <c r="Z1165" s="101">
        <f t="shared" si="169"/>
        <v>1.8500891354603695</v>
      </c>
      <c r="AA1165" s="66">
        <v>56</v>
      </c>
      <c r="AB1165" s="102">
        <f>IF($AA1165&gt;$G$20,IF('Silo Levels'!$L$25="Pumping",((PI()*((($C$19+$G$20)-$AA1165)*($O$20/($O$19/2)))^2*((($O$20+$G$20)-$AA1165))/3)*$AB$603)+(((PI()*((($C$19+$G$20)-$AA1165)*($O$20/($O$19/2)))^2*(((($C$19+$G$20)-$AA1165)*($O$20/($O$19/2)))*$AZ$18))/3)*$AB$603),(((PI()*((($C$19+$G$20)-$AA1165)*($O$20/($O$19/2)))^2*((($O$20+$G$20)-$AA1165)/3))*$AB$603)-((PI()*((($C$19+$G$20)-$AA1165)*($O$20/($O$19/2)))^2*(((($C$19+$G$20)-$AA1165)*($O$20/($O$19/2)))*$AZ$18)/3)*$AB$603))),IF('Silo Levels'!$L$25="Pumping",(($D$18*$AB$603)+((PI()*(($C$21/2)^2)*($G$20-$AA1165))*$AB$603))+((($D$18+$H$18)/3)*$BG$18)+(((PI()*($C$21/2)^2*(($C$21/2)*$AZ$18))/3)*$AB$603),(($D$18*$AB$603)+((PI()*(($C$21/2)^2)*($G$20-$AA1165))*$AB$603))+((($D$18+$H$18)/3)*$BG$18)-(((PI()*($C$21/2)^2*(($C$21/2)*$AZ$18))/3)*$AB$603)))</f>
        <v>1.5429223569037316</v>
      </c>
      <c r="AC1165" s="73">
        <v>56</v>
      </c>
      <c r="AD1165" s="101">
        <f t="shared" si="170"/>
        <v>1.8805589513814871</v>
      </c>
      <c r="AE1165" s="66">
        <v>56</v>
      </c>
      <c r="AF1165" s="102">
        <f>IF($AE1165&gt;$G$20,IF('Silo Levels'!$L$26="Pumping",((PI()*((($C$19+$G$20)-$AE1165)*($O$20/($O$19/2)))^2*((($O$20+$G$20)-$AE1165))/3)*$AF$603)+(((PI()*((($C$19+$G$20)-$AE1165)*($O$20/($O$19/2)))^2*(((($C$19+$G$20)-$AE1165)*($O$20/($O$19/2)))*$AZ$19))/3)*$AF$603),(((PI()*((($C$19+$G$20)-$AE1165)*($O$20/($O$19/2)))^2*((($O$20+$G$20)-$AE1165)/3))*$AF$603)-((PI()*((($C$19+$G$20)-$AE1165)*($O$20/($O$19/2)))^2*(((($C$19+$G$20)-$AE1165)*($O$20/($O$19/2)))*$AZ$19)/3)*$AF$603))),IF('Silo Levels'!$L$26="Pumping",(($D$18*$AF$603)+((PI()*(($C$21/2)^2)*($G$20-$AE1165))*$AF$603))+((($D$18+$H$18)/3)*$BG$19)+(((PI()*($C$21/2)^2*(($C$21/2)*$AZ$19))/3)*$AF$603),(($D$18*$AF$603)+((PI()*(($C$21/2)^2)*($G$20-$AE1165))*$AF$603))+((($D$18+$H$18)/3)*$BG$19)-(((PI()*($C$21/2)^2*(($C$21/2)*$AZ$19))/3)*$AF$603)))</f>
        <v>1.724446139325553</v>
      </c>
      <c r="AG1165" s="73">
        <v>56</v>
      </c>
      <c r="AH1165" s="101">
        <f t="shared" si="171"/>
        <v>1.7786755043952496</v>
      </c>
      <c r="AI1165" s="66">
        <v>56</v>
      </c>
      <c r="AJ1165" s="102">
        <f>IF($AI1165&gt;$G$20,IF('Silo Levels'!$L$27="Pumping",((PI()*((($C$19+$G$20)-$AI1165)*($O$20/($O$19/2)))^2*((($O$20+$G$20)-$AI1165))/3)*$AJ$603)+(((PI()*((($C$19+$G$20)-$AI1165)*($O$20/($O$19/2)))^2*(((($C$19+$G$20)-$AI1165)*($O$20/($O$19/2)))*$AZ$20))/3)*$AJ$603),(((PI()*((($C$19+$G$20)-$AI1165)*($O$20/($O$19/2)))^2*((($O$20+$G$20)-$AI1165)/3))*$AJ$603)-((PI()*((($C$19+$G$20)-$AI1165)*($O$20/($O$19/2)))^2*(((($C$19+$G$20)-$AI1165)*($O$20/($O$19/2)))*$AZ$20)/3)*$AJ$603))),IF('Silo Levels'!$L$27="Pumping",(($D$18*$AJ$603)+((PI()*(($C$21/2)^2)*($G$20-$AI1165))*$AJ$603))+((($D$18+$H$18)/3)*$BG$20)+(((PI()*($C$21/2)^2*(($C$21/2)*$AZ$20))/3)*$AJ$603),(($D$18*$AJ$603)+((PI()*(($C$21/2)^2)*($G$20-$AI1165))*$AJ$603))+((($D$18+$H$18)/3)*$BG$20)-(((PI()*($C$21/2)^2*(($C$21/2)*$AZ$20))/3)*$AJ$603)))</f>
        <v>1.4833653951086827</v>
      </c>
    </row>
    <row r="1166" spans="1:36" x14ac:dyDescent="0.3">
      <c r="A1166">
        <v>56.1</v>
      </c>
      <c r="B1166" s="101">
        <f t="shared" si="163"/>
        <v>0.55429253189842542</v>
      </c>
      <c r="C1166" s="66">
        <v>56.1</v>
      </c>
      <c r="D1166" s="102">
        <f>IF($C1166&gt;$G$20,IF('Silo Levels'!$L$19="Pumping",((PI()*((($C$19+$G$20)-$C1166)*($O$20/($O$19/2)))^2*((($O$20+$G$20)-$C1166))/3)*$D$603)+(((PI()*((($C$19+$G$20)-$C1166)*($O$20/($O$19/2)))^2*(((($C$19+$G$20)-$C1166)*($O$20/($O$19/2)))*$AZ$12))/3)*$D$603),(((PI()*((($C$19+$G$20)-$C1166)*($O$20/($O$19/2)))^2*((($O$20+$G$20)-$C1166)/3))*$D$603)-((PI()*((($C$19+$G$20)-$C1166)*($O$20/($O$19/2)))^2*(((($C$19+$G$20)-$C1166)*($O$20/($O$19/2)))*$AZ$12)/3)*$D$603))),IF('Silo Levels'!$L$19="Pumping",(($D$18*$D$603)+((PI()*(($C$21/2)^2)*($G$20-$C1166))*$D$603))+((($D$18+$H$18)/3)*$BG$12)+(((PI()*($C$21/2)^2*(($C$21/2)*$AZ$12))/3)*$D$603),(($D$18*$D$603)+((PI()*(($C$21/2)^2)*($G$20-$C1166))*$D$603))+((($D$18+$H$18)/3)*$BG$12)-(((PI()*($C$21/2)^2*(($C$21/2)*$AZ$12))/3)*$D$603)))</f>
        <v>0.50964164337429774</v>
      </c>
      <c r="E1166" s="73">
        <v>56.1</v>
      </c>
      <c r="F1166" s="101">
        <f t="shared" si="164"/>
        <v>0.50215401970363294</v>
      </c>
      <c r="G1166" s="66">
        <v>56.1</v>
      </c>
      <c r="H1166" s="102">
        <f>IF($G1166&gt;$G$20,IF('Silo Levels'!$L$20="Pumping",((PI()*((($C$19+$G$20)-$G1166)*($O$20/($O$19/2)))^2*((($O$20+$G$20)-$G1166))/3)*$H$603)+(((PI()*((($C$19+$G$20)-$G1166)*($O$20/($O$19/2)))^2*(((($C$19+$G$20)-$G1166)*($O$20/($O$19/2)))*$AZ$13))/3)*$H$603),(((PI()*((($C$19+$G$20)-$G1166)*($O$20/($O$19/2)))^2*((($O$20+$G$20)-$G1166)/3))*$H$603)-((PI()*((($C$19+$G$20)-$G1166)*($O$20/($O$19/2)))^2*(((($C$19+$G$20)-$G1166)*($O$20/($O$19/2)))*$AZ$13)/3)*$H$603))),IF('Silo Levels'!$L$20="Pumping",(($D$18*$H$603)+((PI()*(($C$21/2)^2)*($G$20-$G1166))*$H$603))+((($D$18+$H$18)/3)*$BG$13)+(((PI()*($C$21/2)^2*(($C$21/2)*$AZ$13))/3)*$H$603),(($D$18*$H$603)+((PI()*(($C$21/2)^2)*($G$20-$G1166))*$H$603))+((($D$18+$H$18)/3)*$BG$13)-(((PI()*($C$21/2)^2*(($C$21/2)*$AZ$13))/3)*$H$603)))</f>
        <v>0.4443670419271753</v>
      </c>
      <c r="I1166" s="73">
        <v>56.1</v>
      </c>
      <c r="J1166" s="101">
        <f t="shared" si="165"/>
        <v>0.50444181168486257</v>
      </c>
      <c r="K1166" s="66">
        <v>56.1</v>
      </c>
      <c r="L1166" s="102">
        <f>IF($K1166&gt;$G$20,IF('Silo Levels'!$L$21="Pumping",((PI()*((($C$19+$G$20)-$K1166)*($O$20/($O$19/2)))^2*((($O$20+$G$20)-$K1166))/3)*$L$603)+(((PI()*((($C$19+$G$20)-$K1166)*($O$20/($O$19/2)))^2*(((($C$19+$G$20)-$K1166)*($O$20/($O$19/2)))*$AZ$14))/3)*$L$603),(((PI()*((($C$19+$G$20)-$K1166)*($O$20/($O$19/2)))^2*((($O$20+$G$20)-$K1166)/3))*$L$603)-((PI()*((($C$19+$G$20)-$K1166)*($O$20/($O$19/2)))^2*(((($C$19+$G$20)-$K1166)*($O$20/($O$19/2)))*$AZ$14)/3)*$L$603))),IF('Silo Levels'!$L$21="Pumping",(($D$18*$L$603)+((PI()*(($C$21/2)^2)*($G$20-$K1166))*$L$603))+((($D$18+$H$18)/3)*$BG$14)+(((PI()*($C$21/2)^2*(($C$21/2)*$AZ$14))/3)*$L$603),(($D$18*$L$603)+((PI()*(($C$21/2)^2)*($G$20-$K1166))*$L$603))+((($D$18+$H$18)/3)*$BG$14)-(((PI()*($C$21/2)^2*(($C$21/2)*$AZ$14))/3)*$L$603)))</f>
        <v>0.44639155893859689</v>
      </c>
      <c r="M1166" s="73">
        <v>56.1</v>
      </c>
      <c r="N1166" s="101">
        <f t="shared" si="166"/>
        <v>0.51634070383107611</v>
      </c>
      <c r="O1166" s="66">
        <v>56.1</v>
      </c>
      <c r="P1166" s="102">
        <f>IF($O1166&gt;$G$20,IF('Silo Levels'!$L$22="Pumping",((PI()*((($C$19+$G$20)-$O1166)*($O$20/($O$19/2)))^2*((($O$20+$G$20)-$O1166))/3)*$P$603)+(((PI()*((($C$19+$G$20)-$O1166)*($O$20/($O$19/2)))^2*(((($C$19+$G$20)-$O1166)*($O$20/($O$19/2)))*$AZ$15))/3)*$P$603),(((PI()*((($C$19+$G$20)-$O1166)*($O$20/($O$19/2)))^2*((($O$20+$G$20)-$O1166)/3))*$P$603)-((PI()*((($C$19+$G$20)-$O1166)*($O$20/($O$19/2)))^2*(((($C$19+$G$20)-$O1166)*($O$20/($O$19/2)))*$AZ$15)/3)*$P$603))),IF('Silo Levels'!$L$22="Pumping",(($D$18*$P$603)+((PI()*(($C$21/2)^2)*($G$20-$O1166))*$P$603))+((($D$18+$H$18)/3)*$BG$15)+(((PI()*($C$21/2)^2*(($C$21/2)*$AZ$15))/3)*$P$603),(($D$18*$P$603)+((PI()*(($C$21/2)^2)*($G$20-$O1166))*$P$603))+((($D$18+$H$18)/3)*$BG$15)-(((PI()*($C$21/2)^2*(($C$21/2)*$AZ$15))/3)*$P$603)))</f>
        <v>0.45692114806414852</v>
      </c>
      <c r="Q1166" s="73">
        <v>56.1</v>
      </c>
      <c r="R1166" s="101">
        <f t="shared" si="167"/>
        <v>0.53411485943103099</v>
      </c>
      <c r="S1166" s="66">
        <v>56.1</v>
      </c>
      <c r="T1166" s="102">
        <f>IF($S1166&gt;$G$20,IF('Silo Levels'!$L$23="Pumping",((PI()*((($C$19+$G$20)-$S1166)*($O$20/($O$19/2)))^2*((($O$20+$G$20)-$S1166))/3)*$T$603)+(((PI()*((($C$19+$G$20)-$S1166)*($O$20/($O$19/2)))^2*(((($C$19+$G$20)-$S1166)*($O$20/($O$19/2)))*$AZ$16))/3)*$T$603),(((PI()*((($C$19+$G$20)-$S1166)*($O$20/($O$19/2)))^2*((($O$20+$G$20)-$S1166)/3))*$T$603)-((PI()*((($C$19+$G$20)-$S1166)*($O$20/($O$19/2)))^2*(((($C$19+$G$20)-$S1166)*($O$20/($O$19/2)))*$AZ$16)/3)*$T$603))),IF('Silo Levels'!$L$23="Pumping",(($D$18*$T$603)+((PI()*(($C$21/2)^2)*($G$20-$S1166))*$T$603))+((($D$18+$H$18)/3)*$BG$16)+(((PI()*($C$21/2)^2*(($C$21/2)*$AZ$16))/3)*$T$603),(($D$18*$T$603)+((PI()*(($C$21/2)^2)*($G$20-$S1166))*$T$603))+((($D$18+$H$18)/3)*$BG$16)-(((PI()*($C$21/2)^2*(($C$21/2)*$AZ$16))/3)*$T$603)))</f>
        <v>0.47264988593498497</v>
      </c>
      <c r="U1166" s="73">
        <v>56.1</v>
      </c>
      <c r="V1166" s="101">
        <f t="shared" si="168"/>
        <v>0.50215401970363294</v>
      </c>
      <c r="W1166" s="66">
        <v>56.1</v>
      </c>
      <c r="X1166" s="102">
        <f>IF($W1166&gt;$G$20,IF('Silo Levels'!$L$24="Pumping",((PI()*((($C$19+$G$20)-$W1166)*($O$20/($O$19/2)))^2*((($O$20+$G$20)-$W1166))/3)*$X$603)+(((PI()*((($C$19+$G$20)-$W1166)*($O$20/($O$19/2)))^2*(((($C$19+$G$20)-$W1166)*($O$20/($O$19/2)))*$AZ$17))/3)*$X$603),(((PI()*((($C$19+$G$20)-$W1166)*($O$20/($O$19/2)))^2*((($O$20+$G$20)-$W1166)/3))*$X$603)-((PI()*((($C$19+$G$20)-$W1166)*($O$20/($O$19/2)))^2*(((($C$19+$G$20)-$W1166)*($O$20/($O$19/2)))*$AZ$17)/3)*$X$603))),IF('Silo Levels'!$L$24="Pumping",(($D$18*$X$603)+((PI()*(($C$21/2)^2)*($G$20-$W1166))*$X$603))+((($D$18+$H$18)/3)*$BG$17)+(((PI()*($C$21/2)^2*(($C$21/2)*$AZ$17))/3)*$X$603),(($D$18*$X$603)+((PI()*(($C$21/2)^2)*($G$20-$W1166))*$X$603))+((($D$18+$H$18)/3)*$BG$17)-(((PI()*($C$21/2)^2*(($C$21/2)*$AZ$17))/3)*$X$603)))</f>
        <v>0.4443670419271753</v>
      </c>
      <c r="Y1166" s="73">
        <v>56.1</v>
      </c>
      <c r="Z1166" s="101">
        <f t="shared" si="169"/>
        <v>0.57654731770805168</v>
      </c>
      <c r="AA1166" s="66">
        <v>56.1</v>
      </c>
      <c r="AB1166" s="102">
        <f>IF($AA1166&gt;$G$20,IF('Silo Levels'!$L$25="Pumping",((PI()*((($C$19+$G$20)-$AA1166)*($O$20/($O$19/2)))^2*((($O$20+$G$20)-$AA1166))/3)*$AB$603)+(((PI()*((($C$19+$G$20)-$AA1166)*($O$20/($O$19/2)))^2*(((($C$19+$G$20)-$AA1166)*($O$20/($O$19/2)))*$AZ$18))/3)*$AB$603),(((PI()*((($C$19+$G$20)-$AA1166)*($O$20/($O$19/2)))^2*((($O$20+$G$20)-$AA1166)/3))*$AB$603)-((PI()*((($C$19+$G$20)-$AA1166)*($O$20/($O$19/2)))^2*(((($C$19+$G$20)-$AA1166)*($O$20/($O$19/2)))*$AZ$18)/3)*$AB$603))),IF('Silo Levels'!$L$25="Pumping",(($D$18*$AB$603)+((PI()*(($C$21/2)^2)*($G$20-$AA1166))*$AB$603))+((($D$18+$H$18)/3)*$BG$18)+(((PI()*($C$21/2)^2*(($C$21/2)*$AZ$18))/3)*$AB$603),(($D$18*$AB$603)+((PI()*(($C$21/2)^2)*($G$20-$AA1166))*$AB$603))+((($D$18+$H$18)/3)*$BG$18)-(((PI()*($C$21/2)^2*(($C$21/2)*$AZ$18))/3)*$AB$603)))</f>
        <v>0.51019929353981974</v>
      </c>
      <c r="AC1166" s="73">
        <v>56.1</v>
      </c>
      <c r="AD1166" s="101">
        <f t="shared" si="170"/>
        <v>0.58604269298682565</v>
      </c>
      <c r="AE1166" s="66">
        <v>56.1</v>
      </c>
      <c r="AF1166" s="102">
        <f>IF($AE1166&gt;$G$20,IF('Silo Levels'!$L$26="Pumping",((PI()*((($C$19+$G$20)-$AE1166)*($O$20/($O$19/2)))^2*((($O$20+$G$20)-$AE1166))/3)*$AF$603)+(((PI()*((($C$19+$G$20)-$AE1166)*($O$20/($O$19/2)))^2*(((($C$19+$G$20)-$AE1166)*($O$20/($O$19/2)))*$AZ$19))/3)*$AF$603),(((PI()*((($C$19+$G$20)-$AE1166)*($O$20/($O$19/2)))^2*((($O$20+$G$20)-$AE1166)/3))*$AF$603)-((PI()*((($C$19+$G$20)-$AE1166)*($O$20/($O$19/2)))^2*(((($C$19+$G$20)-$AE1166)*($O$20/($O$19/2)))*$AZ$19)/3)*$AF$603))),IF('Silo Levels'!$L$26="Pumping",(($D$18*$AF$603)+((PI()*(($C$21/2)^2)*($G$20-$AE1166))*$AF$603))+((($D$18+$H$18)/3)*$BG$19)+(((PI()*($C$21/2)^2*(($C$21/2)*$AZ$19))/3)*$AF$603),(($D$18*$AF$603)+((PI()*(($C$21/2)^2)*($G$20-$AE1166))*$AF$603))+((($D$18+$H$18)/3)*$BG$19)-(((PI()*($C$21/2)^2*(($C$21/2)*$AZ$19))/3)*$AF$603)))</f>
        <v>0.55232232558274486</v>
      </c>
      <c r="AG1166" s="73">
        <v>56.1</v>
      </c>
      <c r="AH1166" s="101">
        <f t="shared" si="171"/>
        <v>0.55429253189842542</v>
      </c>
      <c r="AI1166" s="66">
        <v>56.1</v>
      </c>
      <c r="AJ1166" s="102">
        <f>IF($AI1166&gt;$G$20,IF('Silo Levels'!$L$27="Pumping",((PI()*((($C$19+$G$20)-$AI1166)*($O$20/($O$19/2)))^2*((($O$20+$G$20)-$AI1166))/3)*$AJ$603)+(((PI()*((($C$19+$G$20)-$AI1166)*($O$20/($O$19/2)))^2*(((($C$19+$G$20)-$AI1166)*($O$20/($O$19/2)))*$AZ$20))/3)*$AJ$603),(((PI()*((($C$19+$G$20)-$AI1166)*($O$20/($O$19/2)))^2*((($O$20+$G$20)-$AI1166)/3))*$AJ$603)-((PI()*((($C$19+$G$20)-$AI1166)*($O$20/($O$19/2)))^2*(((($C$19+$G$20)-$AI1166)*($O$20/($O$19/2)))*$AZ$20)/3)*$AJ$603))),IF('Silo Levels'!$L$27="Pumping",(($D$18*$AJ$603)+((PI()*(($C$21/2)^2)*($G$20-$AI1166))*$AJ$603))+((($D$18+$H$18)/3)*$BG$20)+(((PI()*($C$21/2)^2*(($C$21/2)*$AZ$20))/3)*$AJ$603),(($D$18*$AJ$603)+((PI()*(($C$21/2)^2)*($G$20-$AI1166))*$AJ$603))+((($D$18+$H$18)/3)*$BG$20)-(((PI()*($C$21/2)^2*(($C$21/2)*$AZ$20))/3)*$AJ$603)))</f>
        <v>0.49050554829252879</v>
      </c>
    </row>
    <row r="1167" spans="1:36" x14ac:dyDescent="0.3">
      <c r="A1167">
        <v>56.2</v>
      </c>
      <c r="B1167" s="101">
        <f t="shared" si="163"/>
        <v>5.2029098023836512E-2</v>
      </c>
      <c r="C1167" s="66">
        <v>56.2</v>
      </c>
      <c r="D1167" s="102">
        <f>IF($C1167&gt;$G$20,IF('Silo Levels'!$L$19="Pumping",((PI()*((($C$19+$G$20)-$C1167)*($O$20/($O$19/2)))^2*((($O$20+$G$20)-$C1167))/3)*$D$603)+(((PI()*((($C$19+$G$20)-$C1167)*($O$20/($O$19/2)))^2*(((($C$19+$G$20)-$C1167)*($O$20/($O$19/2)))*$AZ$12))/3)*$D$603),(((PI()*((($C$19+$G$20)-$C1167)*($O$20/($O$19/2)))^2*((($O$20+$G$20)-$C1167)/3))*$D$603)-((PI()*((($C$19+$G$20)-$C1167)*($O$20/($O$19/2)))^2*(((($C$19+$G$20)-$C1167)*($O$20/($O$19/2)))*$AZ$12)/3)*$D$603))),IF('Silo Levels'!$L$19="Pumping",(($D$18*$D$603)+((PI()*(($C$21/2)^2)*($G$20-$C1167))*$D$603))+((($D$18+$H$18)/3)*$BG$12)+(((PI()*($C$21/2)^2*(($C$21/2)*$AZ$12))/3)*$D$603),(($D$18*$D$603)+((PI()*(($C$21/2)^2)*($G$20-$C1167))*$D$603))+((($D$18+$H$18)/3)*$BG$12)-(((PI()*($C$21/2)^2*(($C$21/2)*$AZ$12))/3)*$D$603)))</f>
        <v>5.037536141183202E-2</v>
      </c>
      <c r="E1167" s="73">
        <v>56.2</v>
      </c>
      <c r="F1167" s="101">
        <f t="shared" si="164"/>
        <v>4.7135076174924136E-2</v>
      </c>
      <c r="G1167" s="66">
        <v>56.2</v>
      </c>
      <c r="H1167" s="102">
        <f>IF($G1167&gt;$G$20,IF('Silo Levels'!$L$20="Pumping",((PI()*((($C$19+$G$20)-$G1167)*($O$20/($O$19/2)))^2*((($O$20+$G$20)-$G1167))/3)*$H$603)+(((PI()*((($C$19+$G$20)-$G1167)*($O$20/($O$19/2)))^2*(((($C$19+$G$20)-$G1167)*($O$20/($O$19/2)))*$AZ$13))/3)*$H$603),(((PI()*((($C$19+$G$20)-$G1167)*($O$20/($O$19/2)))^2*((($O$20+$G$20)-$G1167)/3))*$H$603)-((PI()*((($C$19+$G$20)-$G1167)*($O$20/($O$19/2)))^2*(((($C$19+$G$20)-$G1167)*($O$20/($O$19/2)))*$AZ$13)/3)*$H$603))),IF('Silo Levels'!$L$20="Pumping",(($D$18*$H$603)+((PI()*(($C$21/2)^2)*($G$20-$G1167))*$H$603))+((($D$18+$H$18)/3)*$BG$13)+(((PI()*($C$21/2)^2*(($C$21/2)*$AZ$13))/3)*$H$603),(($D$18*$H$603)+((PI()*(($C$21/2)^2)*($G$20-$G1167))*$H$603))+((($D$18+$H$18)/3)*$BG$13)-(((PI()*($C$21/2)^2*(($C$21/2)*$AZ$13))/3)*$H$603)))</f>
        <v>4.4994817738759345E-2</v>
      </c>
      <c r="I1167" s="73">
        <v>56.2</v>
      </c>
      <c r="J1167" s="101">
        <f t="shared" si="165"/>
        <v>4.7349821542035368E-2</v>
      </c>
      <c r="K1167" s="66">
        <v>56.2</v>
      </c>
      <c r="L1167" s="102">
        <f>IF($K1167&gt;$G$20,IF('Silo Levels'!$L$21="Pumping",((PI()*((($C$19+$G$20)-$K1167)*($O$20/($O$19/2)))^2*((($O$20+$G$20)-$K1167))/3)*$L$603)+(((PI()*((($C$19+$G$20)-$K1167)*($O$20/($O$19/2)))^2*(((($C$19+$G$20)-$K1167)*($O$20/($O$19/2)))*$AZ$14))/3)*$L$603),(((PI()*((($C$19+$G$20)-$K1167)*($O$20/($O$19/2)))^2*((($O$20+$G$20)-$K1167)/3))*$L$603)-((PI()*((($C$19+$G$20)-$K1167)*($O$20/($O$19/2)))^2*(((($C$19+$G$20)-$K1167)*($O$20/($O$19/2)))*$AZ$14)/3)*$L$603))),IF('Silo Levels'!$L$21="Pumping",(($D$18*$L$603)+((PI()*(($C$21/2)^2)*($G$20-$K1167))*$L$603))+((($D$18+$H$18)/3)*$BG$14)+(((PI()*($C$21/2)^2*(($C$21/2)*$AZ$14))/3)*$L$603),(($D$18*$L$603)+((PI()*(($C$21/2)^2)*($G$20-$K1167))*$L$603))+((($D$18+$H$18)/3)*$BG$14)-(((PI()*($C$21/2)^2*(($C$21/2)*$AZ$14))/3)*$L$603)))</f>
        <v>4.5199812181062872E-2</v>
      </c>
      <c r="M1167" s="73">
        <v>56.2</v>
      </c>
      <c r="N1167" s="101">
        <f t="shared" si="166"/>
        <v>4.8466720273703377E-2</v>
      </c>
      <c r="O1167" s="66">
        <v>56.2</v>
      </c>
      <c r="P1167" s="102">
        <f>IF($O1167&gt;$G$20,IF('Silo Levels'!$L$22="Pumping",((PI()*((($C$19+$G$20)-$O1167)*($O$20/($O$19/2)))^2*((($O$20+$G$20)-$O1167))/3)*$P$603)+(((PI()*((($C$19+$G$20)-$O1167)*($O$20/($O$19/2)))^2*(((($C$19+$G$20)-$O1167)*($O$20/($O$19/2)))*$AZ$15))/3)*$P$603),(((PI()*((($C$19+$G$20)-$O1167)*($O$20/($O$19/2)))^2*((($O$20+$G$20)-$O1167)/3))*$P$603)-((PI()*((($C$19+$G$20)-$O1167)*($O$20/($O$19/2)))^2*(((($C$19+$G$20)-$O1167)*($O$20/($O$19/2)))*$AZ$15)/3)*$P$603))),IF('Silo Levels'!$L$22="Pumping",(($D$18*$P$603)+((PI()*(($C$21/2)^2)*($G$20-$O1167))*$P$603))+((($D$18+$H$18)/3)*$BG$15)+(((PI()*($C$21/2)^2*(($C$21/2)*$AZ$15))/3)*$P$603),(($D$18*$P$603)+((PI()*(($C$21/2)^2)*($G$20-$O1167))*$P$603))+((($D$18+$H$18)/3)*$BG$15)-(((PI()*($C$21/2)^2*(($C$21/2)*$AZ$15))/3)*$P$603)))</f>
        <v>4.6265995986039705E-2</v>
      </c>
      <c r="Q1167" s="73">
        <v>56.2</v>
      </c>
      <c r="R1167" s="101">
        <f t="shared" si="167"/>
        <v>5.0135105162155094E-2</v>
      </c>
      <c r="S1167" s="66">
        <v>56.2</v>
      </c>
      <c r="T1167" s="102">
        <f>IF($S1167&gt;$G$20,IF('Silo Levels'!$L$23="Pumping",((PI()*((($C$19+$G$20)-$S1167)*($O$20/($O$19/2)))^2*((($O$20+$G$20)-$S1167))/3)*$T$603)+(((PI()*((($C$19+$G$20)-$S1167)*($O$20/($O$19/2)))^2*(((($C$19+$G$20)-$S1167)*($O$20/($O$19/2)))*$AZ$16))/3)*$T$603),(((PI()*((($C$19+$G$20)-$S1167)*($O$20/($O$19/2)))^2*((($O$20+$G$20)-$S1167)/3))*$T$603)-((PI()*((($C$19+$G$20)-$S1167)*($O$20/($O$19/2)))^2*(((($C$19+$G$20)-$S1167)*($O$20/($O$19/2)))*$AZ$16)/3)*$T$603))),IF('Silo Levels'!$L$23="Pumping",(($D$18*$T$603)+((PI()*(($C$21/2)^2)*($G$20-$S1167))*$T$603))+((($D$18+$H$18)/3)*$BG$16)+(((PI()*($C$21/2)^2*(($C$21/2)*$AZ$16))/3)*$T$603),(($D$18*$T$603)+((PI()*(($C$21/2)^2)*($G$20-$S1167))*$T$603))+((($D$18+$H$18)/3)*$BG$16)-(((PI()*($C$21/2)^2*(($C$21/2)*$AZ$16))/3)*$T$603)))</f>
        <v>4.7858624662301862E-2</v>
      </c>
      <c r="U1167" s="73">
        <v>56.2</v>
      </c>
      <c r="V1167" s="101">
        <f t="shared" si="168"/>
        <v>4.7135076174924136E-2</v>
      </c>
      <c r="W1167" s="66">
        <v>56.2</v>
      </c>
      <c r="X1167" s="102">
        <f>IF($W1167&gt;$G$20,IF('Silo Levels'!$L$24="Pumping",((PI()*((($C$19+$G$20)-$W1167)*($O$20/($O$19/2)))^2*((($O$20+$G$20)-$W1167))/3)*$X$603)+(((PI()*((($C$19+$G$20)-$W1167)*($O$20/($O$19/2)))^2*(((($C$19+$G$20)-$W1167)*($O$20/($O$19/2)))*$AZ$17))/3)*$X$603),(((PI()*((($C$19+$G$20)-$W1167)*($O$20/($O$19/2)))^2*((($O$20+$G$20)-$W1167)/3))*$X$603)-((PI()*((($C$19+$G$20)-$W1167)*($O$20/($O$19/2)))^2*(((($C$19+$G$20)-$W1167)*($O$20/($O$19/2)))*$AZ$17)/3)*$X$603))),IF('Silo Levels'!$L$24="Pumping",(($D$18*$X$603)+((PI()*(($C$21/2)^2)*($G$20-$W1167))*$X$603))+((($D$18+$H$18)/3)*$BG$17)+(((PI()*($C$21/2)^2*(($C$21/2)*$AZ$17))/3)*$X$603),(($D$18*$X$603)+((PI()*(($C$21/2)^2)*($G$20-$W1167))*$X$603))+((($D$18+$H$18)/3)*$BG$17)-(((PI()*($C$21/2)^2*(($C$21/2)*$AZ$17))/3)*$X$603)))</f>
        <v>4.4994817738759345E-2</v>
      </c>
      <c r="Y1167" s="73">
        <v>56.2</v>
      </c>
      <c r="Z1167" s="101">
        <f t="shared" si="169"/>
        <v>5.4118060738926305E-2</v>
      </c>
      <c r="AA1167" s="66">
        <v>56.2</v>
      </c>
      <c r="AB1167" s="102">
        <f>IF($AA1167&gt;$G$20,IF('Silo Levels'!$L$25="Pumping",((PI()*((($C$19+$G$20)-$AA1167)*($O$20/($O$19/2)))^2*((($O$20+$G$20)-$AA1167))/3)*$AB$603)+(((PI()*((($C$19+$G$20)-$AA1167)*($O$20/($O$19/2)))^2*(((($C$19+$G$20)-$AA1167)*($O$20/($O$19/2)))*$AZ$18))/3)*$AB$603),(((PI()*((($C$19+$G$20)-$AA1167)*($O$20/($O$19/2)))^2*((($O$20+$G$20)-$AA1167)/3))*$AB$603)-((PI()*((($C$19+$G$20)-$AA1167)*($O$20/($O$19/2)))^2*(((($C$19+$G$20)-$AA1167)*($O$20/($O$19/2)))*$AZ$18)/3)*$AB$603))),IF('Silo Levels'!$L$25="Pumping",(($D$18*$AB$603)+((PI()*(($C$21/2)^2)*($G$20-$AA1167))*$AB$603))+((($D$18+$H$18)/3)*$BG$18)+(((PI()*($C$21/2)^2*(($C$21/2)*$AZ$18))/3)*$AB$603),(($D$18*$AB$603)+((PI()*(($C$21/2)^2)*($G$20-$AA1167))*$AB$603))+((($D$18+$H$18)/3)*$BG$18)-(((PI()*($C$21/2)^2*(($C$21/2)*$AZ$18))/3)*$AB$603)))</f>
        <v>5.1660726510473619E-2</v>
      </c>
      <c r="AC1167" s="73">
        <v>56.2</v>
      </c>
      <c r="AD1167" s="101">
        <f t="shared" si="170"/>
        <v>5.500935149736462E-2</v>
      </c>
      <c r="AE1167" s="66">
        <v>56.2</v>
      </c>
      <c r="AF1167" s="102">
        <f>IF($AE1167&gt;$G$20,IF('Silo Levels'!$L$26="Pumping",((PI()*((($C$19+$G$20)-$AE1167)*($O$20/($O$19/2)))^2*((($O$20+$G$20)-$AE1167))/3)*$AF$603)+(((PI()*((($C$19+$G$20)-$AE1167)*($O$20/($O$19/2)))^2*(((($C$19+$G$20)-$AE1167)*($O$20/($O$19/2)))*$AZ$19))/3)*$AF$603),(((PI()*((($C$19+$G$20)-$AE1167)*($O$20/($O$19/2)))^2*((($O$20+$G$20)-$AE1167)/3))*$AF$603)-((PI()*((($C$19+$G$20)-$AE1167)*($O$20/($O$19/2)))^2*(((($C$19+$G$20)-$AE1167)*($O$20/($O$19/2)))*$AZ$19)/3)*$AF$603))),IF('Silo Levels'!$L$26="Pumping",(($D$18*$AF$603)+((PI()*(($C$21/2)^2)*($G$20-$AE1167))*$AF$603))+((($D$18+$H$18)/3)*$BG$19)+(((PI()*($C$21/2)^2*(($C$21/2)*$AZ$19))/3)*$AF$603),(($D$18*$AF$603)+((PI()*(($C$21/2)^2)*($G$20-$AE1167))*$AF$603))+((($D$18+$H$18)/3)*$BG$19)-(((PI()*($C$21/2)^2*(($C$21/2)*$AZ$19))/3)*$AF$603)))</f>
        <v>5.3760449000917358E-2</v>
      </c>
      <c r="AG1167" s="73">
        <v>56.2</v>
      </c>
      <c r="AH1167" s="101">
        <f t="shared" si="171"/>
        <v>5.2029098023836512E-2</v>
      </c>
      <c r="AI1167" s="66">
        <v>56.2</v>
      </c>
      <c r="AJ1167" s="102">
        <f>IF($AI1167&gt;$G$20,IF('Silo Levels'!$L$27="Pumping",((PI()*((($C$19+$G$20)-$AI1167)*($O$20/($O$19/2)))^2*((($O$20+$G$20)-$AI1167))/3)*$AJ$603)+(((PI()*((($C$19+$G$20)-$AI1167)*($O$20/($O$19/2)))^2*(((($C$19+$G$20)-$AI1167)*($O$20/($O$19/2)))*$AZ$20))/3)*$AJ$603),(((PI()*((($C$19+$G$20)-$AI1167)*($O$20/($O$19/2)))^2*((($O$20+$G$20)-$AI1167)/3))*$AJ$603)-((PI()*((($C$19+$G$20)-$AI1167)*($O$20/($O$19/2)))^2*(((($C$19+$G$20)-$AI1167)*($O$20/($O$19/2)))*$AZ$20)/3)*$AJ$603))),IF('Silo Levels'!$L$27="Pumping",(($D$18*$AJ$603)+((PI()*(($C$21/2)^2)*($G$20-$AI1167))*$AJ$603))+((($D$18+$H$18)/3)*$BG$20)+(((PI()*($C$21/2)^2*(($C$21/2)*$AZ$20))/3)*$AJ$603),(($D$18*$AJ$603)+((PI()*(($C$21/2)^2)*($G$20-$AI1167))*$AJ$603))+((($D$18+$H$18)/3)*$BG$20)-(((PI()*($C$21/2)^2*(($C$21/2)*$AZ$20))/3)*$AJ$603)))</f>
        <v>4.966661714954438E-2</v>
      </c>
    </row>
    <row r="1168" spans="1:36" x14ac:dyDescent="0.3">
      <c r="A1168">
        <v>56.3</v>
      </c>
      <c r="B1168" s="101">
        <f t="shared" si="163"/>
        <v>4.2470136947854495E-2</v>
      </c>
      <c r="C1168" s="66">
        <v>56.3</v>
      </c>
      <c r="D1168" s="102">
        <f>IF($C1168&gt;$G$20,IF('Silo Levels'!$L$19="Pumping",((PI()*((($C$19+$G$20)-$C1168)*($O$20/($O$19/2)))^2*((($O$20+$G$20)-$C1168))/3)*$D$603)+(((PI()*((($C$19+$G$20)-$C1168)*($O$20/($O$19/2)))^2*(((($C$19+$G$20)-$C1168)*($O$20/($O$19/2)))*$AZ$12))/3)*$D$603),(((PI()*((($C$19+$G$20)-$C1168)*($O$20/($O$19/2)))^2*((($O$20+$G$20)-$C1168)/3))*$D$603)-((PI()*((($C$19+$G$20)-$C1168)*($O$20/($O$19/2)))^2*(((($C$19+$G$20)-$C1168)*($O$20/($O$19/2)))*$AZ$12)/3)*$D$603))),IF('Silo Levels'!$L$19="Pumping",(($D$18*$D$603)+((PI()*(($C$21/2)^2)*($G$20-$C1168))*$D$603))+((($D$18+$H$18)/3)*$BG$12)+(((PI()*($C$21/2)^2*(($C$21/2)*$AZ$12))/3)*$D$603),(($D$18*$D$603)+((PI()*(($C$21/2)^2)*($G$20-$C1168))*$D$603))+((($D$18+$H$18)/3)*$BG$12)-(((PI()*($C$21/2)^2*(($C$21/2)*$AZ$12))/3)*$D$603)))</f>
        <v>4.4123873559858987E-2</v>
      </c>
      <c r="E1168" s="73">
        <v>56.3</v>
      </c>
      <c r="F1168" s="101">
        <f t="shared" si="164"/>
        <v>3.8475261271672737E-2</v>
      </c>
      <c r="G1168" s="66">
        <v>56.3</v>
      </c>
      <c r="H1168" s="102">
        <f>IF($G1168&gt;$G$20,IF('Silo Levels'!$L$20="Pumping",((PI()*((($C$19+$G$20)-$G1168)*($O$20/($O$19/2)))^2*((($O$20+$G$20)-$G1168))/3)*$H$603)+(((PI()*((($C$19+$G$20)-$G1168)*($O$20/($O$19/2)))^2*(((($C$19+$G$20)-$G1168)*($O$20/($O$19/2)))*$AZ$13))/3)*$H$603),(((PI()*((($C$19+$G$20)-$G1168)*($O$20/($O$19/2)))^2*((($O$20+$G$20)-$G1168)/3))*$H$603)-((PI()*((($C$19+$G$20)-$G1168)*($O$20/($O$19/2)))^2*(((($C$19+$G$20)-$G1168)*($O$20/($O$19/2)))*$AZ$13)/3)*$H$603))),IF('Silo Levels'!$L$20="Pumping",(($D$18*$H$603)+((PI()*(($C$21/2)^2)*($G$20-$G1168))*$H$603))+((($D$18+$H$18)/3)*$BG$13)+(((PI()*($C$21/2)^2*(($C$21/2)*$AZ$13))/3)*$H$603),(($D$18*$H$603)+((PI()*(($C$21/2)^2)*($G$20-$G1168))*$H$603))+((($D$18+$H$18)/3)*$BG$13)-(((PI()*($C$21/2)^2*(($C$21/2)*$AZ$13))/3)*$H$603)))</f>
        <v>4.0615519707837527E-2</v>
      </c>
      <c r="I1168" s="73">
        <v>56.3</v>
      </c>
      <c r="J1168" s="101">
        <f t="shared" si="165"/>
        <v>3.8650552896869722E-2</v>
      </c>
      <c r="K1168" s="66">
        <v>56.3</v>
      </c>
      <c r="L1168" s="102">
        <f>IF($K1168&gt;$G$20,IF('Silo Levels'!$L$21="Pumping",((PI()*((($C$19+$G$20)-$K1168)*($O$20/($O$19/2)))^2*((($O$20+$G$20)-$K1168))/3)*$L$603)+(((PI()*((($C$19+$G$20)-$K1168)*($O$20/($O$19/2)))^2*(((($C$19+$G$20)-$K1168)*($O$20/($O$19/2)))*$AZ$14))/3)*$L$603),(((PI()*((($C$19+$G$20)-$K1168)*($O$20/($O$19/2)))^2*((($O$20+$G$20)-$K1168)/3))*$L$603)-((PI()*((($C$19+$G$20)-$K1168)*($O$20/($O$19/2)))^2*(((($C$19+$G$20)-$K1168)*($O$20/($O$19/2)))*$AZ$14)/3)*$L$603))),IF('Silo Levels'!$L$21="Pumping",(($D$18*$L$603)+((PI()*(($C$21/2)^2)*($G$20-$K1168))*$L$603))+((($D$18+$H$18)/3)*$BG$14)+(((PI()*($C$21/2)^2*(($C$21/2)*$AZ$14))/3)*$L$603),(($D$18*$L$603)+((PI()*(($C$21/2)^2)*($G$20-$K1168))*$L$603))+((($D$18+$H$18)/3)*$BG$14)-(((PI()*($C$21/2)^2*(($C$21/2)*$AZ$14))/3)*$L$603)))</f>
        <v>4.0800562257842218E-2</v>
      </c>
      <c r="M1168" s="73">
        <v>56.3</v>
      </c>
      <c r="N1168" s="101">
        <f t="shared" si="166"/>
        <v>3.9562251232848823E-2</v>
      </c>
      <c r="O1168" s="66">
        <v>56.3</v>
      </c>
      <c r="P1168" s="102">
        <f>IF($O1168&gt;$G$20,IF('Silo Levels'!$L$22="Pumping",((PI()*((($C$19+$G$20)-$O1168)*($O$20/($O$19/2)))^2*((($O$20+$G$20)-$O1168))/3)*$P$603)+(((PI()*((($C$19+$G$20)-$O1168)*($O$20/($O$19/2)))^2*(((($C$19+$G$20)-$O1168)*($O$20/($O$19/2)))*$AZ$15))/3)*$P$603),(((PI()*((($C$19+$G$20)-$O1168)*($O$20/($O$19/2)))^2*((($O$20+$G$20)-$O1168)/3))*$P$603)-((PI()*((($C$19+$G$20)-$O1168)*($O$20/($O$19/2)))^2*(((($C$19+$G$20)-$O1168)*($O$20/($O$19/2)))*$AZ$15)/3)*$P$603))),IF('Silo Levels'!$L$22="Pumping",(($D$18*$P$603)+((PI()*(($C$21/2)^2)*($G$20-$O1168))*$P$603))+((($D$18+$H$18)/3)*$BG$15)+(((PI()*($C$21/2)^2*(($C$21/2)*$AZ$15))/3)*$P$603),(($D$18*$P$603)+((PI()*(($C$21/2)^2)*($G$20-$O1168))*$P$603))+((($D$18+$H$18)/3)*$BG$15)-(((PI()*($C$21/2)^2*(($C$21/2)*$AZ$15))/3)*$P$603)))</f>
        <v>4.1762975520512495E-2</v>
      </c>
      <c r="Q1168" s="73">
        <v>56.3</v>
      </c>
      <c r="R1168" s="101">
        <f t="shared" si="167"/>
        <v>4.0924114831979705E-2</v>
      </c>
      <c r="S1168" s="66">
        <v>56.3</v>
      </c>
      <c r="T1168" s="102">
        <f>IF($S1168&gt;$G$20,IF('Silo Levels'!$L$23="Pumping",((PI()*((($C$19+$G$20)-$S1168)*($O$20/($O$19/2)))^2*((($O$20+$G$20)-$S1168))/3)*$T$603)+(((PI()*((($C$19+$G$20)-$S1168)*($O$20/($O$19/2)))^2*(((($C$19+$G$20)-$S1168)*($O$20/($O$19/2)))*$AZ$16))/3)*$T$603),(((PI()*((($C$19+$G$20)-$S1168)*($O$20/($O$19/2)))^2*((($O$20+$G$20)-$S1168)/3))*$T$603)-((PI()*((($C$19+$G$20)-$S1168)*($O$20/($O$19/2)))^2*(((($C$19+$G$20)-$S1168)*($O$20/($O$19/2)))*$AZ$16)/3)*$T$603))),IF('Silo Levels'!$L$23="Pumping",(($D$18*$T$603)+((PI()*(($C$21/2)^2)*($G$20-$S1168))*$T$603))+((($D$18+$H$18)/3)*$BG$16)+(((PI()*($C$21/2)^2*(($C$21/2)*$AZ$16))/3)*$T$603),(($D$18*$T$603)+((PI()*(($C$21/2)^2)*($G$20-$S1168))*$T$603))+((($D$18+$H$18)/3)*$BG$16)-(((PI()*($C$21/2)^2*(($C$21/2)*$AZ$16))/3)*$T$603)))</f>
        <v>4.3200595331832937E-2</v>
      </c>
      <c r="U1168" s="73">
        <v>56.3</v>
      </c>
      <c r="V1168" s="101">
        <f t="shared" si="168"/>
        <v>3.8475261271672737E-2</v>
      </c>
      <c r="W1168" s="66">
        <v>56.3</v>
      </c>
      <c r="X1168" s="102">
        <f>IF($W1168&gt;$G$20,IF('Silo Levels'!$L$24="Pumping",((PI()*((($C$19+$G$20)-$W1168)*($O$20/($O$19/2)))^2*((($O$20+$G$20)-$W1168))/3)*$X$603)+(((PI()*((($C$19+$G$20)-$W1168)*($O$20/($O$19/2)))^2*(((($C$19+$G$20)-$W1168)*($O$20/($O$19/2)))*$AZ$17))/3)*$X$603),(((PI()*((($C$19+$G$20)-$W1168)*($O$20/($O$19/2)))^2*((($O$20+$G$20)-$W1168)/3))*$X$603)-((PI()*((($C$19+$G$20)-$W1168)*($O$20/($O$19/2)))^2*(((($C$19+$G$20)-$W1168)*($O$20/($O$19/2)))*$AZ$17)/3)*$X$603))),IF('Silo Levels'!$L$24="Pumping",(($D$18*$X$603)+((PI()*(($C$21/2)^2)*($G$20-$W1168))*$X$603))+((($D$18+$H$18)/3)*$BG$17)+(((PI()*($C$21/2)^2*(($C$21/2)*$AZ$17))/3)*$X$603),(($D$18*$X$603)+((PI()*(($C$21/2)^2)*($G$20-$W1168))*$X$603))+((($D$18+$H$18)/3)*$BG$17)-(((PI()*($C$21/2)^2*(($C$21/2)*$AZ$17))/3)*$X$603)))</f>
        <v>4.0615519707837527E-2</v>
      </c>
      <c r="Y1168" s="73">
        <v>56.3</v>
      </c>
      <c r="Z1168" s="101">
        <f t="shared" si="169"/>
        <v>4.4175308399186985E-2</v>
      </c>
      <c r="AA1168" s="66">
        <v>56.3</v>
      </c>
      <c r="AB1168" s="102">
        <f>IF($AA1168&gt;$G$20,IF('Silo Levels'!$L$25="Pumping",((PI()*((($C$19+$G$20)-$AA1168)*($O$20/($O$19/2)))^2*((($O$20+$G$20)-$AA1168))/3)*$AB$603)+(((PI()*((($C$19+$G$20)-$AA1168)*($O$20/($O$19/2)))^2*(((($C$19+$G$20)-$AA1168)*($O$20/($O$19/2)))*$AZ$18))/3)*$AB$603),(((PI()*((($C$19+$G$20)-$AA1168)*($O$20/($O$19/2)))^2*((($O$20+$G$20)-$AA1168)/3))*$AB$603)-((PI()*((($C$19+$G$20)-$AA1168)*($O$20/($O$19/2)))^2*(((($C$19+$G$20)-$AA1168)*($O$20/($O$19/2)))*$AZ$18)/3)*$AB$603))),IF('Silo Levels'!$L$25="Pumping",(($D$18*$AB$603)+((PI()*(($C$21/2)^2)*($G$20-$AA1168))*$AB$603))+((($D$18+$H$18)/3)*$BG$18)+(((PI()*($C$21/2)^2*(($C$21/2)*$AZ$18))/3)*$AB$603),(($D$18*$AB$603)+((PI()*(($C$21/2)^2)*($G$20-$AA1168))*$AB$603))+((($D$18+$H$18)/3)*$BG$18)-(((PI()*($C$21/2)^2*(($C$21/2)*$AZ$18))/3)*$AB$603)))</f>
        <v>4.6632642627639671E-2</v>
      </c>
      <c r="AC1168" s="73">
        <v>56.3</v>
      </c>
      <c r="AD1168" s="101">
        <f t="shared" si="170"/>
        <v>4.4902848218422178E-2</v>
      </c>
      <c r="AE1168" s="66">
        <v>56.3</v>
      </c>
      <c r="AF1168" s="102">
        <f>IF($AE1168&gt;$G$20,IF('Silo Levels'!$L$26="Pumping",((PI()*((($C$19+$G$20)-$AE1168)*($O$20/($O$19/2)))^2*((($O$20+$G$20)-$AE1168))/3)*$AF$603)+(((PI()*((($C$19+$G$20)-$AE1168)*($O$20/($O$19/2)))^2*(((($C$19+$G$20)-$AE1168)*($O$20/($O$19/2)))*$AZ$19))/3)*$AF$603),(((PI()*((($C$19+$G$20)-$AE1168)*($O$20/($O$19/2)))^2*((($O$20+$G$20)-$AE1168)/3))*$AF$603)-((PI()*((($C$19+$G$20)-$AE1168)*($O$20/($O$19/2)))^2*(((($C$19+$G$20)-$AE1168)*($O$20/($O$19/2)))*$AZ$19)/3)*$AF$603))),IF('Silo Levels'!$L$26="Pumping",(($D$18*$AF$603)+((PI()*(($C$21/2)^2)*($G$20-$AE1168))*$AF$603))+((($D$18+$H$18)/3)*$BG$19)+(((PI()*($C$21/2)^2*(($C$21/2)*$AZ$19))/3)*$AF$603),(($D$18*$AF$603)+((PI()*(($C$21/2)^2)*($G$20-$AE1168))*$AF$603))+((($D$18+$H$18)/3)*$BG$19)-(((PI()*($C$21/2)^2*(($C$21/2)*$AZ$19))/3)*$AF$603)))</f>
        <v>4.615175071486944E-2</v>
      </c>
      <c r="AG1168" s="73">
        <v>56.3</v>
      </c>
      <c r="AH1168" s="101">
        <f t="shared" si="171"/>
        <v>4.2470136947854495E-2</v>
      </c>
      <c r="AI1168" s="66">
        <v>56.3</v>
      </c>
      <c r="AJ1168" s="102">
        <f>IF($AI1168&gt;$G$20,IF('Silo Levels'!$L$27="Pumping",((PI()*((($C$19+$G$20)-$AI1168)*($O$20/($O$19/2)))^2*((($O$20+$G$20)-$AI1168))/3)*$AJ$603)+(((PI()*((($C$19+$G$20)-$AI1168)*($O$20/($O$19/2)))^2*(((($C$19+$G$20)-$AI1168)*($O$20/($O$19/2)))*$AZ$20))/3)*$AJ$603),(((PI()*((($C$19+$G$20)-$AI1168)*($O$20/($O$19/2)))^2*((($O$20+$G$20)-$AI1168)/3))*$AJ$603)-((PI()*((($C$19+$G$20)-$AI1168)*($O$20/($O$19/2)))^2*(((($C$19+$G$20)-$AI1168)*($O$20/($O$19/2)))*$AZ$20)/3)*$AJ$603))),IF('Silo Levels'!$L$27="Pumping",(($D$18*$AJ$603)+((PI()*(($C$21/2)^2)*($G$20-$AI1168))*$AJ$603))+((($D$18+$H$18)/3)*$BG$20)+(((PI()*($C$21/2)^2*(($C$21/2)*$AZ$20))/3)*$AJ$603),(($D$18*$AJ$603)+((PI()*(($C$21/2)^2)*($G$20-$AI1168))*$AJ$603))+((($D$18+$H$18)/3)*$BG$20)-(((PI()*($C$21/2)^2*(($C$21/2)*$AZ$20))/3)*$AJ$603)))</f>
        <v>4.4832617822146627E-2</v>
      </c>
    </row>
    <row r="1169" spans="1:36" x14ac:dyDescent="0.3">
      <c r="A1169">
        <v>56.4</v>
      </c>
      <c r="B1169" s="101">
        <f t="shared" si="163"/>
        <v>0.29620058284687434</v>
      </c>
      <c r="C1169" s="66">
        <v>56.4</v>
      </c>
      <c r="D1169" s="102">
        <f>IF($C1169&gt;$G$20,IF('Silo Levels'!$L$19="Pumping",((PI()*((($C$19+$G$20)-$C1169)*($O$20/($O$19/2)))^2*((($O$20+$G$20)-$C1169))/3)*$D$603)+(((PI()*((($C$19+$G$20)-$C1169)*($O$20/($O$19/2)))^2*(((($C$19+$G$20)-$C1169)*($O$20/($O$19/2)))*$AZ$12))/3)*$D$603),(((PI()*((($C$19+$G$20)-$C1169)*($O$20/($O$19/2)))^2*((($O$20+$G$20)-$C1169)/3))*$D$603)-((PI()*((($C$19+$G$20)-$C1169)*($O$20/($O$19/2)))^2*(((($C$19+$G$20)-$C1169)*($O$20/($O$19/2)))*$AZ$12)/3)*$D$603))),IF('Silo Levels'!$L$19="Pumping",(($D$18*$D$603)+((PI()*(($C$21/2)^2)*($G$20-$C1169))*$D$603))+((($D$18+$H$18)/3)*$BG$12)+(((PI()*($C$21/2)^2*(($C$21/2)*$AZ$12))/3)*$D$603),(($D$18*$D$603)+((PI()*(($C$21/2)^2)*($G$20-$C1169))*$D$603))+((($D$18+$H$18)/3)*$BG$12)-(((PI()*($C$21/2)^2*(($C$21/2)*$AZ$12))/3)*$D$603)))</f>
        <v>0.34085147137100197</v>
      </c>
      <c r="E1169" s="73">
        <v>56.4</v>
      </c>
      <c r="F1169" s="101">
        <f t="shared" si="164"/>
        <v>0.26833901731581206</v>
      </c>
      <c r="G1169" s="66">
        <v>56.4</v>
      </c>
      <c r="H1169" s="102">
        <f>IF($G1169&gt;$G$20,IF('Silo Levels'!$L$20="Pumping",((PI()*((($C$19+$G$20)-$G1169)*($O$20/($O$19/2)))^2*((($O$20+$G$20)-$G1169))/3)*$H$603)+(((PI()*((($C$19+$G$20)-$G1169)*($O$20/($O$19/2)))^2*(((($C$19+$G$20)-$G1169)*($O$20/($O$19/2)))*$AZ$13))/3)*$H$603),(((PI()*((($C$19+$G$20)-$G1169)*($O$20/($O$19/2)))^2*((($O$20+$G$20)-$G1169)/3))*$H$603)-((PI()*((($C$19+$G$20)-$G1169)*($O$20/($O$19/2)))^2*(((($C$19+$G$20)-$G1169)*($O$20/($O$19/2)))*$AZ$13)/3)*$H$603))),IF('Silo Levels'!$L$20="Pumping",(($D$18*$H$603)+((PI()*(($C$21/2)^2)*($G$20-$G1169))*$H$603))+((($D$18+$H$18)/3)*$BG$13)+(((PI()*($C$21/2)^2*(($C$21/2)*$AZ$13))/3)*$H$603),(($D$18*$H$603)+((PI()*(($C$21/2)^2)*($G$20-$G1169))*$H$603))+((($D$18+$H$18)/3)*$BG$13)-(((PI()*($C$21/2)^2*(($C$21/2)*$AZ$13))/3)*$H$603)))</f>
        <v>0.32612599509226969</v>
      </c>
      <c r="I1169" s="73">
        <v>56.4</v>
      </c>
      <c r="J1169" s="101">
        <f t="shared" si="165"/>
        <v>0.26956155826535672</v>
      </c>
      <c r="K1169" s="66">
        <v>56.4</v>
      </c>
      <c r="L1169" s="102">
        <f>IF($K1169&gt;$G$20,IF('Silo Levels'!$L$21="Pumping",((PI()*((($C$19+$G$20)-$K1169)*($O$20/($O$19/2)))^2*((($O$20+$G$20)-$K1169))/3)*$L$603)+(((PI()*((($C$19+$G$20)-$K1169)*($O$20/($O$19/2)))^2*(((($C$19+$G$20)-$K1169)*($O$20/($O$19/2)))*$AZ$14))/3)*$L$603),(((PI()*((($C$19+$G$20)-$K1169)*($O$20/($O$19/2)))^2*((($O$20+$G$20)-$K1169)/3))*$L$603)-((PI()*((($C$19+$G$20)-$K1169)*($O$20/($O$19/2)))^2*(((($C$19+$G$20)-$K1169)*($O$20/($O$19/2)))*$AZ$14)/3)*$L$603))),IF('Silo Levels'!$L$21="Pumping",(($D$18*$L$603)+((PI()*(($C$21/2)^2)*($G$20-$K1169))*$L$603))+((($D$18+$H$18)/3)*$BG$14)+(((PI()*($C$21/2)^2*(($C$21/2)*$AZ$14))/3)*$L$603),(($D$18*$L$603)+((PI()*(($C$21/2)^2)*($G$20-$K1169))*$L$603))+((($D$18+$H$18)/3)*$BG$14)-(((PI()*($C$21/2)^2*(($C$21/2)*$AZ$14))/3)*$L$603)))</f>
        <v>0.3276118110116224</v>
      </c>
      <c r="M1169" s="73">
        <v>56.4</v>
      </c>
      <c r="N1169" s="101">
        <f t="shared" si="166"/>
        <v>0.27592003972796897</v>
      </c>
      <c r="O1169" s="66">
        <v>56.4</v>
      </c>
      <c r="P1169" s="102">
        <f>IF($O1169&gt;$G$20,IF('Silo Levels'!$L$22="Pumping",((PI()*((($C$19+$G$20)-$O1169)*($O$20/($O$19/2)))^2*((($O$20+$G$20)-$O1169))/3)*$P$603)+(((PI()*((($C$19+$G$20)-$O1169)*($O$20/($O$19/2)))^2*(((($C$19+$G$20)-$O1169)*($O$20/($O$19/2)))*$AZ$15))/3)*$P$603),(((PI()*((($C$19+$G$20)-$O1169)*($O$20/($O$19/2)))^2*((($O$20+$G$20)-$O1169)/3))*$P$603)-((PI()*((($C$19+$G$20)-$O1169)*($O$20/($O$19/2)))^2*(((($C$19+$G$20)-$O1169)*($O$20/($O$19/2)))*$AZ$15)/3)*$P$603))),IF('Silo Levels'!$L$22="Pumping",(($D$18*$P$603)+((PI()*(($C$21/2)^2)*($G$20-$O1169))*$P$603))+((($D$18+$H$18)/3)*$BG$15)+(((PI()*($C$21/2)^2*(($C$21/2)*$AZ$15))/3)*$P$603),(($D$18*$P$603)+((PI()*(($C$21/2)^2)*($G$20-$O1169))*$P$603))+((($D$18+$H$18)/3)*$BG$15)-(((PI()*($C$21/2)^2*(($C$21/2)*$AZ$15))/3)*$P$603)))</f>
        <v>0.33533959549489656</v>
      </c>
      <c r="Q1169" s="73">
        <v>56.4</v>
      </c>
      <c r="R1169" s="101">
        <f t="shared" si="167"/>
        <v>0.28541812051626009</v>
      </c>
      <c r="S1169" s="66">
        <v>56.4</v>
      </c>
      <c r="T1169" s="102">
        <f>IF($S1169&gt;$G$20,IF('Silo Levels'!$L$23="Pumping",((PI()*((($C$19+$G$20)-$S1169)*($O$20/($O$19/2)))^2*((($O$20+$G$20)-$S1169))/3)*$T$603)+(((PI()*((($C$19+$G$20)-$S1169)*($O$20/($O$19/2)))^2*(((($C$19+$G$20)-$S1169)*($O$20/($O$19/2)))*$AZ$16))/3)*$T$603),(((PI()*((($C$19+$G$20)-$S1169)*($O$20/($O$19/2)))^2*((($O$20+$G$20)-$S1169)/3))*$T$603)-((PI()*((($C$19+$G$20)-$S1169)*($O$20/($O$19/2)))^2*(((($C$19+$G$20)-$S1169)*($O$20/($O$19/2)))*$AZ$16)/3)*$T$603))),IF('Silo Levels'!$L$23="Pumping",(($D$18*$T$603)+((PI()*(($C$21/2)^2)*($G$20-$S1169))*$T$603))+((($D$18+$H$18)/3)*$BG$16)+(((PI()*($C$21/2)^2*(($C$21/2)*$AZ$16))/3)*$T$603),(($D$18*$T$603)+((PI()*(($C$21/2)^2)*($G$20-$S1169))*$T$603))+((($D$18+$H$18)/3)*$BG$16)-(((PI()*($C$21/2)^2*(($C$21/2)*$AZ$16))/3)*$T$603)))</f>
        <v>0.3468830940123061</v>
      </c>
      <c r="U1169" s="73">
        <v>56.4</v>
      </c>
      <c r="V1169" s="101">
        <f t="shared" si="168"/>
        <v>0.26833901731581206</v>
      </c>
      <c r="W1169" s="66">
        <v>56.4</v>
      </c>
      <c r="X1169" s="102">
        <f>IF($W1169&gt;$G$20,IF('Silo Levels'!$L$24="Pumping",((PI()*((($C$19+$G$20)-$W1169)*($O$20/($O$19/2)))^2*((($O$20+$G$20)-$W1169))/3)*$X$603)+(((PI()*((($C$19+$G$20)-$W1169)*($O$20/($O$19/2)))^2*(((($C$19+$G$20)-$W1169)*($O$20/($O$19/2)))*$AZ$17))/3)*$X$603),(((PI()*((($C$19+$G$20)-$W1169)*($O$20/($O$19/2)))^2*((($O$20+$G$20)-$W1169)/3))*$X$603)-((PI()*((($C$19+$G$20)-$W1169)*($O$20/($O$19/2)))^2*(((($C$19+$G$20)-$W1169)*($O$20/($O$19/2)))*$AZ$17)/3)*$X$603))),IF('Silo Levels'!$L$24="Pumping",(($D$18*$X$603)+((PI()*(($C$21/2)^2)*($G$20-$W1169))*$X$603))+((($D$18+$H$18)/3)*$BG$17)+(((PI()*($C$21/2)^2*(($C$21/2)*$AZ$17))/3)*$X$603),(($D$18*$X$603)+((PI()*(($C$21/2)^2)*($G$20-$W1169))*$X$603))+((($D$18+$H$18)/3)*$BG$17)-(((PI()*($C$21/2)^2*(($C$21/2)*$AZ$17))/3)*$X$603)))</f>
        <v>0.32612599509226969</v>
      </c>
      <c r="Y1169" s="73">
        <v>56.4</v>
      </c>
      <c r="Z1169" s="101">
        <f t="shared" si="169"/>
        <v>0.30809300453505184</v>
      </c>
      <c r="AA1169" s="66">
        <v>56.4</v>
      </c>
      <c r="AB1169" s="102">
        <f>IF($AA1169&gt;$G$20,IF('Silo Levels'!$L$25="Pumping",((PI()*((($C$19+$G$20)-$AA1169)*($O$20/($O$19/2)))^2*((($O$20+$G$20)-$AA1169))/3)*$AB$603)+(((PI()*((($C$19+$G$20)-$AA1169)*($O$20/($O$19/2)))^2*(((($C$19+$G$20)-$AA1169)*($O$20/($O$19/2)))*$AZ$18))/3)*$AB$603),(((PI()*((($C$19+$G$20)-$AA1169)*($O$20/($O$19/2)))^2*((($O$20+$G$20)-$AA1169)/3))*$AB$603)-((PI()*((($C$19+$G$20)-$AA1169)*($O$20/($O$19/2)))^2*(((($C$19+$G$20)-$AA1169)*($O$20/($O$19/2)))*$AZ$18)/3)*$AB$603))),IF('Silo Levels'!$L$25="Pumping",(($D$18*$AB$603)+((PI()*(($C$21/2)^2)*($G$20-$AA1169))*$AB$603))+((($D$18+$H$18)/3)*$BG$18)+(((PI()*($C$21/2)^2*(($C$21/2)*$AZ$18))/3)*$AB$603),(($D$18*$AB$603)+((PI()*(($C$21/2)^2)*($G$20-$AA1169))*$AB$603))+((($D$18+$H$18)/3)*$BG$18)-(((PI()*($C$21/2)^2*(($C$21/2)*$AZ$18))/3)*$AB$603)))</f>
        <v>0.37444102870328377</v>
      </c>
      <c r="AC1169" s="73">
        <v>56.4</v>
      </c>
      <c r="AD1169" s="101">
        <f t="shared" si="170"/>
        <v>0.31316710445534091</v>
      </c>
      <c r="AE1169" s="66">
        <v>56.4</v>
      </c>
      <c r="AF1169" s="102">
        <f>IF($AE1169&gt;$G$20,IF('Silo Levels'!$L$26="Pumping",((PI()*((($C$19+$G$20)-$AE1169)*($O$20/($O$19/2)))^2*((($O$20+$G$20)-$AE1169))/3)*$AF$603)+(((PI()*((($C$19+$G$20)-$AE1169)*($O$20/($O$19/2)))^2*(((($C$19+$G$20)-$AE1169)*($O$20/($O$19/2)))*$AZ$19))/3)*$AF$603),(((PI()*((($C$19+$G$20)-$AE1169)*($O$20/($O$19/2)))^2*((($O$20+$G$20)-$AE1169)/3))*$AF$603)-((PI()*((($C$19+$G$20)-$AE1169)*($O$20/($O$19/2)))^2*(((($C$19+$G$20)-$AE1169)*($O$20/($O$19/2)))*$AZ$19)/3)*$AF$603))),IF('Silo Levels'!$L$26="Pumping",(($D$18*$AF$603)+((PI()*(($C$21/2)^2)*($G$20-$AE1169))*$AF$603))+((($D$18+$H$18)/3)*$BG$19)+(((PI()*($C$21/2)^2*(($C$21/2)*$AZ$19))/3)*$AF$603),(($D$18*$AF$603)+((PI()*(($C$21/2)^2)*($G$20-$AE1169))*$AF$603))+((($D$18+$H$18)/3)*$BG$19)-(((PI()*($C$21/2)^2*(($C$21/2)*$AZ$19))/3)*$AF$603)))</f>
        <v>0.3468874718594217</v>
      </c>
      <c r="AG1169" s="73">
        <v>56.4</v>
      </c>
      <c r="AH1169" s="101">
        <f t="shared" si="171"/>
        <v>0.29620058284687434</v>
      </c>
      <c r="AI1169" s="66">
        <v>56.4</v>
      </c>
      <c r="AJ1169" s="102">
        <f>IF($AI1169&gt;$G$20,IF('Silo Levels'!$L$27="Pumping",((PI()*((($C$19+$G$20)-$AI1169)*($O$20/($O$19/2)))^2*((($O$20+$G$20)-$AI1169))/3)*$AJ$603)+(((PI()*((($C$19+$G$20)-$AI1169)*($O$20/($O$19/2)))^2*(((($C$19+$G$20)-$AI1169)*($O$20/($O$19/2)))*$AZ$20))/3)*$AJ$603),(((PI()*((($C$19+$G$20)-$AI1169)*($O$20/($O$19/2)))^2*((($O$20+$G$20)-$AI1169)/3))*$AJ$603)-((PI()*((($C$19+$G$20)-$AI1169)*($O$20/($O$19/2)))^2*(((($C$19+$G$20)-$AI1169)*($O$20/($O$19/2)))*$AZ$20)/3)*$AJ$603))),IF('Silo Levels'!$L$27="Pumping",(($D$18*$AJ$603)+((PI()*(($C$21/2)^2)*($G$20-$AI1169))*$AJ$603))+((($D$18+$H$18)/3)*$BG$20)+(((PI()*($C$21/2)^2*(($C$21/2)*$AZ$20))/3)*$AJ$603),(($D$18*$AJ$603)+((PI()*(($C$21/2)^2)*($G$20-$AI1169))*$AJ$603))+((($D$18+$H$18)/3)*$BG$20)-(((PI()*($C$21/2)^2*(($C$21/2)*$AZ$20))/3)*$AJ$603)))</f>
        <v>0.35998756645277097</v>
      </c>
    </row>
    <row r="1170" spans="1:36" x14ac:dyDescent="0.3">
      <c r="A1170">
        <v>56.5</v>
      </c>
      <c r="B1170" s="101">
        <f t="shared" si="163"/>
        <v>0.58380536989729426</v>
      </c>
      <c r="C1170" s="66">
        <v>56.5</v>
      </c>
      <c r="D1170" s="102">
        <f>IF($C1170&gt;$G$20,IF('Silo Levels'!$L$19="Pumping",((PI()*((($C$19+$G$20)-$C1170)*($O$20/($O$19/2)))^2*((($O$20+$G$20)-$C1170))/3)*$D$603)+(((PI()*((($C$19+$G$20)-$C1170)*($O$20/($O$19/2)))^2*(((($C$19+$G$20)-$C1170)*($O$20/($O$19/2)))*$AZ$12))/3)*$D$603),(((PI()*((($C$19+$G$20)-$C1170)*($O$20/($O$19/2)))^2*((($O$20+$G$20)-$C1170)/3))*$D$603)-((PI()*((($C$19+$G$20)-$C1170)*($O$20/($O$19/2)))^2*(((($C$19+$G$20)-$C1170)*($O$20/($O$19/2)))*$AZ$12)/3)*$D$603))),IF('Silo Levels'!$L$19="Pumping",(($D$18*$D$603)+((PI()*(($C$21/2)^2)*($G$20-$C1170))*$D$603))+((($D$18+$H$18)/3)*$BG$12)+(((PI()*($C$21/2)^2*(($C$21/2)*$AZ$12))/3)*$D$603),(($D$18*$D$603)+((PI()*(($C$21/2)^2)*($G$20-$C1170))*$D$603))+((($D$18+$H$18)/3)*$BG$12)-(((PI()*($C$21/2)^2*(($C$21/2)*$AZ$12))/3)*$D$603)))</f>
        <v>0.79052244639789104</v>
      </c>
      <c r="E1170" s="73">
        <v>56.5</v>
      </c>
      <c r="F1170" s="101">
        <f t="shared" si="164"/>
        <v>0.52889078662927835</v>
      </c>
      <c r="G1170" s="66">
        <v>56.5</v>
      </c>
      <c r="H1170" s="102">
        <f>IF($G1170&gt;$G$20,IF('Silo Levels'!$L$20="Pumping",((PI()*((($C$19+$G$20)-$G1170)*($O$20/($O$19/2)))^2*((($O$20+$G$20)-$G1170))/3)*$H$603)+(((PI()*((($C$19+$G$20)-$G1170)*($O$20/($O$19/2)))^2*(((($C$19+$G$20)-$G1170)*($O$20/($O$19/2)))*$AZ$13))/3)*$H$603),(((PI()*((($C$19+$G$20)-$G1170)*($O$20/($O$19/2)))^2*((($O$20+$G$20)-$G1170)/3))*$H$603)-((PI()*((($C$19+$G$20)-$G1170)*($O$20/($O$19/2)))^2*(((($C$19+$G$20)-$G1170)*($O$20/($O$19/2)))*$AZ$13)/3)*$H$603))),IF('Silo Levels'!$L$20="Pumping",(($D$18*$H$603)+((PI()*(($C$21/2)^2)*($G$20-$G1170))*$H$603))+((($D$18+$H$18)/3)*$BG$13)+(((PI()*($C$21/2)^2*(($C$21/2)*$AZ$13))/3)*$H$603),(($D$18*$H$603)+((PI()*(($C$21/2)^2)*($G$20-$G1170))*$H$603))+((($D$18+$H$18)/3)*$BG$13)-(((PI()*($C$21/2)^2*(($C$21/2)*$AZ$13))/3)*$H$603)))</f>
        <v>0.79642309114992305</v>
      </c>
      <c r="I1170" s="73">
        <v>56.5</v>
      </c>
      <c r="J1170" s="101">
        <f t="shared" si="165"/>
        <v>0.53130039016349051</v>
      </c>
      <c r="K1170" s="66">
        <v>56.5</v>
      </c>
      <c r="L1170" s="102">
        <f>IF($K1170&gt;$G$20,IF('Silo Levels'!$L$21="Pumping",((PI()*((($C$19+$G$20)-$K1170)*($O$20/($O$19/2)))^2*((($O$20+$G$20)-$K1170))/3)*$L$603)+(((PI()*((($C$19+$G$20)-$K1170)*($O$20/($O$19/2)))^2*(((($C$19+$G$20)-$K1170)*($O$20/($O$19/2)))*$AZ$14))/3)*$L$603),(((PI()*((($C$19+$G$20)-$K1170)*($O$20/($O$19/2)))^2*((($O$20+$G$20)-$K1170)/3))*$L$603)-((PI()*((($C$19+$G$20)-$K1170)*($O$20/($O$19/2)))^2*(((($C$19+$G$20)-$K1170)*($O$20/($O$19/2)))*$AZ$14)/3)*$L$603))),IF('Silo Levels'!$L$21="Pumping",(($D$18*$L$603)+((PI()*(($C$21/2)^2)*($G$20-$K1170))*$L$603))+((($D$18+$H$18)/3)*$BG$14)+(((PI()*($C$21/2)^2*(($C$21/2)*$AZ$14))/3)*$L$603),(($D$18*$L$603)+((PI()*(($C$21/2)^2)*($G$20-$K1170))*$L$603))+((($D$18+$H$18)/3)*$BG$14)-(((PI()*($C$21/2)^2*(($C$21/2)*$AZ$14))/3)*$L$603)))</f>
        <v>0.8000515602850985</v>
      </c>
      <c r="M1170" s="73">
        <v>56.5</v>
      </c>
      <c r="N1170" s="101">
        <f t="shared" si="166"/>
        <v>0.54383282877852335</v>
      </c>
      <c r="O1170" s="66">
        <v>56.5</v>
      </c>
      <c r="P1170" s="102">
        <f>IF($O1170&gt;$G$20,IF('Silo Levels'!$L$22="Pumping",((PI()*((($C$19+$G$20)-$O1170)*($O$20/($O$19/2)))^2*((($O$20+$G$20)-$O1170))/3)*$P$603)+(((PI()*((($C$19+$G$20)-$O1170)*($O$20/($O$19/2)))^2*(((($C$19+$G$20)-$O1170)*($O$20/($O$19/2)))*$AZ$15))/3)*$P$603),(((PI()*((($C$19+$G$20)-$O1170)*($O$20/($O$19/2)))^2*((($O$20+$G$20)-$O1170)/3))*$P$603)-((PI()*((($C$19+$G$20)-$O1170)*($O$20/($O$19/2)))^2*(((($C$19+$G$20)-$O1170)*($O$20/($O$19/2)))*$AZ$15)/3)*$P$603))),IF('Silo Levels'!$L$22="Pumping",(($D$18*$P$603)+((PI()*(($C$21/2)^2)*($G$20-$O1170))*$P$603))+((($D$18+$H$18)/3)*$BG$15)+(((PI()*($C$21/2)^2*(($C$21/2)*$AZ$15))/3)*$P$603),(($D$18*$P$603)+((PI()*(($C$21/2)^2)*($G$20-$O1170))*$P$603))+((($D$18+$H$18)/3)*$BG$15)-(((PI()*($C$21/2)^2*(($C$21/2)*$AZ$15))/3)*$P$603)))</f>
        <v>0.81892336473652927</v>
      </c>
      <c r="Q1170" s="73">
        <v>56.5</v>
      </c>
      <c r="R1170" s="101">
        <f t="shared" si="167"/>
        <v>0.56255335429075459</v>
      </c>
      <c r="S1170" s="66">
        <v>56.5</v>
      </c>
      <c r="T1170" s="102">
        <f>IF($S1170&gt;$G$20,IF('Silo Levels'!$L$23="Pumping",((PI()*((($C$19+$G$20)-$S1170)*($O$20/($O$19/2)))^2*((($O$20+$G$20)-$S1170))/3)*$T$603)+(((PI()*((($C$19+$G$20)-$S1170)*($O$20/($O$19/2)))^2*(((($C$19+$G$20)-$S1170)*($O$20/($O$19/2)))*$AZ$16))/3)*$T$603),(((PI()*((($C$19+$G$20)-$S1170)*($O$20/($O$19/2)))^2*((($O$20+$G$20)-$S1170)/3))*$T$603)-((PI()*((($C$19+$G$20)-$S1170)*($O$20/($O$19/2)))^2*(((($C$19+$G$20)-$S1170)*($O$20/($O$19/2)))*$AZ$16)/3)*$T$603))),IF('Silo Levels'!$L$23="Pumping",(($D$18*$T$603)+((PI()*(($C$21/2)^2)*($G$20-$S1170))*$T$603))+((($D$18+$H$18)/3)*$BG$16)+(((PI()*($C$21/2)^2*(($C$21/2)*$AZ$16))/3)*$T$603),(($D$18*$T$603)+((PI()*(($C$21/2)^2)*($G$20-$S1170))*$T$603))+((($D$18+$H$18)/3)*$BG$16)-(((PI()*($C$21/2)^2*(($C$21/2)*$AZ$16))/3)*$T$603)))</f>
        <v>0.84711341677245722</v>
      </c>
      <c r="U1170" s="73">
        <v>56.5</v>
      </c>
      <c r="V1170" s="101">
        <f t="shared" si="168"/>
        <v>0.52889078662927835</v>
      </c>
      <c r="W1170" s="66">
        <v>56.5</v>
      </c>
      <c r="X1170" s="102">
        <f>IF($W1170&gt;$G$20,IF('Silo Levels'!$L$24="Pumping",((PI()*((($C$19+$G$20)-$W1170)*($O$20/($O$19/2)))^2*((($O$20+$G$20)-$W1170))/3)*$X$603)+(((PI()*((($C$19+$G$20)-$W1170)*($O$20/($O$19/2)))^2*(((($C$19+$G$20)-$W1170)*($O$20/($O$19/2)))*$AZ$17))/3)*$X$603),(((PI()*((($C$19+$G$20)-$W1170)*($O$20/($O$19/2)))^2*((($O$20+$G$20)-$W1170)/3))*$X$603)-((PI()*((($C$19+$G$20)-$W1170)*($O$20/($O$19/2)))^2*(((($C$19+$G$20)-$W1170)*($O$20/($O$19/2)))*$AZ$17)/3)*$X$603))),IF('Silo Levels'!$L$24="Pumping",(($D$18*$X$603)+((PI()*(($C$21/2)^2)*($G$20-$W1170))*$X$603))+((($D$18+$H$18)/3)*$BG$17)+(((PI()*($C$21/2)^2*(($C$21/2)*$AZ$17))/3)*$X$603),(($D$18*$X$603)+((PI()*(($C$21/2)^2)*($G$20-$W1170))*$X$603))+((($D$18+$H$18)/3)*$BG$17)-(((PI()*($C$21/2)^2*(($C$21/2)*$AZ$17))/3)*$X$603)))</f>
        <v>0.79642309114992305</v>
      </c>
      <c r="Y1170" s="73">
        <v>56.5</v>
      </c>
      <c r="Z1170" s="101">
        <f t="shared" si="169"/>
        <v>0.60724509299274232</v>
      </c>
      <c r="AA1170" s="66">
        <v>56.5</v>
      </c>
      <c r="AB1170" s="102">
        <f>IF($AA1170&gt;$G$20,IF('Silo Levels'!$L$25="Pumping",((PI()*((($C$19+$G$20)-$AA1170)*($O$20/($O$19/2)))^2*((($O$20+$G$20)-$AA1170))/3)*$AB$603)+(((PI()*((($C$19+$G$20)-$AA1170)*($O$20/($O$19/2)))^2*(((($C$19+$G$20)-$AA1170)*($O$20/($O$19/2)))*$AZ$18))/3)*$AB$603),(((PI()*((($C$19+$G$20)-$AA1170)*($O$20/($O$19/2)))^2*((($O$20+$G$20)-$AA1170)/3))*$AB$603)-((PI()*((($C$19+$G$20)-$AA1170)*($O$20/($O$19/2)))^2*(((($C$19+$G$20)-$AA1170)*($O$20/($O$19/2)))*$AZ$18)/3)*$AB$603))),IF('Silo Levels'!$L$25="Pumping",(($D$18*$AB$603)+((PI()*(($C$21/2)^2)*($G$20-$AA1170))*$AB$603))+((($D$18+$H$18)/3)*$BG$18)+(((PI()*($C$21/2)^2*(($C$21/2)*$AZ$18))/3)*$AB$603),(($D$18*$AB$603)+((PI()*(($C$21/2)^2)*($G$20-$AA1170))*$AB$603))+((($D$18+$H$18)/3)*$BG$18)-(((PI()*($C$21/2)^2*(($C$21/2)*$AZ$18))/3)*$AB$603)))</f>
        <v>0.91441187154938008</v>
      </c>
      <c r="AC1170" s="73">
        <v>56.5</v>
      </c>
      <c r="AD1170" s="101">
        <f t="shared" si="170"/>
        <v>0.61724604151346685</v>
      </c>
      <c r="AE1170" s="66">
        <v>56.5</v>
      </c>
      <c r="AF1170" s="102">
        <f>IF($AE1170&gt;$G$20,IF('Silo Levels'!$L$26="Pumping",((PI()*((($C$19+$G$20)-$AE1170)*($O$20/($O$19/2)))^2*((($O$20+$G$20)-$AE1170))/3)*$AF$603)+(((PI()*((($C$19+$G$20)-$AE1170)*($O$20/($O$19/2)))^2*(((($C$19+$G$20)-$AE1170)*($O$20/($O$19/2)))*$AZ$19))/3)*$AF$603),(((PI()*((($C$19+$G$20)-$AE1170)*($O$20/($O$19/2)))^2*((($O$20+$G$20)-$AE1170)/3))*$AF$603)-((PI()*((($C$19+$G$20)-$AE1170)*($O$20/($O$19/2)))^2*(((($C$19+$G$20)-$AE1170)*($O$20/($O$19/2)))*$AZ$19)/3)*$AF$603))),IF('Silo Levels'!$L$26="Pumping",(($D$18*$AF$603)+((PI()*(($C$21/2)^2)*($G$20-$AE1170))*$AF$603))+((($D$18+$H$18)/3)*$BG$19)+(((PI()*($C$21/2)^2*(($C$21/2)*$AZ$19))/3)*$AF$603),(($D$18*$AF$603)+((PI()*(($C$21/2)^2)*($G$20-$AE1170))*$AF$603))+((($D$18+$H$18)/3)*$BG$19)-(((PI()*($C$21/2)^2*(($C$21/2)*$AZ$19))/3)*$AF$603)))</f>
        <v>0.77335885356940093</v>
      </c>
      <c r="AG1170" s="73">
        <v>56.5</v>
      </c>
      <c r="AH1170" s="101">
        <f t="shared" si="171"/>
        <v>0.58380536989729426</v>
      </c>
      <c r="AI1170" s="66">
        <v>56.5</v>
      </c>
      <c r="AJ1170" s="102">
        <f>IF($AI1170&gt;$G$20,IF('Silo Levels'!$L$27="Pumping",((PI()*((($C$19+$G$20)-$AI1170)*($O$20/($O$19/2)))^2*((($O$20+$G$20)-$AI1170))/3)*$AJ$603)+(((PI()*((($C$19+$G$20)-$AI1170)*($O$20/($O$19/2)))^2*(((($C$19+$G$20)-$AI1170)*($O$20/($O$19/2)))*$AZ$20))/3)*$AJ$603),(((PI()*((($C$19+$G$20)-$AI1170)*($O$20/($O$19/2)))^2*((($O$20+$G$20)-$AI1170)/3))*$AJ$603)-((PI()*((($C$19+$G$20)-$AI1170)*($O$20/($O$19/2)))^2*(((($C$19+$G$20)-$AI1170)*($O$20/($O$19/2)))*$AZ$20)/3)*$AJ$603))),IF('Silo Levels'!$L$27="Pumping",(($D$18*$AJ$603)+((PI()*(($C$21/2)^2)*($G$20-$AI1170))*$AJ$603))+((($D$18+$H$18)/3)*$BG$20)+(((PI()*($C$21/2)^2*(($C$21/2)*$AZ$20))/3)*$AJ$603),(($D$18*$AJ$603)+((PI()*(($C$21/2)^2)*($G$20-$AI1170))*$AJ$603))+((($D$18+$H$18)/3)*$BG$20)-(((PI()*($C$21/2)^2*(($C$21/2)*$AZ$20))/3)*$AJ$603)))</f>
        <v>0.87911547918386113</v>
      </c>
    </row>
    <row r="1171" spans="1:36" x14ac:dyDescent="0.3">
      <c r="A1171">
        <v>56.6</v>
      </c>
      <c r="B1171" s="101">
        <f t="shared" si="163"/>
        <v>0.67586943227549701</v>
      </c>
      <c r="C1171" s="66">
        <v>56.6</v>
      </c>
      <c r="D1171" s="102">
        <f>IF($C1171&gt;$G$20,IF('Silo Levels'!$L$19="Pumping",((PI()*((($C$19+$G$20)-$C1171)*($O$20/($O$19/2)))^2*((($O$20+$G$20)-$C1171))/3)*$D$603)+(((PI()*((($C$19+$G$20)-$C1171)*($O$20/($O$19/2)))^2*(((($C$19+$G$20)-$C1171)*($O$20/($O$19/2)))*$AZ$12))/3)*$D$603),(((PI()*((($C$19+$G$20)-$C1171)*($O$20/($O$19/2)))^2*((($O$20+$G$20)-$C1171)/3))*$D$603)-((PI()*((($C$19+$G$20)-$C1171)*($O$20/($O$19/2)))^2*(((($C$19+$G$20)-$C1171)*($O$20/($O$19/2)))*$AZ$12)/3)*$D$603))),IF('Silo Levels'!$L$19="Pumping",(($D$18*$D$603)+((PI()*(($C$21/2)^2)*($G$20-$C1171))*$D$603))+((($D$18+$H$18)/3)*$BG$12)+(((PI()*($C$21/2)^2*(($C$21/2)*$AZ$12))/3)*$D$603),(($D$18*$D$603)+((PI()*(($C$21/2)^2)*($G$20-$C1171))*$D$603))+((($D$18+$H$18)/3)*$BG$12)-(((PI()*($C$21/2)^2*(($C$21/2)*$AZ$12))/3)*$D$603)))</f>
        <v>1.2431010901931416</v>
      </c>
      <c r="E1171" s="73">
        <v>56.6</v>
      </c>
      <c r="F1171" s="101">
        <f t="shared" si="164"/>
        <v>0.6122950115339939</v>
      </c>
      <c r="G1171" s="66">
        <v>56.6</v>
      </c>
      <c r="H1171" s="102">
        <f>IF($G1171&gt;$G$20,IF('Silo Levels'!$L$20="Pumping",((PI()*((($C$19+$G$20)-$G1171)*($O$20/($O$19/2)))^2*((($O$20+$G$20)-$G1171))/3)*$H$603)+(((PI()*((($C$19+$G$20)-$G1171)*($O$20/($O$19/2)))^2*(((($C$19+$G$20)-$G1171)*($O$20/($O$19/2)))*$AZ$13))/3)*$H$603),(((PI()*((($C$19+$G$20)-$G1171)*($O$20/($O$19/2)))^2*((($O$20+$G$20)-$G1171)/3))*$H$603)-((PI()*((($C$19+$G$20)-$G1171)*($O$20/($O$19/2)))^2*(((($C$19+$G$20)-$G1171)*($O$20/($O$19/2)))*$AZ$13)/3)*$H$603))),IF('Silo Levels'!$L$20="Pumping",(($D$18*$H$603)+((PI()*(($C$21/2)^2)*($G$20-$G1171))*$H$603))+((($D$18+$H$18)/3)*$BG$13)+(((PI()*($C$21/2)^2*(($C$21/2)*$AZ$13))/3)*$H$603),(($D$18*$H$603)+((PI()*(($C$21/2)^2)*($G$20-$G1171))*$H$603))+((($D$18+$H$18)/3)*$BG$13)-(((PI()*($C$21/2)^2*(($C$21/2)*$AZ$13))/3)*$H$603)))</f>
        <v>1.3464036551386518</v>
      </c>
      <c r="I1171" s="73">
        <v>56.6</v>
      </c>
      <c r="J1171" s="101">
        <f t="shared" si="165"/>
        <v>0.61508460110725105</v>
      </c>
      <c r="K1171" s="66">
        <v>56.6</v>
      </c>
      <c r="L1171" s="102">
        <f>IF($K1171&gt;$G$20,IF('Silo Levels'!$L$21="Pumping",((PI()*((($C$19+$G$20)-$K1171)*($O$20/($O$19/2)))^2*((($O$20+$G$20)-$K1171))/3)*$L$603)+(((PI()*((($C$19+$G$20)-$K1171)*($O$20/($O$19/2)))^2*(((($C$19+$G$20)-$K1171)*($O$20/($O$19/2)))*$AZ$14))/3)*$L$603),(((PI()*((($C$19+$G$20)-$K1171)*($O$20/($O$19/2)))^2*((($O$20+$G$20)-$K1171)/3))*$L$603)-((PI()*((($C$19+$G$20)-$K1171)*($O$20/($O$19/2)))^2*(((($C$19+$G$20)-$K1171)*($O$20/($O$19/2)))*$AZ$14)/3)*$L$603))),IF('Silo Levels'!$L$21="Pumping",(($D$18*$L$603)+((PI()*(($C$21/2)^2)*($G$20-$K1171))*$L$603))+((($D$18+$H$18)/3)*$BG$14)+(((PI()*($C$21/2)^2*(($C$21/2)*$AZ$14))/3)*$L$603),(($D$18*$L$603)+((PI()*(($C$21/2)^2)*($G$20-$K1171))*$L$603))+((($D$18+$H$18)/3)*$BG$14)-(((PI()*($C$21/2)^2*(($C$21/2)*$AZ$14))/3)*$L$603)))</f>
        <v>1.3525378119209523</v>
      </c>
      <c r="M1171" s="73">
        <v>56.6</v>
      </c>
      <c r="N1171" s="101">
        <f t="shared" si="166"/>
        <v>0.62959336140395727</v>
      </c>
      <c r="O1171" s="66">
        <v>56.6</v>
      </c>
      <c r="P1171" s="102">
        <f>IF($O1171&gt;$G$20,IF('Silo Levels'!$L$22="Pumping",((PI()*((($C$19+$G$20)-$O1171)*($O$20/($O$19/2)))^2*((($O$20+$G$20)-$O1171))/3)*$P$603)+(((PI()*((($C$19+$G$20)-$O1171)*($O$20/($O$19/2)))^2*(((($C$19+$G$20)-$O1171)*($O$20/($O$19/2)))*$AZ$15))/3)*$P$603),(((PI()*((($C$19+$G$20)-$O1171)*($O$20/($O$19/2)))^2*((($O$20+$G$20)-$O1171)/3))*$P$603)-((PI()*((($C$19+$G$20)-$O1171)*($O$20/($O$19/2)))^2*(((($C$19+$G$20)-$O1171)*($O$20/($O$19/2)))*$AZ$15)/3)*$P$603))),IF('Silo Levels'!$L$22="Pumping",(($D$18*$P$603)+((PI()*(($C$21/2)^2)*($G$20-$O1171))*$P$603))+((($D$18+$H$18)/3)*$BG$15)+(((PI()*($C$21/2)^2*(($C$21/2)*$AZ$15))/3)*$P$603),(($D$18*$P$603)+((PI()*(($C$21/2)^2)*($G$20-$O1171))*$P$603))+((($D$18+$H$18)/3)*$BG$15)-(((PI()*($C$21/2)^2*(($C$21/2)*$AZ$15))/3)*$P$603)))</f>
        <v>1.3844417920727348</v>
      </c>
      <c r="Q1171" s="73">
        <v>56.6</v>
      </c>
      <c r="R1171" s="101">
        <f t="shared" si="167"/>
        <v>0.65126604823120693</v>
      </c>
      <c r="S1171" s="66">
        <v>56.6</v>
      </c>
      <c r="T1171" s="102">
        <f>IF($S1171&gt;$G$20,IF('Silo Levels'!$L$23="Pumping",((PI()*((($C$19+$G$20)-$S1171)*($O$20/($O$19/2)))^2*((($O$20+$G$20)-$S1171))/3)*$T$603)+(((PI()*((($C$19+$G$20)-$S1171)*($O$20/($O$19/2)))^2*(((($C$19+$G$20)-$S1171)*($O$20/($O$19/2)))*$AZ$16))/3)*$T$603),(((PI()*((($C$19+$G$20)-$S1171)*($O$20/($O$19/2)))^2*((($O$20+$G$20)-$S1171)/3))*$T$603)-((PI()*((($C$19+$G$20)-$S1171)*($O$20/($O$19/2)))^2*(((($C$19+$G$20)-$S1171)*($O$20/($O$19/2)))*$AZ$16)/3)*$T$603))),IF('Silo Levels'!$L$23="Pumping",(($D$18*$T$603)+((PI()*(($C$21/2)^2)*($G$20-$S1171))*$T$603))+((($D$18+$H$18)/3)*$BG$16)+(((PI()*($C$21/2)^2*(($C$21/2)*$AZ$16))/3)*$T$603),(($D$18*$T$603)+((PI()*(($C$21/2)^2)*($G$20-$S1171))*$T$603))+((($D$18+$H$18)/3)*$BG$16)-(((PI()*($C$21/2)^2*(($C$21/2)*$AZ$16))/3)*$T$603)))</f>
        <v>1.4320988596810085</v>
      </c>
      <c r="U1171" s="73">
        <v>56.6</v>
      </c>
      <c r="V1171" s="101">
        <f t="shared" si="168"/>
        <v>0.6122950115339939</v>
      </c>
      <c r="W1171" s="66">
        <v>56.6</v>
      </c>
      <c r="X1171" s="102">
        <f>IF($W1171&gt;$G$20,IF('Silo Levels'!$L$24="Pumping",((PI()*((($C$19+$G$20)-$W1171)*($O$20/($O$19/2)))^2*((($O$20+$G$20)-$W1171))/3)*$X$603)+(((PI()*((($C$19+$G$20)-$W1171)*($O$20/($O$19/2)))^2*(((($C$19+$G$20)-$W1171)*($O$20/($O$19/2)))*$AZ$17))/3)*$X$603),(((PI()*((($C$19+$G$20)-$W1171)*($O$20/($O$19/2)))^2*((($O$20+$G$20)-$W1171)/3))*$X$603)-((PI()*((($C$19+$G$20)-$W1171)*($O$20/($O$19/2)))^2*(((($C$19+$G$20)-$W1171)*($O$20/($O$19/2)))*$AZ$17)/3)*$X$603))),IF('Silo Levels'!$L$24="Pumping",(($D$18*$X$603)+((PI()*(($C$21/2)^2)*($G$20-$W1171))*$X$603))+((($D$18+$H$18)/3)*$BG$17)+(((PI()*($C$21/2)^2*(($C$21/2)*$AZ$17))/3)*$X$603),(($D$18*$X$603)+((PI()*(($C$21/2)^2)*($G$20-$W1171))*$X$603))+((($D$18+$H$18)/3)*$BG$17)-(((PI()*($C$21/2)^2*(($C$21/2)*$AZ$17))/3)*$X$603)))</f>
        <v>1.3464036551386518</v>
      </c>
      <c r="Y1171" s="73">
        <v>56.6</v>
      </c>
      <c r="Z1171" s="101">
        <f t="shared" si="169"/>
        <v>0.70300551761846397</v>
      </c>
      <c r="AA1171" s="66">
        <v>56.6</v>
      </c>
      <c r="AB1171" s="102">
        <f>IF($AA1171&gt;$G$20,IF('Silo Levels'!$L$25="Pumping",((PI()*((($C$19+$G$20)-$AA1171)*($O$20/($O$19/2)))^2*((($O$20+$G$20)-$AA1171))/3)*$AB$603)+(((PI()*((($C$19+$G$20)-$AA1171)*($O$20/($O$19/2)))^2*(((($C$19+$G$20)-$AA1171)*($O$20/($O$19/2)))*$AZ$18))/3)*$AB$603),(((PI()*((($C$19+$G$20)-$AA1171)*($O$20/($O$19/2)))^2*((($O$20+$G$20)-$AA1171)/3))*$AB$603)-((PI()*((($C$19+$G$20)-$AA1171)*($O$20/($O$19/2)))^2*(((($C$19+$G$20)-$AA1171)*($O$20/($O$19/2)))*$AZ$18)/3)*$AB$603))),IF('Silo Levels'!$L$25="Pumping",(($D$18*$AB$603)+((PI()*(($C$21/2)^2)*($G$20-$AA1171))*$AB$603))+((($D$18+$H$18)/3)*$BG$18)+(((PI()*($C$21/2)^2*(($C$21/2)*$AZ$18))/3)*$AB$603),(($D$18*$AB$603)+((PI()*(($C$21/2)^2)*($G$20-$AA1171))*$AB$603))+((($D$18+$H$18)/3)*$BG$18)-(((PI()*($C$21/2)^2*(($C$21/2)*$AZ$18))/3)*$AB$603)))</f>
        <v>1.5458711579778885</v>
      </c>
      <c r="AC1171" s="73">
        <v>56.6</v>
      </c>
      <c r="AD1171" s="101">
        <f t="shared" si="170"/>
        <v>0.71458358069812988</v>
      </c>
      <c r="AE1171" s="66">
        <v>56.6</v>
      </c>
      <c r="AF1171" s="102">
        <f>IF($AE1171&gt;$G$20,IF('Silo Levels'!$L$26="Pumping",((PI()*((($C$19+$G$20)-$AE1171)*($O$20/($O$19/2)))^2*((($O$20+$G$20)-$AE1171))/3)*$AF$603)+(((PI()*((($C$19+$G$20)-$AE1171)*($O$20/($O$19/2)))^2*(((($C$19+$G$20)-$AE1171)*($O$20/($O$19/2)))*$AZ$19))/3)*$AF$603),(((PI()*((($C$19+$G$20)-$AE1171)*($O$20/($O$19/2)))^2*((($O$20+$G$20)-$AE1171)/3))*$AF$603)-((PI()*((($C$19+$G$20)-$AE1171)*($O$20/($O$19/2)))^2*(((($C$19+$G$20)-$AE1171)*($O$20/($O$19/2)))*$AZ$19)/3)*$AF$603))),IF('Silo Levels'!$L$26="Pumping",(($D$18*$AF$603)+((PI()*(($C$21/2)^2)*($G$20-$AE1171))*$AF$603))+((($D$18+$H$18)/3)*$BG$19)+(((PI()*($C$21/2)^2*(($C$21/2)*$AZ$19))/3)*$AF$603),(($D$18*$AF$603)+((PI()*(($C$21/2)^2)*($G$20-$AE1171))*$AF$603))+((($D$18+$H$18)/3)*$BG$19)-(((PI()*($C$21/2)^2*(($C$21/2)*$AZ$19))/3)*$AF$603)))</f>
        <v>1.1429571369796181</v>
      </c>
      <c r="AG1171" s="73">
        <v>56.6</v>
      </c>
      <c r="AH1171" s="101">
        <f t="shared" si="171"/>
        <v>0.67586943227549701</v>
      </c>
      <c r="AI1171" s="66">
        <v>56.6</v>
      </c>
      <c r="AJ1171" s="102">
        <f>IF($AI1171&gt;$G$20,IF('Silo Levels'!$L$27="Pumping",((PI()*((($C$19+$G$20)-$AI1171)*($O$20/($O$19/2)))^2*((($O$20+$G$20)-$AI1171))/3)*$AJ$603)+(((PI()*((($C$19+$G$20)-$AI1171)*($O$20/($O$19/2)))^2*(((($C$19+$G$20)-$AI1171)*($O$20/($O$19/2)))*$AZ$20))/3)*$AJ$603),(((PI()*((($C$19+$G$20)-$AI1171)*($O$20/($O$19/2)))^2*((($O$20+$G$20)-$AI1171)/3))*$AJ$603)-((PI()*((($C$19+$G$20)-$AI1171)*($O$20/($O$19/2)))^2*(((($C$19+$G$20)-$AI1171)*($O$20/($O$19/2)))*$AZ$20)/3)*$AJ$603))),IF('Silo Levels'!$L$27="Pumping",(($D$18*$AJ$603)+((PI()*(($C$21/2)^2)*($G$20-$AI1171))*$AJ$603))+((($D$18+$H$18)/3)*$BG$20)+(((PI()*($C$21/2)^2*(($C$21/2)*$AZ$20))/3)*$AJ$603),(($D$18*$AJ$603)+((PI()*(($C$21/2)^2)*($G$20-$AI1171))*$AJ$603))+((($D$18+$H$18)/3)*$BG$20)-(((PI()*($C$21/2)^2*(($C$21/2)*$AZ$20))/3)*$AJ$603)))</f>
        <v>1.4862003721578465</v>
      </c>
    </row>
    <row r="1172" spans="1:36" x14ac:dyDescent="0.3">
      <c r="A1172">
        <v>56.7</v>
      </c>
      <c r="B1172" s="101">
        <f t="shared" si="163"/>
        <v>0.34297770415786549</v>
      </c>
      <c r="C1172" s="66">
        <v>56.7</v>
      </c>
      <c r="D1172" s="102">
        <f>IF($C1172&gt;$G$20,IF('Silo Levels'!$L$19="Pumping",((PI()*((($C$19+$G$20)-$C1172)*($O$20/($O$19/2)))^2*((($O$20+$G$20)-$C1172))/3)*$D$603)+(((PI()*((($C$19+$G$20)-$C1172)*($O$20/($O$19/2)))^2*(((($C$19+$G$20)-$C1172)*($O$20/($O$19/2)))*$AZ$12))/3)*$D$603),(((PI()*((($C$19+$G$20)-$C1172)*($O$20/($O$19/2)))^2*((($O$20+$G$20)-$C1172)/3))*$D$603)-((PI()*((($C$19+$G$20)-$C1172)*($O$20/($O$19/2)))^2*(((($C$19+$G$20)-$C1172)*($O$20/($O$19/2)))*$AZ$12)/3)*$D$603))),IF('Silo Levels'!$L$19="Pumping",(($D$18*$D$603)+((PI()*(($C$21/2)^2)*($G$20-$C1172))*$D$603))+((($D$18+$H$18)/3)*$BG$12)+(((PI()*($C$21/2)^2*(($C$21/2)*$AZ$12))/3)*$D$603),(($D$18*$D$603)+((PI()*(($C$21/2)^2)*($G$20-$C1172))*$D$603))+((($D$18+$H$18)/3)*$BG$12)-(((PI()*($C$21/2)^2*(($C$21/2)*$AZ$12))/3)*$D$603)))</f>
        <v>1.5485516943093687</v>
      </c>
      <c r="E1172" s="73">
        <v>56.7</v>
      </c>
      <c r="F1172" s="101">
        <f t="shared" si="164"/>
        <v>0.31071613435188122</v>
      </c>
      <c r="G1172" s="66">
        <v>56.7</v>
      </c>
      <c r="H1172" s="102">
        <f>IF($G1172&gt;$G$20,IF('Silo Levels'!$L$20="Pumping",((PI()*((($C$19+$G$20)-$G1172)*($O$20/($O$19/2)))^2*((($O$20+$G$20)-$G1172))/3)*$H$603)+(((PI()*((($C$19+$G$20)-$G1172)*($O$20/($O$19/2)))^2*(((($C$19+$G$20)-$G1172)*($O$20/($O$19/2)))*$AZ$13))/3)*$H$603),(((PI()*((($C$19+$G$20)-$G1172)*($O$20/($O$19/2)))^2*((($O$20+$G$20)-$G1172)/3))*$H$603)-((PI()*((($C$19+$G$20)-$G1172)*($O$20/($O$19/2)))^2*(((($C$19+$G$20)-$G1172)*($O$20/($O$19/2)))*$AZ$13)/3)*$H$603))),IF('Silo Levels'!$L$20="Pumping",(($D$18*$H$603)+((PI()*(($C$21/2)^2)*($G$20-$G1172))*$H$603))+((($D$18+$H$18)/3)*$BG$13)+(((PI()*($C$21/2)^2*(($C$21/2)*$AZ$13))/3)*$H$603),(($D$18*$H$603)+((PI()*(($C$21/2)^2)*($G$20-$G1172))*$H$603))+((($D$18+$H$18)/3)*$BG$13)-(((PI()*($C$21/2)^2*(($C$21/2)*$AZ$13))/3)*$H$603)))</f>
        <v>1.8709645343163104</v>
      </c>
      <c r="I1172" s="73">
        <v>56.7</v>
      </c>
      <c r="J1172" s="101">
        <f t="shared" si="165"/>
        <v>0.31213174361261847</v>
      </c>
      <c r="K1172" s="66">
        <v>56.7</v>
      </c>
      <c r="L1172" s="102">
        <f>IF($K1172&gt;$G$20,IF('Silo Levels'!$L$21="Pumping",((PI()*((($C$19+$G$20)-$K1172)*($O$20/($O$19/2)))^2*((($O$20+$G$20)-$K1172))/3)*$L$603)+(((PI()*((($C$19+$G$20)-$K1172)*($O$20/($O$19/2)))^2*(((($C$19+$G$20)-$K1172)*($O$20/($O$19/2)))*$AZ$14))/3)*$L$603),(((PI()*((($C$19+$G$20)-$K1172)*($O$20/($O$19/2)))^2*((($O$20+$G$20)-$K1172)/3))*$L$603)-((PI()*((($C$19+$G$20)-$K1172)*($O$20/($O$19/2)))^2*(((($C$19+$G$20)-$K1172)*($O$20/($O$19/2)))*$AZ$14)/3)*$L$603))),IF('Silo Levels'!$L$21="Pumping",(($D$18*$L$603)+((PI()*(($C$21/2)^2)*($G$20-$K1172))*$L$603))+((($D$18+$H$18)/3)*$BG$14)+(((PI()*($C$21/2)^2*(($C$21/2)*$AZ$14))/3)*$L$603),(($D$18*$L$603)+((PI()*(($C$21/2)^2)*($G$20-$K1172))*$L$603))+((($D$18+$H$18)/3)*$BG$14)-(((PI()*($C$21/2)^2*(($C$21/2)*$AZ$14))/3)*$L$603)))</f>
        <v>1.879488567761866</v>
      </c>
      <c r="M1172" s="73">
        <v>56.7</v>
      </c>
      <c r="N1172" s="101">
        <f t="shared" si="166"/>
        <v>0.3194943806237161</v>
      </c>
      <c r="O1172" s="66">
        <v>56.7</v>
      </c>
      <c r="P1172" s="102">
        <f>IF($O1172&gt;$G$20,IF('Silo Levels'!$L$22="Pumping",((PI()*((($C$19+$G$20)-$O1172)*($O$20/($O$19/2)))^2*((($O$20+$G$20)-$O1172))/3)*$P$603)+(((PI()*((($C$19+$G$20)-$O1172)*($O$20/($O$19/2)))^2*(((($C$19+$G$20)-$O1172)*($O$20/($O$19/2)))*$AZ$15))/3)*$P$603),(((PI()*((($C$19+$G$20)-$O1172)*($O$20/($O$19/2)))^2*((($O$20+$G$20)-$O1172)/3))*$P$603)-((PI()*((($C$19+$G$20)-$O1172)*($O$20/($O$19/2)))^2*(((($C$19+$G$20)-$O1172)*($O$20/($O$19/2)))*$AZ$15)/3)*$P$603))),IF('Silo Levels'!$L$22="Pumping",(($D$18*$P$603)+((PI()*(($C$21/2)^2)*($G$20-$O1172))*$P$603))+((($D$18+$H$18)/3)*$BG$15)+(((PI()*($C$21/2)^2*(($C$21/2)*$AZ$15))/3)*$P$603),(($D$18*$P$603)+((PI()*(($C$21/2)^2)*($G$20-$O1172))*$P$603))+((($D$18+$H$18)/3)*$BG$15)-(((PI()*($C$21/2)^2*(($C$21/2)*$AZ$15))/3)*$P$603)))</f>
        <v>1.923822386330837</v>
      </c>
      <c r="Q1172" s="73">
        <v>56.7</v>
      </c>
      <c r="R1172" s="101">
        <f t="shared" si="167"/>
        <v>0.33049243441336074</v>
      </c>
      <c r="S1172" s="66">
        <v>56.7</v>
      </c>
      <c r="T1172" s="102">
        <f>IF($S1172&gt;$G$20,IF('Silo Levels'!$L$23="Pumping",((PI()*((($C$19+$G$20)-$S1172)*($O$20/($O$19/2)))^2*((($O$20+$G$20)-$S1172))/3)*$T$603)+(((PI()*((($C$19+$G$20)-$S1172)*($O$20/($O$19/2)))^2*(((($C$19+$G$20)-$S1172)*($O$20/($O$19/2)))*$AZ$16))/3)*$T$603),(((PI()*((($C$19+$G$20)-$S1172)*($O$20/($O$19/2)))^2*((($O$20+$G$20)-$S1172)/3))*$T$603)-((PI()*((($C$19+$G$20)-$S1172)*($O$20/($O$19/2)))^2*(((($C$19+$G$20)-$S1172)*($O$20/($O$19/2)))*$AZ$16)/3)*$T$603))),IF('Silo Levels'!$L$23="Pumping",(($D$18*$T$603)+((PI()*(($C$21/2)^2)*($G$20-$S1172))*$T$603))+((($D$18+$H$18)/3)*$BG$16)+(((PI()*($C$21/2)^2*(($C$21/2)*$AZ$16))/3)*$T$603),(($D$18*$T$603)+((PI()*(($C$21/2)^2)*($G$20-$S1172))*$T$603))+((($D$18+$H$18)/3)*$BG$16)-(((PI()*($C$21/2)^2*(($C$21/2)*$AZ$16))/3)*$T$603)))</f>
        <v>1.9900467188066817</v>
      </c>
      <c r="U1172" s="73">
        <v>56.7</v>
      </c>
      <c r="V1172" s="101">
        <f t="shared" si="168"/>
        <v>0.31071613435188122</v>
      </c>
      <c r="W1172" s="66">
        <v>56.7</v>
      </c>
      <c r="X1172" s="102">
        <f>IF($W1172&gt;$G$20,IF('Silo Levels'!$L$24="Pumping",((PI()*((($C$19+$G$20)-$W1172)*($O$20/($O$19/2)))^2*((($O$20+$G$20)-$W1172))/3)*$X$603)+(((PI()*((($C$19+$G$20)-$W1172)*($O$20/($O$19/2)))^2*(((($C$19+$G$20)-$W1172)*($O$20/($O$19/2)))*$AZ$17))/3)*$X$603),(((PI()*((($C$19+$G$20)-$W1172)*($O$20/($O$19/2)))^2*((($O$20+$G$20)-$W1172)/3))*$X$603)-((PI()*((($C$19+$G$20)-$W1172)*($O$20/($O$19/2)))^2*(((($C$19+$G$20)-$W1172)*($O$20/($O$19/2)))*$AZ$17)/3)*$X$603))),IF('Silo Levels'!$L$24="Pumping",(($D$18*$X$603)+((PI()*(($C$21/2)^2)*($G$20-$W1172))*$X$603))+((($D$18+$H$18)/3)*$BG$17)+(((PI()*($C$21/2)^2*(($C$21/2)*$AZ$17))/3)*$X$603),(($D$18*$X$603)+((PI()*(($C$21/2)^2)*($G$20-$W1172))*$X$603))+((($D$18+$H$18)/3)*$BG$17)-(((PI()*($C$21/2)^2*(($C$21/2)*$AZ$17))/3)*$X$603)))</f>
        <v>1.8709645343163104</v>
      </c>
      <c r="Y1172" s="73">
        <v>56.7</v>
      </c>
      <c r="Z1172" s="101">
        <f t="shared" si="169"/>
        <v>0.35674822225842218</v>
      </c>
      <c r="AA1172" s="66">
        <v>56.7</v>
      </c>
      <c r="AB1172" s="102">
        <f>IF($AA1172&gt;$G$20,IF('Silo Levels'!$L$25="Pumping",((PI()*((($C$19+$G$20)-$AA1172)*($O$20/($O$19/2)))^2*((($O$20+$G$20)-$AA1172))/3)*$AB$603)+(((PI()*((($C$19+$G$20)-$AA1172)*($O$20/($O$19/2)))^2*(((($C$19+$G$20)-$AA1172)*($O$20/($O$19/2)))*$AZ$18))/3)*$AB$603),(((PI()*((($C$19+$G$20)-$AA1172)*($O$20/($O$19/2)))^2*((($O$20+$G$20)-$AA1172)/3))*$AB$603)-((PI()*((($C$19+$G$20)-$AA1172)*($O$20/($O$19/2)))^2*(((($C$19+$G$20)-$AA1172)*($O$20/($O$19/2)))*$AZ$18)/3)*$AB$603))),IF('Silo Levels'!$L$25="Pumping",(($D$18*$AB$603)+((PI()*(($C$21/2)^2)*($G$20-$AA1172))*$AB$603))+((($D$18+$H$18)/3)*$BG$18)+(((PI()*($C$21/2)^2*(($C$21/2)*$AZ$18))/3)*$AB$603),(($D$18*$AB$603)+((PI()*(($C$21/2)^2)*($G$20-$AA1172))*$AB$603))+((($D$18+$H$18)/3)*$BG$18)-(((PI()*($C$21/2)^2*(($C$21/2)*$AZ$18))/3)*$AB$603)))</f>
        <v>2.1481448748007681</v>
      </c>
      <c r="AC1172" s="73">
        <v>56.7</v>
      </c>
      <c r="AD1172" s="101">
        <f t="shared" si="170"/>
        <v>0.36262364331465968</v>
      </c>
      <c r="AE1172" s="66">
        <v>56.7</v>
      </c>
      <c r="AF1172" s="102">
        <f>IF($AE1172&gt;$G$20,IF('Silo Levels'!$L$26="Pumping",((PI()*((($C$19+$G$20)-$AE1172)*($O$20/($O$19/2)))^2*((($O$20+$G$20)-$AE1172))/3)*$AF$603)+(((PI()*((($C$19+$G$20)-$AE1172)*($O$20/($O$19/2)))^2*(((($C$19+$G$20)-$AE1172)*($O$20/($O$19/2)))*$AZ$19))/3)*$AF$603),(((PI()*((($C$19+$G$20)-$AE1172)*($O$20/($O$19/2)))^2*((($O$20+$G$20)-$AE1172)/3))*$AF$603)-((PI()*((($C$19+$G$20)-$AE1172)*($O$20/($O$19/2)))^2*(((($C$19+$G$20)-$AE1172)*($O$20/($O$19/2)))*$AZ$19)/3)*$AF$603))),IF('Silo Levels'!$L$26="Pumping",(($D$18*$AF$603)+((PI()*(($C$21/2)^2)*($G$20-$AE1172))*$AF$603))+((($D$18+$H$18)/3)*$BG$19)+(((PI()*($C$21/2)^2*(($C$21/2)*$AZ$19))/3)*$AF$603),(($D$18*$AF$603)+((PI()*(($C$21/2)^2)*($G$20-$AE1172))*$AF$603))+((($D$18+$H$18)/3)*$BG$19)-(((PI()*($C$21/2)^2*(($C$21/2)*$AZ$19))/3)*$AF$603)))</f>
        <v>1.2730735632248842</v>
      </c>
      <c r="AG1172" s="73">
        <v>56.7</v>
      </c>
      <c r="AH1172" s="101">
        <f t="shared" si="171"/>
        <v>0.34297770415786549</v>
      </c>
      <c r="AI1172" s="66">
        <v>56.7</v>
      </c>
      <c r="AJ1172" s="102">
        <f>IF($AI1172&gt;$G$20,IF('Silo Levels'!$L$27="Pumping",((PI()*((($C$19+$G$20)-$AI1172)*($O$20/($O$19/2)))^2*((($O$20+$G$20)-$AI1172))/3)*$AJ$603)+(((PI()*((($C$19+$G$20)-$AI1172)*($O$20/($O$19/2)))^2*(((($C$19+$G$20)-$AI1172)*($O$20/($O$19/2)))*$AZ$20))/3)*$AJ$603),(((PI()*((($C$19+$G$20)-$AI1172)*($O$20/($O$19/2)))^2*((($O$20+$G$20)-$AI1172)/3))*$AJ$603)-((PI()*((($C$19+$G$20)-$AI1172)*($O$20/($O$19/2)))^2*(((($C$19+$G$20)-$AI1172)*($O$20/($O$19/2)))*$AZ$20)/3)*$AJ$603))),IF('Silo Levels'!$L$27="Pumping",(($D$18*$AJ$603)+((PI()*(($C$21/2)^2)*($G$20-$AI1172))*$AJ$603))+((($D$18+$H$18)/3)*$BG$20)+(((PI()*($C$21/2)^2*(($C$21/2)*$AZ$20))/3)*$AJ$603),(($D$18*$AJ$603)+((PI()*(($C$21/2)^2)*($G$20-$AI1172))*$AJ$603))+((($D$18+$H$18)/3)*$BG$20)-(((PI()*($C$21/2)^2*(($C$21/2)*$AZ$20))/3)*$AJ$603)))</f>
        <v>2.0652262615171564</v>
      </c>
    </row>
    <row r="1173" spans="1:36" ht="15" thickBot="1" x14ac:dyDescent="0.35">
      <c r="A1173">
        <v>56.8</v>
      </c>
      <c r="B1173" s="106">
        <f t="shared" si="163"/>
        <v>-0.64428488027911879</v>
      </c>
      <c r="C1173" s="69">
        <v>56.8</v>
      </c>
      <c r="D1173" s="107">
        <f>IF($C1173&gt;$G$20,IF('Silo Levels'!$L$19="Pumping",((PI()*((($C$19+$G$20)-$C1173)*($O$20/($O$19/2)))^2*((($O$20+$G$20)-$C1173))/3)*$D$603)+(((PI()*((($C$19+$G$20)-$C1173)*($O$20/($O$19/2)))^2*(((($C$19+$G$20)-$C1173)*($O$20/($O$19/2)))*$AZ$12))/3)*$D$603),(((PI()*((($C$19+$G$20)-$C1173)*($O$20/($O$19/2)))^2*((($O$20+$G$20)-$C1173)/3))*$D$603)-((PI()*((($C$19+$G$20)-$C1173)*($O$20/($O$19/2)))^2*(((($C$19+$G$20)-$C1173)*($O$20/($O$19/2)))*$AZ$12)/3)*$D$603))),IF('Silo Levels'!$L$19="Pumping",(($D$18*$D$603)+((PI()*(($C$21/2)^2)*($G$20-$C1173))*$D$603))+((($D$18+$H$18)/3)*$BG$12)+(((PI()*($C$21/2)^2*(($C$21/2)*$AZ$12))/3)*$D$603),(($D$18*$D$603)+((PI()*(($C$21/2)^2)*($G$20-$C1173))*$D$603))+((($D$18+$H$18)/3)*$BG$12)-(((PI()*($C$21/2)^2*(($C$21/2)*$AZ$12))/3)*$D$603)))</f>
        <v>1.5568385502992022</v>
      </c>
      <c r="E1173" s="73">
        <v>56.8</v>
      </c>
      <c r="F1173" s="106">
        <f t="shared" si="164"/>
        <v>-0.58368140259504808</v>
      </c>
      <c r="G1173" s="69">
        <v>56.8</v>
      </c>
      <c r="H1173" s="107">
        <f>IF($G1173&gt;$G$20,IF('Silo Levels'!$L$20="Pumping",((PI()*((($C$19+$G$20)-$G1173)*($O$20/($O$19/2)))^2*((($O$20+$G$20)-$G1173))/3)*$H$603)+(((PI()*((($C$19+$G$20)-$G1173)*($O$20/($O$19/2)))^2*(((($C$19+$G$20)-$G1173)*($O$20/($O$19/2)))*$AZ$13))/3)*$H$603),(((PI()*((($C$19+$G$20)-$G1173)*($O$20/($O$19/2)))^2*((($O$20+$G$20)-$G1173)/3))*$H$603)-((PI()*((($C$19+$G$20)-$G1173)*($O$20/($O$19/2)))^2*(((($C$19+$G$20)-$G1173)*($O$20/($O$19/2)))*$AZ$13)/3)*$H$603))),IF('Silo Levels'!$L$20="Pumping",(($D$18*$H$603)+((PI()*(($C$21/2)^2)*($G$20-$G1173))*$H$603))+((($D$18+$H$18)/3)*$BG$13)+(((PI()*($C$21/2)^2*(($C$21/2)*$AZ$13))/3)*$H$603),(($D$18*$H$603)+((PI()*(($C$21/2)^2)*($G$20-$G1173))*$H$603))+((($D$18+$H$18)/3)*$BG$13)-(((PI()*($C$21/2)^2*(($C$21/2)*$AZ$13))/3)*$H$603)))</f>
        <v>2.2650025759407324</v>
      </c>
      <c r="I1173" s="73">
        <v>56.8</v>
      </c>
      <c r="J1173" s="106">
        <f t="shared" si="165"/>
        <v>-0.58634062980433721</v>
      </c>
      <c r="K1173" s="69">
        <v>56.8</v>
      </c>
      <c r="L1173" s="107">
        <f>IF($K1173&gt;$G$20,IF('Silo Levels'!$L$21="Pumping",((PI()*((($C$19+$G$20)-$K1173)*($O$20/($O$19/2)))^2*((($O$20+$G$20)-$K1173))/3)*$L$603)+(((PI()*((($C$19+$G$20)-$K1173)*($O$20/($O$19/2)))^2*(((($C$19+$G$20)-$K1173)*($O$20/($O$19/2)))*$AZ$14))/3)*$L$603),(((PI()*((($C$19+$G$20)-$K1173)*($O$20/($O$19/2)))^2*((($O$20+$G$20)-$K1173)/3))*$L$603)-((PI()*((($C$19+$G$20)-$K1173)*($O$20/($O$19/2)))^2*(((($C$19+$G$20)-$K1173)*($O$20/($O$19/2)))*$AZ$14)/3)*$L$603))),IF('Silo Levels'!$L$21="Pumping",(($D$18*$L$603)+((PI()*(($C$21/2)^2)*($G$20-$K1173))*$L$603))+((($D$18+$H$18)/3)*$BG$14)+(((PI()*($C$21/2)^2*(($C$21/2)*$AZ$14))/3)*$L$603),(($D$18*$L$603)+((PI()*(($C$21/2)^2)*($G$20-$K1173))*$L$603))+((($D$18+$H$18)/3)*$BG$14)-(((PI()*($C$21/2)^2*(($C$21/2)*$AZ$14))/3)*$L$603)))</f>
        <v>2.2753218296505011</v>
      </c>
      <c r="M1173" s="73">
        <v>56.8</v>
      </c>
      <c r="N1173" s="106">
        <f t="shared" si="166"/>
        <v>-0.60017137054266312</v>
      </c>
      <c r="O1173" s="69">
        <v>56.8</v>
      </c>
      <c r="P1173" s="107">
        <f>IF($O1173&gt;$G$20,IF('Silo Levels'!$L$22="Pumping",((PI()*((($C$19+$G$20)-$O1173)*($O$20/($O$19/2)))^2*((($O$20+$G$20)-$O1173))/3)*$P$603)+(((PI()*((($C$19+$G$20)-$O1173)*($O$20/($O$19/2)))^2*(((($C$19+$G$20)-$O1173)*($O$20/($O$19/2)))*$AZ$15))/3)*$P$603),(((PI()*((($C$19+$G$20)-$O1173)*($O$20/($O$19/2)))^2*((($O$20+$G$20)-$O1173)/3))*$P$603)-((PI()*((($C$19+$G$20)-$O1173)*($O$20/($O$19/2)))^2*(((($C$19+$G$20)-$O1173)*($O$20/($O$19/2)))*$AZ$15)/3)*$P$603))),IF('Silo Levels'!$L$22="Pumping",(($D$18*$P$603)+((PI()*(($C$21/2)^2)*($G$20-$O1173))*$P$603))+((($D$18+$H$18)/3)*$BG$15)+(((PI()*($C$21/2)^2*(($C$21/2)*$AZ$15))/3)*$P$603),(($D$18*$P$603)+((PI()*(($C$21/2)^2)*($G$20-$O1173))*$P$603))+((($D$18+$H$18)/3)*$BG$15)-(((PI()*($C$21/2)^2*(($C$21/2)*$AZ$15))/3)*$P$603)))</f>
        <v>2.3289926563381389</v>
      </c>
      <c r="Q1173" s="73">
        <v>56.8</v>
      </c>
      <c r="R1173" s="106">
        <f t="shared" si="167"/>
        <v>-0.62083125508694526</v>
      </c>
      <c r="S1173" s="69">
        <v>56.8</v>
      </c>
      <c r="T1173" s="107">
        <f>IF($S1173&gt;$G$20,IF('Silo Levels'!$L$23="Pumping",((PI()*((($C$19+$G$20)-$S1173)*($O$20/($O$19/2)))^2*((($O$20+$G$20)-$S1173))/3)*$T$603)+(((PI()*((($C$19+$G$20)-$S1173)*($O$20/($O$19/2)))^2*(((($C$19+$G$20)-$S1173)*($O$20/($O$19/2)))*$AZ$16))/3)*$T$603),(((PI()*((($C$19+$G$20)-$S1173)*($O$20/($O$19/2)))^2*((($O$20+$G$20)-$S1173)/3))*$T$603)-((PI()*((($C$19+$G$20)-$S1173)*($O$20/($O$19/2)))^2*(((($C$19+$G$20)-$S1173)*($O$20/($O$19/2)))*$AZ$16)/3)*$T$603))),IF('Silo Levels'!$L$23="Pumping",(($D$18*$T$603)+((PI()*(($C$21/2)^2)*($G$20-$S1173))*$T$603))+((($D$18+$H$18)/3)*$BG$16)+(((PI()*($C$21/2)^2*(($C$21/2)*$AZ$16))/3)*$T$603),(($D$18*$T$603)+((PI()*(($C$21/2)^2)*($G$20-$S1173))*$T$603))+((($D$18+$H$18)/3)*$BG$16)-(((PI()*($C$21/2)^2*(($C$21/2)*$AZ$16))/3)*$T$603)))</f>
        <v>2.4091642902181771</v>
      </c>
      <c r="U1173" s="73">
        <v>56.8</v>
      </c>
      <c r="V1173" s="106">
        <f t="shared" si="168"/>
        <v>-0.58368140259504808</v>
      </c>
      <c r="W1173" s="69">
        <v>56.8</v>
      </c>
      <c r="X1173" s="107">
        <f>IF($W1173&gt;$G$20,IF('Silo Levels'!$L$24="Pumping",((PI()*((($C$19+$G$20)-$W1173)*($O$20/($O$19/2)))^2*((($O$20+$G$20)-$W1173))/3)*$X$603)+(((PI()*((($C$19+$G$20)-$W1173)*($O$20/($O$19/2)))^2*(((($C$19+$G$20)-$W1173)*($O$20/($O$19/2)))*$AZ$17))/3)*$X$603),(((PI()*((($C$19+$G$20)-$W1173)*($O$20/($O$19/2)))^2*((($O$20+$G$20)-$W1173)/3))*$X$603)-((PI()*((($C$19+$G$20)-$W1173)*($O$20/($O$19/2)))^2*(((($C$19+$G$20)-$W1173)*($O$20/($O$19/2)))*$AZ$17)/3)*$X$603))),IF('Silo Levels'!$L$24="Pumping",(($D$18*$X$603)+((PI()*(($C$21/2)^2)*($G$20-$W1173))*$X$603))+((($D$18+$H$18)/3)*$BG$17)+(((PI()*($C$21/2)^2*(($C$21/2)*$AZ$17))/3)*$X$603),(($D$18*$X$603)+((PI()*(($C$21/2)^2)*($G$20-$W1173))*$X$603))+((($D$18+$H$18)/3)*$BG$17)-(((PI()*($C$21/2)^2*(($C$21/2)*$AZ$17))/3)*$X$603)))</f>
        <v>2.2650025759407324</v>
      </c>
      <c r="Y1173" s="73">
        <v>56.8</v>
      </c>
      <c r="Z1173" s="106">
        <f t="shared" si="169"/>
        <v>-0.67015284924107488</v>
      </c>
      <c r="AA1173" s="69">
        <v>56.8</v>
      </c>
      <c r="AB1173" s="107">
        <f>IF($AA1173&gt;$G$20,IF('Silo Levels'!$L$25="Pumping",((PI()*((($C$19+$G$20)-$AA1173)*($O$20/($O$19/2)))^2*((($O$20+$G$20)-$AA1173))/3)*$AB$603)+(((PI()*((($C$19+$G$20)-$AA1173)*($O$20/($O$19/2)))^2*(((($C$19+$G$20)-$AA1173)*($O$20/($O$19/2)))*$AZ$18))/3)*$AB$603),(((PI()*((($C$19+$G$20)-$AA1173)*($O$20/($O$19/2)))^2*((($O$20+$G$20)-$AA1173)/3))*$AB$603)-((PI()*((($C$19+$G$20)-$AA1173)*($O$20/($O$19/2)))^2*(((($C$19+$G$20)-$AA1173)*($O$20/($O$19/2)))*$AZ$18)/3)*$AB$603))),IF('Silo Levels'!$L$25="Pumping",(($D$18*$AB$603)+((PI()*(($C$21/2)^2)*($G$20-$AA1173))*$AB$603))+((($D$18+$H$18)/3)*$BG$18)+(((PI()*($C$21/2)^2*(($C$21/2)*$AZ$18))/3)*$AB$603),(($D$18*$AB$603)+((PI()*(($C$21/2)^2)*($G$20-$AA1173))*$AB$603))+((($D$18+$H$18)/3)*$BG$18)-(((PI()*($C$21/2)^2*(($C$21/2)*$AZ$18))/3)*$AB$603)))</f>
        <v>2.6005590088299542</v>
      </c>
      <c r="AC1173" s="73">
        <v>56.8</v>
      </c>
      <c r="AD1173" s="106">
        <f t="shared" si="170"/>
        <v>-0.68118984933150939</v>
      </c>
      <c r="AE1173" s="69">
        <v>56.8</v>
      </c>
      <c r="AF1173" s="107">
        <f>IF($AE1173&gt;$G$20,IF('Silo Levels'!$L$26="Pumping",((PI()*((($C$19+$G$20)-$AE1173)*($O$20/($O$19/2)))^2*((($O$20+$G$20)-$AE1173))/3)*$AF$603)+(((PI()*((($C$19+$G$20)-$AE1173)*($O$20/($O$19/2)))^2*(((($C$19+$G$20)-$AE1173)*($O$20/($O$19/2)))*$AZ$19))/3)*$AF$603),(((PI()*((($C$19+$G$20)-$AE1173)*($O$20/($O$19/2)))^2*((($O$20+$G$20)-$AE1173)/3))*$AF$603)-((PI()*((($C$19+$G$20)-$AE1173)*($O$20/($O$19/2)))^2*(((($C$19+$G$20)-$AE1173)*($O$20/($O$19/2)))*$AZ$19)/3)*$AF$603))),IF('Silo Levels'!$L$26="Pumping",(($D$18*$AF$603)+((PI()*(($C$21/2)^2)*($G$20-$AE1173))*$AF$603))+((($D$18+$H$18)/3)*$BG$19)+(((PI()*($C$21/2)^2*(($C$21/2)*$AZ$19))/3)*$AF$603),(($D$18*$AF$603)+((PI()*(($C$21/2)^2)*($G$20-$AE1173))*$AF$603))+((($D$18+$H$18)/3)*$BG$19)-(((PI()*($C$21/2)^2*(($C$21/2)*$AZ$19))/3)*$AF$603)))</f>
        <v>0.98109937344005083</v>
      </c>
      <c r="AG1173" s="73">
        <v>56.8</v>
      </c>
      <c r="AH1173" s="106">
        <f t="shared" si="171"/>
        <v>-0.64428488027911879</v>
      </c>
      <c r="AI1173" s="69">
        <v>56.8</v>
      </c>
      <c r="AJ1173" s="107">
        <f>IF($AI1173&gt;$G$20,IF('Silo Levels'!$L$27="Pumping",((PI()*((($C$19+$G$20)-$AI1173)*($O$20/($O$19/2)))^2*((($O$20+$G$20)-$AI1173))/3)*$AJ$603)+(((PI()*((($C$19+$G$20)-$AI1173)*($O$20/($O$19/2)))^2*(((($C$19+$G$20)-$AI1173)*($O$20/($O$19/2)))*$AZ$20))/3)*$AJ$603),(((PI()*((($C$19+$G$20)-$AI1173)*($O$20/($O$19/2)))^2*((($O$20+$G$20)-$AI1173)/3))*$AJ$603)-((PI()*((($C$19+$G$20)-$AI1173)*($O$20/($O$19/2)))^2*(((($C$19+$G$20)-$AI1173)*($O$20/($O$19/2)))*$AZ$20)/3)*$AJ$603))),IF('Silo Levels'!$L$27="Pumping",(($D$18*$AJ$603)+((PI()*(($C$21/2)^2)*($G$20-$AI1173))*$AJ$603))+((($D$18+$H$18)/3)*$BG$20)+(((PI()*($C$21/2)^2*(($C$21/2)*$AZ$20))/3)*$AJ$603),(($D$18*$AJ$603)+((PI()*(($C$21/2)^2)*($G$20-$AI1173))*$AJ$603))+((($D$18+$H$18)/3)*$BG$20)-(((PI()*($C$21/2)^2*(($C$21/2)*$AZ$20))/3)*$AJ$603)))</f>
        <v>2.5001771634041972</v>
      </c>
    </row>
    <row r="1174" spans="1:36" ht="15" thickBot="1" x14ac:dyDescent="0.35">
      <c r="B1174" s="73"/>
      <c r="C1174" s="73"/>
      <c r="D1174" s="73"/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73"/>
      <c r="V1174" s="73"/>
      <c r="W1174" s="73"/>
      <c r="X1174" s="73"/>
      <c r="Y1174" s="73"/>
      <c r="Z1174" s="73"/>
      <c r="AA1174" s="73"/>
      <c r="AB1174" s="73"/>
      <c r="AC1174" s="73"/>
      <c r="AD1174" s="73"/>
      <c r="AE1174" s="73"/>
      <c r="AF1174" s="73"/>
      <c r="AG1174" s="73"/>
      <c r="AH1174" s="73"/>
      <c r="AI1174" s="73"/>
      <c r="AJ1174" s="73"/>
    </row>
    <row r="1175" spans="1:36" ht="15" thickBot="1" x14ac:dyDescent="0.35">
      <c r="B1175" s="220" t="s">
        <v>37</v>
      </c>
      <c r="C1175" s="221"/>
      <c r="D1175" s="222"/>
      <c r="E1175" s="73"/>
      <c r="F1175" s="220" t="s">
        <v>38</v>
      </c>
      <c r="G1175" s="221"/>
      <c r="H1175" s="222"/>
      <c r="I1175" s="73"/>
      <c r="J1175" s="220" t="s">
        <v>39</v>
      </c>
      <c r="K1175" s="221"/>
      <c r="L1175" s="222"/>
      <c r="M1175" s="73"/>
      <c r="N1175" s="73"/>
      <c r="O1175" s="73"/>
      <c r="P1175" s="73"/>
      <c r="Q1175" s="73"/>
      <c r="R1175" s="73"/>
      <c r="S1175" s="73"/>
      <c r="T1175" s="73"/>
      <c r="U1175" s="73"/>
      <c r="V1175" s="73"/>
      <c r="W1175" s="73"/>
      <c r="X1175" s="73"/>
      <c r="Y1175" s="73"/>
      <c r="Z1175" s="73"/>
      <c r="AA1175" s="73"/>
      <c r="AB1175" s="73"/>
      <c r="AC1175" s="73"/>
      <c r="AD1175" s="73"/>
      <c r="AE1175" s="73"/>
      <c r="AF1175" s="73"/>
      <c r="AG1175" s="73"/>
      <c r="AH1175" s="73"/>
      <c r="AI1175" s="73"/>
      <c r="AJ1175" s="73"/>
    </row>
    <row r="1176" spans="1:36" x14ac:dyDescent="0.3">
      <c r="B1176" s="109" t="s">
        <v>13</v>
      </c>
      <c r="C1176" s="223">
        <f>'Silo Levels'!C28</f>
        <v>0</v>
      </c>
      <c r="D1176" s="224"/>
      <c r="E1176" s="73"/>
      <c r="F1176" s="109" t="s">
        <v>13</v>
      </c>
      <c r="G1176" s="223">
        <f>'Silo Levels'!C29</f>
        <v>0</v>
      </c>
      <c r="H1176" s="224"/>
      <c r="I1176" s="73"/>
      <c r="J1176" s="109" t="s">
        <v>13</v>
      </c>
      <c r="K1176" s="223">
        <f>'Silo Levels'!C30</f>
        <v>0</v>
      </c>
      <c r="L1176" s="224"/>
      <c r="M1176" s="73"/>
      <c r="N1176" s="73"/>
      <c r="O1176" s="73"/>
      <c r="P1176" s="73"/>
      <c r="Q1176" s="73"/>
      <c r="R1176" s="73"/>
      <c r="S1176" s="73"/>
      <c r="T1176" s="73"/>
      <c r="U1176" s="73"/>
      <c r="V1176" s="73"/>
      <c r="W1176" s="73"/>
      <c r="X1176" s="73"/>
      <c r="Y1176" s="73"/>
      <c r="Z1176" s="73"/>
      <c r="AA1176" s="73"/>
      <c r="AB1176" s="73"/>
      <c r="AC1176" s="73"/>
      <c r="AD1176" s="73"/>
      <c r="AE1176" s="73"/>
      <c r="AF1176" s="73"/>
      <c r="AG1176" s="73"/>
      <c r="AH1176" s="73"/>
      <c r="AI1176" s="73"/>
      <c r="AJ1176" s="73"/>
    </row>
    <row r="1177" spans="1:36" x14ac:dyDescent="0.3">
      <c r="B1177" s="225" t="s">
        <v>16</v>
      </c>
      <c r="C1177" s="226"/>
      <c r="D1177" s="74">
        <f>'Silo Levels'!D28</f>
        <v>34.4</v>
      </c>
      <c r="E1177" s="73"/>
      <c r="F1177" s="225" t="s">
        <v>16</v>
      </c>
      <c r="G1177" s="226"/>
      <c r="H1177" s="74">
        <f>'Silo Levels'!D29</f>
        <v>34.83</v>
      </c>
      <c r="I1177" s="73"/>
      <c r="J1177" s="225" t="s">
        <v>16</v>
      </c>
      <c r="K1177" s="226"/>
      <c r="L1177" s="74">
        <f>'Silo Levels'!D30</f>
        <v>36</v>
      </c>
      <c r="M1177" s="73"/>
      <c r="N1177" s="73"/>
      <c r="O1177" s="73"/>
      <c r="P1177" s="73"/>
      <c r="Q1177" s="73"/>
      <c r="R1177" s="73"/>
      <c r="S1177" s="73"/>
      <c r="T1177" s="73"/>
      <c r="U1177" s="73"/>
      <c r="V1177" s="73"/>
      <c r="W1177" s="73"/>
      <c r="X1177" s="73"/>
      <c r="Y1177" s="73"/>
      <c r="Z1177" s="73"/>
      <c r="AA1177" s="73"/>
      <c r="AB1177" s="73"/>
      <c r="AC1177" s="73"/>
      <c r="AD1177" s="73"/>
      <c r="AE1177" s="73"/>
      <c r="AF1177" s="73"/>
      <c r="AG1177" s="73"/>
      <c r="AH1177" s="73"/>
      <c r="AI1177" s="73"/>
      <c r="AJ1177" s="73"/>
    </row>
    <row r="1178" spans="1:36" ht="15" thickBot="1" x14ac:dyDescent="0.35">
      <c r="B1178" s="30" t="s">
        <v>89</v>
      </c>
      <c r="C1178" s="149" t="s">
        <v>19</v>
      </c>
      <c r="D1178" s="31" t="s">
        <v>18</v>
      </c>
      <c r="E1178" s="73"/>
      <c r="F1178" s="30" t="s">
        <v>89</v>
      </c>
      <c r="G1178" s="149" t="s">
        <v>19</v>
      </c>
      <c r="H1178" s="31" t="s">
        <v>18</v>
      </c>
      <c r="I1178" s="73"/>
      <c r="J1178" s="30" t="s">
        <v>89</v>
      </c>
      <c r="K1178" s="149" t="s">
        <v>19</v>
      </c>
      <c r="L1178" s="31" t="s">
        <v>18</v>
      </c>
      <c r="M1178" s="73"/>
      <c r="N1178" s="73"/>
      <c r="O1178" s="73"/>
      <c r="P1178" s="73"/>
      <c r="Q1178" s="73"/>
      <c r="R1178" s="73"/>
      <c r="S1178" s="73"/>
      <c r="T1178" s="73"/>
      <c r="U1178" s="73"/>
      <c r="V1178" s="73"/>
      <c r="W1178" s="73"/>
      <c r="X1178" s="73"/>
      <c r="Y1178" s="73"/>
      <c r="Z1178" s="73"/>
      <c r="AA1178" s="73"/>
      <c r="AB1178" s="73"/>
      <c r="AC1178" s="73"/>
      <c r="AD1178" s="73"/>
      <c r="AE1178" s="73"/>
      <c r="AF1178" s="73"/>
      <c r="AG1178" s="73"/>
      <c r="AH1178" s="73"/>
      <c r="AI1178" s="73"/>
      <c r="AJ1178" s="73"/>
    </row>
    <row r="1179" spans="1:36" x14ac:dyDescent="0.3">
      <c r="A1179">
        <v>0</v>
      </c>
      <c r="B1179" s="76">
        <f>IF($C1179&gt;$G$20,(PI()*((($C$19+$G$20)-$C1179)*($O$20/($O$19/2)))^2*((($O$20+$G$20)-$C1179)/3))*$D$1177,($D$18*$D$1177)+((PI()*(($C$21/2)^2)*($G$20-$C1179))*$D$1177)+((($D$18+$H$18)/3)*$BD$21))</f>
        <v>206971.77388905489</v>
      </c>
      <c r="C1179" s="51">
        <v>0</v>
      </c>
      <c r="D1179" s="77">
        <f>IF($C1179&gt;$G$20,IF('Silo Levels'!$L$28="Pumping",((PI()*((($C$19+$G$20)-$C1179)*($O$20/($O$19/2)))^2*((($O$20+$G$20)-$C1179))/3)*$D$1177)+(((PI()*((($C$19+$G$20)-$C1179)*($O$20/($O$19/2)))^2*(((($C$19+$G$20)-$C1179)*($O$20/($O$19/2)))*$AZ$21))/3)*$D$1177),(((PI()*((($C$19+$G$20)-$C1179)*($O$20/($O$19/2)))^2*((($O$20+$G$20)-$C1179)/3))*$D$1177)-((PI()*((($C$19+$G$20)-$C1179)*($O$20/($O$19/2)))^2*(((($C$19+$G$20)-$C1179)*($O$20/($O$19/2)))*$AZ$21)/3)*$D$1177))),IF('Silo Levels'!$L$28="Pumping",(($D$18*$D$1177)+((PI()*(($C$21/2)^2)*($G$20-$C1179))*$D$1177))+((($D$18+$H$18)/3)*$BD$21)+(((PI()*($C$21/2)^2*(($C$21/2)*$AZ$21))/3)*$D$1177),(($D$18*$D$1177)+((PI()*(($C$21/2)^2)*($G$20-$C1179))*$D$1177))+((($D$18+$H$18)/3)*$BD$21)-(((PI()*($C$21/2)^2*(($C$21/2)*$AZ$21))/3)*$D$1177)))</f>
        <v>203121.61153777674</v>
      </c>
      <c r="E1179" s="73">
        <v>0</v>
      </c>
      <c r="F1179" s="76">
        <f>IF($G1179&gt;$G$20,(PI()*((($C$19+$G$20)-$G1179)*($O$20/($O$19/2)))^2*((($O$20+$G$20)-$G1179)/3))*$H$1177,($D$18*$H$1177)+((PI()*(($C$21/2)^2)*($G$20-$G1179))*$H$1177)+((($D$18+$H$18)/3)*$BD$22))</f>
        <v>209521.85591691433</v>
      </c>
      <c r="G1179" s="51">
        <v>0</v>
      </c>
      <c r="H1179" s="77">
        <f>IF($G1179&gt;$G$20,IF('Silo Levels'!$L$29="Pumping",((PI()*((($C$19+$G$20)-$G1179)*($O$20/($O$19/2)))^2*((($O$20+$G$20)-$G1179))/3)*$H$1177)+(((PI()*((($C$19+$G$20)-$G1179)*($O$20/($O$19/2)))^2*(((($C$19+$G$20)-$G1179)*($O$20/($O$19/2)))*$AZ$22))/3)*$H$1177),(((PI()*((($C$19+$G$20)-$G1179)*($O$20/($O$19/2)))^2*((($O$20+$G$20)-$G1179)/3))*$H$1177)-((PI()*((($C$19+$G$20)-$G1179)*($O$20/($O$19/2)))^2*(((($C$19+$G$20)-$G1179)*($O$20/($O$19/2)))*$AZ$22)/3)*$H$1177))),IF('Silo Levels'!$L$29="Pumping",(($D$18*$H$1177)+((PI()*(($C$21/2)^2)*($G$20-$G1179))*$H$1177))+((($D$18+$H$18)/3)*$BD$22)+(((PI()*($C$21/2)^2*(($C$21/2)*$AZ$22))/3)*$H$1177),(($D$18*$H$1177)+((PI()*(($C$21/2)^2)*($G$20-$G1179))*$H$1177))+((($D$18+$H$18)/3)*$BD$22)-(((PI()*($C$21/2)^2*(($C$21/2)*$AZ$22))/3)*$H$1177)))</f>
        <v>205623.5665362452</v>
      </c>
      <c r="I1179" s="73">
        <v>0</v>
      </c>
      <c r="J1179" s="76">
        <f>IF($K1179&gt;$G$20,(PI()*((($C$19+$G$20)-$K1179)*($O$20/($O$19/2)))^2*((($O$20+$G$20)-$K1179)/3))*$L$1177,($D$18*$L$1177)+((PI()*(($C$21/2)^2)*($G$20-$K1179))*$L$1177)+((($D$18+$H$18)/3)*$BD$23))</f>
        <v>216460.45120202017</v>
      </c>
      <c r="K1179" s="51">
        <v>0</v>
      </c>
      <c r="L1179" s="77">
        <f>IF($K1179&gt;$G$20,IF('Silo Levels'!$L$30="Pumping",((PI()*((($C$19+$G$20)-$K1179)*($O$20/($O$19/2)))^2*((($O$20+$G$20)-$K1179))/3)*$L$1177)+(((PI()*((($C$19+$G$20)-$K1179)*($O$20/($O$19/2)))^2*(((($C$19+$G$20)-$K1179)*($O$20/($O$19/2)))*$AZ$23))/3)*$L$1177),(((PI()*((($C$19+$G$20)-$K1179)*($O$20/($O$19/2)))^2*((($O$20+$G$20)-$K1179)/3))*$L$1177)-((PI()*((($C$19+$G$20)-$K1179)*($O$20/($O$19/2)))^2*(((($C$19+$G$20)-$K1179)*($O$20/($O$19/2)))*$AZ$23)/3)*$L$1177))),IF('Silo Levels'!$L$30="Pumping",(($D$18*$L$1177)+((PI()*(($C$21/2)^2)*($G$20-$K1179))*$L$1177))+((($D$18+$H$18)/3)*$BD$23)+(((PI()*($C$21/2)^2*(($C$21/2)*$AZ$23))/3)*$L$1177),(($D$18*$L$1177)+((PI()*(($C$21/2)^2)*($G$20-$K1179))*$L$1177))+((($D$18+$H$18)/3)*$BD$23)-(((PI()*($C$21/2)^2*(($C$21/2)*$AZ$23))/3)*$L$1177)))</f>
        <v>212431.21153207793</v>
      </c>
      <c r="M1179" s="73"/>
      <c r="N1179" s="73"/>
      <c r="O1179" s="73"/>
      <c r="P1179" s="73"/>
      <c r="Q1179" s="73"/>
      <c r="R1179" s="73"/>
      <c r="S1179" s="73"/>
      <c r="T1179" s="73"/>
      <c r="U1179" s="73"/>
      <c r="V1179" s="73"/>
      <c r="W1179" s="73"/>
      <c r="X1179" s="73"/>
      <c r="Y1179" s="73"/>
      <c r="Z1179" s="73"/>
      <c r="AA1179" s="73"/>
      <c r="AB1179" s="73"/>
      <c r="AC1179" s="73"/>
      <c r="AD1179" s="73"/>
      <c r="AE1179" s="73"/>
      <c r="AF1179" s="73"/>
      <c r="AG1179" s="73"/>
      <c r="AH1179" s="73"/>
      <c r="AI1179" s="73"/>
      <c r="AJ1179" s="73"/>
    </row>
    <row r="1180" spans="1:36" x14ac:dyDescent="0.3">
      <c r="A1180">
        <v>0.1</v>
      </c>
      <c r="B1180" s="79">
        <f t="shared" ref="B1180:B1243" si="172">IF($C1180&gt;$G$20,(PI()*((($C$19+$G$20)-$C1180)*($O$20/($O$19/2)))^2*((($O$20+$G$20)-$C1180)/3))*$D$1177,($D$18*$D$1177)+((PI()*(($C$21/2)^2)*($G$20-$C1180))*$D$1177)+((($D$18+$H$18)/3)*$BD$21))</f>
        <v>206585.41613394406</v>
      </c>
      <c r="C1180" s="53">
        <v>0.1</v>
      </c>
      <c r="D1180" s="80">
        <f>IF($C1180&gt;$G$20,IF('Silo Levels'!$L$28="Pumping",((PI()*((($C$19+$G$20)-$C1180)*($O$20/($O$19/2)))^2*((($O$20+$G$20)-$C1180))/3)*$D$1177)+(((PI()*((($C$19+$G$20)-$C1180)*($O$20/($O$19/2)))^2*(((($C$19+$G$20)-$C1180)*($O$20/($O$19/2)))*$AZ$21))/3)*$D$1177),(((PI()*((($C$19+$G$20)-$C1180)*($O$20/($O$19/2)))^2*((($O$20+$G$20)-$C1180)/3))*$D$1177)-((PI()*((($C$19+$G$20)-$C1180)*($O$20/($O$19/2)))^2*(((($C$19+$G$20)-$C1180)*($O$20/($O$19/2)))*$AZ$21)/3)*$D$1177))),IF('Silo Levels'!$L$28="Pumping",(($D$18*$D$1177)+((PI()*(($C$21/2)^2)*($G$20-$C1180))*$D$1177))+((($D$18+$H$18)/3)*$BD$21)+(((PI()*($C$21/2)^2*(($C$21/2)*$AZ$21))/3)*$D$1177),(($D$18*$D$1177)+((PI()*(($C$21/2)^2)*($G$20-$C1180))*$D$1177))+((($D$18+$H$18)/3)*$BD$21)-(((PI()*($C$21/2)^2*(($C$21/2)*$AZ$21))/3)*$D$1177)))</f>
        <v>202735.25378266591</v>
      </c>
      <c r="E1180" s="73">
        <v>0.1</v>
      </c>
      <c r="F1180" s="79">
        <f>IF($G1180&gt;$G$20,(PI()*((($C$19+$G$20)-$G1180)*($O$20/($O$19/2)))^2*((($O$20+$G$20)-$G1180)/3))*$H$1177,($D$18*$H$1177)+((PI()*(($C$21/2)^2)*($G$20-$G1180))*$H$1177)+((($D$18+$H$18)/3)*$BD$22))</f>
        <v>209130.66868986457</v>
      </c>
      <c r="G1180" s="53">
        <v>0.1</v>
      </c>
      <c r="H1180" s="80">
        <f>IF($G1180&gt;$G$20,IF('Silo Levels'!$L$29="Pumping",((PI()*((($C$19+$G$20)-$G1180)*($O$20/($O$19/2)))^2*((($O$20+$G$20)-$G1180))/3)*$H$1177)+(((PI()*((($C$19+$G$20)-$G1180)*($O$20/($O$19/2)))^2*(((($C$19+$G$20)-$G1180)*($O$20/($O$19/2)))*$AZ$22))/3)*$H$1177),(((PI()*((($C$19+$G$20)-$G1180)*($O$20/($O$19/2)))^2*((($O$20+$G$20)-$G1180)/3))*$H$1177)-((PI()*((($C$19+$G$20)-$G1180)*($O$20/($O$19/2)))^2*(((($C$19+$G$20)-$G1180)*($O$20/($O$19/2)))*$AZ$22)/3)*$H$1177))),IF('Silo Levels'!$L$29="Pumping",(($D$18*$H$1177)+((PI()*(($C$21/2)^2)*($G$20-$G1180))*$H$1177))+((($D$18+$H$18)/3)*$BD$22)+(((PI()*($C$21/2)^2*(($C$21/2)*$AZ$22))/3)*$H$1177),(($D$18*$H$1177)+((PI()*(($C$21/2)^2)*($G$20-$G1180))*$H$1177))+((($D$18+$H$18)/3)*$BD$22)-(((PI()*($C$21/2)^2*(($C$21/2)*$AZ$22))/3)*$H$1177)))</f>
        <v>205232.37930919544</v>
      </c>
      <c r="I1180" s="73">
        <v>0.1</v>
      </c>
      <c r="J1180" s="79">
        <f t="shared" ref="J1180:J1243" si="173">IF($K1180&gt;$G$20,(PI()*((($C$19+$G$20)-$K1180)*($O$20/($O$19/2)))^2*((($O$20+$G$20)-$K1180)/3))*$L$1177,($D$18*$L$1177)+((PI()*(($C$21/2)^2)*($G$20-$K1180))*$L$1177)+((($D$18+$H$18)/3)*$BD$23))</f>
        <v>216056.12331876464</v>
      </c>
      <c r="K1180" s="53">
        <v>0.1</v>
      </c>
      <c r="L1180" s="80">
        <f>IF($K1180&gt;$G$20,IF('Silo Levels'!$L$30="Pumping",((PI()*((($C$19+$G$20)-$K1180)*($O$20/($O$19/2)))^2*((($O$20+$G$20)-$K1180))/3)*$L$1177)+(((PI()*((($C$19+$G$20)-$K1180)*($O$20/($O$19/2)))^2*(((($C$19+$G$20)-$K1180)*($O$20/($O$19/2)))*$AZ$23))/3)*$L$1177),(((PI()*((($C$19+$G$20)-$K1180)*($O$20/($O$19/2)))^2*((($O$20+$G$20)-$K1180)/3))*$L$1177)-((PI()*((($C$19+$G$20)-$K1180)*($O$20/($O$19/2)))^2*(((($C$19+$G$20)-$K1180)*($O$20/($O$19/2)))*$AZ$23)/3)*$L$1177))),IF('Silo Levels'!$L$30="Pumping",(($D$18*$L$1177)+((PI()*(($C$21/2)^2)*($G$20-$K1180))*$L$1177))+((($D$18+$H$18)/3)*$BD$23)+(((PI()*($C$21/2)^2*(($C$21/2)*$AZ$23))/3)*$L$1177),(($D$18*$L$1177)+((PI()*(($C$21/2)^2)*($G$20-$K1180))*$L$1177))+((($D$18+$H$18)/3)*$BD$23)-(((PI()*($C$21/2)^2*(($C$21/2)*$AZ$23))/3)*$L$1177)))</f>
        <v>212026.8836488224</v>
      </c>
      <c r="M1180" s="73"/>
      <c r="N1180" s="73"/>
      <c r="O1180" s="73"/>
      <c r="P1180" s="73"/>
      <c r="Q1180" s="73"/>
      <c r="R1180" s="73"/>
      <c r="S1180" s="73"/>
      <c r="T1180" s="73"/>
      <c r="U1180" s="73"/>
      <c r="V1180" s="73"/>
      <c r="W1180" s="73"/>
      <c r="X1180" s="73"/>
      <c r="Y1180" s="73"/>
      <c r="Z1180" s="73"/>
      <c r="AA1180" s="73"/>
      <c r="AB1180" s="73"/>
      <c r="AC1180" s="73"/>
      <c r="AD1180" s="73"/>
      <c r="AE1180" s="73"/>
      <c r="AF1180" s="73"/>
      <c r="AG1180" s="73"/>
      <c r="AH1180" s="73"/>
      <c r="AI1180" s="73"/>
      <c r="AJ1180" s="73"/>
    </row>
    <row r="1181" spans="1:36" x14ac:dyDescent="0.3">
      <c r="A1181">
        <v>0.2</v>
      </c>
      <c r="B1181" s="79">
        <f t="shared" si="172"/>
        <v>206199.0583788332</v>
      </c>
      <c r="C1181" s="53">
        <v>0.2</v>
      </c>
      <c r="D1181" s="80">
        <f>IF($C1181&gt;$G$20,IF('Silo Levels'!$L$28="Pumping",((PI()*((($C$19+$G$20)-$C1181)*($O$20/($O$19/2)))^2*((($O$20+$G$20)-$C1181))/3)*$D$1177)+(((PI()*((($C$19+$G$20)-$C1181)*($O$20/($O$19/2)))^2*(((($C$19+$G$20)-$C1181)*($O$20/($O$19/2)))*$AZ$21))/3)*$D$1177),(((PI()*((($C$19+$G$20)-$C1181)*($O$20/($O$19/2)))^2*((($O$20+$G$20)-$C1181)/3))*$D$1177)-((PI()*((($C$19+$G$20)-$C1181)*($O$20/($O$19/2)))^2*(((($C$19+$G$20)-$C1181)*($O$20/($O$19/2)))*$AZ$21)/3)*$D$1177))),IF('Silo Levels'!$L$28="Pumping",(($D$18*$D$1177)+((PI()*(($C$21/2)^2)*($G$20-$C1181))*$D$1177))+((($D$18+$H$18)/3)*$BD$21)+(((PI()*($C$21/2)^2*(($C$21/2)*$AZ$21))/3)*$D$1177),(($D$18*$D$1177)+((PI()*(($C$21/2)^2)*($G$20-$C1181))*$D$1177))+((($D$18+$H$18)/3)*$BD$21)-(((PI()*($C$21/2)^2*(($C$21/2)*$AZ$21))/3)*$D$1177)))</f>
        <v>202348.89602755505</v>
      </c>
      <c r="E1181" s="73">
        <v>0.2</v>
      </c>
      <c r="F1181" s="79">
        <f t="shared" ref="F1181:F1244" si="174">IF($G1181&gt;$G$20,(PI()*((($C$19+$G$20)-$G1181)*($O$20/($O$19/2)))^2*((($O$20+$G$20)-$G1181)/3))*$H$1177,($D$18*$H$1177)+((PI()*(($C$21/2)^2)*($G$20-$G1181))*$H$1177)+((($D$18+$H$18)/3)*$BD$22))</f>
        <v>208739.48146281485</v>
      </c>
      <c r="G1181" s="53">
        <v>0.2</v>
      </c>
      <c r="H1181" s="80">
        <f>IF($G1181&gt;$G$20,IF('Silo Levels'!$L$29="Pumping",((PI()*((($C$19+$G$20)-$G1181)*($O$20/($O$19/2)))^2*((($O$20+$G$20)-$G1181))/3)*$H$1177)+(((PI()*((($C$19+$G$20)-$G1181)*($O$20/($O$19/2)))^2*(((($C$19+$G$20)-$G1181)*($O$20/($O$19/2)))*$AZ$22))/3)*$H$1177),(((PI()*((($C$19+$G$20)-$G1181)*($O$20/($O$19/2)))^2*((($O$20+$G$20)-$G1181)/3))*$H$1177)-((PI()*((($C$19+$G$20)-$G1181)*($O$20/($O$19/2)))^2*(((($C$19+$G$20)-$G1181)*($O$20/($O$19/2)))*$AZ$22)/3)*$H$1177))),IF('Silo Levels'!$L$29="Pumping",(($D$18*$H$1177)+((PI()*(($C$21/2)^2)*($G$20-$G1181))*$H$1177))+((($D$18+$H$18)/3)*$BD$22)+(((PI()*($C$21/2)^2*(($C$21/2)*$AZ$22))/3)*$H$1177),(($D$18*$H$1177)+((PI()*(($C$21/2)^2)*($G$20-$G1181))*$H$1177))+((($D$18+$H$18)/3)*$BD$22)-(((PI()*($C$21/2)^2*(($C$21/2)*$AZ$22))/3)*$H$1177)))</f>
        <v>204841.19208214572</v>
      </c>
      <c r="I1181" s="73">
        <v>0.2</v>
      </c>
      <c r="J1181" s="79">
        <f t="shared" si="173"/>
        <v>215651.79543550909</v>
      </c>
      <c r="K1181" s="53">
        <v>0.2</v>
      </c>
      <c r="L1181" s="80">
        <f>IF($K1181&gt;$G$20,IF('Silo Levels'!$L$30="Pumping",((PI()*((($C$19+$G$20)-$K1181)*($O$20/($O$19/2)))^2*((($O$20+$G$20)-$K1181))/3)*$L$1177)+(((PI()*((($C$19+$G$20)-$K1181)*($O$20/($O$19/2)))^2*(((($C$19+$G$20)-$K1181)*($O$20/($O$19/2)))*$AZ$23))/3)*$L$1177),(((PI()*((($C$19+$G$20)-$K1181)*($O$20/($O$19/2)))^2*((($O$20+$G$20)-$K1181)/3))*$L$1177)-((PI()*((($C$19+$G$20)-$K1181)*($O$20/($O$19/2)))^2*(((($C$19+$G$20)-$K1181)*($O$20/($O$19/2)))*$AZ$23)/3)*$L$1177))),IF('Silo Levels'!$L$30="Pumping",(($D$18*$L$1177)+((PI()*(($C$21/2)^2)*($G$20-$K1181))*$L$1177))+((($D$18+$H$18)/3)*$BD$23)+(((PI()*($C$21/2)^2*(($C$21/2)*$AZ$23))/3)*$L$1177),(($D$18*$L$1177)+((PI()*(($C$21/2)^2)*($G$20-$K1181))*$L$1177))+((($D$18+$H$18)/3)*$BD$23)-(((PI()*($C$21/2)^2*(($C$21/2)*$AZ$23))/3)*$L$1177)))</f>
        <v>211622.55576556685</v>
      </c>
      <c r="M1181" s="73"/>
      <c r="N1181" s="73"/>
      <c r="O1181" s="73"/>
      <c r="P1181" s="73"/>
      <c r="Q1181" s="73"/>
      <c r="R1181" s="73"/>
      <c r="S1181" s="73"/>
      <c r="T1181" s="73"/>
      <c r="U1181" s="73"/>
      <c r="V1181" s="73"/>
      <c r="W1181" s="73"/>
      <c r="X1181" s="73"/>
      <c r="Y1181" s="73"/>
      <c r="Z1181" s="73"/>
      <c r="AA1181" s="73"/>
      <c r="AB1181" s="73"/>
      <c r="AC1181" s="73"/>
      <c r="AD1181" s="73"/>
      <c r="AE1181" s="73"/>
      <c r="AF1181" s="73"/>
      <c r="AG1181" s="73"/>
      <c r="AH1181" s="73"/>
      <c r="AI1181" s="73"/>
      <c r="AJ1181" s="73"/>
    </row>
    <row r="1182" spans="1:36" x14ac:dyDescent="0.3">
      <c r="A1182">
        <v>0.3</v>
      </c>
      <c r="B1182" s="79">
        <f t="shared" si="172"/>
        <v>205812.7006237224</v>
      </c>
      <c r="C1182" s="53">
        <v>0.3</v>
      </c>
      <c r="D1182" s="80">
        <f>IF($C1182&gt;$G$20,IF('Silo Levels'!$L$28="Pumping",((PI()*((($C$19+$G$20)-$C1182)*($O$20/($O$19/2)))^2*((($O$20+$G$20)-$C1182))/3)*$D$1177)+(((PI()*((($C$19+$G$20)-$C1182)*($O$20/($O$19/2)))^2*(((($C$19+$G$20)-$C1182)*($O$20/($O$19/2)))*$AZ$21))/3)*$D$1177),(((PI()*((($C$19+$G$20)-$C1182)*($O$20/($O$19/2)))^2*((($O$20+$G$20)-$C1182)/3))*$D$1177)-((PI()*((($C$19+$G$20)-$C1182)*($O$20/($O$19/2)))^2*(((($C$19+$G$20)-$C1182)*($O$20/($O$19/2)))*$AZ$21)/3)*$D$1177))),IF('Silo Levels'!$L$28="Pumping",(($D$18*$D$1177)+((PI()*(($C$21/2)^2)*($G$20-$C1182))*$D$1177))+((($D$18+$H$18)/3)*$BD$21)+(((PI()*($C$21/2)^2*(($C$21/2)*$AZ$21))/3)*$D$1177),(($D$18*$D$1177)+((PI()*(($C$21/2)^2)*($G$20-$C1182))*$D$1177))+((($D$18+$H$18)/3)*$BD$21)-(((PI()*($C$21/2)^2*(($C$21/2)*$AZ$21))/3)*$D$1177)))</f>
        <v>201962.53827244425</v>
      </c>
      <c r="E1182" s="73">
        <v>0.3</v>
      </c>
      <c r="F1182" s="79">
        <f t="shared" si="174"/>
        <v>208348.29423576515</v>
      </c>
      <c r="G1182" s="53">
        <v>0.3</v>
      </c>
      <c r="H1182" s="80">
        <f>IF($G1182&gt;$G$20,IF('Silo Levels'!$L$29="Pumping",((PI()*((($C$19+$G$20)-$G1182)*($O$20/($O$19/2)))^2*((($O$20+$G$20)-$G1182))/3)*$H$1177)+(((PI()*((($C$19+$G$20)-$G1182)*($O$20/($O$19/2)))^2*(((($C$19+$G$20)-$G1182)*($O$20/($O$19/2)))*$AZ$22))/3)*$H$1177),(((PI()*((($C$19+$G$20)-$G1182)*($O$20/($O$19/2)))^2*((($O$20+$G$20)-$G1182)/3))*$H$1177)-((PI()*((($C$19+$G$20)-$G1182)*($O$20/($O$19/2)))^2*(((($C$19+$G$20)-$G1182)*($O$20/($O$19/2)))*$AZ$22)/3)*$H$1177))),IF('Silo Levels'!$L$29="Pumping",(($D$18*$H$1177)+((PI()*(($C$21/2)^2)*($G$20-$G1182))*$H$1177))+((($D$18+$H$18)/3)*$BD$22)+(((PI()*($C$21/2)^2*(($C$21/2)*$AZ$22))/3)*$H$1177),(($D$18*$H$1177)+((PI()*(($C$21/2)^2)*($G$20-$G1182))*$H$1177))+((($D$18+$H$18)/3)*$BD$22)-(((PI()*($C$21/2)^2*(($C$21/2)*$AZ$22))/3)*$H$1177)))</f>
        <v>204450.00485509602</v>
      </c>
      <c r="I1182" s="73">
        <v>0.3</v>
      </c>
      <c r="J1182" s="79">
        <f t="shared" si="173"/>
        <v>215247.4675522536</v>
      </c>
      <c r="K1182" s="53">
        <v>0.3</v>
      </c>
      <c r="L1182" s="80">
        <f>IF($K1182&gt;$G$20,IF('Silo Levels'!$L$30="Pumping",((PI()*((($C$19+$G$20)-$K1182)*($O$20/($O$19/2)))^2*((($O$20+$G$20)-$K1182))/3)*$L$1177)+(((PI()*((($C$19+$G$20)-$K1182)*($O$20/($O$19/2)))^2*(((($C$19+$G$20)-$K1182)*($O$20/($O$19/2)))*$AZ$23))/3)*$L$1177),(((PI()*((($C$19+$G$20)-$K1182)*($O$20/($O$19/2)))^2*((($O$20+$G$20)-$K1182)/3))*$L$1177)-((PI()*((($C$19+$G$20)-$K1182)*($O$20/($O$19/2)))^2*(((($C$19+$G$20)-$K1182)*($O$20/($O$19/2)))*$AZ$23)/3)*$L$1177))),IF('Silo Levels'!$L$30="Pumping",(($D$18*$L$1177)+((PI()*(($C$21/2)^2)*($G$20-$K1182))*$L$1177))+((($D$18+$H$18)/3)*$BD$23)+(((PI()*($C$21/2)^2*(($C$21/2)*$AZ$23))/3)*$L$1177),(($D$18*$L$1177)+((PI()*(($C$21/2)^2)*($G$20-$K1182))*$L$1177))+((($D$18+$H$18)/3)*$BD$23)-(((PI()*($C$21/2)^2*(($C$21/2)*$AZ$23))/3)*$L$1177)))</f>
        <v>211218.22788231136</v>
      </c>
      <c r="M1182" s="73"/>
      <c r="N1182" s="73"/>
      <c r="O1182" s="73"/>
      <c r="P1182" s="73"/>
      <c r="Q1182" s="73"/>
      <c r="R1182" s="73"/>
      <c r="S1182" s="73"/>
      <c r="T1182" s="73"/>
      <c r="U1182" s="73"/>
      <c r="V1182" s="73"/>
      <c r="W1182" s="73"/>
      <c r="X1182" s="73"/>
      <c r="Y1182" s="73"/>
      <c r="Z1182" s="73"/>
      <c r="AA1182" s="73"/>
      <c r="AB1182" s="73"/>
      <c r="AC1182" s="73"/>
      <c r="AD1182" s="73"/>
      <c r="AE1182" s="73"/>
      <c r="AF1182" s="73"/>
      <c r="AG1182" s="73"/>
      <c r="AH1182" s="73"/>
      <c r="AI1182" s="73"/>
      <c r="AJ1182" s="73"/>
    </row>
    <row r="1183" spans="1:36" x14ac:dyDescent="0.3">
      <c r="A1183">
        <v>0.4</v>
      </c>
      <c r="B1183" s="79">
        <f t="shared" si="172"/>
        <v>205426.34286861154</v>
      </c>
      <c r="C1183" s="53">
        <v>0.4</v>
      </c>
      <c r="D1183" s="80">
        <f>IF($C1183&gt;$G$20,IF('Silo Levels'!$L$28="Pumping",((PI()*((($C$19+$G$20)-$C1183)*($O$20/($O$19/2)))^2*((($O$20+$G$20)-$C1183))/3)*$D$1177)+(((PI()*((($C$19+$G$20)-$C1183)*($O$20/($O$19/2)))^2*(((($C$19+$G$20)-$C1183)*($O$20/($O$19/2)))*$AZ$21))/3)*$D$1177),(((PI()*((($C$19+$G$20)-$C1183)*($O$20/($O$19/2)))^2*((($O$20+$G$20)-$C1183)/3))*$D$1177)-((PI()*((($C$19+$G$20)-$C1183)*($O$20/($O$19/2)))^2*(((($C$19+$G$20)-$C1183)*($O$20/($O$19/2)))*$AZ$21)/3)*$D$1177))),IF('Silo Levels'!$L$28="Pumping",(($D$18*$D$1177)+((PI()*(($C$21/2)^2)*($G$20-$C1183))*$D$1177))+((($D$18+$H$18)/3)*$BD$21)+(((PI()*($C$21/2)^2*(($C$21/2)*$AZ$21))/3)*$D$1177),(($D$18*$D$1177)+((PI()*(($C$21/2)^2)*($G$20-$C1183))*$D$1177))+((($D$18+$H$18)/3)*$BD$21)-(((PI()*($C$21/2)^2*(($C$21/2)*$AZ$21))/3)*$D$1177)))</f>
        <v>201576.18051733339</v>
      </c>
      <c r="E1183" s="73">
        <v>0.4</v>
      </c>
      <c r="F1183" s="79">
        <f t="shared" si="174"/>
        <v>207957.10700871542</v>
      </c>
      <c r="G1183" s="53">
        <v>0.4</v>
      </c>
      <c r="H1183" s="80">
        <f>IF($G1183&gt;$G$20,IF('Silo Levels'!$L$29="Pumping",((PI()*((($C$19+$G$20)-$G1183)*($O$20/($O$19/2)))^2*((($O$20+$G$20)-$G1183))/3)*$H$1177)+(((PI()*((($C$19+$G$20)-$G1183)*($O$20/($O$19/2)))^2*(((($C$19+$G$20)-$G1183)*($O$20/($O$19/2)))*$AZ$22))/3)*$H$1177),(((PI()*((($C$19+$G$20)-$G1183)*($O$20/($O$19/2)))^2*((($O$20+$G$20)-$G1183)/3))*$H$1177)-((PI()*((($C$19+$G$20)-$G1183)*($O$20/($O$19/2)))^2*(((($C$19+$G$20)-$G1183)*($O$20/($O$19/2)))*$AZ$22)/3)*$H$1177))),IF('Silo Levels'!$L$29="Pumping",(($D$18*$H$1177)+((PI()*(($C$21/2)^2)*($G$20-$G1183))*$H$1177))+((($D$18+$H$18)/3)*$BD$22)+(((PI()*($C$21/2)^2*(($C$21/2)*$AZ$22))/3)*$H$1177),(($D$18*$H$1177)+((PI()*(($C$21/2)^2)*($G$20-$G1183))*$H$1177))+((($D$18+$H$18)/3)*$BD$22)-(((PI()*($C$21/2)^2*(($C$21/2)*$AZ$22))/3)*$H$1177)))</f>
        <v>204058.81762804629</v>
      </c>
      <c r="I1183" s="73">
        <v>0.4</v>
      </c>
      <c r="J1183" s="79">
        <f t="shared" si="173"/>
        <v>214843.13966899805</v>
      </c>
      <c r="K1183" s="53">
        <v>0.4</v>
      </c>
      <c r="L1183" s="80">
        <f>IF($K1183&gt;$G$20,IF('Silo Levels'!$L$30="Pumping",((PI()*((($C$19+$G$20)-$K1183)*($O$20/($O$19/2)))^2*((($O$20+$G$20)-$K1183))/3)*$L$1177)+(((PI()*((($C$19+$G$20)-$K1183)*($O$20/($O$19/2)))^2*(((($C$19+$G$20)-$K1183)*($O$20/($O$19/2)))*$AZ$23))/3)*$L$1177),(((PI()*((($C$19+$G$20)-$K1183)*($O$20/($O$19/2)))^2*((($O$20+$G$20)-$K1183)/3))*$L$1177)-((PI()*((($C$19+$G$20)-$K1183)*($O$20/($O$19/2)))^2*(((($C$19+$G$20)-$K1183)*($O$20/($O$19/2)))*$AZ$23)/3)*$L$1177))),IF('Silo Levels'!$L$30="Pumping",(($D$18*$L$1177)+((PI()*(($C$21/2)^2)*($G$20-$K1183))*$L$1177))+((($D$18+$H$18)/3)*$BD$23)+(((PI()*($C$21/2)^2*(($C$21/2)*$AZ$23))/3)*$L$1177),(($D$18*$L$1177)+((PI()*(($C$21/2)^2)*($G$20-$K1183))*$L$1177))+((($D$18+$H$18)/3)*$BD$23)-(((PI()*($C$21/2)^2*(($C$21/2)*$AZ$23))/3)*$L$1177)))</f>
        <v>210813.89999905581</v>
      </c>
      <c r="M1183" s="73"/>
      <c r="N1183" s="73"/>
      <c r="O1183" s="73"/>
      <c r="P1183" s="73"/>
      <c r="Q1183" s="73"/>
      <c r="R1183" s="73"/>
      <c r="S1183" s="73"/>
      <c r="T1183" s="73"/>
      <c r="U1183" s="73"/>
      <c r="V1183" s="73"/>
      <c r="W1183" s="73"/>
      <c r="X1183" s="73"/>
      <c r="Y1183" s="73"/>
      <c r="Z1183" s="73"/>
      <c r="AA1183" s="73"/>
      <c r="AB1183" s="73"/>
      <c r="AC1183" s="73"/>
      <c r="AD1183" s="73"/>
      <c r="AE1183" s="73"/>
      <c r="AF1183" s="73"/>
      <c r="AG1183" s="73"/>
      <c r="AH1183" s="73"/>
      <c r="AI1183" s="73"/>
      <c r="AJ1183" s="73"/>
    </row>
    <row r="1184" spans="1:36" x14ac:dyDescent="0.3">
      <c r="A1184">
        <v>0.5</v>
      </c>
      <c r="B1184" s="79">
        <f t="shared" si="172"/>
        <v>205039.98511350073</v>
      </c>
      <c r="C1184" s="53">
        <v>0.5</v>
      </c>
      <c r="D1184" s="80">
        <f>IF($C1184&gt;$G$20,IF('Silo Levels'!$L$28="Pumping",((PI()*((($C$19+$G$20)-$C1184)*($O$20/($O$19/2)))^2*((($O$20+$G$20)-$C1184))/3)*$D$1177)+(((PI()*((($C$19+$G$20)-$C1184)*($O$20/($O$19/2)))^2*(((($C$19+$G$20)-$C1184)*($O$20/($O$19/2)))*$AZ$21))/3)*$D$1177),(((PI()*((($C$19+$G$20)-$C1184)*($O$20/($O$19/2)))^2*((($O$20+$G$20)-$C1184)/3))*$D$1177)-((PI()*((($C$19+$G$20)-$C1184)*($O$20/($O$19/2)))^2*(((($C$19+$G$20)-$C1184)*($O$20/($O$19/2)))*$AZ$21)/3)*$D$1177))),IF('Silo Levels'!$L$28="Pumping",(($D$18*$D$1177)+((PI()*(($C$21/2)^2)*($G$20-$C1184))*$D$1177))+((($D$18+$H$18)/3)*$BD$21)+(((PI()*($C$21/2)^2*(($C$21/2)*$AZ$21))/3)*$D$1177),(($D$18*$D$1177)+((PI()*(($C$21/2)^2)*($G$20-$C1184))*$D$1177))+((($D$18+$H$18)/3)*$BD$21)-(((PI()*($C$21/2)^2*(($C$21/2)*$AZ$21))/3)*$D$1177)))</f>
        <v>201189.82276222258</v>
      </c>
      <c r="E1184" s="73">
        <v>0.5</v>
      </c>
      <c r="F1184" s="79">
        <f t="shared" si="174"/>
        <v>207565.91978166573</v>
      </c>
      <c r="G1184" s="53">
        <v>0.5</v>
      </c>
      <c r="H1184" s="80">
        <f>IF($G1184&gt;$G$20,IF('Silo Levels'!$L$29="Pumping",((PI()*((($C$19+$G$20)-$G1184)*($O$20/($O$19/2)))^2*((($O$20+$G$20)-$G1184))/3)*$H$1177)+(((PI()*((($C$19+$G$20)-$G1184)*($O$20/($O$19/2)))^2*(((($C$19+$G$20)-$G1184)*($O$20/($O$19/2)))*$AZ$22))/3)*$H$1177),(((PI()*((($C$19+$G$20)-$G1184)*($O$20/($O$19/2)))^2*((($O$20+$G$20)-$G1184)/3))*$H$1177)-((PI()*((($C$19+$G$20)-$G1184)*($O$20/($O$19/2)))^2*(((($C$19+$G$20)-$G1184)*($O$20/($O$19/2)))*$AZ$22)/3)*$H$1177))),IF('Silo Levels'!$L$29="Pumping",(($D$18*$H$1177)+((PI()*(($C$21/2)^2)*($G$20-$G1184))*$H$1177))+((($D$18+$H$18)/3)*$BD$22)+(((PI()*($C$21/2)^2*(($C$21/2)*$AZ$22))/3)*$H$1177),(($D$18*$H$1177)+((PI()*(($C$21/2)^2)*($G$20-$G1184))*$H$1177))+((($D$18+$H$18)/3)*$BD$22)-(((PI()*($C$21/2)^2*(($C$21/2)*$AZ$22))/3)*$H$1177)))</f>
        <v>203667.6304009966</v>
      </c>
      <c r="I1184" s="73">
        <v>0.5</v>
      </c>
      <c r="J1184" s="79">
        <f t="shared" si="173"/>
        <v>214438.81178574255</v>
      </c>
      <c r="K1184" s="53">
        <v>0.5</v>
      </c>
      <c r="L1184" s="80">
        <f>IF($K1184&gt;$G$20,IF('Silo Levels'!$L$30="Pumping",((PI()*((($C$19+$G$20)-$K1184)*($O$20/($O$19/2)))^2*((($O$20+$G$20)-$K1184))/3)*$L$1177)+(((PI()*((($C$19+$G$20)-$K1184)*($O$20/($O$19/2)))^2*(((($C$19+$G$20)-$K1184)*($O$20/($O$19/2)))*$AZ$23))/3)*$L$1177),(((PI()*((($C$19+$G$20)-$K1184)*($O$20/($O$19/2)))^2*((($O$20+$G$20)-$K1184)/3))*$L$1177)-((PI()*((($C$19+$G$20)-$K1184)*($O$20/($O$19/2)))^2*(((($C$19+$G$20)-$K1184)*($O$20/($O$19/2)))*$AZ$23)/3)*$L$1177))),IF('Silo Levels'!$L$30="Pumping",(($D$18*$L$1177)+((PI()*(($C$21/2)^2)*($G$20-$K1184))*$L$1177))+((($D$18+$H$18)/3)*$BD$23)+(((PI()*($C$21/2)^2*(($C$21/2)*$AZ$23))/3)*$L$1177),(($D$18*$L$1177)+((PI()*(($C$21/2)^2)*($G$20-$K1184))*$L$1177))+((($D$18+$H$18)/3)*$BD$23)-(((PI()*($C$21/2)^2*(($C$21/2)*$AZ$23))/3)*$L$1177)))</f>
        <v>210409.57211580031</v>
      </c>
      <c r="M1184" s="73"/>
      <c r="N1184" s="73"/>
      <c r="O1184" s="73"/>
      <c r="P1184" s="73"/>
      <c r="Q1184" s="73"/>
      <c r="R1184" s="73"/>
      <c r="S1184" s="73"/>
      <c r="T1184" s="73"/>
      <c r="U1184" s="73"/>
      <c r="V1184" s="73"/>
      <c r="W1184" s="73"/>
      <c r="X1184" s="73"/>
      <c r="Y1184" s="73"/>
      <c r="Z1184" s="73"/>
      <c r="AA1184" s="73"/>
      <c r="AB1184" s="73"/>
      <c r="AC1184" s="73"/>
      <c r="AD1184" s="73"/>
      <c r="AE1184" s="73"/>
      <c r="AF1184" s="73"/>
      <c r="AG1184" s="73"/>
      <c r="AH1184" s="73"/>
      <c r="AI1184" s="73"/>
      <c r="AJ1184" s="73"/>
    </row>
    <row r="1185" spans="1:36" x14ac:dyDescent="0.3">
      <c r="A1185">
        <v>0.6</v>
      </c>
      <c r="B1185" s="79">
        <f t="shared" si="172"/>
        <v>204653.62735838987</v>
      </c>
      <c r="C1185" s="53">
        <v>0.6</v>
      </c>
      <c r="D1185" s="80">
        <f>IF($C1185&gt;$G$20,IF('Silo Levels'!$L$28="Pumping",((PI()*((($C$19+$G$20)-$C1185)*($O$20/($O$19/2)))^2*((($O$20+$G$20)-$C1185))/3)*$D$1177)+(((PI()*((($C$19+$G$20)-$C1185)*($O$20/($O$19/2)))^2*(((($C$19+$G$20)-$C1185)*($O$20/($O$19/2)))*$AZ$21))/3)*$D$1177),(((PI()*((($C$19+$G$20)-$C1185)*($O$20/($O$19/2)))^2*((($O$20+$G$20)-$C1185)/3))*$D$1177)-((PI()*((($C$19+$G$20)-$C1185)*($O$20/($O$19/2)))^2*(((($C$19+$G$20)-$C1185)*($O$20/($O$19/2)))*$AZ$21)/3)*$D$1177))),IF('Silo Levels'!$L$28="Pumping",(($D$18*$D$1177)+((PI()*(($C$21/2)^2)*($G$20-$C1185))*$D$1177))+((($D$18+$H$18)/3)*$BD$21)+(((PI()*($C$21/2)^2*(($C$21/2)*$AZ$21))/3)*$D$1177),(($D$18*$D$1177)+((PI()*(($C$21/2)^2)*($G$20-$C1185))*$D$1177))+((($D$18+$H$18)/3)*$BD$21)-(((PI()*($C$21/2)^2*(($C$21/2)*$AZ$21))/3)*$D$1177)))</f>
        <v>200803.46500711172</v>
      </c>
      <c r="E1185" s="73">
        <v>0.6</v>
      </c>
      <c r="F1185" s="79">
        <f t="shared" si="174"/>
        <v>207174.732554616</v>
      </c>
      <c r="G1185" s="53">
        <v>0.6</v>
      </c>
      <c r="H1185" s="80">
        <f>IF($G1185&gt;$G$20,IF('Silo Levels'!$L$29="Pumping",((PI()*((($C$19+$G$20)-$G1185)*($O$20/($O$19/2)))^2*((($O$20+$G$20)-$G1185))/3)*$H$1177)+(((PI()*((($C$19+$G$20)-$G1185)*($O$20/($O$19/2)))^2*(((($C$19+$G$20)-$G1185)*($O$20/($O$19/2)))*$AZ$22))/3)*$H$1177),(((PI()*((($C$19+$G$20)-$G1185)*($O$20/($O$19/2)))^2*((($O$20+$G$20)-$G1185)/3))*$H$1177)-((PI()*((($C$19+$G$20)-$G1185)*($O$20/($O$19/2)))^2*(((($C$19+$G$20)-$G1185)*($O$20/($O$19/2)))*$AZ$22)/3)*$H$1177))),IF('Silo Levels'!$L$29="Pumping",(($D$18*$H$1177)+((PI()*(($C$21/2)^2)*($G$20-$G1185))*$H$1177))+((($D$18+$H$18)/3)*$BD$22)+(((PI()*($C$21/2)^2*(($C$21/2)*$AZ$22))/3)*$H$1177),(($D$18*$H$1177)+((PI()*(($C$21/2)^2)*($G$20-$G1185))*$H$1177))+((($D$18+$H$18)/3)*$BD$22)-(((PI()*($C$21/2)^2*(($C$21/2)*$AZ$22))/3)*$H$1177)))</f>
        <v>203276.44317394687</v>
      </c>
      <c r="I1185" s="73">
        <v>0.6</v>
      </c>
      <c r="J1185" s="79">
        <f t="shared" si="173"/>
        <v>214034.48390248703</v>
      </c>
      <c r="K1185" s="53">
        <v>0.6</v>
      </c>
      <c r="L1185" s="80">
        <f>IF($K1185&gt;$G$20,IF('Silo Levels'!$L$30="Pumping",((PI()*((($C$19+$G$20)-$K1185)*($O$20/($O$19/2)))^2*((($O$20+$G$20)-$K1185))/3)*$L$1177)+(((PI()*((($C$19+$G$20)-$K1185)*($O$20/($O$19/2)))^2*(((($C$19+$G$20)-$K1185)*($O$20/($O$19/2)))*$AZ$23))/3)*$L$1177),(((PI()*((($C$19+$G$20)-$K1185)*($O$20/($O$19/2)))^2*((($O$20+$G$20)-$K1185)/3))*$L$1177)-((PI()*((($C$19+$G$20)-$K1185)*($O$20/($O$19/2)))^2*(((($C$19+$G$20)-$K1185)*($O$20/($O$19/2)))*$AZ$23)/3)*$L$1177))),IF('Silo Levels'!$L$30="Pumping",(($D$18*$L$1177)+((PI()*(($C$21/2)^2)*($G$20-$K1185))*$L$1177))+((($D$18+$H$18)/3)*$BD$23)+(((PI()*($C$21/2)^2*(($C$21/2)*$AZ$23))/3)*$L$1177),(($D$18*$L$1177)+((PI()*(($C$21/2)^2)*($G$20-$K1185))*$L$1177))+((($D$18+$H$18)/3)*$BD$23)-(((PI()*($C$21/2)^2*(($C$21/2)*$AZ$23))/3)*$L$1177)))</f>
        <v>210005.24423254479</v>
      </c>
      <c r="M1185" s="73"/>
      <c r="N1185" s="73"/>
      <c r="O1185" s="73"/>
      <c r="P1185" s="73"/>
      <c r="Q1185" s="73"/>
      <c r="R1185" s="73"/>
      <c r="S1185" s="73"/>
      <c r="T1185" s="73"/>
      <c r="U1185" s="73"/>
      <c r="V1185" s="73"/>
      <c r="W1185" s="73"/>
      <c r="X1185" s="73"/>
      <c r="Y1185" s="73"/>
      <c r="Z1185" s="73"/>
      <c r="AA1185" s="73"/>
      <c r="AB1185" s="73"/>
      <c r="AC1185" s="73"/>
      <c r="AD1185" s="73"/>
      <c r="AE1185" s="73"/>
      <c r="AF1185" s="73"/>
      <c r="AG1185" s="73"/>
      <c r="AH1185" s="73"/>
      <c r="AI1185" s="73"/>
      <c r="AJ1185" s="73"/>
    </row>
    <row r="1186" spans="1:36" x14ac:dyDescent="0.3">
      <c r="A1186">
        <v>0.7</v>
      </c>
      <c r="B1186" s="79">
        <f t="shared" si="172"/>
        <v>204267.26960327904</v>
      </c>
      <c r="C1186" s="53">
        <v>0.7</v>
      </c>
      <c r="D1186" s="80">
        <f>IF($C1186&gt;$G$20,IF('Silo Levels'!$L$28="Pumping",((PI()*((($C$19+$G$20)-$C1186)*($O$20/($O$19/2)))^2*((($O$20+$G$20)-$C1186))/3)*$D$1177)+(((PI()*((($C$19+$G$20)-$C1186)*($O$20/($O$19/2)))^2*(((($C$19+$G$20)-$C1186)*($O$20/($O$19/2)))*$AZ$21))/3)*$D$1177),(((PI()*((($C$19+$G$20)-$C1186)*($O$20/($O$19/2)))^2*((($O$20+$G$20)-$C1186)/3))*$D$1177)-((PI()*((($C$19+$G$20)-$C1186)*($O$20/($O$19/2)))^2*(((($C$19+$G$20)-$C1186)*($O$20/($O$19/2)))*$AZ$21)/3)*$D$1177))),IF('Silo Levels'!$L$28="Pumping",(($D$18*$D$1177)+((PI()*(($C$21/2)^2)*($G$20-$C1186))*$D$1177))+((($D$18+$H$18)/3)*$BD$21)+(((PI()*($C$21/2)^2*(($C$21/2)*$AZ$21))/3)*$D$1177),(($D$18*$D$1177)+((PI()*(($C$21/2)^2)*($G$20-$C1186))*$D$1177))+((($D$18+$H$18)/3)*$BD$21)-(((PI()*($C$21/2)^2*(($C$21/2)*$AZ$21))/3)*$D$1177)))</f>
        <v>200417.10725200089</v>
      </c>
      <c r="E1186" s="73">
        <v>0.7</v>
      </c>
      <c r="F1186" s="79">
        <f t="shared" si="174"/>
        <v>206783.54532756624</v>
      </c>
      <c r="G1186" s="53">
        <v>0.7</v>
      </c>
      <c r="H1186" s="80">
        <f>IF($G1186&gt;$G$20,IF('Silo Levels'!$L$29="Pumping",((PI()*((($C$19+$G$20)-$G1186)*($O$20/($O$19/2)))^2*((($O$20+$G$20)-$G1186))/3)*$H$1177)+(((PI()*((($C$19+$G$20)-$G1186)*($O$20/($O$19/2)))^2*(((($C$19+$G$20)-$G1186)*($O$20/($O$19/2)))*$AZ$22))/3)*$H$1177),(((PI()*((($C$19+$G$20)-$G1186)*($O$20/($O$19/2)))^2*((($O$20+$G$20)-$G1186)/3))*$H$1177)-((PI()*((($C$19+$G$20)-$G1186)*($O$20/($O$19/2)))^2*(((($C$19+$G$20)-$G1186)*($O$20/($O$19/2)))*$AZ$22)/3)*$H$1177))),IF('Silo Levels'!$L$29="Pumping",(($D$18*$H$1177)+((PI()*(($C$21/2)^2)*($G$20-$G1186))*$H$1177))+((($D$18+$H$18)/3)*$BD$22)+(((PI()*($C$21/2)^2*(($C$21/2)*$AZ$22))/3)*$H$1177),(($D$18*$H$1177)+((PI()*(($C$21/2)^2)*($G$20-$G1186))*$H$1177))+((($D$18+$H$18)/3)*$BD$22)-(((PI()*($C$21/2)^2*(($C$21/2)*$AZ$22))/3)*$H$1177)))</f>
        <v>202885.25594689712</v>
      </c>
      <c r="I1186" s="73">
        <v>0.7</v>
      </c>
      <c r="J1186" s="79">
        <f t="shared" si="173"/>
        <v>213630.15601923148</v>
      </c>
      <c r="K1186" s="53">
        <v>0.7</v>
      </c>
      <c r="L1186" s="80">
        <f>IF($K1186&gt;$G$20,IF('Silo Levels'!$L$30="Pumping",((PI()*((($C$19+$G$20)-$K1186)*($O$20/($O$19/2)))^2*((($O$20+$G$20)-$K1186))/3)*$L$1177)+(((PI()*((($C$19+$G$20)-$K1186)*($O$20/($O$19/2)))^2*(((($C$19+$G$20)-$K1186)*($O$20/($O$19/2)))*$AZ$23))/3)*$L$1177),(((PI()*((($C$19+$G$20)-$K1186)*($O$20/($O$19/2)))^2*((($O$20+$G$20)-$K1186)/3))*$L$1177)-((PI()*((($C$19+$G$20)-$K1186)*($O$20/($O$19/2)))^2*(((($C$19+$G$20)-$K1186)*($O$20/($O$19/2)))*$AZ$23)/3)*$L$1177))),IF('Silo Levels'!$L$30="Pumping",(($D$18*$L$1177)+((PI()*(($C$21/2)^2)*($G$20-$K1186))*$L$1177))+((($D$18+$H$18)/3)*$BD$23)+(((PI()*($C$21/2)^2*(($C$21/2)*$AZ$23))/3)*$L$1177),(($D$18*$L$1177)+((PI()*(($C$21/2)^2)*($G$20-$K1186))*$L$1177))+((($D$18+$H$18)/3)*$BD$23)-(((PI()*($C$21/2)^2*(($C$21/2)*$AZ$23))/3)*$L$1177)))</f>
        <v>209600.91634928924</v>
      </c>
      <c r="M1186" s="73"/>
      <c r="N1186" s="73"/>
      <c r="O1186" s="73"/>
      <c r="P1186" s="73"/>
      <c r="Q1186" s="73"/>
      <c r="R1186" s="73"/>
      <c r="S1186" s="73"/>
      <c r="T1186" s="73"/>
      <c r="U1186" s="73"/>
      <c r="V1186" s="73"/>
      <c r="W1186" s="73"/>
      <c r="X1186" s="73"/>
      <c r="Y1186" s="73"/>
      <c r="Z1186" s="73"/>
      <c r="AA1186" s="73"/>
      <c r="AB1186" s="73"/>
      <c r="AC1186" s="73"/>
      <c r="AD1186" s="73"/>
      <c r="AE1186" s="73"/>
      <c r="AF1186" s="73"/>
      <c r="AG1186" s="73"/>
      <c r="AH1186" s="73"/>
      <c r="AI1186" s="73"/>
      <c r="AJ1186" s="73"/>
    </row>
    <row r="1187" spans="1:36" x14ac:dyDescent="0.3">
      <c r="A1187">
        <v>0.8</v>
      </c>
      <c r="B1187" s="79">
        <f t="shared" si="172"/>
        <v>203880.91184816824</v>
      </c>
      <c r="C1187" s="53">
        <v>0.8</v>
      </c>
      <c r="D1187" s="80">
        <f>IF($C1187&gt;$G$20,IF('Silo Levels'!$L$28="Pumping",((PI()*((($C$19+$G$20)-$C1187)*($O$20/($O$19/2)))^2*((($O$20+$G$20)-$C1187))/3)*$D$1177)+(((PI()*((($C$19+$G$20)-$C1187)*($O$20/($O$19/2)))^2*(((($C$19+$G$20)-$C1187)*($O$20/($O$19/2)))*$AZ$21))/3)*$D$1177),(((PI()*((($C$19+$G$20)-$C1187)*($O$20/($O$19/2)))^2*((($O$20+$G$20)-$C1187)/3))*$D$1177)-((PI()*((($C$19+$G$20)-$C1187)*($O$20/($O$19/2)))^2*(((($C$19+$G$20)-$C1187)*($O$20/($O$19/2)))*$AZ$21)/3)*$D$1177))),IF('Silo Levels'!$L$28="Pumping",(($D$18*$D$1177)+((PI()*(($C$21/2)^2)*($G$20-$C1187))*$D$1177))+((($D$18+$H$18)/3)*$BD$21)+(((PI()*($C$21/2)^2*(($C$21/2)*$AZ$21))/3)*$D$1177),(($D$18*$D$1177)+((PI()*(($C$21/2)^2)*($G$20-$C1187))*$D$1177))+((($D$18+$H$18)/3)*$BD$21)-(((PI()*($C$21/2)^2*(($C$21/2)*$AZ$21))/3)*$D$1177)))</f>
        <v>200030.74949689009</v>
      </c>
      <c r="E1187" s="73">
        <v>0.8</v>
      </c>
      <c r="F1187" s="79">
        <f t="shared" si="174"/>
        <v>206392.35810051655</v>
      </c>
      <c r="G1187" s="53">
        <v>0.8</v>
      </c>
      <c r="H1187" s="80">
        <f>IF($G1187&gt;$G$20,IF('Silo Levels'!$L$29="Pumping",((PI()*((($C$19+$G$20)-$G1187)*($O$20/($O$19/2)))^2*((($O$20+$G$20)-$G1187))/3)*$H$1177)+(((PI()*((($C$19+$G$20)-$G1187)*($O$20/($O$19/2)))^2*(((($C$19+$G$20)-$G1187)*($O$20/($O$19/2)))*$AZ$22))/3)*$H$1177),(((PI()*((($C$19+$G$20)-$G1187)*($O$20/($O$19/2)))^2*((($O$20+$G$20)-$G1187)/3))*$H$1177)-((PI()*((($C$19+$G$20)-$G1187)*($O$20/($O$19/2)))^2*(((($C$19+$G$20)-$G1187)*($O$20/($O$19/2)))*$AZ$22)/3)*$H$1177))),IF('Silo Levels'!$L$29="Pumping",(($D$18*$H$1177)+((PI()*(($C$21/2)^2)*($G$20-$G1187))*$H$1177))+((($D$18+$H$18)/3)*$BD$22)+(((PI()*($C$21/2)^2*(($C$21/2)*$AZ$22))/3)*$H$1177),(($D$18*$H$1177)+((PI()*(($C$21/2)^2)*($G$20-$G1187))*$H$1177))+((($D$18+$H$18)/3)*$BD$22)-(((PI()*($C$21/2)^2*(($C$21/2)*$AZ$22))/3)*$H$1177)))</f>
        <v>202494.06871984742</v>
      </c>
      <c r="I1187" s="73">
        <v>0.8</v>
      </c>
      <c r="J1187" s="79">
        <f t="shared" si="173"/>
        <v>213225.82813597599</v>
      </c>
      <c r="K1187" s="53">
        <v>0.8</v>
      </c>
      <c r="L1187" s="80">
        <f>IF($K1187&gt;$G$20,IF('Silo Levels'!$L$30="Pumping",((PI()*((($C$19+$G$20)-$K1187)*($O$20/($O$19/2)))^2*((($O$20+$G$20)-$K1187))/3)*$L$1177)+(((PI()*((($C$19+$G$20)-$K1187)*($O$20/($O$19/2)))^2*(((($C$19+$G$20)-$K1187)*($O$20/($O$19/2)))*$AZ$23))/3)*$L$1177),(((PI()*((($C$19+$G$20)-$K1187)*($O$20/($O$19/2)))^2*((($O$20+$G$20)-$K1187)/3))*$L$1177)-((PI()*((($C$19+$G$20)-$K1187)*($O$20/($O$19/2)))^2*(((($C$19+$G$20)-$K1187)*($O$20/($O$19/2)))*$AZ$23)/3)*$L$1177))),IF('Silo Levels'!$L$30="Pumping",(($D$18*$L$1177)+((PI()*(($C$21/2)^2)*($G$20-$K1187))*$L$1177))+((($D$18+$H$18)/3)*$BD$23)+(((PI()*($C$21/2)^2*(($C$21/2)*$AZ$23))/3)*$L$1177),(($D$18*$L$1177)+((PI()*(($C$21/2)^2)*($G$20-$K1187))*$L$1177))+((($D$18+$H$18)/3)*$BD$23)-(((PI()*($C$21/2)^2*(($C$21/2)*$AZ$23))/3)*$L$1177)))</f>
        <v>209196.58846603375</v>
      </c>
      <c r="M1187" s="73"/>
      <c r="N1187" s="73"/>
      <c r="O1187" s="73"/>
      <c r="P1187" s="73"/>
      <c r="Q1187" s="73"/>
      <c r="R1187" s="73"/>
      <c r="S1187" s="73"/>
      <c r="T1187" s="73"/>
      <c r="U1187" s="73"/>
      <c r="V1187" s="73"/>
      <c r="W1187" s="73"/>
      <c r="X1187" s="73"/>
      <c r="Y1187" s="73"/>
      <c r="Z1187" s="73"/>
      <c r="AA1187" s="73"/>
      <c r="AB1187" s="73"/>
      <c r="AC1187" s="73"/>
      <c r="AD1187" s="73"/>
      <c r="AE1187" s="73"/>
      <c r="AF1187" s="73"/>
      <c r="AG1187" s="73"/>
      <c r="AH1187" s="73"/>
      <c r="AI1187" s="73"/>
      <c r="AJ1187" s="73"/>
    </row>
    <row r="1188" spans="1:36" x14ac:dyDescent="0.3">
      <c r="A1188">
        <v>0.9</v>
      </c>
      <c r="B1188" s="79">
        <f t="shared" si="172"/>
        <v>203494.55409305738</v>
      </c>
      <c r="C1188" s="53">
        <v>0.9</v>
      </c>
      <c r="D1188" s="80">
        <f>IF($C1188&gt;$G$20,IF('Silo Levels'!$L$28="Pumping",((PI()*((($C$19+$G$20)-$C1188)*($O$20/($O$19/2)))^2*((($O$20+$G$20)-$C1188))/3)*$D$1177)+(((PI()*((($C$19+$G$20)-$C1188)*($O$20/($O$19/2)))^2*(((($C$19+$G$20)-$C1188)*($O$20/($O$19/2)))*$AZ$21))/3)*$D$1177),(((PI()*((($C$19+$G$20)-$C1188)*($O$20/($O$19/2)))^2*((($O$20+$G$20)-$C1188)/3))*$D$1177)-((PI()*((($C$19+$G$20)-$C1188)*($O$20/($O$19/2)))^2*(((($C$19+$G$20)-$C1188)*($O$20/($O$19/2)))*$AZ$21)/3)*$D$1177))),IF('Silo Levels'!$L$28="Pumping",(($D$18*$D$1177)+((PI()*(($C$21/2)^2)*($G$20-$C1188))*$D$1177))+((($D$18+$H$18)/3)*$BD$21)+(((PI()*($C$21/2)^2*(($C$21/2)*$AZ$21))/3)*$D$1177),(($D$18*$D$1177)+((PI()*(($C$21/2)^2)*($G$20-$C1188))*$D$1177))+((($D$18+$H$18)/3)*$BD$21)-(((PI()*($C$21/2)^2*(($C$21/2)*$AZ$21))/3)*$D$1177)))</f>
        <v>199644.39174177923</v>
      </c>
      <c r="E1188" s="73">
        <v>0.9</v>
      </c>
      <c r="F1188" s="79">
        <f t="shared" si="174"/>
        <v>206001.17087346682</v>
      </c>
      <c r="G1188" s="53">
        <v>0.9</v>
      </c>
      <c r="H1188" s="80">
        <f>IF($G1188&gt;$G$20,IF('Silo Levels'!$L$29="Pumping",((PI()*((($C$19+$G$20)-$G1188)*($O$20/($O$19/2)))^2*((($O$20+$G$20)-$G1188))/3)*$H$1177)+(((PI()*((($C$19+$G$20)-$G1188)*($O$20/($O$19/2)))^2*(((($C$19+$G$20)-$G1188)*($O$20/($O$19/2)))*$AZ$22))/3)*$H$1177),(((PI()*((($C$19+$G$20)-$G1188)*($O$20/($O$19/2)))^2*((($O$20+$G$20)-$G1188)/3))*$H$1177)-((PI()*((($C$19+$G$20)-$G1188)*($O$20/($O$19/2)))^2*(((($C$19+$G$20)-$G1188)*($O$20/($O$19/2)))*$AZ$22)/3)*$H$1177))),IF('Silo Levels'!$L$29="Pumping",(($D$18*$H$1177)+((PI()*(($C$21/2)^2)*($G$20-$G1188))*$H$1177))+((($D$18+$H$18)/3)*$BD$22)+(((PI()*($C$21/2)^2*(($C$21/2)*$AZ$22))/3)*$H$1177),(($D$18*$H$1177)+((PI()*(($C$21/2)^2)*($G$20-$G1188))*$H$1177))+((($D$18+$H$18)/3)*$BD$22)-(((PI()*($C$21/2)^2*(($C$21/2)*$AZ$22))/3)*$H$1177)))</f>
        <v>202102.88149279769</v>
      </c>
      <c r="I1188" s="73">
        <v>0.9</v>
      </c>
      <c r="J1188" s="79">
        <f t="shared" si="173"/>
        <v>212821.50025272043</v>
      </c>
      <c r="K1188" s="53">
        <v>0.9</v>
      </c>
      <c r="L1188" s="80">
        <f>IF($K1188&gt;$G$20,IF('Silo Levels'!$L$30="Pumping",((PI()*((($C$19+$G$20)-$K1188)*($O$20/($O$19/2)))^2*((($O$20+$G$20)-$K1188))/3)*$L$1177)+(((PI()*((($C$19+$G$20)-$K1188)*($O$20/($O$19/2)))^2*(((($C$19+$G$20)-$K1188)*($O$20/($O$19/2)))*$AZ$23))/3)*$L$1177),(((PI()*((($C$19+$G$20)-$K1188)*($O$20/($O$19/2)))^2*((($O$20+$G$20)-$K1188)/3))*$L$1177)-((PI()*((($C$19+$G$20)-$K1188)*($O$20/($O$19/2)))^2*(((($C$19+$G$20)-$K1188)*($O$20/($O$19/2)))*$AZ$23)/3)*$L$1177))),IF('Silo Levels'!$L$30="Pumping",(($D$18*$L$1177)+((PI()*(($C$21/2)^2)*($G$20-$K1188))*$L$1177))+((($D$18+$H$18)/3)*$BD$23)+(((PI()*($C$21/2)^2*(($C$21/2)*$AZ$23))/3)*$L$1177),(($D$18*$L$1177)+((PI()*(($C$21/2)^2)*($G$20-$K1188))*$L$1177))+((($D$18+$H$18)/3)*$BD$23)-(((PI()*($C$21/2)^2*(($C$21/2)*$AZ$23))/3)*$L$1177)))</f>
        <v>208792.2605827782</v>
      </c>
      <c r="M1188" s="73"/>
      <c r="N1188" s="73"/>
      <c r="O1188" s="73"/>
      <c r="P1188" s="73"/>
      <c r="Q1188" s="73"/>
      <c r="R1188" s="73"/>
      <c r="S1188" s="73"/>
      <c r="T1188" s="73"/>
      <c r="U1188" s="73"/>
      <c r="V1188" s="73"/>
      <c r="W1188" s="73"/>
      <c r="X1188" s="73"/>
      <c r="Y1188" s="73"/>
      <c r="Z1188" s="73"/>
      <c r="AA1188" s="73"/>
      <c r="AB1188" s="73"/>
      <c r="AC1188" s="73"/>
      <c r="AD1188" s="73"/>
      <c r="AE1188" s="73"/>
      <c r="AF1188" s="73"/>
      <c r="AG1188" s="73"/>
      <c r="AH1188" s="73"/>
      <c r="AI1188" s="73"/>
      <c r="AJ1188" s="73"/>
    </row>
    <row r="1189" spans="1:36" x14ac:dyDescent="0.3">
      <c r="A1189">
        <v>1</v>
      </c>
      <c r="B1189" s="79">
        <f t="shared" si="172"/>
        <v>203108.19633794655</v>
      </c>
      <c r="C1189" s="53">
        <v>1</v>
      </c>
      <c r="D1189" s="80">
        <f>IF($C1189&gt;$G$20,IF('Silo Levels'!$L$28="Pumping",((PI()*((($C$19+$G$20)-$C1189)*($O$20/($O$19/2)))^2*((($O$20+$G$20)-$C1189))/3)*$D$1177)+(((PI()*((($C$19+$G$20)-$C1189)*($O$20/($O$19/2)))^2*(((($C$19+$G$20)-$C1189)*($O$20/($O$19/2)))*$AZ$21))/3)*$D$1177),(((PI()*((($C$19+$G$20)-$C1189)*($O$20/($O$19/2)))^2*((($O$20+$G$20)-$C1189)/3))*$D$1177)-((PI()*((($C$19+$G$20)-$C1189)*($O$20/($O$19/2)))^2*(((($C$19+$G$20)-$C1189)*($O$20/($O$19/2)))*$AZ$21)/3)*$D$1177))),IF('Silo Levels'!$L$28="Pumping",(($D$18*$D$1177)+((PI()*(($C$21/2)^2)*($G$20-$C1189))*$D$1177))+((($D$18+$H$18)/3)*$BD$21)+(((PI()*($C$21/2)^2*(($C$21/2)*$AZ$21))/3)*$D$1177),(($D$18*$D$1177)+((PI()*(($C$21/2)^2)*($G$20-$C1189))*$D$1177))+((($D$18+$H$18)/3)*$BD$21)-(((PI()*($C$21/2)^2*(($C$21/2)*$AZ$21))/3)*$D$1177)))</f>
        <v>199258.03398666839</v>
      </c>
      <c r="E1189" s="73">
        <v>1</v>
      </c>
      <c r="F1189" s="79">
        <f t="shared" si="174"/>
        <v>205609.98364641709</v>
      </c>
      <c r="G1189" s="53">
        <v>1</v>
      </c>
      <c r="H1189" s="80">
        <f>IF($G1189&gt;$G$20,IF('Silo Levels'!$L$29="Pumping",((PI()*((($C$19+$G$20)-$G1189)*($O$20/($O$19/2)))^2*((($O$20+$G$20)-$G1189))/3)*$H$1177)+(((PI()*((($C$19+$G$20)-$G1189)*($O$20/($O$19/2)))^2*(((($C$19+$G$20)-$G1189)*($O$20/($O$19/2)))*$AZ$22))/3)*$H$1177),(((PI()*((($C$19+$G$20)-$G1189)*($O$20/($O$19/2)))^2*((($O$20+$G$20)-$G1189)/3))*$H$1177)-((PI()*((($C$19+$G$20)-$G1189)*($O$20/($O$19/2)))^2*(((($C$19+$G$20)-$G1189)*($O$20/($O$19/2)))*$AZ$22)/3)*$H$1177))),IF('Silo Levels'!$L$29="Pumping",(($D$18*$H$1177)+((PI()*(($C$21/2)^2)*($G$20-$G1189))*$H$1177))+((($D$18+$H$18)/3)*$BD$22)+(((PI()*($C$21/2)^2*(($C$21/2)*$AZ$22))/3)*$H$1177),(($D$18*$H$1177)+((PI()*(($C$21/2)^2)*($G$20-$G1189))*$H$1177))+((($D$18+$H$18)/3)*$BD$22)-(((PI()*($C$21/2)^2*(($C$21/2)*$AZ$22))/3)*$H$1177)))</f>
        <v>201711.69426574797</v>
      </c>
      <c r="I1189" s="73">
        <v>1</v>
      </c>
      <c r="J1189" s="79">
        <f t="shared" si="173"/>
        <v>212417.17236946491</v>
      </c>
      <c r="K1189" s="53">
        <v>1</v>
      </c>
      <c r="L1189" s="80">
        <f>IF($K1189&gt;$G$20,IF('Silo Levels'!$L$30="Pumping",((PI()*((($C$19+$G$20)-$K1189)*($O$20/($O$19/2)))^2*((($O$20+$G$20)-$K1189))/3)*$L$1177)+(((PI()*((($C$19+$G$20)-$K1189)*($O$20/($O$19/2)))^2*(((($C$19+$G$20)-$K1189)*($O$20/($O$19/2)))*$AZ$23))/3)*$L$1177),(((PI()*((($C$19+$G$20)-$K1189)*($O$20/($O$19/2)))^2*((($O$20+$G$20)-$K1189)/3))*$L$1177)-((PI()*((($C$19+$G$20)-$K1189)*($O$20/($O$19/2)))^2*(((($C$19+$G$20)-$K1189)*($O$20/($O$19/2)))*$AZ$23)/3)*$L$1177))),IF('Silo Levels'!$L$30="Pumping",(($D$18*$L$1177)+((PI()*(($C$21/2)^2)*($G$20-$K1189))*$L$1177))+((($D$18+$H$18)/3)*$BD$23)+(((PI()*($C$21/2)^2*(($C$21/2)*$AZ$23))/3)*$L$1177),(($D$18*$L$1177)+((PI()*(($C$21/2)^2)*($G$20-$K1189))*$L$1177))+((($D$18+$H$18)/3)*$BD$23)-(((PI()*($C$21/2)^2*(($C$21/2)*$AZ$23))/3)*$L$1177)))</f>
        <v>208387.93269952267</v>
      </c>
      <c r="M1189" s="73"/>
      <c r="N1189" s="73"/>
      <c r="O1189" s="73"/>
      <c r="P1189" s="73"/>
      <c r="Q1189" s="73"/>
      <c r="R1189" s="73"/>
      <c r="S1189" s="73"/>
      <c r="T1189" s="73"/>
      <c r="U1189" s="73"/>
      <c r="V1189" s="73"/>
      <c r="W1189" s="73"/>
      <c r="X1189" s="73"/>
      <c r="Y1189" s="73"/>
      <c r="Z1189" s="73"/>
      <c r="AA1189" s="73"/>
      <c r="AB1189" s="73"/>
      <c r="AC1189" s="73"/>
      <c r="AD1189" s="73"/>
      <c r="AE1189" s="73"/>
      <c r="AF1189" s="73"/>
      <c r="AG1189" s="73"/>
      <c r="AH1189" s="73"/>
      <c r="AI1189" s="73"/>
      <c r="AJ1189" s="73"/>
    </row>
    <row r="1190" spans="1:36" x14ac:dyDescent="0.3">
      <c r="A1190">
        <v>1.1000000000000001</v>
      </c>
      <c r="B1190" s="79">
        <f t="shared" si="172"/>
        <v>202721.83858283568</v>
      </c>
      <c r="C1190" s="53">
        <v>1.1000000000000001</v>
      </c>
      <c r="D1190" s="80">
        <f>IF($C1190&gt;$G$20,IF('Silo Levels'!$L$28="Pumping",((PI()*((($C$19+$G$20)-$C1190)*($O$20/($O$19/2)))^2*((($O$20+$G$20)-$C1190))/3)*$D$1177)+(((PI()*((($C$19+$G$20)-$C1190)*($O$20/($O$19/2)))^2*(((($C$19+$G$20)-$C1190)*($O$20/($O$19/2)))*$AZ$21))/3)*$D$1177),(((PI()*((($C$19+$G$20)-$C1190)*($O$20/($O$19/2)))^2*((($O$20+$G$20)-$C1190)/3))*$D$1177)-((PI()*((($C$19+$G$20)-$C1190)*($O$20/($O$19/2)))^2*(((($C$19+$G$20)-$C1190)*($O$20/($O$19/2)))*$AZ$21)/3)*$D$1177))),IF('Silo Levels'!$L$28="Pumping",(($D$18*$D$1177)+((PI()*(($C$21/2)^2)*($G$20-$C1190))*$D$1177))+((($D$18+$H$18)/3)*$BD$21)+(((PI()*($C$21/2)^2*(($C$21/2)*$AZ$21))/3)*$D$1177),(($D$18*$D$1177)+((PI()*(($C$21/2)^2)*($G$20-$C1190))*$D$1177))+((($D$18+$H$18)/3)*$BD$21)-(((PI()*($C$21/2)^2*(($C$21/2)*$AZ$21))/3)*$D$1177)))</f>
        <v>198871.67623155753</v>
      </c>
      <c r="E1190" s="73">
        <v>1.1000000000000001</v>
      </c>
      <c r="F1190" s="79">
        <f t="shared" si="174"/>
        <v>205218.79641936737</v>
      </c>
      <c r="G1190" s="53">
        <v>1.1000000000000001</v>
      </c>
      <c r="H1190" s="80">
        <f>IF($G1190&gt;$G$20,IF('Silo Levels'!$L$29="Pumping",((PI()*((($C$19+$G$20)-$G1190)*($O$20/($O$19/2)))^2*((($O$20+$G$20)-$G1190))/3)*$H$1177)+(((PI()*((($C$19+$G$20)-$G1190)*($O$20/($O$19/2)))^2*(((($C$19+$G$20)-$G1190)*($O$20/($O$19/2)))*$AZ$22))/3)*$H$1177),(((PI()*((($C$19+$G$20)-$G1190)*($O$20/($O$19/2)))^2*((($O$20+$G$20)-$G1190)/3))*$H$1177)-((PI()*((($C$19+$G$20)-$G1190)*($O$20/($O$19/2)))^2*(((($C$19+$G$20)-$G1190)*($O$20/($O$19/2)))*$AZ$22)/3)*$H$1177))),IF('Silo Levels'!$L$29="Pumping",(($D$18*$H$1177)+((PI()*(($C$21/2)^2)*($G$20-$G1190))*$H$1177))+((($D$18+$H$18)/3)*$BD$22)+(((PI()*($C$21/2)^2*(($C$21/2)*$AZ$22))/3)*$H$1177),(($D$18*$H$1177)+((PI()*(($C$21/2)^2)*($G$20-$G1190))*$H$1177))+((($D$18+$H$18)/3)*$BD$22)-(((PI()*($C$21/2)^2*(($C$21/2)*$AZ$22))/3)*$H$1177)))</f>
        <v>201320.50703869824</v>
      </c>
      <c r="I1190" s="73">
        <v>1.1000000000000001</v>
      </c>
      <c r="J1190" s="79">
        <f t="shared" si="173"/>
        <v>212012.84448620936</v>
      </c>
      <c r="K1190" s="53">
        <v>1.1000000000000001</v>
      </c>
      <c r="L1190" s="80">
        <f>IF($K1190&gt;$G$20,IF('Silo Levels'!$L$30="Pumping",((PI()*((($C$19+$G$20)-$K1190)*($O$20/($O$19/2)))^2*((($O$20+$G$20)-$K1190))/3)*$L$1177)+(((PI()*((($C$19+$G$20)-$K1190)*($O$20/($O$19/2)))^2*(((($C$19+$G$20)-$K1190)*($O$20/($O$19/2)))*$AZ$23))/3)*$L$1177),(((PI()*((($C$19+$G$20)-$K1190)*($O$20/($O$19/2)))^2*((($O$20+$G$20)-$K1190)/3))*$L$1177)-((PI()*((($C$19+$G$20)-$K1190)*($O$20/($O$19/2)))^2*(((($C$19+$G$20)-$K1190)*($O$20/($O$19/2)))*$AZ$23)/3)*$L$1177))),IF('Silo Levels'!$L$30="Pumping",(($D$18*$L$1177)+((PI()*(($C$21/2)^2)*($G$20-$K1190))*$L$1177))+((($D$18+$H$18)/3)*$BD$23)+(((PI()*($C$21/2)^2*(($C$21/2)*$AZ$23))/3)*$L$1177),(($D$18*$L$1177)+((PI()*(($C$21/2)^2)*($G$20-$K1190))*$L$1177))+((($D$18+$H$18)/3)*$BD$23)-(((PI()*($C$21/2)^2*(($C$21/2)*$AZ$23))/3)*$L$1177)))</f>
        <v>207983.60481626712</v>
      </c>
      <c r="M1190" s="73"/>
      <c r="N1190" s="73"/>
      <c r="O1190" s="73"/>
      <c r="P1190" s="73"/>
      <c r="Q1190" s="73"/>
      <c r="R1190" s="73"/>
      <c r="S1190" s="73"/>
      <c r="T1190" s="73"/>
      <c r="U1190" s="73"/>
      <c r="V1190" s="73"/>
      <c r="W1190" s="73"/>
      <c r="X1190" s="73"/>
      <c r="Y1190" s="73"/>
      <c r="Z1190" s="73"/>
      <c r="AA1190" s="73"/>
      <c r="AB1190" s="73"/>
      <c r="AC1190" s="73"/>
      <c r="AD1190" s="73"/>
      <c r="AE1190" s="73"/>
      <c r="AF1190" s="73"/>
      <c r="AG1190" s="73"/>
      <c r="AH1190" s="73"/>
      <c r="AI1190" s="73"/>
      <c r="AJ1190" s="73"/>
    </row>
    <row r="1191" spans="1:36" x14ac:dyDescent="0.3">
      <c r="A1191">
        <v>1.2</v>
      </c>
      <c r="B1191" s="79">
        <f t="shared" si="172"/>
        <v>202335.48082772485</v>
      </c>
      <c r="C1191" s="53">
        <v>1.2</v>
      </c>
      <c r="D1191" s="80">
        <f>IF($C1191&gt;$G$20,IF('Silo Levels'!$L$28="Pumping",((PI()*((($C$19+$G$20)-$C1191)*($O$20/($O$19/2)))^2*((($O$20+$G$20)-$C1191))/3)*$D$1177)+(((PI()*((($C$19+$G$20)-$C1191)*($O$20/($O$19/2)))^2*(((($C$19+$G$20)-$C1191)*($O$20/($O$19/2)))*$AZ$21))/3)*$D$1177),(((PI()*((($C$19+$G$20)-$C1191)*($O$20/($O$19/2)))^2*((($O$20+$G$20)-$C1191)/3))*$D$1177)-((PI()*((($C$19+$G$20)-$C1191)*($O$20/($O$19/2)))^2*(((($C$19+$G$20)-$C1191)*($O$20/($O$19/2)))*$AZ$21)/3)*$D$1177))),IF('Silo Levels'!$L$28="Pumping",(($D$18*$D$1177)+((PI()*(($C$21/2)^2)*($G$20-$C1191))*$D$1177))+((($D$18+$H$18)/3)*$BD$21)+(((PI()*($C$21/2)^2*(($C$21/2)*$AZ$21))/3)*$D$1177),(($D$18*$D$1177)+((PI()*(($C$21/2)^2)*($G$20-$C1191))*$D$1177))+((($D$18+$H$18)/3)*$BD$21)-(((PI()*($C$21/2)^2*(($C$21/2)*$AZ$21))/3)*$D$1177)))</f>
        <v>198485.3184764467</v>
      </c>
      <c r="E1191" s="73">
        <v>1.2</v>
      </c>
      <c r="F1191" s="79">
        <f t="shared" si="174"/>
        <v>204827.60919231761</v>
      </c>
      <c r="G1191" s="53">
        <v>1.2</v>
      </c>
      <c r="H1191" s="80">
        <f>IF($G1191&gt;$G$20,IF('Silo Levels'!$L$29="Pumping",((PI()*((($C$19+$G$20)-$G1191)*($O$20/($O$19/2)))^2*((($O$20+$G$20)-$G1191))/3)*$H$1177)+(((PI()*((($C$19+$G$20)-$G1191)*($O$20/($O$19/2)))^2*(((($C$19+$G$20)-$G1191)*($O$20/($O$19/2)))*$AZ$22))/3)*$H$1177),(((PI()*((($C$19+$G$20)-$G1191)*($O$20/($O$19/2)))^2*((($O$20+$G$20)-$G1191)/3))*$H$1177)-((PI()*((($C$19+$G$20)-$G1191)*($O$20/($O$19/2)))^2*(((($C$19+$G$20)-$G1191)*($O$20/($O$19/2)))*$AZ$22)/3)*$H$1177))),IF('Silo Levels'!$L$29="Pumping",(($D$18*$H$1177)+((PI()*(($C$21/2)^2)*($G$20-$G1191))*$H$1177))+((($D$18+$H$18)/3)*$BD$22)+(((PI()*($C$21/2)^2*(($C$21/2)*$AZ$22))/3)*$H$1177),(($D$18*$H$1177)+((PI()*(($C$21/2)^2)*($G$20-$G1191))*$H$1177))+((($D$18+$H$18)/3)*$BD$22)-(((PI()*($C$21/2)^2*(($C$21/2)*$AZ$22))/3)*$H$1177)))</f>
        <v>200929.31981164849</v>
      </c>
      <c r="I1191" s="73">
        <v>1.2</v>
      </c>
      <c r="J1191" s="79">
        <f t="shared" si="173"/>
        <v>211608.51660295384</v>
      </c>
      <c r="K1191" s="53">
        <v>1.2</v>
      </c>
      <c r="L1191" s="80">
        <f>IF($K1191&gt;$G$20,IF('Silo Levels'!$L$30="Pumping",((PI()*((($C$19+$G$20)-$K1191)*($O$20/($O$19/2)))^2*((($O$20+$G$20)-$K1191))/3)*$L$1177)+(((PI()*((($C$19+$G$20)-$K1191)*($O$20/($O$19/2)))^2*(((($C$19+$G$20)-$K1191)*($O$20/($O$19/2)))*$AZ$23))/3)*$L$1177),(((PI()*((($C$19+$G$20)-$K1191)*($O$20/($O$19/2)))^2*((($O$20+$G$20)-$K1191)/3))*$L$1177)-((PI()*((($C$19+$G$20)-$K1191)*($O$20/($O$19/2)))^2*(((($C$19+$G$20)-$K1191)*($O$20/($O$19/2)))*$AZ$23)/3)*$L$1177))),IF('Silo Levels'!$L$30="Pumping",(($D$18*$L$1177)+((PI()*(($C$21/2)^2)*($G$20-$K1191))*$L$1177))+((($D$18+$H$18)/3)*$BD$23)+(((PI()*($C$21/2)^2*(($C$21/2)*$AZ$23))/3)*$L$1177),(($D$18*$L$1177)+((PI()*(($C$21/2)^2)*($G$20-$K1191))*$L$1177))+((($D$18+$H$18)/3)*$BD$23)-(((PI()*($C$21/2)^2*(($C$21/2)*$AZ$23))/3)*$L$1177)))</f>
        <v>207579.2769330116</v>
      </c>
      <c r="M1191" s="73"/>
      <c r="N1191" s="73"/>
      <c r="O1191" s="73"/>
      <c r="P1191" s="73"/>
      <c r="Q1191" s="73"/>
      <c r="R1191" s="73"/>
      <c r="S1191" s="73"/>
      <c r="T1191" s="73"/>
      <c r="U1191" s="73"/>
      <c r="V1191" s="73"/>
      <c r="W1191" s="73"/>
      <c r="X1191" s="73"/>
      <c r="Y1191" s="73"/>
      <c r="Z1191" s="73"/>
      <c r="AA1191" s="73"/>
      <c r="AB1191" s="73"/>
      <c r="AC1191" s="73"/>
      <c r="AD1191" s="73"/>
      <c r="AE1191" s="73"/>
      <c r="AF1191" s="73"/>
      <c r="AG1191" s="73"/>
      <c r="AH1191" s="73"/>
      <c r="AI1191" s="73"/>
      <c r="AJ1191" s="73"/>
    </row>
    <row r="1192" spans="1:36" x14ac:dyDescent="0.3">
      <c r="A1192">
        <v>1.3</v>
      </c>
      <c r="B1192" s="79">
        <f t="shared" si="172"/>
        <v>201949.12307261402</v>
      </c>
      <c r="C1192" s="53">
        <v>1.3</v>
      </c>
      <c r="D1192" s="80">
        <f>IF($C1192&gt;$G$20,IF('Silo Levels'!$L$28="Pumping",((PI()*((($C$19+$G$20)-$C1192)*($O$20/($O$19/2)))^2*((($O$20+$G$20)-$C1192))/3)*$D$1177)+(((PI()*((($C$19+$G$20)-$C1192)*($O$20/($O$19/2)))^2*(((($C$19+$G$20)-$C1192)*($O$20/($O$19/2)))*$AZ$21))/3)*$D$1177),(((PI()*((($C$19+$G$20)-$C1192)*($O$20/($O$19/2)))^2*((($O$20+$G$20)-$C1192)/3))*$D$1177)-((PI()*((($C$19+$G$20)-$C1192)*($O$20/($O$19/2)))^2*(((($C$19+$G$20)-$C1192)*($O$20/($O$19/2)))*$AZ$21)/3)*$D$1177))),IF('Silo Levels'!$L$28="Pumping",(($D$18*$D$1177)+((PI()*(($C$21/2)^2)*($G$20-$C1192))*$D$1177))+((($D$18+$H$18)/3)*$BD$21)+(((PI()*($C$21/2)^2*(($C$21/2)*$AZ$21))/3)*$D$1177),(($D$18*$D$1177)+((PI()*(($C$21/2)^2)*($G$20-$C1192))*$D$1177))+((($D$18+$H$18)/3)*$BD$21)-(((PI()*($C$21/2)^2*(($C$21/2)*$AZ$21))/3)*$D$1177)))</f>
        <v>198098.96072133587</v>
      </c>
      <c r="E1192" s="73">
        <v>1.3</v>
      </c>
      <c r="F1192" s="79">
        <f t="shared" si="174"/>
        <v>204436.42196526792</v>
      </c>
      <c r="G1192" s="53">
        <v>1.3</v>
      </c>
      <c r="H1192" s="80">
        <f>IF($G1192&gt;$G$20,IF('Silo Levels'!$L$29="Pumping",((PI()*((($C$19+$G$20)-$G1192)*($O$20/($O$19/2)))^2*((($O$20+$G$20)-$G1192))/3)*$H$1177)+(((PI()*((($C$19+$G$20)-$G1192)*($O$20/($O$19/2)))^2*(((($C$19+$G$20)-$G1192)*($O$20/($O$19/2)))*$AZ$22))/3)*$H$1177),(((PI()*((($C$19+$G$20)-$G1192)*($O$20/($O$19/2)))^2*((($O$20+$G$20)-$G1192)/3))*$H$1177)-((PI()*((($C$19+$G$20)-$G1192)*($O$20/($O$19/2)))^2*(((($C$19+$G$20)-$G1192)*($O$20/($O$19/2)))*$AZ$22)/3)*$H$1177))),IF('Silo Levels'!$L$29="Pumping",(($D$18*$H$1177)+((PI()*(($C$21/2)^2)*($G$20-$G1192))*$H$1177))+((($D$18+$H$18)/3)*$BD$22)+(((PI()*($C$21/2)^2*(($C$21/2)*$AZ$22))/3)*$H$1177),(($D$18*$H$1177)+((PI()*(($C$21/2)^2)*($G$20-$G1192))*$H$1177))+((($D$18+$H$18)/3)*$BD$22)-(((PI()*($C$21/2)^2*(($C$21/2)*$AZ$22))/3)*$H$1177)))</f>
        <v>200538.13258459879</v>
      </c>
      <c r="I1192" s="73">
        <v>1.3</v>
      </c>
      <c r="J1192" s="79">
        <f t="shared" si="173"/>
        <v>211204.18871969832</v>
      </c>
      <c r="K1192" s="53">
        <v>1.3</v>
      </c>
      <c r="L1192" s="80">
        <f>IF($K1192&gt;$G$20,IF('Silo Levels'!$L$30="Pumping",((PI()*((($C$19+$G$20)-$K1192)*($O$20/($O$19/2)))^2*((($O$20+$G$20)-$K1192))/3)*$L$1177)+(((PI()*((($C$19+$G$20)-$K1192)*($O$20/($O$19/2)))^2*(((($C$19+$G$20)-$K1192)*($O$20/($O$19/2)))*$AZ$23))/3)*$L$1177),(((PI()*((($C$19+$G$20)-$K1192)*($O$20/($O$19/2)))^2*((($O$20+$G$20)-$K1192)/3))*$L$1177)-((PI()*((($C$19+$G$20)-$K1192)*($O$20/($O$19/2)))^2*(((($C$19+$G$20)-$K1192)*($O$20/($O$19/2)))*$AZ$23)/3)*$L$1177))),IF('Silo Levels'!$L$30="Pumping",(($D$18*$L$1177)+((PI()*(($C$21/2)^2)*($G$20-$K1192))*$L$1177))+((($D$18+$H$18)/3)*$BD$23)+(((PI()*($C$21/2)^2*(($C$21/2)*$AZ$23))/3)*$L$1177),(($D$18*$L$1177)+((PI()*(($C$21/2)^2)*($G$20-$K1192))*$L$1177))+((($D$18+$H$18)/3)*$BD$23)-(((PI()*($C$21/2)^2*(($C$21/2)*$AZ$23))/3)*$L$1177)))</f>
        <v>207174.94904975608</v>
      </c>
      <c r="M1192" s="73"/>
      <c r="N1192" s="73"/>
      <c r="O1192" s="73"/>
      <c r="P1192" s="73"/>
      <c r="Q1192" s="73"/>
      <c r="R1192" s="73"/>
      <c r="S1192" s="73"/>
      <c r="T1192" s="73"/>
      <c r="U1192" s="73"/>
      <c r="V1192" s="73"/>
      <c r="W1192" s="73"/>
      <c r="X1192" s="73"/>
      <c r="Y1192" s="73"/>
      <c r="Z1192" s="73"/>
      <c r="AA1192" s="73"/>
      <c r="AB1192" s="73"/>
      <c r="AC1192" s="73"/>
      <c r="AD1192" s="73"/>
      <c r="AE1192" s="73"/>
      <c r="AF1192" s="73"/>
      <c r="AG1192" s="73"/>
      <c r="AH1192" s="73"/>
      <c r="AI1192" s="73"/>
      <c r="AJ1192" s="73"/>
    </row>
    <row r="1193" spans="1:36" x14ac:dyDescent="0.3">
      <c r="A1193">
        <v>1.4</v>
      </c>
      <c r="B1193" s="79">
        <f t="shared" si="172"/>
        <v>201562.76531750319</v>
      </c>
      <c r="C1193" s="53">
        <v>1.4</v>
      </c>
      <c r="D1193" s="80">
        <f>IF($C1193&gt;$G$20,IF('Silo Levels'!$L$28="Pumping",((PI()*((($C$19+$G$20)-$C1193)*($O$20/($O$19/2)))^2*((($O$20+$G$20)-$C1193))/3)*$D$1177)+(((PI()*((($C$19+$G$20)-$C1193)*($O$20/($O$19/2)))^2*(((($C$19+$G$20)-$C1193)*($O$20/($O$19/2)))*$AZ$21))/3)*$D$1177),(((PI()*((($C$19+$G$20)-$C1193)*($O$20/($O$19/2)))^2*((($O$20+$G$20)-$C1193)/3))*$D$1177)-((PI()*((($C$19+$G$20)-$C1193)*($O$20/($O$19/2)))^2*(((($C$19+$G$20)-$C1193)*($O$20/($O$19/2)))*$AZ$21)/3)*$D$1177))),IF('Silo Levels'!$L$28="Pumping",(($D$18*$D$1177)+((PI()*(($C$21/2)^2)*($G$20-$C1193))*$D$1177))+((($D$18+$H$18)/3)*$BD$21)+(((PI()*($C$21/2)^2*(($C$21/2)*$AZ$21))/3)*$D$1177),(($D$18*$D$1177)+((PI()*(($C$21/2)^2)*($G$20-$C1193))*$D$1177))+((($D$18+$H$18)/3)*$BD$21)-(((PI()*($C$21/2)^2*(($C$21/2)*$AZ$21))/3)*$D$1177)))</f>
        <v>197712.60296622504</v>
      </c>
      <c r="E1193" s="73">
        <v>1.4</v>
      </c>
      <c r="F1193" s="79">
        <f t="shared" si="174"/>
        <v>204045.23473821819</v>
      </c>
      <c r="G1193" s="53">
        <v>1.4</v>
      </c>
      <c r="H1193" s="80">
        <f>IF($G1193&gt;$G$20,IF('Silo Levels'!$L$29="Pumping",((PI()*((($C$19+$G$20)-$G1193)*($O$20/($O$19/2)))^2*((($O$20+$G$20)-$G1193))/3)*$H$1177)+(((PI()*((($C$19+$G$20)-$G1193)*($O$20/($O$19/2)))^2*(((($C$19+$G$20)-$G1193)*($O$20/($O$19/2)))*$AZ$22))/3)*$H$1177),(((PI()*((($C$19+$G$20)-$G1193)*($O$20/($O$19/2)))^2*((($O$20+$G$20)-$G1193)/3))*$H$1177)-((PI()*((($C$19+$G$20)-$G1193)*($O$20/($O$19/2)))^2*(((($C$19+$G$20)-$G1193)*($O$20/($O$19/2)))*$AZ$22)/3)*$H$1177))),IF('Silo Levels'!$L$29="Pumping",(($D$18*$H$1177)+((PI()*(($C$21/2)^2)*($G$20-$G1193))*$H$1177))+((($D$18+$H$18)/3)*$BD$22)+(((PI()*($C$21/2)^2*(($C$21/2)*$AZ$22))/3)*$H$1177),(($D$18*$H$1177)+((PI()*(($C$21/2)^2)*($G$20-$G1193))*$H$1177))+((($D$18+$H$18)/3)*$BD$22)-(((PI()*($C$21/2)^2*(($C$21/2)*$AZ$22))/3)*$H$1177)))</f>
        <v>200146.94535754906</v>
      </c>
      <c r="I1193" s="73">
        <v>1.4</v>
      </c>
      <c r="J1193" s="79">
        <f t="shared" si="173"/>
        <v>210799.86083644279</v>
      </c>
      <c r="K1193" s="53">
        <v>1.4</v>
      </c>
      <c r="L1193" s="80">
        <f>IF($K1193&gt;$G$20,IF('Silo Levels'!$L$30="Pumping",((PI()*((($C$19+$G$20)-$K1193)*($O$20/($O$19/2)))^2*((($O$20+$G$20)-$K1193))/3)*$L$1177)+(((PI()*((($C$19+$G$20)-$K1193)*($O$20/($O$19/2)))^2*(((($C$19+$G$20)-$K1193)*($O$20/($O$19/2)))*$AZ$23))/3)*$L$1177),(((PI()*((($C$19+$G$20)-$K1193)*($O$20/($O$19/2)))^2*((($O$20+$G$20)-$K1193)/3))*$L$1177)-((PI()*((($C$19+$G$20)-$K1193)*($O$20/($O$19/2)))^2*(((($C$19+$G$20)-$K1193)*($O$20/($O$19/2)))*$AZ$23)/3)*$L$1177))),IF('Silo Levels'!$L$30="Pumping",(($D$18*$L$1177)+((PI()*(($C$21/2)^2)*($G$20-$K1193))*$L$1177))+((($D$18+$H$18)/3)*$BD$23)+(((PI()*($C$21/2)^2*(($C$21/2)*$AZ$23))/3)*$L$1177),(($D$18*$L$1177)+((PI()*(($C$21/2)^2)*($G$20-$K1193))*$L$1177))+((($D$18+$H$18)/3)*$BD$23)-(((PI()*($C$21/2)^2*(($C$21/2)*$AZ$23))/3)*$L$1177)))</f>
        <v>206770.62116650055</v>
      </c>
      <c r="M1193" s="73"/>
      <c r="N1193" s="73"/>
      <c r="O1193" s="73"/>
      <c r="P1193" s="73"/>
      <c r="Q1193" s="73"/>
      <c r="R1193" s="73"/>
      <c r="S1193" s="73"/>
      <c r="T1193" s="73"/>
      <c r="U1193" s="73"/>
      <c r="V1193" s="73"/>
      <c r="W1193" s="73"/>
      <c r="X1193" s="73"/>
      <c r="Y1193" s="73"/>
      <c r="Z1193" s="73"/>
      <c r="AA1193" s="73"/>
      <c r="AB1193" s="73"/>
      <c r="AC1193" s="73"/>
      <c r="AD1193" s="73"/>
      <c r="AE1193" s="73"/>
      <c r="AF1193" s="73"/>
      <c r="AG1193" s="73"/>
      <c r="AH1193" s="73"/>
      <c r="AI1193" s="73"/>
      <c r="AJ1193" s="73"/>
    </row>
    <row r="1194" spans="1:36" x14ac:dyDescent="0.3">
      <c r="A1194">
        <v>1.5</v>
      </c>
      <c r="B1194" s="79">
        <f t="shared" si="172"/>
        <v>201176.40756239233</v>
      </c>
      <c r="C1194" s="53">
        <v>1.5</v>
      </c>
      <c r="D1194" s="80">
        <f>IF($C1194&gt;$G$20,IF('Silo Levels'!$L$28="Pumping",((PI()*((($C$19+$G$20)-$C1194)*($O$20/($O$19/2)))^2*((($O$20+$G$20)-$C1194))/3)*$D$1177)+(((PI()*((($C$19+$G$20)-$C1194)*($O$20/($O$19/2)))^2*(((($C$19+$G$20)-$C1194)*($O$20/($O$19/2)))*$AZ$21))/3)*$D$1177),(((PI()*((($C$19+$G$20)-$C1194)*($O$20/($O$19/2)))^2*((($O$20+$G$20)-$C1194)/3))*$D$1177)-((PI()*((($C$19+$G$20)-$C1194)*($O$20/($O$19/2)))^2*(((($C$19+$G$20)-$C1194)*($O$20/($O$19/2)))*$AZ$21)/3)*$D$1177))),IF('Silo Levels'!$L$28="Pumping",(($D$18*$D$1177)+((PI()*(($C$21/2)^2)*($G$20-$C1194))*$D$1177))+((($D$18+$H$18)/3)*$BD$21)+(((PI()*($C$21/2)^2*(($C$21/2)*$AZ$21))/3)*$D$1177),(($D$18*$D$1177)+((PI()*(($C$21/2)^2)*($G$20-$C1194))*$D$1177))+((($D$18+$H$18)/3)*$BD$21)-(((PI()*($C$21/2)^2*(($C$21/2)*$AZ$21))/3)*$D$1177)))</f>
        <v>197326.24521111418</v>
      </c>
      <c r="E1194" s="73">
        <v>1.5</v>
      </c>
      <c r="F1194" s="79">
        <f t="shared" si="174"/>
        <v>203654.04751116846</v>
      </c>
      <c r="G1194" s="53">
        <v>1.5</v>
      </c>
      <c r="H1194" s="80">
        <f>IF($G1194&gt;$G$20,IF('Silo Levels'!$L$29="Pumping",((PI()*((($C$19+$G$20)-$G1194)*($O$20/($O$19/2)))^2*((($O$20+$G$20)-$G1194))/3)*$H$1177)+(((PI()*((($C$19+$G$20)-$G1194)*($O$20/($O$19/2)))^2*(((($C$19+$G$20)-$G1194)*($O$20/($O$19/2)))*$AZ$22))/3)*$H$1177),(((PI()*((($C$19+$G$20)-$G1194)*($O$20/($O$19/2)))^2*((($O$20+$G$20)-$G1194)/3))*$H$1177)-((PI()*((($C$19+$G$20)-$G1194)*($O$20/($O$19/2)))^2*(((($C$19+$G$20)-$G1194)*($O$20/($O$19/2)))*$AZ$22)/3)*$H$1177))),IF('Silo Levels'!$L$29="Pumping",(($D$18*$H$1177)+((PI()*(($C$21/2)^2)*($G$20-$G1194))*$H$1177))+((($D$18+$H$18)/3)*$BD$22)+(((PI()*($C$21/2)^2*(($C$21/2)*$AZ$22))/3)*$H$1177),(($D$18*$H$1177)+((PI()*(($C$21/2)^2)*($G$20-$G1194))*$H$1177))+((($D$18+$H$18)/3)*$BD$22)-(((PI()*($C$21/2)^2*(($C$21/2)*$AZ$22))/3)*$H$1177)))</f>
        <v>199755.75813049934</v>
      </c>
      <c r="I1194" s="73">
        <v>1.5</v>
      </c>
      <c r="J1194" s="79">
        <f t="shared" si="173"/>
        <v>210395.53295318724</v>
      </c>
      <c r="K1194" s="53">
        <v>1.5</v>
      </c>
      <c r="L1194" s="80">
        <f>IF($K1194&gt;$G$20,IF('Silo Levels'!$L$30="Pumping",((PI()*((($C$19+$G$20)-$K1194)*($O$20/($O$19/2)))^2*((($O$20+$G$20)-$K1194))/3)*$L$1177)+(((PI()*((($C$19+$G$20)-$K1194)*($O$20/($O$19/2)))^2*(((($C$19+$G$20)-$K1194)*($O$20/($O$19/2)))*$AZ$23))/3)*$L$1177),(((PI()*((($C$19+$G$20)-$K1194)*($O$20/($O$19/2)))^2*((($O$20+$G$20)-$K1194)/3))*$L$1177)-((PI()*((($C$19+$G$20)-$K1194)*($O$20/($O$19/2)))^2*(((($C$19+$G$20)-$K1194)*($O$20/($O$19/2)))*$AZ$23)/3)*$L$1177))),IF('Silo Levels'!$L$30="Pumping",(($D$18*$L$1177)+((PI()*(($C$21/2)^2)*($G$20-$K1194))*$L$1177))+((($D$18+$H$18)/3)*$BD$23)+(((PI()*($C$21/2)^2*(($C$21/2)*$AZ$23))/3)*$L$1177),(($D$18*$L$1177)+((PI()*(($C$21/2)^2)*($G$20-$K1194))*$L$1177))+((($D$18+$H$18)/3)*$BD$23)-(((PI()*($C$21/2)^2*(($C$21/2)*$AZ$23))/3)*$L$1177)))</f>
        <v>206366.293283245</v>
      </c>
      <c r="M1194" s="73"/>
      <c r="N1194" s="73"/>
      <c r="O1194" s="73"/>
      <c r="P1194" s="73"/>
      <c r="Q1194" s="73"/>
      <c r="R1194" s="73"/>
      <c r="S1194" s="73"/>
      <c r="T1194" s="73"/>
      <c r="U1194" s="73"/>
      <c r="V1194" s="73"/>
      <c r="W1194" s="73"/>
      <c r="X1194" s="73"/>
      <c r="Y1194" s="73"/>
      <c r="Z1194" s="73"/>
      <c r="AA1194" s="73"/>
      <c r="AB1194" s="73"/>
      <c r="AC1194" s="73"/>
      <c r="AD1194" s="73"/>
      <c r="AE1194" s="73"/>
      <c r="AF1194" s="73"/>
      <c r="AG1194" s="73"/>
      <c r="AH1194" s="73"/>
      <c r="AI1194" s="73"/>
      <c r="AJ1194" s="73"/>
    </row>
    <row r="1195" spans="1:36" x14ac:dyDescent="0.3">
      <c r="A1195">
        <v>1.6</v>
      </c>
      <c r="B1195" s="79">
        <f t="shared" si="172"/>
        <v>200790.04980728152</v>
      </c>
      <c r="C1195" s="53">
        <v>1.6</v>
      </c>
      <c r="D1195" s="80">
        <f>IF($C1195&gt;$G$20,IF('Silo Levels'!$L$28="Pumping",((PI()*((($C$19+$G$20)-$C1195)*($O$20/($O$19/2)))^2*((($O$20+$G$20)-$C1195))/3)*$D$1177)+(((PI()*((($C$19+$G$20)-$C1195)*($O$20/($O$19/2)))^2*(((($C$19+$G$20)-$C1195)*($O$20/($O$19/2)))*$AZ$21))/3)*$D$1177),(((PI()*((($C$19+$G$20)-$C1195)*($O$20/($O$19/2)))^2*((($O$20+$G$20)-$C1195)/3))*$D$1177)-((PI()*((($C$19+$G$20)-$C1195)*($O$20/($O$19/2)))^2*(((($C$19+$G$20)-$C1195)*($O$20/($O$19/2)))*$AZ$21)/3)*$D$1177))),IF('Silo Levels'!$L$28="Pumping",(($D$18*$D$1177)+((PI()*(($C$21/2)^2)*($G$20-$C1195))*$D$1177))+((($D$18+$H$18)/3)*$BD$21)+(((PI()*($C$21/2)^2*(($C$21/2)*$AZ$21))/3)*$D$1177),(($D$18*$D$1177)+((PI()*(($C$21/2)^2)*($G$20-$C1195))*$D$1177))+((($D$18+$H$18)/3)*$BD$21)-(((PI()*($C$21/2)^2*(($C$21/2)*$AZ$21))/3)*$D$1177)))</f>
        <v>196939.88745600337</v>
      </c>
      <c r="E1195" s="73">
        <v>1.6</v>
      </c>
      <c r="F1195" s="79">
        <f t="shared" si="174"/>
        <v>203262.86028411877</v>
      </c>
      <c r="G1195" s="53">
        <v>1.6</v>
      </c>
      <c r="H1195" s="80">
        <f>IF($G1195&gt;$G$20,IF('Silo Levels'!$L$29="Pumping",((PI()*((($C$19+$G$20)-$G1195)*($O$20/($O$19/2)))^2*((($O$20+$G$20)-$G1195))/3)*$H$1177)+(((PI()*((($C$19+$G$20)-$G1195)*($O$20/($O$19/2)))^2*(((($C$19+$G$20)-$G1195)*($O$20/($O$19/2)))*$AZ$22))/3)*$H$1177),(((PI()*((($C$19+$G$20)-$G1195)*($O$20/($O$19/2)))^2*((($O$20+$G$20)-$G1195)/3))*$H$1177)-((PI()*((($C$19+$G$20)-$G1195)*($O$20/($O$19/2)))^2*(((($C$19+$G$20)-$G1195)*($O$20/($O$19/2)))*$AZ$22)/3)*$H$1177))),IF('Silo Levels'!$L$29="Pumping",(($D$18*$H$1177)+((PI()*(($C$21/2)^2)*($G$20-$G1195))*$H$1177))+((($D$18+$H$18)/3)*$BD$22)+(((PI()*($C$21/2)^2*(($C$21/2)*$AZ$22))/3)*$H$1177),(($D$18*$H$1177)+((PI()*(($C$21/2)^2)*($G$20-$G1195))*$H$1177))+((($D$18+$H$18)/3)*$BD$22)-(((PI()*($C$21/2)^2*(($C$21/2)*$AZ$22))/3)*$H$1177)))</f>
        <v>199364.57090344964</v>
      </c>
      <c r="I1195" s="73">
        <v>1.6</v>
      </c>
      <c r="J1195" s="79">
        <f t="shared" si="173"/>
        <v>209991.20506993175</v>
      </c>
      <c r="K1195" s="53">
        <v>1.6</v>
      </c>
      <c r="L1195" s="80">
        <f>IF($K1195&gt;$G$20,IF('Silo Levels'!$L$30="Pumping",((PI()*((($C$19+$G$20)-$K1195)*($O$20/($O$19/2)))^2*((($O$20+$G$20)-$K1195))/3)*$L$1177)+(((PI()*((($C$19+$G$20)-$K1195)*($O$20/($O$19/2)))^2*(((($C$19+$G$20)-$K1195)*($O$20/($O$19/2)))*$AZ$23))/3)*$L$1177),(((PI()*((($C$19+$G$20)-$K1195)*($O$20/($O$19/2)))^2*((($O$20+$G$20)-$K1195)/3))*$L$1177)-((PI()*((($C$19+$G$20)-$K1195)*($O$20/($O$19/2)))^2*(((($C$19+$G$20)-$K1195)*($O$20/($O$19/2)))*$AZ$23)/3)*$L$1177))),IF('Silo Levels'!$L$30="Pumping",(($D$18*$L$1177)+((PI()*(($C$21/2)^2)*($G$20-$K1195))*$L$1177))+((($D$18+$H$18)/3)*$BD$23)+(((PI()*($C$21/2)^2*(($C$21/2)*$AZ$23))/3)*$L$1177),(($D$18*$L$1177)+((PI()*(($C$21/2)^2)*($G$20-$K1195))*$L$1177))+((($D$18+$H$18)/3)*$BD$23)-(((PI()*($C$21/2)^2*(($C$21/2)*$AZ$23))/3)*$L$1177)))</f>
        <v>205961.96539998951</v>
      </c>
      <c r="M1195" s="73"/>
      <c r="N1195" s="73"/>
      <c r="O1195" s="73"/>
      <c r="P1195" s="73"/>
      <c r="Q1195" s="73"/>
      <c r="R1195" s="73"/>
      <c r="S1195" s="73"/>
      <c r="T1195" s="73"/>
      <c r="U1195" s="73"/>
      <c r="V1195" s="73"/>
      <c r="W1195" s="73"/>
      <c r="X1195" s="73"/>
      <c r="Y1195" s="73"/>
      <c r="Z1195" s="73"/>
      <c r="AA1195" s="73"/>
      <c r="AB1195" s="73"/>
      <c r="AC1195" s="73"/>
      <c r="AD1195" s="73"/>
      <c r="AE1195" s="73"/>
      <c r="AF1195" s="73"/>
      <c r="AG1195" s="73"/>
      <c r="AH1195" s="73"/>
      <c r="AI1195" s="73"/>
      <c r="AJ1195" s="73"/>
    </row>
    <row r="1196" spans="1:36" x14ac:dyDescent="0.3">
      <c r="A1196">
        <v>1.7</v>
      </c>
      <c r="B1196" s="79">
        <f t="shared" si="172"/>
        <v>200403.69205217066</v>
      </c>
      <c r="C1196" s="53">
        <v>1.7</v>
      </c>
      <c r="D1196" s="80">
        <f>IF($C1196&gt;$G$20,IF('Silo Levels'!$L$28="Pumping",((PI()*((($C$19+$G$20)-$C1196)*($O$20/($O$19/2)))^2*((($O$20+$G$20)-$C1196))/3)*$D$1177)+(((PI()*((($C$19+$G$20)-$C1196)*($O$20/($O$19/2)))^2*(((($C$19+$G$20)-$C1196)*($O$20/($O$19/2)))*$AZ$21))/3)*$D$1177),(((PI()*((($C$19+$G$20)-$C1196)*($O$20/($O$19/2)))^2*((($O$20+$G$20)-$C1196)/3))*$D$1177)-((PI()*((($C$19+$G$20)-$C1196)*($O$20/($O$19/2)))^2*(((($C$19+$G$20)-$C1196)*($O$20/($O$19/2)))*$AZ$21)/3)*$D$1177))),IF('Silo Levels'!$L$28="Pumping",(($D$18*$D$1177)+((PI()*(($C$21/2)^2)*($G$20-$C1196))*$D$1177))+((($D$18+$H$18)/3)*$BD$21)+(((PI()*($C$21/2)^2*(($C$21/2)*$AZ$21))/3)*$D$1177),(($D$18*$D$1177)+((PI()*(($C$21/2)^2)*($G$20-$C1196))*$D$1177))+((($D$18+$H$18)/3)*$BD$21)-(((PI()*($C$21/2)^2*(($C$21/2)*$AZ$21))/3)*$D$1177)))</f>
        <v>196553.52970089251</v>
      </c>
      <c r="E1196" s="73">
        <v>1.7</v>
      </c>
      <c r="F1196" s="79">
        <f t="shared" si="174"/>
        <v>202871.67305706904</v>
      </c>
      <c r="G1196" s="53">
        <v>1.7</v>
      </c>
      <c r="H1196" s="80">
        <f>IF($G1196&gt;$G$20,IF('Silo Levels'!$L$29="Pumping",((PI()*((($C$19+$G$20)-$G1196)*($O$20/($O$19/2)))^2*((($O$20+$G$20)-$G1196))/3)*$H$1177)+(((PI()*((($C$19+$G$20)-$G1196)*($O$20/($O$19/2)))^2*(((($C$19+$G$20)-$G1196)*($O$20/($O$19/2)))*$AZ$22))/3)*$H$1177),(((PI()*((($C$19+$G$20)-$G1196)*($O$20/($O$19/2)))^2*((($O$20+$G$20)-$G1196)/3))*$H$1177)-((PI()*((($C$19+$G$20)-$G1196)*($O$20/($O$19/2)))^2*(((($C$19+$G$20)-$G1196)*($O$20/($O$19/2)))*$AZ$22)/3)*$H$1177))),IF('Silo Levels'!$L$29="Pumping",(($D$18*$H$1177)+((PI()*(($C$21/2)^2)*($G$20-$G1196))*$H$1177))+((($D$18+$H$18)/3)*$BD$22)+(((PI()*($C$21/2)^2*(($C$21/2)*$AZ$22))/3)*$H$1177),(($D$18*$H$1177)+((PI()*(($C$21/2)^2)*($G$20-$G1196))*$H$1177))+((($D$18+$H$18)/3)*$BD$22)-(((PI()*($C$21/2)^2*(($C$21/2)*$AZ$22))/3)*$H$1177)))</f>
        <v>198973.38367639991</v>
      </c>
      <c r="I1196" s="73">
        <v>1.7</v>
      </c>
      <c r="J1196" s="79">
        <f t="shared" si="173"/>
        <v>209586.8771866762</v>
      </c>
      <c r="K1196" s="53">
        <v>1.7</v>
      </c>
      <c r="L1196" s="80">
        <f>IF($K1196&gt;$G$20,IF('Silo Levels'!$L$30="Pumping",((PI()*((($C$19+$G$20)-$K1196)*($O$20/($O$19/2)))^2*((($O$20+$G$20)-$K1196))/3)*$L$1177)+(((PI()*((($C$19+$G$20)-$K1196)*($O$20/($O$19/2)))^2*(((($C$19+$G$20)-$K1196)*($O$20/($O$19/2)))*$AZ$23))/3)*$L$1177),(((PI()*((($C$19+$G$20)-$K1196)*($O$20/($O$19/2)))^2*((($O$20+$G$20)-$K1196)/3))*$L$1177)-((PI()*((($C$19+$G$20)-$K1196)*($O$20/($O$19/2)))^2*(((($C$19+$G$20)-$K1196)*($O$20/($O$19/2)))*$AZ$23)/3)*$L$1177))),IF('Silo Levels'!$L$30="Pumping",(($D$18*$L$1177)+((PI()*(($C$21/2)^2)*($G$20-$K1196))*$L$1177))+((($D$18+$H$18)/3)*$BD$23)+(((PI()*($C$21/2)^2*(($C$21/2)*$AZ$23))/3)*$L$1177),(($D$18*$L$1177)+((PI()*(($C$21/2)^2)*($G$20-$K1196))*$L$1177))+((($D$18+$H$18)/3)*$BD$23)-(((PI()*($C$21/2)^2*(($C$21/2)*$AZ$23))/3)*$L$1177)))</f>
        <v>205557.63751673396</v>
      </c>
      <c r="M1196" s="73"/>
      <c r="N1196" s="73"/>
      <c r="O1196" s="73"/>
      <c r="P1196" s="73"/>
      <c r="Q1196" s="73"/>
      <c r="R1196" s="73"/>
      <c r="S1196" s="73"/>
      <c r="T1196" s="73"/>
      <c r="U1196" s="73"/>
      <c r="V1196" s="73"/>
      <c r="W1196" s="73"/>
      <c r="X1196" s="73"/>
      <c r="Y1196" s="73"/>
      <c r="Z1196" s="73"/>
      <c r="AA1196" s="73"/>
      <c r="AB1196" s="73"/>
      <c r="AC1196" s="73"/>
      <c r="AD1196" s="73"/>
      <c r="AE1196" s="73"/>
      <c r="AF1196" s="73"/>
      <c r="AG1196" s="73"/>
      <c r="AH1196" s="73"/>
      <c r="AI1196" s="73"/>
      <c r="AJ1196" s="73"/>
    </row>
    <row r="1197" spans="1:36" x14ac:dyDescent="0.3">
      <c r="A1197">
        <v>1.8</v>
      </c>
      <c r="B1197" s="79">
        <f t="shared" si="172"/>
        <v>200017.33429705986</v>
      </c>
      <c r="C1197" s="53">
        <v>1.8</v>
      </c>
      <c r="D1197" s="80">
        <f>IF($C1197&gt;$G$20,IF('Silo Levels'!$L$28="Pumping",((PI()*((($C$19+$G$20)-$C1197)*($O$20/($O$19/2)))^2*((($O$20+$G$20)-$C1197))/3)*$D$1177)+(((PI()*((($C$19+$G$20)-$C1197)*($O$20/($O$19/2)))^2*(((($C$19+$G$20)-$C1197)*($O$20/($O$19/2)))*$AZ$21))/3)*$D$1177),(((PI()*((($C$19+$G$20)-$C1197)*($O$20/($O$19/2)))^2*((($O$20+$G$20)-$C1197)/3))*$D$1177)-((PI()*((($C$19+$G$20)-$C1197)*($O$20/($O$19/2)))^2*(((($C$19+$G$20)-$C1197)*($O$20/($O$19/2)))*$AZ$21)/3)*$D$1177))),IF('Silo Levels'!$L$28="Pumping",(($D$18*$D$1177)+((PI()*(($C$21/2)^2)*($G$20-$C1197))*$D$1177))+((($D$18+$H$18)/3)*$BD$21)+(((PI()*($C$21/2)^2*(($C$21/2)*$AZ$21))/3)*$D$1177),(($D$18*$D$1177)+((PI()*(($C$21/2)^2)*($G$20-$C1197))*$D$1177))+((($D$18+$H$18)/3)*$BD$21)-(((PI()*($C$21/2)^2*(($C$21/2)*$AZ$21))/3)*$D$1177)))</f>
        <v>196167.17194578171</v>
      </c>
      <c r="E1197" s="73">
        <v>1.8</v>
      </c>
      <c r="F1197" s="79">
        <f t="shared" si="174"/>
        <v>202480.48583001932</v>
      </c>
      <c r="G1197" s="53">
        <v>1.8</v>
      </c>
      <c r="H1197" s="80">
        <f>IF($G1197&gt;$G$20,IF('Silo Levels'!$L$29="Pumping",((PI()*((($C$19+$G$20)-$G1197)*($O$20/($O$19/2)))^2*((($O$20+$G$20)-$G1197))/3)*$H$1177)+(((PI()*((($C$19+$G$20)-$G1197)*($O$20/($O$19/2)))^2*(((($C$19+$G$20)-$G1197)*($O$20/($O$19/2)))*$AZ$22))/3)*$H$1177),(((PI()*((($C$19+$G$20)-$G1197)*($O$20/($O$19/2)))^2*((($O$20+$G$20)-$G1197)/3))*$H$1177)-((PI()*((($C$19+$G$20)-$G1197)*($O$20/($O$19/2)))^2*(((($C$19+$G$20)-$G1197)*($O$20/($O$19/2)))*$AZ$22)/3)*$H$1177))),IF('Silo Levels'!$L$29="Pumping",(($D$18*$H$1177)+((PI()*(($C$21/2)^2)*($G$20-$G1197))*$H$1177))+((($D$18+$H$18)/3)*$BD$22)+(((PI()*($C$21/2)^2*(($C$21/2)*$AZ$22))/3)*$H$1177),(($D$18*$H$1177)+((PI()*(($C$21/2)^2)*($G$20-$G1197))*$H$1177))+((($D$18+$H$18)/3)*$BD$22)-(((PI()*($C$21/2)^2*(($C$21/2)*$AZ$22))/3)*$H$1177)))</f>
        <v>198582.19644935019</v>
      </c>
      <c r="I1197" s="73">
        <v>1.8</v>
      </c>
      <c r="J1197" s="79">
        <f t="shared" si="173"/>
        <v>209182.5493034207</v>
      </c>
      <c r="K1197" s="53">
        <v>1.8</v>
      </c>
      <c r="L1197" s="80">
        <f>IF($K1197&gt;$G$20,IF('Silo Levels'!$L$30="Pumping",((PI()*((($C$19+$G$20)-$K1197)*($O$20/($O$19/2)))^2*((($O$20+$G$20)-$K1197))/3)*$L$1177)+(((PI()*((($C$19+$G$20)-$K1197)*($O$20/($O$19/2)))^2*(((($C$19+$G$20)-$K1197)*($O$20/($O$19/2)))*$AZ$23))/3)*$L$1177),(((PI()*((($C$19+$G$20)-$K1197)*($O$20/($O$19/2)))^2*((($O$20+$G$20)-$K1197)/3))*$L$1177)-((PI()*((($C$19+$G$20)-$K1197)*($O$20/($O$19/2)))^2*(((($C$19+$G$20)-$K1197)*($O$20/($O$19/2)))*$AZ$23)/3)*$L$1177))),IF('Silo Levels'!$L$30="Pumping",(($D$18*$L$1177)+((PI()*(($C$21/2)^2)*($G$20-$K1197))*$L$1177))+((($D$18+$H$18)/3)*$BD$23)+(((PI()*($C$21/2)^2*(($C$21/2)*$AZ$23))/3)*$L$1177),(($D$18*$L$1177)+((PI()*(($C$21/2)^2)*($G$20-$K1197))*$L$1177))+((($D$18+$H$18)/3)*$BD$23)-(((PI()*($C$21/2)^2*(($C$21/2)*$AZ$23))/3)*$L$1177)))</f>
        <v>205153.30963347846</v>
      </c>
      <c r="M1197" s="73"/>
      <c r="N1197" s="73"/>
      <c r="O1197" s="73"/>
      <c r="P1197" s="73"/>
      <c r="Q1197" s="73"/>
      <c r="R1197" s="73"/>
      <c r="S1197" s="73"/>
      <c r="T1197" s="73"/>
      <c r="U1197" s="73"/>
      <c r="V1197" s="73"/>
      <c r="W1197" s="73"/>
      <c r="X1197" s="73"/>
      <c r="Y1197" s="73"/>
      <c r="Z1197" s="73"/>
      <c r="AA1197" s="73"/>
      <c r="AB1197" s="73"/>
      <c r="AC1197" s="73"/>
      <c r="AD1197" s="73"/>
      <c r="AE1197" s="73"/>
      <c r="AF1197" s="73"/>
      <c r="AG1197" s="73"/>
      <c r="AH1197" s="73"/>
      <c r="AI1197" s="73"/>
      <c r="AJ1197" s="73"/>
    </row>
    <row r="1198" spans="1:36" x14ac:dyDescent="0.3">
      <c r="A1198">
        <v>1.9</v>
      </c>
      <c r="B1198" s="79">
        <f t="shared" si="172"/>
        <v>199630.976541949</v>
      </c>
      <c r="C1198" s="53">
        <v>1.9</v>
      </c>
      <c r="D1198" s="80">
        <f>IF($C1198&gt;$G$20,IF('Silo Levels'!$L$28="Pumping",((PI()*((($C$19+$G$20)-$C1198)*($O$20/($O$19/2)))^2*((($O$20+$G$20)-$C1198))/3)*$D$1177)+(((PI()*((($C$19+$G$20)-$C1198)*($O$20/($O$19/2)))^2*(((($C$19+$G$20)-$C1198)*($O$20/($O$19/2)))*$AZ$21))/3)*$D$1177),(((PI()*((($C$19+$G$20)-$C1198)*($O$20/($O$19/2)))^2*((($O$20+$G$20)-$C1198)/3))*$D$1177)-((PI()*((($C$19+$G$20)-$C1198)*($O$20/($O$19/2)))^2*(((($C$19+$G$20)-$C1198)*($O$20/($O$19/2)))*$AZ$21)/3)*$D$1177))),IF('Silo Levels'!$L$28="Pumping",(($D$18*$D$1177)+((PI()*(($C$21/2)^2)*($G$20-$C1198))*$D$1177))+((($D$18+$H$18)/3)*$BD$21)+(((PI()*($C$21/2)^2*(($C$21/2)*$AZ$21))/3)*$D$1177),(($D$18*$D$1177)+((PI()*(($C$21/2)^2)*($G$20-$C1198))*$D$1177))+((($D$18+$H$18)/3)*$BD$21)-(((PI()*($C$21/2)^2*(($C$21/2)*$AZ$21))/3)*$D$1177)))</f>
        <v>195780.81419067085</v>
      </c>
      <c r="E1198" s="73">
        <v>1.9</v>
      </c>
      <c r="F1198" s="79">
        <f t="shared" si="174"/>
        <v>202089.29860296959</v>
      </c>
      <c r="G1198" s="53">
        <v>1.9</v>
      </c>
      <c r="H1198" s="80">
        <f>IF($G1198&gt;$G$20,IF('Silo Levels'!$L$29="Pumping",((PI()*((($C$19+$G$20)-$G1198)*($O$20/($O$19/2)))^2*((($O$20+$G$20)-$G1198))/3)*$H$1177)+(((PI()*((($C$19+$G$20)-$G1198)*($O$20/($O$19/2)))^2*(((($C$19+$G$20)-$G1198)*($O$20/($O$19/2)))*$AZ$22))/3)*$H$1177),(((PI()*((($C$19+$G$20)-$G1198)*($O$20/($O$19/2)))^2*((($O$20+$G$20)-$G1198)/3))*$H$1177)-((PI()*((($C$19+$G$20)-$G1198)*($O$20/($O$19/2)))^2*(((($C$19+$G$20)-$G1198)*($O$20/($O$19/2)))*$AZ$22)/3)*$H$1177))),IF('Silo Levels'!$L$29="Pumping",(($D$18*$H$1177)+((PI()*(($C$21/2)^2)*($G$20-$G1198))*$H$1177))+((($D$18+$H$18)/3)*$BD$22)+(((PI()*($C$21/2)^2*(($C$21/2)*$AZ$22))/3)*$H$1177),(($D$18*$H$1177)+((PI()*(($C$21/2)^2)*($G$20-$G1198))*$H$1177))+((($D$18+$H$18)/3)*$BD$22)-(((PI()*($C$21/2)^2*(($C$21/2)*$AZ$22))/3)*$H$1177)))</f>
        <v>198191.00922230046</v>
      </c>
      <c r="I1198" s="73">
        <v>1.9</v>
      </c>
      <c r="J1198" s="79">
        <f t="shared" si="173"/>
        <v>208778.22142016515</v>
      </c>
      <c r="K1198" s="53">
        <v>1.9</v>
      </c>
      <c r="L1198" s="80">
        <f>IF($K1198&gt;$G$20,IF('Silo Levels'!$L$30="Pumping",((PI()*((($C$19+$G$20)-$K1198)*($O$20/($O$19/2)))^2*((($O$20+$G$20)-$K1198))/3)*$L$1177)+(((PI()*((($C$19+$G$20)-$K1198)*($O$20/($O$19/2)))^2*(((($C$19+$G$20)-$K1198)*($O$20/($O$19/2)))*$AZ$23))/3)*$L$1177),(((PI()*((($C$19+$G$20)-$K1198)*($O$20/($O$19/2)))^2*((($O$20+$G$20)-$K1198)/3))*$L$1177)-((PI()*((($C$19+$G$20)-$K1198)*($O$20/($O$19/2)))^2*(((($C$19+$G$20)-$K1198)*($O$20/($O$19/2)))*$AZ$23)/3)*$L$1177))),IF('Silo Levels'!$L$30="Pumping",(($D$18*$L$1177)+((PI()*(($C$21/2)^2)*($G$20-$K1198))*$L$1177))+((($D$18+$H$18)/3)*$BD$23)+(((PI()*($C$21/2)^2*(($C$21/2)*$AZ$23))/3)*$L$1177),(($D$18*$L$1177)+((PI()*(($C$21/2)^2)*($G$20-$K1198))*$L$1177))+((($D$18+$H$18)/3)*$BD$23)-(((PI()*($C$21/2)^2*(($C$21/2)*$AZ$23))/3)*$L$1177)))</f>
        <v>204748.98175022291</v>
      </c>
      <c r="M1198" s="73"/>
      <c r="N1198" s="73"/>
      <c r="O1198" s="73"/>
      <c r="P1198" s="73"/>
      <c r="Q1198" s="73"/>
      <c r="R1198" s="73"/>
      <c r="S1198" s="73"/>
      <c r="T1198" s="73"/>
      <c r="U1198" s="73"/>
      <c r="V1198" s="73"/>
      <c r="W1198" s="73"/>
      <c r="X1198" s="73"/>
      <c r="Y1198" s="73"/>
      <c r="Z1198" s="73"/>
      <c r="AA1198" s="73"/>
      <c r="AB1198" s="73"/>
      <c r="AC1198" s="73"/>
      <c r="AD1198" s="73"/>
      <c r="AE1198" s="73"/>
      <c r="AF1198" s="73"/>
      <c r="AG1198" s="73"/>
      <c r="AH1198" s="73"/>
      <c r="AI1198" s="73"/>
      <c r="AJ1198" s="73"/>
    </row>
    <row r="1199" spans="1:36" x14ac:dyDescent="0.3">
      <c r="A1199">
        <v>2</v>
      </c>
      <c r="B1199" s="79">
        <f t="shared" si="172"/>
        <v>199244.61878683817</v>
      </c>
      <c r="C1199" s="53">
        <v>2</v>
      </c>
      <c r="D1199" s="80">
        <f>IF($C1199&gt;$G$20,IF('Silo Levels'!$L$28="Pumping",((PI()*((($C$19+$G$20)-$C1199)*($O$20/($O$19/2)))^2*((($O$20+$G$20)-$C1199))/3)*$D$1177)+(((PI()*((($C$19+$G$20)-$C1199)*($O$20/($O$19/2)))^2*(((($C$19+$G$20)-$C1199)*($O$20/($O$19/2)))*$AZ$21))/3)*$D$1177),(((PI()*((($C$19+$G$20)-$C1199)*($O$20/($O$19/2)))^2*((($O$20+$G$20)-$C1199)/3))*$D$1177)-((PI()*((($C$19+$G$20)-$C1199)*($O$20/($O$19/2)))^2*(((($C$19+$G$20)-$C1199)*($O$20/($O$19/2)))*$AZ$21)/3)*$D$1177))),IF('Silo Levels'!$L$28="Pumping",(($D$18*$D$1177)+((PI()*(($C$21/2)^2)*($G$20-$C1199))*$D$1177))+((($D$18+$H$18)/3)*$BD$21)+(((PI()*($C$21/2)^2*(($C$21/2)*$AZ$21))/3)*$D$1177),(($D$18*$D$1177)+((PI()*(($C$21/2)^2)*($G$20-$C1199))*$D$1177))+((($D$18+$H$18)/3)*$BD$21)-(((PI()*($C$21/2)^2*(($C$21/2)*$AZ$21))/3)*$D$1177)))</f>
        <v>195394.45643556002</v>
      </c>
      <c r="E1199" s="73">
        <v>2</v>
      </c>
      <c r="F1199" s="79">
        <f t="shared" si="174"/>
        <v>201698.11137591986</v>
      </c>
      <c r="G1199" s="53">
        <v>2</v>
      </c>
      <c r="H1199" s="80">
        <f>IF($G1199&gt;$G$20,IF('Silo Levels'!$L$29="Pumping",((PI()*((($C$19+$G$20)-$G1199)*($O$20/($O$19/2)))^2*((($O$20+$G$20)-$G1199))/3)*$H$1177)+(((PI()*((($C$19+$G$20)-$G1199)*($O$20/($O$19/2)))^2*(((($C$19+$G$20)-$G1199)*($O$20/($O$19/2)))*$AZ$22))/3)*$H$1177),(((PI()*((($C$19+$G$20)-$G1199)*($O$20/($O$19/2)))^2*((($O$20+$G$20)-$G1199)/3))*$H$1177)-((PI()*((($C$19+$G$20)-$G1199)*($O$20/($O$19/2)))^2*(((($C$19+$G$20)-$G1199)*($O$20/($O$19/2)))*$AZ$22)/3)*$H$1177))),IF('Silo Levels'!$L$29="Pumping",(($D$18*$H$1177)+((PI()*(($C$21/2)^2)*($G$20-$G1199))*$H$1177))+((($D$18+$H$18)/3)*$BD$22)+(((PI()*($C$21/2)^2*(($C$21/2)*$AZ$22))/3)*$H$1177),(($D$18*$H$1177)+((PI()*(($C$21/2)^2)*($G$20-$G1199))*$H$1177))+((($D$18+$H$18)/3)*$BD$22)-(((PI()*($C$21/2)^2*(($C$21/2)*$AZ$22))/3)*$H$1177)))</f>
        <v>197799.82199525074</v>
      </c>
      <c r="I1199" s="73">
        <v>2</v>
      </c>
      <c r="J1199" s="79">
        <f t="shared" si="173"/>
        <v>208373.89353690963</v>
      </c>
      <c r="K1199" s="53">
        <v>2</v>
      </c>
      <c r="L1199" s="80">
        <f>IF($K1199&gt;$G$20,IF('Silo Levels'!$L$30="Pumping",((PI()*((($C$19+$G$20)-$K1199)*($O$20/($O$19/2)))^2*((($O$20+$G$20)-$K1199))/3)*$L$1177)+(((PI()*((($C$19+$G$20)-$K1199)*($O$20/($O$19/2)))^2*(((($C$19+$G$20)-$K1199)*($O$20/($O$19/2)))*$AZ$23))/3)*$L$1177),(((PI()*((($C$19+$G$20)-$K1199)*($O$20/($O$19/2)))^2*((($O$20+$G$20)-$K1199)/3))*$L$1177)-((PI()*((($C$19+$G$20)-$K1199)*($O$20/($O$19/2)))^2*(((($C$19+$G$20)-$K1199)*($O$20/($O$19/2)))*$AZ$23)/3)*$L$1177))),IF('Silo Levels'!$L$30="Pumping",(($D$18*$L$1177)+((PI()*(($C$21/2)^2)*($G$20-$K1199))*$L$1177))+((($D$18+$H$18)/3)*$BD$23)+(((PI()*($C$21/2)^2*(($C$21/2)*$AZ$23))/3)*$L$1177),(($D$18*$L$1177)+((PI()*(($C$21/2)^2)*($G$20-$K1199))*$L$1177))+((($D$18+$H$18)/3)*$BD$23)-(((PI()*($C$21/2)^2*(($C$21/2)*$AZ$23))/3)*$L$1177)))</f>
        <v>204344.65386696739</v>
      </c>
      <c r="M1199" s="73"/>
      <c r="N1199" s="73"/>
      <c r="O1199" s="73"/>
      <c r="P1199" s="73"/>
      <c r="Q1199" s="73"/>
      <c r="R1199" s="73"/>
      <c r="S1199" s="73"/>
      <c r="T1199" s="73"/>
      <c r="U1199" s="73"/>
      <c r="V1199" s="73"/>
      <c r="W1199" s="73"/>
      <c r="X1199" s="73"/>
      <c r="Y1199" s="73"/>
      <c r="Z1199" s="73"/>
      <c r="AA1199" s="73"/>
      <c r="AB1199" s="73"/>
      <c r="AC1199" s="73"/>
      <c r="AD1199" s="73"/>
      <c r="AE1199" s="73"/>
      <c r="AF1199" s="73"/>
      <c r="AG1199" s="73"/>
      <c r="AH1199" s="73"/>
      <c r="AI1199" s="73"/>
      <c r="AJ1199" s="73"/>
    </row>
    <row r="1200" spans="1:36" x14ac:dyDescent="0.3">
      <c r="A1200">
        <v>2.1</v>
      </c>
      <c r="B1200" s="79">
        <f t="shared" si="172"/>
        <v>198858.26103172731</v>
      </c>
      <c r="C1200" s="53">
        <v>2.1</v>
      </c>
      <c r="D1200" s="80">
        <f>IF($C1200&gt;$G$20,IF('Silo Levels'!$L$28="Pumping",((PI()*((($C$19+$G$20)-$C1200)*($O$20/($O$19/2)))^2*((($O$20+$G$20)-$C1200))/3)*$D$1177)+(((PI()*((($C$19+$G$20)-$C1200)*($O$20/($O$19/2)))^2*(((($C$19+$G$20)-$C1200)*($O$20/($O$19/2)))*$AZ$21))/3)*$D$1177),(((PI()*((($C$19+$G$20)-$C1200)*($O$20/($O$19/2)))^2*((($O$20+$G$20)-$C1200)/3))*$D$1177)-((PI()*((($C$19+$G$20)-$C1200)*($O$20/($O$19/2)))^2*(((($C$19+$G$20)-$C1200)*($O$20/($O$19/2)))*$AZ$21)/3)*$D$1177))),IF('Silo Levels'!$L$28="Pumping",(($D$18*$D$1177)+((PI()*(($C$21/2)^2)*($G$20-$C1200))*$D$1177))+((($D$18+$H$18)/3)*$BD$21)+(((PI()*($C$21/2)^2*(($C$21/2)*$AZ$21))/3)*$D$1177),(($D$18*$D$1177)+((PI()*(($C$21/2)^2)*($G$20-$C1200))*$D$1177))+((($D$18+$H$18)/3)*$BD$21)-(((PI()*($C$21/2)^2*(($C$21/2)*$AZ$21))/3)*$D$1177)))</f>
        <v>195008.09868044915</v>
      </c>
      <c r="E1200" s="73">
        <v>2.1</v>
      </c>
      <c r="F1200" s="79">
        <f t="shared" si="174"/>
        <v>201306.92414887014</v>
      </c>
      <c r="G1200" s="53">
        <v>2.1</v>
      </c>
      <c r="H1200" s="80">
        <f>IF($G1200&gt;$G$20,IF('Silo Levels'!$L$29="Pumping",((PI()*((($C$19+$G$20)-$G1200)*($O$20/($O$19/2)))^2*((($O$20+$G$20)-$G1200))/3)*$H$1177)+(((PI()*((($C$19+$G$20)-$G1200)*($O$20/($O$19/2)))^2*(((($C$19+$G$20)-$G1200)*($O$20/($O$19/2)))*$AZ$22))/3)*$H$1177),(((PI()*((($C$19+$G$20)-$G1200)*($O$20/($O$19/2)))^2*((($O$20+$G$20)-$G1200)/3))*$H$1177)-((PI()*((($C$19+$G$20)-$G1200)*($O$20/($O$19/2)))^2*(((($C$19+$G$20)-$G1200)*($O$20/($O$19/2)))*$AZ$22)/3)*$H$1177))),IF('Silo Levels'!$L$29="Pumping",(($D$18*$H$1177)+((PI()*(($C$21/2)^2)*($G$20-$G1200))*$H$1177))+((($D$18+$H$18)/3)*$BD$22)+(((PI()*($C$21/2)^2*(($C$21/2)*$AZ$22))/3)*$H$1177),(($D$18*$H$1177)+((PI()*(($C$21/2)^2)*($G$20-$G1200))*$H$1177))+((($D$18+$H$18)/3)*$BD$22)-(((PI()*($C$21/2)^2*(($C$21/2)*$AZ$22))/3)*$H$1177)))</f>
        <v>197408.63476820101</v>
      </c>
      <c r="I1200" s="73">
        <v>2.1</v>
      </c>
      <c r="J1200" s="79">
        <f t="shared" si="173"/>
        <v>207969.56565365411</v>
      </c>
      <c r="K1200" s="53">
        <v>2.1</v>
      </c>
      <c r="L1200" s="80">
        <f>IF($K1200&gt;$G$20,IF('Silo Levels'!$L$30="Pumping",((PI()*((($C$19+$G$20)-$K1200)*($O$20/($O$19/2)))^2*((($O$20+$G$20)-$K1200))/3)*$L$1177)+(((PI()*((($C$19+$G$20)-$K1200)*($O$20/($O$19/2)))^2*(((($C$19+$G$20)-$K1200)*($O$20/($O$19/2)))*$AZ$23))/3)*$L$1177),(((PI()*((($C$19+$G$20)-$K1200)*($O$20/($O$19/2)))^2*((($O$20+$G$20)-$K1200)/3))*$L$1177)-((PI()*((($C$19+$G$20)-$K1200)*($O$20/($O$19/2)))^2*(((($C$19+$G$20)-$K1200)*($O$20/($O$19/2)))*$AZ$23)/3)*$L$1177))),IF('Silo Levels'!$L$30="Pumping",(($D$18*$L$1177)+((PI()*(($C$21/2)^2)*($G$20-$K1200))*$L$1177))+((($D$18+$H$18)/3)*$BD$23)+(((PI()*($C$21/2)^2*(($C$21/2)*$AZ$23))/3)*$L$1177),(($D$18*$L$1177)+((PI()*(($C$21/2)^2)*($G$20-$K1200))*$L$1177))+((($D$18+$H$18)/3)*$BD$23)-(((PI()*($C$21/2)^2*(($C$21/2)*$AZ$23))/3)*$L$1177)))</f>
        <v>203940.32598371187</v>
      </c>
      <c r="M1200" s="73"/>
      <c r="N1200" s="73"/>
      <c r="O1200" s="73"/>
      <c r="P1200" s="73"/>
      <c r="Q1200" s="73"/>
      <c r="R1200" s="73"/>
      <c r="S1200" s="73"/>
      <c r="T1200" s="73"/>
      <c r="U1200" s="73"/>
      <c r="V1200" s="73"/>
      <c r="W1200" s="73"/>
      <c r="X1200" s="73"/>
      <c r="Y1200" s="73"/>
      <c r="Z1200" s="73"/>
      <c r="AA1200" s="73"/>
      <c r="AB1200" s="73"/>
      <c r="AC1200" s="73"/>
      <c r="AD1200" s="73"/>
      <c r="AE1200" s="73"/>
      <c r="AF1200" s="73"/>
      <c r="AG1200" s="73"/>
      <c r="AH1200" s="73"/>
      <c r="AI1200" s="73"/>
      <c r="AJ1200" s="73"/>
    </row>
    <row r="1201" spans="1:36" x14ac:dyDescent="0.3">
      <c r="A1201">
        <v>2.2000000000000002</v>
      </c>
      <c r="B1201" s="79">
        <f t="shared" si="172"/>
        <v>198471.90327661647</v>
      </c>
      <c r="C1201" s="53">
        <v>2.2000000000000002</v>
      </c>
      <c r="D1201" s="80">
        <f>IF($C1201&gt;$G$20,IF('Silo Levels'!$L$28="Pumping",((PI()*((($C$19+$G$20)-$C1201)*($O$20/($O$19/2)))^2*((($O$20+$G$20)-$C1201))/3)*$D$1177)+(((PI()*((($C$19+$G$20)-$C1201)*($O$20/($O$19/2)))^2*(((($C$19+$G$20)-$C1201)*($O$20/($O$19/2)))*$AZ$21))/3)*$D$1177),(((PI()*((($C$19+$G$20)-$C1201)*($O$20/($O$19/2)))^2*((($O$20+$G$20)-$C1201)/3))*$D$1177)-((PI()*((($C$19+$G$20)-$C1201)*($O$20/($O$19/2)))^2*(((($C$19+$G$20)-$C1201)*($O$20/($O$19/2)))*$AZ$21)/3)*$D$1177))),IF('Silo Levels'!$L$28="Pumping",(($D$18*$D$1177)+((PI()*(($C$21/2)^2)*($G$20-$C1201))*$D$1177))+((($D$18+$H$18)/3)*$BD$21)+(((PI()*($C$21/2)^2*(($C$21/2)*$AZ$21))/3)*$D$1177),(($D$18*$D$1177)+((PI()*(($C$21/2)^2)*($G$20-$C1201))*$D$1177))+((($D$18+$H$18)/3)*$BD$21)-(((PI()*($C$21/2)^2*(($C$21/2)*$AZ$21))/3)*$D$1177)))</f>
        <v>194621.74092533832</v>
      </c>
      <c r="E1201" s="73">
        <v>2.2000000000000002</v>
      </c>
      <c r="F1201" s="79">
        <f t="shared" si="174"/>
        <v>200915.73692182041</v>
      </c>
      <c r="G1201" s="53">
        <v>2.2000000000000002</v>
      </c>
      <c r="H1201" s="80">
        <f>IF($G1201&gt;$G$20,IF('Silo Levels'!$L$29="Pumping",((PI()*((($C$19+$G$20)-$G1201)*($O$20/($O$19/2)))^2*((($O$20+$G$20)-$G1201))/3)*$H$1177)+(((PI()*((($C$19+$G$20)-$G1201)*($O$20/($O$19/2)))^2*(((($C$19+$G$20)-$G1201)*($O$20/($O$19/2)))*$AZ$22))/3)*$H$1177),(((PI()*((($C$19+$G$20)-$G1201)*($O$20/($O$19/2)))^2*((($O$20+$G$20)-$G1201)/3))*$H$1177)-((PI()*((($C$19+$G$20)-$G1201)*($O$20/($O$19/2)))^2*(((($C$19+$G$20)-$G1201)*($O$20/($O$19/2)))*$AZ$22)/3)*$H$1177))),IF('Silo Levels'!$L$29="Pumping",(($D$18*$H$1177)+((PI()*(($C$21/2)^2)*($G$20-$G1201))*$H$1177))+((($D$18+$H$18)/3)*$BD$22)+(((PI()*($C$21/2)^2*(($C$21/2)*$AZ$22))/3)*$H$1177),(($D$18*$H$1177)+((PI()*(($C$21/2)^2)*($G$20-$G1201))*$H$1177))+((($D$18+$H$18)/3)*$BD$22)-(((PI()*($C$21/2)^2*(($C$21/2)*$AZ$22))/3)*$H$1177)))</f>
        <v>197017.44754115128</v>
      </c>
      <c r="I1201" s="73">
        <v>2.2000000000000002</v>
      </c>
      <c r="J1201" s="79">
        <f t="shared" si="173"/>
        <v>207565.23777039855</v>
      </c>
      <c r="K1201" s="53">
        <v>2.2000000000000002</v>
      </c>
      <c r="L1201" s="80">
        <f>IF($K1201&gt;$G$20,IF('Silo Levels'!$L$30="Pumping",((PI()*((($C$19+$G$20)-$K1201)*($O$20/($O$19/2)))^2*((($O$20+$G$20)-$K1201))/3)*$L$1177)+(((PI()*((($C$19+$G$20)-$K1201)*($O$20/($O$19/2)))^2*(((($C$19+$G$20)-$K1201)*($O$20/($O$19/2)))*$AZ$23))/3)*$L$1177),(((PI()*((($C$19+$G$20)-$K1201)*($O$20/($O$19/2)))^2*((($O$20+$G$20)-$K1201)/3))*$L$1177)-((PI()*((($C$19+$G$20)-$K1201)*($O$20/($O$19/2)))^2*(((($C$19+$G$20)-$K1201)*($O$20/($O$19/2)))*$AZ$23)/3)*$L$1177))),IF('Silo Levels'!$L$30="Pumping",(($D$18*$L$1177)+((PI()*(($C$21/2)^2)*($G$20-$K1201))*$L$1177))+((($D$18+$H$18)/3)*$BD$23)+(((PI()*($C$21/2)^2*(($C$21/2)*$AZ$23))/3)*$L$1177),(($D$18*$L$1177)+((PI()*(($C$21/2)^2)*($G$20-$K1201))*$L$1177))+((($D$18+$H$18)/3)*$BD$23)-(((PI()*($C$21/2)^2*(($C$21/2)*$AZ$23))/3)*$L$1177)))</f>
        <v>203535.99810045632</v>
      </c>
      <c r="M1201" s="73"/>
      <c r="N1201" s="73"/>
      <c r="O1201" s="73"/>
      <c r="P1201" s="73"/>
      <c r="Q1201" s="73"/>
      <c r="R1201" s="73"/>
      <c r="S1201" s="73"/>
      <c r="T1201" s="73"/>
      <c r="U1201" s="73"/>
      <c r="V1201" s="73"/>
      <c r="W1201" s="73"/>
      <c r="X1201" s="73"/>
      <c r="Y1201" s="73"/>
      <c r="Z1201" s="73"/>
      <c r="AA1201" s="73"/>
      <c r="AB1201" s="73"/>
      <c r="AC1201" s="73"/>
      <c r="AD1201" s="73"/>
      <c r="AE1201" s="73"/>
      <c r="AF1201" s="73"/>
      <c r="AG1201" s="73"/>
      <c r="AH1201" s="73"/>
      <c r="AI1201" s="73"/>
      <c r="AJ1201" s="73"/>
    </row>
    <row r="1202" spans="1:36" x14ac:dyDescent="0.3">
      <c r="A1202">
        <v>2.2999999999999998</v>
      </c>
      <c r="B1202" s="79">
        <f t="shared" si="172"/>
        <v>198085.54552150564</v>
      </c>
      <c r="C1202" s="53">
        <v>2.2999999999999998</v>
      </c>
      <c r="D1202" s="80">
        <f>IF($C1202&gt;$G$20,IF('Silo Levels'!$L$28="Pumping",((PI()*((($C$19+$G$20)-$C1202)*($O$20/($O$19/2)))^2*((($O$20+$G$20)-$C1202))/3)*$D$1177)+(((PI()*((($C$19+$G$20)-$C1202)*($O$20/($O$19/2)))^2*(((($C$19+$G$20)-$C1202)*($O$20/($O$19/2)))*$AZ$21))/3)*$D$1177),(((PI()*((($C$19+$G$20)-$C1202)*($O$20/($O$19/2)))^2*((($O$20+$G$20)-$C1202)/3))*$D$1177)-((PI()*((($C$19+$G$20)-$C1202)*($O$20/($O$19/2)))^2*(((($C$19+$G$20)-$C1202)*($O$20/($O$19/2)))*$AZ$21)/3)*$D$1177))),IF('Silo Levels'!$L$28="Pumping",(($D$18*$D$1177)+((PI()*(($C$21/2)^2)*($G$20-$C1202))*$D$1177))+((($D$18+$H$18)/3)*$BD$21)+(((PI()*($C$21/2)^2*(($C$21/2)*$AZ$21))/3)*$D$1177),(($D$18*$D$1177)+((PI()*(($C$21/2)^2)*($G$20-$C1202))*$D$1177))+((($D$18+$H$18)/3)*$BD$21)-(((PI()*($C$21/2)^2*(($C$21/2)*$AZ$21))/3)*$D$1177)))</f>
        <v>194235.38317022749</v>
      </c>
      <c r="E1202" s="73">
        <v>2.2999999999999998</v>
      </c>
      <c r="F1202" s="79">
        <f t="shared" si="174"/>
        <v>200524.54969477069</v>
      </c>
      <c r="G1202" s="53">
        <v>2.2999999999999998</v>
      </c>
      <c r="H1202" s="80">
        <f>IF($G1202&gt;$G$20,IF('Silo Levels'!$L$29="Pumping",((PI()*((($C$19+$G$20)-$G1202)*($O$20/($O$19/2)))^2*((($O$20+$G$20)-$G1202))/3)*$H$1177)+(((PI()*((($C$19+$G$20)-$G1202)*($O$20/($O$19/2)))^2*(((($C$19+$G$20)-$G1202)*($O$20/($O$19/2)))*$AZ$22))/3)*$H$1177),(((PI()*((($C$19+$G$20)-$G1202)*($O$20/($O$19/2)))^2*((($O$20+$G$20)-$G1202)/3))*$H$1177)-((PI()*((($C$19+$G$20)-$G1202)*($O$20/($O$19/2)))^2*(((($C$19+$G$20)-$G1202)*($O$20/($O$19/2)))*$AZ$22)/3)*$H$1177))),IF('Silo Levels'!$L$29="Pumping",(($D$18*$H$1177)+((PI()*(($C$21/2)^2)*($G$20-$G1202))*$H$1177))+((($D$18+$H$18)/3)*$BD$22)+(((PI()*($C$21/2)^2*(($C$21/2)*$AZ$22))/3)*$H$1177),(($D$18*$H$1177)+((PI()*(($C$21/2)^2)*($G$20-$G1202))*$H$1177))+((($D$18+$H$18)/3)*$BD$22)-(((PI()*($C$21/2)^2*(($C$21/2)*$AZ$22))/3)*$H$1177)))</f>
        <v>196626.26031410156</v>
      </c>
      <c r="I1202" s="73">
        <v>2.2999999999999998</v>
      </c>
      <c r="J1202" s="79">
        <f t="shared" si="173"/>
        <v>207160.90988714306</v>
      </c>
      <c r="K1202" s="53">
        <v>2.2999999999999998</v>
      </c>
      <c r="L1202" s="80">
        <f>IF($K1202&gt;$G$20,IF('Silo Levels'!$L$30="Pumping",((PI()*((($C$19+$G$20)-$K1202)*($O$20/($O$19/2)))^2*((($O$20+$G$20)-$K1202))/3)*$L$1177)+(((PI()*((($C$19+$G$20)-$K1202)*($O$20/($O$19/2)))^2*(((($C$19+$G$20)-$K1202)*($O$20/($O$19/2)))*$AZ$23))/3)*$L$1177),(((PI()*((($C$19+$G$20)-$K1202)*($O$20/($O$19/2)))^2*((($O$20+$G$20)-$K1202)/3))*$L$1177)-((PI()*((($C$19+$G$20)-$K1202)*($O$20/($O$19/2)))^2*(((($C$19+$G$20)-$K1202)*($O$20/($O$19/2)))*$AZ$23)/3)*$L$1177))),IF('Silo Levels'!$L$30="Pumping",(($D$18*$L$1177)+((PI()*(($C$21/2)^2)*($G$20-$K1202))*$L$1177))+((($D$18+$H$18)/3)*$BD$23)+(((PI()*($C$21/2)^2*(($C$21/2)*$AZ$23))/3)*$L$1177),(($D$18*$L$1177)+((PI()*(($C$21/2)^2)*($G$20-$K1202))*$L$1177))+((($D$18+$H$18)/3)*$BD$23)-(((PI()*($C$21/2)^2*(($C$21/2)*$AZ$23))/3)*$L$1177)))</f>
        <v>203131.67021720082</v>
      </c>
      <c r="M1202" s="73"/>
      <c r="N1202" s="73"/>
      <c r="O1202" s="73"/>
      <c r="P1202" s="73"/>
      <c r="Q1202" s="73"/>
      <c r="R1202" s="73"/>
      <c r="S1202" s="73"/>
      <c r="T1202" s="73"/>
      <c r="U1202" s="73"/>
      <c r="V1202" s="73"/>
      <c r="W1202" s="73"/>
      <c r="X1202" s="73"/>
      <c r="Y1202" s="73"/>
      <c r="Z1202" s="73"/>
      <c r="AA1202" s="73"/>
      <c r="AB1202" s="73"/>
      <c r="AC1202" s="73"/>
      <c r="AD1202" s="73"/>
      <c r="AE1202" s="73"/>
      <c r="AF1202" s="73"/>
      <c r="AG1202" s="73"/>
      <c r="AH1202" s="73"/>
      <c r="AI1202" s="73"/>
      <c r="AJ1202" s="73"/>
    </row>
    <row r="1203" spans="1:36" x14ac:dyDescent="0.3">
      <c r="A1203">
        <v>2.4</v>
      </c>
      <c r="B1203" s="79">
        <f t="shared" si="172"/>
        <v>197699.18776639481</v>
      </c>
      <c r="C1203" s="53">
        <v>2.4</v>
      </c>
      <c r="D1203" s="80">
        <f>IF($C1203&gt;$G$20,IF('Silo Levels'!$L$28="Pumping",((PI()*((($C$19+$G$20)-$C1203)*($O$20/($O$19/2)))^2*((($O$20+$G$20)-$C1203))/3)*$D$1177)+(((PI()*((($C$19+$G$20)-$C1203)*($O$20/($O$19/2)))^2*(((($C$19+$G$20)-$C1203)*($O$20/($O$19/2)))*$AZ$21))/3)*$D$1177),(((PI()*((($C$19+$G$20)-$C1203)*($O$20/($O$19/2)))^2*((($O$20+$G$20)-$C1203)/3))*$D$1177)-((PI()*((($C$19+$G$20)-$C1203)*($O$20/($O$19/2)))^2*(((($C$19+$G$20)-$C1203)*($O$20/($O$19/2)))*$AZ$21)/3)*$D$1177))),IF('Silo Levels'!$L$28="Pumping",(($D$18*$D$1177)+((PI()*(($C$21/2)^2)*($G$20-$C1203))*$D$1177))+((($D$18+$H$18)/3)*$BD$21)+(((PI()*($C$21/2)^2*(($C$21/2)*$AZ$21))/3)*$D$1177),(($D$18*$D$1177)+((PI()*(($C$21/2)^2)*($G$20-$C1203))*$D$1177))+((($D$18+$H$18)/3)*$BD$21)-(((PI()*($C$21/2)^2*(($C$21/2)*$AZ$21))/3)*$D$1177)))</f>
        <v>193849.02541511666</v>
      </c>
      <c r="E1203" s="73">
        <v>2.4</v>
      </c>
      <c r="F1203" s="79">
        <f t="shared" si="174"/>
        <v>200133.36246772096</v>
      </c>
      <c r="G1203" s="53">
        <v>2.4</v>
      </c>
      <c r="H1203" s="80">
        <f>IF($G1203&gt;$G$20,IF('Silo Levels'!$L$29="Pumping",((PI()*((($C$19+$G$20)-$G1203)*($O$20/($O$19/2)))^2*((($O$20+$G$20)-$G1203))/3)*$H$1177)+(((PI()*((($C$19+$G$20)-$G1203)*($O$20/($O$19/2)))^2*(((($C$19+$G$20)-$G1203)*($O$20/($O$19/2)))*$AZ$22))/3)*$H$1177),(((PI()*((($C$19+$G$20)-$G1203)*($O$20/($O$19/2)))^2*((($O$20+$G$20)-$G1203)/3))*$H$1177)-((PI()*((($C$19+$G$20)-$G1203)*($O$20/($O$19/2)))^2*(((($C$19+$G$20)-$G1203)*($O$20/($O$19/2)))*$AZ$22)/3)*$H$1177))),IF('Silo Levels'!$L$29="Pumping",(($D$18*$H$1177)+((PI()*(($C$21/2)^2)*($G$20-$G1203))*$H$1177))+((($D$18+$H$18)/3)*$BD$22)+(((PI()*($C$21/2)^2*(($C$21/2)*$AZ$22))/3)*$H$1177),(($D$18*$H$1177)+((PI()*(($C$21/2)^2)*($G$20-$G1203))*$H$1177))+((($D$18+$H$18)/3)*$BD$22)-(((PI()*($C$21/2)^2*(($C$21/2)*$AZ$22))/3)*$H$1177)))</f>
        <v>196235.07308705183</v>
      </c>
      <c r="I1203" s="73">
        <v>2.4</v>
      </c>
      <c r="J1203" s="79">
        <f t="shared" si="173"/>
        <v>206756.58200388751</v>
      </c>
      <c r="K1203" s="53">
        <v>2.4</v>
      </c>
      <c r="L1203" s="80">
        <f>IF($K1203&gt;$G$20,IF('Silo Levels'!$L$30="Pumping",((PI()*((($C$19+$G$20)-$K1203)*($O$20/($O$19/2)))^2*((($O$20+$G$20)-$K1203))/3)*$L$1177)+(((PI()*((($C$19+$G$20)-$K1203)*($O$20/($O$19/2)))^2*(((($C$19+$G$20)-$K1203)*($O$20/($O$19/2)))*$AZ$23))/3)*$L$1177),(((PI()*((($C$19+$G$20)-$K1203)*($O$20/($O$19/2)))^2*((($O$20+$G$20)-$K1203)/3))*$L$1177)-((PI()*((($C$19+$G$20)-$K1203)*($O$20/($O$19/2)))^2*(((($C$19+$G$20)-$K1203)*($O$20/($O$19/2)))*$AZ$23)/3)*$L$1177))),IF('Silo Levels'!$L$30="Pumping",(($D$18*$L$1177)+((PI()*(($C$21/2)^2)*($G$20-$K1203))*$L$1177))+((($D$18+$H$18)/3)*$BD$23)+(((PI()*($C$21/2)^2*(($C$21/2)*$AZ$23))/3)*$L$1177),(($D$18*$L$1177)+((PI()*(($C$21/2)^2)*($G$20-$K1203))*$L$1177))+((($D$18+$H$18)/3)*$BD$23)-(((PI()*($C$21/2)^2*(($C$21/2)*$AZ$23))/3)*$L$1177)))</f>
        <v>202727.34233394527</v>
      </c>
      <c r="M1203" s="73"/>
      <c r="N1203" s="73"/>
      <c r="O1203" s="73"/>
      <c r="P1203" s="73"/>
      <c r="Q1203" s="73"/>
      <c r="R1203" s="73"/>
      <c r="S1203" s="73"/>
      <c r="T1203" s="73"/>
      <c r="U1203" s="73"/>
      <c r="V1203" s="73"/>
      <c r="W1203" s="73"/>
      <c r="X1203" s="73"/>
      <c r="Y1203" s="73"/>
      <c r="Z1203" s="73"/>
      <c r="AA1203" s="73"/>
      <c r="AB1203" s="73"/>
      <c r="AC1203" s="73"/>
      <c r="AD1203" s="73"/>
      <c r="AE1203" s="73"/>
      <c r="AF1203" s="73"/>
      <c r="AG1203" s="73"/>
      <c r="AH1203" s="73"/>
      <c r="AI1203" s="73"/>
      <c r="AJ1203" s="73"/>
    </row>
    <row r="1204" spans="1:36" x14ac:dyDescent="0.3">
      <c r="A1204">
        <v>2.5</v>
      </c>
      <c r="B1204" s="79">
        <f t="shared" si="172"/>
        <v>197312.83001128395</v>
      </c>
      <c r="C1204" s="53">
        <v>2.5</v>
      </c>
      <c r="D1204" s="80">
        <f>IF($C1204&gt;$G$20,IF('Silo Levels'!$L$28="Pumping",((PI()*((($C$19+$G$20)-$C1204)*($O$20/($O$19/2)))^2*((($O$20+$G$20)-$C1204))/3)*$D$1177)+(((PI()*((($C$19+$G$20)-$C1204)*($O$20/($O$19/2)))^2*(((($C$19+$G$20)-$C1204)*($O$20/($O$19/2)))*$AZ$21))/3)*$D$1177),(((PI()*((($C$19+$G$20)-$C1204)*($O$20/($O$19/2)))^2*((($O$20+$G$20)-$C1204)/3))*$D$1177)-((PI()*((($C$19+$G$20)-$C1204)*($O$20/($O$19/2)))^2*(((($C$19+$G$20)-$C1204)*($O$20/($O$19/2)))*$AZ$21)/3)*$D$1177))),IF('Silo Levels'!$L$28="Pumping",(($D$18*$D$1177)+((PI()*(($C$21/2)^2)*($G$20-$C1204))*$D$1177))+((($D$18+$H$18)/3)*$BD$21)+(((PI()*($C$21/2)^2*(($C$21/2)*$AZ$21))/3)*$D$1177),(($D$18*$D$1177)+((PI()*(($C$21/2)^2)*($G$20-$C1204))*$D$1177))+((($D$18+$H$18)/3)*$BD$21)-(((PI()*($C$21/2)^2*(($C$21/2)*$AZ$21))/3)*$D$1177)))</f>
        <v>193462.6676600058</v>
      </c>
      <c r="E1204" s="73">
        <v>2.5</v>
      </c>
      <c r="F1204" s="79">
        <f t="shared" si="174"/>
        <v>199742.17524067123</v>
      </c>
      <c r="G1204" s="53">
        <v>2.5</v>
      </c>
      <c r="H1204" s="80">
        <f>IF($G1204&gt;$G$20,IF('Silo Levels'!$L$29="Pumping",((PI()*((($C$19+$G$20)-$G1204)*($O$20/($O$19/2)))^2*((($O$20+$G$20)-$G1204))/3)*$H$1177)+(((PI()*((($C$19+$G$20)-$G1204)*($O$20/($O$19/2)))^2*(((($C$19+$G$20)-$G1204)*($O$20/($O$19/2)))*$AZ$22))/3)*$H$1177),(((PI()*((($C$19+$G$20)-$G1204)*($O$20/($O$19/2)))^2*((($O$20+$G$20)-$G1204)/3))*$H$1177)-((PI()*((($C$19+$G$20)-$G1204)*($O$20/($O$19/2)))^2*(((($C$19+$G$20)-$G1204)*($O$20/($O$19/2)))*$AZ$22)/3)*$H$1177))),IF('Silo Levels'!$L$29="Pumping",(($D$18*$H$1177)+((PI()*(($C$21/2)^2)*($G$20-$G1204))*$H$1177))+((($D$18+$H$18)/3)*$BD$22)+(((PI()*($C$21/2)^2*(($C$21/2)*$AZ$22))/3)*$H$1177),(($D$18*$H$1177)+((PI()*(($C$21/2)^2)*($G$20-$G1204))*$H$1177))+((($D$18+$H$18)/3)*$BD$22)-(((PI()*($C$21/2)^2*(($C$21/2)*$AZ$22))/3)*$H$1177)))</f>
        <v>195843.8858600021</v>
      </c>
      <c r="I1204" s="73">
        <v>2.5</v>
      </c>
      <c r="J1204" s="79">
        <f t="shared" si="173"/>
        <v>206352.25412063199</v>
      </c>
      <c r="K1204" s="53">
        <v>2.5</v>
      </c>
      <c r="L1204" s="80">
        <f>IF($K1204&gt;$G$20,IF('Silo Levels'!$L$30="Pumping",((PI()*((($C$19+$G$20)-$K1204)*($O$20/($O$19/2)))^2*((($O$20+$G$20)-$K1204))/3)*$L$1177)+(((PI()*((($C$19+$G$20)-$K1204)*($O$20/($O$19/2)))^2*(((($C$19+$G$20)-$K1204)*($O$20/($O$19/2)))*$AZ$23))/3)*$L$1177),(((PI()*((($C$19+$G$20)-$K1204)*($O$20/($O$19/2)))^2*((($O$20+$G$20)-$K1204)/3))*$L$1177)-((PI()*((($C$19+$G$20)-$K1204)*($O$20/($O$19/2)))^2*(((($C$19+$G$20)-$K1204)*($O$20/($O$19/2)))*$AZ$23)/3)*$L$1177))),IF('Silo Levels'!$L$30="Pumping",(($D$18*$L$1177)+((PI()*(($C$21/2)^2)*($G$20-$K1204))*$L$1177))+((($D$18+$H$18)/3)*$BD$23)+(((PI()*($C$21/2)^2*(($C$21/2)*$AZ$23))/3)*$L$1177),(($D$18*$L$1177)+((PI()*(($C$21/2)^2)*($G$20-$K1204))*$L$1177))+((($D$18+$H$18)/3)*$BD$23)-(((PI()*($C$21/2)^2*(($C$21/2)*$AZ$23))/3)*$L$1177)))</f>
        <v>202323.01445068975</v>
      </c>
      <c r="M1204" s="73"/>
      <c r="N1204" s="73"/>
      <c r="O1204" s="73"/>
      <c r="P1204" s="73"/>
      <c r="Q1204" s="73"/>
      <c r="R1204" s="73"/>
      <c r="S1204" s="73"/>
      <c r="T1204" s="73"/>
      <c r="U1204" s="73"/>
      <c r="V1204" s="73"/>
      <c r="W1204" s="73"/>
      <c r="X1204" s="73"/>
      <c r="Y1204" s="73"/>
      <c r="Z1204" s="73"/>
      <c r="AA1204" s="73"/>
      <c r="AB1204" s="73"/>
      <c r="AC1204" s="73"/>
      <c r="AD1204" s="73"/>
      <c r="AE1204" s="73"/>
      <c r="AF1204" s="73"/>
      <c r="AG1204" s="73"/>
      <c r="AH1204" s="73"/>
      <c r="AI1204" s="73"/>
      <c r="AJ1204" s="73"/>
    </row>
    <row r="1205" spans="1:36" x14ac:dyDescent="0.3">
      <c r="A1205">
        <v>2.6</v>
      </c>
      <c r="B1205" s="79">
        <f t="shared" si="172"/>
        <v>196926.47225617312</v>
      </c>
      <c r="C1205" s="53">
        <v>2.6</v>
      </c>
      <c r="D1205" s="80">
        <f>IF($C1205&gt;$G$20,IF('Silo Levels'!$L$28="Pumping",((PI()*((($C$19+$G$20)-$C1205)*($O$20/($O$19/2)))^2*((($O$20+$G$20)-$C1205))/3)*$D$1177)+(((PI()*((($C$19+$G$20)-$C1205)*($O$20/($O$19/2)))^2*(((($C$19+$G$20)-$C1205)*($O$20/($O$19/2)))*$AZ$21))/3)*$D$1177),(((PI()*((($C$19+$G$20)-$C1205)*($O$20/($O$19/2)))^2*((($O$20+$G$20)-$C1205)/3))*$D$1177)-((PI()*((($C$19+$G$20)-$C1205)*($O$20/($O$19/2)))^2*(((($C$19+$G$20)-$C1205)*($O$20/($O$19/2)))*$AZ$21)/3)*$D$1177))),IF('Silo Levels'!$L$28="Pumping",(($D$18*$D$1177)+((PI()*(($C$21/2)^2)*($G$20-$C1205))*$D$1177))+((($D$18+$H$18)/3)*$BD$21)+(((PI()*($C$21/2)^2*(($C$21/2)*$AZ$21))/3)*$D$1177),(($D$18*$D$1177)+((PI()*(($C$21/2)^2)*($G$20-$C1205))*$D$1177))+((($D$18+$H$18)/3)*$BD$21)-(((PI()*($C$21/2)^2*(($C$21/2)*$AZ$21))/3)*$D$1177)))</f>
        <v>193076.30990489497</v>
      </c>
      <c r="E1205" s="73">
        <v>2.6</v>
      </c>
      <c r="F1205" s="79">
        <f t="shared" si="174"/>
        <v>199350.98801362151</v>
      </c>
      <c r="G1205" s="53">
        <v>2.6</v>
      </c>
      <c r="H1205" s="80">
        <f>IF($G1205&gt;$G$20,IF('Silo Levels'!$L$29="Pumping",((PI()*((($C$19+$G$20)-$G1205)*($O$20/($O$19/2)))^2*((($O$20+$G$20)-$G1205))/3)*$H$1177)+(((PI()*((($C$19+$G$20)-$G1205)*($O$20/($O$19/2)))^2*(((($C$19+$G$20)-$G1205)*($O$20/($O$19/2)))*$AZ$22))/3)*$H$1177),(((PI()*((($C$19+$G$20)-$G1205)*($O$20/($O$19/2)))^2*((($O$20+$G$20)-$G1205)/3))*$H$1177)-((PI()*((($C$19+$G$20)-$G1205)*($O$20/($O$19/2)))^2*(((($C$19+$G$20)-$G1205)*($O$20/($O$19/2)))*$AZ$22)/3)*$H$1177))),IF('Silo Levels'!$L$29="Pumping",(($D$18*$H$1177)+((PI()*(($C$21/2)^2)*($G$20-$G1205))*$H$1177))+((($D$18+$H$18)/3)*$BD$22)+(((PI()*($C$21/2)^2*(($C$21/2)*$AZ$22))/3)*$H$1177),(($D$18*$H$1177)+((PI()*(($C$21/2)^2)*($G$20-$G1205))*$H$1177))+((($D$18+$H$18)/3)*$BD$22)-(((PI()*($C$21/2)^2*(($C$21/2)*$AZ$22))/3)*$H$1177)))</f>
        <v>195452.69863295238</v>
      </c>
      <c r="I1205" s="73">
        <v>2.6</v>
      </c>
      <c r="J1205" s="79">
        <f t="shared" si="173"/>
        <v>205947.92623737644</v>
      </c>
      <c r="K1205" s="53">
        <v>2.6</v>
      </c>
      <c r="L1205" s="80">
        <f>IF($K1205&gt;$G$20,IF('Silo Levels'!$L$30="Pumping",((PI()*((($C$19+$G$20)-$K1205)*($O$20/($O$19/2)))^2*((($O$20+$G$20)-$K1205))/3)*$L$1177)+(((PI()*((($C$19+$G$20)-$K1205)*($O$20/($O$19/2)))^2*(((($C$19+$G$20)-$K1205)*($O$20/($O$19/2)))*$AZ$23))/3)*$L$1177),(((PI()*((($C$19+$G$20)-$K1205)*($O$20/($O$19/2)))^2*((($O$20+$G$20)-$K1205)/3))*$L$1177)-((PI()*((($C$19+$G$20)-$K1205)*($O$20/($O$19/2)))^2*(((($C$19+$G$20)-$K1205)*($O$20/($O$19/2)))*$AZ$23)/3)*$L$1177))),IF('Silo Levels'!$L$30="Pumping",(($D$18*$L$1177)+((PI()*(($C$21/2)^2)*($G$20-$K1205))*$L$1177))+((($D$18+$H$18)/3)*$BD$23)+(((PI()*($C$21/2)^2*(($C$21/2)*$AZ$23))/3)*$L$1177),(($D$18*$L$1177)+((PI()*(($C$21/2)^2)*($G$20-$K1205))*$L$1177))+((($D$18+$H$18)/3)*$BD$23)-(((PI()*($C$21/2)^2*(($C$21/2)*$AZ$23))/3)*$L$1177)))</f>
        <v>201918.6865674342</v>
      </c>
      <c r="M1205" s="73"/>
      <c r="N1205" s="73"/>
      <c r="O1205" s="73"/>
      <c r="P1205" s="73"/>
      <c r="Q1205" s="73"/>
      <c r="R1205" s="73"/>
      <c r="S1205" s="73"/>
      <c r="T1205" s="73"/>
      <c r="U1205" s="73"/>
      <c r="V1205" s="73"/>
      <c r="W1205" s="73"/>
      <c r="X1205" s="73"/>
      <c r="Y1205" s="73"/>
      <c r="Z1205" s="73"/>
      <c r="AA1205" s="73"/>
      <c r="AB1205" s="73"/>
      <c r="AC1205" s="73"/>
      <c r="AD1205" s="73"/>
      <c r="AE1205" s="73"/>
      <c r="AF1205" s="73"/>
      <c r="AG1205" s="73"/>
      <c r="AH1205" s="73"/>
      <c r="AI1205" s="73"/>
      <c r="AJ1205" s="73"/>
    </row>
    <row r="1206" spans="1:36" x14ac:dyDescent="0.3">
      <c r="A1206">
        <v>2.7</v>
      </c>
      <c r="B1206" s="79">
        <f t="shared" si="172"/>
        <v>196540.11450106229</v>
      </c>
      <c r="C1206" s="53">
        <v>2.7</v>
      </c>
      <c r="D1206" s="80">
        <f>IF($C1206&gt;$G$20,IF('Silo Levels'!$L$28="Pumping",((PI()*((($C$19+$G$20)-$C1206)*($O$20/($O$19/2)))^2*((($O$20+$G$20)-$C1206))/3)*$D$1177)+(((PI()*((($C$19+$G$20)-$C1206)*($O$20/($O$19/2)))^2*(((($C$19+$G$20)-$C1206)*($O$20/($O$19/2)))*$AZ$21))/3)*$D$1177),(((PI()*((($C$19+$G$20)-$C1206)*($O$20/($O$19/2)))^2*((($O$20+$G$20)-$C1206)/3))*$D$1177)-((PI()*((($C$19+$G$20)-$C1206)*($O$20/($O$19/2)))^2*(((($C$19+$G$20)-$C1206)*($O$20/($O$19/2)))*$AZ$21)/3)*$D$1177))),IF('Silo Levels'!$L$28="Pumping",(($D$18*$D$1177)+((PI()*(($C$21/2)^2)*($G$20-$C1206))*$D$1177))+((($D$18+$H$18)/3)*$BD$21)+(((PI()*($C$21/2)^2*(($C$21/2)*$AZ$21))/3)*$D$1177),(($D$18*$D$1177)+((PI()*(($C$21/2)^2)*($G$20-$C1206))*$D$1177))+((($D$18+$H$18)/3)*$BD$21)-(((PI()*($C$21/2)^2*(($C$21/2)*$AZ$21))/3)*$D$1177)))</f>
        <v>192689.95214978413</v>
      </c>
      <c r="E1206" s="73">
        <v>2.7</v>
      </c>
      <c r="F1206" s="79">
        <f t="shared" si="174"/>
        <v>198959.80078657181</v>
      </c>
      <c r="G1206" s="53">
        <v>2.7</v>
      </c>
      <c r="H1206" s="80">
        <f>IF($G1206&gt;$G$20,IF('Silo Levels'!$L$29="Pumping",((PI()*((($C$19+$G$20)-$G1206)*($O$20/($O$19/2)))^2*((($O$20+$G$20)-$G1206))/3)*$H$1177)+(((PI()*((($C$19+$G$20)-$G1206)*($O$20/($O$19/2)))^2*(((($C$19+$G$20)-$G1206)*($O$20/($O$19/2)))*$AZ$22))/3)*$H$1177),(((PI()*((($C$19+$G$20)-$G1206)*($O$20/($O$19/2)))^2*((($O$20+$G$20)-$G1206)/3))*$H$1177)-((PI()*((($C$19+$G$20)-$G1206)*($O$20/($O$19/2)))^2*(((($C$19+$G$20)-$G1206)*($O$20/($O$19/2)))*$AZ$22)/3)*$H$1177))),IF('Silo Levels'!$L$29="Pumping",(($D$18*$H$1177)+((PI()*(($C$21/2)^2)*($G$20-$G1206))*$H$1177))+((($D$18+$H$18)/3)*$BD$22)+(((PI()*($C$21/2)^2*(($C$21/2)*$AZ$22))/3)*$H$1177),(($D$18*$H$1177)+((PI()*(($C$21/2)^2)*($G$20-$G1206))*$H$1177))+((($D$18+$H$18)/3)*$BD$22)-(((PI()*($C$21/2)^2*(($C$21/2)*$AZ$22))/3)*$H$1177)))</f>
        <v>195061.51140590268</v>
      </c>
      <c r="I1206" s="73">
        <v>2.7</v>
      </c>
      <c r="J1206" s="79">
        <f t="shared" si="173"/>
        <v>205543.59835412094</v>
      </c>
      <c r="K1206" s="53">
        <v>2.7</v>
      </c>
      <c r="L1206" s="80">
        <f>IF($K1206&gt;$G$20,IF('Silo Levels'!$L$30="Pumping",((PI()*((($C$19+$G$20)-$K1206)*($O$20/($O$19/2)))^2*((($O$20+$G$20)-$K1206))/3)*$L$1177)+(((PI()*((($C$19+$G$20)-$K1206)*($O$20/($O$19/2)))^2*(((($C$19+$G$20)-$K1206)*($O$20/($O$19/2)))*$AZ$23))/3)*$L$1177),(((PI()*((($C$19+$G$20)-$K1206)*($O$20/($O$19/2)))^2*((($O$20+$G$20)-$K1206)/3))*$L$1177)-((PI()*((($C$19+$G$20)-$K1206)*($O$20/($O$19/2)))^2*(((($C$19+$G$20)-$K1206)*($O$20/($O$19/2)))*$AZ$23)/3)*$L$1177))),IF('Silo Levels'!$L$30="Pumping",(($D$18*$L$1177)+((PI()*(($C$21/2)^2)*($G$20-$K1206))*$L$1177))+((($D$18+$H$18)/3)*$BD$23)+(((PI()*($C$21/2)^2*(($C$21/2)*$AZ$23))/3)*$L$1177),(($D$18*$L$1177)+((PI()*(($C$21/2)^2)*($G$20-$K1206))*$L$1177))+((($D$18+$H$18)/3)*$BD$23)-(((PI()*($C$21/2)^2*(($C$21/2)*$AZ$23))/3)*$L$1177)))</f>
        <v>201514.3586841787</v>
      </c>
      <c r="M1206" s="73"/>
      <c r="N1206" s="73"/>
      <c r="O1206" s="73"/>
      <c r="P1206" s="73"/>
      <c r="Q1206" s="73"/>
      <c r="R1206" s="73"/>
      <c r="S1206" s="73"/>
      <c r="T1206" s="73"/>
      <c r="U1206" s="73"/>
      <c r="V1206" s="73"/>
      <c r="W1206" s="73"/>
      <c r="X1206" s="73"/>
      <c r="Y1206" s="73"/>
      <c r="Z1206" s="73"/>
      <c r="AA1206" s="73"/>
      <c r="AB1206" s="73"/>
      <c r="AC1206" s="73"/>
      <c r="AD1206" s="73"/>
      <c r="AE1206" s="73"/>
      <c r="AF1206" s="73"/>
      <c r="AG1206" s="73"/>
      <c r="AH1206" s="73"/>
      <c r="AI1206" s="73"/>
      <c r="AJ1206" s="73"/>
    </row>
    <row r="1207" spans="1:36" x14ac:dyDescent="0.3">
      <c r="A1207">
        <v>2.8</v>
      </c>
      <c r="B1207" s="79">
        <f t="shared" si="172"/>
        <v>196153.75674595148</v>
      </c>
      <c r="C1207" s="53">
        <v>2.8</v>
      </c>
      <c r="D1207" s="80">
        <f>IF($C1207&gt;$G$20,IF('Silo Levels'!$L$28="Pumping",((PI()*((($C$19+$G$20)-$C1207)*($O$20/($O$19/2)))^2*((($O$20+$G$20)-$C1207))/3)*$D$1177)+(((PI()*((($C$19+$G$20)-$C1207)*($O$20/($O$19/2)))^2*(((($C$19+$G$20)-$C1207)*($O$20/($O$19/2)))*$AZ$21))/3)*$D$1177),(((PI()*((($C$19+$G$20)-$C1207)*($O$20/($O$19/2)))^2*((($O$20+$G$20)-$C1207)/3))*$D$1177)-((PI()*((($C$19+$G$20)-$C1207)*($O$20/($O$19/2)))^2*(((($C$19+$G$20)-$C1207)*($O$20/($O$19/2)))*$AZ$21)/3)*$D$1177))),IF('Silo Levels'!$L$28="Pumping",(($D$18*$D$1177)+((PI()*(($C$21/2)^2)*($G$20-$C1207))*$D$1177))+((($D$18+$H$18)/3)*$BD$21)+(((PI()*($C$21/2)^2*(($C$21/2)*$AZ$21))/3)*$D$1177),(($D$18*$D$1177)+((PI()*(($C$21/2)^2)*($G$20-$C1207))*$D$1177))+((($D$18+$H$18)/3)*$BD$21)-(((PI()*($C$21/2)^2*(($C$21/2)*$AZ$21))/3)*$D$1177)))</f>
        <v>192303.59439467333</v>
      </c>
      <c r="E1207" s="73">
        <v>2.8</v>
      </c>
      <c r="F1207" s="79">
        <f t="shared" si="174"/>
        <v>198568.61355952211</v>
      </c>
      <c r="G1207" s="53">
        <v>2.8</v>
      </c>
      <c r="H1207" s="80">
        <f>IF($G1207&gt;$G$20,IF('Silo Levels'!$L$29="Pumping",((PI()*((($C$19+$G$20)-$G1207)*($O$20/($O$19/2)))^2*((($O$20+$G$20)-$G1207))/3)*$H$1177)+(((PI()*((($C$19+$G$20)-$G1207)*($O$20/($O$19/2)))^2*(((($C$19+$G$20)-$G1207)*($O$20/($O$19/2)))*$AZ$22))/3)*$H$1177),(((PI()*((($C$19+$G$20)-$G1207)*($O$20/($O$19/2)))^2*((($O$20+$G$20)-$G1207)/3))*$H$1177)-((PI()*((($C$19+$G$20)-$G1207)*($O$20/($O$19/2)))^2*(((($C$19+$G$20)-$G1207)*($O$20/($O$19/2)))*$AZ$22)/3)*$H$1177))),IF('Silo Levels'!$L$29="Pumping",(($D$18*$H$1177)+((PI()*(($C$21/2)^2)*($G$20-$G1207))*$H$1177))+((($D$18+$H$18)/3)*$BD$22)+(((PI()*($C$21/2)^2*(($C$21/2)*$AZ$22))/3)*$H$1177),(($D$18*$H$1177)+((PI()*(($C$21/2)^2)*($G$20-$G1207))*$H$1177))+((($D$18+$H$18)/3)*$BD$22)-(((PI()*($C$21/2)^2*(($C$21/2)*$AZ$22))/3)*$H$1177)))</f>
        <v>194670.32417885298</v>
      </c>
      <c r="I1207" s="73">
        <v>2.8</v>
      </c>
      <c r="J1207" s="79">
        <f t="shared" si="173"/>
        <v>205139.27047086542</v>
      </c>
      <c r="K1207" s="53">
        <v>2.8</v>
      </c>
      <c r="L1207" s="80">
        <f>IF($K1207&gt;$G$20,IF('Silo Levels'!$L$30="Pumping",((PI()*((($C$19+$G$20)-$K1207)*($O$20/($O$19/2)))^2*((($O$20+$G$20)-$K1207))/3)*$L$1177)+(((PI()*((($C$19+$G$20)-$K1207)*($O$20/($O$19/2)))^2*(((($C$19+$G$20)-$K1207)*($O$20/($O$19/2)))*$AZ$23))/3)*$L$1177),(((PI()*((($C$19+$G$20)-$K1207)*($O$20/($O$19/2)))^2*((($O$20+$G$20)-$K1207)/3))*$L$1177)-((PI()*((($C$19+$G$20)-$K1207)*($O$20/($O$19/2)))^2*(((($C$19+$G$20)-$K1207)*($O$20/($O$19/2)))*$AZ$23)/3)*$L$1177))),IF('Silo Levels'!$L$30="Pumping",(($D$18*$L$1177)+((PI()*(($C$21/2)^2)*($G$20-$K1207))*$L$1177))+((($D$18+$H$18)/3)*$BD$23)+(((PI()*($C$21/2)^2*(($C$21/2)*$AZ$23))/3)*$L$1177),(($D$18*$L$1177)+((PI()*(($C$21/2)^2)*($G$20-$K1207))*$L$1177))+((($D$18+$H$18)/3)*$BD$23)-(((PI()*($C$21/2)^2*(($C$21/2)*$AZ$23))/3)*$L$1177)))</f>
        <v>201110.03080092318</v>
      </c>
      <c r="M1207" s="73"/>
      <c r="N1207" s="73"/>
      <c r="O1207" s="73"/>
      <c r="P1207" s="73"/>
      <c r="Q1207" s="73"/>
      <c r="R1207" s="73"/>
      <c r="S1207" s="73"/>
      <c r="T1207" s="73"/>
      <c r="U1207" s="73"/>
      <c r="V1207" s="73"/>
      <c r="W1207" s="73"/>
      <c r="X1207" s="73"/>
      <c r="Y1207" s="73"/>
      <c r="Z1207" s="73"/>
      <c r="AA1207" s="73"/>
      <c r="AB1207" s="73"/>
      <c r="AC1207" s="73"/>
      <c r="AD1207" s="73"/>
      <c r="AE1207" s="73"/>
      <c r="AF1207" s="73"/>
      <c r="AG1207" s="73"/>
      <c r="AH1207" s="73"/>
      <c r="AI1207" s="73"/>
      <c r="AJ1207" s="73"/>
    </row>
    <row r="1208" spans="1:36" x14ac:dyDescent="0.3">
      <c r="A1208">
        <v>2.9</v>
      </c>
      <c r="B1208" s="79">
        <f t="shared" si="172"/>
        <v>195767.39899084062</v>
      </c>
      <c r="C1208" s="53">
        <v>2.9</v>
      </c>
      <c r="D1208" s="80">
        <f>IF($C1208&gt;$G$20,IF('Silo Levels'!$L$28="Pumping",((PI()*((($C$19+$G$20)-$C1208)*($O$20/($O$19/2)))^2*((($O$20+$G$20)-$C1208))/3)*$D$1177)+(((PI()*((($C$19+$G$20)-$C1208)*($O$20/($O$19/2)))^2*(((($C$19+$G$20)-$C1208)*($O$20/($O$19/2)))*$AZ$21))/3)*$D$1177),(((PI()*((($C$19+$G$20)-$C1208)*($O$20/($O$19/2)))^2*((($O$20+$G$20)-$C1208)/3))*$D$1177)-((PI()*((($C$19+$G$20)-$C1208)*($O$20/($O$19/2)))^2*(((($C$19+$G$20)-$C1208)*($O$20/($O$19/2)))*$AZ$21)/3)*$D$1177))),IF('Silo Levels'!$L$28="Pumping",(($D$18*$D$1177)+((PI()*(($C$21/2)^2)*($G$20-$C1208))*$D$1177))+((($D$18+$H$18)/3)*$BD$21)+(((PI()*($C$21/2)^2*(($C$21/2)*$AZ$21))/3)*$D$1177),(($D$18*$D$1177)+((PI()*(($C$21/2)^2)*($G$20-$C1208))*$D$1177))+((($D$18+$H$18)/3)*$BD$21)-(((PI()*($C$21/2)^2*(($C$21/2)*$AZ$21))/3)*$D$1177)))</f>
        <v>191917.23663956247</v>
      </c>
      <c r="E1208" s="73">
        <v>2.9</v>
      </c>
      <c r="F1208" s="79">
        <f t="shared" si="174"/>
        <v>198177.42633247236</v>
      </c>
      <c r="G1208" s="53">
        <v>2.9</v>
      </c>
      <c r="H1208" s="80">
        <f>IF($G1208&gt;$G$20,IF('Silo Levels'!$L$29="Pumping",((PI()*((($C$19+$G$20)-$G1208)*($O$20/($O$19/2)))^2*((($O$20+$G$20)-$G1208))/3)*$H$1177)+(((PI()*((($C$19+$G$20)-$G1208)*($O$20/($O$19/2)))^2*(((($C$19+$G$20)-$G1208)*($O$20/($O$19/2)))*$AZ$22))/3)*$H$1177),(((PI()*((($C$19+$G$20)-$G1208)*($O$20/($O$19/2)))^2*((($O$20+$G$20)-$G1208)/3))*$H$1177)-((PI()*((($C$19+$G$20)-$G1208)*($O$20/($O$19/2)))^2*(((($C$19+$G$20)-$G1208)*($O$20/($O$19/2)))*$AZ$22)/3)*$H$1177))),IF('Silo Levels'!$L$29="Pumping",(($D$18*$H$1177)+((PI()*(($C$21/2)^2)*($G$20-$G1208))*$H$1177))+((($D$18+$H$18)/3)*$BD$22)+(((PI()*($C$21/2)^2*(($C$21/2)*$AZ$22))/3)*$H$1177),(($D$18*$H$1177)+((PI()*(($C$21/2)^2)*($G$20-$G1208))*$H$1177))+((($D$18+$H$18)/3)*$BD$22)-(((PI()*($C$21/2)^2*(($C$21/2)*$AZ$22))/3)*$H$1177)))</f>
        <v>194279.13695180323</v>
      </c>
      <c r="I1208" s="73">
        <v>2.9</v>
      </c>
      <c r="J1208" s="79">
        <f t="shared" si="173"/>
        <v>204734.9425876099</v>
      </c>
      <c r="K1208" s="53">
        <v>2.9</v>
      </c>
      <c r="L1208" s="80">
        <f>IF($K1208&gt;$G$20,IF('Silo Levels'!$L$30="Pumping",((PI()*((($C$19+$G$20)-$K1208)*($O$20/($O$19/2)))^2*((($O$20+$G$20)-$K1208))/3)*$L$1177)+(((PI()*((($C$19+$G$20)-$K1208)*($O$20/($O$19/2)))^2*(((($C$19+$G$20)-$K1208)*($O$20/($O$19/2)))*$AZ$23))/3)*$L$1177),(((PI()*((($C$19+$G$20)-$K1208)*($O$20/($O$19/2)))^2*((($O$20+$G$20)-$K1208)/3))*$L$1177)-((PI()*((($C$19+$G$20)-$K1208)*($O$20/($O$19/2)))^2*(((($C$19+$G$20)-$K1208)*($O$20/($O$19/2)))*$AZ$23)/3)*$L$1177))),IF('Silo Levels'!$L$30="Pumping",(($D$18*$L$1177)+((PI()*(($C$21/2)^2)*($G$20-$K1208))*$L$1177))+((($D$18+$H$18)/3)*$BD$23)+(((PI()*($C$21/2)^2*(($C$21/2)*$AZ$23))/3)*$L$1177),(($D$18*$L$1177)+((PI()*(($C$21/2)^2)*($G$20-$K1208))*$L$1177))+((($D$18+$H$18)/3)*$BD$23)-(((PI()*($C$21/2)^2*(($C$21/2)*$AZ$23))/3)*$L$1177)))</f>
        <v>200705.70291766766</v>
      </c>
      <c r="M1208" s="73"/>
      <c r="N1208" s="73"/>
      <c r="O1208" s="73"/>
      <c r="P1208" s="73"/>
      <c r="Q1208" s="73"/>
      <c r="R1208" s="73"/>
      <c r="S1208" s="73"/>
      <c r="T1208" s="73"/>
      <c r="U1208" s="73"/>
      <c r="V1208" s="73"/>
      <c r="W1208" s="73"/>
      <c r="X1208" s="73"/>
      <c r="Y1208" s="73"/>
      <c r="Z1208" s="73"/>
      <c r="AA1208" s="73"/>
      <c r="AB1208" s="73"/>
      <c r="AC1208" s="73"/>
      <c r="AD1208" s="73"/>
      <c r="AE1208" s="73"/>
      <c r="AF1208" s="73"/>
      <c r="AG1208" s="73"/>
      <c r="AH1208" s="73"/>
      <c r="AI1208" s="73"/>
      <c r="AJ1208" s="73"/>
    </row>
    <row r="1209" spans="1:36" x14ac:dyDescent="0.3">
      <c r="A1209">
        <v>3</v>
      </c>
      <c r="B1209" s="79">
        <f t="shared" si="172"/>
        <v>195381.04123572979</v>
      </c>
      <c r="C1209" s="53">
        <v>3</v>
      </c>
      <c r="D1209" s="80">
        <f>IF($C1209&gt;$G$20,IF('Silo Levels'!$L$28="Pumping",((PI()*((($C$19+$G$20)-$C1209)*($O$20/($O$19/2)))^2*((($O$20+$G$20)-$C1209))/3)*$D$1177)+(((PI()*((($C$19+$G$20)-$C1209)*($O$20/($O$19/2)))^2*(((($C$19+$G$20)-$C1209)*($O$20/($O$19/2)))*$AZ$21))/3)*$D$1177),(((PI()*((($C$19+$G$20)-$C1209)*($O$20/($O$19/2)))^2*((($O$20+$G$20)-$C1209)/3))*$D$1177)-((PI()*((($C$19+$G$20)-$C1209)*($O$20/($O$19/2)))^2*(((($C$19+$G$20)-$C1209)*($O$20/($O$19/2)))*$AZ$21)/3)*$D$1177))),IF('Silo Levels'!$L$28="Pumping",(($D$18*$D$1177)+((PI()*(($C$21/2)^2)*($G$20-$C1209))*$D$1177))+((($D$18+$H$18)/3)*$BD$21)+(((PI()*($C$21/2)^2*(($C$21/2)*$AZ$21))/3)*$D$1177),(($D$18*$D$1177)+((PI()*(($C$21/2)^2)*($G$20-$C1209))*$D$1177))+((($D$18+$H$18)/3)*$BD$21)-(((PI()*($C$21/2)^2*(($C$21/2)*$AZ$21))/3)*$D$1177)))</f>
        <v>191530.87888445164</v>
      </c>
      <c r="E1209" s="73">
        <v>3</v>
      </c>
      <c r="F1209" s="79">
        <f t="shared" si="174"/>
        <v>197786.23910542263</v>
      </c>
      <c r="G1209" s="53">
        <v>3</v>
      </c>
      <c r="H1209" s="80">
        <f>IF($G1209&gt;$G$20,IF('Silo Levels'!$L$29="Pumping",((PI()*((($C$19+$G$20)-$G1209)*($O$20/($O$19/2)))^2*((($O$20+$G$20)-$G1209))/3)*$H$1177)+(((PI()*((($C$19+$G$20)-$G1209)*($O$20/($O$19/2)))^2*(((($C$19+$G$20)-$G1209)*($O$20/($O$19/2)))*$AZ$22))/3)*$H$1177),(((PI()*((($C$19+$G$20)-$G1209)*($O$20/($O$19/2)))^2*((($O$20+$G$20)-$G1209)/3))*$H$1177)-((PI()*((($C$19+$G$20)-$G1209)*($O$20/($O$19/2)))^2*(((($C$19+$G$20)-$G1209)*($O$20/($O$19/2)))*$AZ$22)/3)*$H$1177))),IF('Silo Levels'!$L$29="Pumping",(($D$18*$H$1177)+((PI()*(($C$21/2)^2)*($G$20-$G1209))*$H$1177))+((($D$18+$H$18)/3)*$BD$22)+(((PI()*($C$21/2)^2*(($C$21/2)*$AZ$22))/3)*$H$1177),(($D$18*$H$1177)+((PI()*(($C$21/2)^2)*($G$20-$G1209))*$H$1177))+((($D$18+$H$18)/3)*$BD$22)-(((PI()*($C$21/2)^2*(($C$21/2)*$AZ$22))/3)*$H$1177)))</f>
        <v>193887.9497247535</v>
      </c>
      <c r="I1209" s="73">
        <v>3</v>
      </c>
      <c r="J1209" s="79">
        <f t="shared" si="173"/>
        <v>204330.61470435435</v>
      </c>
      <c r="K1209" s="53">
        <v>3</v>
      </c>
      <c r="L1209" s="80">
        <f>IF($K1209&gt;$G$20,IF('Silo Levels'!$L$30="Pumping",((PI()*((($C$19+$G$20)-$K1209)*($O$20/($O$19/2)))^2*((($O$20+$G$20)-$K1209))/3)*$L$1177)+(((PI()*((($C$19+$G$20)-$K1209)*($O$20/($O$19/2)))^2*(((($C$19+$G$20)-$K1209)*($O$20/($O$19/2)))*$AZ$23))/3)*$L$1177),(((PI()*((($C$19+$G$20)-$K1209)*($O$20/($O$19/2)))^2*((($O$20+$G$20)-$K1209)/3))*$L$1177)-((PI()*((($C$19+$G$20)-$K1209)*($O$20/($O$19/2)))^2*(((($C$19+$G$20)-$K1209)*($O$20/($O$19/2)))*$AZ$23)/3)*$L$1177))),IF('Silo Levels'!$L$30="Pumping",(($D$18*$L$1177)+((PI()*(($C$21/2)^2)*($G$20-$K1209))*$L$1177))+((($D$18+$H$18)/3)*$BD$23)+(((PI()*($C$21/2)^2*(($C$21/2)*$AZ$23))/3)*$L$1177),(($D$18*$L$1177)+((PI()*(($C$21/2)^2)*($G$20-$K1209))*$L$1177))+((($D$18+$H$18)/3)*$BD$23)-(((PI()*($C$21/2)^2*(($C$21/2)*$AZ$23))/3)*$L$1177)))</f>
        <v>200301.37503441211</v>
      </c>
      <c r="M1209" s="73"/>
      <c r="N1209" s="73"/>
      <c r="O1209" s="73"/>
      <c r="P1209" s="73"/>
      <c r="Q1209" s="73"/>
      <c r="R1209" s="73"/>
      <c r="S1209" s="73"/>
      <c r="T1209" s="73"/>
      <c r="U1209" s="73"/>
      <c r="V1209" s="73"/>
      <c r="W1209" s="73"/>
      <c r="X1209" s="73"/>
      <c r="Y1209" s="73"/>
      <c r="Z1209" s="73"/>
      <c r="AA1209" s="73"/>
      <c r="AB1209" s="73"/>
      <c r="AC1209" s="73"/>
      <c r="AD1209" s="73"/>
      <c r="AE1209" s="73"/>
      <c r="AF1209" s="73"/>
      <c r="AG1209" s="73"/>
      <c r="AH1209" s="73"/>
      <c r="AI1209" s="73"/>
      <c r="AJ1209" s="73"/>
    </row>
    <row r="1210" spans="1:36" x14ac:dyDescent="0.3">
      <c r="A1210">
        <v>3.1</v>
      </c>
      <c r="B1210" s="79">
        <f t="shared" si="172"/>
        <v>194994.68348061893</v>
      </c>
      <c r="C1210" s="53">
        <v>3.1</v>
      </c>
      <c r="D1210" s="80">
        <f>IF($C1210&gt;$G$20,IF('Silo Levels'!$L$28="Pumping",((PI()*((($C$19+$G$20)-$C1210)*($O$20/($O$19/2)))^2*((($O$20+$G$20)-$C1210))/3)*$D$1177)+(((PI()*((($C$19+$G$20)-$C1210)*($O$20/($O$19/2)))^2*(((($C$19+$G$20)-$C1210)*($O$20/($O$19/2)))*$AZ$21))/3)*$D$1177),(((PI()*((($C$19+$G$20)-$C1210)*($O$20/($O$19/2)))^2*((($O$20+$G$20)-$C1210)/3))*$D$1177)-((PI()*((($C$19+$G$20)-$C1210)*($O$20/($O$19/2)))^2*(((($C$19+$G$20)-$C1210)*($O$20/($O$19/2)))*$AZ$21)/3)*$D$1177))),IF('Silo Levels'!$L$28="Pumping",(($D$18*$D$1177)+((PI()*(($C$21/2)^2)*($G$20-$C1210))*$D$1177))+((($D$18+$H$18)/3)*$BD$21)+(((PI()*($C$21/2)^2*(($C$21/2)*$AZ$21))/3)*$D$1177),(($D$18*$D$1177)+((PI()*(($C$21/2)^2)*($G$20-$C1210))*$D$1177))+((($D$18+$H$18)/3)*$BD$21)-(((PI()*($C$21/2)^2*(($C$21/2)*$AZ$21))/3)*$D$1177)))</f>
        <v>191144.52112934078</v>
      </c>
      <c r="E1210" s="73">
        <v>3.1</v>
      </c>
      <c r="F1210" s="79">
        <f t="shared" si="174"/>
        <v>197395.05187837291</v>
      </c>
      <c r="G1210" s="53">
        <v>3.1</v>
      </c>
      <c r="H1210" s="80">
        <f>IF($G1210&gt;$G$20,IF('Silo Levels'!$L$29="Pumping",((PI()*((($C$19+$G$20)-$G1210)*($O$20/($O$19/2)))^2*((($O$20+$G$20)-$G1210))/3)*$H$1177)+(((PI()*((($C$19+$G$20)-$G1210)*($O$20/($O$19/2)))^2*(((($C$19+$G$20)-$G1210)*($O$20/($O$19/2)))*$AZ$22))/3)*$H$1177),(((PI()*((($C$19+$G$20)-$G1210)*($O$20/($O$19/2)))^2*((($O$20+$G$20)-$G1210)/3))*$H$1177)-((PI()*((($C$19+$G$20)-$G1210)*($O$20/($O$19/2)))^2*(((($C$19+$G$20)-$G1210)*($O$20/($O$19/2)))*$AZ$22)/3)*$H$1177))),IF('Silo Levels'!$L$29="Pumping",(($D$18*$H$1177)+((PI()*(($C$21/2)^2)*($G$20-$G1210))*$H$1177))+((($D$18+$H$18)/3)*$BD$22)+(((PI()*($C$21/2)^2*(($C$21/2)*$AZ$22))/3)*$H$1177),(($D$18*$H$1177)+((PI()*(($C$21/2)^2)*($G$20-$G1210))*$H$1177))+((($D$18+$H$18)/3)*$BD$22)-(((PI()*($C$21/2)^2*(($C$21/2)*$AZ$22))/3)*$H$1177)))</f>
        <v>193496.76249770378</v>
      </c>
      <c r="I1210" s="73">
        <v>3.1</v>
      </c>
      <c r="J1210" s="79">
        <f t="shared" si="173"/>
        <v>203926.28682109882</v>
      </c>
      <c r="K1210" s="53">
        <v>3.1</v>
      </c>
      <c r="L1210" s="80">
        <f>IF($K1210&gt;$G$20,IF('Silo Levels'!$L$30="Pumping",((PI()*((($C$19+$G$20)-$K1210)*($O$20/($O$19/2)))^2*((($O$20+$G$20)-$K1210))/3)*$L$1177)+(((PI()*((($C$19+$G$20)-$K1210)*($O$20/($O$19/2)))^2*(((($C$19+$G$20)-$K1210)*($O$20/($O$19/2)))*$AZ$23))/3)*$L$1177),(((PI()*((($C$19+$G$20)-$K1210)*($O$20/($O$19/2)))^2*((($O$20+$G$20)-$K1210)/3))*$L$1177)-((PI()*((($C$19+$G$20)-$K1210)*($O$20/($O$19/2)))^2*(((($C$19+$G$20)-$K1210)*($O$20/($O$19/2)))*$AZ$23)/3)*$L$1177))),IF('Silo Levels'!$L$30="Pumping",(($D$18*$L$1177)+((PI()*(($C$21/2)^2)*($G$20-$K1210))*$L$1177))+((($D$18+$H$18)/3)*$BD$23)+(((PI()*($C$21/2)^2*(($C$21/2)*$AZ$23))/3)*$L$1177),(($D$18*$L$1177)+((PI()*(($C$21/2)^2)*($G$20-$K1210))*$L$1177))+((($D$18+$H$18)/3)*$BD$23)-(((PI()*($C$21/2)^2*(($C$21/2)*$AZ$23))/3)*$L$1177)))</f>
        <v>199897.04715115658</v>
      </c>
      <c r="M1210" s="73"/>
      <c r="N1210" s="73"/>
      <c r="O1210" s="73"/>
      <c r="P1210" s="73"/>
      <c r="Q1210" s="73"/>
      <c r="R1210" s="73"/>
      <c r="S1210" s="73"/>
      <c r="T1210" s="73"/>
      <c r="U1210" s="73"/>
      <c r="V1210" s="73"/>
      <c r="W1210" s="73"/>
      <c r="X1210" s="73"/>
      <c r="Y1210" s="73"/>
      <c r="Z1210" s="73"/>
      <c r="AA1210" s="73"/>
      <c r="AB1210" s="73"/>
      <c r="AC1210" s="73"/>
      <c r="AD1210" s="73"/>
      <c r="AE1210" s="73"/>
      <c r="AF1210" s="73"/>
      <c r="AG1210" s="73"/>
      <c r="AH1210" s="73"/>
      <c r="AI1210" s="73"/>
      <c r="AJ1210" s="73"/>
    </row>
    <row r="1211" spans="1:36" x14ac:dyDescent="0.3">
      <c r="A1211">
        <v>3.2</v>
      </c>
      <c r="B1211" s="79">
        <f t="shared" si="172"/>
        <v>194608.3257255081</v>
      </c>
      <c r="C1211" s="53">
        <v>3.2</v>
      </c>
      <c r="D1211" s="80">
        <f>IF($C1211&gt;$G$20,IF('Silo Levels'!$L$28="Pumping",((PI()*((($C$19+$G$20)-$C1211)*($O$20/($O$19/2)))^2*((($O$20+$G$20)-$C1211))/3)*$D$1177)+(((PI()*((($C$19+$G$20)-$C1211)*($O$20/($O$19/2)))^2*(((($C$19+$G$20)-$C1211)*($O$20/($O$19/2)))*$AZ$21))/3)*$D$1177),(((PI()*((($C$19+$G$20)-$C1211)*($O$20/($O$19/2)))^2*((($O$20+$G$20)-$C1211)/3))*$D$1177)-((PI()*((($C$19+$G$20)-$C1211)*($O$20/($O$19/2)))^2*(((($C$19+$G$20)-$C1211)*($O$20/($O$19/2)))*$AZ$21)/3)*$D$1177))),IF('Silo Levels'!$L$28="Pumping",(($D$18*$D$1177)+((PI()*(($C$21/2)^2)*($G$20-$C1211))*$D$1177))+((($D$18+$H$18)/3)*$BD$21)+(((PI()*($C$21/2)^2*(($C$21/2)*$AZ$21))/3)*$D$1177),(($D$18*$D$1177)+((PI()*(($C$21/2)^2)*($G$20-$C1211))*$D$1177))+((($D$18+$H$18)/3)*$BD$21)-(((PI()*($C$21/2)^2*(($C$21/2)*$AZ$21))/3)*$D$1177)))</f>
        <v>190758.16337422995</v>
      </c>
      <c r="E1211" s="73">
        <v>3.2</v>
      </c>
      <c r="F1211" s="79">
        <f t="shared" si="174"/>
        <v>197003.86465132318</v>
      </c>
      <c r="G1211" s="53">
        <v>3.2</v>
      </c>
      <c r="H1211" s="80">
        <f>IF($G1211&gt;$G$20,IF('Silo Levels'!$L$29="Pumping",((PI()*((($C$19+$G$20)-$G1211)*($O$20/($O$19/2)))^2*((($O$20+$G$20)-$G1211))/3)*$H$1177)+(((PI()*((($C$19+$G$20)-$G1211)*($O$20/($O$19/2)))^2*(((($C$19+$G$20)-$G1211)*($O$20/($O$19/2)))*$AZ$22))/3)*$H$1177),(((PI()*((($C$19+$G$20)-$G1211)*($O$20/($O$19/2)))^2*((($O$20+$G$20)-$G1211)/3))*$H$1177)-((PI()*((($C$19+$G$20)-$G1211)*($O$20/($O$19/2)))^2*(((($C$19+$G$20)-$G1211)*($O$20/($O$19/2)))*$AZ$22)/3)*$H$1177))),IF('Silo Levels'!$L$29="Pumping",(($D$18*$H$1177)+((PI()*(($C$21/2)^2)*($G$20-$G1211))*$H$1177))+((($D$18+$H$18)/3)*$BD$22)+(((PI()*($C$21/2)^2*(($C$21/2)*$AZ$22))/3)*$H$1177),(($D$18*$H$1177)+((PI()*(($C$21/2)^2)*($G$20-$G1211))*$H$1177))+((($D$18+$H$18)/3)*$BD$22)-(((PI()*($C$21/2)^2*(($C$21/2)*$AZ$22))/3)*$H$1177)))</f>
        <v>193105.57527065405</v>
      </c>
      <c r="I1211" s="73">
        <v>3.2</v>
      </c>
      <c r="J1211" s="79">
        <f t="shared" si="173"/>
        <v>203521.95893784327</v>
      </c>
      <c r="K1211" s="53">
        <v>3.2</v>
      </c>
      <c r="L1211" s="80">
        <f>IF($K1211&gt;$G$20,IF('Silo Levels'!$L$30="Pumping",((PI()*((($C$19+$G$20)-$K1211)*($O$20/($O$19/2)))^2*((($O$20+$G$20)-$K1211))/3)*$L$1177)+(((PI()*((($C$19+$G$20)-$K1211)*($O$20/($O$19/2)))^2*(((($C$19+$G$20)-$K1211)*($O$20/($O$19/2)))*$AZ$23))/3)*$L$1177),(((PI()*((($C$19+$G$20)-$K1211)*($O$20/($O$19/2)))^2*((($O$20+$G$20)-$K1211)/3))*$L$1177)-((PI()*((($C$19+$G$20)-$K1211)*($O$20/($O$19/2)))^2*(((($C$19+$G$20)-$K1211)*($O$20/($O$19/2)))*$AZ$23)/3)*$L$1177))),IF('Silo Levels'!$L$30="Pumping",(($D$18*$L$1177)+((PI()*(($C$21/2)^2)*($G$20-$K1211))*$L$1177))+((($D$18+$H$18)/3)*$BD$23)+(((PI()*($C$21/2)^2*(($C$21/2)*$AZ$23))/3)*$L$1177),(($D$18*$L$1177)+((PI()*(($C$21/2)^2)*($G$20-$K1211))*$L$1177))+((($D$18+$H$18)/3)*$BD$23)-(((PI()*($C$21/2)^2*(($C$21/2)*$AZ$23))/3)*$L$1177)))</f>
        <v>199492.71926790103</v>
      </c>
      <c r="M1211" s="73"/>
      <c r="N1211" s="73"/>
      <c r="O1211" s="73"/>
      <c r="P1211" s="73"/>
      <c r="Q1211" s="73"/>
      <c r="R1211" s="73"/>
      <c r="S1211" s="73"/>
      <c r="T1211" s="73"/>
      <c r="U1211" s="73"/>
      <c r="V1211" s="73"/>
      <c r="W1211" s="73"/>
      <c r="X1211" s="73"/>
      <c r="Y1211" s="73"/>
      <c r="Z1211" s="73"/>
      <c r="AA1211" s="73"/>
      <c r="AB1211" s="73"/>
      <c r="AC1211" s="73"/>
      <c r="AD1211" s="73"/>
      <c r="AE1211" s="73"/>
      <c r="AF1211" s="73"/>
      <c r="AG1211" s="73"/>
      <c r="AH1211" s="73"/>
      <c r="AI1211" s="73"/>
      <c r="AJ1211" s="73"/>
    </row>
    <row r="1212" spans="1:36" x14ac:dyDescent="0.3">
      <c r="A1212">
        <v>3.3</v>
      </c>
      <c r="B1212" s="79">
        <f t="shared" si="172"/>
        <v>194221.96797039729</v>
      </c>
      <c r="C1212" s="53">
        <v>3.3</v>
      </c>
      <c r="D1212" s="80">
        <f>IF($C1212&gt;$G$20,IF('Silo Levels'!$L$28="Pumping",((PI()*((($C$19+$G$20)-$C1212)*($O$20/($O$19/2)))^2*((($O$20+$G$20)-$C1212))/3)*$D$1177)+(((PI()*((($C$19+$G$20)-$C1212)*($O$20/($O$19/2)))^2*(((($C$19+$G$20)-$C1212)*($O$20/($O$19/2)))*$AZ$21))/3)*$D$1177),(((PI()*((($C$19+$G$20)-$C1212)*($O$20/($O$19/2)))^2*((($O$20+$G$20)-$C1212)/3))*$D$1177)-((PI()*((($C$19+$G$20)-$C1212)*($O$20/($O$19/2)))^2*(((($C$19+$G$20)-$C1212)*($O$20/($O$19/2)))*$AZ$21)/3)*$D$1177))),IF('Silo Levels'!$L$28="Pumping",(($D$18*$D$1177)+((PI()*(($C$21/2)^2)*($G$20-$C1212))*$D$1177))+((($D$18+$H$18)/3)*$BD$21)+(((PI()*($C$21/2)^2*(($C$21/2)*$AZ$21))/3)*$D$1177),(($D$18*$D$1177)+((PI()*(($C$21/2)^2)*($G$20-$C1212))*$D$1177))+((($D$18+$H$18)/3)*$BD$21)-(((PI()*($C$21/2)^2*(($C$21/2)*$AZ$21))/3)*$D$1177)))</f>
        <v>190371.80561911914</v>
      </c>
      <c r="E1212" s="73">
        <v>3.3</v>
      </c>
      <c r="F1212" s="79">
        <f t="shared" si="174"/>
        <v>196612.67742427348</v>
      </c>
      <c r="G1212" s="53">
        <v>3.3</v>
      </c>
      <c r="H1212" s="80">
        <f>IF($G1212&gt;$G$20,IF('Silo Levels'!$L$29="Pumping",((PI()*((($C$19+$G$20)-$G1212)*($O$20/($O$19/2)))^2*((($O$20+$G$20)-$G1212))/3)*$H$1177)+(((PI()*((($C$19+$G$20)-$G1212)*($O$20/($O$19/2)))^2*(((($C$19+$G$20)-$G1212)*($O$20/($O$19/2)))*$AZ$22))/3)*$H$1177),(((PI()*((($C$19+$G$20)-$G1212)*($O$20/($O$19/2)))^2*((($O$20+$G$20)-$G1212)/3))*$H$1177)-((PI()*((($C$19+$G$20)-$G1212)*($O$20/($O$19/2)))^2*(((($C$19+$G$20)-$G1212)*($O$20/($O$19/2)))*$AZ$22)/3)*$H$1177))),IF('Silo Levels'!$L$29="Pumping",(($D$18*$H$1177)+((PI()*(($C$21/2)^2)*($G$20-$G1212))*$H$1177))+((($D$18+$H$18)/3)*$BD$22)+(((PI()*($C$21/2)^2*(($C$21/2)*$AZ$22))/3)*$H$1177),(($D$18*$H$1177)+((PI()*(($C$21/2)^2)*($G$20-$G1212))*$H$1177))+((($D$18+$H$18)/3)*$BD$22)-(((PI()*($C$21/2)^2*(($C$21/2)*$AZ$22))/3)*$H$1177)))</f>
        <v>192714.38804360435</v>
      </c>
      <c r="I1212" s="73">
        <v>3.3</v>
      </c>
      <c r="J1212" s="79">
        <f t="shared" si="173"/>
        <v>203117.63105458778</v>
      </c>
      <c r="K1212" s="53">
        <v>3.3</v>
      </c>
      <c r="L1212" s="80">
        <f>IF($K1212&gt;$G$20,IF('Silo Levels'!$L$30="Pumping",((PI()*((($C$19+$G$20)-$K1212)*($O$20/($O$19/2)))^2*((($O$20+$G$20)-$K1212))/3)*$L$1177)+(((PI()*((($C$19+$G$20)-$K1212)*($O$20/($O$19/2)))^2*(((($C$19+$G$20)-$K1212)*($O$20/($O$19/2)))*$AZ$23))/3)*$L$1177),(((PI()*((($C$19+$G$20)-$K1212)*($O$20/($O$19/2)))^2*((($O$20+$G$20)-$K1212)/3))*$L$1177)-((PI()*((($C$19+$G$20)-$K1212)*($O$20/($O$19/2)))^2*(((($C$19+$G$20)-$K1212)*($O$20/($O$19/2)))*$AZ$23)/3)*$L$1177))),IF('Silo Levels'!$L$30="Pumping",(($D$18*$L$1177)+((PI()*(($C$21/2)^2)*($G$20-$K1212))*$L$1177))+((($D$18+$H$18)/3)*$BD$23)+(((PI()*($C$21/2)^2*(($C$21/2)*$AZ$23))/3)*$L$1177),(($D$18*$L$1177)+((PI()*(($C$21/2)^2)*($G$20-$K1212))*$L$1177))+((($D$18+$H$18)/3)*$BD$23)-(((PI()*($C$21/2)^2*(($C$21/2)*$AZ$23))/3)*$L$1177)))</f>
        <v>199088.39138464554</v>
      </c>
      <c r="M1212" s="73"/>
      <c r="N1212" s="73"/>
      <c r="O1212" s="73"/>
      <c r="P1212" s="73"/>
      <c r="Q1212" s="73"/>
      <c r="R1212" s="73"/>
      <c r="S1212" s="73"/>
      <c r="T1212" s="73"/>
      <c r="U1212" s="73"/>
      <c r="V1212" s="73"/>
      <c r="W1212" s="73"/>
      <c r="X1212" s="73"/>
      <c r="Y1212" s="73"/>
      <c r="Z1212" s="73"/>
      <c r="AA1212" s="73"/>
      <c r="AB1212" s="73"/>
      <c r="AC1212" s="73"/>
      <c r="AD1212" s="73"/>
      <c r="AE1212" s="73"/>
      <c r="AF1212" s="73"/>
      <c r="AG1212" s="73"/>
      <c r="AH1212" s="73"/>
      <c r="AI1212" s="73"/>
      <c r="AJ1212" s="73"/>
    </row>
    <row r="1213" spans="1:36" x14ac:dyDescent="0.3">
      <c r="A1213">
        <v>3.4</v>
      </c>
      <c r="B1213" s="79">
        <f t="shared" si="172"/>
        <v>193835.61021528643</v>
      </c>
      <c r="C1213" s="53">
        <v>3.4</v>
      </c>
      <c r="D1213" s="80">
        <f>IF($C1213&gt;$G$20,IF('Silo Levels'!$L$28="Pumping",((PI()*((($C$19+$G$20)-$C1213)*($O$20/($O$19/2)))^2*((($O$20+$G$20)-$C1213))/3)*$D$1177)+(((PI()*((($C$19+$G$20)-$C1213)*($O$20/($O$19/2)))^2*(((($C$19+$G$20)-$C1213)*($O$20/($O$19/2)))*$AZ$21))/3)*$D$1177),(((PI()*((($C$19+$G$20)-$C1213)*($O$20/($O$19/2)))^2*((($O$20+$G$20)-$C1213)/3))*$D$1177)-((PI()*((($C$19+$G$20)-$C1213)*($O$20/($O$19/2)))^2*(((($C$19+$G$20)-$C1213)*($O$20/($O$19/2)))*$AZ$21)/3)*$D$1177))),IF('Silo Levels'!$L$28="Pumping",(($D$18*$D$1177)+((PI()*(($C$21/2)^2)*($G$20-$C1213))*$D$1177))+((($D$18+$H$18)/3)*$BD$21)+(((PI()*($C$21/2)^2*(($C$21/2)*$AZ$21))/3)*$D$1177),(($D$18*$D$1177)+((PI()*(($C$21/2)^2)*($G$20-$C1213))*$D$1177))+((($D$18+$H$18)/3)*$BD$21)-(((PI()*($C$21/2)^2*(($C$21/2)*$AZ$21))/3)*$D$1177)))</f>
        <v>189985.44786400828</v>
      </c>
      <c r="E1213" s="73">
        <v>3.4</v>
      </c>
      <c r="F1213" s="79">
        <f t="shared" si="174"/>
        <v>196221.49019722373</v>
      </c>
      <c r="G1213" s="53">
        <v>3.4</v>
      </c>
      <c r="H1213" s="80">
        <f>IF($G1213&gt;$G$20,IF('Silo Levels'!$L$29="Pumping",((PI()*((($C$19+$G$20)-$G1213)*($O$20/($O$19/2)))^2*((($O$20+$G$20)-$G1213))/3)*$H$1177)+(((PI()*((($C$19+$G$20)-$G1213)*($O$20/($O$19/2)))^2*(((($C$19+$G$20)-$G1213)*($O$20/($O$19/2)))*$AZ$22))/3)*$H$1177),(((PI()*((($C$19+$G$20)-$G1213)*($O$20/($O$19/2)))^2*((($O$20+$G$20)-$G1213)/3))*$H$1177)-((PI()*((($C$19+$G$20)-$G1213)*($O$20/($O$19/2)))^2*(((($C$19+$G$20)-$G1213)*($O$20/($O$19/2)))*$AZ$22)/3)*$H$1177))),IF('Silo Levels'!$L$29="Pumping",(($D$18*$H$1177)+((PI()*(($C$21/2)^2)*($G$20-$G1213))*$H$1177))+((($D$18+$H$18)/3)*$BD$22)+(((PI()*($C$21/2)^2*(($C$21/2)*$AZ$22))/3)*$H$1177),(($D$18*$H$1177)+((PI()*(($C$21/2)^2)*($G$20-$G1213))*$H$1177))+((($D$18+$H$18)/3)*$BD$22)-(((PI()*($C$21/2)^2*(($C$21/2)*$AZ$22))/3)*$H$1177)))</f>
        <v>192323.2008165546</v>
      </c>
      <c r="I1213" s="73">
        <v>3.4</v>
      </c>
      <c r="J1213" s="79">
        <f t="shared" si="173"/>
        <v>202713.30317133223</v>
      </c>
      <c r="K1213" s="53">
        <v>3.4</v>
      </c>
      <c r="L1213" s="80">
        <f>IF($K1213&gt;$G$20,IF('Silo Levels'!$L$30="Pumping",((PI()*((($C$19+$G$20)-$K1213)*($O$20/($O$19/2)))^2*((($O$20+$G$20)-$K1213))/3)*$L$1177)+(((PI()*((($C$19+$G$20)-$K1213)*($O$20/($O$19/2)))^2*(((($C$19+$G$20)-$K1213)*($O$20/($O$19/2)))*$AZ$23))/3)*$L$1177),(((PI()*((($C$19+$G$20)-$K1213)*($O$20/($O$19/2)))^2*((($O$20+$G$20)-$K1213)/3))*$L$1177)-((PI()*((($C$19+$G$20)-$K1213)*($O$20/($O$19/2)))^2*(((($C$19+$G$20)-$K1213)*($O$20/($O$19/2)))*$AZ$23)/3)*$L$1177))),IF('Silo Levels'!$L$30="Pumping",(($D$18*$L$1177)+((PI()*(($C$21/2)^2)*($G$20-$K1213))*$L$1177))+((($D$18+$H$18)/3)*$BD$23)+(((PI()*($C$21/2)^2*(($C$21/2)*$AZ$23))/3)*$L$1177),(($D$18*$L$1177)+((PI()*(($C$21/2)^2)*($G$20-$K1213))*$L$1177))+((($D$18+$H$18)/3)*$BD$23)-(((PI()*($C$21/2)^2*(($C$21/2)*$AZ$23))/3)*$L$1177)))</f>
        <v>198684.06350138999</v>
      </c>
      <c r="M1213" s="73"/>
      <c r="N1213" s="73"/>
      <c r="O1213" s="73"/>
      <c r="P1213" s="73"/>
      <c r="Q1213" s="73"/>
      <c r="R1213" s="73"/>
      <c r="S1213" s="73"/>
      <c r="T1213" s="73"/>
      <c r="U1213" s="73"/>
      <c r="V1213" s="73"/>
      <c r="W1213" s="73"/>
      <c r="X1213" s="73"/>
      <c r="Y1213" s="73"/>
      <c r="Z1213" s="73"/>
      <c r="AA1213" s="73"/>
      <c r="AB1213" s="73"/>
      <c r="AC1213" s="73"/>
      <c r="AD1213" s="73"/>
      <c r="AE1213" s="73"/>
      <c r="AF1213" s="73"/>
      <c r="AG1213" s="73"/>
      <c r="AH1213" s="73"/>
      <c r="AI1213" s="73"/>
      <c r="AJ1213" s="73"/>
    </row>
    <row r="1214" spans="1:36" x14ac:dyDescent="0.3">
      <c r="A1214">
        <v>3.5</v>
      </c>
      <c r="B1214" s="79">
        <f t="shared" si="172"/>
        <v>193449.2524601756</v>
      </c>
      <c r="C1214" s="53">
        <v>3.5</v>
      </c>
      <c r="D1214" s="80">
        <f>IF($C1214&gt;$G$20,IF('Silo Levels'!$L$28="Pumping",((PI()*((($C$19+$G$20)-$C1214)*($O$20/($O$19/2)))^2*((($O$20+$G$20)-$C1214))/3)*$D$1177)+(((PI()*((($C$19+$G$20)-$C1214)*($O$20/($O$19/2)))^2*(((($C$19+$G$20)-$C1214)*($O$20/($O$19/2)))*$AZ$21))/3)*$D$1177),(((PI()*((($C$19+$G$20)-$C1214)*($O$20/($O$19/2)))^2*((($O$20+$G$20)-$C1214)/3))*$D$1177)-((PI()*((($C$19+$G$20)-$C1214)*($O$20/($O$19/2)))^2*(((($C$19+$G$20)-$C1214)*($O$20/($O$19/2)))*$AZ$21)/3)*$D$1177))),IF('Silo Levels'!$L$28="Pumping",(($D$18*$D$1177)+((PI()*(($C$21/2)^2)*($G$20-$C1214))*$D$1177))+((($D$18+$H$18)/3)*$BD$21)+(((PI()*($C$21/2)^2*(($C$21/2)*$AZ$21))/3)*$D$1177),(($D$18*$D$1177)+((PI()*(($C$21/2)^2)*($G$20-$C1214))*$D$1177))+((($D$18+$H$18)/3)*$BD$21)-(((PI()*($C$21/2)^2*(($C$21/2)*$AZ$21))/3)*$D$1177)))</f>
        <v>189599.09010889745</v>
      </c>
      <c r="E1214" s="73">
        <v>3.5</v>
      </c>
      <c r="F1214" s="79">
        <f t="shared" si="174"/>
        <v>195830.302970174</v>
      </c>
      <c r="G1214" s="53">
        <v>3.5</v>
      </c>
      <c r="H1214" s="80">
        <f>IF($G1214&gt;$G$20,IF('Silo Levels'!$L$29="Pumping",((PI()*((($C$19+$G$20)-$G1214)*($O$20/($O$19/2)))^2*((($O$20+$G$20)-$G1214))/3)*$H$1177)+(((PI()*((($C$19+$G$20)-$G1214)*($O$20/($O$19/2)))^2*(((($C$19+$G$20)-$G1214)*($O$20/($O$19/2)))*$AZ$22))/3)*$H$1177),(((PI()*((($C$19+$G$20)-$G1214)*($O$20/($O$19/2)))^2*((($O$20+$G$20)-$G1214)/3))*$H$1177)-((PI()*((($C$19+$G$20)-$G1214)*($O$20/($O$19/2)))^2*(((($C$19+$G$20)-$G1214)*($O$20/($O$19/2)))*$AZ$22)/3)*$H$1177))),IF('Silo Levels'!$L$29="Pumping",(($D$18*$H$1177)+((PI()*(($C$21/2)^2)*($G$20-$G1214))*$H$1177))+((($D$18+$H$18)/3)*$BD$22)+(((PI()*($C$21/2)^2*(($C$21/2)*$AZ$22))/3)*$H$1177),(($D$18*$H$1177)+((PI()*(($C$21/2)^2)*($G$20-$G1214))*$H$1177))+((($D$18+$H$18)/3)*$BD$22)-(((PI()*($C$21/2)^2*(($C$21/2)*$AZ$22))/3)*$H$1177)))</f>
        <v>191932.01358950487</v>
      </c>
      <c r="I1214" s="73">
        <v>3.5</v>
      </c>
      <c r="J1214" s="79">
        <f t="shared" si="173"/>
        <v>202308.9752880767</v>
      </c>
      <c r="K1214" s="53">
        <v>3.5</v>
      </c>
      <c r="L1214" s="80">
        <f>IF($K1214&gt;$G$20,IF('Silo Levels'!$L$30="Pumping",((PI()*((($C$19+$G$20)-$K1214)*($O$20/($O$19/2)))^2*((($O$20+$G$20)-$K1214))/3)*$L$1177)+(((PI()*((($C$19+$G$20)-$K1214)*($O$20/($O$19/2)))^2*(((($C$19+$G$20)-$K1214)*($O$20/($O$19/2)))*$AZ$23))/3)*$L$1177),(((PI()*((($C$19+$G$20)-$K1214)*($O$20/($O$19/2)))^2*((($O$20+$G$20)-$K1214)/3))*$L$1177)-((PI()*((($C$19+$G$20)-$K1214)*($O$20/($O$19/2)))^2*(((($C$19+$G$20)-$K1214)*($O$20/($O$19/2)))*$AZ$23)/3)*$L$1177))),IF('Silo Levels'!$L$30="Pumping",(($D$18*$L$1177)+((PI()*(($C$21/2)^2)*($G$20-$K1214))*$L$1177))+((($D$18+$H$18)/3)*$BD$23)+(((PI()*($C$21/2)^2*(($C$21/2)*$AZ$23))/3)*$L$1177),(($D$18*$L$1177)+((PI()*(($C$21/2)^2)*($G$20-$K1214))*$L$1177))+((($D$18+$H$18)/3)*$BD$23)-(((PI()*($C$21/2)^2*(($C$21/2)*$AZ$23))/3)*$L$1177)))</f>
        <v>198279.73561813447</v>
      </c>
      <c r="M1214" s="73"/>
      <c r="N1214" s="73"/>
      <c r="O1214" s="73"/>
      <c r="P1214" s="73"/>
      <c r="Q1214" s="73"/>
      <c r="R1214" s="73"/>
      <c r="S1214" s="73"/>
      <c r="T1214" s="73"/>
      <c r="U1214" s="73"/>
      <c r="V1214" s="73"/>
      <c r="W1214" s="73"/>
      <c r="X1214" s="73"/>
      <c r="Y1214" s="73"/>
      <c r="Z1214" s="73"/>
      <c r="AA1214" s="73"/>
      <c r="AB1214" s="73"/>
      <c r="AC1214" s="73"/>
      <c r="AD1214" s="73"/>
      <c r="AE1214" s="73"/>
      <c r="AF1214" s="73"/>
      <c r="AG1214" s="73"/>
      <c r="AH1214" s="73"/>
      <c r="AI1214" s="73"/>
      <c r="AJ1214" s="73"/>
    </row>
    <row r="1215" spans="1:36" x14ac:dyDescent="0.3">
      <c r="A1215">
        <v>3.6</v>
      </c>
      <c r="B1215" s="79">
        <f t="shared" si="172"/>
        <v>193062.89470506474</v>
      </c>
      <c r="C1215" s="53">
        <v>3.6</v>
      </c>
      <c r="D1215" s="80">
        <f>IF($C1215&gt;$G$20,IF('Silo Levels'!$L$28="Pumping",((PI()*((($C$19+$G$20)-$C1215)*($O$20/($O$19/2)))^2*((($O$20+$G$20)-$C1215))/3)*$D$1177)+(((PI()*((($C$19+$G$20)-$C1215)*($O$20/($O$19/2)))^2*(((($C$19+$G$20)-$C1215)*($O$20/($O$19/2)))*$AZ$21))/3)*$D$1177),(((PI()*((($C$19+$G$20)-$C1215)*($O$20/($O$19/2)))^2*((($O$20+$G$20)-$C1215)/3))*$D$1177)-((PI()*((($C$19+$G$20)-$C1215)*($O$20/($O$19/2)))^2*(((($C$19+$G$20)-$C1215)*($O$20/($O$19/2)))*$AZ$21)/3)*$D$1177))),IF('Silo Levels'!$L$28="Pumping",(($D$18*$D$1177)+((PI()*(($C$21/2)^2)*($G$20-$C1215))*$D$1177))+((($D$18+$H$18)/3)*$BD$21)+(((PI()*($C$21/2)^2*(($C$21/2)*$AZ$21))/3)*$D$1177),(($D$18*$D$1177)+((PI()*(($C$21/2)^2)*($G$20-$C1215))*$D$1177))+((($D$18+$H$18)/3)*$BD$21)-(((PI()*($C$21/2)^2*(($C$21/2)*$AZ$21))/3)*$D$1177)))</f>
        <v>189212.73235378659</v>
      </c>
      <c r="E1215" s="73">
        <v>3.6</v>
      </c>
      <c r="F1215" s="79">
        <f t="shared" si="174"/>
        <v>195439.11574312428</v>
      </c>
      <c r="G1215" s="53">
        <v>3.6</v>
      </c>
      <c r="H1215" s="80">
        <f>IF($G1215&gt;$G$20,IF('Silo Levels'!$L$29="Pumping",((PI()*((($C$19+$G$20)-$G1215)*($O$20/($O$19/2)))^2*((($O$20+$G$20)-$G1215))/3)*$H$1177)+(((PI()*((($C$19+$G$20)-$G1215)*($O$20/($O$19/2)))^2*(((($C$19+$G$20)-$G1215)*($O$20/($O$19/2)))*$AZ$22))/3)*$H$1177),(((PI()*((($C$19+$G$20)-$G1215)*($O$20/($O$19/2)))^2*((($O$20+$G$20)-$G1215)/3))*$H$1177)-((PI()*((($C$19+$G$20)-$G1215)*($O$20/($O$19/2)))^2*(((($C$19+$G$20)-$G1215)*($O$20/($O$19/2)))*$AZ$22)/3)*$H$1177))),IF('Silo Levels'!$L$29="Pumping",(($D$18*$H$1177)+((PI()*(($C$21/2)^2)*($G$20-$G1215))*$H$1177))+((($D$18+$H$18)/3)*$BD$22)+(((PI()*($C$21/2)^2*(($C$21/2)*$AZ$22))/3)*$H$1177),(($D$18*$H$1177)+((PI()*(($C$21/2)^2)*($G$20-$G1215))*$H$1177))+((($D$18+$H$18)/3)*$BD$22)-(((PI()*($C$21/2)^2*(($C$21/2)*$AZ$22))/3)*$H$1177)))</f>
        <v>191540.82636245515</v>
      </c>
      <c r="I1215" s="73">
        <v>3.6</v>
      </c>
      <c r="J1215" s="79">
        <f t="shared" si="173"/>
        <v>201904.64740482118</v>
      </c>
      <c r="K1215" s="53">
        <v>3.6</v>
      </c>
      <c r="L1215" s="80">
        <f>IF($K1215&gt;$G$20,IF('Silo Levels'!$L$30="Pumping",((PI()*((($C$19+$G$20)-$K1215)*($O$20/($O$19/2)))^2*((($O$20+$G$20)-$K1215))/3)*$L$1177)+(((PI()*((($C$19+$G$20)-$K1215)*($O$20/($O$19/2)))^2*(((($C$19+$G$20)-$K1215)*($O$20/($O$19/2)))*$AZ$23))/3)*$L$1177),(((PI()*((($C$19+$G$20)-$K1215)*($O$20/($O$19/2)))^2*((($O$20+$G$20)-$K1215)/3))*$L$1177)-((PI()*((($C$19+$G$20)-$K1215)*($O$20/($O$19/2)))^2*(((($C$19+$G$20)-$K1215)*($O$20/($O$19/2)))*$AZ$23)/3)*$L$1177))),IF('Silo Levels'!$L$30="Pumping",(($D$18*$L$1177)+((PI()*(($C$21/2)^2)*($G$20-$K1215))*$L$1177))+((($D$18+$H$18)/3)*$BD$23)+(((PI()*($C$21/2)^2*(($C$21/2)*$AZ$23))/3)*$L$1177),(($D$18*$L$1177)+((PI()*(($C$21/2)^2)*($G$20-$K1215))*$L$1177))+((($D$18+$H$18)/3)*$BD$23)-(((PI()*($C$21/2)^2*(($C$21/2)*$AZ$23))/3)*$L$1177)))</f>
        <v>197875.40773487894</v>
      </c>
      <c r="M1215" s="73"/>
      <c r="N1215" s="73"/>
      <c r="O1215" s="73"/>
      <c r="P1215" s="73"/>
      <c r="Q1215" s="73"/>
      <c r="R1215" s="73"/>
      <c r="S1215" s="73"/>
      <c r="T1215" s="73"/>
      <c r="U1215" s="73"/>
      <c r="V1215" s="73"/>
      <c r="W1215" s="73"/>
      <c r="X1215" s="73"/>
      <c r="Y1215" s="73"/>
      <c r="Z1215" s="73"/>
      <c r="AA1215" s="73"/>
      <c r="AB1215" s="73"/>
      <c r="AC1215" s="73"/>
      <c r="AD1215" s="73"/>
      <c r="AE1215" s="73"/>
      <c r="AF1215" s="73"/>
      <c r="AG1215" s="73"/>
      <c r="AH1215" s="73"/>
      <c r="AI1215" s="73"/>
      <c r="AJ1215" s="73"/>
    </row>
    <row r="1216" spans="1:36" x14ac:dyDescent="0.3">
      <c r="A1216">
        <v>3.7</v>
      </c>
      <c r="B1216" s="79">
        <f t="shared" si="172"/>
        <v>192676.53694995391</v>
      </c>
      <c r="C1216" s="53">
        <v>3.7</v>
      </c>
      <c r="D1216" s="80">
        <f>IF($C1216&gt;$G$20,IF('Silo Levels'!$L$28="Pumping",((PI()*((($C$19+$G$20)-$C1216)*($O$20/($O$19/2)))^2*((($O$20+$G$20)-$C1216))/3)*$D$1177)+(((PI()*((($C$19+$G$20)-$C1216)*($O$20/($O$19/2)))^2*(((($C$19+$G$20)-$C1216)*($O$20/($O$19/2)))*$AZ$21))/3)*$D$1177),(((PI()*((($C$19+$G$20)-$C1216)*($O$20/($O$19/2)))^2*((($O$20+$G$20)-$C1216)/3))*$D$1177)-((PI()*((($C$19+$G$20)-$C1216)*($O$20/($O$19/2)))^2*(((($C$19+$G$20)-$C1216)*($O$20/($O$19/2)))*$AZ$21)/3)*$D$1177))),IF('Silo Levels'!$L$28="Pumping",(($D$18*$D$1177)+((PI()*(($C$21/2)^2)*($G$20-$C1216))*$D$1177))+((($D$18+$H$18)/3)*$BD$21)+(((PI()*($C$21/2)^2*(($C$21/2)*$AZ$21))/3)*$D$1177),(($D$18*$D$1177)+((PI()*(($C$21/2)^2)*($G$20-$C1216))*$D$1177))+((($D$18+$H$18)/3)*$BD$21)-(((PI()*($C$21/2)^2*(($C$21/2)*$AZ$21))/3)*$D$1177)))</f>
        <v>188826.37459867576</v>
      </c>
      <c r="E1216" s="73">
        <v>3.7</v>
      </c>
      <c r="F1216" s="79">
        <f t="shared" si="174"/>
        <v>195047.92851607455</v>
      </c>
      <c r="G1216" s="53">
        <v>3.7</v>
      </c>
      <c r="H1216" s="80">
        <f>IF($G1216&gt;$G$20,IF('Silo Levels'!$L$29="Pumping",((PI()*((($C$19+$G$20)-$G1216)*($O$20/($O$19/2)))^2*((($O$20+$G$20)-$G1216))/3)*$H$1177)+(((PI()*((($C$19+$G$20)-$G1216)*($O$20/($O$19/2)))^2*(((($C$19+$G$20)-$G1216)*($O$20/($O$19/2)))*$AZ$22))/3)*$H$1177),(((PI()*((($C$19+$G$20)-$G1216)*($O$20/($O$19/2)))^2*((($O$20+$G$20)-$G1216)/3))*$H$1177)-((PI()*((($C$19+$G$20)-$G1216)*($O$20/($O$19/2)))^2*(((($C$19+$G$20)-$G1216)*($O$20/($O$19/2)))*$AZ$22)/3)*$H$1177))),IF('Silo Levels'!$L$29="Pumping",(($D$18*$H$1177)+((PI()*(($C$21/2)^2)*($G$20-$G1216))*$H$1177))+((($D$18+$H$18)/3)*$BD$22)+(((PI()*($C$21/2)^2*(($C$21/2)*$AZ$22))/3)*$H$1177),(($D$18*$H$1177)+((PI()*(($C$21/2)^2)*($G$20-$G1216))*$H$1177))+((($D$18+$H$18)/3)*$BD$22)-(((PI()*($C$21/2)^2*(($C$21/2)*$AZ$22))/3)*$H$1177)))</f>
        <v>191149.63913540542</v>
      </c>
      <c r="I1216" s="73">
        <v>3.7</v>
      </c>
      <c r="J1216" s="79">
        <f t="shared" si="173"/>
        <v>201500.31952156563</v>
      </c>
      <c r="K1216" s="53">
        <v>3.7</v>
      </c>
      <c r="L1216" s="80">
        <f>IF($K1216&gt;$G$20,IF('Silo Levels'!$L$30="Pumping",((PI()*((($C$19+$G$20)-$K1216)*($O$20/($O$19/2)))^2*((($O$20+$G$20)-$K1216))/3)*$L$1177)+(((PI()*((($C$19+$G$20)-$K1216)*($O$20/($O$19/2)))^2*(((($C$19+$G$20)-$K1216)*($O$20/($O$19/2)))*$AZ$23))/3)*$L$1177),(((PI()*((($C$19+$G$20)-$K1216)*($O$20/($O$19/2)))^2*((($O$20+$G$20)-$K1216)/3))*$L$1177)-((PI()*((($C$19+$G$20)-$K1216)*($O$20/($O$19/2)))^2*(((($C$19+$G$20)-$K1216)*($O$20/($O$19/2)))*$AZ$23)/3)*$L$1177))),IF('Silo Levels'!$L$30="Pumping",(($D$18*$L$1177)+((PI()*(($C$21/2)^2)*($G$20-$K1216))*$L$1177))+((($D$18+$H$18)/3)*$BD$23)+(((PI()*($C$21/2)^2*(($C$21/2)*$AZ$23))/3)*$L$1177),(($D$18*$L$1177)+((PI()*(($C$21/2)^2)*($G$20-$K1216))*$L$1177))+((($D$18+$H$18)/3)*$BD$23)-(((PI()*($C$21/2)^2*(($C$21/2)*$AZ$23))/3)*$L$1177)))</f>
        <v>197471.07985162339</v>
      </c>
      <c r="M1216" s="73"/>
      <c r="N1216" s="73"/>
      <c r="O1216" s="73"/>
      <c r="P1216" s="73"/>
      <c r="Q1216" s="73"/>
      <c r="R1216" s="73"/>
      <c r="S1216" s="73"/>
      <c r="T1216" s="73"/>
      <c r="U1216" s="73"/>
      <c r="V1216" s="73"/>
      <c r="W1216" s="73"/>
      <c r="X1216" s="73"/>
      <c r="Y1216" s="73"/>
      <c r="Z1216" s="73"/>
      <c r="AA1216" s="73"/>
      <c r="AB1216" s="73"/>
      <c r="AC1216" s="73"/>
      <c r="AD1216" s="73"/>
      <c r="AE1216" s="73"/>
      <c r="AF1216" s="73"/>
      <c r="AG1216" s="73"/>
      <c r="AH1216" s="73"/>
      <c r="AI1216" s="73"/>
      <c r="AJ1216" s="73"/>
    </row>
    <row r="1217" spans="1:36" x14ac:dyDescent="0.3">
      <c r="A1217">
        <v>3.8</v>
      </c>
      <c r="B1217" s="79">
        <f t="shared" si="172"/>
        <v>192290.17919484308</v>
      </c>
      <c r="C1217" s="53">
        <v>3.8</v>
      </c>
      <c r="D1217" s="80">
        <f>IF($C1217&gt;$G$20,IF('Silo Levels'!$L$28="Pumping",((PI()*((($C$19+$G$20)-$C1217)*($O$20/($O$19/2)))^2*((($O$20+$G$20)-$C1217))/3)*$D$1177)+(((PI()*((($C$19+$G$20)-$C1217)*($O$20/($O$19/2)))^2*(((($C$19+$G$20)-$C1217)*($O$20/($O$19/2)))*$AZ$21))/3)*$D$1177),(((PI()*((($C$19+$G$20)-$C1217)*($O$20/($O$19/2)))^2*((($O$20+$G$20)-$C1217)/3))*$D$1177)-((PI()*((($C$19+$G$20)-$C1217)*($O$20/($O$19/2)))^2*(((($C$19+$G$20)-$C1217)*($O$20/($O$19/2)))*$AZ$21)/3)*$D$1177))),IF('Silo Levels'!$L$28="Pumping",(($D$18*$D$1177)+((PI()*(($C$21/2)^2)*($G$20-$C1217))*$D$1177))+((($D$18+$H$18)/3)*$BD$21)+(((PI()*($C$21/2)^2*(($C$21/2)*$AZ$21))/3)*$D$1177),(($D$18*$D$1177)+((PI()*(($C$21/2)^2)*($G$20-$C1217))*$D$1177))+((($D$18+$H$18)/3)*$BD$21)-(((PI()*($C$21/2)^2*(($C$21/2)*$AZ$21))/3)*$D$1177)))</f>
        <v>188440.01684356492</v>
      </c>
      <c r="E1217" s="73">
        <v>3.8</v>
      </c>
      <c r="F1217" s="79">
        <f t="shared" si="174"/>
        <v>194656.74128902485</v>
      </c>
      <c r="G1217" s="53">
        <v>3.8</v>
      </c>
      <c r="H1217" s="80">
        <f>IF($G1217&gt;$G$20,IF('Silo Levels'!$L$29="Pumping",((PI()*((($C$19+$G$20)-$G1217)*($O$20/($O$19/2)))^2*((($O$20+$G$20)-$G1217))/3)*$H$1177)+(((PI()*((($C$19+$G$20)-$G1217)*($O$20/($O$19/2)))^2*(((($C$19+$G$20)-$G1217)*($O$20/($O$19/2)))*$AZ$22))/3)*$H$1177),(((PI()*((($C$19+$G$20)-$G1217)*($O$20/($O$19/2)))^2*((($O$20+$G$20)-$G1217)/3))*$H$1177)-((PI()*((($C$19+$G$20)-$G1217)*($O$20/($O$19/2)))^2*(((($C$19+$G$20)-$G1217)*($O$20/($O$19/2)))*$AZ$22)/3)*$H$1177))),IF('Silo Levels'!$L$29="Pumping",(($D$18*$H$1177)+((PI()*(($C$21/2)^2)*($G$20-$G1217))*$H$1177))+((($D$18+$H$18)/3)*$BD$22)+(((PI()*($C$21/2)^2*(($C$21/2)*$AZ$22))/3)*$H$1177),(($D$18*$H$1177)+((PI()*(($C$21/2)^2)*($G$20-$G1217))*$H$1177))+((($D$18+$H$18)/3)*$BD$22)-(((PI()*($C$21/2)^2*(($C$21/2)*$AZ$22))/3)*$H$1177)))</f>
        <v>190758.45190835572</v>
      </c>
      <c r="I1217" s="73">
        <v>3.8</v>
      </c>
      <c r="J1217" s="79">
        <f t="shared" si="173"/>
        <v>201095.99163831014</v>
      </c>
      <c r="K1217" s="53">
        <v>3.8</v>
      </c>
      <c r="L1217" s="80">
        <f>IF($K1217&gt;$G$20,IF('Silo Levels'!$L$30="Pumping",((PI()*((($C$19+$G$20)-$K1217)*($O$20/($O$19/2)))^2*((($O$20+$G$20)-$K1217))/3)*$L$1177)+(((PI()*((($C$19+$G$20)-$K1217)*($O$20/($O$19/2)))^2*(((($C$19+$G$20)-$K1217)*($O$20/($O$19/2)))*$AZ$23))/3)*$L$1177),(((PI()*((($C$19+$G$20)-$K1217)*($O$20/($O$19/2)))^2*((($O$20+$G$20)-$K1217)/3))*$L$1177)-((PI()*((($C$19+$G$20)-$K1217)*($O$20/($O$19/2)))^2*(((($C$19+$G$20)-$K1217)*($O$20/($O$19/2)))*$AZ$23)/3)*$L$1177))),IF('Silo Levels'!$L$30="Pumping",(($D$18*$L$1177)+((PI()*(($C$21/2)^2)*($G$20-$K1217))*$L$1177))+((($D$18+$H$18)/3)*$BD$23)+(((PI()*($C$21/2)^2*(($C$21/2)*$AZ$23))/3)*$L$1177),(($D$18*$L$1177)+((PI()*(($C$21/2)^2)*($G$20-$K1217))*$L$1177))+((($D$18+$H$18)/3)*$BD$23)-(((PI()*($C$21/2)^2*(($C$21/2)*$AZ$23))/3)*$L$1177)))</f>
        <v>197066.7519683679</v>
      </c>
      <c r="M1217" s="73"/>
      <c r="N1217" s="73"/>
      <c r="O1217" s="73"/>
      <c r="P1217" s="73"/>
      <c r="Q1217" s="73"/>
      <c r="R1217" s="73"/>
      <c r="S1217" s="73"/>
      <c r="T1217" s="73"/>
      <c r="U1217" s="73"/>
      <c r="V1217" s="73"/>
      <c r="W1217" s="73"/>
      <c r="X1217" s="73"/>
      <c r="Y1217" s="73"/>
      <c r="Z1217" s="73"/>
      <c r="AA1217" s="73"/>
      <c r="AB1217" s="73"/>
      <c r="AC1217" s="73"/>
      <c r="AD1217" s="73"/>
      <c r="AE1217" s="73"/>
      <c r="AF1217" s="73"/>
      <c r="AG1217" s="73"/>
      <c r="AH1217" s="73"/>
      <c r="AI1217" s="73"/>
      <c r="AJ1217" s="73"/>
    </row>
    <row r="1218" spans="1:36" x14ac:dyDescent="0.3">
      <c r="A1218">
        <v>3.9</v>
      </c>
      <c r="B1218" s="79">
        <f t="shared" si="172"/>
        <v>191903.82143973227</v>
      </c>
      <c r="C1218" s="53">
        <v>3.9</v>
      </c>
      <c r="D1218" s="80">
        <f>IF($C1218&gt;$G$20,IF('Silo Levels'!$L$28="Pumping",((PI()*((($C$19+$G$20)-$C1218)*($O$20/($O$19/2)))^2*((($O$20+$G$20)-$C1218))/3)*$D$1177)+(((PI()*((($C$19+$G$20)-$C1218)*($O$20/($O$19/2)))^2*(((($C$19+$G$20)-$C1218)*($O$20/($O$19/2)))*$AZ$21))/3)*$D$1177),(((PI()*((($C$19+$G$20)-$C1218)*($O$20/($O$19/2)))^2*((($O$20+$G$20)-$C1218)/3))*$D$1177)-((PI()*((($C$19+$G$20)-$C1218)*($O$20/($O$19/2)))^2*(((($C$19+$G$20)-$C1218)*($O$20/($O$19/2)))*$AZ$21)/3)*$D$1177))),IF('Silo Levels'!$L$28="Pumping",(($D$18*$D$1177)+((PI()*(($C$21/2)^2)*($G$20-$C1218))*$D$1177))+((($D$18+$H$18)/3)*$BD$21)+(((PI()*($C$21/2)^2*(($C$21/2)*$AZ$21))/3)*$D$1177),(($D$18*$D$1177)+((PI()*(($C$21/2)^2)*($G$20-$C1218))*$D$1177))+((($D$18+$H$18)/3)*$BD$21)-(((PI()*($C$21/2)^2*(($C$21/2)*$AZ$21))/3)*$D$1177)))</f>
        <v>188053.65908845412</v>
      </c>
      <c r="E1218" s="73">
        <v>3.9</v>
      </c>
      <c r="F1218" s="79">
        <f t="shared" si="174"/>
        <v>194265.55406197516</v>
      </c>
      <c r="G1218" s="53">
        <v>3.9</v>
      </c>
      <c r="H1218" s="80">
        <f>IF($G1218&gt;$G$20,IF('Silo Levels'!$L$29="Pumping",((PI()*((($C$19+$G$20)-$G1218)*($O$20/($O$19/2)))^2*((($O$20+$G$20)-$G1218))/3)*$H$1177)+(((PI()*((($C$19+$G$20)-$G1218)*($O$20/($O$19/2)))^2*(((($C$19+$G$20)-$G1218)*($O$20/($O$19/2)))*$AZ$22))/3)*$H$1177),(((PI()*((($C$19+$G$20)-$G1218)*($O$20/($O$19/2)))^2*((($O$20+$G$20)-$G1218)/3))*$H$1177)-((PI()*((($C$19+$G$20)-$G1218)*($O$20/($O$19/2)))^2*(((($C$19+$G$20)-$G1218)*($O$20/($O$19/2)))*$AZ$22)/3)*$H$1177))),IF('Silo Levels'!$L$29="Pumping",(($D$18*$H$1177)+((PI()*(($C$21/2)^2)*($G$20-$G1218))*$H$1177))+((($D$18+$H$18)/3)*$BD$22)+(((PI()*($C$21/2)^2*(($C$21/2)*$AZ$22))/3)*$H$1177),(($D$18*$H$1177)+((PI()*(($C$21/2)^2)*($G$20-$G1218))*$H$1177))+((($D$18+$H$18)/3)*$BD$22)-(((PI()*($C$21/2)^2*(($C$21/2)*$AZ$22))/3)*$H$1177)))</f>
        <v>190367.26468130603</v>
      </c>
      <c r="I1218" s="73">
        <v>3.9</v>
      </c>
      <c r="J1218" s="79">
        <f t="shared" si="173"/>
        <v>200691.66375505461</v>
      </c>
      <c r="K1218" s="53">
        <v>3.9</v>
      </c>
      <c r="L1218" s="80">
        <f>IF($K1218&gt;$G$20,IF('Silo Levels'!$L$30="Pumping",((PI()*((($C$19+$G$20)-$K1218)*($O$20/($O$19/2)))^2*((($O$20+$G$20)-$K1218))/3)*$L$1177)+(((PI()*((($C$19+$G$20)-$K1218)*($O$20/($O$19/2)))^2*(((($C$19+$G$20)-$K1218)*($O$20/($O$19/2)))*$AZ$23))/3)*$L$1177),(((PI()*((($C$19+$G$20)-$K1218)*($O$20/($O$19/2)))^2*((($O$20+$G$20)-$K1218)/3))*$L$1177)-((PI()*((($C$19+$G$20)-$K1218)*($O$20/($O$19/2)))^2*(((($C$19+$G$20)-$K1218)*($O$20/($O$19/2)))*$AZ$23)/3)*$L$1177))),IF('Silo Levels'!$L$30="Pumping",(($D$18*$L$1177)+((PI()*(($C$21/2)^2)*($G$20-$K1218))*$L$1177))+((($D$18+$H$18)/3)*$BD$23)+(((PI()*($C$21/2)^2*(($C$21/2)*$AZ$23))/3)*$L$1177),(($D$18*$L$1177)+((PI()*(($C$21/2)^2)*($G$20-$K1218))*$L$1177))+((($D$18+$H$18)/3)*$BD$23)-(((PI()*($C$21/2)^2*(($C$21/2)*$AZ$23))/3)*$L$1177)))</f>
        <v>196662.42408511238</v>
      </c>
      <c r="M1218" s="73"/>
      <c r="N1218" s="73"/>
      <c r="O1218" s="73"/>
      <c r="P1218" s="73"/>
      <c r="Q1218" s="73"/>
      <c r="R1218" s="73"/>
      <c r="S1218" s="73"/>
      <c r="T1218" s="73"/>
      <c r="U1218" s="73"/>
      <c r="V1218" s="73"/>
      <c r="W1218" s="73"/>
      <c r="X1218" s="73"/>
      <c r="Y1218" s="73"/>
      <c r="Z1218" s="73"/>
      <c r="AA1218" s="73"/>
      <c r="AB1218" s="73"/>
      <c r="AC1218" s="73"/>
      <c r="AD1218" s="73"/>
      <c r="AE1218" s="73"/>
      <c r="AF1218" s="73"/>
      <c r="AG1218" s="73"/>
      <c r="AH1218" s="73"/>
      <c r="AI1218" s="73"/>
      <c r="AJ1218" s="73"/>
    </row>
    <row r="1219" spans="1:36" x14ac:dyDescent="0.3">
      <c r="A1219">
        <v>4</v>
      </c>
      <c r="B1219" s="79">
        <f t="shared" si="172"/>
        <v>191517.46368462141</v>
      </c>
      <c r="C1219" s="53">
        <v>4</v>
      </c>
      <c r="D1219" s="80">
        <f>IF($C1219&gt;$G$20,IF('Silo Levels'!$L$28="Pumping",((PI()*((($C$19+$G$20)-$C1219)*($O$20/($O$19/2)))^2*((($O$20+$G$20)-$C1219))/3)*$D$1177)+(((PI()*((($C$19+$G$20)-$C1219)*($O$20/($O$19/2)))^2*(((($C$19+$G$20)-$C1219)*($O$20/($O$19/2)))*$AZ$21))/3)*$D$1177),(((PI()*((($C$19+$G$20)-$C1219)*($O$20/($O$19/2)))^2*((($O$20+$G$20)-$C1219)/3))*$D$1177)-((PI()*((($C$19+$G$20)-$C1219)*($O$20/($O$19/2)))^2*(((($C$19+$G$20)-$C1219)*($O$20/($O$19/2)))*$AZ$21)/3)*$D$1177))),IF('Silo Levels'!$L$28="Pumping",(($D$18*$D$1177)+((PI()*(($C$21/2)^2)*($G$20-$C1219))*$D$1177))+((($D$18+$H$18)/3)*$BD$21)+(((PI()*($C$21/2)^2*(($C$21/2)*$AZ$21))/3)*$D$1177),(($D$18*$D$1177)+((PI()*(($C$21/2)^2)*($G$20-$C1219))*$D$1177))+((($D$18+$H$18)/3)*$BD$21)-(((PI()*($C$21/2)^2*(($C$21/2)*$AZ$21))/3)*$D$1177)))</f>
        <v>187667.30133334326</v>
      </c>
      <c r="E1219" s="73">
        <v>4</v>
      </c>
      <c r="F1219" s="79">
        <f t="shared" si="174"/>
        <v>193874.3668349254</v>
      </c>
      <c r="G1219" s="53">
        <v>4</v>
      </c>
      <c r="H1219" s="80">
        <f>IF($G1219&gt;$G$20,IF('Silo Levels'!$L$29="Pumping",((PI()*((($C$19+$G$20)-$G1219)*($O$20/($O$19/2)))^2*((($O$20+$G$20)-$G1219))/3)*$H$1177)+(((PI()*((($C$19+$G$20)-$G1219)*($O$20/($O$19/2)))^2*(((($C$19+$G$20)-$G1219)*($O$20/($O$19/2)))*$AZ$22))/3)*$H$1177),(((PI()*((($C$19+$G$20)-$G1219)*($O$20/($O$19/2)))^2*((($O$20+$G$20)-$G1219)/3))*$H$1177)-((PI()*((($C$19+$G$20)-$G1219)*($O$20/($O$19/2)))^2*(((($C$19+$G$20)-$G1219)*($O$20/($O$19/2)))*$AZ$22)/3)*$H$1177))),IF('Silo Levels'!$L$29="Pumping",(($D$18*$H$1177)+((PI()*(($C$21/2)^2)*($G$20-$G1219))*$H$1177))+((($D$18+$H$18)/3)*$BD$22)+(((PI()*($C$21/2)^2*(($C$21/2)*$AZ$22))/3)*$H$1177),(($D$18*$H$1177)+((PI()*(($C$21/2)^2)*($G$20-$G1219))*$H$1177))+((($D$18+$H$18)/3)*$BD$22)-(((PI()*($C$21/2)^2*(($C$21/2)*$AZ$22))/3)*$H$1177)))</f>
        <v>189976.07745425627</v>
      </c>
      <c r="I1219" s="73">
        <v>4</v>
      </c>
      <c r="J1219" s="79">
        <f t="shared" si="173"/>
        <v>200287.33587179909</v>
      </c>
      <c r="K1219" s="53">
        <v>4</v>
      </c>
      <c r="L1219" s="80">
        <f>IF($K1219&gt;$G$20,IF('Silo Levels'!$L$30="Pumping",((PI()*((($C$19+$G$20)-$K1219)*($O$20/($O$19/2)))^2*((($O$20+$G$20)-$K1219))/3)*$L$1177)+(((PI()*((($C$19+$G$20)-$K1219)*($O$20/($O$19/2)))^2*(((($C$19+$G$20)-$K1219)*($O$20/($O$19/2)))*$AZ$23))/3)*$L$1177),(((PI()*((($C$19+$G$20)-$K1219)*($O$20/($O$19/2)))^2*((($O$20+$G$20)-$K1219)/3))*$L$1177)-((PI()*((($C$19+$G$20)-$K1219)*($O$20/($O$19/2)))^2*(((($C$19+$G$20)-$K1219)*($O$20/($O$19/2)))*$AZ$23)/3)*$L$1177))),IF('Silo Levels'!$L$30="Pumping",(($D$18*$L$1177)+((PI()*(($C$21/2)^2)*($G$20-$K1219))*$L$1177))+((($D$18+$H$18)/3)*$BD$23)+(((PI()*($C$21/2)^2*(($C$21/2)*$AZ$23))/3)*$L$1177),(($D$18*$L$1177)+((PI()*(($C$21/2)^2)*($G$20-$K1219))*$L$1177))+((($D$18+$H$18)/3)*$BD$23)-(((PI()*($C$21/2)^2*(($C$21/2)*$AZ$23))/3)*$L$1177)))</f>
        <v>196258.09620185685</v>
      </c>
      <c r="M1219" s="73"/>
      <c r="N1219" s="73"/>
      <c r="O1219" s="73"/>
      <c r="P1219" s="73"/>
      <c r="Q1219" s="73"/>
      <c r="R1219" s="73"/>
      <c r="S1219" s="73"/>
      <c r="T1219" s="73"/>
      <c r="U1219" s="73"/>
      <c r="V1219" s="73"/>
      <c r="W1219" s="73"/>
      <c r="X1219" s="73"/>
      <c r="Y1219" s="73"/>
      <c r="Z1219" s="73"/>
      <c r="AA1219" s="73"/>
      <c r="AB1219" s="73"/>
      <c r="AC1219" s="73"/>
      <c r="AD1219" s="73"/>
      <c r="AE1219" s="73"/>
      <c r="AF1219" s="73"/>
      <c r="AG1219" s="73"/>
      <c r="AH1219" s="73"/>
      <c r="AI1219" s="73"/>
      <c r="AJ1219" s="73"/>
    </row>
    <row r="1220" spans="1:36" x14ac:dyDescent="0.3">
      <c r="A1220">
        <v>4.0999999999999996</v>
      </c>
      <c r="B1220" s="79">
        <f t="shared" si="172"/>
        <v>191131.10592951058</v>
      </c>
      <c r="C1220" s="53">
        <v>4.0999999999999996</v>
      </c>
      <c r="D1220" s="80">
        <f>IF($C1220&gt;$G$20,IF('Silo Levels'!$L$28="Pumping",((PI()*((($C$19+$G$20)-$C1220)*($O$20/($O$19/2)))^2*((($O$20+$G$20)-$C1220))/3)*$D$1177)+(((PI()*((($C$19+$G$20)-$C1220)*($O$20/($O$19/2)))^2*(((($C$19+$G$20)-$C1220)*($O$20/($O$19/2)))*$AZ$21))/3)*$D$1177),(((PI()*((($C$19+$G$20)-$C1220)*($O$20/($O$19/2)))^2*((($O$20+$G$20)-$C1220)/3))*$D$1177)-((PI()*((($C$19+$G$20)-$C1220)*($O$20/($O$19/2)))^2*(((($C$19+$G$20)-$C1220)*($O$20/($O$19/2)))*$AZ$21)/3)*$D$1177))),IF('Silo Levels'!$L$28="Pumping",(($D$18*$D$1177)+((PI()*(($C$21/2)^2)*($G$20-$C1220))*$D$1177))+((($D$18+$H$18)/3)*$BD$21)+(((PI()*($C$21/2)^2*(($C$21/2)*$AZ$21))/3)*$D$1177),(($D$18*$D$1177)+((PI()*(($C$21/2)^2)*($G$20-$C1220))*$D$1177))+((($D$18+$H$18)/3)*$BD$21)-(((PI()*($C$21/2)^2*(($C$21/2)*$AZ$21))/3)*$D$1177)))</f>
        <v>187280.94357823243</v>
      </c>
      <c r="E1220" s="73">
        <v>4.0999999999999996</v>
      </c>
      <c r="F1220" s="79">
        <f t="shared" si="174"/>
        <v>193483.17960787567</v>
      </c>
      <c r="G1220" s="53">
        <v>4.0999999999999996</v>
      </c>
      <c r="H1220" s="80">
        <f>IF($G1220&gt;$G$20,IF('Silo Levels'!$L$29="Pumping",((PI()*((($C$19+$G$20)-$G1220)*($O$20/($O$19/2)))^2*((($O$20+$G$20)-$G1220))/3)*$H$1177)+(((PI()*((($C$19+$G$20)-$G1220)*($O$20/($O$19/2)))^2*(((($C$19+$G$20)-$G1220)*($O$20/($O$19/2)))*$AZ$22))/3)*$H$1177),(((PI()*((($C$19+$G$20)-$G1220)*($O$20/($O$19/2)))^2*((($O$20+$G$20)-$G1220)/3))*$H$1177)-((PI()*((($C$19+$G$20)-$G1220)*($O$20/($O$19/2)))^2*(((($C$19+$G$20)-$G1220)*($O$20/($O$19/2)))*$AZ$22)/3)*$H$1177))),IF('Silo Levels'!$L$29="Pumping",(($D$18*$H$1177)+((PI()*(($C$21/2)^2)*($G$20-$G1220))*$H$1177))+((($D$18+$H$18)/3)*$BD$22)+(((PI()*($C$21/2)^2*(($C$21/2)*$AZ$22))/3)*$H$1177),(($D$18*$H$1177)+((PI()*(($C$21/2)^2)*($G$20-$G1220))*$H$1177))+((($D$18+$H$18)/3)*$BD$22)-(((PI()*($C$21/2)^2*(($C$21/2)*$AZ$22))/3)*$H$1177)))</f>
        <v>189584.89022720655</v>
      </c>
      <c r="I1220" s="73">
        <v>4.0999999999999996</v>
      </c>
      <c r="J1220" s="79">
        <f t="shared" si="173"/>
        <v>199883.00798854354</v>
      </c>
      <c r="K1220" s="53">
        <v>4.0999999999999996</v>
      </c>
      <c r="L1220" s="80">
        <f>IF($K1220&gt;$G$20,IF('Silo Levels'!$L$30="Pumping",((PI()*((($C$19+$G$20)-$K1220)*($O$20/($O$19/2)))^2*((($O$20+$G$20)-$K1220))/3)*$L$1177)+(((PI()*((($C$19+$G$20)-$K1220)*($O$20/($O$19/2)))^2*(((($C$19+$G$20)-$K1220)*($O$20/($O$19/2)))*$AZ$23))/3)*$L$1177),(((PI()*((($C$19+$G$20)-$K1220)*($O$20/($O$19/2)))^2*((($O$20+$G$20)-$K1220)/3))*$L$1177)-((PI()*((($C$19+$G$20)-$K1220)*($O$20/($O$19/2)))^2*(((($C$19+$G$20)-$K1220)*($O$20/($O$19/2)))*$AZ$23)/3)*$L$1177))),IF('Silo Levels'!$L$30="Pumping",(($D$18*$L$1177)+((PI()*(($C$21/2)^2)*($G$20-$K1220))*$L$1177))+((($D$18+$H$18)/3)*$BD$23)+(((PI()*($C$21/2)^2*(($C$21/2)*$AZ$23))/3)*$L$1177),(($D$18*$L$1177)+((PI()*(($C$21/2)^2)*($G$20-$K1220))*$L$1177))+((($D$18+$H$18)/3)*$BD$23)-(((PI()*($C$21/2)^2*(($C$21/2)*$AZ$23))/3)*$L$1177)))</f>
        <v>195853.7683186013</v>
      </c>
      <c r="M1220" s="73"/>
      <c r="N1220" s="73"/>
      <c r="O1220" s="73"/>
      <c r="P1220" s="73"/>
      <c r="Q1220" s="73"/>
      <c r="R1220" s="73"/>
      <c r="S1220" s="73"/>
      <c r="T1220" s="73"/>
      <c r="U1220" s="73"/>
      <c r="V1220" s="73"/>
      <c r="W1220" s="73"/>
      <c r="X1220" s="73"/>
      <c r="Y1220" s="73"/>
      <c r="Z1220" s="73"/>
      <c r="AA1220" s="73"/>
      <c r="AB1220" s="73"/>
      <c r="AC1220" s="73"/>
      <c r="AD1220" s="73"/>
      <c r="AE1220" s="73"/>
      <c r="AF1220" s="73"/>
      <c r="AG1220" s="73"/>
      <c r="AH1220" s="73"/>
      <c r="AI1220" s="73"/>
      <c r="AJ1220" s="73"/>
    </row>
    <row r="1221" spans="1:36" x14ac:dyDescent="0.3">
      <c r="A1221">
        <v>4.2</v>
      </c>
      <c r="B1221" s="79">
        <f t="shared" si="172"/>
        <v>190744.74817439972</v>
      </c>
      <c r="C1221" s="53">
        <v>4.2</v>
      </c>
      <c r="D1221" s="80">
        <f>IF($C1221&gt;$G$20,IF('Silo Levels'!$L$28="Pumping",((PI()*((($C$19+$G$20)-$C1221)*($O$20/($O$19/2)))^2*((($O$20+$G$20)-$C1221))/3)*$D$1177)+(((PI()*((($C$19+$G$20)-$C1221)*($O$20/($O$19/2)))^2*(((($C$19+$G$20)-$C1221)*($O$20/($O$19/2)))*$AZ$21))/3)*$D$1177),(((PI()*((($C$19+$G$20)-$C1221)*($O$20/($O$19/2)))^2*((($O$20+$G$20)-$C1221)/3))*$D$1177)-((PI()*((($C$19+$G$20)-$C1221)*($O$20/($O$19/2)))^2*(((($C$19+$G$20)-$C1221)*($O$20/($O$19/2)))*$AZ$21)/3)*$D$1177))),IF('Silo Levels'!$L$28="Pumping",(($D$18*$D$1177)+((PI()*(($C$21/2)^2)*($G$20-$C1221))*$D$1177))+((($D$18+$H$18)/3)*$BD$21)+(((PI()*($C$21/2)^2*(($C$21/2)*$AZ$21))/3)*$D$1177),(($D$18*$D$1177)+((PI()*(($C$21/2)^2)*($G$20-$C1221))*$D$1177))+((($D$18+$H$18)/3)*$BD$21)-(((PI()*($C$21/2)^2*(($C$21/2)*$AZ$21))/3)*$D$1177)))</f>
        <v>186894.58582312157</v>
      </c>
      <c r="E1221" s="73">
        <v>4.2</v>
      </c>
      <c r="F1221" s="79">
        <f t="shared" si="174"/>
        <v>193091.99238082595</v>
      </c>
      <c r="G1221" s="53">
        <v>4.2</v>
      </c>
      <c r="H1221" s="80">
        <f>IF($G1221&gt;$G$20,IF('Silo Levels'!$L$29="Pumping",((PI()*((($C$19+$G$20)-$G1221)*($O$20/($O$19/2)))^2*((($O$20+$G$20)-$G1221))/3)*$H$1177)+(((PI()*((($C$19+$G$20)-$G1221)*($O$20/($O$19/2)))^2*(((($C$19+$G$20)-$G1221)*($O$20/($O$19/2)))*$AZ$22))/3)*$H$1177),(((PI()*((($C$19+$G$20)-$G1221)*($O$20/($O$19/2)))^2*((($O$20+$G$20)-$G1221)/3))*$H$1177)-((PI()*((($C$19+$G$20)-$G1221)*($O$20/($O$19/2)))^2*(((($C$19+$G$20)-$G1221)*($O$20/($O$19/2)))*$AZ$22)/3)*$H$1177))),IF('Silo Levels'!$L$29="Pumping",(($D$18*$H$1177)+((PI()*(($C$21/2)^2)*($G$20-$G1221))*$H$1177))+((($D$18+$H$18)/3)*$BD$22)+(((PI()*($C$21/2)^2*(($C$21/2)*$AZ$22))/3)*$H$1177),(($D$18*$H$1177)+((PI()*(($C$21/2)^2)*($G$20-$G1221))*$H$1177))+((($D$18+$H$18)/3)*$BD$22)-(((PI()*($C$21/2)^2*(($C$21/2)*$AZ$22))/3)*$H$1177)))</f>
        <v>189193.70300015682</v>
      </c>
      <c r="I1221" s="73">
        <v>4.2</v>
      </c>
      <c r="J1221" s="79">
        <f t="shared" si="173"/>
        <v>199478.68010528802</v>
      </c>
      <c r="K1221" s="53">
        <v>4.2</v>
      </c>
      <c r="L1221" s="80">
        <f>IF($K1221&gt;$G$20,IF('Silo Levels'!$L$30="Pumping",((PI()*((($C$19+$G$20)-$K1221)*($O$20/($O$19/2)))^2*((($O$20+$G$20)-$K1221))/3)*$L$1177)+(((PI()*((($C$19+$G$20)-$K1221)*($O$20/($O$19/2)))^2*(((($C$19+$G$20)-$K1221)*($O$20/($O$19/2)))*$AZ$23))/3)*$L$1177),(((PI()*((($C$19+$G$20)-$K1221)*($O$20/($O$19/2)))^2*((($O$20+$G$20)-$K1221)/3))*$L$1177)-((PI()*((($C$19+$G$20)-$K1221)*($O$20/($O$19/2)))^2*(((($C$19+$G$20)-$K1221)*($O$20/($O$19/2)))*$AZ$23)/3)*$L$1177))),IF('Silo Levels'!$L$30="Pumping",(($D$18*$L$1177)+((PI()*(($C$21/2)^2)*($G$20-$K1221))*$L$1177))+((($D$18+$H$18)/3)*$BD$23)+(((PI()*($C$21/2)^2*(($C$21/2)*$AZ$23))/3)*$L$1177),(($D$18*$L$1177)+((PI()*(($C$21/2)^2)*($G$20-$K1221))*$L$1177))+((($D$18+$H$18)/3)*$BD$23)-(((PI()*($C$21/2)^2*(($C$21/2)*$AZ$23))/3)*$L$1177)))</f>
        <v>195449.44043534578</v>
      </c>
      <c r="M1221" s="73"/>
      <c r="N1221" s="73"/>
      <c r="O1221" s="73"/>
      <c r="P1221" s="73"/>
      <c r="Q1221" s="73"/>
      <c r="R1221" s="73"/>
      <c r="S1221" s="73"/>
      <c r="T1221" s="73"/>
      <c r="U1221" s="73"/>
      <c r="V1221" s="73"/>
      <c r="W1221" s="73"/>
      <c r="X1221" s="73"/>
      <c r="Y1221" s="73"/>
      <c r="Z1221" s="73"/>
      <c r="AA1221" s="73"/>
      <c r="AB1221" s="73"/>
      <c r="AC1221" s="73"/>
      <c r="AD1221" s="73"/>
      <c r="AE1221" s="73"/>
      <c r="AF1221" s="73"/>
      <c r="AG1221" s="73"/>
      <c r="AH1221" s="73"/>
      <c r="AI1221" s="73"/>
      <c r="AJ1221" s="73"/>
    </row>
    <row r="1222" spans="1:36" x14ac:dyDescent="0.3">
      <c r="A1222">
        <v>4.3</v>
      </c>
      <c r="B1222" s="79">
        <f t="shared" si="172"/>
        <v>190358.39041928892</v>
      </c>
      <c r="C1222" s="53">
        <v>4.3</v>
      </c>
      <c r="D1222" s="80">
        <f>IF($C1222&gt;$G$20,IF('Silo Levels'!$L$28="Pumping",((PI()*((($C$19+$G$20)-$C1222)*($O$20/($O$19/2)))^2*((($O$20+$G$20)-$C1222))/3)*$D$1177)+(((PI()*((($C$19+$G$20)-$C1222)*($O$20/($O$19/2)))^2*(((($C$19+$G$20)-$C1222)*($O$20/($O$19/2)))*$AZ$21))/3)*$D$1177),(((PI()*((($C$19+$G$20)-$C1222)*($O$20/($O$19/2)))^2*((($O$20+$G$20)-$C1222)/3))*$D$1177)-((PI()*((($C$19+$G$20)-$C1222)*($O$20/($O$19/2)))^2*(((($C$19+$G$20)-$C1222)*($O$20/($O$19/2)))*$AZ$21)/3)*$D$1177))),IF('Silo Levels'!$L$28="Pumping",(($D$18*$D$1177)+((PI()*(($C$21/2)^2)*($G$20-$C1222))*$D$1177))+((($D$18+$H$18)/3)*$BD$21)+(((PI()*($C$21/2)^2*(($C$21/2)*$AZ$21))/3)*$D$1177),(($D$18*$D$1177)+((PI()*(($C$21/2)^2)*($G$20-$C1222))*$D$1177))+((($D$18+$H$18)/3)*$BD$21)-(((PI()*($C$21/2)^2*(($C$21/2)*$AZ$21))/3)*$D$1177)))</f>
        <v>186508.22806801077</v>
      </c>
      <c r="E1222" s="73">
        <v>4.3</v>
      </c>
      <c r="F1222" s="79">
        <f t="shared" si="174"/>
        <v>192700.80515377625</v>
      </c>
      <c r="G1222" s="53">
        <v>4.3</v>
      </c>
      <c r="H1222" s="80">
        <f>IF($G1222&gt;$G$20,IF('Silo Levels'!$L$29="Pumping",((PI()*((($C$19+$G$20)-$G1222)*($O$20/($O$19/2)))^2*((($O$20+$G$20)-$G1222))/3)*$H$1177)+(((PI()*((($C$19+$G$20)-$G1222)*($O$20/($O$19/2)))^2*(((($C$19+$G$20)-$G1222)*($O$20/($O$19/2)))*$AZ$22))/3)*$H$1177),(((PI()*((($C$19+$G$20)-$G1222)*($O$20/($O$19/2)))^2*((($O$20+$G$20)-$G1222)/3))*$H$1177)-((PI()*((($C$19+$G$20)-$G1222)*($O$20/($O$19/2)))^2*(((($C$19+$G$20)-$G1222)*($O$20/($O$19/2)))*$AZ$22)/3)*$H$1177))),IF('Silo Levels'!$L$29="Pumping",(($D$18*$H$1177)+((PI()*(($C$21/2)^2)*($G$20-$G1222))*$H$1177))+((($D$18+$H$18)/3)*$BD$22)+(((PI()*($C$21/2)^2*(($C$21/2)*$AZ$22))/3)*$H$1177),(($D$18*$H$1177)+((PI()*(($C$21/2)^2)*($G$20-$G1222))*$H$1177))+((($D$18+$H$18)/3)*$BD$22)-(((PI()*($C$21/2)^2*(($C$21/2)*$AZ$22))/3)*$H$1177)))</f>
        <v>188802.51577310712</v>
      </c>
      <c r="I1222" s="73">
        <v>4.3</v>
      </c>
      <c r="J1222" s="79">
        <f t="shared" si="173"/>
        <v>199074.3522220325</v>
      </c>
      <c r="K1222" s="53">
        <v>4.3</v>
      </c>
      <c r="L1222" s="80">
        <f>IF($K1222&gt;$G$20,IF('Silo Levels'!$L$30="Pumping",((PI()*((($C$19+$G$20)-$K1222)*($O$20/($O$19/2)))^2*((($O$20+$G$20)-$K1222))/3)*$L$1177)+(((PI()*((($C$19+$G$20)-$K1222)*($O$20/($O$19/2)))^2*(((($C$19+$G$20)-$K1222)*($O$20/($O$19/2)))*$AZ$23))/3)*$L$1177),(((PI()*((($C$19+$G$20)-$K1222)*($O$20/($O$19/2)))^2*((($O$20+$G$20)-$K1222)/3))*$L$1177)-((PI()*((($C$19+$G$20)-$K1222)*($O$20/($O$19/2)))^2*(((($C$19+$G$20)-$K1222)*($O$20/($O$19/2)))*$AZ$23)/3)*$L$1177))),IF('Silo Levels'!$L$30="Pumping",(($D$18*$L$1177)+((PI()*(($C$21/2)^2)*($G$20-$K1222))*$L$1177))+((($D$18+$H$18)/3)*$BD$23)+(((PI()*($C$21/2)^2*(($C$21/2)*$AZ$23))/3)*$L$1177),(($D$18*$L$1177)+((PI()*(($C$21/2)^2)*($G$20-$K1222))*$L$1177))+((($D$18+$H$18)/3)*$BD$23)-(((PI()*($C$21/2)^2*(($C$21/2)*$AZ$23))/3)*$L$1177)))</f>
        <v>195045.11255209026</v>
      </c>
      <c r="M1222" s="73"/>
      <c r="N1222" s="73"/>
      <c r="O1222" s="73"/>
      <c r="P1222" s="73"/>
      <c r="Q1222" s="73"/>
      <c r="R1222" s="73"/>
      <c r="S1222" s="73"/>
      <c r="T1222" s="73"/>
      <c r="U1222" s="73"/>
      <c r="V1222" s="73"/>
      <c r="W1222" s="73"/>
      <c r="X1222" s="73"/>
      <c r="Y1222" s="73"/>
      <c r="Z1222" s="73"/>
      <c r="AA1222" s="73"/>
      <c r="AB1222" s="73"/>
      <c r="AC1222" s="73"/>
      <c r="AD1222" s="73"/>
      <c r="AE1222" s="73"/>
      <c r="AF1222" s="73"/>
      <c r="AG1222" s="73"/>
      <c r="AH1222" s="73"/>
      <c r="AI1222" s="73"/>
      <c r="AJ1222" s="73"/>
    </row>
    <row r="1223" spans="1:36" x14ac:dyDescent="0.3">
      <c r="A1223">
        <v>4.4000000000000004</v>
      </c>
      <c r="B1223" s="79">
        <f t="shared" si="172"/>
        <v>189972.03266417806</v>
      </c>
      <c r="C1223" s="53">
        <v>4.4000000000000004</v>
      </c>
      <c r="D1223" s="80">
        <f>IF($C1223&gt;$G$20,IF('Silo Levels'!$L$28="Pumping",((PI()*((($C$19+$G$20)-$C1223)*($O$20/($O$19/2)))^2*((($O$20+$G$20)-$C1223))/3)*$D$1177)+(((PI()*((($C$19+$G$20)-$C1223)*($O$20/($O$19/2)))^2*(((($C$19+$G$20)-$C1223)*($O$20/($O$19/2)))*$AZ$21))/3)*$D$1177),(((PI()*((($C$19+$G$20)-$C1223)*($O$20/($O$19/2)))^2*((($O$20+$G$20)-$C1223)/3))*$D$1177)-((PI()*((($C$19+$G$20)-$C1223)*($O$20/($O$19/2)))^2*(((($C$19+$G$20)-$C1223)*($O$20/($O$19/2)))*$AZ$21)/3)*$D$1177))),IF('Silo Levels'!$L$28="Pumping",(($D$18*$D$1177)+((PI()*(($C$21/2)^2)*($G$20-$C1223))*$D$1177))+((($D$18+$H$18)/3)*$BD$21)+(((PI()*($C$21/2)^2*(($C$21/2)*$AZ$21))/3)*$D$1177),(($D$18*$D$1177)+((PI()*(($C$21/2)^2)*($G$20-$C1223))*$D$1177))+((($D$18+$H$18)/3)*$BD$21)-(((PI()*($C$21/2)^2*(($C$21/2)*$AZ$21))/3)*$D$1177)))</f>
        <v>186121.8703128999</v>
      </c>
      <c r="E1223" s="73">
        <v>4.4000000000000004</v>
      </c>
      <c r="F1223" s="79">
        <f t="shared" si="174"/>
        <v>192309.61792672653</v>
      </c>
      <c r="G1223" s="53">
        <v>4.4000000000000004</v>
      </c>
      <c r="H1223" s="80">
        <f>IF($G1223&gt;$G$20,IF('Silo Levels'!$L$29="Pumping",((PI()*((($C$19+$G$20)-$G1223)*($O$20/($O$19/2)))^2*((($O$20+$G$20)-$G1223))/3)*$H$1177)+(((PI()*((($C$19+$G$20)-$G1223)*($O$20/($O$19/2)))^2*(((($C$19+$G$20)-$G1223)*($O$20/($O$19/2)))*$AZ$22))/3)*$H$1177),(((PI()*((($C$19+$G$20)-$G1223)*($O$20/($O$19/2)))^2*((($O$20+$G$20)-$G1223)/3))*$H$1177)-((PI()*((($C$19+$G$20)-$G1223)*($O$20/($O$19/2)))^2*(((($C$19+$G$20)-$G1223)*($O$20/($O$19/2)))*$AZ$22)/3)*$H$1177))),IF('Silo Levels'!$L$29="Pumping",(($D$18*$H$1177)+((PI()*(($C$21/2)^2)*($G$20-$G1223))*$H$1177))+((($D$18+$H$18)/3)*$BD$22)+(((PI()*($C$21/2)^2*(($C$21/2)*$AZ$22))/3)*$H$1177),(($D$18*$H$1177)+((PI()*(($C$21/2)^2)*($G$20-$G1223))*$H$1177))+((($D$18+$H$18)/3)*$BD$22)-(((PI()*($C$21/2)^2*(($C$21/2)*$AZ$22))/3)*$H$1177)))</f>
        <v>188411.3285460574</v>
      </c>
      <c r="I1223" s="73">
        <v>4.4000000000000004</v>
      </c>
      <c r="J1223" s="79">
        <f t="shared" si="173"/>
        <v>198670.02433877697</v>
      </c>
      <c r="K1223" s="53">
        <v>4.4000000000000004</v>
      </c>
      <c r="L1223" s="80">
        <f>IF($K1223&gt;$G$20,IF('Silo Levels'!$L$30="Pumping",((PI()*((($C$19+$G$20)-$K1223)*($O$20/($O$19/2)))^2*((($O$20+$G$20)-$K1223))/3)*$L$1177)+(((PI()*((($C$19+$G$20)-$K1223)*($O$20/($O$19/2)))^2*(((($C$19+$G$20)-$K1223)*($O$20/($O$19/2)))*$AZ$23))/3)*$L$1177),(((PI()*((($C$19+$G$20)-$K1223)*($O$20/($O$19/2)))^2*((($O$20+$G$20)-$K1223)/3))*$L$1177)-((PI()*((($C$19+$G$20)-$K1223)*($O$20/($O$19/2)))^2*(((($C$19+$G$20)-$K1223)*($O$20/($O$19/2)))*$AZ$23)/3)*$L$1177))),IF('Silo Levels'!$L$30="Pumping",(($D$18*$L$1177)+((PI()*(($C$21/2)^2)*($G$20-$K1223))*$L$1177))+((($D$18+$H$18)/3)*$BD$23)+(((PI()*($C$21/2)^2*(($C$21/2)*$AZ$23))/3)*$L$1177),(($D$18*$L$1177)+((PI()*(($C$21/2)^2)*($G$20-$K1223))*$L$1177))+((($D$18+$H$18)/3)*$BD$23)-(((PI()*($C$21/2)^2*(($C$21/2)*$AZ$23))/3)*$L$1177)))</f>
        <v>194640.78466883473</v>
      </c>
      <c r="M1223" s="73"/>
      <c r="N1223" s="73"/>
      <c r="O1223" s="73"/>
      <c r="P1223" s="73"/>
      <c r="Q1223" s="73"/>
      <c r="R1223" s="73"/>
      <c r="S1223" s="73"/>
      <c r="T1223" s="73"/>
      <c r="U1223" s="73"/>
      <c r="V1223" s="73"/>
      <c r="W1223" s="73"/>
      <c r="X1223" s="73"/>
      <c r="Y1223" s="73"/>
      <c r="Z1223" s="73"/>
      <c r="AA1223" s="73"/>
      <c r="AB1223" s="73"/>
      <c r="AC1223" s="73"/>
      <c r="AD1223" s="73"/>
      <c r="AE1223" s="73"/>
      <c r="AF1223" s="73"/>
      <c r="AG1223" s="73"/>
      <c r="AH1223" s="73"/>
      <c r="AI1223" s="73"/>
      <c r="AJ1223" s="73"/>
    </row>
    <row r="1224" spans="1:36" x14ac:dyDescent="0.3">
      <c r="A1224">
        <v>4.5</v>
      </c>
      <c r="B1224" s="79">
        <f t="shared" si="172"/>
        <v>189585.67490906722</v>
      </c>
      <c r="C1224" s="53">
        <v>4.5</v>
      </c>
      <c r="D1224" s="80">
        <f>IF($C1224&gt;$G$20,IF('Silo Levels'!$L$28="Pumping",((PI()*((($C$19+$G$20)-$C1224)*($O$20/($O$19/2)))^2*((($O$20+$G$20)-$C1224))/3)*$D$1177)+(((PI()*((($C$19+$G$20)-$C1224)*($O$20/($O$19/2)))^2*(((($C$19+$G$20)-$C1224)*($O$20/($O$19/2)))*$AZ$21))/3)*$D$1177),(((PI()*((($C$19+$G$20)-$C1224)*($O$20/($O$19/2)))^2*((($O$20+$G$20)-$C1224)/3))*$D$1177)-((PI()*((($C$19+$G$20)-$C1224)*($O$20/($O$19/2)))^2*(((($C$19+$G$20)-$C1224)*($O$20/($O$19/2)))*$AZ$21)/3)*$D$1177))),IF('Silo Levels'!$L$28="Pumping",(($D$18*$D$1177)+((PI()*(($C$21/2)^2)*($G$20-$C1224))*$D$1177))+((($D$18+$H$18)/3)*$BD$21)+(((PI()*($C$21/2)^2*(($C$21/2)*$AZ$21))/3)*$D$1177),(($D$18*$D$1177)+((PI()*(($C$21/2)^2)*($G$20-$C1224))*$D$1177))+((($D$18+$H$18)/3)*$BD$21)-(((PI()*($C$21/2)^2*(($C$21/2)*$AZ$21))/3)*$D$1177)))</f>
        <v>185735.51255778907</v>
      </c>
      <c r="E1224" s="73">
        <v>4.5</v>
      </c>
      <c r="F1224" s="79">
        <f t="shared" si="174"/>
        <v>191918.43069967677</v>
      </c>
      <c r="G1224" s="53">
        <v>4.5</v>
      </c>
      <c r="H1224" s="80">
        <f>IF($G1224&gt;$G$20,IF('Silo Levels'!$L$29="Pumping",((PI()*((($C$19+$G$20)-$G1224)*($O$20/($O$19/2)))^2*((($O$20+$G$20)-$G1224))/3)*$H$1177)+(((PI()*((($C$19+$G$20)-$G1224)*($O$20/($O$19/2)))^2*(((($C$19+$G$20)-$G1224)*($O$20/($O$19/2)))*$AZ$22))/3)*$H$1177),(((PI()*((($C$19+$G$20)-$G1224)*($O$20/($O$19/2)))^2*((($O$20+$G$20)-$G1224)/3))*$H$1177)-((PI()*((($C$19+$G$20)-$G1224)*($O$20/($O$19/2)))^2*(((($C$19+$G$20)-$G1224)*($O$20/($O$19/2)))*$AZ$22)/3)*$H$1177))),IF('Silo Levels'!$L$29="Pumping",(($D$18*$H$1177)+((PI()*(($C$21/2)^2)*($G$20-$G1224))*$H$1177))+((($D$18+$H$18)/3)*$BD$22)+(((PI()*($C$21/2)^2*(($C$21/2)*$AZ$22))/3)*$H$1177),(($D$18*$H$1177)+((PI()*(($C$21/2)^2)*($G$20-$G1224))*$H$1177))+((($D$18+$H$18)/3)*$BD$22)-(((PI()*($C$21/2)^2*(($C$21/2)*$AZ$22))/3)*$H$1177)))</f>
        <v>188020.14131900764</v>
      </c>
      <c r="I1224" s="73">
        <v>4.5</v>
      </c>
      <c r="J1224" s="79">
        <f t="shared" si="173"/>
        <v>198265.69645552142</v>
      </c>
      <c r="K1224" s="53">
        <v>4.5</v>
      </c>
      <c r="L1224" s="80">
        <f>IF($K1224&gt;$G$20,IF('Silo Levels'!$L$30="Pumping",((PI()*((($C$19+$G$20)-$K1224)*($O$20/($O$19/2)))^2*((($O$20+$G$20)-$K1224))/3)*$L$1177)+(((PI()*((($C$19+$G$20)-$K1224)*($O$20/($O$19/2)))^2*(((($C$19+$G$20)-$K1224)*($O$20/($O$19/2)))*$AZ$23))/3)*$L$1177),(((PI()*((($C$19+$G$20)-$K1224)*($O$20/($O$19/2)))^2*((($O$20+$G$20)-$K1224)/3))*$L$1177)-((PI()*((($C$19+$G$20)-$K1224)*($O$20/($O$19/2)))^2*(((($C$19+$G$20)-$K1224)*($O$20/($O$19/2)))*$AZ$23)/3)*$L$1177))),IF('Silo Levels'!$L$30="Pumping",(($D$18*$L$1177)+((PI()*(($C$21/2)^2)*($G$20-$K1224))*$L$1177))+((($D$18+$H$18)/3)*$BD$23)+(((PI()*($C$21/2)^2*(($C$21/2)*$AZ$23))/3)*$L$1177),(($D$18*$L$1177)+((PI()*(($C$21/2)^2)*($G$20-$K1224))*$L$1177))+((($D$18+$H$18)/3)*$BD$23)-(((PI()*($C$21/2)^2*(($C$21/2)*$AZ$23))/3)*$L$1177)))</f>
        <v>194236.45678557918</v>
      </c>
      <c r="M1224" s="73"/>
      <c r="N1224" s="73"/>
      <c r="O1224" s="73"/>
      <c r="P1224" s="73"/>
      <c r="Q1224" s="73"/>
      <c r="R1224" s="73"/>
      <c r="S1224" s="73"/>
      <c r="T1224" s="73"/>
      <c r="U1224" s="73"/>
      <c r="V1224" s="73"/>
      <c r="W1224" s="73"/>
      <c r="X1224" s="73"/>
      <c r="Y1224" s="73"/>
      <c r="Z1224" s="73"/>
      <c r="AA1224" s="73"/>
      <c r="AB1224" s="73"/>
      <c r="AC1224" s="73"/>
      <c r="AD1224" s="73"/>
      <c r="AE1224" s="73"/>
      <c r="AF1224" s="73"/>
      <c r="AG1224" s="73"/>
      <c r="AH1224" s="73"/>
      <c r="AI1224" s="73"/>
      <c r="AJ1224" s="73"/>
    </row>
    <row r="1225" spans="1:36" x14ac:dyDescent="0.3">
      <c r="A1225">
        <v>4.5999999999999996</v>
      </c>
      <c r="B1225" s="79">
        <f t="shared" si="172"/>
        <v>189199.31715395636</v>
      </c>
      <c r="C1225" s="53">
        <v>4.5999999999999996</v>
      </c>
      <c r="D1225" s="80">
        <f>IF($C1225&gt;$G$20,IF('Silo Levels'!$L$28="Pumping",((PI()*((($C$19+$G$20)-$C1225)*($O$20/($O$19/2)))^2*((($O$20+$G$20)-$C1225))/3)*$D$1177)+(((PI()*((($C$19+$G$20)-$C1225)*($O$20/($O$19/2)))^2*(((($C$19+$G$20)-$C1225)*($O$20/($O$19/2)))*$AZ$21))/3)*$D$1177),(((PI()*((($C$19+$G$20)-$C1225)*($O$20/($O$19/2)))^2*((($O$20+$G$20)-$C1225)/3))*$D$1177)-((PI()*((($C$19+$G$20)-$C1225)*($O$20/($O$19/2)))^2*(((($C$19+$G$20)-$C1225)*($O$20/($O$19/2)))*$AZ$21)/3)*$D$1177))),IF('Silo Levels'!$L$28="Pumping",(($D$18*$D$1177)+((PI()*(($C$21/2)^2)*($G$20-$C1225))*$D$1177))+((($D$18+$H$18)/3)*$BD$21)+(((PI()*($C$21/2)^2*(($C$21/2)*$AZ$21))/3)*$D$1177),(($D$18*$D$1177)+((PI()*(($C$21/2)^2)*($G$20-$C1225))*$D$1177))+((($D$18+$H$18)/3)*$BD$21)-(((PI()*($C$21/2)^2*(($C$21/2)*$AZ$21))/3)*$D$1177)))</f>
        <v>185349.15480267821</v>
      </c>
      <c r="E1225" s="73">
        <v>4.5999999999999996</v>
      </c>
      <c r="F1225" s="79">
        <f t="shared" si="174"/>
        <v>191527.24347262704</v>
      </c>
      <c r="G1225" s="53">
        <v>4.5999999999999996</v>
      </c>
      <c r="H1225" s="80">
        <f>IF($G1225&gt;$G$20,IF('Silo Levels'!$L$29="Pumping",((PI()*((($C$19+$G$20)-$G1225)*($O$20/($O$19/2)))^2*((($O$20+$G$20)-$G1225))/3)*$H$1177)+(((PI()*((($C$19+$G$20)-$G1225)*($O$20/($O$19/2)))^2*(((($C$19+$G$20)-$G1225)*($O$20/($O$19/2)))*$AZ$22))/3)*$H$1177),(((PI()*((($C$19+$G$20)-$G1225)*($O$20/($O$19/2)))^2*((($O$20+$G$20)-$G1225)/3))*$H$1177)-((PI()*((($C$19+$G$20)-$G1225)*($O$20/($O$19/2)))^2*(((($C$19+$G$20)-$G1225)*($O$20/($O$19/2)))*$AZ$22)/3)*$H$1177))),IF('Silo Levels'!$L$29="Pumping",(($D$18*$H$1177)+((PI()*(($C$21/2)^2)*($G$20-$G1225))*$H$1177))+((($D$18+$H$18)/3)*$BD$22)+(((PI()*($C$21/2)^2*(($C$21/2)*$AZ$22))/3)*$H$1177),(($D$18*$H$1177)+((PI()*(($C$21/2)^2)*($G$20-$G1225))*$H$1177))+((($D$18+$H$18)/3)*$BD$22)-(((PI()*($C$21/2)^2*(($C$21/2)*$AZ$22))/3)*$H$1177)))</f>
        <v>187628.95409195792</v>
      </c>
      <c r="I1225" s="73">
        <v>4.5999999999999996</v>
      </c>
      <c r="J1225" s="79">
        <f t="shared" si="173"/>
        <v>197861.3685722659</v>
      </c>
      <c r="K1225" s="53">
        <v>4.5999999999999996</v>
      </c>
      <c r="L1225" s="80">
        <f>IF($K1225&gt;$G$20,IF('Silo Levels'!$L$30="Pumping",((PI()*((($C$19+$G$20)-$K1225)*($O$20/($O$19/2)))^2*((($O$20+$G$20)-$K1225))/3)*$L$1177)+(((PI()*((($C$19+$G$20)-$K1225)*($O$20/($O$19/2)))^2*(((($C$19+$G$20)-$K1225)*($O$20/($O$19/2)))*$AZ$23))/3)*$L$1177),(((PI()*((($C$19+$G$20)-$K1225)*($O$20/($O$19/2)))^2*((($O$20+$G$20)-$K1225)/3))*$L$1177)-((PI()*((($C$19+$G$20)-$K1225)*($O$20/($O$19/2)))^2*(((($C$19+$G$20)-$K1225)*($O$20/($O$19/2)))*$AZ$23)/3)*$L$1177))),IF('Silo Levels'!$L$30="Pumping",(($D$18*$L$1177)+((PI()*(($C$21/2)^2)*($G$20-$K1225))*$L$1177))+((($D$18+$H$18)/3)*$BD$23)+(((PI()*($C$21/2)^2*(($C$21/2)*$AZ$23))/3)*$L$1177),(($D$18*$L$1177)+((PI()*(($C$21/2)^2)*($G$20-$K1225))*$L$1177))+((($D$18+$H$18)/3)*$BD$23)-(((PI()*($C$21/2)^2*(($C$21/2)*$AZ$23))/3)*$L$1177)))</f>
        <v>193832.12890232366</v>
      </c>
      <c r="M1225" s="73"/>
      <c r="N1225" s="73"/>
      <c r="O1225" s="73"/>
      <c r="P1225" s="73"/>
      <c r="Q1225" s="73"/>
      <c r="R1225" s="73"/>
      <c r="S1225" s="73"/>
      <c r="T1225" s="73"/>
      <c r="U1225" s="73"/>
      <c r="V1225" s="73"/>
      <c r="W1225" s="73"/>
      <c r="X1225" s="73"/>
      <c r="Y1225" s="73"/>
      <c r="Z1225" s="73"/>
      <c r="AA1225" s="73"/>
      <c r="AB1225" s="73"/>
      <c r="AC1225" s="73"/>
      <c r="AD1225" s="73"/>
      <c r="AE1225" s="73"/>
      <c r="AF1225" s="73"/>
      <c r="AG1225" s="73"/>
      <c r="AH1225" s="73"/>
      <c r="AI1225" s="73"/>
      <c r="AJ1225" s="73"/>
    </row>
    <row r="1226" spans="1:36" x14ac:dyDescent="0.3">
      <c r="A1226">
        <v>4.7</v>
      </c>
      <c r="B1226" s="79">
        <f t="shared" si="172"/>
        <v>188812.95939884553</v>
      </c>
      <c r="C1226" s="53">
        <v>4.7</v>
      </c>
      <c r="D1226" s="80">
        <f>IF($C1226&gt;$G$20,IF('Silo Levels'!$L$28="Pumping",((PI()*((($C$19+$G$20)-$C1226)*($O$20/($O$19/2)))^2*((($O$20+$G$20)-$C1226))/3)*$D$1177)+(((PI()*((($C$19+$G$20)-$C1226)*($O$20/($O$19/2)))^2*(((($C$19+$G$20)-$C1226)*($O$20/($O$19/2)))*$AZ$21))/3)*$D$1177),(((PI()*((($C$19+$G$20)-$C1226)*($O$20/($O$19/2)))^2*((($O$20+$G$20)-$C1226)/3))*$D$1177)-((PI()*((($C$19+$G$20)-$C1226)*($O$20/($O$19/2)))^2*(((($C$19+$G$20)-$C1226)*($O$20/($O$19/2)))*$AZ$21)/3)*$D$1177))),IF('Silo Levels'!$L$28="Pumping",(($D$18*$D$1177)+((PI()*(($C$21/2)^2)*($G$20-$C1226))*$D$1177))+((($D$18+$H$18)/3)*$BD$21)+(((PI()*($C$21/2)^2*(($C$21/2)*$AZ$21))/3)*$D$1177),(($D$18*$D$1177)+((PI()*(($C$21/2)^2)*($G$20-$C1226))*$D$1177))+((($D$18+$H$18)/3)*$BD$21)-(((PI()*($C$21/2)^2*(($C$21/2)*$AZ$21))/3)*$D$1177)))</f>
        <v>184962.79704756738</v>
      </c>
      <c r="E1226" s="73">
        <v>4.7</v>
      </c>
      <c r="F1226" s="79">
        <f t="shared" si="174"/>
        <v>191136.05624557732</v>
      </c>
      <c r="G1226" s="53">
        <v>4.7</v>
      </c>
      <c r="H1226" s="80">
        <f>IF($G1226&gt;$G$20,IF('Silo Levels'!$L$29="Pumping",((PI()*((($C$19+$G$20)-$G1226)*($O$20/($O$19/2)))^2*((($O$20+$G$20)-$G1226))/3)*$H$1177)+(((PI()*((($C$19+$G$20)-$G1226)*($O$20/($O$19/2)))^2*(((($C$19+$G$20)-$G1226)*($O$20/($O$19/2)))*$AZ$22))/3)*$H$1177),(((PI()*((($C$19+$G$20)-$G1226)*($O$20/($O$19/2)))^2*((($O$20+$G$20)-$G1226)/3))*$H$1177)-((PI()*((($C$19+$G$20)-$G1226)*($O$20/($O$19/2)))^2*(((($C$19+$G$20)-$G1226)*($O$20/($O$19/2)))*$AZ$22)/3)*$H$1177))),IF('Silo Levels'!$L$29="Pumping",(($D$18*$H$1177)+((PI()*(($C$21/2)^2)*($G$20-$G1226))*$H$1177))+((($D$18+$H$18)/3)*$BD$22)+(((PI()*($C$21/2)^2*(($C$21/2)*$AZ$22))/3)*$H$1177),(($D$18*$H$1177)+((PI()*(($C$21/2)^2)*($G$20-$G1226))*$H$1177))+((($D$18+$H$18)/3)*$BD$22)-(((PI()*($C$21/2)^2*(($C$21/2)*$AZ$22))/3)*$H$1177)))</f>
        <v>187237.76686490819</v>
      </c>
      <c r="I1226" s="73">
        <v>4.7</v>
      </c>
      <c r="J1226" s="79">
        <f t="shared" si="173"/>
        <v>197457.04068901035</v>
      </c>
      <c r="K1226" s="53">
        <v>4.7</v>
      </c>
      <c r="L1226" s="80">
        <f>IF($K1226&gt;$G$20,IF('Silo Levels'!$L$30="Pumping",((PI()*((($C$19+$G$20)-$K1226)*($O$20/($O$19/2)))^2*((($O$20+$G$20)-$K1226))/3)*$L$1177)+(((PI()*((($C$19+$G$20)-$K1226)*($O$20/($O$19/2)))^2*(((($C$19+$G$20)-$K1226)*($O$20/($O$19/2)))*$AZ$23))/3)*$L$1177),(((PI()*((($C$19+$G$20)-$K1226)*($O$20/($O$19/2)))^2*((($O$20+$G$20)-$K1226)/3))*$L$1177)-((PI()*((($C$19+$G$20)-$K1226)*($O$20/($O$19/2)))^2*(((($C$19+$G$20)-$K1226)*($O$20/($O$19/2)))*$AZ$23)/3)*$L$1177))),IF('Silo Levels'!$L$30="Pumping",(($D$18*$L$1177)+((PI()*(($C$21/2)^2)*($G$20-$K1226))*$L$1177))+((($D$18+$H$18)/3)*$BD$23)+(((PI()*($C$21/2)^2*(($C$21/2)*$AZ$23))/3)*$L$1177),(($D$18*$L$1177)+((PI()*(($C$21/2)^2)*($G$20-$K1226))*$L$1177))+((($D$18+$H$18)/3)*$BD$23)-(((PI()*($C$21/2)^2*(($C$21/2)*$AZ$23))/3)*$L$1177)))</f>
        <v>193427.80101906811</v>
      </c>
      <c r="M1226" s="73"/>
      <c r="N1226" s="73"/>
      <c r="O1226" s="73"/>
      <c r="P1226" s="73"/>
      <c r="Q1226" s="73"/>
      <c r="R1226" s="73"/>
      <c r="S1226" s="73"/>
      <c r="T1226" s="73"/>
      <c r="U1226" s="73"/>
      <c r="V1226" s="73"/>
      <c r="W1226" s="73"/>
      <c r="X1226" s="73"/>
      <c r="Y1226" s="73"/>
      <c r="Z1226" s="73"/>
      <c r="AA1226" s="73"/>
      <c r="AB1226" s="73"/>
      <c r="AC1226" s="73"/>
      <c r="AD1226" s="73"/>
      <c r="AE1226" s="73"/>
      <c r="AF1226" s="73"/>
      <c r="AG1226" s="73"/>
      <c r="AH1226" s="73"/>
      <c r="AI1226" s="73"/>
      <c r="AJ1226" s="73"/>
    </row>
    <row r="1227" spans="1:36" x14ac:dyDescent="0.3">
      <c r="A1227">
        <v>4.8</v>
      </c>
      <c r="B1227" s="79">
        <f t="shared" si="172"/>
        <v>188426.6016437347</v>
      </c>
      <c r="C1227" s="53">
        <v>4.8</v>
      </c>
      <c r="D1227" s="80">
        <f>IF($C1227&gt;$G$20,IF('Silo Levels'!$L$28="Pumping",((PI()*((($C$19+$G$20)-$C1227)*($O$20/($O$19/2)))^2*((($O$20+$G$20)-$C1227))/3)*$D$1177)+(((PI()*((($C$19+$G$20)-$C1227)*($O$20/($O$19/2)))^2*(((($C$19+$G$20)-$C1227)*($O$20/($O$19/2)))*$AZ$21))/3)*$D$1177),(((PI()*((($C$19+$G$20)-$C1227)*($O$20/($O$19/2)))^2*((($O$20+$G$20)-$C1227)/3))*$D$1177)-((PI()*((($C$19+$G$20)-$C1227)*($O$20/($O$19/2)))^2*(((($C$19+$G$20)-$C1227)*($O$20/($O$19/2)))*$AZ$21)/3)*$D$1177))),IF('Silo Levels'!$L$28="Pumping",(($D$18*$D$1177)+((PI()*(($C$21/2)^2)*($G$20-$C1227))*$D$1177))+((($D$18+$H$18)/3)*$BD$21)+(((PI()*($C$21/2)^2*(($C$21/2)*$AZ$21))/3)*$D$1177),(($D$18*$D$1177)+((PI()*(($C$21/2)^2)*($G$20-$C1227))*$D$1177))+((($D$18+$H$18)/3)*$BD$21)-(((PI()*($C$21/2)^2*(($C$21/2)*$AZ$21))/3)*$D$1177)))</f>
        <v>184576.43929245655</v>
      </c>
      <c r="E1227" s="73">
        <v>4.8</v>
      </c>
      <c r="F1227" s="79">
        <f t="shared" si="174"/>
        <v>190744.86901852762</v>
      </c>
      <c r="G1227" s="53">
        <v>4.8</v>
      </c>
      <c r="H1227" s="80">
        <f>IF($G1227&gt;$G$20,IF('Silo Levels'!$L$29="Pumping",((PI()*((($C$19+$G$20)-$G1227)*($O$20/($O$19/2)))^2*((($O$20+$G$20)-$G1227))/3)*$H$1177)+(((PI()*((($C$19+$G$20)-$G1227)*($O$20/($O$19/2)))^2*(((($C$19+$G$20)-$G1227)*($O$20/($O$19/2)))*$AZ$22))/3)*$H$1177),(((PI()*((($C$19+$G$20)-$G1227)*($O$20/($O$19/2)))^2*((($O$20+$G$20)-$G1227)/3))*$H$1177)-((PI()*((($C$19+$G$20)-$G1227)*($O$20/($O$19/2)))^2*(((($C$19+$G$20)-$G1227)*($O$20/($O$19/2)))*$AZ$22)/3)*$H$1177))),IF('Silo Levels'!$L$29="Pumping",(($D$18*$H$1177)+((PI()*(($C$21/2)^2)*($G$20-$G1227))*$H$1177))+((($D$18+$H$18)/3)*$BD$22)+(((PI()*($C$21/2)^2*(($C$21/2)*$AZ$22))/3)*$H$1177),(($D$18*$H$1177)+((PI()*(($C$21/2)^2)*($G$20-$G1227))*$H$1177))+((($D$18+$H$18)/3)*$BD$22)-(((PI()*($C$21/2)^2*(($C$21/2)*$AZ$22))/3)*$H$1177)))</f>
        <v>186846.57963785849</v>
      </c>
      <c r="I1227" s="73">
        <v>4.8</v>
      </c>
      <c r="J1227" s="79">
        <f t="shared" si="173"/>
        <v>197052.71280575485</v>
      </c>
      <c r="K1227" s="53">
        <v>4.8</v>
      </c>
      <c r="L1227" s="80">
        <f>IF($K1227&gt;$G$20,IF('Silo Levels'!$L$30="Pumping",((PI()*((($C$19+$G$20)-$K1227)*($O$20/($O$19/2)))^2*((($O$20+$G$20)-$K1227))/3)*$L$1177)+(((PI()*((($C$19+$G$20)-$K1227)*($O$20/($O$19/2)))^2*(((($C$19+$G$20)-$K1227)*($O$20/($O$19/2)))*$AZ$23))/3)*$L$1177),(((PI()*((($C$19+$G$20)-$K1227)*($O$20/($O$19/2)))^2*((($O$20+$G$20)-$K1227)/3))*$L$1177)-((PI()*((($C$19+$G$20)-$K1227)*($O$20/($O$19/2)))^2*(((($C$19+$G$20)-$K1227)*($O$20/($O$19/2)))*$AZ$23)/3)*$L$1177))),IF('Silo Levels'!$L$30="Pumping",(($D$18*$L$1177)+((PI()*(($C$21/2)^2)*($G$20-$K1227))*$L$1177))+((($D$18+$H$18)/3)*$BD$23)+(((PI()*($C$21/2)^2*(($C$21/2)*$AZ$23))/3)*$L$1177),(($D$18*$L$1177)+((PI()*(($C$21/2)^2)*($G$20-$K1227))*$L$1177))+((($D$18+$H$18)/3)*$BD$23)-(((PI()*($C$21/2)^2*(($C$21/2)*$AZ$23))/3)*$L$1177)))</f>
        <v>193023.47313581262</v>
      </c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  <c r="AI1227" s="73"/>
      <c r="AJ1227" s="73"/>
    </row>
    <row r="1228" spans="1:36" x14ac:dyDescent="0.3">
      <c r="A1228">
        <v>4.9000000000000004</v>
      </c>
      <c r="B1228" s="79">
        <f t="shared" si="172"/>
        <v>188040.24388862387</v>
      </c>
      <c r="C1228" s="53">
        <v>4.9000000000000004</v>
      </c>
      <c r="D1228" s="80">
        <f>IF($C1228&gt;$G$20,IF('Silo Levels'!$L$28="Pumping",((PI()*((($C$19+$G$20)-$C1228)*($O$20/($O$19/2)))^2*((($O$20+$G$20)-$C1228))/3)*$D$1177)+(((PI()*((($C$19+$G$20)-$C1228)*($O$20/($O$19/2)))^2*(((($C$19+$G$20)-$C1228)*($O$20/($O$19/2)))*$AZ$21))/3)*$D$1177),(((PI()*((($C$19+$G$20)-$C1228)*($O$20/($O$19/2)))^2*((($O$20+$G$20)-$C1228)/3))*$D$1177)-((PI()*((($C$19+$G$20)-$C1228)*($O$20/($O$19/2)))^2*(((($C$19+$G$20)-$C1228)*($O$20/($O$19/2)))*$AZ$21)/3)*$D$1177))),IF('Silo Levels'!$L$28="Pumping",(($D$18*$D$1177)+((PI()*(($C$21/2)^2)*($G$20-$C1228))*$D$1177))+((($D$18+$H$18)/3)*$BD$21)+(((PI()*($C$21/2)^2*(($C$21/2)*$AZ$21))/3)*$D$1177),(($D$18*$D$1177)+((PI()*(($C$21/2)^2)*($G$20-$C1228))*$D$1177))+((($D$18+$H$18)/3)*$BD$21)-(((PI()*($C$21/2)^2*(($C$21/2)*$AZ$21))/3)*$D$1177)))</f>
        <v>184190.08153734572</v>
      </c>
      <c r="E1228" s="73">
        <v>4.9000000000000004</v>
      </c>
      <c r="F1228" s="79">
        <f t="shared" si="174"/>
        <v>190353.68179147789</v>
      </c>
      <c r="G1228" s="53">
        <v>4.9000000000000004</v>
      </c>
      <c r="H1228" s="80">
        <f>IF($G1228&gt;$G$20,IF('Silo Levels'!$L$29="Pumping",((PI()*((($C$19+$G$20)-$G1228)*($O$20/($O$19/2)))^2*((($O$20+$G$20)-$G1228))/3)*$H$1177)+(((PI()*((($C$19+$G$20)-$G1228)*($O$20/($O$19/2)))^2*(((($C$19+$G$20)-$G1228)*($O$20/($O$19/2)))*$AZ$22))/3)*$H$1177),(((PI()*((($C$19+$G$20)-$G1228)*($O$20/($O$19/2)))^2*((($O$20+$G$20)-$G1228)/3))*$H$1177)-((PI()*((($C$19+$G$20)-$G1228)*($O$20/($O$19/2)))^2*(((($C$19+$G$20)-$G1228)*($O$20/($O$19/2)))*$AZ$22)/3)*$H$1177))),IF('Silo Levels'!$L$29="Pumping",(($D$18*$H$1177)+((PI()*(($C$21/2)^2)*($G$20-$G1228))*$H$1177))+((($D$18+$H$18)/3)*$BD$22)+(((PI()*($C$21/2)^2*(($C$21/2)*$AZ$22))/3)*$H$1177),(($D$18*$H$1177)+((PI()*(($C$21/2)^2)*($G$20-$G1228))*$H$1177))+((($D$18+$H$18)/3)*$BD$22)-(((PI()*($C$21/2)^2*(($C$21/2)*$AZ$22))/3)*$H$1177)))</f>
        <v>186455.39241080877</v>
      </c>
      <c r="I1228" s="73">
        <v>4.9000000000000004</v>
      </c>
      <c r="J1228" s="79">
        <f t="shared" si="173"/>
        <v>196648.3849224993</v>
      </c>
      <c r="K1228" s="53">
        <v>4.9000000000000004</v>
      </c>
      <c r="L1228" s="80">
        <f>IF($K1228&gt;$G$20,IF('Silo Levels'!$L$30="Pumping",((PI()*((($C$19+$G$20)-$K1228)*($O$20/($O$19/2)))^2*((($O$20+$G$20)-$K1228))/3)*$L$1177)+(((PI()*((($C$19+$G$20)-$K1228)*($O$20/($O$19/2)))^2*(((($C$19+$G$20)-$K1228)*($O$20/($O$19/2)))*$AZ$23))/3)*$L$1177),(((PI()*((($C$19+$G$20)-$K1228)*($O$20/($O$19/2)))^2*((($O$20+$G$20)-$K1228)/3))*$L$1177)-((PI()*((($C$19+$G$20)-$K1228)*($O$20/($O$19/2)))^2*(((($C$19+$G$20)-$K1228)*($O$20/($O$19/2)))*$AZ$23)/3)*$L$1177))),IF('Silo Levels'!$L$30="Pumping",(($D$18*$L$1177)+((PI()*(($C$21/2)^2)*($G$20-$K1228))*$L$1177))+((($D$18+$H$18)/3)*$BD$23)+(((PI()*($C$21/2)^2*(($C$21/2)*$AZ$23))/3)*$L$1177),(($D$18*$L$1177)+((PI()*(($C$21/2)^2)*($G$20-$K1228))*$L$1177))+((($D$18+$H$18)/3)*$BD$23)-(((PI()*($C$21/2)^2*(($C$21/2)*$AZ$23))/3)*$L$1177)))</f>
        <v>192619.14525255706</v>
      </c>
      <c r="M1228" s="73"/>
      <c r="N1228" s="73"/>
      <c r="O1228" s="73"/>
      <c r="P1228" s="73"/>
      <c r="Q1228" s="73"/>
      <c r="R1228" s="73"/>
      <c r="S1228" s="73"/>
      <c r="T1228" s="73"/>
      <c r="U1228" s="73"/>
      <c r="V1228" s="73"/>
      <c r="W1228" s="73"/>
      <c r="X1228" s="73"/>
      <c r="Y1228" s="73"/>
      <c r="Z1228" s="73"/>
      <c r="AA1228" s="73"/>
      <c r="AB1228" s="73"/>
      <c r="AC1228" s="73"/>
      <c r="AD1228" s="73"/>
      <c r="AE1228" s="73"/>
      <c r="AF1228" s="73"/>
      <c r="AG1228" s="73"/>
      <c r="AH1228" s="73"/>
      <c r="AI1228" s="73"/>
      <c r="AJ1228" s="73"/>
    </row>
    <row r="1229" spans="1:36" x14ac:dyDescent="0.3">
      <c r="A1229">
        <v>5</v>
      </c>
      <c r="B1229" s="79">
        <f t="shared" si="172"/>
        <v>187653.88613351304</v>
      </c>
      <c r="C1229" s="53">
        <v>5</v>
      </c>
      <c r="D1229" s="80">
        <f>IF($C1229&gt;$G$20,IF('Silo Levels'!$L$28="Pumping",((PI()*((($C$19+$G$20)-$C1229)*($O$20/($O$19/2)))^2*((($O$20+$G$20)-$C1229))/3)*$D$1177)+(((PI()*((($C$19+$G$20)-$C1229)*($O$20/($O$19/2)))^2*(((($C$19+$G$20)-$C1229)*($O$20/($O$19/2)))*$AZ$21))/3)*$D$1177),(((PI()*((($C$19+$G$20)-$C1229)*($O$20/($O$19/2)))^2*((($O$20+$G$20)-$C1229)/3))*$D$1177)-((PI()*((($C$19+$G$20)-$C1229)*($O$20/($O$19/2)))^2*(((($C$19+$G$20)-$C1229)*($O$20/($O$19/2)))*$AZ$21)/3)*$D$1177))),IF('Silo Levels'!$L$28="Pumping",(($D$18*$D$1177)+((PI()*(($C$21/2)^2)*($G$20-$C1229))*$D$1177))+((($D$18+$H$18)/3)*$BD$21)+(((PI()*($C$21/2)^2*(($C$21/2)*$AZ$21))/3)*$D$1177),(($D$18*$D$1177)+((PI()*(($C$21/2)^2)*($G$20-$C1229))*$D$1177))+((($D$18+$H$18)/3)*$BD$21)-(((PI()*($C$21/2)^2*(($C$21/2)*$AZ$21))/3)*$D$1177)))</f>
        <v>183803.72378223488</v>
      </c>
      <c r="E1229" s="73">
        <v>5</v>
      </c>
      <c r="F1229" s="79">
        <f t="shared" si="174"/>
        <v>189962.4945644282</v>
      </c>
      <c r="G1229" s="53">
        <v>5</v>
      </c>
      <c r="H1229" s="80">
        <f>IF($G1229&gt;$G$20,IF('Silo Levels'!$L$29="Pumping",((PI()*((($C$19+$G$20)-$G1229)*($O$20/($O$19/2)))^2*((($O$20+$G$20)-$G1229))/3)*$H$1177)+(((PI()*((($C$19+$G$20)-$G1229)*($O$20/($O$19/2)))^2*(((($C$19+$G$20)-$G1229)*($O$20/($O$19/2)))*$AZ$22))/3)*$H$1177),(((PI()*((($C$19+$G$20)-$G1229)*($O$20/($O$19/2)))^2*((($O$20+$G$20)-$G1229)/3))*$H$1177)-((PI()*((($C$19+$G$20)-$G1229)*($O$20/($O$19/2)))^2*(((($C$19+$G$20)-$G1229)*($O$20/($O$19/2)))*$AZ$22)/3)*$H$1177))),IF('Silo Levels'!$L$29="Pumping",(($D$18*$H$1177)+((PI()*(($C$21/2)^2)*($G$20-$G1229))*$H$1177))+((($D$18+$H$18)/3)*$BD$22)+(((PI()*($C$21/2)^2*(($C$21/2)*$AZ$22))/3)*$H$1177),(($D$18*$H$1177)+((PI()*(($C$21/2)^2)*($G$20-$G1229))*$H$1177))+((($D$18+$H$18)/3)*$BD$22)-(((PI()*($C$21/2)^2*(($C$21/2)*$AZ$22))/3)*$H$1177)))</f>
        <v>186064.20518375907</v>
      </c>
      <c r="I1229" s="73">
        <v>5</v>
      </c>
      <c r="J1229" s="79">
        <f t="shared" si="173"/>
        <v>196244.05703924381</v>
      </c>
      <c r="K1229" s="53">
        <v>5</v>
      </c>
      <c r="L1229" s="80">
        <f>IF($K1229&gt;$G$20,IF('Silo Levels'!$L$30="Pumping",((PI()*((($C$19+$G$20)-$K1229)*($O$20/($O$19/2)))^2*((($O$20+$G$20)-$K1229))/3)*$L$1177)+(((PI()*((($C$19+$G$20)-$K1229)*($O$20/($O$19/2)))^2*(((($C$19+$G$20)-$K1229)*($O$20/($O$19/2)))*$AZ$23))/3)*$L$1177),(((PI()*((($C$19+$G$20)-$K1229)*($O$20/($O$19/2)))^2*((($O$20+$G$20)-$K1229)/3))*$L$1177)-((PI()*((($C$19+$G$20)-$K1229)*($O$20/($O$19/2)))^2*(((($C$19+$G$20)-$K1229)*($O$20/($O$19/2)))*$AZ$23)/3)*$L$1177))),IF('Silo Levels'!$L$30="Pumping",(($D$18*$L$1177)+((PI()*(($C$21/2)^2)*($G$20-$K1229))*$L$1177))+((($D$18+$H$18)/3)*$BD$23)+(((PI()*($C$21/2)^2*(($C$21/2)*$AZ$23))/3)*$L$1177),(($D$18*$L$1177)+((PI()*(($C$21/2)^2)*($G$20-$K1229))*$L$1177))+((($D$18+$H$18)/3)*$BD$23)-(((PI()*($C$21/2)^2*(($C$21/2)*$AZ$23))/3)*$L$1177)))</f>
        <v>192214.81736930157</v>
      </c>
      <c r="M1229" s="73"/>
      <c r="N1229" s="73"/>
      <c r="O1229" s="73"/>
      <c r="P1229" s="73"/>
      <c r="Q1229" s="73"/>
      <c r="R1229" s="73"/>
      <c r="S1229" s="73"/>
      <c r="T1229" s="73"/>
      <c r="U1229" s="73"/>
      <c r="V1229" s="73"/>
      <c r="W1229" s="73"/>
      <c r="X1229" s="73"/>
      <c r="Y1229" s="73"/>
      <c r="Z1229" s="73"/>
      <c r="AA1229" s="73"/>
      <c r="AB1229" s="73"/>
      <c r="AC1229" s="73"/>
      <c r="AD1229" s="73"/>
      <c r="AE1229" s="73"/>
      <c r="AF1229" s="73"/>
      <c r="AG1229" s="73"/>
      <c r="AH1229" s="73"/>
      <c r="AI1229" s="73"/>
      <c r="AJ1229" s="73"/>
    </row>
    <row r="1230" spans="1:36" x14ac:dyDescent="0.3">
      <c r="A1230">
        <v>5.0999999999999996</v>
      </c>
      <c r="B1230" s="79">
        <f t="shared" si="172"/>
        <v>187267.5283784022</v>
      </c>
      <c r="C1230" s="53">
        <v>5.0999999999999996</v>
      </c>
      <c r="D1230" s="80">
        <f>IF($C1230&gt;$G$20,IF('Silo Levels'!$L$28="Pumping",((PI()*((($C$19+$G$20)-$C1230)*($O$20/($O$19/2)))^2*((($O$20+$G$20)-$C1230))/3)*$D$1177)+(((PI()*((($C$19+$G$20)-$C1230)*($O$20/($O$19/2)))^2*(((($C$19+$G$20)-$C1230)*($O$20/($O$19/2)))*$AZ$21))/3)*$D$1177),(((PI()*((($C$19+$G$20)-$C1230)*($O$20/($O$19/2)))^2*((($O$20+$G$20)-$C1230)/3))*$D$1177)-((PI()*((($C$19+$G$20)-$C1230)*($O$20/($O$19/2)))^2*(((($C$19+$G$20)-$C1230)*($O$20/($O$19/2)))*$AZ$21)/3)*$D$1177))),IF('Silo Levels'!$L$28="Pumping",(($D$18*$D$1177)+((PI()*(($C$21/2)^2)*($G$20-$C1230))*$D$1177))+((($D$18+$H$18)/3)*$BD$21)+(((PI()*($C$21/2)^2*(($C$21/2)*$AZ$21))/3)*$D$1177),(($D$18*$D$1177)+((PI()*(($C$21/2)^2)*($G$20-$C1230))*$D$1177))+((($D$18+$H$18)/3)*$BD$21)-(((PI()*($C$21/2)^2*(($C$21/2)*$AZ$21))/3)*$D$1177)))</f>
        <v>183417.36602712405</v>
      </c>
      <c r="E1230" s="73">
        <v>5.0999999999999996</v>
      </c>
      <c r="F1230" s="79">
        <f t="shared" si="174"/>
        <v>189571.30733737844</v>
      </c>
      <c r="G1230" s="53">
        <v>5.0999999999999996</v>
      </c>
      <c r="H1230" s="80">
        <f>IF($G1230&gt;$G$20,IF('Silo Levels'!$L$29="Pumping",((PI()*((($C$19+$G$20)-$G1230)*($O$20/($O$19/2)))^2*((($O$20+$G$20)-$G1230))/3)*$H$1177)+(((PI()*((($C$19+$G$20)-$G1230)*($O$20/($O$19/2)))^2*(((($C$19+$G$20)-$G1230)*($O$20/($O$19/2)))*$AZ$22))/3)*$H$1177),(((PI()*((($C$19+$G$20)-$G1230)*($O$20/($O$19/2)))^2*((($O$20+$G$20)-$G1230)/3))*$H$1177)-((PI()*((($C$19+$G$20)-$G1230)*($O$20/($O$19/2)))^2*(((($C$19+$G$20)-$G1230)*($O$20/($O$19/2)))*$AZ$22)/3)*$H$1177))),IF('Silo Levels'!$L$29="Pumping",(($D$18*$H$1177)+((PI()*(($C$21/2)^2)*($G$20-$G1230))*$H$1177))+((($D$18+$H$18)/3)*$BD$22)+(((PI()*($C$21/2)^2*(($C$21/2)*$AZ$22))/3)*$H$1177),(($D$18*$H$1177)+((PI()*(($C$21/2)^2)*($G$20-$G1230))*$H$1177))+((($D$18+$H$18)/3)*$BD$22)-(((PI()*($C$21/2)^2*(($C$21/2)*$AZ$22))/3)*$H$1177)))</f>
        <v>185673.01795670931</v>
      </c>
      <c r="I1230" s="73">
        <v>5.0999999999999996</v>
      </c>
      <c r="J1230" s="79">
        <f t="shared" si="173"/>
        <v>195839.72915598829</v>
      </c>
      <c r="K1230" s="53">
        <v>5.0999999999999996</v>
      </c>
      <c r="L1230" s="80">
        <f>IF($K1230&gt;$G$20,IF('Silo Levels'!$L$30="Pumping",((PI()*((($C$19+$G$20)-$K1230)*($O$20/($O$19/2)))^2*((($O$20+$G$20)-$K1230))/3)*$L$1177)+(((PI()*((($C$19+$G$20)-$K1230)*($O$20/($O$19/2)))^2*(((($C$19+$G$20)-$K1230)*($O$20/($O$19/2)))*$AZ$23))/3)*$L$1177),(((PI()*((($C$19+$G$20)-$K1230)*($O$20/($O$19/2)))^2*((($O$20+$G$20)-$K1230)/3))*$L$1177)-((PI()*((($C$19+$G$20)-$K1230)*($O$20/($O$19/2)))^2*(((($C$19+$G$20)-$K1230)*($O$20/($O$19/2)))*$AZ$23)/3)*$L$1177))),IF('Silo Levels'!$L$30="Pumping",(($D$18*$L$1177)+((PI()*(($C$21/2)^2)*($G$20-$K1230))*$L$1177))+((($D$18+$H$18)/3)*$BD$23)+(((PI()*($C$21/2)^2*(($C$21/2)*$AZ$23))/3)*$L$1177),(($D$18*$L$1177)+((PI()*(($C$21/2)^2)*($G$20-$K1230))*$L$1177))+((($D$18+$H$18)/3)*$BD$23)-(((PI()*($C$21/2)^2*(($C$21/2)*$AZ$23))/3)*$L$1177)))</f>
        <v>191810.48948604605</v>
      </c>
      <c r="M1230" s="73"/>
      <c r="N1230" s="73"/>
      <c r="O1230" s="73"/>
      <c r="P1230" s="73"/>
      <c r="Q1230" s="73"/>
      <c r="R1230" s="73"/>
      <c r="S1230" s="73"/>
      <c r="T1230" s="73"/>
      <c r="U1230" s="73"/>
      <c r="V1230" s="73"/>
      <c r="W1230" s="73"/>
      <c r="X1230" s="73"/>
      <c r="Y1230" s="73"/>
      <c r="Z1230" s="73"/>
      <c r="AA1230" s="73"/>
      <c r="AB1230" s="73"/>
      <c r="AC1230" s="73"/>
      <c r="AD1230" s="73"/>
      <c r="AE1230" s="73"/>
      <c r="AF1230" s="73"/>
      <c r="AG1230" s="73"/>
      <c r="AH1230" s="73"/>
      <c r="AI1230" s="73"/>
      <c r="AJ1230" s="73"/>
    </row>
    <row r="1231" spans="1:36" x14ac:dyDescent="0.3">
      <c r="A1231">
        <v>5.2</v>
      </c>
      <c r="B1231" s="79">
        <f t="shared" si="172"/>
        <v>186881.17062329134</v>
      </c>
      <c r="C1231" s="53">
        <v>5.2</v>
      </c>
      <c r="D1231" s="80">
        <f>IF($C1231&gt;$G$20,IF('Silo Levels'!$L$28="Pumping",((PI()*((($C$19+$G$20)-$C1231)*($O$20/($O$19/2)))^2*((($O$20+$G$20)-$C1231))/3)*$D$1177)+(((PI()*((($C$19+$G$20)-$C1231)*($O$20/($O$19/2)))^2*(((($C$19+$G$20)-$C1231)*($O$20/($O$19/2)))*$AZ$21))/3)*$D$1177),(((PI()*((($C$19+$G$20)-$C1231)*($O$20/($O$19/2)))^2*((($O$20+$G$20)-$C1231)/3))*$D$1177)-((PI()*((($C$19+$G$20)-$C1231)*($O$20/($O$19/2)))^2*(((($C$19+$G$20)-$C1231)*($O$20/($O$19/2)))*$AZ$21)/3)*$D$1177))),IF('Silo Levels'!$L$28="Pumping",(($D$18*$D$1177)+((PI()*(($C$21/2)^2)*($G$20-$C1231))*$D$1177))+((($D$18+$H$18)/3)*$BD$21)+(((PI()*($C$21/2)^2*(($C$21/2)*$AZ$21))/3)*$D$1177),(($D$18*$D$1177)+((PI()*(($C$21/2)^2)*($G$20-$C1231))*$D$1177))+((($D$18+$H$18)/3)*$BD$21)-(((PI()*($C$21/2)^2*(($C$21/2)*$AZ$21))/3)*$D$1177)))</f>
        <v>183031.00827201319</v>
      </c>
      <c r="E1231" s="73">
        <v>5.2</v>
      </c>
      <c r="F1231" s="79">
        <f t="shared" si="174"/>
        <v>189180.12011032872</v>
      </c>
      <c r="G1231" s="53">
        <v>5.2</v>
      </c>
      <c r="H1231" s="80">
        <f>IF($G1231&gt;$G$20,IF('Silo Levels'!$L$29="Pumping",((PI()*((($C$19+$G$20)-$G1231)*($O$20/($O$19/2)))^2*((($O$20+$G$20)-$G1231))/3)*$H$1177)+(((PI()*((($C$19+$G$20)-$G1231)*($O$20/($O$19/2)))^2*(((($C$19+$G$20)-$G1231)*($O$20/($O$19/2)))*$AZ$22))/3)*$H$1177),(((PI()*((($C$19+$G$20)-$G1231)*($O$20/($O$19/2)))^2*((($O$20+$G$20)-$G1231)/3))*$H$1177)-((PI()*((($C$19+$G$20)-$G1231)*($O$20/($O$19/2)))^2*(((($C$19+$G$20)-$G1231)*($O$20/($O$19/2)))*$AZ$22)/3)*$H$1177))),IF('Silo Levels'!$L$29="Pumping",(($D$18*$H$1177)+((PI()*(($C$21/2)^2)*($G$20-$G1231))*$H$1177))+((($D$18+$H$18)/3)*$BD$22)+(((PI()*($C$21/2)^2*(($C$21/2)*$AZ$22))/3)*$H$1177),(($D$18*$H$1177)+((PI()*(($C$21/2)^2)*($G$20-$G1231))*$H$1177))+((($D$18+$H$18)/3)*$BD$22)-(((PI()*($C$21/2)^2*(($C$21/2)*$AZ$22))/3)*$H$1177)))</f>
        <v>185281.83072965959</v>
      </c>
      <c r="I1231" s="73">
        <v>5.2</v>
      </c>
      <c r="J1231" s="79">
        <f t="shared" si="173"/>
        <v>195435.40127273274</v>
      </c>
      <c r="K1231" s="53">
        <v>5.2</v>
      </c>
      <c r="L1231" s="80">
        <f>IF($K1231&gt;$G$20,IF('Silo Levels'!$L$30="Pumping",((PI()*((($C$19+$G$20)-$K1231)*($O$20/($O$19/2)))^2*((($O$20+$G$20)-$K1231))/3)*$L$1177)+(((PI()*((($C$19+$G$20)-$K1231)*($O$20/($O$19/2)))^2*(((($C$19+$G$20)-$K1231)*($O$20/($O$19/2)))*$AZ$23))/3)*$L$1177),(((PI()*((($C$19+$G$20)-$K1231)*($O$20/($O$19/2)))^2*((($O$20+$G$20)-$K1231)/3))*$L$1177)-((PI()*((($C$19+$G$20)-$K1231)*($O$20/($O$19/2)))^2*(((($C$19+$G$20)-$K1231)*($O$20/($O$19/2)))*$AZ$23)/3)*$L$1177))),IF('Silo Levels'!$L$30="Pumping",(($D$18*$L$1177)+((PI()*(($C$21/2)^2)*($G$20-$K1231))*$L$1177))+((($D$18+$H$18)/3)*$BD$23)+(((PI()*($C$21/2)^2*(($C$21/2)*$AZ$23))/3)*$L$1177),(($D$18*$L$1177)+((PI()*(($C$21/2)^2)*($G$20-$K1231))*$L$1177))+((($D$18+$H$18)/3)*$BD$23)-(((PI()*($C$21/2)^2*(($C$21/2)*$AZ$23))/3)*$L$1177)))</f>
        <v>191406.1616027905</v>
      </c>
      <c r="M1231" s="73"/>
      <c r="N1231" s="73"/>
      <c r="O1231" s="73"/>
      <c r="P1231" s="73"/>
      <c r="Q1231" s="73"/>
      <c r="R1231" s="73"/>
      <c r="S1231" s="73"/>
      <c r="T1231" s="73"/>
      <c r="U1231" s="73"/>
      <c r="V1231" s="73"/>
      <c r="W1231" s="73"/>
      <c r="X1231" s="73"/>
      <c r="Y1231" s="73"/>
      <c r="Z1231" s="73"/>
      <c r="AA1231" s="73"/>
      <c r="AB1231" s="73"/>
      <c r="AC1231" s="73"/>
      <c r="AD1231" s="73"/>
      <c r="AE1231" s="73"/>
      <c r="AF1231" s="73"/>
      <c r="AG1231" s="73"/>
      <c r="AH1231" s="73"/>
      <c r="AI1231" s="73"/>
      <c r="AJ1231" s="73"/>
    </row>
    <row r="1232" spans="1:36" x14ac:dyDescent="0.3">
      <c r="A1232">
        <v>5.3</v>
      </c>
      <c r="B1232" s="79">
        <f t="shared" si="172"/>
        <v>186494.81286818054</v>
      </c>
      <c r="C1232" s="53">
        <v>5.3</v>
      </c>
      <c r="D1232" s="80">
        <f>IF($C1232&gt;$G$20,IF('Silo Levels'!$L$28="Pumping",((PI()*((($C$19+$G$20)-$C1232)*($O$20/($O$19/2)))^2*((($O$20+$G$20)-$C1232))/3)*$D$1177)+(((PI()*((($C$19+$G$20)-$C1232)*($O$20/($O$19/2)))^2*(((($C$19+$G$20)-$C1232)*($O$20/($O$19/2)))*$AZ$21))/3)*$D$1177),(((PI()*((($C$19+$G$20)-$C1232)*($O$20/($O$19/2)))^2*((($O$20+$G$20)-$C1232)/3))*$D$1177)-((PI()*((($C$19+$G$20)-$C1232)*($O$20/($O$19/2)))^2*(((($C$19+$G$20)-$C1232)*($O$20/($O$19/2)))*$AZ$21)/3)*$D$1177))),IF('Silo Levels'!$L$28="Pumping",(($D$18*$D$1177)+((PI()*(($C$21/2)^2)*($G$20-$C1232))*$D$1177))+((($D$18+$H$18)/3)*$BD$21)+(((PI()*($C$21/2)^2*(($C$21/2)*$AZ$21))/3)*$D$1177),(($D$18*$D$1177)+((PI()*(($C$21/2)^2)*($G$20-$C1232))*$D$1177))+((($D$18+$H$18)/3)*$BD$21)-(((PI()*($C$21/2)^2*(($C$21/2)*$AZ$21))/3)*$D$1177)))</f>
        <v>182644.65051690239</v>
      </c>
      <c r="E1232" s="73">
        <v>5.3</v>
      </c>
      <c r="F1232" s="79">
        <f t="shared" si="174"/>
        <v>188788.93288327902</v>
      </c>
      <c r="G1232" s="53">
        <v>5.3</v>
      </c>
      <c r="H1232" s="80">
        <f>IF($G1232&gt;$G$20,IF('Silo Levels'!$L$29="Pumping",((PI()*((($C$19+$G$20)-$G1232)*($O$20/($O$19/2)))^2*((($O$20+$G$20)-$G1232))/3)*$H$1177)+(((PI()*((($C$19+$G$20)-$G1232)*($O$20/($O$19/2)))^2*(((($C$19+$G$20)-$G1232)*($O$20/($O$19/2)))*$AZ$22))/3)*$H$1177),(((PI()*((($C$19+$G$20)-$G1232)*($O$20/($O$19/2)))^2*((($O$20+$G$20)-$G1232)/3))*$H$1177)-((PI()*((($C$19+$G$20)-$G1232)*($O$20/($O$19/2)))^2*(((($C$19+$G$20)-$G1232)*($O$20/($O$19/2)))*$AZ$22)/3)*$H$1177))),IF('Silo Levels'!$L$29="Pumping",(($D$18*$H$1177)+((PI()*(($C$21/2)^2)*($G$20-$G1232))*$H$1177))+((($D$18+$H$18)/3)*$BD$22)+(((PI()*($C$21/2)^2*(($C$21/2)*$AZ$22))/3)*$H$1177),(($D$18*$H$1177)+((PI()*(($C$21/2)^2)*($G$20-$G1232))*$H$1177))+((($D$18+$H$18)/3)*$BD$22)-(((PI()*($C$21/2)^2*(($C$21/2)*$AZ$22))/3)*$H$1177)))</f>
        <v>184890.64350260989</v>
      </c>
      <c r="I1232" s="73">
        <v>5.3</v>
      </c>
      <c r="J1232" s="79">
        <f t="shared" si="173"/>
        <v>195031.07338947724</v>
      </c>
      <c r="K1232" s="53">
        <v>5.3</v>
      </c>
      <c r="L1232" s="80">
        <f>IF($K1232&gt;$G$20,IF('Silo Levels'!$L$30="Pumping",((PI()*((($C$19+$G$20)-$K1232)*($O$20/($O$19/2)))^2*((($O$20+$G$20)-$K1232))/3)*$L$1177)+(((PI()*((($C$19+$G$20)-$K1232)*($O$20/($O$19/2)))^2*(((($C$19+$G$20)-$K1232)*($O$20/($O$19/2)))*$AZ$23))/3)*$L$1177),(((PI()*((($C$19+$G$20)-$K1232)*($O$20/($O$19/2)))^2*((($O$20+$G$20)-$K1232)/3))*$L$1177)-((PI()*((($C$19+$G$20)-$K1232)*($O$20/($O$19/2)))^2*(((($C$19+$G$20)-$K1232)*($O$20/($O$19/2)))*$AZ$23)/3)*$L$1177))),IF('Silo Levels'!$L$30="Pumping",(($D$18*$L$1177)+((PI()*(($C$21/2)^2)*($G$20-$K1232))*$L$1177))+((($D$18+$H$18)/3)*$BD$23)+(((PI()*($C$21/2)^2*(($C$21/2)*$AZ$23))/3)*$L$1177),(($D$18*$L$1177)+((PI()*(($C$21/2)^2)*($G$20-$K1232))*$L$1177))+((($D$18+$H$18)/3)*$BD$23)-(((PI()*($C$21/2)^2*(($C$21/2)*$AZ$23))/3)*$L$1177)))</f>
        <v>191001.833719535</v>
      </c>
      <c r="M1232" s="73"/>
      <c r="N1232" s="73"/>
      <c r="O1232" s="73"/>
      <c r="P1232" s="73"/>
      <c r="Q1232" s="73"/>
      <c r="R1232" s="73"/>
      <c r="S1232" s="73"/>
      <c r="T1232" s="73"/>
      <c r="U1232" s="73"/>
      <c r="V1232" s="73"/>
      <c r="W1232" s="73"/>
      <c r="X1232" s="73"/>
      <c r="Y1232" s="73"/>
      <c r="Z1232" s="73"/>
      <c r="AA1232" s="73"/>
      <c r="AB1232" s="73"/>
      <c r="AC1232" s="73"/>
      <c r="AD1232" s="73"/>
      <c r="AE1232" s="73"/>
      <c r="AF1232" s="73"/>
      <c r="AG1232" s="73"/>
      <c r="AH1232" s="73"/>
      <c r="AI1232" s="73"/>
      <c r="AJ1232" s="73"/>
    </row>
    <row r="1233" spans="1:36" x14ac:dyDescent="0.3">
      <c r="A1233">
        <v>5.4</v>
      </c>
      <c r="B1233" s="79">
        <f t="shared" si="172"/>
        <v>186108.45511306971</v>
      </c>
      <c r="C1233" s="53">
        <v>5.4</v>
      </c>
      <c r="D1233" s="80">
        <f>IF($C1233&gt;$G$20,IF('Silo Levels'!$L$28="Pumping",((PI()*((($C$19+$G$20)-$C1233)*($O$20/($O$19/2)))^2*((($O$20+$G$20)-$C1233))/3)*$D$1177)+(((PI()*((($C$19+$G$20)-$C1233)*($O$20/($O$19/2)))^2*(((($C$19+$G$20)-$C1233)*($O$20/($O$19/2)))*$AZ$21))/3)*$D$1177),(((PI()*((($C$19+$G$20)-$C1233)*($O$20/($O$19/2)))^2*((($O$20+$G$20)-$C1233)/3))*$D$1177)-((PI()*((($C$19+$G$20)-$C1233)*($O$20/($O$19/2)))^2*(((($C$19+$G$20)-$C1233)*($O$20/($O$19/2)))*$AZ$21)/3)*$D$1177))),IF('Silo Levels'!$L$28="Pumping",(($D$18*$D$1177)+((PI()*(($C$21/2)^2)*($G$20-$C1233))*$D$1177))+((($D$18+$H$18)/3)*$BD$21)+(((PI()*($C$21/2)^2*(($C$21/2)*$AZ$21))/3)*$D$1177),(($D$18*$D$1177)+((PI()*(($C$21/2)^2)*($G$20-$C1233))*$D$1177))+((($D$18+$H$18)/3)*$BD$21)-(((PI()*($C$21/2)^2*(($C$21/2)*$AZ$21))/3)*$D$1177)))</f>
        <v>182258.29276179156</v>
      </c>
      <c r="E1233" s="73">
        <v>5.4</v>
      </c>
      <c r="F1233" s="79">
        <f t="shared" si="174"/>
        <v>188397.74565622929</v>
      </c>
      <c r="G1233" s="53">
        <v>5.4</v>
      </c>
      <c r="H1233" s="80">
        <f>IF($G1233&gt;$G$20,IF('Silo Levels'!$L$29="Pumping",((PI()*((($C$19+$G$20)-$G1233)*($O$20/($O$19/2)))^2*((($O$20+$G$20)-$G1233))/3)*$H$1177)+(((PI()*((($C$19+$G$20)-$G1233)*($O$20/($O$19/2)))^2*(((($C$19+$G$20)-$G1233)*($O$20/($O$19/2)))*$AZ$22))/3)*$H$1177),(((PI()*((($C$19+$G$20)-$G1233)*($O$20/($O$19/2)))^2*((($O$20+$G$20)-$G1233)/3))*$H$1177)-((PI()*((($C$19+$G$20)-$G1233)*($O$20/($O$19/2)))^2*(((($C$19+$G$20)-$G1233)*($O$20/($O$19/2)))*$AZ$22)/3)*$H$1177))),IF('Silo Levels'!$L$29="Pumping",(($D$18*$H$1177)+((PI()*(($C$21/2)^2)*($G$20-$G1233))*$H$1177))+((($D$18+$H$18)/3)*$BD$22)+(((PI()*($C$21/2)^2*(($C$21/2)*$AZ$22))/3)*$H$1177),(($D$18*$H$1177)+((PI()*(($C$21/2)^2)*($G$20-$G1233))*$H$1177))+((($D$18+$H$18)/3)*$BD$22)-(((PI()*($C$21/2)^2*(($C$21/2)*$AZ$22))/3)*$H$1177)))</f>
        <v>184499.45627556017</v>
      </c>
      <c r="I1233" s="73">
        <v>5.4</v>
      </c>
      <c r="J1233" s="79">
        <f t="shared" si="173"/>
        <v>194626.74550622169</v>
      </c>
      <c r="K1233" s="53">
        <v>5.4</v>
      </c>
      <c r="L1233" s="80">
        <f>IF($K1233&gt;$G$20,IF('Silo Levels'!$L$30="Pumping",((PI()*((($C$19+$G$20)-$K1233)*($O$20/($O$19/2)))^2*((($O$20+$G$20)-$K1233))/3)*$L$1177)+(((PI()*((($C$19+$G$20)-$K1233)*($O$20/($O$19/2)))^2*(((($C$19+$G$20)-$K1233)*($O$20/($O$19/2)))*$AZ$23))/3)*$L$1177),(((PI()*((($C$19+$G$20)-$K1233)*($O$20/($O$19/2)))^2*((($O$20+$G$20)-$K1233)/3))*$L$1177)-((PI()*((($C$19+$G$20)-$K1233)*($O$20/($O$19/2)))^2*(((($C$19+$G$20)-$K1233)*($O$20/($O$19/2)))*$AZ$23)/3)*$L$1177))),IF('Silo Levels'!$L$30="Pumping",(($D$18*$L$1177)+((PI()*(($C$21/2)^2)*($G$20-$K1233))*$L$1177))+((($D$18+$H$18)/3)*$BD$23)+(((PI()*($C$21/2)^2*(($C$21/2)*$AZ$23))/3)*$L$1177),(($D$18*$L$1177)+((PI()*(($C$21/2)^2)*($G$20-$K1233))*$L$1177))+((($D$18+$H$18)/3)*$BD$23)-(((PI()*($C$21/2)^2*(($C$21/2)*$AZ$23))/3)*$L$1177)))</f>
        <v>190597.50583627945</v>
      </c>
      <c r="M1233" s="73"/>
      <c r="N1233" s="73"/>
      <c r="O1233" s="73"/>
      <c r="P1233" s="73"/>
      <c r="Q1233" s="73"/>
      <c r="R1233" s="73"/>
      <c r="S1233" s="73"/>
      <c r="T1233" s="73"/>
      <c r="U1233" s="73"/>
      <c r="V1233" s="73"/>
      <c r="W1233" s="73"/>
      <c r="X1233" s="73"/>
      <c r="Y1233" s="73"/>
      <c r="Z1233" s="73"/>
      <c r="AA1233" s="73"/>
      <c r="AB1233" s="73"/>
      <c r="AC1233" s="73"/>
      <c r="AD1233" s="73"/>
      <c r="AE1233" s="73"/>
      <c r="AF1233" s="73"/>
      <c r="AG1233" s="73"/>
      <c r="AH1233" s="73"/>
      <c r="AI1233" s="73"/>
      <c r="AJ1233" s="73"/>
    </row>
    <row r="1234" spans="1:36" x14ac:dyDescent="0.3">
      <c r="A1234">
        <v>5.5</v>
      </c>
      <c r="B1234" s="79">
        <f t="shared" si="172"/>
        <v>185722.09735795885</v>
      </c>
      <c r="C1234" s="53">
        <v>5.5</v>
      </c>
      <c r="D1234" s="80">
        <f>IF($C1234&gt;$G$20,IF('Silo Levels'!$L$28="Pumping",((PI()*((($C$19+$G$20)-$C1234)*($O$20/($O$19/2)))^2*((($O$20+$G$20)-$C1234))/3)*$D$1177)+(((PI()*((($C$19+$G$20)-$C1234)*($O$20/($O$19/2)))^2*(((($C$19+$G$20)-$C1234)*($O$20/($O$19/2)))*$AZ$21))/3)*$D$1177),(((PI()*((($C$19+$G$20)-$C1234)*($O$20/($O$19/2)))^2*((($O$20+$G$20)-$C1234)/3))*$D$1177)-((PI()*((($C$19+$G$20)-$C1234)*($O$20/($O$19/2)))^2*(((($C$19+$G$20)-$C1234)*($O$20/($O$19/2)))*$AZ$21)/3)*$D$1177))),IF('Silo Levels'!$L$28="Pumping",(($D$18*$D$1177)+((PI()*(($C$21/2)^2)*($G$20-$C1234))*$D$1177))+((($D$18+$H$18)/3)*$BD$21)+(((PI()*($C$21/2)^2*(($C$21/2)*$AZ$21))/3)*$D$1177),(($D$18*$D$1177)+((PI()*(($C$21/2)^2)*($G$20-$C1234))*$D$1177))+((($D$18+$H$18)/3)*$BD$21)-(((PI()*($C$21/2)^2*(($C$21/2)*$AZ$21))/3)*$D$1177)))</f>
        <v>181871.93500668069</v>
      </c>
      <c r="E1234" s="73">
        <v>5.5</v>
      </c>
      <c r="F1234" s="79">
        <f t="shared" si="174"/>
        <v>188006.55842917957</v>
      </c>
      <c r="G1234" s="53">
        <v>5.5</v>
      </c>
      <c r="H1234" s="80">
        <f>IF($G1234&gt;$G$20,IF('Silo Levels'!$L$29="Pumping",((PI()*((($C$19+$G$20)-$G1234)*($O$20/($O$19/2)))^2*((($O$20+$G$20)-$G1234))/3)*$H$1177)+(((PI()*((($C$19+$G$20)-$G1234)*($O$20/($O$19/2)))^2*(((($C$19+$G$20)-$G1234)*($O$20/($O$19/2)))*$AZ$22))/3)*$H$1177),(((PI()*((($C$19+$G$20)-$G1234)*($O$20/($O$19/2)))^2*((($O$20+$G$20)-$G1234)/3))*$H$1177)-((PI()*((($C$19+$G$20)-$G1234)*($O$20/($O$19/2)))^2*(((($C$19+$G$20)-$G1234)*($O$20/($O$19/2)))*$AZ$22)/3)*$H$1177))),IF('Silo Levels'!$L$29="Pumping",(($D$18*$H$1177)+((PI()*(($C$21/2)^2)*($G$20-$G1234))*$H$1177))+((($D$18+$H$18)/3)*$BD$22)+(((PI()*($C$21/2)^2*(($C$21/2)*$AZ$22))/3)*$H$1177),(($D$18*$H$1177)+((PI()*(($C$21/2)^2)*($G$20-$G1234))*$H$1177))+((($D$18+$H$18)/3)*$BD$22)-(((PI()*($C$21/2)^2*(($C$21/2)*$AZ$22))/3)*$H$1177)))</f>
        <v>184108.26904851044</v>
      </c>
      <c r="I1234" s="73">
        <v>5.5</v>
      </c>
      <c r="J1234" s="79">
        <f t="shared" si="173"/>
        <v>194222.41762296617</v>
      </c>
      <c r="K1234" s="53">
        <v>5.5</v>
      </c>
      <c r="L1234" s="80">
        <f>IF($K1234&gt;$G$20,IF('Silo Levels'!$L$30="Pumping",((PI()*((($C$19+$G$20)-$K1234)*($O$20/($O$19/2)))^2*((($O$20+$G$20)-$K1234))/3)*$L$1177)+(((PI()*((($C$19+$G$20)-$K1234)*($O$20/($O$19/2)))^2*(((($C$19+$G$20)-$K1234)*($O$20/($O$19/2)))*$AZ$23))/3)*$L$1177),(((PI()*((($C$19+$G$20)-$K1234)*($O$20/($O$19/2)))^2*((($O$20+$G$20)-$K1234)/3))*$L$1177)-((PI()*((($C$19+$G$20)-$K1234)*($O$20/($O$19/2)))^2*(((($C$19+$G$20)-$K1234)*($O$20/($O$19/2)))*$AZ$23)/3)*$L$1177))),IF('Silo Levels'!$L$30="Pumping",(($D$18*$L$1177)+((PI()*(($C$21/2)^2)*($G$20-$K1234))*$L$1177))+((($D$18+$H$18)/3)*$BD$23)+(((PI()*($C$21/2)^2*(($C$21/2)*$AZ$23))/3)*$L$1177),(($D$18*$L$1177)+((PI()*(($C$21/2)^2)*($G$20-$K1234))*$L$1177))+((($D$18+$H$18)/3)*$BD$23)-(((PI()*($C$21/2)^2*(($C$21/2)*$AZ$23))/3)*$L$1177)))</f>
        <v>190193.17795302393</v>
      </c>
      <c r="M1234" s="73"/>
      <c r="N1234" s="73"/>
      <c r="O1234" s="73"/>
      <c r="P1234" s="73"/>
      <c r="Q1234" s="73"/>
      <c r="R1234" s="73"/>
      <c r="S1234" s="73"/>
      <c r="T1234" s="73"/>
      <c r="U1234" s="73"/>
      <c r="V1234" s="73"/>
      <c r="W1234" s="73"/>
      <c r="X1234" s="73"/>
      <c r="Y1234" s="73"/>
      <c r="Z1234" s="73"/>
      <c r="AA1234" s="73"/>
      <c r="AB1234" s="73"/>
      <c r="AC1234" s="73"/>
      <c r="AD1234" s="73"/>
      <c r="AE1234" s="73"/>
      <c r="AF1234" s="73"/>
      <c r="AG1234" s="73"/>
      <c r="AH1234" s="73"/>
      <c r="AI1234" s="73"/>
      <c r="AJ1234" s="73"/>
    </row>
    <row r="1235" spans="1:36" x14ac:dyDescent="0.3">
      <c r="A1235">
        <v>5.6</v>
      </c>
      <c r="B1235" s="79">
        <f t="shared" si="172"/>
        <v>185335.73960284801</v>
      </c>
      <c r="C1235" s="53">
        <v>5.6</v>
      </c>
      <c r="D1235" s="80">
        <f>IF($C1235&gt;$G$20,IF('Silo Levels'!$L$28="Pumping",((PI()*((($C$19+$G$20)-$C1235)*($O$20/($O$19/2)))^2*((($O$20+$G$20)-$C1235))/3)*$D$1177)+(((PI()*((($C$19+$G$20)-$C1235)*($O$20/($O$19/2)))^2*(((($C$19+$G$20)-$C1235)*($O$20/($O$19/2)))*$AZ$21))/3)*$D$1177),(((PI()*((($C$19+$G$20)-$C1235)*($O$20/($O$19/2)))^2*((($O$20+$G$20)-$C1235)/3))*$D$1177)-((PI()*((($C$19+$G$20)-$C1235)*($O$20/($O$19/2)))^2*(((($C$19+$G$20)-$C1235)*($O$20/($O$19/2)))*$AZ$21)/3)*$D$1177))),IF('Silo Levels'!$L$28="Pumping",(($D$18*$D$1177)+((PI()*(($C$21/2)^2)*($G$20-$C1235))*$D$1177))+((($D$18+$H$18)/3)*$BD$21)+(((PI()*($C$21/2)^2*(($C$21/2)*$AZ$21))/3)*$D$1177),(($D$18*$D$1177)+((PI()*(($C$21/2)^2)*($G$20-$C1235))*$D$1177))+((($D$18+$H$18)/3)*$BD$21)-(((PI()*($C$21/2)^2*(($C$21/2)*$AZ$21))/3)*$D$1177)))</f>
        <v>181485.57725156986</v>
      </c>
      <c r="E1235" s="73">
        <v>5.6</v>
      </c>
      <c r="F1235" s="79">
        <f t="shared" si="174"/>
        <v>187615.37120212981</v>
      </c>
      <c r="G1235" s="53">
        <v>5.6</v>
      </c>
      <c r="H1235" s="80">
        <f>IF($G1235&gt;$G$20,IF('Silo Levels'!$L$29="Pumping",((PI()*((($C$19+$G$20)-$G1235)*($O$20/($O$19/2)))^2*((($O$20+$G$20)-$G1235))/3)*$H$1177)+(((PI()*((($C$19+$G$20)-$G1235)*($O$20/($O$19/2)))^2*(((($C$19+$G$20)-$G1235)*($O$20/($O$19/2)))*$AZ$22))/3)*$H$1177),(((PI()*((($C$19+$G$20)-$G1235)*($O$20/($O$19/2)))^2*((($O$20+$G$20)-$G1235)/3))*$H$1177)-((PI()*((($C$19+$G$20)-$G1235)*($O$20/($O$19/2)))^2*(((($C$19+$G$20)-$G1235)*($O$20/($O$19/2)))*$AZ$22)/3)*$H$1177))),IF('Silo Levels'!$L$29="Pumping",(($D$18*$H$1177)+((PI()*(($C$21/2)^2)*($G$20-$G1235))*$H$1177))+((($D$18+$H$18)/3)*$BD$22)+(((PI()*($C$21/2)^2*(($C$21/2)*$AZ$22))/3)*$H$1177),(($D$18*$H$1177)+((PI()*(($C$21/2)^2)*($G$20-$G1235))*$H$1177))+((($D$18+$H$18)/3)*$BD$22)-(((PI()*($C$21/2)^2*(($C$21/2)*$AZ$22))/3)*$H$1177)))</f>
        <v>183717.08182146068</v>
      </c>
      <c r="I1235" s="73">
        <v>5.6</v>
      </c>
      <c r="J1235" s="79">
        <f t="shared" si="173"/>
        <v>193818.08973971062</v>
      </c>
      <c r="K1235" s="53">
        <v>5.6</v>
      </c>
      <c r="L1235" s="80">
        <f>IF($K1235&gt;$G$20,IF('Silo Levels'!$L$30="Pumping",((PI()*((($C$19+$G$20)-$K1235)*($O$20/($O$19/2)))^2*((($O$20+$G$20)-$K1235))/3)*$L$1177)+(((PI()*((($C$19+$G$20)-$K1235)*($O$20/($O$19/2)))^2*(((($C$19+$G$20)-$K1235)*($O$20/($O$19/2)))*$AZ$23))/3)*$L$1177),(((PI()*((($C$19+$G$20)-$K1235)*($O$20/($O$19/2)))^2*((($O$20+$G$20)-$K1235)/3))*$L$1177)-((PI()*((($C$19+$G$20)-$K1235)*($O$20/($O$19/2)))^2*(((($C$19+$G$20)-$K1235)*($O$20/($O$19/2)))*$AZ$23)/3)*$L$1177))),IF('Silo Levels'!$L$30="Pumping",(($D$18*$L$1177)+((PI()*(($C$21/2)^2)*($G$20-$K1235))*$L$1177))+((($D$18+$H$18)/3)*$BD$23)+(((PI()*($C$21/2)^2*(($C$21/2)*$AZ$23))/3)*$L$1177),(($D$18*$L$1177)+((PI()*(($C$21/2)^2)*($G$20-$K1235))*$L$1177))+((($D$18+$H$18)/3)*$BD$23)-(((PI()*($C$21/2)^2*(($C$21/2)*$AZ$23))/3)*$L$1177)))</f>
        <v>189788.85006976838</v>
      </c>
      <c r="M1235" s="73"/>
      <c r="N1235" s="73"/>
      <c r="O1235" s="73"/>
      <c r="P1235" s="73"/>
      <c r="Q1235" s="73"/>
      <c r="R1235" s="73"/>
      <c r="S1235" s="73"/>
      <c r="T1235" s="73"/>
      <c r="U1235" s="73"/>
      <c r="V1235" s="73"/>
      <c r="W1235" s="73"/>
      <c r="X1235" s="73"/>
      <c r="Y1235" s="73"/>
      <c r="Z1235" s="73"/>
      <c r="AA1235" s="73"/>
      <c r="AB1235" s="73"/>
      <c r="AC1235" s="73"/>
      <c r="AD1235" s="73"/>
      <c r="AE1235" s="73"/>
      <c r="AF1235" s="73"/>
      <c r="AG1235" s="73"/>
      <c r="AH1235" s="73"/>
      <c r="AI1235" s="73"/>
      <c r="AJ1235" s="73"/>
    </row>
    <row r="1236" spans="1:36" x14ac:dyDescent="0.3">
      <c r="A1236">
        <v>5.7</v>
      </c>
      <c r="B1236" s="79">
        <f t="shared" si="172"/>
        <v>184949.38184773715</v>
      </c>
      <c r="C1236" s="53">
        <v>5.7</v>
      </c>
      <c r="D1236" s="80">
        <f>IF($C1236&gt;$G$20,IF('Silo Levels'!$L$28="Pumping",((PI()*((($C$19+$G$20)-$C1236)*($O$20/($O$19/2)))^2*((($O$20+$G$20)-$C1236))/3)*$D$1177)+(((PI()*((($C$19+$G$20)-$C1236)*($O$20/($O$19/2)))^2*(((($C$19+$G$20)-$C1236)*($O$20/($O$19/2)))*$AZ$21))/3)*$D$1177),(((PI()*((($C$19+$G$20)-$C1236)*($O$20/($O$19/2)))^2*((($O$20+$G$20)-$C1236)/3))*$D$1177)-((PI()*((($C$19+$G$20)-$C1236)*($O$20/($O$19/2)))^2*(((($C$19+$G$20)-$C1236)*($O$20/($O$19/2)))*$AZ$21)/3)*$D$1177))),IF('Silo Levels'!$L$28="Pumping",(($D$18*$D$1177)+((PI()*(($C$21/2)^2)*($G$20-$C1236))*$D$1177))+((($D$18+$H$18)/3)*$BD$21)+(((PI()*($C$21/2)^2*(($C$21/2)*$AZ$21))/3)*$D$1177),(($D$18*$D$1177)+((PI()*(($C$21/2)^2)*($G$20-$C1236))*$D$1177))+((($D$18+$H$18)/3)*$BD$21)-(((PI()*($C$21/2)^2*(($C$21/2)*$AZ$21))/3)*$D$1177)))</f>
        <v>181099.219496459</v>
      </c>
      <c r="E1236" s="73">
        <v>5.7</v>
      </c>
      <c r="F1236" s="79">
        <f t="shared" si="174"/>
        <v>187224.18397508009</v>
      </c>
      <c r="G1236" s="53">
        <v>5.7</v>
      </c>
      <c r="H1236" s="80">
        <f>IF($G1236&gt;$G$20,IF('Silo Levels'!$L$29="Pumping",((PI()*((($C$19+$G$20)-$G1236)*($O$20/($O$19/2)))^2*((($O$20+$G$20)-$G1236))/3)*$H$1177)+(((PI()*((($C$19+$G$20)-$G1236)*($O$20/($O$19/2)))^2*(((($C$19+$G$20)-$G1236)*($O$20/($O$19/2)))*$AZ$22))/3)*$H$1177),(((PI()*((($C$19+$G$20)-$G1236)*($O$20/($O$19/2)))^2*((($O$20+$G$20)-$G1236)/3))*$H$1177)-((PI()*((($C$19+$G$20)-$G1236)*($O$20/($O$19/2)))^2*(((($C$19+$G$20)-$G1236)*($O$20/($O$19/2)))*$AZ$22)/3)*$H$1177))),IF('Silo Levels'!$L$29="Pumping",(($D$18*$H$1177)+((PI()*(($C$21/2)^2)*($G$20-$G1236))*$H$1177))+((($D$18+$H$18)/3)*$BD$22)+(((PI()*($C$21/2)^2*(($C$21/2)*$AZ$22))/3)*$H$1177),(($D$18*$H$1177)+((PI()*(($C$21/2)^2)*($G$20-$G1236))*$H$1177))+((($D$18+$H$18)/3)*$BD$22)-(((PI()*($C$21/2)^2*(($C$21/2)*$AZ$22))/3)*$H$1177)))</f>
        <v>183325.89459441096</v>
      </c>
      <c r="I1236" s="73">
        <v>5.7</v>
      </c>
      <c r="J1236" s="79">
        <f t="shared" si="173"/>
        <v>193413.76185645509</v>
      </c>
      <c r="K1236" s="53">
        <v>5.7</v>
      </c>
      <c r="L1236" s="80">
        <f>IF($K1236&gt;$G$20,IF('Silo Levels'!$L$30="Pumping",((PI()*((($C$19+$G$20)-$K1236)*($O$20/($O$19/2)))^2*((($O$20+$G$20)-$K1236))/3)*$L$1177)+(((PI()*((($C$19+$G$20)-$K1236)*($O$20/($O$19/2)))^2*(((($C$19+$G$20)-$K1236)*($O$20/($O$19/2)))*$AZ$23))/3)*$L$1177),(((PI()*((($C$19+$G$20)-$K1236)*($O$20/($O$19/2)))^2*((($O$20+$G$20)-$K1236)/3))*$L$1177)-((PI()*((($C$19+$G$20)-$K1236)*($O$20/($O$19/2)))^2*(((($C$19+$G$20)-$K1236)*($O$20/($O$19/2)))*$AZ$23)/3)*$L$1177))),IF('Silo Levels'!$L$30="Pumping",(($D$18*$L$1177)+((PI()*(($C$21/2)^2)*($G$20-$K1236))*$L$1177))+((($D$18+$H$18)/3)*$BD$23)+(((PI()*($C$21/2)^2*(($C$21/2)*$AZ$23))/3)*$L$1177),(($D$18*$L$1177)+((PI()*(($C$21/2)^2)*($G$20-$K1236))*$L$1177))+((($D$18+$H$18)/3)*$BD$23)-(((PI()*($C$21/2)^2*(($C$21/2)*$AZ$23))/3)*$L$1177)))</f>
        <v>189384.52218651286</v>
      </c>
      <c r="M1236" s="73"/>
      <c r="N1236" s="73"/>
      <c r="O1236" s="73"/>
      <c r="P1236" s="73"/>
      <c r="Q1236" s="73"/>
      <c r="R1236" s="73"/>
      <c r="S1236" s="73"/>
      <c r="T1236" s="73"/>
      <c r="U1236" s="73"/>
      <c r="V1236" s="73"/>
      <c r="W1236" s="73"/>
      <c r="X1236" s="73"/>
      <c r="Y1236" s="73"/>
      <c r="Z1236" s="73"/>
      <c r="AA1236" s="73"/>
      <c r="AB1236" s="73"/>
      <c r="AC1236" s="73"/>
      <c r="AD1236" s="73"/>
      <c r="AE1236" s="73"/>
      <c r="AF1236" s="73"/>
      <c r="AG1236" s="73"/>
      <c r="AH1236" s="73"/>
      <c r="AI1236" s="73"/>
      <c r="AJ1236" s="73"/>
    </row>
    <row r="1237" spans="1:36" x14ac:dyDescent="0.3">
      <c r="A1237">
        <v>5.8</v>
      </c>
      <c r="B1237" s="79">
        <f t="shared" si="172"/>
        <v>184563.02409262635</v>
      </c>
      <c r="C1237" s="53">
        <v>5.8</v>
      </c>
      <c r="D1237" s="80">
        <f>IF($C1237&gt;$G$20,IF('Silo Levels'!$L$28="Pumping",((PI()*((($C$19+$G$20)-$C1237)*($O$20/($O$19/2)))^2*((($O$20+$G$20)-$C1237))/3)*$D$1177)+(((PI()*((($C$19+$G$20)-$C1237)*($O$20/($O$19/2)))^2*(((($C$19+$G$20)-$C1237)*($O$20/($O$19/2)))*$AZ$21))/3)*$D$1177),(((PI()*((($C$19+$G$20)-$C1237)*($O$20/($O$19/2)))^2*((($O$20+$G$20)-$C1237)/3))*$D$1177)-((PI()*((($C$19+$G$20)-$C1237)*($O$20/($O$19/2)))^2*(((($C$19+$G$20)-$C1237)*($O$20/($O$19/2)))*$AZ$21)/3)*$D$1177))),IF('Silo Levels'!$L$28="Pumping",(($D$18*$D$1177)+((PI()*(($C$21/2)^2)*($G$20-$C1237))*$D$1177))+((($D$18+$H$18)/3)*$BD$21)+(((PI()*($C$21/2)^2*(($C$21/2)*$AZ$21))/3)*$D$1177),(($D$18*$D$1177)+((PI()*(($C$21/2)^2)*($G$20-$C1237))*$D$1177))+((($D$18+$H$18)/3)*$BD$21)-(((PI()*($C$21/2)^2*(($C$21/2)*$AZ$21))/3)*$D$1177)))</f>
        <v>180712.8617413482</v>
      </c>
      <c r="E1237" s="73">
        <v>5.8</v>
      </c>
      <c r="F1237" s="79">
        <f t="shared" si="174"/>
        <v>186832.99674803039</v>
      </c>
      <c r="G1237" s="53">
        <v>5.8</v>
      </c>
      <c r="H1237" s="80">
        <f>IF($G1237&gt;$G$20,IF('Silo Levels'!$L$29="Pumping",((PI()*((($C$19+$G$20)-$G1237)*($O$20/($O$19/2)))^2*((($O$20+$G$20)-$G1237))/3)*$H$1177)+(((PI()*((($C$19+$G$20)-$G1237)*($O$20/($O$19/2)))^2*(((($C$19+$G$20)-$G1237)*($O$20/($O$19/2)))*$AZ$22))/3)*$H$1177),(((PI()*((($C$19+$G$20)-$G1237)*($O$20/($O$19/2)))^2*((($O$20+$G$20)-$G1237)/3))*$H$1177)-((PI()*((($C$19+$G$20)-$G1237)*($O$20/($O$19/2)))^2*(((($C$19+$G$20)-$G1237)*($O$20/($O$19/2)))*$AZ$22)/3)*$H$1177))),IF('Silo Levels'!$L$29="Pumping",(($D$18*$H$1177)+((PI()*(($C$21/2)^2)*($G$20-$G1237))*$H$1177))+((($D$18+$H$18)/3)*$BD$22)+(((PI()*($C$21/2)^2*(($C$21/2)*$AZ$22))/3)*$H$1177),(($D$18*$H$1177)+((PI()*(($C$21/2)^2)*($G$20-$G1237))*$H$1177))+((($D$18+$H$18)/3)*$BD$22)-(((PI()*($C$21/2)^2*(($C$21/2)*$AZ$22))/3)*$H$1177)))</f>
        <v>182934.70736736126</v>
      </c>
      <c r="I1237" s="73">
        <v>5.8</v>
      </c>
      <c r="J1237" s="79">
        <f t="shared" si="173"/>
        <v>193009.43397319957</v>
      </c>
      <c r="K1237" s="53">
        <v>5.8</v>
      </c>
      <c r="L1237" s="80">
        <f>IF($K1237&gt;$G$20,IF('Silo Levels'!$L$30="Pumping",((PI()*((($C$19+$G$20)-$K1237)*($O$20/($O$19/2)))^2*((($O$20+$G$20)-$K1237))/3)*$L$1177)+(((PI()*((($C$19+$G$20)-$K1237)*($O$20/($O$19/2)))^2*(((($C$19+$G$20)-$K1237)*($O$20/($O$19/2)))*$AZ$23))/3)*$L$1177),(((PI()*((($C$19+$G$20)-$K1237)*($O$20/($O$19/2)))^2*((($O$20+$G$20)-$K1237)/3))*$L$1177)-((PI()*((($C$19+$G$20)-$K1237)*($O$20/($O$19/2)))^2*(((($C$19+$G$20)-$K1237)*($O$20/($O$19/2)))*$AZ$23)/3)*$L$1177))),IF('Silo Levels'!$L$30="Pumping",(($D$18*$L$1177)+((PI()*(($C$21/2)^2)*($G$20-$K1237))*$L$1177))+((($D$18+$H$18)/3)*$BD$23)+(((PI()*($C$21/2)^2*(($C$21/2)*$AZ$23))/3)*$L$1177),(($D$18*$L$1177)+((PI()*(($C$21/2)^2)*($G$20-$K1237))*$L$1177))+((($D$18+$H$18)/3)*$BD$23)-(((PI()*($C$21/2)^2*(($C$21/2)*$AZ$23))/3)*$L$1177)))</f>
        <v>188980.19430325733</v>
      </c>
      <c r="M1237" s="73"/>
      <c r="N1237" s="73"/>
      <c r="O1237" s="73"/>
      <c r="P1237" s="73"/>
      <c r="Q1237" s="73"/>
      <c r="R1237" s="73"/>
      <c r="S1237" s="73"/>
      <c r="T1237" s="73"/>
      <c r="U1237" s="73"/>
      <c r="V1237" s="73"/>
      <c r="W1237" s="73"/>
      <c r="X1237" s="73"/>
      <c r="Y1237" s="73"/>
      <c r="Z1237" s="73"/>
      <c r="AA1237" s="73"/>
      <c r="AB1237" s="73"/>
      <c r="AC1237" s="73"/>
      <c r="AD1237" s="73"/>
      <c r="AE1237" s="73"/>
      <c r="AF1237" s="73"/>
      <c r="AG1237" s="73"/>
      <c r="AH1237" s="73"/>
      <c r="AI1237" s="73"/>
      <c r="AJ1237" s="73"/>
    </row>
    <row r="1238" spans="1:36" x14ac:dyDescent="0.3">
      <c r="A1238">
        <v>5.9</v>
      </c>
      <c r="B1238" s="79">
        <f t="shared" si="172"/>
        <v>184176.66633751549</v>
      </c>
      <c r="C1238" s="53">
        <v>5.9</v>
      </c>
      <c r="D1238" s="80">
        <f>IF($C1238&gt;$G$20,IF('Silo Levels'!$L$28="Pumping",((PI()*((($C$19+$G$20)-$C1238)*($O$20/($O$19/2)))^2*((($O$20+$G$20)-$C1238))/3)*$D$1177)+(((PI()*((($C$19+$G$20)-$C1238)*($O$20/($O$19/2)))^2*(((($C$19+$G$20)-$C1238)*($O$20/($O$19/2)))*$AZ$21))/3)*$D$1177),(((PI()*((($C$19+$G$20)-$C1238)*($O$20/($O$19/2)))^2*((($O$20+$G$20)-$C1238)/3))*$D$1177)-((PI()*((($C$19+$G$20)-$C1238)*($O$20/($O$19/2)))^2*(((($C$19+$G$20)-$C1238)*($O$20/($O$19/2)))*$AZ$21)/3)*$D$1177))),IF('Silo Levels'!$L$28="Pumping",(($D$18*$D$1177)+((PI()*(($C$21/2)^2)*($G$20-$C1238))*$D$1177))+((($D$18+$H$18)/3)*$BD$21)+(((PI()*($C$21/2)^2*(($C$21/2)*$AZ$21))/3)*$D$1177),(($D$18*$D$1177)+((PI()*(($C$21/2)^2)*($G$20-$C1238))*$D$1177))+((($D$18+$H$18)/3)*$BD$21)-(((PI()*($C$21/2)^2*(($C$21/2)*$AZ$21))/3)*$D$1177)))</f>
        <v>180326.50398623734</v>
      </c>
      <c r="E1238" s="73">
        <v>5.9</v>
      </c>
      <c r="F1238" s="79">
        <f t="shared" si="174"/>
        <v>186441.80952098066</v>
      </c>
      <c r="G1238" s="53">
        <v>5.9</v>
      </c>
      <c r="H1238" s="80">
        <f>IF($G1238&gt;$G$20,IF('Silo Levels'!$L$29="Pumping",((PI()*((($C$19+$G$20)-$G1238)*($O$20/($O$19/2)))^2*((($O$20+$G$20)-$G1238))/3)*$H$1177)+(((PI()*((($C$19+$G$20)-$G1238)*($O$20/($O$19/2)))^2*(((($C$19+$G$20)-$G1238)*($O$20/($O$19/2)))*$AZ$22))/3)*$H$1177),(((PI()*((($C$19+$G$20)-$G1238)*($O$20/($O$19/2)))^2*((($O$20+$G$20)-$G1238)/3))*$H$1177)-((PI()*((($C$19+$G$20)-$G1238)*($O$20/($O$19/2)))^2*(((($C$19+$G$20)-$G1238)*($O$20/($O$19/2)))*$AZ$22)/3)*$H$1177))),IF('Silo Levels'!$L$29="Pumping",(($D$18*$H$1177)+((PI()*(($C$21/2)^2)*($G$20-$G1238))*$H$1177))+((($D$18+$H$18)/3)*$BD$22)+(((PI()*($C$21/2)^2*(($C$21/2)*$AZ$22))/3)*$H$1177),(($D$18*$H$1177)+((PI()*(($C$21/2)^2)*($G$20-$G1238))*$H$1177))+((($D$18+$H$18)/3)*$BD$22)-(((PI()*($C$21/2)^2*(($C$21/2)*$AZ$22))/3)*$H$1177)))</f>
        <v>182543.52014031154</v>
      </c>
      <c r="I1238" s="73">
        <v>5.9</v>
      </c>
      <c r="J1238" s="79">
        <f t="shared" si="173"/>
        <v>192605.10608994405</v>
      </c>
      <c r="K1238" s="53">
        <v>5.9</v>
      </c>
      <c r="L1238" s="80">
        <f>IF($K1238&gt;$G$20,IF('Silo Levels'!$L$30="Pumping",((PI()*((($C$19+$G$20)-$K1238)*($O$20/($O$19/2)))^2*((($O$20+$G$20)-$K1238))/3)*$L$1177)+(((PI()*((($C$19+$G$20)-$K1238)*($O$20/($O$19/2)))^2*(((($C$19+$G$20)-$K1238)*($O$20/($O$19/2)))*$AZ$23))/3)*$L$1177),(((PI()*((($C$19+$G$20)-$K1238)*($O$20/($O$19/2)))^2*((($O$20+$G$20)-$K1238)/3))*$L$1177)-((PI()*((($C$19+$G$20)-$K1238)*($O$20/($O$19/2)))^2*(((($C$19+$G$20)-$K1238)*($O$20/($O$19/2)))*$AZ$23)/3)*$L$1177))),IF('Silo Levels'!$L$30="Pumping",(($D$18*$L$1177)+((PI()*(($C$21/2)^2)*($G$20-$K1238))*$L$1177))+((($D$18+$H$18)/3)*$BD$23)+(((PI()*($C$21/2)^2*(($C$21/2)*$AZ$23))/3)*$L$1177),(($D$18*$L$1177)+((PI()*(($C$21/2)^2)*($G$20-$K1238))*$L$1177))+((($D$18+$H$18)/3)*$BD$23)-(((PI()*($C$21/2)^2*(($C$21/2)*$AZ$23))/3)*$L$1177)))</f>
        <v>188575.86642000181</v>
      </c>
      <c r="M1238" s="73"/>
      <c r="N1238" s="73"/>
      <c r="O1238" s="73"/>
      <c r="P1238" s="73"/>
      <c r="Q1238" s="73"/>
      <c r="R1238" s="73"/>
      <c r="S1238" s="73"/>
      <c r="T1238" s="73"/>
      <c r="U1238" s="73"/>
      <c r="V1238" s="73"/>
      <c r="W1238" s="73"/>
      <c r="X1238" s="73"/>
      <c r="Y1238" s="73"/>
      <c r="Z1238" s="73"/>
      <c r="AA1238" s="73"/>
      <c r="AB1238" s="73"/>
      <c r="AC1238" s="73"/>
      <c r="AD1238" s="73"/>
      <c r="AE1238" s="73"/>
      <c r="AF1238" s="73"/>
      <c r="AG1238" s="73"/>
      <c r="AH1238" s="73"/>
      <c r="AI1238" s="73"/>
      <c r="AJ1238" s="73"/>
    </row>
    <row r="1239" spans="1:36" x14ac:dyDescent="0.3">
      <c r="A1239">
        <v>6</v>
      </c>
      <c r="B1239" s="79">
        <f t="shared" si="172"/>
        <v>183790.30858240466</v>
      </c>
      <c r="C1239" s="53">
        <v>6</v>
      </c>
      <c r="D1239" s="80">
        <f>IF($C1239&gt;$G$20,IF('Silo Levels'!$L$28="Pumping",((PI()*((($C$19+$G$20)-$C1239)*($O$20/($O$19/2)))^2*((($O$20+$G$20)-$C1239))/3)*$D$1177)+(((PI()*((($C$19+$G$20)-$C1239)*($O$20/($O$19/2)))^2*(((($C$19+$G$20)-$C1239)*($O$20/($O$19/2)))*$AZ$21))/3)*$D$1177),(((PI()*((($C$19+$G$20)-$C1239)*($O$20/($O$19/2)))^2*((($O$20+$G$20)-$C1239)/3))*$D$1177)-((PI()*((($C$19+$G$20)-$C1239)*($O$20/($O$19/2)))^2*(((($C$19+$G$20)-$C1239)*($O$20/($O$19/2)))*$AZ$21)/3)*$D$1177))),IF('Silo Levels'!$L$28="Pumping",(($D$18*$D$1177)+((PI()*(($C$21/2)^2)*($G$20-$C1239))*$D$1177))+((($D$18+$H$18)/3)*$BD$21)+(((PI()*($C$21/2)^2*(($C$21/2)*$AZ$21))/3)*$D$1177),(($D$18*$D$1177)+((PI()*(($C$21/2)^2)*($G$20-$C1239))*$D$1177))+((($D$18+$H$18)/3)*$BD$21)-(((PI()*($C$21/2)^2*(($C$21/2)*$AZ$21))/3)*$D$1177)))</f>
        <v>179940.14623112651</v>
      </c>
      <c r="E1239" s="73">
        <v>6</v>
      </c>
      <c r="F1239" s="79">
        <f t="shared" si="174"/>
        <v>186050.62229393094</v>
      </c>
      <c r="G1239" s="53">
        <v>6</v>
      </c>
      <c r="H1239" s="80">
        <f>IF($G1239&gt;$G$20,IF('Silo Levels'!$L$29="Pumping",((PI()*((($C$19+$G$20)-$G1239)*($O$20/($O$19/2)))^2*((($O$20+$G$20)-$G1239))/3)*$H$1177)+(((PI()*((($C$19+$G$20)-$G1239)*($O$20/($O$19/2)))^2*(((($C$19+$G$20)-$G1239)*($O$20/($O$19/2)))*$AZ$22))/3)*$H$1177),(((PI()*((($C$19+$G$20)-$G1239)*($O$20/($O$19/2)))^2*((($O$20+$G$20)-$G1239)/3))*$H$1177)-((PI()*((($C$19+$G$20)-$G1239)*($O$20/($O$19/2)))^2*(((($C$19+$G$20)-$G1239)*($O$20/($O$19/2)))*$AZ$22)/3)*$H$1177))),IF('Silo Levels'!$L$29="Pumping",(($D$18*$H$1177)+((PI()*(($C$21/2)^2)*($G$20-$G1239))*$H$1177))+((($D$18+$H$18)/3)*$BD$22)+(((PI()*($C$21/2)^2*(($C$21/2)*$AZ$22))/3)*$H$1177),(($D$18*$H$1177)+((PI()*(($C$21/2)^2)*($G$20-$G1239))*$H$1177))+((($D$18+$H$18)/3)*$BD$22)-(((PI()*($C$21/2)^2*(($C$21/2)*$AZ$22))/3)*$H$1177)))</f>
        <v>182152.33291326181</v>
      </c>
      <c r="I1239" s="73">
        <v>6</v>
      </c>
      <c r="J1239" s="79">
        <f t="shared" si="173"/>
        <v>192200.7782066885</v>
      </c>
      <c r="K1239" s="53">
        <v>6</v>
      </c>
      <c r="L1239" s="80">
        <f>IF($K1239&gt;$G$20,IF('Silo Levels'!$L$30="Pumping",((PI()*((($C$19+$G$20)-$K1239)*($O$20/($O$19/2)))^2*((($O$20+$G$20)-$K1239))/3)*$L$1177)+(((PI()*((($C$19+$G$20)-$K1239)*($O$20/($O$19/2)))^2*(((($C$19+$G$20)-$K1239)*($O$20/($O$19/2)))*$AZ$23))/3)*$L$1177),(((PI()*((($C$19+$G$20)-$K1239)*($O$20/($O$19/2)))^2*((($O$20+$G$20)-$K1239)/3))*$L$1177)-((PI()*((($C$19+$G$20)-$K1239)*($O$20/($O$19/2)))^2*(((($C$19+$G$20)-$K1239)*($O$20/($O$19/2)))*$AZ$23)/3)*$L$1177))),IF('Silo Levels'!$L$30="Pumping",(($D$18*$L$1177)+((PI()*(($C$21/2)^2)*($G$20-$K1239))*$L$1177))+((($D$18+$H$18)/3)*$BD$23)+(((PI()*($C$21/2)^2*(($C$21/2)*$AZ$23))/3)*$L$1177),(($D$18*$L$1177)+((PI()*(($C$21/2)^2)*($G$20-$K1239))*$L$1177))+((($D$18+$H$18)/3)*$BD$23)-(((PI()*($C$21/2)^2*(($C$21/2)*$AZ$23))/3)*$L$1177)))</f>
        <v>188171.53853674626</v>
      </c>
      <c r="M1239" s="73"/>
      <c r="N1239" s="73"/>
      <c r="O1239" s="73"/>
      <c r="P1239" s="73"/>
      <c r="Q1239" s="73"/>
      <c r="R1239" s="73"/>
      <c r="S1239" s="73"/>
      <c r="T1239" s="73"/>
      <c r="U1239" s="73"/>
      <c r="V1239" s="73"/>
      <c r="W1239" s="73"/>
      <c r="X1239" s="73"/>
      <c r="Y1239" s="73"/>
      <c r="Z1239" s="73"/>
      <c r="AA1239" s="73"/>
      <c r="AB1239" s="73"/>
      <c r="AC1239" s="73"/>
      <c r="AD1239" s="73"/>
      <c r="AE1239" s="73"/>
      <c r="AF1239" s="73"/>
      <c r="AG1239" s="73"/>
      <c r="AH1239" s="73"/>
      <c r="AI1239" s="73"/>
      <c r="AJ1239" s="73"/>
    </row>
    <row r="1240" spans="1:36" x14ac:dyDescent="0.3">
      <c r="A1240">
        <v>6.1</v>
      </c>
      <c r="B1240" s="79">
        <f t="shared" si="172"/>
        <v>183403.95082729383</v>
      </c>
      <c r="C1240" s="53">
        <v>6.1</v>
      </c>
      <c r="D1240" s="80">
        <f>IF($C1240&gt;$G$20,IF('Silo Levels'!$L$28="Pumping",((PI()*((($C$19+$G$20)-$C1240)*($O$20/($O$19/2)))^2*((($O$20+$G$20)-$C1240))/3)*$D$1177)+(((PI()*((($C$19+$G$20)-$C1240)*($O$20/($O$19/2)))^2*(((($C$19+$G$20)-$C1240)*($O$20/($O$19/2)))*$AZ$21))/3)*$D$1177),(((PI()*((($C$19+$G$20)-$C1240)*($O$20/($O$19/2)))^2*((($O$20+$G$20)-$C1240)/3))*$D$1177)-((PI()*((($C$19+$G$20)-$C1240)*($O$20/($O$19/2)))^2*(((($C$19+$G$20)-$C1240)*($O$20/($O$19/2)))*$AZ$21)/3)*$D$1177))),IF('Silo Levels'!$L$28="Pumping",(($D$18*$D$1177)+((PI()*(($C$21/2)^2)*($G$20-$C1240))*$D$1177))+((($D$18+$H$18)/3)*$BD$21)+(((PI()*($C$21/2)^2*(($C$21/2)*$AZ$21))/3)*$D$1177),(($D$18*$D$1177)+((PI()*(($C$21/2)^2)*($G$20-$C1240))*$D$1177))+((($D$18+$H$18)/3)*$BD$21)-(((PI()*($C$21/2)^2*(($C$21/2)*$AZ$21))/3)*$D$1177)))</f>
        <v>179553.78847601567</v>
      </c>
      <c r="E1240" s="73">
        <v>6.1</v>
      </c>
      <c r="F1240" s="79">
        <f t="shared" si="174"/>
        <v>185659.43506688124</v>
      </c>
      <c r="G1240" s="53">
        <v>6.1</v>
      </c>
      <c r="H1240" s="80">
        <f>IF($G1240&gt;$G$20,IF('Silo Levels'!$L$29="Pumping",((PI()*((($C$19+$G$20)-$G1240)*($O$20/($O$19/2)))^2*((($O$20+$G$20)-$G1240))/3)*$H$1177)+(((PI()*((($C$19+$G$20)-$G1240)*($O$20/($O$19/2)))^2*(((($C$19+$G$20)-$G1240)*($O$20/($O$19/2)))*$AZ$22))/3)*$H$1177),(((PI()*((($C$19+$G$20)-$G1240)*($O$20/($O$19/2)))^2*((($O$20+$G$20)-$G1240)/3))*$H$1177)-((PI()*((($C$19+$G$20)-$G1240)*($O$20/($O$19/2)))^2*(((($C$19+$G$20)-$G1240)*($O$20/($O$19/2)))*$AZ$22)/3)*$H$1177))),IF('Silo Levels'!$L$29="Pumping",(($D$18*$H$1177)+((PI()*(($C$21/2)^2)*($G$20-$G1240))*$H$1177))+((($D$18+$H$18)/3)*$BD$22)+(((PI()*($C$21/2)^2*(($C$21/2)*$AZ$22))/3)*$H$1177),(($D$18*$H$1177)+((PI()*(($C$21/2)^2)*($G$20-$G1240))*$H$1177))+((($D$18+$H$18)/3)*$BD$22)-(((PI()*($C$21/2)^2*(($C$21/2)*$AZ$22))/3)*$H$1177)))</f>
        <v>181761.14568621211</v>
      </c>
      <c r="I1240" s="73">
        <v>6.1</v>
      </c>
      <c r="J1240" s="79">
        <f t="shared" si="173"/>
        <v>191796.450323433</v>
      </c>
      <c r="K1240" s="53">
        <v>6.1</v>
      </c>
      <c r="L1240" s="80">
        <f>IF($K1240&gt;$G$20,IF('Silo Levels'!$L$30="Pumping",((PI()*((($C$19+$G$20)-$K1240)*($O$20/($O$19/2)))^2*((($O$20+$G$20)-$K1240))/3)*$L$1177)+(((PI()*((($C$19+$G$20)-$K1240)*($O$20/($O$19/2)))^2*(((($C$19+$G$20)-$K1240)*($O$20/($O$19/2)))*$AZ$23))/3)*$L$1177),(((PI()*((($C$19+$G$20)-$K1240)*($O$20/($O$19/2)))^2*((($O$20+$G$20)-$K1240)/3))*$L$1177)-((PI()*((($C$19+$G$20)-$K1240)*($O$20/($O$19/2)))^2*(((($C$19+$G$20)-$K1240)*($O$20/($O$19/2)))*$AZ$23)/3)*$L$1177))),IF('Silo Levels'!$L$30="Pumping",(($D$18*$L$1177)+((PI()*(($C$21/2)^2)*($G$20-$K1240))*$L$1177))+((($D$18+$H$18)/3)*$BD$23)+(((PI()*($C$21/2)^2*(($C$21/2)*$AZ$23))/3)*$L$1177),(($D$18*$L$1177)+((PI()*(($C$21/2)^2)*($G$20-$K1240))*$L$1177))+((($D$18+$H$18)/3)*$BD$23)-(((PI()*($C$21/2)^2*(($C$21/2)*$AZ$23))/3)*$L$1177)))</f>
        <v>187767.21065349077</v>
      </c>
      <c r="M1240" s="73"/>
      <c r="N1240" s="73"/>
      <c r="O1240" s="73"/>
      <c r="P1240" s="73"/>
      <c r="Q1240" s="73"/>
      <c r="R1240" s="73"/>
      <c r="S1240" s="73"/>
      <c r="T1240" s="73"/>
      <c r="U1240" s="73"/>
      <c r="V1240" s="73"/>
      <c r="W1240" s="73"/>
      <c r="X1240" s="73"/>
      <c r="Y1240" s="73"/>
      <c r="Z1240" s="73"/>
      <c r="AA1240" s="73"/>
      <c r="AB1240" s="73"/>
      <c r="AC1240" s="73"/>
      <c r="AD1240" s="73"/>
      <c r="AE1240" s="73"/>
      <c r="AF1240" s="73"/>
      <c r="AG1240" s="73"/>
      <c r="AH1240" s="73"/>
      <c r="AI1240" s="73"/>
      <c r="AJ1240" s="73"/>
    </row>
    <row r="1241" spans="1:36" x14ac:dyDescent="0.3">
      <c r="A1241">
        <v>6.2</v>
      </c>
      <c r="B1241" s="79">
        <f t="shared" si="172"/>
        <v>183017.59307218299</v>
      </c>
      <c r="C1241" s="53">
        <v>6.2</v>
      </c>
      <c r="D1241" s="80">
        <f>IF($C1241&gt;$G$20,IF('Silo Levels'!$L$28="Pumping",((PI()*((($C$19+$G$20)-$C1241)*($O$20/($O$19/2)))^2*((($O$20+$G$20)-$C1241))/3)*$D$1177)+(((PI()*((($C$19+$G$20)-$C1241)*($O$20/($O$19/2)))^2*(((($C$19+$G$20)-$C1241)*($O$20/($O$19/2)))*$AZ$21))/3)*$D$1177),(((PI()*((($C$19+$G$20)-$C1241)*($O$20/($O$19/2)))^2*((($O$20+$G$20)-$C1241)/3))*$D$1177)-((PI()*((($C$19+$G$20)-$C1241)*($O$20/($O$19/2)))^2*(((($C$19+$G$20)-$C1241)*($O$20/($O$19/2)))*$AZ$21)/3)*$D$1177))),IF('Silo Levels'!$L$28="Pumping",(($D$18*$D$1177)+((PI()*(($C$21/2)^2)*($G$20-$C1241))*$D$1177))+((($D$18+$H$18)/3)*$BD$21)+(((PI()*($C$21/2)^2*(($C$21/2)*$AZ$21))/3)*$D$1177),(($D$18*$D$1177)+((PI()*(($C$21/2)^2)*($G$20-$C1241))*$D$1177))+((($D$18+$H$18)/3)*$BD$21)-(((PI()*($C$21/2)^2*(($C$21/2)*$AZ$21))/3)*$D$1177)))</f>
        <v>179167.43072090484</v>
      </c>
      <c r="E1241" s="73">
        <v>6.2</v>
      </c>
      <c r="F1241" s="79">
        <f t="shared" si="174"/>
        <v>185268.24783983149</v>
      </c>
      <c r="G1241" s="53">
        <v>6.2</v>
      </c>
      <c r="H1241" s="80">
        <f>IF($G1241&gt;$G$20,IF('Silo Levels'!$L$29="Pumping",((PI()*((($C$19+$G$20)-$G1241)*($O$20/($O$19/2)))^2*((($O$20+$G$20)-$G1241))/3)*$H$1177)+(((PI()*((($C$19+$G$20)-$G1241)*($O$20/($O$19/2)))^2*(((($C$19+$G$20)-$G1241)*($O$20/($O$19/2)))*$AZ$22))/3)*$H$1177),(((PI()*((($C$19+$G$20)-$G1241)*($O$20/($O$19/2)))^2*((($O$20+$G$20)-$G1241)/3))*$H$1177)-((PI()*((($C$19+$G$20)-$G1241)*($O$20/($O$19/2)))^2*(((($C$19+$G$20)-$G1241)*($O$20/($O$19/2)))*$AZ$22)/3)*$H$1177))),IF('Silo Levels'!$L$29="Pumping",(($D$18*$H$1177)+((PI()*(($C$21/2)^2)*($G$20-$G1241))*$H$1177))+((($D$18+$H$18)/3)*$BD$22)+(((PI()*($C$21/2)^2*(($C$21/2)*$AZ$22))/3)*$H$1177),(($D$18*$H$1177)+((PI()*(($C$21/2)^2)*($G$20-$G1241))*$H$1177))+((($D$18+$H$18)/3)*$BD$22)-(((PI()*($C$21/2)^2*(($C$21/2)*$AZ$22))/3)*$H$1177)))</f>
        <v>181369.95845916236</v>
      </c>
      <c r="I1241" s="73">
        <v>6.2</v>
      </c>
      <c r="J1241" s="79">
        <f t="shared" si="173"/>
        <v>191392.12244017748</v>
      </c>
      <c r="K1241" s="53">
        <v>6.2</v>
      </c>
      <c r="L1241" s="80">
        <f>IF($K1241&gt;$G$20,IF('Silo Levels'!$L$30="Pumping",((PI()*((($C$19+$G$20)-$K1241)*($O$20/($O$19/2)))^2*((($O$20+$G$20)-$K1241))/3)*$L$1177)+(((PI()*((($C$19+$G$20)-$K1241)*($O$20/($O$19/2)))^2*(((($C$19+$G$20)-$K1241)*($O$20/($O$19/2)))*$AZ$23))/3)*$L$1177),(((PI()*((($C$19+$G$20)-$K1241)*($O$20/($O$19/2)))^2*((($O$20+$G$20)-$K1241)/3))*$L$1177)-((PI()*((($C$19+$G$20)-$K1241)*($O$20/($O$19/2)))^2*(((($C$19+$G$20)-$K1241)*($O$20/($O$19/2)))*$AZ$23)/3)*$L$1177))),IF('Silo Levels'!$L$30="Pumping",(($D$18*$L$1177)+((PI()*(($C$21/2)^2)*($G$20-$K1241))*$L$1177))+((($D$18+$H$18)/3)*$BD$23)+(((PI()*($C$21/2)^2*(($C$21/2)*$AZ$23))/3)*$L$1177),(($D$18*$L$1177)+((PI()*(($C$21/2)^2)*($G$20-$K1241))*$L$1177))+((($D$18+$H$18)/3)*$BD$23)-(((PI()*($C$21/2)^2*(($C$21/2)*$AZ$23))/3)*$L$1177)))</f>
        <v>187362.88277023524</v>
      </c>
      <c r="M1241" s="73"/>
      <c r="N1241" s="73"/>
      <c r="O1241" s="73"/>
      <c r="P1241" s="73"/>
      <c r="Q1241" s="73"/>
      <c r="R1241" s="73"/>
      <c r="S1241" s="73"/>
      <c r="T1241" s="73"/>
      <c r="U1241" s="73"/>
      <c r="V1241" s="73"/>
      <c r="W1241" s="73"/>
      <c r="X1241" s="73"/>
      <c r="Y1241" s="73"/>
      <c r="Z1241" s="73"/>
      <c r="AA1241" s="73"/>
      <c r="AB1241" s="73"/>
      <c r="AC1241" s="73"/>
      <c r="AD1241" s="73"/>
      <c r="AE1241" s="73"/>
      <c r="AF1241" s="73"/>
      <c r="AG1241" s="73"/>
      <c r="AH1241" s="73"/>
      <c r="AI1241" s="73"/>
      <c r="AJ1241" s="73"/>
    </row>
    <row r="1242" spans="1:36" x14ac:dyDescent="0.3">
      <c r="A1242">
        <v>6.3</v>
      </c>
      <c r="B1242" s="79">
        <f t="shared" si="172"/>
        <v>182631.23531707216</v>
      </c>
      <c r="C1242" s="53">
        <v>6.3</v>
      </c>
      <c r="D1242" s="80">
        <f>IF($C1242&gt;$G$20,IF('Silo Levels'!$L$28="Pumping",((PI()*((($C$19+$G$20)-$C1242)*($O$20/($O$19/2)))^2*((($O$20+$G$20)-$C1242))/3)*$D$1177)+(((PI()*((($C$19+$G$20)-$C1242)*($O$20/($O$19/2)))^2*(((($C$19+$G$20)-$C1242)*($O$20/($O$19/2)))*$AZ$21))/3)*$D$1177),(((PI()*((($C$19+$G$20)-$C1242)*($O$20/($O$19/2)))^2*((($O$20+$G$20)-$C1242)/3))*$D$1177)-((PI()*((($C$19+$G$20)-$C1242)*($O$20/($O$19/2)))^2*(((($C$19+$G$20)-$C1242)*($O$20/($O$19/2)))*$AZ$21)/3)*$D$1177))),IF('Silo Levels'!$L$28="Pumping",(($D$18*$D$1177)+((PI()*(($C$21/2)^2)*($G$20-$C1242))*$D$1177))+((($D$18+$H$18)/3)*$BD$21)+(((PI()*($C$21/2)^2*(($C$21/2)*$AZ$21))/3)*$D$1177),(($D$18*$D$1177)+((PI()*(($C$21/2)^2)*($G$20-$C1242))*$D$1177))+((($D$18+$H$18)/3)*$BD$21)-(((PI()*($C$21/2)^2*(($C$21/2)*$AZ$21))/3)*$D$1177)))</f>
        <v>178781.07296579401</v>
      </c>
      <c r="E1242" s="73">
        <v>6.3</v>
      </c>
      <c r="F1242" s="79">
        <f t="shared" si="174"/>
        <v>184877.06061278179</v>
      </c>
      <c r="G1242" s="53">
        <v>6.3</v>
      </c>
      <c r="H1242" s="80">
        <f>IF($G1242&gt;$G$20,IF('Silo Levels'!$L$29="Pumping",((PI()*((($C$19+$G$20)-$G1242)*($O$20/($O$19/2)))^2*((($O$20+$G$20)-$G1242))/3)*$H$1177)+(((PI()*((($C$19+$G$20)-$G1242)*($O$20/($O$19/2)))^2*(((($C$19+$G$20)-$G1242)*($O$20/($O$19/2)))*$AZ$22))/3)*$H$1177),(((PI()*((($C$19+$G$20)-$G1242)*($O$20/($O$19/2)))^2*((($O$20+$G$20)-$G1242)/3))*$H$1177)-((PI()*((($C$19+$G$20)-$G1242)*($O$20/($O$19/2)))^2*(((($C$19+$G$20)-$G1242)*($O$20/($O$19/2)))*$AZ$22)/3)*$H$1177))),IF('Silo Levels'!$L$29="Pumping",(($D$18*$H$1177)+((PI()*(($C$21/2)^2)*($G$20-$G1242))*$H$1177))+((($D$18+$H$18)/3)*$BD$22)+(((PI()*($C$21/2)^2*(($C$21/2)*$AZ$22))/3)*$H$1177),(($D$18*$H$1177)+((PI()*(($C$21/2)^2)*($G$20-$G1242))*$H$1177))+((($D$18+$H$18)/3)*$BD$22)-(((PI()*($C$21/2)^2*(($C$21/2)*$AZ$22))/3)*$H$1177)))</f>
        <v>180978.77123211266</v>
      </c>
      <c r="I1242" s="73">
        <v>6.3</v>
      </c>
      <c r="J1242" s="79">
        <f t="shared" si="173"/>
        <v>190987.79455692196</v>
      </c>
      <c r="K1242" s="53">
        <v>6.3</v>
      </c>
      <c r="L1242" s="80">
        <f>IF($K1242&gt;$G$20,IF('Silo Levels'!$L$30="Pumping",((PI()*((($C$19+$G$20)-$K1242)*($O$20/($O$19/2)))^2*((($O$20+$G$20)-$K1242))/3)*$L$1177)+(((PI()*((($C$19+$G$20)-$K1242)*($O$20/($O$19/2)))^2*(((($C$19+$G$20)-$K1242)*($O$20/($O$19/2)))*$AZ$23))/3)*$L$1177),(((PI()*((($C$19+$G$20)-$K1242)*($O$20/($O$19/2)))^2*((($O$20+$G$20)-$K1242)/3))*$L$1177)-((PI()*((($C$19+$G$20)-$K1242)*($O$20/($O$19/2)))^2*(((($C$19+$G$20)-$K1242)*($O$20/($O$19/2)))*$AZ$23)/3)*$L$1177))),IF('Silo Levels'!$L$30="Pumping",(($D$18*$L$1177)+((PI()*(($C$21/2)^2)*($G$20-$K1242))*$L$1177))+((($D$18+$H$18)/3)*$BD$23)+(((PI()*($C$21/2)^2*(($C$21/2)*$AZ$23))/3)*$L$1177),(($D$18*$L$1177)+((PI()*(($C$21/2)^2)*($G$20-$K1242))*$L$1177))+((($D$18+$H$18)/3)*$BD$23)-(((PI()*($C$21/2)^2*(($C$21/2)*$AZ$23))/3)*$L$1177)))</f>
        <v>186958.55488697972</v>
      </c>
      <c r="M1242" s="73"/>
      <c r="N1242" s="73"/>
      <c r="O1242" s="73"/>
      <c r="P1242" s="73"/>
      <c r="Q1242" s="73"/>
      <c r="R1242" s="73"/>
      <c r="S1242" s="73"/>
      <c r="T1242" s="73"/>
      <c r="U1242" s="73"/>
      <c r="V1242" s="73"/>
      <c r="W1242" s="73"/>
      <c r="X1242" s="73"/>
      <c r="Y1242" s="73"/>
      <c r="Z1242" s="73"/>
      <c r="AA1242" s="73"/>
      <c r="AB1242" s="73"/>
      <c r="AC1242" s="73"/>
      <c r="AD1242" s="73"/>
      <c r="AE1242" s="73"/>
      <c r="AF1242" s="73"/>
      <c r="AG1242" s="73"/>
      <c r="AH1242" s="73"/>
      <c r="AI1242" s="73"/>
      <c r="AJ1242" s="73"/>
    </row>
    <row r="1243" spans="1:36" x14ac:dyDescent="0.3">
      <c r="A1243">
        <v>6.4</v>
      </c>
      <c r="B1243" s="79">
        <f t="shared" si="172"/>
        <v>182244.87756196133</v>
      </c>
      <c r="C1243" s="53">
        <v>6.4</v>
      </c>
      <c r="D1243" s="80">
        <f>IF($C1243&gt;$G$20,IF('Silo Levels'!$L$28="Pumping",((PI()*((($C$19+$G$20)-$C1243)*($O$20/($O$19/2)))^2*((($O$20+$G$20)-$C1243))/3)*$D$1177)+(((PI()*((($C$19+$G$20)-$C1243)*($O$20/($O$19/2)))^2*(((($C$19+$G$20)-$C1243)*($O$20/($O$19/2)))*$AZ$21))/3)*$D$1177),(((PI()*((($C$19+$G$20)-$C1243)*($O$20/($O$19/2)))^2*((($O$20+$G$20)-$C1243)/3))*$D$1177)-((PI()*((($C$19+$G$20)-$C1243)*($O$20/($O$19/2)))^2*(((($C$19+$G$20)-$C1243)*($O$20/($O$19/2)))*$AZ$21)/3)*$D$1177))),IF('Silo Levels'!$L$28="Pumping",(($D$18*$D$1177)+((PI()*(($C$21/2)^2)*($G$20-$C1243))*$D$1177))+((($D$18+$H$18)/3)*$BD$21)+(((PI()*($C$21/2)^2*(($C$21/2)*$AZ$21))/3)*$D$1177),(($D$18*$D$1177)+((PI()*(($C$21/2)^2)*($G$20-$C1243))*$D$1177))+((($D$18+$H$18)/3)*$BD$21)-(((PI()*($C$21/2)^2*(($C$21/2)*$AZ$21))/3)*$D$1177)))</f>
        <v>178394.71521068318</v>
      </c>
      <c r="E1243" s="73">
        <v>6.4</v>
      </c>
      <c r="F1243" s="79">
        <f t="shared" si="174"/>
        <v>184485.87338573206</v>
      </c>
      <c r="G1243" s="53">
        <v>6.4</v>
      </c>
      <c r="H1243" s="80">
        <f>IF($G1243&gt;$G$20,IF('Silo Levels'!$L$29="Pumping",((PI()*((($C$19+$G$20)-$G1243)*($O$20/($O$19/2)))^2*((($O$20+$G$20)-$G1243))/3)*$H$1177)+(((PI()*((($C$19+$G$20)-$G1243)*($O$20/($O$19/2)))^2*(((($C$19+$G$20)-$G1243)*($O$20/($O$19/2)))*$AZ$22))/3)*$H$1177),(((PI()*((($C$19+$G$20)-$G1243)*($O$20/($O$19/2)))^2*((($O$20+$G$20)-$G1243)/3))*$H$1177)-((PI()*((($C$19+$G$20)-$G1243)*($O$20/($O$19/2)))^2*(((($C$19+$G$20)-$G1243)*($O$20/($O$19/2)))*$AZ$22)/3)*$H$1177))),IF('Silo Levels'!$L$29="Pumping",(($D$18*$H$1177)+((PI()*(($C$21/2)^2)*($G$20-$G1243))*$H$1177))+((($D$18+$H$18)/3)*$BD$22)+(((PI()*($C$21/2)^2*(($C$21/2)*$AZ$22))/3)*$H$1177),(($D$18*$H$1177)+((PI()*(($C$21/2)^2)*($G$20-$G1243))*$H$1177))+((($D$18+$H$18)/3)*$BD$22)-(((PI()*($C$21/2)^2*(($C$21/2)*$AZ$22))/3)*$H$1177)))</f>
        <v>180587.58400506293</v>
      </c>
      <c r="I1243" s="73">
        <v>6.4</v>
      </c>
      <c r="J1243" s="79">
        <f t="shared" si="173"/>
        <v>190583.46667366644</v>
      </c>
      <c r="K1243" s="53">
        <v>6.4</v>
      </c>
      <c r="L1243" s="80">
        <f>IF($K1243&gt;$G$20,IF('Silo Levels'!$L$30="Pumping",((PI()*((($C$19+$G$20)-$K1243)*($O$20/($O$19/2)))^2*((($O$20+$G$20)-$K1243))/3)*$L$1177)+(((PI()*((($C$19+$G$20)-$K1243)*($O$20/($O$19/2)))^2*(((($C$19+$G$20)-$K1243)*($O$20/($O$19/2)))*$AZ$23))/3)*$L$1177),(((PI()*((($C$19+$G$20)-$K1243)*($O$20/($O$19/2)))^2*((($O$20+$G$20)-$K1243)/3))*$L$1177)-((PI()*((($C$19+$G$20)-$K1243)*($O$20/($O$19/2)))^2*(((($C$19+$G$20)-$K1243)*($O$20/($O$19/2)))*$AZ$23)/3)*$L$1177))),IF('Silo Levels'!$L$30="Pumping",(($D$18*$L$1177)+((PI()*(($C$21/2)^2)*($G$20-$K1243))*$L$1177))+((($D$18+$H$18)/3)*$BD$23)+(((PI()*($C$21/2)^2*(($C$21/2)*$AZ$23))/3)*$L$1177),(($D$18*$L$1177)+((PI()*(($C$21/2)^2)*($G$20-$K1243))*$L$1177))+((($D$18+$H$18)/3)*$BD$23)-(((PI()*($C$21/2)^2*(($C$21/2)*$AZ$23))/3)*$L$1177)))</f>
        <v>186554.2270037242</v>
      </c>
      <c r="M1243" s="73"/>
      <c r="N1243" s="73"/>
      <c r="O1243" s="73"/>
      <c r="P1243" s="73"/>
      <c r="Q1243" s="73"/>
      <c r="R1243" s="73"/>
      <c r="S1243" s="73"/>
      <c r="T1243" s="73"/>
      <c r="U1243" s="73"/>
      <c r="V1243" s="73"/>
      <c r="W1243" s="73"/>
      <c r="X1243" s="73"/>
      <c r="Y1243" s="73"/>
      <c r="Z1243" s="73"/>
      <c r="AA1243" s="73"/>
      <c r="AB1243" s="73"/>
      <c r="AC1243" s="73"/>
      <c r="AD1243" s="73"/>
      <c r="AE1243" s="73"/>
      <c r="AF1243" s="73"/>
      <c r="AG1243" s="73"/>
      <c r="AH1243" s="73"/>
      <c r="AI1243" s="73"/>
      <c r="AJ1243" s="73"/>
    </row>
    <row r="1244" spans="1:36" x14ac:dyDescent="0.3">
      <c r="A1244">
        <v>6.5</v>
      </c>
      <c r="B1244" s="79">
        <f t="shared" ref="B1244:B1307" si="175">IF($C1244&gt;$G$20,(PI()*((($C$19+$G$20)-$C1244)*($O$20/($O$19/2)))^2*((($O$20+$G$20)-$C1244)/3))*$D$1177,($D$18*$D$1177)+((PI()*(($C$21/2)^2)*($G$20-$C1244))*$D$1177)+((($D$18+$H$18)/3)*$BD$21))</f>
        <v>181858.51980685047</v>
      </c>
      <c r="C1244" s="53">
        <v>6.5</v>
      </c>
      <c r="D1244" s="80">
        <f>IF($C1244&gt;$G$20,IF('Silo Levels'!$L$28="Pumping",((PI()*((($C$19+$G$20)-$C1244)*($O$20/($O$19/2)))^2*((($O$20+$G$20)-$C1244))/3)*$D$1177)+(((PI()*((($C$19+$G$20)-$C1244)*($O$20/($O$19/2)))^2*(((($C$19+$G$20)-$C1244)*($O$20/($O$19/2)))*$AZ$21))/3)*$D$1177),(((PI()*((($C$19+$G$20)-$C1244)*($O$20/($O$19/2)))^2*((($O$20+$G$20)-$C1244)/3))*$D$1177)-((PI()*((($C$19+$G$20)-$C1244)*($O$20/($O$19/2)))^2*(((($C$19+$G$20)-$C1244)*($O$20/($O$19/2)))*$AZ$21)/3)*$D$1177))),IF('Silo Levels'!$L$28="Pumping",(($D$18*$D$1177)+((PI()*(($C$21/2)^2)*($G$20-$C1244))*$D$1177))+((($D$18+$H$18)/3)*$BD$21)+(((PI()*($C$21/2)^2*(($C$21/2)*$AZ$21))/3)*$D$1177),(($D$18*$D$1177)+((PI()*(($C$21/2)^2)*($G$20-$C1244))*$D$1177))+((($D$18+$H$18)/3)*$BD$21)-(((PI()*($C$21/2)^2*(($C$21/2)*$AZ$21))/3)*$D$1177)))</f>
        <v>178008.35745557232</v>
      </c>
      <c r="E1244" s="73">
        <v>6.5</v>
      </c>
      <c r="F1244" s="79">
        <f t="shared" si="174"/>
        <v>184094.68615868234</v>
      </c>
      <c r="G1244" s="53">
        <v>6.5</v>
      </c>
      <c r="H1244" s="80">
        <f>IF($G1244&gt;$G$20,IF('Silo Levels'!$L$29="Pumping",((PI()*((($C$19+$G$20)-$G1244)*($O$20/($O$19/2)))^2*((($O$20+$G$20)-$G1244))/3)*$H$1177)+(((PI()*((($C$19+$G$20)-$G1244)*($O$20/($O$19/2)))^2*(((($C$19+$G$20)-$G1244)*($O$20/($O$19/2)))*$AZ$22))/3)*$H$1177),(((PI()*((($C$19+$G$20)-$G1244)*($O$20/($O$19/2)))^2*((($O$20+$G$20)-$G1244)/3))*$H$1177)-((PI()*((($C$19+$G$20)-$G1244)*($O$20/($O$19/2)))^2*(((($C$19+$G$20)-$G1244)*($O$20/($O$19/2)))*$AZ$22)/3)*$H$1177))),IF('Silo Levels'!$L$29="Pumping",(($D$18*$H$1177)+((PI()*(($C$21/2)^2)*($G$20-$G1244))*$H$1177))+((($D$18+$H$18)/3)*$BD$22)+(((PI()*($C$21/2)^2*(($C$21/2)*$AZ$22))/3)*$H$1177),(($D$18*$H$1177)+((PI()*(($C$21/2)^2)*($G$20-$G1244))*$H$1177))+((($D$18+$H$18)/3)*$BD$22)-(((PI()*($C$21/2)^2*(($C$21/2)*$AZ$22))/3)*$H$1177)))</f>
        <v>180196.39677801321</v>
      </c>
      <c r="I1244" s="73">
        <v>6.5</v>
      </c>
      <c r="J1244" s="79">
        <f t="shared" ref="J1244:J1307" si="176">IF($K1244&gt;$G$20,(PI()*((($C$19+$G$20)-$K1244)*($O$20/($O$19/2)))^2*((($O$20+$G$20)-$K1244)/3))*$L$1177,($D$18*$L$1177)+((PI()*(($C$21/2)^2)*($G$20-$K1244))*$L$1177)+((($D$18+$H$18)/3)*$BD$23))</f>
        <v>190179.13879041089</v>
      </c>
      <c r="K1244" s="53">
        <v>6.5</v>
      </c>
      <c r="L1244" s="80">
        <f>IF($K1244&gt;$G$20,IF('Silo Levels'!$L$30="Pumping",((PI()*((($C$19+$G$20)-$K1244)*($O$20/($O$19/2)))^2*((($O$20+$G$20)-$K1244))/3)*$L$1177)+(((PI()*((($C$19+$G$20)-$K1244)*($O$20/($O$19/2)))^2*(((($C$19+$G$20)-$K1244)*($O$20/($O$19/2)))*$AZ$23))/3)*$L$1177),(((PI()*((($C$19+$G$20)-$K1244)*($O$20/($O$19/2)))^2*((($O$20+$G$20)-$K1244)/3))*$L$1177)-((PI()*((($C$19+$G$20)-$K1244)*($O$20/($O$19/2)))^2*(((($C$19+$G$20)-$K1244)*($O$20/($O$19/2)))*$AZ$23)/3)*$L$1177))),IF('Silo Levels'!$L$30="Pumping",(($D$18*$L$1177)+((PI()*(($C$21/2)^2)*($G$20-$K1244))*$L$1177))+((($D$18+$H$18)/3)*$BD$23)+(((PI()*($C$21/2)^2*(($C$21/2)*$AZ$23))/3)*$L$1177),(($D$18*$L$1177)+((PI()*(($C$21/2)^2)*($G$20-$K1244))*$L$1177))+((($D$18+$H$18)/3)*$BD$23)-(((PI()*($C$21/2)^2*(($C$21/2)*$AZ$23))/3)*$L$1177)))</f>
        <v>186149.89912046865</v>
      </c>
      <c r="M1244" s="73"/>
      <c r="N1244" s="73"/>
      <c r="O1244" s="73"/>
      <c r="P1244" s="73"/>
      <c r="Q1244" s="73"/>
      <c r="R1244" s="73"/>
      <c r="S1244" s="73"/>
      <c r="T1244" s="73"/>
      <c r="U1244" s="73"/>
      <c r="V1244" s="73"/>
      <c r="W1244" s="73"/>
      <c r="X1244" s="73"/>
      <c r="Y1244" s="73"/>
      <c r="Z1244" s="73"/>
      <c r="AA1244" s="73"/>
      <c r="AB1244" s="73"/>
      <c r="AC1244" s="73"/>
      <c r="AD1244" s="73"/>
      <c r="AE1244" s="73"/>
      <c r="AF1244" s="73"/>
      <c r="AG1244" s="73"/>
      <c r="AH1244" s="73"/>
      <c r="AI1244" s="73"/>
      <c r="AJ1244" s="73"/>
    </row>
    <row r="1245" spans="1:36" x14ac:dyDescent="0.3">
      <c r="A1245">
        <v>6.6</v>
      </c>
      <c r="B1245" s="79">
        <f t="shared" si="175"/>
        <v>181472.16205173964</v>
      </c>
      <c r="C1245" s="53">
        <v>6.6</v>
      </c>
      <c r="D1245" s="80">
        <f>IF($C1245&gt;$G$20,IF('Silo Levels'!$L$28="Pumping",((PI()*((($C$19+$G$20)-$C1245)*($O$20/($O$19/2)))^2*((($O$20+$G$20)-$C1245))/3)*$D$1177)+(((PI()*((($C$19+$G$20)-$C1245)*($O$20/($O$19/2)))^2*(((($C$19+$G$20)-$C1245)*($O$20/($O$19/2)))*$AZ$21))/3)*$D$1177),(((PI()*((($C$19+$G$20)-$C1245)*($O$20/($O$19/2)))^2*((($O$20+$G$20)-$C1245)/3))*$D$1177)-((PI()*((($C$19+$G$20)-$C1245)*($O$20/($O$19/2)))^2*(((($C$19+$G$20)-$C1245)*($O$20/($O$19/2)))*$AZ$21)/3)*$D$1177))),IF('Silo Levels'!$L$28="Pumping",(($D$18*$D$1177)+((PI()*(($C$21/2)^2)*($G$20-$C1245))*$D$1177))+((($D$18+$H$18)/3)*$BD$21)+(((PI()*($C$21/2)^2*(($C$21/2)*$AZ$21))/3)*$D$1177),(($D$18*$D$1177)+((PI()*(($C$21/2)^2)*($G$20-$C1245))*$D$1177))+((($D$18+$H$18)/3)*$BD$21)-(((PI()*($C$21/2)^2*(($C$21/2)*$AZ$21))/3)*$D$1177)))</f>
        <v>177621.99970046149</v>
      </c>
      <c r="E1245" s="73">
        <v>6.6</v>
      </c>
      <c r="F1245" s="79">
        <f t="shared" ref="F1245:F1308" si="177">IF($G1245&gt;$G$20,(PI()*((($C$19+$G$20)-$G1245)*($O$20/($O$19/2)))^2*((($O$20+$G$20)-$G1245)/3))*$H$1177,($D$18*$H$1177)+((PI()*(($C$21/2)^2)*($G$20-$G1245))*$H$1177)+((($D$18+$H$18)/3)*$BD$22))</f>
        <v>183703.49893163261</v>
      </c>
      <c r="G1245" s="53">
        <v>6.6</v>
      </c>
      <c r="H1245" s="80">
        <f>IF($G1245&gt;$G$20,IF('Silo Levels'!$L$29="Pumping",((PI()*((($C$19+$G$20)-$G1245)*($O$20/($O$19/2)))^2*((($O$20+$G$20)-$G1245))/3)*$H$1177)+(((PI()*((($C$19+$G$20)-$G1245)*($O$20/($O$19/2)))^2*(((($C$19+$G$20)-$G1245)*($O$20/($O$19/2)))*$AZ$22))/3)*$H$1177),(((PI()*((($C$19+$G$20)-$G1245)*($O$20/($O$19/2)))^2*((($O$20+$G$20)-$G1245)/3))*$H$1177)-((PI()*((($C$19+$G$20)-$G1245)*($O$20/($O$19/2)))^2*(((($C$19+$G$20)-$G1245)*($O$20/($O$19/2)))*$AZ$22)/3)*$H$1177))),IF('Silo Levels'!$L$29="Pumping",(($D$18*$H$1177)+((PI()*(($C$21/2)^2)*($G$20-$G1245))*$H$1177))+((($D$18+$H$18)/3)*$BD$22)+(((PI()*($C$21/2)^2*(($C$21/2)*$AZ$22))/3)*$H$1177),(($D$18*$H$1177)+((PI()*(($C$21/2)^2)*($G$20-$G1245))*$H$1177))+((($D$18+$H$18)/3)*$BD$22)-(((PI()*($C$21/2)^2*(($C$21/2)*$AZ$22))/3)*$H$1177)))</f>
        <v>179805.20955096348</v>
      </c>
      <c r="I1245" s="73">
        <v>6.6</v>
      </c>
      <c r="J1245" s="79">
        <f t="shared" si="176"/>
        <v>189774.81090715536</v>
      </c>
      <c r="K1245" s="53">
        <v>6.6</v>
      </c>
      <c r="L1245" s="80">
        <f>IF($K1245&gt;$G$20,IF('Silo Levels'!$L$30="Pumping",((PI()*((($C$19+$G$20)-$K1245)*($O$20/($O$19/2)))^2*((($O$20+$G$20)-$K1245))/3)*$L$1177)+(((PI()*((($C$19+$G$20)-$K1245)*($O$20/($O$19/2)))^2*(((($C$19+$G$20)-$K1245)*($O$20/($O$19/2)))*$AZ$23))/3)*$L$1177),(((PI()*((($C$19+$G$20)-$K1245)*($O$20/($O$19/2)))^2*((($O$20+$G$20)-$K1245)/3))*$L$1177)-((PI()*((($C$19+$G$20)-$K1245)*($O$20/($O$19/2)))^2*(((($C$19+$G$20)-$K1245)*($O$20/($O$19/2)))*$AZ$23)/3)*$L$1177))),IF('Silo Levels'!$L$30="Pumping",(($D$18*$L$1177)+((PI()*(($C$21/2)^2)*($G$20-$K1245))*$L$1177))+((($D$18+$H$18)/3)*$BD$23)+(((PI()*($C$21/2)^2*(($C$21/2)*$AZ$23))/3)*$L$1177),(($D$18*$L$1177)+((PI()*(($C$21/2)^2)*($G$20-$K1245))*$L$1177))+((($D$18+$H$18)/3)*$BD$23)-(((PI()*($C$21/2)^2*(($C$21/2)*$AZ$23))/3)*$L$1177)))</f>
        <v>185745.57123721312</v>
      </c>
      <c r="M1245" s="73"/>
      <c r="N1245" s="73"/>
      <c r="O1245" s="73"/>
      <c r="P1245" s="73"/>
      <c r="Q1245" s="73"/>
      <c r="R1245" s="73"/>
      <c r="S1245" s="73"/>
      <c r="T1245" s="73"/>
      <c r="U1245" s="73"/>
      <c r="V1245" s="73"/>
      <c r="W1245" s="73"/>
      <c r="X1245" s="73"/>
      <c r="Y1245" s="73"/>
      <c r="Z1245" s="73"/>
      <c r="AA1245" s="73"/>
      <c r="AB1245" s="73"/>
      <c r="AC1245" s="73"/>
      <c r="AD1245" s="73"/>
      <c r="AE1245" s="73"/>
      <c r="AF1245" s="73"/>
      <c r="AG1245" s="73"/>
      <c r="AH1245" s="73"/>
      <c r="AI1245" s="73"/>
      <c r="AJ1245" s="73"/>
    </row>
    <row r="1246" spans="1:36" x14ac:dyDescent="0.3">
      <c r="A1246">
        <v>6.7</v>
      </c>
      <c r="B1246" s="79">
        <f t="shared" si="175"/>
        <v>181085.80429662878</v>
      </c>
      <c r="C1246" s="53">
        <v>6.7</v>
      </c>
      <c r="D1246" s="80">
        <f>IF($C1246&gt;$G$20,IF('Silo Levels'!$L$28="Pumping",((PI()*((($C$19+$G$20)-$C1246)*($O$20/($O$19/2)))^2*((($O$20+$G$20)-$C1246))/3)*$D$1177)+(((PI()*((($C$19+$G$20)-$C1246)*($O$20/($O$19/2)))^2*(((($C$19+$G$20)-$C1246)*($O$20/($O$19/2)))*$AZ$21))/3)*$D$1177),(((PI()*((($C$19+$G$20)-$C1246)*($O$20/($O$19/2)))^2*((($O$20+$G$20)-$C1246)/3))*$D$1177)-((PI()*((($C$19+$G$20)-$C1246)*($O$20/($O$19/2)))^2*(((($C$19+$G$20)-$C1246)*($O$20/($O$19/2)))*$AZ$21)/3)*$D$1177))),IF('Silo Levels'!$L$28="Pumping",(($D$18*$D$1177)+((PI()*(($C$21/2)^2)*($G$20-$C1246))*$D$1177))+((($D$18+$H$18)/3)*$BD$21)+(((PI()*($C$21/2)^2*(($C$21/2)*$AZ$21))/3)*$D$1177),(($D$18*$D$1177)+((PI()*(($C$21/2)^2)*($G$20-$C1246))*$D$1177))+((($D$18+$H$18)/3)*$BD$21)-(((PI()*($C$21/2)^2*(($C$21/2)*$AZ$21))/3)*$D$1177)))</f>
        <v>177235.64194535062</v>
      </c>
      <c r="E1246" s="73">
        <v>6.7</v>
      </c>
      <c r="F1246" s="79">
        <f t="shared" si="177"/>
        <v>183312.31170458288</v>
      </c>
      <c r="G1246" s="53">
        <v>6.7</v>
      </c>
      <c r="H1246" s="80">
        <f>IF($G1246&gt;$G$20,IF('Silo Levels'!$L$29="Pumping",((PI()*((($C$19+$G$20)-$G1246)*($O$20/($O$19/2)))^2*((($O$20+$G$20)-$G1246))/3)*$H$1177)+(((PI()*((($C$19+$G$20)-$G1246)*($O$20/($O$19/2)))^2*(((($C$19+$G$20)-$G1246)*($O$20/($O$19/2)))*$AZ$22))/3)*$H$1177),(((PI()*((($C$19+$G$20)-$G1246)*($O$20/($O$19/2)))^2*((($O$20+$G$20)-$G1246)/3))*$H$1177)-((PI()*((($C$19+$G$20)-$G1246)*($O$20/($O$19/2)))^2*(((($C$19+$G$20)-$G1246)*($O$20/($O$19/2)))*$AZ$22)/3)*$H$1177))),IF('Silo Levels'!$L$29="Pumping",(($D$18*$H$1177)+((PI()*(($C$21/2)^2)*($G$20-$G1246))*$H$1177))+((($D$18+$H$18)/3)*$BD$22)+(((PI()*($C$21/2)^2*(($C$21/2)*$AZ$22))/3)*$H$1177),(($D$18*$H$1177)+((PI()*(($C$21/2)^2)*($G$20-$G1246))*$H$1177))+((($D$18+$H$18)/3)*$BD$22)-(((PI()*($C$21/2)^2*(($C$21/2)*$AZ$22))/3)*$H$1177)))</f>
        <v>179414.02232391376</v>
      </c>
      <c r="I1246" s="73">
        <v>6.7</v>
      </c>
      <c r="J1246" s="79">
        <f t="shared" si="176"/>
        <v>189370.48302389981</v>
      </c>
      <c r="K1246" s="53">
        <v>6.7</v>
      </c>
      <c r="L1246" s="80">
        <f>IF($K1246&gt;$G$20,IF('Silo Levels'!$L$30="Pumping",((PI()*((($C$19+$G$20)-$K1246)*($O$20/($O$19/2)))^2*((($O$20+$G$20)-$K1246))/3)*$L$1177)+(((PI()*((($C$19+$G$20)-$K1246)*($O$20/($O$19/2)))^2*(((($C$19+$G$20)-$K1246)*($O$20/($O$19/2)))*$AZ$23))/3)*$L$1177),(((PI()*((($C$19+$G$20)-$K1246)*($O$20/($O$19/2)))^2*((($O$20+$G$20)-$K1246)/3))*$L$1177)-((PI()*((($C$19+$G$20)-$K1246)*($O$20/($O$19/2)))^2*(((($C$19+$G$20)-$K1246)*($O$20/($O$19/2)))*$AZ$23)/3)*$L$1177))),IF('Silo Levels'!$L$30="Pumping",(($D$18*$L$1177)+((PI()*(($C$21/2)^2)*($G$20-$K1246))*$L$1177))+((($D$18+$H$18)/3)*$BD$23)+(((PI()*($C$21/2)^2*(($C$21/2)*$AZ$23))/3)*$L$1177),(($D$18*$L$1177)+((PI()*(($C$21/2)^2)*($G$20-$K1246))*$L$1177))+((($D$18+$H$18)/3)*$BD$23)-(((PI()*($C$21/2)^2*(($C$21/2)*$AZ$23))/3)*$L$1177)))</f>
        <v>185341.24335395757</v>
      </c>
      <c r="M1246" s="73"/>
      <c r="N1246" s="73"/>
      <c r="O1246" s="73"/>
      <c r="P1246" s="73"/>
      <c r="Q1246" s="73"/>
      <c r="R1246" s="73"/>
      <c r="S1246" s="73"/>
      <c r="T1246" s="73"/>
      <c r="U1246" s="73"/>
      <c r="V1246" s="73"/>
      <c r="W1246" s="73"/>
      <c r="X1246" s="73"/>
      <c r="Y1246" s="73"/>
      <c r="Z1246" s="73"/>
      <c r="AA1246" s="73"/>
      <c r="AB1246" s="73"/>
      <c r="AC1246" s="73"/>
      <c r="AD1246" s="73"/>
      <c r="AE1246" s="73"/>
      <c r="AF1246" s="73"/>
      <c r="AG1246" s="73"/>
      <c r="AH1246" s="73"/>
      <c r="AI1246" s="73"/>
      <c r="AJ1246" s="73"/>
    </row>
    <row r="1247" spans="1:36" x14ac:dyDescent="0.3">
      <c r="A1247">
        <v>6.8</v>
      </c>
      <c r="B1247" s="79">
        <f t="shared" si="175"/>
        <v>180699.44654151797</v>
      </c>
      <c r="C1247" s="53">
        <v>6.8</v>
      </c>
      <c r="D1247" s="80">
        <f>IF($C1247&gt;$G$20,IF('Silo Levels'!$L$28="Pumping",((PI()*((($C$19+$G$20)-$C1247)*($O$20/($O$19/2)))^2*((($O$20+$G$20)-$C1247))/3)*$D$1177)+(((PI()*((($C$19+$G$20)-$C1247)*($O$20/($O$19/2)))^2*(((($C$19+$G$20)-$C1247)*($O$20/($O$19/2)))*$AZ$21))/3)*$D$1177),(((PI()*((($C$19+$G$20)-$C1247)*($O$20/($O$19/2)))^2*((($O$20+$G$20)-$C1247)/3))*$D$1177)-((PI()*((($C$19+$G$20)-$C1247)*($O$20/($O$19/2)))^2*(((($C$19+$G$20)-$C1247)*($O$20/($O$19/2)))*$AZ$21)/3)*$D$1177))),IF('Silo Levels'!$L$28="Pumping",(($D$18*$D$1177)+((PI()*(($C$21/2)^2)*($G$20-$C1247))*$D$1177))+((($D$18+$H$18)/3)*$BD$21)+(((PI()*($C$21/2)^2*(($C$21/2)*$AZ$21))/3)*$D$1177),(($D$18*$D$1177)+((PI()*(($C$21/2)^2)*($G$20-$C1247))*$D$1177))+((($D$18+$H$18)/3)*$BD$21)-(((PI()*($C$21/2)^2*(($C$21/2)*$AZ$21))/3)*$D$1177)))</f>
        <v>176849.28419023982</v>
      </c>
      <c r="E1247" s="73">
        <v>6.8</v>
      </c>
      <c r="F1247" s="79">
        <f t="shared" si="177"/>
        <v>182921.12447753316</v>
      </c>
      <c r="G1247" s="53">
        <v>6.8</v>
      </c>
      <c r="H1247" s="80">
        <f>IF($G1247&gt;$G$20,IF('Silo Levels'!$L$29="Pumping",((PI()*((($C$19+$G$20)-$G1247)*($O$20/($O$19/2)))^2*((($O$20+$G$20)-$G1247))/3)*$H$1177)+(((PI()*((($C$19+$G$20)-$G1247)*($O$20/($O$19/2)))^2*(((($C$19+$G$20)-$G1247)*($O$20/($O$19/2)))*$AZ$22))/3)*$H$1177),(((PI()*((($C$19+$G$20)-$G1247)*($O$20/($O$19/2)))^2*((($O$20+$G$20)-$G1247)/3))*$H$1177)-((PI()*((($C$19+$G$20)-$G1247)*($O$20/($O$19/2)))^2*(((($C$19+$G$20)-$G1247)*($O$20/($O$19/2)))*$AZ$22)/3)*$H$1177))),IF('Silo Levels'!$L$29="Pumping",(($D$18*$H$1177)+((PI()*(($C$21/2)^2)*($G$20-$G1247))*$H$1177))+((($D$18+$H$18)/3)*$BD$22)+(((PI()*($C$21/2)^2*(($C$21/2)*$AZ$22))/3)*$H$1177),(($D$18*$H$1177)+((PI()*(($C$21/2)^2)*($G$20-$G1247))*$H$1177))+((($D$18+$H$18)/3)*$BD$22)-(((PI()*($C$21/2)^2*(($C$21/2)*$AZ$22))/3)*$H$1177)))</f>
        <v>179022.83509686403</v>
      </c>
      <c r="I1247" s="73">
        <v>6.8</v>
      </c>
      <c r="J1247" s="79">
        <f t="shared" si="176"/>
        <v>188966.15514064432</v>
      </c>
      <c r="K1247" s="53">
        <v>6.8</v>
      </c>
      <c r="L1247" s="80">
        <f>IF($K1247&gt;$G$20,IF('Silo Levels'!$L$30="Pumping",((PI()*((($C$19+$G$20)-$K1247)*($O$20/($O$19/2)))^2*((($O$20+$G$20)-$K1247))/3)*$L$1177)+(((PI()*((($C$19+$G$20)-$K1247)*($O$20/($O$19/2)))^2*(((($C$19+$G$20)-$K1247)*($O$20/($O$19/2)))*$AZ$23))/3)*$L$1177),(((PI()*((($C$19+$G$20)-$K1247)*($O$20/($O$19/2)))^2*((($O$20+$G$20)-$K1247)/3))*$L$1177)-((PI()*((($C$19+$G$20)-$K1247)*($O$20/($O$19/2)))^2*(((($C$19+$G$20)-$K1247)*($O$20/($O$19/2)))*$AZ$23)/3)*$L$1177))),IF('Silo Levels'!$L$30="Pumping",(($D$18*$L$1177)+((PI()*(($C$21/2)^2)*($G$20-$K1247))*$L$1177))+((($D$18+$H$18)/3)*$BD$23)+(((PI()*($C$21/2)^2*(($C$21/2)*$AZ$23))/3)*$L$1177),(($D$18*$L$1177)+((PI()*(($C$21/2)^2)*($G$20-$K1247))*$L$1177))+((($D$18+$H$18)/3)*$BD$23)-(((PI()*($C$21/2)^2*(($C$21/2)*$AZ$23))/3)*$L$1177)))</f>
        <v>184936.91547070208</v>
      </c>
      <c r="M1247" s="73"/>
      <c r="N1247" s="73"/>
      <c r="O1247" s="73"/>
      <c r="P1247" s="73"/>
      <c r="Q1247" s="73"/>
      <c r="R1247" s="73"/>
      <c r="S1247" s="73"/>
      <c r="T1247" s="73"/>
      <c r="U1247" s="73"/>
      <c r="V1247" s="73"/>
      <c r="W1247" s="73"/>
      <c r="X1247" s="73"/>
      <c r="Y1247" s="73"/>
      <c r="Z1247" s="73"/>
      <c r="AA1247" s="73"/>
      <c r="AB1247" s="73"/>
      <c r="AC1247" s="73"/>
      <c r="AD1247" s="73"/>
      <c r="AE1247" s="73"/>
      <c r="AF1247" s="73"/>
      <c r="AG1247" s="73"/>
      <c r="AH1247" s="73"/>
      <c r="AI1247" s="73"/>
      <c r="AJ1247" s="73"/>
    </row>
    <row r="1248" spans="1:36" x14ac:dyDescent="0.3">
      <c r="A1248">
        <v>6.9</v>
      </c>
      <c r="B1248" s="79">
        <f t="shared" si="175"/>
        <v>180313.08878640711</v>
      </c>
      <c r="C1248" s="53">
        <v>6.9</v>
      </c>
      <c r="D1248" s="80">
        <f>IF($C1248&gt;$G$20,IF('Silo Levels'!$L$28="Pumping",((PI()*((($C$19+$G$20)-$C1248)*($O$20/($O$19/2)))^2*((($O$20+$G$20)-$C1248))/3)*$D$1177)+(((PI()*((($C$19+$G$20)-$C1248)*($O$20/($O$19/2)))^2*(((($C$19+$G$20)-$C1248)*($O$20/($O$19/2)))*$AZ$21))/3)*$D$1177),(((PI()*((($C$19+$G$20)-$C1248)*($O$20/($O$19/2)))^2*((($O$20+$G$20)-$C1248)/3))*$D$1177)-((PI()*((($C$19+$G$20)-$C1248)*($O$20/($O$19/2)))^2*(((($C$19+$G$20)-$C1248)*($O$20/($O$19/2)))*$AZ$21)/3)*$D$1177))),IF('Silo Levels'!$L$28="Pumping",(($D$18*$D$1177)+((PI()*(($C$21/2)^2)*($G$20-$C1248))*$D$1177))+((($D$18+$H$18)/3)*$BD$21)+(((PI()*($C$21/2)^2*(($C$21/2)*$AZ$21))/3)*$D$1177),(($D$18*$D$1177)+((PI()*(($C$21/2)^2)*($G$20-$C1248))*$D$1177))+((($D$18+$H$18)/3)*$BD$21)-(((PI()*($C$21/2)^2*(($C$21/2)*$AZ$21))/3)*$D$1177)))</f>
        <v>176462.92643512896</v>
      </c>
      <c r="E1248" s="73">
        <v>6.9</v>
      </c>
      <c r="F1248" s="79">
        <f t="shared" si="177"/>
        <v>182529.93725048343</v>
      </c>
      <c r="G1248" s="53">
        <v>6.9</v>
      </c>
      <c r="H1248" s="80">
        <f>IF($G1248&gt;$G$20,IF('Silo Levels'!$L$29="Pumping",((PI()*((($C$19+$G$20)-$G1248)*($O$20/($O$19/2)))^2*((($O$20+$G$20)-$G1248))/3)*$H$1177)+(((PI()*((($C$19+$G$20)-$G1248)*($O$20/($O$19/2)))^2*(((($C$19+$G$20)-$G1248)*($O$20/($O$19/2)))*$AZ$22))/3)*$H$1177),(((PI()*((($C$19+$G$20)-$G1248)*($O$20/($O$19/2)))^2*((($O$20+$G$20)-$G1248)/3))*$H$1177)-((PI()*((($C$19+$G$20)-$G1248)*($O$20/($O$19/2)))^2*(((($C$19+$G$20)-$G1248)*($O$20/($O$19/2)))*$AZ$22)/3)*$H$1177))),IF('Silo Levels'!$L$29="Pumping",(($D$18*$H$1177)+((PI()*(($C$21/2)^2)*($G$20-$G1248))*$H$1177))+((($D$18+$H$18)/3)*$BD$22)+(((PI()*($C$21/2)^2*(($C$21/2)*$AZ$22))/3)*$H$1177),(($D$18*$H$1177)+((PI()*(($C$21/2)^2)*($G$20-$G1248))*$H$1177))+((($D$18+$H$18)/3)*$BD$22)-(((PI()*($C$21/2)^2*(($C$21/2)*$AZ$22))/3)*$H$1177)))</f>
        <v>178631.6478698143</v>
      </c>
      <c r="I1248" s="73">
        <v>6.9</v>
      </c>
      <c r="J1248" s="79">
        <f t="shared" si="176"/>
        <v>188561.82725738877</v>
      </c>
      <c r="K1248" s="53">
        <v>6.9</v>
      </c>
      <c r="L1248" s="80">
        <f>IF($K1248&gt;$G$20,IF('Silo Levels'!$L$30="Pumping",((PI()*((($C$19+$G$20)-$K1248)*($O$20/($O$19/2)))^2*((($O$20+$G$20)-$K1248))/3)*$L$1177)+(((PI()*((($C$19+$G$20)-$K1248)*($O$20/($O$19/2)))^2*(((($C$19+$G$20)-$K1248)*($O$20/($O$19/2)))*$AZ$23))/3)*$L$1177),(((PI()*((($C$19+$G$20)-$K1248)*($O$20/($O$19/2)))^2*((($O$20+$G$20)-$K1248)/3))*$L$1177)-((PI()*((($C$19+$G$20)-$K1248)*($O$20/($O$19/2)))^2*(((($C$19+$G$20)-$K1248)*($O$20/($O$19/2)))*$AZ$23)/3)*$L$1177))),IF('Silo Levels'!$L$30="Pumping",(($D$18*$L$1177)+((PI()*(($C$21/2)^2)*($G$20-$K1248))*$L$1177))+((($D$18+$H$18)/3)*$BD$23)+(((PI()*($C$21/2)^2*(($C$21/2)*$AZ$23))/3)*$L$1177),(($D$18*$L$1177)+((PI()*(($C$21/2)^2)*($G$20-$K1248))*$L$1177))+((($D$18+$H$18)/3)*$BD$23)-(((PI()*($C$21/2)^2*(($C$21/2)*$AZ$23))/3)*$L$1177)))</f>
        <v>184532.58758744653</v>
      </c>
      <c r="M1248" s="73"/>
      <c r="N1248" s="73"/>
      <c r="O1248" s="73"/>
      <c r="P1248" s="73"/>
      <c r="Q1248" s="73"/>
      <c r="R1248" s="73"/>
      <c r="S1248" s="73"/>
      <c r="T1248" s="73"/>
      <c r="U1248" s="73"/>
      <c r="V1248" s="73"/>
      <c r="W1248" s="73"/>
      <c r="X1248" s="73"/>
      <c r="Y1248" s="73"/>
      <c r="Z1248" s="73"/>
      <c r="AA1248" s="73"/>
      <c r="AB1248" s="73"/>
      <c r="AC1248" s="73"/>
      <c r="AD1248" s="73"/>
      <c r="AE1248" s="73"/>
      <c r="AF1248" s="73"/>
      <c r="AG1248" s="73"/>
      <c r="AH1248" s="73"/>
      <c r="AI1248" s="73"/>
      <c r="AJ1248" s="73"/>
    </row>
    <row r="1249" spans="1:36" x14ac:dyDescent="0.3">
      <c r="A1249">
        <v>7</v>
      </c>
      <c r="B1249" s="79">
        <f t="shared" si="175"/>
        <v>179926.73103129628</v>
      </c>
      <c r="C1249" s="53">
        <v>7</v>
      </c>
      <c r="D1249" s="80">
        <f>IF($C1249&gt;$G$20,IF('Silo Levels'!$L$28="Pumping",((PI()*((($C$19+$G$20)-$C1249)*($O$20/($O$19/2)))^2*((($O$20+$G$20)-$C1249))/3)*$D$1177)+(((PI()*((($C$19+$G$20)-$C1249)*($O$20/($O$19/2)))^2*(((($C$19+$G$20)-$C1249)*($O$20/($O$19/2)))*$AZ$21))/3)*$D$1177),(((PI()*((($C$19+$G$20)-$C1249)*($O$20/($O$19/2)))^2*((($O$20+$G$20)-$C1249)/3))*$D$1177)-((PI()*((($C$19+$G$20)-$C1249)*($O$20/($O$19/2)))^2*(((($C$19+$G$20)-$C1249)*($O$20/($O$19/2)))*$AZ$21)/3)*$D$1177))),IF('Silo Levels'!$L$28="Pumping",(($D$18*$D$1177)+((PI()*(($C$21/2)^2)*($G$20-$C1249))*$D$1177))+((($D$18+$H$18)/3)*$BD$21)+(((PI()*($C$21/2)^2*(($C$21/2)*$AZ$21))/3)*$D$1177),(($D$18*$D$1177)+((PI()*(($C$21/2)^2)*($G$20-$C1249))*$D$1177))+((($D$18+$H$18)/3)*$BD$21)-(((PI()*($C$21/2)^2*(($C$21/2)*$AZ$21))/3)*$D$1177)))</f>
        <v>176076.56868001813</v>
      </c>
      <c r="E1249" s="73">
        <v>7</v>
      </c>
      <c r="F1249" s="79">
        <f t="shared" si="177"/>
        <v>182138.75002343371</v>
      </c>
      <c r="G1249" s="53">
        <v>7</v>
      </c>
      <c r="H1249" s="80">
        <f>IF($G1249&gt;$G$20,IF('Silo Levels'!$L$29="Pumping",((PI()*((($C$19+$G$20)-$G1249)*($O$20/($O$19/2)))^2*((($O$20+$G$20)-$G1249))/3)*$H$1177)+(((PI()*((($C$19+$G$20)-$G1249)*($O$20/($O$19/2)))^2*(((($C$19+$G$20)-$G1249)*($O$20/($O$19/2)))*$AZ$22))/3)*$H$1177),(((PI()*((($C$19+$G$20)-$G1249)*($O$20/($O$19/2)))^2*((($O$20+$G$20)-$G1249)/3))*$H$1177)-((PI()*((($C$19+$G$20)-$G1249)*($O$20/($O$19/2)))^2*(((($C$19+$G$20)-$G1249)*($O$20/($O$19/2)))*$AZ$22)/3)*$H$1177))),IF('Silo Levels'!$L$29="Pumping",(($D$18*$H$1177)+((PI()*(($C$21/2)^2)*($G$20-$G1249))*$H$1177))+((($D$18+$H$18)/3)*$BD$22)+(((PI()*($C$21/2)^2*(($C$21/2)*$AZ$22))/3)*$H$1177),(($D$18*$H$1177)+((PI()*(($C$21/2)^2)*($G$20-$G1249))*$H$1177))+((($D$18+$H$18)/3)*$BD$22)-(((PI()*($C$21/2)^2*(($C$21/2)*$AZ$22))/3)*$H$1177)))</f>
        <v>178240.46064276458</v>
      </c>
      <c r="I1249" s="73">
        <v>7</v>
      </c>
      <c r="J1249" s="79">
        <f t="shared" si="176"/>
        <v>188157.49937413324</v>
      </c>
      <c r="K1249" s="53">
        <v>7</v>
      </c>
      <c r="L1249" s="80">
        <f>IF($K1249&gt;$G$20,IF('Silo Levels'!$L$30="Pumping",((PI()*((($C$19+$G$20)-$K1249)*($O$20/($O$19/2)))^2*((($O$20+$G$20)-$K1249))/3)*$L$1177)+(((PI()*((($C$19+$G$20)-$K1249)*($O$20/($O$19/2)))^2*(((($C$19+$G$20)-$K1249)*($O$20/($O$19/2)))*$AZ$23))/3)*$L$1177),(((PI()*((($C$19+$G$20)-$K1249)*($O$20/($O$19/2)))^2*((($O$20+$G$20)-$K1249)/3))*$L$1177)-((PI()*((($C$19+$G$20)-$K1249)*($O$20/($O$19/2)))^2*(((($C$19+$G$20)-$K1249)*($O$20/($O$19/2)))*$AZ$23)/3)*$L$1177))),IF('Silo Levels'!$L$30="Pumping",(($D$18*$L$1177)+((PI()*(($C$21/2)^2)*($G$20-$K1249))*$L$1177))+((($D$18+$H$18)/3)*$BD$23)+(((PI()*($C$21/2)^2*(($C$21/2)*$AZ$23))/3)*$L$1177),(($D$18*$L$1177)+((PI()*(($C$21/2)^2)*($G$20-$K1249))*$L$1177))+((($D$18+$H$18)/3)*$BD$23)-(((PI()*($C$21/2)^2*(($C$21/2)*$AZ$23))/3)*$L$1177)))</f>
        <v>184128.259704191</v>
      </c>
      <c r="M1249" s="73"/>
      <c r="N1249" s="73"/>
      <c r="O1249" s="73"/>
      <c r="P1249" s="73"/>
      <c r="Q1249" s="73"/>
      <c r="R1249" s="73"/>
      <c r="S1249" s="73"/>
      <c r="T1249" s="73"/>
      <c r="U1249" s="73"/>
      <c r="V1249" s="73"/>
      <c r="W1249" s="73"/>
      <c r="X1249" s="73"/>
      <c r="Y1249" s="73"/>
      <c r="Z1249" s="73"/>
      <c r="AA1249" s="73"/>
      <c r="AB1249" s="73"/>
      <c r="AC1249" s="73"/>
      <c r="AD1249" s="73"/>
      <c r="AE1249" s="73"/>
      <c r="AF1249" s="73"/>
      <c r="AG1249" s="73"/>
      <c r="AH1249" s="73"/>
      <c r="AI1249" s="73"/>
      <c r="AJ1249" s="73"/>
    </row>
    <row r="1250" spans="1:36" x14ac:dyDescent="0.3">
      <c r="A1250">
        <v>7.1</v>
      </c>
      <c r="B1250" s="79">
        <f t="shared" si="175"/>
        <v>179540.37327618542</v>
      </c>
      <c r="C1250" s="53">
        <v>7.1</v>
      </c>
      <c r="D1250" s="80">
        <f>IF($C1250&gt;$G$20,IF('Silo Levels'!$L$28="Pumping",((PI()*((($C$19+$G$20)-$C1250)*($O$20/($O$19/2)))^2*((($O$20+$G$20)-$C1250))/3)*$D$1177)+(((PI()*((($C$19+$G$20)-$C1250)*($O$20/($O$19/2)))^2*(((($C$19+$G$20)-$C1250)*($O$20/($O$19/2)))*$AZ$21))/3)*$D$1177),(((PI()*((($C$19+$G$20)-$C1250)*($O$20/($O$19/2)))^2*((($O$20+$G$20)-$C1250)/3))*$D$1177)-((PI()*((($C$19+$G$20)-$C1250)*($O$20/($O$19/2)))^2*(((($C$19+$G$20)-$C1250)*($O$20/($O$19/2)))*$AZ$21)/3)*$D$1177))),IF('Silo Levels'!$L$28="Pumping",(($D$18*$D$1177)+((PI()*(($C$21/2)^2)*($G$20-$C1250))*$D$1177))+((($D$18+$H$18)/3)*$BD$21)+(((PI()*($C$21/2)^2*(($C$21/2)*$AZ$21))/3)*$D$1177),(($D$18*$D$1177)+((PI()*(($C$21/2)^2)*($G$20-$C1250))*$D$1177))+((($D$18+$H$18)/3)*$BD$21)-(((PI()*($C$21/2)^2*(($C$21/2)*$AZ$21))/3)*$D$1177)))</f>
        <v>175690.21092490727</v>
      </c>
      <c r="E1250" s="73">
        <v>7.1</v>
      </c>
      <c r="F1250" s="79">
        <f t="shared" si="177"/>
        <v>181747.56279638398</v>
      </c>
      <c r="G1250" s="53">
        <v>7.1</v>
      </c>
      <c r="H1250" s="80">
        <f>IF($G1250&gt;$G$20,IF('Silo Levels'!$L$29="Pumping",((PI()*((($C$19+$G$20)-$G1250)*($O$20/($O$19/2)))^2*((($O$20+$G$20)-$G1250))/3)*$H$1177)+(((PI()*((($C$19+$G$20)-$G1250)*($O$20/($O$19/2)))^2*(((($C$19+$G$20)-$G1250)*($O$20/($O$19/2)))*$AZ$22))/3)*$H$1177),(((PI()*((($C$19+$G$20)-$G1250)*($O$20/($O$19/2)))^2*((($O$20+$G$20)-$G1250)/3))*$H$1177)-((PI()*((($C$19+$G$20)-$G1250)*($O$20/($O$19/2)))^2*(((($C$19+$G$20)-$G1250)*($O$20/($O$19/2)))*$AZ$22)/3)*$H$1177))),IF('Silo Levels'!$L$29="Pumping",(($D$18*$H$1177)+((PI()*(($C$21/2)^2)*($G$20-$G1250))*$H$1177))+((($D$18+$H$18)/3)*$BD$22)+(((PI()*($C$21/2)^2*(($C$21/2)*$AZ$22))/3)*$H$1177),(($D$18*$H$1177)+((PI()*(($C$21/2)^2)*($G$20-$G1250))*$H$1177))+((($D$18+$H$18)/3)*$BD$22)-(((PI()*($C$21/2)^2*(($C$21/2)*$AZ$22))/3)*$H$1177)))</f>
        <v>177849.27341571485</v>
      </c>
      <c r="I1250" s="73">
        <v>7.1</v>
      </c>
      <c r="J1250" s="79">
        <f t="shared" si="176"/>
        <v>187753.17149087769</v>
      </c>
      <c r="K1250" s="53">
        <v>7.1</v>
      </c>
      <c r="L1250" s="80">
        <f>IF($K1250&gt;$G$20,IF('Silo Levels'!$L$30="Pumping",((PI()*((($C$19+$G$20)-$K1250)*($O$20/($O$19/2)))^2*((($O$20+$G$20)-$K1250))/3)*$L$1177)+(((PI()*((($C$19+$G$20)-$K1250)*($O$20/($O$19/2)))^2*(((($C$19+$G$20)-$K1250)*($O$20/($O$19/2)))*$AZ$23))/3)*$L$1177),(((PI()*((($C$19+$G$20)-$K1250)*($O$20/($O$19/2)))^2*((($O$20+$G$20)-$K1250)/3))*$L$1177)-((PI()*((($C$19+$G$20)-$K1250)*($O$20/($O$19/2)))^2*(((($C$19+$G$20)-$K1250)*($O$20/($O$19/2)))*$AZ$23)/3)*$L$1177))),IF('Silo Levels'!$L$30="Pumping",(($D$18*$L$1177)+((PI()*(($C$21/2)^2)*($G$20-$K1250))*$L$1177))+((($D$18+$H$18)/3)*$BD$23)+(((PI()*($C$21/2)^2*(($C$21/2)*$AZ$23))/3)*$L$1177),(($D$18*$L$1177)+((PI()*(($C$21/2)^2)*($G$20-$K1250))*$L$1177))+((($D$18+$H$18)/3)*$BD$23)-(((PI()*($C$21/2)^2*(($C$21/2)*$AZ$23))/3)*$L$1177)))</f>
        <v>183723.93182093545</v>
      </c>
      <c r="M1250" s="73"/>
      <c r="N1250" s="73"/>
      <c r="O1250" s="73"/>
      <c r="P1250" s="73"/>
      <c r="Q1250" s="73"/>
      <c r="R1250" s="73"/>
      <c r="S1250" s="73"/>
      <c r="T1250" s="73"/>
      <c r="U1250" s="73"/>
      <c r="V1250" s="73"/>
      <c r="W1250" s="73"/>
      <c r="X1250" s="73"/>
      <c r="Y1250" s="73"/>
      <c r="Z1250" s="73"/>
      <c r="AA1250" s="73"/>
      <c r="AB1250" s="73"/>
      <c r="AC1250" s="73"/>
      <c r="AD1250" s="73"/>
      <c r="AE1250" s="73"/>
      <c r="AF1250" s="73"/>
      <c r="AG1250" s="73"/>
      <c r="AH1250" s="73"/>
      <c r="AI1250" s="73"/>
      <c r="AJ1250" s="73"/>
    </row>
    <row r="1251" spans="1:36" x14ac:dyDescent="0.3">
      <c r="A1251">
        <v>7.2</v>
      </c>
      <c r="B1251" s="79">
        <f t="shared" si="175"/>
        <v>179154.01552107459</v>
      </c>
      <c r="C1251" s="53">
        <v>7.2</v>
      </c>
      <c r="D1251" s="80">
        <f>IF($C1251&gt;$G$20,IF('Silo Levels'!$L$28="Pumping",((PI()*((($C$19+$G$20)-$C1251)*($O$20/($O$19/2)))^2*((($O$20+$G$20)-$C1251))/3)*$D$1177)+(((PI()*((($C$19+$G$20)-$C1251)*($O$20/($O$19/2)))^2*(((($C$19+$G$20)-$C1251)*($O$20/($O$19/2)))*$AZ$21))/3)*$D$1177),(((PI()*((($C$19+$G$20)-$C1251)*($O$20/($O$19/2)))^2*((($O$20+$G$20)-$C1251)/3))*$D$1177)-((PI()*((($C$19+$G$20)-$C1251)*($O$20/($O$19/2)))^2*(((($C$19+$G$20)-$C1251)*($O$20/($O$19/2)))*$AZ$21)/3)*$D$1177))),IF('Silo Levels'!$L$28="Pumping",(($D$18*$D$1177)+((PI()*(($C$21/2)^2)*($G$20-$C1251))*$D$1177))+((($D$18+$H$18)/3)*$BD$21)+(((PI()*($C$21/2)^2*(($C$21/2)*$AZ$21))/3)*$D$1177),(($D$18*$D$1177)+((PI()*(($C$21/2)^2)*($G$20-$C1251))*$D$1177))+((($D$18+$H$18)/3)*$BD$21)-(((PI()*($C$21/2)^2*(($C$21/2)*$AZ$21))/3)*$D$1177)))</f>
        <v>175303.85316979644</v>
      </c>
      <c r="E1251" s="73">
        <v>7.2</v>
      </c>
      <c r="F1251" s="79">
        <f t="shared" si="177"/>
        <v>181356.37556933425</v>
      </c>
      <c r="G1251" s="53">
        <v>7.2</v>
      </c>
      <c r="H1251" s="80">
        <f>IF($G1251&gt;$G$20,IF('Silo Levels'!$L$29="Pumping",((PI()*((($C$19+$G$20)-$G1251)*($O$20/($O$19/2)))^2*((($O$20+$G$20)-$G1251))/3)*$H$1177)+(((PI()*((($C$19+$G$20)-$G1251)*($O$20/($O$19/2)))^2*(((($C$19+$G$20)-$G1251)*($O$20/($O$19/2)))*$AZ$22))/3)*$H$1177),(((PI()*((($C$19+$G$20)-$G1251)*($O$20/($O$19/2)))^2*((($O$20+$G$20)-$G1251)/3))*$H$1177)-((PI()*((($C$19+$G$20)-$G1251)*($O$20/($O$19/2)))^2*(((($C$19+$G$20)-$G1251)*($O$20/($O$19/2)))*$AZ$22)/3)*$H$1177))),IF('Silo Levels'!$L$29="Pumping",(($D$18*$H$1177)+((PI()*(($C$21/2)^2)*($G$20-$G1251))*$H$1177))+((($D$18+$H$18)/3)*$BD$22)+(((PI()*($C$21/2)^2*(($C$21/2)*$AZ$22))/3)*$H$1177),(($D$18*$H$1177)+((PI()*(($C$21/2)^2)*($G$20-$G1251))*$H$1177))+((($D$18+$H$18)/3)*$BD$22)-(((PI()*($C$21/2)^2*(($C$21/2)*$AZ$22))/3)*$H$1177)))</f>
        <v>177458.08618866513</v>
      </c>
      <c r="I1251" s="73">
        <v>7.2</v>
      </c>
      <c r="J1251" s="79">
        <f t="shared" si="176"/>
        <v>187348.84360762217</v>
      </c>
      <c r="K1251" s="53">
        <v>7.2</v>
      </c>
      <c r="L1251" s="80">
        <f>IF($K1251&gt;$G$20,IF('Silo Levels'!$L$30="Pumping",((PI()*((($C$19+$G$20)-$K1251)*($O$20/($O$19/2)))^2*((($O$20+$G$20)-$K1251))/3)*$L$1177)+(((PI()*((($C$19+$G$20)-$K1251)*($O$20/($O$19/2)))^2*(((($C$19+$G$20)-$K1251)*($O$20/($O$19/2)))*$AZ$23))/3)*$L$1177),(((PI()*((($C$19+$G$20)-$K1251)*($O$20/($O$19/2)))^2*((($O$20+$G$20)-$K1251)/3))*$L$1177)-((PI()*((($C$19+$G$20)-$K1251)*($O$20/($O$19/2)))^2*(((($C$19+$G$20)-$K1251)*($O$20/($O$19/2)))*$AZ$23)/3)*$L$1177))),IF('Silo Levels'!$L$30="Pumping",(($D$18*$L$1177)+((PI()*(($C$21/2)^2)*($G$20-$K1251))*$L$1177))+((($D$18+$H$18)/3)*$BD$23)+(((PI()*($C$21/2)^2*(($C$21/2)*$AZ$23))/3)*$L$1177),(($D$18*$L$1177)+((PI()*(($C$21/2)^2)*($G$20-$K1251))*$L$1177))+((($D$18+$H$18)/3)*$BD$23)-(((PI()*($C$21/2)^2*(($C$21/2)*$AZ$23))/3)*$L$1177)))</f>
        <v>183319.60393767993</v>
      </c>
      <c r="M1251" s="73"/>
      <c r="N1251" s="73"/>
      <c r="O1251" s="73"/>
      <c r="P1251" s="73"/>
      <c r="Q1251" s="73"/>
      <c r="R1251" s="73"/>
      <c r="S1251" s="73"/>
      <c r="T1251" s="73"/>
      <c r="U1251" s="73"/>
      <c r="V1251" s="73"/>
      <c r="W1251" s="73"/>
      <c r="X1251" s="73"/>
      <c r="Y1251" s="73"/>
      <c r="Z1251" s="73"/>
      <c r="AA1251" s="73"/>
      <c r="AB1251" s="73"/>
      <c r="AC1251" s="73"/>
      <c r="AD1251" s="73"/>
      <c r="AE1251" s="73"/>
      <c r="AF1251" s="73"/>
      <c r="AG1251" s="73"/>
      <c r="AH1251" s="73"/>
      <c r="AI1251" s="73"/>
      <c r="AJ1251" s="73"/>
    </row>
    <row r="1252" spans="1:36" x14ac:dyDescent="0.3">
      <c r="A1252">
        <v>7.3</v>
      </c>
      <c r="B1252" s="79">
        <f t="shared" si="175"/>
        <v>178767.65776596376</v>
      </c>
      <c r="C1252" s="53">
        <v>7.3</v>
      </c>
      <c r="D1252" s="80">
        <f>IF($C1252&gt;$G$20,IF('Silo Levels'!$L$28="Pumping",((PI()*((($C$19+$G$20)-$C1252)*($O$20/($O$19/2)))^2*((($O$20+$G$20)-$C1252))/3)*$D$1177)+(((PI()*((($C$19+$G$20)-$C1252)*($O$20/($O$19/2)))^2*(((($C$19+$G$20)-$C1252)*($O$20/($O$19/2)))*$AZ$21))/3)*$D$1177),(((PI()*((($C$19+$G$20)-$C1252)*($O$20/($O$19/2)))^2*((($O$20+$G$20)-$C1252)/3))*$D$1177)-((PI()*((($C$19+$G$20)-$C1252)*($O$20/($O$19/2)))^2*(((($C$19+$G$20)-$C1252)*($O$20/($O$19/2)))*$AZ$21)/3)*$D$1177))),IF('Silo Levels'!$L$28="Pumping",(($D$18*$D$1177)+((PI()*(($C$21/2)^2)*($G$20-$C1252))*$D$1177))+((($D$18+$H$18)/3)*$BD$21)+(((PI()*($C$21/2)^2*(($C$21/2)*$AZ$21))/3)*$D$1177),(($D$18*$D$1177)+((PI()*(($C$21/2)^2)*($G$20-$C1252))*$D$1177))+((($D$18+$H$18)/3)*$BD$21)-(((PI()*($C$21/2)^2*(($C$21/2)*$AZ$21))/3)*$D$1177)))</f>
        <v>174917.4954146856</v>
      </c>
      <c r="E1252" s="73">
        <v>7.3</v>
      </c>
      <c r="F1252" s="79">
        <f t="shared" si="177"/>
        <v>180965.18834228453</v>
      </c>
      <c r="G1252" s="53">
        <v>7.3</v>
      </c>
      <c r="H1252" s="80">
        <f>IF($G1252&gt;$G$20,IF('Silo Levels'!$L$29="Pumping",((PI()*((($C$19+$G$20)-$G1252)*($O$20/($O$19/2)))^2*((($O$20+$G$20)-$G1252))/3)*$H$1177)+(((PI()*((($C$19+$G$20)-$G1252)*($O$20/($O$19/2)))^2*(((($C$19+$G$20)-$G1252)*($O$20/($O$19/2)))*$AZ$22))/3)*$H$1177),(((PI()*((($C$19+$G$20)-$G1252)*($O$20/($O$19/2)))^2*((($O$20+$G$20)-$G1252)/3))*$H$1177)-((PI()*((($C$19+$G$20)-$G1252)*($O$20/($O$19/2)))^2*(((($C$19+$G$20)-$G1252)*($O$20/($O$19/2)))*$AZ$22)/3)*$H$1177))),IF('Silo Levels'!$L$29="Pumping",(($D$18*$H$1177)+((PI()*(($C$21/2)^2)*($G$20-$G1252))*$H$1177))+((($D$18+$H$18)/3)*$BD$22)+(((PI()*($C$21/2)^2*(($C$21/2)*$AZ$22))/3)*$H$1177),(($D$18*$H$1177)+((PI()*(($C$21/2)^2)*($G$20-$G1252))*$H$1177))+((($D$18+$H$18)/3)*$BD$22)-(((PI()*($C$21/2)^2*(($C$21/2)*$AZ$22))/3)*$H$1177)))</f>
        <v>177066.8989616154</v>
      </c>
      <c r="I1252" s="73">
        <v>7.3</v>
      </c>
      <c r="J1252" s="79">
        <f t="shared" si="176"/>
        <v>186944.51572436665</v>
      </c>
      <c r="K1252" s="53">
        <v>7.3</v>
      </c>
      <c r="L1252" s="80">
        <f>IF($K1252&gt;$G$20,IF('Silo Levels'!$L$30="Pumping",((PI()*((($C$19+$G$20)-$K1252)*($O$20/($O$19/2)))^2*((($O$20+$G$20)-$K1252))/3)*$L$1177)+(((PI()*((($C$19+$G$20)-$K1252)*($O$20/($O$19/2)))^2*(((($C$19+$G$20)-$K1252)*($O$20/($O$19/2)))*$AZ$23))/3)*$L$1177),(((PI()*((($C$19+$G$20)-$K1252)*($O$20/($O$19/2)))^2*((($O$20+$G$20)-$K1252)/3))*$L$1177)-((PI()*((($C$19+$G$20)-$K1252)*($O$20/($O$19/2)))^2*(((($C$19+$G$20)-$K1252)*($O$20/($O$19/2)))*$AZ$23)/3)*$L$1177))),IF('Silo Levels'!$L$30="Pumping",(($D$18*$L$1177)+((PI()*(($C$21/2)^2)*($G$20-$K1252))*$L$1177))+((($D$18+$H$18)/3)*$BD$23)+(((PI()*($C$21/2)^2*(($C$21/2)*$AZ$23))/3)*$L$1177),(($D$18*$L$1177)+((PI()*(($C$21/2)^2)*($G$20-$K1252))*$L$1177))+((($D$18+$H$18)/3)*$BD$23)-(((PI()*($C$21/2)^2*(($C$21/2)*$AZ$23))/3)*$L$1177)))</f>
        <v>182915.27605442441</v>
      </c>
      <c r="M1252" s="73"/>
      <c r="N1252" s="73"/>
      <c r="O1252" s="73"/>
      <c r="P1252" s="73"/>
      <c r="Q1252" s="73"/>
      <c r="R1252" s="73"/>
      <c r="S1252" s="73"/>
      <c r="T1252" s="73"/>
      <c r="U1252" s="73"/>
      <c r="V1252" s="73"/>
      <c r="W1252" s="73"/>
      <c r="X1252" s="73"/>
      <c r="Y1252" s="73"/>
      <c r="Z1252" s="73"/>
      <c r="AA1252" s="73"/>
      <c r="AB1252" s="73"/>
      <c r="AC1252" s="73"/>
      <c r="AD1252" s="73"/>
      <c r="AE1252" s="73"/>
      <c r="AF1252" s="73"/>
      <c r="AG1252" s="73"/>
      <c r="AH1252" s="73"/>
      <c r="AI1252" s="73"/>
      <c r="AJ1252" s="73"/>
    </row>
    <row r="1253" spans="1:36" x14ac:dyDescent="0.3">
      <c r="A1253">
        <v>7.4</v>
      </c>
      <c r="B1253" s="79">
        <f t="shared" si="175"/>
        <v>178381.30001085295</v>
      </c>
      <c r="C1253" s="53">
        <v>7.4</v>
      </c>
      <c r="D1253" s="80">
        <f>IF($C1253&gt;$G$20,IF('Silo Levels'!$L$28="Pumping",((PI()*((($C$19+$G$20)-$C1253)*($O$20/($O$19/2)))^2*((($O$20+$G$20)-$C1253))/3)*$D$1177)+(((PI()*((($C$19+$G$20)-$C1253)*($O$20/($O$19/2)))^2*(((($C$19+$G$20)-$C1253)*($O$20/($O$19/2)))*$AZ$21))/3)*$D$1177),(((PI()*((($C$19+$G$20)-$C1253)*($O$20/($O$19/2)))^2*((($O$20+$G$20)-$C1253)/3))*$D$1177)-((PI()*((($C$19+$G$20)-$C1253)*($O$20/($O$19/2)))^2*(((($C$19+$G$20)-$C1253)*($O$20/($O$19/2)))*$AZ$21)/3)*$D$1177))),IF('Silo Levels'!$L$28="Pumping",(($D$18*$D$1177)+((PI()*(($C$21/2)^2)*($G$20-$C1253))*$D$1177))+((($D$18+$H$18)/3)*$BD$21)+(((PI()*($C$21/2)^2*(($C$21/2)*$AZ$21))/3)*$D$1177),(($D$18*$D$1177)+((PI()*(($C$21/2)^2)*($G$20-$C1253))*$D$1177))+((($D$18+$H$18)/3)*$BD$21)-(((PI()*($C$21/2)^2*(($C$21/2)*$AZ$21))/3)*$D$1177)))</f>
        <v>174531.1376595748</v>
      </c>
      <c r="E1253" s="73">
        <v>7.4</v>
      </c>
      <c r="F1253" s="79">
        <f t="shared" si="177"/>
        <v>180574.00111523483</v>
      </c>
      <c r="G1253" s="53">
        <v>7.4</v>
      </c>
      <c r="H1253" s="80">
        <f>IF($G1253&gt;$G$20,IF('Silo Levels'!$L$29="Pumping",((PI()*((($C$19+$G$20)-$G1253)*($O$20/($O$19/2)))^2*((($O$20+$G$20)-$G1253))/3)*$H$1177)+(((PI()*((($C$19+$G$20)-$G1253)*($O$20/($O$19/2)))^2*(((($C$19+$G$20)-$G1253)*($O$20/($O$19/2)))*$AZ$22))/3)*$H$1177),(((PI()*((($C$19+$G$20)-$G1253)*($O$20/($O$19/2)))^2*((($O$20+$G$20)-$G1253)/3))*$H$1177)-((PI()*((($C$19+$G$20)-$G1253)*($O$20/($O$19/2)))^2*(((($C$19+$G$20)-$G1253)*($O$20/($O$19/2)))*$AZ$22)/3)*$H$1177))),IF('Silo Levels'!$L$29="Pumping",(($D$18*$H$1177)+((PI()*(($C$21/2)^2)*($G$20-$G1253))*$H$1177))+((($D$18+$H$18)/3)*$BD$22)+(((PI()*($C$21/2)^2*(($C$21/2)*$AZ$22))/3)*$H$1177),(($D$18*$H$1177)+((PI()*(($C$21/2)^2)*($G$20-$G1253))*$H$1177))+((($D$18+$H$18)/3)*$BD$22)-(((PI()*($C$21/2)^2*(($C$21/2)*$AZ$22))/3)*$H$1177)))</f>
        <v>176675.7117345657</v>
      </c>
      <c r="I1253" s="73">
        <v>7.4</v>
      </c>
      <c r="J1253" s="79">
        <f t="shared" si="176"/>
        <v>186540.18784111115</v>
      </c>
      <c r="K1253" s="53">
        <v>7.4</v>
      </c>
      <c r="L1253" s="80">
        <f>IF($K1253&gt;$G$20,IF('Silo Levels'!$L$30="Pumping",((PI()*((($C$19+$G$20)-$K1253)*($O$20/($O$19/2)))^2*((($O$20+$G$20)-$K1253))/3)*$L$1177)+(((PI()*((($C$19+$G$20)-$K1253)*($O$20/($O$19/2)))^2*(((($C$19+$G$20)-$K1253)*($O$20/($O$19/2)))*$AZ$23))/3)*$L$1177),(((PI()*((($C$19+$G$20)-$K1253)*($O$20/($O$19/2)))^2*((($O$20+$G$20)-$K1253)/3))*$L$1177)-((PI()*((($C$19+$G$20)-$K1253)*($O$20/($O$19/2)))^2*(((($C$19+$G$20)-$K1253)*($O$20/($O$19/2)))*$AZ$23)/3)*$L$1177))),IF('Silo Levels'!$L$30="Pumping",(($D$18*$L$1177)+((PI()*(($C$21/2)^2)*($G$20-$K1253))*$L$1177))+((($D$18+$H$18)/3)*$BD$23)+(((PI()*($C$21/2)^2*(($C$21/2)*$AZ$23))/3)*$L$1177),(($D$18*$L$1177)+((PI()*(($C$21/2)^2)*($G$20-$K1253))*$L$1177))+((($D$18+$H$18)/3)*$BD$23)-(((PI()*($C$21/2)^2*(($C$21/2)*$AZ$23))/3)*$L$1177)))</f>
        <v>182510.94817116891</v>
      </c>
      <c r="M1253" s="73"/>
      <c r="N1253" s="73"/>
      <c r="O1253" s="73"/>
      <c r="P1253" s="73"/>
      <c r="Q1253" s="73"/>
      <c r="R1253" s="73"/>
      <c r="S1253" s="73"/>
      <c r="T1253" s="73"/>
      <c r="U1253" s="73"/>
      <c r="V1253" s="73"/>
      <c r="W1253" s="73"/>
      <c r="X1253" s="73"/>
      <c r="Y1253" s="73"/>
      <c r="Z1253" s="73"/>
      <c r="AA1253" s="73"/>
      <c r="AB1253" s="73"/>
      <c r="AC1253" s="73"/>
      <c r="AD1253" s="73"/>
      <c r="AE1253" s="73"/>
      <c r="AF1253" s="73"/>
      <c r="AG1253" s="73"/>
      <c r="AH1253" s="73"/>
      <c r="AI1253" s="73"/>
      <c r="AJ1253" s="73"/>
    </row>
    <row r="1254" spans="1:36" x14ac:dyDescent="0.3">
      <c r="A1254">
        <v>7.5</v>
      </c>
      <c r="B1254" s="79">
        <f t="shared" si="175"/>
        <v>177994.94225574209</v>
      </c>
      <c r="C1254" s="53">
        <v>7.5</v>
      </c>
      <c r="D1254" s="80">
        <f>IF($C1254&gt;$G$20,IF('Silo Levels'!$L$28="Pumping",((PI()*((($C$19+$G$20)-$C1254)*($O$20/($O$19/2)))^2*((($O$20+$G$20)-$C1254))/3)*$D$1177)+(((PI()*((($C$19+$G$20)-$C1254)*($O$20/($O$19/2)))^2*(((($C$19+$G$20)-$C1254)*($O$20/($O$19/2)))*$AZ$21))/3)*$D$1177),(((PI()*((($C$19+$G$20)-$C1254)*($O$20/($O$19/2)))^2*((($O$20+$G$20)-$C1254)/3))*$D$1177)-((PI()*((($C$19+$G$20)-$C1254)*($O$20/($O$19/2)))^2*(((($C$19+$G$20)-$C1254)*($O$20/($O$19/2)))*$AZ$21)/3)*$D$1177))),IF('Silo Levels'!$L$28="Pumping",(($D$18*$D$1177)+((PI()*(($C$21/2)^2)*($G$20-$C1254))*$D$1177))+((($D$18+$H$18)/3)*$BD$21)+(((PI()*($C$21/2)^2*(($C$21/2)*$AZ$21))/3)*$D$1177),(($D$18*$D$1177)+((PI()*(($C$21/2)^2)*($G$20-$C1254))*$D$1177))+((($D$18+$H$18)/3)*$BD$21)-(((PI()*($C$21/2)^2*(($C$21/2)*$AZ$21))/3)*$D$1177)))</f>
        <v>174144.77990446394</v>
      </c>
      <c r="E1254" s="73">
        <v>7.5</v>
      </c>
      <c r="F1254" s="79">
        <f t="shared" si="177"/>
        <v>180182.8138881851</v>
      </c>
      <c r="G1254" s="53">
        <v>7.5</v>
      </c>
      <c r="H1254" s="80">
        <f>IF($G1254&gt;$G$20,IF('Silo Levels'!$L$29="Pumping",((PI()*((($C$19+$G$20)-$G1254)*($O$20/($O$19/2)))^2*((($O$20+$G$20)-$G1254))/3)*$H$1177)+(((PI()*((($C$19+$G$20)-$G1254)*($O$20/($O$19/2)))^2*(((($C$19+$G$20)-$G1254)*($O$20/($O$19/2)))*$AZ$22))/3)*$H$1177),(((PI()*((($C$19+$G$20)-$G1254)*($O$20/($O$19/2)))^2*((($O$20+$G$20)-$G1254)/3))*$H$1177)-((PI()*((($C$19+$G$20)-$G1254)*($O$20/($O$19/2)))^2*(((($C$19+$G$20)-$G1254)*($O$20/($O$19/2)))*$AZ$22)/3)*$H$1177))),IF('Silo Levels'!$L$29="Pumping",(($D$18*$H$1177)+((PI()*(($C$21/2)^2)*($G$20-$G1254))*$H$1177))+((($D$18+$H$18)/3)*$BD$22)+(((PI()*($C$21/2)^2*(($C$21/2)*$AZ$22))/3)*$H$1177),(($D$18*$H$1177)+((PI()*(($C$21/2)^2)*($G$20-$G1254))*$H$1177))+((($D$18+$H$18)/3)*$BD$22)-(((PI()*($C$21/2)^2*(($C$21/2)*$AZ$22))/3)*$H$1177)))</f>
        <v>176284.52450751598</v>
      </c>
      <c r="I1254" s="73">
        <v>7.5</v>
      </c>
      <c r="J1254" s="79">
        <f t="shared" si="176"/>
        <v>186135.8599578556</v>
      </c>
      <c r="K1254" s="53">
        <v>7.5</v>
      </c>
      <c r="L1254" s="80">
        <f>IF($K1254&gt;$G$20,IF('Silo Levels'!$L$30="Pumping",((PI()*((($C$19+$G$20)-$K1254)*($O$20/($O$19/2)))^2*((($O$20+$G$20)-$K1254))/3)*$L$1177)+(((PI()*((($C$19+$G$20)-$K1254)*($O$20/($O$19/2)))^2*(((($C$19+$G$20)-$K1254)*($O$20/($O$19/2)))*$AZ$23))/3)*$L$1177),(((PI()*((($C$19+$G$20)-$K1254)*($O$20/($O$19/2)))^2*((($O$20+$G$20)-$K1254)/3))*$L$1177)-((PI()*((($C$19+$G$20)-$K1254)*($O$20/($O$19/2)))^2*(((($C$19+$G$20)-$K1254)*($O$20/($O$19/2)))*$AZ$23)/3)*$L$1177))),IF('Silo Levels'!$L$30="Pumping",(($D$18*$L$1177)+((PI()*(($C$21/2)^2)*($G$20-$K1254))*$L$1177))+((($D$18+$H$18)/3)*$BD$23)+(((PI()*($C$21/2)^2*(($C$21/2)*$AZ$23))/3)*$L$1177),(($D$18*$L$1177)+((PI()*(($C$21/2)^2)*($G$20-$K1254))*$L$1177))+((($D$18+$H$18)/3)*$BD$23)-(((PI()*($C$21/2)^2*(($C$21/2)*$AZ$23))/3)*$L$1177)))</f>
        <v>182106.62028791336</v>
      </c>
      <c r="M1254" s="73"/>
      <c r="N1254" s="73"/>
      <c r="O1254" s="73"/>
      <c r="P1254" s="73"/>
      <c r="Q1254" s="73"/>
      <c r="R1254" s="73"/>
      <c r="S1254" s="73"/>
      <c r="T1254" s="73"/>
      <c r="U1254" s="73"/>
      <c r="V1254" s="73"/>
      <c r="W1254" s="73"/>
      <c r="X1254" s="73"/>
      <c r="Y1254" s="73"/>
      <c r="Z1254" s="73"/>
      <c r="AA1254" s="73"/>
      <c r="AB1254" s="73"/>
      <c r="AC1254" s="73"/>
      <c r="AD1254" s="73"/>
      <c r="AE1254" s="73"/>
      <c r="AF1254" s="73"/>
      <c r="AG1254" s="73"/>
      <c r="AH1254" s="73"/>
      <c r="AI1254" s="73"/>
      <c r="AJ1254" s="73"/>
    </row>
    <row r="1255" spans="1:36" x14ac:dyDescent="0.3">
      <c r="A1255">
        <v>7.6</v>
      </c>
      <c r="B1255" s="79">
        <f t="shared" si="175"/>
        <v>177608.58450063126</v>
      </c>
      <c r="C1255" s="53">
        <v>7.6</v>
      </c>
      <c r="D1255" s="80">
        <f>IF($C1255&gt;$G$20,IF('Silo Levels'!$L$28="Pumping",((PI()*((($C$19+$G$20)-$C1255)*($O$20/($O$19/2)))^2*((($O$20+$G$20)-$C1255))/3)*$D$1177)+(((PI()*((($C$19+$G$20)-$C1255)*($O$20/($O$19/2)))^2*(((($C$19+$G$20)-$C1255)*($O$20/($O$19/2)))*$AZ$21))/3)*$D$1177),(((PI()*((($C$19+$G$20)-$C1255)*($O$20/($O$19/2)))^2*((($O$20+$G$20)-$C1255)/3))*$D$1177)-((PI()*((($C$19+$G$20)-$C1255)*($O$20/($O$19/2)))^2*(((($C$19+$G$20)-$C1255)*($O$20/($O$19/2)))*$AZ$21)/3)*$D$1177))),IF('Silo Levels'!$L$28="Pumping",(($D$18*$D$1177)+((PI()*(($C$21/2)^2)*($G$20-$C1255))*$D$1177))+((($D$18+$H$18)/3)*$BD$21)+(((PI()*($C$21/2)^2*(($C$21/2)*$AZ$21))/3)*$D$1177),(($D$18*$D$1177)+((PI()*(($C$21/2)^2)*($G$20-$C1255))*$D$1177))+((($D$18+$H$18)/3)*$BD$21)-(((PI()*($C$21/2)^2*(($C$21/2)*$AZ$21))/3)*$D$1177)))</f>
        <v>173758.42214935311</v>
      </c>
      <c r="E1255" s="73">
        <v>7.6</v>
      </c>
      <c r="F1255" s="79">
        <f t="shared" si="177"/>
        <v>179791.62666113538</v>
      </c>
      <c r="G1255" s="53">
        <v>7.6</v>
      </c>
      <c r="H1255" s="80">
        <f>IF($G1255&gt;$G$20,IF('Silo Levels'!$L$29="Pumping",((PI()*((($C$19+$G$20)-$G1255)*($O$20/($O$19/2)))^2*((($O$20+$G$20)-$G1255))/3)*$H$1177)+(((PI()*((($C$19+$G$20)-$G1255)*($O$20/($O$19/2)))^2*(((($C$19+$G$20)-$G1255)*($O$20/($O$19/2)))*$AZ$22))/3)*$H$1177),(((PI()*((($C$19+$G$20)-$G1255)*($O$20/($O$19/2)))^2*((($O$20+$G$20)-$G1255)/3))*$H$1177)-((PI()*((($C$19+$G$20)-$G1255)*($O$20/($O$19/2)))^2*(((($C$19+$G$20)-$G1255)*($O$20/($O$19/2)))*$AZ$22)/3)*$H$1177))),IF('Silo Levels'!$L$29="Pumping",(($D$18*$H$1177)+((PI()*(($C$21/2)^2)*($G$20-$G1255))*$H$1177))+((($D$18+$H$18)/3)*$BD$22)+(((PI()*($C$21/2)^2*(($C$21/2)*$AZ$22))/3)*$H$1177),(($D$18*$H$1177)+((PI()*(($C$21/2)^2)*($G$20-$G1255))*$H$1177))+((($D$18+$H$18)/3)*$BD$22)-(((PI()*($C$21/2)^2*(($C$21/2)*$AZ$22))/3)*$H$1177)))</f>
        <v>175893.33728046625</v>
      </c>
      <c r="I1255" s="73">
        <v>7.6</v>
      </c>
      <c r="J1255" s="79">
        <f t="shared" si="176"/>
        <v>185731.53207460008</v>
      </c>
      <c r="K1255" s="53">
        <v>7.6</v>
      </c>
      <c r="L1255" s="80">
        <f>IF($K1255&gt;$G$20,IF('Silo Levels'!$L$30="Pumping",((PI()*((($C$19+$G$20)-$K1255)*($O$20/($O$19/2)))^2*((($O$20+$G$20)-$K1255))/3)*$L$1177)+(((PI()*((($C$19+$G$20)-$K1255)*($O$20/($O$19/2)))^2*(((($C$19+$G$20)-$K1255)*($O$20/($O$19/2)))*$AZ$23))/3)*$L$1177),(((PI()*((($C$19+$G$20)-$K1255)*($O$20/($O$19/2)))^2*((($O$20+$G$20)-$K1255)/3))*$L$1177)-((PI()*((($C$19+$G$20)-$K1255)*($O$20/($O$19/2)))^2*(((($C$19+$G$20)-$K1255)*($O$20/($O$19/2)))*$AZ$23)/3)*$L$1177))),IF('Silo Levels'!$L$30="Pumping",(($D$18*$L$1177)+((PI()*(($C$21/2)^2)*($G$20-$K1255))*$L$1177))+((($D$18+$H$18)/3)*$BD$23)+(((PI()*($C$21/2)^2*(($C$21/2)*$AZ$23))/3)*$L$1177),(($D$18*$L$1177)+((PI()*(($C$21/2)^2)*($G$20-$K1255))*$L$1177))+((($D$18+$H$18)/3)*$BD$23)-(((PI()*($C$21/2)^2*(($C$21/2)*$AZ$23))/3)*$L$1177)))</f>
        <v>181702.29240465784</v>
      </c>
      <c r="M1255" s="73"/>
      <c r="N1255" s="73"/>
      <c r="O1255" s="73"/>
      <c r="P1255" s="73"/>
      <c r="Q1255" s="73"/>
      <c r="R1255" s="73"/>
      <c r="S1255" s="73"/>
      <c r="T1255" s="73"/>
      <c r="U1255" s="73"/>
      <c r="V1255" s="73"/>
      <c r="W1255" s="73"/>
      <c r="X1255" s="73"/>
      <c r="Y1255" s="73"/>
      <c r="Z1255" s="73"/>
      <c r="AA1255" s="73"/>
      <c r="AB1255" s="73"/>
      <c r="AC1255" s="73"/>
      <c r="AD1255" s="73"/>
      <c r="AE1255" s="73"/>
      <c r="AF1255" s="73"/>
      <c r="AG1255" s="73"/>
      <c r="AH1255" s="73"/>
      <c r="AI1255" s="73"/>
      <c r="AJ1255" s="73"/>
    </row>
    <row r="1256" spans="1:36" x14ac:dyDescent="0.3">
      <c r="A1256">
        <v>7.7</v>
      </c>
      <c r="B1256" s="79">
        <f t="shared" si="175"/>
        <v>177222.2267455204</v>
      </c>
      <c r="C1256" s="53">
        <v>7.7</v>
      </c>
      <c r="D1256" s="80">
        <f>IF($C1256&gt;$G$20,IF('Silo Levels'!$L$28="Pumping",((PI()*((($C$19+$G$20)-$C1256)*($O$20/($O$19/2)))^2*((($O$20+$G$20)-$C1256))/3)*$D$1177)+(((PI()*((($C$19+$G$20)-$C1256)*($O$20/($O$19/2)))^2*(((($C$19+$G$20)-$C1256)*($O$20/($O$19/2)))*$AZ$21))/3)*$D$1177),(((PI()*((($C$19+$G$20)-$C1256)*($O$20/($O$19/2)))^2*((($O$20+$G$20)-$C1256)/3))*$D$1177)-((PI()*((($C$19+$G$20)-$C1256)*($O$20/($O$19/2)))^2*(((($C$19+$G$20)-$C1256)*($O$20/($O$19/2)))*$AZ$21)/3)*$D$1177))),IF('Silo Levels'!$L$28="Pumping",(($D$18*$D$1177)+((PI()*(($C$21/2)^2)*($G$20-$C1256))*$D$1177))+((($D$18+$H$18)/3)*$BD$21)+(((PI()*($C$21/2)^2*(($C$21/2)*$AZ$21))/3)*$D$1177),(($D$18*$D$1177)+((PI()*(($C$21/2)^2)*($G$20-$C1256))*$D$1177))+((($D$18+$H$18)/3)*$BD$21)-(((PI()*($C$21/2)^2*(($C$21/2)*$AZ$21))/3)*$D$1177)))</f>
        <v>173372.06439424225</v>
      </c>
      <c r="E1256" s="73">
        <v>7.7</v>
      </c>
      <c r="F1256" s="79">
        <f t="shared" si="177"/>
        <v>179400.43943408565</v>
      </c>
      <c r="G1256" s="53">
        <v>7.7</v>
      </c>
      <c r="H1256" s="80">
        <f>IF($G1256&gt;$G$20,IF('Silo Levels'!$L$29="Pumping",((PI()*((($C$19+$G$20)-$G1256)*($O$20/($O$19/2)))^2*((($O$20+$G$20)-$G1256))/3)*$H$1177)+(((PI()*((($C$19+$G$20)-$G1256)*($O$20/($O$19/2)))^2*(((($C$19+$G$20)-$G1256)*($O$20/($O$19/2)))*$AZ$22))/3)*$H$1177),(((PI()*((($C$19+$G$20)-$G1256)*($O$20/($O$19/2)))^2*((($O$20+$G$20)-$G1256)/3))*$H$1177)-((PI()*((($C$19+$G$20)-$G1256)*($O$20/($O$19/2)))^2*(((($C$19+$G$20)-$G1256)*($O$20/($O$19/2)))*$AZ$22)/3)*$H$1177))),IF('Silo Levels'!$L$29="Pumping",(($D$18*$H$1177)+((PI()*(($C$21/2)^2)*($G$20-$G1256))*$H$1177))+((($D$18+$H$18)/3)*$BD$22)+(((PI()*($C$21/2)^2*(($C$21/2)*$AZ$22))/3)*$H$1177),(($D$18*$H$1177)+((PI()*(($C$21/2)^2)*($G$20-$G1256))*$H$1177))+((($D$18+$H$18)/3)*$BD$22)-(((PI()*($C$21/2)^2*(($C$21/2)*$AZ$22))/3)*$H$1177)))</f>
        <v>175502.15005341652</v>
      </c>
      <c r="I1256" s="73">
        <v>7.7</v>
      </c>
      <c r="J1256" s="79">
        <f t="shared" si="176"/>
        <v>185327.20419134456</v>
      </c>
      <c r="K1256" s="53">
        <v>7.7</v>
      </c>
      <c r="L1256" s="80">
        <f>IF($K1256&gt;$G$20,IF('Silo Levels'!$L$30="Pumping",((PI()*((($C$19+$G$20)-$K1256)*($O$20/($O$19/2)))^2*((($O$20+$G$20)-$K1256))/3)*$L$1177)+(((PI()*((($C$19+$G$20)-$K1256)*($O$20/($O$19/2)))^2*(((($C$19+$G$20)-$K1256)*($O$20/($O$19/2)))*$AZ$23))/3)*$L$1177),(((PI()*((($C$19+$G$20)-$K1256)*($O$20/($O$19/2)))^2*((($O$20+$G$20)-$K1256)/3))*$L$1177)-((PI()*((($C$19+$G$20)-$K1256)*($O$20/($O$19/2)))^2*(((($C$19+$G$20)-$K1256)*($O$20/($O$19/2)))*$AZ$23)/3)*$L$1177))),IF('Silo Levels'!$L$30="Pumping",(($D$18*$L$1177)+((PI()*(($C$21/2)^2)*($G$20-$K1256))*$L$1177))+((($D$18+$H$18)/3)*$BD$23)+(((PI()*($C$21/2)^2*(($C$21/2)*$AZ$23))/3)*$L$1177),(($D$18*$L$1177)+((PI()*(($C$21/2)^2)*($G$20-$K1256))*$L$1177))+((($D$18+$H$18)/3)*$BD$23)-(((PI()*($C$21/2)^2*(($C$21/2)*$AZ$23))/3)*$L$1177)))</f>
        <v>181297.96452140232</v>
      </c>
      <c r="M1256" s="73"/>
      <c r="N1256" s="73"/>
      <c r="O1256" s="73"/>
      <c r="P1256" s="73"/>
      <c r="Q1256" s="73"/>
      <c r="R1256" s="73"/>
      <c r="S1256" s="73"/>
      <c r="T1256" s="73"/>
      <c r="U1256" s="73"/>
      <c r="V1256" s="73"/>
      <c r="W1256" s="73"/>
      <c r="X1256" s="73"/>
      <c r="Y1256" s="73"/>
      <c r="Z1256" s="73"/>
      <c r="AA1256" s="73"/>
      <c r="AB1256" s="73"/>
      <c r="AC1256" s="73"/>
      <c r="AD1256" s="73"/>
      <c r="AE1256" s="73"/>
      <c r="AF1256" s="73"/>
      <c r="AG1256" s="73"/>
      <c r="AH1256" s="73"/>
      <c r="AI1256" s="73"/>
      <c r="AJ1256" s="73"/>
    </row>
    <row r="1257" spans="1:36" x14ac:dyDescent="0.3">
      <c r="A1257">
        <v>7.8</v>
      </c>
      <c r="B1257" s="79">
        <f t="shared" si="175"/>
        <v>176835.8689904096</v>
      </c>
      <c r="C1257" s="53">
        <v>7.8</v>
      </c>
      <c r="D1257" s="80">
        <f>IF($C1257&gt;$G$20,IF('Silo Levels'!$L$28="Pumping",((PI()*((($C$19+$G$20)-$C1257)*($O$20/($O$19/2)))^2*((($O$20+$G$20)-$C1257))/3)*$D$1177)+(((PI()*((($C$19+$G$20)-$C1257)*($O$20/($O$19/2)))^2*(((($C$19+$G$20)-$C1257)*($O$20/($O$19/2)))*$AZ$21))/3)*$D$1177),(((PI()*((($C$19+$G$20)-$C1257)*($O$20/($O$19/2)))^2*((($O$20+$G$20)-$C1257)/3))*$D$1177)-((PI()*((($C$19+$G$20)-$C1257)*($O$20/($O$19/2)))^2*(((($C$19+$G$20)-$C1257)*($O$20/($O$19/2)))*$AZ$21)/3)*$D$1177))),IF('Silo Levels'!$L$28="Pumping",(($D$18*$D$1177)+((PI()*(($C$21/2)^2)*($G$20-$C1257))*$D$1177))+((($D$18+$H$18)/3)*$BD$21)+(((PI()*($C$21/2)^2*(($C$21/2)*$AZ$21))/3)*$D$1177),(($D$18*$D$1177)+((PI()*(($C$21/2)^2)*($G$20-$C1257))*$D$1177))+((($D$18+$H$18)/3)*$BD$21)-(((PI()*($C$21/2)^2*(($C$21/2)*$AZ$21))/3)*$D$1177)))</f>
        <v>172985.70663913144</v>
      </c>
      <c r="E1257" s="73">
        <v>7.8</v>
      </c>
      <c r="F1257" s="79">
        <f t="shared" si="177"/>
        <v>179009.25220703596</v>
      </c>
      <c r="G1257" s="53">
        <v>7.8</v>
      </c>
      <c r="H1257" s="80">
        <f>IF($G1257&gt;$G$20,IF('Silo Levels'!$L$29="Pumping",((PI()*((($C$19+$G$20)-$G1257)*($O$20/($O$19/2)))^2*((($O$20+$G$20)-$G1257))/3)*$H$1177)+(((PI()*((($C$19+$G$20)-$G1257)*($O$20/($O$19/2)))^2*(((($C$19+$G$20)-$G1257)*($O$20/($O$19/2)))*$AZ$22))/3)*$H$1177),(((PI()*((($C$19+$G$20)-$G1257)*($O$20/($O$19/2)))^2*((($O$20+$G$20)-$G1257)/3))*$H$1177)-((PI()*((($C$19+$G$20)-$G1257)*($O$20/($O$19/2)))^2*(((($C$19+$G$20)-$G1257)*($O$20/($O$19/2)))*$AZ$22)/3)*$H$1177))),IF('Silo Levels'!$L$29="Pumping",(($D$18*$H$1177)+((PI()*(($C$21/2)^2)*($G$20-$G1257))*$H$1177))+((($D$18+$H$18)/3)*$BD$22)+(((PI()*($C$21/2)^2*(($C$21/2)*$AZ$22))/3)*$H$1177),(($D$18*$H$1177)+((PI()*(($C$21/2)^2)*($G$20-$G1257))*$H$1177))+((($D$18+$H$18)/3)*$BD$22)-(((PI()*($C$21/2)^2*(($C$21/2)*$AZ$22))/3)*$H$1177)))</f>
        <v>175110.96282636683</v>
      </c>
      <c r="I1257" s="73">
        <v>7.8</v>
      </c>
      <c r="J1257" s="79">
        <f t="shared" si="176"/>
        <v>184922.87630808903</v>
      </c>
      <c r="K1257" s="53">
        <v>7.8</v>
      </c>
      <c r="L1257" s="80">
        <f>IF($K1257&gt;$G$20,IF('Silo Levels'!$L$30="Pumping",((PI()*((($C$19+$G$20)-$K1257)*($O$20/($O$19/2)))^2*((($O$20+$G$20)-$K1257))/3)*$L$1177)+(((PI()*((($C$19+$G$20)-$K1257)*($O$20/($O$19/2)))^2*(((($C$19+$G$20)-$K1257)*($O$20/($O$19/2)))*$AZ$23))/3)*$L$1177),(((PI()*((($C$19+$G$20)-$K1257)*($O$20/($O$19/2)))^2*((($O$20+$G$20)-$K1257)/3))*$L$1177)-((PI()*((($C$19+$G$20)-$K1257)*($O$20/($O$19/2)))^2*(((($C$19+$G$20)-$K1257)*($O$20/($O$19/2)))*$AZ$23)/3)*$L$1177))),IF('Silo Levels'!$L$30="Pumping",(($D$18*$L$1177)+((PI()*(($C$21/2)^2)*($G$20-$K1257))*$L$1177))+((($D$18+$H$18)/3)*$BD$23)+(((PI()*($C$21/2)^2*(($C$21/2)*$AZ$23))/3)*$L$1177),(($D$18*$L$1177)+((PI()*(($C$21/2)^2)*($G$20-$K1257))*$L$1177))+((($D$18+$H$18)/3)*$BD$23)-(((PI()*($C$21/2)^2*(($C$21/2)*$AZ$23))/3)*$L$1177)))</f>
        <v>180893.6366381468</v>
      </c>
      <c r="M1257" s="73"/>
      <c r="N1257" s="73"/>
      <c r="O1257" s="73"/>
      <c r="P1257" s="73"/>
      <c r="Q1257" s="73"/>
      <c r="R1257" s="73"/>
      <c r="S1257" s="73"/>
      <c r="T1257" s="73"/>
      <c r="U1257" s="73"/>
      <c r="V1257" s="73"/>
      <c r="W1257" s="73"/>
      <c r="X1257" s="73"/>
      <c r="Y1257" s="73"/>
      <c r="Z1257" s="73"/>
      <c r="AA1257" s="73"/>
      <c r="AB1257" s="73"/>
      <c r="AC1257" s="73"/>
      <c r="AD1257" s="73"/>
      <c r="AE1257" s="73"/>
      <c r="AF1257" s="73"/>
      <c r="AG1257" s="73"/>
      <c r="AH1257" s="73"/>
      <c r="AI1257" s="73"/>
      <c r="AJ1257" s="73"/>
    </row>
    <row r="1258" spans="1:36" x14ac:dyDescent="0.3">
      <c r="A1258">
        <v>7.9</v>
      </c>
      <c r="B1258" s="79">
        <f t="shared" si="175"/>
        <v>176449.51123529876</v>
      </c>
      <c r="C1258" s="53">
        <v>7.9</v>
      </c>
      <c r="D1258" s="80">
        <f>IF($C1258&gt;$G$20,IF('Silo Levels'!$L$28="Pumping",((PI()*((($C$19+$G$20)-$C1258)*($O$20/($O$19/2)))^2*((($O$20+$G$20)-$C1258))/3)*$D$1177)+(((PI()*((($C$19+$G$20)-$C1258)*($O$20/($O$19/2)))^2*(((($C$19+$G$20)-$C1258)*($O$20/($O$19/2)))*$AZ$21))/3)*$D$1177),(((PI()*((($C$19+$G$20)-$C1258)*($O$20/($O$19/2)))^2*((($O$20+$G$20)-$C1258)/3))*$D$1177)-((PI()*((($C$19+$G$20)-$C1258)*($O$20/($O$19/2)))^2*(((($C$19+$G$20)-$C1258)*($O$20/($O$19/2)))*$AZ$21)/3)*$D$1177))),IF('Silo Levels'!$L$28="Pumping",(($D$18*$D$1177)+((PI()*(($C$21/2)^2)*($G$20-$C1258))*$D$1177))+((($D$18+$H$18)/3)*$BD$21)+(((PI()*($C$21/2)^2*(($C$21/2)*$AZ$21))/3)*$D$1177),(($D$18*$D$1177)+((PI()*(($C$21/2)^2)*($G$20-$C1258))*$D$1177))+((($D$18+$H$18)/3)*$BD$21)-(((PI()*($C$21/2)^2*(($C$21/2)*$AZ$21))/3)*$D$1177)))</f>
        <v>172599.34888402061</v>
      </c>
      <c r="E1258" s="73">
        <v>7.9</v>
      </c>
      <c r="F1258" s="79">
        <f t="shared" si="177"/>
        <v>178618.0649799862</v>
      </c>
      <c r="G1258" s="53">
        <v>7.9</v>
      </c>
      <c r="H1258" s="80">
        <f>IF($G1258&gt;$G$20,IF('Silo Levels'!$L$29="Pumping",((PI()*((($C$19+$G$20)-$G1258)*($O$20/($O$19/2)))^2*((($O$20+$G$20)-$G1258))/3)*$H$1177)+(((PI()*((($C$19+$G$20)-$G1258)*($O$20/($O$19/2)))^2*(((($C$19+$G$20)-$G1258)*($O$20/($O$19/2)))*$AZ$22))/3)*$H$1177),(((PI()*((($C$19+$G$20)-$G1258)*($O$20/($O$19/2)))^2*((($O$20+$G$20)-$G1258)/3))*$H$1177)-((PI()*((($C$19+$G$20)-$G1258)*($O$20/($O$19/2)))^2*(((($C$19+$G$20)-$G1258)*($O$20/($O$19/2)))*$AZ$22)/3)*$H$1177))),IF('Silo Levels'!$L$29="Pumping",(($D$18*$H$1177)+((PI()*(($C$21/2)^2)*($G$20-$G1258))*$H$1177))+((($D$18+$H$18)/3)*$BD$22)+(((PI()*($C$21/2)^2*(($C$21/2)*$AZ$22))/3)*$H$1177),(($D$18*$H$1177)+((PI()*(($C$21/2)^2)*($G$20-$G1258))*$H$1177))+((($D$18+$H$18)/3)*$BD$22)-(((PI()*($C$21/2)^2*(($C$21/2)*$AZ$22))/3)*$H$1177)))</f>
        <v>174719.77559931707</v>
      </c>
      <c r="I1258" s="73">
        <v>7.9</v>
      </c>
      <c r="J1258" s="79">
        <f t="shared" si="176"/>
        <v>184518.54842483351</v>
      </c>
      <c r="K1258" s="53">
        <v>7.9</v>
      </c>
      <c r="L1258" s="80">
        <f>IF($K1258&gt;$G$20,IF('Silo Levels'!$L$30="Pumping",((PI()*((($C$19+$G$20)-$K1258)*($O$20/($O$19/2)))^2*((($O$20+$G$20)-$K1258))/3)*$L$1177)+(((PI()*((($C$19+$G$20)-$K1258)*($O$20/($O$19/2)))^2*(((($C$19+$G$20)-$K1258)*($O$20/($O$19/2)))*$AZ$23))/3)*$L$1177),(((PI()*((($C$19+$G$20)-$K1258)*($O$20/($O$19/2)))^2*((($O$20+$G$20)-$K1258)/3))*$L$1177)-((PI()*((($C$19+$G$20)-$K1258)*($O$20/($O$19/2)))^2*(((($C$19+$G$20)-$K1258)*($O$20/($O$19/2)))*$AZ$23)/3)*$L$1177))),IF('Silo Levels'!$L$30="Pumping",(($D$18*$L$1177)+((PI()*(($C$21/2)^2)*($G$20-$K1258))*$L$1177))+((($D$18+$H$18)/3)*$BD$23)+(((PI()*($C$21/2)^2*(($C$21/2)*$AZ$23))/3)*$L$1177),(($D$18*$L$1177)+((PI()*(($C$21/2)^2)*($G$20-$K1258))*$L$1177))+((($D$18+$H$18)/3)*$BD$23)-(((PI()*($C$21/2)^2*(($C$21/2)*$AZ$23))/3)*$L$1177)))</f>
        <v>180489.30875489127</v>
      </c>
      <c r="M1258" s="73"/>
      <c r="N1258" s="73"/>
      <c r="O1258" s="73"/>
      <c r="P1258" s="73"/>
      <c r="Q1258" s="73"/>
      <c r="R1258" s="73"/>
      <c r="S1258" s="73"/>
      <c r="T1258" s="73"/>
      <c r="U1258" s="73"/>
      <c r="V1258" s="73"/>
      <c r="W1258" s="73"/>
      <c r="X1258" s="73"/>
      <c r="Y1258" s="73"/>
      <c r="Z1258" s="73"/>
      <c r="AA1258" s="73"/>
      <c r="AB1258" s="73"/>
      <c r="AC1258" s="73"/>
      <c r="AD1258" s="73"/>
      <c r="AE1258" s="73"/>
      <c r="AF1258" s="73"/>
      <c r="AG1258" s="73"/>
      <c r="AH1258" s="73"/>
      <c r="AI1258" s="73"/>
      <c r="AJ1258" s="73"/>
    </row>
    <row r="1259" spans="1:36" x14ac:dyDescent="0.3">
      <c r="A1259">
        <v>8</v>
      </c>
      <c r="B1259" s="79">
        <f t="shared" si="175"/>
        <v>176063.1534801879</v>
      </c>
      <c r="C1259" s="53">
        <v>8</v>
      </c>
      <c r="D1259" s="80">
        <f>IF($C1259&gt;$G$20,IF('Silo Levels'!$L$28="Pumping",((PI()*((($C$19+$G$20)-$C1259)*($O$20/($O$19/2)))^2*((($O$20+$G$20)-$C1259))/3)*$D$1177)+(((PI()*((($C$19+$G$20)-$C1259)*($O$20/($O$19/2)))^2*(((($C$19+$G$20)-$C1259)*($O$20/($O$19/2)))*$AZ$21))/3)*$D$1177),(((PI()*((($C$19+$G$20)-$C1259)*($O$20/($O$19/2)))^2*((($O$20+$G$20)-$C1259)/3))*$D$1177)-((PI()*((($C$19+$G$20)-$C1259)*($O$20/($O$19/2)))^2*(((($C$19+$G$20)-$C1259)*($O$20/($O$19/2)))*$AZ$21)/3)*$D$1177))),IF('Silo Levels'!$L$28="Pumping",(($D$18*$D$1177)+((PI()*(($C$21/2)^2)*($G$20-$C1259))*$D$1177))+((($D$18+$H$18)/3)*$BD$21)+(((PI()*($C$21/2)^2*(($C$21/2)*$AZ$21))/3)*$D$1177),(($D$18*$D$1177)+((PI()*(($C$21/2)^2)*($G$20-$C1259))*$D$1177))+((($D$18+$H$18)/3)*$BD$21)-(((PI()*($C$21/2)^2*(($C$21/2)*$AZ$21))/3)*$D$1177)))</f>
        <v>172212.99112890975</v>
      </c>
      <c r="E1259" s="73">
        <v>8</v>
      </c>
      <c r="F1259" s="79">
        <f t="shared" si="177"/>
        <v>178226.87775293647</v>
      </c>
      <c r="G1259" s="53">
        <v>8</v>
      </c>
      <c r="H1259" s="80">
        <f>IF($G1259&gt;$G$20,IF('Silo Levels'!$L$29="Pumping",((PI()*((($C$19+$G$20)-$G1259)*($O$20/($O$19/2)))^2*((($O$20+$G$20)-$G1259))/3)*$H$1177)+(((PI()*((($C$19+$G$20)-$G1259)*($O$20/($O$19/2)))^2*(((($C$19+$G$20)-$G1259)*($O$20/($O$19/2)))*$AZ$22))/3)*$H$1177),(((PI()*((($C$19+$G$20)-$G1259)*($O$20/($O$19/2)))^2*((($O$20+$G$20)-$G1259)/3))*$H$1177)-((PI()*((($C$19+$G$20)-$G1259)*($O$20/($O$19/2)))^2*(((($C$19+$G$20)-$G1259)*($O$20/($O$19/2)))*$AZ$22)/3)*$H$1177))),IF('Silo Levels'!$L$29="Pumping",(($D$18*$H$1177)+((PI()*(($C$21/2)^2)*($G$20-$G1259))*$H$1177))+((($D$18+$H$18)/3)*$BD$22)+(((PI()*($C$21/2)^2*(($C$21/2)*$AZ$22))/3)*$H$1177),(($D$18*$H$1177)+((PI()*(($C$21/2)^2)*($G$20-$G1259))*$H$1177))+((($D$18+$H$18)/3)*$BD$22)-(((PI()*($C$21/2)^2*(($C$21/2)*$AZ$22))/3)*$H$1177)))</f>
        <v>174328.58837226735</v>
      </c>
      <c r="I1259" s="73">
        <v>8</v>
      </c>
      <c r="J1259" s="79">
        <f t="shared" si="176"/>
        <v>184114.22054157796</v>
      </c>
      <c r="K1259" s="53">
        <v>8</v>
      </c>
      <c r="L1259" s="80">
        <f>IF($K1259&gt;$G$20,IF('Silo Levels'!$L$30="Pumping",((PI()*((($C$19+$G$20)-$K1259)*($O$20/($O$19/2)))^2*((($O$20+$G$20)-$K1259))/3)*$L$1177)+(((PI()*((($C$19+$G$20)-$K1259)*($O$20/($O$19/2)))^2*(((($C$19+$G$20)-$K1259)*($O$20/($O$19/2)))*$AZ$23))/3)*$L$1177),(((PI()*((($C$19+$G$20)-$K1259)*($O$20/($O$19/2)))^2*((($O$20+$G$20)-$K1259)/3))*$L$1177)-((PI()*((($C$19+$G$20)-$K1259)*($O$20/($O$19/2)))^2*(((($C$19+$G$20)-$K1259)*($O$20/($O$19/2)))*$AZ$23)/3)*$L$1177))),IF('Silo Levels'!$L$30="Pumping",(($D$18*$L$1177)+((PI()*(($C$21/2)^2)*($G$20-$K1259))*$L$1177))+((($D$18+$H$18)/3)*$BD$23)+(((PI()*($C$21/2)^2*(($C$21/2)*$AZ$23))/3)*$L$1177),(($D$18*$L$1177)+((PI()*(($C$21/2)^2)*($G$20-$K1259))*$L$1177))+((($D$18+$H$18)/3)*$BD$23)-(((PI()*($C$21/2)^2*(($C$21/2)*$AZ$23))/3)*$L$1177)))</f>
        <v>180084.98087163572</v>
      </c>
      <c r="M1259" s="73"/>
      <c r="N1259" s="73"/>
      <c r="O1259" s="73"/>
      <c r="P1259" s="73"/>
      <c r="Q1259" s="73"/>
      <c r="R1259" s="73"/>
      <c r="S1259" s="73"/>
      <c r="T1259" s="73"/>
      <c r="U1259" s="73"/>
      <c r="V1259" s="73"/>
      <c r="W1259" s="73"/>
      <c r="X1259" s="73"/>
      <c r="Y1259" s="73"/>
      <c r="Z1259" s="73"/>
      <c r="AA1259" s="73"/>
      <c r="AB1259" s="73"/>
      <c r="AC1259" s="73"/>
      <c r="AD1259" s="73"/>
      <c r="AE1259" s="73"/>
      <c r="AF1259" s="73"/>
      <c r="AG1259" s="73"/>
      <c r="AH1259" s="73"/>
      <c r="AI1259" s="73"/>
      <c r="AJ1259" s="73"/>
    </row>
    <row r="1260" spans="1:36" x14ac:dyDescent="0.3">
      <c r="A1260">
        <v>8.1</v>
      </c>
      <c r="B1260" s="79">
        <f t="shared" si="175"/>
        <v>175676.79572507707</v>
      </c>
      <c r="C1260" s="53">
        <v>8.1</v>
      </c>
      <c r="D1260" s="80">
        <f>IF($C1260&gt;$G$20,IF('Silo Levels'!$L$28="Pumping",((PI()*((($C$19+$G$20)-$C1260)*($O$20/($O$19/2)))^2*((($O$20+$G$20)-$C1260))/3)*$D$1177)+(((PI()*((($C$19+$G$20)-$C1260)*($O$20/($O$19/2)))^2*(((($C$19+$G$20)-$C1260)*($O$20/($O$19/2)))*$AZ$21))/3)*$D$1177),(((PI()*((($C$19+$G$20)-$C1260)*($O$20/($O$19/2)))^2*((($O$20+$G$20)-$C1260)/3))*$D$1177)-((PI()*((($C$19+$G$20)-$C1260)*($O$20/($O$19/2)))^2*(((($C$19+$G$20)-$C1260)*($O$20/($O$19/2)))*$AZ$21)/3)*$D$1177))),IF('Silo Levels'!$L$28="Pumping",(($D$18*$D$1177)+((PI()*(($C$21/2)^2)*($G$20-$C1260))*$D$1177))+((($D$18+$H$18)/3)*$BD$21)+(((PI()*($C$21/2)^2*(($C$21/2)*$AZ$21))/3)*$D$1177),(($D$18*$D$1177)+((PI()*(($C$21/2)^2)*($G$20-$C1260))*$D$1177))+((($D$18+$H$18)/3)*$BD$21)-(((PI()*($C$21/2)^2*(($C$21/2)*$AZ$21))/3)*$D$1177)))</f>
        <v>171826.63337379892</v>
      </c>
      <c r="E1260" s="73">
        <v>8.1</v>
      </c>
      <c r="F1260" s="79">
        <f t="shared" si="177"/>
        <v>177835.69052588675</v>
      </c>
      <c r="G1260" s="53">
        <v>8.1</v>
      </c>
      <c r="H1260" s="80">
        <f>IF($G1260&gt;$G$20,IF('Silo Levels'!$L$29="Pumping",((PI()*((($C$19+$G$20)-$G1260)*($O$20/($O$19/2)))^2*((($O$20+$G$20)-$G1260))/3)*$H$1177)+(((PI()*((($C$19+$G$20)-$G1260)*($O$20/($O$19/2)))^2*(((($C$19+$G$20)-$G1260)*($O$20/($O$19/2)))*$AZ$22))/3)*$H$1177),(((PI()*((($C$19+$G$20)-$G1260)*($O$20/($O$19/2)))^2*((($O$20+$G$20)-$G1260)/3))*$H$1177)-((PI()*((($C$19+$G$20)-$G1260)*($O$20/($O$19/2)))^2*(((($C$19+$G$20)-$G1260)*($O$20/($O$19/2)))*$AZ$22)/3)*$H$1177))),IF('Silo Levels'!$L$29="Pumping",(($D$18*$H$1177)+((PI()*(($C$21/2)^2)*($G$20-$G1260))*$H$1177))+((($D$18+$H$18)/3)*$BD$22)+(((PI()*($C$21/2)^2*(($C$21/2)*$AZ$22))/3)*$H$1177),(($D$18*$H$1177)+((PI()*(($C$21/2)^2)*($G$20-$G1260))*$H$1177))+((($D$18+$H$18)/3)*$BD$22)-(((PI()*($C$21/2)^2*(($C$21/2)*$AZ$22))/3)*$H$1177)))</f>
        <v>173937.40114521762</v>
      </c>
      <c r="I1260" s="73">
        <v>8.1</v>
      </c>
      <c r="J1260" s="79">
        <f t="shared" si="176"/>
        <v>183709.89265832244</v>
      </c>
      <c r="K1260" s="53">
        <v>8.1</v>
      </c>
      <c r="L1260" s="80">
        <f>IF($K1260&gt;$G$20,IF('Silo Levels'!$L$30="Pumping",((PI()*((($C$19+$G$20)-$K1260)*($O$20/($O$19/2)))^2*((($O$20+$G$20)-$K1260))/3)*$L$1177)+(((PI()*((($C$19+$G$20)-$K1260)*($O$20/($O$19/2)))^2*(((($C$19+$G$20)-$K1260)*($O$20/($O$19/2)))*$AZ$23))/3)*$L$1177),(((PI()*((($C$19+$G$20)-$K1260)*($O$20/($O$19/2)))^2*((($O$20+$G$20)-$K1260)/3))*$L$1177)-((PI()*((($C$19+$G$20)-$K1260)*($O$20/($O$19/2)))^2*(((($C$19+$G$20)-$K1260)*($O$20/($O$19/2)))*$AZ$23)/3)*$L$1177))),IF('Silo Levels'!$L$30="Pumping",(($D$18*$L$1177)+((PI()*(($C$21/2)^2)*($G$20-$K1260))*$L$1177))+((($D$18+$H$18)/3)*$BD$23)+(((PI()*($C$21/2)^2*(($C$21/2)*$AZ$23))/3)*$L$1177),(($D$18*$L$1177)+((PI()*(($C$21/2)^2)*($G$20-$K1260))*$L$1177))+((($D$18+$H$18)/3)*$BD$23)-(((PI()*($C$21/2)^2*(($C$21/2)*$AZ$23))/3)*$L$1177)))</f>
        <v>179680.6529883802</v>
      </c>
      <c r="M1260" s="73"/>
      <c r="N1260" s="73"/>
      <c r="O1260" s="73"/>
      <c r="P1260" s="73"/>
      <c r="Q1260" s="73"/>
      <c r="R1260" s="73"/>
      <c r="S1260" s="73"/>
      <c r="T1260" s="73"/>
      <c r="U1260" s="73"/>
      <c r="V1260" s="73"/>
      <c r="W1260" s="73"/>
      <c r="X1260" s="73"/>
      <c r="Y1260" s="73"/>
      <c r="Z1260" s="73"/>
      <c r="AA1260" s="73"/>
      <c r="AB1260" s="73"/>
      <c r="AC1260" s="73"/>
      <c r="AD1260" s="73"/>
      <c r="AE1260" s="73"/>
      <c r="AF1260" s="73"/>
      <c r="AG1260" s="73"/>
      <c r="AH1260" s="73"/>
      <c r="AI1260" s="73"/>
      <c r="AJ1260" s="73"/>
    </row>
    <row r="1261" spans="1:36" x14ac:dyDescent="0.3">
      <c r="A1261">
        <v>8.1999999999999993</v>
      </c>
      <c r="B1261" s="79">
        <f t="shared" si="175"/>
        <v>175290.43796996624</v>
      </c>
      <c r="C1261" s="53">
        <v>8.1999999999999993</v>
      </c>
      <c r="D1261" s="80">
        <f>IF($C1261&gt;$G$20,IF('Silo Levels'!$L$28="Pumping",((PI()*((($C$19+$G$20)-$C1261)*($O$20/($O$19/2)))^2*((($O$20+$G$20)-$C1261))/3)*$D$1177)+(((PI()*((($C$19+$G$20)-$C1261)*($O$20/($O$19/2)))^2*(((($C$19+$G$20)-$C1261)*($O$20/($O$19/2)))*$AZ$21))/3)*$D$1177),(((PI()*((($C$19+$G$20)-$C1261)*($O$20/($O$19/2)))^2*((($O$20+$G$20)-$C1261)/3))*$D$1177)-((PI()*((($C$19+$G$20)-$C1261)*($O$20/($O$19/2)))^2*(((($C$19+$G$20)-$C1261)*($O$20/($O$19/2)))*$AZ$21)/3)*$D$1177))),IF('Silo Levels'!$L$28="Pumping",(($D$18*$D$1177)+((PI()*(($C$21/2)^2)*($G$20-$C1261))*$D$1177))+((($D$18+$H$18)/3)*$BD$21)+(((PI()*($C$21/2)^2*(($C$21/2)*$AZ$21))/3)*$D$1177),(($D$18*$D$1177)+((PI()*(($C$21/2)^2)*($G$20-$C1261))*$D$1177))+((($D$18+$H$18)/3)*$BD$21)-(((PI()*($C$21/2)^2*(($C$21/2)*$AZ$21))/3)*$D$1177)))</f>
        <v>171440.27561868809</v>
      </c>
      <c r="E1261" s="73">
        <v>8.1999999999999993</v>
      </c>
      <c r="F1261" s="79">
        <f t="shared" si="177"/>
        <v>177444.50329883705</v>
      </c>
      <c r="G1261" s="53">
        <v>8.1999999999999993</v>
      </c>
      <c r="H1261" s="80">
        <f>IF($G1261&gt;$G$20,IF('Silo Levels'!$L$29="Pumping",((PI()*((($C$19+$G$20)-$G1261)*($O$20/($O$19/2)))^2*((($O$20+$G$20)-$G1261))/3)*$H$1177)+(((PI()*((($C$19+$G$20)-$G1261)*($O$20/($O$19/2)))^2*(((($C$19+$G$20)-$G1261)*($O$20/($O$19/2)))*$AZ$22))/3)*$H$1177),(((PI()*((($C$19+$G$20)-$G1261)*($O$20/($O$19/2)))^2*((($O$20+$G$20)-$G1261)/3))*$H$1177)-((PI()*((($C$19+$G$20)-$G1261)*($O$20/($O$19/2)))^2*(((($C$19+$G$20)-$G1261)*($O$20/($O$19/2)))*$AZ$22)/3)*$H$1177))),IF('Silo Levels'!$L$29="Pumping",(($D$18*$H$1177)+((PI()*(($C$21/2)^2)*($G$20-$G1261))*$H$1177))+((($D$18+$H$18)/3)*$BD$22)+(((PI()*($C$21/2)^2*(($C$21/2)*$AZ$22))/3)*$H$1177),(($D$18*$H$1177)+((PI()*(($C$21/2)^2)*($G$20-$G1261))*$H$1177))+((($D$18+$H$18)/3)*$BD$22)-(((PI()*($C$21/2)^2*(($C$21/2)*$AZ$22))/3)*$H$1177)))</f>
        <v>173546.21391816792</v>
      </c>
      <c r="I1261" s="73">
        <v>8.1999999999999993</v>
      </c>
      <c r="J1261" s="79">
        <f t="shared" si="176"/>
        <v>183305.56477506692</v>
      </c>
      <c r="K1261" s="53">
        <v>8.1999999999999993</v>
      </c>
      <c r="L1261" s="80">
        <f>IF($K1261&gt;$G$20,IF('Silo Levels'!$L$30="Pumping",((PI()*((($C$19+$G$20)-$K1261)*($O$20/($O$19/2)))^2*((($O$20+$G$20)-$K1261))/3)*$L$1177)+(((PI()*((($C$19+$G$20)-$K1261)*($O$20/($O$19/2)))^2*(((($C$19+$G$20)-$K1261)*($O$20/($O$19/2)))*$AZ$23))/3)*$L$1177),(((PI()*((($C$19+$G$20)-$K1261)*($O$20/($O$19/2)))^2*((($O$20+$G$20)-$K1261)/3))*$L$1177)-((PI()*((($C$19+$G$20)-$K1261)*($O$20/($O$19/2)))^2*(((($C$19+$G$20)-$K1261)*($O$20/($O$19/2)))*$AZ$23)/3)*$L$1177))),IF('Silo Levels'!$L$30="Pumping",(($D$18*$L$1177)+((PI()*(($C$21/2)^2)*($G$20-$K1261))*$L$1177))+((($D$18+$H$18)/3)*$BD$23)+(((PI()*($C$21/2)^2*(($C$21/2)*$AZ$23))/3)*$L$1177),(($D$18*$L$1177)+((PI()*(($C$21/2)^2)*($G$20-$K1261))*$L$1177))+((($D$18+$H$18)/3)*$BD$23)-(((PI()*($C$21/2)^2*(($C$21/2)*$AZ$23))/3)*$L$1177)))</f>
        <v>179276.32510512468</v>
      </c>
      <c r="M1261" s="73"/>
      <c r="N1261" s="73"/>
      <c r="O1261" s="73"/>
      <c r="P1261" s="73"/>
      <c r="Q1261" s="73"/>
      <c r="R1261" s="73"/>
      <c r="S1261" s="73"/>
      <c r="T1261" s="73"/>
      <c r="U1261" s="73"/>
      <c r="V1261" s="73"/>
      <c r="W1261" s="73"/>
      <c r="X1261" s="73"/>
      <c r="Y1261" s="73"/>
      <c r="Z1261" s="73"/>
      <c r="AA1261" s="73"/>
      <c r="AB1261" s="73"/>
      <c r="AC1261" s="73"/>
      <c r="AD1261" s="73"/>
      <c r="AE1261" s="73"/>
      <c r="AF1261" s="73"/>
      <c r="AG1261" s="73"/>
      <c r="AH1261" s="73"/>
      <c r="AI1261" s="73"/>
      <c r="AJ1261" s="73"/>
    </row>
    <row r="1262" spans="1:36" x14ac:dyDescent="0.3">
      <c r="A1262">
        <v>8.3000000000000007</v>
      </c>
      <c r="B1262" s="79">
        <f t="shared" si="175"/>
        <v>174904.08021485538</v>
      </c>
      <c r="C1262" s="53">
        <v>8.3000000000000007</v>
      </c>
      <c r="D1262" s="80">
        <f>IF($C1262&gt;$G$20,IF('Silo Levels'!$L$28="Pumping",((PI()*((($C$19+$G$20)-$C1262)*($O$20/($O$19/2)))^2*((($O$20+$G$20)-$C1262))/3)*$D$1177)+(((PI()*((($C$19+$G$20)-$C1262)*($O$20/($O$19/2)))^2*(((($C$19+$G$20)-$C1262)*($O$20/($O$19/2)))*$AZ$21))/3)*$D$1177),(((PI()*((($C$19+$G$20)-$C1262)*($O$20/($O$19/2)))^2*((($O$20+$G$20)-$C1262)/3))*$D$1177)-((PI()*((($C$19+$G$20)-$C1262)*($O$20/($O$19/2)))^2*(((($C$19+$G$20)-$C1262)*($O$20/($O$19/2)))*$AZ$21)/3)*$D$1177))),IF('Silo Levels'!$L$28="Pumping",(($D$18*$D$1177)+((PI()*(($C$21/2)^2)*($G$20-$C1262))*$D$1177))+((($D$18+$H$18)/3)*$BD$21)+(((PI()*($C$21/2)^2*(($C$21/2)*$AZ$21))/3)*$D$1177),(($D$18*$D$1177)+((PI()*(($C$21/2)^2)*($G$20-$C1262))*$D$1177))+((($D$18+$H$18)/3)*$BD$21)-(((PI()*($C$21/2)^2*(($C$21/2)*$AZ$21))/3)*$D$1177)))</f>
        <v>171053.91786357723</v>
      </c>
      <c r="E1262" s="73">
        <v>8.3000000000000007</v>
      </c>
      <c r="F1262" s="79">
        <f t="shared" si="177"/>
        <v>177053.3160717873</v>
      </c>
      <c r="G1262" s="53">
        <v>8.3000000000000007</v>
      </c>
      <c r="H1262" s="80">
        <f>IF($G1262&gt;$G$20,IF('Silo Levels'!$L$29="Pumping",((PI()*((($C$19+$G$20)-$G1262)*($O$20/($O$19/2)))^2*((($O$20+$G$20)-$G1262))/3)*$H$1177)+(((PI()*((($C$19+$G$20)-$G1262)*($O$20/($O$19/2)))^2*(((($C$19+$G$20)-$G1262)*($O$20/($O$19/2)))*$AZ$22))/3)*$H$1177),(((PI()*((($C$19+$G$20)-$G1262)*($O$20/($O$19/2)))^2*((($O$20+$G$20)-$G1262)/3))*$H$1177)-((PI()*((($C$19+$G$20)-$G1262)*($O$20/($O$19/2)))^2*(((($C$19+$G$20)-$G1262)*($O$20/($O$19/2)))*$AZ$22)/3)*$H$1177))),IF('Silo Levels'!$L$29="Pumping",(($D$18*$H$1177)+((PI()*(($C$21/2)^2)*($G$20-$G1262))*$H$1177))+((($D$18+$H$18)/3)*$BD$22)+(((PI()*($C$21/2)^2*(($C$21/2)*$AZ$22))/3)*$H$1177),(($D$18*$H$1177)+((PI()*(($C$21/2)^2)*($G$20-$G1262))*$H$1177))+((($D$18+$H$18)/3)*$BD$22)-(((PI()*($C$21/2)^2*(($C$21/2)*$AZ$22))/3)*$H$1177)))</f>
        <v>173155.02669111817</v>
      </c>
      <c r="I1262" s="73">
        <v>8.3000000000000007</v>
      </c>
      <c r="J1262" s="79">
        <f t="shared" si="176"/>
        <v>182901.23689181136</v>
      </c>
      <c r="K1262" s="53">
        <v>8.3000000000000007</v>
      </c>
      <c r="L1262" s="80">
        <f>IF($K1262&gt;$G$20,IF('Silo Levels'!$L$30="Pumping",((PI()*((($C$19+$G$20)-$K1262)*($O$20/($O$19/2)))^2*((($O$20+$G$20)-$K1262))/3)*$L$1177)+(((PI()*((($C$19+$G$20)-$K1262)*($O$20/($O$19/2)))^2*(((($C$19+$G$20)-$K1262)*($O$20/($O$19/2)))*$AZ$23))/3)*$L$1177),(((PI()*((($C$19+$G$20)-$K1262)*($O$20/($O$19/2)))^2*((($O$20+$G$20)-$K1262)/3))*$L$1177)-((PI()*((($C$19+$G$20)-$K1262)*($O$20/($O$19/2)))^2*(((($C$19+$G$20)-$K1262)*($O$20/($O$19/2)))*$AZ$23)/3)*$L$1177))),IF('Silo Levels'!$L$30="Pumping",(($D$18*$L$1177)+((PI()*(($C$21/2)^2)*($G$20-$K1262))*$L$1177))+((($D$18+$H$18)/3)*$BD$23)+(((PI()*($C$21/2)^2*(($C$21/2)*$AZ$23))/3)*$L$1177),(($D$18*$L$1177)+((PI()*(($C$21/2)^2)*($G$20-$K1262))*$L$1177))+((($D$18+$H$18)/3)*$BD$23)-(((PI()*($C$21/2)^2*(($C$21/2)*$AZ$23))/3)*$L$1177)))</f>
        <v>178871.99722186913</v>
      </c>
      <c r="M1262" s="73"/>
      <c r="N1262" s="73"/>
      <c r="O1262" s="73"/>
      <c r="P1262" s="73"/>
      <c r="Q1262" s="73"/>
      <c r="R1262" s="73"/>
      <c r="S1262" s="73"/>
      <c r="T1262" s="73"/>
      <c r="U1262" s="73"/>
      <c r="V1262" s="73"/>
      <c r="W1262" s="73"/>
      <c r="X1262" s="73"/>
      <c r="Y1262" s="73"/>
      <c r="Z1262" s="73"/>
      <c r="AA1262" s="73"/>
      <c r="AB1262" s="73"/>
      <c r="AC1262" s="73"/>
      <c r="AD1262" s="73"/>
      <c r="AE1262" s="73"/>
      <c r="AF1262" s="73"/>
      <c r="AG1262" s="73"/>
      <c r="AH1262" s="73"/>
      <c r="AI1262" s="73"/>
      <c r="AJ1262" s="73"/>
    </row>
    <row r="1263" spans="1:36" x14ac:dyDescent="0.3">
      <c r="A1263">
        <v>8.4</v>
      </c>
      <c r="B1263" s="79">
        <f t="shared" si="175"/>
        <v>174517.72245974455</v>
      </c>
      <c r="C1263" s="53">
        <v>8.4</v>
      </c>
      <c r="D1263" s="80">
        <f>IF($C1263&gt;$G$20,IF('Silo Levels'!$L$28="Pumping",((PI()*((($C$19+$G$20)-$C1263)*($O$20/($O$19/2)))^2*((($O$20+$G$20)-$C1263))/3)*$D$1177)+(((PI()*((($C$19+$G$20)-$C1263)*($O$20/($O$19/2)))^2*(((($C$19+$G$20)-$C1263)*($O$20/($O$19/2)))*$AZ$21))/3)*$D$1177),(((PI()*((($C$19+$G$20)-$C1263)*($O$20/($O$19/2)))^2*((($O$20+$G$20)-$C1263)/3))*$D$1177)-((PI()*((($C$19+$G$20)-$C1263)*($O$20/($O$19/2)))^2*(((($C$19+$G$20)-$C1263)*($O$20/($O$19/2)))*$AZ$21)/3)*$D$1177))),IF('Silo Levels'!$L$28="Pumping",(($D$18*$D$1177)+((PI()*(($C$21/2)^2)*($G$20-$C1263))*$D$1177))+((($D$18+$H$18)/3)*$BD$21)+(((PI()*($C$21/2)^2*(($C$21/2)*$AZ$21))/3)*$D$1177),(($D$18*$D$1177)+((PI()*(($C$21/2)^2)*($G$20-$C1263))*$D$1177))+((($D$18+$H$18)/3)*$BD$21)-(((PI()*($C$21/2)^2*(($C$21/2)*$AZ$21))/3)*$D$1177)))</f>
        <v>170667.56010846639</v>
      </c>
      <c r="E1263" s="73">
        <v>8.4</v>
      </c>
      <c r="F1263" s="79">
        <f t="shared" si="177"/>
        <v>176662.12884473757</v>
      </c>
      <c r="G1263" s="53">
        <v>8.4</v>
      </c>
      <c r="H1263" s="80">
        <f>IF($G1263&gt;$G$20,IF('Silo Levels'!$L$29="Pumping",((PI()*((($C$19+$G$20)-$G1263)*($O$20/($O$19/2)))^2*((($O$20+$G$20)-$G1263))/3)*$H$1177)+(((PI()*((($C$19+$G$20)-$G1263)*($O$20/($O$19/2)))^2*(((($C$19+$G$20)-$G1263)*($O$20/($O$19/2)))*$AZ$22))/3)*$H$1177),(((PI()*((($C$19+$G$20)-$G1263)*($O$20/($O$19/2)))^2*((($O$20+$G$20)-$G1263)/3))*$H$1177)-((PI()*((($C$19+$G$20)-$G1263)*($O$20/($O$19/2)))^2*(((($C$19+$G$20)-$G1263)*($O$20/($O$19/2)))*$AZ$22)/3)*$H$1177))),IF('Silo Levels'!$L$29="Pumping",(($D$18*$H$1177)+((PI()*(($C$21/2)^2)*($G$20-$G1263))*$H$1177))+((($D$18+$H$18)/3)*$BD$22)+(((PI()*($C$21/2)^2*(($C$21/2)*$AZ$22))/3)*$H$1177),(($D$18*$H$1177)+((PI()*(($C$21/2)^2)*($G$20-$G1263))*$H$1177))+((($D$18+$H$18)/3)*$BD$22)-(((PI()*($C$21/2)^2*(($C$21/2)*$AZ$22))/3)*$H$1177)))</f>
        <v>172763.83946406844</v>
      </c>
      <c r="I1263" s="73">
        <v>8.4</v>
      </c>
      <c r="J1263" s="79">
        <f t="shared" si="176"/>
        <v>182496.90900855584</v>
      </c>
      <c r="K1263" s="53">
        <v>8.4</v>
      </c>
      <c r="L1263" s="80">
        <f>IF($K1263&gt;$G$20,IF('Silo Levels'!$L$30="Pumping",((PI()*((($C$19+$G$20)-$K1263)*($O$20/($O$19/2)))^2*((($O$20+$G$20)-$K1263))/3)*$L$1177)+(((PI()*((($C$19+$G$20)-$K1263)*($O$20/($O$19/2)))^2*(((($C$19+$G$20)-$K1263)*($O$20/($O$19/2)))*$AZ$23))/3)*$L$1177),(((PI()*((($C$19+$G$20)-$K1263)*($O$20/($O$19/2)))^2*((($O$20+$G$20)-$K1263)/3))*$L$1177)-((PI()*((($C$19+$G$20)-$K1263)*($O$20/($O$19/2)))^2*(((($C$19+$G$20)-$K1263)*($O$20/($O$19/2)))*$AZ$23)/3)*$L$1177))),IF('Silo Levels'!$L$30="Pumping",(($D$18*$L$1177)+((PI()*(($C$21/2)^2)*($G$20-$K1263))*$L$1177))+((($D$18+$H$18)/3)*$BD$23)+(((PI()*($C$21/2)^2*(($C$21/2)*$AZ$23))/3)*$L$1177),(($D$18*$L$1177)+((PI()*(($C$21/2)^2)*($G$20-$K1263))*$L$1177))+((($D$18+$H$18)/3)*$BD$23)-(((PI()*($C$21/2)^2*(($C$21/2)*$AZ$23))/3)*$L$1177)))</f>
        <v>178467.6693386136</v>
      </c>
      <c r="M1263" s="73"/>
      <c r="N1263" s="73"/>
      <c r="O1263" s="73"/>
      <c r="P1263" s="73"/>
      <c r="Q1263" s="73"/>
      <c r="R1263" s="73"/>
      <c r="S1263" s="73"/>
      <c r="T1263" s="73"/>
      <c r="U1263" s="73"/>
      <c r="V1263" s="73"/>
      <c r="W1263" s="73"/>
      <c r="X1263" s="73"/>
      <c r="Y1263" s="73"/>
      <c r="Z1263" s="73"/>
      <c r="AA1263" s="73"/>
      <c r="AB1263" s="73"/>
      <c r="AC1263" s="73"/>
      <c r="AD1263" s="73"/>
      <c r="AE1263" s="73"/>
      <c r="AF1263" s="73"/>
      <c r="AG1263" s="73"/>
      <c r="AH1263" s="73"/>
      <c r="AI1263" s="73"/>
      <c r="AJ1263" s="73"/>
    </row>
    <row r="1264" spans="1:36" x14ac:dyDescent="0.3">
      <c r="A1264">
        <v>8.5</v>
      </c>
      <c r="B1264" s="79">
        <f t="shared" si="175"/>
        <v>174131.36470463374</v>
      </c>
      <c r="C1264" s="53">
        <v>8.5</v>
      </c>
      <c r="D1264" s="80">
        <f>IF($C1264&gt;$G$20,IF('Silo Levels'!$L$28="Pumping",((PI()*((($C$19+$G$20)-$C1264)*($O$20/($O$19/2)))^2*((($O$20+$G$20)-$C1264))/3)*$D$1177)+(((PI()*((($C$19+$G$20)-$C1264)*($O$20/($O$19/2)))^2*(((($C$19+$G$20)-$C1264)*($O$20/($O$19/2)))*$AZ$21))/3)*$D$1177),(((PI()*((($C$19+$G$20)-$C1264)*($O$20/($O$19/2)))^2*((($O$20+$G$20)-$C1264)/3))*$D$1177)-((PI()*((($C$19+$G$20)-$C1264)*($O$20/($O$19/2)))^2*(((($C$19+$G$20)-$C1264)*($O$20/($O$19/2)))*$AZ$21)/3)*$D$1177))),IF('Silo Levels'!$L$28="Pumping",(($D$18*$D$1177)+((PI()*(($C$21/2)^2)*($G$20-$C1264))*$D$1177))+((($D$18+$H$18)/3)*$BD$21)+(((PI()*($C$21/2)^2*(($C$21/2)*$AZ$21))/3)*$D$1177),(($D$18*$D$1177)+((PI()*(($C$21/2)^2)*($G$20-$C1264))*$D$1177))+((($D$18+$H$18)/3)*$BD$21)-(((PI()*($C$21/2)^2*(($C$21/2)*$AZ$21))/3)*$D$1177)))</f>
        <v>170281.20235335559</v>
      </c>
      <c r="E1264" s="73">
        <v>8.5</v>
      </c>
      <c r="F1264" s="79">
        <f t="shared" si="177"/>
        <v>176270.94161768787</v>
      </c>
      <c r="G1264" s="53">
        <v>8.5</v>
      </c>
      <c r="H1264" s="80">
        <f>IF($G1264&gt;$G$20,IF('Silo Levels'!$L$29="Pumping",((PI()*((($C$19+$G$20)-$G1264)*($O$20/($O$19/2)))^2*((($O$20+$G$20)-$G1264))/3)*$H$1177)+(((PI()*((($C$19+$G$20)-$G1264)*($O$20/($O$19/2)))^2*(((($C$19+$G$20)-$G1264)*($O$20/($O$19/2)))*$AZ$22))/3)*$H$1177),(((PI()*((($C$19+$G$20)-$G1264)*($O$20/($O$19/2)))^2*((($O$20+$G$20)-$G1264)/3))*$H$1177)-((PI()*((($C$19+$G$20)-$G1264)*($O$20/($O$19/2)))^2*(((($C$19+$G$20)-$G1264)*($O$20/($O$19/2)))*$AZ$22)/3)*$H$1177))),IF('Silo Levels'!$L$29="Pumping",(($D$18*$H$1177)+((PI()*(($C$21/2)^2)*($G$20-$G1264))*$H$1177))+((($D$18+$H$18)/3)*$BD$22)+(((PI()*($C$21/2)^2*(($C$21/2)*$AZ$22))/3)*$H$1177),(($D$18*$H$1177)+((PI()*(($C$21/2)^2)*($G$20-$G1264))*$H$1177))+((($D$18+$H$18)/3)*$BD$22)-(((PI()*($C$21/2)^2*(($C$21/2)*$AZ$22))/3)*$H$1177)))</f>
        <v>172372.65223701874</v>
      </c>
      <c r="I1264" s="73">
        <v>8.5</v>
      </c>
      <c r="J1264" s="79">
        <f t="shared" si="176"/>
        <v>182092.58112530035</v>
      </c>
      <c r="K1264" s="53">
        <v>8.5</v>
      </c>
      <c r="L1264" s="80">
        <f>IF($K1264&gt;$G$20,IF('Silo Levels'!$L$30="Pumping",((PI()*((($C$19+$G$20)-$K1264)*($O$20/($O$19/2)))^2*((($O$20+$G$20)-$K1264))/3)*$L$1177)+(((PI()*((($C$19+$G$20)-$K1264)*($O$20/($O$19/2)))^2*(((($C$19+$G$20)-$K1264)*($O$20/($O$19/2)))*$AZ$23))/3)*$L$1177),(((PI()*((($C$19+$G$20)-$K1264)*($O$20/($O$19/2)))^2*((($O$20+$G$20)-$K1264)/3))*$L$1177)-((PI()*((($C$19+$G$20)-$K1264)*($O$20/($O$19/2)))^2*(((($C$19+$G$20)-$K1264)*($O$20/($O$19/2)))*$AZ$23)/3)*$L$1177))),IF('Silo Levels'!$L$30="Pumping",(($D$18*$L$1177)+((PI()*(($C$21/2)^2)*($G$20-$K1264))*$L$1177))+((($D$18+$H$18)/3)*$BD$23)+(((PI()*($C$21/2)^2*(($C$21/2)*$AZ$23))/3)*$L$1177),(($D$18*$L$1177)+((PI()*(($C$21/2)^2)*($G$20-$K1264))*$L$1177))+((($D$18+$H$18)/3)*$BD$23)-(((PI()*($C$21/2)^2*(($C$21/2)*$AZ$23))/3)*$L$1177)))</f>
        <v>178063.34145535811</v>
      </c>
      <c r="M1264" s="73"/>
      <c r="N1264" s="73"/>
      <c r="O1264" s="73"/>
      <c r="P1264" s="73"/>
      <c r="Q1264" s="73"/>
      <c r="R1264" s="73"/>
      <c r="S1264" s="73"/>
      <c r="T1264" s="73"/>
      <c r="U1264" s="73"/>
      <c r="V1264" s="73"/>
      <c r="W1264" s="73"/>
      <c r="X1264" s="73"/>
      <c r="Y1264" s="73"/>
      <c r="Z1264" s="73"/>
      <c r="AA1264" s="73"/>
      <c r="AB1264" s="73"/>
      <c r="AC1264" s="73"/>
      <c r="AD1264" s="73"/>
      <c r="AE1264" s="73"/>
      <c r="AF1264" s="73"/>
      <c r="AG1264" s="73"/>
      <c r="AH1264" s="73"/>
      <c r="AI1264" s="73"/>
      <c r="AJ1264" s="73"/>
    </row>
    <row r="1265" spans="1:36" x14ac:dyDescent="0.3">
      <c r="A1265">
        <v>8.6</v>
      </c>
      <c r="B1265" s="79">
        <f t="shared" si="175"/>
        <v>173745.00694952288</v>
      </c>
      <c r="C1265" s="53">
        <v>8.6</v>
      </c>
      <c r="D1265" s="80">
        <f>IF($C1265&gt;$G$20,IF('Silo Levels'!$L$28="Pumping",((PI()*((($C$19+$G$20)-$C1265)*($O$20/($O$19/2)))^2*((($O$20+$G$20)-$C1265))/3)*$D$1177)+(((PI()*((($C$19+$G$20)-$C1265)*($O$20/($O$19/2)))^2*(((($C$19+$G$20)-$C1265)*($O$20/($O$19/2)))*$AZ$21))/3)*$D$1177),(((PI()*((($C$19+$G$20)-$C1265)*($O$20/($O$19/2)))^2*((($O$20+$G$20)-$C1265)/3))*$D$1177)-((PI()*((($C$19+$G$20)-$C1265)*($O$20/($O$19/2)))^2*(((($C$19+$G$20)-$C1265)*($O$20/($O$19/2)))*$AZ$21)/3)*$D$1177))),IF('Silo Levels'!$L$28="Pumping",(($D$18*$D$1177)+((PI()*(($C$21/2)^2)*($G$20-$C1265))*$D$1177))+((($D$18+$H$18)/3)*$BD$21)+(((PI()*($C$21/2)^2*(($C$21/2)*$AZ$21))/3)*$D$1177),(($D$18*$D$1177)+((PI()*(($C$21/2)^2)*($G$20-$C1265))*$D$1177))+((($D$18+$H$18)/3)*$BD$21)-(((PI()*($C$21/2)^2*(($C$21/2)*$AZ$21))/3)*$D$1177)))</f>
        <v>169894.84459824473</v>
      </c>
      <c r="E1265" s="73">
        <v>8.6</v>
      </c>
      <c r="F1265" s="79">
        <f t="shared" si="177"/>
        <v>175879.75439063815</v>
      </c>
      <c r="G1265" s="53">
        <v>8.6</v>
      </c>
      <c r="H1265" s="80">
        <f>IF($G1265&gt;$G$20,IF('Silo Levels'!$L$29="Pumping",((PI()*((($C$19+$G$20)-$G1265)*($O$20/($O$19/2)))^2*((($O$20+$G$20)-$G1265))/3)*$H$1177)+(((PI()*((($C$19+$G$20)-$G1265)*($O$20/($O$19/2)))^2*(((($C$19+$G$20)-$G1265)*($O$20/($O$19/2)))*$AZ$22))/3)*$H$1177),(((PI()*((($C$19+$G$20)-$G1265)*($O$20/($O$19/2)))^2*((($O$20+$G$20)-$G1265)/3))*$H$1177)-((PI()*((($C$19+$G$20)-$G1265)*($O$20/($O$19/2)))^2*(((($C$19+$G$20)-$G1265)*($O$20/($O$19/2)))*$AZ$22)/3)*$H$1177))),IF('Silo Levels'!$L$29="Pumping",(($D$18*$H$1177)+((PI()*(($C$21/2)^2)*($G$20-$G1265))*$H$1177))+((($D$18+$H$18)/3)*$BD$22)+(((PI()*($C$21/2)^2*(($C$21/2)*$AZ$22))/3)*$H$1177),(($D$18*$H$1177)+((PI()*(($C$21/2)^2)*($G$20-$G1265))*$H$1177))+((($D$18+$H$18)/3)*$BD$22)-(((PI()*($C$21/2)^2*(($C$21/2)*$AZ$22))/3)*$H$1177)))</f>
        <v>171981.46500996902</v>
      </c>
      <c r="I1265" s="73">
        <v>8.6</v>
      </c>
      <c r="J1265" s="79">
        <f t="shared" si="176"/>
        <v>181688.2532420448</v>
      </c>
      <c r="K1265" s="53">
        <v>8.6</v>
      </c>
      <c r="L1265" s="80">
        <f>IF($K1265&gt;$G$20,IF('Silo Levels'!$L$30="Pumping",((PI()*((($C$19+$G$20)-$K1265)*($O$20/($O$19/2)))^2*((($O$20+$G$20)-$K1265))/3)*$L$1177)+(((PI()*((($C$19+$G$20)-$K1265)*($O$20/($O$19/2)))^2*(((($C$19+$G$20)-$K1265)*($O$20/($O$19/2)))*$AZ$23))/3)*$L$1177),(((PI()*((($C$19+$G$20)-$K1265)*($O$20/($O$19/2)))^2*((($O$20+$G$20)-$K1265)/3))*$L$1177)-((PI()*((($C$19+$G$20)-$K1265)*($O$20/($O$19/2)))^2*(((($C$19+$G$20)-$K1265)*($O$20/($O$19/2)))*$AZ$23)/3)*$L$1177))),IF('Silo Levels'!$L$30="Pumping",(($D$18*$L$1177)+((PI()*(($C$21/2)^2)*($G$20-$K1265))*$L$1177))+((($D$18+$H$18)/3)*$BD$23)+(((PI()*($C$21/2)^2*(($C$21/2)*$AZ$23))/3)*$L$1177),(($D$18*$L$1177)+((PI()*(($C$21/2)^2)*($G$20-$K1265))*$L$1177))+((($D$18+$H$18)/3)*$BD$23)-(((PI()*($C$21/2)^2*(($C$21/2)*$AZ$23))/3)*$L$1177)))</f>
        <v>177659.01357210256</v>
      </c>
      <c r="M1265" s="73"/>
      <c r="N1265" s="73"/>
      <c r="O1265" s="73"/>
      <c r="P1265" s="73"/>
      <c r="Q1265" s="73"/>
      <c r="R1265" s="73"/>
      <c r="S1265" s="73"/>
      <c r="T1265" s="73"/>
      <c r="U1265" s="73"/>
      <c r="V1265" s="73"/>
      <c r="W1265" s="73"/>
      <c r="X1265" s="73"/>
      <c r="Y1265" s="73"/>
      <c r="Z1265" s="73"/>
      <c r="AA1265" s="73"/>
      <c r="AB1265" s="73"/>
      <c r="AC1265" s="73"/>
      <c r="AD1265" s="73"/>
      <c r="AE1265" s="73"/>
      <c r="AF1265" s="73"/>
      <c r="AG1265" s="73"/>
      <c r="AH1265" s="73"/>
      <c r="AI1265" s="73"/>
      <c r="AJ1265" s="73"/>
    </row>
    <row r="1266" spans="1:36" x14ac:dyDescent="0.3">
      <c r="A1266">
        <v>8.6999999999999993</v>
      </c>
      <c r="B1266" s="79">
        <f t="shared" si="175"/>
        <v>173358.64919441208</v>
      </c>
      <c r="C1266" s="53">
        <v>8.6999999999999993</v>
      </c>
      <c r="D1266" s="80">
        <f>IF($C1266&gt;$G$20,IF('Silo Levels'!$L$28="Pumping",((PI()*((($C$19+$G$20)-$C1266)*($O$20/($O$19/2)))^2*((($O$20+$G$20)-$C1266))/3)*$D$1177)+(((PI()*((($C$19+$G$20)-$C1266)*($O$20/($O$19/2)))^2*(((($C$19+$G$20)-$C1266)*($O$20/($O$19/2)))*$AZ$21))/3)*$D$1177),(((PI()*((($C$19+$G$20)-$C1266)*($O$20/($O$19/2)))^2*((($O$20+$G$20)-$C1266)/3))*$D$1177)-((PI()*((($C$19+$G$20)-$C1266)*($O$20/($O$19/2)))^2*(((($C$19+$G$20)-$C1266)*($O$20/($O$19/2)))*$AZ$21)/3)*$D$1177))),IF('Silo Levels'!$L$28="Pumping",(($D$18*$D$1177)+((PI()*(($C$21/2)^2)*($G$20-$C1266))*$D$1177))+((($D$18+$H$18)/3)*$BD$21)+(((PI()*($C$21/2)^2*(($C$21/2)*$AZ$21))/3)*$D$1177),(($D$18*$D$1177)+((PI()*(($C$21/2)^2)*($G$20-$C1266))*$D$1177))+((($D$18+$H$18)/3)*$BD$21)-(((PI()*($C$21/2)^2*(($C$21/2)*$AZ$21))/3)*$D$1177)))</f>
        <v>169508.48684313393</v>
      </c>
      <c r="E1266" s="73">
        <v>8.6999999999999993</v>
      </c>
      <c r="F1266" s="79">
        <f t="shared" si="177"/>
        <v>175488.56716358845</v>
      </c>
      <c r="G1266" s="53">
        <v>8.6999999999999993</v>
      </c>
      <c r="H1266" s="80">
        <f>IF($G1266&gt;$G$20,IF('Silo Levels'!$L$29="Pumping",((PI()*((($C$19+$G$20)-$G1266)*($O$20/($O$19/2)))^2*((($O$20+$G$20)-$G1266))/3)*$H$1177)+(((PI()*((($C$19+$G$20)-$G1266)*($O$20/($O$19/2)))^2*(((($C$19+$G$20)-$G1266)*($O$20/($O$19/2)))*$AZ$22))/3)*$H$1177),(((PI()*((($C$19+$G$20)-$G1266)*($O$20/($O$19/2)))^2*((($O$20+$G$20)-$G1266)/3))*$H$1177)-((PI()*((($C$19+$G$20)-$G1266)*($O$20/($O$19/2)))^2*(((($C$19+$G$20)-$G1266)*($O$20/($O$19/2)))*$AZ$22)/3)*$H$1177))),IF('Silo Levels'!$L$29="Pumping",(($D$18*$H$1177)+((PI()*(($C$21/2)^2)*($G$20-$G1266))*$H$1177))+((($D$18+$H$18)/3)*$BD$22)+(((PI()*($C$21/2)^2*(($C$21/2)*$AZ$22))/3)*$H$1177),(($D$18*$H$1177)+((PI()*(($C$21/2)^2)*($G$20-$G1266))*$H$1177))+((($D$18+$H$18)/3)*$BD$22)-(((PI()*($C$21/2)^2*(($C$21/2)*$AZ$22))/3)*$H$1177)))</f>
        <v>171590.27778291932</v>
      </c>
      <c r="I1266" s="73">
        <v>8.6999999999999993</v>
      </c>
      <c r="J1266" s="79">
        <f t="shared" si="176"/>
        <v>181283.9253587893</v>
      </c>
      <c r="K1266" s="53">
        <v>8.6999999999999993</v>
      </c>
      <c r="L1266" s="80">
        <f>IF($K1266&gt;$G$20,IF('Silo Levels'!$L$30="Pumping",((PI()*((($C$19+$G$20)-$K1266)*($O$20/($O$19/2)))^2*((($O$20+$G$20)-$K1266))/3)*$L$1177)+(((PI()*((($C$19+$G$20)-$K1266)*($O$20/($O$19/2)))^2*(((($C$19+$G$20)-$K1266)*($O$20/($O$19/2)))*$AZ$23))/3)*$L$1177),(((PI()*((($C$19+$G$20)-$K1266)*($O$20/($O$19/2)))^2*((($O$20+$G$20)-$K1266)/3))*$L$1177)-((PI()*((($C$19+$G$20)-$K1266)*($O$20/($O$19/2)))^2*(((($C$19+$G$20)-$K1266)*($O$20/($O$19/2)))*$AZ$23)/3)*$L$1177))),IF('Silo Levels'!$L$30="Pumping",(($D$18*$L$1177)+((PI()*(($C$21/2)^2)*($G$20-$K1266))*$L$1177))+((($D$18+$H$18)/3)*$BD$23)+(((PI()*($C$21/2)^2*(($C$21/2)*$AZ$23))/3)*$L$1177),(($D$18*$L$1177)+((PI()*(($C$21/2)^2)*($G$20-$K1266))*$L$1177))+((($D$18+$H$18)/3)*$BD$23)-(((PI()*($C$21/2)^2*(($C$21/2)*$AZ$23))/3)*$L$1177)))</f>
        <v>177254.68568884706</v>
      </c>
      <c r="M1266" s="73"/>
      <c r="N1266" s="73"/>
      <c r="O1266" s="73"/>
      <c r="P1266" s="73"/>
      <c r="Q1266" s="73"/>
      <c r="R1266" s="73"/>
      <c r="S1266" s="73"/>
      <c r="T1266" s="73"/>
      <c r="U1266" s="73"/>
      <c r="V1266" s="73"/>
      <c r="W1266" s="73"/>
      <c r="X1266" s="73"/>
      <c r="Y1266" s="73"/>
      <c r="Z1266" s="73"/>
      <c r="AA1266" s="73"/>
      <c r="AB1266" s="73"/>
      <c r="AC1266" s="73"/>
      <c r="AD1266" s="73"/>
      <c r="AE1266" s="73"/>
      <c r="AF1266" s="73"/>
      <c r="AG1266" s="73"/>
      <c r="AH1266" s="73"/>
      <c r="AI1266" s="73"/>
      <c r="AJ1266" s="73"/>
    </row>
    <row r="1267" spans="1:36" x14ac:dyDescent="0.3">
      <c r="A1267">
        <v>8.8000000000000007</v>
      </c>
      <c r="B1267" s="79">
        <f t="shared" si="175"/>
        <v>172972.29143930119</v>
      </c>
      <c r="C1267" s="53">
        <v>8.8000000000000007</v>
      </c>
      <c r="D1267" s="80">
        <f>IF($C1267&gt;$G$20,IF('Silo Levels'!$L$28="Pumping",((PI()*((($C$19+$G$20)-$C1267)*($O$20/($O$19/2)))^2*((($O$20+$G$20)-$C1267))/3)*$D$1177)+(((PI()*((($C$19+$G$20)-$C1267)*($O$20/($O$19/2)))^2*(((($C$19+$G$20)-$C1267)*($O$20/($O$19/2)))*$AZ$21))/3)*$D$1177),(((PI()*((($C$19+$G$20)-$C1267)*($O$20/($O$19/2)))^2*((($O$20+$G$20)-$C1267)/3))*$D$1177)-((PI()*((($C$19+$G$20)-$C1267)*($O$20/($O$19/2)))^2*(((($C$19+$G$20)-$C1267)*($O$20/($O$19/2)))*$AZ$21)/3)*$D$1177))),IF('Silo Levels'!$L$28="Pumping",(($D$18*$D$1177)+((PI()*(($C$21/2)^2)*($G$20-$C1267))*$D$1177))+((($D$18+$H$18)/3)*$BD$21)+(((PI()*($C$21/2)^2*(($C$21/2)*$AZ$21))/3)*$D$1177),(($D$18*$D$1177)+((PI()*(($C$21/2)^2)*($G$20-$C1267))*$D$1177))+((($D$18+$H$18)/3)*$BD$21)-(((PI()*($C$21/2)^2*(($C$21/2)*$AZ$21))/3)*$D$1177)))</f>
        <v>169122.12908802304</v>
      </c>
      <c r="E1267" s="73">
        <v>8.8000000000000007</v>
      </c>
      <c r="F1267" s="79">
        <f t="shared" si="177"/>
        <v>175097.37993653869</v>
      </c>
      <c r="G1267" s="53">
        <v>8.8000000000000007</v>
      </c>
      <c r="H1267" s="80">
        <f>IF($G1267&gt;$G$20,IF('Silo Levels'!$L$29="Pumping",((PI()*((($C$19+$G$20)-$G1267)*($O$20/($O$19/2)))^2*((($O$20+$G$20)-$G1267))/3)*$H$1177)+(((PI()*((($C$19+$G$20)-$G1267)*($O$20/($O$19/2)))^2*(((($C$19+$G$20)-$G1267)*($O$20/($O$19/2)))*$AZ$22))/3)*$H$1177),(((PI()*((($C$19+$G$20)-$G1267)*($O$20/($O$19/2)))^2*((($O$20+$G$20)-$G1267)/3))*$H$1177)-((PI()*((($C$19+$G$20)-$G1267)*($O$20/($O$19/2)))^2*(((($C$19+$G$20)-$G1267)*($O$20/($O$19/2)))*$AZ$22)/3)*$H$1177))),IF('Silo Levels'!$L$29="Pumping",(($D$18*$H$1177)+((PI()*(($C$21/2)^2)*($G$20-$G1267))*$H$1177))+((($D$18+$H$18)/3)*$BD$22)+(((PI()*($C$21/2)^2*(($C$21/2)*$AZ$22))/3)*$H$1177),(($D$18*$H$1177)+((PI()*(($C$21/2)^2)*($G$20-$G1267))*$H$1177))+((($D$18+$H$18)/3)*$BD$22)-(((PI()*($C$21/2)^2*(($C$21/2)*$AZ$22))/3)*$H$1177)))</f>
        <v>171199.09055586957</v>
      </c>
      <c r="I1267" s="73">
        <v>8.8000000000000007</v>
      </c>
      <c r="J1267" s="79">
        <f t="shared" si="176"/>
        <v>180879.59747553372</v>
      </c>
      <c r="K1267" s="53">
        <v>8.8000000000000007</v>
      </c>
      <c r="L1267" s="80">
        <f>IF($K1267&gt;$G$20,IF('Silo Levels'!$L$30="Pumping",((PI()*((($C$19+$G$20)-$K1267)*($O$20/($O$19/2)))^2*((($O$20+$G$20)-$K1267))/3)*$L$1177)+(((PI()*((($C$19+$G$20)-$K1267)*($O$20/($O$19/2)))^2*(((($C$19+$G$20)-$K1267)*($O$20/($O$19/2)))*$AZ$23))/3)*$L$1177),(((PI()*((($C$19+$G$20)-$K1267)*($O$20/($O$19/2)))^2*((($O$20+$G$20)-$K1267)/3))*$L$1177)-((PI()*((($C$19+$G$20)-$K1267)*($O$20/($O$19/2)))^2*(((($C$19+$G$20)-$K1267)*($O$20/($O$19/2)))*$AZ$23)/3)*$L$1177))),IF('Silo Levels'!$L$30="Pumping",(($D$18*$L$1177)+((PI()*(($C$21/2)^2)*($G$20-$K1267))*$L$1177))+((($D$18+$H$18)/3)*$BD$23)+(((PI()*($C$21/2)^2*(($C$21/2)*$AZ$23))/3)*$L$1177),(($D$18*$L$1177)+((PI()*(($C$21/2)^2)*($G$20-$K1267))*$L$1177))+((($D$18+$H$18)/3)*$BD$23)-(((PI()*($C$21/2)^2*(($C$21/2)*$AZ$23))/3)*$L$1177)))</f>
        <v>176850.35780559148</v>
      </c>
      <c r="M1267" s="73"/>
      <c r="N1267" s="73"/>
      <c r="O1267" s="73"/>
      <c r="P1267" s="73"/>
      <c r="Q1267" s="73"/>
      <c r="R1267" s="73"/>
      <c r="S1267" s="73"/>
      <c r="T1267" s="73"/>
      <c r="U1267" s="73"/>
      <c r="V1267" s="73"/>
      <c r="W1267" s="73"/>
      <c r="X1267" s="73"/>
      <c r="Y1267" s="73"/>
      <c r="Z1267" s="73"/>
      <c r="AA1267" s="73"/>
      <c r="AB1267" s="73"/>
      <c r="AC1267" s="73"/>
      <c r="AD1267" s="73"/>
      <c r="AE1267" s="73"/>
      <c r="AF1267" s="73"/>
      <c r="AG1267" s="73"/>
      <c r="AH1267" s="73"/>
      <c r="AI1267" s="73"/>
      <c r="AJ1267" s="73"/>
    </row>
    <row r="1268" spans="1:36" x14ac:dyDescent="0.3">
      <c r="A1268">
        <v>8.9</v>
      </c>
      <c r="B1268" s="79">
        <f t="shared" si="175"/>
        <v>172585.93368419039</v>
      </c>
      <c r="C1268" s="53">
        <v>8.9</v>
      </c>
      <c r="D1268" s="80">
        <f>IF($C1268&gt;$G$20,IF('Silo Levels'!$L$28="Pumping",((PI()*((($C$19+$G$20)-$C1268)*($O$20/($O$19/2)))^2*((($O$20+$G$20)-$C1268))/3)*$D$1177)+(((PI()*((($C$19+$G$20)-$C1268)*($O$20/($O$19/2)))^2*(((($C$19+$G$20)-$C1268)*($O$20/($O$19/2)))*$AZ$21))/3)*$D$1177),(((PI()*((($C$19+$G$20)-$C1268)*($O$20/($O$19/2)))^2*((($O$20+$G$20)-$C1268)/3))*$D$1177)-((PI()*((($C$19+$G$20)-$C1268)*($O$20/($O$19/2)))^2*(((($C$19+$G$20)-$C1268)*($O$20/($O$19/2)))*$AZ$21)/3)*$D$1177))),IF('Silo Levels'!$L$28="Pumping",(($D$18*$D$1177)+((PI()*(($C$21/2)^2)*($G$20-$C1268))*$D$1177))+((($D$18+$H$18)/3)*$BD$21)+(((PI()*($C$21/2)^2*(($C$21/2)*$AZ$21))/3)*$D$1177),(($D$18*$D$1177)+((PI()*(($C$21/2)^2)*($G$20-$C1268))*$D$1177))+((($D$18+$H$18)/3)*$BD$21)-(((PI()*($C$21/2)^2*(($C$21/2)*$AZ$21))/3)*$D$1177)))</f>
        <v>168735.77133291223</v>
      </c>
      <c r="E1268" s="73">
        <v>8.9</v>
      </c>
      <c r="F1268" s="79">
        <f t="shared" si="177"/>
        <v>174706.192709489</v>
      </c>
      <c r="G1268" s="53">
        <v>8.9</v>
      </c>
      <c r="H1268" s="80">
        <f>IF($G1268&gt;$G$20,IF('Silo Levels'!$L$29="Pumping",((PI()*((($C$19+$G$20)-$G1268)*($O$20/($O$19/2)))^2*((($O$20+$G$20)-$G1268))/3)*$H$1177)+(((PI()*((($C$19+$G$20)-$G1268)*($O$20/($O$19/2)))^2*(((($C$19+$G$20)-$G1268)*($O$20/($O$19/2)))*$AZ$22))/3)*$H$1177),(((PI()*((($C$19+$G$20)-$G1268)*($O$20/($O$19/2)))^2*((($O$20+$G$20)-$G1268)/3))*$H$1177)-((PI()*((($C$19+$G$20)-$G1268)*($O$20/($O$19/2)))^2*(((($C$19+$G$20)-$G1268)*($O$20/($O$19/2)))*$AZ$22)/3)*$H$1177))),IF('Silo Levels'!$L$29="Pumping",(($D$18*$H$1177)+((PI()*(($C$21/2)^2)*($G$20-$G1268))*$H$1177))+((($D$18+$H$18)/3)*$BD$22)+(((PI()*($C$21/2)^2*(($C$21/2)*$AZ$22))/3)*$H$1177),(($D$18*$H$1177)+((PI()*(($C$21/2)^2)*($G$20-$G1268))*$H$1177))+((($D$18+$H$18)/3)*$BD$22)-(((PI()*($C$21/2)^2*(($C$21/2)*$AZ$22))/3)*$H$1177)))</f>
        <v>170807.90332881987</v>
      </c>
      <c r="I1268" s="73">
        <v>8.9</v>
      </c>
      <c r="J1268" s="79">
        <f t="shared" si="176"/>
        <v>180475.26959227823</v>
      </c>
      <c r="K1268" s="53">
        <v>8.9</v>
      </c>
      <c r="L1268" s="80">
        <f>IF($K1268&gt;$G$20,IF('Silo Levels'!$L$30="Pumping",((PI()*((($C$19+$G$20)-$K1268)*($O$20/($O$19/2)))^2*((($O$20+$G$20)-$K1268))/3)*$L$1177)+(((PI()*((($C$19+$G$20)-$K1268)*($O$20/($O$19/2)))^2*(((($C$19+$G$20)-$K1268)*($O$20/($O$19/2)))*$AZ$23))/3)*$L$1177),(((PI()*((($C$19+$G$20)-$K1268)*($O$20/($O$19/2)))^2*((($O$20+$G$20)-$K1268)/3))*$L$1177)-((PI()*((($C$19+$G$20)-$K1268)*($O$20/($O$19/2)))^2*(((($C$19+$G$20)-$K1268)*($O$20/($O$19/2)))*$AZ$23)/3)*$L$1177))),IF('Silo Levels'!$L$30="Pumping",(($D$18*$L$1177)+((PI()*(($C$21/2)^2)*($G$20-$K1268))*$L$1177))+((($D$18+$H$18)/3)*$BD$23)+(((PI()*($C$21/2)^2*(($C$21/2)*$AZ$23))/3)*$L$1177),(($D$18*$L$1177)+((PI()*(($C$21/2)^2)*($G$20-$K1268))*$L$1177))+((($D$18+$H$18)/3)*$BD$23)-(((PI()*($C$21/2)^2*(($C$21/2)*$AZ$23))/3)*$L$1177)))</f>
        <v>176446.02992233599</v>
      </c>
      <c r="M1268" s="73"/>
      <c r="N1268" s="73"/>
      <c r="O1268" s="73"/>
      <c r="P1268" s="73"/>
      <c r="Q1268" s="73"/>
      <c r="R1268" s="73"/>
      <c r="S1268" s="73"/>
      <c r="T1268" s="73"/>
      <c r="U1268" s="73"/>
      <c r="V1268" s="73"/>
      <c r="W1268" s="73"/>
      <c r="X1268" s="73"/>
      <c r="Y1268" s="73"/>
      <c r="Z1268" s="73"/>
      <c r="AA1268" s="73"/>
      <c r="AB1268" s="73"/>
      <c r="AC1268" s="73"/>
      <c r="AD1268" s="73"/>
      <c r="AE1268" s="73"/>
      <c r="AF1268" s="73"/>
      <c r="AG1268" s="73"/>
      <c r="AH1268" s="73"/>
      <c r="AI1268" s="73"/>
      <c r="AJ1268" s="73"/>
    </row>
    <row r="1269" spans="1:36" x14ac:dyDescent="0.3">
      <c r="A1269">
        <v>9</v>
      </c>
      <c r="B1269" s="79">
        <f t="shared" si="175"/>
        <v>172199.57592907952</v>
      </c>
      <c r="C1269" s="53">
        <v>9</v>
      </c>
      <c r="D1269" s="80">
        <f>IF($C1269&gt;$G$20,IF('Silo Levels'!$L$28="Pumping",((PI()*((($C$19+$G$20)-$C1269)*($O$20/($O$19/2)))^2*((($O$20+$G$20)-$C1269))/3)*$D$1177)+(((PI()*((($C$19+$G$20)-$C1269)*($O$20/($O$19/2)))^2*(((($C$19+$G$20)-$C1269)*($O$20/($O$19/2)))*$AZ$21))/3)*$D$1177),(((PI()*((($C$19+$G$20)-$C1269)*($O$20/($O$19/2)))^2*((($O$20+$G$20)-$C1269)/3))*$D$1177)-((PI()*((($C$19+$G$20)-$C1269)*($O$20/($O$19/2)))^2*(((($C$19+$G$20)-$C1269)*($O$20/($O$19/2)))*$AZ$21)/3)*$D$1177))),IF('Silo Levels'!$L$28="Pumping",(($D$18*$D$1177)+((PI()*(($C$21/2)^2)*($G$20-$C1269))*$D$1177))+((($D$18+$H$18)/3)*$BD$21)+(((PI()*($C$21/2)^2*(($C$21/2)*$AZ$21))/3)*$D$1177),(($D$18*$D$1177)+((PI()*(($C$21/2)^2)*($G$20-$C1269))*$D$1177))+((($D$18+$H$18)/3)*$BD$21)-(((PI()*($C$21/2)^2*(($C$21/2)*$AZ$21))/3)*$D$1177)))</f>
        <v>168349.41357780137</v>
      </c>
      <c r="E1269" s="73">
        <v>9</v>
      </c>
      <c r="F1269" s="79">
        <f t="shared" si="177"/>
        <v>174315.00548243924</v>
      </c>
      <c r="G1269" s="53">
        <v>9</v>
      </c>
      <c r="H1269" s="80">
        <f>IF($G1269&gt;$G$20,IF('Silo Levels'!$L$29="Pumping",((PI()*((($C$19+$G$20)-$G1269)*($O$20/($O$19/2)))^2*((($O$20+$G$20)-$G1269))/3)*$H$1177)+(((PI()*((($C$19+$G$20)-$G1269)*($O$20/($O$19/2)))^2*(((($C$19+$G$20)-$G1269)*($O$20/($O$19/2)))*$AZ$22))/3)*$H$1177),(((PI()*((($C$19+$G$20)-$G1269)*($O$20/($O$19/2)))^2*((($O$20+$G$20)-$G1269)/3))*$H$1177)-((PI()*((($C$19+$G$20)-$G1269)*($O$20/($O$19/2)))^2*(((($C$19+$G$20)-$G1269)*($O$20/($O$19/2)))*$AZ$22)/3)*$H$1177))),IF('Silo Levels'!$L$29="Pumping",(($D$18*$H$1177)+((PI()*(($C$21/2)^2)*($G$20-$G1269))*$H$1177))+((($D$18+$H$18)/3)*$BD$22)+(((PI()*($C$21/2)^2*(($C$21/2)*$AZ$22))/3)*$H$1177),(($D$18*$H$1177)+((PI()*(($C$21/2)^2)*($G$20-$G1269))*$H$1177))+((($D$18+$H$18)/3)*$BD$22)-(((PI()*($C$21/2)^2*(($C$21/2)*$AZ$22))/3)*$H$1177)))</f>
        <v>170416.71610177011</v>
      </c>
      <c r="I1269" s="73">
        <v>9</v>
      </c>
      <c r="J1269" s="79">
        <f t="shared" si="176"/>
        <v>180070.94170902268</v>
      </c>
      <c r="K1269" s="53">
        <v>9</v>
      </c>
      <c r="L1269" s="80">
        <f>IF($K1269&gt;$G$20,IF('Silo Levels'!$L$30="Pumping",((PI()*((($C$19+$G$20)-$K1269)*($O$20/($O$19/2)))^2*((($O$20+$G$20)-$K1269))/3)*$L$1177)+(((PI()*((($C$19+$G$20)-$K1269)*($O$20/($O$19/2)))^2*(((($C$19+$G$20)-$K1269)*($O$20/($O$19/2)))*$AZ$23))/3)*$L$1177),(((PI()*((($C$19+$G$20)-$K1269)*($O$20/($O$19/2)))^2*((($O$20+$G$20)-$K1269)/3))*$L$1177)-((PI()*((($C$19+$G$20)-$K1269)*($O$20/($O$19/2)))^2*(((($C$19+$G$20)-$K1269)*($O$20/($O$19/2)))*$AZ$23)/3)*$L$1177))),IF('Silo Levels'!$L$30="Pumping",(($D$18*$L$1177)+((PI()*(($C$21/2)^2)*($G$20-$K1269))*$L$1177))+((($D$18+$H$18)/3)*$BD$23)+(((PI()*($C$21/2)^2*(($C$21/2)*$AZ$23))/3)*$L$1177),(($D$18*$L$1177)+((PI()*(($C$21/2)^2)*($G$20-$K1269))*$L$1177))+((($D$18+$H$18)/3)*$BD$23)-(((PI()*($C$21/2)^2*(($C$21/2)*$AZ$23))/3)*$L$1177)))</f>
        <v>176041.70203908044</v>
      </c>
      <c r="M1269" s="73"/>
      <c r="N1269" s="73"/>
      <c r="O1269" s="73"/>
      <c r="P1269" s="73"/>
      <c r="Q1269" s="73"/>
      <c r="R1269" s="73"/>
      <c r="S1269" s="73"/>
      <c r="T1269" s="73"/>
      <c r="U1269" s="73"/>
      <c r="V1269" s="73"/>
      <c r="W1269" s="73"/>
      <c r="X1269" s="73"/>
      <c r="Y1269" s="73"/>
      <c r="Z1269" s="73"/>
      <c r="AA1269" s="73"/>
      <c r="AB1269" s="73"/>
      <c r="AC1269" s="73"/>
      <c r="AD1269" s="73"/>
      <c r="AE1269" s="73"/>
      <c r="AF1269" s="73"/>
      <c r="AG1269" s="73"/>
      <c r="AH1269" s="73"/>
      <c r="AI1269" s="73"/>
      <c r="AJ1269" s="73"/>
    </row>
    <row r="1270" spans="1:36" x14ac:dyDescent="0.3">
      <c r="A1270">
        <v>9.1</v>
      </c>
      <c r="B1270" s="79">
        <f t="shared" si="175"/>
        <v>171813.21817396869</v>
      </c>
      <c r="C1270" s="53">
        <v>9.1</v>
      </c>
      <c r="D1270" s="80">
        <f>IF($C1270&gt;$G$20,IF('Silo Levels'!$L$28="Pumping",((PI()*((($C$19+$G$20)-$C1270)*($O$20/($O$19/2)))^2*((($O$20+$G$20)-$C1270))/3)*$D$1177)+(((PI()*((($C$19+$G$20)-$C1270)*($O$20/($O$19/2)))^2*(((($C$19+$G$20)-$C1270)*($O$20/($O$19/2)))*$AZ$21))/3)*$D$1177),(((PI()*((($C$19+$G$20)-$C1270)*($O$20/($O$19/2)))^2*((($O$20+$G$20)-$C1270)/3))*$D$1177)-((PI()*((($C$19+$G$20)-$C1270)*($O$20/($O$19/2)))^2*(((($C$19+$G$20)-$C1270)*($O$20/($O$19/2)))*$AZ$21)/3)*$D$1177))),IF('Silo Levels'!$L$28="Pumping",(($D$18*$D$1177)+((PI()*(($C$21/2)^2)*($G$20-$C1270))*$D$1177))+((($D$18+$H$18)/3)*$BD$21)+(((PI()*($C$21/2)^2*(($C$21/2)*$AZ$21))/3)*$D$1177),(($D$18*$D$1177)+((PI()*(($C$21/2)^2)*($G$20-$C1270))*$D$1177))+((($D$18+$H$18)/3)*$BD$21)-(((PI()*($C$21/2)^2*(($C$21/2)*$AZ$21))/3)*$D$1177)))</f>
        <v>167963.05582269054</v>
      </c>
      <c r="E1270" s="73">
        <v>9.1</v>
      </c>
      <c r="F1270" s="79">
        <f t="shared" si="177"/>
        <v>173923.81825538952</v>
      </c>
      <c r="G1270" s="53">
        <v>9.1</v>
      </c>
      <c r="H1270" s="80">
        <f>IF($G1270&gt;$G$20,IF('Silo Levels'!$L$29="Pumping",((PI()*((($C$19+$G$20)-$G1270)*($O$20/($O$19/2)))^2*((($O$20+$G$20)-$G1270))/3)*$H$1177)+(((PI()*((($C$19+$G$20)-$G1270)*($O$20/($O$19/2)))^2*(((($C$19+$G$20)-$G1270)*($O$20/($O$19/2)))*$AZ$22))/3)*$H$1177),(((PI()*((($C$19+$G$20)-$G1270)*($O$20/($O$19/2)))^2*((($O$20+$G$20)-$G1270)/3))*$H$1177)-((PI()*((($C$19+$G$20)-$G1270)*($O$20/($O$19/2)))^2*(((($C$19+$G$20)-$G1270)*($O$20/($O$19/2)))*$AZ$22)/3)*$H$1177))),IF('Silo Levels'!$L$29="Pumping",(($D$18*$H$1177)+((PI()*(($C$21/2)^2)*($G$20-$G1270))*$H$1177))+((($D$18+$H$18)/3)*$BD$22)+(((PI()*($C$21/2)^2*(($C$21/2)*$AZ$22))/3)*$H$1177),(($D$18*$H$1177)+((PI()*(($C$21/2)^2)*($G$20-$G1270))*$H$1177))+((($D$18+$H$18)/3)*$BD$22)-(((PI()*($C$21/2)^2*(($C$21/2)*$AZ$22))/3)*$H$1177)))</f>
        <v>170025.52887472039</v>
      </c>
      <c r="I1270" s="73">
        <v>9.1</v>
      </c>
      <c r="J1270" s="79">
        <f t="shared" si="176"/>
        <v>179666.61382576716</v>
      </c>
      <c r="K1270" s="53">
        <v>9.1</v>
      </c>
      <c r="L1270" s="80">
        <f>IF($K1270&gt;$G$20,IF('Silo Levels'!$L$30="Pumping",((PI()*((($C$19+$G$20)-$K1270)*($O$20/($O$19/2)))^2*((($O$20+$G$20)-$K1270))/3)*$L$1177)+(((PI()*((($C$19+$G$20)-$K1270)*($O$20/($O$19/2)))^2*(((($C$19+$G$20)-$K1270)*($O$20/($O$19/2)))*$AZ$23))/3)*$L$1177),(((PI()*((($C$19+$G$20)-$K1270)*($O$20/($O$19/2)))^2*((($O$20+$G$20)-$K1270)/3))*$L$1177)-((PI()*((($C$19+$G$20)-$K1270)*($O$20/($O$19/2)))^2*(((($C$19+$G$20)-$K1270)*($O$20/($O$19/2)))*$AZ$23)/3)*$L$1177))),IF('Silo Levels'!$L$30="Pumping",(($D$18*$L$1177)+((PI()*(($C$21/2)^2)*($G$20-$K1270))*$L$1177))+((($D$18+$H$18)/3)*$BD$23)+(((PI()*($C$21/2)^2*(($C$21/2)*$AZ$23))/3)*$L$1177),(($D$18*$L$1177)+((PI()*(($C$21/2)^2)*($G$20-$K1270))*$L$1177))+((($D$18+$H$18)/3)*$BD$23)-(((PI()*($C$21/2)^2*(($C$21/2)*$AZ$23))/3)*$L$1177)))</f>
        <v>175637.37415582492</v>
      </c>
      <c r="M1270" s="73"/>
      <c r="N1270" s="73"/>
      <c r="O1270" s="73"/>
      <c r="P1270" s="73"/>
      <c r="Q1270" s="73"/>
      <c r="R1270" s="73"/>
      <c r="S1270" s="73"/>
      <c r="T1270" s="73"/>
      <c r="U1270" s="73"/>
      <c r="V1270" s="73"/>
      <c r="W1270" s="73"/>
      <c r="X1270" s="73"/>
      <c r="Y1270" s="73"/>
      <c r="Z1270" s="73"/>
      <c r="AA1270" s="73"/>
      <c r="AB1270" s="73"/>
      <c r="AC1270" s="73"/>
      <c r="AD1270" s="73"/>
      <c r="AE1270" s="73"/>
      <c r="AF1270" s="73"/>
      <c r="AG1270" s="73"/>
      <c r="AH1270" s="73"/>
      <c r="AI1270" s="73"/>
      <c r="AJ1270" s="73"/>
    </row>
    <row r="1271" spans="1:36" x14ac:dyDescent="0.3">
      <c r="A1271">
        <v>9.1999999999999993</v>
      </c>
      <c r="B1271" s="79">
        <f t="shared" si="175"/>
        <v>171426.86041885786</v>
      </c>
      <c r="C1271" s="53">
        <v>9.1999999999999993</v>
      </c>
      <c r="D1271" s="80">
        <f>IF($C1271&gt;$G$20,IF('Silo Levels'!$L$28="Pumping",((PI()*((($C$19+$G$20)-$C1271)*($O$20/($O$19/2)))^2*((($O$20+$G$20)-$C1271))/3)*$D$1177)+(((PI()*((($C$19+$G$20)-$C1271)*($O$20/($O$19/2)))^2*(((($C$19+$G$20)-$C1271)*($O$20/($O$19/2)))*$AZ$21))/3)*$D$1177),(((PI()*((($C$19+$G$20)-$C1271)*($O$20/($O$19/2)))^2*((($O$20+$G$20)-$C1271)/3))*$D$1177)-((PI()*((($C$19+$G$20)-$C1271)*($O$20/($O$19/2)))^2*(((($C$19+$G$20)-$C1271)*($O$20/($O$19/2)))*$AZ$21)/3)*$D$1177))),IF('Silo Levels'!$L$28="Pumping",(($D$18*$D$1177)+((PI()*(($C$21/2)^2)*($G$20-$C1271))*$D$1177))+((($D$18+$H$18)/3)*$BD$21)+(((PI()*($C$21/2)^2*(($C$21/2)*$AZ$21))/3)*$D$1177),(($D$18*$D$1177)+((PI()*(($C$21/2)^2)*($G$20-$C1271))*$D$1177))+((($D$18+$H$18)/3)*$BD$21)-(((PI()*($C$21/2)^2*(($C$21/2)*$AZ$21))/3)*$D$1177)))</f>
        <v>167576.69806757971</v>
      </c>
      <c r="E1271" s="73">
        <v>9.1999999999999993</v>
      </c>
      <c r="F1271" s="79">
        <f t="shared" si="177"/>
        <v>173532.63102833982</v>
      </c>
      <c r="G1271" s="53">
        <v>9.1999999999999993</v>
      </c>
      <c r="H1271" s="80">
        <f>IF($G1271&gt;$G$20,IF('Silo Levels'!$L$29="Pumping",((PI()*((($C$19+$G$20)-$G1271)*($O$20/($O$19/2)))^2*((($O$20+$G$20)-$G1271))/3)*$H$1177)+(((PI()*((($C$19+$G$20)-$G1271)*($O$20/($O$19/2)))^2*(((($C$19+$G$20)-$G1271)*($O$20/($O$19/2)))*$AZ$22))/3)*$H$1177),(((PI()*((($C$19+$G$20)-$G1271)*($O$20/($O$19/2)))^2*((($O$20+$G$20)-$G1271)/3))*$H$1177)-((PI()*((($C$19+$G$20)-$G1271)*($O$20/($O$19/2)))^2*(((($C$19+$G$20)-$G1271)*($O$20/($O$19/2)))*$AZ$22)/3)*$H$1177))),IF('Silo Levels'!$L$29="Pumping",(($D$18*$H$1177)+((PI()*(($C$21/2)^2)*($G$20-$G1271))*$H$1177))+((($D$18+$H$18)/3)*$BD$22)+(((PI()*($C$21/2)^2*(($C$21/2)*$AZ$22))/3)*$H$1177),(($D$18*$H$1177)+((PI()*(($C$21/2)^2)*($G$20-$G1271))*$H$1177))+((($D$18+$H$18)/3)*$BD$22)-(((PI()*($C$21/2)^2*(($C$21/2)*$AZ$22))/3)*$H$1177)))</f>
        <v>169634.34164767069</v>
      </c>
      <c r="I1271" s="73">
        <v>9.1999999999999993</v>
      </c>
      <c r="J1271" s="79">
        <f t="shared" si="176"/>
        <v>179262.28594251166</v>
      </c>
      <c r="K1271" s="53">
        <v>9.1999999999999993</v>
      </c>
      <c r="L1271" s="80">
        <f>IF($K1271&gt;$G$20,IF('Silo Levels'!$L$30="Pumping",((PI()*((($C$19+$G$20)-$K1271)*($O$20/($O$19/2)))^2*((($O$20+$G$20)-$K1271))/3)*$L$1177)+(((PI()*((($C$19+$G$20)-$K1271)*($O$20/($O$19/2)))^2*(((($C$19+$G$20)-$K1271)*($O$20/($O$19/2)))*$AZ$23))/3)*$L$1177),(((PI()*((($C$19+$G$20)-$K1271)*($O$20/($O$19/2)))^2*((($O$20+$G$20)-$K1271)/3))*$L$1177)-((PI()*((($C$19+$G$20)-$K1271)*($O$20/($O$19/2)))^2*(((($C$19+$G$20)-$K1271)*($O$20/($O$19/2)))*$AZ$23)/3)*$L$1177))),IF('Silo Levels'!$L$30="Pumping",(($D$18*$L$1177)+((PI()*(($C$21/2)^2)*($G$20-$K1271))*$L$1177))+((($D$18+$H$18)/3)*$BD$23)+(((PI()*($C$21/2)^2*(($C$21/2)*$AZ$23))/3)*$L$1177),(($D$18*$L$1177)+((PI()*(($C$21/2)^2)*($G$20-$K1271))*$L$1177))+((($D$18+$H$18)/3)*$BD$23)-(((PI()*($C$21/2)^2*(($C$21/2)*$AZ$23))/3)*$L$1177)))</f>
        <v>175233.04627256942</v>
      </c>
      <c r="M1271" s="73"/>
      <c r="N1271" s="73"/>
      <c r="O1271" s="73"/>
      <c r="P1271" s="73"/>
      <c r="Q1271" s="73"/>
      <c r="R1271" s="73"/>
      <c r="S1271" s="73"/>
      <c r="T1271" s="73"/>
      <c r="U1271" s="73"/>
      <c r="V1271" s="73"/>
      <c r="W1271" s="73"/>
      <c r="X1271" s="73"/>
      <c r="Y1271" s="73"/>
      <c r="Z1271" s="73"/>
      <c r="AA1271" s="73"/>
      <c r="AB1271" s="73"/>
      <c r="AC1271" s="73"/>
      <c r="AD1271" s="73"/>
      <c r="AE1271" s="73"/>
      <c r="AF1271" s="73"/>
      <c r="AG1271" s="73"/>
      <c r="AH1271" s="73"/>
      <c r="AI1271" s="73"/>
      <c r="AJ1271" s="73"/>
    </row>
    <row r="1272" spans="1:36" x14ac:dyDescent="0.3">
      <c r="A1272">
        <v>9.3000000000000007</v>
      </c>
      <c r="B1272" s="79">
        <f t="shared" si="175"/>
        <v>171040.502663747</v>
      </c>
      <c r="C1272" s="53">
        <v>9.3000000000000007</v>
      </c>
      <c r="D1272" s="80">
        <f>IF($C1272&gt;$G$20,IF('Silo Levels'!$L$28="Pumping",((PI()*((($C$19+$G$20)-$C1272)*($O$20/($O$19/2)))^2*((($O$20+$G$20)-$C1272))/3)*$D$1177)+(((PI()*((($C$19+$G$20)-$C1272)*($O$20/($O$19/2)))^2*(((($C$19+$G$20)-$C1272)*($O$20/($O$19/2)))*$AZ$21))/3)*$D$1177),(((PI()*((($C$19+$G$20)-$C1272)*($O$20/($O$19/2)))^2*((($O$20+$G$20)-$C1272)/3))*$D$1177)-((PI()*((($C$19+$G$20)-$C1272)*($O$20/($O$19/2)))^2*(((($C$19+$G$20)-$C1272)*($O$20/($O$19/2)))*$AZ$21)/3)*$D$1177))),IF('Silo Levels'!$L$28="Pumping",(($D$18*$D$1177)+((PI()*(($C$21/2)^2)*($G$20-$C1272))*$D$1177))+((($D$18+$H$18)/3)*$BD$21)+(((PI()*($C$21/2)^2*(($C$21/2)*$AZ$21))/3)*$D$1177),(($D$18*$D$1177)+((PI()*(($C$21/2)^2)*($G$20-$C1272))*$D$1177))+((($D$18+$H$18)/3)*$BD$21)-(((PI()*($C$21/2)^2*(($C$21/2)*$AZ$21))/3)*$D$1177)))</f>
        <v>167190.34031246885</v>
      </c>
      <c r="E1272" s="73">
        <v>9.3000000000000007</v>
      </c>
      <c r="F1272" s="79">
        <f t="shared" si="177"/>
        <v>173141.44380129006</v>
      </c>
      <c r="G1272" s="53">
        <v>9.3000000000000007</v>
      </c>
      <c r="H1272" s="80">
        <f>IF($G1272&gt;$G$20,IF('Silo Levels'!$L$29="Pumping",((PI()*((($C$19+$G$20)-$G1272)*($O$20/($O$19/2)))^2*((($O$20+$G$20)-$G1272))/3)*$H$1177)+(((PI()*((($C$19+$G$20)-$G1272)*($O$20/($O$19/2)))^2*(((($C$19+$G$20)-$G1272)*($O$20/($O$19/2)))*$AZ$22))/3)*$H$1177),(((PI()*((($C$19+$G$20)-$G1272)*($O$20/($O$19/2)))^2*((($O$20+$G$20)-$G1272)/3))*$H$1177)-((PI()*((($C$19+$G$20)-$G1272)*($O$20/($O$19/2)))^2*(((($C$19+$G$20)-$G1272)*($O$20/($O$19/2)))*$AZ$22)/3)*$H$1177))),IF('Silo Levels'!$L$29="Pumping",(($D$18*$H$1177)+((PI()*(($C$21/2)^2)*($G$20-$G1272))*$H$1177))+((($D$18+$H$18)/3)*$BD$22)+(((PI()*($C$21/2)^2*(($C$21/2)*$AZ$22))/3)*$H$1177),(($D$18*$H$1177)+((PI()*(($C$21/2)^2)*($G$20-$G1272))*$H$1177))+((($D$18+$H$18)/3)*$BD$22)-(((PI()*($C$21/2)^2*(($C$21/2)*$AZ$22))/3)*$H$1177)))</f>
        <v>169243.15442062094</v>
      </c>
      <c r="I1272" s="73">
        <v>9.3000000000000007</v>
      </c>
      <c r="J1272" s="79">
        <f t="shared" si="176"/>
        <v>178857.95805925608</v>
      </c>
      <c r="K1272" s="53">
        <v>9.3000000000000007</v>
      </c>
      <c r="L1272" s="80">
        <f>IF($K1272&gt;$G$20,IF('Silo Levels'!$L$30="Pumping",((PI()*((($C$19+$G$20)-$K1272)*($O$20/($O$19/2)))^2*((($O$20+$G$20)-$K1272))/3)*$L$1177)+(((PI()*((($C$19+$G$20)-$K1272)*($O$20/($O$19/2)))^2*(((($C$19+$G$20)-$K1272)*($O$20/($O$19/2)))*$AZ$23))/3)*$L$1177),(((PI()*((($C$19+$G$20)-$K1272)*($O$20/($O$19/2)))^2*((($O$20+$G$20)-$K1272)/3))*$L$1177)-((PI()*((($C$19+$G$20)-$K1272)*($O$20/($O$19/2)))^2*(((($C$19+$G$20)-$K1272)*($O$20/($O$19/2)))*$AZ$23)/3)*$L$1177))),IF('Silo Levels'!$L$30="Pumping",(($D$18*$L$1177)+((PI()*(($C$21/2)^2)*($G$20-$K1272))*$L$1177))+((($D$18+$H$18)/3)*$BD$23)+(((PI()*($C$21/2)^2*(($C$21/2)*$AZ$23))/3)*$L$1177),(($D$18*$L$1177)+((PI()*(($C$21/2)^2)*($G$20-$K1272))*$L$1177))+((($D$18+$H$18)/3)*$BD$23)-(((PI()*($C$21/2)^2*(($C$21/2)*$AZ$23))/3)*$L$1177)))</f>
        <v>174828.71838931384</v>
      </c>
      <c r="M1272" s="73"/>
      <c r="N1272" s="73"/>
      <c r="O1272" s="73"/>
      <c r="P1272" s="73"/>
      <c r="Q1272" s="73"/>
      <c r="R1272" s="73"/>
      <c r="S1272" s="73"/>
      <c r="T1272" s="73"/>
      <c r="U1272" s="73"/>
      <c r="V1272" s="73"/>
      <c r="W1272" s="73"/>
      <c r="X1272" s="73"/>
      <c r="Y1272" s="73"/>
      <c r="Z1272" s="73"/>
      <c r="AA1272" s="73"/>
      <c r="AB1272" s="73"/>
      <c r="AC1272" s="73"/>
      <c r="AD1272" s="73"/>
      <c r="AE1272" s="73"/>
      <c r="AF1272" s="73"/>
      <c r="AG1272" s="73"/>
      <c r="AH1272" s="73"/>
      <c r="AI1272" s="73"/>
      <c r="AJ1272" s="73"/>
    </row>
    <row r="1273" spans="1:36" x14ac:dyDescent="0.3">
      <c r="A1273">
        <v>9.4</v>
      </c>
      <c r="B1273" s="79">
        <f t="shared" si="175"/>
        <v>170654.14490863617</v>
      </c>
      <c r="C1273" s="53">
        <v>9.4</v>
      </c>
      <c r="D1273" s="80">
        <f>IF($C1273&gt;$G$20,IF('Silo Levels'!$L$28="Pumping",((PI()*((($C$19+$G$20)-$C1273)*($O$20/($O$19/2)))^2*((($O$20+$G$20)-$C1273))/3)*$D$1177)+(((PI()*((($C$19+$G$20)-$C1273)*($O$20/($O$19/2)))^2*(((($C$19+$G$20)-$C1273)*($O$20/($O$19/2)))*$AZ$21))/3)*$D$1177),(((PI()*((($C$19+$G$20)-$C1273)*($O$20/($O$19/2)))^2*((($O$20+$G$20)-$C1273)/3))*$D$1177)-((PI()*((($C$19+$G$20)-$C1273)*($O$20/($O$19/2)))^2*(((($C$19+$G$20)-$C1273)*($O$20/($O$19/2)))*$AZ$21)/3)*$D$1177))),IF('Silo Levels'!$L$28="Pumping",(($D$18*$D$1177)+((PI()*(($C$21/2)^2)*($G$20-$C1273))*$D$1177))+((($D$18+$H$18)/3)*$BD$21)+(((PI()*($C$21/2)^2*(($C$21/2)*$AZ$21))/3)*$D$1177),(($D$18*$D$1177)+((PI()*(($C$21/2)^2)*($G$20-$C1273))*$D$1177))+((($D$18+$H$18)/3)*$BD$21)-(((PI()*($C$21/2)^2*(($C$21/2)*$AZ$21))/3)*$D$1177)))</f>
        <v>166803.98255735802</v>
      </c>
      <c r="E1273" s="73">
        <v>9.4</v>
      </c>
      <c r="F1273" s="79">
        <f t="shared" si="177"/>
        <v>172750.25657424037</v>
      </c>
      <c r="G1273" s="53">
        <v>9.4</v>
      </c>
      <c r="H1273" s="80">
        <f>IF($G1273&gt;$G$20,IF('Silo Levels'!$L$29="Pumping",((PI()*((($C$19+$G$20)-$G1273)*($O$20/($O$19/2)))^2*((($O$20+$G$20)-$G1273))/3)*$H$1177)+(((PI()*((($C$19+$G$20)-$G1273)*($O$20/($O$19/2)))^2*(((($C$19+$G$20)-$G1273)*($O$20/($O$19/2)))*$AZ$22))/3)*$H$1177),(((PI()*((($C$19+$G$20)-$G1273)*($O$20/($O$19/2)))^2*((($O$20+$G$20)-$G1273)/3))*$H$1177)-((PI()*((($C$19+$G$20)-$G1273)*($O$20/($O$19/2)))^2*(((($C$19+$G$20)-$G1273)*($O$20/($O$19/2)))*$AZ$22)/3)*$H$1177))),IF('Silo Levels'!$L$29="Pumping",(($D$18*$H$1177)+((PI()*(($C$21/2)^2)*($G$20-$G1273))*$H$1177))+((($D$18+$H$18)/3)*$BD$22)+(((PI()*($C$21/2)^2*(($C$21/2)*$AZ$22))/3)*$H$1177),(($D$18*$H$1177)+((PI()*(($C$21/2)^2)*($G$20-$G1273))*$H$1177))+((($D$18+$H$18)/3)*$BD$22)-(((PI()*($C$21/2)^2*(($C$21/2)*$AZ$22))/3)*$H$1177)))</f>
        <v>168851.96719357124</v>
      </c>
      <c r="I1273" s="73">
        <v>9.4</v>
      </c>
      <c r="J1273" s="79">
        <f t="shared" si="176"/>
        <v>178453.63017600059</v>
      </c>
      <c r="K1273" s="53">
        <v>9.4</v>
      </c>
      <c r="L1273" s="80">
        <f>IF($K1273&gt;$G$20,IF('Silo Levels'!$L$30="Pumping",((PI()*((($C$19+$G$20)-$K1273)*($O$20/($O$19/2)))^2*((($O$20+$G$20)-$K1273))/3)*$L$1177)+(((PI()*((($C$19+$G$20)-$K1273)*($O$20/($O$19/2)))^2*(((($C$19+$G$20)-$K1273)*($O$20/($O$19/2)))*$AZ$23))/3)*$L$1177),(((PI()*((($C$19+$G$20)-$K1273)*($O$20/($O$19/2)))^2*((($O$20+$G$20)-$K1273)/3))*$L$1177)-((PI()*((($C$19+$G$20)-$K1273)*($O$20/($O$19/2)))^2*(((($C$19+$G$20)-$K1273)*($O$20/($O$19/2)))*$AZ$23)/3)*$L$1177))),IF('Silo Levels'!$L$30="Pumping",(($D$18*$L$1177)+((PI()*(($C$21/2)^2)*($G$20-$K1273))*$L$1177))+((($D$18+$H$18)/3)*$BD$23)+(((PI()*($C$21/2)^2*(($C$21/2)*$AZ$23))/3)*$L$1177),(($D$18*$L$1177)+((PI()*(($C$21/2)^2)*($G$20-$K1273))*$L$1177))+((($D$18+$H$18)/3)*$BD$23)-(((PI()*($C$21/2)^2*(($C$21/2)*$AZ$23))/3)*$L$1177)))</f>
        <v>174424.39050605835</v>
      </c>
      <c r="M1273" s="73"/>
      <c r="N1273" s="73"/>
      <c r="O1273" s="73"/>
      <c r="P1273" s="73"/>
      <c r="Q1273" s="73"/>
      <c r="R1273" s="73"/>
      <c r="S1273" s="73"/>
      <c r="T1273" s="73"/>
      <c r="U1273" s="73"/>
      <c r="V1273" s="73"/>
      <c r="W1273" s="73"/>
      <c r="X1273" s="73"/>
      <c r="Y1273" s="73"/>
      <c r="Z1273" s="73"/>
      <c r="AA1273" s="73"/>
      <c r="AB1273" s="73"/>
      <c r="AC1273" s="73"/>
      <c r="AD1273" s="73"/>
      <c r="AE1273" s="73"/>
      <c r="AF1273" s="73"/>
      <c r="AG1273" s="73"/>
      <c r="AH1273" s="73"/>
      <c r="AI1273" s="73"/>
      <c r="AJ1273" s="73"/>
    </row>
    <row r="1274" spans="1:36" x14ac:dyDescent="0.3">
      <c r="A1274">
        <v>9.5</v>
      </c>
      <c r="B1274" s="79">
        <f t="shared" si="175"/>
        <v>170267.78715352534</v>
      </c>
      <c r="C1274" s="53">
        <v>9.5</v>
      </c>
      <c r="D1274" s="80">
        <f>IF($C1274&gt;$G$20,IF('Silo Levels'!$L$28="Pumping",((PI()*((($C$19+$G$20)-$C1274)*($O$20/($O$19/2)))^2*((($O$20+$G$20)-$C1274))/3)*$D$1177)+(((PI()*((($C$19+$G$20)-$C1274)*($O$20/($O$19/2)))^2*(((($C$19+$G$20)-$C1274)*($O$20/($O$19/2)))*$AZ$21))/3)*$D$1177),(((PI()*((($C$19+$G$20)-$C1274)*($O$20/($O$19/2)))^2*((($O$20+$G$20)-$C1274)/3))*$D$1177)-((PI()*((($C$19+$G$20)-$C1274)*($O$20/($O$19/2)))^2*(((($C$19+$G$20)-$C1274)*($O$20/($O$19/2)))*$AZ$21)/3)*$D$1177))),IF('Silo Levels'!$L$28="Pumping",(($D$18*$D$1177)+((PI()*(($C$21/2)^2)*($G$20-$C1274))*$D$1177))+((($D$18+$H$18)/3)*$BD$21)+(((PI()*($C$21/2)^2*(($C$21/2)*$AZ$21))/3)*$D$1177),(($D$18*$D$1177)+((PI()*(($C$21/2)^2)*($G$20-$C1274))*$D$1177))+((($D$18+$H$18)/3)*$BD$21)-(((PI()*($C$21/2)^2*(($C$21/2)*$AZ$21))/3)*$D$1177)))</f>
        <v>166417.62480224718</v>
      </c>
      <c r="E1274" s="73">
        <v>9.5</v>
      </c>
      <c r="F1274" s="79">
        <f t="shared" si="177"/>
        <v>172359.06934719061</v>
      </c>
      <c r="G1274" s="53">
        <v>9.5</v>
      </c>
      <c r="H1274" s="80">
        <f>IF($G1274&gt;$G$20,IF('Silo Levels'!$L$29="Pumping",((PI()*((($C$19+$G$20)-$G1274)*($O$20/($O$19/2)))^2*((($O$20+$G$20)-$G1274))/3)*$H$1177)+(((PI()*((($C$19+$G$20)-$G1274)*($O$20/($O$19/2)))^2*(((($C$19+$G$20)-$G1274)*($O$20/($O$19/2)))*$AZ$22))/3)*$H$1177),(((PI()*((($C$19+$G$20)-$G1274)*($O$20/($O$19/2)))^2*((($O$20+$G$20)-$G1274)/3))*$H$1177)-((PI()*((($C$19+$G$20)-$G1274)*($O$20/($O$19/2)))^2*(((($C$19+$G$20)-$G1274)*($O$20/($O$19/2)))*$AZ$22)/3)*$H$1177))),IF('Silo Levels'!$L$29="Pumping",(($D$18*$H$1177)+((PI()*(($C$21/2)^2)*($G$20-$G1274))*$H$1177))+((($D$18+$H$18)/3)*$BD$22)+(((PI()*($C$21/2)^2*(($C$21/2)*$AZ$22))/3)*$H$1177),(($D$18*$H$1177)+((PI()*(($C$21/2)^2)*($G$20-$G1274))*$H$1177))+((($D$18+$H$18)/3)*$BD$22)-(((PI()*($C$21/2)^2*(($C$21/2)*$AZ$22))/3)*$H$1177)))</f>
        <v>168460.77996652148</v>
      </c>
      <c r="I1274" s="73">
        <v>9.5</v>
      </c>
      <c r="J1274" s="79">
        <f t="shared" si="176"/>
        <v>178049.30229274504</v>
      </c>
      <c r="K1274" s="53">
        <v>9.5</v>
      </c>
      <c r="L1274" s="80">
        <f>IF($K1274&gt;$G$20,IF('Silo Levels'!$L$30="Pumping",((PI()*((($C$19+$G$20)-$K1274)*($O$20/($O$19/2)))^2*((($O$20+$G$20)-$K1274))/3)*$L$1177)+(((PI()*((($C$19+$G$20)-$K1274)*($O$20/($O$19/2)))^2*(((($C$19+$G$20)-$K1274)*($O$20/($O$19/2)))*$AZ$23))/3)*$L$1177),(((PI()*((($C$19+$G$20)-$K1274)*($O$20/($O$19/2)))^2*((($O$20+$G$20)-$K1274)/3))*$L$1177)-((PI()*((($C$19+$G$20)-$K1274)*($O$20/($O$19/2)))^2*(((($C$19+$G$20)-$K1274)*($O$20/($O$19/2)))*$AZ$23)/3)*$L$1177))),IF('Silo Levels'!$L$30="Pumping",(($D$18*$L$1177)+((PI()*(($C$21/2)^2)*($G$20-$K1274))*$L$1177))+((($D$18+$H$18)/3)*$BD$23)+(((PI()*($C$21/2)^2*(($C$21/2)*$AZ$23))/3)*$L$1177),(($D$18*$L$1177)+((PI()*(($C$21/2)^2)*($G$20-$K1274))*$L$1177))+((($D$18+$H$18)/3)*$BD$23)-(((PI()*($C$21/2)^2*(($C$21/2)*$AZ$23))/3)*$L$1177)))</f>
        <v>174020.0626228028</v>
      </c>
      <c r="M1274" s="73"/>
      <c r="N1274" s="73"/>
      <c r="O1274" s="73"/>
      <c r="P1274" s="73"/>
      <c r="Q1274" s="73"/>
      <c r="R1274" s="73"/>
      <c r="S1274" s="73"/>
      <c r="T1274" s="73"/>
      <c r="U1274" s="73"/>
      <c r="V1274" s="73"/>
      <c r="W1274" s="73"/>
      <c r="X1274" s="73"/>
      <c r="Y1274" s="73"/>
      <c r="Z1274" s="73"/>
      <c r="AA1274" s="73"/>
      <c r="AB1274" s="73"/>
      <c r="AC1274" s="73"/>
      <c r="AD1274" s="73"/>
      <c r="AE1274" s="73"/>
      <c r="AF1274" s="73"/>
      <c r="AG1274" s="73"/>
      <c r="AH1274" s="73"/>
      <c r="AI1274" s="73"/>
      <c r="AJ1274" s="73"/>
    </row>
    <row r="1275" spans="1:36" x14ac:dyDescent="0.3">
      <c r="A1275">
        <v>9.6</v>
      </c>
      <c r="B1275" s="79">
        <f t="shared" si="175"/>
        <v>169881.4293984145</v>
      </c>
      <c r="C1275" s="53">
        <v>9.6</v>
      </c>
      <c r="D1275" s="80">
        <f>IF($C1275&gt;$G$20,IF('Silo Levels'!$L$28="Pumping",((PI()*((($C$19+$G$20)-$C1275)*($O$20/($O$19/2)))^2*((($O$20+$G$20)-$C1275))/3)*$D$1177)+(((PI()*((($C$19+$G$20)-$C1275)*($O$20/($O$19/2)))^2*(((($C$19+$G$20)-$C1275)*($O$20/($O$19/2)))*$AZ$21))/3)*$D$1177),(((PI()*((($C$19+$G$20)-$C1275)*($O$20/($O$19/2)))^2*((($O$20+$G$20)-$C1275)/3))*$D$1177)-((PI()*((($C$19+$G$20)-$C1275)*($O$20/($O$19/2)))^2*(((($C$19+$G$20)-$C1275)*($O$20/($O$19/2)))*$AZ$21)/3)*$D$1177))),IF('Silo Levels'!$L$28="Pumping",(($D$18*$D$1177)+((PI()*(($C$21/2)^2)*($G$20-$C1275))*$D$1177))+((($D$18+$H$18)/3)*$BD$21)+(((PI()*($C$21/2)^2*(($C$21/2)*$AZ$21))/3)*$D$1177),(($D$18*$D$1177)+((PI()*(($C$21/2)^2)*($G$20-$C1275))*$D$1177))+((($D$18+$H$18)/3)*$BD$21)-(((PI()*($C$21/2)^2*(($C$21/2)*$AZ$21))/3)*$D$1177)))</f>
        <v>166031.26704713635</v>
      </c>
      <c r="E1275" s="73">
        <v>9.6</v>
      </c>
      <c r="F1275" s="79">
        <f t="shared" si="177"/>
        <v>171967.88212014092</v>
      </c>
      <c r="G1275" s="53">
        <v>9.6</v>
      </c>
      <c r="H1275" s="80">
        <f>IF($G1275&gt;$G$20,IF('Silo Levels'!$L$29="Pumping",((PI()*((($C$19+$G$20)-$G1275)*($O$20/($O$19/2)))^2*((($O$20+$G$20)-$G1275))/3)*$H$1177)+(((PI()*((($C$19+$G$20)-$G1275)*($O$20/($O$19/2)))^2*(((($C$19+$G$20)-$G1275)*($O$20/($O$19/2)))*$AZ$22))/3)*$H$1177),(((PI()*((($C$19+$G$20)-$G1275)*($O$20/($O$19/2)))^2*((($O$20+$G$20)-$G1275)/3))*$H$1177)-((PI()*((($C$19+$G$20)-$G1275)*($O$20/($O$19/2)))^2*(((($C$19+$G$20)-$G1275)*($O$20/($O$19/2)))*$AZ$22)/3)*$H$1177))),IF('Silo Levels'!$L$29="Pumping",(($D$18*$H$1177)+((PI()*(($C$21/2)^2)*($G$20-$G1275))*$H$1177))+((($D$18+$H$18)/3)*$BD$22)+(((PI()*($C$21/2)^2*(($C$21/2)*$AZ$22))/3)*$H$1177),(($D$18*$H$1177)+((PI()*(($C$21/2)^2)*($G$20-$G1275))*$H$1177))+((($D$18+$H$18)/3)*$BD$22)-(((PI()*($C$21/2)^2*(($C$21/2)*$AZ$22))/3)*$H$1177)))</f>
        <v>168069.59273947179</v>
      </c>
      <c r="I1275" s="73">
        <v>9.6</v>
      </c>
      <c r="J1275" s="79">
        <f t="shared" si="176"/>
        <v>177644.97440948954</v>
      </c>
      <c r="K1275" s="53">
        <v>9.6</v>
      </c>
      <c r="L1275" s="80">
        <f>IF($K1275&gt;$G$20,IF('Silo Levels'!$L$30="Pumping",((PI()*((($C$19+$G$20)-$K1275)*($O$20/($O$19/2)))^2*((($O$20+$G$20)-$K1275))/3)*$L$1177)+(((PI()*((($C$19+$G$20)-$K1275)*($O$20/($O$19/2)))^2*(((($C$19+$G$20)-$K1275)*($O$20/($O$19/2)))*$AZ$23))/3)*$L$1177),(((PI()*((($C$19+$G$20)-$K1275)*($O$20/($O$19/2)))^2*((($O$20+$G$20)-$K1275)/3))*$L$1177)-((PI()*((($C$19+$G$20)-$K1275)*($O$20/($O$19/2)))^2*(((($C$19+$G$20)-$K1275)*($O$20/($O$19/2)))*$AZ$23)/3)*$L$1177))),IF('Silo Levels'!$L$30="Pumping",(($D$18*$L$1177)+((PI()*(($C$21/2)^2)*($G$20-$K1275))*$L$1177))+((($D$18+$H$18)/3)*$BD$23)+(((PI()*($C$21/2)^2*(($C$21/2)*$AZ$23))/3)*$L$1177),(($D$18*$L$1177)+((PI()*(($C$21/2)^2)*($G$20-$K1275))*$L$1177))+((($D$18+$H$18)/3)*$BD$23)-(((PI()*($C$21/2)^2*(($C$21/2)*$AZ$23))/3)*$L$1177)))</f>
        <v>173615.7347395473</v>
      </c>
      <c r="M1275" s="73"/>
      <c r="N1275" s="73"/>
      <c r="O1275" s="73"/>
      <c r="P1275" s="73"/>
      <c r="Q1275" s="73"/>
      <c r="R1275" s="73"/>
      <c r="S1275" s="73"/>
      <c r="T1275" s="73"/>
      <c r="U1275" s="73"/>
      <c r="V1275" s="73"/>
      <c r="W1275" s="73"/>
      <c r="X1275" s="73"/>
      <c r="Y1275" s="73"/>
      <c r="Z1275" s="73"/>
      <c r="AA1275" s="73"/>
      <c r="AB1275" s="73"/>
      <c r="AC1275" s="73"/>
      <c r="AD1275" s="73"/>
      <c r="AE1275" s="73"/>
      <c r="AF1275" s="73"/>
      <c r="AG1275" s="73"/>
      <c r="AH1275" s="73"/>
      <c r="AI1275" s="73"/>
      <c r="AJ1275" s="73"/>
    </row>
    <row r="1276" spans="1:36" x14ac:dyDescent="0.3">
      <c r="A1276">
        <v>9.6999999999999993</v>
      </c>
      <c r="B1276" s="79">
        <f t="shared" si="175"/>
        <v>169495.0716433037</v>
      </c>
      <c r="C1276" s="53">
        <v>9.6999999999999993</v>
      </c>
      <c r="D1276" s="80">
        <f>IF($C1276&gt;$G$20,IF('Silo Levels'!$L$28="Pumping",((PI()*((($C$19+$G$20)-$C1276)*($O$20/($O$19/2)))^2*((($O$20+$G$20)-$C1276))/3)*$D$1177)+(((PI()*((($C$19+$G$20)-$C1276)*($O$20/($O$19/2)))^2*(((($C$19+$G$20)-$C1276)*($O$20/($O$19/2)))*$AZ$21))/3)*$D$1177),(((PI()*((($C$19+$G$20)-$C1276)*($O$20/($O$19/2)))^2*((($O$20+$G$20)-$C1276)/3))*$D$1177)-((PI()*((($C$19+$G$20)-$C1276)*($O$20/($O$19/2)))^2*(((($C$19+$G$20)-$C1276)*($O$20/($O$19/2)))*$AZ$21)/3)*$D$1177))),IF('Silo Levels'!$L$28="Pumping",(($D$18*$D$1177)+((PI()*(($C$21/2)^2)*($G$20-$C1276))*$D$1177))+((($D$18+$H$18)/3)*$BD$21)+(((PI()*($C$21/2)^2*(($C$21/2)*$AZ$21))/3)*$D$1177),(($D$18*$D$1177)+((PI()*(($C$21/2)^2)*($G$20-$C1276))*$D$1177))+((($D$18+$H$18)/3)*$BD$21)-(((PI()*($C$21/2)^2*(($C$21/2)*$AZ$21))/3)*$D$1177)))</f>
        <v>165644.90929202555</v>
      </c>
      <c r="E1276" s="73">
        <v>9.6999999999999993</v>
      </c>
      <c r="F1276" s="79">
        <f t="shared" si="177"/>
        <v>171576.69489309122</v>
      </c>
      <c r="G1276" s="53">
        <v>9.6999999999999993</v>
      </c>
      <c r="H1276" s="80">
        <f>IF($G1276&gt;$G$20,IF('Silo Levels'!$L$29="Pumping",((PI()*((($C$19+$G$20)-$G1276)*($O$20/($O$19/2)))^2*((($O$20+$G$20)-$G1276))/3)*$H$1177)+(((PI()*((($C$19+$G$20)-$G1276)*($O$20/($O$19/2)))^2*(((($C$19+$G$20)-$G1276)*($O$20/($O$19/2)))*$AZ$22))/3)*$H$1177),(((PI()*((($C$19+$G$20)-$G1276)*($O$20/($O$19/2)))^2*((($O$20+$G$20)-$G1276)/3))*$H$1177)-((PI()*((($C$19+$G$20)-$G1276)*($O$20/($O$19/2)))^2*(((($C$19+$G$20)-$G1276)*($O$20/($O$19/2)))*$AZ$22)/3)*$H$1177))),IF('Silo Levels'!$L$29="Pumping",(($D$18*$H$1177)+((PI()*(($C$21/2)^2)*($G$20-$G1276))*$H$1177))+((($D$18+$H$18)/3)*$BD$22)+(((PI()*($C$21/2)^2*(($C$21/2)*$AZ$22))/3)*$H$1177),(($D$18*$H$1177)+((PI()*(($C$21/2)^2)*($G$20-$G1276))*$H$1177))+((($D$18+$H$18)/3)*$BD$22)-(((PI()*($C$21/2)^2*(($C$21/2)*$AZ$22))/3)*$H$1177)))</f>
        <v>167678.40551242209</v>
      </c>
      <c r="I1276" s="73">
        <v>9.6999999999999993</v>
      </c>
      <c r="J1276" s="79">
        <f t="shared" si="176"/>
        <v>177240.64652623402</v>
      </c>
      <c r="K1276" s="53">
        <v>9.6999999999999993</v>
      </c>
      <c r="L1276" s="80">
        <f>IF($K1276&gt;$G$20,IF('Silo Levels'!$L$30="Pumping",((PI()*((($C$19+$G$20)-$K1276)*($O$20/($O$19/2)))^2*((($O$20+$G$20)-$K1276))/3)*$L$1177)+(((PI()*((($C$19+$G$20)-$K1276)*($O$20/($O$19/2)))^2*(((($C$19+$G$20)-$K1276)*($O$20/($O$19/2)))*$AZ$23))/3)*$L$1177),(((PI()*((($C$19+$G$20)-$K1276)*($O$20/($O$19/2)))^2*((($O$20+$G$20)-$K1276)/3))*$L$1177)-((PI()*((($C$19+$G$20)-$K1276)*($O$20/($O$19/2)))^2*(((($C$19+$G$20)-$K1276)*($O$20/($O$19/2)))*$AZ$23)/3)*$L$1177))),IF('Silo Levels'!$L$30="Pumping",(($D$18*$L$1177)+((PI()*(($C$21/2)^2)*($G$20-$K1276))*$L$1177))+((($D$18+$H$18)/3)*$BD$23)+(((PI()*($C$21/2)^2*(($C$21/2)*$AZ$23))/3)*$L$1177),(($D$18*$L$1177)+((PI()*(($C$21/2)^2)*($G$20-$K1276))*$L$1177))+((($D$18+$H$18)/3)*$BD$23)-(((PI()*($C$21/2)^2*(($C$21/2)*$AZ$23))/3)*$L$1177)))</f>
        <v>173211.40685629178</v>
      </c>
      <c r="M1276" s="73"/>
      <c r="N1276" s="73"/>
      <c r="O1276" s="73"/>
      <c r="P1276" s="73"/>
      <c r="Q1276" s="73"/>
      <c r="R1276" s="73"/>
      <c r="S1276" s="73"/>
      <c r="T1276" s="73"/>
      <c r="U1276" s="73"/>
      <c r="V1276" s="73"/>
      <c r="W1276" s="73"/>
      <c r="X1276" s="73"/>
      <c r="Y1276" s="73"/>
      <c r="Z1276" s="73"/>
      <c r="AA1276" s="73"/>
      <c r="AB1276" s="73"/>
      <c r="AC1276" s="73"/>
      <c r="AD1276" s="73"/>
      <c r="AE1276" s="73"/>
      <c r="AF1276" s="73"/>
      <c r="AG1276" s="73"/>
      <c r="AH1276" s="73"/>
      <c r="AI1276" s="73"/>
      <c r="AJ1276" s="73"/>
    </row>
    <row r="1277" spans="1:36" x14ac:dyDescent="0.3">
      <c r="A1277">
        <v>9.8000000000000007</v>
      </c>
      <c r="B1277" s="79">
        <f t="shared" si="175"/>
        <v>169108.71388819281</v>
      </c>
      <c r="C1277" s="53">
        <v>9.8000000000000007</v>
      </c>
      <c r="D1277" s="80">
        <f>IF($C1277&gt;$G$20,IF('Silo Levels'!$L$28="Pumping",((PI()*((($C$19+$G$20)-$C1277)*($O$20/($O$19/2)))^2*((($O$20+$G$20)-$C1277))/3)*$D$1177)+(((PI()*((($C$19+$G$20)-$C1277)*($O$20/($O$19/2)))^2*(((($C$19+$G$20)-$C1277)*($O$20/($O$19/2)))*$AZ$21))/3)*$D$1177),(((PI()*((($C$19+$G$20)-$C1277)*($O$20/($O$19/2)))^2*((($O$20+$G$20)-$C1277)/3))*$D$1177)-((PI()*((($C$19+$G$20)-$C1277)*($O$20/($O$19/2)))^2*(((($C$19+$G$20)-$C1277)*($O$20/($O$19/2)))*$AZ$21)/3)*$D$1177))),IF('Silo Levels'!$L$28="Pumping",(($D$18*$D$1177)+((PI()*(($C$21/2)^2)*($G$20-$C1277))*$D$1177))+((($D$18+$H$18)/3)*$BD$21)+(((PI()*($C$21/2)^2*(($C$21/2)*$AZ$21))/3)*$D$1177),(($D$18*$D$1177)+((PI()*(($C$21/2)^2)*($G$20-$C1277))*$D$1177))+((($D$18+$H$18)/3)*$BD$21)-(((PI()*($C$21/2)^2*(($C$21/2)*$AZ$21))/3)*$D$1177)))</f>
        <v>165258.55153691466</v>
      </c>
      <c r="E1277" s="73">
        <v>9.8000000000000007</v>
      </c>
      <c r="F1277" s="79">
        <f t="shared" si="177"/>
        <v>171185.50766604146</v>
      </c>
      <c r="G1277" s="53">
        <v>9.8000000000000007</v>
      </c>
      <c r="H1277" s="80">
        <f>IF($G1277&gt;$G$20,IF('Silo Levels'!$L$29="Pumping",((PI()*((($C$19+$G$20)-$G1277)*($O$20/($O$19/2)))^2*((($O$20+$G$20)-$G1277))/3)*$H$1177)+(((PI()*((($C$19+$G$20)-$G1277)*($O$20/($O$19/2)))^2*(((($C$19+$G$20)-$G1277)*($O$20/($O$19/2)))*$AZ$22))/3)*$H$1177),(((PI()*((($C$19+$G$20)-$G1277)*($O$20/($O$19/2)))^2*((($O$20+$G$20)-$G1277)/3))*$H$1177)-((PI()*((($C$19+$G$20)-$G1277)*($O$20/($O$19/2)))^2*(((($C$19+$G$20)-$G1277)*($O$20/($O$19/2)))*$AZ$22)/3)*$H$1177))),IF('Silo Levels'!$L$29="Pumping",(($D$18*$H$1177)+((PI()*(($C$21/2)^2)*($G$20-$G1277))*$H$1177))+((($D$18+$H$18)/3)*$BD$22)+(((PI()*($C$21/2)^2*(($C$21/2)*$AZ$22))/3)*$H$1177),(($D$18*$H$1177)+((PI()*(($C$21/2)^2)*($G$20-$G1277))*$H$1177))+((($D$18+$H$18)/3)*$BD$22)-(((PI()*($C$21/2)^2*(($C$21/2)*$AZ$22))/3)*$H$1177)))</f>
        <v>167287.21828537234</v>
      </c>
      <c r="I1277" s="73">
        <v>9.8000000000000007</v>
      </c>
      <c r="J1277" s="79">
        <f t="shared" si="176"/>
        <v>176836.31864297847</v>
      </c>
      <c r="K1277" s="53">
        <v>9.8000000000000007</v>
      </c>
      <c r="L1277" s="80">
        <f>IF($K1277&gt;$G$20,IF('Silo Levels'!$L$30="Pumping",((PI()*((($C$19+$G$20)-$K1277)*($O$20/($O$19/2)))^2*((($O$20+$G$20)-$K1277))/3)*$L$1177)+(((PI()*((($C$19+$G$20)-$K1277)*($O$20/($O$19/2)))^2*(((($C$19+$G$20)-$K1277)*($O$20/($O$19/2)))*$AZ$23))/3)*$L$1177),(((PI()*((($C$19+$G$20)-$K1277)*($O$20/($O$19/2)))^2*((($O$20+$G$20)-$K1277)/3))*$L$1177)-((PI()*((($C$19+$G$20)-$K1277)*($O$20/($O$19/2)))^2*(((($C$19+$G$20)-$K1277)*($O$20/($O$19/2)))*$AZ$23)/3)*$L$1177))),IF('Silo Levels'!$L$30="Pumping",(($D$18*$L$1177)+((PI()*(($C$21/2)^2)*($G$20-$K1277))*$L$1177))+((($D$18+$H$18)/3)*$BD$23)+(((PI()*($C$21/2)^2*(($C$21/2)*$AZ$23))/3)*$L$1177),(($D$18*$L$1177)+((PI()*(($C$21/2)^2)*($G$20-$K1277))*$L$1177))+((($D$18+$H$18)/3)*$BD$23)-(((PI()*($C$21/2)^2*(($C$21/2)*$AZ$23))/3)*$L$1177)))</f>
        <v>172807.07897303623</v>
      </c>
      <c r="M1277" s="73"/>
      <c r="N1277" s="73"/>
      <c r="O1277" s="73"/>
      <c r="P1277" s="73"/>
      <c r="Q1277" s="73"/>
      <c r="R1277" s="73"/>
      <c r="S1277" s="73"/>
      <c r="T1277" s="73"/>
      <c r="U1277" s="73"/>
      <c r="V1277" s="73"/>
      <c r="W1277" s="73"/>
      <c r="X1277" s="73"/>
      <c r="Y1277" s="73"/>
      <c r="Z1277" s="73"/>
      <c r="AA1277" s="73"/>
      <c r="AB1277" s="73"/>
      <c r="AC1277" s="73"/>
      <c r="AD1277" s="73"/>
      <c r="AE1277" s="73"/>
      <c r="AF1277" s="73"/>
      <c r="AG1277" s="73"/>
      <c r="AH1277" s="73"/>
      <c r="AI1277" s="73"/>
      <c r="AJ1277" s="73"/>
    </row>
    <row r="1278" spans="1:36" x14ac:dyDescent="0.3">
      <c r="A1278">
        <v>9.9</v>
      </c>
      <c r="B1278" s="79">
        <f t="shared" si="175"/>
        <v>168722.35613308201</v>
      </c>
      <c r="C1278" s="53">
        <v>9.9</v>
      </c>
      <c r="D1278" s="80">
        <f>IF($C1278&gt;$G$20,IF('Silo Levels'!$L$28="Pumping",((PI()*((($C$19+$G$20)-$C1278)*($O$20/($O$19/2)))^2*((($O$20+$G$20)-$C1278))/3)*$D$1177)+(((PI()*((($C$19+$G$20)-$C1278)*($O$20/($O$19/2)))^2*(((($C$19+$G$20)-$C1278)*($O$20/($O$19/2)))*$AZ$21))/3)*$D$1177),(((PI()*((($C$19+$G$20)-$C1278)*($O$20/($O$19/2)))^2*((($O$20+$G$20)-$C1278)/3))*$D$1177)-((PI()*((($C$19+$G$20)-$C1278)*($O$20/($O$19/2)))^2*(((($C$19+$G$20)-$C1278)*($O$20/($O$19/2)))*$AZ$21)/3)*$D$1177))),IF('Silo Levels'!$L$28="Pumping",(($D$18*$D$1177)+((PI()*(($C$21/2)^2)*($G$20-$C1278))*$D$1177))+((($D$18+$H$18)/3)*$BD$21)+(((PI()*($C$21/2)^2*(($C$21/2)*$AZ$21))/3)*$D$1177),(($D$18*$D$1177)+((PI()*(($C$21/2)^2)*($G$20-$C1278))*$D$1177))+((($D$18+$H$18)/3)*$BD$21)-(((PI()*($C$21/2)^2*(($C$21/2)*$AZ$21))/3)*$D$1177)))</f>
        <v>164872.19378180386</v>
      </c>
      <c r="E1278" s="73">
        <v>9.9</v>
      </c>
      <c r="F1278" s="79">
        <f t="shared" si="177"/>
        <v>170794.32043899177</v>
      </c>
      <c r="G1278" s="53">
        <v>9.9</v>
      </c>
      <c r="H1278" s="80">
        <f>IF($G1278&gt;$G$20,IF('Silo Levels'!$L$29="Pumping",((PI()*((($C$19+$G$20)-$G1278)*($O$20/($O$19/2)))^2*((($O$20+$G$20)-$G1278))/3)*$H$1177)+(((PI()*((($C$19+$G$20)-$G1278)*($O$20/($O$19/2)))^2*(((($C$19+$G$20)-$G1278)*($O$20/($O$19/2)))*$AZ$22))/3)*$H$1177),(((PI()*((($C$19+$G$20)-$G1278)*($O$20/($O$19/2)))^2*((($O$20+$G$20)-$G1278)/3))*$H$1177)-((PI()*((($C$19+$G$20)-$G1278)*($O$20/($O$19/2)))^2*(((($C$19+$G$20)-$G1278)*($O$20/($O$19/2)))*$AZ$22)/3)*$H$1177))),IF('Silo Levels'!$L$29="Pumping",(($D$18*$H$1177)+((PI()*(($C$21/2)^2)*($G$20-$G1278))*$H$1177))+((($D$18+$H$18)/3)*$BD$22)+(((PI()*($C$21/2)^2*(($C$21/2)*$AZ$22))/3)*$H$1177),(($D$18*$H$1177)+((PI()*(($C$21/2)^2)*($G$20-$G1278))*$H$1177))+((($D$18+$H$18)/3)*$BD$22)-(((PI()*($C$21/2)^2*(($C$21/2)*$AZ$22))/3)*$H$1177)))</f>
        <v>166896.03105832264</v>
      </c>
      <c r="I1278" s="73">
        <v>9.9</v>
      </c>
      <c r="J1278" s="79">
        <f t="shared" si="176"/>
        <v>176431.99075972295</v>
      </c>
      <c r="K1278" s="53">
        <v>9.9</v>
      </c>
      <c r="L1278" s="80">
        <f>IF($K1278&gt;$G$20,IF('Silo Levels'!$L$30="Pumping",((PI()*((($C$19+$G$20)-$K1278)*($O$20/($O$19/2)))^2*((($O$20+$G$20)-$K1278))/3)*$L$1177)+(((PI()*((($C$19+$G$20)-$K1278)*($O$20/($O$19/2)))^2*(((($C$19+$G$20)-$K1278)*($O$20/($O$19/2)))*$AZ$23))/3)*$L$1177),(((PI()*((($C$19+$G$20)-$K1278)*($O$20/($O$19/2)))^2*((($O$20+$G$20)-$K1278)/3))*$L$1177)-((PI()*((($C$19+$G$20)-$K1278)*($O$20/($O$19/2)))^2*(((($C$19+$G$20)-$K1278)*($O$20/($O$19/2)))*$AZ$23)/3)*$L$1177))),IF('Silo Levels'!$L$30="Pumping",(($D$18*$L$1177)+((PI()*(($C$21/2)^2)*($G$20-$K1278))*$L$1177))+((($D$18+$H$18)/3)*$BD$23)+(((PI()*($C$21/2)^2*(($C$21/2)*$AZ$23))/3)*$L$1177),(($D$18*$L$1177)+((PI()*(($C$21/2)^2)*($G$20-$K1278))*$L$1177))+((($D$18+$H$18)/3)*$BD$23)-(((PI()*($C$21/2)^2*(($C$21/2)*$AZ$23))/3)*$L$1177)))</f>
        <v>172402.75108978071</v>
      </c>
      <c r="M1278" s="73"/>
      <c r="N1278" s="73"/>
      <c r="O1278" s="73"/>
      <c r="P1278" s="73"/>
      <c r="Q1278" s="73"/>
      <c r="R1278" s="73"/>
      <c r="S1278" s="73"/>
      <c r="T1278" s="73"/>
      <c r="U1278" s="73"/>
      <c r="V1278" s="73"/>
      <c r="W1278" s="73"/>
      <c r="X1278" s="73"/>
      <c r="Y1278" s="73"/>
      <c r="Z1278" s="73"/>
      <c r="AA1278" s="73"/>
      <c r="AB1278" s="73"/>
      <c r="AC1278" s="73"/>
      <c r="AD1278" s="73"/>
      <c r="AE1278" s="73"/>
      <c r="AF1278" s="73"/>
      <c r="AG1278" s="73"/>
      <c r="AH1278" s="73"/>
      <c r="AI1278" s="73"/>
      <c r="AJ1278" s="73"/>
    </row>
    <row r="1279" spans="1:36" x14ac:dyDescent="0.3">
      <c r="A1279">
        <v>10</v>
      </c>
      <c r="B1279" s="79">
        <f t="shared" si="175"/>
        <v>168335.99837797118</v>
      </c>
      <c r="C1279" s="53">
        <v>10</v>
      </c>
      <c r="D1279" s="80">
        <f>IF($C1279&gt;$G$20,IF('Silo Levels'!$L$28="Pumping",((PI()*((($C$19+$G$20)-$C1279)*($O$20/($O$19/2)))^2*((($O$20+$G$20)-$C1279))/3)*$D$1177)+(((PI()*((($C$19+$G$20)-$C1279)*($O$20/($O$19/2)))^2*(((($C$19+$G$20)-$C1279)*($O$20/($O$19/2)))*$AZ$21))/3)*$D$1177),(((PI()*((($C$19+$G$20)-$C1279)*($O$20/($O$19/2)))^2*((($O$20+$G$20)-$C1279)/3))*$D$1177)-((PI()*((($C$19+$G$20)-$C1279)*($O$20/($O$19/2)))^2*(((($C$19+$G$20)-$C1279)*($O$20/($O$19/2)))*$AZ$21)/3)*$D$1177))),IF('Silo Levels'!$L$28="Pumping",(($D$18*$D$1177)+((PI()*(($C$21/2)^2)*($G$20-$C1279))*$D$1177))+((($D$18+$H$18)/3)*$BD$21)+(((PI()*($C$21/2)^2*(($C$21/2)*$AZ$21))/3)*$D$1177),(($D$18*$D$1177)+((PI()*(($C$21/2)^2)*($G$20-$C1279))*$D$1177))+((($D$18+$H$18)/3)*$BD$21)-(((PI()*($C$21/2)^2*(($C$21/2)*$AZ$21))/3)*$D$1177)))</f>
        <v>164485.83602669302</v>
      </c>
      <c r="E1279" s="73">
        <v>10</v>
      </c>
      <c r="F1279" s="79">
        <f t="shared" si="177"/>
        <v>170403.13321194204</v>
      </c>
      <c r="G1279" s="53">
        <v>10</v>
      </c>
      <c r="H1279" s="80">
        <f>IF($G1279&gt;$G$20,IF('Silo Levels'!$L$29="Pumping",((PI()*((($C$19+$G$20)-$G1279)*($O$20/($O$19/2)))^2*((($O$20+$G$20)-$G1279))/3)*$H$1177)+(((PI()*((($C$19+$G$20)-$G1279)*($O$20/($O$19/2)))^2*(((($C$19+$G$20)-$G1279)*($O$20/($O$19/2)))*$AZ$22))/3)*$H$1177),(((PI()*((($C$19+$G$20)-$G1279)*($O$20/($O$19/2)))^2*((($O$20+$G$20)-$G1279)/3))*$H$1177)-((PI()*((($C$19+$G$20)-$G1279)*($O$20/($O$19/2)))^2*(((($C$19+$G$20)-$G1279)*($O$20/($O$19/2)))*$AZ$22)/3)*$H$1177))),IF('Silo Levels'!$L$29="Pumping",(($D$18*$H$1177)+((PI()*(($C$21/2)^2)*($G$20-$G1279))*$H$1177))+((($D$18+$H$18)/3)*$BD$22)+(((PI()*($C$21/2)^2*(($C$21/2)*$AZ$22))/3)*$H$1177),(($D$18*$H$1177)+((PI()*(($C$21/2)^2)*($G$20-$G1279))*$H$1177))+((($D$18+$H$18)/3)*$BD$22)-(((PI()*($C$21/2)^2*(($C$21/2)*$AZ$22))/3)*$H$1177)))</f>
        <v>166504.84383127291</v>
      </c>
      <c r="I1279" s="73">
        <v>10</v>
      </c>
      <c r="J1279" s="79">
        <f t="shared" si="176"/>
        <v>176027.66287646742</v>
      </c>
      <c r="K1279" s="53">
        <v>10</v>
      </c>
      <c r="L1279" s="80">
        <f>IF($K1279&gt;$G$20,IF('Silo Levels'!$L$30="Pumping",((PI()*((($C$19+$G$20)-$K1279)*($O$20/($O$19/2)))^2*((($O$20+$G$20)-$K1279))/3)*$L$1177)+(((PI()*((($C$19+$G$20)-$K1279)*($O$20/($O$19/2)))^2*(((($C$19+$G$20)-$K1279)*($O$20/($O$19/2)))*$AZ$23))/3)*$L$1177),(((PI()*((($C$19+$G$20)-$K1279)*($O$20/($O$19/2)))^2*((($O$20+$G$20)-$K1279)/3))*$L$1177)-((PI()*((($C$19+$G$20)-$K1279)*($O$20/($O$19/2)))^2*(((($C$19+$G$20)-$K1279)*($O$20/($O$19/2)))*$AZ$23)/3)*$L$1177))),IF('Silo Levels'!$L$30="Pumping",(($D$18*$L$1177)+((PI()*(($C$21/2)^2)*($G$20-$K1279))*$L$1177))+((($D$18+$H$18)/3)*$BD$23)+(((PI()*($C$21/2)^2*(($C$21/2)*$AZ$23))/3)*$L$1177),(($D$18*$L$1177)+((PI()*(($C$21/2)^2)*($G$20-$K1279))*$L$1177))+((($D$18+$H$18)/3)*$BD$23)-(((PI()*($C$21/2)^2*(($C$21/2)*$AZ$23))/3)*$L$1177)))</f>
        <v>171998.42320652519</v>
      </c>
      <c r="M1279" s="73"/>
      <c r="N1279" s="73"/>
      <c r="O1279" s="73"/>
      <c r="P1279" s="73"/>
      <c r="Q1279" s="73"/>
      <c r="R1279" s="73"/>
      <c r="S1279" s="73"/>
      <c r="T1279" s="73"/>
      <c r="U1279" s="73"/>
      <c r="V1279" s="73"/>
      <c r="W1279" s="73"/>
      <c r="X1279" s="73"/>
      <c r="Y1279" s="73"/>
      <c r="Z1279" s="73"/>
      <c r="AA1279" s="73"/>
      <c r="AB1279" s="73"/>
      <c r="AC1279" s="73"/>
      <c r="AD1279" s="73"/>
      <c r="AE1279" s="73"/>
      <c r="AF1279" s="73"/>
      <c r="AG1279" s="73"/>
      <c r="AH1279" s="73"/>
      <c r="AI1279" s="73"/>
      <c r="AJ1279" s="73"/>
    </row>
    <row r="1280" spans="1:36" x14ac:dyDescent="0.3">
      <c r="A1280">
        <v>10.1</v>
      </c>
      <c r="B1280" s="79">
        <f t="shared" si="175"/>
        <v>167949.64062286032</v>
      </c>
      <c r="C1280" s="53">
        <v>10.1</v>
      </c>
      <c r="D1280" s="80">
        <f>IF($C1280&gt;$G$20,IF('Silo Levels'!$L$28="Pumping",((PI()*((($C$19+$G$20)-$C1280)*($O$20/($O$19/2)))^2*((($O$20+$G$20)-$C1280))/3)*$D$1177)+(((PI()*((($C$19+$G$20)-$C1280)*($O$20/($O$19/2)))^2*(((($C$19+$G$20)-$C1280)*($O$20/($O$19/2)))*$AZ$21))/3)*$D$1177),(((PI()*((($C$19+$G$20)-$C1280)*($O$20/($O$19/2)))^2*((($O$20+$G$20)-$C1280)/3))*$D$1177)-((PI()*((($C$19+$G$20)-$C1280)*($O$20/($O$19/2)))^2*(((($C$19+$G$20)-$C1280)*($O$20/($O$19/2)))*$AZ$21)/3)*$D$1177))),IF('Silo Levels'!$L$28="Pumping",(($D$18*$D$1177)+((PI()*(($C$21/2)^2)*($G$20-$C1280))*$D$1177))+((($D$18+$H$18)/3)*$BD$21)+(((PI()*($C$21/2)^2*(($C$21/2)*$AZ$21))/3)*$D$1177),(($D$18*$D$1177)+((PI()*(($C$21/2)^2)*($G$20-$C1280))*$D$1177))+((($D$18+$H$18)/3)*$BD$21)-(((PI()*($C$21/2)^2*(($C$21/2)*$AZ$21))/3)*$D$1177)))</f>
        <v>164099.47827158216</v>
      </c>
      <c r="E1280" s="73">
        <v>10.1</v>
      </c>
      <c r="F1280" s="79">
        <f t="shared" si="177"/>
        <v>170011.94598489229</v>
      </c>
      <c r="G1280" s="53">
        <v>10.1</v>
      </c>
      <c r="H1280" s="80">
        <f>IF($G1280&gt;$G$20,IF('Silo Levels'!$L$29="Pumping",((PI()*((($C$19+$G$20)-$G1280)*($O$20/($O$19/2)))^2*((($O$20+$G$20)-$G1280))/3)*$H$1177)+(((PI()*((($C$19+$G$20)-$G1280)*($O$20/($O$19/2)))^2*(((($C$19+$G$20)-$G1280)*($O$20/($O$19/2)))*$AZ$22))/3)*$H$1177),(((PI()*((($C$19+$G$20)-$G1280)*($O$20/($O$19/2)))^2*((($O$20+$G$20)-$G1280)/3))*$H$1177)-((PI()*((($C$19+$G$20)-$G1280)*($O$20/($O$19/2)))^2*(((($C$19+$G$20)-$G1280)*($O$20/($O$19/2)))*$AZ$22)/3)*$H$1177))),IF('Silo Levels'!$L$29="Pumping",(($D$18*$H$1177)+((PI()*(($C$21/2)^2)*($G$20-$G1280))*$H$1177))+((($D$18+$H$18)/3)*$BD$22)+(((PI()*($C$21/2)^2*(($C$21/2)*$AZ$22))/3)*$H$1177),(($D$18*$H$1177)+((PI()*(($C$21/2)^2)*($G$20-$G1280))*$H$1177))+((($D$18+$H$18)/3)*$BD$22)-(((PI()*($C$21/2)^2*(($C$21/2)*$AZ$22))/3)*$H$1177)))</f>
        <v>166113.65660422316</v>
      </c>
      <c r="I1280" s="73">
        <v>10.1</v>
      </c>
      <c r="J1280" s="79">
        <f t="shared" si="176"/>
        <v>175623.33499321187</v>
      </c>
      <c r="K1280" s="53">
        <v>10.1</v>
      </c>
      <c r="L1280" s="80">
        <f>IF($K1280&gt;$G$20,IF('Silo Levels'!$L$30="Pumping",((PI()*((($C$19+$G$20)-$K1280)*($O$20/($O$19/2)))^2*((($O$20+$G$20)-$K1280))/3)*$L$1177)+(((PI()*((($C$19+$G$20)-$K1280)*($O$20/($O$19/2)))^2*(((($C$19+$G$20)-$K1280)*($O$20/($O$19/2)))*$AZ$23))/3)*$L$1177),(((PI()*((($C$19+$G$20)-$K1280)*($O$20/($O$19/2)))^2*((($O$20+$G$20)-$K1280)/3))*$L$1177)-((PI()*((($C$19+$G$20)-$K1280)*($O$20/($O$19/2)))^2*(((($C$19+$G$20)-$K1280)*($O$20/($O$19/2)))*$AZ$23)/3)*$L$1177))),IF('Silo Levels'!$L$30="Pumping",(($D$18*$L$1177)+((PI()*(($C$21/2)^2)*($G$20-$K1280))*$L$1177))+((($D$18+$H$18)/3)*$BD$23)+(((PI()*($C$21/2)^2*(($C$21/2)*$AZ$23))/3)*$L$1177),(($D$18*$L$1177)+((PI()*(($C$21/2)^2)*($G$20-$K1280))*$L$1177))+((($D$18+$H$18)/3)*$BD$23)-(((PI()*($C$21/2)^2*(($C$21/2)*$AZ$23))/3)*$L$1177)))</f>
        <v>171594.09532326963</v>
      </c>
      <c r="M1280" s="73"/>
      <c r="N1280" s="73"/>
      <c r="O1280" s="73"/>
      <c r="P1280" s="73"/>
      <c r="Q1280" s="73"/>
      <c r="R1280" s="73"/>
      <c r="S1280" s="73"/>
      <c r="T1280" s="73"/>
      <c r="U1280" s="73"/>
      <c r="V1280" s="73"/>
      <c r="W1280" s="73"/>
      <c r="X1280" s="73"/>
      <c r="Y1280" s="73"/>
      <c r="Z1280" s="73"/>
      <c r="AA1280" s="73"/>
      <c r="AB1280" s="73"/>
      <c r="AC1280" s="73"/>
      <c r="AD1280" s="73"/>
      <c r="AE1280" s="73"/>
      <c r="AF1280" s="73"/>
      <c r="AG1280" s="73"/>
      <c r="AH1280" s="73"/>
      <c r="AI1280" s="73"/>
      <c r="AJ1280" s="73"/>
    </row>
    <row r="1281" spans="1:36" x14ac:dyDescent="0.3">
      <c r="A1281">
        <v>10.199999999999999</v>
      </c>
      <c r="B1281" s="79">
        <f t="shared" si="175"/>
        <v>167563.28286774951</v>
      </c>
      <c r="C1281" s="53">
        <v>10.199999999999999</v>
      </c>
      <c r="D1281" s="80">
        <f>IF($C1281&gt;$G$20,IF('Silo Levels'!$L$28="Pumping",((PI()*((($C$19+$G$20)-$C1281)*($O$20/($O$19/2)))^2*((($O$20+$G$20)-$C1281))/3)*$D$1177)+(((PI()*((($C$19+$G$20)-$C1281)*($O$20/($O$19/2)))^2*(((($C$19+$G$20)-$C1281)*($O$20/($O$19/2)))*$AZ$21))/3)*$D$1177),(((PI()*((($C$19+$G$20)-$C1281)*($O$20/($O$19/2)))^2*((($O$20+$G$20)-$C1281)/3))*$D$1177)-((PI()*((($C$19+$G$20)-$C1281)*($O$20/($O$19/2)))^2*(((($C$19+$G$20)-$C1281)*($O$20/($O$19/2)))*$AZ$21)/3)*$D$1177))),IF('Silo Levels'!$L$28="Pumping",(($D$18*$D$1177)+((PI()*(($C$21/2)^2)*($G$20-$C1281))*$D$1177))+((($D$18+$H$18)/3)*$BD$21)+(((PI()*($C$21/2)^2*(($C$21/2)*$AZ$21))/3)*$D$1177),(($D$18*$D$1177)+((PI()*(($C$21/2)^2)*($G$20-$C1281))*$D$1177))+((($D$18+$H$18)/3)*$BD$21)-(((PI()*($C$21/2)^2*(($C$21/2)*$AZ$21))/3)*$D$1177)))</f>
        <v>163713.12051647136</v>
      </c>
      <c r="E1281" s="73">
        <v>10.199999999999999</v>
      </c>
      <c r="F1281" s="79">
        <f t="shared" si="177"/>
        <v>169620.75875784259</v>
      </c>
      <c r="G1281" s="53">
        <v>10.199999999999999</v>
      </c>
      <c r="H1281" s="80">
        <f>IF($G1281&gt;$G$20,IF('Silo Levels'!$L$29="Pumping",((PI()*((($C$19+$G$20)-$G1281)*($O$20/($O$19/2)))^2*((($O$20+$G$20)-$G1281))/3)*$H$1177)+(((PI()*((($C$19+$G$20)-$G1281)*($O$20/($O$19/2)))^2*(((($C$19+$G$20)-$G1281)*($O$20/($O$19/2)))*$AZ$22))/3)*$H$1177),(((PI()*((($C$19+$G$20)-$G1281)*($O$20/($O$19/2)))^2*((($O$20+$G$20)-$G1281)/3))*$H$1177)-((PI()*((($C$19+$G$20)-$G1281)*($O$20/($O$19/2)))^2*(((($C$19+$G$20)-$G1281)*($O$20/($O$19/2)))*$AZ$22)/3)*$H$1177))),IF('Silo Levels'!$L$29="Pumping",(($D$18*$H$1177)+((PI()*(($C$21/2)^2)*($G$20-$G1281))*$H$1177))+((($D$18+$H$18)/3)*$BD$22)+(((PI()*($C$21/2)^2*(($C$21/2)*$AZ$22))/3)*$H$1177),(($D$18*$H$1177)+((PI()*(($C$21/2)^2)*($G$20-$G1281))*$H$1177))+((($D$18+$H$18)/3)*$BD$22)-(((PI()*($C$21/2)^2*(($C$21/2)*$AZ$22))/3)*$H$1177)))</f>
        <v>165722.46937717346</v>
      </c>
      <c r="I1281" s="73">
        <v>10.199999999999999</v>
      </c>
      <c r="J1281" s="79">
        <f t="shared" si="176"/>
        <v>175219.00710995638</v>
      </c>
      <c r="K1281" s="53">
        <v>10.199999999999999</v>
      </c>
      <c r="L1281" s="80">
        <f>IF($K1281&gt;$G$20,IF('Silo Levels'!$L$30="Pumping",((PI()*((($C$19+$G$20)-$K1281)*($O$20/($O$19/2)))^2*((($O$20+$G$20)-$K1281))/3)*$L$1177)+(((PI()*((($C$19+$G$20)-$K1281)*($O$20/($O$19/2)))^2*(((($C$19+$G$20)-$K1281)*($O$20/($O$19/2)))*$AZ$23))/3)*$L$1177),(((PI()*((($C$19+$G$20)-$K1281)*($O$20/($O$19/2)))^2*((($O$20+$G$20)-$K1281)/3))*$L$1177)-((PI()*((($C$19+$G$20)-$K1281)*($O$20/($O$19/2)))^2*(((($C$19+$G$20)-$K1281)*($O$20/($O$19/2)))*$AZ$23)/3)*$L$1177))),IF('Silo Levels'!$L$30="Pumping",(($D$18*$L$1177)+((PI()*(($C$21/2)^2)*($G$20-$K1281))*$L$1177))+((($D$18+$H$18)/3)*$BD$23)+(((PI()*($C$21/2)^2*(($C$21/2)*$AZ$23))/3)*$L$1177),(($D$18*$L$1177)+((PI()*(($C$21/2)^2)*($G$20-$K1281))*$L$1177))+((($D$18+$H$18)/3)*$BD$23)-(((PI()*($C$21/2)^2*(($C$21/2)*$AZ$23))/3)*$L$1177)))</f>
        <v>171189.76744001414</v>
      </c>
      <c r="M1281" s="73"/>
      <c r="N1281" s="73"/>
      <c r="O1281" s="73"/>
      <c r="P1281" s="73"/>
      <c r="Q1281" s="73"/>
      <c r="R1281" s="73"/>
      <c r="S1281" s="73"/>
      <c r="T1281" s="73"/>
      <c r="U1281" s="73"/>
      <c r="V1281" s="73"/>
      <c r="W1281" s="73"/>
      <c r="X1281" s="73"/>
      <c r="Y1281" s="73"/>
      <c r="Z1281" s="73"/>
      <c r="AA1281" s="73"/>
      <c r="AB1281" s="73"/>
      <c r="AC1281" s="73"/>
      <c r="AD1281" s="73"/>
      <c r="AE1281" s="73"/>
      <c r="AF1281" s="73"/>
      <c r="AG1281" s="73"/>
      <c r="AH1281" s="73"/>
      <c r="AI1281" s="73"/>
      <c r="AJ1281" s="73"/>
    </row>
    <row r="1282" spans="1:36" x14ac:dyDescent="0.3">
      <c r="A1282">
        <v>10.3</v>
      </c>
      <c r="B1282" s="79">
        <f t="shared" si="175"/>
        <v>167176.92511263862</v>
      </c>
      <c r="C1282" s="53">
        <v>10.3</v>
      </c>
      <c r="D1282" s="80">
        <f>IF($C1282&gt;$G$20,IF('Silo Levels'!$L$28="Pumping",((PI()*((($C$19+$G$20)-$C1282)*($O$20/($O$19/2)))^2*((($O$20+$G$20)-$C1282))/3)*$D$1177)+(((PI()*((($C$19+$G$20)-$C1282)*($O$20/($O$19/2)))^2*(((($C$19+$G$20)-$C1282)*($O$20/($O$19/2)))*$AZ$21))/3)*$D$1177),(((PI()*((($C$19+$G$20)-$C1282)*($O$20/($O$19/2)))^2*((($O$20+$G$20)-$C1282)/3))*$D$1177)-((PI()*((($C$19+$G$20)-$C1282)*($O$20/($O$19/2)))^2*(((($C$19+$G$20)-$C1282)*($O$20/($O$19/2)))*$AZ$21)/3)*$D$1177))),IF('Silo Levels'!$L$28="Pumping",(($D$18*$D$1177)+((PI()*(($C$21/2)^2)*($G$20-$C1282))*$D$1177))+((($D$18+$H$18)/3)*$BD$21)+(((PI()*($C$21/2)^2*(($C$21/2)*$AZ$21))/3)*$D$1177),(($D$18*$D$1177)+((PI()*(($C$21/2)^2)*($G$20-$C1282))*$D$1177))+((($D$18+$H$18)/3)*$BD$21)-(((PI()*($C$21/2)^2*(($C$21/2)*$AZ$21))/3)*$D$1177)))</f>
        <v>163326.76276136047</v>
      </c>
      <c r="E1282" s="73">
        <v>10.3</v>
      </c>
      <c r="F1282" s="79">
        <f t="shared" si="177"/>
        <v>169229.57153079283</v>
      </c>
      <c r="G1282" s="53">
        <v>10.3</v>
      </c>
      <c r="H1282" s="80">
        <f>IF($G1282&gt;$G$20,IF('Silo Levels'!$L$29="Pumping",((PI()*((($C$19+$G$20)-$G1282)*($O$20/($O$19/2)))^2*((($O$20+$G$20)-$G1282))/3)*$H$1177)+(((PI()*((($C$19+$G$20)-$G1282)*($O$20/($O$19/2)))^2*(((($C$19+$G$20)-$G1282)*($O$20/($O$19/2)))*$AZ$22))/3)*$H$1177),(((PI()*((($C$19+$G$20)-$G1282)*($O$20/($O$19/2)))^2*((($O$20+$G$20)-$G1282)/3))*$H$1177)-((PI()*((($C$19+$G$20)-$G1282)*($O$20/($O$19/2)))^2*(((($C$19+$G$20)-$G1282)*($O$20/($O$19/2)))*$AZ$22)/3)*$H$1177))),IF('Silo Levels'!$L$29="Pumping",(($D$18*$H$1177)+((PI()*(($C$21/2)^2)*($G$20-$G1282))*$H$1177))+((($D$18+$H$18)/3)*$BD$22)+(((PI()*($C$21/2)^2*(($C$21/2)*$AZ$22))/3)*$H$1177),(($D$18*$H$1177)+((PI()*(($C$21/2)^2)*($G$20-$G1282))*$H$1177))+((($D$18+$H$18)/3)*$BD$22)-(((PI()*($C$21/2)^2*(($C$21/2)*$AZ$22))/3)*$H$1177)))</f>
        <v>165331.2821501237</v>
      </c>
      <c r="I1282" s="73">
        <v>10.3</v>
      </c>
      <c r="J1282" s="79">
        <f t="shared" si="176"/>
        <v>174814.6792267008</v>
      </c>
      <c r="K1282" s="53">
        <v>10.3</v>
      </c>
      <c r="L1282" s="80">
        <f>IF($K1282&gt;$G$20,IF('Silo Levels'!$L$30="Pumping",((PI()*((($C$19+$G$20)-$K1282)*($O$20/($O$19/2)))^2*((($O$20+$G$20)-$K1282))/3)*$L$1177)+(((PI()*((($C$19+$G$20)-$K1282)*($O$20/($O$19/2)))^2*(((($C$19+$G$20)-$K1282)*($O$20/($O$19/2)))*$AZ$23))/3)*$L$1177),(((PI()*((($C$19+$G$20)-$K1282)*($O$20/($O$19/2)))^2*((($O$20+$G$20)-$K1282)/3))*$L$1177)-((PI()*((($C$19+$G$20)-$K1282)*($O$20/($O$19/2)))^2*(((($C$19+$G$20)-$K1282)*($O$20/($O$19/2)))*$AZ$23)/3)*$L$1177))),IF('Silo Levels'!$L$30="Pumping",(($D$18*$L$1177)+((PI()*(($C$21/2)^2)*($G$20-$K1282))*$L$1177))+((($D$18+$H$18)/3)*$BD$23)+(((PI()*($C$21/2)^2*(($C$21/2)*$AZ$23))/3)*$L$1177),(($D$18*$L$1177)+((PI()*(($C$21/2)^2)*($G$20-$K1282))*$L$1177))+((($D$18+$H$18)/3)*$BD$23)-(((PI()*($C$21/2)^2*(($C$21/2)*$AZ$23))/3)*$L$1177)))</f>
        <v>170785.43955675856</v>
      </c>
      <c r="M1282" s="73"/>
      <c r="N1282" s="73"/>
      <c r="O1282" s="73"/>
      <c r="P1282" s="73"/>
      <c r="Q1282" s="73"/>
      <c r="R1282" s="73"/>
      <c r="S1282" s="73"/>
      <c r="T1282" s="73"/>
      <c r="U1282" s="73"/>
      <c r="V1282" s="73"/>
      <c r="W1282" s="73"/>
      <c r="X1282" s="73"/>
      <c r="Y1282" s="73"/>
      <c r="Z1282" s="73"/>
      <c r="AA1282" s="73"/>
      <c r="AB1282" s="73"/>
      <c r="AC1282" s="73"/>
      <c r="AD1282" s="73"/>
      <c r="AE1282" s="73"/>
      <c r="AF1282" s="73"/>
      <c r="AG1282" s="73"/>
      <c r="AH1282" s="73"/>
      <c r="AI1282" s="73"/>
      <c r="AJ1282" s="73"/>
    </row>
    <row r="1283" spans="1:36" x14ac:dyDescent="0.3">
      <c r="A1283">
        <v>10.4</v>
      </c>
      <c r="B1283" s="79">
        <f t="shared" si="175"/>
        <v>166790.56735752782</v>
      </c>
      <c r="C1283" s="53">
        <v>10.4</v>
      </c>
      <c r="D1283" s="80">
        <f>IF($C1283&gt;$G$20,IF('Silo Levels'!$L$28="Pumping",((PI()*((($C$19+$G$20)-$C1283)*($O$20/($O$19/2)))^2*((($O$20+$G$20)-$C1283))/3)*$D$1177)+(((PI()*((($C$19+$G$20)-$C1283)*($O$20/($O$19/2)))^2*(((($C$19+$G$20)-$C1283)*($O$20/($O$19/2)))*$AZ$21))/3)*$D$1177),(((PI()*((($C$19+$G$20)-$C1283)*($O$20/($O$19/2)))^2*((($O$20+$G$20)-$C1283)/3))*$D$1177)-((PI()*((($C$19+$G$20)-$C1283)*($O$20/($O$19/2)))^2*(((($C$19+$G$20)-$C1283)*($O$20/($O$19/2)))*$AZ$21)/3)*$D$1177))),IF('Silo Levels'!$L$28="Pumping",(($D$18*$D$1177)+((PI()*(($C$21/2)^2)*($G$20-$C1283))*$D$1177))+((($D$18+$H$18)/3)*$BD$21)+(((PI()*($C$21/2)^2*(($C$21/2)*$AZ$21))/3)*$D$1177),(($D$18*$D$1177)+((PI()*(($C$21/2)^2)*($G$20-$C1283))*$D$1177))+((($D$18+$H$18)/3)*$BD$21)-(((PI()*($C$21/2)^2*(($C$21/2)*$AZ$21))/3)*$D$1177)))</f>
        <v>162940.40500624967</v>
      </c>
      <c r="E1283" s="73">
        <v>10.4</v>
      </c>
      <c r="F1283" s="79">
        <f t="shared" si="177"/>
        <v>168838.38430374314</v>
      </c>
      <c r="G1283" s="53">
        <v>10.4</v>
      </c>
      <c r="H1283" s="80">
        <f>IF($G1283&gt;$G$20,IF('Silo Levels'!$L$29="Pumping",((PI()*((($C$19+$G$20)-$G1283)*($O$20/($O$19/2)))^2*((($O$20+$G$20)-$G1283))/3)*$H$1177)+(((PI()*((($C$19+$G$20)-$G1283)*($O$20/($O$19/2)))^2*(((($C$19+$G$20)-$G1283)*($O$20/($O$19/2)))*$AZ$22))/3)*$H$1177),(((PI()*((($C$19+$G$20)-$G1283)*($O$20/($O$19/2)))^2*((($O$20+$G$20)-$G1283)/3))*$H$1177)-((PI()*((($C$19+$G$20)-$G1283)*($O$20/($O$19/2)))^2*(((($C$19+$G$20)-$G1283)*($O$20/($O$19/2)))*$AZ$22)/3)*$H$1177))),IF('Silo Levels'!$L$29="Pumping",(($D$18*$H$1177)+((PI()*(($C$21/2)^2)*($G$20-$G1283))*$H$1177))+((($D$18+$H$18)/3)*$BD$22)+(((PI()*($C$21/2)^2*(($C$21/2)*$AZ$22))/3)*$H$1177),(($D$18*$H$1177)+((PI()*(($C$21/2)^2)*($G$20-$G1283))*$H$1177))+((($D$18+$H$18)/3)*$BD$22)-(((PI()*($C$21/2)^2*(($C$21/2)*$AZ$22))/3)*$H$1177)))</f>
        <v>164940.09492307401</v>
      </c>
      <c r="I1283" s="73">
        <v>10.4</v>
      </c>
      <c r="J1283" s="79">
        <f t="shared" si="176"/>
        <v>174410.35134344531</v>
      </c>
      <c r="K1283" s="53">
        <v>10.4</v>
      </c>
      <c r="L1283" s="80">
        <f>IF($K1283&gt;$G$20,IF('Silo Levels'!$L$30="Pumping",((PI()*((($C$19+$G$20)-$K1283)*($O$20/($O$19/2)))^2*((($O$20+$G$20)-$K1283))/3)*$L$1177)+(((PI()*((($C$19+$G$20)-$K1283)*($O$20/($O$19/2)))^2*(((($C$19+$G$20)-$K1283)*($O$20/($O$19/2)))*$AZ$23))/3)*$L$1177),(((PI()*((($C$19+$G$20)-$K1283)*($O$20/($O$19/2)))^2*((($O$20+$G$20)-$K1283)/3))*$L$1177)-((PI()*((($C$19+$G$20)-$K1283)*($O$20/($O$19/2)))^2*(((($C$19+$G$20)-$K1283)*($O$20/($O$19/2)))*$AZ$23)/3)*$L$1177))),IF('Silo Levels'!$L$30="Pumping",(($D$18*$L$1177)+((PI()*(($C$21/2)^2)*($G$20-$K1283))*$L$1177))+((($D$18+$H$18)/3)*$BD$23)+(((PI()*($C$21/2)^2*(($C$21/2)*$AZ$23))/3)*$L$1177),(($D$18*$L$1177)+((PI()*(($C$21/2)^2)*($G$20-$K1283))*$L$1177))+((($D$18+$H$18)/3)*$BD$23)-(((PI()*($C$21/2)^2*(($C$21/2)*$AZ$23))/3)*$L$1177)))</f>
        <v>170381.11167350307</v>
      </c>
      <c r="M1283" s="73"/>
      <c r="N1283" s="73"/>
      <c r="O1283" s="73"/>
      <c r="P1283" s="73"/>
      <c r="Q1283" s="73"/>
      <c r="R1283" s="73"/>
      <c r="S1283" s="73"/>
      <c r="T1283" s="73"/>
      <c r="U1283" s="73"/>
      <c r="V1283" s="73"/>
      <c r="W1283" s="73"/>
      <c r="X1283" s="73"/>
      <c r="Y1283" s="73"/>
      <c r="Z1283" s="73"/>
      <c r="AA1283" s="73"/>
      <c r="AB1283" s="73"/>
      <c r="AC1283" s="73"/>
      <c r="AD1283" s="73"/>
      <c r="AE1283" s="73"/>
      <c r="AF1283" s="73"/>
      <c r="AG1283" s="73"/>
      <c r="AH1283" s="73"/>
      <c r="AI1283" s="73"/>
      <c r="AJ1283" s="73"/>
    </row>
    <row r="1284" spans="1:36" x14ac:dyDescent="0.3">
      <c r="A1284">
        <v>10.5</v>
      </c>
      <c r="B1284" s="79">
        <f t="shared" si="175"/>
        <v>166404.20960241696</v>
      </c>
      <c r="C1284" s="53">
        <v>10.5</v>
      </c>
      <c r="D1284" s="80">
        <f>IF($C1284&gt;$G$20,IF('Silo Levels'!$L$28="Pumping",((PI()*((($C$19+$G$20)-$C1284)*($O$20/($O$19/2)))^2*((($O$20+$G$20)-$C1284))/3)*$D$1177)+(((PI()*((($C$19+$G$20)-$C1284)*($O$20/($O$19/2)))^2*(((($C$19+$G$20)-$C1284)*($O$20/($O$19/2)))*$AZ$21))/3)*$D$1177),(((PI()*((($C$19+$G$20)-$C1284)*($O$20/($O$19/2)))^2*((($O$20+$G$20)-$C1284)/3))*$D$1177)-((PI()*((($C$19+$G$20)-$C1284)*($O$20/($O$19/2)))^2*(((($C$19+$G$20)-$C1284)*($O$20/($O$19/2)))*$AZ$21)/3)*$D$1177))),IF('Silo Levels'!$L$28="Pumping",(($D$18*$D$1177)+((PI()*(($C$21/2)^2)*($G$20-$C1284))*$D$1177))+((($D$18+$H$18)/3)*$BD$21)+(((PI()*($C$21/2)^2*(($C$21/2)*$AZ$21))/3)*$D$1177),(($D$18*$D$1177)+((PI()*(($C$21/2)^2)*($G$20-$C1284))*$D$1177))+((($D$18+$H$18)/3)*$BD$21)-(((PI()*($C$21/2)^2*(($C$21/2)*$AZ$21))/3)*$D$1177)))</f>
        <v>162554.04725113881</v>
      </c>
      <c r="E1284" s="73">
        <v>10.5</v>
      </c>
      <c r="F1284" s="79">
        <f t="shared" si="177"/>
        <v>168447.19707669341</v>
      </c>
      <c r="G1284" s="53">
        <v>10.5</v>
      </c>
      <c r="H1284" s="80">
        <f>IF($G1284&gt;$G$20,IF('Silo Levels'!$L$29="Pumping",((PI()*((($C$19+$G$20)-$G1284)*($O$20/($O$19/2)))^2*((($O$20+$G$20)-$G1284))/3)*$H$1177)+(((PI()*((($C$19+$G$20)-$G1284)*($O$20/($O$19/2)))^2*(((($C$19+$G$20)-$G1284)*($O$20/($O$19/2)))*$AZ$22))/3)*$H$1177),(((PI()*((($C$19+$G$20)-$G1284)*($O$20/($O$19/2)))^2*((($O$20+$G$20)-$G1284)/3))*$H$1177)-((PI()*((($C$19+$G$20)-$G1284)*($O$20/($O$19/2)))^2*(((($C$19+$G$20)-$G1284)*($O$20/($O$19/2)))*$AZ$22)/3)*$H$1177))),IF('Silo Levels'!$L$29="Pumping",(($D$18*$H$1177)+((PI()*(($C$21/2)^2)*($G$20-$G1284))*$H$1177))+((($D$18+$H$18)/3)*$BD$22)+(((PI()*($C$21/2)^2*(($C$21/2)*$AZ$22))/3)*$H$1177),(($D$18*$H$1177)+((PI()*(($C$21/2)^2)*($G$20-$G1284))*$H$1177))+((($D$18+$H$18)/3)*$BD$22)-(((PI()*($C$21/2)^2*(($C$21/2)*$AZ$22))/3)*$H$1177)))</f>
        <v>164548.90769602428</v>
      </c>
      <c r="I1284" s="73">
        <v>10.5</v>
      </c>
      <c r="J1284" s="79">
        <f t="shared" si="176"/>
        <v>174006.02346018975</v>
      </c>
      <c r="K1284" s="53">
        <v>10.5</v>
      </c>
      <c r="L1284" s="80">
        <f>IF($K1284&gt;$G$20,IF('Silo Levels'!$L$30="Pumping",((PI()*((($C$19+$G$20)-$K1284)*($O$20/($O$19/2)))^2*((($O$20+$G$20)-$K1284))/3)*$L$1177)+(((PI()*((($C$19+$G$20)-$K1284)*($O$20/($O$19/2)))^2*(((($C$19+$G$20)-$K1284)*($O$20/($O$19/2)))*$AZ$23))/3)*$L$1177),(((PI()*((($C$19+$G$20)-$K1284)*($O$20/($O$19/2)))^2*((($O$20+$G$20)-$K1284)/3))*$L$1177)-((PI()*((($C$19+$G$20)-$K1284)*($O$20/($O$19/2)))^2*(((($C$19+$G$20)-$K1284)*($O$20/($O$19/2)))*$AZ$23)/3)*$L$1177))),IF('Silo Levels'!$L$30="Pumping",(($D$18*$L$1177)+((PI()*(($C$21/2)^2)*($G$20-$K1284))*$L$1177))+((($D$18+$H$18)/3)*$BD$23)+(((PI()*($C$21/2)^2*(($C$21/2)*$AZ$23))/3)*$L$1177),(($D$18*$L$1177)+((PI()*(($C$21/2)^2)*($G$20-$K1284))*$L$1177))+((($D$18+$H$18)/3)*$BD$23)-(((PI()*($C$21/2)^2*(($C$21/2)*$AZ$23))/3)*$L$1177)))</f>
        <v>169976.78379024751</v>
      </c>
      <c r="M1284" s="73"/>
      <c r="N1284" s="73"/>
      <c r="O1284" s="73"/>
      <c r="P1284" s="73"/>
      <c r="Q1284" s="73"/>
      <c r="R1284" s="73"/>
      <c r="S1284" s="73"/>
      <c r="T1284" s="73"/>
      <c r="U1284" s="73"/>
      <c r="V1284" s="73"/>
      <c r="W1284" s="73"/>
      <c r="X1284" s="73"/>
      <c r="Y1284" s="73"/>
      <c r="Z1284" s="73"/>
      <c r="AA1284" s="73"/>
      <c r="AB1284" s="73"/>
      <c r="AC1284" s="73"/>
      <c r="AD1284" s="73"/>
      <c r="AE1284" s="73"/>
      <c r="AF1284" s="73"/>
      <c r="AG1284" s="73"/>
      <c r="AH1284" s="73"/>
      <c r="AI1284" s="73"/>
      <c r="AJ1284" s="73"/>
    </row>
    <row r="1285" spans="1:36" x14ac:dyDescent="0.3">
      <c r="A1285">
        <v>10.6</v>
      </c>
      <c r="B1285" s="79">
        <f t="shared" si="175"/>
        <v>166017.85184730613</v>
      </c>
      <c r="C1285" s="53">
        <v>10.6</v>
      </c>
      <c r="D1285" s="80">
        <f>IF($C1285&gt;$G$20,IF('Silo Levels'!$L$28="Pumping",((PI()*((($C$19+$G$20)-$C1285)*($O$20/($O$19/2)))^2*((($O$20+$G$20)-$C1285))/3)*$D$1177)+(((PI()*((($C$19+$G$20)-$C1285)*($O$20/($O$19/2)))^2*(((($C$19+$G$20)-$C1285)*($O$20/($O$19/2)))*$AZ$21))/3)*$D$1177),(((PI()*((($C$19+$G$20)-$C1285)*($O$20/($O$19/2)))^2*((($O$20+$G$20)-$C1285)/3))*$D$1177)-((PI()*((($C$19+$G$20)-$C1285)*($O$20/($O$19/2)))^2*(((($C$19+$G$20)-$C1285)*($O$20/($O$19/2)))*$AZ$21)/3)*$D$1177))),IF('Silo Levels'!$L$28="Pumping",(($D$18*$D$1177)+((PI()*(($C$21/2)^2)*($G$20-$C1285))*$D$1177))+((($D$18+$H$18)/3)*$BD$21)+(((PI()*($C$21/2)^2*(($C$21/2)*$AZ$21))/3)*$D$1177),(($D$18*$D$1177)+((PI()*(($C$21/2)^2)*($G$20-$C1285))*$D$1177))+((($D$18+$H$18)/3)*$BD$21)-(((PI()*($C$21/2)^2*(($C$21/2)*$AZ$21))/3)*$D$1177)))</f>
        <v>162167.68949602798</v>
      </c>
      <c r="E1285" s="73">
        <v>10.6</v>
      </c>
      <c r="F1285" s="79">
        <f t="shared" si="177"/>
        <v>168056.00984964365</v>
      </c>
      <c r="G1285" s="53">
        <v>10.6</v>
      </c>
      <c r="H1285" s="80">
        <f>IF($G1285&gt;$G$20,IF('Silo Levels'!$L$29="Pumping",((PI()*((($C$19+$G$20)-$G1285)*($O$20/($O$19/2)))^2*((($O$20+$G$20)-$G1285))/3)*$H$1177)+(((PI()*((($C$19+$G$20)-$G1285)*($O$20/($O$19/2)))^2*(((($C$19+$G$20)-$G1285)*($O$20/($O$19/2)))*$AZ$22))/3)*$H$1177),(((PI()*((($C$19+$G$20)-$G1285)*($O$20/($O$19/2)))^2*((($O$20+$G$20)-$G1285)/3))*$H$1177)-((PI()*((($C$19+$G$20)-$G1285)*($O$20/($O$19/2)))^2*(((($C$19+$G$20)-$G1285)*($O$20/($O$19/2)))*$AZ$22)/3)*$H$1177))),IF('Silo Levels'!$L$29="Pumping",(($D$18*$H$1177)+((PI()*(($C$21/2)^2)*($G$20-$G1285))*$H$1177))+((($D$18+$H$18)/3)*$BD$22)+(((PI()*($C$21/2)^2*(($C$21/2)*$AZ$22))/3)*$H$1177),(($D$18*$H$1177)+((PI()*(($C$21/2)^2)*($G$20-$G1285))*$H$1177))+((($D$18+$H$18)/3)*$BD$22)-(((PI()*($C$21/2)^2*(($C$21/2)*$AZ$22))/3)*$H$1177)))</f>
        <v>164157.72046897453</v>
      </c>
      <c r="I1285" s="73">
        <v>10.6</v>
      </c>
      <c r="J1285" s="79">
        <f t="shared" si="176"/>
        <v>173601.69557693423</v>
      </c>
      <c r="K1285" s="53">
        <v>10.6</v>
      </c>
      <c r="L1285" s="80">
        <f>IF($K1285&gt;$G$20,IF('Silo Levels'!$L$30="Pumping",((PI()*((($C$19+$G$20)-$K1285)*($O$20/($O$19/2)))^2*((($O$20+$G$20)-$K1285))/3)*$L$1177)+(((PI()*((($C$19+$G$20)-$K1285)*($O$20/($O$19/2)))^2*(((($C$19+$G$20)-$K1285)*($O$20/($O$19/2)))*$AZ$23))/3)*$L$1177),(((PI()*((($C$19+$G$20)-$K1285)*($O$20/($O$19/2)))^2*((($O$20+$G$20)-$K1285)/3))*$L$1177)-((PI()*((($C$19+$G$20)-$K1285)*($O$20/($O$19/2)))^2*(((($C$19+$G$20)-$K1285)*($O$20/($O$19/2)))*$AZ$23)/3)*$L$1177))),IF('Silo Levels'!$L$30="Pumping",(($D$18*$L$1177)+((PI()*(($C$21/2)^2)*($G$20-$K1285))*$L$1177))+((($D$18+$H$18)/3)*$BD$23)+(((PI()*($C$21/2)^2*(($C$21/2)*$AZ$23))/3)*$L$1177),(($D$18*$L$1177)+((PI()*(($C$21/2)^2)*($G$20-$K1285))*$L$1177))+((($D$18+$H$18)/3)*$BD$23)-(((PI()*($C$21/2)^2*(($C$21/2)*$AZ$23))/3)*$L$1177)))</f>
        <v>169572.45590699199</v>
      </c>
      <c r="M1285" s="73"/>
      <c r="N1285" s="73"/>
      <c r="O1285" s="73"/>
      <c r="P1285" s="73"/>
      <c r="Q1285" s="73"/>
      <c r="R1285" s="73"/>
      <c r="S1285" s="73"/>
      <c r="T1285" s="73"/>
      <c r="U1285" s="73"/>
      <c r="V1285" s="73"/>
      <c r="W1285" s="73"/>
      <c r="X1285" s="73"/>
      <c r="Y1285" s="73"/>
      <c r="Z1285" s="73"/>
      <c r="AA1285" s="73"/>
      <c r="AB1285" s="73"/>
      <c r="AC1285" s="73"/>
      <c r="AD1285" s="73"/>
      <c r="AE1285" s="73"/>
      <c r="AF1285" s="73"/>
      <c r="AG1285" s="73"/>
      <c r="AH1285" s="73"/>
      <c r="AI1285" s="73"/>
      <c r="AJ1285" s="73"/>
    </row>
    <row r="1286" spans="1:36" x14ac:dyDescent="0.3">
      <c r="A1286">
        <v>10.7</v>
      </c>
      <c r="B1286" s="79">
        <f t="shared" si="175"/>
        <v>165631.49409219529</v>
      </c>
      <c r="C1286" s="53">
        <v>10.7</v>
      </c>
      <c r="D1286" s="80">
        <f>IF($C1286&gt;$G$20,IF('Silo Levels'!$L$28="Pumping",((PI()*((($C$19+$G$20)-$C1286)*($O$20/($O$19/2)))^2*((($O$20+$G$20)-$C1286))/3)*$D$1177)+(((PI()*((($C$19+$G$20)-$C1286)*($O$20/($O$19/2)))^2*(((($C$19+$G$20)-$C1286)*($O$20/($O$19/2)))*$AZ$21))/3)*$D$1177),(((PI()*((($C$19+$G$20)-$C1286)*($O$20/($O$19/2)))^2*((($O$20+$G$20)-$C1286)/3))*$D$1177)-((PI()*((($C$19+$G$20)-$C1286)*($O$20/($O$19/2)))^2*(((($C$19+$G$20)-$C1286)*($O$20/($O$19/2)))*$AZ$21)/3)*$D$1177))),IF('Silo Levels'!$L$28="Pumping",(($D$18*$D$1177)+((PI()*(($C$21/2)^2)*($G$20-$C1286))*$D$1177))+((($D$18+$H$18)/3)*$BD$21)+(((PI()*($C$21/2)^2*(($C$21/2)*$AZ$21))/3)*$D$1177),(($D$18*$D$1177)+((PI()*(($C$21/2)^2)*($G$20-$C1286))*$D$1177))+((($D$18+$H$18)/3)*$BD$21)-(((PI()*($C$21/2)^2*(($C$21/2)*$AZ$21))/3)*$D$1177)))</f>
        <v>161781.33174091714</v>
      </c>
      <c r="E1286" s="73">
        <v>10.7</v>
      </c>
      <c r="F1286" s="79">
        <f t="shared" si="177"/>
        <v>167664.82262259396</v>
      </c>
      <c r="G1286" s="53">
        <v>10.7</v>
      </c>
      <c r="H1286" s="80">
        <f>IF($G1286&gt;$G$20,IF('Silo Levels'!$L$29="Pumping",((PI()*((($C$19+$G$20)-$G1286)*($O$20/($O$19/2)))^2*((($O$20+$G$20)-$G1286))/3)*$H$1177)+(((PI()*((($C$19+$G$20)-$G1286)*($O$20/($O$19/2)))^2*(((($C$19+$G$20)-$G1286)*($O$20/($O$19/2)))*$AZ$22))/3)*$H$1177),(((PI()*((($C$19+$G$20)-$G1286)*($O$20/($O$19/2)))^2*((($O$20+$G$20)-$G1286)/3))*$H$1177)-((PI()*((($C$19+$G$20)-$G1286)*($O$20/($O$19/2)))^2*(((($C$19+$G$20)-$G1286)*($O$20/($O$19/2)))*$AZ$22)/3)*$H$1177))),IF('Silo Levels'!$L$29="Pumping",(($D$18*$H$1177)+((PI()*(($C$21/2)^2)*($G$20-$G1286))*$H$1177))+((($D$18+$H$18)/3)*$BD$22)+(((PI()*($C$21/2)^2*(($C$21/2)*$AZ$22))/3)*$H$1177),(($D$18*$H$1177)+((PI()*(($C$21/2)^2)*($G$20-$G1286))*$H$1177))+((($D$18+$H$18)/3)*$BD$22)-(((PI()*($C$21/2)^2*(($C$21/2)*$AZ$22))/3)*$H$1177)))</f>
        <v>163766.53324192483</v>
      </c>
      <c r="I1286" s="73">
        <v>10.7</v>
      </c>
      <c r="J1286" s="79">
        <f t="shared" si="176"/>
        <v>173197.36769367874</v>
      </c>
      <c r="K1286" s="53">
        <v>10.7</v>
      </c>
      <c r="L1286" s="80">
        <f>IF($K1286&gt;$G$20,IF('Silo Levels'!$L$30="Pumping",((PI()*((($C$19+$G$20)-$K1286)*($O$20/($O$19/2)))^2*((($O$20+$G$20)-$K1286))/3)*$L$1177)+(((PI()*((($C$19+$G$20)-$K1286)*($O$20/($O$19/2)))^2*(((($C$19+$G$20)-$K1286)*($O$20/($O$19/2)))*$AZ$23))/3)*$L$1177),(((PI()*((($C$19+$G$20)-$K1286)*($O$20/($O$19/2)))^2*((($O$20+$G$20)-$K1286)/3))*$L$1177)-((PI()*((($C$19+$G$20)-$K1286)*($O$20/($O$19/2)))^2*(((($C$19+$G$20)-$K1286)*($O$20/($O$19/2)))*$AZ$23)/3)*$L$1177))),IF('Silo Levels'!$L$30="Pumping",(($D$18*$L$1177)+((PI()*(($C$21/2)^2)*($G$20-$K1286))*$L$1177))+((($D$18+$H$18)/3)*$BD$23)+(((PI()*($C$21/2)^2*(($C$21/2)*$AZ$23))/3)*$L$1177),(($D$18*$L$1177)+((PI()*(($C$21/2)^2)*($G$20-$K1286))*$L$1177))+((($D$18+$H$18)/3)*$BD$23)-(((PI()*($C$21/2)^2*(($C$21/2)*$AZ$23))/3)*$L$1177)))</f>
        <v>169168.1280237365</v>
      </c>
      <c r="M1286" s="73"/>
      <c r="N1286" s="73"/>
      <c r="O1286" s="73"/>
      <c r="P1286" s="73"/>
      <c r="Q1286" s="73"/>
      <c r="R1286" s="73"/>
      <c r="S1286" s="73"/>
      <c r="T1286" s="73"/>
      <c r="U1286" s="73"/>
      <c r="V1286" s="73"/>
      <c r="W1286" s="73"/>
      <c r="X1286" s="73"/>
      <c r="Y1286" s="73"/>
      <c r="Z1286" s="73"/>
      <c r="AA1286" s="73"/>
      <c r="AB1286" s="73"/>
      <c r="AC1286" s="73"/>
      <c r="AD1286" s="73"/>
      <c r="AE1286" s="73"/>
      <c r="AF1286" s="73"/>
      <c r="AG1286" s="73"/>
      <c r="AH1286" s="73"/>
      <c r="AI1286" s="73"/>
      <c r="AJ1286" s="73"/>
    </row>
    <row r="1287" spans="1:36" x14ac:dyDescent="0.3">
      <c r="A1287">
        <v>10.8</v>
      </c>
      <c r="B1287" s="79">
        <f t="shared" si="175"/>
        <v>165245.13633708446</v>
      </c>
      <c r="C1287" s="53">
        <v>10.8</v>
      </c>
      <c r="D1287" s="80">
        <f>IF($C1287&gt;$G$20,IF('Silo Levels'!$L$28="Pumping",((PI()*((($C$19+$G$20)-$C1287)*($O$20/($O$19/2)))^2*((($O$20+$G$20)-$C1287))/3)*$D$1177)+(((PI()*((($C$19+$G$20)-$C1287)*($O$20/($O$19/2)))^2*(((($C$19+$G$20)-$C1287)*($O$20/($O$19/2)))*$AZ$21))/3)*$D$1177),(((PI()*((($C$19+$G$20)-$C1287)*($O$20/($O$19/2)))^2*((($O$20+$G$20)-$C1287)/3))*$D$1177)-((PI()*((($C$19+$G$20)-$C1287)*($O$20/($O$19/2)))^2*(((($C$19+$G$20)-$C1287)*($O$20/($O$19/2)))*$AZ$21)/3)*$D$1177))),IF('Silo Levels'!$L$28="Pumping",(($D$18*$D$1177)+((PI()*(($C$21/2)^2)*($G$20-$C1287))*$D$1177))+((($D$18+$H$18)/3)*$BD$21)+(((PI()*($C$21/2)^2*(($C$21/2)*$AZ$21))/3)*$D$1177),(($D$18*$D$1177)+((PI()*(($C$21/2)^2)*($G$20-$C1287))*$D$1177))+((($D$18+$H$18)/3)*$BD$21)-(((PI()*($C$21/2)^2*(($C$21/2)*$AZ$21))/3)*$D$1177)))</f>
        <v>161394.97398580631</v>
      </c>
      <c r="E1287" s="73">
        <v>10.8</v>
      </c>
      <c r="F1287" s="79">
        <f t="shared" si="177"/>
        <v>167273.63539554423</v>
      </c>
      <c r="G1287" s="53">
        <v>10.8</v>
      </c>
      <c r="H1287" s="80">
        <f>IF($G1287&gt;$G$20,IF('Silo Levels'!$L$29="Pumping",((PI()*((($C$19+$G$20)-$G1287)*($O$20/($O$19/2)))^2*((($O$20+$G$20)-$G1287))/3)*$H$1177)+(((PI()*((($C$19+$G$20)-$G1287)*($O$20/($O$19/2)))^2*(((($C$19+$G$20)-$G1287)*($O$20/($O$19/2)))*$AZ$22))/3)*$H$1177),(((PI()*((($C$19+$G$20)-$G1287)*($O$20/($O$19/2)))^2*((($O$20+$G$20)-$G1287)/3))*$H$1177)-((PI()*((($C$19+$G$20)-$G1287)*($O$20/($O$19/2)))^2*(((($C$19+$G$20)-$G1287)*($O$20/($O$19/2)))*$AZ$22)/3)*$H$1177))),IF('Silo Levels'!$L$29="Pumping",(($D$18*$H$1177)+((PI()*(($C$21/2)^2)*($G$20-$G1287))*$H$1177))+((($D$18+$H$18)/3)*$BD$22)+(((PI()*($C$21/2)^2*(($C$21/2)*$AZ$22))/3)*$H$1177),(($D$18*$H$1177)+((PI()*(($C$21/2)^2)*($G$20-$G1287))*$H$1177))+((($D$18+$H$18)/3)*$BD$22)-(((PI()*($C$21/2)^2*(($C$21/2)*$AZ$22))/3)*$H$1177)))</f>
        <v>163375.3460148751</v>
      </c>
      <c r="I1287" s="73">
        <v>10.8</v>
      </c>
      <c r="J1287" s="79">
        <f t="shared" si="176"/>
        <v>172793.03981042319</v>
      </c>
      <c r="K1287" s="53">
        <v>10.8</v>
      </c>
      <c r="L1287" s="80">
        <f>IF($K1287&gt;$G$20,IF('Silo Levels'!$L$30="Pumping",((PI()*((($C$19+$G$20)-$K1287)*($O$20/($O$19/2)))^2*((($O$20+$G$20)-$K1287))/3)*$L$1177)+(((PI()*((($C$19+$G$20)-$K1287)*($O$20/($O$19/2)))^2*(((($C$19+$G$20)-$K1287)*($O$20/($O$19/2)))*$AZ$23))/3)*$L$1177),(((PI()*((($C$19+$G$20)-$K1287)*($O$20/($O$19/2)))^2*((($O$20+$G$20)-$K1287)/3))*$L$1177)-((PI()*((($C$19+$G$20)-$K1287)*($O$20/($O$19/2)))^2*(((($C$19+$G$20)-$K1287)*($O$20/($O$19/2)))*$AZ$23)/3)*$L$1177))),IF('Silo Levels'!$L$30="Pumping",(($D$18*$L$1177)+((PI()*(($C$21/2)^2)*($G$20-$K1287))*$L$1177))+((($D$18+$H$18)/3)*$BD$23)+(((PI()*($C$21/2)^2*(($C$21/2)*$AZ$23))/3)*$L$1177),(($D$18*$L$1177)+((PI()*(($C$21/2)^2)*($G$20-$K1287))*$L$1177))+((($D$18+$H$18)/3)*$BD$23)-(((PI()*($C$21/2)^2*(($C$21/2)*$AZ$23))/3)*$L$1177)))</f>
        <v>168763.80014048095</v>
      </c>
      <c r="M1287" s="73"/>
      <c r="N1287" s="73"/>
      <c r="O1287" s="73"/>
      <c r="P1287" s="73"/>
      <c r="Q1287" s="73"/>
      <c r="R1287" s="73"/>
      <c r="S1287" s="73"/>
      <c r="T1287" s="73"/>
      <c r="U1287" s="73"/>
      <c r="V1287" s="73"/>
      <c r="W1287" s="73"/>
      <c r="X1287" s="73"/>
      <c r="Y1287" s="73"/>
      <c r="Z1287" s="73"/>
      <c r="AA1287" s="73"/>
      <c r="AB1287" s="73"/>
      <c r="AC1287" s="73"/>
      <c r="AD1287" s="73"/>
      <c r="AE1287" s="73"/>
      <c r="AF1287" s="73"/>
      <c r="AG1287" s="73"/>
      <c r="AH1287" s="73"/>
      <c r="AI1287" s="73"/>
      <c r="AJ1287" s="73"/>
    </row>
    <row r="1288" spans="1:36" x14ac:dyDescent="0.3">
      <c r="A1288">
        <v>10.9</v>
      </c>
      <c r="B1288" s="79">
        <f t="shared" si="175"/>
        <v>164858.77858197363</v>
      </c>
      <c r="C1288" s="53">
        <v>10.9</v>
      </c>
      <c r="D1288" s="80">
        <f>IF($C1288&gt;$G$20,IF('Silo Levels'!$L$28="Pumping",((PI()*((($C$19+$G$20)-$C1288)*($O$20/($O$19/2)))^2*((($O$20+$G$20)-$C1288))/3)*$D$1177)+(((PI()*((($C$19+$G$20)-$C1288)*($O$20/($O$19/2)))^2*(((($C$19+$G$20)-$C1288)*($O$20/($O$19/2)))*$AZ$21))/3)*$D$1177),(((PI()*((($C$19+$G$20)-$C1288)*($O$20/($O$19/2)))^2*((($O$20+$G$20)-$C1288)/3))*$D$1177)-((PI()*((($C$19+$G$20)-$C1288)*($O$20/($O$19/2)))^2*(((($C$19+$G$20)-$C1288)*($O$20/($O$19/2)))*$AZ$21)/3)*$D$1177))),IF('Silo Levels'!$L$28="Pumping",(($D$18*$D$1177)+((PI()*(($C$21/2)^2)*($G$20-$C1288))*$D$1177))+((($D$18+$H$18)/3)*$BD$21)+(((PI()*($C$21/2)^2*(($C$21/2)*$AZ$21))/3)*$D$1177),(($D$18*$D$1177)+((PI()*(($C$21/2)^2)*($G$20-$C1288))*$D$1177))+((($D$18+$H$18)/3)*$BD$21)-(((PI()*($C$21/2)^2*(($C$21/2)*$AZ$21))/3)*$D$1177)))</f>
        <v>161008.61623069548</v>
      </c>
      <c r="E1288" s="73">
        <v>10.9</v>
      </c>
      <c r="F1288" s="79">
        <f t="shared" si="177"/>
        <v>166882.44816849453</v>
      </c>
      <c r="G1288" s="53">
        <v>10.9</v>
      </c>
      <c r="H1288" s="80">
        <f>IF($G1288&gt;$G$20,IF('Silo Levels'!$L$29="Pumping",((PI()*((($C$19+$G$20)-$G1288)*($O$20/($O$19/2)))^2*((($O$20+$G$20)-$G1288))/3)*$H$1177)+(((PI()*((($C$19+$G$20)-$G1288)*($O$20/($O$19/2)))^2*(((($C$19+$G$20)-$G1288)*($O$20/($O$19/2)))*$AZ$22))/3)*$H$1177),(((PI()*((($C$19+$G$20)-$G1288)*($O$20/($O$19/2)))^2*((($O$20+$G$20)-$G1288)/3))*$H$1177)-((PI()*((($C$19+$G$20)-$G1288)*($O$20/($O$19/2)))^2*(((($C$19+$G$20)-$G1288)*($O$20/($O$19/2)))*$AZ$22)/3)*$H$1177))),IF('Silo Levels'!$L$29="Pumping",(($D$18*$H$1177)+((PI()*(($C$21/2)^2)*($G$20-$G1288))*$H$1177))+((($D$18+$H$18)/3)*$BD$22)+(((PI()*($C$21/2)^2*(($C$21/2)*$AZ$22))/3)*$H$1177),(($D$18*$H$1177)+((PI()*(($C$21/2)^2)*($G$20-$G1288))*$H$1177))+((($D$18+$H$18)/3)*$BD$22)-(((PI()*($C$21/2)^2*(($C$21/2)*$AZ$22))/3)*$H$1177)))</f>
        <v>162984.15878782541</v>
      </c>
      <c r="I1288" s="73">
        <v>10.9</v>
      </c>
      <c r="J1288" s="79">
        <f t="shared" si="176"/>
        <v>172388.71192716769</v>
      </c>
      <c r="K1288" s="53">
        <v>10.9</v>
      </c>
      <c r="L1288" s="80">
        <f>IF($K1288&gt;$G$20,IF('Silo Levels'!$L$30="Pumping",((PI()*((($C$19+$G$20)-$K1288)*($O$20/($O$19/2)))^2*((($O$20+$G$20)-$K1288))/3)*$L$1177)+(((PI()*((($C$19+$G$20)-$K1288)*($O$20/($O$19/2)))^2*(((($C$19+$G$20)-$K1288)*($O$20/($O$19/2)))*$AZ$23))/3)*$L$1177),(((PI()*((($C$19+$G$20)-$K1288)*($O$20/($O$19/2)))^2*((($O$20+$G$20)-$K1288)/3))*$L$1177)-((PI()*((($C$19+$G$20)-$K1288)*($O$20/($O$19/2)))^2*(((($C$19+$G$20)-$K1288)*($O$20/($O$19/2)))*$AZ$23)/3)*$L$1177))),IF('Silo Levels'!$L$30="Pumping",(($D$18*$L$1177)+((PI()*(($C$21/2)^2)*($G$20-$K1288))*$L$1177))+((($D$18+$H$18)/3)*$BD$23)+(((PI()*($C$21/2)^2*(($C$21/2)*$AZ$23))/3)*$L$1177),(($D$18*$L$1177)+((PI()*(($C$21/2)^2)*($G$20-$K1288))*$L$1177))+((($D$18+$H$18)/3)*$BD$23)-(((PI()*($C$21/2)^2*(($C$21/2)*$AZ$23))/3)*$L$1177)))</f>
        <v>168359.47225722545</v>
      </c>
      <c r="M1288" s="73"/>
      <c r="N1288" s="73"/>
      <c r="O1288" s="73"/>
      <c r="P1288" s="73"/>
      <c r="Q1288" s="73"/>
      <c r="R1288" s="73"/>
      <c r="S1288" s="73"/>
      <c r="T1288" s="73"/>
      <c r="U1288" s="73"/>
      <c r="V1288" s="73"/>
      <c r="W1288" s="73"/>
      <c r="X1288" s="73"/>
      <c r="Y1288" s="73"/>
      <c r="Z1288" s="73"/>
      <c r="AA1288" s="73"/>
      <c r="AB1288" s="73"/>
      <c r="AC1288" s="73"/>
      <c r="AD1288" s="73"/>
      <c r="AE1288" s="73"/>
      <c r="AF1288" s="73"/>
      <c r="AG1288" s="73"/>
      <c r="AH1288" s="73"/>
      <c r="AI1288" s="73"/>
      <c r="AJ1288" s="73"/>
    </row>
    <row r="1289" spans="1:36" x14ac:dyDescent="0.3">
      <c r="A1289">
        <v>11</v>
      </c>
      <c r="B1289" s="79">
        <f t="shared" si="175"/>
        <v>164472.4208268628</v>
      </c>
      <c r="C1289" s="53">
        <v>11</v>
      </c>
      <c r="D1289" s="80">
        <f>IF($C1289&gt;$G$20,IF('Silo Levels'!$L$28="Pumping",((PI()*((($C$19+$G$20)-$C1289)*($O$20/($O$19/2)))^2*((($O$20+$G$20)-$C1289))/3)*$D$1177)+(((PI()*((($C$19+$G$20)-$C1289)*($O$20/($O$19/2)))^2*(((($C$19+$G$20)-$C1289)*($O$20/($O$19/2)))*$AZ$21))/3)*$D$1177),(((PI()*((($C$19+$G$20)-$C1289)*($O$20/($O$19/2)))^2*((($O$20+$G$20)-$C1289)/3))*$D$1177)-((PI()*((($C$19+$G$20)-$C1289)*($O$20/($O$19/2)))^2*(((($C$19+$G$20)-$C1289)*($O$20/($O$19/2)))*$AZ$21)/3)*$D$1177))),IF('Silo Levels'!$L$28="Pumping",(($D$18*$D$1177)+((PI()*(($C$21/2)^2)*($G$20-$C1289))*$D$1177))+((($D$18+$H$18)/3)*$BD$21)+(((PI()*($C$21/2)^2*(($C$21/2)*$AZ$21))/3)*$D$1177),(($D$18*$D$1177)+((PI()*(($C$21/2)^2)*($G$20-$C1289))*$D$1177))+((($D$18+$H$18)/3)*$BD$21)-(((PI()*($C$21/2)^2*(($C$21/2)*$AZ$21))/3)*$D$1177)))</f>
        <v>160622.25847558465</v>
      </c>
      <c r="E1289" s="73">
        <v>11</v>
      </c>
      <c r="F1289" s="79">
        <f t="shared" si="177"/>
        <v>166491.26094144481</v>
      </c>
      <c r="G1289" s="53">
        <v>11</v>
      </c>
      <c r="H1289" s="80">
        <f>IF($G1289&gt;$G$20,IF('Silo Levels'!$L$29="Pumping",((PI()*((($C$19+$G$20)-$G1289)*($O$20/($O$19/2)))^2*((($O$20+$G$20)-$G1289))/3)*$H$1177)+(((PI()*((($C$19+$G$20)-$G1289)*($O$20/($O$19/2)))^2*(((($C$19+$G$20)-$G1289)*($O$20/($O$19/2)))*$AZ$22))/3)*$H$1177),(((PI()*((($C$19+$G$20)-$G1289)*($O$20/($O$19/2)))^2*((($O$20+$G$20)-$G1289)/3))*$H$1177)-((PI()*((($C$19+$G$20)-$G1289)*($O$20/($O$19/2)))^2*(((($C$19+$G$20)-$G1289)*($O$20/($O$19/2)))*$AZ$22)/3)*$H$1177))),IF('Silo Levels'!$L$29="Pumping",(($D$18*$H$1177)+((PI()*(($C$21/2)^2)*($G$20-$G1289))*$H$1177))+((($D$18+$H$18)/3)*$BD$22)+(((PI()*($C$21/2)^2*(($C$21/2)*$AZ$22))/3)*$H$1177),(($D$18*$H$1177)+((PI()*(($C$21/2)^2)*($G$20-$G1289))*$H$1177))+((($D$18+$H$18)/3)*$BD$22)-(((PI()*($C$21/2)^2*(($C$21/2)*$AZ$22))/3)*$H$1177)))</f>
        <v>162592.97156077568</v>
      </c>
      <c r="I1289" s="73">
        <v>11</v>
      </c>
      <c r="J1289" s="79">
        <f t="shared" si="176"/>
        <v>171984.38404391214</v>
      </c>
      <c r="K1289" s="53">
        <v>11</v>
      </c>
      <c r="L1289" s="80">
        <f>IF($K1289&gt;$G$20,IF('Silo Levels'!$L$30="Pumping",((PI()*((($C$19+$G$20)-$K1289)*($O$20/($O$19/2)))^2*((($O$20+$G$20)-$K1289))/3)*$L$1177)+(((PI()*((($C$19+$G$20)-$K1289)*($O$20/($O$19/2)))^2*(((($C$19+$G$20)-$K1289)*($O$20/($O$19/2)))*$AZ$23))/3)*$L$1177),(((PI()*((($C$19+$G$20)-$K1289)*($O$20/($O$19/2)))^2*((($O$20+$G$20)-$K1289)/3))*$L$1177)-((PI()*((($C$19+$G$20)-$K1289)*($O$20/($O$19/2)))^2*(((($C$19+$G$20)-$K1289)*($O$20/($O$19/2)))*$AZ$23)/3)*$L$1177))),IF('Silo Levels'!$L$30="Pumping",(($D$18*$L$1177)+((PI()*(($C$21/2)^2)*($G$20-$K1289))*$L$1177))+((($D$18+$H$18)/3)*$BD$23)+(((PI()*($C$21/2)^2*(($C$21/2)*$AZ$23))/3)*$L$1177),(($D$18*$L$1177)+((PI()*(($C$21/2)^2)*($G$20-$K1289))*$L$1177))+((($D$18+$H$18)/3)*$BD$23)-(((PI()*($C$21/2)^2*(($C$21/2)*$AZ$23))/3)*$L$1177)))</f>
        <v>167955.1443739699</v>
      </c>
      <c r="M1289" s="73"/>
      <c r="N1289" s="73"/>
      <c r="O1289" s="73"/>
      <c r="P1289" s="73"/>
      <c r="Q1289" s="73"/>
      <c r="R1289" s="73"/>
      <c r="S1289" s="73"/>
      <c r="T1289" s="73"/>
      <c r="U1289" s="73"/>
      <c r="V1289" s="73"/>
      <c r="W1289" s="73"/>
      <c r="X1289" s="73"/>
      <c r="Y1289" s="73"/>
      <c r="Z1289" s="73"/>
      <c r="AA1289" s="73"/>
      <c r="AB1289" s="73"/>
      <c r="AC1289" s="73"/>
      <c r="AD1289" s="73"/>
      <c r="AE1289" s="73"/>
      <c r="AF1289" s="73"/>
      <c r="AG1289" s="73"/>
      <c r="AH1289" s="73"/>
      <c r="AI1289" s="73"/>
      <c r="AJ1289" s="73"/>
    </row>
    <row r="1290" spans="1:36" x14ac:dyDescent="0.3">
      <c r="A1290">
        <v>11.1</v>
      </c>
      <c r="B1290" s="79">
        <f t="shared" si="175"/>
        <v>164086.06307175194</v>
      </c>
      <c r="C1290" s="53">
        <v>11.1</v>
      </c>
      <c r="D1290" s="80">
        <f>IF($C1290&gt;$G$20,IF('Silo Levels'!$L$28="Pumping",((PI()*((($C$19+$G$20)-$C1290)*($O$20/($O$19/2)))^2*((($O$20+$G$20)-$C1290))/3)*$D$1177)+(((PI()*((($C$19+$G$20)-$C1290)*($O$20/($O$19/2)))^2*(((($C$19+$G$20)-$C1290)*($O$20/($O$19/2)))*$AZ$21))/3)*$D$1177),(((PI()*((($C$19+$G$20)-$C1290)*($O$20/($O$19/2)))^2*((($O$20+$G$20)-$C1290)/3))*$D$1177)-((PI()*((($C$19+$G$20)-$C1290)*($O$20/($O$19/2)))^2*(((($C$19+$G$20)-$C1290)*($O$20/($O$19/2)))*$AZ$21)/3)*$D$1177))),IF('Silo Levels'!$L$28="Pumping",(($D$18*$D$1177)+((PI()*(($C$21/2)^2)*($G$20-$C1290))*$D$1177))+((($D$18+$H$18)/3)*$BD$21)+(((PI()*($C$21/2)^2*(($C$21/2)*$AZ$21))/3)*$D$1177),(($D$18*$D$1177)+((PI()*(($C$21/2)^2)*($G$20-$C1290))*$D$1177))+((($D$18+$H$18)/3)*$BD$21)-(((PI()*($C$21/2)^2*(($C$21/2)*$AZ$21))/3)*$D$1177)))</f>
        <v>160235.90072047379</v>
      </c>
      <c r="E1290" s="73">
        <v>11.1</v>
      </c>
      <c r="F1290" s="79">
        <f t="shared" si="177"/>
        <v>166100.07371439508</v>
      </c>
      <c r="G1290" s="53">
        <v>11.1</v>
      </c>
      <c r="H1290" s="80">
        <f>IF($G1290&gt;$G$20,IF('Silo Levels'!$L$29="Pumping",((PI()*((($C$19+$G$20)-$G1290)*($O$20/($O$19/2)))^2*((($O$20+$G$20)-$G1290))/3)*$H$1177)+(((PI()*((($C$19+$G$20)-$G1290)*($O$20/($O$19/2)))^2*(((($C$19+$G$20)-$G1290)*($O$20/($O$19/2)))*$AZ$22))/3)*$H$1177),(((PI()*((($C$19+$G$20)-$G1290)*($O$20/($O$19/2)))^2*((($O$20+$G$20)-$G1290)/3))*$H$1177)-((PI()*((($C$19+$G$20)-$G1290)*($O$20/($O$19/2)))^2*(((($C$19+$G$20)-$G1290)*($O$20/($O$19/2)))*$AZ$22)/3)*$H$1177))),IF('Silo Levels'!$L$29="Pumping",(($D$18*$H$1177)+((PI()*(($C$21/2)^2)*($G$20-$G1290))*$H$1177))+((($D$18+$H$18)/3)*$BD$22)+(((PI()*($C$21/2)^2*(($C$21/2)*$AZ$22))/3)*$H$1177),(($D$18*$H$1177)+((PI()*(($C$21/2)^2)*($G$20-$G1290))*$H$1177))+((($D$18+$H$18)/3)*$BD$22)-(((PI()*($C$21/2)^2*(($C$21/2)*$AZ$22))/3)*$H$1177)))</f>
        <v>162201.78433372595</v>
      </c>
      <c r="I1290" s="73">
        <v>11.1</v>
      </c>
      <c r="J1290" s="79">
        <f t="shared" si="176"/>
        <v>171580.05616065662</v>
      </c>
      <c r="K1290" s="53">
        <v>11.1</v>
      </c>
      <c r="L1290" s="80">
        <f>IF($K1290&gt;$G$20,IF('Silo Levels'!$L$30="Pumping",((PI()*((($C$19+$G$20)-$K1290)*($O$20/($O$19/2)))^2*((($O$20+$G$20)-$K1290))/3)*$L$1177)+(((PI()*((($C$19+$G$20)-$K1290)*($O$20/($O$19/2)))^2*(((($C$19+$G$20)-$K1290)*($O$20/($O$19/2)))*$AZ$23))/3)*$L$1177),(((PI()*((($C$19+$G$20)-$K1290)*($O$20/($O$19/2)))^2*((($O$20+$G$20)-$K1290)/3))*$L$1177)-((PI()*((($C$19+$G$20)-$K1290)*($O$20/($O$19/2)))^2*(((($C$19+$G$20)-$K1290)*($O$20/($O$19/2)))*$AZ$23)/3)*$L$1177))),IF('Silo Levels'!$L$30="Pumping",(($D$18*$L$1177)+((PI()*(($C$21/2)^2)*($G$20-$K1290))*$L$1177))+((($D$18+$H$18)/3)*$BD$23)+(((PI()*($C$21/2)^2*(($C$21/2)*$AZ$23))/3)*$L$1177),(($D$18*$L$1177)+((PI()*(($C$21/2)^2)*($G$20-$K1290))*$L$1177))+((($D$18+$H$18)/3)*$BD$23)-(((PI()*($C$21/2)^2*(($C$21/2)*$AZ$23))/3)*$L$1177)))</f>
        <v>167550.81649071438</v>
      </c>
      <c r="M1290" s="73"/>
      <c r="N1290" s="73"/>
      <c r="O1290" s="73"/>
      <c r="P1290" s="73"/>
      <c r="Q1290" s="73"/>
      <c r="R1290" s="73"/>
      <c r="S1290" s="73"/>
      <c r="T1290" s="73"/>
      <c r="U1290" s="73"/>
      <c r="V1290" s="73"/>
      <c r="W1290" s="73"/>
      <c r="X1290" s="73"/>
      <c r="Y1290" s="73"/>
      <c r="Z1290" s="73"/>
      <c r="AA1290" s="73"/>
      <c r="AB1290" s="73"/>
      <c r="AC1290" s="73"/>
      <c r="AD1290" s="73"/>
      <c r="AE1290" s="73"/>
      <c r="AF1290" s="73"/>
      <c r="AG1290" s="73"/>
      <c r="AH1290" s="73"/>
      <c r="AI1290" s="73"/>
      <c r="AJ1290" s="73"/>
    </row>
    <row r="1291" spans="1:36" x14ac:dyDescent="0.3">
      <c r="A1291">
        <v>11.2</v>
      </c>
      <c r="B1291" s="79">
        <f t="shared" si="175"/>
        <v>163699.70531664114</v>
      </c>
      <c r="C1291" s="53">
        <v>11.2</v>
      </c>
      <c r="D1291" s="80">
        <f>IF($C1291&gt;$G$20,IF('Silo Levels'!$L$28="Pumping",((PI()*((($C$19+$G$20)-$C1291)*($O$20/($O$19/2)))^2*((($O$20+$G$20)-$C1291))/3)*$D$1177)+(((PI()*((($C$19+$G$20)-$C1291)*($O$20/($O$19/2)))^2*(((($C$19+$G$20)-$C1291)*($O$20/($O$19/2)))*$AZ$21))/3)*$D$1177),(((PI()*((($C$19+$G$20)-$C1291)*($O$20/($O$19/2)))^2*((($O$20+$G$20)-$C1291)/3))*$D$1177)-((PI()*((($C$19+$G$20)-$C1291)*($O$20/($O$19/2)))^2*(((($C$19+$G$20)-$C1291)*($O$20/($O$19/2)))*$AZ$21)/3)*$D$1177))),IF('Silo Levels'!$L$28="Pumping",(($D$18*$D$1177)+((PI()*(($C$21/2)^2)*($G$20-$C1291))*$D$1177))+((($D$18+$H$18)/3)*$BD$21)+(((PI()*($C$21/2)^2*(($C$21/2)*$AZ$21))/3)*$D$1177),(($D$18*$D$1177)+((PI()*(($C$21/2)^2)*($G$20-$C1291))*$D$1177))+((($D$18+$H$18)/3)*$BD$21)-(((PI()*($C$21/2)^2*(($C$21/2)*$AZ$21))/3)*$D$1177)))</f>
        <v>159849.54296536298</v>
      </c>
      <c r="E1291" s="73">
        <v>11.2</v>
      </c>
      <c r="F1291" s="79">
        <f t="shared" si="177"/>
        <v>165708.88648734536</v>
      </c>
      <c r="G1291" s="53">
        <v>11.2</v>
      </c>
      <c r="H1291" s="80">
        <f>IF($G1291&gt;$G$20,IF('Silo Levels'!$L$29="Pumping",((PI()*((($C$19+$G$20)-$G1291)*($O$20/($O$19/2)))^2*((($O$20+$G$20)-$G1291))/3)*$H$1177)+(((PI()*((($C$19+$G$20)-$G1291)*($O$20/($O$19/2)))^2*(((($C$19+$G$20)-$G1291)*($O$20/($O$19/2)))*$AZ$22))/3)*$H$1177),(((PI()*((($C$19+$G$20)-$G1291)*($O$20/($O$19/2)))^2*((($O$20+$G$20)-$G1291)/3))*$H$1177)-((PI()*((($C$19+$G$20)-$G1291)*($O$20/($O$19/2)))^2*(((($C$19+$G$20)-$G1291)*($O$20/($O$19/2)))*$AZ$22)/3)*$H$1177))),IF('Silo Levels'!$L$29="Pumping",(($D$18*$H$1177)+((PI()*(($C$21/2)^2)*($G$20-$G1291))*$H$1177))+((($D$18+$H$18)/3)*$BD$22)+(((PI()*($C$21/2)^2*(($C$21/2)*$AZ$22))/3)*$H$1177),(($D$18*$H$1177)+((PI()*(($C$21/2)^2)*($G$20-$G1291))*$H$1177))+((($D$18+$H$18)/3)*$BD$22)-(((PI()*($C$21/2)^2*(($C$21/2)*$AZ$22))/3)*$H$1177)))</f>
        <v>161810.59710667623</v>
      </c>
      <c r="I1291" s="73">
        <v>11.2</v>
      </c>
      <c r="J1291" s="79">
        <f t="shared" si="176"/>
        <v>171175.7282774011</v>
      </c>
      <c r="K1291" s="53">
        <v>11.2</v>
      </c>
      <c r="L1291" s="80">
        <f>IF($K1291&gt;$G$20,IF('Silo Levels'!$L$30="Pumping",((PI()*((($C$19+$G$20)-$K1291)*($O$20/($O$19/2)))^2*((($O$20+$G$20)-$K1291))/3)*$L$1177)+(((PI()*((($C$19+$G$20)-$K1291)*($O$20/($O$19/2)))^2*(((($C$19+$G$20)-$K1291)*($O$20/($O$19/2)))*$AZ$23))/3)*$L$1177),(((PI()*((($C$19+$G$20)-$K1291)*($O$20/($O$19/2)))^2*((($O$20+$G$20)-$K1291)/3))*$L$1177)-((PI()*((($C$19+$G$20)-$K1291)*($O$20/($O$19/2)))^2*(((($C$19+$G$20)-$K1291)*($O$20/($O$19/2)))*$AZ$23)/3)*$L$1177))),IF('Silo Levels'!$L$30="Pumping",(($D$18*$L$1177)+((PI()*(($C$21/2)^2)*($G$20-$K1291))*$L$1177))+((($D$18+$H$18)/3)*$BD$23)+(((PI()*($C$21/2)^2*(($C$21/2)*$AZ$23))/3)*$L$1177),(($D$18*$L$1177)+((PI()*(($C$21/2)^2)*($G$20-$K1291))*$L$1177))+((($D$18+$H$18)/3)*$BD$23)-(((PI()*($C$21/2)^2*(($C$21/2)*$AZ$23))/3)*$L$1177)))</f>
        <v>167146.48860745886</v>
      </c>
      <c r="M1291" s="73"/>
      <c r="N1291" s="73"/>
      <c r="O1291" s="73"/>
      <c r="P1291" s="73"/>
      <c r="Q1291" s="73"/>
      <c r="R1291" s="73"/>
      <c r="S1291" s="73"/>
      <c r="T1291" s="73"/>
      <c r="U1291" s="73"/>
      <c r="V1291" s="73"/>
      <c r="W1291" s="73"/>
      <c r="X1291" s="73"/>
      <c r="Y1291" s="73"/>
      <c r="Z1291" s="73"/>
      <c r="AA1291" s="73"/>
      <c r="AB1291" s="73"/>
      <c r="AC1291" s="73"/>
      <c r="AD1291" s="73"/>
      <c r="AE1291" s="73"/>
      <c r="AF1291" s="73"/>
      <c r="AG1291" s="73"/>
      <c r="AH1291" s="73"/>
      <c r="AI1291" s="73"/>
      <c r="AJ1291" s="73"/>
    </row>
    <row r="1292" spans="1:36" x14ac:dyDescent="0.3">
      <c r="A1292">
        <v>11.3</v>
      </c>
      <c r="B1292" s="79">
        <f t="shared" si="175"/>
        <v>163313.34756153025</v>
      </c>
      <c r="C1292" s="53">
        <v>11.3</v>
      </c>
      <c r="D1292" s="80">
        <f>IF($C1292&gt;$G$20,IF('Silo Levels'!$L$28="Pumping",((PI()*((($C$19+$G$20)-$C1292)*($O$20/($O$19/2)))^2*((($O$20+$G$20)-$C1292))/3)*$D$1177)+(((PI()*((($C$19+$G$20)-$C1292)*($O$20/($O$19/2)))^2*(((($C$19+$G$20)-$C1292)*($O$20/($O$19/2)))*$AZ$21))/3)*$D$1177),(((PI()*((($C$19+$G$20)-$C1292)*($O$20/($O$19/2)))^2*((($O$20+$G$20)-$C1292)/3))*$D$1177)-((PI()*((($C$19+$G$20)-$C1292)*($O$20/($O$19/2)))^2*(((($C$19+$G$20)-$C1292)*($O$20/($O$19/2)))*$AZ$21)/3)*$D$1177))),IF('Silo Levels'!$L$28="Pumping",(($D$18*$D$1177)+((PI()*(($C$21/2)^2)*($G$20-$C1292))*$D$1177))+((($D$18+$H$18)/3)*$BD$21)+(((PI()*($C$21/2)^2*(($C$21/2)*$AZ$21))/3)*$D$1177),(($D$18*$D$1177)+((PI()*(($C$21/2)^2)*($G$20-$C1292))*$D$1177))+((($D$18+$H$18)/3)*$BD$21)-(((PI()*($C$21/2)^2*(($C$21/2)*$AZ$21))/3)*$D$1177)))</f>
        <v>159463.18521025209</v>
      </c>
      <c r="E1292" s="73">
        <v>11.3</v>
      </c>
      <c r="F1292" s="79">
        <f t="shared" si="177"/>
        <v>165317.6992602956</v>
      </c>
      <c r="G1292" s="53">
        <v>11.3</v>
      </c>
      <c r="H1292" s="80">
        <f>IF($G1292&gt;$G$20,IF('Silo Levels'!$L$29="Pumping",((PI()*((($C$19+$G$20)-$G1292)*($O$20/($O$19/2)))^2*((($O$20+$G$20)-$G1292))/3)*$H$1177)+(((PI()*((($C$19+$G$20)-$G1292)*($O$20/($O$19/2)))^2*(((($C$19+$G$20)-$G1292)*($O$20/($O$19/2)))*$AZ$22))/3)*$H$1177),(((PI()*((($C$19+$G$20)-$G1292)*($O$20/($O$19/2)))^2*((($O$20+$G$20)-$G1292)/3))*$H$1177)-((PI()*((($C$19+$G$20)-$G1292)*($O$20/($O$19/2)))^2*(((($C$19+$G$20)-$G1292)*($O$20/($O$19/2)))*$AZ$22)/3)*$H$1177))),IF('Silo Levels'!$L$29="Pumping",(($D$18*$H$1177)+((PI()*(($C$21/2)^2)*($G$20-$G1292))*$H$1177))+((($D$18+$H$18)/3)*$BD$22)+(((PI()*($C$21/2)^2*(($C$21/2)*$AZ$22))/3)*$H$1177),(($D$18*$H$1177)+((PI()*(($C$21/2)^2)*($G$20-$G1292))*$H$1177))+((($D$18+$H$18)/3)*$BD$22)-(((PI()*($C$21/2)^2*(($C$21/2)*$AZ$22))/3)*$H$1177)))</f>
        <v>161419.40987962647</v>
      </c>
      <c r="I1292" s="73">
        <v>11.3</v>
      </c>
      <c r="J1292" s="79">
        <f t="shared" si="176"/>
        <v>170771.40039414554</v>
      </c>
      <c r="K1292" s="53">
        <v>11.3</v>
      </c>
      <c r="L1292" s="80">
        <f>IF($K1292&gt;$G$20,IF('Silo Levels'!$L$30="Pumping",((PI()*((($C$19+$G$20)-$K1292)*($O$20/($O$19/2)))^2*((($O$20+$G$20)-$K1292))/3)*$L$1177)+(((PI()*((($C$19+$G$20)-$K1292)*($O$20/($O$19/2)))^2*(((($C$19+$G$20)-$K1292)*($O$20/($O$19/2)))*$AZ$23))/3)*$L$1177),(((PI()*((($C$19+$G$20)-$K1292)*($O$20/($O$19/2)))^2*((($O$20+$G$20)-$K1292)/3))*$L$1177)-((PI()*((($C$19+$G$20)-$K1292)*($O$20/($O$19/2)))^2*(((($C$19+$G$20)-$K1292)*($O$20/($O$19/2)))*$AZ$23)/3)*$L$1177))),IF('Silo Levels'!$L$30="Pumping",(($D$18*$L$1177)+((PI()*(($C$21/2)^2)*($G$20-$K1292))*$L$1177))+((($D$18+$H$18)/3)*$BD$23)+(((PI()*($C$21/2)^2*(($C$21/2)*$AZ$23))/3)*$L$1177),(($D$18*$L$1177)+((PI()*(($C$21/2)^2)*($G$20-$K1292))*$L$1177))+((($D$18+$H$18)/3)*$BD$23)-(((PI()*($C$21/2)^2*(($C$21/2)*$AZ$23))/3)*$L$1177)))</f>
        <v>166742.16072420331</v>
      </c>
      <c r="M1292" s="73"/>
      <c r="N1292" s="73"/>
      <c r="O1292" s="73"/>
      <c r="P1292" s="73"/>
      <c r="Q1292" s="73"/>
      <c r="R1292" s="73"/>
      <c r="S1292" s="73"/>
      <c r="T1292" s="73"/>
      <c r="U1292" s="73"/>
      <c r="V1292" s="73"/>
      <c r="W1292" s="73"/>
      <c r="X1292" s="73"/>
      <c r="Y1292" s="73"/>
      <c r="Z1292" s="73"/>
      <c r="AA1292" s="73"/>
      <c r="AB1292" s="73"/>
      <c r="AC1292" s="73"/>
      <c r="AD1292" s="73"/>
      <c r="AE1292" s="73"/>
      <c r="AF1292" s="73"/>
      <c r="AG1292" s="73"/>
      <c r="AH1292" s="73"/>
      <c r="AI1292" s="73"/>
      <c r="AJ1292" s="73"/>
    </row>
    <row r="1293" spans="1:36" x14ac:dyDescent="0.3">
      <c r="A1293">
        <v>11.4</v>
      </c>
      <c r="B1293" s="79">
        <f t="shared" si="175"/>
        <v>162926.98980641944</v>
      </c>
      <c r="C1293" s="53">
        <v>11.4</v>
      </c>
      <c r="D1293" s="80">
        <f>IF($C1293&gt;$G$20,IF('Silo Levels'!$L$28="Pumping",((PI()*((($C$19+$G$20)-$C1293)*($O$20/($O$19/2)))^2*((($O$20+$G$20)-$C1293))/3)*$D$1177)+(((PI()*((($C$19+$G$20)-$C1293)*($O$20/($O$19/2)))^2*(((($C$19+$G$20)-$C1293)*($O$20/($O$19/2)))*$AZ$21))/3)*$D$1177),(((PI()*((($C$19+$G$20)-$C1293)*($O$20/($O$19/2)))^2*((($O$20+$G$20)-$C1293)/3))*$D$1177)-((PI()*((($C$19+$G$20)-$C1293)*($O$20/($O$19/2)))^2*(((($C$19+$G$20)-$C1293)*($O$20/($O$19/2)))*$AZ$21)/3)*$D$1177))),IF('Silo Levels'!$L$28="Pumping",(($D$18*$D$1177)+((PI()*(($C$21/2)^2)*($G$20-$C1293))*$D$1177))+((($D$18+$H$18)/3)*$BD$21)+(((PI()*($C$21/2)^2*(($C$21/2)*$AZ$21))/3)*$D$1177),(($D$18*$D$1177)+((PI()*(($C$21/2)^2)*($G$20-$C1293))*$D$1177))+((($D$18+$H$18)/3)*$BD$21)-(((PI()*($C$21/2)^2*(($C$21/2)*$AZ$21))/3)*$D$1177)))</f>
        <v>159076.82745514129</v>
      </c>
      <c r="E1293" s="73">
        <v>11.4</v>
      </c>
      <c r="F1293" s="79">
        <f t="shared" si="177"/>
        <v>164926.5120332459</v>
      </c>
      <c r="G1293" s="53">
        <v>11.4</v>
      </c>
      <c r="H1293" s="80">
        <f>IF($G1293&gt;$G$20,IF('Silo Levels'!$L$29="Pumping",((PI()*((($C$19+$G$20)-$G1293)*($O$20/($O$19/2)))^2*((($O$20+$G$20)-$G1293))/3)*$H$1177)+(((PI()*((($C$19+$G$20)-$G1293)*($O$20/($O$19/2)))^2*(((($C$19+$G$20)-$G1293)*($O$20/($O$19/2)))*$AZ$22))/3)*$H$1177),(((PI()*((($C$19+$G$20)-$G1293)*($O$20/($O$19/2)))^2*((($O$20+$G$20)-$G1293)/3))*$H$1177)-((PI()*((($C$19+$G$20)-$G1293)*($O$20/($O$19/2)))^2*(((($C$19+$G$20)-$G1293)*($O$20/($O$19/2)))*$AZ$22)/3)*$H$1177))),IF('Silo Levels'!$L$29="Pumping",(($D$18*$H$1177)+((PI()*(($C$21/2)^2)*($G$20-$G1293))*$H$1177))+((($D$18+$H$18)/3)*$BD$22)+(((PI()*($C$21/2)^2*(($C$21/2)*$AZ$22))/3)*$H$1177),(($D$18*$H$1177)+((PI()*(($C$21/2)^2)*($G$20-$G1293))*$H$1177))+((($D$18+$H$18)/3)*$BD$22)-(((PI()*($C$21/2)^2*(($C$21/2)*$AZ$22))/3)*$H$1177)))</f>
        <v>161028.22265257678</v>
      </c>
      <c r="I1293" s="73">
        <v>11.4</v>
      </c>
      <c r="J1293" s="79">
        <f t="shared" si="176"/>
        <v>170367.07251089002</v>
      </c>
      <c r="K1293" s="53">
        <v>11.4</v>
      </c>
      <c r="L1293" s="80">
        <f>IF($K1293&gt;$G$20,IF('Silo Levels'!$L$30="Pumping",((PI()*((($C$19+$G$20)-$K1293)*($O$20/($O$19/2)))^2*((($O$20+$G$20)-$K1293))/3)*$L$1177)+(((PI()*((($C$19+$G$20)-$K1293)*($O$20/($O$19/2)))^2*(((($C$19+$G$20)-$K1293)*($O$20/($O$19/2)))*$AZ$23))/3)*$L$1177),(((PI()*((($C$19+$G$20)-$K1293)*($O$20/($O$19/2)))^2*((($O$20+$G$20)-$K1293)/3))*$L$1177)-((PI()*((($C$19+$G$20)-$K1293)*($O$20/($O$19/2)))^2*(((($C$19+$G$20)-$K1293)*($O$20/($O$19/2)))*$AZ$23)/3)*$L$1177))),IF('Silo Levels'!$L$30="Pumping",(($D$18*$L$1177)+((PI()*(($C$21/2)^2)*($G$20-$K1293))*$L$1177))+((($D$18+$H$18)/3)*$BD$23)+(((PI()*($C$21/2)^2*(($C$21/2)*$AZ$23))/3)*$L$1177),(($D$18*$L$1177)+((PI()*(($C$21/2)^2)*($G$20-$K1293))*$L$1177))+((($D$18+$H$18)/3)*$BD$23)-(((PI()*($C$21/2)^2*(($C$21/2)*$AZ$23))/3)*$L$1177)))</f>
        <v>166337.83284094778</v>
      </c>
      <c r="M1293" s="73"/>
      <c r="N1293" s="73"/>
      <c r="O1293" s="73"/>
      <c r="P1293" s="73"/>
      <c r="Q1293" s="73"/>
      <c r="R1293" s="73"/>
      <c r="S1293" s="73"/>
      <c r="T1293" s="73"/>
      <c r="U1293" s="73"/>
      <c r="V1293" s="73"/>
      <c r="W1293" s="73"/>
      <c r="X1293" s="73"/>
      <c r="Y1293" s="73"/>
      <c r="Z1293" s="73"/>
      <c r="AA1293" s="73"/>
      <c r="AB1293" s="73"/>
      <c r="AC1293" s="73"/>
      <c r="AD1293" s="73"/>
      <c r="AE1293" s="73"/>
      <c r="AF1293" s="73"/>
      <c r="AG1293" s="73"/>
      <c r="AH1293" s="73"/>
      <c r="AI1293" s="73"/>
      <c r="AJ1293" s="73"/>
    </row>
    <row r="1294" spans="1:36" x14ac:dyDescent="0.3">
      <c r="A1294">
        <v>11.5</v>
      </c>
      <c r="B1294" s="79">
        <f t="shared" si="175"/>
        <v>162540.63205130858</v>
      </c>
      <c r="C1294" s="53">
        <v>11.5</v>
      </c>
      <c r="D1294" s="80">
        <f>IF($C1294&gt;$G$20,IF('Silo Levels'!$L$28="Pumping",((PI()*((($C$19+$G$20)-$C1294)*($O$20/($O$19/2)))^2*((($O$20+$G$20)-$C1294))/3)*$D$1177)+(((PI()*((($C$19+$G$20)-$C1294)*($O$20/($O$19/2)))^2*(((($C$19+$G$20)-$C1294)*($O$20/($O$19/2)))*$AZ$21))/3)*$D$1177),(((PI()*((($C$19+$G$20)-$C1294)*($O$20/($O$19/2)))^2*((($O$20+$G$20)-$C1294)/3))*$D$1177)-((PI()*((($C$19+$G$20)-$C1294)*($O$20/($O$19/2)))^2*(((($C$19+$G$20)-$C1294)*($O$20/($O$19/2)))*$AZ$21)/3)*$D$1177))),IF('Silo Levels'!$L$28="Pumping",(($D$18*$D$1177)+((PI()*(($C$21/2)^2)*($G$20-$C1294))*$D$1177))+((($D$18+$H$18)/3)*$BD$21)+(((PI()*($C$21/2)^2*(($C$21/2)*$AZ$21))/3)*$D$1177),(($D$18*$D$1177)+((PI()*(($C$21/2)^2)*($G$20-$C1294))*$D$1177))+((($D$18+$H$18)/3)*$BD$21)-(((PI()*($C$21/2)^2*(($C$21/2)*$AZ$21))/3)*$D$1177)))</f>
        <v>158690.46970003043</v>
      </c>
      <c r="E1294" s="73">
        <v>11.5</v>
      </c>
      <c r="F1294" s="79">
        <f t="shared" si="177"/>
        <v>164535.32480619618</v>
      </c>
      <c r="G1294" s="53">
        <v>11.5</v>
      </c>
      <c r="H1294" s="80">
        <f>IF($G1294&gt;$G$20,IF('Silo Levels'!$L$29="Pumping",((PI()*((($C$19+$G$20)-$G1294)*($O$20/($O$19/2)))^2*((($O$20+$G$20)-$G1294))/3)*$H$1177)+(((PI()*((($C$19+$G$20)-$G1294)*($O$20/($O$19/2)))^2*(((($C$19+$G$20)-$G1294)*($O$20/($O$19/2)))*$AZ$22))/3)*$H$1177),(((PI()*((($C$19+$G$20)-$G1294)*($O$20/($O$19/2)))^2*((($O$20+$G$20)-$G1294)/3))*$H$1177)-((PI()*((($C$19+$G$20)-$G1294)*($O$20/($O$19/2)))^2*(((($C$19+$G$20)-$G1294)*($O$20/($O$19/2)))*$AZ$22)/3)*$H$1177))),IF('Silo Levels'!$L$29="Pumping",(($D$18*$H$1177)+((PI()*(($C$21/2)^2)*($G$20-$G1294))*$H$1177))+((($D$18+$H$18)/3)*$BD$22)+(((PI()*($C$21/2)^2*(($C$21/2)*$AZ$22))/3)*$H$1177),(($D$18*$H$1177)+((PI()*(($C$21/2)^2)*($G$20-$G1294))*$H$1177))+((($D$18+$H$18)/3)*$BD$22)-(((PI()*($C$21/2)^2*(($C$21/2)*$AZ$22))/3)*$H$1177)))</f>
        <v>160637.03542552705</v>
      </c>
      <c r="I1294" s="73">
        <v>11.5</v>
      </c>
      <c r="J1294" s="79">
        <f t="shared" si="176"/>
        <v>169962.7446276345</v>
      </c>
      <c r="K1294" s="53">
        <v>11.5</v>
      </c>
      <c r="L1294" s="80">
        <f>IF($K1294&gt;$G$20,IF('Silo Levels'!$L$30="Pumping",((PI()*((($C$19+$G$20)-$K1294)*($O$20/($O$19/2)))^2*((($O$20+$G$20)-$K1294))/3)*$L$1177)+(((PI()*((($C$19+$G$20)-$K1294)*($O$20/($O$19/2)))^2*(((($C$19+$G$20)-$K1294)*($O$20/($O$19/2)))*$AZ$23))/3)*$L$1177),(((PI()*((($C$19+$G$20)-$K1294)*($O$20/($O$19/2)))^2*((($O$20+$G$20)-$K1294)/3))*$L$1177)-((PI()*((($C$19+$G$20)-$K1294)*($O$20/($O$19/2)))^2*(((($C$19+$G$20)-$K1294)*($O$20/($O$19/2)))*$AZ$23)/3)*$L$1177))),IF('Silo Levels'!$L$30="Pumping",(($D$18*$L$1177)+((PI()*(($C$21/2)^2)*($G$20-$K1294))*$L$1177))+((($D$18+$H$18)/3)*$BD$23)+(((PI()*($C$21/2)^2*(($C$21/2)*$AZ$23))/3)*$L$1177),(($D$18*$L$1177)+((PI()*(($C$21/2)^2)*($G$20-$K1294))*$L$1177))+((($D$18+$H$18)/3)*$BD$23)-(((PI()*($C$21/2)^2*(($C$21/2)*$AZ$23))/3)*$L$1177)))</f>
        <v>165933.50495769226</v>
      </c>
      <c r="M1294" s="73"/>
      <c r="N1294" s="73"/>
      <c r="O1294" s="73"/>
      <c r="P1294" s="73"/>
      <c r="Q1294" s="73"/>
      <c r="R1294" s="73"/>
      <c r="S1294" s="73"/>
      <c r="T1294" s="73"/>
      <c r="U1294" s="73"/>
      <c r="V1294" s="73"/>
      <c r="W1294" s="73"/>
      <c r="X1294" s="73"/>
      <c r="Y1294" s="73"/>
      <c r="Z1294" s="73"/>
      <c r="AA1294" s="73"/>
      <c r="AB1294" s="73"/>
      <c r="AC1294" s="73"/>
      <c r="AD1294" s="73"/>
      <c r="AE1294" s="73"/>
      <c r="AF1294" s="73"/>
      <c r="AG1294" s="73"/>
      <c r="AH1294" s="73"/>
      <c r="AI1294" s="73"/>
      <c r="AJ1294" s="73"/>
    </row>
    <row r="1295" spans="1:36" x14ac:dyDescent="0.3">
      <c r="A1295">
        <v>11.6</v>
      </c>
      <c r="B1295" s="79">
        <f t="shared" si="175"/>
        <v>162154.27429619775</v>
      </c>
      <c r="C1295" s="53">
        <v>11.6</v>
      </c>
      <c r="D1295" s="80">
        <f>IF($C1295&gt;$G$20,IF('Silo Levels'!$L$28="Pumping",((PI()*((($C$19+$G$20)-$C1295)*($O$20/($O$19/2)))^2*((($O$20+$G$20)-$C1295))/3)*$D$1177)+(((PI()*((($C$19+$G$20)-$C1295)*($O$20/($O$19/2)))^2*(((($C$19+$G$20)-$C1295)*($O$20/($O$19/2)))*$AZ$21))/3)*$D$1177),(((PI()*((($C$19+$G$20)-$C1295)*($O$20/($O$19/2)))^2*((($O$20+$G$20)-$C1295)/3))*$D$1177)-((PI()*((($C$19+$G$20)-$C1295)*($O$20/($O$19/2)))^2*(((($C$19+$G$20)-$C1295)*($O$20/($O$19/2)))*$AZ$21)/3)*$D$1177))),IF('Silo Levels'!$L$28="Pumping",(($D$18*$D$1177)+((PI()*(($C$21/2)^2)*($G$20-$C1295))*$D$1177))+((($D$18+$H$18)/3)*$BD$21)+(((PI()*($C$21/2)^2*(($C$21/2)*$AZ$21))/3)*$D$1177),(($D$18*$D$1177)+((PI()*(($C$21/2)^2)*($G$20-$C1295))*$D$1177))+((($D$18+$H$18)/3)*$BD$21)-(((PI()*($C$21/2)^2*(($C$21/2)*$AZ$21))/3)*$D$1177)))</f>
        <v>158304.1119449196</v>
      </c>
      <c r="E1295" s="73">
        <v>11.6</v>
      </c>
      <c r="F1295" s="79">
        <f t="shared" si="177"/>
        <v>164144.13757914645</v>
      </c>
      <c r="G1295" s="53">
        <v>11.6</v>
      </c>
      <c r="H1295" s="80">
        <f>IF($G1295&gt;$G$20,IF('Silo Levels'!$L$29="Pumping",((PI()*((($C$19+$G$20)-$G1295)*($O$20/($O$19/2)))^2*((($O$20+$G$20)-$G1295))/3)*$H$1177)+(((PI()*((($C$19+$G$20)-$G1295)*($O$20/($O$19/2)))^2*(((($C$19+$G$20)-$G1295)*($O$20/($O$19/2)))*$AZ$22))/3)*$H$1177),(((PI()*((($C$19+$G$20)-$G1295)*($O$20/($O$19/2)))^2*((($O$20+$G$20)-$G1295)/3))*$H$1177)-((PI()*((($C$19+$G$20)-$G1295)*($O$20/($O$19/2)))^2*(((($C$19+$G$20)-$G1295)*($O$20/($O$19/2)))*$AZ$22)/3)*$H$1177))),IF('Silo Levels'!$L$29="Pumping",(($D$18*$H$1177)+((PI()*(($C$21/2)^2)*($G$20-$G1295))*$H$1177))+((($D$18+$H$18)/3)*$BD$22)+(((PI()*($C$21/2)^2*(($C$21/2)*$AZ$22))/3)*$H$1177),(($D$18*$H$1177)+((PI()*(($C$21/2)^2)*($G$20-$G1295))*$H$1177))+((($D$18+$H$18)/3)*$BD$22)-(((PI()*($C$21/2)^2*(($C$21/2)*$AZ$22))/3)*$H$1177)))</f>
        <v>160245.84819847732</v>
      </c>
      <c r="I1295" s="73">
        <v>11.6</v>
      </c>
      <c r="J1295" s="79">
        <f t="shared" si="176"/>
        <v>169558.41674437895</v>
      </c>
      <c r="K1295" s="53">
        <v>11.6</v>
      </c>
      <c r="L1295" s="80">
        <f>IF($K1295&gt;$G$20,IF('Silo Levels'!$L$30="Pumping",((PI()*((($C$19+$G$20)-$K1295)*($O$20/($O$19/2)))^2*((($O$20+$G$20)-$K1295))/3)*$L$1177)+(((PI()*((($C$19+$G$20)-$K1295)*($O$20/($O$19/2)))^2*(((($C$19+$G$20)-$K1295)*($O$20/($O$19/2)))*$AZ$23))/3)*$L$1177),(((PI()*((($C$19+$G$20)-$K1295)*($O$20/($O$19/2)))^2*((($O$20+$G$20)-$K1295)/3))*$L$1177)-((PI()*((($C$19+$G$20)-$K1295)*($O$20/($O$19/2)))^2*(((($C$19+$G$20)-$K1295)*($O$20/($O$19/2)))*$AZ$23)/3)*$L$1177))),IF('Silo Levels'!$L$30="Pumping",(($D$18*$L$1177)+((PI()*(($C$21/2)^2)*($G$20-$K1295))*$L$1177))+((($D$18+$H$18)/3)*$BD$23)+(((PI()*($C$21/2)^2*(($C$21/2)*$AZ$23))/3)*$L$1177),(($D$18*$L$1177)+((PI()*(($C$21/2)^2)*($G$20-$K1295))*$L$1177))+((($D$18+$H$18)/3)*$BD$23)-(((PI()*($C$21/2)^2*(($C$21/2)*$AZ$23))/3)*$L$1177)))</f>
        <v>165529.17707443671</v>
      </c>
      <c r="M1295" s="73"/>
      <c r="N1295" s="73"/>
      <c r="O1295" s="73"/>
      <c r="P1295" s="73"/>
      <c r="Q1295" s="73"/>
      <c r="R1295" s="73"/>
      <c r="S1295" s="73"/>
      <c r="T1295" s="73"/>
      <c r="U1295" s="73"/>
      <c r="V1295" s="73"/>
      <c r="W1295" s="73"/>
      <c r="X1295" s="73"/>
      <c r="Y1295" s="73"/>
      <c r="Z1295" s="73"/>
      <c r="AA1295" s="73"/>
      <c r="AB1295" s="73"/>
      <c r="AC1295" s="73"/>
      <c r="AD1295" s="73"/>
      <c r="AE1295" s="73"/>
      <c r="AF1295" s="73"/>
      <c r="AG1295" s="73"/>
      <c r="AH1295" s="73"/>
      <c r="AI1295" s="73"/>
      <c r="AJ1295" s="73"/>
    </row>
    <row r="1296" spans="1:36" x14ac:dyDescent="0.3">
      <c r="A1296">
        <v>11.7</v>
      </c>
      <c r="B1296" s="79">
        <f t="shared" si="175"/>
        <v>161767.91654108692</v>
      </c>
      <c r="C1296" s="53">
        <v>11.7</v>
      </c>
      <c r="D1296" s="80">
        <f>IF($C1296&gt;$G$20,IF('Silo Levels'!$L$28="Pumping",((PI()*((($C$19+$G$20)-$C1296)*($O$20/($O$19/2)))^2*((($O$20+$G$20)-$C1296))/3)*$D$1177)+(((PI()*((($C$19+$G$20)-$C1296)*($O$20/($O$19/2)))^2*(((($C$19+$G$20)-$C1296)*($O$20/($O$19/2)))*$AZ$21))/3)*$D$1177),(((PI()*((($C$19+$G$20)-$C1296)*($O$20/($O$19/2)))^2*((($O$20+$G$20)-$C1296)/3))*$D$1177)-((PI()*((($C$19+$G$20)-$C1296)*($O$20/($O$19/2)))^2*(((($C$19+$G$20)-$C1296)*($O$20/($O$19/2)))*$AZ$21)/3)*$D$1177))),IF('Silo Levels'!$L$28="Pumping",(($D$18*$D$1177)+((PI()*(($C$21/2)^2)*($G$20-$C1296))*$D$1177))+((($D$18+$H$18)/3)*$BD$21)+(((PI()*($C$21/2)^2*(($C$21/2)*$AZ$21))/3)*$D$1177),(($D$18*$D$1177)+((PI()*(($C$21/2)^2)*($G$20-$C1296))*$D$1177))+((($D$18+$H$18)/3)*$BD$21)-(((PI()*($C$21/2)^2*(($C$21/2)*$AZ$21))/3)*$D$1177)))</f>
        <v>157917.75418980877</v>
      </c>
      <c r="E1296" s="73">
        <v>11.7</v>
      </c>
      <c r="F1296" s="79">
        <f t="shared" si="177"/>
        <v>163752.95035209676</v>
      </c>
      <c r="G1296" s="53">
        <v>11.7</v>
      </c>
      <c r="H1296" s="80">
        <f>IF($G1296&gt;$G$20,IF('Silo Levels'!$L$29="Pumping",((PI()*((($C$19+$G$20)-$G1296)*($O$20/($O$19/2)))^2*((($O$20+$G$20)-$G1296))/3)*$H$1177)+(((PI()*((($C$19+$G$20)-$G1296)*($O$20/($O$19/2)))^2*(((($C$19+$G$20)-$G1296)*($O$20/($O$19/2)))*$AZ$22))/3)*$H$1177),(((PI()*((($C$19+$G$20)-$G1296)*($O$20/($O$19/2)))^2*((($O$20+$G$20)-$G1296)/3))*$H$1177)-((PI()*((($C$19+$G$20)-$G1296)*($O$20/($O$19/2)))^2*(((($C$19+$G$20)-$G1296)*($O$20/($O$19/2)))*$AZ$22)/3)*$H$1177))),IF('Silo Levels'!$L$29="Pumping",(($D$18*$H$1177)+((PI()*(($C$21/2)^2)*($G$20-$G1296))*$H$1177))+((($D$18+$H$18)/3)*$BD$22)+(((PI()*($C$21/2)^2*(($C$21/2)*$AZ$22))/3)*$H$1177),(($D$18*$H$1177)+((PI()*(($C$21/2)^2)*($G$20-$G1296))*$H$1177))+((($D$18+$H$18)/3)*$BD$22)-(((PI()*($C$21/2)^2*(($C$21/2)*$AZ$22))/3)*$H$1177)))</f>
        <v>159854.66097142763</v>
      </c>
      <c r="I1296" s="73">
        <v>11.7</v>
      </c>
      <c r="J1296" s="79">
        <f t="shared" si="176"/>
        <v>169154.08886112345</v>
      </c>
      <c r="K1296" s="53">
        <v>11.7</v>
      </c>
      <c r="L1296" s="80">
        <f>IF($K1296&gt;$G$20,IF('Silo Levels'!$L$30="Pumping",((PI()*((($C$19+$G$20)-$K1296)*($O$20/($O$19/2)))^2*((($O$20+$G$20)-$K1296))/3)*$L$1177)+(((PI()*((($C$19+$G$20)-$K1296)*($O$20/($O$19/2)))^2*(((($C$19+$G$20)-$K1296)*($O$20/($O$19/2)))*$AZ$23))/3)*$L$1177),(((PI()*((($C$19+$G$20)-$K1296)*($O$20/($O$19/2)))^2*((($O$20+$G$20)-$K1296)/3))*$L$1177)-((PI()*((($C$19+$G$20)-$K1296)*($O$20/($O$19/2)))^2*(((($C$19+$G$20)-$K1296)*($O$20/($O$19/2)))*$AZ$23)/3)*$L$1177))),IF('Silo Levels'!$L$30="Pumping",(($D$18*$L$1177)+((PI()*(($C$21/2)^2)*($G$20-$K1296))*$L$1177))+((($D$18+$H$18)/3)*$BD$23)+(((PI()*($C$21/2)^2*(($C$21/2)*$AZ$23))/3)*$L$1177),(($D$18*$L$1177)+((PI()*(($C$21/2)^2)*($G$20-$K1296))*$L$1177))+((($D$18+$H$18)/3)*$BD$23)-(((PI()*($C$21/2)^2*(($C$21/2)*$AZ$23))/3)*$L$1177)))</f>
        <v>165124.84919118122</v>
      </c>
      <c r="M1296" s="73"/>
      <c r="N1296" s="73"/>
      <c r="O1296" s="73"/>
      <c r="P1296" s="73"/>
      <c r="Q1296" s="73"/>
      <c r="R1296" s="73"/>
      <c r="S1296" s="73"/>
      <c r="T1296" s="73"/>
      <c r="U1296" s="73"/>
      <c r="V1296" s="73"/>
      <c r="W1296" s="73"/>
      <c r="X1296" s="73"/>
      <c r="Y1296" s="73"/>
      <c r="Z1296" s="73"/>
      <c r="AA1296" s="73"/>
      <c r="AB1296" s="73"/>
      <c r="AC1296" s="73"/>
      <c r="AD1296" s="73"/>
      <c r="AE1296" s="73"/>
      <c r="AF1296" s="73"/>
      <c r="AG1296" s="73"/>
      <c r="AH1296" s="73"/>
      <c r="AI1296" s="73"/>
      <c r="AJ1296" s="73"/>
    </row>
    <row r="1297" spans="1:36" x14ac:dyDescent="0.3">
      <c r="A1297">
        <v>11.8</v>
      </c>
      <c r="B1297" s="79">
        <f t="shared" si="175"/>
        <v>161381.55878597609</v>
      </c>
      <c r="C1297" s="53">
        <v>11.8</v>
      </c>
      <c r="D1297" s="80">
        <f>IF($C1297&gt;$G$20,IF('Silo Levels'!$L$28="Pumping",((PI()*((($C$19+$G$20)-$C1297)*($O$20/($O$19/2)))^2*((($O$20+$G$20)-$C1297))/3)*$D$1177)+(((PI()*((($C$19+$G$20)-$C1297)*($O$20/($O$19/2)))^2*(((($C$19+$G$20)-$C1297)*($O$20/($O$19/2)))*$AZ$21))/3)*$D$1177),(((PI()*((($C$19+$G$20)-$C1297)*($O$20/($O$19/2)))^2*((($O$20+$G$20)-$C1297)/3))*$D$1177)-((PI()*((($C$19+$G$20)-$C1297)*($O$20/($O$19/2)))^2*(((($C$19+$G$20)-$C1297)*($O$20/($O$19/2)))*$AZ$21)/3)*$D$1177))),IF('Silo Levels'!$L$28="Pumping",(($D$18*$D$1177)+((PI()*(($C$21/2)^2)*($G$20-$C1297))*$D$1177))+((($D$18+$H$18)/3)*$BD$21)+(((PI()*($C$21/2)^2*(($C$21/2)*$AZ$21))/3)*$D$1177),(($D$18*$D$1177)+((PI()*(($C$21/2)^2)*($G$20-$C1297))*$D$1177))+((($D$18+$H$18)/3)*$BD$21)-(((PI()*($C$21/2)^2*(($C$21/2)*$AZ$21))/3)*$D$1177)))</f>
        <v>157531.39643469793</v>
      </c>
      <c r="E1297" s="73">
        <v>11.8</v>
      </c>
      <c r="F1297" s="79">
        <f t="shared" si="177"/>
        <v>163361.763125047</v>
      </c>
      <c r="G1297" s="53">
        <v>11.8</v>
      </c>
      <c r="H1297" s="80">
        <f>IF($G1297&gt;$G$20,IF('Silo Levels'!$L$29="Pumping",((PI()*((($C$19+$G$20)-$G1297)*($O$20/($O$19/2)))^2*((($O$20+$G$20)-$G1297))/3)*$H$1177)+(((PI()*((($C$19+$G$20)-$G1297)*($O$20/($O$19/2)))^2*(((($C$19+$G$20)-$G1297)*($O$20/($O$19/2)))*$AZ$22))/3)*$H$1177),(((PI()*((($C$19+$G$20)-$G1297)*($O$20/($O$19/2)))^2*((($O$20+$G$20)-$G1297)/3))*$H$1177)-((PI()*((($C$19+$G$20)-$G1297)*($O$20/($O$19/2)))^2*(((($C$19+$G$20)-$G1297)*($O$20/($O$19/2)))*$AZ$22)/3)*$H$1177))),IF('Silo Levels'!$L$29="Pumping",(($D$18*$H$1177)+((PI()*(($C$21/2)^2)*($G$20-$G1297))*$H$1177))+((($D$18+$H$18)/3)*$BD$22)+(((PI()*($C$21/2)^2*(($C$21/2)*$AZ$22))/3)*$H$1177),(($D$18*$H$1177)+((PI()*(($C$21/2)^2)*($G$20-$G1297))*$H$1177))+((($D$18+$H$18)/3)*$BD$22)-(((PI()*($C$21/2)^2*(($C$21/2)*$AZ$22))/3)*$H$1177)))</f>
        <v>159463.47374437787</v>
      </c>
      <c r="I1297" s="73">
        <v>11.8</v>
      </c>
      <c r="J1297" s="79">
        <f t="shared" si="176"/>
        <v>168749.76097786793</v>
      </c>
      <c r="K1297" s="53">
        <v>11.8</v>
      </c>
      <c r="L1297" s="80">
        <f>IF($K1297&gt;$G$20,IF('Silo Levels'!$L$30="Pumping",((PI()*((($C$19+$G$20)-$K1297)*($O$20/($O$19/2)))^2*((($O$20+$G$20)-$K1297))/3)*$L$1177)+(((PI()*((($C$19+$G$20)-$K1297)*($O$20/($O$19/2)))^2*(((($C$19+$G$20)-$K1297)*($O$20/($O$19/2)))*$AZ$23))/3)*$L$1177),(((PI()*((($C$19+$G$20)-$K1297)*($O$20/($O$19/2)))^2*((($O$20+$G$20)-$K1297)/3))*$L$1177)-((PI()*((($C$19+$G$20)-$K1297)*($O$20/($O$19/2)))^2*(((($C$19+$G$20)-$K1297)*($O$20/($O$19/2)))*$AZ$23)/3)*$L$1177))),IF('Silo Levels'!$L$30="Pumping",(($D$18*$L$1177)+((PI()*(($C$21/2)^2)*($G$20-$K1297))*$L$1177))+((($D$18+$H$18)/3)*$BD$23)+(((PI()*($C$21/2)^2*(($C$21/2)*$AZ$23))/3)*$L$1177),(($D$18*$L$1177)+((PI()*(($C$21/2)^2)*($G$20-$K1297))*$L$1177))+((($D$18+$H$18)/3)*$BD$23)-(((PI()*($C$21/2)^2*(($C$21/2)*$AZ$23))/3)*$L$1177)))</f>
        <v>164720.52130792569</v>
      </c>
      <c r="M1297" s="73"/>
      <c r="N1297" s="73"/>
      <c r="O1297" s="73"/>
      <c r="P1297" s="73"/>
      <c r="Q1297" s="73"/>
      <c r="R1297" s="73"/>
      <c r="S1297" s="73"/>
      <c r="T1297" s="73"/>
      <c r="U1297" s="73"/>
      <c r="V1297" s="73"/>
      <c r="W1297" s="73"/>
      <c r="X1297" s="73"/>
      <c r="Y1297" s="73"/>
      <c r="Z1297" s="73"/>
      <c r="AA1297" s="73"/>
      <c r="AB1297" s="73"/>
      <c r="AC1297" s="73"/>
      <c r="AD1297" s="73"/>
      <c r="AE1297" s="73"/>
      <c r="AF1297" s="73"/>
      <c r="AG1297" s="73"/>
      <c r="AH1297" s="73"/>
      <c r="AI1297" s="73"/>
      <c r="AJ1297" s="73"/>
    </row>
    <row r="1298" spans="1:36" x14ac:dyDescent="0.3">
      <c r="A1298">
        <v>11.9</v>
      </c>
      <c r="B1298" s="79">
        <f t="shared" si="175"/>
        <v>160995.20103086525</v>
      </c>
      <c r="C1298" s="53">
        <v>11.9</v>
      </c>
      <c r="D1298" s="80">
        <f>IF($C1298&gt;$G$20,IF('Silo Levels'!$L$28="Pumping",((PI()*((($C$19+$G$20)-$C1298)*($O$20/($O$19/2)))^2*((($O$20+$G$20)-$C1298))/3)*$D$1177)+(((PI()*((($C$19+$G$20)-$C1298)*($O$20/($O$19/2)))^2*(((($C$19+$G$20)-$C1298)*($O$20/($O$19/2)))*$AZ$21))/3)*$D$1177),(((PI()*((($C$19+$G$20)-$C1298)*($O$20/($O$19/2)))^2*((($O$20+$G$20)-$C1298)/3))*$D$1177)-((PI()*((($C$19+$G$20)-$C1298)*($O$20/($O$19/2)))^2*(((($C$19+$G$20)-$C1298)*($O$20/($O$19/2)))*$AZ$21)/3)*$D$1177))),IF('Silo Levels'!$L$28="Pumping",(($D$18*$D$1177)+((PI()*(($C$21/2)^2)*($G$20-$C1298))*$D$1177))+((($D$18+$H$18)/3)*$BD$21)+(((PI()*($C$21/2)^2*(($C$21/2)*$AZ$21))/3)*$D$1177),(($D$18*$D$1177)+((PI()*(($C$21/2)^2)*($G$20-$C1298))*$D$1177))+((($D$18+$H$18)/3)*$BD$21)-(((PI()*($C$21/2)^2*(($C$21/2)*$AZ$21))/3)*$D$1177)))</f>
        <v>157145.0386795871</v>
      </c>
      <c r="E1298" s="73">
        <v>11.9</v>
      </c>
      <c r="F1298" s="79">
        <f t="shared" si="177"/>
        <v>162970.5758979973</v>
      </c>
      <c r="G1298" s="53">
        <v>11.9</v>
      </c>
      <c r="H1298" s="80">
        <f>IF($G1298&gt;$G$20,IF('Silo Levels'!$L$29="Pumping",((PI()*((($C$19+$G$20)-$G1298)*($O$20/($O$19/2)))^2*((($O$20+$G$20)-$G1298))/3)*$H$1177)+(((PI()*((($C$19+$G$20)-$G1298)*($O$20/($O$19/2)))^2*(((($C$19+$G$20)-$G1298)*($O$20/($O$19/2)))*$AZ$22))/3)*$H$1177),(((PI()*((($C$19+$G$20)-$G1298)*($O$20/($O$19/2)))^2*((($O$20+$G$20)-$G1298)/3))*$H$1177)-((PI()*((($C$19+$G$20)-$G1298)*($O$20/($O$19/2)))^2*(((($C$19+$G$20)-$G1298)*($O$20/($O$19/2)))*$AZ$22)/3)*$H$1177))),IF('Silo Levels'!$L$29="Pumping",(($D$18*$H$1177)+((PI()*(($C$21/2)^2)*($G$20-$G1298))*$H$1177))+((($D$18+$H$18)/3)*$BD$22)+(((PI()*($C$21/2)^2*(($C$21/2)*$AZ$22))/3)*$H$1177),(($D$18*$H$1177)+((PI()*(($C$21/2)^2)*($G$20-$G1298))*$H$1177))+((($D$18+$H$18)/3)*$BD$22)-(((PI()*($C$21/2)^2*(($C$21/2)*$AZ$22))/3)*$H$1177)))</f>
        <v>159072.28651732818</v>
      </c>
      <c r="I1298" s="73">
        <v>11.9</v>
      </c>
      <c r="J1298" s="79">
        <f t="shared" si="176"/>
        <v>168345.43309461241</v>
      </c>
      <c r="K1298" s="53">
        <v>11.9</v>
      </c>
      <c r="L1298" s="80">
        <f>IF($K1298&gt;$G$20,IF('Silo Levels'!$L$30="Pumping",((PI()*((($C$19+$G$20)-$K1298)*($O$20/($O$19/2)))^2*((($O$20+$G$20)-$K1298))/3)*$L$1177)+(((PI()*((($C$19+$G$20)-$K1298)*($O$20/($O$19/2)))^2*(((($C$19+$G$20)-$K1298)*($O$20/($O$19/2)))*$AZ$23))/3)*$L$1177),(((PI()*((($C$19+$G$20)-$K1298)*($O$20/($O$19/2)))^2*((($O$20+$G$20)-$K1298)/3))*$L$1177)-((PI()*((($C$19+$G$20)-$K1298)*($O$20/($O$19/2)))^2*(((($C$19+$G$20)-$K1298)*($O$20/($O$19/2)))*$AZ$23)/3)*$L$1177))),IF('Silo Levels'!$L$30="Pumping",(($D$18*$L$1177)+((PI()*(($C$21/2)^2)*($G$20-$K1298))*$L$1177))+((($D$18+$H$18)/3)*$BD$23)+(((PI()*($C$21/2)^2*(($C$21/2)*$AZ$23))/3)*$L$1177),(($D$18*$L$1177)+((PI()*(($C$21/2)^2)*($G$20-$K1298))*$L$1177))+((($D$18+$H$18)/3)*$BD$23)-(((PI()*($C$21/2)^2*(($C$21/2)*$AZ$23))/3)*$L$1177)))</f>
        <v>164316.19342467017</v>
      </c>
      <c r="M1298" s="73"/>
      <c r="N1298" s="73"/>
      <c r="O1298" s="73"/>
      <c r="P1298" s="73"/>
      <c r="Q1298" s="73"/>
      <c r="R1298" s="73"/>
      <c r="S1298" s="73"/>
      <c r="T1298" s="73"/>
      <c r="U1298" s="73"/>
      <c r="V1298" s="73"/>
      <c r="W1298" s="73"/>
      <c r="X1298" s="73"/>
      <c r="Y1298" s="73"/>
      <c r="Z1298" s="73"/>
      <c r="AA1298" s="73"/>
      <c r="AB1298" s="73"/>
      <c r="AC1298" s="73"/>
      <c r="AD1298" s="73"/>
      <c r="AE1298" s="73"/>
      <c r="AF1298" s="73"/>
      <c r="AG1298" s="73"/>
      <c r="AH1298" s="73"/>
      <c r="AI1298" s="73"/>
      <c r="AJ1298" s="73"/>
    </row>
    <row r="1299" spans="1:36" x14ac:dyDescent="0.3">
      <c r="A1299">
        <v>12</v>
      </c>
      <c r="B1299" s="79">
        <f t="shared" si="175"/>
        <v>160608.84327575442</v>
      </c>
      <c r="C1299" s="53">
        <v>12</v>
      </c>
      <c r="D1299" s="80">
        <f>IF($C1299&gt;$G$20,IF('Silo Levels'!$L$28="Pumping",((PI()*((($C$19+$G$20)-$C1299)*($O$20/($O$19/2)))^2*((($O$20+$G$20)-$C1299))/3)*$D$1177)+(((PI()*((($C$19+$G$20)-$C1299)*($O$20/($O$19/2)))^2*(((($C$19+$G$20)-$C1299)*($O$20/($O$19/2)))*$AZ$21))/3)*$D$1177),(((PI()*((($C$19+$G$20)-$C1299)*($O$20/($O$19/2)))^2*((($O$20+$G$20)-$C1299)/3))*$D$1177)-((PI()*((($C$19+$G$20)-$C1299)*($O$20/($O$19/2)))^2*(((($C$19+$G$20)-$C1299)*($O$20/($O$19/2)))*$AZ$21)/3)*$D$1177))),IF('Silo Levels'!$L$28="Pumping",(($D$18*$D$1177)+((PI()*(($C$21/2)^2)*($G$20-$C1299))*$D$1177))+((($D$18+$H$18)/3)*$BD$21)+(((PI()*($C$21/2)^2*(($C$21/2)*$AZ$21))/3)*$D$1177),(($D$18*$D$1177)+((PI()*(($C$21/2)^2)*($G$20-$C1299))*$D$1177))+((($D$18+$H$18)/3)*$BD$21)-(((PI()*($C$21/2)^2*(($C$21/2)*$AZ$21))/3)*$D$1177)))</f>
        <v>156758.68092447627</v>
      </c>
      <c r="E1299" s="73">
        <v>12</v>
      </c>
      <c r="F1299" s="79">
        <f t="shared" si="177"/>
        <v>162579.38867094758</v>
      </c>
      <c r="G1299" s="53">
        <v>12</v>
      </c>
      <c r="H1299" s="80">
        <f>IF($G1299&gt;$G$20,IF('Silo Levels'!$L$29="Pumping",((PI()*((($C$19+$G$20)-$G1299)*($O$20/($O$19/2)))^2*((($O$20+$G$20)-$G1299))/3)*$H$1177)+(((PI()*((($C$19+$G$20)-$G1299)*($O$20/($O$19/2)))^2*(((($C$19+$G$20)-$G1299)*($O$20/($O$19/2)))*$AZ$22))/3)*$H$1177),(((PI()*((($C$19+$G$20)-$G1299)*($O$20/($O$19/2)))^2*((($O$20+$G$20)-$G1299)/3))*$H$1177)-((PI()*((($C$19+$G$20)-$G1299)*($O$20/($O$19/2)))^2*(((($C$19+$G$20)-$G1299)*($O$20/($O$19/2)))*$AZ$22)/3)*$H$1177))),IF('Silo Levels'!$L$29="Pumping",(($D$18*$H$1177)+((PI()*(($C$21/2)^2)*($G$20-$G1299))*$H$1177))+((($D$18+$H$18)/3)*$BD$22)+(((PI()*($C$21/2)^2*(($C$21/2)*$AZ$22))/3)*$H$1177),(($D$18*$H$1177)+((PI()*(($C$21/2)^2)*($G$20-$G1299))*$H$1177))+((($D$18+$H$18)/3)*$BD$22)-(((PI()*($C$21/2)^2*(($C$21/2)*$AZ$22))/3)*$H$1177)))</f>
        <v>158681.09929027845</v>
      </c>
      <c r="I1299" s="73">
        <v>12</v>
      </c>
      <c r="J1299" s="79">
        <f t="shared" si="176"/>
        <v>167941.10521135689</v>
      </c>
      <c r="K1299" s="53">
        <v>12</v>
      </c>
      <c r="L1299" s="80">
        <f>IF($K1299&gt;$G$20,IF('Silo Levels'!$L$30="Pumping",((PI()*((($C$19+$G$20)-$K1299)*($O$20/($O$19/2)))^2*((($O$20+$G$20)-$K1299))/3)*$L$1177)+(((PI()*((($C$19+$G$20)-$K1299)*($O$20/($O$19/2)))^2*(((($C$19+$G$20)-$K1299)*($O$20/($O$19/2)))*$AZ$23))/3)*$L$1177),(((PI()*((($C$19+$G$20)-$K1299)*($O$20/($O$19/2)))^2*((($O$20+$G$20)-$K1299)/3))*$L$1177)-((PI()*((($C$19+$G$20)-$K1299)*($O$20/($O$19/2)))^2*(((($C$19+$G$20)-$K1299)*($O$20/($O$19/2)))*$AZ$23)/3)*$L$1177))),IF('Silo Levels'!$L$30="Pumping",(($D$18*$L$1177)+((PI()*(($C$21/2)^2)*($G$20-$K1299))*$L$1177))+((($D$18+$H$18)/3)*$BD$23)+(((PI()*($C$21/2)^2*(($C$21/2)*$AZ$23))/3)*$L$1177),(($D$18*$L$1177)+((PI()*(($C$21/2)^2)*($G$20-$K1299))*$L$1177))+((($D$18+$H$18)/3)*$BD$23)-(((PI()*($C$21/2)^2*(($C$21/2)*$AZ$23))/3)*$L$1177)))</f>
        <v>163911.86554141465</v>
      </c>
      <c r="M1299" s="73"/>
      <c r="N1299" s="73"/>
      <c r="O1299" s="73"/>
      <c r="P1299" s="73"/>
      <c r="Q1299" s="73"/>
      <c r="R1299" s="73"/>
      <c r="S1299" s="73"/>
      <c r="T1299" s="73"/>
      <c r="U1299" s="73"/>
      <c r="V1299" s="73"/>
      <c r="W1299" s="73"/>
      <c r="X1299" s="73"/>
      <c r="Y1299" s="73"/>
      <c r="Z1299" s="73"/>
      <c r="AA1299" s="73"/>
      <c r="AB1299" s="73"/>
      <c r="AC1299" s="73"/>
      <c r="AD1299" s="73"/>
      <c r="AE1299" s="73"/>
      <c r="AF1299" s="73"/>
      <c r="AG1299" s="73"/>
      <c r="AH1299" s="73"/>
      <c r="AI1299" s="73"/>
      <c r="AJ1299" s="73"/>
    </row>
    <row r="1300" spans="1:36" x14ac:dyDescent="0.3">
      <c r="A1300">
        <v>12.1</v>
      </c>
      <c r="B1300" s="79">
        <f t="shared" si="175"/>
        <v>160222.48552064356</v>
      </c>
      <c r="C1300" s="53">
        <v>12.1</v>
      </c>
      <c r="D1300" s="80">
        <f>IF($C1300&gt;$G$20,IF('Silo Levels'!$L$28="Pumping",((PI()*((($C$19+$G$20)-$C1300)*($O$20/($O$19/2)))^2*((($O$20+$G$20)-$C1300))/3)*$D$1177)+(((PI()*((($C$19+$G$20)-$C1300)*($O$20/($O$19/2)))^2*(((($C$19+$G$20)-$C1300)*($O$20/($O$19/2)))*$AZ$21))/3)*$D$1177),(((PI()*((($C$19+$G$20)-$C1300)*($O$20/($O$19/2)))^2*((($O$20+$G$20)-$C1300)/3))*$D$1177)-((PI()*((($C$19+$G$20)-$C1300)*($O$20/($O$19/2)))^2*(((($C$19+$G$20)-$C1300)*($O$20/($O$19/2)))*$AZ$21)/3)*$D$1177))),IF('Silo Levels'!$L$28="Pumping",(($D$18*$D$1177)+((PI()*(($C$21/2)^2)*($G$20-$C1300))*$D$1177))+((($D$18+$H$18)/3)*$BD$21)+(((PI()*($C$21/2)^2*(($C$21/2)*$AZ$21))/3)*$D$1177),(($D$18*$D$1177)+((PI()*(($C$21/2)^2)*($G$20-$C1300))*$D$1177))+((($D$18+$H$18)/3)*$BD$21)-(((PI()*($C$21/2)^2*(($C$21/2)*$AZ$21))/3)*$D$1177)))</f>
        <v>156372.32316936541</v>
      </c>
      <c r="E1300" s="73">
        <v>12.1</v>
      </c>
      <c r="F1300" s="79">
        <f t="shared" si="177"/>
        <v>162188.20144389785</v>
      </c>
      <c r="G1300" s="53">
        <v>12.1</v>
      </c>
      <c r="H1300" s="80">
        <f>IF($G1300&gt;$G$20,IF('Silo Levels'!$L$29="Pumping",((PI()*((($C$19+$G$20)-$G1300)*($O$20/($O$19/2)))^2*((($O$20+$G$20)-$G1300))/3)*$H$1177)+(((PI()*((($C$19+$G$20)-$G1300)*($O$20/($O$19/2)))^2*(((($C$19+$G$20)-$G1300)*($O$20/($O$19/2)))*$AZ$22))/3)*$H$1177),(((PI()*((($C$19+$G$20)-$G1300)*($O$20/($O$19/2)))^2*((($O$20+$G$20)-$G1300)/3))*$H$1177)-((PI()*((($C$19+$G$20)-$G1300)*($O$20/($O$19/2)))^2*(((($C$19+$G$20)-$G1300)*($O$20/($O$19/2)))*$AZ$22)/3)*$H$1177))),IF('Silo Levels'!$L$29="Pumping",(($D$18*$H$1177)+((PI()*(($C$21/2)^2)*($G$20-$G1300))*$H$1177))+((($D$18+$H$18)/3)*$BD$22)+(((PI()*($C$21/2)^2*(($C$21/2)*$AZ$22))/3)*$H$1177),(($D$18*$H$1177)+((PI()*(($C$21/2)^2)*($G$20-$G1300))*$H$1177))+((($D$18+$H$18)/3)*$BD$22)-(((PI()*($C$21/2)^2*(($C$21/2)*$AZ$22))/3)*$H$1177)))</f>
        <v>158289.91206322872</v>
      </c>
      <c r="I1300" s="73">
        <v>12.1</v>
      </c>
      <c r="J1300" s="79">
        <f t="shared" si="176"/>
        <v>167536.77732810134</v>
      </c>
      <c r="K1300" s="53">
        <v>12.1</v>
      </c>
      <c r="L1300" s="80">
        <f>IF($K1300&gt;$G$20,IF('Silo Levels'!$L$30="Pumping",((PI()*((($C$19+$G$20)-$K1300)*($O$20/($O$19/2)))^2*((($O$20+$G$20)-$K1300))/3)*$L$1177)+(((PI()*((($C$19+$G$20)-$K1300)*($O$20/($O$19/2)))^2*(((($C$19+$G$20)-$K1300)*($O$20/($O$19/2)))*$AZ$23))/3)*$L$1177),(((PI()*((($C$19+$G$20)-$K1300)*($O$20/($O$19/2)))^2*((($O$20+$G$20)-$K1300)/3))*$L$1177)-((PI()*((($C$19+$G$20)-$K1300)*($O$20/($O$19/2)))^2*(((($C$19+$G$20)-$K1300)*($O$20/($O$19/2)))*$AZ$23)/3)*$L$1177))),IF('Silo Levels'!$L$30="Pumping",(($D$18*$L$1177)+((PI()*(($C$21/2)^2)*($G$20-$K1300))*$L$1177))+((($D$18+$H$18)/3)*$BD$23)+(((PI()*($C$21/2)^2*(($C$21/2)*$AZ$23))/3)*$L$1177),(($D$18*$L$1177)+((PI()*(($C$21/2)^2)*($G$20-$K1300))*$L$1177))+((($D$18+$H$18)/3)*$BD$23)-(((PI()*($C$21/2)^2*(($C$21/2)*$AZ$23))/3)*$L$1177)))</f>
        <v>163507.5376581591</v>
      </c>
      <c r="M1300" s="73"/>
      <c r="N1300" s="73"/>
      <c r="O1300" s="73"/>
      <c r="P1300" s="73"/>
      <c r="Q1300" s="73"/>
      <c r="R1300" s="73"/>
      <c r="S1300" s="73"/>
      <c r="T1300" s="73"/>
      <c r="U1300" s="73"/>
      <c r="V1300" s="73"/>
      <c r="W1300" s="73"/>
      <c r="X1300" s="73"/>
      <c r="Y1300" s="73"/>
      <c r="Z1300" s="73"/>
      <c r="AA1300" s="73"/>
      <c r="AB1300" s="73"/>
      <c r="AC1300" s="73"/>
      <c r="AD1300" s="73"/>
      <c r="AE1300" s="73"/>
      <c r="AF1300" s="73"/>
      <c r="AG1300" s="73"/>
      <c r="AH1300" s="73"/>
      <c r="AI1300" s="73"/>
      <c r="AJ1300" s="73"/>
    </row>
    <row r="1301" spans="1:36" x14ac:dyDescent="0.3">
      <c r="A1301">
        <v>12.2</v>
      </c>
      <c r="B1301" s="79">
        <f t="shared" si="175"/>
        <v>159836.12776553276</v>
      </c>
      <c r="C1301" s="53">
        <v>12.2</v>
      </c>
      <c r="D1301" s="80">
        <f>IF($C1301&gt;$G$20,IF('Silo Levels'!$L$28="Pumping",((PI()*((($C$19+$G$20)-$C1301)*($O$20/($O$19/2)))^2*((($O$20+$G$20)-$C1301))/3)*$D$1177)+(((PI()*((($C$19+$G$20)-$C1301)*($O$20/($O$19/2)))^2*(((($C$19+$G$20)-$C1301)*($O$20/($O$19/2)))*$AZ$21))/3)*$D$1177),(((PI()*((($C$19+$G$20)-$C1301)*($O$20/($O$19/2)))^2*((($O$20+$G$20)-$C1301)/3))*$D$1177)-((PI()*((($C$19+$G$20)-$C1301)*($O$20/($O$19/2)))^2*(((($C$19+$G$20)-$C1301)*($O$20/($O$19/2)))*$AZ$21)/3)*$D$1177))),IF('Silo Levels'!$L$28="Pumping",(($D$18*$D$1177)+((PI()*(($C$21/2)^2)*($G$20-$C1301))*$D$1177))+((($D$18+$H$18)/3)*$BD$21)+(((PI()*($C$21/2)^2*(($C$21/2)*$AZ$21))/3)*$D$1177),(($D$18*$D$1177)+((PI()*(($C$21/2)^2)*($G$20-$C1301))*$D$1177))+((($D$18+$H$18)/3)*$BD$21)-(((PI()*($C$21/2)^2*(($C$21/2)*$AZ$21))/3)*$D$1177)))</f>
        <v>155985.96541425461</v>
      </c>
      <c r="E1301" s="73">
        <v>12.2</v>
      </c>
      <c r="F1301" s="79">
        <f t="shared" si="177"/>
        <v>161797.01421684815</v>
      </c>
      <c r="G1301" s="53">
        <v>12.2</v>
      </c>
      <c r="H1301" s="80">
        <f>IF($G1301&gt;$G$20,IF('Silo Levels'!$L$29="Pumping",((PI()*((($C$19+$G$20)-$G1301)*($O$20/($O$19/2)))^2*((($O$20+$G$20)-$G1301))/3)*$H$1177)+(((PI()*((($C$19+$G$20)-$G1301)*($O$20/($O$19/2)))^2*(((($C$19+$G$20)-$G1301)*($O$20/($O$19/2)))*$AZ$22))/3)*$H$1177),(((PI()*((($C$19+$G$20)-$G1301)*($O$20/($O$19/2)))^2*((($O$20+$G$20)-$G1301)/3))*$H$1177)-((PI()*((($C$19+$G$20)-$G1301)*($O$20/($O$19/2)))^2*(((($C$19+$G$20)-$G1301)*($O$20/($O$19/2)))*$AZ$22)/3)*$H$1177))),IF('Silo Levels'!$L$29="Pumping",(($D$18*$H$1177)+((PI()*(($C$21/2)^2)*($G$20-$G1301))*$H$1177))+((($D$18+$H$18)/3)*$BD$22)+(((PI()*($C$21/2)^2*(($C$21/2)*$AZ$22))/3)*$H$1177),(($D$18*$H$1177)+((PI()*(($C$21/2)^2)*($G$20-$G1301))*$H$1177))+((($D$18+$H$18)/3)*$BD$22)-(((PI()*($C$21/2)^2*(($C$21/2)*$AZ$22))/3)*$H$1177)))</f>
        <v>157898.72483617903</v>
      </c>
      <c r="I1301" s="73">
        <v>12.2</v>
      </c>
      <c r="J1301" s="79">
        <f t="shared" si="176"/>
        <v>167132.44944484584</v>
      </c>
      <c r="K1301" s="53">
        <v>12.2</v>
      </c>
      <c r="L1301" s="80">
        <f>IF($K1301&gt;$G$20,IF('Silo Levels'!$L$30="Pumping",((PI()*((($C$19+$G$20)-$K1301)*($O$20/($O$19/2)))^2*((($O$20+$G$20)-$K1301))/3)*$L$1177)+(((PI()*((($C$19+$G$20)-$K1301)*($O$20/($O$19/2)))^2*(((($C$19+$G$20)-$K1301)*($O$20/($O$19/2)))*$AZ$23))/3)*$L$1177),(((PI()*((($C$19+$G$20)-$K1301)*($O$20/($O$19/2)))^2*((($O$20+$G$20)-$K1301)/3))*$L$1177)-((PI()*((($C$19+$G$20)-$K1301)*($O$20/($O$19/2)))^2*(((($C$19+$G$20)-$K1301)*($O$20/($O$19/2)))*$AZ$23)/3)*$L$1177))),IF('Silo Levels'!$L$30="Pumping",(($D$18*$L$1177)+((PI()*(($C$21/2)^2)*($G$20-$K1301))*$L$1177))+((($D$18+$H$18)/3)*$BD$23)+(((PI()*($C$21/2)^2*(($C$21/2)*$AZ$23))/3)*$L$1177),(($D$18*$L$1177)+((PI()*(($C$21/2)^2)*($G$20-$K1301))*$L$1177))+((($D$18+$H$18)/3)*$BD$23)-(((PI()*($C$21/2)^2*(($C$21/2)*$AZ$23))/3)*$L$1177)))</f>
        <v>163103.2097749036</v>
      </c>
      <c r="M1301" s="73"/>
      <c r="N1301" s="73"/>
      <c r="O1301" s="73"/>
      <c r="P1301" s="73"/>
      <c r="Q1301" s="73"/>
      <c r="R1301" s="73"/>
      <c r="S1301" s="73"/>
      <c r="T1301" s="73"/>
      <c r="U1301" s="73"/>
      <c r="V1301" s="73"/>
      <c r="W1301" s="73"/>
      <c r="X1301" s="73"/>
      <c r="Y1301" s="73"/>
      <c r="Z1301" s="73"/>
      <c r="AA1301" s="73"/>
      <c r="AB1301" s="73"/>
      <c r="AC1301" s="73"/>
      <c r="AD1301" s="73"/>
      <c r="AE1301" s="73"/>
      <c r="AF1301" s="73"/>
      <c r="AG1301" s="73"/>
      <c r="AH1301" s="73"/>
      <c r="AI1301" s="73"/>
      <c r="AJ1301" s="73"/>
    </row>
    <row r="1302" spans="1:36" x14ac:dyDescent="0.3">
      <c r="A1302">
        <v>12.3</v>
      </c>
      <c r="B1302" s="79">
        <f t="shared" si="175"/>
        <v>159449.77001042187</v>
      </c>
      <c r="C1302" s="53">
        <v>12.3</v>
      </c>
      <c r="D1302" s="80">
        <f>IF($C1302&gt;$G$20,IF('Silo Levels'!$L$28="Pumping",((PI()*((($C$19+$G$20)-$C1302)*($O$20/($O$19/2)))^2*((($O$20+$G$20)-$C1302))/3)*$D$1177)+(((PI()*((($C$19+$G$20)-$C1302)*($O$20/($O$19/2)))^2*(((($C$19+$G$20)-$C1302)*($O$20/($O$19/2)))*$AZ$21))/3)*$D$1177),(((PI()*((($C$19+$G$20)-$C1302)*($O$20/($O$19/2)))^2*((($O$20+$G$20)-$C1302)/3))*$D$1177)-((PI()*((($C$19+$G$20)-$C1302)*($O$20/($O$19/2)))^2*(((($C$19+$G$20)-$C1302)*($O$20/($O$19/2)))*$AZ$21)/3)*$D$1177))),IF('Silo Levels'!$L$28="Pumping",(($D$18*$D$1177)+((PI()*(($C$21/2)^2)*($G$20-$C1302))*$D$1177))+((($D$18+$H$18)/3)*$BD$21)+(((PI()*($C$21/2)^2*(($C$21/2)*$AZ$21))/3)*$D$1177),(($D$18*$D$1177)+((PI()*(($C$21/2)^2)*($G$20-$C1302))*$D$1177))+((($D$18+$H$18)/3)*$BD$21)-(((PI()*($C$21/2)^2*(($C$21/2)*$AZ$21))/3)*$D$1177)))</f>
        <v>155599.60765914372</v>
      </c>
      <c r="E1302" s="73">
        <v>12.3</v>
      </c>
      <c r="F1302" s="79">
        <f t="shared" si="177"/>
        <v>161405.82698979837</v>
      </c>
      <c r="G1302" s="53">
        <v>12.3</v>
      </c>
      <c r="H1302" s="80">
        <f>IF($G1302&gt;$G$20,IF('Silo Levels'!$L$29="Pumping",((PI()*((($C$19+$G$20)-$G1302)*($O$20/($O$19/2)))^2*((($O$20+$G$20)-$G1302))/3)*$H$1177)+(((PI()*((($C$19+$G$20)-$G1302)*($O$20/($O$19/2)))^2*(((($C$19+$G$20)-$G1302)*($O$20/($O$19/2)))*$AZ$22))/3)*$H$1177),(((PI()*((($C$19+$G$20)-$G1302)*($O$20/($O$19/2)))^2*((($O$20+$G$20)-$G1302)/3))*$H$1177)-((PI()*((($C$19+$G$20)-$G1302)*($O$20/($O$19/2)))^2*(((($C$19+$G$20)-$G1302)*($O$20/($O$19/2)))*$AZ$22)/3)*$H$1177))),IF('Silo Levels'!$L$29="Pumping",(($D$18*$H$1177)+((PI()*(($C$21/2)^2)*($G$20-$G1302))*$H$1177))+((($D$18+$H$18)/3)*$BD$22)+(((PI()*($C$21/2)^2*(($C$21/2)*$AZ$22))/3)*$H$1177),(($D$18*$H$1177)+((PI()*(($C$21/2)^2)*($G$20-$G1302))*$H$1177))+((($D$18+$H$18)/3)*$BD$22)-(((PI()*($C$21/2)^2*(($C$21/2)*$AZ$22))/3)*$H$1177)))</f>
        <v>157507.53760912924</v>
      </c>
      <c r="I1302" s="73">
        <v>12.3</v>
      </c>
      <c r="J1302" s="79">
        <f t="shared" si="176"/>
        <v>166728.12156159026</v>
      </c>
      <c r="K1302" s="53">
        <v>12.3</v>
      </c>
      <c r="L1302" s="80">
        <f>IF($K1302&gt;$G$20,IF('Silo Levels'!$L$30="Pumping",((PI()*((($C$19+$G$20)-$K1302)*($O$20/($O$19/2)))^2*((($O$20+$G$20)-$K1302))/3)*$L$1177)+(((PI()*((($C$19+$G$20)-$K1302)*($O$20/($O$19/2)))^2*(((($C$19+$G$20)-$K1302)*($O$20/($O$19/2)))*$AZ$23))/3)*$L$1177),(((PI()*((($C$19+$G$20)-$K1302)*($O$20/($O$19/2)))^2*((($O$20+$G$20)-$K1302)/3))*$L$1177)-((PI()*((($C$19+$G$20)-$K1302)*($O$20/($O$19/2)))^2*(((($C$19+$G$20)-$K1302)*($O$20/($O$19/2)))*$AZ$23)/3)*$L$1177))),IF('Silo Levels'!$L$30="Pumping",(($D$18*$L$1177)+((PI()*(($C$21/2)^2)*($G$20-$K1302))*$L$1177))+((($D$18+$H$18)/3)*$BD$23)+(((PI()*($C$21/2)^2*(($C$21/2)*$AZ$23))/3)*$L$1177),(($D$18*$L$1177)+((PI()*(($C$21/2)^2)*($G$20-$K1302))*$L$1177))+((($D$18+$H$18)/3)*$BD$23)-(((PI()*($C$21/2)^2*(($C$21/2)*$AZ$23))/3)*$L$1177)))</f>
        <v>162698.88189164802</v>
      </c>
      <c r="M1302" s="73"/>
      <c r="N1302" s="73"/>
      <c r="O1302" s="73"/>
      <c r="P1302" s="73"/>
      <c r="Q1302" s="73"/>
      <c r="R1302" s="73"/>
      <c r="S1302" s="73"/>
      <c r="T1302" s="73"/>
      <c r="U1302" s="73"/>
      <c r="V1302" s="73"/>
      <c r="W1302" s="73"/>
      <c r="X1302" s="73"/>
      <c r="Y1302" s="73"/>
      <c r="Z1302" s="73"/>
      <c r="AA1302" s="73"/>
      <c r="AB1302" s="73"/>
      <c r="AC1302" s="73"/>
      <c r="AD1302" s="73"/>
      <c r="AE1302" s="73"/>
      <c r="AF1302" s="73"/>
      <c r="AG1302" s="73"/>
      <c r="AH1302" s="73"/>
      <c r="AI1302" s="73"/>
      <c r="AJ1302" s="73"/>
    </row>
    <row r="1303" spans="1:36" x14ac:dyDescent="0.3">
      <c r="A1303">
        <v>12.4</v>
      </c>
      <c r="B1303" s="79">
        <f t="shared" si="175"/>
        <v>159063.41225531106</v>
      </c>
      <c r="C1303" s="53">
        <v>12.4</v>
      </c>
      <c r="D1303" s="80">
        <f>IF($C1303&gt;$G$20,IF('Silo Levels'!$L$28="Pumping",((PI()*((($C$19+$G$20)-$C1303)*($O$20/($O$19/2)))^2*((($O$20+$G$20)-$C1303))/3)*$D$1177)+(((PI()*((($C$19+$G$20)-$C1303)*($O$20/($O$19/2)))^2*(((($C$19+$G$20)-$C1303)*($O$20/($O$19/2)))*$AZ$21))/3)*$D$1177),(((PI()*((($C$19+$G$20)-$C1303)*($O$20/($O$19/2)))^2*((($O$20+$G$20)-$C1303)/3))*$D$1177)-((PI()*((($C$19+$G$20)-$C1303)*($O$20/($O$19/2)))^2*(((($C$19+$G$20)-$C1303)*($O$20/($O$19/2)))*$AZ$21)/3)*$D$1177))),IF('Silo Levels'!$L$28="Pumping",(($D$18*$D$1177)+((PI()*(($C$21/2)^2)*($G$20-$C1303))*$D$1177))+((($D$18+$H$18)/3)*$BD$21)+(((PI()*($C$21/2)^2*(($C$21/2)*$AZ$21))/3)*$D$1177),(($D$18*$D$1177)+((PI()*(($C$21/2)^2)*($G$20-$C1303))*$D$1177))+((($D$18+$H$18)/3)*$BD$21)-(((PI()*($C$21/2)^2*(($C$21/2)*$AZ$21))/3)*$D$1177)))</f>
        <v>155213.24990403291</v>
      </c>
      <c r="E1303" s="73">
        <v>12.4</v>
      </c>
      <c r="F1303" s="79">
        <f t="shared" si="177"/>
        <v>161014.63976274867</v>
      </c>
      <c r="G1303" s="53">
        <v>12.4</v>
      </c>
      <c r="H1303" s="80">
        <f>IF($G1303&gt;$G$20,IF('Silo Levels'!$L$29="Pumping",((PI()*((($C$19+$G$20)-$G1303)*($O$20/($O$19/2)))^2*((($O$20+$G$20)-$G1303))/3)*$H$1177)+(((PI()*((($C$19+$G$20)-$G1303)*($O$20/($O$19/2)))^2*(((($C$19+$G$20)-$G1303)*($O$20/($O$19/2)))*$AZ$22))/3)*$H$1177),(((PI()*((($C$19+$G$20)-$G1303)*($O$20/($O$19/2)))^2*((($O$20+$G$20)-$G1303)/3))*$H$1177)-((PI()*((($C$19+$G$20)-$G1303)*($O$20/($O$19/2)))^2*(((($C$19+$G$20)-$G1303)*($O$20/($O$19/2)))*$AZ$22)/3)*$H$1177))),IF('Silo Levels'!$L$29="Pumping",(($D$18*$H$1177)+((PI()*(($C$21/2)^2)*($G$20-$G1303))*$H$1177))+((($D$18+$H$18)/3)*$BD$22)+(((PI()*($C$21/2)^2*(($C$21/2)*$AZ$22))/3)*$H$1177),(($D$18*$H$1177)+((PI()*(($C$21/2)^2)*($G$20-$G1303))*$H$1177))+((($D$18+$H$18)/3)*$BD$22)-(((PI()*($C$21/2)^2*(($C$21/2)*$AZ$22))/3)*$H$1177)))</f>
        <v>157116.35038207954</v>
      </c>
      <c r="I1303" s="73">
        <v>12.4</v>
      </c>
      <c r="J1303" s="79">
        <f t="shared" si="176"/>
        <v>166323.79367833477</v>
      </c>
      <c r="K1303" s="53">
        <v>12.4</v>
      </c>
      <c r="L1303" s="80">
        <f>IF($K1303&gt;$G$20,IF('Silo Levels'!$L$30="Pumping",((PI()*((($C$19+$G$20)-$K1303)*($O$20/($O$19/2)))^2*((($O$20+$G$20)-$K1303))/3)*$L$1177)+(((PI()*((($C$19+$G$20)-$K1303)*($O$20/($O$19/2)))^2*(((($C$19+$G$20)-$K1303)*($O$20/($O$19/2)))*$AZ$23))/3)*$L$1177),(((PI()*((($C$19+$G$20)-$K1303)*($O$20/($O$19/2)))^2*((($O$20+$G$20)-$K1303)/3))*$L$1177)-((PI()*((($C$19+$G$20)-$K1303)*($O$20/($O$19/2)))^2*(((($C$19+$G$20)-$K1303)*($O$20/($O$19/2)))*$AZ$23)/3)*$L$1177))),IF('Silo Levels'!$L$30="Pumping",(($D$18*$L$1177)+((PI()*(($C$21/2)^2)*($G$20-$K1303))*$L$1177))+((($D$18+$H$18)/3)*$BD$23)+(((PI()*($C$21/2)^2*(($C$21/2)*$AZ$23))/3)*$L$1177),(($D$18*$L$1177)+((PI()*(($C$21/2)^2)*($G$20-$K1303))*$L$1177))+((($D$18+$H$18)/3)*$BD$23)-(((PI()*($C$21/2)^2*(($C$21/2)*$AZ$23))/3)*$L$1177)))</f>
        <v>162294.55400839253</v>
      </c>
      <c r="M1303" s="73"/>
      <c r="N1303" s="73"/>
      <c r="O1303" s="73"/>
      <c r="P1303" s="73"/>
      <c r="Q1303" s="73"/>
      <c r="R1303" s="73"/>
      <c r="S1303" s="73"/>
      <c r="T1303" s="73"/>
      <c r="U1303" s="73"/>
      <c r="V1303" s="73"/>
      <c r="W1303" s="73"/>
      <c r="X1303" s="73"/>
      <c r="Y1303" s="73"/>
      <c r="Z1303" s="73"/>
      <c r="AA1303" s="73"/>
      <c r="AB1303" s="73"/>
      <c r="AC1303" s="73"/>
      <c r="AD1303" s="73"/>
      <c r="AE1303" s="73"/>
      <c r="AF1303" s="73"/>
      <c r="AG1303" s="73"/>
      <c r="AH1303" s="73"/>
      <c r="AI1303" s="73"/>
      <c r="AJ1303" s="73"/>
    </row>
    <row r="1304" spans="1:36" x14ac:dyDescent="0.3">
      <c r="A1304">
        <v>12.5</v>
      </c>
      <c r="B1304" s="79">
        <f t="shared" si="175"/>
        <v>158677.05450020023</v>
      </c>
      <c r="C1304" s="53">
        <v>12.5</v>
      </c>
      <c r="D1304" s="80">
        <f>IF($C1304&gt;$G$20,IF('Silo Levels'!$L$28="Pumping",((PI()*((($C$19+$G$20)-$C1304)*($O$20/($O$19/2)))^2*((($O$20+$G$20)-$C1304))/3)*$D$1177)+(((PI()*((($C$19+$G$20)-$C1304)*($O$20/($O$19/2)))^2*(((($C$19+$G$20)-$C1304)*($O$20/($O$19/2)))*$AZ$21))/3)*$D$1177),(((PI()*((($C$19+$G$20)-$C1304)*($O$20/($O$19/2)))^2*((($O$20+$G$20)-$C1304)/3))*$D$1177)-((PI()*((($C$19+$G$20)-$C1304)*($O$20/($O$19/2)))^2*(((($C$19+$G$20)-$C1304)*($O$20/($O$19/2)))*$AZ$21)/3)*$D$1177))),IF('Silo Levels'!$L$28="Pumping",(($D$18*$D$1177)+((PI()*(($C$21/2)^2)*($G$20-$C1304))*$D$1177))+((($D$18+$H$18)/3)*$BD$21)+(((PI()*($C$21/2)^2*(($C$21/2)*$AZ$21))/3)*$D$1177),(($D$18*$D$1177)+((PI()*(($C$21/2)^2)*($G$20-$C1304))*$D$1177))+((($D$18+$H$18)/3)*$BD$21)-(((PI()*($C$21/2)^2*(($C$21/2)*$AZ$21))/3)*$D$1177)))</f>
        <v>154826.89214892208</v>
      </c>
      <c r="E1304" s="73">
        <v>12.5</v>
      </c>
      <c r="F1304" s="79">
        <f t="shared" si="177"/>
        <v>160623.45253569895</v>
      </c>
      <c r="G1304" s="53">
        <v>12.5</v>
      </c>
      <c r="H1304" s="80">
        <f>IF($G1304&gt;$G$20,IF('Silo Levels'!$L$29="Pumping",((PI()*((($C$19+$G$20)-$G1304)*($O$20/($O$19/2)))^2*((($O$20+$G$20)-$G1304))/3)*$H$1177)+(((PI()*((($C$19+$G$20)-$G1304)*($O$20/($O$19/2)))^2*(((($C$19+$G$20)-$G1304)*($O$20/($O$19/2)))*$AZ$22))/3)*$H$1177),(((PI()*((($C$19+$G$20)-$G1304)*($O$20/($O$19/2)))^2*((($O$20+$G$20)-$G1304)/3))*$H$1177)-((PI()*((($C$19+$G$20)-$G1304)*($O$20/($O$19/2)))^2*(((($C$19+$G$20)-$G1304)*($O$20/($O$19/2)))*$AZ$22)/3)*$H$1177))),IF('Silo Levels'!$L$29="Pumping",(($D$18*$H$1177)+((PI()*(($C$21/2)^2)*($G$20-$G1304))*$H$1177))+((($D$18+$H$18)/3)*$BD$22)+(((PI()*($C$21/2)^2*(($C$21/2)*$AZ$22))/3)*$H$1177),(($D$18*$H$1177)+((PI()*(($C$21/2)^2)*($G$20-$G1304))*$H$1177))+((($D$18+$H$18)/3)*$BD$22)-(((PI()*($C$21/2)^2*(($C$21/2)*$AZ$22))/3)*$H$1177)))</f>
        <v>156725.16315502982</v>
      </c>
      <c r="I1304" s="73">
        <v>12.5</v>
      </c>
      <c r="J1304" s="79">
        <f t="shared" si="176"/>
        <v>165919.46579507922</v>
      </c>
      <c r="K1304" s="53">
        <v>12.5</v>
      </c>
      <c r="L1304" s="80">
        <f>IF($K1304&gt;$G$20,IF('Silo Levels'!$L$30="Pumping",((PI()*((($C$19+$G$20)-$K1304)*($O$20/($O$19/2)))^2*((($O$20+$G$20)-$K1304))/3)*$L$1177)+(((PI()*((($C$19+$G$20)-$K1304)*($O$20/($O$19/2)))^2*(((($C$19+$G$20)-$K1304)*($O$20/($O$19/2)))*$AZ$23))/3)*$L$1177),(((PI()*((($C$19+$G$20)-$K1304)*($O$20/($O$19/2)))^2*((($O$20+$G$20)-$K1304)/3))*$L$1177)-((PI()*((($C$19+$G$20)-$K1304)*($O$20/($O$19/2)))^2*(((($C$19+$G$20)-$K1304)*($O$20/($O$19/2)))*$AZ$23)/3)*$L$1177))),IF('Silo Levels'!$L$30="Pumping",(($D$18*$L$1177)+((PI()*(($C$21/2)^2)*($G$20-$K1304))*$L$1177))+((($D$18+$H$18)/3)*$BD$23)+(((PI()*($C$21/2)^2*(($C$21/2)*$AZ$23))/3)*$L$1177),(($D$18*$L$1177)+((PI()*(($C$21/2)^2)*($G$20-$K1304))*$L$1177))+((($D$18+$H$18)/3)*$BD$23)-(((PI()*($C$21/2)^2*(($C$21/2)*$AZ$23))/3)*$L$1177)))</f>
        <v>161890.22612513698</v>
      </c>
      <c r="M1304" s="73"/>
      <c r="N1304" s="73"/>
      <c r="O1304" s="73"/>
      <c r="P1304" s="73"/>
      <c r="Q1304" s="73"/>
      <c r="R1304" s="73"/>
      <c r="S1304" s="73"/>
      <c r="T1304" s="73"/>
      <c r="U1304" s="73"/>
      <c r="V1304" s="73"/>
      <c r="W1304" s="73"/>
      <c r="X1304" s="73"/>
      <c r="Y1304" s="73"/>
      <c r="Z1304" s="73"/>
      <c r="AA1304" s="73"/>
      <c r="AB1304" s="73"/>
      <c r="AC1304" s="73"/>
      <c r="AD1304" s="73"/>
      <c r="AE1304" s="73"/>
      <c r="AF1304" s="73"/>
      <c r="AG1304" s="73"/>
      <c r="AH1304" s="73"/>
      <c r="AI1304" s="73"/>
      <c r="AJ1304" s="73"/>
    </row>
    <row r="1305" spans="1:36" x14ac:dyDescent="0.3">
      <c r="A1305">
        <v>12.6</v>
      </c>
      <c r="B1305" s="79">
        <f t="shared" si="175"/>
        <v>158290.69674508937</v>
      </c>
      <c r="C1305" s="53">
        <v>12.6</v>
      </c>
      <c r="D1305" s="80">
        <f>IF($C1305&gt;$G$20,IF('Silo Levels'!$L$28="Pumping",((PI()*((($C$19+$G$20)-$C1305)*($O$20/($O$19/2)))^2*((($O$20+$G$20)-$C1305))/3)*$D$1177)+(((PI()*((($C$19+$G$20)-$C1305)*($O$20/($O$19/2)))^2*(((($C$19+$G$20)-$C1305)*($O$20/($O$19/2)))*$AZ$21))/3)*$D$1177),(((PI()*((($C$19+$G$20)-$C1305)*($O$20/($O$19/2)))^2*((($O$20+$G$20)-$C1305)/3))*$D$1177)-((PI()*((($C$19+$G$20)-$C1305)*($O$20/($O$19/2)))^2*(((($C$19+$G$20)-$C1305)*($O$20/($O$19/2)))*$AZ$21)/3)*$D$1177))),IF('Silo Levels'!$L$28="Pumping",(($D$18*$D$1177)+((PI()*(($C$21/2)^2)*($G$20-$C1305))*$D$1177))+((($D$18+$H$18)/3)*$BD$21)+(((PI()*($C$21/2)^2*(($C$21/2)*$AZ$21))/3)*$D$1177),(($D$18*$D$1177)+((PI()*(($C$21/2)^2)*($G$20-$C1305))*$D$1177))+((($D$18+$H$18)/3)*$BD$21)-(((PI()*($C$21/2)^2*(($C$21/2)*$AZ$21))/3)*$D$1177)))</f>
        <v>154440.53439381122</v>
      </c>
      <c r="E1305" s="73">
        <v>12.6</v>
      </c>
      <c r="F1305" s="79">
        <f t="shared" si="177"/>
        <v>160232.26530864922</v>
      </c>
      <c r="G1305" s="53">
        <v>12.6</v>
      </c>
      <c r="H1305" s="80">
        <f>IF($G1305&gt;$G$20,IF('Silo Levels'!$L$29="Pumping",((PI()*((($C$19+$G$20)-$G1305)*($O$20/($O$19/2)))^2*((($O$20+$G$20)-$G1305))/3)*$H$1177)+(((PI()*((($C$19+$G$20)-$G1305)*($O$20/($O$19/2)))^2*(((($C$19+$G$20)-$G1305)*($O$20/($O$19/2)))*$AZ$22))/3)*$H$1177),(((PI()*((($C$19+$G$20)-$G1305)*($O$20/($O$19/2)))^2*((($O$20+$G$20)-$G1305)/3))*$H$1177)-((PI()*((($C$19+$G$20)-$G1305)*($O$20/($O$19/2)))^2*(((($C$19+$G$20)-$G1305)*($O$20/($O$19/2)))*$AZ$22)/3)*$H$1177))),IF('Silo Levels'!$L$29="Pumping",(($D$18*$H$1177)+((PI()*(($C$21/2)^2)*($G$20-$G1305))*$H$1177))+((($D$18+$H$18)/3)*$BD$22)+(((PI()*($C$21/2)^2*(($C$21/2)*$AZ$22))/3)*$H$1177),(($D$18*$H$1177)+((PI()*(($C$21/2)^2)*($G$20-$G1305))*$H$1177))+((($D$18+$H$18)/3)*$BD$22)-(((PI()*($C$21/2)^2*(($C$21/2)*$AZ$22))/3)*$H$1177)))</f>
        <v>156333.97592798009</v>
      </c>
      <c r="I1305" s="73">
        <v>12.6</v>
      </c>
      <c r="J1305" s="79">
        <f t="shared" si="176"/>
        <v>165515.13791182369</v>
      </c>
      <c r="K1305" s="53">
        <v>12.6</v>
      </c>
      <c r="L1305" s="80">
        <f>IF($K1305&gt;$G$20,IF('Silo Levels'!$L$30="Pumping",((PI()*((($C$19+$G$20)-$K1305)*($O$20/($O$19/2)))^2*((($O$20+$G$20)-$K1305))/3)*$L$1177)+(((PI()*((($C$19+$G$20)-$K1305)*($O$20/($O$19/2)))^2*(((($C$19+$G$20)-$K1305)*($O$20/($O$19/2)))*$AZ$23))/3)*$L$1177),(((PI()*((($C$19+$G$20)-$K1305)*($O$20/($O$19/2)))^2*((($O$20+$G$20)-$K1305)/3))*$L$1177)-((PI()*((($C$19+$G$20)-$K1305)*($O$20/($O$19/2)))^2*(((($C$19+$G$20)-$K1305)*($O$20/($O$19/2)))*$AZ$23)/3)*$L$1177))),IF('Silo Levels'!$L$30="Pumping",(($D$18*$L$1177)+((PI()*(($C$21/2)^2)*($G$20-$K1305))*$L$1177))+((($D$18+$H$18)/3)*$BD$23)+(((PI()*($C$21/2)^2*(($C$21/2)*$AZ$23))/3)*$L$1177),(($D$18*$L$1177)+((PI()*(($C$21/2)^2)*($G$20-$K1305))*$L$1177))+((($D$18+$H$18)/3)*$BD$23)-(((PI()*($C$21/2)^2*(($C$21/2)*$AZ$23))/3)*$L$1177)))</f>
        <v>161485.89824188146</v>
      </c>
      <c r="M1305" s="73"/>
      <c r="N1305" s="73"/>
      <c r="O1305" s="73"/>
      <c r="P1305" s="73"/>
      <c r="Q1305" s="73"/>
      <c r="R1305" s="73"/>
      <c r="S1305" s="73"/>
      <c r="T1305" s="73"/>
      <c r="U1305" s="73"/>
      <c r="V1305" s="73"/>
      <c r="W1305" s="73"/>
      <c r="X1305" s="73"/>
      <c r="Y1305" s="73"/>
      <c r="Z1305" s="73"/>
      <c r="AA1305" s="73"/>
      <c r="AB1305" s="73"/>
      <c r="AC1305" s="73"/>
      <c r="AD1305" s="73"/>
      <c r="AE1305" s="73"/>
      <c r="AF1305" s="73"/>
      <c r="AG1305" s="73"/>
      <c r="AH1305" s="73"/>
      <c r="AI1305" s="73"/>
      <c r="AJ1305" s="73"/>
    </row>
    <row r="1306" spans="1:36" x14ac:dyDescent="0.3">
      <c r="A1306">
        <v>12.7</v>
      </c>
      <c r="B1306" s="79">
        <f t="shared" si="175"/>
        <v>157904.33898997857</v>
      </c>
      <c r="C1306" s="53">
        <v>12.7</v>
      </c>
      <c r="D1306" s="80">
        <f>IF($C1306&gt;$G$20,IF('Silo Levels'!$L$28="Pumping",((PI()*((($C$19+$G$20)-$C1306)*($O$20/($O$19/2)))^2*((($O$20+$G$20)-$C1306))/3)*$D$1177)+(((PI()*((($C$19+$G$20)-$C1306)*($O$20/($O$19/2)))^2*(((($C$19+$G$20)-$C1306)*($O$20/($O$19/2)))*$AZ$21))/3)*$D$1177),(((PI()*((($C$19+$G$20)-$C1306)*($O$20/($O$19/2)))^2*((($O$20+$G$20)-$C1306)/3))*$D$1177)-((PI()*((($C$19+$G$20)-$C1306)*($O$20/($O$19/2)))^2*(((($C$19+$G$20)-$C1306)*($O$20/($O$19/2)))*$AZ$21)/3)*$D$1177))),IF('Silo Levels'!$L$28="Pumping",(($D$18*$D$1177)+((PI()*(($C$21/2)^2)*($G$20-$C1306))*$D$1177))+((($D$18+$H$18)/3)*$BD$21)+(((PI()*($C$21/2)^2*(($C$21/2)*$AZ$21))/3)*$D$1177),(($D$18*$D$1177)+((PI()*(($C$21/2)^2)*($G$20-$C1306))*$D$1177))+((($D$18+$H$18)/3)*$BD$21)-(((PI()*($C$21/2)^2*(($C$21/2)*$AZ$21))/3)*$D$1177)))</f>
        <v>154054.17663870042</v>
      </c>
      <c r="E1306" s="73">
        <v>12.7</v>
      </c>
      <c r="F1306" s="79">
        <f t="shared" si="177"/>
        <v>159841.07808159952</v>
      </c>
      <c r="G1306" s="53">
        <v>12.7</v>
      </c>
      <c r="H1306" s="80">
        <f>IF($G1306&gt;$G$20,IF('Silo Levels'!$L$29="Pumping",((PI()*((($C$19+$G$20)-$G1306)*($O$20/($O$19/2)))^2*((($O$20+$G$20)-$G1306))/3)*$H$1177)+(((PI()*((($C$19+$G$20)-$G1306)*($O$20/($O$19/2)))^2*(((($C$19+$G$20)-$G1306)*($O$20/($O$19/2)))*$AZ$22))/3)*$H$1177),(((PI()*((($C$19+$G$20)-$G1306)*($O$20/($O$19/2)))^2*((($O$20+$G$20)-$G1306)/3))*$H$1177)-((PI()*((($C$19+$G$20)-$G1306)*($O$20/($O$19/2)))^2*(((($C$19+$G$20)-$G1306)*($O$20/($O$19/2)))*$AZ$22)/3)*$H$1177))),IF('Silo Levels'!$L$29="Pumping",(($D$18*$H$1177)+((PI()*(($C$21/2)^2)*($G$20-$G1306))*$H$1177))+((($D$18+$H$18)/3)*$BD$22)+(((PI()*($C$21/2)^2*(($C$21/2)*$AZ$22))/3)*$H$1177),(($D$18*$H$1177)+((PI()*(($C$21/2)^2)*($G$20-$G1306))*$H$1177))+((($D$18+$H$18)/3)*$BD$22)-(((PI()*($C$21/2)^2*(($C$21/2)*$AZ$22))/3)*$H$1177)))</f>
        <v>155942.7887009304</v>
      </c>
      <c r="I1306" s="73">
        <v>12.7</v>
      </c>
      <c r="J1306" s="79">
        <f t="shared" si="176"/>
        <v>165110.81002856817</v>
      </c>
      <c r="K1306" s="53">
        <v>12.7</v>
      </c>
      <c r="L1306" s="80">
        <f>IF($K1306&gt;$G$20,IF('Silo Levels'!$L$30="Pumping",((PI()*((($C$19+$G$20)-$K1306)*($O$20/($O$19/2)))^2*((($O$20+$G$20)-$K1306))/3)*$L$1177)+(((PI()*((($C$19+$G$20)-$K1306)*($O$20/($O$19/2)))^2*(((($C$19+$G$20)-$K1306)*($O$20/($O$19/2)))*$AZ$23))/3)*$L$1177),(((PI()*((($C$19+$G$20)-$K1306)*($O$20/($O$19/2)))^2*((($O$20+$G$20)-$K1306)/3))*$L$1177)-((PI()*((($C$19+$G$20)-$K1306)*($O$20/($O$19/2)))^2*(((($C$19+$G$20)-$K1306)*($O$20/($O$19/2)))*$AZ$23)/3)*$L$1177))),IF('Silo Levels'!$L$30="Pumping",(($D$18*$L$1177)+((PI()*(($C$21/2)^2)*($G$20-$K1306))*$L$1177))+((($D$18+$H$18)/3)*$BD$23)+(((PI()*($C$21/2)^2*(($C$21/2)*$AZ$23))/3)*$L$1177),(($D$18*$L$1177)+((PI()*(($C$21/2)^2)*($G$20-$K1306))*$L$1177))+((($D$18+$H$18)/3)*$BD$23)-(((PI()*($C$21/2)^2*(($C$21/2)*$AZ$23))/3)*$L$1177)))</f>
        <v>161081.57035862593</v>
      </c>
      <c r="M1306" s="73"/>
      <c r="N1306" s="73"/>
      <c r="O1306" s="73"/>
      <c r="P1306" s="73"/>
      <c r="Q1306" s="73"/>
      <c r="R1306" s="73"/>
      <c r="S1306" s="73"/>
      <c r="T1306" s="73"/>
      <c r="U1306" s="73"/>
      <c r="V1306" s="73"/>
      <c r="W1306" s="73"/>
      <c r="X1306" s="73"/>
      <c r="Y1306" s="73"/>
      <c r="Z1306" s="73"/>
      <c r="AA1306" s="73"/>
      <c r="AB1306" s="73"/>
      <c r="AC1306" s="73"/>
      <c r="AD1306" s="73"/>
      <c r="AE1306" s="73"/>
      <c r="AF1306" s="73"/>
      <c r="AG1306" s="73"/>
      <c r="AH1306" s="73"/>
      <c r="AI1306" s="73"/>
      <c r="AJ1306" s="73"/>
    </row>
    <row r="1307" spans="1:36" x14ac:dyDescent="0.3">
      <c r="A1307">
        <v>12.8</v>
      </c>
      <c r="B1307" s="79">
        <f t="shared" si="175"/>
        <v>157517.98123486768</v>
      </c>
      <c r="C1307" s="53">
        <v>12.8</v>
      </c>
      <c r="D1307" s="80">
        <f>IF($C1307&gt;$G$20,IF('Silo Levels'!$L$28="Pumping",((PI()*((($C$19+$G$20)-$C1307)*($O$20/($O$19/2)))^2*((($O$20+$G$20)-$C1307))/3)*$D$1177)+(((PI()*((($C$19+$G$20)-$C1307)*($O$20/($O$19/2)))^2*(((($C$19+$G$20)-$C1307)*($O$20/($O$19/2)))*$AZ$21))/3)*$D$1177),(((PI()*((($C$19+$G$20)-$C1307)*($O$20/($O$19/2)))^2*((($O$20+$G$20)-$C1307)/3))*$D$1177)-((PI()*((($C$19+$G$20)-$C1307)*($O$20/($O$19/2)))^2*(((($C$19+$G$20)-$C1307)*($O$20/($O$19/2)))*$AZ$21)/3)*$D$1177))),IF('Silo Levels'!$L$28="Pumping",(($D$18*$D$1177)+((PI()*(($C$21/2)^2)*($G$20-$C1307))*$D$1177))+((($D$18+$H$18)/3)*$BD$21)+(((PI()*($C$21/2)^2*(($C$21/2)*$AZ$21))/3)*$D$1177),(($D$18*$D$1177)+((PI()*(($C$21/2)^2)*($G$20-$C1307))*$D$1177))+((($D$18+$H$18)/3)*$BD$21)-(((PI()*($C$21/2)^2*(($C$21/2)*$AZ$21))/3)*$D$1177)))</f>
        <v>153667.81888358953</v>
      </c>
      <c r="E1307" s="73">
        <v>12.8</v>
      </c>
      <c r="F1307" s="79">
        <f t="shared" si="177"/>
        <v>159449.89085454974</v>
      </c>
      <c r="G1307" s="53">
        <v>12.8</v>
      </c>
      <c r="H1307" s="80">
        <f>IF($G1307&gt;$G$20,IF('Silo Levels'!$L$29="Pumping",((PI()*((($C$19+$G$20)-$G1307)*($O$20/($O$19/2)))^2*((($O$20+$G$20)-$G1307))/3)*$H$1177)+(((PI()*((($C$19+$G$20)-$G1307)*($O$20/($O$19/2)))^2*(((($C$19+$G$20)-$G1307)*($O$20/($O$19/2)))*$AZ$22))/3)*$H$1177),(((PI()*((($C$19+$G$20)-$G1307)*($O$20/($O$19/2)))^2*((($O$20+$G$20)-$G1307)/3))*$H$1177)-((PI()*((($C$19+$G$20)-$G1307)*($O$20/($O$19/2)))^2*(((($C$19+$G$20)-$G1307)*($O$20/($O$19/2)))*$AZ$22)/3)*$H$1177))),IF('Silo Levels'!$L$29="Pumping",(($D$18*$H$1177)+((PI()*(($C$21/2)^2)*($G$20-$G1307))*$H$1177))+((($D$18+$H$18)/3)*$BD$22)+(((PI()*($C$21/2)^2*(($C$21/2)*$AZ$22))/3)*$H$1177),(($D$18*$H$1177)+((PI()*(($C$21/2)^2)*($G$20-$G1307))*$H$1177))+((($D$18+$H$18)/3)*$BD$22)-(((PI()*($C$21/2)^2*(($C$21/2)*$AZ$22))/3)*$H$1177)))</f>
        <v>155551.60147388061</v>
      </c>
      <c r="I1307" s="73">
        <v>12.8</v>
      </c>
      <c r="J1307" s="79">
        <f t="shared" si="176"/>
        <v>164706.48214531262</v>
      </c>
      <c r="K1307" s="53">
        <v>12.8</v>
      </c>
      <c r="L1307" s="80">
        <f>IF($K1307&gt;$G$20,IF('Silo Levels'!$L$30="Pumping",((PI()*((($C$19+$G$20)-$K1307)*($O$20/($O$19/2)))^2*((($O$20+$G$20)-$K1307))/3)*$L$1177)+(((PI()*((($C$19+$G$20)-$K1307)*($O$20/($O$19/2)))^2*(((($C$19+$G$20)-$K1307)*($O$20/($O$19/2)))*$AZ$23))/3)*$L$1177),(((PI()*((($C$19+$G$20)-$K1307)*($O$20/($O$19/2)))^2*((($O$20+$G$20)-$K1307)/3))*$L$1177)-((PI()*((($C$19+$G$20)-$K1307)*($O$20/($O$19/2)))^2*(((($C$19+$G$20)-$K1307)*($O$20/($O$19/2)))*$AZ$23)/3)*$L$1177))),IF('Silo Levels'!$L$30="Pumping",(($D$18*$L$1177)+((PI()*(($C$21/2)^2)*($G$20-$K1307))*$L$1177))+((($D$18+$H$18)/3)*$BD$23)+(((PI()*($C$21/2)^2*(($C$21/2)*$AZ$23))/3)*$L$1177),(($D$18*$L$1177)+((PI()*(($C$21/2)^2)*($G$20-$K1307))*$L$1177))+((($D$18+$H$18)/3)*$BD$23)-(((PI()*($C$21/2)^2*(($C$21/2)*$AZ$23))/3)*$L$1177)))</f>
        <v>160677.24247537038</v>
      </c>
      <c r="M1307" s="73"/>
      <c r="N1307" s="73"/>
      <c r="O1307" s="73"/>
      <c r="P1307" s="73"/>
      <c r="Q1307" s="73"/>
      <c r="R1307" s="73"/>
      <c r="S1307" s="73"/>
      <c r="T1307" s="73"/>
      <c r="U1307" s="73"/>
      <c r="V1307" s="73"/>
      <c r="W1307" s="73"/>
      <c r="X1307" s="73"/>
      <c r="Y1307" s="73"/>
      <c r="Z1307" s="73"/>
      <c r="AA1307" s="73"/>
      <c r="AB1307" s="73"/>
      <c r="AC1307" s="73"/>
      <c r="AD1307" s="73"/>
      <c r="AE1307" s="73"/>
      <c r="AF1307" s="73"/>
      <c r="AG1307" s="73"/>
      <c r="AH1307" s="73"/>
      <c r="AI1307" s="73"/>
      <c r="AJ1307" s="73"/>
    </row>
    <row r="1308" spans="1:36" x14ac:dyDescent="0.3">
      <c r="A1308">
        <v>12.9</v>
      </c>
      <c r="B1308" s="79">
        <f t="shared" ref="B1308:B1368" si="178">IF($C1308&gt;$G$20,(PI()*((($C$19+$G$20)-$C1308)*($O$20/($O$19/2)))^2*((($O$20+$G$20)-$C1308)/3))*$D$1177,($D$18*$D$1177)+((PI()*(($C$21/2)^2)*($G$20-$C1308))*$D$1177)+((($D$18+$H$18)/3)*$BD$21))</f>
        <v>157131.62347975688</v>
      </c>
      <c r="C1308" s="53">
        <v>12.9</v>
      </c>
      <c r="D1308" s="80">
        <f>IF($C1308&gt;$G$20,IF('Silo Levels'!$L$28="Pumping",((PI()*((($C$19+$G$20)-$C1308)*($O$20/($O$19/2)))^2*((($O$20+$G$20)-$C1308))/3)*$D$1177)+(((PI()*((($C$19+$G$20)-$C1308)*($O$20/($O$19/2)))^2*(((($C$19+$G$20)-$C1308)*($O$20/($O$19/2)))*$AZ$21))/3)*$D$1177),(((PI()*((($C$19+$G$20)-$C1308)*($O$20/($O$19/2)))^2*((($O$20+$G$20)-$C1308)/3))*$D$1177)-((PI()*((($C$19+$G$20)-$C1308)*($O$20/($O$19/2)))^2*(((($C$19+$G$20)-$C1308)*($O$20/($O$19/2)))*$AZ$21)/3)*$D$1177))),IF('Silo Levels'!$L$28="Pumping",(($D$18*$D$1177)+((PI()*(($C$21/2)^2)*($G$20-$C1308))*$D$1177))+((($D$18+$H$18)/3)*$BD$21)+(((PI()*($C$21/2)^2*(($C$21/2)*$AZ$21))/3)*$D$1177),(($D$18*$D$1177)+((PI()*(($C$21/2)^2)*($G$20-$C1308))*$D$1177))+((($D$18+$H$18)/3)*$BD$21)-(((PI()*($C$21/2)^2*(($C$21/2)*$AZ$21))/3)*$D$1177)))</f>
        <v>153281.46112847872</v>
      </c>
      <c r="E1308" s="73">
        <v>12.9</v>
      </c>
      <c r="F1308" s="79">
        <f t="shared" si="177"/>
        <v>159058.70362750004</v>
      </c>
      <c r="G1308" s="53">
        <v>12.9</v>
      </c>
      <c r="H1308" s="80">
        <f>IF($G1308&gt;$G$20,IF('Silo Levels'!$L$29="Pumping",((PI()*((($C$19+$G$20)-$G1308)*($O$20/($O$19/2)))^2*((($O$20+$G$20)-$G1308))/3)*$H$1177)+(((PI()*((($C$19+$G$20)-$G1308)*($O$20/($O$19/2)))^2*(((($C$19+$G$20)-$G1308)*($O$20/($O$19/2)))*$AZ$22))/3)*$H$1177),(((PI()*((($C$19+$G$20)-$G1308)*($O$20/($O$19/2)))^2*((($O$20+$G$20)-$G1308)/3))*$H$1177)-((PI()*((($C$19+$G$20)-$G1308)*($O$20/($O$19/2)))^2*(((($C$19+$G$20)-$G1308)*($O$20/($O$19/2)))*$AZ$22)/3)*$H$1177))),IF('Silo Levels'!$L$29="Pumping",(($D$18*$H$1177)+((PI()*(($C$21/2)^2)*($G$20-$G1308))*$H$1177))+((($D$18+$H$18)/3)*$BD$22)+(((PI()*($C$21/2)^2*(($C$21/2)*$AZ$22))/3)*$H$1177),(($D$18*$H$1177)+((PI()*(($C$21/2)^2)*($G$20-$G1308))*$H$1177))+((($D$18+$H$18)/3)*$BD$22)-(((PI()*($C$21/2)^2*(($C$21/2)*$AZ$22))/3)*$H$1177)))</f>
        <v>155160.41424683091</v>
      </c>
      <c r="I1308" s="73">
        <v>12.9</v>
      </c>
      <c r="J1308" s="79">
        <f t="shared" ref="J1308:J1368" si="179">IF($K1308&gt;$G$20,(PI()*((($C$19+$G$20)-$K1308)*($O$20/($O$19/2)))^2*((($O$20+$G$20)-$K1308)/3))*$L$1177,($D$18*$L$1177)+((PI()*(($C$21/2)^2)*($G$20-$K1308))*$L$1177)+((($D$18+$H$18)/3)*$BD$23))</f>
        <v>164302.1542620571</v>
      </c>
      <c r="K1308" s="53">
        <v>12.9</v>
      </c>
      <c r="L1308" s="80">
        <f>IF($K1308&gt;$G$20,IF('Silo Levels'!$L$30="Pumping",((PI()*((($C$19+$G$20)-$K1308)*($O$20/($O$19/2)))^2*((($O$20+$G$20)-$K1308))/3)*$L$1177)+(((PI()*((($C$19+$G$20)-$K1308)*($O$20/($O$19/2)))^2*(((($C$19+$G$20)-$K1308)*($O$20/($O$19/2)))*$AZ$23))/3)*$L$1177),(((PI()*((($C$19+$G$20)-$K1308)*($O$20/($O$19/2)))^2*((($O$20+$G$20)-$K1308)/3))*$L$1177)-((PI()*((($C$19+$G$20)-$K1308)*($O$20/($O$19/2)))^2*(((($C$19+$G$20)-$K1308)*($O$20/($O$19/2)))*$AZ$23)/3)*$L$1177))),IF('Silo Levels'!$L$30="Pumping",(($D$18*$L$1177)+((PI()*(($C$21/2)^2)*($G$20-$K1308))*$L$1177))+((($D$18+$H$18)/3)*$BD$23)+(((PI()*($C$21/2)^2*(($C$21/2)*$AZ$23))/3)*$L$1177),(($D$18*$L$1177)+((PI()*(($C$21/2)^2)*($G$20-$K1308))*$L$1177))+((($D$18+$H$18)/3)*$BD$23)-(((PI()*($C$21/2)^2*(($C$21/2)*$AZ$23))/3)*$L$1177)))</f>
        <v>160272.91459211486</v>
      </c>
      <c r="M1308" s="73"/>
      <c r="N1308" s="73"/>
      <c r="O1308" s="73"/>
      <c r="P1308" s="73"/>
      <c r="Q1308" s="73"/>
      <c r="R1308" s="73"/>
      <c r="S1308" s="73"/>
      <c r="T1308" s="73"/>
      <c r="U1308" s="73"/>
      <c r="V1308" s="73"/>
      <c r="W1308" s="73"/>
      <c r="X1308" s="73"/>
      <c r="Y1308" s="73"/>
      <c r="Z1308" s="73"/>
      <c r="AA1308" s="73"/>
      <c r="AB1308" s="73"/>
      <c r="AC1308" s="73"/>
      <c r="AD1308" s="73"/>
      <c r="AE1308" s="73"/>
      <c r="AF1308" s="73"/>
      <c r="AG1308" s="73"/>
      <c r="AH1308" s="73"/>
      <c r="AI1308" s="73"/>
      <c r="AJ1308" s="73"/>
    </row>
    <row r="1309" spans="1:36" x14ac:dyDescent="0.3">
      <c r="A1309">
        <v>13</v>
      </c>
      <c r="B1309" s="79">
        <f t="shared" si="178"/>
        <v>156745.26572464604</v>
      </c>
      <c r="C1309" s="53">
        <v>13</v>
      </c>
      <c r="D1309" s="80">
        <f>IF($C1309&gt;$G$20,IF('Silo Levels'!$L$28="Pumping",((PI()*((($C$19+$G$20)-$C1309)*($O$20/($O$19/2)))^2*((($O$20+$G$20)-$C1309))/3)*$D$1177)+(((PI()*((($C$19+$G$20)-$C1309)*($O$20/($O$19/2)))^2*(((($C$19+$G$20)-$C1309)*($O$20/($O$19/2)))*$AZ$21))/3)*$D$1177),(((PI()*((($C$19+$G$20)-$C1309)*($O$20/($O$19/2)))^2*((($O$20+$G$20)-$C1309)/3))*$D$1177)-((PI()*((($C$19+$G$20)-$C1309)*($O$20/($O$19/2)))^2*(((($C$19+$G$20)-$C1309)*($O$20/($O$19/2)))*$AZ$21)/3)*$D$1177))),IF('Silo Levels'!$L$28="Pumping",(($D$18*$D$1177)+((PI()*(($C$21/2)^2)*($G$20-$C1309))*$D$1177))+((($D$18+$H$18)/3)*$BD$21)+(((PI()*($C$21/2)^2*(($C$21/2)*$AZ$21))/3)*$D$1177),(($D$18*$D$1177)+((PI()*(($C$21/2)^2)*($G$20-$C1309))*$D$1177))+((($D$18+$H$18)/3)*$BD$21)-(((PI()*($C$21/2)^2*(($C$21/2)*$AZ$21))/3)*$D$1177)))</f>
        <v>152895.10337336789</v>
      </c>
      <c r="E1309" s="73">
        <v>13</v>
      </c>
      <c r="F1309" s="79">
        <f t="shared" ref="F1309:F1368" si="180">IF($G1309&gt;$G$20,(PI()*((($C$19+$G$20)-$G1309)*($O$20/($O$19/2)))^2*((($O$20+$G$20)-$G1309)/3))*$H$1177,($D$18*$H$1177)+((PI()*(($C$21/2)^2)*($G$20-$G1309))*$H$1177)+((($D$18+$H$18)/3)*$BD$22))</f>
        <v>158667.51640045035</v>
      </c>
      <c r="G1309" s="53">
        <v>13</v>
      </c>
      <c r="H1309" s="80">
        <f>IF($G1309&gt;$G$20,IF('Silo Levels'!$L$29="Pumping",((PI()*((($C$19+$G$20)-$G1309)*($O$20/($O$19/2)))^2*((($O$20+$G$20)-$G1309))/3)*$H$1177)+(((PI()*((($C$19+$G$20)-$G1309)*($O$20/($O$19/2)))^2*(((($C$19+$G$20)-$G1309)*($O$20/($O$19/2)))*$AZ$22))/3)*$H$1177),(((PI()*((($C$19+$G$20)-$G1309)*($O$20/($O$19/2)))^2*((($O$20+$G$20)-$G1309)/3))*$H$1177)-((PI()*((($C$19+$G$20)-$G1309)*($O$20/($O$19/2)))^2*(((($C$19+$G$20)-$G1309)*($O$20/($O$19/2)))*$AZ$22)/3)*$H$1177))),IF('Silo Levels'!$L$29="Pumping",(($D$18*$H$1177)+((PI()*(($C$21/2)^2)*($G$20-$G1309))*$H$1177))+((($D$18+$H$18)/3)*$BD$22)+(((PI()*($C$21/2)^2*(($C$21/2)*$AZ$22))/3)*$H$1177),(($D$18*$H$1177)+((PI()*(($C$21/2)^2)*($G$20-$G1309))*$H$1177))+((($D$18+$H$18)/3)*$BD$22)-(((PI()*($C$21/2)^2*(($C$21/2)*$AZ$22))/3)*$H$1177)))</f>
        <v>154769.22701978122</v>
      </c>
      <c r="I1309" s="73">
        <v>13</v>
      </c>
      <c r="J1309" s="79">
        <f t="shared" si="179"/>
        <v>163897.8263788016</v>
      </c>
      <c r="K1309" s="53">
        <v>13</v>
      </c>
      <c r="L1309" s="80">
        <f>IF($K1309&gt;$G$20,IF('Silo Levels'!$L$30="Pumping",((PI()*((($C$19+$G$20)-$K1309)*($O$20/($O$19/2)))^2*((($O$20+$G$20)-$K1309))/3)*$L$1177)+(((PI()*((($C$19+$G$20)-$K1309)*($O$20/($O$19/2)))^2*(((($C$19+$G$20)-$K1309)*($O$20/($O$19/2)))*$AZ$23))/3)*$L$1177),(((PI()*((($C$19+$G$20)-$K1309)*($O$20/($O$19/2)))^2*((($O$20+$G$20)-$K1309)/3))*$L$1177)-((PI()*((($C$19+$G$20)-$K1309)*($O$20/($O$19/2)))^2*(((($C$19+$G$20)-$K1309)*($O$20/($O$19/2)))*$AZ$23)/3)*$L$1177))),IF('Silo Levels'!$L$30="Pumping",(($D$18*$L$1177)+((PI()*(($C$21/2)^2)*($G$20-$K1309))*$L$1177))+((($D$18+$H$18)/3)*$BD$23)+(((PI()*($C$21/2)^2*(($C$21/2)*$AZ$23))/3)*$L$1177),(($D$18*$L$1177)+((PI()*(($C$21/2)^2)*($G$20-$K1309))*$L$1177))+((($D$18+$H$18)/3)*$BD$23)-(((PI()*($C$21/2)^2*(($C$21/2)*$AZ$23))/3)*$L$1177)))</f>
        <v>159868.58670885937</v>
      </c>
      <c r="M1309" s="73"/>
      <c r="N1309" s="73"/>
      <c r="O1309" s="73"/>
      <c r="P1309" s="73"/>
      <c r="Q1309" s="73"/>
      <c r="R1309" s="73"/>
      <c r="S1309" s="73"/>
      <c r="T1309" s="73"/>
      <c r="U1309" s="73"/>
      <c r="V1309" s="73"/>
      <c r="W1309" s="73"/>
      <c r="X1309" s="73"/>
      <c r="Y1309" s="73"/>
      <c r="Z1309" s="73"/>
      <c r="AA1309" s="73"/>
      <c r="AB1309" s="73"/>
      <c r="AC1309" s="73"/>
      <c r="AD1309" s="73"/>
      <c r="AE1309" s="73"/>
      <c r="AF1309" s="73"/>
      <c r="AG1309" s="73"/>
      <c r="AH1309" s="73"/>
      <c r="AI1309" s="73"/>
      <c r="AJ1309" s="73"/>
    </row>
    <row r="1310" spans="1:36" x14ac:dyDescent="0.3">
      <c r="A1310">
        <v>13.1</v>
      </c>
      <c r="B1310" s="79">
        <f t="shared" si="178"/>
        <v>156358.90796953521</v>
      </c>
      <c r="C1310" s="53">
        <v>13.1</v>
      </c>
      <c r="D1310" s="80">
        <f>IF($C1310&gt;$G$20,IF('Silo Levels'!$L$28="Pumping",((PI()*((($C$19+$G$20)-$C1310)*($O$20/($O$19/2)))^2*((($O$20+$G$20)-$C1310))/3)*$D$1177)+(((PI()*((($C$19+$G$20)-$C1310)*($O$20/($O$19/2)))^2*(((($C$19+$G$20)-$C1310)*($O$20/($O$19/2)))*$AZ$21))/3)*$D$1177),(((PI()*((($C$19+$G$20)-$C1310)*($O$20/($O$19/2)))^2*((($O$20+$G$20)-$C1310)/3))*$D$1177)-((PI()*((($C$19+$G$20)-$C1310)*($O$20/($O$19/2)))^2*(((($C$19+$G$20)-$C1310)*($O$20/($O$19/2)))*$AZ$21)/3)*$D$1177))),IF('Silo Levels'!$L$28="Pumping",(($D$18*$D$1177)+((PI()*(($C$21/2)^2)*($G$20-$C1310))*$D$1177))+((($D$18+$H$18)/3)*$BD$21)+(((PI()*($C$21/2)^2*(($C$21/2)*$AZ$21))/3)*$D$1177),(($D$18*$D$1177)+((PI()*(($C$21/2)^2)*($G$20-$C1310))*$D$1177))+((($D$18+$H$18)/3)*$BD$21)-(((PI()*($C$21/2)^2*(($C$21/2)*$AZ$21))/3)*$D$1177)))</f>
        <v>152508.74561825706</v>
      </c>
      <c r="E1310" s="73">
        <v>13.1</v>
      </c>
      <c r="F1310" s="79">
        <f t="shared" si="180"/>
        <v>158276.32917340062</v>
      </c>
      <c r="G1310" s="53">
        <v>13.1</v>
      </c>
      <c r="H1310" s="80">
        <f>IF($G1310&gt;$G$20,IF('Silo Levels'!$L$29="Pumping",((PI()*((($C$19+$G$20)-$G1310)*($O$20/($O$19/2)))^2*((($O$20+$G$20)-$G1310))/3)*$H$1177)+(((PI()*((($C$19+$G$20)-$G1310)*($O$20/($O$19/2)))^2*(((($C$19+$G$20)-$G1310)*($O$20/($O$19/2)))*$AZ$22))/3)*$H$1177),(((PI()*((($C$19+$G$20)-$G1310)*($O$20/($O$19/2)))^2*((($O$20+$G$20)-$G1310)/3))*$H$1177)-((PI()*((($C$19+$G$20)-$G1310)*($O$20/($O$19/2)))^2*(((($C$19+$G$20)-$G1310)*($O$20/($O$19/2)))*$AZ$22)/3)*$H$1177))),IF('Silo Levels'!$L$29="Pumping",(($D$18*$H$1177)+((PI()*(($C$21/2)^2)*($G$20-$G1310))*$H$1177))+((($D$18+$H$18)/3)*$BD$22)+(((PI()*($C$21/2)^2*(($C$21/2)*$AZ$22))/3)*$H$1177),(($D$18*$H$1177)+((PI()*(($C$21/2)^2)*($G$20-$G1310))*$H$1177))+((($D$18+$H$18)/3)*$BD$22)-(((PI()*($C$21/2)^2*(($C$21/2)*$AZ$22))/3)*$H$1177)))</f>
        <v>154378.03979273149</v>
      </c>
      <c r="I1310" s="73">
        <v>13.1</v>
      </c>
      <c r="J1310" s="79">
        <f t="shared" si="179"/>
        <v>163493.49849554605</v>
      </c>
      <c r="K1310" s="53">
        <v>13.1</v>
      </c>
      <c r="L1310" s="80">
        <f>IF($K1310&gt;$G$20,IF('Silo Levels'!$L$30="Pumping",((PI()*((($C$19+$G$20)-$K1310)*($O$20/($O$19/2)))^2*((($O$20+$G$20)-$K1310))/3)*$L$1177)+(((PI()*((($C$19+$G$20)-$K1310)*($O$20/($O$19/2)))^2*(((($C$19+$G$20)-$K1310)*($O$20/($O$19/2)))*$AZ$23))/3)*$L$1177),(((PI()*((($C$19+$G$20)-$K1310)*($O$20/($O$19/2)))^2*((($O$20+$G$20)-$K1310)/3))*$L$1177)-((PI()*((($C$19+$G$20)-$K1310)*($O$20/($O$19/2)))^2*(((($C$19+$G$20)-$K1310)*($O$20/($O$19/2)))*$AZ$23)/3)*$L$1177))),IF('Silo Levels'!$L$30="Pumping",(($D$18*$L$1177)+((PI()*(($C$21/2)^2)*($G$20-$K1310))*$L$1177))+((($D$18+$H$18)/3)*$BD$23)+(((PI()*($C$21/2)^2*(($C$21/2)*$AZ$23))/3)*$L$1177),(($D$18*$L$1177)+((PI()*(($C$21/2)^2)*($G$20-$K1310))*$L$1177))+((($D$18+$H$18)/3)*$BD$23)-(((PI()*($C$21/2)^2*(($C$21/2)*$AZ$23))/3)*$L$1177)))</f>
        <v>159464.25882560381</v>
      </c>
      <c r="M1310" s="73"/>
      <c r="N1310" s="73"/>
      <c r="O1310" s="73"/>
      <c r="P1310" s="73"/>
      <c r="Q1310" s="73"/>
      <c r="R1310" s="73"/>
      <c r="S1310" s="73"/>
      <c r="T1310" s="73"/>
      <c r="U1310" s="73"/>
      <c r="V1310" s="73"/>
      <c r="W1310" s="73"/>
      <c r="X1310" s="73"/>
      <c r="Y1310" s="73"/>
      <c r="Z1310" s="73"/>
      <c r="AA1310" s="73"/>
      <c r="AB1310" s="73"/>
      <c r="AC1310" s="73"/>
      <c r="AD1310" s="73"/>
      <c r="AE1310" s="73"/>
      <c r="AF1310" s="73"/>
      <c r="AG1310" s="73"/>
      <c r="AH1310" s="73"/>
      <c r="AI1310" s="73"/>
      <c r="AJ1310" s="73"/>
    </row>
    <row r="1311" spans="1:36" x14ac:dyDescent="0.3">
      <c r="A1311">
        <v>13.2</v>
      </c>
      <c r="B1311" s="79">
        <f t="shared" si="178"/>
        <v>155972.55021442438</v>
      </c>
      <c r="C1311" s="53">
        <v>13.2</v>
      </c>
      <c r="D1311" s="80">
        <f>IF($C1311&gt;$G$20,IF('Silo Levels'!$L$28="Pumping",((PI()*((($C$19+$G$20)-$C1311)*($O$20/($O$19/2)))^2*((($O$20+$G$20)-$C1311))/3)*$D$1177)+(((PI()*((($C$19+$G$20)-$C1311)*($O$20/($O$19/2)))^2*(((($C$19+$G$20)-$C1311)*($O$20/($O$19/2)))*$AZ$21))/3)*$D$1177),(((PI()*((($C$19+$G$20)-$C1311)*($O$20/($O$19/2)))^2*((($O$20+$G$20)-$C1311)/3))*$D$1177)-((PI()*((($C$19+$G$20)-$C1311)*($O$20/($O$19/2)))^2*(((($C$19+$G$20)-$C1311)*($O$20/($O$19/2)))*$AZ$21)/3)*$D$1177))),IF('Silo Levels'!$L$28="Pumping",(($D$18*$D$1177)+((PI()*(($C$21/2)^2)*($G$20-$C1311))*$D$1177))+((($D$18+$H$18)/3)*$BD$21)+(((PI()*($C$21/2)^2*(($C$21/2)*$AZ$21))/3)*$D$1177),(($D$18*$D$1177)+((PI()*(($C$21/2)^2)*($G$20-$C1311))*$D$1177))+((($D$18+$H$18)/3)*$BD$21)-(((PI()*($C$21/2)^2*(($C$21/2)*$AZ$21))/3)*$D$1177)))</f>
        <v>152122.38786314623</v>
      </c>
      <c r="E1311" s="73">
        <v>13.2</v>
      </c>
      <c r="F1311" s="79">
        <f t="shared" si="180"/>
        <v>157885.14194635092</v>
      </c>
      <c r="G1311" s="53">
        <v>13.2</v>
      </c>
      <c r="H1311" s="80">
        <f>IF($G1311&gt;$G$20,IF('Silo Levels'!$L$29="Pumping",((PI()*((($C$19+$G$20)-$G1311)*($O$20/($O$19/2)))^2*((($O$20+$G$20)-$G1311))/3)*$H$1177)+(((PI()*((($C$19+$G$20)-$G1311)*($O$20/($O$19/2)))^2*(((($C$19+$G$20)-$G1311)*($O$20/($O$19/2)))*$AZ$22))/3)*$H$1177),(((PI()*((($C$19+$G$20)-$G1311)*($O$20/($O$19/2)))^2*((($O$20+$G$20)-$G1311)/3))*$H$1177)-((PI()*((($C$19+$G$20)-$G1311)*($O$20/($O$19/2)))^2*(((($C$19+$G$20)-$G1311)*($O$20/($O$19/2)))*$AZ$22)/3)*$H$1177))),IF('Silo Levels'!$L$29="Pumping",(($D$18*$H$1177)+((PI()*(($C$21/2)^2)*($G$20-$G1311))*$H$1177))+((($D$18+$H$18)/3)*$BD$22)+(((PI()*($C$21/2)^2*(($C$21/2)*$AZ$22))/3)*$H$1177),(($D$18*$H$1177)+((PI()*(($C$21/2)^2)*($G$20-$G1311))*$H$1177))+((($D$18+$H$18)/3)*$BD$22)-(((PI()*($C$21/2)^2*(($C$21/2)*$AZ$22))/3)*$H$1177)))</f>
        <v>153986.85256568179</v>
      </c>
      <c r="I1311" s="73">
        <v>13.2</v>
      </c>
      <c r="J1311" s="79">
        <f t="shared" si="179"/>
        <v>163089.17061229056</v>
      </c>
      <c r="K1311" s="53">
        <v>13.2</v>
      </c>
      <c r="L1311" s="80">
        <f>IF($K1311&gt;$G$20,IF('Silo Levels'!$L$30="Pumping",((PI()*((($C$19+$G$20)-$K1311)*($O$20/($O$19/2)))^2*((($O$20+$G$20)-$K1311))/3)*$L$1177)+(((PI()*((($C$19+$G$20)-$K1311)*($O$20/($O$19/2)))^2*(((($C$19+$G$20)-$K1311)*($O$20/($O$19/2)))*$AZ$23))/3)*$L$1177),(((PI()*((($C$19+$G$20)-$K1311)*($O$20/($O$19/2)))^2*((($O$20+$G$20)-$K1311)/3))*$L$1177)-((PI()*((($C$19+$G$20)-$K1311)*($O$20/($O$19/2)))^2*(((($C$19+$G$20)-$K1311)*($O$20/($O$19/2)))*$AZ$23)/3)*$L$1177))),IF('Silo Levels'!$L$30="Pumping",(($D$18*$L$1177)+((PI()*(($C$21/2)^2)*($G$20-$K1311))*$L$1177))+((($D$18+$H$18)/3)*$BD$23)+(((PI()*($C$21/2)^2*(($C$21/2)*$AZ$23))/3)*$L$1177),(($D$18*$L$1177)+((PI()*(($C$21/2)^2)*($G$20-$K1311))*$L$1177))+((($D$18+$H$18)/3)*$BD$23)-(((PI()*($C$21/2)^2*(($C$21/2)*$AZ$23))/3)*$L$1177)))</f>
        <v>159059.93094234832</v>
      </c>
      <c r="M1311" s="73"/>
      <c r="N1311" s="73"/>
      <c r="O1311" s="73"/>
      <c r="P1311" s="73"/>
      <c r="Q1311" s="73"/>
      <c r="R1311" s="73"/>
      <c r="S1311" s="73"/>
      <c r="T1311" s="73"/>
      <c r="U1311" s="73"/>
      <c r="V1311" s="73"/>
      <c r="W1311" s="73"/>
      <c r="X1311" s="73"/>
      <c r="Y1311" s="73"/>
      <c r="Z1311" s="73"/>
      <c r="AA1311" s="73"/>
      <c r="AB1311" s="73"/>
      <c r="AC1311" s="73"/>
      <c r="AD1311" s="73"/>
      <c r="AE1311" s="73"/>
      <c r="AF1311" s="73"/>
      <c r="AG1311" s="73"/>
      <c r="AH1311" s="73"/>
      <c r="AI1311" s="73"/>
      <c r="AJ1311" s="73"/>
    </row>
    <row r="1312" spans="1:36" x14ac:dyDescent="0.3">
      <c r="A1312">
        <v>13.3</v>
      </c>
      <c r="B1312" s="79">
        <f t="shared" si="178"/>
        <v>155586.19245931352</v>
      </c>
      <c r="C1312" s="53">
        <v>13.3</v>
      </c>
      <c r="D1312" s="80">
        <f>IF($C1312&gt;$G$20,IF('Silo Levels'!$L$28="Pumping",((PI()*((($C$19+$G$20)-$C1312)*($O$20/($O$19/2)))^2*((($O$20+$G$20)-$C1312))/3)*$D$1177)+(((PI()*((($C$19+$G$20)-$C1312)*($O$20/($O$19/2)))^2*(((($C$19+$G$20)-$C1312)*($O$20/($O$19/2)))*$AZ$21))/3)*$D$1177),(((PI()*((($C$19+$G$20)-$C1312)*($O$20/($O$19/2)))^2*((($O$20+$G$20)-$C1312)/3))*$D$1177)-((PI()*((($C$19+$G$20)-$C1312)*($O$20/($O$19/2)))^2*(((($C$19+$G$20)-$C1312)*($O$20/($O$19/2)))*$AZ$21)/3)*$D$1177))),IF('Silo Levels'!$L$28="Pumping",(($D$18*$D$1177)+((PI()*(($C$21/2)^2)*($G$20-$C1312))*$D$1177))+((($D$18+$H$18)/3)*$BD$21)+(((PI()*($C$21/2)^2*(($C$21/2)*$AZ$21))/3)*$D$1177),(($D$18*$D$1177)+((PI()*(($C$21/2)^2)*($G$20-$C1312))*$D$1177))+((($D$18+$H$18)/3)*$BD$21)-(((PI()*($C$21/2)^2*(($C$21/2)*$AZ$21))/3)*$D$1177)))</f>
        <v>151736.03010803537</v>
      </c>
      <c r="E1312" s="73">
        <v>13.3</v>
      </c>
      <c r="F1312" s="79">
        <f t="shared" si="180"/>
        <v>157493.95471930117</v>
      </c>
      <c r="G1312" s="53">
        <v>13.3</v>
      </c>
      <c r="H1312" s="80">
        <f>IF($G1312&gt;$G$20,IF('Silo Levels'!$L$29="Pumping",((PI()*((($C$19+$G$20)-$G1312)*($O$20/($O$19/2)))^2*((($O$20+$G$20)-$G1312))/3)*$H$1177)+(((PI()*((($C$19+$G$20)-$G1312)*($O$20/($O$19/2)))^2*(((($C$19+$G$20)-$G1312)*($O$20/($O$19/2)))*$AZ$22))/3)*$H$1177),(((PI()*((($C$19+$G$20)-$G1312)*($O$20/($O$19/2)))^2*((($O$20+$G$20)-$G1312)/3))*$H$1177)-((PI()*((($C$19+$G$20)-$G1312)*($O$20/($O$19/2)))^2*(((($C$19+$G$20)-$G1312)*($O$20/($O$19/2)))*$AZ$22)/3)*$H$1177))),IF('Silo Levels'!$L$29="Pumping",(($D$18*$H$1177)+((PI()*(($C$21/2)^2)*($G$20-$G1312))*$H$1177))+((($D$18+$H$18)/3)*$BD$22)+(((PI()*($C$21/2)^2*(($C$21/2)*$AZ$22))/3)*$H$1177),(($D$18*$H$1177)+((PI()*(($C$21/2)^2)*($G$20-$G1312))*$H$1177))+((($D$18+$H$18)/3)*$BD$22)-(((PI()*($C$21/2)^2*(($C$21/2)*$AZ$22))/3)*$H$1177)))</f>
        <v>153595.66533863204</v>
      </c>
      <c r="I1312" s="73">
        <v>13.3</v>
      </c>
      <c r="J1312" s="79">
        <f t="shared" si="179"/>
        <v>162684.84272903501</v>
      </c>
      <c r="K1312" s="53">
        <v>13.3</v>
      </c>
      <c r="L1312" s="80">
        <f>IF($K1312&gt;$G$20,IF('Silo Levels'!$L$30="Pumping",((PI()*((($C$19+$G$20)-$K1312)*($O$20/($O$19/2)))^2*((($O$20+$G$20)-$K1312))/3)*$L$1177)+(((PI()*((($C$19+$G$20)-$K1312)*($O$20/($O$19/2)))^2*(((($C$19+$G$20)-$K1312)*($O$20/($O$19/2)))*$AZ$23))/3)*$L$1177),(((PI()*((($C$19+$G$20)-$K1312)*($O$20/($O$19/2)))^2*((($O$20+$G$20)-$K1312)/3))*$L$1177)-((PI()*((($C$19+$G$20)-$K1312)*($O$20/($O$19/2)))^2*(((($C$19+$G$20)-$K1312)*($O$20/($O$19/2)))*$AZ$23)/3)*$L$1177))),IF('Silo Levels'!$L$30="Pumping",(($D$18*$L$1177)+((PI()*(($C$21/2)^2)*($G$20-$K1312))*$L$1177))+((($D$18+$H$18)/3)*$BD$23)+(((PI()*($C$21/2)^2*(($C$21/2)*$AZ$23))/3)*$L$1177),(($D$18*$L$1177)+((PI()*(($C$21/2)^2)*($G$20-$K1312))*$L$1177))+((($D$18+$H$18)/3)*$BD$23)-(((PI()*($C$21/2)^2*(($C$21/2)*$AZ$23))/3)*$L$1177)))</f>
        <v>158655.60305909277</v>
      </c>
      <c r="M1312" s="73"/>
      <c r="N1312" s="73"/>
      <c r="O1312" s="73"/>
      <c r="P1312" s="73"/>
      <c r="Q1312" s="73"/>
      <c r="R1312" s="73"/>
      <c r="S1312" s="73"/>
      <c r="T1312" s="73"/>
      <c r="U1312" s="73"/>
      <c r="V1312" s="73"/>
      <c r="W1312" s="73"/>
      <c r="X1312" s="73"/>
      <c r="Y1312" s="73"/>
      <c r="Z1312" s="73"/>
      <c r="AA1312" s="73"/>
      <c r="AB1312" s="73"/>
      <c r="AC1312" s="73"/>
      <c r="AD1312" s="73"/>
      <c r="AE1312" s="73"/>
      <c r="AF1312" s="73"/>
      <c r="AG1312" s="73"/>
      <c r="AH1312" s="73"/>
      <c r="AI1312" s="73"/>
      <c r="AJ1312" s="73"/>
    </row>
    <row r="1313" spans="1:36" x14ac:dyDescent="0.3">
      <c r="A1313">
        <v>13.4</v>
      </c>
      <c r="B1313" s="79">
        <f t="shared" si="178"/>
        <v>155199.83470420269</v>
      </c>
      <c r="C1313" s="53">
        <v>13.4</v>
      </c>
      <c r="D1313" s="80">
        <f>IF($C1313&gt;$G$20,IF('Silo Levels'!$L$28="Pumping",((PI()*((($C$19+$G$20)-$C1313)*($O$20/($O$19/2)))^2*((($O$20+$G$20)-$C1313))/3)*$D$1177)+(((PI()*((($C$19+$G$20)-$C1313)*($O$20/($O$19/2)))^2*(((($C$19+$G$20)-$C1313)*($O$20/($O$19/2)))*$AZ$21))/3)*$D$1177),(((PI()*((($C$19+$G$20)-$C1313)*($O$20/($O$19/2)))^2*((($O$20+$G$20)-$C1313)/3))*$D$1177)-((PI()*((($C$19+$G$20)-$C1313)*($O$20/($O$19/2)))^2*(((($C$19+$G$20)-$C1313)*($O$20/($O$19/2)))*$AZ$21)/3)*$D$1177))),IF('Silo Levels'!$L$28="Pumping",(($D$18*$D$1177)+((PI()*(($C$21/2)^2)*($G$20-$C1313))*$D$1177))+((($D$18+$H$18)/3)*$BD$21)+(((PI()*($C$21/2)^2*(($C$21/2)*$AZ$21))/3)*$D$1177),(($D$18*$D$1177)+((PI()*(($C$21/2)^2)*($G$20-$C1313))*$D$1177))+((($D$18+$H$18)/3)*$BD$21)-(((PI()*($C$21/2)^2*(($C$21/2)*$AZ$21))/3)*$D$1177)))</f>
        <v>151349.67235292454</v>
      </c>
      <c r="E1313" s="73">
        <v>13.4</v>
      </c>
      <c r="F1313" s="79">
        <f t="shared" si="180"/>
        <v>157102.76749225144</v>
      </c>
      <c r="G1313" s="53">
        <v>13.4</v>
      </c>
      <c r="H1313" s="80">
        <f>IF($G1313&gt;$G$20,IF('Silo Levels'!$L$29="Pumping",((PI()*((($C$19+$G$20)-$G1313)*($O$20/($O$19/2)))^2*((($O$20+$G$20)-$G1313))/3)*$H$1177)+(((PI()*((($C$19+$G$20)-$G1313)*($O$20/($O$19/2)))^2*(((($C$19+$G$20)-$G1313)*($O$20/($O$19/2)))*$AZ$22))/3)*$H$1177),(((PI()*((($C$19+$G$20)-$G1313)*($O$20/($O$19/2)))^2*((($O$20+$G$20)-$G1313)/3))*$H$1177)-((PI()*((($C$19+$G$20)-$G1313)*($O$20/($O$19/2)))^2*(((($C$19+$G$20)-$G1313)*($O$20/($O$19/2)))*$AZ$22)/3)*$H$1177))),IF('Silo Levels'!$L$29="Pumping",(($D$18*$H$1177)+((PI()*(($C$21/2)^2)*($G$20-$G1313))*$H$1177))+((($D$18+$H$18)/3)*$BD$22)+(((PI()*($C$21/2)^2*(($C$21/2)*$AZ$22))/3)*$H$1177),(($D$18*$H$1177)+((PI()*(($C$21/2)^2)*($G$20-$G1313))*$H$1177))+((($D$18+$H$18)/3)*$BD$22)-(((PI()*($C$21/2)^2*(($C$21/2)*$AZ$22))/3)*$H$1177)))</f>
        <v>153204.47811158231</v>
      </c>
      <c r="I1313" s="73">
        <v>13.4</v>
      </c>
      <c r="J1313" s="79">
        <f t="shared" si="179"/>
        <v>162280.51484577949</v>
      </c>
      <c r="K1313" s="53">
        <v>13.4</v>
      </c>
      <c r="L1313" s="80">
        <f>IF($K1313&gt;$G$20,IF('Silo Levels'!$L$30="Pumping",((PI()*((($C$19+$G$20)-$K1313)*($O$20/($O$19/2)))^2*((($O$20+$G$20)-$K1313))/3)*$L$1177)+(((PI()*((($C$19+$G$20)-$K1313)*($O$20/($O$19/2)))^2*(((($C$19+$G$20)-$K1313)*($O$20/($O$19/2)))*$AZ$23))/3)*$L$1177),(((PI()*((($C$19+$G$20)-$K1313)*($O$20/($O$19/2)))^2*((($O$20+$G$20)-$K1313)/3))*$L$1177)-((PI()*((($C$19+$G$20)-$K1313)*($O$20/($O$19/2)))^2*(((($C$19+$G$20)-$K1313)*($O$20/($O$19/2)))*$AZ$23)/3)*$L$1177))),IF('Silo Levels'!$L$30="Pumping",(($D$18*$L$1177)+((PI()*(($C$21/2)^2)*($G$20-$K1313))*$L$1177))+((($D$18+$H$18)/3)*$BD$23)+(((PI()*($C$21/2)^2*(($C$21/2)*$AZ$23))/3)*$L$1177),(($D$18*$L$1177)+((PI()*(($C$21/2)^2)*($G$20-$K1313))*$L$1177))+((($D$18+$H$18)/3)*$BD$23)-(((PI()*($C$21/2)^2*(($C$21/2)*$AZ$23))/3)*$L$1177)))</f>
        <v>158251.27517583725</v>
      </c>
      <c r="M1313" s="73"/>
      <c r="N1313" s="73"/>
      <c r="O1313" s="73"/>
      <c r="P1313" s="73"/>
      <c r="Q1313" s="73"/>
      <c r="R1313" s="73"/>
      <c r="S1313" s="73"/>
      <c r="T1313" s="73"/>
      <c r="U1313" s="73"/>
      <c r="V1313" s="73"/>
      <c r="W1313" s="73"/>
      <c r="X1313" s="73"/>
      <c r="Y1313" s="73"/>
      <c r="Z1313" s="73"/>
      <c r="AA1313" s="73"/>
      <c r="AB1313" s="73"/>
      <c r="AC1313" s="73"/>
      <c r="AD1313" s="73"/>
      <c r="AE1313" s="73"/>
      <c r="AF1313" s="73"/>
      <c r="AG1313" s="73"/>
      <c r="AH1313" s="73"/>
      <c r="AI1313" s="73"/>
      <c r="AJ1313" s="73"/>
    </row>
    <row r="1314" spans="1:36" x14ac:dyDescent="0.3">
      <c r="A1314">
        <v>13.5</v>
      </c>
      <c r="B1314" s="79">
        <f t="shared" si="178"/>
        <v>154813.47694909186</v>
      </c>
      <c r="C1314" s="53">
        <v>13.5</v>
      </c>
      <c r="D1314" s="80">
        <f>IF($C1314&gt;$G$20,IF('Silo Levels'!$L$28="Pumping",((PI()*((($C$19+$G$20)-$C1314)*($O$20/($O$19/2)))^2*((($O$20+$G$20)-$C1314))/3)*$D$1177)+(((PI()*((($C$19+$G$20)-$C1314)*($O$20/($O$19/2)))^2*(((($C$19+$G$20)-$C1314)*($O$20/($O$19/2)))*$AZ$21))/3)*$D$1177),(((PI()*((($C$19+$G$20)-$C1314)*($O$20/($O$19/2)))^2*((($O$20+$G$20)-$C1314)/3))*$D$1177)-((PI()*((($C$19+$G$20)-$C1314)*($O$20/($O$19/2)))^2*(((($C$19+$G$20)-$C1314)*($O$20/($O$19/2)))*$AZ$21)/3)*$D$1177))),IF('Silo Levels'!$L$28="Pumping",(($D$18*$D$1177)+((PI()*(($C$21/2)^2)*($G$20-$C1314))*$D$1177))+((($D$18+$H$18)/3)*$BD$21)+(((PI()*($C$21/2)^2*(($C$21/2)*$AZ$21))/3)*$D$1177),(($D$18*$D$1177)+((PI()*(($C$21/2)^2)*($G$20-$C1314))*$D$1177))+((($D$18+$H$18)/3)*$BD$21)-(((PI()*($C$21/2)^2*(($C$21/2)*$AZ$21))/3)*$D$1177)))</f>
        <v>150963.3145978137</v>
      </c>
      <c r="E1314" s="73">
        <v>13.5</v>
      </c>
      <c r="F1314" s="79">
        <f t="shared" si="180"/>
        <v>156711.58026520172</v>
      </c>
      <c r="G1314" s="53">
        <v>13.5</v>
      </c>
      <c r="H1314" s="80">
        <f>IF($G1314&gt;$G$20,IF('Silo Levels'!$L$29="Pumping",((PI()*((($C$19+$G$20)-$G1314)*($O$20/($O$19/2)))^2*((($O$20+$G$20)-$G1314))/3)*$H$1177)+(((PI()*((($C$19+$G$20)-$G1314)*($O$20/($O$19/2)))^2*(((($C$19+$G$20)-$G1314)*($O$20/($O$19/2)))*$AZ$22))/3)*$H$1177),(((PI()*((($C$19+$G$20)-$G1314)*($O$20/($O$19/2)))^2*((($O$20+$G$20)-$G1314)/3))*$H$1177)-((PI()*((($C$19+$G$20)-$G1314)*($O$20/($O$19/2)))^2*(((($C$19+$G$20)-$G1314)*($O$20/($O$19/2)))*$AZ$22)/3)*$H$1177))),IF('Silo Levels'!$L$29="Pumping",(($D$18*$H$1177)+((PI()*(($C$21/2)^2)*($G$20-$G1314))*$H$1177))+((($D$18+$H$18)/3)*$BD$22)+(((PI()*($C$21/2)^2*(($C$21/2)*$AZ$22))/3)*$H$1177),(($D$18*$H$1177)+((PI()*(($C$21/2)^2)*($G$20-$G1314))*$H$1177))+((($D$18+$H$18)/3)*$BD$22)-(((PI()*($C$21/2)^2*(($C$21/2)*$AZ$22))/3)*$H$1177)))</f>
        <v>152813.29088453259</v>
      </c>
      <c r="I1314" s="73">
        <v>13.5</v>
      </c>
      <c r="J1314" s="79">
        <f t="shared" si="179"/>
        <v>161876.18696252396</v>
      </c>
      <c r="K1314" s="53">
        <v>13.5</v>
      </c>
      <c r="L1314" s="80">
        <f>IF($K1314&gt;$G$20,IF('Silo Levels'!$L$30="Pumping",((PI()*((($C$19+$G$20)-$K1314)*($O$20/($O$19/2)))^2*((($O$20+$G$20)-$K1314))/3)*$L$1177)+(((PI()*((($C$19+$G$20)-$K1314)*($O$20/($O$19/2)))^2*(((($C$19+$G$20)-$K1314)*($O$20/($O$19/2)))*$AZ$23))/3)*$L$1177),(((PI()*((($C$19+$G$20)-$K1314)*($O$20/($O$19/2)))^2*((($O$20+$G$20)-$K1314)/3))*$L$1177)-((PI()*((($C$19+$G$20)-$K1314)*($O$20/($O$19/2)))^2*(((($C$19+$G$20)-$K1314)*($O$20/($O$19/2)))*$AZ$23)/3)*$L$1177))),IF('Silo Levels'!$L$30="Pumping",(($D$18*$L$1177)+((PI()*(($C$21/2)^2)*($G$20-$K1314))*$L$1177))+((($D$18+$H$18)/3)*$BD$23)+(((PI()*($C$21/2)^2*(($C$21/2)*$AZ$23))/3)*$L$1177),(($D$18*$L$1177)+((PI()*(($C$21/2)^2)*($G$20-$K1314))*$L$1177))+((($D$18+$H$18)/3)*$BD$23)-(((PI()*($C$21/2)^2*(($C$21/2)*$AZ$23))/3)*$L$1177)))</f>
        <v>157846.94729258172</v>
      </c>
      <c r="M1314" s="73"/>
      <c r="N1314" s="73"/>
      <c r="O1314" s="73"/>
      <c r="P1314" s="73"/>
      <c r="Q1314" s="73"/>
      <c r="R1314" s="73"/>
      <c r="S1314" s="73"/>
      <c r="T1314" s="73"/>
      <c r="U1314" s="73"/>
      <c r="V1314" s="73"/>
      <c r="W1314" s="73"/>
      <c r="X1314" s="73"/>
      <c r="Y1314" s="73"/>
      <c r="Z1314" s="73"/>
      <c r="AA1314" s="73"/>
      <c r="AB1314" s="73"/>
      <c r="AC1314" s="73"/>
      <c r="AD1314" s="73"/>
      <c r="AE1314" s="73"/>
      <c r="AF1314" s="73"/>
      <c r="AG1314" s="73"/>
      <c r="AH1314" s="73"/>
      <c r="AI1314" s="73"/>
      <c r="AJ1314" s="73"/>
    </row>
    <row r="1315" spans="1:36" x14ac:dyDescent="0.3">
      <c r="A1315">
        <v>13.6</v>
      </c>
      <c r="B1315" s="79">
        <f t="shared" si="178"/>
        <v>154427.11919398099</v>
      </c>
      <c r="C1315" s="53">
        <v>13.6</v>
      </c>
      <c r="D1315" s="80">
        <f>IF($C1315&gt;$G$20,IF('Silo Levels'!$L$28="Pumping",((PI()*((($C$19+$G$20)-$C1315)*($O$20/($O$19/2)))^2*((($O$20+$G$20)-$C1315))/3)*$D$1177)+(((PI()*((($C$19+$G$20)-$C1315)*($O$20/($O$19/2)))^2*(((($C$19+$G$20)-$C1315)*($O$20/($O$19/2)))*$AZ$21))/3)*$D$1177),(((PI()*((($C$19+$G$20)-$C1315)*($O$20/($O$19/2)))^2*((($O$20+$G$20)-$C1315)/3))*$D$1177)-((PI()*((($C$19+$G$20)-$C1315)*($O$20/($O$19/2)))^2*(((($C$19+$G$20)-$C1315)*($O$20/($O$19/2)))*$AZ$21)/3)*$D$1177))),IF('Silo Levels'!$L$28="Pumping",(($D$18*$D$1177)+((PI()*(($C$21/2)^2)*($G$20-$C1315))*$D$1177))+((($D$18+$H$18)/3)*$BD$21)+(((PI()*($C$21/2)^2*(($C$21/2)*$AZ$21))/3)*$D$1177),(($D$18*$D$1177)+((PI()*(($C$21/2)^2)*($G$20-$C1315))*$D$1177))+((($D$18+$H$18)/3)*$BD$21)-(((PI()*($C$21/2)^2*(($C$21/2)*$AZ$21))/3)*$D$1177)))</f>
        <v>150576.95684270284</v>
      </c>
      <c r="E1315" s="73">
        <v>13.6</v>
      </c>
      <c r="F1315" s="79">
        <f t="shared" si="180"/>
        <v>156320.39303815199</v>
      </c>
      <c r="G1315" s="53">
        <v>13.6</v>
      </c>
      <c r="H1315" s="80">
        <f>IF($G1315&gt;$G$20,IF('Silo Levels'!$L$29="Pumping",((PI()*((($C$19+$G$20)-$G1315)*($O$20/($O$19/2)))^2*((($O$20+$G$20)-$G1315))/3)*$H$1177)+(((PI()*((($C$19+$G$20)-$G1315)*($O$20/($O$19/2)))^2*(((($C$19+$G$20)-$G1315)*($O$20/($O$19/2)))*$AZ$22))/3)*$H$1177),(((PI()*((($C$19+$G$20)-$G1315)*($O$20/($O$19/2)))^2*((($O$20+$G$20)-$G1315)/3))*$H$1177)-((PI()*((($C$19+$G$20)-$G1315)*($O$20/($O$19/2)))^2*(((($C$19+$G$20)-$G1315)*($O$20/($O$19/2)))*$AZ$22)/3)*$H$1177))),IF('Silo Levels'!$L$29="Pumping",(($D$18*$H$1177)+((PI()*(($C$21/2)^2)*($G$20-$G1315))*$H$1177))+((($D$18+$H$18)/3)*$BD$22)+(((PI()*($C$21/2)^2*(($C$21/2)*$AZ$22))/3)*$H$1177),(($D$18*$H$1177)+((PI()*(($C$21/2)^2)*($G$20-$G1315))*$H$1177))+((($D$18+$H$18)/3)*$BD$22)-(((PI()*($C$21/2)^2*(($C$21/2)*$AZ$22))/3)*$H$1177)))</f>
        <v>152422.10365748286</v>
      </c>
      <c r="I1315" s="73">
        <v>13.6</v>
      </c>
      <c r="J1315" s="79">
        <f t="shared" si="179"/>
        <v>161471.85907926841</v>
      </c>
      <c r="K1315" s="53">
        <v>13.6</v>
      </c>
      <c r="L1315" s="80">
        <f>IF($K1315&gt;$G$20,IF('Silo Levels'!$L$30="Pumping",((PI()*((($C$19+$G$20)-$K1315)*($O$20/($O$19/2)))^2*((($O$20+$G$20)-$K1315))/3)*$L$1177)+(((PI()*((($C$19+$G$20)-$K1315)*($O$20/($O$19/2)))^2*(((($C$19+$G$20)-$K1315)*($O$20/($O$19/2)))*$AZ$23))/3)*$L$1177),(((PI()*((($C$19+$G$20)-$K1315)*($O$20/($O$19/2)))^2*((($O$20+$G$20)-$K1315)/3))*$L$1177)-((PI()*((($C$19+$G$20)-$K1315)*($O$20/($O$19/2)))^2*(((($C$19+$G$20)-$K1315)*($O$20/($O$19/2)))*$AZ$23)/3)*$L$1177))),IF('Silo Levels'!$L$30="Pumping",(($D$18*$L$1177)+((PI()*(($C$21/2)^2)*($G$20-$K1315))*$L$1177))+((($D$18+$H$18)/3)*$BD$23)+(((PI()*($C$21/2)^2*(($C$21/2)*$AZ$23))/3)*$L$1177),(($D$18*$L$1177)+((PI()*(($C$21/2)^2)*($G$20-$K1315))*$L$1177))+((($D$18+$H$18)/3)*$BD$23)-(((PI()*($C$21/2)^2*(($C$21/2)*$AZ$23))/3)*$L$1177)))</f>
        <v>157442.61940932617</v>
      </c>
      <c r="M1315" s="73"/>
      <c r="N1315" s="73"/>
      <c r="O1315" s="73"/>
      <c r="P1315" s="73"/>
      <c r="Q1315" s="73"/>
      <c r="R1315" s="73"/>
      <c r="S1315" s="73"/>
      <c r="T1315" s="73"/>
      <c r="U1315" s="73"/>
      <c r="V1315" s="73"/>
      <c r="W1315" s="73"/>
      <c r="X1315" s="73"/>
      <c r="Y1315" s="73"/>
      <c r="Z1315" s="73"/>
      <c r="AA1315" s="73"/>
      <c r="AB1315" s="73"/>
      <c r="AC1315" s="73"/>
      <c r="AD1315" s="73"/>
      <c r="AE1315" s="73"/>
      <c r="AF1315" s="73"/>
      <c r="AG1315" s="73"/>
      <c r="AH1315" s="73"/>
      <c r="AI1315" s="73"/>
      <c r="AJ1315" s="73"/>
    </row>
    <row r="1316" spans="1:36" x14ac:dyDescent="0.3">
      <c r="A1316">
        <v>13.7</v>
      </c>
      <c r="B1316" s="79">
        <f t="shared" si="178"/>
        <v>154040.76143887019</v>
      </c>
      <c r="C1316" s="53">
        <v>13.7</v>
      </c>
      <c r="D1316" s="80">
        <f>IF($C1316&gt;$G$20,IF('Silo Levels'!$L$28="Pumping",((PI()*((($C$19+$G$20)-$C1316)*($O$20/($O$19/2)))^2*((($O$20+$G$20)-$C1316))/3)*$D$1177)+(((PI()*((($C$19+$G$20)-$C1316)*($O$20/($O$19/2)))^2*(((($C$19+$G$20)-$C1316)*($O$20/($O$19/2)))*$AZ$21))/3)*$D$1177),(((PI()*((($C$19+$G$20)-$C1316)*($O$20/($O$19/2)))^2*((($O$20+$G$20)-$C1316)/3))*$D$1177)-((PI()*((($C$19+$G$20)-$C1316)*($O$20/($O$19/2)))^2*(((($C$19+$G$20)-$C1316)*($O$20/($O$19/2)))*$AZ$21)/3)*$D$1177))),IF('Silo Levels'!$L$28="Pumping",(($D$18*$D$1177)+((PI()*(($C$21/2)^2)*($G$20-$C1316))*$D$1177))+((($D$18+$H$18)/3)*$BD$21)+(((PI()*($C$21/2)^2*(($C$21/2)*$AZ$21))/3)*$D$1177),(($D$18*$D$1177)+((PI()*(($C$21/2)^2)*($G$20-$C1316))*$D$1177))+((($D$18+$H$18)/3)*$BD$21)-(((PI()*($C$21/2)^2*(($C$21/2)*$AZ$21))/3)*$D$1177)))</f>
        <v>150190.59908759204</v>
      </c>
      <c r="E1316" s="73">
        <v>13.7</v>
      </c>
      <c r="F1316" s="79">
        <f t="shared" si="180"/>
        <v>155929.20581110229</v>
      </c>
      <c r="G1316" s="53">
        <v>13.7</v>
      </c>
      <c r="H1316" s="80">
        <f>IF($G1316&gt;$G$20,IF('Silo Levels'!$L$29="Pumping",((PI()*((($C$19+$G$20)-$G1316)*($O$20/($O$19/2)))^2*((($O$20+$G$20)-$G1316))/3)*$H$1177)+(((PI()*((($C$19+$G$20)-$G1316)*($O$20/($O$19/2)))^2*(((($C$19+$G$20)-$G1316)*($O$20/($O$19/2)))*$AZ$22))/3)*$H$1177),(((PI()*((($C$19+$G$20)-$G1316)*($O$20/($O$19/2)))^2*((($O$20+$G$20)-$G1316)/3))*$H$1177)-((PI()*((($C$19+$G$20)-$G1316)*($O$20/($O$19/2)))^2*(((($C$19+$G$20)-$G1316)*($O$20/($O$19/2)))*$AZ$22)/3)*$H$1177))),IF('Silo Levels'!$L$29="Pumping",(($D$18*$H$1177)+((PI()*(($C$21/2)^2)*($G$20-$G1316))*$H$1177))+((($D$18+$H$18)/3)*$BD$22)+(((PI()*($C$21/2)^2*(($C$21/2)*$AZ$22))/3)*$H$1177),(($D$18*$H$1177)+((PI()*(($C$21/2)^2)*($G$20-$G1316))*$H$1177))+((($D$18+$H$18)/3)*$BD$22)-(((PI()*($C$21/2)^2*(($C$21/2)*$AZ$22))/3)*$H$1177)))</f>
        <v>152030.91643043316</v>
      </c>
      <c r="I1316" s="73">
        <v>13.7</v>
      </c>
      <c r="J1316" s="79">
        <f t="shared" si="179"/>
        <v>161067.53119601292</v>
      </c>
      <c r="K1316" s="53">
        <v>13.7</v>
      </c>
      <c r="L1316" s="80">
        <f>IF($K1316&gt;$G$20,IF('Silo Levels'!$L$30="Pumping",((PI()*((($C$19+$G$20)-$K1316)*($O$20/($O$19/2)))^2*((($O$20+$G$20)-$K1316))/3)*$L$1177)+(((PI()*((($C$19+$G$20)-$K1316)*($O$20/($O$19/2)))^2*(((($C$19+$G$20)-$K1316)*($O$20/($O$19/2)))*$AZ$23))/3)*$L$1177),(((PI()*((($C$19+$G$20)-$K1316)*($O$20/($O$19/2)))^2*((($O$20+$G$20)-$K1316)/3))*$L$1177)-((PI()*((($C$19+$G$20)-$K1316)*($O$20/($O$19/2)))^2*(((($C$19+$G$20)-$K1316)*($O$20/($O$19/2)))*$AZ$23)/3)*$L$1177))),IF('Silo Levels'!$L$30="Pumping",(($D$18*$L$1177)+((PI()*(($C$21/2)^2)*($G$20-$K1316))*$L$1177))+((($D$18+$H$18)/3)*$BD$23)+(((PI()*($C$21/2)^2*(($C$21/2)*$AZ$23))/3)*$L$1177),(($D$18*$L$1177)+((PI()*(($C$21/2)^2)*($G$20-$K1316))*$L$1177))+((($D$18+$H$18)/3)*$BD$23)-(((PI()*($C$21/2)^2*(($C$21/2)*$AZ$23))/3)*$L$1177)))</f>
        <v>157038.29152607068</v>
      </c>
      <c r="M1316" s="73"/>
      <c r="N1316" s="73"/>
      <c r="O1316" s="73"/>
      <c r="P1316" s="73"/>
      <c r="Q1316" s="73"/>
      <c r="R1316" s="73"/>
      <c r="S1316" s="73"/>
      <c r="T1316" s="73"/>
      <c r="U1316" s="73"/>
      <c r="V1316" s="73"/>
      <c r="W1316" s="73"/>
      <c r="X1316" s="73"/>
      <c r="Y1316" s="73"/>
      <c r="Z1316" s="73"/>
      <c r="AA1316" s="73"/>
      <c r="AB1316" s="73"/>
      <c r="AC1316" s="73"/>
      <c r="AD1316" s="73"/>
      <c r="AE1316" s="73"/>
      <c r="AF1316" s="73"/>
      <c r="AG1316" s="73"/>
      <c r="AH1316" s="73"/>
      <c r="AI1316" s="73"/>
      <c r="AJ1316" s="73"/>
    </row>
    <row r="1317" spans="1:36" x14ac:dyDescent="0.3">
      <c r="A1317">
        <v>13.8</v>
      </c>
      <c r="B1317" s="79">
        <f t="shared" si="178"/>
        <v>153654.4036837593</v>
      </c>
      <c r="C1317" s="53">
        <v>13.8</v>
      </c>
      <c r="D1317" s="80">
        <f>IF($C1317&gt;$G$20,IF('Silo Levels'!$L$28="Pumping",((PI()*((($C$19+$G$20)-$C1317)*($O$20/($O$19/2)))^2*((($O$20+$G$20)-$C1317))/3)*$D$1177)+(((PI()*((($C$19+$G$20)-$C1317)*($O$20/($O$19/2)))^2*(((($C$19+$G$20)-$C1317)*($O$20/($O$19/2)))*$AZ$21))/3)*$D$1177),(((PI()*((($C$19+$G$20)-$C1317)*($O$20/($O$19/2)))^2*((($O$20+$G$20)-$C1317)/3))*$D$1177)-((PI()*((($C$19+$G$20)-$C1317)*($O$20/($O$19/2)))^2*(((($C$19+$G$20)-$C1317)*($O$20/($O$19/2)))*$AZ$21)/3)*$D$1177))),IF('Silo Levels'!$L$28="Pumping",(($D$18*$D$1177)+((PI()*(($C$21/2)^2)*($G$20-$C1317))*$D$1177))+((($D$18+$H$18)/3)*$BD$21)+(((PI()*($C$21/2)^2*(($C$21/2)*$AZ$21))/3)*$D$1177),(($D$18*$D$1177)+((PI()*(($C$21/2)^2)*($G$20-$C1317))*$D$1177))+((($D$18+$H$18)/3)*$BD$21)-(((PI()*($C$21/2)^2*(($C$21/2)*$AZ$21))/3)*$D$1177)))</f>
        <v>149804.24133248115</v>
      </c>
      <c r="E1317" s="73">
        <v>13.8</v>
      </c>
      <c r="F1317" s="79">
        <f t="shared" si="180"/>
        <v>155538.01858405254</v>
      </c>
      <c r="G1317" s="53">
        <v>13.8</v>
      </c>
      <c r="H1317" s="80">
        <f>IF($G1317&gt;$G$20,IF('Silo Levels'!$L$29="Pumping",((PI()*((($C$19+$G$20)-$G1317)*($O$20/($O$19/2)))^2*((($O$20+$G$20)-$G1317))/3)*$H$1177)+(((PI()*((($C$19+$G$20)-$G1317)*($O$20/($O$19/2)))^2*(((($C$19+$G$20)-$G1317)*($O$20/($O$19/2)))*$AZ$22))/3)*$H$1177),(((PI()*((($C$19+$G$20)-$G1317)*($O$20/($O$19/2)))^2*((($O$20+$G$20)-$G1317)/3))*$H$1177)-((PI()*((($C$19+$G$20)-$G1317)*($O$20/($O$19/2)))^2*(((($C$19+$G$20)-$G1317)*($O$20/($O$19/2)))*$AZ$22)/3)*$H$1177))),IF('Silo Levels'!$L$29="Pumping",(($D$18*$H$1177)+((PI()*(($C$21/2)^2)*($G$20-$G1317))*$H$1177))+((($D$18+$H$18)/3)*$BD$22)+(((PI()*($C$21/2)^2*(($C$21/2)*$AZ$22))/3)*$H$1177),(($D$18*$H$1177)+((PI()*(($C$21/2)^2)*($G$20-$G1317))*$H$1177))+((($D$18+$H$18)/3)*$BD$22)-(((PI()*($C$21/2)^2*(($C$21/2)*$AZ$22))/3)*$H$1177)))</f>
        <v>151639.72920338341</v>
      </c>
      <c r="I1317" s="73">
        <v>13.8</v>
      </c>
      <c r="J1317" s="79">
        <f t="shared" si="179"/>
        <v>160663.20331275734</v>
      </c>
      <c r="K1317" s="53">
        <v>13.8</v>
      </c>
      <c r="L1317" s="80">
        <f>IF($K1317&gt;$G$20,IF('Silo Levels'!$L$30="Pumping",((PI()*((($C$19+$G$20)-$K1317)*($O$20/($O$19/2)))^2*((($O$20+$G$20)-$K1317))/3)*$L$1177)+(((PI()*((($C$19+$G$20)-$K1317)*($O$20/($O$19/2)))^2*(((($C$19+$G$20)-$K1317)*($O$20/($O$19/2)))*$AZ$23))/3)*$L$1177),(((PI()*((($C$19+$G$20)-$K1317)*($O$20/($O$19/2)))^2*((($O$20+$G$20)-$K1317)/3))*$L$1177)-((PI()*((($C$19+$G$20)-$K1317)*($O$20/($O$19/2)))^2*(((($C$19+$G$20)-$K1317)*($O$20/($O$19/2)))*$AZ$23)/3)*$L$1177))),IF('Silo Levels'!$L$30="Pumping",(($D$18*$L$1177)+((PI()*(($C$21/2)^2)*($G$20-$K1317))*$L$1177))+((($D$18+$H$18)/3)*$BD$23)+(((PI()*($C$21/2)^2*(($C$21/2)*$AZ$23))/3)*$L$1177),(($D$18*$L$1177)+((PI()*(($C$21/2)^2)*($G$20-$K1317))*$L$1177))+((($D$18+$H$18)/3)*$BD$23)-(((PI()*($C$21/2)^2*(($C$21/2)*$AZ$23))/3)*$L$1177)))</f>
        <v>156633.9636428151</v>
      </c>
      <c r="M1317" s="73"/>
      <c r="N1317" s="73"/>
      <c r="O1317" s="73"/>
      <c r="P1317" s="73"/>
      <c r="Q1317" s="73"/>
      <c r="R1317" s="73"/>
      <c r="S1317" s="73"/>
      <c r="T1317" s="73"/>
      <c r="U1317" s="73"/>
      <c r="V1317" s="73"/>
      <c r="W1317" s="73"/>
      <c r="X1317" s="73"/>
      <c r="Y1317" s="73"/>
      <c r="Z1317" s="73"/>
      <c r="AA1317" s="73"/>
      <c r="AB1317" s="73"/>
      <c r="AC1317" s="73"/>
      <c r="AD1317" s="73"/>
      <c r="AE1317" s="73"/>
      <c r="AF1317" s="73"/>
      <c r="AG1317" s="73"/>
      <c r="AH1317" s="73"/>
      <c r="AI1317" s="73"/>
      <c r="AJ1317" s="73"/>
    </row>
    <row r="1318" spans="1:36" x14ac:dyDescent="0.3">
      <c r="A1318">
        <v>13.9</v>
      </c>
      <c r="B1318" s="79">
        <f t="shared" si="178"/>
        <v>153268.0459286485</v>
      </c>
      <c r="C1318" s="53">
        <v>13.9</v>
      </c>
      <c r="D1318" s="80">
        <f>IF($C1318&gt;$G$20,IF('Silo Levels'!$L$28="Pumping",((PI()*((($C$19+$G$20)-$C1318)*($O$20/($O$19/2)))^2*((($O$20+$G$20)-$C1318))/3)*$D$1177)+(((PI()*((($C$19+$G$20)-$C1318)*($O$20/($O$19/2)))^2*(((($C$19+$G$20)-$C1318)*($O$20/($O$19/2)))*$AZ$21))/3)*$D$1177),(((PI()*((($C$19+$G$20)-$C1318)*($O$20/($O$19/2)))^2*((($O$20+$G$20)-$C1318)/3))*$D$1177)-((PI()*((($C$19+$G$20)-$C1318)*($O$20/($O$19/2)))^2*(((($C$19+$G$20)-$C1318)*($O$20/($O$19/2)))*$AZ$21)/3)*$D$1177))),IF('Silo Levels'!$L$28="Pumping",(($D$18*$D$1177)+((PI()*(($C$21/2)^2)*($G$20-$C1318))*$D$1177))+((($D$18+$H$18)/3)*$BD$21)+(((PI()*($C$21/2)^2*(($C$21/2)*$AZ$21))/3)*$D$1177),(($D$18*$D$1177)+((PI()*(($C$21/2)^2)*($G$20-$C1318))*$D$1177))+((($D$18+$H$18)/3)*$BD$21)-(((PI()*($C$21/2)^2*(($C$21/2)*$AZ$21))/3)*$D$1177)))</f>
        <v>149417.88357737035</v>
      </c>
      <c r="E1318" s="73">
        <v>13.9</v>
      </c>
      <c r="F1318" s="79">
        <f t="shared" si="180"/>
        <v>155146.83135700284</v>
      </c>
      <c r="G1318" s="53">
        <v>13.9</v>
      </c>
      <c r="H1318" s="80">
        <f>IF($G1318&gt;$G$20,IF('Silo Levels'!$L$29="Pumping",((PI()*((($C$19+$G$20)-$G1318)*($O$20/($O$19/2)))^2*((($O$20+$G$20)-$G1318))/3)*$H$1177)+(((PI()*((($C$19+$G$20)-$G1318)*($O$20/($O$19/2)))^2*(((($C$19+$G$20)-$G1318)*($O$20/($O$19/2)))*$AZ$22))/3)*$H$1177),(((PI()*((($C$19+$G$20)-$G1318)*($O$20/($O$19/2)))^2*((($O$20+$G$20)-$G1318)/3))*$H$1177)-((PI()*((($C$19+$G$20)-$G1318)*($O$20/($O$19/2)))^2*(((($C$19+$G$20)-$G1318)*($O$20/($O$19/2)))*$AZ$22)/3)*$H$1177))),IF('Silo Levels'!$L$29="Pumping",(($D$18*$H$1177)+((PI()*(($C$21/2)^2)*($G$20-$G1318))*$H$1177))+((($D$18+$H$18)/3)*$BD$22)+(((PI()*($C$21/2)^2*(($C$21/2)*$AZ$22))/3)*$H$1177),(($D$18*$H$1177)+((PI()*(($C$21/2)^2)*($G$20-$G1318))*$H$1177))+((($D$18+$H$18)/3)*$BD$22)-(((PI()*($C$21/2)^2*(($C$21/2)*$AZ$22))/3)*$H$1177)))</f>
        <v>151248.54197633371</v>
      </c>
      <c r="I1318" s="73">
        <v>13.9</v>
      </c>
      <c r="J1318" s="79">
        <f t="shared" si="179"/>
        <v>160258.87542950184</v>
      </c>
      <c r="K1318" s="53">
        <v>13.9</v>
      </c>
      <c r="L1318" s="80">
        <f>IF($K1318&gt;$G$20,IF('Silo Levels'!$L$30="Pumping",((PI()*((($C$19+$G$20)-$K1318)*($O$20/($O$19/2)))^2*((($O$20+$G$20)-$K1318))/3)*$L$1177)+(((PI()*((($C$19+$G$20)-$K1318)*($O$20/($O$19/2)))^2*(((($C$19+$G$20)-$K1318)*($O$20/($O$19/2)))*$AZ$23))/3)*$L$1177),(((PI()*((($C$19+$G$20)-$K1318)*($O$20/($O$19/2)))^2*((($O$20+$G$20)-$K1318)/3))*$L$1177)-((PI()*((($C$19+$G$20)-$K1318)*($O$20/($O$19/2)))^2*(((($C$19+$G$20)-$K1318)*($O$20/($O$19/2)))*$AZ$23)/3)*$L$1177))),IF('Silo Levels'!$L$30="Pumping",(($D$18*$L$1177)+((PI()*(($C$21/2)^2)*($G$20-$K1318))*$L$1177))+((($D$18+$H$18)/3)*$BD$23)+(((PI()*($C$21/2)^2*(($C$21/2)*$AZ$23))/3)*$L$1177),(($D$18*$L$1177)+((PI()*(($C$21/2)^2)*($G$20-$K1318))*$L$1177))+((($D$18+$H$18)/3)*$BD$23)-(((PI()*($C$21/2)^2*(($C$21/2)*$AZ$23))/3)*$L$1177)))</f>
        <v>156229.63575955961</v>
      </c>
      <c r="M1318" s="73"/>
      <c r="N1318" s="73"/>
      <c r="O1318" s="73"/>
      <c r="P1318" s="73"/>
      <c r="Q1318" s="73"/>
      <c r="R1318" s="73"/>
      <c r="S1318" s="73"/>
      <c r="T1318" s="73"/>
      <c r="U1318" s="73"/>
      <c r="V1318" s="73"/>
      <c r="W1318" s="73"/>
      <c r="X1318" s="73"/>
      <c r="Y1318" s="73"/>
      <c r="Z1318" s="73"/>
      <c r="AA1318" s="73"/>
      <c r="AB1318" s="73"/>
      <c r="AC1318" s="73"/>
      <c r="AD1318" s="73"/>
      <c r="AE1318" s="73"/>
      <c r="AF1318" s="73"/>
      <c r="AG1318" s="73"/>
      <c r="AH1318" s="73"/>
      <c r="AI1318" s="73"/>
      <c r="AJ1318" s="73"/>
    </row>
    <row r="1319" spans="1:36" x14ac:dyDescent="0.3">
      <c r="A1319">
        <v>14</v>
      </c>
      <c r="B1319" s="79">
        <f t="shared" si="178"/>
        <v>152881.68817353764</v>
      </c>
      <c r="C1319" s="53">
        <v>14</v>
      </c>
      <c r="D1319" s="80">
        <f>IF($C1319&gt;$G$20,IF('Silo Levels'!$L$28="Pumping",((PI()*((($C$19+$G$20)-$C1319)*($O$20/($O$19/2)))^2*((($O$20+$G$20)-$C1319))/3)*$D$1177)+(((PI()*((($C$19+$G$20)-$C1319)*($O$20/($O$19/2)))^2*(((($C$19+$G$20)-$C1319)*($O$20/($O$19/2)))*$AZ$21))/3)*$D$1177),(((PI()*((($C$19+$G$20)-$C1319)*($O$20/($O$19/2)))^2*((($O$20+$G$20)-$C1319)/3))*$D$1177)-((PI()*((($C$19+$G$20)-$C1319)*($O$20/($O$19/2)))^2*(((($C$19+$G$20)-$C1319)*($O$20/($O$19/2)))*$AZ$21)/3)*$D$1177))),IF('Silo Levels'!$L$28="Pumping",(($D$18*$D$1177)+((PI()*(($C$21/2)^2)*($G$20-$C1319))*$D$1177))+((($D$18+$H$18)/3)*$BD$21)+(((PI()*($C$21/2)^2*(($C$21/2)*$AZ$21))/3)*$D$1177),(($D$18*$D$1177)+((PI()*(($C$21/2)^2)*($G$20-$C1319))*$D$1177))+((($D$18+$H$18)/3)*$BD$21)-(((PI()*($C$21/2)^2*(($C$21/2)*$AZ$21))/3)*$D$1177)))</f>
        <v>149031.52582225949</v>
      </c>
      <c r="E1319" s="73">
        <v>14</v>
      </c>
      <c r="F1319" s="79">
        <f t="shared" si="180"/>
        <v>154755.64412995309</v>
      </c>
      <c r="G1319" s="53">
        <v>14</v>
      </c>
      <c r="H1319" s="80">
        <f>IF($G1319&gt;$G$20,IF('Silo Levels'!$L$29="Pumping",((PI()*((($C$19+$G$20)-$G1319)*($O$20/($O$19/2)))^2*((($O$20+$G$20)-$G1319))/3)*$H$1177)+(((PI()*((($C$19+$G$20)-$G1319)*($O$20/($O$19/2)))^2*(((($C$19+$G$20)-$G1319)*($O$20/($O$19/2)))*$AZ$22))/3)*$H$1177),(((PI()*((($C$19+$G$20)-$G1319)*($O$20/($O$19/2)))^2*((($O$20+$G$20)-$G1319)/3))*$H$1177)-((PI()*((($C$19+$G$20)-$G1319)*($O$20/($O$19/2)))^2*(((($C$19+$G$20)-$G1319)*($O$20/($O$19/2)))*$AZ$22)/3)*$H$1177))),IF('Silo Levels'!$L$29="Pumping",(($D$18*$H$1177)+((PI()*(($C$21/2)^2)*($G$20-$G1319))*$H$1177))+((($D$18+$H$18)/3)*$BD$22)+(((PI()*($C$21/2)^2*(($C$21/2)*$AZ$22))/3)*$H$1177),(($D$18*$H$1177)+((PI()*(($C$21/2)^2)*($G$20-$G1319))*$H$1177))+((($D$18+$H$18)/3)*$BD$22)-(((PI()*($C$21/2)^2*(($C$21/2)*$AZ$22))/3)*$H$1177)))</f>
        <v>150857.35474928396</v>
      </c>
      <c r="I1319" s="73">
        <v>14</v>
      </c>
      <c r="J1319" s="79">
        <f t="shared" si="179"/>
        <v>159854.54754624629</v>
      </c>
      <c r="K1319" s="53">
        <v>14</v>
      </c>
      <c r="L1319" s="80">
        <f>IF($K1319&gt;$G$20,IF('Silo Levels'!$L$30="Pumping",((PI()*((($C$19+$G$20)-$K1319)*($O$20/($O$19/2)))^2*((($O$20+$G$20)-$K1319))/3)*$L$1177)+(((PI()*((($C$19+$G$20)-$K1319)*($O$20/($O$19/2)))^2*(((($C$19+$G$20)-$K1319)*($O$20/($O$19/2)))*$AZ$23))/3)*$L$1177),(((PI()*((($C$19+$G$20)-$K1319)*($O$20/($O$19/2)))^2*((($O$20+$G$20)-$K1319)/3))*$L$1177)-((PI()*((($C$19+$G$20)-$K1319)*($O$20/($O$19/2)))^2*(((($C$19+$G$20)-$K1319)*($O$20/($O$19/2)))*$AZ$23)/3)*$L$1177))),IF('Silo Levels'!$L$30="Pumping",(($D$18*$L$1177)+((PI()*(($C$21/2)^2)*($G$20-$K1319))*$L$1177))+((($D$18+$H$18)/3)*$BD$23)+(((PI()*($C$21/2)^2*(($C$21/2)*$AZ$23))/3)*$L$1177),(($D$18*$L$1177)+((PI()*(($C$21/2)^2)*($G$20-$K1319))*$L$1177))+((($D$18+$H$18)/3)*$BD$23)-(((PI()*($C$21/2)^2*(($C$21/2)*$AZ$23))/3)*$L$1177)))</f>
        <v>155825.30787630405</v>
      </c>
      <c r="M1319" s="73"/>
      <c r="N1319" s="73"/>
      <c r="O1319" s="73"/>
      <c r="P1319" s="73"/>
      <c r="Q1319" s="73"/>
      <c r="R1319" s="73"/>
      <c r="S1319" s="73"/>
      <c r="T1319" s="73"/>
      <c r="U1319" s="73"/>
      <c r="V1319" s="73"/>
      <c r="W1319" s="73"/>
      <c r="X1319" s="73"/>
      <c r="Y1319" s="73"/>
      <c r="Z1319" s="73"/>
      <c r="AA1319" s="73"/>
      <c r="AB1319" s="73"/>
      <c r="AC1319" s="73"/>
      <c r="AD1319" s="73"/>
      <c r="AE1319" s="73"/>
      <c r="AF1319" s="73"/>
      <c r="AG1319" s="73"/>
      <c r="AH1319" s="73"/>
      <c r="AI1319" s="73"/>
      <c r="AJ1319" s="73"/>
    </row>
    <row r="1320" spans="1:36" x14ac:dyDescent="0.3">
      <c r="A1320">
        <v>14.1</v>
      </c>
      <c r="B1320" s="79">
        <f t="shared" si="178"/>
        <v>152495.33041842683</v>
      </c>
      <c r="C1320" s="53">
        <v>14.1</v>
      </c>
      <c r="D1320" s="80">
        <f>IF($C1320&gt;$G$20,IF('Silo Levels'!$L$28="Pumping",((PI()*((($C$19+$G$20)-$C1320)*($O$20/($O$19/2)))^2*((($O$20+$G$20)-$C1320))/3)*$D$1177)+(((PI()*((($C$19+$G$20)-$C1320)*($O$20/($O$19/2)))^2*(((($C$19+$G$20)-$C1320)*($O$20/($O$19/2)))*$AZ$21))/3)*$D$1177),(((PI()*((($C$19+$G$20)-$C1320)*($O$20/($O$19/2)))^2*((($O$20+$G$20)-$C1320)/3))*$D$1177)-((PI()*((($C$19+$G$20)-$C1320)*($O$20/($O$19/2)))^2*(((($C$19+$G$20)-$C1320)*($O$20/($O$19/2)))*$AZ$21)/3)*$D$1177))),IF('Silo Levels'!$L$28="Pumping",(($D$18*$D$1177)+((PI()*(($C$21/2)^2)*($G$20-$C1320))*$D$1177))+((($D$18+$H$18)/3)*$BD$21)+(((PI()*($C$21/2)^2*(($C$21/2)*$AZ$21))/3)*$D$1177),(($D$18*$D$1177)+((PI()*(($C$21/2)^2)*($G$20-$C1320))*$D$1177))+((($D$18+$H$18)/3)*$BD$21)-(((PI()*($C$21/2)^2*(($C$21/2)*$AZ$21))/3)*$D$1177)))</f>
        <v>148645.16806714868</v>
      </c>
      <c r="E1320" s="73">
        <v>14.1</v>
      </c>
      <c r="F1320" s="79">
        <f t="shared" si="180"/>
        <v>154364.45690290339</v>
      </c>
      <c r="G1320" s="53">
        <v>14.1</v>
      </c>
      <c r="H1320" s="80">
        <f>IF($G1320&gt;$G$20,IF('Silo Levels'!$L$29="Pumping",((PI()*((($C$19+$G$20)-$G1320)*($O$20/($O$19/2)))^2*((($O$20+$G$20)-$G1320))/3)*$H$1177)+(((PI()*((($C$19+$G$20)-$G1320)*($O$20/($O$19/2)))^2*(((($C$19+$G$20)-$G1320)*($O$20/($O$19/2)))*$AZ$22))/3)*$H$1177),(((PI()*((($C$19+$G$20)-$G1320)*($O$20/($O$19/2)))^2*((($O$20+$G$20)-$G1320)/3))*$H$1177)-((PI()*((($C$19+$G$20)-$G1320)*($O$20/($O$19/2)))^2*(((($C$19+$G$20)-$G1320)*($O$20/($O$19/2)))*$AZ$22)/3)*$H$1177))),IF('Silo Levels'!$L$29="Pumping",(($D$18*$H$1177)+((PI()*(($C$21/2)^2)*($G$20-$G1320))*$H$1177))+((($D$18+$H$18)/3)*$BD$22)+(((PI()*($C$21/2)^2*(($C$21/2)*$AZ$22))/3)*$H$1177),(($D$18*$H$1177)+((PI()*(($C$21/2)^2)*($G$20-$G1320))*$H$1177))+((($D$18+$H$18)/3)*$BD$22)-(((PI()*($C$21/2)^2*(($C$21/2)*$AZ$22))/3)*$H$1177)))</f>
        <v>150466.16752223426</v>
      </c>
      <c r="I1320" s="73">
        <v>14.1</v>
      </c>
      <c r="J1320" s="79">
        <f t="shared" si="179"/>
        <v>159450.2196629908</v>
      </c>
      <c r="K1320" s="53">
        <v>14.1</v>
      </c>
      <c r="L1320" s="80">
        <f>IF($K1320&gt;$G$20,IF('Silo Levels'!$L$30="Pumping",((PI()*((($C$19+$G$20)-$K1320)*($O$20/($O$19/2)))^2*((($O$20+$G$20)-$K1320))/3)*$L$1177)+(((PI()*((($C$19+$G$20)-$K1320)*($O$20/($O$19/2)))^2*(((($C$19+$G$20)-$K1320)*($O$20/($O$19/2)))*$AZ$23))/3)*$L$1177),(((PI()*((($C$19+$G$20)-$K1320)*($O$20/($O$19/2)))^2*((($O$20+$G$20)-$K1320)/3))*$L$1177)-((PI()*((($C$19+$G$20)-$K1320)*($O$20/($O$19/2)))^2*(((($C$19+$G$20)-$K1320)*($O$20/($O$19/2)))*$AZ$23)/3)*$L$1177))),IF('Silo Levels'!$L$30="Pumping",(($D$18*$L$1177)+((PI()*(($C$21/2)^2)*($G$20-$K1320))*$L$1177))+((($D$18+$H$18)/3)*$BD$23)+(((PI()*($C$21/2)^2*(($C$21/2)*$AZ$23))/3)*$L$1177),(($D$18*$L$1177)+((PI()*(($C$21/2)^2)*($G$20-$K1320))*$L$1177))+((($D$18+$H$18)/3)*$BD$23)-(((PI()*($C$21/2)^2*(($C$21/2)*$AZ$23))/3)*$L$1177)))</f>
        <v>155420.97999304856</v>
      </c>
      <c r="M1320" s="73"/>
      <c r="N1320" s="73"/>
      <c r="O1320" s="73"/>
      <c r="P1320" s="73"/>
      <c r="Q1320" s="73"/>
      <c r="R1320" s="73"/>
      <c r="S1320" s="73"/>
      <c r="T1320" s="73"/>
      <c r="U1320" s="73"/>
      <c r="V1320" s="73"/>
      <c r="W1320" s="73"/>
      <c r="X1320" s="73"/>
      <c r="Y1320" s="73"/>
      <c r="Z1320" s="73"/>
      <c r="AA1320" s="73"/>
      <c r="AB1320" s="73"/>
      <c r="AC1320" s="73"/>
      <c r="AD1320" s="73"/>
      <c r="AE1320" s="73"/>
      <c r="AF1320" s="73"/>
      <c r="AG1320" s="73"/>
      <c r="AH1320" s="73"/>
      <c r="AI1320" s="73"/>
      <c r="AJ1320" s="73"/>
    </row>
    <row r="1321" spans="1:36" x14ac:dyDescent="0.3">
      <c r="A1321">
        <v>14.2</v>
      </c>
      <c r="B1321" s="79">
        <f t="shared" si="178"/>
        <v>152108.97266331597</v>
      </c>
      <c r="C1321" s="53">
        <v>14.2</v>
      </c>
      <c r="D1321" s="80">
        <f>IF($C1321&gt;$G$20,IF('Silo Levels'!$L$28="Pumping",((PI()*((($C$19+$G$20)-$C1321)*($O$20/($O$19/2)))^2*((($O$20+$G$20)-$C1321))/3)*$D$1177)+(((PI()*((($C$19+$G$20)-$C1321)*($O$20/($O$19/2)))^2*(((($C$19+$G$20)-$C1321)*($O$20/($O$19/2)))*$AZ$21))/3)*$D$1177),(((PI()*((($C$19+$G$20)-$C1321)*($O$20/($O$19/2)))^2*((($O$20+$G$20)-$C1321)/3))*$D$1177)-((PI()*((($C$19+$G$20)-$C1321)*($O$20/($O$19/2)))^2*(((($C$19+$G$20)-$C1321)*($O$20/($O$19/2)))*$AZ$21)/3)*$D$1177))),IF('Silo Levels'!$L$28="Pumping",(($D$18*$D$1177)+((PI()*(($C$21/2)^2)*($G$20-$C1321))*$D$1177))+((($D$18+$H$18)/3)*$BD$21)+(((PI()*($C$21/2)^2*(($C$21/2)*$AZ$21))/3)*$D$1177),(($D$18*$D$1177)+((PI()*(($C$21/2)^2)*($G$20-$C1321))*$D$1177))+((($D$18+$H$18)/3)*$BD$21)-(((PI()*($C$21/2)^2*(($C$21/2)*$AZ$21))/3)*$D$1177)))</f>
        <v>148258.81031203782</v>
      </c>
      <c r="E1321" s="73">
        <v>14.2</v>
      </c>
      <c r="F1321" s="79">
        <f t="shared" si="180"/>
        <v>153973.26967585366</v>
      </c>
      <c r="G1321" s="53">
        <v>14.2</v>
      </c>
      <c r="H1321" s="80">
        <f>IF($G1321&gt;$G$20,IF('Silo Levels'!$L$29="Pumping",((PI()*((($C$19+$G$20)-$G1321)*($O$20/($O$19/2)))^2*((($O$20+$G$20)-$G1321))/3)*$H$1177)+(((PI()*((($C$19+$G$20)-$G1321)*($O$20/($O$19/2)))^2*(((($C$19+$G$20)-$G1321)*($O$20/($O$19/2)))*$AZ$22))/3)*$H$1177),(((PI()*((($C$19+$G$20)-$G1321)*($O$20/($O$19/2)))^2*((($O$20+$G$20)-$G1321)/3))*$H$1177)-((PI()*((($C$19+$G$20)-$G1321)*($O$20/($O$19/2)))^2*(((($C$19+$G$20)-$G1321)*($O$20/($O$19/2)))*$AZ$22)/3)*$H$1177))),IF('Silo Levels'!$L$29="Pumping",(($D$18*$H$1177)+((PI()*(($C$21/2)^2)*($G$20-$G1321))*$H$1177))+((($D$18+$H$18)/3)*$BD$22)+(((PI()*($C$21/2)^2*(($C$21/2)*$AZ$22))/3)*$H$1177),(($D$18*$H$1177)+((PI()*(($C$21/2)^2)*($G$20-$G1321))*$H$1177))+((($D$18+$H$18)/3)*$BD$22)-(((PI()*($C$21/2)^2*(($C$21/2)*$AZ$22))/3)*$H$1177)))</f>
        <v>150074.98029518453</v>
      </c>
      <c r="I1321" s="73">
        <v>14.2</v>
      </c>
      <c r="J1321" s="79">
        <f t="shared" si="179"/>
        <v>159045.89177973525</v>
      </c>
      <c r="K1321" s="53">
        <v>14.2</v>
      </c>
      <c r="L1321" s="80">
        <f>IF($K1321&gt;$G$20,IF('Silo Levels'!$L$30="Pumping",((PI()*((($C$19+$G$20)-$K1321)*($O$20/($O$19/2)))^2*((($O$20+$G$20)-$K1321))/3)*$L$1177)+(((PI()*((($C$19+$G$20)-$K1321)*($O$20/($O$19/2)))^2*(((($C$19+$G$20)-$K1321)*($O$20/($O$19/2)))*$AZ$23))/3)*$L$1177),(((PI()*((($C$19+$G$20)-$K1321)*($O$20/($O$19/2)))^2*((($O$20+$G$20)-$K1321)/3))*$L$1177)-((PI()*((($C$19+$G$20)-$K1321)*($O$20/($O$19/2)))^2*(((($C$19+$G$20)-$K1321)*($O$20/($O$19/2)))*$AZ$23)/3)*$L$1177))),IF('Silo Levels'!$L$30="Pumping",(($D$18*$L$1177)+((PI()*(($C$21/2)^2)*($G$20-$K1321))*$L$1177))+((($D$18+$H$18)/3)*$BD$23)+(((PI()*($C$21/2)^2*(($C$21/2)*$AZ$23))/3)*$L$1177),(($D$18*$L$1177)+((PI()*(($C$21/2)^2)*($G$20-$K1321))*$L$1177))+((($D$18+$H$18)/3)*$BD$23)-(((PI()*($C$21/2)^2*(($C$21/2)*$AZ$23))/3)*$L$1177)))</f>
        <v>155016.65210979301</v>
      </c>
      <c r="M1321" s="73"/>
      <c r="N1321" s="73"/>
      <c r="O1321" s="73"/>
      <c r="P1321" s="73"/>
      <c r="Q1321" s="73"/>
      <c r="R1321" s="73"/>
      <c r="S1321" s="73"/>
      <c r="T1321" s="73"/>
      <c r="U1321" s="73"/>
      <c r="V1321" s="73"/>
      <c r="W1321" s="73"/>
      <c r="X1321" s="73"/>
      <c r="Y1321" s="73"/>
      <c r="Z1321" s="73"/>
      <c r="AA1321" s="73"/>
      <c r="AB1321" s="73"/>
      <c r="AC1321" s="73"/>
      <c r="AD1321" s="73"/>
      <c r="AE1321" s="73"/>
      <c r="AF1321" s="73"/>
      <c r="AG1321" s="73"/>
      <c r="AH1321" s="73"/>
      <c r="AI1321" s="73"/>
      <c r="AJ1321" s="73"/>
    </row>
    <row r="1322" spans="1:36" x14ac:dyDescent="0.3">
      <c r="A1322">
        <v>14.3</v>
      </c>
      <c r="B1322" s="79">
        <f t="shared" si="178"/>
        <v>151722.61490820514</v>
      </c>
      <c r="C1322" s="53">
        <v>14.3</v>
      </c>
      <c r="D1322" s="80">
        <f>IF($C1322&gt;$G$20,IF('Silo Levels'!$L$28="Pumping",((PI()*((($C$19+$G$20)-$C1322)*($O$20/($O$19/2)))^2*((($O$20+$G$20)-$C1322))/3)*$D$1177)+(((PI()*((($C$19+$G$20)-$C1322)*($O$20/($O$19/2)))^2*(((($C$19+$G$20)-$C1322)*($O$20/($O$19/2)))*$AZ$21))/3)*$D$1177),(((PI()*((($C$19+$G$20)-$C1322)*($O$20/($O$19/2)))^2*((($O$20+$G$20)-$C1322)/3))*$D$1177)-((PI()*((($C$19+$G$20)-$C1322)*($O$20/($O$19/2)))^2*(((($C$19+$G$20)-$C1322)*($O$20/($O$19/2)))*$AZ$21)/3)*$D$1177))),IF('Silo Levels'!$L$28="Pumping",(($D$18*$D$1177)+((PI()*(($C$21/2)^2)*($G$20-$C1322))*$D$1177))+((($D$18+$H$18)/3)*$BD$21)+(((PI()*($C$21/2)^2*(($C$21/2)*$AZ$21))/3)*$D$1177),(($D$18*$D$1177)+((PI()*(($C$21/2)^2)*($G$20-$C1322))*$D$1177))+((($D$18+$H$18)/3)*$BD$21)-(((PI()*($C$21/2)^2*(($C$21/2)*$AZ$21))/3)*$D$1177)))</f>
        <v>147872.45255692699</v>
      </c>
      <c r="E1322" s="73">
        <v>14.3</v>
      </c>
      <c r="F1322" s="79">
        <f t="shared" si="180"/>
        <v>153582.08244880394</v>
      </c>
      <c r="G1322" s="53">
        <v>14.3</v>
      </c>
      <c r="H1322" s="80">
        <f>IF($G1322&gt;$G$20,IF('Silo Levels'!$L$29="Pumping",((PI()*((($C$19+$G$20)-$G1322)*($O$20/($O$19/2)))^2*((($O$20+$G$20)-$G1322))/3)*$H$1177)+(((PI()*((($C$19+$G$20)-$G1322)*($O$20/($O$19/2)))^2*(((($C$19+$G$20)-$G1322)*($O$20/($O$19/2)))*$AZ$22))/3)*$H$1177),(((PI()*((($C$19+$G$20)-$G1322)*($O$20/($O$19/2)))^2*((($O$20+$G$20)-$G1322)/3))*$H$1177)-((PI()*((($C$19+$G$20)-$G1322)*($O$20/($O$19/2)))^2*(((($C$19+$G$20)-$G1322)*($O$20/($O$19/2)))*$AZ$22)/3)*$H$1177))),IF('Silo Levels'!$L$29="Pumping",(($D$18*$H$1177)+((PI()*(($C$21/2)^2)*($G$20-$G1322))*$H$1177))+((($D$18+$H$18)/3)*$BD$22)+(((PI()*($C$21/2)^2*(($C$21/2)*$AZ$22))/3)*$H$1177),(($D$18*$H$1177)+((PI()*(($C$21/2)^2)*($G$20-$G1322))*$H$1177))+((($D$18+$H$18)/3)*$BD$22)-(((PI()*($C$21/2)^2*(($C$21/2)*$AZ$22))/3)*$H$1177)))</f>
        <v>149683.79306813481</v>
      </c>
      <c r="I1322" s="73">
        <v>14.3</v>
      </c>
      <c r="J1322" s="79">
        <f t="shared" si="179"/>
        <v>158641.56389647973</v>
      </c>
      <c r="K1322" s="53">
        <v>14.3</v>
      </c>
      <c r="L1322" s="80">
        <f>IF($K1322&gt;$G$20,IF('Silo Levels'!$L$30="Pumping",((PI()*((($C$19+$G$20)-$K1322)*($O$20/($O$19/2)))^2*((($O$20+$G$20)-$K1322))/3)*$L$1177)+(((PI()*((($C$19+$G$20)-$K1322)*($O$20/($O$19/2)))^2*(((($C$19+$G$20)-$K1322)*($O$20/($O$19/2)))*$AZ$23))/3)*$L$1177),(((PI()*((($C$19+$G$20)-$K1322)*($O$20/($O$19/2)))^2*((($O$20+$G$20)-$K1322)/3))*$L$1177)-((PI()*((($C$19+$G$20)-$K1322)*($O$20/($O$19/2)))^2*(((($C$19+$G$20)-$K1322)*($O$20/($O$19/2)))*$AZ$23)/3)*$L$1177))),IF('Silo Levels'!$L$30="Pumping",(($D$18*$L$1177)+((PI()*(($C$21/2)^2)*($G$20-$K1322))*$L$1177))+((($D$18+$H$18)/3)*$BD$23)+(((PI()*($C$21/2)^2*(($C$21/2)*$AZ$23))/3)*$L$1177),(($D$18*$L$1177)+((PI()*(($C$21/2)^2)*($G$20-$K1322))*$L$1177))+((($D$18+$H$18)/3)*$BD$23)-(((PI()*($C$21/2)^2*(($C$21/2)*$AZ$23))/3)*$L$1177)))</f>
        <v>154612.32422653749</v>
      </c>
      <c r="M1322" s="73"/>
      <c r="N1322" s="73"/>
      <c r="O1322" s="73"/>
      <c r="P1322" s="73"/>
      <c r="Q1322" s="73"/>
      <c r="R1322" s="73"/>
      <c r="S1322" s="73"/>
      <c r="T1322" s="73"/>
      <c r="U1322" s="73"/>
      <c r="V1322" s="73"/>
      <c r="W1322" s="73"/>
      <c r="X1322" s="73"/>
      <c r="Y1322" s="73"/>
      <c r="Z1322" s="73"/>
      <c r="AA1322" s="73"/>
      <c r="AB1322" s="73"/>
      <c r="AC1322" s="73"/>
      <c r="AD1322" s="73"/>
      <c r="AE1322" s="73"/>
      <c r="AF1322" s="73"/>
      <c r="AG1322" s="73"/>
      <c r="AH1322" s="73"/>
      <c r="AI1322" s="73"/>
      <c r="AJ1322" s="73"/>
    </row>
    <row r="1323" spans="1:36" x14ac:dyDescent="0.3">
      <c r="A1323">
        <v>14.4</v>
      </c>
      <c r="B1323" s="79">
        <f t="shared" si="178"/>
        <v>151336.25715309431</v>
      </c>
      <c r="C1323" s="53">
        <v>14.4</v>
      </c>
      <c r="D1323" s="80">
        <f>IF($C1323&gt;$G$20,IF('Silo Levels'!$L$28="Pumping",((PI()*((($C$19+$G$20)-$C1323)*($O$20/($O$19/2)))^2*((($O$20+$G$20)-$C1323))/3)*$D$1177)+(((PI()*((($C$19+$G$20)-$C1323)*($O$20/($O$19/2)))^2*(((($C$19+$G$20)-$C1323)*($O$20/($O$19/2)))*$AZ$21))/3)*$D$1177),(((PI()*((($C$19+$G$20)-$C1323)*($O$20/($O$19/2)))^2*((($O$20+$G$20)-$C1323)/3))*$D$1177)-((PI()*((($C$19+$G$20)-$C1323)*($O$20/($O$19/2)))^2*(((($C$19+$G$20)-$C1323)*($O$20/($O$19/2)))*$AZ$21)/3)*$D$1177))),IF('Silo Levels'!$L$28="Pumping",(($D$18*$D$1177)+((PI()*(($C$21/2)^2)*($G$20-$C1323))*$D$1177))+((($D$18+$H$18)/3)*$BD$21)+(((PI()*($C$21/2)^2*(($C$21/2)*$AZ$21))/3)*$D$1177),(($D$18*$D$1177)+((PI()*(($C$21/2)^2)*($G$20-$C1323))*$D$1177))+((($D$18+$H$18)/3)*$BD$21)-(((PI()*($C$21/2)^2*(($C$21/2)*$AZ$21))/3)*$D$1177)))</f>
        <v>147486.09480181616</v>
      </c>
      <c r="E1323" s="73">
        <v>14.4</v>
      </c>
      <c r="F1323" s="79">
        <f t="shared" si="180"/>
        <v>153190.89522175421</v>
      </c>
      <c r="G1323" s="53">
        <v>14.4</v>
      </c>
      <c r="H1323" s="80">
        <f>IF($G1323&gt;$G$20,IF('Silo Levels'!$L$29="Pumping",((PI()*((($C$19+$G$20)-$G1323)*($O$20/($O$19/2)))^2*((($O$20+$G$20)-$G1323))/3)*$H$1177)+(((PI()*((($C$19+$G$20)-$G1323)*($O$20/($O$19/2)))^2*(((($C$19+$G$20)-$G1323)*($O$20/($O$19/2)))*$AZ$22))/3)*$H$1177),(((PI()*((($C$19+$G$20)-$G1323)*($O$20/($O$19/2)))^2*((($O$20+$G$20)-$G1323)/3))*$H$1177)-((PI()*((($C$19+$G$20)-$G1323)*($O$20/($O$19/2)))^2*(((($C$19+$G$20)-$G1323)*($O$20/($O$19/2)))*$AZ$22)/3)*$H$1177))),IF('Silo Levels'!$L$29="Pumping",(($D$18*$H$1177)+((PI()*(($C$21/2)^2)*($G$20-$G1323))*$H$1177))+((($D$18+$H$18)/3)*$BD$22)+(((PI()*($C$21/2)^2*(($C$21/2)*$AZ$22))/3)*$H$1177),(($D$18*$H$1177)+((PI()*(($C$21/2)^2)*($G$20-$G1323))*$H$1177))+((($D$18+$H$18)/3)*$BD$22)-(((PI()*($C$21/2)^2*(($C$21/2)*$AZ$22))/3)*$H$1177)))</f>
        <v>149292.60584108508</v>
      </c>
      <c r="I1323" s="73">
        <v>14.4</v>
      </c>
      <c r="J1323" s="79">
        <f t="shared" si="179"/>
        <v>158237.2360132242</v>
      </c>
      <c r="K1323" s="53">
        <v>14.4</v>
      </c>
      <c r="L1323" s="80">
        <f>IF($K1323&gt;$G$20,IF('Silo Levels'!$L$30="Pumping",((PI()*((($C$19+$G$20)-$K1323)*($O$20/($O$19/2)))^2*((($O$20+$G$20)-$K1323))/3)*$L$1177)+(((PI()*((($C$19+$G$20)-$K1323)*($O$20/($O$19/2)))^2*(((($C$19+$G$20)-$K1323)*($O$20/($O$19/2)))*$AZ$23))/3)*$L$1177),(((PI()*((($C$19+$G$20)-$K1323)*($O$20/($O$19/2)))^2*((($O$20+$G$20)-$K1323)/3))*$L$1177)-((PI()*((($C$19+$G$20)-$K1323)*($O$20/($O$19/2)))^2*(((($C$19+$G$20)-$K1323)*($O$20/($O$19/2)))*$AZ$23)/3)*$L$1177))),IF('Silo Levels'!$L$30="Pumping",(($D$18*$L$1177)+((PI()*(($C$21/2)^2)*($G$20-$K1323))*$L$1177))+((($D$18+$H$18)/3)*$BD$23)+(((PI()*($C$21/2)^2*(($C$21/2)*$AZ$23))/3)*$L$1177),(($D$18*$L$1177)+((PI()*(($C$21/2)^2)*($G$20-$K1323))*$L$1177))+((($D$18+$H$18)/3)*$BD$23)-(((PI()*($C$21/2)^2*(($C$21/2)*$AZ$23))/3)*$L$1177)))</f>
        <v>154207.99634328196</v>
      </c>
      <c r="M1323" s="73"/>
      <c r="N1323" s="73"/>
      <c r="O1323" s="73"/>
      <c r="P1323" s="73"/>
      <c r="Q1323" s="73"/>
      <c r="R1323" s="73"/>
      <c r="S1323" s="73"/>
      <c r="T1323" s="73"/>
      <c r="U1323" s="73"/>
      <c r="V1323" s="73"/>
      <c r="W1323" s="73"/>
      <c r="X1323" s="73"/>
      <c r="Y1323" s="73"/>
      <c r="Z1323" s="73"/>
      <c r="AA1323" s="73"/>
      <c r="AB1323" s="73"/>
      <c r="AC1323" s="73"/>
      <c r="AD1323" s="73"/>
      <c r="AE1323" s="73"/>
      <c r="AF1323" s="73"/>
      <c r="AG1323" s="73"/>
      <c r="AH1323" s="73"/>
      <c r="AI1323" s="73"/>
      <c r="AJ1323" s="73"/>
    </row>
    <row r="1324" spans="1:36" x14ac:dyDescent="0.3">
      <c r="A1324">
        <v>14.5</v>
      </c>
      <c r="B1324" s="79">
        <f t="shared" si="178"/>
        <v>150949.89939798348</v>
      </c>
      <c r="C1324" s="53">
        <v>14.5</v>
      </c>
      <c r="D1324" s="80">
        <f>IF($C1324&gt;$G$20,IF('Silo Levels'!$L$28="Pumping",((PI()*((($C$19+$G$20)-$C1324)*($O$20/($O$19/2)))^2*((($O$20+$G$20)-$C1324))/3)*$D$1177)+(((PI()*((($C$19+$G$20)-$C1324)*($O$20/($O$19/2)))^2*(((($C$19+$G$20)-$C1324)*($O$20/($O$19/2)))*$AZ$21))/3)*$D$1177),(((PI()*((($C$19+$G$20)-$C1324)*($O$20/($O$19/2)))^2*((($O$20+$G$20)-$C1324)/3))*$D$1177)-((PI()*((($C$19+$G$20)-$C1324)*($O$20/($O$19/2)))^2*(((($C$19+$G$20)-$C1324)*($O$20/($O$19/2)))*$AZ$21)/3)*$D$1177))),IF('Silo Levels'!$L$28="Pumping",(($D$18*$D$1177)+((PI()*(($C$21/2)^2)*($G$20-$C1324))*$D$1177))+((($D$18+$H$18)/3)*$BD$21)+(((PI()*($C$21/2)^2*(($C$21/2)*$AZ$21))/3)*$D$1177),(($D$18*$D$1177)+((PI()*(($C$21/2)^2)*($G$20-$C1324))*$D$1177))+((($D$18+$H$18)/3)*$BD$21)-(((PI()*($C$21/2)^2*(($C$21/2)*$AZ$21))/3)*$D$1177)))</f>
        <v>147099.73704670533</v>
      </c>
      <c r="E1324" s="73">
        <v>14.5</v>
      </c>
      <c r="F1324" s="79">
        <f t="shared" si="180"/>
        <v>152799.70799470451</v>
      </c>
      <c r="G1324" s="53">
        <v>14.5</v>
      </c>
      <c r="H1324" s="80">
        <f>IF($G1324&gt;$G$20,IF('Silo Levels'!$L$29="Pumping",((PI()*((($C$19+$G$20)-$G1324)*($O$20/($O$19/2)))^2*((($O$20+$G$20)-$G1324))/3)*$H$1177)+(((PI()*((($C$19+$G$20)-$G1324)*($O$20/($O$19/2)))^2*(((($C$19+$G$20)-$G1324)*($O$20/($O$19/2)))*$AZ$22))/3)*$H$1177),(((PI()*((($C$19+$G$20)-$G1324)*($O$20/($O$19/2)))^2*((($O$20+$G$20)-$G1324)/3))*$H$1177)-((PI()*((($C$19+$G$20)-$G1324)*($O$20/($O$19/2)))^2*(((($C$19+$G$20)-$G1324)*($O$20/($O$19/2)))*$AZ$22)/3)*$H$1177))),IF('Silo Levels'!$L$29="Pumping",(($D$18*$H$1177)+((PI()*(($C$21/2)^2)*($G$20-$G1324))*$H$1177))+((($D$18+$H$18)/3)*$BD$22)+(((PI()*($C$21/2)^2*(($C$21/2)*$AZ$22))/3)*$H$1177),(($D$18*$H$1177)+((PI()*(($C$21/2)^2)*($G$20-$G1324))*$H$1177))+((($D$18+$H$18)/3)*$BD$22)-(((PI()*($C$21/2)^2*(($C$21/2)*$AZ$22))/3)*$H$1177)))</f>
        <v>148901.41861403538</v>
      </c>
      <c r="I1324" s="73">
        <v>14.5</v>
      </c>
      <c r="J1324" s="79">
        <f t="shared" si="179"/>
        <v>157832.90812996868</v>
      </c>
      <c r="K1324" s="53">
        <v>14.5</v>
      </c>
      <c r="L1324" s="80">
        <f>IF($K1324&gt;$G$20,IF('Silo Levels'!$L$30="Pumping",((PI()*((($C$19+$G$20)-$K1324)*($O$20/($O$19/2)))^2*((($O$20+$G$20)-$K1324))/3)*$L$1177)+(((PI()*((($C$19+$G$20)-$K1324)*($O$20/($O$19/2)))^2*(((($C$19+$G$20)-$K1324)*($O$20/($O$19/2)))*$AZ$23))/3)*$L$1177),(((PI()*((($C$19+$G$20)-$K1324)*($O$20/($O$19/2)))^2*((($O$20+$G$20)-$K1324)/3))*$L$1177)-((PI()*((($C$19+$G$20)-$K1324)*($O$20/($O$19/2)))^2*(((($C$19+$G$20)-$K1324)*($O$20/($O$19/2)))*$AZ$23)/3)*$L$1177))),IF('Silo Levels'!$L$30="Pumping",(($D$18*$L$1177)+((PI()*(($C$21/2)^2)*($G$20-$K1324))*$L$1177))+((($D$18+$H$18)/3)*$BD$23)+(((PI()*($C$21/2)^2*(($C$21/2)*$AZ$23))/3)*$L$1177),(($D$18*$L$1177)+((PI()*(($C$21/2)^2)*($G$20-$K1324))*$L$1177))+((($D$18+$H$18)/3)*$BD$23)-(((PI()*($C$21/2)^2*(($C$21/2)*$AZ$23))/3)*$L$1177)))</f>
        <v>153803.66846002644</v>
      </c>
      <c r="M1324" s="73"/>
      <c r="N1324" s="73"/>
      <c r="O1324" s="73"/>
      <c r="P1324" s="73"/>
      <c r="Q1324" s="73"/>
      <c r="R1324" s="73"/>
      <c r="S1324" s="73"/>
      <c r="T1324" s="73"/>
      <c r="U1324" s="73"/>
      <c r="V1324" s="73"/>
      <c r="W1324" s="73"/>
      <c r="X1324" s="73"/>
      <c r="Y1324" s="73"/>
      <c r="Z1324" s="73"/>
      <c r="AA1324" s="73"/>
      <c r="AB1324" s="73"/>
      <c r="AC1324" s="73"/>
      <c r="AD1324" s="73"/>
      <c r="AE1324" s="73"/>
      <c r="AF1324" s="73"/>
      <c r="AG1324" s="73"/>
      <c r="AH1324" s="73"/>
      <c r="AI1324" s="73"/>
      <c r="AJ1324" s="73"/>
    </row>
    <row r="1325" spans="1:36" x14ac:dyDescent="0.3">
      <c r="A1325">
        <v>14.6</v>
      </c>
      <c r="B1325" s="79">
        <f t="shared" si="178"/>
        <v>150563.54164287265</v>
      </c>
      <c r="C1325" s="53">
        <v>14.6</v>
      </c>
      <c r="D1325" s="80">
        <f>IF($C1325&gt;$G$20,IF('Silo Levels'!$L$28="Pumping",((PI()*((($C$19+$G$20)-$C1325)*($O$20/($O$19/2)))^2*((($O$20+$G$20)-$C1325))/3)*$D$1177)+(((PI()*((($C$19+$G$20)-$C1325)*($O$20/($O$19/2)))^2*(((($C$19+$G$20)-$C1325)*($O$20/($O$19/2)))*$AZ$21))/3)*$D$1177),(((PI()*((($C$19+$G$20)-$C1325)*($O$20/($O$19/2)))^2*((($O$20+$G$20)-$C1325)/3))*$D$1177)-((PI()*((($C$19+$G$20)-$C1325)*($O$20/($O$19/2)))^2*(((($C$19+$G$20)-$C1325)*($O$20/($O$19/2)))*$AZ$21)/3)*$D$1177))),IF('Silo Levels'!$L$28="Pumping",(($D$18*$D$1177)+((PI()*(($C$21/2)^2)*($G$20-$C1325))*$D$1177))+((($D$18+$H$18)/3)*$BD$21)+(((PI()*($C$21/2)^2*(($C$21/2)*$AZ$21))/3)*$D$1177),(($D$18*$D$1177)+((PI()*(($C$21/2)^2)*($G$20-$C1325))*$D$1177))+((($D$18+$H$18)/3)*$BD$21)-(((PI()*($C$21/2)^2*(($C$21/2)*$AZ$21))/3)*$D$1177)))</f>
        <v>146713.37929159449</v>
      </c>
      <c r="E1325" s="73">
        <v>14.6</v>
      </c>
      <c r="F1325" s="79">
        <f t="shared" si="180"/>
        <v>152408.52076765476</v>
      </c>
      <c r="G1325" s="53">
        <v>14.6</v>
      </c>
      <c r="H1325" s="80">
        <f>IF($G1325&gt;$G$20,IF('Silo Levels'!$L$29="Pumping",((PI()*((($C$19+$G$20)-$G1325)*($O$20/($O$19/2)))^2*((($O$20+$G$20)-$G1325))/3)*$H$1177)+(((PI()*((($C$19+$G$20)-$G1325)*($O$20/($O$19/2)))^2*(((($C$19+$G$20)-$G1325)*($O$20/($O$19/2)))*$AZ$22))/3)*$H$1177),(((PI()*((($C$19+$G$20)-$G1325)*($O$20/($O$19/2)))^2*((($O$20+$G$20)-$G1325)/3))*$H$1177)-((PI()*((($C$19+$G$20)-$G1325)*($O$20/($O$19/2)))^2*(((($C$19+$G$20)-$G1325)*($O$20/($O$19/2)))*$AZ$22)/3)*$H$1177))),IF('Silo Levels'!$L$29="Pumping",(($D$18*$H$1177)+((PI()*(($C$21/2)^2)*($G$20-$G1325))*$H$1177))+((($D$18+$H$18)/3)*$BD$22)+(((PI()*($C$21/2)^2*(($C$21/2)*$AZ$22))/3)*$H$1177),(($D$18*$H$1177)+((PI()*(($C$21/2)^2)*($G$20-$G1325))*$H$1177))+((($D$18+$H$18)/3)*$BD$22)-(((PI()*($C$21/2)^2*(($C$21/2)*$AZ$22))/3)*$H$1177)))</f>
        <v>148510.23138698563</v>
      </c>
      <c r="I1325" s="73">
        <v>14.6</v>
      </c>
      <c r="J1325" s="79">
        <f t="shared" si="179"/>
        <v>157428.58024671313</v>
      </c>
      <c r="K1325" s="53">
        <v>14.6</v>
      </c>
      <c r="L1325" s="80">
        <f>IF($K1325&gt;$G$20,IF('Silo Levels'!$L$30="Pumping",((PI()*((($C$19+$G$20)-$K1325)*($O$20/($O$19/2)))^2*((($O$20+$G$20)-$K1325))/3)*$L$1177)+(((PI()*((($C$19+$G$20)-$K1325)*($O$20/($O$19/2)))^2*(((($C$19+$G$20)-$K1325)*($O$20/($O$19/2)))*$AZ$23))/3)*$L$1177),(((PI()*((($C$19+$G$20)-$K1325)*($O$20/($O$19/2)))^2*((($O$20+$G$20)-$K1325)/3))*$L$1177)-((PI()*((($C$19+$G$20)-$K1325)*($O$20/($O$19/2)))^2*(((($C$19+$G$20)-$K1325)*($O$20/($O$19/2)))*$AZ$23)/3)*$L$1177))),IF('Silo Levels'!$L$30="Pumping",(($D$18*$L$1177)+((PI()*(($C$21/2)^2)*($G$20-$K1325))*$L$1177))+((($D$18+$H$18)/3)*$BD$23)+(((PI()*($C$21/2)^2*(($C$21/2)*$AZ$23))/3)*$L$1177),(($D$18*$L$1177)+((PI()*(($C$21/2)^2)*($G$20-$K1325))*$L$1177))+((($D$18+$H$18)/3)*$BD$23)-(((PI()*($C$21/2)^2*(($C$21/2)*$AZ$23))/3)*$L$1177)))</f>
        <v>153399.34057677089</v>
      </c>
      <c r="M1325" s="73"/>
      <c r="N1325" s="73"/>
      <c r="O1325" s="73"/>
      <c r="P1325" s="73"/>
      <c r="Q1325" s="73"/>
      <c r="R1325" s="73"/>
      <c r="S1325" s="73"/>
      <c r="T1325" s="73"/>
      <c r="U1325" s="73"/>
      <c r="V1325" s="73"/>
      <c r="W1325" s="73"/>
      <c r="X1325" s="73"/>
      <c r="Y1325" s="73"/>
      <c r="Z1325" s="73"/>
      <c r="AA1325" s="73"/>
      <c r="AB1325" s="73"/>
      <c r="AC1325" s="73"/>
      <c r="AD1325" s="73"/>
      <c r="AE1325" s="73"/>
      <c r="AF1325" s="73"/>
      <c r="AG1325" s="73"/>
      <c r="AH1325" s="73"/>
      <c r="AI1325" s="73"/>
      <c r="AJ1325" s="73"/>
    </row>
    <row r="1326" spans="1:36" x14ac:dyDescent="0.3">
      <c r="A1326">
        <v>14.7</v>
      </c>
      <c r="B1326" s="79">
        <f t="shared" si="178"/>
        <v>150177.18388776181</v>
      </c>
      <c r="C1326" s="53">
        <v>14.7</v>
      </c>
      <c r="D1326" s="80">
        <f>IF($C1326&gt;$G$20,IF('Silo Levels'!$L$28="Pumping",((PI()*((($C$19+$G$20)-$C1326)*($O$20/($O$19/2)))^2*((($O$20+$G$20)-$C1326))/3)*$D$1177)+(((PI()*((($C$19+$G$20)-$C1326)*($O$20/($O$19/2)))^2*(((($C$19+$G$20)-$C1326)*($O$20/($O$19/2)))*$AZ$21))/3)*$D$1177),(((PI()*((($C$19+$G$20)-$C1326)*($O$20/($O$19/2)))^2*((($O$20+$G$20)-$C1326)/3))*$D$1177)-((PI()*((($C$19+$G$20)-$C1326)*($O$20/($O$19/2)))^2*(((($C$19+$G$20)-$C1326)*($O$20/($O$19/2)))*$AZ$21)/3)*$D$1177))),IF('Silo Levels'!$L$28="Pumping",(($D$18*$D$1177)+((PI()*(($C$21/2)^2)*($G$20-$C1326))*$D$1177))+((($D$18+$H$18)/3)*$BD$21)+(((PI()*($C$21/2)^2*(($C$21/2)*$AZ$21))/3)*$D$1177),(($D$18*$D$1177)+((PI()*(($C$21/2)^2)*($G$20-$C1326))*$D$1177))+((($D$18+$H$18)/3)*$BD$21)-(((PI()*($C$21/2)^2*(($C$21/2)*$AZ$21))/3)*$D$1177)))</f>
        <v>146327.02153648366</v>
      </c>
      <c r="E1326" s="73">
        <v>14.7</v>
      </c>
      <c r="F1326" s="79">
        <f t="shared" si="180"/>
        <v>152017.33354060506</v>
      </c>
      <c r="G1326" s="53">
        <v>14.7</v>
      </c>
      <c r="H1326" s="80">
        <f>IF($G1326&gt;$G$20,IF('Silo Levels'!$L$29="Pumping",((PI()*((($C$19+$G$20)-$G1326)*($O$20/($O$19/2)))^2*((($O$20+$G$20)-$G1326))/3)*$H$1177)+(((PI()*((($C$19+$G$20)-$G1326)*($O$20/($O$19/2)))^2*(((($C$19+$G$20)-$G1326)*($O$20/($O$19/2)))*$AZ$22))/3)*$H$1177),(((PI()*((($C$19+$G$20)-$G1326)*($O$20/($O$19/2)))^2*((($O$20+$G$20)-$G1326)/3))*$H$1177)-((PI()*((($C$19+$G$20)-$G1326)*($O$20/($O$19/2)))^2*(((($C$19+$G$20)-$G1326)*($O$20/($O$19/2)))*$AZ$22)/3)*$H$1177))),IF('Silo Levels'!$L$29="Pumping",(($D$18*$H$1177)+((PI()*(($C$21/2)^2)*($G$20-$G1326))*$H$1177))+((($D$18+$H$18)/3)*$BD$22)+(((PI()*($C$21/2)^2*(($C$21/2)*$AZ$22))/3)*$H$1177),(($D$18*$H$1177)+((PI()*(($C$21/2)^2)*($G$20-$G1326))*$H$1177))+((($D$18+$H$18)/3)*$BD$22)-(((PI()*($C$21/2)^2*(($C$21/2)*$AZ$22))/3)*$H$1177)))</f>
        <v>148119.04415993593</v>
      </c>
      <c r="I1326" s="73">
        <v>14.7</v>
      </c>
      <c r="J1326" s="79">
        <f t="shared" si="179"/>
        <v>157024.25236345764</v>
      </c>
      <c r="K1326" s="53">
        <v>14.7</v>
      </c>
      <c r="L1326" s="80">
        <f>IF($K1326&gt;$G$20,IF('Silo Levels'!$L$30="Pumping",((PI()*((($C$19+$G$20)-$K1326)*($O$20/($O$19/2)))^2*((($O$20+$G$20)-$K1326))/3)*$L$1177)+(((PI()*((($C$19+$G$20)-$K1326)*($O$20/($O$19/2)))^2*(((($C$19+$G$20)-$K1326)*($O$20/($O$19/2)))*$AZ$23))/3)*$L$1177),(((PI()*((($C$19+$G$20)-$K1326)*($O$20/($O$19/2)))^2*((($O$20+$G$20)-$K1326)/3))*$L$1177)-((PI()*((($C$19+$G$20)-$K1326)*($O$20/($O$19/2)))^2*(((($C$19+$G$20)-$K1326)*($O$20/($O$19/2)))*$AZ$23)/3)*$L$1177))),IF('Silo Levels'!$L$30="Pumping",(($D$18*$L$1177)+((PI()*(($C$21/2)^2)*($G$20-$K1326))*$L$1177))+((($D$18+$H$18)/3)*$BD$23)+(((PI()*($C$21/2)^2*(($C$21/2)*$AZ$23))/3)*$L$1177),(($D$18*$L$1177)+((PI()*(($C$21/2)^2)*($G$20-$K1326))*$L$1177))+((($D$18+$H$18)/3)*$BD$23)-(((PI()*($C$21/2)^2*(($C$21/2)*$AZ$23))/3)*$L$1177)))</f>
        <v>152995.0126935154</v>
      </c>
      <c r="M1326" s="73"/>
      <c r="N1326" s="73"/>
      <c r="O1326" s="73"/>
      <c r="P1326" s="73"/>
      <c r="Q1326" s="73"/>
      <c r="R1326" s="73"/>
      <c r="S1326" s="73"/>
      <c r="T1326" s="73"/>
      <c r="U1326" s="73"/>
      <c r="V1326" s="73"/>
      <c r="W1326" s="73"/>
      <c r="X1326" s="73"/>
      <c r="Y1326" s="73"/>
      <c r="Z1326" s="73"/>
      <c r="AA1326" s="73"/>
      <c r="AB1326" s="73"/>
      <c r="AC1326" s="73"/>
      <c r="AD1326" s="73"/>
      <c r="AE1326" s="73"/>
      <c r="AF1326" s="73"/>
      <c r="AG1326" s="73"/>
      <c r="AH1326" s="73"/>
      <c r="AI1326" s="73"/>
      <c r="AJ1326" s="73"/>
    </row>
    <row r="1327" spans="1:36" x14ac:dyDescent="0.3">
      <c r="A1327">
        <v>14.8</v>
      </c>
      <c r="B1327" s="79">
        <f t="shared" si="178"/>
        <v>149790.82613265095</v>
      </c>
      <c r="C1327" s="53">
        <v>14.8</v>
      </c>
      <c r="D1327" s="80">
        <f>IF($C1327&gt;$G$20,IF('Silo Levels'!$L$28="Pumping",((PI()*((($C$19+$G$20)-$C1327)*($O$20/($O$19/2)))^2*((($O$20+$G$20)-$C1327))/3)*$D$1177)+(((PI()*((($C$19+$G$20)-$C1327)*($O$20/($O$19/2)))^2*(((($C$19+$G$20)-$C1327)*($O$20/($O$19/2)))*$AZ$21))/3)*$D$1177),(((PI()*((($C$19+$G$20)-$C1327)*($O$20/($O$19/2)))^2*((($O$20+$G$20)-$C1327)/3))*$D$1177)-((PI()*((($C$19+$G$20)-$C1327)*($O$20/($O$19/2)))^2*(((($C$19+$G$20)-$C1327)*($O$20/($O$19/2)))*$AZ$21)/3)*$D$1177))),IF('Silo Levels'!$L$28="Pumping",(($D$18*$D$1177)+((PI()*(($C$21/2)^2)*($G$20-$C1327))*$D$1177))+((($D$18+$H$18)/3)*$BD$21)+(((PI()*($C$21/2)^2*(($C$21/2)*$AZ$21))/3)*$D$1177),(($D$18*$D$1177)+((PI()*(($C$21/2)^2)*($G$20-$C1327))*$D$1177))+((($D$18+$H$18)/3)*$BD$21)-(((PI()*($C$21/2)^2*(($C$21/2)*$AZ$21))/3)*$D$1177)))</f>
        <v>145940.6637813728</v>
      </c>
      <c r="E1327" s="73">
        <v>14.8</v>
      </c>
      <c r="F1327" s="79">
        <f t="shared" si="180"/>
        <v>151626.14631355531</v>
      </c>
      <c r="G1327" s="53">
        <v>14.8</v>
      </c>
      <c r="H1327" s="80">
        <f>IF($G1327&gt;$G$20,IF('Silo Levels'!$L$29="Pumping",((PI()*((($C$19+$G$20)-$G1327)*($O$20/($O$19/2)))^2*((($O$20+$G$20)-$G1327))/3)*$H$1177)+(((PI()*((($C$19+$G$20)-$G1327)*($O$20/($O$19/2)))^2*(((($C$19+$G$20)-$G1327)*($O$20/($O$19/2)))*$AZ$22))/3)*$H$1177),(((PI()*((($C$19+$G$20)-$G1327)*($O$20/($O$19/2)))^2*((($O$20+$G$20)-$G1327)/3))*$H$1177)-((PI()*((($C$19+$G$20)-$G1327)*($O$20/($O$19/2)))^2*(((($C$19+$G$20)-$G1327)*($O$20/($O$19/2)))*$AZ$22)/3)*$H$1177))),IF('Silo Levels'!$L$29="Pumping",(($D$18*$H$1177)+((PI()*(($C$21/2)^2)*($G$20-$G1327))*$H$1177))+((($D$18+$H$18)/3)*$BD$22)+(((PI()*($C$21/2)^2*(($C$21/2)*$AZ$22))/3)*$H$1177),(($D$18*$H$1177)+((PI()*(($C$21/2)^2)*($G$20-$G1327))*$H$1177))+((($D$18+$H$18)/3)*$BD$22)-(((PI()*($C$21/2)^2*(($C$21/2)*$AZ$22))/3)*$H$1177)))</f>
        <v>147727.85693288618</v>
      </c>
      <c r="I1327" s="73">
        <v>14.8</v>
      </c>
      <c r="J1327" s="79">
        <f t="shared" si="179"/>
        <v>156619.92448020208</v>
      </c>
      <c r="K1327" s="53">
        <v>14.8</v>
      </c>
      <c r="L1327" s="80">
        <f>IF($K1327&gt;$G$20,IF('Silo Levels'!$L$30="Pumping",((PI()*((($C$19+$G$20)-$K1327)*($O$20/($O$19/2)))^2*((($O$20+$G$20)-$K1327))/3)*$L$1177)+(((PI()*((($C$19+$G$20)-$K1327)*($O$20/($O$19/2)))^2*(((($C$19+$G$20)-$K1327)*($O$20/($O$19/2)))*$AZ$23))/3)*$L$1177),(((PI()*((($C$19+$G$20)-$K1327)*($O$20/($O$19/2)))^2*((($O$20+$G$20)-$K1327)/3))*$L$1177)-((PI()*((($C$19+$G$20)-$K1327)*($O$20/($O$19/2)))^2*(((($C$19+$G$20)-$K1327)*($O$20/($O$19/2)))*$AZ$23)/3)*$L$1177))),IF('Silo Levels'!$L$30="Pumping",(($D$18*$L$1177)+((PI()*(($C$21/2)^2)*($G$20-$K1327))*$L$1177))+((($D$18+$H$18)/3)*$BD$23)+(((PI()*($C$21/2)^2*(($C$21/2)*$AZ$23))/3)*$L$1177),(($D$18*$L$1177)+((PI()*(($C$21/2)^2)*($G$20-$K1327))*$L$1177))+((($D$18+$H$18)/3)*$BD$23)-(((PI()*($C$21/2)^2*(($C$21/2)*$AZ$23))/3)*$L$1177)))</f>
        <v>152590.68481025985</v>
      </c>
      <c r="M1327" s="73"/>
      <c r="N1327" s="73"/>
      <c r="O1327" s="73"/>
      <c r="P1327" s="73"/>
      <c r="Q1327" s="73"/>
      <c r="R1327" s="73"/>
      <c r="S1327" s="73"/>
      <c r="T1327" s="73"/>
      <c r="U1327" s="73"/>
      <c r="V1327" s="73"/>
      <c r="W1327" s="73"/>
      <c r="X1327" s="73"/>
      <c r="Y1327" s="73"/>
      <c r="Z1327" s="73"/>
      <c r="AA1327" s="73"/>
      <c r="AB1327" s="73"/>
      <c r="AC1327" s="73"/>
      <c r="AD1327" s="73"/>
      <c r="AE1327" s="73"/>
      <c r="AF1327" s="73"/>
      <c r="AG1327" s="73"/>
      <c r="AH1327" s="73"/>
      <c r="AI1327" s="73"/>
      <c r="AJ1327" s="73"/>
    </row>
    <row r="1328" spans="1:36" x14ac:dyDescent="0.3">
      <c r="A1328">
        <v>14.9</v>
      </c>
      <c r="B1328" s="79">
        <f t="shared" si="178"/>
        <v>149404.46837754012</v>
      </c>
      <c r="C1328" s="53">
        <v>14.9</v>
      </c>
      <c r="D1328" s="80">
        <f>IF($C1328&gt;$G$20,IF('Silo Levels'!$L$28="Pumping",((PI()*((($C$19+$G$20)-$C1328)*($O$20/($O$19/2)))^2*((($O$20+$G$20)-$C1328))/3)*$D$1177)+(((PI()*((($C$19+$G$20)-$C1328)*($O$20/($O$19/2)))^2*(((($C$19+$G$20)-$C1328)*($O$20/($O$19/2)))*$AZ$21))/3)*$D$1177),(((PI()*((($C$19+$G$20)-$C1328)*($O$20/($O$19/2)))^2*((($O$20+$G$20)-$C1328)/3))*$D$1177)-((PI()*((($C$19+$G$20)-$C1328)*($O$20/($O$19/2)))^2*(((($C$19+$G$20)-$C1328)*($O$20/($O$19/2)))*$AZ$21)/3)*$D$1177))),IF('Silo Levels'!$L$28="Pumping",(($D$18*$D$1177)+((PI()*(($C$21/2)^2)*($G$20-$C1328))*$D$1177))+((($D$18+$H$18)/3)*$BD$21)+(((PI()*($C$21/2)^2*(($C$21/2)*$AZ$21))/3)*$D$1177),(($D$18*$D$1177)+((PI()*(($C$21/2)^2)*($G$20-$C1328))*$D$1177))+((($D$18+$H$18)/3)*$BD$21)-(((PI()*($C$21/2)^2*(($C$21/2)*$AZ$21))/3)*$D$1177)))</f>
        <v>145554.30602626197</v>
      </c>
      <c r="E1328" s="73">
        <v>14.9</v>
      </c>
      <c r="F1328" s="79">
        <f t="shared" si="180"/>
        <v>151234.95908650561</v>
      </c>
      <c r="G1328" s="53">
        <v>14.9</v>
      </c>
      <c r="H1328" s="80">
        <f>IF($G1328&gt;$G$20,IF('Silo Levels'!$L$29="Pumping",((PI()*((($C$19+$G$20)-$G1328)*($O$20/($O$19/2)))^2*((($O$20+$G$20)-$G1328))/3)*$H$1177)+(((PI()*((($C$19+$G$20)-$G1328)*($O$20/($O$19/2)))^2*(((($C$19+$G$20)-$G1328)*($O$20/($O$19/2)))*$AZ$22))/3)*$H$1177),(((PI()*((($C$19+$G$20)-$G1328)*($O$20/($O$19/2)))^2*((($O$20+$G$20)-$G1328)/3))*$H$1177)-((PI()*((($C$19+$G$20)-$G1328)*($O$20/($O$19/2)))^2*(((($C$19+$G$20)-$G1328)*($O$20/($O$19/2)))*$AZ$22)/3)*$H$1177))),IF('Silo Levels'!$L$29="Pumping",(($D$18*$H$1177)+((PI()*(($C$21/2)^2)*($G$20-$G1328))*$H$1177))+((($D$18+$H$18)/3)*$BD$22)+(((PI()*($C$21/2)^2*(($C$21/2)*$AZ$22))/3)*$H$1177),(($D$18*$H$1177)+((PI()*(($C$21/2)^2)*($G$20-$G1328))*$H$1177))+((($D$18+$H$18)/3)*$BD$22)-(((PI()*($C$21/2)^2*(($C$21/2)*$AZ$22))/3)*$H$1177)))</f>
        <v>147336.66970583648</v>
      </c>
      <c r="I1328" s="73">
        <v>14.9</v>
      </c>
      <c r="J1328" s="79">
        <f t="shared" si="179"/>
        <v>156215.59659694656</v>
      </c>
      <c r="K1328" s="53">
        <v>14.9</v>
      </c>
      <c r="L1328" s="80">
        <f>IF($K1328&gt;$G$20,IF('Silo Levels'!$L$30="Pumping",((PI()*((($C$19+$G$20)-$K1328)*($O$20/($O$19/2)))^2*((($O$20+$G$20)-$K1328))/3)*$L$1177)+(((PI()*((($C$19+$G$20)-$K1328)*($O$20/($O$19/2)))^2*(((($C$19+$G$20)-$K1328)*($O$20/($O$19/2)))*$AZ$23))/3)*$L$1177),(((PI()*((($C$19+$G$20)-$K1328)*($O$20/($O$19/2)))^2*((($O$20+$G$20)-$K1328)/3))*$L$1177)-((PI()*((($C$19+$G$20)-$K1328)*($O$20/($O$19/2)))^2*(((($C$19+$G$20)-$K1328)*($O$20/($O$19/2)))*$AZ$23)/3)*$L$1177))),IF('Silo Levels'!$L$30="Pumping",(($D$18*$L$1177)+((PI()*(($C$21/2)^2)*($G$20-$K1328))*$L$1177))+((($D$18+$H$18)/3)*$BD$23)+(((PI()*($C$21/2)^2*(($C$21/2)*$AZ$23))/3)*$L$1177),(($D$18*$L$1177)+((PI()*(($C$21/2)^2)*($G$20-$K1328))*$L$1177))+((($D$18+$H$18)/3)*$BD$23)-(((PI()*($C$21/2)^2*(($C$21/2)*$AZ$23))/3)*$L$1177)))</f>
        <v>152186.35692700432</v>
      </c>
      <c r="M1328" s="73"/>
      <c r="N1328" s="73"/>
      <c r="O1328" s="73"/>
      <c r="P1328" s="73"/>
      <c r="Q1328" s="73"/>
      <c r="R1328" s="73"/>
      <c r="S1328" s="73"/>
      <c r="T1328" s="73"/>
      <c r="U1328" s="73"/>
      <c r="V1328" s="73"/>
      <c r="W1328" s="73"/>
      <c r="X1328" s="73"/>
      <c r="Y1328" s="73"/>
      <c r="Z1328" s="73"/>
      <c r="AA1328" s="73"/>
      <c r="AB1328" s="73"/>
      <c r="AC1328" s="73"/>
      <c r="AD1328" s="73"/>
      <c r="AE1328" s="73"/>
      <c r="AF1328" s="73"/>
      <c r="AG1328" s="73"/>
      <c r="AH1328" s="73"/>
      <c r="AI1328" s="73"/>
      <c r="AJ1328" s="73"/>
    </row>
    <row r="1329" spans="1:36" x14ac:dyDescent="0.3">
      <c r="A1329">
        <v>15</v>
      </c>
      <c r="B1329" s="79">
        <f t="shared" si="178"/>
        <v>149018.11062242929</v>
      </c>
      <c r="C1329" s="53">
        <v>15</v>
      </c>
      <c r="D1329" s="80">
        <f>IF($C1329&gt;$G$20,IF('Silo Levels'!$L$28="Pumping",((PI()*((($C$19+$G$20)-$C1329)*($O$20/($O$19/2)))^2*((($O$20+$G$20)-$C1329))/3)*$D$1177)+(((PI()*((($C$19+$G$20)-$C1329)*($O$20/($O$19/2)))^2*(((($C$19+$G$20)-$C1329)*($O$20/($O$19/2)))*$AZ$21))/3)*$D$1177),(((PI()*((($C$19+$G$20)-$C1329)*($O$20/($O$19/2)))^2*((($O$20+$G$20)-$C1329)/3))*$D$1177)-((PI()*((($C$19+$G$20)-$C1329)*($O$20/($O$19/2)))^2*(((($C$19+$G$20)-$C1329)*($O$20/($O$19/2)))*$AZ$21)/3)*$D$1177))),IF('Silo Levels'!$L$28="Pumping",(($D$18*$D$1177)+((PI()*(($C$21/2)^2)*($G$20-$C1329))*$D$1177))+((($D$18+$H$18)/3)*$BD$21)+(((PI()*($C$21/2)^2*(($C$21/2)*$AZ$21))/3)*$D$1177),(($D$18*$D$1177)+((PI()*(($C$21/2)^2)*($G$20-$C1329))*$D$1177))+((($D$18+$H$18)/3)*$BD$21)-(((PI()*($C$21/2)^2*(($C$21/2)*$AZ$21))/3)*$D$1177)))</f>
        <v>145167.94827115114</v>
      </c>
      <c r="E1329" s="73">
        <v>15</v>
      </c>
      <c r="F1329" s="79">
        <f t="shared" si="180"/>
        <v>150843.77185945588</v>
      </c>
      <c r="G1329" s="53">
        <v>15</v>
      </c>
      <c r="H1329" s="80">
        <f>IF($G1329&gt;$G$20,IF('Silo Levels'!$L$29="Pumping",((PI()*((($C$19+$G$20)-$G1329)*($O$20/($O$19/2)))^2*((($O$20+$G$20)-$G1329))/3)*$H$1177)+(((PI()*((($C$19+$G$20)-$G1329)*($O$20/($O$19/2)))^2*(((($C$19+$G$20)-$G1329)*($O$20/($O$19/2)))*$AZ$22))/3)*$H$1177),(((PI()*((($C$19+$G$20)-$G1329)*($O$20/($O$19/2)))^2*((($O$20+$G$20)-$G1329)/3))*$H$1177)-((PI()*((($C$19+$G$20)-$G1329)*($O$20/($O$19/2)))^2*(((($C$19+$G$20)-$G1329)*($O$20/($O$19/2)))*$AZ$22)/3)*$H$1177))),IF('Silo Levels'!$L$29="Pumping",(($D$18*$H$1177)+((PI()*(($C$21/2)^2)*($G$20-$G1329))*$H$1177))+((($D$18+$H$18)/3)*$BD$22)+(((PI()*($C$21/2)^2*(($C$21/2)*$AZ$22))/3)*$H$1177),(($D$18*$H$1177)+((PI()*(($C$21/2)^2)*($G$20-$G1329))*$H$1177))+((($D$18+$H$18)/3)*$BD$22)-(((PI()*($C$21/2)^2*(($C$21/2)*$AZ$22))/3)*$H$1177)))</f>
        <v>146945.48247878675</v>
      </c>
      <c r="I1329" s="73">
        <v>15</v>
      </c>
      <c r="J1329" s="79">
        <f t="shared" si="179"/>
        <v>155811.26871369104</v>
      </c>
      <c r="K1329" s="53">
        <v>15</v>
      </c>
      <c r="L1329" s="80">
        <f>IF($K1329&gt;$G$20,IF('Silo Levels'!$L$30="Pumping",((PI()*((($C$19+$G$20)-$K1329)*($O$20/($O$19/2)))^2*((($O$20+$G$20)-$K1329))/3)*$L$1177)+(((PI()*((($C$19+$G$20)-$K1329)*($O$20/($O$19/2)))^2*(((($C$19+$G$20)-$K1329)*($O$20/($O$19/2)))*$AZ$23))/3)*$L$1177),(((PI()*((($C$19+$G$20)-$K1329)*($O$20/($O$19/2)))^2*((($O$20+$G$20)-$K1329)/3))*$L$1177)-((PI()*((($C$19+$G$20)-$K1329)*($O$20/($O$19/2)))^2*(((($C$19+$G$20)-$K1329)*($O$20/($O$19/2)))*$AZ$23)/3)*$L$1177))),IF('Silo Levels'!$L$30="Pumping",(($D$18*$L$1177)+((PI()*(($C$21/2)^2)*($G$20-$K1329))*$L$1177))+((($D$18+$H$18)/3)*$BD$23)+(((PI()*($C$21/2)^2*(($C$21/2)*$AZ$23))/3)*$L$1177),(($D$18*$L$1177)+((PI()*(($C$21/2)^2)*($G$20-$K1329))*$L$1177))+((($D$18+$H$18)/3)*$BD$23)-(((PI()*($C$21/2)^2*(($C$21/2)*$AZ$23))/3)*$L$1177)))</f>
        <v>151782.0290437488</v>
      </c>
      <c r="M1329" s="73"/>
      <c r="N1329" s="73"/>
      <c r="O1329" s="73"/>
      <c r="P1329" s="73"/>
      <c r="Q1329" s="73"/>
      <c r="R1329" s="73"/>
      <c r="S1329" s="73"/>
      <c r="T1329" s="73"/>
      <c r="U1329" s="73"/>
      <c r="V1329" s="73"/>
      <c r="W1329" s="73"/>
      <c r="X1329" s="73"/>
      <c r="Y1329" s="73"/>
      <c r="Z1329" s="73"/>
      <c r="AA1329" s="73"/>
      <c r="AB1329" s="73"/>
      <c r="AC1329" s="73"/>
      <c r="AD1329" s="73"/>
      <c r="AE1329" s="73"/>
      <c r="AF1329" s="73"/>
      <c r="AG1329" s="73"/>
      <c r="AH1329" s="73"/>
      <c r="AI1329" s="73"/>
      <c r="AJ1329" s="73"/>
    </row>
    <row r="1330" spans="1:36" x14ac:dyDescent="0.3">
      <c r="A1330">
        <v>15.1</v>
      </c>
      <c r="B1330" s="79">
        <f t="shared" si="178"/>
        <v>148631.75286731846</v>
      </c>
      <c r="C1330" s="53">
        <v>15.1</v>
      </c>
      <c r="D1330" s="80">
        <f>IF($C1330&gt;$G$20,IF('Silo Levels'!$L$28="Pumping",((PI()*((($C$19+$G$20)-$C1330)*($O$20/($O$19/2)))^2*((($O$20+$G$20)-$C1330))/3)*$D$1177)+(((PI()*((($C$19+$G$20)-$C1330)*($O$20/($O$19/2)))^2*(((($C$19+$G$20)-$C1330)*($O$20/($O$19/2)))*$AZ$21))/3)*$D$1177),(((PI()*((($C$19+$G$20)-$C1330)*($O$20/($O$19/2)))^2*((($O$20+$G$20)-$C1330)/3))*$D$1177)-((PI()*((($C$19+$G$20)-$C1330)*($O$20/($O$19/2)))^2*(((($C$19+$G$20)-$C1330)*($O$20/($O$19/2)))*$AZ$21)/3)*$D$1177))),IF('Silo Levels'!$L$28="Pumping",(($D$18*$D$1177)+((PI()*(($C$21/2)^2)*($G$20-$C1330))*$D$1177))+((($D$18+$H$18)/3)*$BD$21)+(((PI()*($C$21/2)^2*(($C$21/2)*$AZ$21))/3)*$D$1177),(($D$18*$D$1177)+((PI()*(($C$21/2)^2)*($G$20-$C1330))*$D$1177))+((($D$18+$H$18)/3)*$BD$21)-(((PI()*($C$21/2)^2*(($C$21/2)*$AZ$21))/3)*$D$1177)))</f>
        <v>144781.59051604031</v>
      </c>
      <c r="E1330" s="73">
        <v>15.1</v>
      </c>
      <c r="F1330" s="79">
        <f t="shared" si="180"/>
        <v>150452.58463240616</v>
      </c>
      <c r="G1330" s="53">
        <v>15.1</v>
      </c>
      <c r="H1330" s="80">
        <f>IF($G1330&gt;$G$20,IF('Silo Levels'!$L$29="Pumping",((PI()*((($C$19+$G$20)-$G1330)*($O$20/($O$19/2)))^2*((($O$20+$G$20)-$G1330))/3)*$H$1177)+(((PI()*((($C$19+$G$20)-$G1330)*($O$20/($O$19/2)))^2*(((($C$19+$G$20)-$G1330)*($O$20/($O$19/2)))*$AZ$22))/3)*$H$1177),(((PI()*((($C$19+$G$20)-$G1330)*($O$20/($O$19/2)))^2*((($O$20+$G$20)-$G1330)/3))*$H$1177)-((PI()*((($C$19+$G$20)-$G1330)*($O$20/($O$19/2)))^2*(((($C$19+$G$20)-$G1330)*($O$20/($O$19/2)))*$AZ$22)/3)*$H$1177))),IF('Silo Levels'!$L$29="Pumping",(($D$18*$H$1177)+((PI()*(($C$21/2)^2)*($G$20-$G1330))*$H$1177))+((($D$18+$H$18)/3)*$BD$22)+(((PI()*($C$21/2)^2*(($C$21/2)*$AZ$22))/3)*$H$1177),(($D$18*$H$1177)+((PI()*(($C$21/2)^2)*($G$20-$G1330))*$H$1177))+((($D$18+$H$18)/3)*$BD$22)-(((PI()*($C$21/2)^2*(($C$21/2)*$AZ$22))/3)*$H$1177)))</f>
        <v>146554.29525173703</v>
      </c>
      <c r="I1330" s="73">
        <v>15.1</v>
      </c>
      <c r="J1330" s="79">
        <f t="shared" si="179"/>
        <v>155406.94083043552</v>
      </c>
      <c r="K1330" s="53">
        <v>15.1</v>
      </c>
      <c r="L1330" s="80">
        <f>IF($K1330&gt;$G$20,IF('Silo Levels'!$L$30="Pumping",((PI()*((($C$19+$G$20)-$K1330)*($O$20/($O$19/2)))^2*((($O$20+$G$20)-$K1330))/3)*$L$1177)+(((PI()*((($C$19+$G$20)-$K1330)*($O$20/($O$19/2)))^2*(((($C$19+$G$20)-$K1330)*($O$20/($O$19/2)))*$AZ$23))/3)*$L$1177),(((PI()*((($C$19+$G$20)-$K1330)*($O$20/($O$19/2)))^2*((($O$20+$G$20)-$K1330)/3))*$L$1177)-((PI()*((($C$19+$G$20)-$K1330)*($O$20/($O$19/2)))^2*(((($C$19+$G$20)-$K1330)*($O$20/($O$19/2)))*$AZ$23)/3)*$L$1177))),IF('Silo Levels'!$L$30="Pumping",(($D$18*$L$1177)+((PI()*(($C$21/2)^2)*($G$20-$K1330))*$L$1177))+((($D$18+$H$18)/3)*$BD$23)+(((PI()*($C$21/2)^2*(($C$21/2)*$AZ$23))/3)*$L$1177),(($D$18*$L$1177)+((PI()*(($C$21/2)^2)*($G$20-$K1330))*$L$1177))+((($D$18+$H$18)/3)*$BD$23)-(((PI()*($C$21/2)^2*(($C$21/2)*$AZ$23))/3)*$L$1177)))</f>
        <v>151377.70116049328</v>
      </c>
      <c r="M1330" s="73"/>
      <c r="N1330" s="73"/>
      <c r="O1330" s="73"/>
      <c r="P1330" s="73"/>
      <c r="Q1330" s="73"/>
      <c r="R1330" s="73"/>
      <c r="S1330" s="73"/>
      <c r="T1330" s="73"/>
      <c r="U1330" s="73"/>
      <c r="V1330" s="73"/>
      <c r="W1330" s="73"/>
      <c r="X1330" s="73"/>
      <c r="Y1330" s="73"/>
      <c r="Z1330" s="73"/>
      <c r="AA1330" s="73"/>
      <c r="AB1330" s="73"/>
      <c r="AC1330" s="73"/>
      <c r="AD1330" s="73"/>
      <c r="AE1330" s="73"/>
      <c r="AF1330" s="73"/>
      <c r="AG1330" s="73"/>
      <c r="AH1330" s="73"/>
      <c r="AI1330" s="73"/>
      <c r="AJ1330" s="73"/>
    </row>
    <row r="1331" spans="1:36" x14ac:dyDescent="0.3">
      <c r="A1331">
        <v>15.2</v>
      </c>
      <c r="B1331" s="79">
        <f t="shared" si="178"/>
        <v>148245.39511220763</v>
      </c>
      <c r="C1331" s="53">
        <v>15.2</v>
      </c>
      <c r="D1331" s="80">
        <f>IF($C1331&gt;$G$20,IF('Silo Levels'!$L$28="Pumping",((PI()*((($C$19+$G$20)-$C1331)*($O$20/($O$19/2)))^2*((($O$20+$G$20)-$C1331))/3)*$D$1177)+(((PI()*((($C$19+$G$20)-$C1331)*($O$20/($O$19/2)))^2*(((($C$19+$G$20)-$C1331)*($O$20/($O$19/2)))*$AZ$21))/3)*$D$1177),(((PI()*((($C$19+$G$20)-$C1331)*($O$20/($O$19/2)))^2*((($O$20+$G$20)-$C1331)/3))*$D$1177)-((PI()*((($C$19+$G$20)-$C1331)*($O$20/($O$19/2)))^2*(((($C$19+$G$20)-$C1331)*($O$20/($O$19/2)))*$AZ$21)/3)*$D$1177))),IF('Silo Levels'!$L$28="Pumping",(($D$18*$D$1177)+((PI()*(($C$21/2)^2)*($G$20-$C1331))*$D$1177))+((($D$18+$H$18)/3)*$BD$21)+(((PI()*($C$21/2)^2*(($C$21/2)*$AZ$21))/3)*$D$1177),(($D$18*$D$1177)+((PI()*(($C$21/2)^2)*($G$20-$C1331))*$D$1177))+((($D$18+$H$18)/3)*$BD$21)-(((PI()*($C$21/2)^2*(($C$21/2)*$AZ$21))/3)*$D$1177)))</f>
        <v>144395.23276092947</v>
      </c>
      <c r="E1331" s="73">
        <v>15.2</v>
      </c>
      <c r="F1331" s="79">
        <f t="shared" si="180"/>
        <v>150061.39740535646</v>
      </c>
      <c r="G1331" s="53">
        <v>15.2</v>
      </c>
      <c r="H1331" s="80">
        <f>IF($G1331&gt;$G$20,IF('Silo Levels'!$L$29="Pumping",((PI()*((($C$19+$G$20)-$G1331)*($O$20/($O$19/2)))^2*((($O$20+$G$20)-$G1331))/3)*$H$1177)+(((PI()*((($C$19+$G$20)-$G1331)*($O$20/($O$19/2)))^2*(((($C$19+$G$20)-$G1331)*($O$20/($O$19/2)))*$AZ$22))/3)*$H$1177),(((PI()*((($C$19+$G$20)-$G1331)*($O$20/($O$19/2)))^2*((($O$20+$G$20)-$G1331)/3))*$H$1177)-((PI()*((($C$19+$G$20)-$G1331)*($O$20/($O$19/2)))^2*(((($C$19+$G$20)-$G1331)*($O$20/($O$19/2)))*$AZ$22)/3)*$H$1177))),IF('Silo Levels'!$L$29="Pumping",(($D$18*$H$1177)+((PI()*(($C$21/2)^2)*($G$20-$G1331))*$H$1177))+((($D$18+$H$18)/3)*$BD$22)+(((PI()*($C$21/2)^2*(($C$21/2)*$AZ$22))/3)*$H$1177),(($D$18*$H$1177)+((PI()*(($C$21/2)^2)*($G$20-$G1331))*$H$1177))+((($D$18+$H$18)/3)*$BD$22)-(((PI()*($C$21/2)^2*(($C$21/2)*$AZ$22))/3)*$H$1177)))</f>
        <v>146163.10802468733</v>
      </c>
      <c r="I1331" s="73">
        <v>15.2</v>
      </c>
      <c r="J1331" s="79">
        <f t="shared" si="179"/>
        <v>155002.61294717999</v>
      </c>
      <c r="K1331" s="53">
        <v>15.2</v>
      </c>
      <c r="L1331" s="80">
        <f>IF($K1331&gt;$G$20,IF('Silo Levels'!$L$30="Pumping",((PI()*((($C$19+$G$20)-$K1331)*($O$20/($O$19/2)))^2*((($O$20+$G$20)-$K1331))/3)*$L$1177)+(((PI()*((($C$19+$G$20)-$K1331)*($O$20/($O$19/2)))^2*(((($C$19+$G$20)-$K1331)*($O$20/($O$19/2)))*$AZ$23))/3)*$L$1177),(((PI()*((($C$19+$G$20)-$K1331)*($O$20/($O$19/2)))^2*((($O$20+$G$20)-$K1331)/3))*$L$1177)-((PI()*((($C$19+$G$20)-$K1331)*($O$20/($O$19/2)))^2*(((($C$19+$G$20)-$K1331)*($O$20/($O$19/2)))*$AZ$23)/3)*$L$1177))),IF('Silo Levels'!$L$30="Pumping",(($D$18*$L$1177)+((PI()*(($C$21/2)^2)*($G$20-$K1331))*$L$1177))+((($D$18+$H$18)/3)*$BD$23)+(((PI()*($C$21/2)^2*(($C$21/2)*$AZ$23))/3)*$L$1177),(($D$18*$L$1177)+((PI()*(($C$21/2)^2)*($G$20-$K1331))*$L$1177))+((($D$18+$H$18)/3)*$BD$23)-(((PI()*($C$21/2)^2*(($C$21/2)*$AZ$23))/3)*$L$1177)))</f>
        <v>150973.37327723776</v>
      </c>
      <c r="M1331" s="73"/>
      <c r="N1331" s="73"/>
      <c r="O1331" s="73"/>
      <c r="P1331" s="73"/>
      <c r="Q1331" s="73"/>
      <c r="R1331" s="73"/>
      <c r="S1331" s="73"/>
      <c r="T1331" s="73"/>
      <c r="U1331" s="73"/>
      <c r="V1331" s="73"/>
      <c r="W1331" s="73"/>
      <c r="X1331" s="73"/>
      <c r="Y1331" s="73"/>
      <c r="Z1331" s="73"/>
      <c r="AA1331" s="73"/>
      <c r="AB1331" s="73"/>
      <c r="AC1331" s="73"/>
      <c r="AD1331" s="73"/>
      <c r="AE1331" s="73"/>
      <c r="AF1331" s="73"/>
      <c r="AG1331" s="73"/>
      <c r="AH1331" s="73"/>
      <c r="AI1331" s="73"/>
      <c r="AJ1331" s="73"/>
    </row>
    <row r="1332" spans="1:36" x14ac:dyDescent="0.3">
      <c r="A1332">
        <v>15.3</v>
      </c>
      <c r="B1332" s="79">
        <f t="shared" si="178"/>
        <v>147859.03735709676</v>
      </c>
      <c r="C1332" s="53">
        <v>15.3</v>
      </c>
      <c r="D1332" s="80">
        <f>IF($C1332&gt;$G$20,IF('Silo Levels'!$L$28="Pumping",((PI()*((($C$19+$G$20)-$C1332)*($O$20/($O$19/2)))^2*((($O$20+$G$20)-$C1332))/3)*$D$1177)+(((PI()*((($C$19+$G$20)-$C1332)*($O$20/($O$19/2)))^2*(((($C$19+$G$20)-$C1332)*($O$20/($O$19/2)))*$AZ$21))/3)*$D$1177),(((PI()*((($C$19+$G$20)-$C1332)*($O$20/($O$19/2)))^2*((($O$20+$G$20)-$C1332)/3))*$D$1177)-((PI()*((($C$19+$G$20)-$C1332)*($O$20/($O$19/2)))^2*(((($C$19+$G$20)-$C1332)*($O$20/($O$19/2)))*$AZ$21)/3)*$D$1177))),IF('Silo Levels'!$L$28="Pumping",(($D$18*$D$1177)+((PI()*(($C$21/2)^2)*($G$20-$C1332))*$D$1177))+((($D$18+$H$18)/3)*$BD$21)+(((PI()*($C$21/2)^2*(($C$21/2)*$AZ$21))/3)*$D$1177),(($D$18*$D$1177)+((PI()*(($C$21/2)^2)*($G$20-$C1332))*$D$1177))+((($D$18+$H$18)/3)*$BD$21)-(((PI()*($C$21/2)^2*(($C$21/2)*$AZ$21))/3)*$D$1177)))</f>
        <v>144008.87500581861</v>
      </c>
      <c r="E1332" s="73">
        <v>15.3</v>
      </c>
      <c r="F1332" s="79">
        <f t="shared" si="180"/>
        <v>149670.21017830668</v>
      </c>
      <c r="G1332" s="53">
        <v>15.3</v>
      </c>
      <c r="H1332" s="80">
        <f>IF($G1332&gt;$G$20,IF('Silo Levels'!$L$29="Pumping",((PI()*((($C$19+$G$20)-$G1332)*($O$20/($O$19/2)))^2*((($O$20+$G$20)-$G1332))/3)*$H$1177)+(((PI()*((($C$19+$G$20)-$G1332)*($O$20/($O$19/2)))^2*(((($C$19+$G$20)-$G1332)*($O$20/($O$19/2)))*$AZ$22))/3)*$H$1177),(((PI()*((($C$19+$G$20)-$G1332)*($O$20/($O$19/2)))^2*((($O$20+$G$20)-$G1332)/3))*$H$1177)-((PI()*((($C$19+$G$20)-$G1332)*($O$20/($O$19/2)))^2*(((($C$19+$G$20)-$G1332)*($O$20/($O$19/2)))*$AZ$22)/3)*$H$1177))),IF('Silo Levels'!$L$29="Pumping",(($D$18*$H$1177)+((PI()*(($C$21/2)^2)*($G$20-$G1332))*$H$1177))+((($D$18+$H$18)/3)*$BD$22)+(((PI()*($C$21/2)^2*(($C$21/2)*$AZ$22))/3)*$H$1177),(($D$18*$H$1177)+((PI()*(($C$21/2)^2)*($G$20-$G1332))*$H$1177))+((($D$18+$H$18)/3)*$BD$22)-(((PI()*($C$21/2)^2*(($C$21/2)*$AZ$22))/3)*$H$1177)))</f>
        <v>145771.92079763755</v>
      </c>
      <c r="I1332" s="73">
        <v>15.3</v>
      </c>
      <c r="J1332" s="79">
        <f t="shared" si="179"/>
        <v>154598.28506392444</v>
      </c>
      <c r="K1332" s="53">
        <v>15.3</v>
      </c>
      <c r="L1332" s="80">
        <f>IF($K1332&gt;$G$20,IF('Silo Levels'!$L$30="Pumping",((PI()*((($C$19+$G$20)-$K1332)*($O$20/($O$19/2)))^2*((($O$20+$G$20)-$K1332))/3)*$L$1177)+(((PI()*((($C$19+$G$20)-$K1332)*($O$20/($O$19/2)))^2*(((($C$19+$G$20)-$K1332)*($O$20/($O$19/2)))*$AZ$23))/3)*$L$1177),(((PI()*((($C$19+$G$20)-$K1332)*($O$20/($O$19/2)))^2*((($O$20+$G$20)-$K1332)/3))*$L$1177)-((PI()*((($C$19+$G$20)-$K1332)*($O$20/($O$19/2)))^2*(((($C$19+$G$20)-$K1332)*($O$20/($O$19/2)))*$AZ$23)/3)*$L$1177))),IF('Silo Levels'!$L$30="Pumping",(($D$18*$L$1177)+((PI()*(($C$21/2)^2)*($G$20-$K1332))*$L$1177))+((($D$18+$H$18)/3)*$BD$23)+(((PI()*($C$21/2)^2*(($C$21/2)*$AZ$23))/3)*$L$1177),(($D$18*$L$1177)+((PI()*(($C$21/2)^2)*($G$20-$K1332))*$L$1177))+((($D$18+$H$18)/3)*$BD$23)-(((PI()*($C$21/2)^2*(($C$21/2)*$AZ$23))/3)*$L$1177)))</f>
        <v>150569.0453939822</v>
      </c>
      <c r="M1332" s="73"/>
      <c r="N1332" s="73"/>
      <c r="O1332" s="73"/>
      <c r="P1332" s="73"/>
      <c r="Q1332" s="73"/>
      <c r="R1332" s="73"/>
      <c r="S1332" s="73"/>
      <c r="T1332" s="73"/>
      <c r="U1332" s="73"/>
      <c r="V1332" s="73"/>
      <c r="W1332" s="73"/>
      <c r="X1332" s="73"/>
      <c r="Y1332" s="73"/>
      <c r="Z1332" s="73"/>
      <c r="AA1332" s="73"/>
      <c r="AB1332" s="73"/>
      <c r="AC1332" s="73"/>
      <c r="AD1332" s="73"/>
      <c r="AE1332" s="73"/>
      <c r="AF1332" s="73"/>
      <c r="AG1332" s="73"/>
      <c r="AH1332" s="73"/>
      <c r="AI1332" s="73"/>
      <c r="AJ1332" s="73"/>
    </row>
    <row r="1333" spans="1:36" x14ac:dyDescent="0.3">
      <c r="A1333">
        <v>15.4</v>
      </c>
      <c r="B1333" s="79">
        <f t="shared" si="178"/>
        <v>147472.67960198593</v>
      </c>
      <c r="C1333" s="53">
        <v>15.4</v>
      </c>
      <c r="D1333" s="80">
        <f>IF($C1333&gt;$G$20,IF('Silo Levels'!$L$28="Pumping",((PI()*((($C$19+$G$20)-$C1333)*($O$20/($O$19/2)))^2*((($O$20+$G$20)-$C1333))/3)*$D$1177)+(((PI()*((($C$19+$G$20)-$C1333)*($O$20/($O$19/2)))^2*(((($C$19+$G$20)-$C1333)*($O$20/($O$19/2)))*$AZ$21))/3)*$D$1177),(((PI()*((($C$19+$G$20)-$C1333)*($O$20/($O$19/2)))^2*((($O$20+$G$20)-$C1333)/3))*$D$1177)-((PI()*((($C$19+$G$20)-$C1333)*($O$20/($O$19/2)))^2*(((($C$19+$G$20)-$C1333)*($O$20/($O$19/2)))*$AZ$21)/3)*$D$1177))),IF('Silo Levels'!$L$28="Pumping",(($D$18*$D$1177)+((PI()*(($C$21/2)^2)*($G$20-$C1333))*$D$1177))+((($D$18+$H$18)/3)*$BD$21)+(((PI()*($C$21/2)^2*(($C$21/2)*$AZ$21))/3)*$D$1177),(($D$18*$D$1177)+((PI()*(($C$21/2)^2)*($G$20-$C1333))*$D$1177))+((($D$18+$H$18)/3)*$BD$21)-(((PI()*($C$21/2)^2*(($C$21/2)*$AZ$21))/3)*$D$1177)))</f>
        <v>143622.51725070778</v>
      </c>
      <c r="E1333" s="73">
        <v>15.4</v>
      </c>
      <c r="F1333" s="79">
        <f t="shared" si="180"/>
        <v>149279.02295125698</v>
      </c>
      <c r="G1333" s="53">
        <v>15.4</v>
      </c>
      <c r="H1333" s="80">
        <f>IF($G1333&gt;$G$20,IF('Silo Levels'!$L$29="Pumping",((PI()*((($C$19+$G$20)-$G1333)*($O$20/($O$19/2)))^2*((($O$20+$G$20)-$G1333))/3)*$H$1177)+(((PI()*((($C$19+$G$20)-$G1333)*($O$20/($O$19/2)))^2*(((($C$19+$G$20)-$G1333)*($O$20/($O$19/2)))*$AZ$22))/3)*$H$1177),(((PI()*((($C$19+$G$20)-$G1333)*($O$20/($O$19/2)))^2*((($O$20+$G$20)-$G1333)/3))*$H$1177)-((PI()*((($C$19+$G$20)-$G1333)*($O$20/($O$19/2)))^2*(((($C$19+$G$20)-$G1333)*($O$20/($O$19/2)))*$AZ$22)/3)*$H$1177))),IF('Silo Levels'!$L$29="Pumping",(($D$18*$H$1177)+((PI()*(($C$21/2)^2)*($G$20-$G1333))*$H$1177))+((($D$18+$H$18)/3)*$BD$22)+(((PI()*($C$21/2)^2*(($C$21/2)*$AZ$22))/3)*$H$1177),(($D$18*$H$1177)+((PI()*(($C$21/2)^2)*($G$20-$G1333))*$H$1177))+((($D$18+$H$18)/3)*$BD$22)-(((PI()*($C$21/2)^2*(($C$21/2)*$AZ$22))/3)*$H$1177)))</f>
        <v>145380.73357058785</v>
      </c>
      <c r="I1333" s="73">
        <v>15.4</v>
      </c>
      <c r="J1333" s="79">
        <f t="shared" si="179"/>
        <v>154193.95718066892</v>
      </c>
      <c r="K1333" s="53">
        <v>15.4</v>
      </c>
      <c r="L1333" s="80">
        <f>IF($K1333&gt;$G$20,IF('Silo Levels'!$L$30="Pumping",((PI()*((($C$19+$G$20)-$K1333)*($O$20/($O$19/2)))^2*((($O$20+$G$20)-$K1333))/3)*$L$1177)+(((PI()*((($C$19+$G$20)-$K1333)*($O$20/($O$19/2)))^2*(((($C$19+$G$20)-$K1333)*($O$20/($O$19/2)))*$AZ$23))/3)*$L$1177),(((PI()*((($C$19+$G$20)-$K1333)*($O$20/($O$19/2)))^2*((($O$20+$G$20)-$K1333)/3))*$L$1177)-((PI()*((($C$19+$G$20)-$K1333)*($O$20/($O$19/2)))^2*(((($C$19+$G$20)-$K1333)*($O$20/($O$19/2)))*$AZ$23)/3)*$L$1177))),IF('Silo Levels'!$L$30="Pumping",(($D$18*$L$1177)+((PI()*(($C$21/2)^2)*($G$20-$K1333))*$L$1177))+((($D$18+$H$18)/3)*$BD$23)+(((PI()*($C$21/2)^2*(($C$21/2)*$AZ$23))/3)*$L$1177),(($D$18*$L$1177)+((PI()*(($C$21/2)^2)*($G$20-$K1333))*$L$1177))+((($D$18+$H$18)/3)*$BD$23)-(((PI()*($C$21/2)^2*(($C$21/2)*$AZ$23))/3)*$L$1177)))</f>
        <v>150164.71751072668</v>
      </c>
      <c r="M1333" s="73"/>
      <c r="N1333" s="73"/>
      <c r="O1333" s="73"/>
      <c r="P1333" s="73"/>
      <c r="Q1333" s="73"/>
      <c r="R1333" s="73"/>
      <c r="S1333" s="73"/>
      <c r="T1333" s="73"/>
      <c r="U1333" s="73"/>
      <c r="V1333" s="73"/>
      <c r="W1333" s="73"/>
      <c r="X1333" s="73"/>
      <c r="Y1333" s="73"/>
      <c r="Z1333" s="73"/>
      <c r="AA1333" s="73"/>
      <c r="AB1333" s="73"/>
      <c r="AC1333" s="73"/>
      <c r="AD1333" s="73"/>
      <c r="AE1333" s="73"/>
      <c r="AF1333" s="73"/>
      <c r="AG1333" s="73"/>
      <c r="AH1333" s="73"/>
      <c r="AI1333" s="73"/>
      <c r="AJ1333" s="73"/>
    </row>
    <row r="1334" spans="1:36" x14ac:dyDescent="0.3">
      <c r="A1334">
        <v>15.5</v>
      </c>
      <c r="B1334" s="79">
        <f t="shared" si="178"/>
        <v>147086.3218468751</v>
      </c>
      <c r="C1334" s="53">
        <v>15.5</v>
      </c>
      <c r="D1334" s="80">
        <f>IF($C1334&gt;$G$20,IF('Silo Levels'!$L$28="Pumping",((PI()*((($C$19+$G$20)-$C1334)*($O$20/($O$19/2)))^2*((($O$20+$G$20)-$C1334))/3)*$D$1177)+(((PI()*((($C$19+$G$20)-$C1334)*($O$20/($O$19/2)))^2*(((($C$19+$G$20)-$C1334)*($O$20/($O$19/2)))*$AZ$21))/3)*$D$1177),(((PI()*((($C$19+$G$20)-$C1334)*($O$20/($O$19/2)))^2*((($O$20+$G$20)-$C1334)/3))*$D$1177)-((PI()*((($C$19+$G$20)-$C1334)*($O$20/($O$19/2)))^2*(((($C$19+$G$20)-$C1334)*($O$20/($O$19/2)))*$AZ$21)/3)*$D$1177))),IF('Silo Levels'!$L$28="Pumping",(($D$18*$D$1177)+((PI()*(($C$21/2)^2)*($G$20-$C1334))*$D$1177))+((($D$18+$H$18)/3)*$BD$21)+(((PI()*($C$21/2)^2*(($C$21/2)*$AZ$21))/3)*$D$1177),(($D$18*$D$1177)+((PI()*(($C$21/2)^2)*($G$20-$C1334))*$D$1177))+((($D$18+$H$18)/3)*$BD$21)-(((PI()*($C$21/2)^2*(($C$21/2)*$AZ$21))/3)*$D$1177)))</f>
        <v>143236.15949559695</v>
      </c>
      <c r="E1334" s="73">
        <v>15.5</v>
      </c>
      <c r="F1334" s="79">
        <f t="shared" si="180"/>
        <v>148887.83572420725</v>
      </c>
      <c r="G1334" s="53">
        <v>15.5</v>
      </c>
      <c r="H1334" s="80">
        <f>IF($G1334&gt;$G$20,IF('Silo Levels'!$L$29="Pumping",((PI()*((($C$19+$G$20)-$G1334)*($O$20/($O$19/2)))^2*((($O$20+$G$20)-$G1334))/3)*$H$1177)+(((PI()*((($C$19+$G$20)-$G1334)*($O$20/($O$19/2)))^2*(((($C$19+$G$20)-$G1334)*($O$20/($O$19/2)))*$AZ$22))/3)*$H$1177),(((PI()*((($C$19+$G$20)-$G1334)*($O$20/($O$19/2)))^2*((($O$20+$G$20)-$G1334)/3))*$H$1177)-((PI()*((($C$19+$G$20)-$G1334)*($O$20/($O$19/2)))^2*(((($C$19+$G$20)-$G1334)*($O$20/($O$19/2)))*$AZ$22)/3)*$H$1177))),IF('Silo Levels'!$L$29="Pumping",(($D$18*$H$1177)+((PI()*(($C$21/2)^2)*($G$20-$G1334))*$H$1177))+((($D$18+$H$18)/3)*$BD$22)+(((PI()*($C$21/2)^2*(($C$21/2)*$AZ$22))/3)*$H$1177),(($D$18*$H$1177)+((PI()*(($C$21/2)^2)*($G$20-$G1334))*$H$1177))+((($D$18+$H$18)/3)*$BD$22)-(((PI()*($C$21/2)^2*(($C$21/2)*$AZ$22))/3)*$H$1177)))</f>
        <v>144989.54634353812</v>
      </c>
      <c r="I1334" s="73">
        <v>15.5</v>
      </c>
      <c r="J1334" s="79">
        <f t="shared" si="179"/>
        <v>153789.6292974134</v>
      </c>
      <c r="K1334" s="53">
        <v>15.5</v>
      </c>
      <c r="L1334" s="80">
        <f>IF($K1334&gt;$G$20,IF('Silo Levels'!$L$30="Pumping",((PI()*((($C$19+$G$20)-$K1334)*($O$20/($O$19/2)))^2*((($O$20+$G$20)-$K1334))/3)*$L$1177)+(((PI()*((($C$19+$G$20)-$K1334)*($O$20/($O$19/2)))^2*(((($C$19+$G$20)-$K1334)*($O$20/($O$19/2)))*$AZ$23))/3)*$L$1177),(((PI()*((($C$19+$G$20)-$K1334)*($O$20/($O$19/2)))^2*((($O$20+$G$20)-$K1334)/3))*$L$1177)-((PI()*((($C$19+$G$20)-$K1334)*($O$20/($O$19/2)))^2*(((($C$19+$G$20)-$K1334)*($O$20/($O$19/2)))*$AZ$23)/3)*$L$1177))),IF('Silo Levels'!$L$30="Pumping",(($D$18*$L$1177)+((PI()*(($C$21/2)^2)*($G$20-$K1334))*$L$1177))+((($D$18+$H$18)/3)*$BD$23)+(((PI()*($C$21/2)^2*(($C$21/2)*$AZ$23))/3)*$L$1177),(($D$18*$L$1177)+((PI()*(($C$21/2)^2)*($G$20-$K1334))*$L$1177))+((($D$18+$H$18)/3)*$BD$23)-(((PI()*($C$21/2)^2*(($C$21/2)*$AZ$23))/3)*$L$1177)))</f>
        <v>149760.38962747116</v>
      </c>
      <c r="M1334" s="73"/>
      <c r="N1334" s="73"/>
      <c r="O1334" s="73"/>
      <c r="P1334" s="73"/>
      <c r="Q1334" s="73"/>
      <c r="R1334" s="73"/>
      <c r="S1334" s="73"/>
      <c r="T1334" s="73"/>
      <c r="U1334" s="73"/>
      <c r="V1334" s="73"/>
      <c r="W1334" s="73"/>
      <c r="X1334" s="73"/>
      <c r="Y1334" s="73"/>
      <c r="Z1334" s="73"/>
      <c r="AA1334" s="73"/>
      <c r="AB1334" s="73"/>
      <c r="AC1334" s="73"/>
      <c r="AD1334" s="73"/>
      <c r="AE1334" s="73"/>
      <c r="AF1334" s="73"/>
      <c r="AG1334" s="73"/>
      <c r="AH1334" s="73"/>
      <c r="AI1334" s="73"/>
      <c r="AJ1334" s="73"/>
    </row>
    <row r="1335" spans="1:36" x14ac:dyDescent="0.3">
      <c r="A1335">
        <v>15.6</v>
      </c>
      <c r="B1335" s="79">
        <f t="shared" si="178"/>
        <v>146699.96409176427</v>
      </c>
      <c r="C1335" s="53">
        <v>15.6</v>
      </c>
      <c r="D1335" s="80">
        <f>IF($C1335&gt;$G$20,IF('Silo Levels'!$L$28="Pumping",((PI()*((($C$19+$G$20)-$C1335)*($O$20/($O$19/2)))^2*((($O$20+$G$20)-$C1335))/3)*$D$1177)+(((PI()*((($C$19+$G$20)-$C1335)*($O$20/($O$19/2)))^2*(((($C$19+$G$20)-$C1335)*($O$20/($O$19/2)))*$AZ$21))/3)*$D$1177),(((PI()*((($C$19+$G$20)-$C1335)*($O$20/($O$19/2)))^2*((($O$20+$G$20)-$C1335)/3))*$D$1177)-((PI()*((($C$19+$G$20)-$C1335)*($O$20/($O$19/2)))^2*(((($C$19+$G$20)-$C1335)*($O$20/($O$19/2)))*$AZ$21)/3)*$D$1177))),IF('Silo Levels'!$L$28="Pumping",(($D$18*$D$1177)+((PI()*(($C$21/2)^2)*($G$20-$C1335))*$D$1177))+((($D$18+$H$18)/3)*$BD$21)+(((PI()*($C$21/2)^2*(($C$21/2)*$AZ$21))/3)*$D$1177),(($D$18*$D$1177)+((PI()*(($C$21/2)^2)*($G$20-$C1335))*$D$1177))+((($D$18+$H$18)/3)*$BD$21)-(((PI()*($C$21/2)^2*(($C$21/2)*$AZ$21))/3)*$D$1177)))</f>
        <v>142849.80174048612</v>
      </c>
      <c r="E1335" s="73">
        <v>15.6</v>
      </c>
      <c r="F1335" s="79">
        <f t="shared" si="180"/>
        <v>148496.64849715756</v>
      </c>
      <c r="G1335" s="53">
        <v>15.6</v>
      </c>
      <c r="H1335" s="80">
        <f>IF($G1335&gt;$G$20,IF('Silo Levels'!$L$29="Pumping",((PI()*((($C$19+$G$20)-$G1335)*($O$20/($O$19/2)))^2*((($O$20+$G$20)-$G1335))/3)*$H$1177)+(((PI()*((($C$19+$G$20)-$G1335)*($O$20/($O$19/2)))^2*(((($C$19+$G$20)-$G1335)*($O$20/($O$19/2)))*$AZ$22))/3)*$H$1177),(((PI()*((($C$19+$G$20)-$G1335)*($O$20/($O$19/2)))^2*((($O$20+$G$20)-$G1335)/3))*$H$1177)-((PI()*((($C$19+$G$20)-$G1335)*($O$20/($O$19/2)))^2*(((($C$19+$G$20)-$G1335)*($O$20/($O$19/2)))*$AZ$22)/3)*$H$1177))),IF('Silo Levels'!$L$29="Pumping",(($D$18*$H$1177)+((PI()*(($C$21/2)^2)*($G$20-$G1335))*$H$1177))+((($D$18+$H$18)/3)*$BD$22)+(((PI()*($C$21/2)^2*(($C$21/2)*$AZ$22))/3)*$H$1177),(($D$18*$H$1177)+((PI()*(($C$21/2)^2)*($G$20-$G1335))*$H$1177))+((($D$18+$H$18)/3)*$BD$22)-(((PI()*($C$21/2)^2*(($C$21/2)*$AZ$22))/3)*$H$1177)))</f>
        <v>144598.35911648843</v>
      </c>
      <c r="I1335" s="73">
        <v>15.6</v>
      </c>
      <c r="J1335" s="79">
        <f t="shared" si="179"/>
        <v>153385.30141415788</v>
      </c>
      <c r="K1335" s="53">
        <v>15.6</v>
      </c>
      <c r="L1335" s="80">
        <f>IF($K1335&gt;$G$20,IF('Silo Levels'!$L$30="Pumping",((PI()*((($C$19+$G$20)-$K1335)*($O$20/($O$19/2)))^2*((($O$20+$G$20)-$K1335))/3)*$L$1177)+(((PI()*((($C$19+$G$20)-$K1335)*($O$20/($O$19/2)))^2*(((($C$19+$G$20)-$K1335)*($O$20/($O$19/2)))*$AZ$23))/3)*$L$1177),(((PI()*((($C$19+$G$20)-$K1335)*($O$20/($O$19/2)))^2*((($O$20+$G$20)-$K1335)/3))*$L$1177)-((PI()*((($C$19+$G$20)-$K1335)*($O$20/($O$19/2)))^2*(((($C$19+$G$20)-$K1335)*($O$20/($O$19/2)))*$AZ$23)/3)*$L$1177))),IF('Silo Levels'!$L$30="Pumping",(($D$18*$L$1177)+((PI()*(($C$21/2)^2)*($G$20-$K1335))*$L$1177))+((($D$18+$H$18)/3)*$BD$23)+(((PI()*($C$21/2)^2*(($C$21/2)*$AZ$23))/3)*$L$1177),(($D$18*$L$1177)+((PI()*(($C$21/2)^2)*($G$20-$K1335))*$L$1177))+((($D$18+$H$18)/3)*$BD$23)-(((PI()*($C$21/2)^2*(($C$21/2)*$AZ$23))/3)*$L$1177)))</f>
        <v>149356.06174421564</v>
      </c>
      <c r="M1335" s="73"/>
      <c r="N1335" s="73"/>
      <c r="O1335" s="73"/>
      <c r="P1335" s="73"/>
      <c r="Q1335" s="73"/>
      <c r="R1335" s="73"/>
      <c r="S1335" s="73"/>
      <c r="T1335" s="73"/>
      <c r="U1335" s="73"/>
      <c r="V1335" s="73"/>
      <c r="W1335" s="73"/>
      <c r="X1335" s="73"/>
      <c r="Y1335" s="73"/>
      <c r="Z1335" s="73"/>
      <c r="AA1335" s="73"/>
      <c r="AB1335" s="73"/>
      <c r="AC1335" s="73"/>
      <c r="AD1335" s="73"/>
      <c r="AE1335" s="73"/>
      <c r="AF1335" s="73"/>
      <c r="AG1335" s="73"/>
      <c r="AH1335" s="73"/>
      <c r="AI1335" s="73"/>
      <c r="AJ1335" s="73"/>
    </row>
    <row r="1336" spans="1:36" x14ac:dyDescent="0.3">
      <c r="A1336">
        <v>15.7</v>
      </c>
      <c r="B1336" s="79">
        <f t="shared" si="178"/>
        <v>146313.60633665344</v>
      </c>
      <c r="C1336" s="53">
        <v>15.7</v>
      </c>
      <c r="D1336" s="80">
        <f>IF($C1336&gt;$G$20,IF('Silo Levels'!$L$28="Pumping",((PI()*((($C$19+$G$20)-$C1336)*($O$20/($O$19/2)))^2*((($O$20+$G$20)-$C1336))/3)*$D$1177)+(((PI()*((($C$19+$G$20)-$C1336)*($O$20/($O$19/2)))^2*(((($C$19+$G$20)-$C1336)*($O$20/($O$19/2)))*$AZ$21))/3)*$D$1177),(((PI()*((($C$19+$G$20)-$C1336)*($O$20/($O$19/2)))^2*((($O$20+$G$20)-$C1336)/3))*$D$1177)-((PI()*((($C$19+$G$20)-$C1336)*($O$20/($O$19/2)))^2*(((($C$19+$G$20)-$C1336)*($O$20/($O$19/2)))*$AZ$21)/3)*$D$1177))),IF('Silo Levels'!$L$28="Pumping",(($D$18*$D$1177)+((PI()*(($C$21/2)^2)*($G$20-$C1336))*$D$1177))+((($D$18+$H$18)/3)*$BD$21)+(((PI()*($C$21/2)^2*(($C$21/2)*$AZ$21))/3)*$D$1177),(($D$18*$D$1177)+((PI()*(($C$21/2)^2)*($G$20-$C1336))*$D$1177))+((($D$18+$H$18)/3)*$BD$21)-(((PI()*($C$21/2)^2*(($C$21/2)*$AZ$21))/3)*$D$1177)))</f>
        <v>142463.44398537528</v>
      </c>
      <c r="E1336" s="73">
        <v>15.7</v>
      </c>
      <c r="F1336" s="79">
        <f t="shared" si="180"/>
        <v>148105.46127010783</v>
      </c>
      <c r="G1336" s="53">
        <v>15.7</v>
      </c>
      <c r="H1336" s="80">
        <f>IF($G1336&gt;$G$20,IF('Silo Levels'!$L$29="Pumping",((PI()*((($C$19+$G$20)-$G1336)*($O$20/($O$19/2)))^2*((($O$20+$G$20)-$G1336))/3)*$H$1177)+(((PI()*((($C$19+$G$20)-$G1336)*($O$20/($O$19/2)))^2*(((($C$19+$G$20)-$G1336)*($O$20/($O$19/2)))*$AZ$22))/3)*$H$1177),(((PI()*((($C$19+$G$20)-$G1336)*($O$20/($O$19/2)))^2*((($O$20+$G$20)-$G1336)/3))*$H$1177)-((PI()*((($C$19+$G$20)-$G1336)*($O$20/($O$19/2)))^2*(((($C$19+$G$20)-$G1336)*($O$20/($O$19/2)))*$AZ$22)/3)*$H$1177))),IF('Silo Levels'!$L$29="Pumping",(($D$18*$H$1177)+((PI()*(($C$21/2)^2)*($G$20-$G1336))*$H$1177))+((($D$18+$H$18)/3)*$BD$22)+(((PI()*($C$21/2)^2*(($C$21/2)*$AZ$22))/3)*$H$1177),(($D$18*$H$1177)+((PI()*(($C$21/2)^2)*($G$20-$G1336))*$H$1177))+((($D$18+$H$18)/3)*$BD$22)-(((PI()*($C$21/2)^2*(($C$21/2)*$AZ$22))/3)*$H$1177)))</f>
        <v>144207.1718894387</v>
      </c>
      <c r="I1336" s="73">
        <v>15.7</v>
      </c>
      <c r="J1336" s="79">
        <f t="shared" si="179"/>
        <v>152980.97353090235</v>
      </c>
      <c r="K1336" s="53">
        <v>15.7</v>
      </c>
      <c r="L1336" s="80">
        <f>IF($K1336&gt;$G$20,IF('Silo Levels'!$L$30="Pumping",((PI()*((($C$19+$G$20)-$K1336)*($O$20/($O$19/2)))^2*((($O$20+$G$20)-$K1336))/3)*$L$1177)+(((PI()*((($C$19+$G$20)-$K1336)*($O$20/($O$19/2)))^2*(((($C$19+$G$20)-$K1336)*($O$20/($O$19/2)))*$AZ$23))/3)*$L$1177),(((PI()*((($C$19+$G$20)-$K1336)*($O$20/($O$19/2)))^2*((($O$20+$G$20)-$K1336)/3))*$L$1177)-((PI()*((($C$19+$G$20)-$K1336)*($O$20/($O$19/2)))^2*(((($C$19+$G$20)-$K1336)*($O$20/($O$19/2)))*$AZ$23)/3)*$L$1177))),IF('Silo Levels'!$L$30="Pumping",(($D$18*$L$1177)+((PI()*(($C$21/2)^2)*($G$20-$K1336))*$L$1177))+((($D$18+$H$18)/3)*$BD$23)+(((PI()*($C$21/2)^2*(($C$21/2)*$AZ$23))/3)*$L$1177),(($D$18*$L$1177)+((PI()*(($C$21/2)^2)*($G$20-$K1336))*$L$1177))+((($D$18+$H$18)/3)*$BD$23)-(((PI()*($C$21/2)^2*(($C$21/2)*$AZ$23))/3)*$L$1177)))</f>
        <v>148951.73386096011</v>
      </c>
      <c r="M1336" s="73"/>
      <c r="N1336" s="73"/>
      <c r="O1336" s="73"/>
      <c r="P1336" s="73"/>
      <c r="Q1336" s="73"/>
      <c r="R1336" s="73"/>
      <c r="S1336" s="73"/>
      <c r="T1336" s="73"/>
      <c r="U1336" s="73"/>
      <c r="V1336" s="73"/>
      <c r="W1336" s="73"/>
      <c r="X1336" s="73"/>
      <c r="Y1336" s="73"/>
      <c r="Z1336" s="73"/>
      <c r="AA1336" s="73"/>
      <c r="AB1336" s="73"/>
      <c r="AC1336" s="73"/>
      <c r="AD1336" s="73"/>
      <c r="AE1336" s="73"/>
      <c r="AF1336" s="73"/>
      <c r="AG1336" s="73"/>
      <c r="AH1336" s="73"/>
      <c r="AI1336" s="73"/>
      <c r="AJ1336" s="73"/>
    </row>
    <row r="1337" spans="1:36" x14ac:dyDescent="0.3">
      <c r="A1337">
        <v>15.8</v>
      </c>
      <c r="B1337" s="79">
        <f t="shared" si="178"/>
        <v>145927.24858154258</v>
      </c>
      <c r="C1337" s="53">
        <v>15.8</v>
      </c>
      <c r="D1337" s="80">
        <f>IF($C1337&gt;$G$20,IF('Silo Levels'!$L$28="Pumping",((PI()*((($C$19+$G$20)-$C1337)*($O$20/($O$19/2)))^2*((($O$20+$G$20)-$C1337))/3)*$D$1177)+(((PI()*((($C$19+$G$20)-$C1337)*($O$20/($O$19/2)))^2*(((($C$19+$G$20)-$C1337)*($O$20/($O$19/2)))*$AZ$21))/3)*$D$1177),(((PI()*((($C$19+$G$20)-$C1337)*($O$20/($O$19/2)))^2*((($O$20+$G$20)-$C1337)/3))*$D$1177)-((PI()*((($C$19+$G$20)-$C1337)*($O$20/($O$19/2)))^2*(((($C$19+$G$20)-$C1337)*($O$20/($O$19/2)))*$AZ$21)/3)*$D$1177))),IF('Silo Levels'!$L$28="Pumping",(($D$18*$D$1177)+((PI()*(($C$21/2)^2)*($G$20-$C1337))*$D$1177))+((($D$18+$H$18)/3)*$BD$21)+(((PI()*($C$21/2)^2*(($C$21/2)*$AZ$21))/3)*$D$1177),(($D$18*$D$1177)+((PI()*(($C$21/2)^2)*($G$20-$C1337))*$D$1177))+((($D$18+$H$18)/3)*$BD$21)-(((PI()*($C$21/2)^2*(($C$21/2)*$AZ$21))/3)*$D$1177)))</f>
        <v>142077.08623026442</v>
      </c>
      <c r="E1337" s="73">
        <v>15.8</v>
      </c>
      <c r="F1337" s="79">
        <f t="shared" si="180"/>
        <v>147714.27404305807</v>
      </c>
      <c r="G1337" s="53">
        <v>15.8</v>
      </c>
      <c r="H1337" s="80">
        <f>IF($G1337&gt;$G$20,IF('Silo Levels'!$L$29="Pumping",((PI()*((($C$19+$G$20)-$G1337)*($O$20/($O$19/2)))^2*((($O$20+$G$20)-$G1337))/3)*$H$1177)+(((PI()*((($C$19+$G$20)-$G1337)*($O$20/($O$19/2)))^2*(((($C$19+$G$20)-$G1337)*($O$20/($O$19/2)))*$AZ$22))/3)*$H$1177),(((PI()*((($C$19+$G$20)-$G1337)*($O$20/($O$19/2)))^2*((($O$20+$G$20)-$G1337)/3))*$H$1177)-((PI()*((($C$19+$G$20)-$G1337)*($O$20/($O$19/2)))^2*(((($C$19+$G$20)-$G1337)*($O$20/($O$19/2)))*$AZ$22)/3)*$H$1177))),IF('Silo Levels'!$L$29="Pumping",(($D$18*$H$1177)+((PI()*(($C$21/2)^2)*($G$20-$G1337))*$H$1177))+((($D$18+$H$18)/3)*$BD$22)+(((PI()*($C$21/2)^2*(($C$21/2)*$AZ$22))/3)*$H$1177),(($D$18*$H$1177)+((PI()*(($C$21/2)^2)*($G$20-$G1337))*$H$1177))+((($D$18+$H$18)/3)*$BD$22)-(((PI()*($C$21/2)^2*(($C$21/2)*$AZ$22))/3)*$H$1177)))</f>
        <v>143815.98466238895</v>
      </c>
      <c r="I1337" s="73">
        <v>15.8</v>
      </c>
      <c r="J1337" s="79">
        <f t="shared" si="179"/>
        <v>152576.6456476468</v>
      </c>
      <c r="K1337" s="53">
        <v>15.8</v>
      </c>
      <c r="L1337" s="80">
        <f>IF($K1337&gt;$G$20,IF('Silo Levels'!$L$30="Pumping",((PI()*((($C$19+$G$20)-$K1337)*($O$20/($O$19/2)))^2*((($O$20+$G$20)-$K1337))/3)*$L$1177)+(((PI()*((($C$19+$G$20)-$K1337)*($O$20/($O$19/2)))^2*(((($C$19+$G$20)-$K1337)*($O$20/($O$19/2)))*$AZ$23))/3)*$L$1177),(((PI()*((($C$19+$G$20)-$K1337)*($O$20/($O$19/2)))^2*((($O$20+$G$20)-$K1337)/3))*$L$1177)-((PI()*((($C$19+$G$20)-$K1337)*($O$20/($O$19/2)))^2*(((($C$19+$G$20)-$K1337)*($O$20/($O$19/2)))*$AZ$23)/3)*$L$1177))),IF('Silo Levels'!$L$30="Pumping",(($D$18*$L$1177)+((PI()*(($C$21/2)^2)*($G$20-$K1337))*$L$1177))+((($D$18+$H$18)/3)*$BD$23)+(((PI()*($C$21/2)^2*(($C$21/2)*$AZ$23))/3)*$L$1177),(($D$18*$L$1177)+((PI()*(($C$21/2)^2)*($G$20-$K1337))*$L$1177))+((($D$18+$H$18)/3)*$BD$23)-(((PI()*($C$21/2)^2*(($C$21/2)*$AZ$23))/3)*$L$1177)))</f>
        <v>148547.40597770456</v>
      </c>
      <c r="M1337" s="73"/>
      <c r="N1337" s="73"/>
      <c r="O1337" s="73"/>
      <c r="P1337" s="73"/>
      <c r="Q1337" s="73"/>
      <c r="R1337" s="73"/>
      <c r="S1337" s="73"/>
      <c r="T1337" s="73"/>
      <c r="U1337" s="73"/>
      <c r="V1337" s="73"/>
      <c r="W1337" s="73"/>
      <c r="X1337" s="73"/>
      <c r="Y1337" s="73"/>
      <c r="Z1337" s="73"/>
      <c r="AA1337" s="73"/>
      <c r="AB1337" s="73"/>
      <c r="AC1337" s="73"/>
      <c r="AD1337" s="73"/>
      <c r="AE1337" s="73"/>
      <c r="AF1337" s="73"/>
      <c r="AG1337" s="73"/>
      <c r="AH1337" s="73"/>
      <c r="AI1337" s="73"/>
      <c r="AJ1337" s="73"/>
    </row>
    <row r="1338" spans="1:36" x14ac:dyDescent="0.3">
      <c r="A1338">
        <v>15.9</v>
      </c>
      <c r="B1338" s="79">
        <f t="shared" si="178"/>
        <v>145540.89082643174</v>
      </c>
      <c r="C1338" s="53">
        <v>15.9</v>
      </c>
      <c r="D1338" s="80">
        <f>IF($C1338&gt;$G$20,IF('Silo Levels'!$L$28="Pumping",((PI()*((($C$19+$G$20)-$C1338)*($O$20/($O$19/2)))^2*((($O$20+$G$20)-$C1338))/3)*$D$1177)+(((PI()*((($C$19+$G$20)-$C1338)*($O$20/($O$19/2)))^2*(((($C$19+$G$20)-$C1338)*($O$20/($O$19/2)))*$AZ$21))/3)*$D$1177),(((PI()*((($C$19+$G$20)-$C1338)*($O$20/($O$19/2)))^2*((($O$20+$G$20)-$C1338)/3))*$D$1177)-((PI()*((($C$19+$G$20)-$C1338)*($O$20/($O$19/2)))^2*(((($C$19+$G$20)-$C1338)*($O$20/($O$19/2)))*$AZ$21)/3)*$D$1177))),IF('Silo Levels'!$L$28="Pumping",(($D$18*$D$1177)+((PI()*(($C$21/2)^2)*($G$20-$C1338))*$D$1177))+((($D$18+$H$18)/3)*$BD$21)+(((PI()*($C$21/2)^2*(($C$21/2)*$AZ$21))/3)*$D$1177),(($D$18*$D$1177)+((PI()*(($C$21/2)^2)*($G$20-$C1338))*$D$1177))+((($D$18+$H$18)/3)*$BD$21)-(((PI()*($C$21/2)^2*(($C$21/2)*$AZ$21))/3)*$D$1177)))</f>
        <v>141690.72847515359</v>
      </c>
      <c r="E1338" s="73">
        <v>15.9</v>
      </c>
      <c r="F1338" s="79">
        <f t="shared" si="180"/>
        <v>147323.08681600838</v>
      </c>
      <c r="G1338" s="53">
        <v>15.9</v>
      </c>
      <c r="H1338" s="80">
        <f>IF($G1338&gt;$G$20,IF('Silo Levels'!$L$29="Pumping",((PI()*((($C$19+$G$20)-$G1338)*($O$20/($O$19/2)))^2*((($O$20+$G$20)-$G1338))/3)*$H$1177)+(((PI()*((($C$19+$G$20)-$G1338)*($O$20/($O$19/2)))^2*(((($C$19+$G$20)-$G1338)*($O$20/($O$19/2)))*$AZ$22))/3)*$H$1177),(((PI()*((($C$19+$G$20)-$G1338)*($O$20/($O$19/2)))^2*((($O$20+$G$20)-$G1338)/3))*$H$1177)-((PI()*((($C$19+$G$20)-$G1338)*($O$20/($O$19/2)))^2*(((($C$19+$G$20)-$G1338)*($O$20/($O$19/2)))*$AZ$22)/3)*$H$1177))),IF('Silo Levels'!$L$29="Pumping",(($D$18*$H$1177)+((PI()*(($C$21/2)^2)*($G$20-$G1338))*$H$1177))+((($D$18+$H$18)/3)*$BD$22)+(((PI()*($C$21/2)^2*(($C$21/2)*$AZ$22))/3)*$H$1177),(($D$18*$H$1177)+((PI()*(($C$21/2)^2)*($G$20-$G1338))*$H$1177))+((($D$18+$H$18)/3)*$BD$22)-(((PI()*($C$21/2)^2*(($C$21/2)*$AZ$22))/3)*$H$1177)))</f>
        <v>143424.79743533925</v>
      </c>
      <c r="I1338" s="73">
        <v>15.9</v>
      </c>
      <c r="J1338" s="79">
        <f t="shared" si="179"/>
        <v>152172.31776439131</v>
      </c>
      <c r="K1338" s="53">
        <v>15.9</v>
      </c>
      <c r="L1338" s="80">
        <f>IF($K1338&gt;$G$20,IF('Silo Levels'!$L$30="Pumping",((PI()*((($C$19+$G$20)-$K1338)*($O$20/($O$19/2)))^2*((($O$20+$G$20)-$K1338))/3)*$L$1177)+(((PI()*((($C$19+$G$20)-$K1338)*($O$20/($O$19/2)))^2*(((($C$19+$G$20)-$K1338)*($O$20/($O$19/2)))*$AZ$23))/3)*$L$1177),(((PI()*((($C$19+$G$20)-$K1338)*($O$20/($O$19/2)))^2*((($O$20+$G$20)-$K1338)/3))*$L$1177)-((PI()*((($C$19+$G$20)-$K1338)*($O$20/($O$19/2)))^2*(((($C$19+$G$20)-$K1338)*($O$20/($O$19/2)))*$AZ$23)/3)*$L$1177))),IF('Silo Levels'!$L$30="Pumping",(($D$18*$L$1177)+((PI()*(($C$21/2)^2)*($G$20-$K1338))*$L$1177))+((($D$18+$H$18)/3)*$BD$23)+(((PI()*($C$21/2)^2*(($C$21/2)*$AZ$23))/3)*$L$1177),(($D$18*$L$1177)+((PI()*(($C$21/2)^2)*($G$20-$K1338))*$L$1177))+((($D$18+$H$18)/3)*$BD$23)-(((PI()*($C$21/2)^2*(($C$21/2)*$AZ$23))/3)*$L$1177)))</f>
        <v>148143.07809444907</v>
      </c>
      <c r="M1338" s="73"/>
      <c r="N1338" s="73"/>
      <c r="O1338" s="73"/>
      <c r="P1338" s="73"/>
      <c r="Q1338" s="73"/>
      <c r="R1338" s="73"/>
      <c r="S1338" s="73"/>
      <c r="T1338" s="73"/>
      <c r="U1338" s="73"/>
      <c r="V1338" s="73"/>
      <c r="W1338" s="73"/>
      <c r="X1338" s="73"/>
      <c r="Y1338" s="73"/>
      <c r="Z1338" s="73"/>
      <c r="AA1338" s="73"/>
      <c r="AB1338" s="73"/>
      <c r="AC1338" s="73"/>
      <c r="AD1338" s="73"/>
      <c r="AE1338" s="73"/>
      <c r="AF1338" s="73"/>
      <c r="AG1338" s="73"/>
      <c r="AH1338" s="73"/>
      <c r="AI1338" s="73"/>
      <c r="AJ1338" s="73"/>
    </row>
    <row r="1339" spans="1:36" x14ac:dyDescent="0.3">
      <c r="A1339">
        <v>16</v>
      </c>
      <c r="B1339" s="79">
        <f t="shared" si="178"/>
        <v>145154.53307132091</v>
      </c>
      <c r="C1339" s="53">
        <v>16</v>
      </c>
      <c r="D1339" s="80">
        <f>IF($C1339&gt;$G$20,IF('Silo Levels'!$L$28="Pumping",((PI()*((($C$19+$G$20)-$C1339)*($O$20/($O$19/2)))^2*((($O$20+$G$20)-$C1339))/3)*$D$1177)+(((PI()*((($C$19+$G$20)-$C1339)*($O$20/($O$19/2)))^2*(((($C$19+$G$20)-$C1339)*($O$20/($O$19/2)))*$AZ$21))/3)*$D$1177),(((PI()*((($C$19+$G$20)-$C1339)*($O$20/($O$19/2)))^2*((($O$20+$G$20)-$C1339)/3))*$D$1177)-((PI()*((($C$19+$G$20)-$C1339)*($O$20/($O$19/2)))^2*(((($C$19+$G$20)-$C1339)*($O$20/($O$19/2)))*$AZ$21)/3)*$D$1177))),IF('Silo Levels'!$L$28="Pumping",(($D$18*$D$1177)+((PI()*(($C$21/2)^2)*($G$20-$C1339))*$D$1177))+((($D$18+$H$18)/3)*$BD$21)+(((PI()*($C$21/2)^2*(($C$21/2)*$AZ$21))/3)*$D$1177),(($D$18*$D$1177)+((PI()*(($C$21/2)^2)*($G$20-$C1339))*$D$1177))+((($D$18+$H$18)/3)*$BD$21)-(((PI()*($C$21/2)^2*(($C$21/2)*$AZ$21))/3)*$D$1177)))</f>
        <v>141304.37072004276</v>
      </c>
      <c r="E1339" s="73">
        <v>16</v>
      </c>
      <c r="F1339" s="79">
        <f t="shared" si="180"/>
        <v>146931.89958895865</v>
      </c>
      <c r="G1339" s="53">
        <v>16</v>
      </c>
      <c r="H1339" s="80">
        <f>IF($G1339&gt;$G$20,IF('Silo Levels'!$L$29="Pumping",((PI()*((($C$19+$G$20)-$G1339)*($O$20/($O$19/2)))^2*((($O$20+$G$20)-$G1339))/3)*$H$1177)+(((PI()*((($C$19+$G$20)-$G1339)*($O$20/($O$19/2)))^2*(((($C$19+$G$20)-$G1339)*($O$20/($O$19/2)))*$AZ$22))/3)*$H$1177),(((PI()*((($C$19+$G$20)-$G1339)*($O$20/($O$19/2)))^2*((($O$20+$G$20)-$G1339)/3))*$H$1177)-((PI()*((($C$19+$G$20)-$G1339)*($O$20/($O$19/2)))^2*(((($C$19+$G$20)-$G1339)*($O$20/($O$19/2)))*$AZ$22)/3)*$H$1177))),IF('Silo Levels'!$L$29="Pumping",(($D$18*$H$1177)+((PI()*(($C$21/2)^2)*($G$20-$G1339))*$H$1177))+((($D$18+$H$18)/3)*$BD$22)+(((PI()*($C$21/2)^2*(($C$21/2)*$AZ$22))/3)*$H$1177),(($D$18*$H$1177)+((PI()*(($C$21/2)^2)*($G$20-$G1339))*$H$1177))+((($D$18+$H$18)/3)*$BD$22)-(((PI()*($C$21/2)^2*(($C$21/2)*$AZ$22))/3)*$H$1177)))</f>
        <v>143033.61020828952</v>
      </c>
      <c r="I1339" s="73">
        <v>16</v>
      </c>
      <c r="J1339" s="79">
        <f t="shared" si="179"/>
        <v>151767.98988113576</v>
      </c>
      <c r="K1339" s="53">
        <v>16</v>
      </c>
      <c r="L1339" s="80">
        <f>IF($K1339&gt;$G$20,IF('Silo Levels'!$L$30="Pumping",((PI()*((($C$19+$G$20)-$K1339)*($O$20/($O$19/2)))^2*((($O$20+$G$20)-$K1339))/3)*$L$1177)+(((PI()*((($C$19+$G$20)-$K1339)*($O$20/($O$19/2)))^2*(((($C$19+$G$20)-$K1339)*($O$20/($O$19/2)))*$AZ$23))/3)*$L$1177),(((PI()*((($C$19+$G$20)-$K1339)*($O$20/($O$19/2)))^2*((($O$20+$G$20)-$K1339)/3))*$L$1177)-((PI()*((($C$19+$G$20)-$K1339)*($O$20/($O$19/2)))^2*(((($C$19+$G$20)-$K1339)*($O$20/($O$19/2)))*$AZ$23)/3)*$L$1177))),IF('Silo Levels'!$L$30="Pumping",(($D$18*$L$1177)+((PI()*(($C$21/2)^2)*($G$20-$K1339))*$L$1177))+((($D$18+$H$18)/3)*$BD$23)+(((PI()*($C$21/2)^2*(($C$21/2)*$AZ$23))/3)*$L$1177),(($D$18*$L$1177)+((PI()*(($C$21/2)^2)*($G$20-$K1339))*$L$1177))+((($D$18+$H$18)/3)*$BD$23)-(((PI()*($C$21/2)^2*(($C$21/2)*$AZ$23))/3)*$L$1177)))</f>
        <v>147738.75021119352</v>
      </c>
      <c r="M1339" s="73"/>
      <c r="N1339" s="73"/>
      <c r="O1339" s="73"/>
      <c r="P1339" s="73"/>
      <c r="Q1339" s="73"/>
      <c r="R1339" s="73"/>
      <c r="S1339" s="73"/>
      <c r="T1339" s="73"/>
      <c r="U1339" s="73"/>
      <c r="V1339" s="73"/>
      <c r="W1339" s="73"/>
      <c r="X1339" s="73"/>
      <c r="Y1339" s="73"/>
      <c r="Z1339" s="73"/>
      <c r="AA1339" s="73"/>
      <c r="AB1339" s="73"/>
      <c r="AC1339" s="73"/>
      <c r="AD1339" s="73"/>
      <c r="AE1339" s="73"/>
      <c r="AF1339" s="73"/>
      <c r="AG1339" s="73"/>
      <c r="AH1339" s="73"/>
      <c r="AI1339" s="73"/>
      <c r="AJ1339" s="73"/>
    </row>
    <row r="1340" spans="1:36" x14ac:dyDescent="0.3">
      <c r="A1340">
        <v>16.100000000000001</v>
      </c>
      <c r="B1340" s="79">
        <f t="shared" si="178"/>
        <v>144768.17531621008</v>
      </c>
      <c r="C1340" s="53">
        <v>16.100000000000001</v>
      </c>
      <c r="D1340" s="80">
        <f>IF($C1340&gt;$G$20,IF('Silo Levels'!$L$28="Pumping",((PI()*((($C$19+$G$20)-$C1340)*($O$20/($O$19/2)))^2*((($O$20+$G$20)-$C1340))/3)*$D$1177)+(((PI()*((($C$19+$G$20)-$C1340)*($O$20/($O$19/2)))^2*(((($C$19+$G$20)-$C1340)*($O$20/($O$19/2)))*$AZ$21))/3)*$D$1177),(((PI()*((($C$19+$G$20)-$C1340)*($O$20/($O$19/2)))^2*((($O$20+$G$20)-$C1340)/3))*$D$1177)-((PI()*((($C$19+$G$20)-$C1340)*($O$20/($O$19/2)))^2*(((($C$19+$G$20)-$C1340)*($O$20/($O$19/2)))*$AZ$21)/3)*$D$1177))),IF('Silo Levels'!$L$28="Pumping",(($D$18*$D$1177)+((PI()*(($C$21/2)^2)*($G$20-$C1340))*$D$1177))+((($D$18+$H$18)/3)*$BD$21)+(((PI()*($C$21/2)^2*(($C$21/2)*$AZ$21))/3)*$D$1177),(($D$18*$D$1177)+((PI()*(($C$21/2)^2)*($G$20-$C1340))*$D$1177))+((($D$18+$H$18)/3)*$BD$21)-(((PI()*($C$21/2)^2*(($C$21/2)*$AZ$21))/3)*$D$1177)))</f>
        <v>140918.01296493193</v>
      </c>
      <c r="E1340" s="73">
        <v>16.100000000000001</v>
      </c>
      <c r="F1340" s="79">
        <f t="shared" si="180"/>
        <v>146540.71236190893</v>
      </c>
      <c r="G1340" s="53">
        <v>16.100000000000001</v>
      </c>
      <c r="H1340" s="80">
        <f>IF($G1340&gt;$G$20,IF('Silo Levels'!$L$29="Pumping",((PI()*((($C$19+$G$20)-$G1340)*($O$20/($O$19/2)))^2*((($O$20+$G$20)-$G1340))/3)*$H$1177)+(((PI()*((($C$19+$G$20)-$G1340)*($O$20/($O$19/2)))^2*(((($C$19+$G$20)-$G1340)*($O$20/($O$19/2)))*$AZ$22))/3)*$H$1177),(((PI()*((($C$19+$G$20)-$G1340)*($O$20/($O$19/2)))^2*((($O$20+$G$20)-$G1340)/3))*$H$1177)-((PI()*((($C$19+$G$20)-$G1340)*($O$20/($O$19/2)))^2*(((($C$19+$G$20)-$G1340)*($O$20/($O$19/2)))*$AZ$22)/3)*$H$1177))),IF('Silo Levels'!$L$29="Pumping",(($D$18*$H$1177)+((PI()*(($C$21/2)^2)*($G$20-$G1340))*$H$1177))+((($D$18+$H$18)/3)*$BD$22)+(((PI()*($C$21/2)^2*(($C$21/2)*$AZ$22))/3)*$H$1177),(($D$18*$H$1177)+((PI()*(($C$21/2)^2)*($G$20-$G1340))*$H$1177))+((($D$18+$H$18)/3)*$BD$22)-(((PI()*($C$21/2)^2*(($C$21/2)*$AZ$22))/3)*$H$1177)))</f>
        <v>142642.4229812398</v>
      </c>
      <c r="I1340" s="73">
        <v>16.100000000000001</v>
      </c>
      <c r="J1340" s="79">
        <f t="shared" si="179"/>
        <v>151363.66199788023</v>
      </c>
      <c r="K1340" s="53">
        <v>16.100000000000001</v>
      </c>
      <c r="L1340" s="80">
        <f>IF($K1340&gt;$G$20,IF('Silo Levels'!$L$30="Pumping",((PI()*((($C$19+$G$20)-$K1340)*($O$20/($O$19/2)))^2*((($O$20+$G$20)-$K1340))/3)*$L$1177)+(((PI()*((($C$19+$G$20)-$K1340)*($O$20/($O$19/2)))^2*(((($C$19+$G$20)-$K1340)*($O$20/($O$19/2)))*$AZ$23))/3)*$L$1177),(((PI()*((($C$19+$G$20)-$K1340)*($O$20/($O$19/2)))^2*((($O$20+$G$20)-$K1340)/3))*$L$1177)-((PI()*((($C$19+$G$20)-$K1340)*($O$20/($O$19/2)))^2*(((($C$19+$G$20)-$K1340)*($O$20/($O$19/2)))*$AZ$23)/3)*$L$1177))),IF('Silo Levels'!$L$30="Pumping",(($D$18*$L$1177)+((PI()*(($C$21/2)^2)*($G$20-$K1340))*$L$1177))+((($D$18+$H$18)/3)*$BD$23)+(((PI()*($C$21/2)^2*(($C$21/2)*$AZ$23))/3)*$L$1177),(($D$18*$L$1177)+((PI()*(($C$21/2)^2)*($G$20-$K1340))*$L$1177))+((($D$18+$H$18)/3)*$BD$23)-(((PI()*($C$21/2)^2*(($C$21/2)*$AZ$23))/3)*$L$1177)))</f>
        <v>147334.42232793799</v>
      </c>
      <c r="M1340" s="73"/>
      <c r="N1340" s="73"/>
      <c r="O1340" s="73"/>
      <c r="P1340" s="73"/>
      <c r="Q1340" s="73"/>
      <c r="R1340" s="73"/>
      <c r="S1340" s="73"/>
      <c r="T1340" s="73"/>
      <c r="U1340" s="73"/>
      <c r="V1340" s="73"/>
      <c r="W1340" s="73"/>
      <c r="X1340" s="73"/>
      <c r="Y1340" s="73"/>
      <c r="Z1340" s="73"/>
      <c r="AA1340" s="73"/>
      <c r="AB1340" s="73"/>
      <c r="AC1340" s="73"/>
      <c r="AD1340" s="73"/>
      <c r="AE1340" s="73"/>
      <c r="AF1340" s="73"/>
      <c r="AG1340" s="73"/>
      <c r="AH1340" s="73"/>
      <c r="AI1340" s="73"/>
      <c r="AJ1340" s="73"/>
    </row>
    <row r="1341" spans="1:36" x14ac:dyDescent="0.3">
      <c r="A1341">
        <v>16.2</v>
      </c>
      <c r="B1341" s="79">
        <f t="shared" si="178"/>
        <v>144381.81756109925</v>
      </c>
      <c r="C1341" s="53">
        <v>16.2</v>
      </c>
      <c r="D1341" s="80">
        <f>IF($C1341&gt;$G$20,IF('Silo Levels'!$L$28="Pumping",((PI()*((($C$19+$G$20)-$C1341)*($O$20/($O$19/2)))^2*((($O$20+$G$20)-$C1341))/3)*$D$1177)+(((PI()*((($C$19+$G$20)-$C1341)*($O$20/($O$19/2)))^2*(((($C$19+$G$20)-$C1341)*($O$20/($O$19/2)))*$AZ$21))/3)*$D$1177),(((PI()*((($C$19+$G$20)-$C1341)*($O$20/($O$19/2)))^2*((($O$20+$G$20)-$C1341)/3))*$D$1177)-((PI()*((($C$19+$G$20)-$C1341)*($O$20/($O$19/2)))^2*(((($C$19+$G$20)-$C1341)*($O$20/($O$19/2)))*$AZ$21)/3)*$D$1177))),IF('Silo Levels'!$L$28="Pumping",(($D$18*$D$1177)+((PI()*(($C$21/2)^2)*($G$20-$C1341))*$D$1177))+((($D$18+$H$18)/3)*$BD$21)+(((PI()*($C$21/2)^2*(($C$21/2)*$AZ$21))/3)*$D$1177),(($D$18*$D$1177)+((PI()*(($C$21/2)^2)*($G$20-$C1341))*$D$1177))+((($D$18+$H$18)/3)*$BD$21)-(((PI()*($C$21/2)^2*(($C$21/2)*$AZ$21))/3)*$D$1177)))</f>
        <v>140531.6552098211</v>
      </c>
      <c r="E1341" s="73">
        <v>16.2</v>
      </c>
      <c r="F1341" s="79">
        <f t="shared" si="180"/>
        <v>146149.5251348592</v>
      </c>
      <c r="G1341" s="53">
        <v>16.2</v>
      </c>
      <c r="H1341" s="80">
        <f>IF($G1341&gt;$G$20,IF('Silo Levels'!$L$29="Pumping",((PI()*((($C$19+$G$20)-$G1341)*($O$20/($O$19/2)))^2*((($O$20+$G$20)-$G1341))/3)*$H$1177)+(((PI()*((($C$19+$G$20)-$G1341)*($O$20/($O$19/2)))^2*(((($C$19+$G$20)-$G1341)*($O$20/($O$19/2)))*$AZ$22))/3)*$H$1177),(((PI()*((($C$19+$G$20)-$G1341)*($O$20/($O$19/2)))^2*((($O$20+$G$20)-$G1341)/3))*$H$1177)-((PI()*((($C$19+$G$20)-$G1341)*($O$20/($O$19/2)))^2*(((($C$19+$G$20)-$G1341)*($O$20/($O$19/2)))*$AZ$22)/3)*$H$1177))),IF('Silo Levels'!$L$29="Pumping",(($D$18*$H$1177)+((PI()*(($C$21/2)^2)*($G$20-$G1341))*$H$1177))+((($D$18+$H$18)/3)*$BD$22)+(((PI()*($C$21/2)^2*(($C$21/2)*$AZ$22))/3)*$H$1177),(($D$18*$H$1177)+((PI()*(($C$21/2)^2)*($G$20-$G1341))*$H$1177))+((($D$18+$H$18)/3)*$BD$22)-(((PI()*($C$21/2)^2*(($C$21/2)*$AZ$22))/3)*$H$1177)))</f>
        <v>142251.23575419007</v>
      </c>
      <c r="I1341" s="73">
        <v>16.2</v>
      </c>
      <c r="J1341" s="79">
        <f t="shared" si="179"/>
        <v>150959.33411462471</v>
      </c>
      <c r="K1341" s="53">
        <v>16.2</v>
      </c>
      <c r="L1341" s="80">
        <f>IF($K1341&gt;$G$20,IF('Silo Levels'!$L$30="Pumping",((PI()*((($C$19+$G$20)-$K1341)*($O$20/($O$19/2)))^2*((($O$20+$G$20)-$K1341))/3)*$L$1177)+(((PI()*((($C$19+$G$20)-$K1341)*($O$20/($O$19/2)))^2*(((($C$19+$G$20)-$K1341)*($O$20/($O$19/2)))*$AZ$23))/3)*$L$1177),(((PI()*((($C$19+$G$20)-$K1341)*($O$20/($O$19/2)))^2*((($O$20+$G$20)-$K1341)/3))*$L$1177)-((PI()*((($C$19+$G$20)-$K1341)*($O$20/($O$19/2)))^2*(((($C$19+$G$20)-$K1341)*($O$20/($O$19/2)))*$AZ$23)/3)*$L$1177))),IF('Silo Levels'!$L$30="Pumping",(($D$18*$L$1177)+((PI()*(($C$21/2)^2)*($G$20-$K1341))*$L$1177))+((($D$18+$H$18)/3)*$BD$23)+(((PI()*($C$21/2)^2*(($C$21/2)*$AZ$23))/3)*$L$1177),(($D$18*$L$1177)+((PI()*(($C$21/2)^2)*($G$20-$K1341))*$L$1177))+((($D$18+$H$18)/3)*$BD$23)-(((PI()*($C$21/2)^2*(($C$21/2)*$AZ$23))/3)*$L$1177)))</f>
        <v>146930.09444468247</v>
      </c>
      <c r="M1341" s="73"/>
      <c r="N1341" s="73"/>
      <c r="O1341" s="73"/>
      <c r="P1341" s="73"/>
      <c r="Q1341" s="73"/>
      <c r="R1341" s="73"/>
      <c r="S1341" s="73"/>
      <c r="T1341" s="73"/>
      <c r="U1341" s="73"/>
      <c r="V1341" s="73"/>
      <c r="W1341" s="73"/>
      <c r="X1341" s="73"/>
      <c r="Y1341" s="73"/>
      <c r="Z1341" s="73"/>
      <c r="AA1341" s="73"/>
      <c r="AB1341" s="73"/>
      <c r="AC1341" s="73"/>
      <c r="AD1341" s="73"/>
      <c r="AE1341" s="73"/>
      <c r="AF1341" s="73"/>
      <c r="AG1341" s="73"/>
      <c r="AH1341" s="73"/>
      <c r="AI1341" s="73"/>
      <c r="AJ1341" s="73"/>
    </row>
    <row r="1342" spans="1:36" x14ac:dyDescent="0.3">
      <c r="A1342">
        <v>16.3</v>
      </c>
      <c r="B1342" s="79">
        <f t="shared" si="178"/>
        <v>143995.45980598839</v>
      </c>
      <c r="C1342" s="53">
        <v>16.3</v>
      </c>
      <c r="D1342" s="80">
        <f>IF($C1342&gt;$G$20,IF('Silo Levels'!$L$28="Pumping",((PI()*((($C$19+$G$20)-$C1342)*($O$20/($O$19/2)))^2*((($O$20+$G$20)-$C1342))/3)*$D$1177)+(((PI()*((($C$19+$G$20)-$C1342)*($O$20/($O$19/2)))^2*(((($C$19+$G$20)-$C1342)*($O$20/($O$19/2)))*$AZ$21))/3)*$D$1177),(((PI()*((($C$19+$G$20)-$C1342)*($O$20/($O$19/2)))^2*((($O$20+$G$20)-$C1342)/3))*$D$1177)-((PI()*((($C$19+$G$20)-$C1342)*($O$20/($O$19/2)))^2*(((($C$19+$G$20)-$C1342)*($O$20/($O$19/2)))*$AZ$21)/3)*$D$1177))),IF('Silo Levels'!$L$28="Pumping",(($D$18*$D$1177)+((PI()*(($C$21/2)^2)*($G$20-$C1342))*$D$1177))+((($D$18+$H$18)/3)*$BD$21)+(((PI()*($C$21/2)^2*(($C$21/2)*$AZ$21))/3)*$D$1177),(($D$18*$D$1177)+((PI()*(($C$21/2)^2)*($G$20-$C1342))*$D$1177))+((($D$18+$H$18)/3)*$BD$21)-(((PI()*($C$21/2)^2*(($C$21/2)*$AZ$21))/3)*$D$1177)))</f>
        <v>140145.29745471023</v>
      </c>
      <c r="E1342" s="73">
        <v>16.3</v>
      </c>
      <c r="F1342" s="79">
        <f t="shared" si="180"/>
        <v>145758.33790780947</v>
      </c>
      <c r="G1342" s="53">
        <v>16.3</v>
      </c>
      <c r="H1342" s="80">
        <f>IF($G1342&gt;$G$20,IF('Silo Levels'!$L$29="Pumping",((PI()*((($C$19+$G$20)-$G1342)*($O$20/($O$19/2)))^2*((($O$20+$G$20)-$G1342))/3)*$H$1177)+(((PI()*((($C$19+$G$20)-$G1342)*($O$20/($O$19/2)))^2*(((($C$19+$G$20)-$G1342)*($O$20/($O$19/2)))*$AZ$22))/3)*$H$1177),(((PI()*((($C$19+$G$20)-$G1342)*($O$20/($O$19/2)))^2*((($O$20+$G$20)-$G1342)/3))*$H$1177)-((PI()*((($C$19+$G$20)-$G1342)*($O$20/($O$19/2)))^2*(((($C$19+$G$20)-$G1342)*($O$20/($O$19/2)))*$AZ$22)/3)*$H$1177))),IF('Silo Levels'!$L$29="Pumping",(($D$18*$H$1177)+((PI()*(($C$21/2)^2)*($G$20-$G1342))*$H$1177))+((($D$18+$H$18)/3)*$BD$22)+(((PI()*($C$21/2)^2*(($C$21/2)*$AZ$22))/3)*$H$1177),(($D$18*$H$1177)+((PI()*(($C$21/2)^2)*($G$20-$G1342))*$H$1177))+((($D$18+$H$18)/3)*$BD$22)-(((PI()*($C$21/2)^2*(($C$21/2)*$AZ$22))/3)*$H$1177)))</f>
        <v>141860.04852714034</v>
      </c>
      <c r="I1342" s="73">
        <v>16.3</v>
      </c>
      <c r="J1342" s="79">
        <f t="shared" si="179"/>
        <v>150555.00623136916</v>
      </c>
      <c r="K1342" s="53">
        <v>16.3</v>
      </c>
      <c r="L1342" s="80">
        <f>IF($K1342&gt;$G$20,IF('Silo Levels'!$L$30="Pumping",((PI()*((($C$19+$G$20)-$K1342)*($O$20/($O$19/2)))^2*((($O$20+$G$20)-$K1342))/3)*$L$1177)+(((PI()*((($C$19+$G$20)-$K1342)*($O$20/($O$19/2)))^2*(((($C$19+$G$20)-$K1342)*($O$20/($O$19/2)))*$AZ$23))/3)*$L$1177),(((PI()*((($C$19+$G$20)-$K1342)*($O$20/($O$19/2)))^2*((($O$20+$G$20)-$K1342)/3))*$L$1177)-((PI()*((($C$19+$G$20)-$K1342)*($O$20/($O$19/2)))^2*(((($C$19+$G$20)-$K1342)*($O$20/($O$19/2)))*$AZ$23)/3)*$L$1177))),IF('Silo Levels'!$L$30="Pumping",(($D$18*$L$1177)+((PI()*(($C$21/2)^2)*($G$20-$K1342))*$L$1177))+((($D$18+$H$18)/3)*$BD$23)+(((PI()*($C$21/2)^2*(($C$21/2)*$AZ$23))/3)*$L$1177),(($D$18*$L$1177)+((PI()*(($C$21/2)^2)*($G$20-$K1342))*$L$1177))+((($D$18+$H$18)/3)*$BD$23)-(((PI()*($C$21/2)^2*(($C$21/2)*$AZ$23))/3)*$L$1177)))</f>
        <v>146525.76656142692</v>
      </c>
      <c r="M1342" s="73"/>
      <c r="N1342" s="73"/>
      <c r="O1342" s="73"/>
      <c r="P1342" s="73"/>
      <c r="Q1342" s="73"/>
      <c r="R1342" s="73"/>
      <c r="S1342" s="73"/>
      <c r="T1342" s="73"/>
      <c r="U1342" s="73"/>
      <c r="V1342" s="73"/>
      <c r="W1342" s="73"/>
      <c r="X1342" s="73"/>
      <c r="Y1342" s="73"/>
      <c r="Z1342" s="73"/>
      <c r="AA1342" s="73"/>
      <c r="AB1342" s="73"/>
      <c r="AC1342" s="73"/>
      <c r="AD1342" s="73"/>
      <c r="AE1342" s="73"/>
      <c r="AF1342" s="73"/>
      <c r="AG1342" s="73"/>
      <c r="AH1342" s="73"/>
      <c r="AI1342" s="73"/>
      <c r="AJ1342" s="73"/>
    </row>
    <row r="1343" spans="1:36" x14ac:dyDescent="0.3">
      <c r="A1343">
        <v>16.399999999999999</v>
      </c>
      <c r="B1343" s="79">
        <f t="shared" si="178"/>
        <v>143609.10205087755</v>
      </c>
      <c r="C1343" s="53">
        <v>16.399999999999999</v>
      </c>
      <c r="D1343" s="80">
        <f>IF($C1343&gt;$G$20,IF('Silo Levels'!$L$28="Pumping",((PI()*((($C$19+$G$20)-$C1343)*($O$20/($O$19/2)))^2*((($O$20+$G$20)-$C1343))/3)*$D$1177)+(((PI()*((($C$19+$G$20)-$C1343)*($O$20/($O$19/2)))^2*(((($C$19+$G$20)-$C1343)*($O$20/($O$19/2)))*$AZ$21))/3)*$D$1177),(((PI()*((($C$19+$G$20)-$C1343)*($O$20/($O$19/2)))^2*((($O$20+$G$20)-$C1343)/3))*$D$1177)-((PI()*((($C$19+$G$20)-$C1343)*($O$20/($O$19/2)))^2*(((($C$19+$G$20)-$C1343)*($O$20/($O$19/2)))*$AZ$21)/3)*$D$1177))),IF('Silo Levels'!$L$28="Pumping",(($D$18*$D$1177)+((PI()*(($C$21/2)^2)*($G$20-$C1343))*$D$1177))+((($D$18+$H$18)/3)*$BD$21)+(((PI()*($C$21/2)^2*(($C$21/2)*$AZ$21))/3)*$D$1177),(($D$18*$D$1177)+((PI()*(($C$21/2)^2)*($G$20-$C1343))*$D$1177))+((($D$18+$H$18)/3)*$BD$21)-(((PI()*($C$21/2)^2*(($C$21/2)*$AZ$21))/3)*$D$1177)))</f>
        <v>139758.9396995994</v>
      </c>
      <c r="E1343" s="73">
        <v>16.399999999999999</v>
      </c>
      <c r="F1343" s="79">
        <f t="shared" si="180"/>
        <v>145367.15068075978</v>
      </c>
      <c r="G1343" s="53">
        <v>16.399999999999999</v>
      </c>
      <c r="H1343" s="80">
        <f>IF($G1343&gt;$G$20,IF('Silo Levels'!$L$29="Pumping",((PI()*((($C$19+$G$20)-$G1343)*($O$20/($O$19/2)))^2*((($O$20+$G$20)-$G1343))/3)*$H$1177)+(((PI()*((($C$19+$G$20)-$G1343)*($O$20/($O$19/2)))^2*(((($C$19+$G$20)-$G1343)*($O$20/($O$19/2)))*$AZ$22))/3)*$H$1177),(((PI()*((($C$19+$G$20)-$G1343)*($O$20/($O$19/2)))^2*((($O$20+$G$20)-$G1343)/3))*$H$1177)-((PI()*((($C$19+$G$20)-$G1343)*($O$20/($O$19/2)))^2*(((($C$19+$G$20)-$G1343)*($O$20/($O$19/2)))*$AZ$22)/3)*$H$1177))),IF('Silo Levels'!$L$29="Pumping",(($D$18*$H$1177)+((PI()*(($C$21/2)^2)*($G$20-$G1343))*$H$1177))+((($D$18+$H$18)/3)*$BD$22)+(((PI()*($C$21/2)^2*(($C$21/2)*$AZ$22))/3)*$H$1177),(($D$18*$H$1177)+((PI()*(($C$21/2)^2)*($G$20-$G1343))*$H$1177))+((($D$18+$H$18)/3)*$BD$22)-(((PI()*($C$21/2)^2*(($C$21/2)*$AZ$22))/3)*$H$1177)))</f>
        <v>141468.86130009065</v>
      </c>
      <c r="I1343" s="73">
        <v>16.399999999999999</v>
      </c>
      <c r="J1343" s="79">
        <f t="shared" si="179"/>
        <v>150150.67834811367</v>
      </c>
      <c r="K1343" s="53">
        <v>16.399999999999999</v>
      </c>
      <c r="L1343" s="80">
        <f>IF($K1343&gt;$G$20,IF('Silo Levels'!$L$30="Pumping",((PI()*((($C$19+$G$20)-$K1343)*($O$20/($O$19/2)))^2*((($O$20+$G$20)-$K1343))/3)*$L$1177)+(((PI()*((($C$19+$G$20)-$K1343)*($O$20/($O$19/2)))^2*(((($C$19+$G$20)-$K1343)*($O$20/($O$19/2)))*$AZ$23))/3)*$L$1177),(((PI()*((($C$19+$G$20)-$K1343)*($O$20/($O$19/2)))^2*((($O$20+$G$20)-$K1343)/3))*$L$1177)-((PI()*((($C$19+$G$20)-$K1343)*($O$20/($O$19/2)))^2*(((($C$19+$G$20)-$K1343)*($O$20/($O$19/2)))*$AZ$23)/3)*$L$1177))),IF('Silo Levels'!$L$30="Pumping",(($D$18*$L$1177)+((PI()*(($C$21/2)^2)*($G$20-$K1343))*$L$1177))+((($D$18+$H$18)/3)*$BD$23)+(((PI()*($C$21/2)^2*(($C$21/2)*$AZ$23))/3)*$L$1177),(($D$18*$L$1177)+((PI()*(($C$21/2)^2)*($G$20-$K1343))*$L$1177))+((($D$18+$H$18)/3)*$BD$23)-(((PI()*($C$21/2)^2*(($C$21/2)*$AZ$23))/3)*$L$1177)))</f>
        <v>146121.43867817143</v>
      </c>
      <c r="M1343" s="73"/>
      <c r="N1343" s="73"/>
      <c r="O1343" s="73"/>
      <c r="P1343" s="73"/>
      <c r="Q1343" s="73"/>
      <c r="R1343" s="73"/>
      <c r="S1343" s="73"/>
      <c r="T1343" s="73"/>
      <c r="U1343" s="73"/>
      <c r="V1343" s="73"/>
      <c r="W1343" s="73"/>
      <c r="X1343" s="73"/>
      <c r="Y1343" s="73"/>
      <c r="Z1343" s="73"/>
      <c r="AA1343" s="73"/>
      <c r="AB1343" s="73"/>
      <c r="AC1343" s="73"/>
      <c r="AD1343" s="73"/>
      <c r="AE1343" s="73"/>
      <c r="AF1343" s="73"/>
      <c r="AG1343" s="73"/>
      <c r="AH1343" s="73"/>
      <c r="AI1343" s="73"/>
      <c r="AJ1343" s="73"/>
    </row>
    <row r="1344" spans="1:36" x14ac:dyDescent="0.3">
      <c r="A1344">
        <v>16.5</v>
      </c>
      <c r="B1344" s="79">
        <f t="shared" si="178"/>
        <v>143222.74429576672</v>
      </c>
      <c r="C1344" s="53">
        <v>16.5</v>
      </c>
      <c r="D1344" s="80">
        <f>IF($C1344&gt;$G$20,IF('Silo Levels'!$L$28="Pumping",((PI()*((($C$19+$G$20)-$C1344)*($O$20/($O$19/2)))^2*((($O$20+$G$20)-$C1344))/3)*$D$1177)+(((PI()*((($C$19+$G$20)-$C1344)*($O$20/($O$19/2)))^2*(((($C$19+$G$20)-$C1344)*($O$20/($O$19/2)))*$AZ$21))/3)*$D$1177),(((PI()*((($C$19+$G$20)-$C1344)*($O$20/($O$19/2)))^2*((($O$20+$G$20)-$C1344)/3))*$D$1177)-((PI()*((($C$19+$G$20)-$C1344)*($O$20/($O$19/2)))^2*(((($C$19+$G$20)-$C1344)*($O$20/($O$19/2)))*$AZ$21)/3)*$D$1177))),IF('Silo Levels'!$L$28="Pumping",(($D$18*$D$1177)+((PI()*(($C$21/2)^2)*($G$20-$C1344))*$D$1177))+((($D$18+$H$18)/3)*$BD$21)+(((PI()*($C$21/2)^2*(($C$21/2)*$AZ$21))/3)*$D$1177),(($D$18*$D$1177)+((PI()*(($C$21/2)^2)*($G$20-$C1344))*$D$1177))+((($D$18+$H$18)/3)*$BD$21)-(((PI()*($C$21/2)^2*(($C$21/2)*$AZ$21))/3)*$D$1177)))</f>
        <v>139372.58194448857</v>
      </c>
      <c r="E1344" s="73">
        <v>16.5</v>
      </c>
      <c r="F1344" s="79">
        <f t="shared" si="180"/>
        <v>144975.96345371002</v>
      </c>
      <c r="G1344" s="53">
        <v>16.5</v>
      </c>
      <c r="H1344" s="80">
        <f>IF($G1344&gt;$G$20,IF('Silo Levels'!$L$29="Pumping",((PI()*((($C$19+$G$20)-$G1344)*($O$20/($O$19/2)))^2*((($O$20+$G$20)-$G1344))/3)*$H$1177)+(((PI()*((($C$19+$G$20)-$G1344)*($O$20/($O$19/2)))^2*(((($C$19+$G$20)-$G1344)*($O$20/($O$19/2)))*$AZ$22))/3)*$H$1177),(((PI()*((($C$19+$G$20)-$G1344)*($O$20/($O$19/2)))^2*((($O$20+$G$20)-$G1344)/3))*$H$1177)-((PI()*((($C$19+$G$20)-$G1344)*($O$20/($O$19/2)))^2*(((($C$19+$G$20)-$G1344)*($O$20/($O$19/2)))*$AZ$22)/3)*$H$1177))),IF('Silo Levels'!$L$29="Pumping",(($D$18*$H$1177)+((PI()*(($C$21/2)^2)*($G$20-$G1344))*$H$1177))+((($D$18+$H$18)/3)*$BD$22)+(((PI()*($C$21/2)^2*(($C$21/2)*$AZ$22))/3)*$H$1177),(($D$18*$H$1177)+((PI()*(($C$21/2)^2)*($G$20-$G1344))*$H$1177))+((($D$18+$H$18)/3)*$BD$22)-(((PI()*($C$21/2)^2*(($C$21/2)*$AZ$22))/3)*$H$1177)))</f>
        <v>141077.67407304089</v>
      </c>
      <c r="I1344" s="73">
        <v>16.5</v>
      </c>
      <c r="J1344" s="79">
        <f t="shared" si="179"/>
        <v>149746.35046485811</v>
      </c>
      <c r="K1344" s="53">
        <v>16.5</v>
      </c>
      <c r="L1344" s="80">
        <f>IF($K1344&gt;$G$20,IF('Silo Levels'!$L$30="Pumping",((PI()*((($C$19+$G$20)-$K1344)*($O$20/($O$19/2)))^2*((($O$20+$G$20)-$K1344))/3)*$L$1177)+(((PI()*((($C$19+$G$20)-$K1344)*($O$20/($O$19/2)))^2*(((($C$19+$G$20)-$K1344)*($O$20/($O$19/2)))*$AZ$23))/3)*$L$1177),(((PI()*((($C$19+$G$20)-$K1344)*($O$20/($O$19/2)))^2*((($O$20+$G$20)-$K1344)/3))*$L$1177)-((PI()*((($C$19+$G$20)-$K1344)*($O$20/($O$19/2)))^2*(((($C$19+$G$20)-$K1344)*($O$20/($O$19/2)))*$AZ$23)/3)*$L$1177))),IF('Silo Levels'!$L$30="Pumping",(($D$18*$L$1177)+((PI()*(($C$21/2)^2)*($G$20-$K1344))*$L$1177))+((($D$18+$H$18)/3)*$BD$23)+(((PI()*($C$21/2)^2*(($C$21/2)*$AZ$23))/3)*$L$1177),(($D$18*$L$1177)+((PI()*(($C$21/2)^2)*($G$20-$K1344))*$L$1177))+((($D$18+$H$18)/3)*$BD$23)-(((PI()*($C$21/2)^2*(($C$21/2)*$AZ$23))/3)*$L$1177)))</f>
        <v>145717.11079491588</v>
      </c>
      <c r="M1344" s="73"/>
      <c r="N1344" s="73"/>
      <c r="O1344" s="73"/>
      <c r="P1344" s="73"/>
      <c r="Q1344" s="73"/>
      <c r="R1344" s="73"/>
      <c r="S1344" s="73"/>
      <c r="T1344" s="73"/>
      <c r="U1344" s="73"/>
      <c r="V1344" s="73"/>
      <c r="W1344" s="73"/>
      <c r="X1344" s="73"/>
      <c r="Y1344" s="73"/>
      <c r="Z1344" s="73"/>
      <c r="AA1344" s="73"/>
      <c r="AB1344" s="73"/>
      <c r="AC1344" s="73"/>
      <c r="AD1344" s="73"/>
      <c r="AE1344" s="73"/>
      <c r="AF1344" s="73"/>
      <c r="AG1344" s="73"/>
      <c r="AH1344" s="73"/>
      <c r="AI1344" s="73"/>
      <c r="AJ1344" s="73"/>
    </row>
    <row r="1345" spans="1:36" x14ac:dyDescent="0.3">
      <c r="A1345">
        <v>16.600000000000001</v>
      </c>
      <c r="B1345" s="79">
        <f t="shared" si="178"/>
        <v>142836.38654065586</v>
      </c>
      <c r="C1345" s="53">
        <v>16.600000000000001</v>
      </c>
      <c r="D1345" s="80">
        <f>IF($C1345&gt;$G$20,IF('Silo Levels'!$L$28="Pumping",((PI()*((($C$19+$G$20)-$C1345)*($O$20/($O$19/2)))^2*((($O$20+$G$20)-$C1345))/3)*$D$1177)+(((PI()*((($C$19+$G$20)-$C1345)*($O$20/($O$19/2)))^2*(((($C$19+$G$20)-$C1345)*($O$20/($O$19/2)))*$AZ$21))/3)*$D$1177),(((PI()*((($C$19+$G$20)-$C1345)*($O$20/($O$19/2)))^2*((($O$20+$G$20)-$C1345)/3))*$D$1177)-((PI()*((($C$19+$G$20)-$C1345)*($O$20/($O$19/2)))^2*(((($C$19+$G$20)-$C1345)*($O$20/($O$19/2)))*$AZ$21)/3)*$D$1177))),IF('Silo Levels'!$L$28="Pumping",(($D$18*$D$1177)+((PI()*(($C$21/2)^2)*($G$20-$C1345))*$D$1177))+((($D$18+$H$18)/3)*$BD$21)+(((PI()*($C$21/2)^2*(($C$21/2)*$AZ$21))/3)*$D$1177),(($D$18*$D$1177)+((PI()*(($C$21/2)^2)*($G$20-$C1345))*$D$1177))+((($D$18+$H$18)/3)*$BD$21)-(((PI()*($C$21/2)^2*(($C$21/2)*$AZ$21))/3)*$D$1177)))</f>
        <v>138986.22418937771</v>
      </c>
      <c r="E1345" s="73">
        <v>16.600000000000001</v>
      </c>
      <c r="F1345" s="79">
        <f t="shared" si="180"/>
        <v>144584.77622666029</v>
      </c>
      <c r="G1345" s="53">
        <v>16.600000000000001</v>
      </c>
      <c r="H1345" s="80">
        <f>IF($G1345&gt;$G$20,IF('Silo Levels'!$L$29="Pumping",((PI()*((($C$19+$G$20)-$G1345)*($O$20/($O$19/2)))^2*((($O$20+$G$20)-$G1345))/3)*$H$1177)+(((PI()*((($C$19+$G$20)-$G1345)*($O$20/($O$19/2)))^2*(((($C$19+$G$20)-$G1345)*($O$20/($O$19/2)))*$AZ$22))/3)*$H$1177),(((PI()*((($C$19+$G$20)-$G1345)*($O$20/($O$19/2)))^2*((($O$20+$G$20)-$G1345)/3))*$H$1177)-((PI()*((($C$19+$G$20)-$G1345)*($O$20/($O$19/2)))^2*(((($C$19+$G$20)-$G1345)*($O$20/($O$19/2)))*$AZ$22)/3)*$H$1177))),IF('Silo Levels'!$L$29="Pumping",(($D$18*$H$1177)+((PI()*(($C$21/2)^2)*($G$20-$G1345))*$H$1177))+((($D$18+$H$18)/3)*$BD$22)+(((PI()*($C$21/2)^2*(($C$21/2)*$AZ$22))/3)*$H$1177),(($D$18*$H$1177)+((PI()*(($C$21/2)^2)*($G$20-$G1345))*$H$1177))+((($D$18+$H$18)/3)*$BD$22)-(((PI()*($C$21/2)^2*(($C$21/2)*$AZ$22))/3)*$H$1177)))</f>
        <v>140686.48684599117</v>
      </c>
      <c r="I1345" s="73">
        <v>16.600000000000001</v>
      </c>
      <c r="J1345" s="79">
        <f t="shared" si="179"/>
        <v>149342.02258160259</v>
      </c>
      <c r="K1345" s="53">
        <v>16.600000000000001</v>
      </c>
      <c r="L1345" s="80">
        <f>IF($K1345&gt;$G$20,IF('Silo Levels'!$L$30="Pumping",((PI()*((($C$19+$G$20)-$K1345)*($O$20/($O$19/2)))^2*((($O$20+$G$20)-$K1345))/3)*$L$1177)+(((PI()*((($C$19+$G$20)-$K1345)*($O$20/($O$19/2)))^2*(((($C$19+$G$20)-$K1345)*($O$20/($O$19/2)))*$AZ$23))/3)*$L$1177),(((PI()*((($C$19+$G$20)-$K1345)*($O$20/($O$19/2)))^2*((($O$20+$G$20)-$K1345)/3))*$L$1177)-((PI()*((($C$19+$G$20)-$K1345)*($O$20/($O$19/2)))^2*(((($C$19+$G$20)-$K1345)*($O$20/($O$19/2)))*$AZ$23)/3)*$L$1177))),IF('Silo Levels'!$L$30="Pumping",(($D$18*$L$1177)+((PI()*(($C$21/2)^2)*($G$20-$K1345))*$L$1177))+((($D$18+$H$18)/3)*$BD$23)+(((PI()*($C$21/2)^2*(($C$21/2)*$AZ$23))/3)*$L$1177),(($D$18*$L$1177)+((PI()*(($C$21/2)^2)*($G$20-$K1345))*$L$1177))+((($D$18+$H$18)/3)*$BD$23)-(((PI()*($C$21/2)^2*(($C$21/2)*$AZ$23))/3)*$L$1177)))</f>
        <v>145312.78291166035</v>
      </c>
      <c r="M1345" s="73"/>
      <c r="N1345" s="73"/>
      <c r="O1345" s="73"/>
      <c r="P1345" s="73"/>
      <c r="Q1345" s="73"/>
      <c r="R1345" s="73"/>
      <c r="S1345" s="73"/>
      <c r="T1345" s="73"/>
      <c r="U1345" s="73"/>
      <c r="V1345" s="73"/>
      <c r="W1345" s="73"/>
      <c r="X1345" s="73"/>
      <c r="Y1345" s="73"/>
      <c r="Z1345" s="73"/>
      <c r="AA1345" s="73"/>
      <c r="AB1345" s="73"/>
      <c r="AC1345" s="73"/>
      <c r="AD1345" s="73"/>
      <c r="AE1345" s="73"/>
      <c r="AF1345" s="73"/>
      <c r="AG1345" s="73"/>
      <c r="AH1345" s="73"/>
      <c r="AI1345" s="73"/>
      <c r="AJ1345" s="73"/>
    </row>
    <row r="1346" spans="1:36" x14ac:dyDescent="0.3">
      <c r="A1346">
        <v>16.7</v>
      </c>
      <c r="B1346" s="79">
        <f t="shared" si="178"/>
        <v>142450.02878554506</v>
      </c>
      <c r="C1346" s="53">
        <v>16.7</v>
      </c>
      <c r="D1346" s="80">
        <f>IF($C1346&gt;$G$20,IF('Silo Levels'!$L$28="Pumping",((PI()*((($C$19+$G$20)-$C1346)*($O$20/($O$19/2)))^2*((($O$20+$G$20)-$C1346))/3)*$D$1177)+(((PI()*((($C$19+$G$20)-$C1346)*($O$20/($O$19/2)))^2*(((($C$19+$G$20)-$C1346)*($O$20/($O$19/2)))*$AZ$21))/3)*$D$1177),(((PI()*((($C$19+$G$20)-$C1346)*($O$20/($O$19/2)))^2*((($O$20+$G$20)-$C1346)/3))*$D$1177)-((PI()*((($C$19+$G$20)-$C1346)*($O$20/($O$19/2)))^2*(((($C$19+$G$20)-$C1346)*($O$20/($O$19/2)))*$AZ$21)/3)*$D$1177))),IF('Silo Levels'!$L$28="Pumping",(($D$18*$D$1177)+((PI()*(($C$21/2)^2)*($G$20-$C1346))*$D$1177))+((($D$18+$H$18)/3)*$BD$21)+(((PI()*($C$21/2)^2*(($C$21/2)*$AZ$21))/3)*$D$1177),(($D$18*$D$1177)+((PI()*(($C$21/2)^2)*($G$20-$C1346))*$D$1177))+((($D$18+$H$18)/3)*$BD$21)-(((PI()*($C$21/2)^2*(($C$21/2)*$AZ$21))/3)*$D$1177)))</f>
        <v>138599.86643426691</v>
      </c>
      <c r="E1346" s="73">
        <v>16.7</v>
      </c>
      <c r="F1346" s="79">
        <f t="shared" si="180"/>
        <v>144193.5889996106</v>
      </c>
      <c r="G1346" s="53">
        <v>16.7</v>
      </c>
      <c r="H1346" s="80">
        <f>IF($G1346&gt;$G$20,IF('Silo Levels'!$L$29="Pumping",((PI()*((($C$19+$G$20)-$G1346)*($O$20/($O$19/2)))^2*((($O$20+$G$20)-$G1346))/3)*$H$1177)+(((PI()*((($C$19+$G$20)-$G1346)*($O$20/($O$19/2)))^2*(((($C$19+$G$20)-$G1346)*($O$20/($O$19/2)))*$AZ$22))/3)*$H$1177),(((PI()*((($C$19+$G$20)-$G1346)*($O$20/($O$19/2)))^2*((($O$20+$G$20)-$G1346)/3))*$H$1177)-((PI()*((($C$19+$G$20)-$G1346)*($O$20/($O$19/2)))^2*(((($C$19+$G$20)-$G1346)*($O$20/($O$19/2)))*$AZ$22)/3)*$H$1177))),IF('Silo Levels'!$L$29="Pumping",(($D$18*$H$1177)+((PI()*(($C$21/2)^2)*($G$20-$G1346))*$H$1177))+((($D$18+$H$18)/3)*$BD$22)+(((PI()*($C$21/2)^2*(($C$21/2)*$AZ$22))/3)*$H$1177),(($D$18*$H$1177)+((PI()*(($C$21/2)^2)*($G$20-$G1346))*$H$1177))+((($D$18+$H$18)/3)*$BD$22)-(((PI()*($C$21/2)^2*(($C$21/2)*$AZ$22))/3)*$H$1177)))</f>
        <v>140295.29961894147</v>
      </c>
      <c r="I1346" s="73">
        <v>16.7</v>
      </c>
      <c r="J1346" s="79">
        <f t="shared" si="179"/>
        <v>148937.69469834707</v>
      </c>
      <c r="K1346" s="53">
        <v>16.7</v>
      </c>
      <c r="L1346" s="80">
        <f>IF($K1346&gt;$G$20,IF('Silo Levels'!$L$30="Pumping",((PI()*((($C$19+$G$20)-$K1346)*($O$20/($O$19/2)))^2*((($O$20+$G$20)-$K1346))/3)*$L$1177)+(((PI()*((($C$19+$G$20)-$K1346)*($O$20/($O$19/2)))^2*(((($C$19+$G$20)-$K1346)*($O$20/($O$19/2)))*$AZ$23))/3)*$L$1177),(((PI()*((($C$19+$G$20)-$K1346)*($O$20/($O$19/2)))^2*((($O$20+$G$20)-$K1346)/3))*$L$1177)-((PI()*((($C$19+$G$20)-$K1346)*($O$20/($O$19/2)))^2*(((($C$19+$G$20)-$K1346)*($O$20/($O$19/2)))*$AZ$23)/3)*$L$1177))),IF('Silo Levels'!$L$30="Pumping",(($D$18*$L$1177)+((PI()*(($C$21/2)^2)*($G$20-$K1346))*$L$1177))+((($D$18+$H$18)/3)*$BD$23)+(((PI()*($C$21/2)^2*(($C$21/2)*$AZ$23))/3)*$L$1177),(($D$18*$L$1177)+((PI()*(($C$21/2)^2)*($G$20-$K1346))*$L$1177))+((($D$18+$H$18)/3)*$BD$23)-(((PI()*($C$21/2)^2*(($C$21/2)*$AZ$23))/3)*$L$1177)))</f>
        <v>144908.45502840483</v>
      </c>
      <c r="M1346" s="73"/>
      <c r="N1346" s="73"/>
      <c r="O1346" s="73"/>
      <c r="P1346" s="73"/>
      <c r="Q1346" s="73"/>
      <c r="R1346" s="73"/>
      <c r="S1346" s="73"/>
      <c r="T1346" s="73"/>
      <c r="U1346" s="73"/>
      <c r="V1346" s="73"/>
      <c r="W1346" s="73"/>
      <c r="X1346" s="73"/>
      <c r="Y1346" s="73"/>
      <c r="Z1346" s="73"/>
      <c r="AA1346" s="73"/>
      <c r="AB1346" s="73"/>
      <c r="AC1346" s="73"/>
      <c r="AD1346" s="73"/>
      <c r="AE1346" s="73"/>
      <c r="AF1346" s="73"/>
      <c r="AG1346" s="73"/>
      <c r="AH1346" s="73"/>
      <c r="AI1346" s="73"/>
      <c r="AJ1346" s="73"/>
    </row>
    <row r="1347" spans="1:36" x14ac:dyDescent="0.3">
      <c r="A1347">
        <v>16.8</v>
      </c>
      <c r="B1347" s="79">
        <f t="shared" si="178"/>
        <v>142063.6710304342</v>
      </c>
      <c r="C1347" s="53">
        <v>16.8</v>
      </c>
      <c r="D1347" s="80">
        <f>IF($C1347&gt;$G$20,IF('Silo Levels'!$L$28="Pumping",((PI()*((($C$19+$G$20)-$C1347)*($O$20/($O$19/2)))^2*((($O$20+$G$20)-$C1347))/3)*$D$1177)+(((PI()*((($C$19+$G$20)-$C1347)*($O$20/($O$19/2)))^2*(((($C$19+$G$20)-$C1347)*($O$20/($O$19/2)))*$AZ$21))/3)*$D$1177),(((PI()*((($C$19+$G$20)-$C1347)*($O$20/($O$19/2)))^2*((($O$20+$G$20)-$C1347)/3))*$D$1177)-((PI()*((($C$19+$G$20)-$C1347)*($O$20/($O$19/2)))^2*(((($C$19+$G$20)-$C1347)*($O$20/($O$19/2)))*$AZ$21)/3)*$D$1177))),IF('Silo Levels'!$L$28="Pumping",(($D$18*$D$1177)+((PI()*(($C$21/2)^2)*($G$20-$C1347))*$D$1177))+((($D$18+$H$18)/3)*$BD$21)+(((PI()*($C$21/2)^2*(($C$21/2)*$AZ$21))/3)*$D$1177),(($D$18*$D$1177)+((PI()*(($C$21/2)^2)*($G$20-$C1347))*$D$1177))+((($D$18+$H$18)/3)*$BD$21)-(((PI()*($C$21/2)^2*(($C$21/2)*$AZ$21))/3)*$D$1177)))</f>
        <v>138213.50867915605</v>
      </c>
      <c r="E1347" s="73">
        <v>16.8</v>
      </c>
      <c r="F1347" s="79">
        <f t="shared" si="180"/>
        <v>143802.40177256084</v>
      </c>
      <c r="G1347" s="53">
        <v>16.8</v>
      </c>
      <c r="H1347" s="80">
        <f>IF($G1347&gt;$G$20,IF('Silo Levels'!$L$29="Pumping",((PI()*((($C$19+$G$20)-$G1347)*($O$20/($O$19/2)))^2*((($O$20+$G$20)-$G1347))/3)*$H$1177)+(((PI()*((($C$19+$G$20)-$G1347)*($O$20/($O$19/2)))^2*(((($C$19+$G$20)-$G1347)*($O$20/($O$19/2)))*$AZ$22))/3)*$H$1177),(((PI()*((($C$19+$G$20)-$G1347)*($O$20/($O$19/2)))^2*((($O$20+$G$20)-$G1347)/3))*$H$1177)-((PI()*((($C$19+$G$20)-$G1347)*($O$20/($O$19/2)))^2*(((($C$19+$G$20)-$G1347)*($O$20/($O$19/2)))*$AZ$22)/3)*$H$1177))),IF('Silo Levels'!$L$29="Pumping",(($D$18*$H$1177)+((PI()*(($C$21/2)^2)*($G$20-$G1347))*$H$1177))+((($D$18+$H$18)/3)*$BD$22)+(((PI()*($C$21/2)^2*(($C$21/2)*$AZ$22))/3)*$H$1177),(($D$18*$H$1177)+((PI()*(($C$21/2)^2)*($G$20-$G1347))*$H$1177))+((($D$18+$H$18)/3)*$BD$22)-(((PI()*($C$21/2)^2*(($C$21/2)*$AZ$22))/3)*$H$1177)))</f>
        <v>139904.11239189171</v>
      </c>
      <c r="I1347" s="73">
        <v>16.8</v>
      </c>
      <c r="J1347" s="79">
        <f t="shared" si="179"/>
        <v>148533.36681509152</v>
      </c>
      <c r="K1347" s="53">
        <v>16.8</v>
      </c>
      <c r="L1347" s="80">
        <f>IF($K1347&gt;$G$20,IF('Silo Levels'!$L$30="Pumping",((PI()*((($C$19+$G$20)-$K1347)*($O$20/($O$19/2)))^2*((($O$20+$G$20)-$K1347))/3)*$L$1177)+(((PI()*((($C$19+$G$20)-$K1347)*($O$20/($O$19/2)))^2*(((($C$19+$G$20)-$K1347)*($O$20/($O$19/2)))*$AZ$23))/3)*$L$1177),(((PI()*((($C$19+$G$20)-$K1347)*($O$20/($O$19/2)))^2*((($O$20+$G$20)-$K1347)/3))*$L$1177)-((PI()*((($C$19+$G$20)-$K1347)*($O$20/($O$19/2)))^2*(((($C$19+$G$20)-$K1347)*($O$20/($O$19/2)))*$AZ$23)/3)*$L$1177))),IF('Silo Levels'!$L$30="Pumping",(($D$18*$L$1177)+((PI()*(($C$21/2)^2)*($G$20-$K1347))*$L$1177))+((($D$18+$H$18)/3)*$BD$23)+(((PI()*($C$21/2)^2*(($C$21/2)*$AZ$23))/3)*$L$1177),(($D$18*$L$1177)+((PI()*(($C$21/2)^2)*($G$20-$K1347))*$L$1177))+((($D$18+$H$18)/3)*$BD$23)-(((PI()*($C$21/2)^2*(($C$21/2)*$AZ$23))/3)*$L$1177)))</f>
        <v>144504.12714514928</v>
      </c>
      <c r="M1347" s="73"/>
      <c r="N1347" s="73"/>
      <c r="O1347" s="73"/>
      <c r="P1347" s="73"/>
      <c r="Q1347" s="73"/>
      <c r="R1347" s="73"/>
      <c r="S1347" s="73"/>
      <c r="T1347" s="73"/>
      <c r="U1347" s="73"/>
      <c r="V1347" s="73"/>
      <c r="W1347" s="73"/>
      <c r="X1347" s="73"/>
      <c r="Y1347" s="73"/>
      <c r="Z1347" s="73"/>
      <c r="AA1347" s="73"/>
      <c r="AB1347" s="73"/>
      <c r="AC1347" s="73"/>
      <c r="AD1347" s="73"/>
      <c r="AE1347" s="73"/>
      <c r="AF1347" s="73"/>
      <c r="AG1347" s="73"/>
      <c r="AH1347" s="73"/>
      <c r="AI1347" s="73"/>
      <c r="AJ1347" s="73"/>
    </row>
    <row r="1348" spans="1:36" x14ac:dyDescent="0.3">
      <c r="A1348">
        <v>16.899999999999999</v>
      </c>
      <c r="B1348" s="79">
        <f t="shared" si="178"/>
        <v>141677.31327532339</v>
      </c>
      <c r="C1348" s="53">
        <v>16.899999999999999</v>
      </c>
      <c r="D1348" s="80">
        <f>IF($C1348&gt;$G$20,IF('Silo Levels'!$L$28="Pumping",((PI()*((($C$19+$G$20)-$C1348)*($O$20/($O$19/2)))^2*((($O$20+$G$20)-$C1348))/3)*$D$1177)+(((PI()*((($C$19+$G$20)-$C1348)*($O$20/($O$19/2)))^2*(((($C$19+$G$20)-$C1348)*($O$20/($O$19/2)))*$AZ$21))/3)*$D$1177),(((PI()*((($C$19+$G$20)-$C1348)*($O$20/($O$19/2)))^2*((($O$20+$G$20)-$C1348)/3))*$D$1177)-((PI()*((($C$19+$G$20)-$C1348)*($O$20/($O$19/2)))^2*(((($C$19+$G$20)-$C1348)*($O$20/($O$19/2)))*$AZ$21)/3)*$D$1177))),IF('Silo Levels'!$L$28="Pumping",(($D$18*$D$1177)+((PI()*(($C$21/2)^2)*($G$20-$C1348))*$D$1177))+((($D$18+$H$18)/3)*$BD$21)+(((PI()*($C$21/2)^2*(($C$21/2)*$AZ$21))/3)*$D$1177),(($D$18*$D$1177)+((PI()*(($C$21/2)^2)*($G$20-$C1348))*$D$1177))+((($D$18+$H$18)/3)*$BD$21)-(((PI()*($C$21/2)^2*(($C$21/2)*$AZ$21))/3)*$D$1177)))</f>
        <v>137827.15092404524</v>
      </c>
      <c r="E1348" s="73">
        <v>16.899999999999999</v>
      </c>
      <c r="F1348" s="79">
        <f t="shared" si="180"/>
        <v>143411.21454551115</v>
      </c>
      <c r="G1348" s="53">
        <v>16.899999999999999</v>
      </c>
      <c r="H1348" s="80">
        <f>IF($G1348&gt;$G$20,IF('Silo Levels'!$L$29="Pumping",((PI()*((($C$19+$G$20)-$G1348)*($O$20/($O$19/2)))^2*((($O$20+$G$20)-$G1348))/3)*$H$1177)+(((PI()*((($C$19+$G$20)-$G1348)*($O$20/($O$19/2)))^2*(((($C$19+$G$20)-$G1348)*($O$20/($O$19/2)))*$AZ$22))/3)*$H$1177),(((PI()*((($C$19+$G$20)-$G1348)*($O$20/($O$19/2)))^2*((($O$20+$G$20)-$G1348)/3))*$H$1177)-((PI()*((($C$19+$G$20)-$G1348)*($O$20/($O$19/2)))^2*(((($C$19+$G$20)-$G1348)*($O$20/($O$19/2)))*$AZ$22)/3)*$H$1177))),IF('Silo Levels'!$L$29="Pumping",(($D$18*$H$1177)+((PI()*(($C$21/2)^2)*($G$20-$G1348))*$H$1177))+((($D$18+$H$18)/3)*$BD$22)+(((PI()*($C$21/2)^2*(($C$21/2)*$AZ$22))/3)*$H$1177),(($D$18*$H$1177)+((PI()*(($C$21/2)^2)*($G$20-$G1348))*$H$1177))+((($D$18+$H$18)/3)*$BD$22)-(((PI()*($C$21/2)^2*(($C$21/2)*$AZ$22))/3)*$H$1177)))</f>
        <v>139512.92516484202</v>
      </c>
      <c r="I1348" s="73">
        <v>16.899999999999999</v>
      </c>
      <c r="J1348" s="79">
        <f t="shared" si="179"/>
        <v>148129.03893183602</v>
      </c>
      <c r="K1348" s="53">
        <v>16.899999999999999</v>
      </c>
      <c r="L1348" s="80">
        <f>IF($K1348&gt;$G$20,IF('Silo Levels'!$L$30="Pumping",((PI()*((($C$19+$G$20)-$K1348)*($O$20/($O$19/2)))^2*((($O$20+$G$20)-$K1348))/3)*$L$1177)+(((PI()*((($C$19+$G$20)-$K1348)*($O$20/($O$19/2)))^2*(((($C$19+$G$20)-$K1348)*($O$20/($O$19/2)))*$AZ$23))/3)*$L$1177),(((PI()*((($C$19+$G$20)-$K1348)*($O$20/($O$19/2)))^2*((($O$20+$G$20)-$K1348)/3))*$L$1177)-((PI()*((($C$19+$G$20)-$K1348)*($O$20/($O$19/2)))^2*(((($C$19+$G$20)-$K1348)*($O$20/($O$19/2)))*$AZ$23)/3)*$L$1177))),IF('Silo Levels'!$L$30="Pumping",(($D$18*$L$1177)+((PI()*(($C$21/2)^2)*($G$20-$K1348))*$L$1177))+((($D$18+$H$18)/3)*$BD$23)+(((PI()*($C$21/2)^2*(($C$21/2)*$AZ$23))/3)*$L$1177),(($D$18*$L$1177)+((PI()*(($C$21/2)^2)*($G$20-$K1348))*$L$1177))+((($D$18+$H$18)/3)*$BD$23)-(((PI()*($C$21/2)^2*(($C$21/2)*$AZ$23))/3)*$L$1177)))</f>
        <v>144099.79926189379</v>
      </c>
      <c r="M1348" s="73"/>
      <c r="N1348" s="73"/>
      <c r="O1348" s="73"/>
      <c r="P1348" s="73"/>
      <c r="Q1348" s="73"/>
      <c r="R1348" s="73"/>
      <c r="S1348" s="73"/>
      <c r="T1348" s="73"/>
      <c r="U1348" s="73"/>
      <c r="V1348" s="73"/>
      <c r="W1348" s="73"/>
      <c r="X1348" s="73"/>
      <c r="Y1348" s="73"/>
      <c r="Z1348" s="73"/>
      <c r="AA1348" s="73"/>
      <c r="AB1348" s="73"/>
      <c r="AC1348" s="73"/>
      <c r="AD1348" s="73"/>
      <c r="AE1348" s="73"/>
      <c r="AF1348" s="73"/>
      <c r="AG1348" s="73"/>
      <c r="AH1348" s="73"/>
      <c r="AI1348" s="73"/>
      <c r="AJ1348" s="73"/>
    </row>
    <row r="1349" spans="1:36" x14ac:dyDescent="0.3">
      <c r="A1349">
        <v>17</v>
      </c>
      <c r="B1349" s="79">
        <f t="shared" si="178"/>
        <v>141290.95552021253</v>
      </c>
      <c r="C1349" s="53">
        <v>17</v>
      </c>
      <c r="D1349" s="80">
        <f>IF($C1349&gt;$G$20,IF('Silo Levels'!$L$28="Pumping",((PI()*((($C$19+$G$20)-$C1349)*($O$20/($O$19/2)))^2*((($O$20+$G$20)-$C1349))/3)*$D$1177)+(((PI()*((($C$19+$G$20)-$C1349)*($O$20/($O$19/2)))^2*(((($C$19+$G$20)-$C1349)*($O$20/($O$19/2)))*$AZ$21))/3)*$D$1177),(((PI()*((($C$19+$G$20)-$C1349)*($O$20/($O$19/2)))^2*((($O$20+$G$20)-$C1349)/3))*$D$1177)-((PI()*((($C$19+$G$20)-$C1349)*($O$20/($O$19/2)))^2*(((($C$19+$G$20)-$C1349)*($O$20/($O$19/2)))*$AZ$21)/3)*$D$1177))),IF('Silo Levels'!$L$28="Pumping",(($D$18*$D$1177)+((PI()*(($C$21/2)^2)*($G$20-$C1349))*$D$1177))+((($D$18+$H$18)/3)*$BD$21)+(((PI()*($C$21/2)^2*(($C$21/2)*$AZ$21))/3)*$D$1177),(($D$18*$D$1177)+((PI()*(($C$21/2)^2)*($G$20-$C1349))*$D$1177))+((($D$18+$H$18)/3)*$BD$21)-(((PI()*($C$21/2)^2*(($C$21/2)*$AZ$21))/3)*$D$1177)))</f>
        <v>137440.79316893438</v>
      </c>
      <c r="E1349" s="73">
        <v>17</v>
      </c>
      <c r="F1349" s="79">
        <f t="shared" si="180"/>
        <v>143020.02731846142</v>
      </c>
      <c r="G1349" s="53">
        <v>17</v>
      </c>
      <c r="H1349" s="80">
        <f>IF($G1349&gt;$G$20,IF('Silo Levels'!$L$29="Pumping",((PI()*((($C$19+$G$20)-$G1349)*($O$20/($O$19/2)))^2*((($O$20+$G$20)-$G1349))/3)*$H$1177)+(((PI()*((($C$19+$G$20)-$G1349)*($O$20/($O$19/2)))^2*(((($C$19+$G$20)-$G1349)*($O$20/($O$19/2)))*$AZ$22))/3)*$H$1177),(((PI()*((($C$19+$G$20)-$G1349)*($O$20/($O$19/2)))^2*((($O$20+$G$20)-$G1349)/3))*$H$1177)-((PI()*((($C$19+$G$20)-$G1349)*($O$20/($O$19/2)))^2*(((($C$19+$G$20)-$G1349)*($O$20/($O$19/2)))*$AZ$22)/3)*$H$1177))),IF('Silo Levels'!$L$29="Pumping",(($D$18*$H$1177)+((PI()*(($C$21/2)^2)*($G$20-$G1349))*$H$1177))+((($D$18+$H$18)/3)*$BD$22)+(((PI()*($C$21/2)^2*(($C$21/2)*$AZ$22))/3)*$H$1177),(($D$18*$H$1177)+((PI()*(($C$21/2)^2)*($G$20-$G1349))*$H$1177))+((($D$18+$H$18)/3)*$BD$22)-(((PI()*($C$21/2)^2*(($C$21/2)*$AZ$22))/3)*$H$1177)))</f>
        <v>139121.73793779229</v>
      </c>
      <c r="I1349" s="73">
        <v>17</v>
      </c>
      <c r="J1349" s="79">
        <f t="shared" si="179"/>
        <v>147724.71104858047</v>
      </c>
      <c r="K1349" s="53">
        <v>17</v>
      </c>
      <c r="L1349" s="80">
        <f>IF($K1349&gt;$G$20,IF('Silo Levels'!$L$30="Pumping",((PI()*((($C$19+$G$20)-$K1349)*($O$20/($O$19/2)))^2*((($O$20+$G$20)-$K1349))/3)*$L$1177)+(((PI()*((($C$19+$G$20)-$K1349)*($O$20/($O$19/2)))^2*(((($C$19+$G$20)-$K1349)*($O$20/($O$19/2)))*$AZ$23))/3)*$L$1177),(((PI()*((($C$19+$G$20)-$K1349)*($O$20/($O$19/2)))^2*((($O$20+$G$20)-$K1349)/3))*$L$1177)-((PI()*((($C$19+$G$20)-$K1349)*($O$20/($O$19/2)))^2*(((($C$19+$G$20)-$K1349)*($O$20/($O$19/2)))*$AZ$23)/3)*$L$1177))),IF('Silo Levels'!$L$30="Pumping",(($D$18*$L$1177)+((PI()*(($C$21/2)^2)*($G$20-$K1349))*$L$1177))+((($D$18+$H$18)/3)*$BD$23)+(((PI()*($C$21/2)^2*(($C$21/2)*$AZ$23))/3)*$L$1177),(($D$18*$L$1177)+((PI()*(($C$21/2)^2)*($G$20-$K1349))*$L$1177))+((($D$18+$H$18)/3)*$BD$23)-(((PI()*($C$21/2)^2*(($C$21/2)*$AZ$23))/3)*$L$1177)))</f>
        <v>143695.47137863823</v>
      </c>
      <c r="M1349" s="73"/>
      <c r="N1349" s="73"/>
      <c r="O1349" s="73"/>
      <c r="P1349" s="73"/>
      <c r="Q1349" s="73"/>
      <c r="R1349" s="73"/>
      <c r="S1349" s="73"/>
      <c r="T1349" s="73"/>
      <c r="U1349" s="73"/>
      <c r="V1349" s="73"/>
      <c r="W1349" s="73"/>
      <c r="X1349" s="73"/>
      <c r="Y1349" s="73"/>
      <c r="Z1349" s="73"/>
      <c r="AA1349" s="73"/>
      <c r="AB1349" s="73"/>
      <c r="AC1349" s="73"/>
      <c r="AD1349" s="73"/>
      <c r="AE1349" s="73"/>
      <c r="AF1349" s="73"/>
      <c r="AG1349" s="73"/>
      <c r="AH1349" s="73"/>
      <c r="AI1349" s="73"/>
      <c r="AJ1349" s="73"/>
    </row>
    <row r="1350" spans="1:36" x14ac:dyDescent="0.3">
      <c r="A1350">
        <v>17.100000000000001</v>
      </c>
      <c r="B1350" s="79">
        <f t="shared" si="178"/>
        <v>140904.59776510167</v>
      </c>
      <c r="C1350" s="53">
        <v>17.100000000000001</v>
      </c>
      <c r="D1350" s="80">
        <f>IF($C1350&gt;$G$20,IF('Silo Levels'!$L$28="Pumping",((PI()*((($C$19+$G$20)-$C1350)*($O$20/($O$19/2)))^2*((($O$20+$G$20)-$C1350))/3)*$D$1177)+(((PI()*((($C$19+$G$20)-$C1350)*($O$20/($O$19/2)))^2*(((($C$19+$G$20)-$C1350)*($O$20/($O$19/2)))*$AZ$21))/3)*$D$1177),(((PI()*((($C$19+$G$20)-$C1350)*($O$20/($O$19/2)))^2*((($O$20+$G$20)-$C1350)/3))*$D$1177)-((PI()*((($C$19+$G$20)-$C1350)*($O$20/($O$19/2)))^2*(((($C$19+$G$20)-$C1350)*($O$20/($O$19/2)))*$AZ$21)/3)*$D$1177))),IF('Silo Levels'!$L$28="Pumping",(($D$18*$D$1177)+((PI()*(($C$21/2)^2)*($G$20-$C1350))*$D$1177))+((($D$18+$H$18)/3)*$BD$21)+(((PI()*($C$21/2)^2*(($C$21/2)*$AZ$21))/3)*$D$1177),(($D$18*$D$1177)+((PI()*(($C$21/2)^2)*($G$20-$C1350))*$D$1177))+((($D$18+$H$18)/3)*$BD$21)-(((PI()*($C$21/2)^2*(($C$21/2)*$AZ$21))/3)*$D$1177)))</f>
        <v>137054.43541382352</v>
      </c>
      <c r="E1350" s="73">
        <v>17.100000000000001</v>
      </c>
      <c r="F1350" s="79">
        <f t="shared" si="180"/>
        <v>142628.84009141169</v>
      </c>
      <c r="G1350" s="53">
        <v>17.100000000000001</v>
      </c>
      <c r="H1350" s="80">
        <f>IF($G1350&gt;$G$20,IF('Silo Levels'!$L$29="Pumping",((PI()*((($C$19+$G$20)-$G1350)*($O$20/($O$19/2)))^2*((($O$20+$G$20)-$G1350))/3)*$H$1177)+(((PI()*((($C$19+$G$20)-$G1350)*($O$20/($O$19/2)))^2*(((($C$19+$G$20)-$G1350)*($O$20/($O$19/2)))*$AZ$22))/3)*$H$1177),(((PI()*((($C$19+$G$20)-$G1350)*($O$20/($O$19/2)))^2*((($O$20+$G$20)-$G1350)/3))*$H$1177)-((PI()*((($C$19+$G$20)-$G1350)*($O$20/($O$19/2)))^2*(((($C$19+$G$20)-$G1350)*($O$20/($O$19/2)))*$AZ$22)/3)*$H$1177))),IF('Silo Levels'!$L$29="Pumping",(($D$18*$H$1177)+((PI()*(($C$21/2)^2)*($G$20-$G1350))*$H$1177))+((($D$18+$H$18)/3)*$BD$22)+(((PI()*($C$21/2)^2*(($C$21/2)*$AZ$22))/3)*$H$1177),(($D$18*$H$1177)+((PI()*(($C$21/2)^2)*($G$20-$G1350))*$H$1177))+((($D$18+$H$18)/3)*$BD$22)-(((PI()*($C$21/2)^2*(($C$21/2)*$AZ$22))/3)*$H$1177)))</f>
        <v>138730.55071074257</v>
      </c>
      <c r="I1350" s="73">
        <v>17.100000000000001</v>
      </c>
      <c r="J1350" s="79">
        <f t="shared" si="179"/>
        <v>147320.38316532495</v>
      </c>
      <c r="K1350" s="53">
        <v>17.100000000000001</v>
      </c>
      <c r="L1350" s="80">
        <f>IF($K1350&gt;$G$20,IF('Silo Levels'!$L$30="Pumping",((PI()*((($C$19+$G$20)-$K1350)*($O$20/($O$19/2)))^2*((($O$20+$G$20)-$K1350))/3)*$L$1177)+(((PI()*((($C$19+$G$20)-$K1350)*($O$20/($O$19/2)))^2*(((($C$19+$G$20)-$K1350)*($O$20/($O$19/2)))*$AZ$23))/3)*$L$1177),(((PI()*((($C$19+$G$20)-$K1350)*($O$20/($O$19/2)))^2*((($O$20+$G$20)-$K1350)/3))*$L$1177)-((PI()*((($C$19+$G$20)-$K1350)*($O$20/($O$19/2)))^2*(((($C$19+$G$20)-$K1350)*($O$20/($O$19/2)))*$AZ$23)/3)*$L$1177))),IF('Silo Levels'!$L$30="Pumping",(($D$18*$L$1177)+((PI()*(($C$21/2)^2)*($G$20-$K1350))*$L$1177))+((($D$18+$H$18)/3)*$BD$23)+(((PI()*($C$21/2)^2*(($C$21/2)*$AZ$23))/3)*$L$1177),(($D$18*$L$1177)+((PI()*(($C$21/2)^2)*($G$20-$K1350))*$L$1177))+((($D$18+$H$18)/3)*$BD$23)-(((PI()*($C$21/2)^2*(($C$21/2)*$AZ$23))/3)*$L$1177)))</f>
        <v>143291.14349538271</v>
      </c>
      <c r="M1350" s="73"/>
      <c r="N1350" s="73"/>
      <c r="O1350" s="73"/>
      <c r="P1350" s="73"/>
      <c r="Q1350" s="73"/>
      <c r="R1350" s="73"/>
      <c r="S1350" s="73"/>
      <c r="T1350" s="73"/>
      <c r="U1350" s="73"/>
      <c r="V1350" s="73"/>
      <c r="W1350" s="73"/>
      <c r="X1350" s="73"/>
      <c r="Y1350" s="73"/>
      <c r="Z1350" s="73"/>
      <c r="AA1350" s="73"/>
      <c r="AB1350" s="73"/>
      <c r="AC1350" s="73"/>
      <c r="AD1350" s="73"/>
      <c r="AE1350" s="73"/>
      <c r="AF1350" s="73"/>
      <c r="AG1350" s="73"/>
      <c r="AH1350" s="73"/>
      <c r="AI1350" s="73"/>
      <c r="AJ1350" s="73"/>
    </row>
    <row r="1351" spans="1:36" x14ac:dyDescent="0.3">
      <c r="A1351">
        <v>17.2</v>
      </c>
      <c r="B1351" s="79">
        <f t="shared" si="178"/>
        <v>140518.24000999087</v>
      </c>
      <c r="C1351" s="53">
        <v>17.2</v>
      </c>
      <c r="D1351" s="80">
        <f>IF($C1351&gt;$G$20,IF('Silo Levels'!$L$28="Pumping",((PI()*((($C$19+$G$20)-$C1351)*($O$20/($O$19/2)))^2*((($O$20+$G$20)-$C1351))/3)*$D$1177)+(((PI()*((($C$19+$G$20)-$C1351)*($O$20/($O$19/2)))^2*(((($C$19+$G$20)-$C1351)*($O$20/($O$19/2)))*$AZ$21))/3)*$D$1177),(((PI()*((($C$19+$G$20)-$C1351)*($O$20/($O$19/2)))^2*((($O$20+$G$20)-$C1351)/3))*$D$1177)-((PI()*((($C$19+$G$20)-$C1351)*($O$20/($O$19/2)))^2*(((($C$19+$G$20)-$C1351)*($O$20/($O$19/2)))*$AZ$21)/3)*$D$1177))),IF('Silo Levels'!$L$28="Pumping",(($D$18*$D$1177)+((PI()*(($C$21/2)^2)*($G$20-$C1351))*$D$1177))+((($D$18+$H$18)/3)*$BD$21)+(((PI()*($C$21/2)^2*(($C$21/2)*$AZ$21))/3)*$D$1177),(($D$18*$D$1177)+((PI()*(($C$21/2)^2)*($G$20-$C1351))*$D$1177))+((($D$18+$H$18)/3)*$BD$21)-(((PI()*($C$21/2)^2*(($C$21/2)*$AZ$21))/3)*$D$1177)))</f>
        <v>136668.07765871272</v>
      </c>
      <c r="E1351" s="73">
        <v>17.2</v>
      </c>
      <c r="F1351" s="79">
        <f t="shared" si="180"/>
        <v>142237.652864362</v>
      </c>
      <c r="G1351" s="53">
        <v>17.2</v>
      </c>
      <c r="H1351" s="80">
        <f>IF($G1351&gt;$G$20,IF('Silo Levels'!$L$29="Pumping",((PI()*((($C$19+$G$20)-$G1351)*($O$20/($O$19/2)))^2*((($O$20+$G$20)-$G1351))/3)*$H$1177)+(((PI()*((($C$19+$G$20)-$G1351)*($O$20/($O$19/2)))^2*(((($C$19+$G$20)-$G1351)*($O$20/($O$19/2)))*$AZ$22))/3)*$H$1177),(((PI()*((($C$19+$G$20)-$G1351)*($O$20/($O$19/2)))^2*((($O$20+$G$20)-$G1351)/3))*$H$1177)-((PI()*((($C$19+$G$20)-$G1351)*($O$20/($O$19/2)))^2*(((($C$19+$G$20)-$G1351)*($O$20/($O$19/2)))*$AZ$22)/3)*$H$1177))),IF('Silo Levels'!$L$29="Pumping",(($D$18*$H$1177)+((PI()*(($C$21/2)^2)*($G$20-$G1351))*$H$1177))+((($D$18+$H$18)/3)*$BD$22)+(((PI()*($C$21/2)^2*(($C$21/2)*$AZ$22))/3)*$H$1177),(($D$18*$H$1177)+((PI()*(($C$21/2)^2)*($G$20-$G1351))*$H$1177))+((($D$18+$H$18)/3)*$BD$22)-(((PI()*($C$21/2)^2*(($C$21/2)*$AZ$22))/3)*$H$1177)))</f>
        <v>138339.36348369287</v>
      </c>
      <c r="I1351" s="73">
        <v>17.2</v>
      </c>
      <c r="J1351" s="79">
        <f t="shared" si="179"/>
        <v>146916.05528206943</v>
      </c>
      <c r="K1351" s="53">
        <v>17.2</v>
      </c>
      <c r="L1351" s="80">
        <f>IF($K1351&gt;$G$20,IF('Silo Levels'!$L$30="Pumping",((PI()*((($C$19+$G$20)-$K1351)*($O$20/($O$19/2)))^2*((($O$20+$G$20)-$K1351))/3)*$L$1177)+(((PI()*((($C$19+$G$20)-$K1351)*($O$20/($O$19/2)))^2*(((($C$19+$G$20)-$K1351)*($O$20/($O$19/2)))*$AZ$23))/3)*$L$1177),(((PI()*((($C$19+$G$20)-$K1351)*($O$20/($O$19/2)))^2*((($O$20+$G$20)-$K1351)/3))*$L$1177)-((PI()*((($C$19+$G$20)-$K1351)*($O$20/($O$19/2)))^2*(((($C$19+$G$20)-$K1351)*($O$20/($O$19/2)))*$AZ$23)/3)*$L$1177))),IF('Silo Levels'!$L$30="Pumping",(($D$18*$L$1177)+((PI()*(($C$21/2)^2)*($G$20-$K1351))*$L$1177))+((($D$18+$H$18)/3)*$BD$23)+(((PI()*($C$21/2)^2*(($C$21/2)*$AZ$23))/3)*$L$1177),(($D$18*$L$1177)+((PI()*(($C$21/2)^2)*($G$20-$K1351))*$L$1177))+((($D$18+$H$18)/3)*$BD$23)-(((PI()*($C$21/2)^2*(($C$21/2)*$AZ$23))/3)*$L$1177)))</f>
        <v>142886.81561212719</v>
      </c>
      <c r="M1351" s="73"/>
      <c r="N1351" s="73"/>
      <c r="O1351" s="73"/>
      <c r="P1351" s="73"/>
      <c r="Q1351" s="73"/>
      <c r="R1351" s="73"/>
      <c r="S1351" s="73"/>
      <c r="T1351" s="73"/>
      <c r="U1351" s="73"/>
      <c r="V1351" s="73"/>
      <c r="W1351" s="73"/>
      <c r="X1351" s="73"/>
      <c r="Y1351" s="73"/>
      <c r="Z1351" s="73"/>
      <c r="AA1351" s="73"/>
      <c r="AB1351" s="73"/>
      <c r="AC1351" s="73"/>
      <c r="AD1351" s="73"/>
      <c r="AE1351" s="73"/>
      <c r="AF1351" s="73"/>
      <c r="AG1351" s="73"/>
      <c r="AH1351" s="73"/>
      <c r="AI1351" s="73"/>
      <c r="AJ1351" s="73"/>
    </row>
    <row r="1352" spans="1:36" x14ac:dyDescent="0.3">
      <c r="A1352">
        <v>17.3</v>
      </c>
      <c r="B1352" s="79">
        <f t="shared" si="178"/>
        <v>140131.88225488001</v>
      </c>
      <c r="C1352" s="53">
        <v>17.3</v>
      </c>
      <c r="D1352" s="80">
        <f>IF($C1352&gt;$G$20,IF('Silo Levels'!$L$28="Pumping",((PI()*((($C$19+$G$20)-$C1352)*($O$20/($O$19/2)))^2*((($O$20+$G$20)-$C1352))/3)*$D$1177)+(((PI()*((($C$19+$G$20)-$C1352)*($O$20/($O$19/2)))^2*(((($C$19+$G$20)-$C1352)*($O$20/($O$19/2)))*$AZ$21))/3)*$D$1177),(((PI()*((($C$19+$G$20)-$C1352)*($O$20/($O$19/2)))^2*((($O$20+$G$20)-$C1352)/3))*$D$1177)-((PI()*((($C$19+$G$20)-$C1352)*($O$20/($O$19/2)))^2*(((($C$19+$G$20)-$C1352)*($O$20/($O$19/2)))*$AZ$21)/3)*$D$1177))),IF('Silo Levels'!$L$28="Pumping",(($D$18*$D$1177)+((PI()*(($C$21/2)^2)*($G$20-$C1352))*$D$1177))+((($D$18+$H$18)/3)*$BD$21)+(((PI()*($C$21/2)^2*(($C$21/2)*$AZ$21))/3)*$D$1177),(($D$18*$D$1177)+((PI()*(($C$21/2)^2)*($G$20-$C1352))*$D$1177))+((($D$18+$H$18)/3)*$BD$21)-(((PI()*($C$21/2)^2*(($C$21/2)*$AZ$21))/3)*$D$1177)))</f>
        <v>136281.71990360186</v>
      </c>
      <c r="E1352" s="73">
        <v>17.3</v>
      </c>
      <c r="F1352" s="79">
        <f t="shared" si="180"/>
        <v>141846.46563731224</v>
      </c>
      <c r="G1352" s="53">
        <v>17.3</v>
      </c>
      <c r="H1352" s="80">
        <f>IF($G1352&gt;$G$20,IF('Silo Levels'!$L$29="Pumping",((PI()*((($C$19+$G$20)-$G1352)*($O$20/($O$19/2)))^2*((($O$20+$G$20)-$G1352))/3)*$H$1177)+(((PI()*((($C$19+$G$20)-$G1352)*($O$20/($O$19/2)))^2*(((($C$19+$G$20)-$G1352)*($O$20/($O$19/2)))*$AZ$22))/3)*$H$1177),(((PI()*((($C$19+$G$20)-$G1352)*($O$20/($O$19/2)))^2*((($O$20+$G$20)-$G1352)/3))*$H$1177)-((PI()*((($C$19+$G$20)-$G1352)*($O$20/($O$19/2)))^2*(((($C$19+$G$20)-$G1352)*($O$20/($O$19/2)))*$AZ$22)/3)*$H$1177))),IF('Silo Levels'!$L$29="Pumping",(($D$18*$H$1177)+((PI()*(($C$21/2)^2)*($G$20-$G1352))*$H$1177))+((($D$18+$H$18)/3)*$BD$22)+(((PI()*($C$21/2)^2*(($C$21/2)*$AZ$22))/3)*$H$1177),(($D$18*$H$1177)+((PI()*(($C$21/2)^2)*($G$20-$G1352))*$H$1177))+((($D$18+$H$18)/3)*$BD$22)-(((PI()*($C$21/2)^2*(($C$21/2)*$AZ$22))/3)*$H$1177)))</f>
        <v>137948.17625664311</v>
      </c>
      <c r="I1352" s="73">
        <v>17.3</v>
      </c>
      <c r="J1352" s="79">
        <f t="shared" si="179"/>
        <v>146511.72739881388</v>
      </c>
      <c r="K1352" s="53">
        <v>17.3</v>
      </c>
      <c r="L1352" s="80">
        <f>IF($K1352&gt;$G$20,IF('Silo Levels'!$L$30="Pumping",((PI()*((($C$19+$G$20)-$K1352)*($O$20/($O$19/2)))^2*((($O$20+$G$20)-$K1352))/3)*$L$1177)+(((PI()*((($C$19+$G$20)-$K1352)*($O$20/($O$19/2)))^2*(((($C$19+$G$20)-$K1352)*($O$20/($O$19/2)))*$AZ$23))/3)*$L$1177),(((PI()*((($C$19+$G$20)-$K1352)*($O$20/($O$19/2)))^2*((($O$20+$G$20)-$K1352)/3))*$L$1177)-((PI()*((($C$19+$G$20)-$K1352)*($O$20/($O$19/2)))^2*(((($C$19+$G$20)-$K1352)*($O$20/($O$19/2)))*$AZ$23)/3)*$L$1177))),IF('Silo Levels'!$L$30="Pumping",(($D$18*$L$1177)+((PI()*(($C$21/2)^2)*($G$20-$K1352))*$L$1177))+((($D$18+$H$18)/3)*$BD$23)+(((PI()*($C$21/2)^2*(($C$21/2)*$AZ$23))/3)*$L$1177),(($D$18*$L$1177)+((PI()*(($C$21/2)^2)*($G$20-$K1352))*$L$1177))+((($D$18+$H$18)/3)*$BD$23)-(((PI()*($C$21/2)^2*(($C$21/2)*$AZ$23))/3)*$L$1177)))</f>
        <v>142482.48772887164</v>
      </c>
      <c r="M1352" s="73"/>
      <c r="N1352" s="73"/>
      <c r="O1352" s="73"/>
      <c r="P1352" s="73"/>
      <c r="Q1352" s="73"/>
      <c r="R1352" s="73"/>
      <c r="S1352" s="73"/>
      <c r="T1352" s="73"/>
      <c r="U1352" s="73"/>
      <c r="V1352" s="73"/>
      <c r="W1352" s="73"/>
      <c r="X1352" s="73"/>
      <c r="Y1352" s="73"/>
      <c r="Z1352" s="73"/>
      <c r="AA1352" s="73"/>
      <c r="AB1352" s="73"/>
      <c r="AC1352" s="73"/>
      <c r="AD1352" s="73"/>
      <c r="AE1352" s="73"/>
      <c r="AF1352" s="73"/>
      <c r="AG1352" s="73"/>
      <c r="AH1352" s="73"/>
      <c r="AI1352" s="73"/>
      <c r="AJ1352" s="73"/>
    </row>
    <row r="1353" spans="1:36" x14ac:dyDescent="0.3">
      <c r="A1353">
        <v>17.399999999999999</v>
      </c>
      <c r="B1353" s="79">
        <f t="shared" si="178"/>
        <v>139745.52449976918</v>
      </c>
      <c r="C1353" s="53">
        <v>17.399999999999999</v>
      </c>
      <c r="D1353" s="80">
        <f>IF($C1353&gt;$G$20,IF('Silo Levels'!$L$28="Pumping",((PI()*((($C$19+$G$20)-$C1353)*($O$20/($O$19/2)))^2*((($O$20+$G$20)-$C1353))/3)*$D$1177)+(((PI()*((($C$19+$G$20)-$C1353)*($O$20/($O$19/2)))^2*(((($C$19+$G$20)-$C1353)*($O$20/($O$19/2)))*$AZ$21))/3)*$D$1177),(((PI()*((($C$19+$G$20)-$C1353)*($O$20/($O$19/2)))^2*((($O$20+$G$20)-$C1353)/3))*$D$1177)-((PI()*((($C$19+$G$20)-$C1353)*($O$20/($O$19/2)))^2*(((($C$19+$G$20)-$C1353)*($O$20/($O$19/2)))*$AZ$21)/3)*$D$1177))),IF('Silo Levels'!$L$28="Pumping",(($D$18*$D$1177)+((PI()*(($C$21/2)^2)*($G$20-$C1353))*$D$1177))+((($D$18+$H$18)/3)*$BD$21)+(((PI()*($C$21/2)^2*(($C$21/2)*$AZ$21))/3)*$D$1177),(($D$18*$D$1177)+((PI()*(($C$21/2)^2)*($G$20-$C1353))*$D$1177))+((($D$18+$H$18)/3)*$BD$21)-(((PI()*($C$21/2)^2*(($C$21/2)*$AZ$21))/3)*$D$1177)))</f>
        <v>135895.36214849103</v>
      </c>
      <c r="E1353" s="73">
        <v>17.399999999999999</v>
      </c>
      <c r="F1353" s="79">
        <f t="shared" si="180"/>
        <v>141455.27841026254</v>
      </c>
      <c r="G1353" s="53">
        <v>17.399999999999999</v>
      </c>
      <c r="H1353" s="80">
        <f>IF($G1353&gt;$G$20,IF('Silo Levels'!$L$29="Pumping",((PI()*((($C$19+$G$20)-$G1353)*($O$20/($O$19/2)))^2*((($O$20+$G$20)-$G1353))/3)*$H$1177)+(((PI()*((($C$19+$G$20)-$G1353)*($O$20/($O$19/2)))^2*(((($C$19+$G$20)-$G1353)*($O$20/($O$19/2)))*$AZ$22))/3)*$H$1177),(((PI()*((($C$19+$G$20)-$G1353)*($O$20/($O$19/2)))^2*((($O$20+$G$20)-$G1353)/3))*$H$1177)-((PI()*((($C$19+$G$20)-$G1353)*($O$20/($O$19/2)))^2*(((($C$19+$G$20)-$G1353)*($O$20/($O$19/2)))*$AZ$22)/3)*$H$1177))),IF('Silo Levels'!$L$29="Pumping",(($D$18*$H$1177)+((PI()*(($C$21/2)^2)*($G$20-$G1353))*$H$1177))+((($D$18+$H$18)/3)*$BD$22)+(((PI()*($C$21/2)^2*(($C$21/2)*$AZ$22))/3)*$H$1177),(($D$18*$H$1177)+((PI()*(($C$21/2)^2)*($G$20-$G1353))*$H$1177))+((($D$18+$H$18)/3)*$BD$22)-(((PI()*($C$21/2)^2*(($C$21/2)*$AZ$22))/3)*$H$1177)))</f>
        <v>137556.98902959342</v>
      </c>
      <c r="I1353" s="73">
        <v>17.399999999999999</v>
      </c>
      <c r="J1353" s="79">
        <f t="shared" si="179"/>
        <v>146107.39951555838</v>
      </c>
      <c r="K1353" s="53">
        <v>17.399999999999999</v>
      </c>
      <c r="L1353" s="80">
        <f>IF($K1353&gt;$G$20,IF('Silo Levels'!$L$30="Pumping",((PI()*((($C$19+$G$20)-$K1353)*($O$20/($O$19/2)))^2*((($O$20+$G$20)-$K1353))/3)*$L$1177)+(((PI()*((($C$19+$G$20)-$K1353)*($O$20/($O$19/2)))^2*(((($C$19+$G$20)-$K1353)*($O$20/($O$19/2)))*$AZ$23))/3)*$L$1177),(((PI()*((($C$19+$G$20)-$K1353)*($O$20/($O$19/2)))^2*((($O$20+$G$20)-$K1353)/3))*$L$1177)-((PI()*((($C$19+$G$20)-$K1353)*($O$20/($O$19/2)))^2*(((($C$19+$G$20)-$K1353)*($O$20/($O$19/2)))*$AZ$23)/3)*$L$1177))),IF('Silo Levels'!$L$30="Pumping",(($D$18*$L$1177)+((PI()*(($C$21/2)^2)*($G$20-$K1353))*$L$1177))+((($D$18+$H$18)/3)*$BD$23)+(((PI()*($C$21/2)^2*(($C$21/2)*$AZ$23))/3)*$L$1177),(($D$18*$L$1177)+((PI()*(($C$21/2)^2)*($G$20-$K1353))*$L$1177))+((($D$18+$H$18)/3)*$BD$23)-(((PI()*($C$21/2)^2*(($C$21/2)*$AZ$23))/3)*$L$1177)))</f>
        <v>142078.15984561614</v>
      </c>
      <c r="M1353" s="73"/>
      <c r="N1353" s="73"/>
      <c r="O1353" s="73"/>
      <c r="P1353" s="73"/>
      <c r="Q1353" s="73"/>
      <c r="R1353" s="73"/>
      <c r="S1353" s="73"/>
      <c r="T1353" s="73"/>
      <c r="U1353" s="73"/>
      <c r="V1353" s="73"/>
      <c r="W1353" s="73"/>
      <c r="X1353" s="73"/>
      <c r="Y1353" s="73"/>
      <c r="Z1353" s="73"/>
      <c r="AA1353" s="73"/>
      <c r="AB1353" s="73"/>
      <c r="AC1353" s="73"/>
      <c r="AD1353" s="73"/>
      <c r="AE1353" s="73"/>
      <c r="AF1353" s="73"/>
      <c r="AG1353" s="73"/>
      <c r="AH1353" s="73"/>
      <c r="AI1353" s="73"/>
      <c r="AJ1353" s="73"/>
    </row>
    <row r="1354" spans="1:36" x14ac:dyDescent="0.3">
      <c r="A1354">
        <v>17.5</v>
      </c>
      <c r="B1354" s="79">
        <f t="shared" si="178"/>
        <v>139359.16674465835</v>
      </c>
      <c r="C1354" s="53">
        <v>17.5</v>
      </c>
      <c r="D1354" s="80">
        <f>IF($C1354&gt;$G$20,IF('Silo Levels'!$L$28="Pumping",((PI()*((($C$19+$G$20)-$C1354)*($O$20/($O$19/2)))^2*((($O$20+$G$20)-$C1354))/3)*$D$1177)+(((PI()*((($C$19+$G$20)-$C1354)*($O$20/($O$19/2)))^2*(((($C$19+$G$20)-$C1354)*($O$20/($O$19/2)))*$AZ$21))/3)*$D$1177),(((PI()*((($C$19+$G$20)-$C1354)*($O$20/($O$19/2)))^2*((($O$20+$G$20)-$C1354)/3))*$D$1177)-((PI()*((($C$19+$G$20)-$C1354)*($O$20/($O$19/2)))^2*(((($C$19+$G$20)-$C1354)*($O$20/($O$19/2)))*$AZ$21)/3)*$D$1177))),IF('Silo Levels'!$L$28="Pumping",(($D$18*$D$1177)+((PI()*(($C$21/2)^2)*($G$20-$C1354))*$D$1177))+((($D$18+$H$18)/3)*$BD$21)+(((PI()*($C$21/2)^2*(($C$21/2)*$AZ$21))/3)*$D$1177),(($D$18*$D$1177)+((PI()*(($C$21/2)^2)*($G$20-$C1354))*$D$1177))+((($D$18+$H$18)/3)*$BD$21)-(((PI()*($C$21/2)^2*(($C$21/2)*$AZ$21))/3)*$D$1177)))</f>
        <v>135509.00439338019</v>
      </c>
      <c r="E1354" s="73">
        <v>17.5</v>
      </c>
      <c r="F1354" s="79">
        <f t="shared" si="180"/>
        <v>141064.09118321279</v>
      </c>
      <c r="G1354" s="53">
        <v>17.5</v>
      </c>
      <c r="H1354" s="80">
        <f>IF($G1354&gt;$G$20,IF('Silo Levels'!$L$29="Pumping",((PI()*((($C$19+$G$20)-$G1354)*($O$20/($O$19/2)))^2*((($O$20+$G$20)-$G1354))/3)*$H$1177)+(((PI()*((($C$19+$G$20)-$G1354)*($O$20/($O$19/2)))^2*(((($C$19+$G$20)-$G1354)*($O$20/($O$19/2)))*$AZ$22))/3)*$H$1177),(((PI()*((($C$19+$G$20)-$G1354)*($O$20/($O$19/2)))^2*((($O$20+$G$20)-$G1354)/3))*$H$1177)-((PI()*((($C$19+$G$20)-$G1354)*($O$20/($O$19/2)))^2*(((($C$19+$G$20)-$G1354)*($O$20/($O$19/2)))*$AZ$22)/3)*$H$1177))),IF('Silo Levels'!$L$29="Pumping",(($D$18*$H$1177)+((PI()*(($C$21/2)^2)*($G$20-$G1354))*$H$1177))+((($D$18+$H$18)/3)*$BD$22)+(((PI()*($C$21/2)^2*(($C$21/2)*$AZ$22))/3)*$H$1177),(($D$18*$H$1177)+((PI()*(($C$21/2)^2)*($G$20-$G1354))*$H$1177))+((($D$18+$H$18)/3)*$BD$22)-(((PI()*($C$21/2)^2*(($C$21/2)*$AZ$22))/3)*$H$1177)))</f>
        <v>137165.80180254366</v>
      </c>
      <c r="I1354" s="73">
        <v>17.5</v>
      </c>
      <c r="J1354" s="79">
        <f t="shared" si="179"/>
        <v>145703.07163230286</v>
      </c>
      <c r="K1354" s="53">
        <v>17.5</v>
      </c>
      <c r="L1354" s="80">
        <f>IF($K1354&gt;$G$20,IF('Silo Levels'!$L$30="Pumping",((PI()*((($C$19+$G$20)-$K1354)*($O$20/($O$19/2)))^2*((($O$20+$G$20)-$K1354))/3)*$L$1177)+(((PI()*((($C$19+$G$20)-$K1354)*($O$20/($O$19/2)))^2*(((($C$19+$G$20)-$K1354)*($O$20/($O$19/2)))*$AZ$23))/3)*$L$1177),(((PI()*((($C$19+$G$20)-$K1354)*($O$20/($O$19/2)))^2*((($O$20+$G$20)-$K1354)/3))*$L$1177)-((PI()*((($C$19+$G$20)-$K1354)*($O$20/($O$19/2)))^2*(((($C$19+$G$20)-$K1354)*($O$20/($O$19/2)))*$AZ$23)/3)*$L$1177))),IF('Silo Levels'!$L$30="Pumping",(($D$18*$L$1177)+((PI()*(($C$21/2)^2)*($G$20-$K1354))*$L$1177))+((($D$18+$H$18)/3)*$BD$23)+(((PI()*($C$21/2)^2*(($C$21/2)*$AZ$23))/3)*$L$1177),(($D$18*$L$1177)+((PI()*(($C$21/2)^2)*($G$20-$K1354))*$L$1177))+((($D$18+$H$18)/3)*$BD$23)-(((PI()*($C$21/2)^2*(($C$21/2)*$AZ$23))/3)*$L$1177)))</f>
        <v>141673.83196236062</v>
      </c>
      <c r="M1354" s="73"/>
      <c r="N1354" s="73"/>
      <c r="O1354" s="73"/>
      <c r="P1354" s="73"/>
      <c r="Q1354" s="73"/>
      <c r="R1354" s="73"/>
      <c r="S1354" s="73"/>
      <c r="T1354" s="73"/>
      <c r="U1354" s="73"/>
      <c r="V1354" s="73"/>
      <c r="W1354" s="73"/>
      <c r="X1354" s="73"/>
      <c r="Y1354" s="73"/>
      <c r="Z1354" s="73"/>
      <c r="AA1354" s="73"/>
      <c r="AB1354" s="73"/>
      <c r="AC1354" s="73"/>
      <c r="AD1354" s="73"/>
      <c r="AE1354" s="73"/>
      <c r="AF1354" s="73"/>
      <c r="AG1354" s="73"/>
      <c r="AH1354" s="73"/>
      <c r="AI1354" s="73"/>
      <c r="AJ1354" s="73"/>
    </row>
    <row r="1355" spans="1:36" x14ac:dyDescent="0.3">
      <c r="A1355">
        <v>17.600000000000001</v>
      </c>
      <c r="B1355" s="79">
        <f t="shared" si="178"/>
        <v>138972.80898954748</v>
      </c>
      <c r="C1355" s="53">
        <v>17.600000000000001</v>
      </c>
      <c r="D1355" s="80">
        <f>IF($C1355&gt;$G$20,IF('Silo Levels'!$L$28="Pumping",((PI()*((($C$19+$G$20)-$C1355)*($O$20/($O$19/2)))^2*((($O$20+$G$20)-$C1355))/3)*$D$1177)+(((PI()*((($C$19+$G$20)-$C1355)*($O$20/($O$19/2)))^2*(((($C$19+$G$20)-$C1355)*($O$20/($O$19/2)))*$AZ$21))/3)*$D$1177),(((PI()*((($C$19+$G$20)-$C1355)*($O$20/($O$19/2)))^2*((($O$20+$G$20)-$C1355)/3))*$D$1177)-((PI()*((($C$19+$G$20)-$C1355)*($O$20/($O$19/2)))^2*(((($C$19+$G$20)-$C1355)*($O$20/($O$19/2)))*$AZ$21)/3)*$D$1177))),IF('Silo Levels'!$L$28="Pumping",(($D$18*$D$1177)+((PI()*(($C$21/2)^2)*($G$20-$C1355))*$D$1177))+((($D$18+$H$18)/3)*$BD$21)+(((PI()*($C$21/2)^2*(($C$21/2)*$AZ$21))/3)*$D$1177),(($D$18*$D$1177)+((PI()*(($C$21/2)^2)*($G$20-$C1355))*$D$1177))+((($D$18+$H$18)/3)*$BD$21)-(((PI()*($C$21/2)^2*(($C$21/2)*$AZ$21))/3)*$D$1177)))</f>
        <v>135122.64663826933</v>
      </c>
      <c r="E1355" s="73">
        <v>17.600000000000001</v>
      </c>
      <c r="F1355" s="79">
        <f t="shared" si="180"/>
        <v>140672.90395616306</v>
      </c>
      <c r="G1355" s="53">
        <v>17.600000000000001</v>
      </c>
      <c r="H1355" s="80">
        <f>IF($G1355&gt;$G$20,IF('Silo Levels'!$L$29="Pumping",((PI()*((($C$19+$G$20)-$G1355)*($O$20/($O$19/2)))^2*((($O$20+$G$20)-$G1355))/3)*$H$1177)+(((PI()*((($C$19+$G$20)-$G1355)*($O$20/($O$19/2)))^2*(((($C$19+$G$20)-$G1355)*($O$20/($O$19/2)))*$AZ$22))/3)*$H$1177),(((PI()*((($C$19+$G$20)-$G1355)*($O$20/($O$19/2)))^2*((($O$20+$G$20)-$G1355)/3))*$H$1177)-((PI()*((($C$19+$G$20)-$G1355)*($O$20/($O$19/2)))^2*(((($C$19+$G$20)-$G1355)*($O$20/($O$19/2)))*$AZ$22)/3)*$H$1177))),IF('Silo Levels'!$L$29="Pumping",(($D$18*$H$1177)+((PI()*(($C$21/2)^2)*($G$20-$G1355))*$H$1177))+((($D$18+$H$18)/3)*$BD$22)+(((PI()*($C$21/2)^2*(($C$21/2)*$AZ$22))/3)*$H$1177),(($D$18*$H$1177)+((PI()*(($C$21/2)^2)*($G$20-$G1355))*$H$1177))+((($D$18+$H$18)/3)*$BD$22)-(((PI()*($C$21/2)^2*(($C$21/2)*$AZ$22))/3)*$H$1177)))</f>
        <v>136774.61457549394</v>
      </c>
      <c r="I1355" s="73">
        <v>17.600000000000001</v>
      </c>
      <c r="J1355" s="79">
        <f t="shared" si="179"/>
        <v>145298.74374904731</v>
      </c>
      <c r="K1355" s="53">
        <v>17.600000000000001</v>
      </c>
      <c r="L1355" s="80">
        <f>IF($K1355&gt;$G$20,IF('Silo Levels'!$L$30="Pumping",((PI()*((($C$19+$G$20)-$K1355)*($O$20/($O$19/2)))^2*((($O$20+$G$20)-$K1355))/3)*$L$1177)+(((PI()*((($C$19+$G$20)-$K1355)*($O$20/($O$19/2)))^2*(((($C$19+$G$20)-$K1355)*($O$20/($O$19/2)))*$AZ$23))/3)*$L$1177),(((PI()*((($C$19+$G$20)-$K1355)*($O$20/($O$19/2)))^2*((($O$20+$G$20)-$K1355)/3))*$L$1177)-((PI()*((($C$19+$G$20)-$K1355)*($O$20/($O$19/2)))^2*(((($C$19+$G$20)-$K1355)*($O$20/($O$19/2)))*$AZ$23)/3)*$L$1177))),IF('Silo Levels'!$L$30="Pumping",(($D$18*$L$1177)+((PI()*(($C$21/2)^2)*($G$20-$K1355))*$L$1177))+((($D$18+$H$18)/3)*$BD$23)+(((PI()*($C$21/2)^2*(($C$21/2)*$AZ$23))/3)*$L$1177),(($D$18*$L$1177)+((PI()*(($C$21/2)^2)*($G$20-$K1355))*$L$1177))+((($D$18+$H$18)/3)*$BD$23)-(((PI()*($C$21/2)^2*(($C$21/2)*$AZ$23))/3)*$L$1177)))</f>
        <v>141269.50407910507</v>
      </c>
      <c r="M1355" s="73"/>
      <c r="N1355" s="73"/>
      <c r="O1355" s="73"/>
      <c r="P1355" s="73"/>
      <c r="Q1355" s="73"/>
      <c r="R1355" s="73"/>
      <c r="S1355" s="73"/>
      <c r="T1355" s="73"/>
      <c r="U1355" s="73"/>
      <c r="V1355" s="73"/>
      <c r="W1355" s="73"/>
      <c r="X1355" s="73"/>
      <c r="Y1355" s="73"/>
      <c r="Z1355" s="73"/>
      <c r="AA1355" s="73"/>
      <c r="AB1355" s="73"/>
      <c r="AC1355" s="73"/>
      <c r="AD1355" s="73"/>
      <c r="AE1355" s="73"/>
      <c r="AF1355" s="73"/>
      <c r="AG1355" s="73"/>
      <c r="AH1355" s="73"/>
      <c r="AI1355" s="73"/>
      <c r="AJ1355" s="73"/>
    </row>
    <row r="1356" spans="1:36" x14ac:dyDescent="0.3">
      <c r="A1356">
        <v>17.7</v>
      </c>
      <c r="B1356" s="79">
        <f t="shared" si="178"/>
        <v>138586.45123443668</v>
      </c>
      <c r="C1356" s="53">
        <v>17.7</v>
      </c>
      <c r="D1356" s="80">
        <f>IF($C1356&gt;$G$20,IF('Silo Levels'!$L$28="Pumping",((PI()*((($C$19+$G$20)-$C1356)*($O$20/($O$19/2)))^2*((($O$20+$G$20)-$C1356))/3)*$D$1177)+(((PI()*((($C$19+$G$20)-$C1356)*($O$20/($O$19/2)))^2*(((($C$19+$G$20)-$C1356)*($O$20/($O$19/2)))*$AZ$21))/3)*$D$1177),(((PI()*((($C$19+$G$20)-$C1356)*($O$20/($O$19/2)))^2*((($O$20+$G$20)-$C1356)/3))*$D$1177)-((PI()*((($C$19+$G$20)-$C1356)*($O$20/($O$19/2)))^2*(((($C$19+$G$20)-$C1356)*($O$20/($O$19/2)))*$AZ$21)/3)*$D$1177))),IF('Silo Levels'!$L$28="Pumping",(($D$18*$D$1177)+((PI()*(($C$21/2)^2)*($G$20-$C1356))*$D$1177))+((($D$18+$H$18)/3)*$BD$21)+(((PI()*($C$21/2)^2*(($C$21/2)*$AZ$21))/3)*$D$1177),(($D$18*$D$1177)+((PI()*(($C$21/2)^2)*($G$20-$C1356))*$D$1177))+((($D$18+$H$18)/3)*$BD$21)-(((PI()*($C$21/2)^2*(($C$21/2)*$AZ$21))/3)*$D$1177)))</f>
        <v>134736.28888315853</v>
      </c>
      <c r="E1356" s="73">
        <v>17.7</v>
      </c>
      <c r="F1356" s="79">
        <f t="shared" si="180"/>
        <v>140281.71672911337</v>
      </c>
      <c r="G1356" s="53">
        <v>17.7</v>
      </c>
      <c r="H1356" s="80">
        <f>IF($G1356&gt;$G$20,IF('Silo Levels'!$L$29="Pumping",((PI()*((($C$19+$G$20)-$G1356)*($O$20/($O$19/2)))^2*((($O$20+$G$20)-$G1356))/3)*$H$1177)+(((PI()*((($C$19+$G$20)-$G1356)*($O$20/($O$19/2)))^2*(((($C$19+$G$20)-$G1356)*($O$20/($O$19/2)))*$AZ$22))/3)*$H$1177),(((PI()*((($C$19+$G$20)-$G1356)*($O$20/($O$19/2)))^2*((($O$20+$G$20)-$G1356)/3))*$H$1177)-((PI()*((($C$19+$G$20)-$G1356)*($O$20/($O$19/2)))^2*(((($C$19+$G$20)-$G1356)*($O$20/($O$19/2)))*$AZ$22)/3)*$H$1177))),IF('Silo Levels'!$L$29="Pumping",(($D$18*$H$1177)+((PI()*(($C$21/2)^2)*($G$20-$G1356))*$H$1177))+((($D$18+$H$18)/3)*$BD$22)+(((PI()*($C$21/2)^2*(($C$21/2)*$AZ$22))/3)*$H$1177),(($D$18*$H$1177)+((PI()*(($C$21/2)^2)*($G$20-$G1356))*$H$1177))+((($D$18+$H$18)/3)*$BD$22)-(((PI()*($C$21/2)^2*(($C$21/2)*$AZ$22))/3)*$H$1177)))</f>
        <v>136383.42734844424</v>
      </c>
      <c r="I1356" s="73">
        <v>17.7</v>
      </c>
      <c r="J1356" s="79">
        <f t="shared" si="179"/>
        <v>144894.41586579182</v>
      </c>
      <c r="K1356" s="53">
        <v>17.7</v>
      </c>
      <c r="L1356" s="80">
        <f>IF($K1356&gt;$G$20,IF('Silo Levels'!$L$30="Pumping",((PI()*((($C$19+$G$20)-$K1356)*($O$20/($O$19/2)))^2*((($O$20+$G$20)-$K1356))/3)*$L$1177)+(((PI()*((($C$19+$G$20)-$K1356)*($O$20/($O$19/2)))^2*(((($C$19+$G$20)-$K1356)*($O$20/($O$19/2)))*$AZ$23))/3)*$L$1177),(((PI()*((($C$19+$G$20)-$K1356)*($O$20/($O$19/2)))^2*((($O$20+$G$20)-$K1356)/3))*$L$1177)-((PI()*((($C$19+$G$20)-$K1356)*($O$20/($O$19/2)))^2*(((($C$19+$G$20)-$K1356)*($O$20/($O$19/2)))*$AZ$23)/3)*$L$1177))),IF('Silo Levels'!$L$30="Pumping",(($D$18*$L$1177)+((PI()*(($C$21/2)^2)*($G$20-$K1356))*$L$1177))+((($D$18+$H$18)/3)*$BD$23)+(((PI()*($C$21/2)^2*(($C$21/2)*$AZ$23))/3)*$L$1177),(($D$18*$L$1177)+((PI()*(($C$21/2)^2)*($G$20-$K1356))*$L$1177))+((($D$18+$H$18)/3)*$BD$23)-(((PI()*($C$21/2)^2*(($C$21/2)*$AZ$23))/3)*$L$1177)))</f>
        <v>140865.17619584958</v>
      </c>
      <c r="M1356" s="73"/>
      <c r="N1356" s="73"/>
      <c r="O1356" s="73"/>
      <c r="P1356" s="73"/>
      <c r="Q1356" s="73"/>
      <c r="R1356" s="73"/>
      <c r="S1356" s="73"/>
      <c r="T1356" s="73"/>
      <c r="U1356" s="73"/>
      <c r="V1356" s="73"/>
      <c r="W1356" s="73"/>
      <c r="X1356" s="73"/>
      <c r="Y1356" s="73"/>
      <c r="Z1356" s="73"/>
      <c r="AA1356" s="73"/>
      <c r="AB1356" s="73"/>
      <c r="AC1356" s="73"/>
      <c r="AD1356" s="73"/>
      <c r="AE1356" s="73"/>
      <c r="AF1356" s="73"/>
      <c r="AG1356" s="73"/>
      <c r="AH1356" s="73"/>
      <c r="AI1356" s="73"/>
      <c r="AJ1356" s="73"/>
    </row>
    <row r="1357" spans="1:36" x14ac:dyDescent="0.3">
      <c r="A1357">
        <v>17.8</v>
      </c>
      <c r="B1357" s="79">
        <f t="shared" si="178"/>
        <v>138200.09347932582</v>
      </c>
      <c r="C1357" s="53">
        <v>17.8</v>
      </c>
      <c r="D1357" s="80">
        <f>IF($C1357&gt;$G$20,IF('Silo Levels'!$L$28="Pumping",((PI()*((($C$19+$G$20)-$C1357)*($O$20/($O$19/2)))^2*((($O$20+$G$20)-$C1357))/3)*$D$1177)+(((PI()*((($C$19+$G$20)-$C1357)*($O$20/($O$19/2)))^2*(((($C$19+$G$20)-$C1357)*($O$20/($O$19/2)))*$AZ$21))/3)*$D$1177),(((PI()*((($C$19+$G$20)-$C1357)*($O$20/($O$19/2)))^2*((($O$20+$G$20)-$C1357)/3))*$D$1177)-((PI()*((($C$19+$G$20)-$C1357)*($O$20/($O$19/2)))^2*(((($C$19+$G$20)-$C1357)*($O$20/($O$19/2)))*$AZ$21)/3)*$D$1177))),IF('Silo Levels'!$L$28="Pumping",(($D$18*$D$1177)+((PI()*(($C$21/2)^2)*($G$20-$C1357))*$D$1177))+((($D$18+$H$18)/3)*$BD$21)+(((PI()*($C$21/2)^2*(($C$21/2)*$AZ$21))/3)*$D$1177),(($D$18*$D$1177)+((PI()*(($C$21/2)^2)*($G$20-$C1357))*$D$1177))+((($D$18+$H$18)/3)*$BD$21)-(((PI()*($C$21/2)^2*(($C$21/2)*$AZ$21))/3)*$D$1177)))</f>
        <v>134349.93112804767</v>
      </c>
      <c r="E1357" s="73">
        <v>17.8</v>
      </c>
      <c r="F1357" s="79">
        <f t="shared" si="180"/>
        <v>139890.52950206361</v>
      </c>
      <c r="G1357" s="53">
        <v>17.8</v>
      </c>
      <c r="H1357" s="80">
        <f>IF($G1357&gt;$G$20,IF('Silo Levels'!$L$29="Pumping",((PI()*((($C$19+$G$20)-$G1357)*($O$20/($O$19/2)))^2*((($O$20+$G$20)-$G1357))/3)*$H$1177)+(((PI()*((($C$19+$G$20)-$G1357)*($O$20/($O$19/2)))^2*(((($C$19+$G$20)-$G1357)*($O$20/($O$19/2)))*$AZ$22))/3)*$H$1177),(((PI()*((($C$19+$G$20)-$G1357)*($O$20/($O$19/2)))^2*((($O$20+$G$20)-$G1357)/3))*$H$1177)-((PI()*((($C$19+$G$20)-$G1357)*($O$20/($O$19/2)))^2*(((($C$19+$G$20)-$G1357)*($O$20/($O$19/2)))*$AZ$22)/3)*$H$1177))),IF('Silo Levels'!$L$29="Pumping",(($D$18*$H$1177)+((PI()*(($C$21/2)^2)*($G$20-$G1357))*$H$1177))+((($D$18+$H$18)/3)*$BD$22)+(((PI()*($C$21/2)^2*(($C$21/2)*$AZ$22))/3)*$H$1177),(($D$18*$H$1177)+((PI()*(($C$21/2)^2)*($G$20-$G1357))*$H$1177))+((($D$18+$H$18)/3)*$BD$22)-(((PI()*($C$21/2)^2*(($C$21/2)*$AZ$22))/3)*$H$1177)))</f>
        <v>135992.24012139448</v>
      </c>
      <c r="I1357" s="73">
        <v>17.8</v>
      </c>
      <c r="J1357" s="79">
        <f t="shared" si="179"/>
        <v>144490.08798253626</v>
      </c>
      <c r="K1357" s="53">
        <v>17.8</v>
      </c>
      <c r="L1357" s="80">
        <f>IF($K1357&gt;$G$20,IF('Silo Levels'!$L$30="Pumping",((PI()*((($C$19+$G$20)-$K1357)*($O$20/($O$19/2)))^2*((($O$20+$G$20)-$K1357))/3)*$L$1177)+(((PI()*((($C$19+$G$20)-$K1357)*($O$20/($O$19/2)))^2*(((($C$19+$G$20)-$K1357)*($O$20/($O$19/2)))*$AZ$23))/3)*$L$1177),(((PI()*((($C$19+$G$20)-$K1357)*($O$20/($O$19/2)))^2*((($O$20+$G$20)-$K1357)/3))*$L$1177)-((PI()*((($C$19+$G$20)-$K1357)*($O$20/($O$19/2)))^2*(((($C$19+$G$20)-$K1357)*($O$20/($O$19/2)))*$AZ$23)/3)*$L$1177))),IF('Silo Levels'!$L$30="Pumping",(($D$18*$L$1177)+((PI()*(($C$21/2)^2)*($G$20-$K1357))*$L$1177))+((($D$18+$H$18)/3)*$BD$23)+(((PI()*($C$21/2)^2*(($C$21/2)*$AZ$23))/3)*$L$1177),(($D$18*$L$1177)+((PI()*(($C$21/2)^2)*($G$20-$K1357))*$L$1177))+((($D$18+$H$18)/3)*$BD$23)-(((PI()*($C$21/2)^2*(($C$21/2)*$AZ$23))/3)*$L$1177)))</f>
        <v>140460.84831259403</v>
      </c>
      <c r="M1357" s="73"/>
      <c r="N1357" s="73"/>
      <c r="O1357" s="73"/>
      <c r="P1357" s="73"/>
      <c r="Q1357" s="73"/>
      <c r="R1357" s="73"/>
      <c r="S1357" s="73"/>
      <c r="T1357" s="73"/>
      <c r="U1357" s="73"/>
      <c r="V1357" s="73"/>
      <c r="W1357" s="73"/>
      <c r="X1357" s="73"/>
      <c r="Y1357" s="73"/>
      <c r="Z1357" s="73"/>
      <c r="AA1357" s="73"/>
      <c r="AB1357" s="73"/>
      <c r="AC1357" s="73"/>
      <c r="AD1357" s="73"/>
      <c r="AE1357" s="73"/>
      <c r="AF1357" s="73"/>
      <c r="AG1357" s="73"/>
      <c r="AH1357" s="73"/>
      <c r="AI1357" s="73"/>
      <c r="AJ1357" s="73"/>
    </row>
    <row r="1358" spans="1:36" x14ac:dyDescent="0.3">
      <c r="A1358">
        <v>17.899999999999999</v>
      </c>
      <c r="B1358" s="79">
        <f t="shared" si="178"/>
        <v>137813.73572421502</v>
      </c>
      <c r="C1358" s="53">
        <v>17.899999999999999</v>
      </c>
      <c r="D1358" s="80">
        <f>IF($C1358&gt;$G$20,IF('Silo Levels'!$L$28="Pumping",((PI()*((($C$19+$G$20)-$C1358)*($O$20/($O$19/2)))^2*((($O$20+$G$20)-$C1358))/3)*$D$1177)+(((PI()*((($C$19+$G$20)-$C1358)*($O$20/($O$19/2)))^2*(((($C$19+$G$20)-$C1358)*($O$20/($O$19/2)))*$AZ$21))/3)*$D$1177),(((PI()*((($C$19+$G$20)-$C1358)*($O$20/($O$19/2)))^2*((($O$20+$G$20)-$C1358)/3))*$D$1177)-((PI()*((($C$19+$G$20)-$C1358)*($O$20/($O$19/2)))^2*(((($C$19+$G$20)-$C1358)*($O$20/($O$19/2)))*$AZ$21)/3)*$D$1177))),IF('Silo Levels'!$L$28="Pumping",(($D$18*$D$1177)+((PI()*(($C$21/2)^2)*($G$20-$C1358))*$D$1177))+((($D$18+$H$18)/3)*$BD$21)+(((PI()*($C$21/2)^2*(($C$21/2)*$AZ$21))/3)*$D$1177),(($D$18*$D$1177)+((PI()*(($C$21/2)^2)*($G$20-$C1358))*$D$1177))+((($D$18+$H$18)/3)*$BD$21)-(((PI()*($C$21/2)^2*(($C$21/2)*$AZ$21))/3)*$D$1177)))</f>
        <v>133963.57337293687</v>
      </c>
      <c r="E1358" s="73">
        <v>17.899999999999999</v>
      </c>
      <c r="F1358" s="79">
        <f t="shared" si="180"/>
        <v>139499.34227501391</v>
      </c>
      <c r="G1358" s="53">
        <v>17.899999999999999</v>
      </c>
      <c r="H1358" s="80">
        <f>IF($G1358&gt;$G$20,IF('Silo Levels'!$L$29="Pumping",((PI()*((($C$19+$G$20)-$G1358)*($O$20/($O$19/2)))^2*((($O$20+$G$20)-$G1358))/3)*$H$1177)+(((PI()*((($C$19+$G$20)-$G1358)*($O$20/($O$19/2)))^2*(((($C$19+$G$20)-$G1358)*($O$20/($O$19/2)))*$AZ$22))/3)*$H$1177),(((PI()*((($C$19+$G$20)-$G1358)*($O$20/($O$19/2)))^2*((($O$20+$G$20)-$G1358)/3))*$H$1177)-((PI()*((($C$19+$G$20)-$G1358)*($O$20/($O$19/2)))^2*(((($C$19+$G$20)-$G1358)*($O$20/($O$19/2)))*$AZ$22)/3)*$H$1177))),IF('Silo Levels'!$L$29="Pumping",(($D$18*$H$1177)+((PI()*(($C$21/2)^2)*($G$20-$G1358))*$H$1177))+((($D$18+$H$18)/3)*$BD$22)+(((PI()*($C$21/2)^2*(($C$21/2)*$AZ$22))/3)*$H$1177),(($D$18*$H$1177)+((PI()*(($C$21/2)^2)*($G$20-$G1358))*$H$1177))+((($D$18+$H$18)/3)*$BD$22)-(((PI()*($C$21/2)^2*(($C$21/2)*$AZ$22))/3)*$H$1177)))</f>
        <v>135601.05289434479</v>
      </c>
      <c r="I1358" s="73">
        <v>17.899999999999999</v>
      </c>
      <c r="J1358" s="79">
        <f t="shared" si="179"/>
        <v>144085.76009928074</v>
      </c>
      <c r="K1358" s="53">
        <v>17.899999999999999</v>
      </c>
      <c r="L1358" s="80">
        <f>IF($K1358&gt;$G$20,IF('Silo Levels'!$L$30="Pumping",((PI()*((($C$19+$G$20)-$K1358)*($O$20/($O$19/2)))^2*((($O$20+$G$20)-$K1358))/3)*$L$1177)+(((PI()*((($C$19+$G$20)-$K1358)*($O$20/($O$19/2)))^2*(((($C$19+$G$20)-$K1358)*($O$20/($O$19/2)))*$AZ$23))/3)*$L$1177),(((PI()*((($C$19+$G$20)-$K1358)*($O$20/($O$19/2)))^2*((($O$20+$G$20)-$K1358)/3))*$L$1177)-((PI()*((($C$19+$G$20)-$K1358)*($O$20/($O$19/2)))^2*(((($C$19+$G$20)-$K1358)*($O$20/($O$19/2)))*$AZ$23)/3)*$L$1177))),IF('Silo Levels'!$L$30="Pumping",(($D$18*$L$1177)+((PI()*(($C$21/2)^2)*($G$20-$K1358))*$L$1177))+((($D$18+$H$18)/3)*$BD$23)+(((PI()*($C$21/2)^2*(($C$21/2)*$AZ$23))/3)*$L$1177),(($D$18*$L$1177)+((PI()*(($C$21/2)^2)*($G$20-$K1358))*$L$1177))+((($D$18+$H$18)/3)*$BD$23)-(((PI()*($C$21/2)^2*(($C$21/2)*$AZ$23))/3)*$L$1177)))</f>
        <v>140056.5204293385</v>
      </c>
      <c r="M1358" s="73"/>
      <c r="N1358" s="73"/>
      <c r="O1358" s="73"/>
      <c r="P1358" s="73"/>
      <c r="Q1358" s="73"/>
      <c r="R1358" s="73"/>
      <c r="S1358" s="73"/>
      <c r="T1358" s="73"/>
      <c r="U1358" s="73"/>
      <c r="V1358" s="73"/>
      <c r="W1358" s="73"/>
      <c r="X1358" s="73"/>
      <c r="Y1358" s="73"/>
      <c r="Z1358" s="73"/>
      <c r="AA1358" s="73"/>
      <c r="AB1358" s="73"/>
      <c r="AC1358" s="73"/>
      <c r="AD1358" s="73"/>
      <c r="AE1358" s="73"/>
      <c r="AF1358" s="73"/>
      <c r="AG1358" s="73"/>
      <c r="AH1358" s="73"/>
      <c r="AI1358" s="73"/>
      <c r="AJ1358" s="73"/>
    </row>
    <row r="1359" spans="1:36" x14ac:dyDescent="0.3">
      <c r="A1359">
        <v>18</v>
      </c>
      <c r="B1359" s="79">
        <f t="shared" si="178"/>
        <v>137427.37796910416</v>
      </c>
      <c r="C1359" s="53">
        <v>18</v>
      </c>
      <c r="D1359" s="80">
        <f>IF($C1359&gt;$G$20,IF('Silo Levels'!$L$28="Pumping",((PI()*((($C$19+$G$20)-$C1359)*($O$20/($O$19/2)))^2*((($O$20+$G$20)-$C1359))/3)*$D$1177)+(((PI()*((($C$19+$G$20)-$C1359)*($O$20/($O$19/2)))^2*(((($C$19+$G$20)-$C1359)*($O$20/($O$19/2)))*$AZ$21))/3)*$D$1177),(((PI()*((($C$19+$G$20)-$C1359)*($O$20/($O$19/2)))^2*((($O$20+$G$20)-$C1359)/3))*$D$1177)-((PI()*((($C$19+$G$20)-$C1359)*($O$20/($O$19/2)))^2*(((($C$19+$G$20)-$C1359)*($O$20/($O$19/2)))*$AZ$21)/3)*$D$1177))),IF('Silo Levels'!$L$28="Pumping",(($D$18*$D$1177)+((PI()*(($C$21/2)^2)*($G$20-$C1359))*$D$1177))+((($D$18+$H$18)/3)*$BD$21)+(((PI()*($C$21/2)^2*(($C$21/2)*$AZ$21))/3)*$D$1177),(($D$18*$D$1177)+((PI()*(($C$21/2)^2)*($G$20-$C1359))*$D$1177))+((($D$18+$H$18)/3)*$BD$21)-(((PI()*($C$21/2)^2*(($C$21/2)*$AZ$21))/3)*$D$1177)))</f>
        <v>133577.215617826</v>
      </c>
      <c r="E1359" s="73">
        <v>18</v>
      </c>
      <c r="F1359" s="79">
        <f t="shared" si="180"/>
        <v>139108.15504796419</v>
      </c>
      <c r="G1359" s="53">
        <v>18</v>
      </c>
      <c r="H1359" s="80">
        <f>IF($G1359&gt;$G$20,IF('Silo Levels'!$L$29="Pumping",((PI()*((($C$19+$G$20)-$G1359)*($O$20/($O$19/2)))^2*((($O$20+$G$20)-$G1359))/3)*$H$1177)+(((PI()*((($C$19+$G$20)-$G1359)*($O$20/($O$19/2)))^2*(((($C$19+$G$20)-$G1359)*($O$20/($O$19/2)))*$AZ$22))/3)*$H$1177),(((PI()*((($C$19+$G$20)-$G1359)*($O$20/($O$19/2)))^2*((($O$20+$G$20)-$G1359)/3))*$H$1177)-((PI()*((($C$19+$G$20)-$G1359)*($O$20/($O$19/2)))^2*(((($C$19+$G$20)-$G1359)*($O$20/($O$19/2)))*$AZ$22)/3)*$H$1177))),IF('Silo Levels'!$L$29="Pumping",(($D$18*$H$1177)+((PI()*(($C$21/2)^2)*($G$20-$G1359))*$H$1177))+((($D$18+$H$18)/3)*$BD$22)+(((PI()*($C$21/2)^2*(($C$21/2)*$AZ$22))/3)*$H$1177),(($D$18*$H$1177)+((PI()*(($C$21/2)^2)*($G$20-$G1359))*$H$1177))+((($D$18+$H$18)/3)*$BD$22)-(((PI()*($C$21/2)^2*(($C$21/2)*$AZ$22))/3)*$H$1177)))</f>
        <v>135209.86566729506</v>
      </c>
      <c r="I1359" s="73">
        <v>18</v>
      </c>
      <c r="J1359" s="79">
        <f t="shared" si="179"/>
        <v>143681.43221602522</v>
      </c>
      <c r="K1359" s="53">
        <v>18</v>
      </c>
      <c r="L1359" s="80">
        <f>IF($K1359&gt;$G$20,IF('Silo Levels'!$L$30="Pumping",((PI()*((($C$19+$G$20)-$K1359)*($O$20/($O$19/2)))^2*((($O$20+$G$20)-$K1359))/3)*$L$1177)+(((PI()*((($C$19+$G$20)-$K1359)*($O$20/($O$19/2)))^2*(((($C$19+$G$20)-$K1359)*($O$20/($O$19/2)))*$AZ$23))/3)*$L$1177),(((PI()*((($C$19+$G$20)-$K1359)*($O$20/($O$19/2)))^2*((($O$20+$G$20)-$K1359)/3))*$L$1177)-((PI()*((($C$19+$G$20)-$K1359)*($O$20/($O$19/2)))^2*(((($C$19+$G$20)-$K1359)*($O$20/($O$19/2)))*$AZ$23)/3)*$L$1177))),IF('Silo Levels'!$L$30="Pumping",(($D$18*$L$1177)+((PI()*(($C$21/2)^2)*($G$20-$K1359))*$L$1177))+((($D$18+$H$18)/3)*$BD$23)+(((PI()*($C$21/2)^2*(($C$21/2)*$AZ$23))/3)*$L$1177),(($D$18*$L$1177)+((PI()*(($C$21/2)^2)*($G$20-$K1359))*$L$1177))+((($D$18+$H$18)/3)*$BD$23)-(((PI()*($C$21/2)^2*(($C$21/2)*$AZ$23))/3)*$L$1177)))</f>
        <v>139652.19254608298</v>
      </c>
      <c r="M1359" s="73"/>
      <c r="N1359" s="73"/>
      <c r="O1359" s="73"/>
      <c r="P1359" s="73"/>
      <c r="Q1359" s="73"/>
      <c r="R1359" s="73"/>
      <c r="S1359" s="73"/>
      <c r="T1359" s="73"/>
      <c r="U1359" s="73"/>
      <c r="V1359" s="73"/>
      <c r="W1359" s="73"/>
      <c r="X1359" s="73"/>
      <c r="Y1359" s="73"/>
      <c r="Z1359" s="73"/>
      <c r="AA1359" s="73"/>
      <c r="AB1359" s="73"/>
      <c r="AC1359" s="73"/>
      <c r="AD1359" s="73"/>
      <c r="AE1359" s="73"/>
      <c r="AF1359" s="73"/>
      <c r="AG1359" s="73"/>
      <c r="AH1359" s="73"/>
      <c r="AI1359" s="73"/>
      <c r="AJ1359" s="73"/>
    </row>
    <row r="1360" spans="1:36" x14ac:dyDescent="0.3">
      <c r="A1360">
        <v>18.100000000000001</v>
      </c>
      <c r="B1360" s="79">
        <f t="shared" si="178"/>
        <v>137041.02021399332</v>
      </c>
      <c r="C1360" s="53">
        <v>18.100000000000001</v>
      </c>
      <c r="D1360" s="80">
        <f>IF($C1360&gt;$G$20,IF('Silo Levels'!$L$28="Pumping",((PI()*((($C$19+$G$20)-$C1360)*($O$20/($O$19/2)))^2*((($O$20+$G$20)-$C1360))/3)*$D$1177)+(((PI()*((($C$19+$G$20)-$C1360)*($O$20/($O$19/2)))^2*(((($C$19+$G$20)-$C1360)*($O$20/($O$19/2)))*$AZ$21))/3)*$D$1177),(((PI()*((($C$19+$G$20)-$C1360)*($O$20/($O$19/2)))^2*((($O$20+$G$20)-$C1360)/3))*$D$1177)-((PI()*((($C$19+$G$20)-$C1360)*($O$20/($O$19/2)))^2*(((($C$19+$G$20)-$C1360)*($O$20/($O$19/2)))*$AZ$21)/3)*$D$1177))),IF('Silo Levels'!$L$28="Pumping",(($D$18*$D$1177)+((PI()*(($C$21/2)^2)*($G$20-$C1360))*$D$1177))+((($D$18+$H$18)/3)*$BD$21)+(((PI()*($C$21/2)^2*(($C$21/2)*$AZ$21))/3)*$D$1177),(($D$18*$D$1177)+((PI()*(($C$21/2)^2)*($G$20-$C1360))*$D$1177))+((($D$18+$H$18)/3)*$BD$21)-(((PI()*($C$21/2)^2*(($C$21/2)*$AZ$21))/3)*$D$1177)))</f>
        <v>133190.85786271517</v>
      </c>
      <c r="E1360" s="73">
        <v>18.100000000000001</v>
      </c>
      <c r="F1360" s="79">
        <f t="shared" si="180"/>
        <v>138716.96782091446</v>
      </c>
      <c r="G1360" s="53">
        <v>18.100000000000001</v>
      </c>
      <c r="H1360" s="80">
        <f>IF($G1360&gt;$G$20,IF('Silo Levels'!$L$29="Pumping",((PI()*((($C$19+$G$20)-$G1360)*($O$20/($O$19/2)))^2*((($O$20+$G$20)-$G1360))/3)*$H$1177)+(((PI()*((($C$19+$G$20)-$G1360)*($O$20/($O$19/2)))^2*(((($C$19+$G$20)-$G1360)*($O$20/($O$19/2)))*$AZ$22))/3)*$H$1177),(((PI()*((($C$19+$G$20)-$G1360)*($O$20/($O$19/2)))^2*((($O$20+$G$20)-$G1360)/3))*$H$1177)-((PI()*((($C$19+$G$20)-$G1360)*($O$20/($O$19/2)))^2*(((($C$19+$G$20)-$G1360)*($O$20/($O$19/2)))*$AZ$22)/3)*$H$1177))),IF('Silo Levels'!$L$29="Pumping",(($D$18*$H$1177)+((PI()*(($C$21/2)^2)*($G$20-$G1360))*$H$1177))+((($D$18+$H$18)/3)*$BD$22)+(((PI()*($C$21/2)^2*(($C$21/2)*$AZ$22))/3)*$H$1177),(($D$18*$H$1177)+((PI()*(($C$21/2)^2)*($G$20-$G1360))*$H$1177))+((($D$18+$H$18)/3)*$BD$22)-(((PI()*($C$21/2)^2*(($C$21/2)*$AZ$22))/3)*$H$1177)))</f>
        <v>134818.67844024533</v>
      </c>
      <c r="I1360" s="73">
        <v>18.100000000000001</v>
      </c>
      <c r="J1360" s="79">
        <f t="shared" si="179"/>
        <v>143277.10433276967</v>
      </c>
      <c r="K1360" s="53">
        <v>18.100000000000001</v>
      </c>
      <c r="L1360" s="80">
        <f>IF($K1360&gt;$G$20,IF('Silo Levels'!$L$30="Pumping",((PI()*((($C$19+$G$20)-$K1360)*($O$20/($O$19/2)))^2*((($O$20+$G$20)-$K1360))/3)*$L$1177)+(((PI()*((($C$19+$G$20)-$K1360)*($O$20/($O$19/2)))^2*(((($C$19+$G$20)-$K1360)*($O$20/($O$19/2)))*$AZ$23))/3)*$L$1177),(((PI()*((($C$19+$G$20)-$K1360)*($O$20/($O$19/2)))^2*((($O$20+$G$20)-$K1360)/3))*$L$1177)-((PI()*((($C$19+$G$20)-$K1360)*($O$20/($O$19/2)))^2*(((($C$19+$G$20)-$K1360)*($O$20/($O$19/2)))*$AZ$23)/3)*$L$1177))),IF('Silo Levels'!$L$30="Pumping",(($D$18*$L$1177)+((PI()*(($C$21/2)^2)*($G$20-$K1360))*$L$1177))+((($D$18+$H$18)/3)*$BD$23)+(((PI()*($C$21/2)^2*(($C$21/2)*$AZ$23))/3)*$L$1177),(($D$18*$L$1177)+((PI()*(($C$21/2)^2)*($G$20-$K1360))*$L$1177))+((($D$18+$H$18)/3)*$BD$23)-(((PI()*($C$21/2)^2*(($C$21/2)*$AZ$23))/3)*$L$1177)))</f>
        <v>139247.86466282743</v>
      </c>
      <c r="M1360" s="73"/>
      <c r="N1360" s="73"/>
      <c r="O1360" s="73"/>
      <c r="P1360" s="73"/>
      <c r="Q1360" s="73"/>
      <c r="R1360" s="73"/>
      <c r="S1360" s="73"/>
      <c r="T1360" s="73"/>
      <c r="U1360" s="73"/>
      <c r="V1360" s="73"/>
      <c r="W1360" s="73"/>
      <c r="X1360" s="73"/>
      <c r="Y1360" s="73"/>
      <c r="Z1360" s="73"/>
      <c r="AA1360" s="73"/>
      <c r="AB1360" s="73"/>
      <c r="AC1360" s="73"/>
      <c r="AD1360" s="73"/>
      <c r="AE1360" s="73"/>
      <c r="AF1360" s="73"/>
      <c r="AG1360" s="73"/>
      <c r="AH1360" s="73"/>
      <c r="AI1360" s="73"/>
      <c r="AJ1360" s="73"/>
    </row>
    <row r="1361" spans="1:36" x14ac:dyDescent="0.3">
      <c r="A1361">
        <v>18.2</v>
      </c>
      <c r="B1361" s="79">
        <f t="shared" si="178"/>
        <v>136654.66245888249</v>
      </c>
      <c r="C1361" s="53">
        <v>18.2</v>
      </c>
      <c r="D1361" s="80">
        <f>IF($C1361&gt;$G$20,IF('Silo Levels'!$L$28="Pumping",((PI()*((($C$19+$G$20)-$C1361)*($O$20/($O$19/2)))^2*((($O$20+$G$20)-$C1361))/3)*$D$1177)+(((PI()*((($C$19+$G$20)-$C1361)*($O$20/($O$19/2)))^2*(((($C$19+$G$20)-$C1361)*($O$20/($O$19/2)))*$AZ$21))/3)*$D$1177),(((PI()*((($C$19+$G$20)-$C1361)*($O$20/($O$19/2)))^2*((($O$20+$G$20)-$C1361)/3))*$D$1177)-((PI()*((($C$19+$G$20)-$C1361)*($O$20/($O$19/2)))^2*(((($C$19+$G$20)-$C1361)*($O$20/($O$19/2)))*$AZ$21)/3)*$D$1177))),IF('Silo Levels'!$L$28="Pumping",(($D$18*$D$1177)+((PI()*(($C$21/2)^2)*($G$20-$C1361))*$D$1177))+((($D$18+$H$18)/3)*$BD$21)+(((PI()*($C$21/2)^2*(($C$21/2)*$AZ$21))/3)*$D$1177),(($D$18*$D$1177)+((PI()*(($C$21/2)^2)*($G$20-$C1361))*$D$1177))+((($D$18+$H$18)/3)*$BD$21)-(((PI()*($C$21/2)^2*(($C$21/2)*$AZ$21))/3)*$D$1177)))</f>
        <v>132804.50010760434</v>
      </c>
      <c r="E1361" s="73">
        <v>18.2</v>
      </c>
      <c r="F1361" s="79">
        <f t="shared" si="180"/>
        <v>138325.78059386477</v>
      </c>
      <c r="G1361" s="53">
        <v>18.2</v>
      </c>
      <c r="H1361" s="80">
        <f>IF($G1361&gt;$G$20,IF('Silo Levels'!$L$29="Pumping",((PI()*((($C$19+$G$20)-$G1361)*($O$20/($O$19/2)))^2*((($O$20+$G$20)-$G1361))/3)*$H$1177)+(((PI()*((($C$19+$G$20)-$G1361)*($O$20/($O$19/2)))^2*(((($C$19+$G$20)-$G1361)*($O$20/($O$19/2)))*$AZ$22))/3)*$H$1177),(((PI()*((($C$19+$G$20)-$G1361)*($O$20/($O$19/2)))^2*((($O$20+$G$20)-$G1361)/3))*$H$1177)-((PI()*((($C$19+$G$20)-$G1361)*($O$20/($O$19/2)))^2*(((($C$19+$G$20)-$G1361)*($O$20/($O$19/2)))*$AZ$22)/3)*$H$1177))),IF('Silo Levels'!$L$29="Pumping",(($D$18*$H$1177)+((PI()*(($C$21/2)^2)*($G$20-$G1361))*$H$1177))+((($D$18+$H$18)/3)*$BD$22)+(((PI()*($C$21/2)^2*(($C$21/2)*$AZ$22))/3)*$H$1177),(($D$18*$H$1177)+((PI()*(($C$21/2)^2)*($G$20-$G1361))*$H$1177))+((($D$18+$H$18)/3)*$BD$22)-(((PI()*($C$21/2)^2*(($C$21/2)*$AZ$22))/3)*$H$1177)))</f>
        <v>134427.49121319564</v>
      </c>
      <c r="I1361" s="73">
        <v>18.2</v>
      </c>
      <c r="J1361" s="79">
        <f t="shared" si="179"/>
        <v>142872.77644951417</v>
      </c>
      <c r="K1361" s="53">
        <v>18.2</v>
      </c>
      <c r="L1361" s="80">
        <f>IF($K1361&gt;$G$20,IF('Silo Levels'!$L$30="Pumping",((PI()*((($C$19+$G$20)-$K1361)*($O$20/($O$19/2)))^2*((($O$20+$G$20)-$K1361))/3)*$L$1177)+(((PI()*((($C$19+$G$20)-$K1361)*($O$20/($O$19/2)))^2*(((($C$19+$G$20)-$K1361)*($O$20/($O$19/2)))*$AZ$23))/3)*$L$1177),(((PI()*((($C$19+$G$20)-$K1361)*($O$20/($O$19/2)))^2*((($O$20+$G$20)-$K1361)/3))*$L$1177)-((PI()*((($C$19+$G$20)-$K1361)*($O$20/($O$19/2)))^2*(((($C$19+$G$20)-$K1361)*($O$20/($O$19/2)))*$AZ$23)/3)*$L$1177))),IF('Silo Levels'!$L$30="Pumping",(($D$18*$L$1177)+((PI()*(($C$21/2)^2)*($G$20-$K1361))*$L$1177))+((($D$18+$H$18)/3)*$BD$23)+(((PI()*($C$21/2)^2*(($C$21/2)*$AZ$23))/3)*$L$1177),(($D$18*$L$1177)+((PI()*(($C$21/2)^2)*($G$20-$K1361))*$L$1177))+((($D$18+$H$18)/3)*$BD$23)-(((PI()*($C$21/2)^2*(($C$21/2)*$AZ$23))/3)*$L$1177)))</f>
        <v>138843.53677957194</v>
      </c>
      <c r="M1361" s="73"/>
      <c r="N1361" s="73"/>
      <c r="O1361" s="73"/>
      <c r="P1361" s="73"/>
      <c r="Q1361" s="73"/>
      <c r="R1361" s="73"/>
      <c r="S1361" s="73"/>
      <c r="T1361" s="73"/>
      <c r="U1361" s="73"/>
      <c r="V1361" s="73"/>
      <c r="W1361" s="73"/>
      <c r="X1361" s="73"/>
      <c r="Y1361" s="73"/>
      <c r="Z1361" s="73"/>
      <c r="AA1361" s="73"/>
      <c r="AB1361" s="73"/>
      <c r="AC1361" s="73"/>
      <c r="AD1361" s="73"/>
      <c r="AE1361" s="73"/>
      <c r="AF1361" s="73"/>
      <c r="AG1361" s="73"/>
      <c r="AH1361" s="73"/>
      <c r="AI1361" s="73"/>
      <c r="AJ1361" s="73"/>
    </row>
    <row r="1362" spans="1:36" x14ac:dyDescent="0.3">
      <c r="A1362">
        <v>18.3</v>
      </c>
      <c r="B1362" s="79">
        <f t="shared" si="178"/>
        <v>136268.30470377163</v>
      </c>
      <c r="C1362" s="53">
        <v>18.3</v>
      </c>
      <c r="D1362" s="80">
        <f>IF($C1362&gt;$G$20,IF('Silo Levels'!$L$28="Pumping",((PI()*((($C$19+$G$20)-$C1362)*($O$20/($O$19/2)))^2*((($O$20+$G$20)-$C1362))/3)*$D$1177)+(((PI()*((($C$19+$G$20)-$C1362)*($O$20/($O$19/2)))^2*(((($C$19+$G$20)-$C1362)*($O$20/($O$19/2)))*$AZ$21))/3)*$D$1177),(((PI()*((($C$19+$G$20)-$C1362)*($O$20/($O$19/2)))^2*((($O$20+$G$20)-$C1362)/3))*$D$1177)-((PI()*((($C$19+$G$20)-$C1362)*($O$20/($O$19/2)))^2*(((($C$19+$G$20)-$C1362)*($O$20/($O$19/2)))*$AZ$21)/3)*$D$1177))),IF('Silo Levels'!$L$28="Pumping",(($D$18*$D$1177)+((PI()*(($C$21/2)^2)*($G$20-$C1362))*$D$1177))+((($D$18+$H$18)/3)*$BD$21)+(((PI()*($C$21/2)^2*(($C$21/2)*$AZ$21))/3)*$D$1177),(($D$18*$D$1177)+((PI()*(($C$21/2)^2)*($G$20-$C1362))*$D$1177))+((($D$18+$H$18)/3)*$BD$21)-(((PI()*($C$21/2)^2*(($C$21/2)*$AZ$21))/3)*$D$1177)))</f>
        <v>132418.14235249348</v>
      </c>
      <c r="E1362" s="73">
        <v>18.3</v>
      </c>
      <c r="F1362" s="79">
        <f t="shared" si="180"/>
        <v>137934.59336681498</v>
      </c>
      <c r="G1362" s="53">
        <v>18.3</v>
      </c>
      <c r="H1362" s="80">
        <f>IF($G1362&gt;$G$20,IF('Silo Levels'!$L$29="Pumping",((PI()*((($C$19+$G$20)-$G1362)*($O$20/($O$19/2)))^2*((($O$20+$G$20)-$G1362))/3)*$H$1177)+(((PI()*((($C$19+$G$20)-$G1362)*($O$20/($O$19/2)))^2*(((($C$19+$G$20)-$G1362)*($O$20/($O$19/2)))*$AZ$22))/3)*$H$1177),(((PI()*((($C$19+$G$20)-$G1362)*($O$20/($O$19/2)))^2*((($O$20+$G$20)-$G1362)/3))*$H$1177)-((PI()*((($C$19+$G$20)-$G1362)*($O$20/($O$19/2)))^2*(((($C$19+$G$20)-$G1362)*($O$20/($O$19/2)))*$AZ$22)/3)*$H$1177))),IF('Silo Levels'!$L$29="Pumping",(($D$18*$H$1177)+((PI()*(($C$21/2)^2)*($G$20-$G1362))*$H$1177))+((($D$18+$H$18)/3)*$BD$22)+(((PI()*($C$21/2)^2*(($C$21/2)*$AZ$22))/3)*$H$1177),(($D$18*$H$1177)+((PI()*(($C$21/2)^2)*($G$20-$G1362))*$H$1177))+((($D$18+$H$18)/3)*$BD$22)-(((PI()*($C$21/2)^2*(($C$21/2)*$AZ$22))/3)*$H$1177)))</f>
        <v>134036.30398614585</v>
      </c>
      <c r="I1362" s="73">
        <v>18.3</v>
      </c>
      <c r="J1362" s="79">
        <f t="shared" si="179"/>
        <v>142468.44856625859</v>
      </c>
      <c r="K1362" s="53">
        <v>18.3</v>
      </c>
      <c r="L1362" s="80">
        <f>IF($K1362&gt;$G$20,IF('Silo Levels'!$L$30="Pumping",((PI()*((($C$19+$G$20)-$K1362)*($O$20/($O$19/2)))^2*((($O$20+$G$20)-$K1362))/3)*$L$1177)+(((PI()*((($C$19+$G$20)-$K1362)*($O$20/($O$19/2)))^2*(((($C$19+$G$20)-$K1362)*($O$20/($O$19/2)))*$AZ$23))/3)*$L$1177),(((PI()*((($C$19+$G$20)-$K1362)*($O$20/($O$19/2)))^2*((($O$20+$G$20)-$K1362)/3))*$L$1177)-((PI()*((($C$19+$G$20)-$K1362)*($O$20/($O$19/2)))^2*(((($C$19+$G$20)-$K1362)*($O$20/($O$19/2)))*$AZ$23)/3)*$L$1177))),IF('Silo Levels'!$L$30="Pumping",(($D$18*$L$1177)+((PI()*(($C$21/2)^2)*($G$20-$K1362))*$L$1177))+((($D$18+$H$18)/3)*$BD$23)+(((PI()*($C$21/2)^2*(($C$21/2)*$AZ$23))/3)*$L$1177),(($D$18*$L$1177)+((PI()*(($C$21/2)^2)*($G$20-$K1362))*$L$1177))+((($D$18+$H$18)/3)*$BD$23)-(((PI()*($C$21/2)^2*(($C$21/2)*$AZ$23))/3)*$L$1177)))</f>
        <v>138439.20889631636</v>
      </c>
      <c r="M1362" s="73"/>
      <c r="N1362" s="73"/>
      <c r="O1362" s="73"/>
      <c r="P1362" s="73"/>
      <c r="Q1362" s="73"/>
      <c r="R1362" s="73"/>
      <c r="S1362" s="73"/>
      <c r="T1362" s="73"/>
      <c r="U1362" s="73"/>
      <c r="V1362" s="73"/>
      <c r="W1362" s="73"/>
      <c r="X1362" s="73"/>
      <c r="Y1362" s="73"/>
      <c r="Z1362" s="73"/>
      <c r="AA1362" s="73"/>
      <c r="AB1362" s="73"/>
      <c r="AC1362" s="73"/>
      <c r="AD1362" s="73"/>
      <c r="AE1362" s="73"/>
      <c r="AF1362" s="73"/>
      <c r="AG1362" s="73"/>
      <c r="AH1362" s="73"/>
      <c r="AI1362" s="73"/>
      <c r="AJ1362" s="73"/>
    </row>
    <row r="1363" spans="1:36" x14ac:dyDescent="0.3">
      <c r="A1363">
        <v>18.399999999999999</v>
      </c>
      <c r="B1363" s="79">
        <f t="shared" si="178"/>
        <v>135881.9469486608</v>
      </c>
      <c r="C1363" s="53">
        <v>18.399999999999999</v>
      </c>
      <c r="D1363" s="80">
        <f>IF($C1363&gt;$G$20,IF('Silo Levels'!$L$28="Pumping",((PI()*((($C$19+$G$20)-$C1363)*($O$20/($O$19/2)))^2*((($O$20+$G$20)-$C1363))/3)*$D$1177)+(((PI()*((($C$19+$G$20)-$C1363)*($O$20/($O$19/2)))^2*(((($C$19+$G$20)-$C1363)*($O$20/($O$19/2)))*$AZ$21))/3)*$D$1177),(((PI()*((($C$19+$G$20)-$C1363)*($O$20/($O$19/2)))^2*((($O$20+$G$20)-$C1363)/3))*$D$1177)-((PI()*((($C$19+$G$20)-$C1363)*($O$20/($O$19/2)))^2*(((($C$19+$G$20)-$C1363)*($O$20/($O$19/2)))*$AZ$21)/3)*$D$1177))),IF('Silo Levels'!$L$28="Pumping",(($D$18*$D$1177)+((PI()*(($C$21/2)^2)*($G$20-$C1363))*$D$1177))+((($D$18+$H$18)/3)*$BD$21)+(((PI()*($C$21/2)^2*(($C$21/2)*$AZ$21))/3)*$D$1177),(($D$18*$D$1177)+((PI()*(($C$21/2)^2)*($G$20-$C1363))*$D$1177))+((($D$18+$H$18)/3)*$BD$21)-(((PI()*($C$21/2)^2*(($C$21/2)*$AZ$21))/3)*$D$1177)))</f>
        <v>132031.78459738265</v>
      </c>
      <c r="E1363" s="73">
        <v>18.399999999999999</v>
      </c>
      <c r="F1363" s="79">
        <f t="shared" si="180"/>
        <v>137543.40613976528</v>
      </c>
      <c r="G1363" s="53">
        <v>18.399999999999999</v>
      </c>
      <c r="H1363" s="80">
        <f>IF($G1363&gt;$G$20,IF('Silo Levels'!$L$29="Pumping",((PI()*((($C$19+$G$20)-$G1363)*($O$20/($O$19/2)))^2*((($O$20+$G$20)-$G1363))/3)*$H$1177)+(((PI()*((($C$19+$G$20)-$G1363)*($O$20/($O$19/2)))^2*(((($C$19+$G$20)-$G1363)*($O$20/($O$19/2)))*$AZ$22))/3)*$H$1177),(((PI()*((($C$19+$G$20)-$G1363)*($O$20/($O$19/2)))^2*((($O$20+$G$20)-$G1363)/3))*$H$1177)-((PI()*((($C$19+$G$20)-$G1363)*($O$20/($O$19/2)))^2*(((($C$19+$G$20)-$G1363)*($O$20/($O$19/2)))*$AZ$22)/3)*$H$1177))),IF('Silo Levels'!$L$29="Pumping",(($D$18*$H$1177)+((PI()*(($C$21/2)^2)*($G$20-$G1363))*$H$1177))+((($D$18+$H$18)/3)*$BD$22)+(((PI()*($C$21/2)^2*(($C$21/2)*$AZ$22))/3)*$H$1177),(($D$18*$H$1177)+((PI()*(($C$21/2)^2)*($G$20-$G1363))*$H$1177))+((($D$18+$H$18)/3)*$BD$22)-(((PI()*($C$21/2)^2*(($C$21/2)*$AZ$22))/3)*$H$1177)))</f>
        <v>133645.11675909616</v>
      </c>
      <c r="I1363" s="73">
        <v>18.399999999999999</v>
      </c>
      <c r="J1363" s="79">
        <f t="shared" si="179"/>
        <v>142064.1206830031</v>
      </c>
      <c r="K1363" s="53">
        <v>18.399999999999999</v>
      </c>
      <c r="L1363" s="80">
        <f>IF($K1363&gt;$G$20,IF('Silo Levels'!$L$30="Pumping",((PI()*((($C$19+$G$20)-$K1363)*($O$20/($O$19/2)))^2*((($O$20+$G$20)-$K1363))/3)*$L$1177)+(((PI()*((($C$19+$G$20)-$K1363)*($O$20/($O$19/2)))^2*(((($C$19+$G$20)-$K1363)*($O$20/($O$19/2)))*$AZ$23))/3)*$L$1177),(((PI()*((($C$19+$G$20)-$K1363)*($O$20/($O$19/2)))^2*((($O$20+$G$20)-$K1363)/3))*$L$1177)-((PI()*((($C$19+$G$20)-$K1363)*($O$20/($O$19/2)))^2*(((($C$19+$G$20)-$K1363)*($O$20/($O$19/2)))*$AZ$23)/3)*$L$1177))),IF('Silo Levels'!$L$30="Pumping",(($D$18*$L$1177)+((PI()*(($C$21/2)^2)*($G$20-$K1363))*$L$1177))+((($D$18+$H$18)/3)*$BD$23)+(((PI()*($C$21/2)^2*(($C$21/2)*$AZ$23))/3)*$L$1177),(($D$18*$L$1177)+((PI()*(($C$21/2)^2)*($G$20-$K1363))*$L$1177))+((($D$18+$H$18)/3)*$BD$23)-(((PI()*($C$21/2)^2*(($C$21/2)*$AZ$23))/3)*$L$1177)))</f>
        <v>138034.88101306086</v>
      </c>
      <c r="M1363" s="73"/>
      <c r="N1363" s="73"/>
      <c r="O1363" s="73"/>
      <c r="P1363" s="73"/>
      <c r="Q1363" s="73"/>
      <c r="R1363" s="73"/>
      <c r="S1363" s="73"/>
      <c r="T1363" s="73"/>
      <c r="U1363" s="73"/>
      <c r="V1363" s="73"/>
      <c r="W1363" s="73"/>
      <c r="X1363" s="73"/>
      <c r="Y1363" s="73"/>
      <c r="Z1363" s="73"/>
      <c r="AA1363" s="73"/>
      <c r="AB1363" s="73"/>
      <c r="AC1363" s="73"/>
      <c r="AD1363" s="73"/>
      <c r="AE1363" s="73"/>
      <c r="AF1363" s="73"/>
      <c r="AG1363" s="73"/>
      <c r="AH1363" s="73"/>
      <c r="AI1363" s="73"/>
      <c r="AJ1363" s="73"/>
    </row>
    <row r="1364" spans="1:36" x14ac:dyDescent="0.3">
      <c r="A1364">
        <v>18.5</v>
      </c>
      <c r="B1364" s="79">
        <f t="shared" si="178"/>
        <v>135495.58919354997</v>
      </c>
      <c r="C1364" s="53">
        <v>18.5</v>
      </c>
      <c r="D1364" s="80">
        <f>IF($C1364&gt;$G$20,IF('Silo Levels'!$L$28="Pumping",((PI()*((($C$19+$G$20)-$C1364)*($O$20/($O$19/2)))^2*((($O$20+$G$20)-$C1364))/3)*$D$1177)+(((PI()*((($C$19+$G$20)-$C1364)*($O$20/($O$19/2)))^2*(((($C$19+$G$20)-$C1364)*($O$20/($O$19/2)))*$AZ$21))/3)*$D$1177),(((PI()*((($C$19+$G$20)-$C1364)*($O$20/($O$19/2)))^2*((($O$20+$G$20)-$C1364)/3))*$D$1177)-((PI()*((($C$19+$G$20)-$C1364)*($O$20/($O$19/2)))^2*(((($C$19+$G$20)-$C1364)*($O$20/($O$19/2)))*$AZ$21)/3)*$D$1177))),IF('Silo Levels'!$L$28="Pumping",(($D$18*$D$1177)+((PI()*(($C$21/2)^2)*($G$20-$C1364))*$D$1177))+((($D$18+$H$18)/3)*$BD$21)+(((PI()*($C$21/2)^2*(($C$21/2)*$AZ$21))/3)*$D$1177),(($D$18*$D$1177)+((PI()*(($C$21/2)^2)*($G$20-$C1364))*$D$1177))+((($D$18+$H$18)/3)*$BD$21)-(((PI()*($C$21/2)^2*(($C$21/2)*$AZ$21))/3)*$D$1177)))</f>
        <v>131645.42684227182</v>
      </c>
      <c r="E1364" s="73">
        <v>18.5</v>
      </c>
      <c r="F1364" s="79">
        <f t="shared" si="180"/>
        <v>137152.21891271559</v>
      </c>
      <c r="G1364" s="53">
        <v>18.5</v>
      </c>
      <c r="H1364" s="80">
        <f>IF($G1364&gt;$G$20,IF('Silo Levels'!$L$29="Pumping",((PI()*((($C$19+$G$20)-$G1364)*($O$20/($O$19/2)))^2*((($O$20+$G$20)-$G1364))/3)*$H$1177)+(((PI()*((($C$19+$G$20)-$G1364)*($O$20/($O$19/2)))^2*(((($C$19+$G$20)-$G1364)*($O$20/($O$19/2)))*$AZ$22))/3)*$H$1177),(((PI()*((($C$19+$G$20)-$G1364)*($O$20/($O$19/2)))^2*((($O$20+$G$20)-$G1364)/3))*$H$1177)-((PI()*((($C$19+$G$20)-$G1364)*($O$20/($O$19/2)))^2*(((($C$19+$G$20)-$G1364)*($O$20/($O$19/2)))*$AZ$22)/3)*$H$1177))),IF('Silo Levels'!$L$29="Pumping",(($D$18*$H$1177)+((PI()*(($C$21/2)^2)*($G$20-$G1364))*$H$1177))+((($D$18+$H$18)/3)*$BD$22)+(((PI()*($C$21/2)^2*(($C$21/2)*$AZ$22))/3)*$H$1177),(($D$18*$H$1177)+((PI()*(($C$21/2)^2)*($G$20-$G1364))*$H$1177))+((($D$18+$H$18)/3)*$BD$22)-(((PI()*($C$21/2)^2*(($C$21/2)*$AZ$22))/3)*$H$1177)))</f>
        <v>133253.92953204646</v>
      </c>
      <c r="I1364" s="73">
        <v>18.5</v>
      </c>
      <c r="J1364" s="79">
        <f t="shared" si="179"/>
        <v>141659.79279974758</v>
      </c>
      <c r="K1364" s="53">
        <v>18.5</v>
      </c>
      <c r="L1364" s="80">
        <f>IF($K1364&gt;$G$20,IF('Silo Levels'!$L$30="Pumping",((PI()*((($C$19+$G$20)-$K1364)*($O$20/($O$19/2)))^2*((($O$20+$G$20)-$K1364))/3)*$L$1177)+(((PI()*((($C$19+$G$20)-$K1364)*($O$20/($O$19/2)))^2*(((($C$19+$G$20)-$K1364)*($O$20/($O$19/2)))*$AZ$23))/3)*$L$1177),(((PI()*((($C$19+$G$20)-$K1364)*($O$20/($O$19/2)))^2*((($O$20+$G$20)-$K1364)/3))*$L$1177)-((PI()*((($C$19+$G$20)-$K1364)*($O$20/($O$19/2)))^2*(((($C$19+$G$20)-$K1364)*($O$20/($O$19/2)))*$AZ$23)/3)*$L$1177))),IF('Silo Levels'!$L$30="Pumping",(($D$18*$L$1177)+((PI()*(($C$21/2)^2)*($G$20-$K1364))*$L$1177))+((($D$18+$H$18)/3)*$BD$23)+(((PI()*($C$21/2)^2*(($C$21/2)*$AZ$23))/3)*$L$1177),(($D$18*$L$1177)+((PI()*(($C$21/2)^2)*($G$20-$K1364))*$L$1177))+((($D$18+$H$18)/3)*$BD$23)-(((PI()*($C$21/2)^2*(($C$21/2)*$AZ$23))/3)*$L$1177)))</f>
        <v>137630.55312980534</v>
      </c>
      <c r="M1364" s="73"/>
      <c r="N1364" s="73"/>
      <c r="O1364" s="73"/>
      <c r="P1364" s="73"/>
      <c r="Q1364" s="73"/>
      <c r="R1364" s="73"/>
      <c r="S1364" s="73"/>
      <c r="T1364" s="73"/>
      <c r="U1364" s="73"/>
      <c r="V1364" s="73"/>
      <c r="W1364" s="73"/>
      <c r="X1364" s="73"/>
      <c r="Y1364" s="73"/>
      <c r="Z1364" s="73"/>
      <c r="AA1364" s="73"/>
      <c r="AB1364" s="73"/>
      <c r="AC1364" s="73"/>
      <c r="AD1364" s="73"/>
      <c r="AE1364" s="73"/>
      <c r="AF1364" s="73"/>
      <c r="AG1364" s="73"/>
      <c r="AH1364" s="73"/>
      <c r="AI1364" s="73"/>
      <c r="AJ1364" s="73"/>
    </row>
    <row r="1365" spans="1:36" x14ac:dyDescent="0.3">
      <c r="A1365">
        <v>18.600000000000001</v>
      </c>
      <c r="B1365" s="79">
        <f t="shared" si="178"/>
        <v>135109.23143843914</v>
      </c>
      <c r="C1365" s="53">
        <v>18.600000000000001</v>
      </c>
      <c r="D1365" s="80">
        <f>IF($C1365&gt;$G$20,IF('Silo Levels'!$L$28="Pumping",((PI()*((($C$19+$G$20)-$C1365)*($O$20/($O$19/2)))^2*((($O$20+$G$20)-$C1365))/3)*$D$1177)+(((PI()*((($C$19+$G$20)-$C1365)*($O$20/($O$19/2)))^2*(((($C$19+$G$20)-$C1365)*($O$20/($O$19/2)))*$AZ$21))/3)*$D$1177),(((PI()*((($C$19+$G$20)-$C1365)*($O$20/($O$19/2)))^2*((($O$20+$G$20)-$C1365)/3))*$D$1177)-((PI()*((($C$19+$G$20)-$C1365)*($O$20/($O$19/2)))^2*(((($C$19+$G$20)-$C1365)*($O$20/($O$19/2)))*$AZ$21)/3)*$D$1177))),IF('Silo Levels'!$L$28="Pumping",(($D$18*$D$1177)+((PI()*(($C$21/2)^2)*($G$20-$C1365))*$D$1177))+((($D$18+$H$18)/3)*$BD$21)+(((PI()*($C$21/2)^2*(($C$21/2)*$AZ$21))/3)*$D$1177),(($D$18*$D$1177)+((PI()*(($C$21/2)^2)*($G$20-$C1365))*$D$1177))+((($D$18+$H$18)/3)*$BD$21)-(((PI()*($C$21/2)^2*(($C$21/2)*$AZ$21))/3)*$D$1177)))</f>
        <v>131259.06908716098</v>
      </c>
      <c r="E1365" s="73">
        <v>18.600000000000001</v>
      </c>
      <c r="F1365" s="79">
        <f t="shared" si="180"/>
        <v>136761.03168566583</v>
      </c>
      <c r="G1365" s="53">
        <v>18.600000000000001</v>
      </c>
      <c r="H1365" s="80">
        <f>IF($G1365&gt;$G$20,IF('Silo Levels'!$L$29="Pumping",((PI()*((($C$19+$G$20)-$G1365)*($O$20/($O$19/2)))^2*((($O$20+$G$20)-$G1365))/3)*$H$1177)+(((PI()*((($C$19+$G$20)-$G1365)*($O$20/($O$19/2)))^2*(((($C$19+$G$20)-$G1365)*($O$20/($O$19/2)))*$AZ$22))/3)*$H$1177),(((PI()*((($C$19+$G$20)-$G1365)*($O$20/($O$19/2)))^2*((($O$20+$G$20)-$G1365)/3))*$H$1177)-((PI()*((($C$19+$G$20)-$G1365)*($O$20/($O$19/2)))^2*(((($C$19+$G$20)-$G1365)*($O$20/($O$19/2)))*$AZ$22)/3)*$H$1177))),IF('Silo Levels'!$L$29="Pumping",(($D$18*$H$1177)+((PI()*(($C$21/2)^2)*($G$20-$G1365))*$H$1177))+((($D$18+$H$18)/3)*$BD$22)+(((PI()*($C$21/2)^2*(($C$21/2)*$AZ$22))/3)*$H$1177),(($D$18*$H$1177)+((PI()*(($C$21/2)^2)*($G$20-$G1365))*$H$1177))+((($D$18+$H$18)/3)*$BD$22)-(((PI()*($C$21/2)^2*(($C$21/2)*$AZ$22))/3)*$H$1177)))</f>
        <v>132862.7423049967</v>
      </c>
      <c r="I1365" s="73">
        <v>18.600000000000001</v>
      </c>
      <c r="J1365" s="79">
        <f t="shared" si="179"/>
        <v>141255.46491649203</v>
      </c>
      <c r="K1365" s="53">
        <v>18.600000000000001</v>
      </c>
      <c r="L1365" s="80">
        <f>IF($K1365&gt;$G$20,IF('Silo Levels'!$L$30="Pumping",((PI()*((($C$19+$G$20)-$K1365)*($O$20/($O$19/2)))^2*((($O$20+$G$20)-$K1365))/3)*$L$1177)+(((PI()*((($C$19+$G$20)-$K1365)*($O$20/($O$19/2)))^2*(((($C$19+$G$20)-$K1365)*($O$20/($O$19/2)))*$AZ$23))/3)*$L$1177),(((PI()*((($C$19+$G$20)-$K1365)*($O$20/($O$19/2)))^2*((($O$20+$G$20)-$K1365)/3))*$L$1177)-((PI()*((($C$19+$G$20)-$K1365)*($O$20/($O$19/2)))^2*(((($C$19+$G$20)-$K1365)*($O$20/($O$19/2)))*$AZ$23)/3)*$L$1177))),IF('Silo Levels'!$L$30="Pumping",(($D$18*$L$1177)+((PI()*(($C$21/2)^2)*($G$20-$K1365))*$L$1177))+((($D$18+$H$18)/3)*$BD$23)+(((PI()*($C$21/2)^2*(($C$21/2)*$AZ$23))/3)*$L$1177),(($D$18*$L$1177)+((PI()*(($C$21/2)^2)*($G$20-$K1365))*$L$1177))+((($D$18+$H$18)/3)*$BD$23)-(((PI()*($C$21/2)^2*(($C$21/2)*$AZ$23))/3)*$L$1177)))</f>
        <v>137226.22524654979</v>
      </c>
      <c r="M1365" s="73"/>
      <c r="N1365" s="73"/>
      <c r="O1365" s="73"/>
      <c r="P1365" s="73"/>
      <c r="Q1365" s="73"/>
      <c r="R1365" s="73"/>
      <c r="S1365" s="73"/>
      <c r="T1365" s="73"/>
      <c r="U1365" s="73"/>
      <c r="V1365" s="73"/>
      <c r="W1365" s="73"/>
      <c r="X1365" s="73"/>
      <c r="Y1365" s="73"/>
      <c r="Z1365" s="73"/>
      <c r="AA1365" s="73"/>
      <c r="AB1365" s="73"/>
      <c r="AC1365" s="73"/>
      <c r="AD1365" s="73"/>
      <c r="AE1365" s="73"/>
      <c r="AF1365" s="73"/>
      <c r="AG1365" s="73"/>
      <c r="AH1365" s="73"/>
      <c r="AI1365" s="73"/>
      <c r="AJ1365" s="73"/>
    </row>
    <row r="1366" spans="1:36" x14ac:dyDescent="0.3">
      <c r="A1366">
        <v>18.7</v>
      </c>
      <c r="B1366" s="79">
        <f t="shared" si="178"/>
        <v>134722.8736833283</v>
      </c>
      <c r="C1366" s="53">
        <v>18.7</v>
      </c>
      <c r="D1366" s="80">
        <f>IF($C1366&gt;$G$20,IF('Silo Levels'!$L$28="Pumping",((PI()*((($C$19+$G$20)-$C1366)*($O$20/($O$19/2)))^2*((($O$20+$G$20)-$C1366))/3)*$D$1177)+(((PI()*((($C$19+$G$20)-$C1366)*($O$20/($O$19/2)))^2*(((($C$19+$G$20)-$C1366)*($O$20/($O$19/2)))*$AZ$21))/3)*$D$1177),(((PI()*((($C$19+$G$20)-$C1366)*($O$20/($O$19/2)))^2*((($O$20+$G$20)-$C1366)/3))*$D$1177)-((PI()*((($C$19+$G$20)-$C1366)*($O$20/($O$19/2)))^2*(((($C$19+$G$20)-$C1366)*($O$20/($O$19/2)))*$AZ$21)/3)*$D$1177))),IF('Silo Levels'!$L$28="Pumping",(($D$18*$D$1177)+((PI()*(($C$21/2)^2)*($G$20-$C1366))*$D$1177))+((($D$18+$H$18)/3)*$BD$21)+(((PI()*($C$21/2)^2*(($C$21/2)*$AZ$21))/3)*$D$1177),(($D$18*$D$1177)+((PI()*(($C$21/2)^2)*($G$20-$C1366))*$D$1177))+((($D$18+$H$18)/3)*$BD$21)-(((PI()*($C$21/2)^2*(($C$21/2)*$AZ$21))/3)*$D$1177)))</f>
        <v>130872.71133205017</v>
      </c>
      <c r="E1366" s="73">
        <v>18.7</v>
      </c>
      <c r="F1366" s="79">
        <f t="shared" si="180"/>
        <v>136369.84445861613</v>
      </c>
      <c r="G1366" s="53">
        <v>18.7</v>
      </c>
      <c r="H1366" s="80">
        <f>IF($G1366&gt;$G$20,IF('Silo Levels'!$L$29="Pumping",((PI()*((($C$19+$G$20)-$G1366)*($O$20/($O$19/2)))^2*((($O$20+$G$20)-$G1366))/3)*$H$1177)+(((PI()*((($C$19+$G$20)-$G1366)*($O$20/($O$19/2)))^2*(((($C$19+$G$20)-$G1366)*($O$20/($O$19/2)))*$AZ$22))/3)*$H$1177),(((PI()*((($C$19+$G$20)-$G1366)*($O$20/($O$19/2)))^2*((($O$20+$G$20)-$G1366)/3))*$H$1177)-((PI()*((($C$19+$G$20)-$G1366)*($O$20/($O$19/2)))^2*(((($C$19+$G$20)-$G1366)*($O$20/($O$19/2)))*$AZ$22)/3)*$H$1177))),IF('Silo Levels'!$L$29="Pumping",(($D$18*$H$1177)+((PI()*(($C$21/2)^2)*($G$20-$G1366))*$H$1177))+((($D$18+$H$18)/3)*$BD$22)+(((PI()*($C$21/2)^2*(($C$21/2)*$AZ$22))/3)*$H$1177),(($D$18*$H$1177)+((PI()*(($C$21/2)^2)*($G$20-$G1366))*$H$1177))+((($D$18+$H$18)/3)*$BD$22)-(((PI()*($C$21/2)^2*(($C$21/2)*$AZ$22))/3)*$H$1177)))</f>
        <v>132471.55507794701</v>
      </c>
      <c r="I1366" s="73">
        <v>18.7</v>
      </c>
      <c r="J1366" s="79">
        <f t="shared" si="179"/>
        <v>140851.13703323653</v>
      </c>
      <c r="K1366" s="53">
        <v>18.7</v>
      </c>
      <c r="L1366" s="80">
        <f>IF($K1366&gt;$G$20,IF('Silo Levels'!$L$30="Pumping",((PI()*((($C$19+$G$20)-$K1366)*($O$20/($O$19/2)))^2*((($O$20+$G$20)-$K1366))/3)*$L$1177)+(((PI()*((($C$19+$G$20)-$K1366)*($O$20/($O$19/2)))^2*(((($C$19+$G$20)-$K1366)*($O$20/($O$19/2)))*$AZ$23))/3)*$L$1177),(((PI()*((($C$19+$G$20)-$K1366)*($O$20/($O$19/2)))^2*((($O$20+$G$20)-$K1366)/3))*$L$1177)-((PI()*((($C$19+$G$20)-$K1366)*($O$20/($O$19/2)))^2*(((($C$19+$G$20)-$K1366)*($O$20/($O$19/2)))*$AZ$23)/3)*$L$1177))),IF('Silo Levels'!$L$30="Pumping",(($D$18*$L$1177)+((PI()*(($C$21/2)^2)*($G$20-$K1366))*$L$1177))+((($D$18+$H$18)/3)*$BD$23)+(((PI()*($C$21/2)^2*(($C$21/2)*$AZ$23))/3)*$L$1177),(($D$18*$L$1177)+((PI()*(($C$21/2)^2)*($G$20-$K1366))*$L$1177))+((($D$18+$H$18)/3)*$BD$23)-(((PI()*($C$21/2)^2*(($C$21/2)*$AZ$23))/3)*$L$1177)))</f>
        <v>136821.89736329429</v>
      </c>
      <c r="M1366" s="73"/>
      <c r="N1366" s="73"/>
      <c r="O1366" s="73"/>
      <c r="P1366" s="73"/>
      <c r="Q1366" s="73"/>
      <c r="R1366" s="73"/>
      <c r="S1366" s="73"/>
      <c r="T1366" s="73"/>
      <c r="U1366" s="73"/>
      <c r="V1366" s="73"/>
      <c r="W1366" s="73"/>
      <c r="X1366" s="73"/>
      <c r="Y1366" s="73"/>
      <c r="Z1366" s="73"/>
      <c r="AA1366" s="73"/>
      <c r="AB1366" s="73"/>
      <c r="AC1366" s="73"/>
      <c r="AD1366" s="73"/>
      <c r="AE1366" s="73"/>
      <c r="AF1366" s="73"/>
      <c r="AG1366" s="73"/>
      <c r="AH1366" s="73"/>
      <c r="AI1366" s="73"/>
      <c r="AJ1366" s="73"/>
    </row>
    <row r="1367" spans="1:36" x14ac:dyDescent="0.3">
      <c r="A1367">
        <v>18.8</v>
      </c>
      <c r="B1367" s="79">
        <f t="shared" si="178"/>
        <v>134336.51592821744</v>
      </c>
      <c r="C1367" s="53">
        <v>18.8</v>
      </c>
      <c r="D1367" s="80">
        <f>IF($C1367&gt;$G$20,IF('Silo Levels'!$L$28="Pumping",((PI()*((($C$19+$G$20)-$C1367)*($O$20/($O$19/2)))^2*((($O$20+$G$20)-$C1367))/3)*$D$1177)+(((PI()*((($C$19+$G$20)-$C1367)*($O$20/($O$19/2)))^2*(((($C$19+$G$20)-$C1367)*($O$20/($O$19/2)))*$AZ$21))/3)*$D$1177),(((PI()*((($C$19+$G$20)-$C1367)*($O$20/($O$19/2)))^2*((($O$20+$G$20)-$C1367)/3))*$D$1177)-((PI()*((($C$19+$G$20)-$C1367)*($O$20/($O$19/2)))^2*(((($C$19+$G$20)-$C1367)*($O$20/($O$19/2)))*$AZ$21)/3)*$D$1177))),IF('Silo Levels'!$L$28="Pumping",(($D$18*$D$1177)+((PI()*(($C$21/2)^2)*($G$20-$C1367))*$D$1177))+((($D$18+$H$18)/3)*$BD$21)+(((PI()*($C$21/2)^2*(($C$21/2)*$AZ$21))/3)*$D$1177),(($D$18*$D$1177)+((PI()*(($C$21/2)^2)*($G$20-$C1367))*$D$1177))+((($D$18+$H$18)/3)*$BD$21)-(((PI()*($C$21/2)^2*(($C$21/2)*$AZ$21))/3)*$D$1177)))</f>
        <v>130486.35357693931</v>
      </c>
      <c r="E1367" s="73">
        <v>18.8</v>
      </c>
      <c r="F1367" s="79">
        <f t="shared" si="180"/>
        <v>135978.65723156638</v>
      </c>
      <c r="G1367" s="53">
        <v>18.8</v>
      </c>
      <c r="H1367" s="80">
        <f>IF($G1367&gt;$G$20,IF('Silo Levels'!$L$29="Pumping",((PI()*((($C$19+$G$20)-$G1367)*($O$20/($O$19/2)))^2*((($O$20+$G$20)-$G1367))/3)*$H$1177)+(((PI()*((($C$19+$G$20)-$G1367)*($O$20/($O$19/2)))^2*(((($C$19+$G$20)-$G1367)*($O$20/($O$19/2)))*$AZ$22))/3)*$H$1177),(((PI()*((($C$19+$G$20)-$G1367)*($O$20/($O$19/2)))^2*((($O$20+$G$20)-$G1367)/3))*$H$1177)-((PI()*((($C$19+$G$20)-$G1367)*($O$20/($O$19/2)))^2*(((($C$19+$G$20)-$G1367)*($O$20/($O$19/2)))*$AZ$22)/3)*$H$1177))),IF('Silo Levels'!$L$29="Pumping",(($D$18*$H$1177)+((PI()*(($C$21/2)^2)*($G$20-$G1367))*$H$1177))+((($D$18+$H$18)/3)*$BD$22)+(((PI()*($C$21/2)^2*(($C$21/2)*$AZ$22))/3)*$H$1177),(($D$18*$H$1177)+((PI()*(($C$21/2)^2)*($G$20-$G1367))*$H$1177))+((($D$18+$H$18)/3)*$BD$22)-(((PI()*($C$21/2)^2*(($C$21/2)*$AZ$22))/3)*$H$1177)))</f>
        <v>132080.36785089725</v>
      </c>
      <c r="I1367" s="73">
        <v>18.8</v>
      </c>
      <c r="J1367" s="79">
        <f t="shared" si="179"/>
        <v>140446.80914998095</v>
      </c>
      <c r="K1367" s="53">
        <v>18.8</v>
      </c>
      <c r="L1367" s="80">
        <f>IF($K1367&gt;$G$20,IF('Silo Levels'!$L$30="Pumping",((PI()*((($C$19+$G$20)-$K1367)*($O$20/($O$19/2)))^2*((($O$20+$G$20)-$K1367))/3)*$L$1177)+(((PI()*((($C$19+$G$20)-$K1367)*($O$20/($O$19/2)))^2*(((($C$19+$G$20)-$K1367)*($O$20/($O$19/2)))*$AZ$23))/3)*$L$1177),(((PI()*((($C$19+$G$20)-$K1367)*($O$20/($O$19/2)))^2*((($O$20+$G$20)-$K1367)/3))*$L$1177)-((PI()*((($C$19+$G$20)-$K1367)*($O$20/($O$19/2)))^2*(((($C$19+$G$20)-$K1367)*($O$20/($O$19/2)))*$AZ$23)/3)*$L$1177))),IF('Silo Levels'!$L$30="Pumping",(($D$18*$L$1177)+((PI()*(($C$21/2)^2)*($G$20-$K1367))*$L$1177))+((($D$18+$H$18)/3)*$BD$23)+(((PI()*($C$21/2)^2*(($C$21/2)*$AZ$23))/3)*$L$1177),(($D$18*$L$1177)+((PI()*(($C$21/2)^2)*($G$20-$K1367))*$L$1177))+((($D$18+$H$18)/3)*$BD$23)-(((PI()*($C$21/2)^2*(($C$21/2)*$AZ$23))/3)*$L$1177)))</f>
        <v>136417.56948003871</v>
      </c>
      <c r="M1367" s="73"/>
      <c r="N1367" s="73"/>
      <c r="O1367" s="73"/>
      <c r="P1367" s="73"/>
      <c r="Q1367" s="73"/>
      <c r="R1367" s="73"/>
      <c r="S1367" s="73"/>
      <c r="T1367" s="73"/>
      <c r="U1367" s="73"/>
      <c r="V1367" s="73"/>
      <c r="W1367" s="73"/>
      <c r="X1367" s="73"/>
      <c r="Y1367" s="73"/>
      <c r="Z1367" s="73"/>
      <c r="AA1367" s="73"/>
      <c r="AB1367" s="73"/>
      <c r="AC1367" s="73"/>
      <c r="AD1367" s="73"/>
      <c r="AE1367" s="73"/>
      <c r="AF1367" s="73"/>
      <c r="AG1367" s="73"/>
      <c r="AH1367" s="73"/>
      <c r="AI1367" s="73"/>
      <c r="AJ1367" s="73"/>
    </row>
    <row r="1368" spans="1:36" ht="15" thickBot="1" x14ac:dyDescent="0.35">
      <c r="A1368">
        <v>18.899999999999999</v>
      </c>
      <c r="B1368" s="83">
        <f t="shared" si="178"/>
        <v>133950.15817310664</v>
      </c>
      <c r="C1368" s="55">
        <v>18.899999999999999</v>
      </c>
      <c r="D1368" s="84">
        <f>IF($C1368&gt;$G$20,IF('Silo Levels'!$L$28="Pumping",((PI()*((($C$19+$G$20)-$C1368)*($O$20/($O$19/2)))^2*((($O$20+$G$20)-$C1368))/3)*$D$1177)+(((PI()*((($C$19+$G$20)-$C1368)*($O$20/($O$19/2)))^2*(((($C$19+$G$20)-$C1368)*($O$20/($O$19/2)))*$AZ$21))/3)*$D$1177),(((PI()*((($C$19+$G$20)-$C1368)*($O$20/($O$19/2)))^2*((($O$20+$G$20)-$C1368)/3))*$D$1177)-((PI()*((($C$19+$G$20)-$C1368)*($O$20/($O$19/2)))^2*(((($C$19+$G$20)-$C1368)*($O$20/($O$19/2)))*$AZ$21)/3)*$D$1177))),IF('Silo Levels'!$L$28="Pumping",(($D$18*$D$1177)+((PI()*(($C$21/2)^2)*($G$20-$C1368))*$D$1177))+((($D$18+$H$18)/3)*$BD$21)+(((PI()*($C$21/2)^2*(($C$21/2)*$AZ$21))/3)*$D$1177),(($D$18*$D$1177)+((PI()*(($C$21/2)^2)*($G$20-$C1368))*$D$1177))+((($D$18+$H$18)/3)*$BD$21)-(((PI()*($C$21/2)^2*(($C$21/2)*$AZ$21))/3)*$D$1177)))</f>
        <v>130099.9958218285</v>
      </c>
      <c r="E1368" s="73">
        <v>18.899999999999999</v>
      </c>
      <c r="F1368" s="83">
        <f t="shared" si="180"/>
        <v>135587.47000451668</v>
      </c>
      <c r="G1368" s="55">
        <v>18.899999999999999</v>
      </c>
      <c r="H1368" s="84">
        <f>IF($G1368&gt;$G$20,IF('Silo Levels'!$L$29="Pumping",((PI()*((($C$19+$G$20)-$G1368)*($O$20/($O$19/2)))^2*((($O$20+$G$20)-$G1368))/3)*$H$1177)+(((PI()*((($C$19+$G$20)-$G1368)*($O$20/($O$19/2)))^2*(((($C$19+$G$20)-$G1368)*($O$20/($O$19/2)))*$AZ$22))/3)*$H$1177),(((PI()*((($C$19+$G$20)-$G1368)*($O$20/($O$19/2)))^2*((($O$20+$G$20)-$G1368)/3))*$H$1177)-((PI()*((($C$19+$G$20)-$G1368)*($O$20/($O$19/2)))^2*(((($C$19+$G$20)-$G1368)*($O$20/($O$19/2)))*$AZ$22)/3)*$H$1177))),IF('Silo Levels'!$L$29="Pumping",(($D$18*$H$1177)+((PI()*(($C$21/2)^2)*($G$20-$G1368))*$H$1177))+((($D$18+$H$18)/3)*$BD$22)+(((PI()*($C$21/2)^2*(($C$21/2)*$AZ$22))/3)*$H$1177),(($D$18*$H$1177)+((PI()*(($C$21/2)^2)*($G$20-$G1368))*$H$1177))+((($D$18+$H$18)/3)*$BD$22)-(((PI()*($C$21/2)^2*(($C$21/2)*$AZ$22))/3)*$H$1177)))</f>
        <v>131689.18062384755</v>
      </c>
      <c r="I1368" s="73">
        <v>18.899999999999999</v>
      </c>
      <c r="J1368" s="83">
        <f t="shared" si="179"/>
        <v>140042.48126672546</v>
      </c>
      <c r="K1368" s="55">
        <v>18.899999999999999</v>
      </c>
      <c r="L1368" s="84">
        <f>IF($K1368&gt;$G$20,IF('Silo Levels'!$L$30="Pumping",((PI()*((($C$19+$G$20)-$K1368)*($O$20/($O$19/2)))^2*((($O$20+$G$20)-$K1368))/3)*$L$1177)+(((PI()*((($C$19+$G$20)-$K1368)*($O$20/($O$19/2)))^2*(((($C$19+$G$20)-$K1368)*($O$20/($O$19/2)))*$AZ$23))/3)*$L$1177),(((PI()*((($C$19+$G$20)-$K1368)*($O$20/($O$19/2)))^2*((($O$20+$G$20)-$K1368)/3))*$L$1177)-((PI()*((($C$19+$G$20)-$K1368)*($O$20/($O$19/2)))^2*(((($C$19+$G$20)-$K1368)*($O$20/($O$19/2)))*$AZ$23)/3)*$L$1177))),IF('Silo Levels'!$L$30="Pumping",(($D$18*$L$1177)+((PI()*(($C$21/2)^2)*($G$20-$K1368))*$L$1177))+((($D$18+$H$18)/3)*$BD$23)+(((PI()*($C$21/2)^2*(($C$21/2)*$AZ$23))/3)*$L$1177),(($D$18*$L$1177)+((PI()*(($C$21/2)^2)*($G$20-$K1368))*$L$1177))+((($D$18+$H$18)/3)*$BD$23)-(((PI()*($C$21/2)^2*(($C$21/2)*$AZ$23))/3)*$L$1177)))</f>
        <v>136013.24159678322</v>
      </c>
      <c r="M1368" s="73"/>
      <c r="N1368" s="73"/>
      <c r="O1368" s="73"/>
      <c r="P1368" s="73"/>
      <c r="Q1368" s="73"/>
      <c r="R1368" s="73"/>
      <c r="S1368" s="73"/>
      <c r="T1368" s="73"/>
      <c r="U1368" s="73"/>
      <c r="V1368" s="73"/>
      <c r="W1368" s="73"/>
      <c r="X1368" s="73"/>
      <c r="Y1368" s="73"/>
      <c r="Z1368" s="73"/>
      <c r="AA1368" s="73"/>
      <c r="AB1368" s="73"/>
      <c r="AC1368" s="73"/>
      <c r="AD1368" s="73"/>
      <c r="AE1368" s="73"/>
      <c r="AF1368" s="73"/>
      <c r="AG1368" s="73"/>
      <c r="AH1368" s="73"/>
      <c r="AI1368" s="73"/>
      <c r="AJ1368" s="73"/>
    </row>
    <row r="1369" spans="1:36" x14ac:dyDescent="0.3">
      <c r="A1369">
        <v>19</v>
      </c>
      <c r="B1369" s="88">
        <f>IF($C1369&gt;$G$20,(PI()*((($C$19+$G$20)-$C1369)*($O$20/($O$19/2)))^2*((($O$20+$G$20)-$C1369)/3))*$D$1177,($D$18*$D$1177)+((PI()*(($C$21/2)^2)*($G$20-$C1369))*$D$1177)+((($D$18+$H$18)/3)*$BE$21))</f>
        <v>132575.39653122859</v>
      </c>
      <c r="C1369" s="61">
        <v>19</v>
      </c>
      <c r="D1369" s="89">
        <f>IF($C1369&gt;$G$20,IF('Silo Levels'!$L$28="Pumping",((PI()*((($C$19+$G$20)-$C1369)*($O$20/($O$19/2)))^2*((($O$20+$G$20)-$C1369))/3)*$D$1177)+(((PI()*((($C$19+$G$20)-$C1369)*($O$20/($O$19/2)))^2*(((($C$19+$G$20)-$C1369)*($O$20/($O$19/2)))*$AZ$21))/3)*$D$1177),(((PI()*((($C$19+$G$20)-$C1369)*($O$20/($O$19/2)))^2*((($O$20+$G$20)-$C1369)/3))*$D$1177)-((PI()*((($C$19+$G$20)-$C1369)*($O$20/($O$19/2)))^2*(((($C$19+$G$20)-$C1369)*($O$20/($O$19/2)))*$AZ$21)/3)*$D$1177))),IF('Silo Levels'!$L$28="Pumping",(($D$18*$D$1177)+((PI()*(($C$21/2)^2)*($G$20-$C1369))*$D$1177))+((($D$18+$H$18)/3)*$BE$21)+(((PI()*($C$21/2)^2*(($C$21/2)*$AZ$21))/3)*$D$1177),(($D$18*$D$1177)+((PI()*(($C$21/2)^2)*($G$20-$C1369))*$D$1177))+((($D$18+$H$18)/3)*$BE$21)-(((PI()*($C$21/2)^2*(($C$21/2)*$AZ$21))/3)*$D$1177)))</f>
        <v>128725.23417995045</v>
      </c>
      <c r="E1369" s="73">
        <v>19</v>
      </c>
      <c r="F1369" s="88">
        <f>IF($G1369&gt;$G$20,(PI()*((($C$19+$G$20)-$G1369)*($O$20/($O$19/2)))^2*((($O$20+$G$20)-$G1369)/3))*$H$1177,($D$18*$H$1177)+((PI()*(($C$21/2)^2)*($G$20-$G1369))*$H$1177)+((($D$18+$H$18)/3)*$BE$22))</f>
        <v>134207.87889069977</v>
      </c>
      <c r="G1369" s="61">
        <v>19</v>
      </c>
      <c r="H1369" s="89">
        <f>IF($G1369&gt;$G$20,IF('Silo Levels'!$L$29="Pumping",((PI()*((($C$19+$G$20)-$G1369)*($O$20/($O$19/2)))^2*((($O$20+$G$20)-$G1369))/3)*$H$1177)+(((PI()*((($C$19+$G$20)-$G1369)*($O$20/($O$19/2)))^2*(((($C$19+$G$20)-$G1369)*($O$20/($O$19/2)))*$AZ$22))/3)*$H$1177),(((PI()*((($C$19+$G$20)-$G1369)*($O$20/($O$19/2)))^2*((($O$20+$G$20)-$G1369)/3))*$H$1177)-((PI()*((($C$19+$G$20)-$G1369)*($O$20/($O$19/2)))^2*(((($C$19+$G$20)-$G1369)*($O$20/($O$19/2)))*$AZ$22)/3)*$H$1177))),IF('Silo Levels'!$L$29="Pumping",(($D$18*$H$1177)+((PI()*(($C$21/2)^2)*($G$20-$G1369))*$H$1177))+((($D$18+$H$18)/3)*$BE$22)+(((PI()*($C$21/2)^2*(($C$21/2)*$AZ$22))/3)*$H$1177),(($D$18*$H$1177)+((PI()*(($C$21/2)^2)*($G$20-$G1369))*$H$1177))+((($D$18+$H$18)/3)*$BE$22)-(((PI()*($C$21/2)^2*(($C$21/2)*$AZ$22))/3)*$H$1177)))</f>
        <v>130309.58951003065</v>
      </c>
      <c r="I1369" s="73">
        <v>19</v>
      </c>
      <c r="J1369" s="88">
        <f>IF($K1369&gt;$G$20,(PI()*((($C$19+$G$20)-$K1369)*($O$20/($O$19/2)))^2*((($O$20+$G$20)-$K1369)/3))*$L$1177,($D$18*$L$1177)+((PI()*(($C$21/2)^2)*($G$20-$K1369))*$L$1177)+((($D$18+$H$18)/3)*$BE$23))</f>
        <v>138649.74949670275</v>
      </c>
      <c r="K1369" s="61">
        <v>19</v>
      </c>
      <c r="L1369" s="89">
        <f>IF($K1369&gt;$G$20,IF('Silo Levels'!$L$30="Pumping",((PI()*((($C$19+$G$20)-$K1369)*($O$20/($O$19/2)))^2*((($O$20+$G$20)-$K1369))/3)*$L$1177)+(((PI()*((($C$19+$G$20)-$K1369)*($O$20/($O$19/2)))^2*(((($C$19+$G$20)-$K1369)*($O$20/($O$19/2)))*$AZ$23))/3)*$L$1177),(((PI()*((($C$19+$G$20)-$K1369)*($O$20/($O$19/2)))^2*((($O$20+$G$20)-$K1369)/3))*$L$1177)-((PI()*((($C$19+$G$20)-$K1369)*($O$20/($O$19/2)))^2*(((($C$19+$G$20)-$K1369)*($O$20/($O$19/2)))*$AZ$23)/3)*$L$1177))),IF('Silo Levels'!$L$30="Pumping",(($D$18*$L$1177)+((PI()*(($C$21/2)^2)*($G$20-$K1369))*$L$1177))+((($D$18+$H$18)/3)*$BE$23)+(((PI()*($C$21/2)^2*(($C$21/2)*$AZ$23))/3)*$L$1177),(($D$18*$L$1177)+((PI()*(($C$21/2)^2)*($G$20-$K1369))*$L$1177))+((($D$18+$H$18)/3)*$BE$23)-(((PI()*($C$21/2)^2*(($C$21/2)*$AZ$23))/3)*$L$1177)))</f>
        <v>134620.50982676051</v>
      </c>
      <c r="M1369" s="73"/>
      <c r="N1369" s="73"/>
      <c r="O1369" s="73"/>
      <c r="P1369" s="73"/>
      <c r="Q1369" s="73"/>
      <c r="R1369" s="73"/>
      <c r="S1369" s="73"/>
      <c r="T1369" s="73"/>
      <c r="U1369" s="73"/>
      <c r="V1369" s="73"/>
      <c r="W1369" s="73"/>
      <c r="X1369" s="73"/>
      <c r="Y1369" s="73"/>
      <c r="Z1369" s="73"/>
      <c r="AA1369" s="73"/>
      <c r="AB1369" s="73"/>
      <c r="AC1369" s="73"/>
      <c r="AD1369" s="73"/>
      <c r="AE1369" s="73"/>
      <c r="AF1369" s="73"/>
      <c r="AG1369" s="73"/>
      <c r="AH1369" s="73"/>
      <c r="AI1369" s="73"/>
      <c r="AJ1369" s="73"/>
    </row>
    <row r="1370" spans="1:36" x14ac:dyDescent="0.3">
      <c r="A1370">
        <v>19.100000000000001</v>
      </c>
      <c r="B1370" s="85">
        <f t="shared" ref="B1370:B1433" si="181">IF($C1370&gt;$G$20,(PI()*((($C$19+$G$20)-$C1370)*($O$20/($O$19/2)))^2*((($O$20+$G$20)-$C1370)/3))*$D$1177,($D$18*$D$1177)+((PI()*(($C$21/2)^2)*($G$20-$C1370))*$D$1177)+((($D$18+$H$18)/3)*$BE$21))</f>
        <v>132189.03877611776</v>
      </c>
      <c r="C1370" s="57">
        <v>19.100000000000001</v>
      </c>
      <c r="D1370" s="86">
        <f>IF($C1370&gt;$G$20,IF('Silo Levels'!$L$28="Pumping",((PI()*((($C$19+$G$20)-$C1370)*($O$20/($O$19/2)))^2*((($O$20+$G$20)-$C1370))/3)*$D$1177)+(((PI()*((($C$19+$G$20)-$C1370)*($O$20/($O$19/2)))^2*(((($C$19+$G$20)-$C1370)*($O$20/($O$19/2)))*$AZ$21))/3)*$D$1177),(((PI()*((($C$19+$G$20)-$C1370)*($O$20/($O$19/2)))^2*((($O$20+$G$20)-$C1370)/3))*$D$1177)-((PI()*((($C$19+$G$20)-$C1370)*($O$20/($O$19/2)))^2*(((($C$19+$G$20)-$C1370)*($O$20/($O$19/2)))*$AZ$21)/3)*$D$1177))),IF('Silo Levels'!$L$28="Pumping",(($D$18*$D$1177)+((PI()*(($C$21/2)^2)*($G$20-$C1370))*$D$1177))+((($D$18+$H$18)/3)*$BE$21)+(((PI()*($C$21/2)^2*(($C$21/2)*$AZ$21))/3)*$D$1177),(($D$18*$D$1177)+((PI()*(($C$21/2)^2)*($G$20-$C1370))*$D$1177))+((($D$18+$H$18)/3)*$BE$21)-(((PI()*($C$21/2)^2*(($C$21/2)*$AZ$21))/3)*$D$1177)))</f>
        <v>128338.87642483962</v>
      </c>
      <c r="E1370" s="73">
        <v>19.100000000000001</v>
      </c>
      <c r="F1370" s="85">
        <f t="shared" ref="F1370:F1433" si="182">IF($G1370&gt;$G$20,(PI()*((($C$19+$G$20)-$G1370)*($O$20/($O$19/2)))^2*((($O$20+$G$20)-$G1370)/3))*$H$1177,($D$18*$H$1177)+((PI()*(($C$21/2)^2)*($G$20-$G1370))*$H$1177)+((($D$18+$H$18)/3)*$BE$22))</f>
        <v>133816.69166365004</v>
      </c>
      <c r="G1370" s="57">
        <v>19.100000000000001</v>
      </c>
      <c r="H1370" s="86">
        <f>IF($G1370&gt;$G$20,IF('Silo Levels'!$L$29="Pumping",((PI()*((($C$19+$G$20)-$G1370)*($O$20/($O$19/2)))^2*((($O$20+$G$20)-$G1370))/3)*$H$1177)+(((PI()*((($C$19+$G$20)-$G1370)*($O$20/($O$19/2)))^2*(((($C$19+$G$20)-$G1370)*($O$20/($O$19/2)))*$AZ$22))/3)*$H$1177),(((PI()*((($C$19+$G$20)-$G1370)*($O$20/($O$19/2)))^2*((($O$20+$G$20)-$G1370)/3))*$H$1177)-((PI()*((($C$19+$G$20)-$G1370)*($O$20/($O$19/2)))^2*(((($C$19+$G$20)-$G1370)*($O$20/($O$19/2)))*$AZ$22)/3)*$H$1177))),IF('Silo Levels'!$L$29="Pumping",(($D$18*$H$1177)+((PI()*(($C$21/2)^2)*($G$20-$G1370))*$H$1177))+((($D$18+$H$18)/3)*$BE$22)+(((PI()*($C$21/2)^2*(($C$21/2)*$AZ$22))/3)*$H$1177),(($D$18*$H$1177)+((PI()*(($C$21/2)^2)*($G$20-$G1370))*$H$1177))+((($D$18+$H$18)/3)*$BE$22)-(((PI()*($C$21/2)^2*(($C$21/2)*$AZ$22))/3)*$H$1177)))</f>
        <v>129918.40228298093</v>
      </c>
      <c r="I1370" s="73">
        <v>19.100000000000001</v>
      </c>
      <c r="J1370" s="85">
        <f t="shared" ref="J1370:J1433" si="183">IF($K1370&gt;$G$20,(PI()*((($C$19+$G$20)-$K1370)*($O$20/($O$19/2)))^2*((($O$20+$G$20)-$K1370)/3))*$L$1177,($D$18*$L$1177)+((PI()*(($C$21/2)^2)*($G$20-$K1370))*$L$1177)+((($D$18+$H$18)/3)*$BE$23))</f>
        <v>138245.42161344719</v>
      </c>
      <c r="K1370" s="57">
        <v>19.100000000000001</v>
      </c>
      <c r="L1370" s="86">
        <f>IF($K1370&gt;$G$20,IF('Silo Levels'!$L$30="Pumping",((PI()*((($C$19+$G$20)-$K1370)*($O$20/($O$19/2)))^2*((($O$20+$G$20)-$K1370))/3)*$L$1177)+(((PI()*((($C$19+$G$20)-$K1370)*($O$20/($O$19/2)))^2*(((($C$19+$G$20)-$K1370)*($O$20/($O$19/2)))*$AZ$23))/3)*$L$1177),(((PI()*((($C$19+$G$20)-$K1370)*($O$20/($O$19/2)))^2*((($O$20+$G$20)-$K1370)/3))*$L$1177)-((PI()*((($C$19+$G$20)-$K1370)*($O$20/($O$19/2)))^2*(((($C$19+$G$20)-$K1370)*($O$20/($O$19/2)))*$AZ$23)/3)*$L$1177))),IF('Silo Levels'!$L$30="Pumping",(($D$18*$L$1177)+((PI()*(($C$21/2)^2)*($G$20-$K1370))*$L$1177))+((($D$18+$H$18)/3)*$BE$23)+(((PI()*($C$21/2)^2*(($C$21/2)*$AZ$23))/3)*$L$1177),(($D$18*$L$1177)+((PI()*(($C$21/2)^2)*($G$20-$K1370))*$L$1177))+((($D$18+$H$18)/3)*$BE$23)-(((PI()*($C$21/2)^2*(($C$21/2)*$AZ$23))/3)*$L$1177)))</f>
        <v>134216.18194350495</v>
      </c>
      <c r="M1370" s="73"/>
      <c r="N1370" s="73"/>
      <c r="O1370" s="73"/>
      <c r="P1370" s="73"/>
      <c r="Q1370" s="73"/>
      <c r="R1370" s="73"/>
      <c r="S1370" s="73"/>
      <c r="T1370" s="73"/>
      <c r="U1370" s="73"/>
      <c r="V1370" s="73"/>
      <c r="W1370" s="73"/>
      <c r="X1370" s="73"/>
      <c r="Y1370" s="73"/>
      <c r="Z1370" s="73"/>
      <c r="AA1370" s="73"/>
      <c r="AB1370" s="73"/>
      <c r="AC1370" s="73"/>
      <c r="AD1370" s="73"/>
      <c r="AE1370" s="73"/>
      <c r="AF1370" s="73"/>
      <c r="AG1370" s="73"/>
      <c r="AH1370" s="73"/>
      <c r="AI1370" s="73"/>
      <c r="AJ1370" s="73"/>
    </row>
    <row r="1371" spans="1:36" x14ac:dyDescent="0.3">
      <c r="A1371">
        <v>19.2</v>
      </c>
      <c r="B1371" s="85">
        <f t="shared" si="181"/>
        <v>131802.68102100692</v>
      </c>
      <c r="C1371" s="57">
        <v>19.2</v>
      </c>
      <c r="D1371" s="86">
        <f>IF($C1371&gt;$G$20,IF('Silo Levels'!$L$28="Pumping",((PI()*((($C$19+$G$20)-$C1371)*($O$20/($O$19/2)))^2*((($O$20+$G$20)-$C1371))/3)*$D$1177)+(((PI()*((($C$19+$G$20)-$C1371)*($O$20/($O$19/2)))^2*(((($C$19+$G$20)-$C1371)*($O$20/($O$19/2)))*$AZ$21))/3)*$D$1177),(((PI()*((($C$19+$G$20)-$C1371)*($O$20/($O$19/2)))^2*((($O$20+$G$20)-$C1371)/3))*$D$1177)-((PI()*((($C$19+$G$20)-$C1371)*($O$20/($O$19/2)))^2*(((($C$19+$G$20)-$C1371)*($O$20/($O$19/2)))*$AZ$21)/3)*$D$1177))),IF('Silo Levels'!$L$28="Pumping",(($D$18*$D$1177)+((PI()*(($C$21/2)^2)*($G$20-$C1371))*$D$1177))+((($D$18+$H$18)/3)*$BE$21)+(((PI()*($C$21/2)^2*(($C$21/2)*$AZ$21))/3)*$D$1177),(($D$18*$D$1177)+((PI()*(($C$21/2)^2)*($G$20-$C1371))*$D$1177))+((($D$18+$H$18)/3)*$BE$21)-(((PI()*($C$21/2)^2*(($C$21/2)*$AZ$21))/3)*$D$1177)))</f>
        <v>127952.51866972879</v>
      </c>
      <c r="E1371" s="73">
        <v>19.2</v>
      </c>
      <c r="F1371" s="85">
        <f t="shared" si="182"/>
        <v>133425.50443660031</v>
      </c>
      <c r="G1371" s="57">
        <v>19.2</v>
      </c>
      <c r="H1371" s="86">
        <f>IF($G1371&gt;$G$20,IF('Silo Levels'!$L$29="Pumping",((PI()*((($C$19+$G$20)-$G1371)*($O$20/($O$19/2)))^2*((($O$20+$G$20)-$G1371))/3)*$H$1177)+(((PI()*((($C$19+$G$20)-$G1371)*($O$20/($O$19/2)))^2*(((($C$19+$G$20)-$G1371)*($O$20/($O$19/2)))*$AZ$22))/3)*$H$1177),(((PI()*((($C$19+$G$20)-$G1371)*($O$20/($O$19/2)))^2*((($O$20+$G$20)-$G1371)/3))*$H$1177)-((PI()*((($C$19+$G$20)-$G1371)*($O$20/($O$19/2)))^2*(((($C$19+$G$20)-$G1371)*($O$20/($O$19/2)))*$AZ$22)/3)*$H$1177))),IF('Silo Levels'!$L$29="Pumping",(($D$18*$H$1177)+((PI()*(($C$21/2)^2)*($G$20-$G1371))*$H$1177))+((($D$18+$H$18)/3)*$BE$22)+(((PI()*($C$21/2)^2*(($C$21/2)*$AZ$22))/3)*$H$1177),(($D$18*$H$1177)+((PI()*(($C$21/2)^2)*($G$20-$G1371))*$H$1177))+((($D$18+$H$18)/3)*$BE$22)-(((PI()*($C$21/2)^2*(($C$21/2)*$AZ$22))/3)*$H$1177)))</f>
        <v>129527.2150559312</v>
      </c>
      <c r="I1371" s="73">
        <v>19.2</v>
      </c>
      <c r="J1371" s="85">
        <f t="shared" si="183"/>
        <v>137841.09373019167</v>
      </c>
      <c r="K1371" s="57">
        <v>19.2</v>
      </c>
      <c r="L1371" s="86">
        <f>IF($K1371&gt;$G$20,IF('Silo Levels'!$L$30="Pumping",((PI()*((($C$19+$G$20)-$K1371)*($O$20/($O$19/2)))^2*((($O$20+$G$20)-$K1371))/3)*$L$1177)+(((PI()*((($C$19+$G$20)-$K1371)*($O$20/($O$19/2)))^2*(((($C$19+$G$20)-$K1371)*($O$20/($O$19/2)))*$AZ$23))/3)*$L$1177),(((PI()*((($C$19+$G$20)-$K1371)*($O$20/($O$19/2)))^2*((($O$20+$G$20)-$K1371)/3))*$L$1177)-((PI()*((($C$19+$G$20)-$K1371)*($O$20/($O$19/2)))^2*(((($C$19+$G$20)-$K1371)*($O$20/($O$19/2)))*$AZ$23)/3)*$L$1177))),IF('Silo Levels'!$L$30="Pumping",(($D$18*$L$1177)+((PI()*(($C$21/2)^2)*($G$20-$K1371))*$L$1177))+((($D$18+$H$18)/3)*$BE$23)+(((PI()*($C$21/2)^2*(($C$21/2)*$AZ$23))/3)*$L$1177),(($D$18*$L$1177)+((PI()*(($C$21/2)^2)*($G$20-$K1371))*$L$1177))+((($D$18+$H$18)/3)*$BE$23)-(((PI()*($C$21/2)^2*(($C$21/2)*$AZ$23))/3)*$L$1177)))</f>
        <v>133811.85406024943</v>
      </c>
      <c r="M1371" s="73"/>
      <c r="N1371" s="73"/>
      <c r="O1371" s="73"/>
      <c r="P1371" s="73"/>
      <c r="Q1371" s="73"/>
      <c r="R1371" s="73"/>
      <c r="S1371" s="73"/>
      <c r="T1371" s="73"/>
      <c r="U1371" s="73"/>
      <c r="V1371" s="73"/>
      <c r="W1371" s="73"/>
      <c r="X1371" s="73"/>
      <c r="Y1371" s="73"/>
      <c r="Z1371" s="73"/>
      <c r="AA1371" s="73"/>
      <c r="AB1371" s="73"/>
      <c r="AC1371" s="73"/>
      <c r="AD1371" s="73"/>
      <c r="AE1371" s="73"/>
      <c r="AF1371" s="73"/>
      <c r="AG1371" s="73"/>
      <c r="AH1371" s="73"/>
      <c r="AI1371" s="73"/>
      <c r="AJ1371" s="73"/>
    </row>
    <row r="1372" spans="1:36" x14ac:dyDescent="0.3">
      <c r="A1372">
        <v>19.3</v>
      </c>
      <c r="B1372" s="85">
        <f t="shared" si="181"/>
        <v>131416.32326589606</v>
      </c>
      <c r="C1372" s="57">
        <v>19.3</v>
      </c>
      <c r="D1372" s="86">
        <f>IF($C1372&gt;$G$20,IF('Silo Levels'!$L$28="Pumping",((PI()*((($C$19+$G$20)-$C1372)*($O$20/($O$19/2)))^2*((($O$20+$G$20)-$C1372))/3)*$D$1177)+(((PI()*((($C$19+$G$20)-$C1372)*($O$20/($O$19/2)))^2*(((($C$19+$G$20)-$C1372)*($O$20/($O$19/2)))*$AZ$21))/3)*$D$1177),(((PI()*((($C$19+$G$20)-$C1372)*($O$20/($O$19/2)))^2*((($O$20+$G$20)-$C1372)/3))*$D$1177)-((PI()*((($C$19+$G$20)-$C1372)*($O$20/($O$19/2)))^2*(((($C$19+$G$20)-$C1372)*($O$20/($O$19/2)))*$AZ$21)/3)*$D$1177))),IF('Silo Levels'!$L$28="Pumping",(($D$18*$D$1177)+((PI()*(($C$21/2)^2)*($G$20-$C1372))*$D$1177))+((($D$18+$H$18)/3)*$BE$21)+(((PI()*($C$21/2)^2*(($C$21/2)*$AZ$21))/3)*$D$1177),(($D$18*$D$1177)+((PI()*(($C$21/2)^2)*($G$20-$C1372))*$D$1177))+((($D$18+$H$18)/3)*$BE$21)-(((PI()*($C$21/2)^2*(($C$21/2)*$AZ$21))/3)*$D$1177)))</f>
        <v>127566.16091461793</v>
      </c>
      <c r="E1372" s="73">
        <v>19.3</v>
      </c>
      <c r="F1372" s="85">
        <f t="shared" si="182"/>
        <v>133034.31720955059</v>
      </c>
      <c r="G1372" s="57">
        <v>19.3</v>
      </c>
      <c r="H1372" s="86">
        <f>IF($G1372&gt;$G$20,IF('Silo Levels'!$L$29="Pumping",((PI()*((($C$19+$G$20)-$G1372)*($O$20/($O$19/2)))^2*((($O$20+$G$20)-$G1372))/3)*$H$1177)+(((PI()*((($C$19+$G$20)-$G1372)*($O$20/($O$19/2)))^2*(((($C$19+$G$20)-$G1372)*($O$20/($O$19/2)))*$AZ$22))/3)*$H$1177),(((PI()*((($C$19+$G$20)-$G1372)*($O$20/($O$19/2)))^2*((($O$20+$G$20)-$G1372)/3))*$H$1177)-((PI()*((($C$19+$G$20)-$G1372)*($O$20/($O$19/2)))^2*(((($C$19+$G$20)-$G1372)*($O$20/($O$19/2)))*$AZ$22)/3)*$H$1177))),IF('Silo Levels'!$L$29="Pumping",(($D$18*$H$1177)+((PI()*(($C$21/2)^2)*($G$20-$G1372))*$H$1177))+((($D$18+$H$18)/3)*$BE$22)+(((PI()*($C$21/2)^2*(($C$21/2)*$AZ$22))/3)*$H$1177),(($D$18*$H$1177)+((PI()*(($C$21/2)^2)*($G$20-$G1372))*$H$1177))+((($D$18+$H$18)/3)*$BE$22)-(((PI()*($C$21/2)^2*(($C$21/2)*$AZ$22))/3)*$H$1177)))</f>
        <v>129136.02782888147</v>
      </c>
      <c r="I1372" s="73">
        <v>19.3</v>
      </c>
      <c r="J1372" s="85">
        <f t="shared" si="183"/>
        <v>137436.76584693615</v>
      </c>
      <c r="K1372" s="57">
        <v>19.3</v>
      </c>
      <c r="L1372" s="86">
        <f>IF($K1372&gt;$G$20,IF('Silo Levels'!$L$30="Pumping",((PI()*((($C$19+$G$20)-$K1372)*($O$20/($O$19/2)))^2*((($O$20+$G$20)-$K1372))/3)*$L$1177)+(((PI()*((($C$19+$G$20)-$K1372)*($O$20/($O$19/2)))^2*(((($C$19+$G$20)-$K1372)*($O$20/($O$19/2)))*$AZ$23))/3)*$L$1177),(((PI()*((($C$19+$G$20)-$K1372)*($O$20/($O$19/2)))^2*((($O$20+$G$20)-$K1372)/3))*$L$1177)-((PI()*((($C$19+$G$20)-$K1372)*($O$20/($O$19/2)))^2*(((($C$19+$G$20)-$K1372)*($O$20/($O$19/2)))*$AZ$23)/3)*$L$1177))),IF('Silo Levels'!$L$30="Pumping",(($D$18*$L$1177)+((PI()*(($C$21/2)^2)*($G$20-$K1372))*$L$1177))+((($D$18+$H$18)/3)*$BE$23)+(((PI()*($C$21/2)^2*(($C$21/2)*$AZ$23))/3)*$L$1177),(($D$18*$L$1177)+((PI()*(($C$21/2)^2)*($G$20-$K1372))*$L$1177))+((($D$18+$H$18)/3)*$BE$23)-(((PI()*($C$21/2)^2*(($C$21/2)*$AZ$23))/3)*$L$1177)))</f>
        <v>133407.52617699391</v>
      </c>
      <c r="M1372" s="73"/>
      <c r="N1372" s="73"/>
      <c r="O1372" s="73"/>
      <c r="P1372" s="73"/>
      <c r="Q1372" s="73"/>
      <c r="R1372" s="73"/>
      <c r="S1372" s="73"/>
      <c r="T1372" s="73"/>
      <c r="U1372" s="73"/>
      <c r="V1372" s="73"/>
      <c r="W1372" s="73"/>
      <c r="X1372" s="73"/>
      <c r="Y1372" s="73"/>
      <c r="Z1372" s="73"/>
      <c r="AA1372" s="73"/>
      <c r="AB1372" s="73"/>
      <c r="AC1372" s="73"/>
      <c r="AD1372" s="73"/>
      <c r="AE1372" s="73"/>
      <c r="AF1372" s="73"/>
      <c r="AG1372" s="73"/>
      <c r="AH1372" s="73"/>
      <c r="AI1372" s="73"/>
      <c r="AJ1372" s="73"/>
    </row>
    <row r="1373" spans="1:36" x14ac:dyDescent="0.3">
      <c r="A1373">
        <v>19.399999999999999</v>
      </c>
      <c r="B1373" s="85">
        <f t="shared" si="181"/>
        <v>131029.96551078523</v>
      </c>
      <c r="C1373" s="57">
        <v>19.399999999999999</v>
      </c>
      <c r="D1373" s="86">
        <f>IF($C1373&gt;$G$20,IF('Silo Levels'!$L$28="Pumping",((PI()*((($C$19+$G$20)-$C1373)*($O$20/($O$19/2)))^2*((($O$20+$G$20)-$C1373))/3)*$D$1177)+(((PI()*((($C$19+$G$20)-$C1373)*($O$20/($O$19/2)))^2*(((($C$19+$G$20)-$C1373)*($O$20/($O$19/2)))*$AZ$21))/3)*$D$1177),(((PI()*((($C$19+$G$20)-$C1373)*($O$20/($O$19/2)))^2*((($O$20+$G$20)-$C1373)/3))*$D$1177)-((PI()*((($C$19+$G$20)-$C1373)*($O$20/($O$19/2)))^2*(((($C$19+$G$20)-$C1373)*($O$20/($O$19/2)))*$AZ$21)/3)*$D$1177))),IF('Silo Levels'!$L$28="Pumping",(($D$18*$D$1177)+((PI()*(($C$21/2)^2)*($G$20-$C1373))*$D$1177))+((($D$18+$H$18)/3)*$BE$21)+(((PI()*($C$21/2)^2*(($C$21/2)*$AZ$21))/3)*$D$1177),(($D$18*$D$1177)+((PI()*(($C$21/2)^2)*($G$20-$C1373))*$D$1177))+((($D$18+$H$18)/3)*$BE$21)-(((PI()*($C$21/2)^2*(($C$21/2)*$AZ$21))/3)*$D$1177)))</f>
        <v>127179.80315950709</v>
      </c>
      <c r="E1373" s="73">
        <v>19.399999999999999</v>
      </c>
      <c r="F1373" s="85">
        <f t="shared" si="182"/>
        <v>132643.12998250086</v>
      </c>
      <c r="G1373" s="57">
        <v>19.399999999999999</v>
      </c>
      <c r="H1373" s="86">
        <f>IF($G1373&gt;$G$20,IF('Silo Levels'!$L$29="Pumping",((PI()*((($C$19+$G$20)-$G1373)*($O$20/($O$19/2)))^2*((($O$20+$G$20)-$G1373))/3)*$H$1177)+(((PI()*((($C$19+$G$20)-$G1373)*($O$20/($O$19/2)))^2*(((($C$19+$G$20)-$G1373)*($O$20/($O$19/2)))*$AZ$22))/3)*$H$1177),(((PI()*((($C$19+$G$20)-$G1373)*($O$20/($O$19/2)))^2*((($O$20+$G$20)-$G1373)/3))*$H$1177)-((PI()*((($C$19+$G$20)-$G1373)*($O$20/($O$19/2)))^2*(((($C$19+$G$20)-$G1373)*($O$20/($O$19/2)))*$AZ$22)/3)*$H$1177))),IF('Silo Levels'!$L$29="Pumping",(($D$18*$H$1177)+((PI()*(($C$21/2)^2)*($G$20-$G1373))*$H$1177))+((($D$18+$H$18)/3)*$BE$22)+(((PI()*($C$21/2)^2*(($C$21/2)*$AZ$22))/3)*$H$1177),(($D$18*$H$1177)+((PI()*(($C$21/2)^2)*($G$20-$G1373))*$H$1177))+((($D$18+$H$18)/3)*$BE$22)-(((PI()*($C$21/2)^2*(($C$21/2)*$AZ$22))/3)*$H$1177)))</f>
        <v>128744.84060183175</v>
      </c>
      <c r="I1373" s="73">
        <v>19.399999999999999</v>
      </c>
      <c r="J1373" s="85">
        <f t="shared" si="183"/>
        <v>137032.43796368063</v>
      </c>
      <c r="K1373" s="57">
        <v>19.399999999999999</v>
      </c>
      <c r="L1373" s="86">
        <f>IF($K1373&gt;$G$20,IF('Silo Levels'!$L$30="Pumping",((PI()*((($C$19+$G$20)-$K1373)*($O$20/($O$19/2)))^2*((($O$20+$G$20)-$K1373))/3)*$L$1177)+(((PI()*((($C$19+$G$20)-$K1373)*($O$20/($O$19/2)))^2*(((($C$19+$G$20)-$K1373)*($O$20/($O$19/2)))*$AZ$23))/3)*$L$1177),(((PI()*((($C$19+$G$20)-$K1373)*($O$20/($O$19/2)))^2*((($O$20+$G$20)-$K1373)/3))*$L$1177)-((PI()*((($C$19+$G$20)-$K1373)*($O$20/($O$19/2)))^2*(((($C$19+$G$20)-$K1373)*($O$20/($O$19/2)))*$AZ$23)/3)*$L$1177))),IF('Silo Levels'!$L$30="Pumping",(($D$18*$L$1177)+((PI()*(($C$21/2)^2)*($G$20-$K1373))*$L$1177))+((($D$18+$H$18)/3)*$BE$23)+(((PI()*($C$21/2)^2*(($C$21/2)*$AZ$23))/3)*$L$1177),(($D$18*$L$1177)+((PI()*(($C$21/2)^2)*($G$20-$K1373))*$L$1177))+((($D$18+$H$18)/3)*$BE$23)-(((PI()*($C$21/2)^2*(($C$21/2)*$AZ$23))/3)*$L$1177)))</f>
        <v>133003.19829373839</v>
      </c>
      <c r="M1373" s="73"/>
      <c r="N1373" s="73"/>
      <c r="O1373" s="73"/>
      <c r="P1373" s="73"/>
      <c r="Q1373" s="73"/>
      <c r="R1373" s="73"/>
      <c r="S1373" s="73"/>
      <c r="T1373" s="73"/>
      <c r="U1373" s="73"/>
      <c r="V1373" s="73"/>
      <c r="W1373" s="73"/>
      <c r="X1373" s="73"/>
      <c r="Y1373" s="73"/>
      <c r="Z1373" s="73"/>
      <c r="AA1373" s="73"/>
      <c r="AB1373" s="73"/>
      <c r="AC1373" s="73"/>
      <c r="AD1373" s="73"/>
      <c r="AE1373" s="73"/>
      <c r="AF1373" s="73"/>
      <c r="AG1373" s="73"/>
      <c r="AH1373" s="73"/>
      <c r="AI1373" s="73"/>
      <c r="AJ1373" s="73"/>
    </row>
    <row r="1374" spans="1:36" x14ac:dyDescent="0.3">
      <c r="A1374">
        <v>19.5</v>
      </c>
      <c r="B1374" s="85">
        <f t="shared" si="181"/>
        <v>130643.60775567438</v>
      </c>
      <c r="C1374" s="57">
        <v>19.5</v>
      </c>
      <c r="D1374" s="86">
        <f>IF($C1374&gt;$G$20,IF('Silo Levels'!$L$28="Pumping",((PI()*((($C$19+$G$20)-$C1374)*($O$20/($O$19/2)))^2*((($O$20+$G$20)-$C1374))/3)*$D$1177)+(((PI()*((($C$19+$G$20)-$C1374)*($O$20/($O$19/2)))^2*(((($C$19+$G$20)-$C1374)*($O$20/($O$19/2)))*$AZ$21))/3)*$D$1177),(((PI()*((($C$19+$G$20)-$C1374)*($O$20/($O$19/2)))^2*((($O$20+$G$20)-$C1374)/3))*$D$1177)-((PI()*((($C$19+$G$20)-$C1374)*($O$20/($O$19/2)))^2*(((($C$19+$G$20)-$C1374)*($O$20/($O$19/2)))*$AZ$21)/3)*$D$1177))),IF('Silo Levels'!$L$28="Pumping",(($D$18*$D$1177)+((PI()*(($C$21/2)^2)*($G$20-$C1374))*$D$1177))+((($D$18+$H$18)/3)*$BE$21)+(((PI()*($C$21/2)^2*(($C$21/2)*$AZ$21))/3)*$D$1177),(($D$18*$D$1177)+((PI()*(($C$21/2)^2)*($G$20-$C1374))*$D$1177))+((($D$18+$H$18)/3)*$BE$21)-(((PI()*($C$21/2)^2*(($C$21/2)*$AZ$21))/3)*$D$1177)))</f>
        <v>126793.44540439625</v>
      </c>
      <c r="E1374" s="73">
        <v>19.5</v>
      </c>
      <c r="F1374" s="85">
        <f t="shared" si="182"/>
        <v>132251.94275545113</v>
      </c>
      <c r="G1374" s="57">
        <v>19.5</v>
      </c>
      <c r="H1374" s="86">
        <f>IF($G1374&gt;$G$20,IF('Silo Levels'!$L$29="Pumping",((PI()*((($C$19+$G$20)-$G1374)*($O$20/($O$19/2)))^2*((($O$20+$G$20)-$G1374))/3)*$H$1177)+(((PI()*((($C$19+$G$20)-$G1374)*($O$20/($O$19/2)))^2*(((($C$19+$G$20)-$G1374)*($O$20/($O$19/2)))*$AZ$22))/3)*$H$1177),(((PI()*((($C$19+$G$20)-$G1374)*($O$20/($O$19/2)))^2*((($O$20+$G$20)-$G1374)/3))*$H$1177)-((PI()*((($C$19+$G$20)-$G1374)*($O$20/($O$19/2)))^2*(((($C$19+$G$20)-$G1374)*($O$20/($O$19/2)))*$AZ$22)/3)*$H$1177))),IF('Silo Levels'!$L$29="Pumping",(($D$18*$H$1177)+((PI()*(($C$21/2)^2)*($G$20-$G1374))*$H$1177))+((($D$18+$H$18)/3)*$BE$22)+(((PI()*($C$21/2)^2*(($C$21/2)*$AZ$22))/3)*$H$1177),(($D$18*$H$1177)+((PI()*(($C$21/2)^2)*($G$20-$G1374))*$H$1177))+((($D$18+$H$18)/3)*$BE$22)-(((PI()*($C$21/2)^2*(($C$21/2)*$AZ$22))/3)*$H$1177)))</f>
        <v>128353.65337478202</v>
      </c>
      <c r="I1374" s="73">
        <v>19.5</v>
      </c>
      <c r="J1374" s="85">
        <f t="shared" si="183"/>
        <v>136628.1100804251</v>
      </c>
      <c r="K1374" s="57">
        <v>19.5</v>
      </c>
      <c r="L1374" s="86">
        <f>IF($K1374&gt;$G$20,IF('Silo Levels'!$L$30="Pumping",((PI()*((($C$19+$G$20)-$K1374)*($O$20/($O$19/2)))^2*((($O$20+$G$20)-$K1374))/3)*$L$1177)+(((PI()*((($C$19+$G$20)-$K1374)*($O$20/($O$19/2)))^2*(((($C$19+$G$20)-$K1374)*($O$20/($O$19/2)))*$AZ$23))/3)*$L$1177),(((PI()*((($C$19+$G$20)-$K1374)*($O$20/($O$19/2)))^2*((($O$20+$G$20)-$K1374)/3))*$L$1177)-((PI()*((($C$19+$G$20)-$K1374)*($O$20/($O$19/2)))^2*(((($C$19+$G$20)-$K1374)*($O$20/($O$19/2)))*$AZ$23)/3)*$L$1177))),IF('Silo Levels'!$L$30="Pumping",(($D$18*$L$1177)+((PI()*(($C$21/2)^2)*($G$20-$K1374))*$L$1177))+((($D$18+$H$18)/3)*$BE$23)+(((PI()*($C$21/2)^2*(($C$21/2)*$AZ$23))/3)*$L$1177),(($D$18*$L$1177)+((PI()*(($C$21/2)^2)*($G$20-$K1374))*$L$1177))+((($D$18+$H$18)/3)*$BE$23)-(((PI()*($C$21/2)^2*(($C$21/2)*$AZ$23))/3)*$L$1177)))</f>
        <v>132598.87041048286</v>
      </c>
      <c r="M1374" s="73"/>
      <c r="N1374" s="73"/>
      <c r="O1374" s="73"/>
      <c r="P1374" s="73"/>
      <c r="Q1374" s="73"/>
      <c r="R1374" s="73"/>
      <c r="S1374" s="73"/>
      <c r="T1374" s="73"/>
      <c r="U1374" s="73"/>
      <c r="V1374" s="73"/>
      <c r="W1374" s="73"/>
      <c r="X1374" s="73"/>
      <c r="Y1374" s="73"/>
      <c r="Z1374" s="73"/>
      <c r="AA1374" s="73"/>
      <c r="AB1374" s="73"/>
      <c r="AC1374" s="73"/>
      <c r="AD1374" s="73"/>
      <c r="AE1374" s="73"/>
      <c r="AF1374" s="73"/>
      <c r="AG1374" s="73"/>
      <c r="AH1374" s="73"/>
      <c r="AI1374" s="73"/>
      <c r="AJ1374" s="73"/>
    </row>
    <row r="1375" spans="1:36" x14ac:dyDescent="0.3">
      <c r="A1375">
        <v>19.600000000000001</v>
      </c>
      <c r="B1375" s="85">
        <f t="shared" si="181"/>
        <v>130257.25000056355</v>
      </c>
      <c r="C1375" s="57">
        <v>19.600000000000001</v>
      </c>
      <c r="D1375" s="86">
        <f>IF($C1375&gt;$G$20,IF('Silo Levels'!$L$28="Pumping",((PI()*((($C$19+$G$20)-$C1375)*($O$20/($O$19/2)))^2*((($O$20+$G$20)-$C1375))/3)*$D$1177)+(((PI()*((($C$19+$G$20)-$C1375)*($O$20/($O$19/2)))^2*(((($C$19+$G$20)-$C1375)*($O$20/($O$19/2)))*$AZ$21))/3)*$D$1177),(((PI()*((($C$19+$G$20)-$C1375)*($O$20/($O$19/2)))^2*((($O$20+$G$20)-$C1375)/3))*$D$1177)-((PI()*((($C$19+$G$20)-$C1375)*($O$20/($O$19/2)))^2*(((($C$19+$G$20)-$C1375)*($O$20/($O$19/2)))*$AZ$21)/3)*$D$1177))),IF('Silo Levels'!$L$28="Pumping",(($D$18*$D$1177)+((PI()*(($C$21/2)^2)*($G$20-$C1375))*$D$1177))+((($D$18+$H$18)/3)*$BE$21)+(((PI()*($C$21/2)^2*(($C$21/2)*$AZ$21))/3)*$D$1177),(($D$18*$D$1177)+((PI()*(($C$21/2)^2)*($G$20-$C1375))*$D$1177))+((($D$18+$H$18)/3)*$BE$21)-(((PI()*($C$21/2)^2*(($C$21/2)*$AZ$21))/3)*$D$1177)))</f>
        <v>126407.08764928541</v>
      </c>
      <c r="E1375" s="73">
        <v>19.600000000000001</v>
      </c>
      <c r="F1375" s="85">
        <f t="shared" si="182"/>
        <v>131860.75552840144</v>
      </c>
      <c r="G1375" s="57">
        <v>19.600000000000001</v>
      </c>
      <c r="H1375" s="86">
        <f>IF($G1375&gt;$G$20,IF('Silo Levels'!$L$29="Pumping",((PI()*((($C$19+$G$20)-$G1375)*($O$20/($O$19/2)))^2*((($O$20+$G$20)-$G1375))/3)*$H$1177)+(((PI()*((($C$19+$G$20)-$G1375)*($O$20/($O$19/2)))^2*(((($C$19+$G$20)-$G1375)*($O$20/($O$19/2)))*$AZ$22))/3)*$H$1177),(((PI()*((($C$19+$G$20)-$G1375)*($O$20/($O$19/2)))^2*((($O$20+$G$20)-$G1375)/3))*$H$1177)-((PI()*((($C$19+$G$20)-$G1375)*($O$20/($O$19/2)))^2*(((($C$19+$G$20)-$G1375)*($O$20/($O$19/2)))*$AZ$22)/3)*$H$1177))),IF('Silo Levels'!$L$29="Pumping",(($D$18*$H$1177)+((PI()*(($C$21/2)^2)*($G$20-$G1375))*$H$1177))+((($D$18+$H$18)/3)*$BE$22)+(((PI()*($C$21/2)^2*(($C$21/2)*$AZ$22))/3)*$H$1177),(($D$18*$H$1177)+((PI()*(($C$21/2)^2)*($G$20-$G1375))*$H$1177))+((($D$18+$H$18)/3)*$BE$22)-(((PI()*($C$21/2)^2*(($C$21/2)*$AZ$22))/3)*$H$1177)))</f>
        <v>127962.46614773232</v>
      </c>
      <c r="I1375" s="73">
        <v>19.600000000000001</v>
      </c>
      <c r="J1375" s="85">
        <f t="shared" si="183"/>
        <v>136223.78219716958</v>
      </c>
      <c r="K1375" s="57">
        <v>19.600000000000001</v>
      </c>
      <c r="L1375" s="86">
        <f>IF($K1375&gt;$G$20,IF('Silo Levels'!$L$30="Pumping",((PI()*((($C$19+$G$20)-$K1375)*($O$20/($O$19/2)))^2*((($O$20+$G$20)-$K1375))/3)*$L$1177)+(((PI()*((($C$19+$G$20)-$K1375)*($O$20/($O$19/2)))^2*(((($C$19+$G$20)-$K1375)*($O$20/($O$19/2)))*$AZ$23))/3)*$L$1177),(((PI()*((($C$19+$G$20)-$K1375)*($O$20/($O$19/2)))^2*((($O$20+$G$20)-$K1375)/3))*$L$1177)-((PI()*((($C$19+$G$20)-$K1375)*($O$20/($O$19/2)))^2*(((($C$19+$G$20)-$K1375)*($O$20/($O$19/2)))*$AZ$23)/3)*$L$1177))),IF('Silo Levels'!$L$30="Pumping",(($D$18*$L$1177)+((PI()*(($C$21/2)^2)*($G$20-$K1375))*$L$1177))+((($D$18+$H$18)/3)*$BE$23)+(((PI()*($C$21/2)^2*(($C$21/2)*$AZ$23))/3)*$L$1177),(($D$18*$L$1177)+((PI()*(($C$21/2)^2)*($G$20-$K1375))*$L$1177))+((($D$18+$H$18)/3)*$BE$23)-(((PI()*($C$21/2)^2*(($C$21/2)*$AZ$23))/3)*$L$1177)))</f>
        <v>132194.54252722734</v>
      </c>
      <c r="M1375" s="73"/>
      <c r="N1375" s="73"/>
      <c r="O1375" s="73"/>
      <c r="P1375" s="73"/>
      <c r="Q1375" s="73"/>
      <c r="R1375" s="73"/>
      <c r="S1375" s="73"/>
      <c r="T1375" s="73"/>
      <c r="U1375" s="73"/>
      <c r="V1375" s="73"/>
      <c r="W1375" s="73"/>
      <c r="X1375" s="73"/>
      <c r="Y1375" s="73"/>
      <c r="Z1375" s="73"/>
      <c r="AA1375" s="73"/>
      <c r="AB1375" s="73"/>
      <c r="AC1375" s="73"/>
      <c r="AD1375" s="73"/>
      <c r="AE1375" s="73"/>
      <c r="AF1375" s="73"/>
      <c r="AG1375" s="73"/>
      <c r="AH1375" s="73"/>
      <c r="AI1375" s="73"/>
      <c r="AJ1375" s="73"/>
    </row>
    <row r="1376" spans="1:36" x14ac:dyDescent="0.3">
      <c r="A1376">
        <v>19.7</v>
      </c>
      <c r="B1376" s="85">
        <f t="shared" si="181"/>
        <v>129870.89224545272</v>
      </c>
      <c r="C1376" s="57">
        <v>19.7</v>
      </c>
      <c r="D1376" s="86">
        <f>IF($C1376&gt;$G$20,IF('Silo Levels'!$L$28="Pumping",((PI()*((($C$19+$G$20)-$C1376)*($O$20/($O$19/2)))^2*((($O$20+$G$20)-$C1376))/3)*$D$1177)+(((PI()*((($C$19+$G$20)-$C1376)*($O$20/($O$19/2)))^2*(((($C$19+$G$20)-$C1376)*($O$20/($O$19/2)))*$AZ$21))/3)*$D$1177),(((PI()*((($C$19+$G$20)-$C1376)*($O$20/($O$19/2)))^2*((($O$20+$G$20)-$C1376)/3))*$D$1177)-((PI()*((($C$19+$G$20)-$C1376)*($O$20/($O$19/2)))^2*(((($C$19+$G$20)-$C1376)*($O$20/($O$19/2)))*$AZ$21)/3)*$D$1177))),IF('Silo Levels'!$L$28="Pumping",(($D$18*$D$1177)+((PI()*(($C$21/2)^2)*($G$20-$C1376))*$D$1177))+((($D$18+$H$18)/3)*$BE$21)+(((PI()*($C$21/2)^2*(($C$21/2)*$AZ$21))/3)*$D$1177),(($D$18*$D$1177)+((PI()*(($C$21/2)^2)*($G$20-$C1376))*$D$1177))+((($D$18+$H$18)/3)*$BE$21)-(((PI()*($C$21/2)^2*(($C$21/2)*$AZ$21))/3)*$D$1177)))</f>
        <v>126020.72989417458</v>
      </c>
      <c r="E1376" s="73">
        <v>19.7</v>
      </c>
      <c r="F1376" s="85">
        <f t="shared" si="182"/>
        <v>131469.56830135171</v>
      </c>
      <c r="G1376" s="57">
        <v>19.7</v>
      </c>
      <c r="H1376" s="86">
        <f>IF($G1376&gt;$G$20,IF('Silo Levels'!$L$29="Pumping",((PI()*((($C$19+$G$20)-$G1376)*($O$20/($O$19/2)))^2*((($O$20+$G$20)-$G1376))/3)*$H$1177)+(((PI()*((($C$19+$G$20)-$G1376)*($O$20/($O$19/2)))^2*(((($C$19+$G$20)-$G1376)*($O$20/($O$19/2)))*$AZ$22))/3)*$H$1177),(((PI()*((($C$19+$G$20)-$G1376)*($O$20/($O$19/2)))^2*((($O$20+$G$20)-$G1376)/3))*$H$1177)-((PI()*((($C$19+$G$20)-$G1376)*($O$20/($O$19/2)))^2*(((($C$19+$G$20)-$G1376)*($O$20/($O$19/2)))*$AZ$22)/3)*$H$1177))),IF('Silo Levels'!$L$29="Pumping",(($D$18*$H$1177)+((PI()*(($C$21/2)^2)*($G$20-$G1376))*$H$1177))+((($D$18+$H$18)/3)*$BE$22)+(((PI()*($C$21/2)^2*(($C$21/2)*$AZ$22))/3)*$H$1177),(($D$18*$H$1177)+((PI()*(($C$21/2)^2)*($G$20-$G1376))*$H$1177))+((($D$18+$H$18)/3)*$BE$22)-(((PI()*($C$21/2)^2*(($C$21/2)*$AZ$22))/3)*$H$1177)))</f>
        <v>127571.2789206826</v>
      </c>
      <c r="I1376" s="73">
        <v>19.7</v>
      </c>
      <c r="J1376" s="85">
        <f t="shared" si="183"/>
        <v>135819.45431391406</v>
      </c>
      <c r="K1376" s="57">
        <v>19.7</v>
      </c>
      <c r="L1376" s="86">
        <f>IF($K1376&gt;$G$20,IF('Silo Levels'!$L$30="Pumping",((PI()*((($C$19+$G$20)-$K1376)*($O$20/($O$19/2)))^2*((($O$20+$G$20)-$K1376))/3)*$L$1177)+(((PI()*((($C$19+$G$20)-$K1376)*($O$20/($O$19/2)))^2*(((($C$19+$G$20)-$K1376)*($O$20/($O$19/2)))*$AZ$23))/3)*$L$1177),(((PI()*((($C$19+$G$20)-$K1376)*($O$20/($O$19/2)))^2*((($O$20+$G$20)-$K1376)/3))*$L$1177)-((PI()*((($C$19+$G$20)-$K1376)*($O$20/($O$19/2)))^2*(((($C$19+$G$20)-$K1376)*($O$20/($O$19/2)))*$AZ$23)/3)*$L$1177))),IF('Silo Levels'!$L$30="Pumping",(($D$18*$L$1177)+((PI()*(($C$21/2)^2)*($G$20-$K1376))*$L$1177))+((($D$18+$H$18)/3)*$BE$23)+(((PI()*($C$21/2)^2*(($C$21/2)*$AZ$23))/3)*$L$1177),(($D$18*$L$1177)+((PI()*(($C$21/2)^2)*($G$20-$K1376))*$L$1177))+((($D$18+$H$18)/3)*$BE$23)-(((PI()*($C$21/2)^2*(($C$21/2)*$AZ$23))/3)*$L$1177)))</f>
        <v>131790.21464397182</v>
      </c>
      <c r="M1376" s="73"/>
      <c r="N1376" s="73"/>
      <c r="O1376" s="73"/>
      <c r="P1376" s="73"/>
      <c r="Q1376" s="73"/>
      <c r="R1376" s="73"/>
      <c r="S1376" s="73"/>
      <c r="T1376" s="73"/>
      <c r="U1376" s="73"/>
      <c r="V1376" s="73"/>
      <c r="W1376" s="73"/>
      <c r="X1376" s="73"/>
      <c r="Y1376" s="73"/>
      <c r="Z1376" s="73"/>
      <c r="AA1376" s="73"/>
      <c r="AB1376" s="73"/>
      <c r="AC1376" s="73"/>
      <c r="AD1376" s="73"/>
      <c r="AE1376" s="73"/>
      <c r="AF1376" s="73"/>
      <c r="AG1376" s="73"/>
      <c r="AH1376" s="73"/>
      <c r="AI1376" s="73"/>
      <c r="AJ1376" s="73"/>
    </row>
    <row r="1377" spans="1:36" x14ac:dyDescent="0.3">
      <c r="A1377">
        <v>19.8</v>
      </c>
      <c r="B1377" s="85">
        <f t="shared" si="181"/>
        <v>129484.53449034187</v>
      </c>
      <c r="C1377" s="57">
        <v>19.8</v>
      </c>
      <c r="D1377" s="86">
        <f>IF($C1377&gt;$G$20,IF('Silo Levels'!$L$28="Pumping",((PI()*((($C$19+$G$20)-$C1377)*($O$20/($O$19/2)))^2*((($O$20+$G$20)-$C1377))/3)*$D$1177)+(((PI()*((($C$19+$G$20)-$C1377)*($O$20/($O$19/2)))^2*(((($C$19+$G$20)-$C1377)*($O$20/($O$19/2)))*$AZ$21))/3)*$D$1177),(((PI()*((($C$19+$G$20)-$C1377)*($O$20/($O$19/2)))^2*((($O$20+$G$20)-$C1377)/3))*$D$1177)-((PI()*((($C$19+$G$20)-$C1377)*($O$20/($O$19/2)))^2*(((($C$19+$G$20)-$C1377)*($O$20/($O$19/2)))*$AZ$21)/3)*$D$1177))),IF('Silo Levels'!$L$28="Pumping",(($D$18*$D$1177)+((PI()*(($C$21/2)^2)*($G$20-$C1377))*$D$1177))+((($D$18+$H$18)/3)*$BE$21)+(((PI()*($C$21/2)^2*(($C$21/2)*$AZ$21))/3)*$D$1177),(($D$18*$D$1177)+((PI()*(($C$21/2)^2)*($G$20-$C1377))*$D$1177))+((($D$18+$H$18)/3)*$BE$21)-(((PI()*($C$21/2)^2*(($C$21/2)*$AZ$21))/3)*$D$1177)))</f>
        <v>125634.37213906374</v>
      </c>
      <c r="E1377" s="73">
        <v>19.8</v>
      </c>
      <c r="F1377" s="85">
        <f t="shared" si="182"/>
        <v>131078.38107430199</v>
      </c>
      <c r="G1377" s="57">
        <v>19.8</v>
      </c>
      <c r="H1377" s="86">
        <f>IF($G1377&gt;$G$20,IF('Silo Levels'!$L$29="Pumping",((PI()*((($C$19+$G$20)-$G1377)*($O$20/($O$19/2)))^2*((($O$20+$G$20)-$G1377))/3)*$H$1177)+(((PI()*((($C$19+$G$20)-$G1377)*($O$20/($O$19/2)))^2*(((($C$19+$G$20)-$G1377)*($O$20/($O$19/2)))*$AZ$22))/3)*$H$1177),(((PI()*((($C$19+$G$20)-$G1377)*($O$20/($O$19/2)))^2*((($O$20+$G$20)-$G1377)/3))*$H$1177)-((PI()*((($C$19+$G$20)-$G1377)*($O$20/($O$19/2)))^2*(((($C$19+$G$20)-$G1377)*($O$20/($O$19/2)))*$AZ$22)/3)*$H$1177))),IF('Silo Levels'!$L$29="Pumping",(($D$18*$H$1177)+((PI()*(($C$21/2)^2)*($G$20-$G1377))*$H$1177))+((($D$18+$H$18)/3)*$BE$22)+(((PI()*($C$21/2)^2*(($C$21/2)*$AZ$22))/3)*$H$1177),(($D$18*$H$1177)+((PI()*(($C$21/2)^2)*($G$20-$G1377))*$H$1177))+((($D$18+$H$18)/3)*$BE$22)-(((PI()*($C$21/2)^2*(($C$21/2)*$AZ$22))/3)*$H$1177)))</f>
        <v>127180.09169363287</v>
      </c>
      <c r="I1377" s="73">
        <v>19.8</v>
      </c>
      <c r="J1377" s="85">
        <f t="shared" si="183"/>
        <v>135415.12643065851</v>
      </c>
      <c r="K1377" s="57">
        <v>19.8</v>
      </c>
      <c r="L1377" s="86">
        <f>IF($K1377&gt;$G$20,IF('Silo Levels'!$L$30="Pumping",((PI()*((($C$19+$G$20)-$K1377)*($O$20/($O$19/2)))^2*((($O$20+$G$20)-$K1377))/3)*$L$1177)+(((PI()*((($C$19+$G$20)-$K1377)*($O$20/($O$19/2)))^2*(((($C$19+$G$20)-$K1377)*($O$20/($O$19/2)))*$AZ$23))/3)*$L$1177),(((PI()*((($C$19+$G$20)-$K1377)*($O$20/($O$19/2)))^2*((($O$20+$G$20)-$K1377)/3))*$L$1177)-((PI()*((($C$19+$G$20)-$K1377)*($O$20/($O$19/2)))^2*(((($C$19+$G$20)-$K1377)*($O$20/($O$19/2)))*$AZ$23)/3)*$L$1177))),IF('Silo Levels'!$L$30="Pumping",(($D$18*$L$1177)+((PI()*(($C$21/2)^2)*($G$20-$K1377))*$L$1177))+((($D$18+$H$18)/3)*$BE$23)+(((PI()*($C$21/2)^2*(($C$21/2)*$AZ$23))/3)*$L$1177),(($D$18*$L$1177)+((PI()*(($C$21/2)^2)*($G$20-$K1377))*$L$1177))+((($D$18+$H$18)/3)*$BE$23)-(((PI()*($C$21/2)^2*(($C$21/2)*$AZ$23))/3)*$L$1177)))</f>
        <v>131385.88676071627</v>
      </c>
      <c r="M1377" s="73"/>
      <c r="N1377" s="73"/>
      <c r="O1377" s="73"/>
      <c r="P1377" s="73"/>
      <c r="Q1377" s="73"/>
      <c r="R1377" s="73"/>
      <c r="S1377" s="73"/>
      <c r="T1377" s="73"/>
      <c r="U1377" s="73"/>
      <c r="V1377" s="73"/>
      <c r="W1377" s="73"/>
      <c r="X1377" s="73"/>
      <c r="Y1377" s="73"/>
      <c r="Z1377" s="73"/>
      <c r="AA1377" s="73"/>
      <c r="AB1377" s="73"/>
      <c r="AC1377" s="73"/>
      <c r="AD1377" s="73"/>
      <c r="AE1377" s="73"/>
      <c r="AF1377" s="73"/>
      <c r="AG1377" s="73"/>
      <c r="AH1377" s="73"/>
      <c r="AI1377" s="73"/>
      <c r="AJ1377" s="73"/>
    </row>
    <row r="1378" spans="1:36" x14ac:dyDescent="0.3">
      <c r="A1378">
        <v>19.899999999999999</v>
      </c>
      <c r="B1378" s="85">
        <f t="shared" si="181"/>
        <v>129098.17673523104</v>
      </c>
      <c r="C1378" s="57">
        <v>19.899999999999999</v>
      </c>
      <c r="D1378" s="86">
        <f>IF($C1378&gt;$G$20,IF('Silo Levels'!$L$28="Pumping",((PI()*((($C$19+$G$20)-$C1378)*($O$20/($O$19/2)))^2*((($O$20+$G$20)-$C1378))/3)*$D$1177)+(((PI()*((($C$19+$G$20)-$C1378)*($O$20/($O$19/2)))^2*(((($C$19+$G$20)-$C1378)*($O$20/($O$19/2)))*$AZ$21))/3)*$D$1177),(((PI()*((($C$19+$G$20)-$C1378)*($O$20/($O$19/2)))^2*((($O$20+$G$20)-$C1378)/3))*$D$1177)-((PI()*((($C$19+$G$20)-$C1378)*($O$20/($O$19/2)))^2*(((($C$19+$G$20)-$C1378)*($O$20/($O$19/2)))*$AZ$21)/3)*$D$1177))),IF('Silo Levels'!$L$28="Pumping",(($D$18*$D$1177)+((PI()*(($C$21/2)^2)*($G$20-$C1378))*$D$1177))+((($D$18+$H$18)/3)*$BE$21)+(((PI()*($C$21/2)^2*(($C$21/2)*$AZ$21))/3)*$D$1177),(($D$18*$D$1177)+((PI()*(($C$21/2)^2)*($G$20-$C1378))*$D$1177))+((($D$18+$H$18)/3)*$BE$21)-(((PI()*($C$21/2)^2*(($C$21/2)*$AZ$21))/3)*$D$1177)))</f>
        <v>125248.0143839529</v>
      </c>
      <c r="E1378" s="73">
        <v>19.899999999999999</v>
      </c>
      <c r="F1378" s="85">
        <f t="shared" si="182"/>
        <v>130687.19384725226</v>
      </c>
      <c r="G1378" s="57">
        <v>19.899999999999999</v>
      </c>
      <c r="H1378" s="86">
        <f>IF($G1378&gt;$G$20,IF('Silo Levels'!$L$29="Pumping",((PI()*((($C$19+$G$20)-$G1378)*($O$20/($O$19/2)))^2*((($O$20+$G$20)-$G1378))/3)*$H$1177)+(((PI()*((($C$19+$G$20)-$G1378)*($O$20/($O$19/2)))^2*(((($C$19+$G$20)-$G1378)*($O$20/($O$19/2)))*$AZ$22))/3)*$H$1177),(((PI()*((($C$19+$G$20)-$G1378)*($O$20/($O$19/2)))^2*((($O$20+$G$20)-$G1378)/3))*$H$1177)-((PI()*((($C$19+$G$20)-$G1378)*($O$20/($O$19/2)))^2*(((($C$19+$G$20)-$G1378)*($O$20/($O$19/2)))*$AZ$22)/3)*$H$1177))),IF('Silo Levels'!$L$29="Pumping",(($D$18*$H$1177)+((PI()*(($C$21/2)^2)*($G$20-$G1378))*$H$1177))+((($D$18+$H$18)/3)*$BE$22)+(((PI()*($C$21/2)^2*(($C$21/2)*$AZ$22))/3)*$H$1177),(($D$18*$H$1177)+((PI()*(($C$21/2)^2)*($G$20-$G1378))*$H$1177))+((($D$18+$H$18)/3)*$BE$22)-(((PI()*($C$21/2)^2*(($C$21/2)*$AZ$22))/3)*$H$1177)))</f>
        <v>126788.90446658315</v>
      </c>
      <c r="I1378" s="73">
        <v>19.899999999999999</v>
      </c>
      <c r="J1378" s="85">
        <f t="shared" si="183"/>
        <v>135010.79854740298</v>
      </c>
      <c r="K1378" s="57">
        <v>19.899999999999999</v>
      </c>
      <c r="L1378" s="86">
        <f>IF($K1378&gt;$G$20,IF('Silo Levels'!$L$30="Pumping",((PI()*((($C$19+$G$20)-$K1378)*($O$20/($O$19/2)))^2*((($O$20+$G$20)-$K1378))/3)*$L$1177)+(((PI()*((($C$19+$G$20)-$K1378)*($O$20/($O$19/2)))^2*(((($C$19+$G$20)-$K1378)*($O$20/($O$19/2)))*$AZ$23))/3)*$L$1177),(((PI()*((($C$19+$G$20)-$K1378)*($O$20/($O$19/2)))^2*((($O$20+$G$20)-$K1378)/3))*$L$1177)-((PI()*((($C$19+$G$20)-$K1378)*($O$20/($O$19/2)))^2*(((($C$19+$G$20)-$K1378)*($O$20/($O$19/2)))*$AZ$23)/3)*$L$1177))),IF('Silo Levels'!$L$30="Pumping",(($D$18*$L$1177)+((PI()*(($C$21/2)^2)*($G$20-$K1378))*$L$1177))+((($D$18+$H$18)/3)*$BE$23)+(((PI()*($C$21/2)^2*(($C$21/2)*$AZ$23))/3)*$L$1177),(($D$18*$L$1177)+((PI()*(($C$21/2)^2)*($G$20-$K1378))*$L$1177))+((($D$18+$H$18)/3)*$BE$23)-(((PI()*($C$21/2)^2*(($C$21/2)*$AZ$23))/3)*$L$1177)))</f>
        <v>130981.55887746075</v>
      </c>
      <c r="M1378" s="73"/>
      <c r="N1378" s="73"/>
      <c r="O1378" s="73"/>
      <c r="P1378" s="73"/>
      <c r="Q1378" s="73"/>
      <c r="R1378" s="73"/>
      <c r="S1378" s="73"/>
      <c r="T1378" s="73"/>
      <c r="U1378" s="73"/>
      <c r="V1378" s="73"/>
      <c r="W1378" s="73"/>
      <c r="X1378" s="73"/>
      <c r="Y1378" s="73"/>
      <c r="Z1378" s="73"/>
      <c r="AA1378" s="73"/>
      <c r="AB1378" s="73"/>
      <c r="AC1378" s="73"/>
      <c r="AD1378" s="73"/>
      <c r="AE1378" s="73"/>
      <c r="AF1378" s="73"/>
      <c r="AG1378" s="73"/>
      <c r="AH1378" s="73"/>
      <c r="AI1378" s="73"/>
      <c r="AJ1378" s="73"/>
    </row>
    <row r="1379" spans="1:36" x14ac:dyDescent="0.3">
      <c r="A1379">
        <v>20</v>
      </c>
      <c r="B1379" s="85">
        <f t="shared" si="181"/>
        <v>128711.8189801202</v>
      </c>
      <c r="C1379" s="57">
        <v>20</v>
      </c>
      <c r="D1379" s="86">
        <f>IF($C1379&gt;$G$20,IF('Silo Levels'!$L$28="Pumping",((PI()*((($C$19+$G$20)-$C1379)*($O$20/($O$19/2)))^2*((($O$20+$G$20)-$C1379))/3)*$D$1177)+(((PI()*((($C$19+$G$20)-$C1379)*($O$20/($O$19/2)))^2*(((($C$19+$G$20)-$C1379)*($O$20/($O$19/2)))*$AZ$21))/3)*$D$1177),(((PI()*((($C$19+$G$20)-$C1379)*($O$20/($O$19/2)))^2*((($O$20+$G$20)-$C1379)/3))*$D$1177)-((PI()*((($C$19+$G$20)-$C1379)*($O$20/($O$19/2)))^2*(((($C$19+$G$20)-$C1379)*($O$20/($O$19/2)))*$AZ$21)/3)*$D$1177))),IF('Silo Levels'!$L$28="Pumping",(($D$18*$D$1177)+((PI()*(($C$21/2)^2)*($G$20-$C1379))*$D$1177))+((($D$18+$H$18)/3)*$BE$21)+(((PI()*($C$21/2)^2*(($C$21/2)*$AZ$21))/3)*$D$1177),(($D$18*$D$1177)+((PI()*(($C$21/2)^2)*($G$20-$C1379))*$D$1177))+((($D$18+$H$18)/3)*$BE$21)-(((PI()*($C$21/2)^2*(($C$21/2)*$AZ$21))/3)*$D$1177)))</f>
        <v>124861.65662884206</v>
      </c>
      <c r="E1379" s="73">
        <v>20</v>
      </c>
      <c r="F1379" s="85">
        <f t="shared" si="182"/>
        <v>130296.00662020252</v>
      </c>
      <c r="G1379" s="57">
        <v>20</v>
      </c>
      <c r="H1379" s="86">
        <f>IF($G1379&gt;$G$20,IF('Silo Levels'!$L$29="Pumping",((PI()*((($C$19+$G$20)-$G1379)*($O$20/($O$19/2)))^2*((($O$20+$G$20)-$G1379))/3)*$H$1177)+(((PI()*((($C$19+$G$20)-$G1379)*($O$20/($O$19/2)))^2*(((($C$19+$G$20)-$G1379)*($O$20/($O$19/2)))*$AZ$22))/3)*$H$1177),(((PI()*((($C$19+$G$20)-$G1379)*($O$20/($O$19/2)))^2*((($O$20+$G$20)-$G1379)/3))*$H$1177)-((PI()*((($C$19+$G$20)-$G1379)*($O$20/($O$19/2)))^2*(((($C$19+$G$20)-$G1379)*($O$20/($O$19/2)))*$AZ$22)/3)*$H$1177))),IF('Silo Levels'!$L$29="Pumping",(($D$18*$H$1177)+((PI()*(($C$21/2)^2)*($G$20-$G1379))*$H$1177))+((($D$18+$H$18)/3)*$BE$22)+(((PI()*($C$21/2)^2*(($C$21/2)*$AZ$22))/3)*$H$1177),(($D$18*$H$1177)+((PI()*(($C$21/2)^2)*($G$20-$G1379))*$H$1177))+((($D$18+$H$18)/3)*$BE$22)-(((PI()*($C$21/2)^2*(($C$21/2)*$AZ$22))/3)*$H$1177)))</f>
        <v>126397.71723953341</v>
      </c>
      <c r="I1379" s="73">
        <v>20</v>
      </c>
      <c r="J1379" s="85">
        <f t="shared" si="183"/>
        <v>134606.47066414746</v>
      </c>
      <c r="K1379" s="57">
        <v>20</v>
      </c>
      <c r="L1379" s="86">
        <f>IF($K1379&gt;$G$20,IF('Silo Levels'!$L$30="Pumping",((PI()*((($C$19+$G$20)-$K1379)*($O$20/($O$19/2)))^2*((($O$20+$G$20)-$K1379))/3)*$L$1177)+(((PI()*((($C$19+$G$20)-$K1379)*($O$20/($O$19/2)))^2*(((($C$19+$G$20)-$K1379)*($O$20/($O$19/2)))*$AZ$23))/3)*$L$1177),(((PI()*((($C$19+$G$20)-$K1379)*($O$20/($O$19/2)))^2*((($O$20+$G$20)-$K1379)/3))*$L$1177)-((PI()*((($C$19+$G$20)-$K1379)*($O$20/($O$19/2)))^2*(((($C$19+$G$20)-$K1379)*($O$20/($O$19/2)))*$AZ$23)/3)*$L$1177))),IF('Silo Levels'!$L$30="Pumping",(($D$18*$L$1177)+((PI()*(($C$21/2)^2)*($G$20-$K1379))*$L$1177))+((($D$18+$H$18)/3)*$BE$23)+(((PI()*($C$21/2)^2*(($C$21/2)*$AZ$23))/3)*$L$1177),(($D$18*$L$1177)+((PI()*(($C$21/2)^2)*($G$20-$K1379))*$L$1177))+((($D$18+$H$18)/3)*$BE$23)-(((PI()*($C$21/2)^2*(($C$21/2)*$AZ$23))/3)*$L$1177)))</f>
        <v>130577.23099420522</v>
      </c>
      <c r="M1379" s="73"/>
      <c r="N1379" s="73"/>
      <c r="O1379" s="73"/>
      <c r="P1379" s="73"/>
      <c r="Q1379" s="73"/>
      <c r="R1379" s="73"/>
      <c r="S1379" s="73"/>
      <c r="T1379" s="73"/>
      <c r="U1379" s="73"/>
      <c r="V1379" s="73"/>
      <c r="W1379" s="73"/>
      <c r="X1379" s="73"/>
      <c r="Y1379" s="73"/>
      <c r="Z1379" s="73"/>
      <c r="AA1379" s="73"/>
      <c r="AB1379" s="73"/>
      <c r="AC1379" s="73"/>
      <c r="AD1379" s="73"/>
      <c r="AE1379" s="73"/>
      <c r="AF1379" s="73"/>
      <c r="AG1379" s="73"/>
      <c r="AH1379" s="73"/>
      <c r="AI1379" s="73"/>
      <c r="AJ1379" s="73"/>
    </row>
    <row r="1380" spans="1:36" x14ac:dyDescent="0.3">
      <c r="A1380">
        <v>20.100000000000001</v>
      </c>
      <c r="B1380" s="85">
        <f t="shared" si="181"/>
        <v>128325.46122500936</v>
      </c>
      <c r="C1380" s="57">
        <v>20.100000000000001</v>
      </c>
      <c r="D1380" s="86">
        <f>IF($C1380&gt;$G$20,IF('Silo Levels'!$L$28="Pumping",((PI()*((($C$19+$G$20)-$C1380)*($O$20/($O$19/2)))^2*((($O$20+$G$20)-$C1380))/3)*$D$1177)+(((PI()*((($C$19+$G$20)-$C1380)*($O$20/($O$19/2)))^2*(((($C$19+$G$20)-$C1380)*($O$20/($O$19/2)))*$AZ$21))/3)*$D$1177),(((PI()*((($C$19+$G$20)-$C1380)*($O$20/($O$19/2)))^2*((($O$20+$G$20)-$C1380)/3))*$D$1177)-((PI()*((($C$19+$G$20)-$C1380)*($O$20/($O$19/2)))^2*(((($C$19+$G$20)-$C1380)*($O$20/($O$19/2)))*$AZ$21)/3)*$D$1177))),IF('Silo Levels'!$L$28="Pumping",(($D$18*$D$1177)+((PI()*(($C$21/2)^2)*($G$20-$C1380))*$D$1177))+((($D$18+$H$18)/3)*$BE$21)+(((PI()*($C$21/2)^2*(($C$21/2)*$AZ$21))/3)*$D$1177),(($D$18*$D$1177)+((PI()*(($C$21/2)^2)*($G$20-$C1380))*$D$1177))+((($D$18+$H$18)/3)*$BE$21)-(((PI()*($C$21/2)^2*(($C$21/2)*$AZ$21))/3)*$D$1177)))</f>
        <v>124475.29887373123</v>
      </c>
      <c r="E1380" s="73">
        <v>20.100000000000001</v>
      </c>
      <c r="F1380" s="85">
        <f t="shared" si="182"/>
        <v>129904.81939315281</v>
      </c>
      <c r="G1380" s="57">
        <v>20.100000000000001</v>
      </c>
      <c r="H1380" s="86">
        <f>IF($G1380&gt;$G$20,IF('Silo Levels'!$L$29="Pumping",((PI()*((($C$19+$G$20)-$G1380)*($O$20/($O$19/2)))^2*((($O$20+$G$20)-$G1380))/3)*$H$1177)+(((PI()*((($C$19+$G$20)-$G1380)*($O$20/($O$19/2)))^2*(((($C$19+$G$20)-$G1380)*($O$20/($O$19/2)))*$AZ$22))/3)*$H$1177),(((PI()*((($C$19+$G$20)-$G1380)*($O$20/($O$19/2)))^2*((($O$20+$G$20)-$G1380)/3))*$H$1177)-((PI()*((($C$19+$G$20)-$G1380)*($O$20/($O$19/2)))^2*(((($C$19+$G$20)-$G1380)*($O$20/($O$19/2)))*$AZ$22)/3)*$H$1177))),IF('Silo Levels'!$L$29="Pumping",(($D$18*$H$1177)+((PI()*(($C$21/2)^2)*($G$20-$G1380))*$H$1177))+((($D$18+$H$18)/3)*$BE$22)+(((PI()*($C$21/2)^2*(($C$21/2)*$AZ$22))/3)*$H$1177),(($D$18*$H$1177)+((PI()*(($C$21/2)^2)*($G$20-$G1380))*$H$1177))+((($D$18+$H$18)/3)*$BE$22)-(((PI()*($C$21/2)^2*(($C$21/2)*$AZ$22))/3)*$H$1177)))</f>
        <v>126006.53001248369</v>
      </c>
      <c r="I1380" s="73">
        <v>20.100000000000001</v>
      </c>
      <c r="J1380" s="85">
        <f t="shared" si="183"/>
        <v>134202.14278089194</v>
      </c>
      <c r="K1380" s="57">
        <v>20.100000000000001</v>
      </c>
      <c r="L1380" s="86">
        <f>IF($K1380&gt;$G$20,IF('Silo Levels'!$L$30="Pumping",((PI()*((($C$19+$G$20)-$K1380)*($O$20/($O$19/2)))^2*((($O$20+$G$20)-$K1380))/3)*$L$1177)+(((PI()*((($C$19+$G$20)-$K1380)*($O$20/($O$19/2)))^2*(((($C$19+$G$20)-$K1380)*($O$20/($O$19/2)))*$AZ$23))/3)*$L$1177),(((PI()*((($C$19+$G$20)-$K1380)*($O$20/($O$19/2)))^2*((($O$20+$G$20)-$K1380)/3))*$L$1177)-((PI()*((($C$19+$G$20)-$K1380)*($O$20/($O$19/2)))^2*(((($C$19+$G$20)-$K1380)*($O$20/($O$19/2)))*$AZ$23)/3)*$L$1177))),IF('Silo Levels'!$L$30="Pumping",(($D$18*$L$1177)+((PI()*(($C$21/2)^2)*($G$20-$K1380))*$L$1177))+((($D$18+$H$18)/3)*$BE$23)+(((PI()*($C$21/2)^2*(($C$21/2)*$AZ$23))/3)*$L$1177),(($D$18*$L$1177)+((PI()*(($C$21/2)^2)*($G$20-$K1380))*$L$1177))+((($D$18+$H$18)/3)*$BE$23)-(((PI()*($C$21/2)^2*(($C$21/2)*$AZ$23))/3)*$L$1177)))</f>
        <v>130172.9031109497</v>
      </c>
      <c r="M1380" s="73"/>
      <c r="N1380" s="73"/>
      <c r="O1380" s="73"/>
      <c r="P1380" s="73"/>
      <c r="Q1380" s="73"/>
      <c r="R1380" s="73"/>
      <c r="S1380" s="73"/>
      <c r="T1380" s="73"/>
      <c r="U1380" s="73"/>
      <c r="V1380" s="73"/>
      <c r="W1380" s="73"/>
      <c r="X1380" s="73"/>
      <c r="Y1380" s="73"/>
      <c r="Z1380" s="73"/>
      <c r="AA1380" s="73"/>
      <c r="AB1380" s="73"/>
      <c r="AC1380" s="73"/>
      <c r="AD1380" s="73"/>
      <c r="AE1380" s="73"/>
      <c r="AF1380" s="73"/>
      <c r="AG1380" s="73"/>
      <c r="AH1380" s="73"/>
      <c r="AI1380" s="73"/>
      <c r="AJ1380" s="73"/>
    </row>
    <row r="1381" spans="1:36" x14ac:dyDescent="0.3">
      <c r="A1381">
        <v>20.2</v>
      </c>
      <c r="B1381" s="85">
        <f t="shared" si="181"/>
        <v>127939.10346989855</v>
      </c>
      <c r="C1381" s="57">
        <v>20.2</v>
      </c>
      <c r="D1381" s="86">
        <f>IF($C1381&gt;$G$20,IF('Silo Levels'!$L$28="Pumping",((PI()*((($C$19+$G$20)-$C1381)*($O$20/($O$19/2)))^2*((($O$20+$G$20)-$C1381))/3)*$D$1177)+(((PI()*((($C$19+$G$20)-$C1381)*($O$20/($O$19/2)))^2*(((($C$19+$G$20)-$C1381)*($O$20/($O$19/2)))*$AZ$21))/3)*$D$1177),(((PI()*((($C$19+$G$20)-$C1381)*($O$20/($O$19/2)))^2*((($O$20+$G$20)-$C1381)/3))*$D$1177)-((PI()*((($C$19+$G$20)-$C1381)*($O$20/($O$19/2)))^2*(((($C$19+$G$20)-$C1381)*($O$20/($O$19/2)))*$AZ$21)/3)*$D$1177))),IF('Silo Levels'!$L$28="Pumping",(($D$18*$D$1177)+((PI()*(($C$21/2)^2)*($G$20-$C1381))*$D$1177))+((($D$18+$H$18)/3)*$BE$21)+(((PI()*($C$21/2)^2*(($C$21/2)*$AZ$21))/3)*$D$1177),(($D$18*$D$1177)+((PI()*(($C$21/2)^2)*($G$20-$C1381))*$D$1177))+((($D$18+$H$18)/3)*$BE$21)-(((PI()*($C$21/2)^2*(($C$21/2)*$AZ$21))/3)*$D$1177)))</f>
        <v>124088.94111862041</v>
      </c>
      <c r="E1381" s="73">
        <v>20.2</v>
      </c>
      <c r="F1381" s="85">
        <f t="shared" si="182"/>
        <v>129513.63216610308</v>
      </c>
      <c r="G1381" s="57">
        <v>20.2</v>
      </c>
      <c r="H1381" s="86">
        <f>IF($G1381&gt;$G$20,IF('Silo Levels'!$L$29="Pumping",((PI()*((($C$19+$G$20)-$G1381)*($O$20/($O$19/2)))^2*((($O$20+$G$20)-$G1381))/3)*$H$1177)+(((PI()*((($C$19+$G$20)-$G1381)*($O$20/($O$19/2)))^2*(((($C$19+$G$20)-$G1381)*($O$20/($O$19/2)))*$AZ$22))/3)*$H$1177),(((PI()*((($C$19+$G$20)-$G1381)*($O$20/($O$19/2)))^2*((($O$20+$G$20)-$G1381)/3))*$H$1177)-((PI()*((($C$19+$G$20)-$G1381)*($O$20/($O$19/2)))^2*(((($C$19+$G$20)-$G1381)*($O$20/($O$19/2)))*$AZ$22)/3)*$H$1177))),IF('Silo Levels'!$L$29="Pumping",(($D$18*$H$1177)+((PI()*(($C$21/2)^2)*($G$20-$G1381))*$H$1177))+((($D$18+$H$18)/3)*$BE$22)+(((PI()*($C$21/2)^2*(($C$21/2)*$AZ$22))/3)*$H$1177),(($D$18*$H$1177)+((PI()*(($C$21/2)^2)*($G$20-$G1381))*$H$1177))+((($D$18+$H$18)/3)*$BE$22)-(((PI()*($C$21/2)^2*(($C$21/2)*$AZ$22))/3)*$H$1177)))</f>
        <v>125615.34278543397</v>
      </c>
      <c r="I1381" s="73">
        <v>20.2</v>
      </c>
      <c r="J1381" s="85">
        <f t="shared" si="183"/>
        <v>133797.81489763642</v>
      </c>
      <c r="K1381" s="57">
        <v>20.2</v>
      </c>
      <c r="L1381" s="86">
        <f>IF($K1381&gt;$G$20,IF('Silo Levels'!$L$30="Pumping",((PI()*((($C$19+$G$20)-$K1381)*($O$20/($O$19/2)))^2*((($O$20+$G$20)-$K1381))/3)*$L$1177)+(((PI()*((($C$19+$G$20)-$K1381)*($O$20/($O$19/2)))^2*(((($C$19+$G$20)-$K1381)*($O$20/($O$19/2)))*$AZ$23))/3)*$L$1177),(((PI()*((($C$19+$G$20)-$K1381)*($O$20/($O$19/2)))^2*((($O$20+$G$20)-$K1381)/3))*$L$1177)-((PI()*((($C$19+$G$20)-$K1381)*($O$20/($O$19/2)))^2*(((($C$19+$G$20)-$K1381)*($O$20/($O$19/2)))*$AZ$23)/3)*$L$1177))),IF('Silo Levels'!$L$30="Pumping",(($D$18*$L$1177)+((PI()*(($C$21/2)^2)*($G$20-$K1381))*$L$1177))+((($D$18+$H$18)/3)*$BE$23)+(((PI()*($C$21/2)^2*(($C$21/2)*$AZ$23))/3)*$L$1177),(($D$18*$L$1177)+((PI()*(($C$21/2)^2)*($G$20-$K1381))*$L$1177))+((($D$18+$H$18)/3)*$BE$23)-(((PI()*($C$21/2)^2*(($C$21/2)*$AZ$23))/3)*$L$1177)))</f>
        <v>129768.57522769418</v>
      </c>
      <c r="M1381" s="73"/>
      <c r="N1381" s="73"/>
      <c r="O1381" s="73"/>
      <c r="P1381" s="73"/>
      <c r="Q1381" s="73"/>
      <c r="R1381" s="73"/>
      <c r="S1381" s="73"/>
      <c r="T1381" s="73"/>
      <c r="U1381" s="73"/>
      <c r="V1381" s="73"/>
      <c r="W1381" s="73"/>
      <c r="X1381" s="73"/>
      <c r="Y1381" s="73"/>
      <c r="Z1381" s="73"/>
      <c r="AA1381" s="73"/>
      <c r="AB1381" s="73"/>
      <c r="AC1381" s="73"/>
      <c r="AD1381" s="73"/>
      <c r="AE1381" s="73"/>
      <c r="AF1381" s="73"/>
      <c r="AG1381" s="73"/>
      <c r="AH1381" s="73"/>
      <c r="AI1381" s="73"/>
      <c r="AJ1381" s="73"/>
    </row>
    <row r="1382" spans="1:36" x14ac:dyDescent="0.3">
      <c r="A1382">
        <v>20.3</v>
      </c>
      <c r="B1382" s="85">
        <f t="shared" si="181"/>
        <v>127552.7457147877</v>
      </c>
      <c r="C1382" s="57">
        <v>20.3</v>
      </c>
      <c r="D1382" s="86">
        <f>IF($C1382&gt;$G$20,IF('Silo Levels'!$L$28="Pumping",((PI()*((($C$19+$G$20)-$C1382)*($O$20/($O$19/2)))^2*((($O$20+$G$20)-$C1382))/3)*$D$1177)+(((PI()*((($C$19+$G$20)-$C1382)*($O$20/($O$19/2)))^2*(((($C$19+$G$20)-$C1382)*($O$20/($O$19/2)))*$AZ$21))/3)*$D$1177),(((PI()*((($C$19+$G$20)-$C1382)*($O$20/($O$19/2)))^2*((($O$20+$G$20)-$C1382)/3))*$D$1177)-((PI()*((($C$19+$G$20)-$C1382)*($O$20/($O$19/2)))^2*(((($C$19+$G$20)-$C1382)*($O$20/($O$19/2)))*$AZ$21)/3)*$D$1177))),IF('Silo Levels'!$L$28="Pumping",(($D$18*$D$1177)+((PI()*(($C$21/2)^2)*($G$20-$C1382))*$D$1177))+((($D$18+$H$18)/3)*$BE$21)+(((PI()*($C$21/2)^2*(($C$21/2)*$AZ$21))/3)*$D$1177),(($D$18*$D$1177)+((PI()*(($C$21/2)^2)*($G$20-$C1382))*$D$1177))+((($D$18+$H$18)/3)*$BE$21)-(((PI()*($C$21/2)^2*(($C$21/2)*$AZ$21))/3)*$D$1177)))</f>
        <v>123702.58336350956</v>
      </c>
      <c r="E1382" s="73">
        <v>20.3</v>
      </c>
      <c r="F1382" s="85">
        <f t="shared" si="182"/>
        <v>129122.44493905336</v>
      </c>
      <c r="G1382" s="57">
        <v>20.3</v>
      </c>
      <c r="H1382" s="86">
        <f>IF($G1382&gt;$G$20,IF('Silo Levels'!$L$29="Pumping",((PI()*((($C$19+$G$20)-$G1382)*($O$20/($O$19/2)))^2*((($O$20+$G$20)-$G1382))/3)*$H$1177)+(((PI()*((($C$19+$G$20)-$G1382)*($O$20/($O$19/2)))^2*(((($C$19+$G$20)-$G1382)*($O$20/($O$19/2)))*$AZ$22))/3)*$H$1177),(((PI()*((($C$19+$G$20)-$G1382)*($O$20/($O$19/2)))^2*((($O$20+$G$20)-$G1382)/3))*$H$1177)-((PI()*((($C$19+$G$20)-$G1382)*($O$20/($O$19/2)))^2*(((($C$19+$G$20)-$G1382)*($O$20/($O$19/2)))*$AZ$22)/3)*$H$1177))),IF('Silo Levels'!$L$29="Pumping",(($D$18*$H$1177)+((PI()*(($C$21/2)^2)*($G$20-$G1382))*$H$1177))+((($D$18+$H$18)/3)*$BE$22)+(((PI()*($C$21/2)^2*(($C$21/2)*$AZ$22))/3)*$H$1177),(($D$18*$H$1177)+((PI()*(($C$21/2)^2)*($G$20-$G1382))*$H$1177))+((($D$18+$H$18)/3)*$BE$22)-(((PI()*($C$21/2)^2*(($C$21/2)*$AZ$22))/3)*$H$1177)))</f>
        <v>125224.15555838424</v>
      </c>
      <c r="I1382" s="73">
        <v>20.3</v>
      </c>
      <c r="J1382" s="85">
        <f t="shared" si="183"/>
        <v>133393.48701438087</v>
      </c>
      <c r="K1382" s="57">
        <v>20.3</v>
      </c>
      <c r="L1382" s="86">
        <f>IF($K1382&gt;$G$20,IF('Silo Levels'!$L$30="Pumping",((PI()*((($C$19+$G$20)-$K1382)*($O$20/($O$19/2)))^2*((($O$20+$G$20)-$K1382))/3)*$L$1177)+(((PI()*((($C$19+$G$20)-$K1382)*($O$20/($O$19/2)))^2*(((($C$19+$G$20)-$K1382)*($O$20/($O$19/2)))*$AZ$23))/3)*$L$1177),(((PI()*((($C$19+$G$20)-$K1382)*($O$20/($O$19/2)))^2*((($O$20+$G$20)-$K1382)/3))*$L$1177)-((PI()*((($C$19+$G$20)-$K1382)*($O$20/($O$19/2)))^2*(((($C$19+$G$20)-$K1382)*($O$20/($O$19/2)))*$AZ$23)/3)*$L$1177))),IF('Silo Levels'!$L$30="Pumping",(($D$18*$L$1177)+((PI()*(($C$21/2)^2)*($G$20-$K1382))*$L$1177))+((($D$18+$H$18)/3)*$BE$23)+(((PI()*($C$21/2)^2*(($C$21/2)*$AZ$23))/3)*$L$1177),(($D$18*$L$1177)+((PI()*(($C$21/2)^2)*($G$20-$K1382))*$L$1177))+((($D$18+$H$18)/3)*$BE$23)-(((PI()*($C$21/2)^2*(($C$21/2)*$AZ$23))/3)*$L$1177)))</f>
        <v>129364.24734443863</v>
      </c>
      <c r="M1382" s="73"/>
      <c r="N1382" s="73"/>
      <c r="O1382" s="73"/>
      <c r="P1382" s="73"/>
      <c r="Q1382" s="73"/>
      <c r="R1382" s="73"/>
      <c r="S1382" s="73"/>
      <c r="T1382" s="73"/>
      <c r="U1382" s="73"/>
      <c r="V1382" s="73"/>
      <c r="W1382" s="73"/>
      <c r="X1382" s="73"/>
      <c r="Y1382" s="73"/>
      <c r="Z1382" s="73"/>
      <c r="AA1382" s="73"/>
      <c r="AB1382" s="73"/>
      <c r="AC1382" s="73"/>
      <c r="AD1382" s="73"/>
      <c r="AE1382" s="73"/>
      <c r="AF1382" s="73"/>
      <c r="AG1382" s="73"/>
      <c r="AH1382" s="73"/>
      <c r="AI1382" s="73"/>
      <c r="AJ1382" s="73"/>
    </row>
    <row r="1383" spans="1:36" x14ac:dyDescent="0.3">
      <c r="A1383">
        <v>20.399999999999999</v>
      </c>
      <c r="B1383" s="85">
        <f t="shared" si="181"/>
        <v>127166.38795967687</v>
      </c>
      <c r="C1383" s="57">
        <v>20.399999999999999</v>
      </c>
      <c r="D1383" s="86">
        <f>IF($C1383&gt;$G$20,IF('Silo Levels'!$L$28="Pumping",((PI()*((($C$19+$G$20)-$C1383)*($O$20/($O$19/2)))^2*((($O$20+$G$20)-$C1383))/3)*$D$1177)+(((PI()*((($C$19+$G$20)-$C1383)*($O$20/($O$19/2)))^2*(((($C$19+$G$20)-$C1383)*($O$20/($O$19/2)))*$AZ$21))/3)*$D$1177),(((PI()*((($C$19+$G$20)-$C1383)*($O$20/($O$19/2)))^2*((($O$20+$G$20)-$C1383)/3))*$D$1177)-((PI()*((($C$19+$G$20)-$C1383)*($O$20/($O$19/2)))^2*(((($C$19+$G$20)-$C1383)*($O$20/($O$19/2)))*$AZ$21)/3)*$D$1177))),IF('Silo Levels'!$L$28="Pumping",(($D$18*$D$1177)+((PI()*(($C$21/2)^2)*($G$20-$C1383))*$D$1177))+((($D$18+$H$18)/3)*$BE$21)+(((PI()*($C$21/2)^2*(($C$21/2)*$AZ$21))/3)*$D$1177),(($D$18*$D$1177)+((PI()*(($C$21/2)^2)*($G$20-$C1383))*$D$1177))+((($D$18+$H$18)/3)*$BE$21)-(((PI()*($C$21/2)^2*(($C$21/2)*$AZ$21))/3)*$D$1177)))</f>
        <v>123316.22560839873</v>
      </c>
      <c r="E1383" s="73">
        <v>20.399999999999999</v>
      </c>
      <c r="F1383" s="85">
        <f t="shared" si="182"/>
        <v>128731.25771200364</v>
      </c>
      <c r="G1383" s="57">
        <v>20.399999999999999</v>
      </c>
      <c r="H1383" s="86">
        <f>IF($G1383&gt;$G$20,IF('Silo Levels'!$L$29="Pumping",((PI()*((($C$19+$G$20)-$G1383)*($O$20/($O$19/2)))^2*((($O$20+$G$20)-$G1383))/3)*$H$1177)+(((PI()*((($C$19+$G$20)-$G1383)*($O$20/($O$19/2)))^2*(((($C$19+$G$20)-$G1383)*($O$20/($O$19/2)))*$AZ$22))/3)*$H$1177),(((PI()*((($C$19+$G$20)-$G1383)*($O$20/($O$19/2)))^2*((($O$20+$G$20)-$G1383)/3))*$H$1177)-((PI()*((($C$19+$G$20)-$G1383)*($O$20/($O$19/2)))^2*(((($C$19+$G$20)-$G1383)*($O$20/($O$19/2)))*$AZ$22)/3)*$H$1177))),IF('Silo Levels'!$L$29="Pumping",(($D$18*$H$1177)+((PI()*(($C$21/2)^2)*($G$20-$G1383))*$H$1177))+((($D$18+$H$18)/3)*$BE$22)+(((PI()*($C$21/2)^2*(($C$21/2)*$AZ$22))/3)*$H$1177),(($D$18*$H$1177)+((PI()*(($C$21/2)^2)*($G$20-$G1383))*$H$1177))+((($D$18+$H$18)/3)*$BE$22)-(((PI()*($C$21/2)^2*(($C$21/2)*$AZ$22))/3)*$H$1177)))</f>
        <v>124832.96833133453</v>
      </c>
      <c r="I1383" s="73">
        <v>20.399999999999999</v>
      </c>
      <c r="J1383" s="85">
        <f t="shared" si="183"/>
        <v>132989.15913112534</v>
      </c>
      <c r="K1383" s="57">
        <v>20.399999999999999</v>
      </c>
      <c r="L1383" s="86">
        <f>IF($K1383&gt;$G$20,IF('Silo Levels'!$L$30="Pumping",((PI()*((($C$19+$G$20)-$K1383)*($O$20/($O$19/2)))^2*((($O$20+$G$20)-$K1383))/3)*$L$1177)+(((PI()*((($C$19+$G$20)-$K1383)*($O$20/($O$19/2)))^2*(((($C$19+$G$20)-$K1383)*($O$20/($O$19/2)))*$AZ$23))/3)*$L$1177),(((PI()*((($C$19+$G$20)-$K1383)*($O$20/($O$19/2)))^2*((($O$20+$G$20)-$K1383)/3))*$L$1177)-((PI()*((($C$19+$G$20)-$K1383)*($O$20/($O$19/2)))^2*(((($C$19+$G$20)-$K1383)*($O$20/($O$19/2)))*$AZ$23)/3)*$L$1177))),IF('Silo Levels'!$L$30="Pumping",(($D$18*$L$1177)+((PI()*(($C$21/2)^2)*($G$20-$K1383))*$L$1177))+((($D$18+$H$18)/3)*$BE$23)+(((PI()*($C$21/2)^2*(($C$21/2)*$AZ$23))/3)*$L$1177),(($D$18*$L$1177)+((PI()*(($C$21/2)^2)*($G$20-$K1383))*$L$1177))+((($D$18+$H$18)/3)*$BE$23)-(((PI()*($C$21/2)^2*(($C$21/2)*$AZ$23))/3)*$L$1177)))</f>
        <v>128959.9194611831</v>
      </c>
      <c r="M1383" s="73"/>
      <c r="N1383" s="73"/>
      <c r="O1383" s="73"/>
      <c r="P1383" s="73"/>
      <c r="Q1383" s="73"/>
      <c r="R1383" s="73"/>
      <c r="S1383" s="73"/>
      <c r="T1383" s="73"/>
      <c r="U1383" s="73"/>
      <c r="V1383" s="73"/>
      <c r="W1383" s="73"/>
      <c r="X1383" s="73"/>
      <c r="Y1383" s="73"/>
      <c r="Z1383" s="73"/>
      <c r="AA1383" s="73"/>
      <c r="AB1383" s="73"/>
      <c r="AC1383" s="73"/>
      <c r="AD1383" s="73"/>
      <c r="AE1383" s="73"/>
      <c r="AF1383" s="73"/>
      <c r="AG1383" s="73"/>
      <c r="AH1383" s="73"/>
      <c r="AI1383" s="73"/>
      <c r="AJ1383" s="73"/>
    </row>
    <row r="1384" spans="1:36" x14ac:dyDescent="0.3">
      <c r="A1384">
        <v>20.5</v>
      </c>
      <c r="B1384" s="85">
        <f t="shared" si="181"/>
        <v>126780.03020456602</v>
      </c>
      <c r="C1384" s="57">
        <v>20.5</v>
      </c>
      <c r="D1384" s="86">
        <f>IF($C1384&gt;$G$20,IF('Silo Levels'!$L$28="Pumping",((PI()*((($C$19+$G$20)-$C1384)*($O$20/($O$19/2)))^2*((($O$20+$G$20)-$C1384))/3)*$D$1177)+(((PI()*((($C$19+$G$20)-$C1384)*($O$20/($O$19/2)))^2*(((($C$19+$G$20)-$C1384)*($O$20/($O$19/2)))*$AZ$21))/3)*$D$1177),(((PI()*((($C$19+$G$20)-$C1384)*($O$20/($O$19/2)))^2*((($O$20+$G$20)-$C1384)/3))*$D$1177)-((PI()*((($C$19+$G$20)-$C1384)*($O$20/($O$19/2)))^2*(((($C$19+$G$20)-$C1384)*($O$20/($O$19/2)))*$AZ$21)/3)*$D$1177))),IF('Silo Levels'!$L$28="Pumping",(($D$18*$D$1177)+((PI()*(($C$21/2)^2)*($G$20-$C1384))*$D$1177))+((($D$18+$H$18)/3)*$BE$21)+(((PI()*($C$21/2)^2*(($C$21/2)*$AZ$21))/3)*$D$1177),(($D$18*$D$1177)+((PI()*(($C$21/2)^2)*($G$20-$C1384))*$D$1177))+((($D$18+$H$18)/3)*$BE$21)-(((PI()*($C$21/2)^2*(($C$21/2)*$AZ$21))/3)*$D$1177)))</f>
        <v>122929.86785328788</v>
      </c>
      <c r="E1384" s="73">
        <v>20.5</v>
      </c>
      <c r="F1384" s="85">
        <f t="shared" si="182"/>
        <v>128340.0704849539</v>
      </c>
      <c r="G1384" s="57">
        <v>20.5</v>
      </c>
      <c r="H1384" s="86">
        <f>IF($G1384&gt;$G$20,IF('Silo Levels'!$L$29="Pumping",((PI()*((($C$19+$G$20)-$G1384)*($O$20/($O$19/2)))^2*((($O$20+$G$20)-$G1384))/3)*$H$1177)+(((PI()*((($C$19+$G$20)-$G1384)*($O$20/($O$19/2)))^2*(((($C$19+$G$20)-$G1384)*($O$20/($O$19/2)))*$AZ$22))/3)*$H$1177),(((PI()*((($C$19+$G$20)-$G1384)*($O$20/($O$19/2)))^2*((($O$20+$G$20)-$G1384)/3))*$H$1177)-((PI()*((($C$19+$G$20)-$G1384)*($O$20/($O$19/2)))^2*(((($C$19+$G$20)-$G1384)*($O$20/($O$19/2)))*$AZ$22)/3)*$H$1177))),IF('Silo Levels'!$L$29="Pumping",(($D$18*$H$1177)+((PI()*(($C$21/2)^2)*($G$20-$G1384))*$H$1177))+((($D$18+$H$18)/3)*$BE$22)+(((PI()*($C$21/2)^2*(($C$21/2)*$AZ$22))/3)*$H$1177),(($D$18*$H$1177)+((PI()*(($C$21/2)^2)*($G$20-$G1384))*$H$1177))+((($D$18+$H$18)/3)*$BE$22)-(((PI()*($C$21/2)^2*(($C$21/2)*$AZ$22))/3)*$H$1177)))</f>
        <v>124441.78110428479</v>
      </c>
      <c r="I1384" s="73">
        <v>20.5</v>
      </c>
      <c r="J1384" s="85">
        <f t="shared" si="183"/>
        <v>132584.83124786982</v>
      </c>
      <c r="K1384" s="57">
        <v>20.5</v>
      </c>
      <c r="L1384" s="86">
        <f>IF($K1384&gt;$G$20,IF('Silo Levels'!$L$30="Pumping",((PI()*((($C$19+$G$20)-$K1384)*($O$20/($O$19/2)))^2*((($O$20+$G$20)-$K1384))/3)*$L$1177)+(((PI()*((($C$19+$G$20)-$K1384)*($O$20/($O$19/2)))^2*(((($C$19+$G$20)-$K1384)*($O$20/($O$19/2)))*$AZ$23))/3)*$L$1177),(((PI()*((($C$19+$G$20)-$K1384)*($O$20/($O$19/2)))^2*((($O$20+$G$20)-$K1384)/3))*$L$1177)-((PI()*((($C$19+$G$20)-$K1384)*($O$20/($O$19/2)))^2*(((($C$19+$G$20)-$K1384)*($O$20/($O$19/2)))*$AZ$23)/3)*$L$1177))),IF('Silo Levels'!$L$30="Pumping",(($D$18*$L$1177)+((PI()*(($C$21/2)^2)*($G$20-$K1384))*$L$1177))+((($D$18+$H$18)/3)*$BE$23)+(((PI()*($C$21/2)^2*(($C$21/2)*$AZ$23))/3)*$L$1177),(($D$18*$L$1177)+((PI()*(($C$21/2)^2)*($G$20-$K1384))*$L$1177))+((($D$18+$H$18)/3)*$BE$23)-(((PI()*($C$21/2)^2*(($C$21/2)*$AZ$23))/3)*$L$1177)))</f>
        <v>128555.59157792758</v>
      </c>
      <c r="M1384" s="73"/>
      <c r="N1384" s="73"/>
      <c r="O1384" s="73"/>
      <c r="P1384" s="73"/>
      <c r="Q1384" s="73"/>
      <c r="R1384" s="73"/>
      <c r="S1384" s="73"/>
      <c r="T1384" s="73"/>
      <c r="U1384" s="73"/>
      <c r="V1384" s="73"/>
      <c r="W1384" s="73"/>
      <c r="X1384" s="73"/>
      <c r="Y1384" s="73"/>
      <c r="Z1384" s="73"/>
      <c r="AA1384" s="73"/>
      <c r="AB1384" s="73"/>
      <c r="AC1384" s="73"/>
      <c r="AD1384" s="73"/>
      <c r="AE1384" s="73"/>
      <c r="AF1384" s="73"/>
      <c r="AG1384" s="73"/>
      <c r="AH1384" s="73"/>
      <c r="AI1384" s="73"/>
      <c r="AJ1384" s="73"/>
    </row>
    <row r="1385" spans="1:36" x14ac:dyDescent="0.3">
      <c r="A1385">
        <v>20.6</v>
      </c>
      <c r="B1385" s="85">
        <f t="shared" si="181"/>
        <v>126393.67244945517</v>
      </c>
      <c r="C1385" s="57">
        <v>20.6</v>
      </c>
      <c r="D1385" s="86">
        <f>IF($C1385&gt;$G$20,IF('Silo Levels'!$L$28="Pumping",((PI()*((($C$19+$G$20)-$C1385)*($O$20/($O$19/2)))^2*((($O$20+$G$20)-$C1385))/3)*$D$1177)+(((PI()*((($C$19+$G$20)-$C1385)*($O$20/($O$19/2)))^2*(((($C$19+$G$20)-$C1385)*($O$20/($O$19/2)))*$AZ$21))/3)*$D$1177),(((PI()*((($C$19+$G$20)-$C1385)*($O$20/($O$19/2)))^2*((($O$20+$G$20)-$C1385)/3))*$D$1177)-((PI()*((($C$19+$G$20)-$C1385)*($O$20/($O$19/2)))^2*(((($C$19+$G$20)-$C1385)*($O$20/($O$19/2)))*$AZ$21)/3)*$D$1177))),IF('Silo Levels'!$L$28="Pumping",(($D$18*$D$1177)+((PI()*(($C$21/2)^2)*($G$20-$C1385))*$D$1177))+((($D$18+$H$18)/3)*$BE$21)+(((PI()*($C$21/2)^2*(($C$21/2)*$AZ$21))/3)*$D$1177),(($D$18*$D$1177)+((PI()*(($C$21/2)^2)*($G$20-$C1385))*$D$1177))+((($D$18+$H$18)/3)*$BE$21)-(((PI()*($C$21/2)^2*(($C$21/2)*$AZ$21))/3)*$D$1177)))</f>
        <v>122543.51009817704</v>
      </c>
      <c r="E1385" s="73">
        <v>20.6</v>
      </c>
      <c r="F1385" s="85">
        <f t="shared" si="182"/>
        <v>127948.88325790418</v>
      </c>
      <c r="G1385" s="57">
        <v>20.6</v>
      </c>
      <c r="H1385" s="86">
        <f>IF($G1385&gt;$G$20,IF('Silo Levels'!$L$29="Pumping",((PI()*((($C$19+$G$20)-$G1385)*($O$20/($O$19/2)))^2*((($O$20+$G$20)-$G1385))/3)*$H$1177)+(((PI()*((($C$19+$G$20)-$G1385)*($O$20/($O$19/2)))^2*(((($C$19+$G$20)-$G1385)*($O$20/($O$19/2)))*$AZ$22))/3)*$H$1177),(((PI()*((($C$19+$G$20)-$G1385)*($O$20/($O$19/2)))^2*((($O$20+$G$20)-$G1385)/3))*$H$1177)-((PI()*((($C$19+$G$20)-$G1385)*($O$20/($O$19/2)))^2*(((($C$19+$G$20)-$G1385)*($O$20/($O$19/2)))*$AZ$22)/3)*$H$1177))),IF('Silo Levels'!$L$29="Pumping",(($D$18*$H$1177)+((PI()*(($C$21/2)^2)*($G$20-$G1385))*$H$1177))+((($D$18+$H$18)/3)*$BE$22)+(((PI()*($C$21/2)^2*(($C$21/2)*$AZ$22))/3)*$H$1177),(($D$18*$H$1177)+((PI()*(($C$21/2)^2)*($G$20-$G1385))*$H$1177))+((($D$18+$H$18)/3)*$BE$22)-(((PI()*($C$21/2)^2*(($C$21/2)*$AZ$22))/3)*$H$1177)))</f>
        <v>124050.59387723506</v>
      </c>
      <c r="I1385" s="73">
        <v>20.6</v>
      </c>
      <c r="J1385" s="85">
        <f t="shared" si="183"/>
        <v>132180.50336461427</v>
      </c>
      <c r="K1385" s="57">
        <v>20.6</v>
      </c>
      <c r="L1385" s="86">
        <f>IF($K1385&gt;$G$20,IF('Silo Levels'!$L$30="Pumping",((PI()*((($C$19+$G$20)-$K1385)*($O$20/($O$19/2)))^2*((($O$20+$G$20)-$K1385))/3)*$L$1177)+(((PI()*((($C$19+$G$20)-$K1385)*($O$20/($O$19/2)))^2*(((($C$19+$G$20)-$K1385)*($O$20/($O$19/2)))*$AZ$23))/3)*$L$1177),(((PI()*((($C$19+$G$20)-$K1385)*($O$20/($O$19/2)))^2*((($O$20+$G$20)-$K1385)/3))*$L$1177)-((PI()*((($C$19+$G$20)-$K1385)*($O$20/($O$19/2)))^2*(((($C$19+$G$20)-$K1385)*($O$20/($O$19/2)))*$AZ$23)/3)*$L$1177))),IF('Silo Levels'!$L$30="Pumping",(($D$18*$L$1177)+((PI()*(($C$21/2)^2)*($G$20-$K1385))*$L$1177))+((($D$18+$H$18)/3)*$BE$23)+(((PI()*($C$21/2)^2*(($C$21/2)*$AZ$23))/3)*$L$1177),(($D$18*$L$1177)+((PI()*(($C$21/2)^2)*($G$20-$K1385))*$L$1177))+((($D$18+$H$18)/3)*$BE$23)-(((PI()*($C$21/2)^2*(($C$21/2)*$AZ$23))/3)*$L$1177)))</f>
        <v>128151.26369467203</v>
      </c>
      <c r="M1385" s="73"/>
      <c r="N1385" s="73"/>
      <c r="O1385" s="73"/>
      <c r="P1385" s="73"/>
      <c r="Q1385" s="73"/>
      <c r="R1385" s="73"/>
      <c r="S1385" s="73"/>
      <c r="T1385" s="73"/>
      <c r="U1385" s="73"/>
      <c r="V1385" s="73"/>
      <c r="W1385" s="73"/>
      <c r="X1385" s="73"/>
      <c r="Y1385" s="73"/>
      <c r="Z1385" s="73"/>
      <c r="AA1385" s="73"/>
      <c r="AB1385" s="73"/>
      <c r="AC1385" s="73"/>
      <c r="AD1385" s="73"/>
      <c r="AE1385" s="73"/>
      <c r="AF1385" s="73"/>
      <c r="AG1385" s="73"/>
      <c r="AH1385" s="73"/>
      <c r="AI1385" s="73"/>
      <c r="AJ1385" s="73"/>
    </row>
    <row r="1386" spans="1:36" x14ac:dyDescent="0.3">
      <c r="A1386">
        <v>20.7</v>
      </c>
      <c r="B1386" s="85">
        <f t="shared" si="181"/>
        <v>126007.31469434434</v>
      </c>
      <c r="C1386" s="57">
        <v>20.7</v>
      </c>
      <c r="D1386" s="86">
        <f>IF($C1386&gt;$G$20,IF('Silo Levels'!$L$28="Pumping",((PI()*((($C$19+$G$20)-$C1386)*($O$20/($O$19/2)))^2*((($O$20+$G$20)-$C1386))/3)*$D$1177)+(((PI()*((($C$19+$G$20)-$C1386)*($O$20/($O$19/2)))^2*(((($C$19+$G$20)-$C1386)*($O$20/($O$19/2)))*$AZ$21))/3)*$D$1177),(((PI()*((($C$19+$G$20)-$C1386)*($O$20/($O$19/2)))^2*((($O$20+$G$20)-$C1386)/3))*$D$1177)-((PI()*((($C$19+$G$20)-$C1386)*($O$20/($O$19/2)))^2*(((($C$19+$G$20)-$C1386)*($O$20/($O$19/2)))*$AZ$21)/3)*$D$1177))),IF('Silo Levels'!$L$28="Pumping",(($D$18*$D$1177)+((PI()*(($C$21/2)^2)*($G$20-$C1386))*$D$1177))+((($D$18+$H$18)/3)*$BE$21)+(((PI()*($C$21/2)^2*(($C$21/2)*$AZ$21))/3)*$D$1177),(($D$18*$D$1177)+((PI()*(($C$21/2)^2)*($G$20-$C1386))*$D$1177))+((($D$18+$H$18)/3)*$BE$21)-(((PI()*($C$21/2)^2*(($C$21/2)*$AZ$21))/3)*$D$1177)))</f>
        <v>122157.15234306621</v>
      </c>
      <c r="E1386" s="73">
        <v>20.7</v>
      </c>
      <c r="F1386" s="85">
        <f t="shared" si="182"/>
        <v>127557.69603085447</v>
      </c>
      <c r="G1386" s="57">
        <v>20.7</v>
      </c>
      <c r="H1386" s="86">
        <f>IF($G1386&gt;$G$20,IF('Silo Levels'!$L$29="Pumping",((PI()*((($C$19+$G$20)-$G1386)*($O$20/($O$19/2)))^2*((($O$20+$G$20)-$G1386))/3)*$H$1177)+(((PI()*((($C$19+$G$20)-$G1386)*($O$20/($O$19/2)))^2*(((($C$19+$G$20)-$G1386)*($O$20/($O$19/2)))*$AZ$22))/3)*$H$1177),(((PI()*((($C$19+$G$20)-$G1386)*($O$20/($O$19/2)))^2*((($O$20+$G$20)-$G1386)/3))*$H$1177)-((PI()*((($C$19+$G$20)-$G1386)*($O$20/($O$19/2)))^2*(((($C$19+$G$20)-$G1386)*($O$20/($O$19/2)))*$AZ$22)/3)*$H$1177))),IF('Silo Levels'!$L$29="Pumping",(($D$18*$H$1177)+((PI()*(($C$21/2)^2)*($G$20-$G1386))*$H$1177))+((($D$18+$H$18)/3)*$BE$22)+(((PI()*($C$21/2)^2*(($C$21/2)*$AZ$22))/3)*$H$1177),(($D$18*$H$1177)+((PI()*(($C$21/2)^2)*($G$20-$G1386))*$H$1177))+((($D$18+$H$18)/3)*$BE$22)-(((PI()*($C$21/2)^2*(($C$21/2)*$AZ$22))/3)*$H$1177)))</f>
        <v>123659.40665018535</v>
      </c>
      <c r="I1386" s="73">
        <v>20.7</v>
      </c>
      <c r="J1386" s="85">
        <f t="shared" si="183"/>
        <v>131776.17548135875</v>
      </c>
      <c r="K1386" s="57">
        <v>20.7</v>
      </c>
      <c r="L1386" s="86">
        <f>IF($K1386&gt;$G$20,IF('Silo Levels'!$L$30="Pumping",((PI()*((($C$19+$G$20)-$K1386)*($O$20/($O$19/2)))^2*((($O$20+$G$20)-$K1386))/3)*$L$1177)+(((PI()*((($C$19+$G$20)-$K1386)*($O$20/($O$19/2)))^2*(((($C$19+$G$20)-$K1386)*($O$20/($O$19/2)))*$AZ$23))/3)*$L$1177),(((PI()*((($C$19+$G$20)-$K1386)*($O$20/($O$19/2)))^2*((($O$20+$G$20)-$K1386)/3))*$L$1177)-((PI()*((($C$19+$G$20)-$K1386)*($O$20/($O$19/2)))^2*(((($C$19+$G$20)-$K1386)*($O$20/($O$19/2)))*$AZ$23)/3)*$L$1177))),IF('Silo Levels'!$L$30="Pumping",(($D$18*$L$1177)+((PI()*(($C$21/2)^2)*($G$20-$K1386))*$L$1177))+((($D$18+$H$18)/3)*$BE$23)+(((PI()*($C$21/2)^2*(($C$21/2)*$AZ$23))/3)*$L$1177),(($D$18*$L$1177)+((PI()*(($C$21/2)^2)*($G$20-$K1386))*$L$1177))+((($D$18+$H$18)/3)*$BE$23)-(((PI()*($C$21/2)^2*(($C$21/2)*$AZ$23))/3)*$L$1177)))</f>
        <v>127746.93581141651</v>
      </c>
      <c r="M1386" s="73"/>
      <c r="N1386" s="73"/>
      <c r="O1386" s="73"/>
      <c r="P1386" s="73"/>
      <c r="Q1386" s="73"/>
      <c r="R1386" s="73"/>
      <c r="S1386" s="73"/>
      <c r="T1386" s="73"/>
      <c r="U1386" s="73"/>
      <c r="V1386" s="73"/>
      <c r="W1386" s="73"/>
      <c r="X1386" s="73"/>
      <c r="Y1386" s="73"/>
      <c r="Z1386" s="73"/>
      <c r="AA1386" s="73"/>
      <c r="AB1386" s="73"/>
      <c r="AC1386" s="73"/>
      <c r="AD1386" s="73"/>
      <c r="AE1386" s="73"/>
      <c r="AF1386" s="73"/>
      <c r="AG1386" s="73"/>
      <c r="AH1386" s="73"/>
      <c r="AI1386" s="73"/>
      <c r="AJ1386" s="73"/>
    </row>
    <row r="1387" spans="1:36" x14ac:dyDescent="0.3">
      <c r="A1387">
        <v>20.8</v>
      </c>
      <c r="B1387" s="85">
        <f t="shared" si="181"/>
        <v>125620.95693923351</v>
      </c>
      <c r="C1387" s="57">
        <v>20.8</v>
      </c>
      <c r="D1387" s="86">
        <f>IF($C1387&gt;$G$20,IF('Silo Levels'!$L$28="Pumping",((PI()*((($C$19+$G$20)-$C1387)*($O$20/($O$19/2)))^2*((($O$20+$G$20)-$C1387))/3)*$D$1177)+(((PI()*((($C$19+$G$20)-$C1387)*($O$20/($O$19/2)))^2*(((($C$19+$G$20)-$C1387)*($O$20/($O$19/2)))*$AZ$21))/3)*$D$1177),(((PI()*((($C$19+$G$20)-$C1387)*($O$20/($O$19/2)))^2*((($O$20+$G$20)-$C1387)/3))*$D$1177)-((PI()*((($C$19+$G$20)-$C1387)*($O$20/($O$19/2)))^2*(((($C$19+$G$20)-$C1387)*($O$20/($O$19/2)))*$AZ$21)/3)*$D$1177))),IF('Silo Levels'!$L$28="Pumping",(($D$18*$D$1177)+((PI()*(($C$21/2)^2)*($G$20-$C1387))*$D$1177))+((($D$18+$H$18)/3)*$BE$21)+(((PI()*($C$21/2)^2*(($C$21/2)*$AZ$21))/3)*$D$1177),(($D$18*$D$1177)+((PI()*(($C$21/2)^2)*($G$20-$C1387))*$D$1177))+((($D$18+$H$18)/3)*$BE$21)-(((PI()*($C$21/2)^2*(($C$21/2)*$AZ$21))/3)*$D$1177)))</f>
        <v>121770.79458795537</v>
      </c>
      <c r="E1387" s="73">
        <v>20.8</v>
      </c>
      <c r="F1387" s="85">
        <f t="shared" si="182"/>
        <v>127166.50880380474</v>
      </c>
      <c r="G1387" s="57">
        <v>20.8</v>
      </c>
      <c r="H1387" s="86">
        <f>IF($G1387&gt;$G$20,IF('Silo Levels'!$L$29="Pumping",((PI()*((($C$19+$G$20)-$G1387)*($O$20/($O$19/2)))^2*((($O$20+$G$20)-$G1387))/3)*$H$1177)+(((PI()*((($C$19+$G$20)-$G1387)*($O$20/($O$19/2)))^2*(((($C$19+$G$20)-$G1387)*($O$20/($O$19/2)))*$AZ$22))/3)*$H$1177),(((PI()*((($C$19+$G$20)-$G1387)*($O$20/($O$19/2)))^2*((($O$20+$G$20)-$G1387)/3))*$H$1177)-((PI()*((($C$19+$G$20)-$G1387)*($O$20/($O$19/2)))^2*(((($C$19+$G$20)-$G1387)*($O$20/($O$19/2)))*$AZ$22)/3)*$H$1177))),IF('Silo Levels'!$L$29="Pumping",(($D$18*$H$1177)+((PI()*(($C$21/2)^2)*($G$20-$G1387))*$H$1177))+((($D$18+$H$18)/3)*$BE$22)+(((PI()*($C$21/2)^2*(($C$21/2)*$AZ$22))/3)*$H$1177),(($D$18*$H$1177)+((PI()*(($C$21/2)^2)*($G$20-$G1387))*$H$1177))+((($D$18+$H$18)/3)*$BE$22)-(((PI()*($C$21/2)^2*(($C$21/2)*$AZ$22))/3)*$H$1177)))</f>
        <v>123268.21942313563</v>
      </c>
      <c r="I1387" s="73">
        <v>20.8</v>
      </c>
      <c r="J1387" s="85">
        <f t="shared" si="183"/>
        <v>131371.84759810325</v>
      </c>
      <c r="K1387" s="57">
        <v>20.8</v>
      </c>
      <c r="L1387" s="86">
        <f>IF($K1387&gt;$G$20,IF('Silo Levels'!$L$30="Pumping",((PI()*((($C$19+$G$20)-$K1387)*($O$20/($O$19/2)))^2*((($O$20+$G$20)-$K1387))/3)*$L$1177)+(((PI()*((($C$19+$G$20)-$K1387)*($O$20/($O$19/2)))^2*(((($C$19+$G$20)-$K1387)*($O$20/($O$19/2)))*$AZ$23))/3)*$L$1177),(((PI()*((($C$19+$G$20)-$K1387)*($O$20/($O$19/2)))^2*((($O$20+$G$20)-$K1387)/3))*$L$1177)-((PI()*((($C$19+$G$20)-$K1387)*($O$20/($O$19/2)))^2*(((($C$19+$G$20)-$K1387)*($O$20/($O$19/2)))*$AZ$23)/3)*$L$1177))),IF('Silo Levels'!$L$30="Pumping",(($D$18*$L$1177)+((PI()*(($C$21/2)^2)*($G$20-$K1387))*$L$1177))+((($D$18+$H$18)/3)*$BE$23)+(((PI()*($C$21/2)^2*(($C$21/2)*$AZ$23))/3)*$L$1177),(($D$18*$L$1177)+((PI()*(($C$21/2)^2)*($G$20-$K1387))*$L$1177))+((($D$18+$H$18)/3)*$BE$23)-(((PI()*($C$21/2)^2*(($C$21/2)*$AZ$23))/3)*$L$1177)))</f>
        <v>127342.60792816101</v>
      </c>
      <c r="M1387" s="73"/>
      <c r="N1387" s="73"/>
      <c r="O1387" s="73"/>
      <c r="P1387" s="73"/>
      <c r="Q1387" s="73"/>
      <c r="R1387" s="73"/>
      <c r="S1387" s="73"/>
      <c r="T1387" s="73"/>
      <c r="U1387" s="73"/>
      <c r="V1387" s="73"/>
      <c r="W1387" s="73"/>
      <c r="X1387" s="73"/>
      <c r="Y1387" s="73"/>
      <c r="Z1387" s="73"/>
      <c r="AA1387" s="73"/>
      <c r="AB1387" s="73"/>
      <c r="AC1387" s="73"/>
      <c r="AD1387" s="73"/>
      <c r="AE1387" s="73"/>
      <c r="AF1387" s="73"/>
      <c r="AG1387" s="73"/>
      <c r="AH1387" s="73"/>
      <c r="AI1387" s="73"/>
      <c r="AJ1387" s="73"/>
    </row>
    <row r="1388" spans="1:36" x14ac:dyDescent="0.3">
      <c r="A1388">
        <v>20.9</v>
      </c>
      <c r="B1388" s="85">
        <f t="shared" si="181"/>
        <v>125234.59918412268</v>
      </c>
      <c r="C1388" s="57">
        <v>20.9</v>
      </c>
      <c r="D1388" s="86">
        <f>IF($C1388&gt;$G$20,IF('Silo Levels'!$L$28="Pumping",((PI()*((($C$19+$G$20)-$C1388)*($O$20/($O$19/2)))^2*((($O$20+$G$20)-$C1388))/3)*$D$1177)+(((PI()*((($C$19+$G$20)-$C1388)*($O$20/($O$19/2)))^2*(((($C$19+$G$20)-$C1388)*($O$20/($O$19/2)))*$AZ$21))/3)*$D$1177),(((PI()*((($C$19+$G$20)-$C1388)*($O$20/($O$19/2)))^2*((($O$20+$G$20)-$C1388)/3))*$D$1177)-((PI()*((($C$19+$G$20)-$C1388)*($O$20/($O$19/2)))^2*(((($C$19+$G$20)-$C1388)*($O$20/($O$19/2)))*$AZ$21)/3)*$D$1177))),IF('Silo Levels'!$L$28="Pumping",(($D$18*$D$1177)+((PI()*(($C$21/2)^2)*($G$20-$C1388))*$D$1177))+((($D$18+$H$18)/3)*$BE$21)+(((PI()*($C$21/2)^2*(($C$21/2)*$AZ$21))/3)*$D$1177),(($D$18*$D$1177)+((PI()*(($C$21/2)^2)*($G$20-$C1388))*$D$1177))+((($D$18+$H$18)/3)*$BE$21)-(((PI()*($C$21/2)^2*(($C$21/2)*$AZ$21))/3)*$D$1177)))</f>
        <v>121384.43683284454</v>
      </c>
      <c r="E1388" s="73">
        <v>20.9</v>
      </c>
      <c r="F1388" s="85">
        <f t="shared" si="182"/>
        <v>126775.32157675503</v>
      </c>
      <c r="G1388" s="57">
        <v>20.9</v>
      </c>
      <c r="H1388" s="86">
        <f>IF($G1388&gt;$G$20,IF('Silo Levels'!$L$29="Pumping",((PI()*((($C$19+$G$20)-$G1388)*($O$20/($O$19/2)))^2*((($O$20+$G$20)-$G1388))/3)*$H$1177)+(((PI()*((($C$19+$G$20)-$G1388)*($O$20/($O$19/2)))^2*(((($C$19+$G$20)-$G1388)*($O$20/($O$19/2)))*$AZ$22))/3)*$H$1177),(((PI()*((($C$19+$G$20)-$G1388)*($O$20/($O$19/2)))^2*((($O$20+$G$20)-$G1388)/3))*$H$1177)-((PI()*((($C$19+$G$20)-$G1388)*($O$20/($O$19/2)))^2*(((($C$19+$G$20)-$G1388)*($O$20/($O$19/2)))*$AZ$22)/3)*$H$1177))),IF('Silo Levels'!$L$29="Pumping",(($D$18*$H$1177)+((PI()*(($C$21/2)^2)*($G$20-$G1388))*$H$1177))+((($D$18+$H$18)/3)*$BE$22)+(((PI()*($C$21/2)^2*(($C$21/2)*$AZ$22))/3)*$H$1177),(($D$18*$H$1177)+((PI()*(($C$21/2)^2)*($G$20-$G1388))*$H$1177))+((($D$18+$H$18)/3)*$BE$22)-(((PI()*($C$21/2)^2*(($C$21/2)*$AZ$22))/3)*$H$1177)))</f>
        <v>122877.03219608591</v>
      </c>
      <c r="I1388" s="73">
        <v>20.9</v>
      </c>
      <c r="J1388" s="85">
        <f t="shared" si="183"/>
        <v>130967.51971484772</v>
      </c>
      <c r="K1388" s="57">
        <v>20.9</v>
      </c>
      <c r="L1388" s="86">
        <f>IF($K1388&gt;$G$20,IF('Silo Levels'!$L$30="Pumping",((PI()*((($C$19+$G$20)-$K1388)*($O$20/($O$19/2)))^2*((($O$20+$G$20)-$K1388))/3)*$L$1177)+(((PI()*((($C$19+$G$20)-$K1388)*($O$20/($O$19/2)))^2*(((($C$19+$G$20)-$K1388)*($O$20/($O$19/2)))*$AZ$23))/3)*$L$1177),(((PI()*((($C$19+$G$20)-$K1388)*($O$20/($O$19/2)))^2*((($O$20+$G$20)-$K1388)/3))*$L$1177)-((PI()*((($C$19+$G$20)-$K1388)*($O$20/($O$19/2)))^2*(((($C$19+$G$20)-$K1388)*($O$20/($O$19/2)))*$AZ$23)/3)*$L$1177))),IF('Silo Levels'!$L$30="Pumping",(($D$18*$L$1177)+((PI()*(($C$21/2)^2)*($G$20-$K1388))*$L$1177))+((($D$18+$H$18)/3)*$BE$23)+(((PI()*($C$21/2)^2*(($C$21/2)*$AZ$23))/3)*$L$1177),(($D$18*$L$1177)+((PI()*(($C$21/2)^2)*($G$20-$K1388))*$L$1177))+((($D$18+$H$18)/3)*$BE$23)-(((PI()*($C$21/2)^2*(($C$21/2)*$AZ$23))/3)*$L$1177)))</f>
        <v>126938.28004490548</v>
      </c>
      <c r="M1388" s="73"/>
      <c r="N1388" s="73"/>
      <c r="O1388" s="73"/>
      <c r="P1388" s="73"/>
      <c r="Q1388" s="73"/>
      <c r="R1388" s="73"/>
      <c r="S1388" s="73"/>
      <c r="T1388" s="73"/>
      <c r="U1388" s="73"/>
      <c r="V1388" s="73"/>
      <c r="W1388" s="73"/>
      <c r="X1388" s="73"/>
      <c r="Y1388" s="73"/>
      <c r="Z1388" s="73"/>
      <c r="AA1388" s="73"/>
      <c r="AB1388" s="73"/>
      <c r="AC1388" s="73"/>
      <c r="AD1388" s="73"/>
      <c r="AE1388" s="73"/>
      <c r="AF1388" s="73"/>
      <c r="AG1388" s="73"/>
      <c r="AH1388" s="73"/>
      <c r="AI1388" s="73"/>
      <c r="AJ1388" s="73"/>
    </row>
    <row r="1389" spans="1:36" x14ac:dyDescent="0.3">
      <c r="A1389">
        <v>21</v>
      </c>
      <c r="B1389" s="85">
        <f t="shared" si="181"/>
        <v>124848.24142901183</v>
      </c>
      <c r="C1389" s="57">
        <v>21</v>
      </c>
      <c r="D1389" s="86">
        <f>IF($C1389&gt;$G$20,IF('Silo Levels'!$L$28="Pumping",((PI()*((($C$19+$G$20)-$C1389)*($O$20/($O$19/2)))^2*((($O$20+$G$20)-$C1389))/3)*$D$1177)+(((PI()*((($C$19+$G$20)-$C1389)*($O$20/($O$19/2)))^2*(((($C$19+$G$20)-$C1389)*($O$20/($O$19/2)))*$AZ$21))/3)*$D$1177),(((PI()*((($C$19+$G$20)-$C1389)*($O$20/($O$19/2)))^2*((($O$20+$G$20)-$C1389)/3))*$D$1177)-((PI()*((($C$19+$G$20)-$C1389)*($O$20/($O$19/2)))^2*(((($C$19+$G$20)-$C1389)*($O$20/($O$19/2)))*$AZ$21)/3)*$D$1177))),IF('Silo Levels'!$L$28="Pumping",(($D$18*$D$1177)+((PI()*(($C$21/2)^2)*($G$20-$C1389))*$D$1177))+((($D$18+$H$18)/3)*$BE$21)+(((PI()*($C$21/2)^2*(($C$21/2)*$AZ$21))/3)*$D$1177),(($D$18*$D$1177)+((PI()*(($C$21/2)^2)*($G$20-$C1389))*$D$1177))+((($D$18+$H$18)/3)*$BE$21)-(((PI()*($C$21/2)^2*(($C$21/2)*$AZ$21))/3)*$D$1177)))</f>
        <v>120998.0790777337</v>
      </c>
      <c r="E1389" s="73">
        <v>21</v>
      </c>
      <c r="F1389" s="85">
        <f t="shared" si="182"/>
        <v>126384.1343497053</v>
      </c>
      <c r="G1389" s="57">
        <v>21</v>
      </c>
      <c r="H1389" s="86">
        <f>IF($G1389&gt;$G$20,IF('Silo Levels'!$L$29="Pumping",((PI()*((($C$19+$G$20)-$G1389)*($O$20/($O$19/2)))^2*((($O$20+$G$20)-$G1389))/3)*$H$1177)+(((PI()*((($C$19+$G$20)-$G1389)*($O$20/($O$19/2)))^2*(((($C$19+$G$20)-$G1389)*($O$20/($O$19/2)))*$AZ$22))/3)*$H$1177),(((PI()*((($C$19+$G$20)-$G1389)*($O$20/($O$19/2)))^2*((($O$20+$G$20)-$G1389)/3))*$H$1177)-((PI()*((($C$19+$G$20)-$G1389)*($O$20/($O$19/2)))^2*(((($C$19+$G$20)-$G1389)*($O$20/($O$19/2)))*$AZ$22)/3)*$H$1177))),IF('Silo Levels'!$L$29="Pumping",(($D$18*$H$1177)+((PI()*(($C$21/2)^2)*($G$20-$G1389))*$H$1177))+((($D$18+$H$18)/3)*$BE$22)+(((PI()*($C$21/2)^2*(($C$21/2)*$AZ$22))/3)*$H$1177),(($D$18*$H$1177)+((PI()*(($C$21/2)^2)*($G$20-$G1389))*$H$1177))+((($D$18+$H$18)/3)*$BE$22)-(((PI()*($C$21/2)^2*(($C$21/2)*$AZ$22))/3)*$H$1177)))</f>
        <v>122485.84496903619</v>
      </c>
      <c r="I1389" s="73">
        <v>21</v>
      </c>
      <c r="J1389" s="85">
        <f t="shared" si="183"/>
        <v>130563.19183159218</v>
      </c>
      <c r="K1389" s="57">
        <v>21</v>
      </c>
      <c r="L1389" s="86">
        <f>IF($K1389&gt;$G$20,IF('Silo Levels'!$L$30="Pumping",((PI()*((($C$19+$G$20)-$K1389)*($O$20/($O$19/2)))^2*((($O$20+$G$20)-$K1389))/3)*$L$1177)+(((PI()*((($C$19+$G$20)-$K1389)*($O$20/($O$19/2)))^2*(((($C$19+$G$20)-$K1389)*($O$20/($O$19/2)))*$AZ$23))/3)*$L$1177),(((PI()*((($C$19+$G$20)-$K1389)*($O$20/($O$19/2)))^2*((($O$20+$G$20)-$K1389)/3))*$L$1177)-((PI()*((($C$19+$G$20)-$K1389)*($O$20/($O$19/2)))^2*(((($C$19+$G$20)-$K1389)*($O$20/($O$19/2)))*$AZ$23)/3)*$L$1177))),IF('Silo Levels'!$L$30="Pumping",(($D$18*$L$1177)+((PI()*(($C$21/2)^2)*($G$20-$K1389))*$L$1177))+((($D$18+$H$18)/3)*$BE$23)+(((PI()*($C$21/2)^2*(($C$21/2)*$AZ$23))/3)*$L$1177),(($D$18*$L$1177)+((PI()*(($C$21/2)^2)*($G$20-$K1389))*$L$1177))+((($D$18+$H$18)/3)*$BE$23)-(((PI()*($C$21/2)^2*(($C$21/2)*$AZ$23))/3)*$L$1177)))</f>
        <v>126533.95216164994</v>
      </c>
      <c r="M1389" s="73"/>
      <c r="N1389" s="73"/>
      <c r="O1389" s="73"/>
      <c r="P1389" s="73"/>
      <c r="Q1389" s="73"/>
      <c r="R1389" s="73"/>
      <c r="S1389" s="73"/>
      <c r="T1389" s="73"/>
      <c r="U1389" s="73"/>
      <c r="V1389" s="73"/>
      <c r="W1389" s="73"/>
      <c r="X1389" s="73"/>
      <c r="Y1389" s="73"/>
      <c r="Z1389" s="73"/>
      <c r="AA1389" s="73"/>
      <c r="AB1389" s="73"/>
      <c r="AC1389" s="73"/>
      <c r="AD1389" s="73"/>
      <c r="AE1389" s="73"/>
      <c r="AF1389" s="73"/>
      <c r="AG1389" s="73"/>
      <c r="AH1389" s="73"/>
      <c r="AI1389" s="73"/>
      <c r="AJ1389" s="73"/>
    </row>
    <row r="1390" spans="1:36" x14ac:dyDescent="0.3">
      <c r="A1390">
        <v>21.1</v>
      </c>
      <c r="B1390" s="85">
        <f t="shared" si="181"/>
        <v>124461.88367390099</v>
      </c>
      <c r="C1390" s="57">
        <v>21.1</v>
      </c>
      <c r="D1390" s="86">
        <f>IF($C1390&gt;$G$20,IF('Silo Levels'!$L$28="Pumping",((PI()*((($C$19+$G$20)-$C1390)*($O$20/($O$19/2)))^2*((($O$20+$G$20)-$C1390))/3)*$D$1177)+(((PI()*((($C$19+$G$20)-$C1390)*($O$20/($O$19/2)))^2*(((($C$19+$G$20)-$C1390)*($O$20/($O$19/2)))*$AZ$21))/3)*$D$1177),(((PI()*((($C$19+$G$20)-$C1390)*($O$20/($O$19/2)))^2*((($O$20+$G$20)-$C1390)/3))*$D$1177)-((PI()*((($C$19+$G$20)-$C1390)*($O$20/($O$19/2)))^2*(((($C$19+$G$20)-$C1390)*($O$20/($O$19/2)))*$AZ$21)/3)*$D$1177))),IF('Silo Levels'!$L$28="Pumping",(($D$18*$D$1177)+((PI()*(($C$21/2)^2)*($G$20-$C1390))*$D$1177))+((($D$18+$H$18)/3)*$BE$21)+(((PI()*($C$21/2)^2*(($C$21/2)*$AZ$21))/3)*$D$1177),(($D$18*$D$1177)+((PI()*(($C$21/2)^2)*($G$20-$C1390))*$D$1177))+((($D$18+$H$18)/3)*$BE$21)-(((PI()*($C$21/2)^2*(($C$21/2)*$AZ$21))/3)*$D$1177)))</f>
        <v>120611.72132262285</v>
      </c>
      <c r="E1390" s="73">
        <v>21.1</v>
      </c>
      <c r="F1390" s="85">
        <f t="shared" si="182"/>
        <v>125992.94712265556</v>
      </c>
      <c r="G1390" s="57">
        <v>21.1</v>
      </c>
      <c r="H1390" s="86">
        <f>IF($G1390&gt;$G$20,IF('Silo Levels'!$L$29="Pumping",((PI()*((($C$19+$G$20)-$G1390)*($O$20/($O$19/2)))^2*((($O$20+$G$20)-$G1390))/3)*$H$1177)+(((PI()*((($C$19+$G$20)-$G1390)*($O$20/($O$19/2)))^2*(((($C$19+$G$20)-$G1390)*($O$20/($O$19/2)))*$AZ$22))/3)*$H$1177),(((PI()*((($C$19+$G$20)-$G1390)*($O$20/($O$19/2)))^2*((($O$20+$G$20)-$G1390)/3))*$H$1177)-((PI()*((($C$19+$G$20)-$G1390)*($O$20/($O$19/2)))^2*(((($C$19+$G$20)-$G1390)*($O$20/($O$19/2)))*$AZ$22)/3)*$H$1177))),IF('Silo Levels'!$L$29="Pumping",(($D$18*$H$1177)+((PI()*(($C$21/2)^2)*($G$20-$G1390))*$H$1177))+((($D$18+$H$18)/3)*$BE$22)+(((PI()*($C$21/2)^2*(($C$21/2)*$AZ$22))/3)*$H$1177),(($D$18*$H$1177)+((PI()*(($C$21/2)^2)*($G$20-$G1390))*$H$1177))+((($D$18+$H$18)/3)*$BE$22)-(((PI()*($C$21/2)^2*(($C$21/2)*$AZ$22))/3)*$H$1177)))</f>
        <v>122094.65774198645</v>
      </c>
      <c r="I1390" s="73">
        <v>21.1</v>
      </c>
      <c r="J1390" s="85">
        <f t="shared" si="183"/>
        <v>130158.86394833664</v>
      </c>
      <c r="K1390" s="57">
        <v>21.1</v>
      </c>
      <c r="L1390" s="86">
        <f>IF($K1390&gt;$G$20,IF('Silo Levels'!$L$30="Pumping",((PI()*((($C$19+$G$20)-$K1390)*($O$20/($O$19/2)))^2*((($O$20+$G$20)-$K1390))/3)*$L$1177)+(((PI()*((($C$19+$G$20)-$K1390)*($O$20/($O$19/2)))^2*(((($C$19+$G$20)-$K1390)*($O$20/($O$19/2)))*$AZ$23))/3)*$L$1177),(((PI()*((($C$19+$G$20)-$K1390)*($O$20/($O$19/2)))^2*((($O$20+$G$20)-$K1390)/3))*$L$1177)-((PI()*((($C$19+$G$20)-$K1390)*($O$20/($O$19/2)))^2*(((($C$19+$G$20)-$K1390)*($O$20/($O$19/2)))*$AZ$23)/3)*$L$1177))),IF('Silo Levels'!$L$30="Pumping",(($D$18*$L$1177)+((PI()*(($C$21/2)^2)*($G$20-$K1390))*$L$1177))+((($D$18+$H$18)/3)*$BE$23)+(((PI()*($C$21/2)^2*(($C$21/2)*$AZ$23))/3)*$L$1177),(($D$18*$L$1177)+((PI()*(($C$21/2)^2)*($G$20-$K1390))*$L$1177))+((($D$18+$H$18)/3)*$BE$23)-(((PI()*($C$21/2)^2*(($C$21/2)*$AZ$23))/3)*$L$1177)))</f>
        <v>126129.6242783944</v>
      </c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  <c r="AI1390" s="73"/>
      <c r="AJ1390" s="73"/>
    </row>
    <row r="1391" spans="1:36" x14ac:dyDescent="0.3">
      <c r="A1391">
        <v>21.2</v>
      </c>
      <c r="B1391" s="85">
        <f t="shared" si="181"/>
        <v>124075.52591879015</v>
      </c>
      <c r="C1391" s="57">
        <v>21.2</v>
      </c>
      <c r="D1391" s="86">
        <f>IF($C1391&gt;$G$20,IF('Silo Levels'!$L$28="Pumping",((PI()*((($C$19+$G$20)-$C1391)*($O$20/($O$19/2)))^2*((($O$20+$G$20)-$C1391))/3)*$D$1177)+(((PI()*((($C$19+$G$20)-$C1391)*($O$20/($O$19/2)))^2*(((($C$19+$G$20)-$C1391)*($O$20/($O$19/2)))*$AZ$21))/3)*$D$1177),(((PI()*((($C$19+$G$20)-$C1391)*($O$20/($O$19/2)))^2*((($O$20+$G$20)-$C1391)/3))*$D$1177)-((PI()*((($C$19+$G$20)-$C1391)*($O$20/($O$19/2)))^2*(((($C$19+$G$20)-$C1391)*($O$20/($O$19/2)))*$AZ$21)/3)*$D$1177))),IF('Silo Levels'!$L$28="Pumping",(($D$18*$D$1177)+((PI()*(($C$21/2)^2)*($G$20-$C1391))*$D$1177))+((($D$18+$H$18)/3)*$BE$21)+(((PI()*($C$21/2)^2*(($C$21/2)*$AZ$21))/3)*$D$1177),(($D$18*$D$1177)+((PI()*(($C$21/2)^2)*($G$20-$C1391))*$D$1177))+((($D$18+$H$18)/3)*$BE$21)-(((PI()*($C$21/2)^2*(($C$21/2)*$AZ$21))/3)*$D$1177)))</f>
        <v>120225.36356751202</v>
      </c>
      <c r="E1391" s="73">
        <v>21.2</v>
      </c>
      <c r="F1391" s="85">
        <f t="shared" si="182"/>
        <v>125601.75989560585</v>
      </c>
      <c r="G1391" s="57">
        <v>21.2</v>
      </c>
      <c r="H1391" s="86">
        <f>IF($G1391&gt;$G$20,IF('Silo Levels'!$L$29="Pumping",((PI()*((($C$19+$G$20)-$G1391)*($O$20/($O$19/2)))^2*((($O$20+$G$20)-$G1391))/3)*$H$1177)+(((PI()*((($C$19+$G$20)-$G1391)*($O$20/($O$19/2)))^2*(((($C$19+$G$20)-$G1391)*($O$20/($O$19/2)))*$AZ$22))/3)*$H$1177),(((PI()*((($C$19+$G$20)-$G1391)*($O$20/($O$19/2)))^2*((($O$20+$G$20)-$G1391)/3))*$H$1177)-((PI()*((($C$19+$G$20)-$G1391)*($O$20/($O$19/2)))^2*(((($C$19+$G$20)-$G1391)*($O$20/($O$19/2)))*$AZ$22)/3)*$H$1177))),IF('Silo Levels'!$L$29="Pumping",(($D$18*$H$1177)+((PI()*(($C$21/2)^2)*($G$20-$G1391))*$H$1177))+((($D$18+$H$18)/3)*$BE$22)+(((PI()*($C$21/2)^2*(($C$21/2)*$AZ$22))/3)*$H$1177),(($D$18*$H$1177)+((PI()*(($C$21/2)^2)*($G$20-$G1391))*$H$1177))+((($D$18+$H$18)/3)*$BE$22)-(((PI()*($C$21/2)^2*(($C$21/2)*$AZ$22))/3)*$H$1177)))</f>
        <v>121703.47051493674</v>
      </c>
      <c r="I1391" s="73">
        <v>21.2</v>
      </c>
      <c r="J1391" s="85">
        <f t="shared" si="183"/>
        <v>129754.53606508112</v>
      </c>
      <c r="K1391" s="57">
        <v>21.2</v>
      </c>
      <c r="L1391" s="86">
        <f>IF($K1391&gt;$G$20,IF('Silo Levels'!$L$30="Pumping",((PI()*((($C$19+$G$20)-$K1391)*($O$20/($O$19/2)))^2*((($O$20+$G$20)-$K1391))/3)*$L$1177)+(((PI()*((($C$19+$G$20)-$K1391)*($O$20/($O$19/2)))^2*(((($C$19+$G$20)-$K1391)*($O$20/($O$19/2)))*$AZ$23))/3)*$L$1177),(((PI()*((($C$19+$G$20)-$K1391)*($O$20/($O$19/2)))^2*((($O$20+$G$20)-$K1391)/3))*$L$1177)-((PI()*((($C$19+$G$20)-$K1391)*($O$20/($O$19/2)))^2*(((($C$19+$G$20)-$K1391)*($O$20/($O$19/2)))*$AZ$23)/3)*$L$1177))),IF('Silo Levels'!$L$30="Pumping",(($D$18*$L$1177)+((PI()*(($C$21/2)^2)*($G$20-$K1391))*$L$1177))+((($D$18+$H$18)/3)*$BE$23)+(((PI()*($C$21/2)^2*(($C$21/2)*$AZ$23))/3)*$L$1177),(($D$18*$L$1177)+((PI()*(($C$21/2)^2)*($G$20-$K1391))*$L$1177))+((($D$18+$H$18)/3)*$BE$23)-(((PI()*($C$21/2)^2*(($C$21/2)*$AZ$23))/3)*$L$1177)))</f>
        <v>125725.29639513888</v>
      </c>
      <c r="M1391" s="73"/>
      <c r="N1391" s="73"/>
      <c r="O1391" s="73"/>
      <c r="P1391" s="73"/>
      <c r="Q1391" s="73"/>
      <c r="R1391" s="73"/>
      <c r="S1391" s="73"/>
      <c r="T1391" s="73"/>
      <c r="U1391" s="73"/>
      <c r="V1391" s="73"/>
      <c r="W1391" s="73"/>
      <c r="X1391" s="73"/>
      <c r="Y1391" s="73"/>
      <c r="Z1391" s="73"/>
      <c r="AA1391" s="73"/>
      <c r="AB1391" s="73"/>
      <c r="AC1391" s="73"/>
      <c r="AD1391" s="73"/>
      <c r="AE1391" s="73"/>
      <c r="AF1391" s="73"/>
      <c r="AG1391" s="73"/>
      <c r="AH1391" s="73"/>
      <c r="AI1391" s="73"/>
      <c r="AJ1391" s="73"/>
    </row>
    <row r="1392" spans="1:36" x14ac:dyDescent="0.3">
      <c r="A1392">
        <v>21.3</v>
      </c>
      <c r="B1392" s="85">
        <f t="shared" si="181"/>
        <v>123689.16816367932</v>
      </c>
      <c r="C1392" s="57">
        <v>21.3</v>
      </c>
      <c r="D1392" s="86">
        <f>IF($C1392&gt;$G$20,IF('Silo Levels'!$L$28="Pumping",((PI()*((($C$19+$G$20)-$C1392)*($O$20/($O$19/2)))^2*((($O$20+$G$20)-$C1392))/3)*$D$1177)+(((PI()*((($C$19+$G$20)-$C1392)*($O$20/($O$19/2)))^2*(((($C$19+$G$20)-$C1392)*($O$20/($O$19/2)))*$AZ$21))/3)*$D$1177),(((PI()*((($C$19+$G$20)-$C1392)*($O$20/($O$19/2)))^2*((($O$20+$G$20)-$C1392)/3))*$D$1177)-((PI()*((($C$19+$G$20)-$C1392)*($O$20/($O$19/2)))^2*(((($C$19+$G$20)-$C1392)*($O$20/($O$19/2)))*$AZ$21)/3)*$D$1177))),IF('Silo Levels'!$L$28="Pumping",(($D$18*$D$1177)+((PI()*(($C$21/2)^2)*($G$20-$C1392))*$D$1177))+((($D$18+$H$18)/3)*$BE$21)+(((PI()*($C$21/2)^2*(($C$21/2)*$AZ$21))/3)*$D$1177),(($D$18*$D$1177)+((PI()*(($C$21/2)^2)*($G$20-$C1392))*$D$1177))+((($D$18+$H$18)/3)*$BE$21)-(((PI()*($C$21/2)^2*(($C$21/2)*$AZ$21))/3)*$D$1177)))</f>
        <v>119839.00581240118</v>
      </c>
      <c r="E1392" s="73">
        <v>21.3</v>
      </c>
      <c r="F1392" s="85">
        <f t="shared" si="182"/>
        <v>125210.57266855612</v>
      </c>
      <c r="G1392" s="57">
        <v>21.3</v>
      </c>
      <c r="H1392" s="86">
        <f>IF($G1392&gt;$G$20,IF('Silo Levels'!$L$29="Pumping",((PI()*((($C$19+$G$20)-$G1392)*($O$20/($O$19/2)))^2*((($O$20+$G$20)-$G1392))/3)*$H$1177)+(((PI()*((($C$19+$G$20)-$G1392)*($O$20/($O$19/2)))^2*(((($C$19+$G$20)-$G1392)*($O$20/($O$19/2)))*$AZ$22))/3)*$H$1177),(((PI()*((($C$19+$G$20)-$G1392)*($O$20/($O$19/2)))^2*((($O$20+$G$20)-$G1392)/3))*$H$1177)-((PI()*((($C$19+$G$20)-$G1392)*($O$20/($O$19/2)))^2*(((($C$19+$G$20)-$G1392)*($O$20/($O$19/2)))*$AZ$22)/3)*$H$1177))),IF('Silo Levels'!$L$29="Pumping",(($D$18*$H$1177)+((PI()*(($C$21/2)^2)*($G$20-$G1392))*$H$1177))+((($D$18+$H$18)/3)*$BE$22)+(((PI()*($C$21/2)^2*(($C$21/2)*$AZ$22))/3)*$H$1177),(($D$18*$H$1177)+((PI()*(($C$21/2)^2)*($G$20-$G1392))*$H$1177))+((($D$18+$H$18)/3)*$BE$22)-(((PI()*($C$21/2)^2*(($C$21/2)*$AZ$22))/3)*$H$1177)))</f>
        <v>121312.28328788701</v>
      </c>
      <c r="I1392" s="73">
        <v>21.3</v>
      </c>
      <c r="J1392" s="85">
        <f t="shared" si="183"/>
        <v>129350.2081818256</v>
      </c>
      <c r="K1392" s="57">
        <v>21.3</v>
      </c>
      <c r="L1392" s="86">
        <f>IF($K1392&gt;$G$20,IF('Silo Levels'!$L$30="Pumping",((PI()*((($C$19+$G$20)-$K1392)*($O$20/($O$19/2)))^2*((($O$20+$G$20)-$K1392))/3)*$L$1177)+(((PI()*((($C$19+$G$20)-$K1392)*($O$20/($O$19/2)))^2*(((($C$19+$G$20)-$K1392)*($O$20/($O$19/2)))*$AZ$23))/3)*$L$1177),(((PI()*((($C$19+$G$20)-$K1392)*($O$20/($O$19/2)))^2*((($O$20+$G$20)-$K1392)/3))*$L$1177)-((PI()*((($C$19+$G$20)-$K1392)*($O$20/($O$19/2)))^2*(((($C$19+$G$20)-$K1392)*($O$20/($O$19/2)))*$AZ$23)/3)*$L$1177))),IF('Silo Levels'!$L$30="Pumping",(($D$18*$L$1177)+((PI()*(($C$21/2)^2)*($G$20-$K1392))*$L$1177))+((($D$18+$H$18)/3)*$BE$23)+(((PI()*($C$21/2)^2*(($C$21/2)*$AZ$23))/3)*$L$1177),(($D$18*$L$1177)+((PI()*(($C$21/2)^2)*($G$20-$K1392))*$L$1177))+((($D$18+$H$18)/3)*$BE$23)-(((PI()*($C$21/2)^2*(($C$21/2)*$AZ$23))/3)*$L$1177)))</f>
        <v>125320.96851188336</v>
      </c>
      <c r="M1392" s="73"/>
      <c r="N1392" s="73"/>
      <c r="O1392" s="73"/>
      <c r="P1392" s="73"/>
      <c r="Q1392" s="73"/>
      <c r="R1392" s="73"/>
      <c r="S1392" s="73"/>
      <c r="T1392" s="73"/>
      <c r="U1392" s="73"/>
      <c r="V1392" s="73"/>
      <c r="W1392" s="73"/>
      <c r="X1392" s="73"/>
      <c r="Y1392" s="73"/>
      <c r="Z1392" s="73"/>
      <c r="AA1392" s="73"/>
      <c r="AB1392" s="73"/>
      <c r="AC1392" s="73"/>
      <c r="AD1392" s="73"/>
      <c r="AE1392" s="73"/>
      <c r="AF1392" s="73"/>
      <c r="AG1392" s="73"/>
      <c r="AH1392" s="73"/>
      <c r="AI1392" s="73"/>
      <c r="AJ1392" s="73"/>
    </row>
    <row r="1393" spans="1:36" x14ac:dyDescent="0.3">
      <c r="A1393">
        <v>21.4</v>
      </c>
      <c r="B1393" s="85">
        <f t="shared" si="181"/>
        <v>123302.81040856849</v>
      </c>
      <c r="C1393" s="57">
        <v>21.4</v>
      </c>
      <c r="D1393" s="86">
        <f>IF($C1393&gt;$G$20,IF('Silo Levels'!$L$28="Pumping",((PI()*((($C$19+$G$20)-$C1393)*($O$20/($O$19/2)))^2*((($O$20+$G$20)-$C1393))/3)*$D$1177)+(((PI()*((($C$19+$G$20)-$C1393)*($O$20/($O$19/2)))^2*(((($C$19+$G$20)-$C1393)*($O$20/($O$19/2)))*$AZ$21))/3)*$D$1177),(((PI()*((($C$19+$G$20)-$C1393)*($O$20/($O$19/2)))^2*((($O$20+$G$20)-$C1393)/3))*$D$1177)-((PI()*((($C$19+$G$20)-$C1393)*($O$20/($O$19/2)))^2*(((($C$19+$G$20)-$C1393)*($O$20/($O$19/2)))*$AZ$21)/3)*$D$1177))),IF('Silo Levels'!$L$28="Pumping",(($D$18*$D$1177)+((PI()*(($C$21/2)^2)*($G$20-$C1393))*$D$1177))+((($D$18+$H$18)/3)*$BE$21)+(((PI()*($C$21/2)^2*(($C$21/2)*$AZ$21))/3)*$D$1177),(($D$18*$D$1177)+((PI()*(($C$21/2)^2)*($G$20-$C1393))*$D$1177))+((($D$18+$H$18)/3)*$BE$21)-(((PI()*($C$21/2)^2*(($C$21/2)*$AZ$21))/3)*$D$1177)))</f>
        <v>119452.64805729035</v>
      </c>
      <c r="E1393" s="73">
        <v>21.4</v>
      </c>
      <c r="F1393" s="85">
        <f t="shared" si="182"/>
        <v>124819.38544150641</v>
      </c>
      <c r="G1393" s="57">
        <v>21.4</v>
      </c>
      <c r="H1393" s="86">
        <f>IF($G1393&gt;$G$20,IF('Silo Levels'!$L$29="Pumping",((PI()*((($C$19+$G$20)-$G1393)*($O$20/($O$19/2)))^2*((($O$20+$G$20)-$G1393))/3)*$H$1177)+(((PI()*((($C$19+$G$20)-$G1393)*($O$20/($O$19/2)))^2*(((($C$19+$G$20)-$G1393)*($O$20/($O$19/2)))*$AZ$22))/3)*$H$1177),(((PI()*((($C$19+$G$20)-$G1393)*($O$20/($O$19/2)))^2*((($O$20+$G$20)-$G1393)/3))*$H$1177)-((PI()*((($C$19+$G$20)-$G1393)*($O$20/($O$19/2)))^2*(((($C$19+$G$20)-$G1393)*($O$20/($O$19/2)))*$AZ$22)/3)*$H$1177))),IF('Silo Levels'!$L$29="Pumping",(($D$18*$H$1177)+((PI()*(($C$21/2)^2)*($G$20-$G1393))*$H$1177))+((($D$18+$H$18)/3)*$BE$22)+(((PI()*($C$21/2)^2*(($C$21/2)*$AZ$22))/3)*$H$1177),(($D$18*$H$1177)+((PI()*(($C$21/2)^2)*($G$20-$G1393))*$H$1177))+((($D$18+$H$18)/3)*$BE$22)-(((PI()*($C$21/2)^2*(($C$21/2)*$AZ$22))/3)*$H$1177)))</f>
        <v>120921.0960608373</v>
      </c>
      <c r="I1393" s="73">
        <v>21.4</v>
      </c>
      <c r="J1393" s="85">
        <f t="shared" si="183"/>
        <v>128945.88029857007</v>
      </c>
      <c r="K1393" s="57">
        <v>21.4</v>
      </c>
      <c r="L1393" s="86">
        <f>IF($K1393&gt;$G$20,IF('Silo Levels'!$L$30="Pumping",((PI()*((($C$19+$G$20)-$K1393)*($O$20/($O$19/2)))^2*((($O$20+$G$20)-$K1393))/3)*$L$1177)+(((PI()*((($C$19+$G$20)-$K1393)*($O$20/($O$19/2)))^2*(((($C$19+$G$20)-$K1393)*($O$20/($O$19/2)))*$AZ$23))/3)*$L$1177),(((PI()*((($C$19+$G$20)-$K1393)*($O$20/($O$19/2)))^2*((($O$20+$G$20)-$K1393)/3))*$L$1177)-((PI()*((($C$19+$G$20)-$K1393)*($O$20/($O$19/2)))^2*(((($C$19+$G$20)-$K1393)*($O$20/($O$19/2)))*$AZ$23)/3)*$L$1177))),IF('Silo Levels'!$L$30="Pumping",(($D$18*$L$1177)+((PI()*(($C$21/2)^2)*($G$20-$K1393))*$L$1177))+((($D$18+$H$18)/3)*$BE$23)+(((PI()*($C$21/2)^2*(($C$21/2)*$AZ$23))/3)*$L$1177),(($D$18*$L$1177)+((PI()*(($C$21/2)^2)*($G$20-$K1393))*$L$1177))+((($D$18+$H$18)/3)*$BE$23)-(((PI()*($C$21/2)^2*(($C$21/2)*$AZ$23))/3)*$L$1177)))</f>
        <v>124916.64062862784</v>
      </c>
      <c r="M1393" s="73"/>
      <c r="N1393" s="73"/>
      <c r="O1393" s="73"/>
      <c r="P1393" s="73"/>
      <c r="Q1393" s="73"/>
      <c r="R1393" s="73"/>
      <c r="S1393" s="73"/>
      <c r="T1393" s="73"/>
      <c r="U1393" s="73"/>
      <c r="V1393" s="73"/>
      <c r="W1393" s="73"/>
      <c r="X1393" s="73"/>
      <c r="Y1393" s="73"/>
      <c r="Z1393" s="73"/>
      <c r="AA1393" s="73"/>
      <c r="AB1393" s="73"/>
      <c r="AC1393" s="73"/>
      <c r="AD1393" s="73"/>
      <c r="AE1393" s="73"/>
      <c r="AF1393" s="73"/>
      <c r="AG1393" s="73"/>
      <c r="AH1393" s="73"/>
      <c r="AI1393" s="73"/>
      <c r="AJ1393" s="73"/>
    </row>
    <row r="1394" spans="1:36" x14ac:dyDescent="0.3">
      <c r="A1394">
        <v>21.5</v>
      </c>
      <c r="B1394" s="85">
        <f t="shared" si="181"/>
        <v>122916.45265345764</v>
      </c>
      <c r="C1394" s="57">
        <v>21.5</v>
      </c>
      <c r="D1394" s="86">
        <f>IF($C1394&gt;$G$20,IF('Silo Levels'!$L$28="Pumping",((PI()*((($C$19+$G$20)-$C1394)*($O$20/($O$19/2)))^2*((($O$20+$G$20)-$C1394))/3)*$D$1177)+(((PI()*((($C$19+$G$20)-$C1394)*($O$20/($O$19/2)))^2*(((($C$19+$G$20)-$C1394)*($O$20/($O$19/2)))*$AZ$21))/3)*$D$1177),(((PI()*((($C$19+$G$20)-$C1394)*($O$20/($O$19/2)))^2*((($O$20+$G$20)-$C1394)/3))*$D$1177)-((PI()*((($C$19+$G$20)-$C1394)*($O$20/($O$19/2)))^2*(((($C$19+$G$20)-$C1394)*($O$20/($O$19/2)))*$AZ$21)/3)*$D$1177))),IF('Silo Levels'!$L$28="Pumping",(($D$18*$D$1177)+((PI()*(($C$21/2)^2)*($G$20-$C1394))*$D$1177))+((($D$18+$H$18)/3)*$BE$21)+(((PI()*($C$21/2)^2*(($C$21/2)*$AZ$21))/3)*$D$1177),(($D$18*$D$1177)+((PI()*(($C$21/2)^2)*($G$20-$C1394))*$D$1177))+((($D$18+$H$18)/3)*$BE$21)-(((PI()*($C$21/2)^2*(($C$21/2)*$AZ$21))/3)*$D$1177)))</f>
        <v>119066.29030217951</v>
      </c>
      <c r="E1394" s="73">
        <v>21.5</v>
      </c>
      <c r="F1394" s="85">
        <f t="shared" si="182"/>
        <v>124428.19821445669</v>
      </c>
      <c r="G1394" s="57">
        <v>21.5</v>
      </c>
      <c r="H1394" s="86">
        <f>IF($G1394&gt;$G$20,IF('Silo Levels'!$L$29="Pumping",((PI()*((($C$19+$G$20)-$G1394)*($O$20/($O$19/2)))^2*((($O$20+$G$20)-$G1394))/3)*$H$1177)+(((PI()*((($C$19+$G$20)-$G1394)*($O$20/($O$19/2)))^2*(((($C$19+$G$20)-$G1394)*($O$20/($O$19/2)))*$AZ$22))/3)*$H$1177),(((PI()*((($C$19+$G$20)-$G1394)*($O$20/($O$19/2)))^2*((($O$20+$G$20)-$G1394)/3))*$H$1177)-((PI()*((($C$19+$G$20)-$G1394)*($O$20/($O$19/2)))^2*(((($C$19+$G$20)-$G1394)*($O$20/($O$19/2)))*$AZ$22)/3)*$H$1177))),IF('Silo Levels'!$L$29="Pumping",(($D$18*$H$1177)+((PI()*(($C$21/2)^2)*($G$20-$G1394))*$H$1177))+((($D$18+$H$18)/3)*$BE$22)+(((PI()*($C$21/2)^2*(($C$21/2)*$AZ$22))/3)*$H$1177),(($D$18*$H$1177)+((PI()*(($C$21/2)^2)*($G$20-$G1394))*$H$1177))+((($D$18+$H$18)/3)*$BE$22)-(((PI()*($C$21/2)^2*(($C$21/2)*$AZ$22))/3)*$H$1177)))</f>
        <v>120529.90883378757</v>
      </c>
      <c r="I1394" s="73">
        <v>21.5</v>
      </c>
      <c r="J1394" s="85">
        <f t="shared" si="183"/>
        <v>128541.55241531454</v>
      </c>
      <c r="K1394" s="57">
        <v>21.5</v>
      </c>
      <c r="L1394" s="86">
        <f>IF($K1394&gt;$G$20,IF('Silo Levels'!$L$30="Pumping",((PI()*((($C$19+$G$20)-$K1394)*($O$20/($O$19/2)))^2*((($O$20+$G$20)-$K1394))/3)*$L$1177)+(((PI()*((($C$19+$G$20)-$K1394)*($O$20/($O$19/2)))^2*(((($C$19+$G$20)-$K1394)*($O$20/($O$19/2)))*$AZ$23))/3)*$L$1177),(((PI()*((($C$19+$G$20)-$K1394)*($O$20/($O$19/2)))^2*((($O$20+$G$20)-$K1394)/3))*$L$1177)-((PI()*((($C$19+$G$20)-$K1394)*($O$20/($O$19/2)))^2*(((($C$19+$G$20)-$K1394)*($O$20/($O$19/2)))*$AZ$23)/3)*$L$1177))),IF('Silo Levels'!$L$30="Pumping",(($D$18*$L$1177)+((PI()*(($C$21/2)^2)*($G$20-$K1394))*$L$1177))+((($D$18+$H$18)/3)*$BE$23)+(((PI()*($C$21/2)^2*(($C$21/2)*$AZ$23))/3)*$L$1177),(($D$18*$L$1177)+((PI()*(($C$21/2)^2)*($G$20-$K1394))*$L$1177))+((($D$18+$H$18)/3)*$BE$23)-(((PI()*($C$21/2)^2*(($C$21/2)*$AZ$23))/3)*$L$1177)))</f>
        <v>124512.3127453723</v>
      </c>
      <c r="M1394" s="73"/>
      <c r="N1394" s="73"/>
      <c r="O1394" s="73"/>
      <c r="P1394" s="73"/>
      <c r="Q1394" s="73"/>
      <c r="R1394" s="73"/>
      <c r="S1394" s="73"/>
      <c r="T1394" s="73"/>
      <c r="U1394" s="73"/>
      <c r="V1394" s="73"/>
      <c r="W1394" s="73"/>
      <c r="X1394" s="73"/>
      <c r="Y1394" s="73"/>
      <c r="Z1394" s="73"/>
      <c r="AA1394" s="73"/>
      <c r="AB1394" s="73"/>
      <c r="AC1394" s="73"/>
      <c r="AD1394" s="73"/>
      <c r="AE1394" s="73"/>
      <c r="AF1394" s="73"/>
      <c r="AG1394" s="73"/>
      <c r="AH1394" s="73"/>
      <c r="AI1394" s="73"/>
      <c r="AJ1394" s="73"/>
    </row>
    <row r="1395" spans="1:36" x14ac:dyDescent="0.3">
      <c r="A1395">
        <v>21.6</v>
      </c>
      <c r="B1395" s="85">
        <f t="shared" si="181"/>
        <v>122530.0948983468</v>
      </c>
      <c r="C1395" s="57">
        <v>21.6</v>
      </c>
      <c r="D1395" s="86">
        <f>IF($C1395&gt;$G$20,IF('Silo Levels'!$L$28="Pumping",((PI()*((($C$19+$G$20)-$C1395)*($O$20/($O$19/2)))^2*((($O$20+$G$20)-$C1395))/3)*$D$1177)+(((PI()*((($C$19+$G$20)-$C1395)*($O$20/($O$19/2)))^2*(((($C$19+$G$20)-$C1395)*($O$20/($O$19/2)))*$AZ$21))/3)*$D$1177),(((PI()*((($C$19+$G$20)-$C1395)*($O$20/($O$19/2)))^2*((($O$20+$G$20)-$C1395)/3))*$D$1177)-((PI()*((($C$19+$G$20)-$C1395)*($O$20/($O$19/2)))^2*(((($C$19+$G$20)-$C1395)*($O$20/($O$19/2)))*$AZ$21)/3)*$D$1177))),IF('Silo Levels'!$L$28="Pumping",(($D$18*$D$1177)+((PI()*(($C$21/2)^2)*($G$20-$C1395))*$D$1177))+((($D$18+$H$18)/3)*$BE$21)+(((PI()*($C$21/2)^2*(($C$21/2)*$AZ$21))/3)*$D$1177),(($D$18*$D$1177)+((PI()*(($C$21/2)^2)*($G$20-$C1395))*$D$1177))+((($D$18+$H$18)/3)*$BE$21)-(((PI()*($C$21/2)^2*(($C$21/2)*$AZ$21))/3)*$D$1177)))</f>
        <v>118679.93254706866</v>
      </c>
      <c r="E1395" s="73">
        <v>21.6</v>
      </c>
      <c r="F1395" s="85">
        <f t="shared" si="182"/>
        <v>124037.01098740695</v>
      </c>
      <c r="G1395" s="57">
        <v>21.6</v>
      </c>
      <c r="H1395" s="86">
        <f>IF($G1395&gt;$G$20,IF('Silo Levels'!$L$29="Pumping",((PI()*((($C$19+$G$20)-$G1395)*($O$20/($O$19/2)))^2*((($O$20+$G$20)-$G1395))/3)*$H$1177)+(((PI()*((($C$19+$G$20)-$G1395)*($O$20/($O$19/2)))^2*(((($C$19+$G$20)-$G1395)*($O$20/($O$19/2)))*$AZ$22))/3)*$H$1177),(((PI()*((($C$19+$G$20)-$G1395)*($O$20/($O$19/2)))^2*((($O$20+$G$20)-$G1395)/3))*$H$1177)-((PI()*((($C$19+$G$20)-$G1395)*($O$20/($O$19/2)))^2*(((($C$19+$G$20)-$G1395)*($O$20/($O$19/2)))*$AZ$22)/3)*$H$1177))),IF('Silo Levels'!$L$29="Pumping",(($D$18*$H$1177)+((PI()*(($C$21/2)^2)*($G$20-$G1395))*$H$1177))+((($D$18+$H$18)/3)*$BE$22)+(((PI()*($C$21/2)^2*(($C$21/2)*$AZ$22))/3)*$H$1177),(($D$18*$H$1177)+((PI()*(($C$21/2)^2)*($G$20-$G1395))*$H$1177))+((($D$18+$H$18)/3)*$BE$22)-(((PI()*($C$21/2)^2*(($C$21/2)*$AZ$22))/3)*$H$1177)))</f>
        <v>120138.72160673783</v>
      </c>
      <c r="I1395" s="73">
        <v>21.6</v>
      </c>
      <c r="J1395" s="85">
        <f t="shared" si="183"/>
        <v>128137.224532059</v>
      </c>
      <c r="K1395" s="57">
        <v>21.6</v>
      </c>
      <c r="L1395" s="86">
        <f>IF($K1395&gt;$G$20,IF('Silo Levels'!$L$30="Pumping",((PI()*((($C$19+$G$20)-$K1395)*($O$20/($O$19/2)))^2*((($O$20+$G$20)-$K1395))/3)*$L$1177)+(((PI()*((($C$19+$G$20)-$K1395)*($O$20/($O$19/2)))^2*(((($C$19+$G$20)-$K1395)*($O$20/($O$19/2)))*$AZ$23))/3)*$L$1177),(((PI()*((($C$19+$G$20)-$K1395)*($O$20/($O$19/2)))^2*((($O$20+$G$20)-$K1395)/3))*$L$1177)-((PI()*((($C$19+$G$20)-$K1395)*($O$20/($O$19/2)))^2*(((($C$19+$G$20)-$K1395)*($O$20/($O$19/2)))*$AZ$23)/3)*$L$1177))),IF('Silo Levels'!$L$30="Pumping",(($D$18*$L$1177)+((PI()*(($C$21/2)^2)*($G$20-$K1395))*$L$1177))+((($D$18+$H$18)/3)*$BE$23)+(((PI()*($C$21/2)^2*(($C$21/2)*$AZ$23))/3)*$L$1177),(($D$18*$L$1177)+((PI()*(($C$21/2)^2)*($G$20-$K1395))*$L$1177))+((($D$18+$H$18)/3)*$BE$23)-(((PI()*($C$21/2)^2*(($C$21/2)*$AZ$23))/3)*$L$1177)))</f>
        <v>124107.98486211676</v>
      </c>
      <c r="M1395" s="73"/>
      <c r="N1395" s="73"/>
      <c r="O1395" s="73"/>
      <c r="P1395" s="73"/>
      <c r="Q1395" s="73"/>
      <c r="R1395" s="73"/>
      <c r="S1395" s="73"/>
      <c r="T1395" s="73"/>
      <c r="U1395" s="73"/>
      <c r="V1395" s="73"/>
      <c r="W1395" s="73"/>
      <c r="X1395" s="73"/>
      <c r="Y1395" s="73"/>
      <c r="Z1395" s="73"/>
      <c r="AA1395" s="73"/>
      <c r="AB1395" s="73"/>
      <c r="AC1395" s="73"/>
      <c r="AD1395" s="73"/>
      <c r="AE1395" s="73"/>
      <c r="AF1395" s="73"/>
      <c r="AG1395" s="73"/>
      <c r="AH1395" s="73"/>
      <c r="AI1395" s="73"/>
      <c r="AJ1395" s="73"/>
    </row>
    <row r="1396" spans="1:36" x14ac:dyDescent="0.3">
      <c r="A1396">
        <v>21.7</v>
      </c>
      <c r="B1396" s="85">
        <f t="shared" si="181"/>
        <v>122143.73714323597</v>
      </c>
      <c r="C1396" s="57">
        <v>21.7</v>
      </c>
      <c r="D1396" s="86">
        <f>IF($C1396&gt;$G$20,IF('Silo Levels'!$L$28="Pumping",((PI()*((($C$19+$G$20)-$C1396)*($O$20/($O$19/2)))^2*((($O$20+$G$20)-$C1396))/3)*$D$1177)+(((PI()*((($C$19+$G$20)-$C1396)*($O$20/($O$19/2)))^2*(((($C$19+$G$20)-$C1396)*($O$20/($O$19/2)))*$AZ$21))/3)*$D$1177),(((PI()*((($C$19+$G$20)-$C1396)*($O$20/($O$19/2)))^2*((($O$20+$G$20)-$C1396)/3))*$D$1177)-((PI()*((($C$19+$G$20)-$C1396)*($O$20/($O$19/2)))^2*(((($C$19+$G$20)-$C1396)*($O$20/($O$19/2)))*$AZ$21)/3)*$D$1177))),IF('Silo Levels'!$L$28="Pumping",(($D$18*$D$1177)+((PI()*(($C$21/2)^2)*($G$20-$C1396))*$D$1177))+((($D$18+$H$18)/3)*$BE$21)+(((PI()*($C$21/2)^2*(($C$21/2)*$AZ$21))/3)*$D$1177),(($D$18*$D$1177)+((PI()*(($C$21/2)^2)*($G$20-$C1396))*$D$1177))+((($D$18+$H$18)/3)*$BE$21)-(((PI()*($C$21/2)^2*(($C$21/2)*$AZ$21))/3)*$D$1177)))</f>
        <v>118293.57479195783</v>
      </c>
      <c r="E1396" s="73">
        <v>21.7</v>
      </c>
      <c r="F1396" s="85">
        <f t="shared" si="182"/>
        <v>123645.82376035723</v>
      </c>
      <c r="G1396" s="57">
        <v>21.7</v>
      </c>
      <c r="H1396" s="86">
        <f>IF($G1396&gt;$G$20,IF('Silo Levels'!$L$29="Pumping",((PI()*((($C$19+$G$20)-$G1396)*($O$20/($O$19/2)))^2*((($O$20+$G$20)-$G1396))/3)*$H$1177)+(((PI()*((($C$19+$G$20)-$G1396)*($O$20/($O$19/2)))^2*(((($C$19+$G$20)-$G1396)*($O$20/($O$19/2)))*$AZ$22))/3)*$H$1177),(((PI()*((($C$19+$G$20)-$G1396)*($O$20/($O$19/2)))^2*((($O$20+$G$20)-$G1396)/3))*$H$1177)-((PI()*((($C$19+$G$20)-$G1396)*($O$20/($O$19/2)))^2*(((($C$19+$G$20)-$G1396)*($O$20/($O$19/2)))*$AZ$22)/3)*$H$1177))),IF('Silo Levels'!$L$29="Pumping",(($D$18*$H$1177)+((PI()*(($C$21/2)^2)*($G$20-$G1396))*$H$1177))+((($D$18+$H$18)/3)*$BE$22)+(((PI()*($C$21/2)^2*(($C$21/2)*$AZ$22))/3)*$H$1177),(($D$18*$H$1177)+((PI()*(($C$21/2)^2)*($G$20-$G1396))*$H$1177))+((($D$18+$H$18)/3)*$BE$22)-(((PI()*($C$21/2)^2*(($C$21/2)*$AZ$22))/3)*$H$1177)))</f>
        <v>119747.53437968812</v>
      </c>
      <c r="I1396" s="73">
        <v>21.7</v>
      </c>
      <c r="J1396" s="85">
        <f t="shared" si="183"/>
        <v>127732.89664880348</v>
      </c>
      <c r="K1396" s="57">
        <v>21.7</v>
      </c>
      <c r="L1396" s="86">
        <f>IF($K1396&gt;$G$20,IF('Silo Levels'!$L$30="Pumping",((PI()*((($C$19+$G$20)-$K1396)*($O$20/($O$19/2)))^2*((($O$20+$G$20)-$K1396))/3)*$L$1177)+(((PI()*((($C$19+$G$20)-$K1396)*($O$20/($O$19/2)))^2*(((($C$19+$G$20)-$K1396)*($O$20/($O$19/2)))*$AZ$23))/3)*$L$1177),(((PI()*((($C$19+$G$20)-$K1396)*($O$20/($O$19/2)))^2*((($O$20+$G$20)-$K1396)/3))*$L$1177)-((PI()*((($C$19+$G$20)-$K1396)*($O$20/($O$19/2)))^2*(((($C$19+$G$20)-$K1396)*($O$20/($O$19/2)))*$AZ$23)/3)*$L$1177))),IF('Silo Levels'!$L$30="Pumping",(($D$18*$L$1177)+((PI()*(($C$21/2)^2)*($G$20-$K1396))*$L$1177))+((($D$18+$H$18)/3)*$BE$23)+(((PI()*($C$21/2)^2*(($C$21/2)*$AZ$23))/3)*$L$1177),(($D$18*$L$1177)+((PI()*(($C$21/2)^2)*($G$20-$K1396))*$L$1177))+((($D$18+$H$18)/3)*$BE$23)-(((PI()*($C$21/2)^2*(($C$21/2)*$AZ$23))/3)*$L$1177)))</f>
        <v>123703.65697886124</v>
      </c>
      <c r="M1396" s="73"/>
      <c r="N1396" s="73"/>
      <c r="O1396" s="73"/>
      <c r="P1396" s="73"/>
      <c r="Q1396" s="73"/>
      <c r="R1396" s="73"/>
      <c r="S1396" s="73"/>
      <c r="T1396" s="73"/>
      <c r="U1396" s="73"/>
      <c r="V1396" s="73"/>
      <c r="W1396" s="73"/>
      <c r="X1396" s="73"/>
      <c r="Y1396" s="73"/>
      <c r="Z1396" s="73"/>
      <c r="AA1396" s="73"/>
      <c r="AB1396" s="73"/>
      <c r="AC1396" s="73"/>
      <c r="AD1396" s="73"/>
      <c r="AE1396" s="73"/>
      <c r="AF1396" s="73"/>
      <c r="AG1396" s="73"/>
      <c r="AH1396" s="73"/>
      <c r="AI1396" s="73"/>
      <c r="AJ1396" s="73"/>
    </row>
    <row r="1397" spans="1:36" x14ac:dyDescent="0.3">
      <c r="A1397">
        <v>21.8</v>
      </c>
      <c r="B1397" s="85">
        <f t="shared" si="181"/>
        <v>121757.37938812512</v>
      </c>
      <c r="C1397" s="57">
        <v>21.8</v>
      </c>
      <c r="D1397" s="86">
        <f>IF($C1397&gt;$G$20,IF('Silo Levels'!$L$28="Pumping",((PI()*((($C$19+$G$20)-$C1397)*($O$20/($O$19/2)))^2*((($O$20+$G$20)-$C1397))/3)*$D$1177)+(((PI()*((($C$19+$G$20)-$C1397)*($O$20/($O$19/2)))^2*(((($C$19+$G$20)-$C1397)*($O$20/($O$19/2)))*$AZ$21))/3)*$D$1177),(((PI()*((($C$19+$G$20)-$C1397)*($O$20/($O$19/2)))^2*((($O$20+$G$20)-$C1397)/3))*$D$1177)-((PI()*((($C$19+$G$20)-$C1397)*($O$20/($O$19/2)))^2*(((($C$19+$G$20)-$C1397)*($O$20/($O$19/2)))*$AZ$21)/3)*$D$1177))),IF('Silo Levels'!$L$28="Pumping",(($D$18*$D$1177)+((PI()*(($C$21/2)^2)*($G$20-$C1397))*$D$1177))+((($D$18+$H$18)/3)*$BE$21)+(((PI()*($C$21/2)^2*(($C$21/2)*$AZ$21))/3)*$D$1177),(($D$18*$D$1177)+((PI()*(($C$21/2)^2)*($G$20-$C1397))*$D$1177))+((($D$18+$H$18)/3)*$BE$21)-(((PI()*($C$21/2)^2*(($C$21/2)*$AZ$21))/3)*$D$1177)))</f>
        <v>117907.21703684698</v>
      </c>
      <c r="E1397" s="73">
        <v>21.8</v>
      </c>
      <c r="F1397" s="85">
        <f t="shared" si="182"/>
        <v>123254.63653330751</v>
      </c>
      <c r="G1397" s="57">
        <v>21.8</v>
      </c>
      <c r="H1397" s="86">
        <f>IF($G1397&gt;$G$20,IF('Silo Levels'!$L$29="Pumping",((PI()*((($C$19+$G$20)-$G1397)*($O$20/($O$19/2)))^2*((($O$20+$G$20)-$G1397))/3)*$H$1177)+(((PI()*((($C$19+$G$20)-$G1397)*($O$20/($O$19/2)))^2*(((($C$19+$G$20)-$G1397)*($O$20/($O$19/2)))*$AZ$22))/3)*$H$1177),(((PI()*((($C$19+$G$20)-$G1397)*($O$20/($O$19/2)))^2*((($O$20+$G$20)-$G1397)/3))*$H$1177)-((PI()*((($C$19+$G$20)-$G1397)*($O$20/($O$19/2)))^2*(((($C$19+$G$20)-$G1397)*($O$20/($O$19/2)))*$AZ$22)/3)*$H$1177))),IF('Silo Levels'!$L$29="Pumping",(($D$18*$H$1177)+((PI()*(($C$21/2)^2)*($G$20-$G1397))*$H$1177))+((($D$18+$H$18)/3)*$BE$22)+(((PI()*($C$21/2)^2*(($C$21/2)*$AZ$22))/3)*$H$1177),(($D$18*$H$1177)+((PI()*(($C$21/2)^2)*($G$20-$G1397))*$H$1177))+((($D$18+$H$18)/3)*$BE$22)-(((PI()*($C$21/2)^2*(($C$21/2)*$AZ$22))/3)*$H$1177)))</f>
        <v>119356.34715263839</v>
      </c>
      <c r="I1397" s="73">
        <v>21.8</v>
      </c>
      <c r="J1397" s="85">
        <f t="shared" si="183"/>
        <v>127328.56876554794</v>
      </c>
      <c r="K1397" s="57">
        <v>21.8</v>
      </c>
      <c r="L1397" s="86">
        <f>IF($K1397&gt;$G$20,IF('Silo Levels'!$L$30="Pumping",((PI()*((($C$19+$G$20)-$K1397)*($O$20/($O$19/2)))^2*((($O$20+$G$20)-$K1397))/3)*$L$1177)+(((PI()*((($C$19+$G$20)-$K1397)*($O$20/($O$19/2)))^2*(((($C$19+$G$20)-$K1397)*($O$20/($O$19/2)))*$AZ$23))/3)*$L$1177),(((PI()*((($C$19+$G$20)-$K1397)*($O$20/($O$19/2)))^2*((($O$20+$G$20)-$K1397)/3))*$L$1177)-((PI()*((($C$19+$G$20)-$K1397)*($O$20/($O$19/2)))^2*(((($C$19+$G$20)-$K1397)*($O$20/($O$19/2)))*$AZ$23)/3)*$L$1177))),IF('Silo Levels'!$L$30="Pumping",(($D$18*$L$1177)+((PI()*(($C$21/2)^2)*($G$20-$K1397))*$L$1177))+((($D$18+$H$18)/3)*$BE$23)+(((PI()*($C$21/2)^2*(($C$21/2)*$AZ$23))/3)*$L$1177),(($D$18*$L$1177)+((PI()*(($C$21/2)^2)*($G$20-$K1397))*$L$1177))+((($D$18+$H$18)/3)*$BE$23)-(((PI()*($C$21/2)^2*(($C$21/2)*$AZ$23))/3)*$L$1177)))</f>
        <v>123299.3290956057</v>
      </c>
      <c r="M1397" s="73"/>
      <c r="N1397" s="73"/>
      <c r="O1397" s="73"/>
      <c r="P1397" s="73"/>
      <c r="Q1397" s="73"/>
      <c r="R1397" s="73"/>
      <c r="S1397" s="73"/>
      <c r="T1397" s="73"/>
      <c r="U1397" s="73"/>
      <c r="V1397" s="73"/>
      <c r="W1397" s="73"/>
      <c r="X1397" s="73"/>
      <c r="Y1397" s="73"/>
      <c r="Z1397" s="73"/>
      <c r="AA1397" s="73"/>
      <c r="AB1397" s="73"/>
      <c r="AC1397" s="73"/>
      <c r="AD1397" s="73"/>
      <c r="AE1397" s="73"/>
      <c r="AF1397" s="73"/>
      <c r="AG1397" s="73"/>
      <c r="AH1397" s="73"/>
      <c r="AI1397" s="73"/>
      <c r="AJ1397" s="73"/>
    </row>
    <row r="1398" spans="1:36" x14ac:dyDescent="0.3">
      <c r="A1398">
        <v>21.9</v>
      </c>
      <c r="B1398" s="85">
        <f t="shared" si="181"/>
        <v>121371.0216330143</v>
      </c>
      <c r="C1398" s="57">
        <v>21.9</v>
      </c>
      <c r="D1398" s="86">
        <f>IF($C1398&gt;$G$20,IF('Silo Levels'!$L$28="Pumping",((PI()*((($C$19+$G$20)-$C1398)*($O$20/($O$19/2)))^2*((($O$20+$G$20)-$C1398))/3)*$D$1177)+(((PI()*((($C$19+$G$20)-$C1398)*($O$20/($O$19/2)))^2*(((($C$19+$G$20)-$C1398)*($O$20/($O$19/2)))*$AZ$21))/3)*$D$1177),(((PI()*((($C$19+$G$20)-$C1398)*($O$20/($O$19/2)))^2*((($O$20+$G$20)-$C1398)/3))*$D$1177)-((PI()*((($C$19+$G$20)-$C1398)*($O$20/($O$19/2)))^2*(((($C$19+$G$20)-$C1398)*($O$20/($O$19/2)))*$AZ$21)/3)*$D$1177))),IF('Silo Levels'!$L$28="Pumping",(($D$18*$D$1177)+((PI()*(($C$21/2)^2)*($G$20-$C1398))*$D$1177))+((($D$18+$H$18)/3)*$BE$21)+(((PI()*($C$21/2)^2*(($C$21/2)*$AZ$21))/3)*$D$1177),(($D$18*$D$1177)+((PI()*(($C$21/2)^2)*($G$20-$C1398))*$D$1177))+((($D$18+$H$18)/3)*$BE$21)-(((PI()*($C$21/2)^2*(($C$21/2)*$AZ$21))/3)*$D$1177)))</f>
        <v>117520.85928173616</v>
      </c>
      <c r="E1398" s="73">
        <v>21.9</v>
      </c>
      <c r="F1398" s="85">
        <f t="shared" si="182"/>
        <v>122863.4493062578</v>
      </c>
      <c r="G1398" s="57">
        <v>21.9</v>
      </c>
      <c r="H1398" s="86">
        <f>IF($G1398&gt;$G$20,IF('Silo Levels'!$L$29="Pumping",((PI()*((($C$19+$G$20)-$G1398)*($O$20/($O$19/2)))^2*((($O$20+$G$20)-$G1398))/3)*$H$1177)+(((PI()*((($C$19+$G$20)-$G1398)*($O$20/($O$19/2)))^2*(((($C$19+$G$20)-$G1398)*($O$20/($O$19/2)))*$AZ$22))/3)*$H$1177),(((PI()*((($C$19+$G$20)-$G1398)*($O$20/($O$19/2)))^2*((($O$20+$G$20)-$G1398)/3))*$H$1177)-((PI()*((($C$19+$G$20)-$G1398)*($O$20/($O$19/2)))^2*(((($C$19+$G$20)-$G1398)*($O$20/($O$19/2)))*$AZ$22)/3)*$H$1177))),IF('Silo Levels'!$L$29="Pumping",(($D$18*$H$1177)+((PI()*(($C$21/2)^2)*($G$20-$G1398))*$H$1177))+((($D$18+$H$18)/3)*$BE$22)+(((PI()*($C$21/2)^2*(($C$21/2)*$AZ$22))/3)*$H$1177),(($D$18*$H$1177)+((PI()*(($C$21/2)^2)*($G$20-$G1398))*$H$1177))+((($D$18+$H$18)/3)*$BE$22)-(((PI()*($C$21/2)^2*(($C$21/2)*$AZ$22))/3)*$H$1177)))</f>
        <v>118965.15992558868</v>
      </c>
      <c r="I1398" s="73">
        <v>21.9</v>
      </c>
      <c r="J1398" s="85">
        <f t="shared" si="183"/>
        <v>126924.24088229243</v>
      </c>
      <c r="K1398" s="57">
        <v>21.9</v>
      </c>
      <c r="L1398" s="86">
        <f>IF($K1398&gt;$G$20,IF('Silo Levels'!$L$30="Pumping",((PI()*((($C$19+$G$20)-$K1398)*($O$20/($O$19/2)))^2*((($O$20+$G$20)-$K1398))/3)*$L$1177)+(((PI()*((($C$19+$G$20)-$K1398)*($O$20/($O$19/2)))^2*(((($C$19+$G$20)-$K1398)*($O$20/($O$19/2)))*$AZ$23))/3)*$L$1177),(((PI()*((($C$19+$G$20)-$K1398)*($O$20/($O$19/2)))^2*((($O$20+$G$20)-$K1398)/3))*$L$1177)-((PI()*((($C$19+$G$20)-$K1398)*($O$20/($O$19/2)))^2*(((($C$19+$G$20)-$K1398)*($O$20/($O$19/2)))*$AZ$23)/3)*$L$1177))),IF('Silo Levels'!$L$30="Pumping",(($D$18*$L$1177)+((PI()*(($C$21/2)^2)*($G$20-$K1398))*$L$1177))+((($D$18+$H$18)/3)*$BE$23)+(((PI()*($C$21/2)^2*(($C$21/2)*$AZ$23))/3)*$L$1177),(($D$18*$L$1177)+((PI()*(($C$21/2)^2)*($G$20-$K1398))*$L$1177))+((($D$18+$H$18)/3)*$BE$23)-(((PI()*($C$21/2)^2*(($C$21/2)*$AZ$23))/3)*$L$1177)))</f>
        <v>122895.00121235019</v>
      </c>
      <c r="M1398" s="73"/>
      <c r="N1398" s="73"/>
      <c r="O1398" s="73"/>
      <c r="P1398" s="73"/>
      <c r="Q1398" s="73"/>
      <c r="R1398" s="73"/>
      <c r="S1398" s="73"/>
      <c r="T1398" s="73"/>
      <c r="U1398" s="73"/>
      <c r="V1398" s="73"/>
      <c r="W1398" s="73"/>
      <c r="X1398" s="73"/>
      <c r="Y1398" s="73"/>
      <c r="Z1398" s="73"/>
      <c r="AA1398" s="73"/>
      <c r="AB1398" s="73"/>
      <c r="AC1398" s="73"/>
      <c r="AD1398" s="73"/>
      <c r="AE1398" s="73"/>
      <c r="AF1398" s="73"/>
      <c r="AG1398" s="73"/>
      <c r="AH1398" s="73"/>
      <c r="AI1398" s="73"/>
      <c r="AJ1398" s="73"/>
    </row>
    <row r="1399" spans="1:36" x14ac:dyDescent="0.3">
      <c r="A1399">
        <v>22</v>
      </c>
      <c r="B1399" s="85">
        <f t="shared" si="181"/>
        <v>120984.66387790345</v>
      </c>
      <c r="C1399" s="57">
        <v>22</v>
      </c>
      <c r="D1399" s="86">
        <f>IF($C1399&gt;$G$20,IF('Silo Levels'!$L$28="Pumping",((PI()*((($C$19+$G$20)-$C1399)*($O$20/($O$19/2)))^2*((($O$20+$G$20)-$C1399))/3)*$D$1177)+(((PI()*((($C$19+$G$20)-$C1399)*($O$20/($O$19/2)))^2*(((($C$19+$G$20)-$C1399)*($O$20/($O$19/2)))*$AZ$21))/3)*$D$1177),(((PI()*((($C$19+$G$20)-$C1399)*($O$20/($O$19/2)))^2*((($O$20+$G$20)-$C1399)/3))*$D$1177)-((PI()*((($C$19+$G$20)-$C1399)*($O$20/($O$19/2)))^2*(((($C$19+$G$20)-$C1399)*($O$20/($O$19/2)))*$AZ$21)/3)*$D$1177))),IF('Silo Levels'!$L$28="Pumping",(($D$18*$D$1177)+((PI()*(($C$21/2)^2)*($G$20-$C1399))*$D$1177))+((($D$18+$H$18)/3)*$BE$21)+(((PI()*($C$21/2)^2*(($C$21/2)*$AZ$21))/3)*$D$1177),(($D$18*$D$1177)+((PI()*(($C$21/2)^2)*($G$20-$C1399))*$D$1177))+((($D$18+$H$18)/3)*$BE$21)-(((PI()*($C$21/2)^2*(($C$21/2)*$AZ$21))/3)*$D$1177)))</f>
        <v>117134.50152662532</v>
      </c>
      <c r="E1399" s="73">
        <v>22</v>
      </c>
      <c r="F1399" s="85">
        <f t="shared" si="182"/>
        <v>122472.26207920807</v>
      </c>
      <c r="G1399" s="57">
        <v>22</v>
      </c>
      <c r="H1399" s="86">
        <f>IF($G1399&gt;$G$20,IF('Silo Levels'!$L$29="Pumping",((PI()*((($C$19+$G$20)-$G1399)*($O$20/($O$19/2)))^2*((($O$20+$G$20)-$G1399))/3)*$H$1177)+(((PI()*((($C$19+$G$20)-$G1399)*($O$20/($O$19/2)))^2*(((($C$19+$G$20)-$G1399)*($O$20/($O$19/2)))*$AZ$22))/3)*$H$1177),(((PI()*((($C$19+$G$20)-$G1399)*($O$20/($O$19/2)))^2*((($O$20+$G$20)-$G1399)/3))*$H$1177)-((PI()*((($C$19+$G$20)-$G1399)*($O$20/($O$19/2)))^2*(((($C$19+$G$20)-$G1399)*($O$20/($O$19/2)))*$AZ$22)/3)*$H$1177))),IF('Silo Levels'!$L$29="Pumping",(($D$18*$H$1177)+((PI()*(($C$21/2)^2)*($G$20-$G1399))*$H$1177))+((($D$18+$H$18)/3)*$BE$22)+(((PI()*($C$21/2)^2*(($C$21/2)*$AZ$22))/3)*$H$1177),(($D$18*$H$1177)+((PI()*(($C$21/2)^2)*($G$20-$G1399))*$H$1177))+((($D$18+$H$18)/3)*$BE$22)-(((PI()*($C$21/2)^2*(($C$21/2)*$AZ$22))/3)*$H$1177)))</f>
        <v>118573.97269853896</v>
      </c>
      <c r="I1399" s="73">
        <v>22</v>
      </c>
      <c r="J1399" s="85">
        <f t="shared" si="183"/>
        <v>126519.9129990369</v>
      </c>
      <c r="K1399" s="57">
        <v>22</v>
      </c>
      <c r="L1399" s="86">
        <f>IF($K1399&gt;$G$20,IF('Silo Levels'!$L$30="Pumping",((PI()*((($C$19+$G$20)-$K1399)*($O$20/($O$19/2)))^2*((($O$20+$G$20)-$K1399))/3)*$L$1177)+(((PI()*((($C$19+$G$20)-$K1399)*($O$20/($O$19/2)))^2*(((($C$19+$G$20)-$K1399)*($O$20/($O$19/2)))*$AZ$23))/3)*$L$1177),(((PI()*((($C$19+$G$20)-$K1399)*($O$20/($O$19/2)))^2*((($O$20+$G$20)-$K1399)/3))*$L$1177)-((PI()*((($C$19+$G$20)-$K1399)*($O$20/($O$19/2)))^2*(((($C$19+$G$20)-$K1399)*($O$20/($O$19/2)))*$AZ$23)/3)*$L$1177))),IF('Silo Levels'!$L$30="Pumping",(($D$18*$L$1177)+((PI()*(($C$21/2)^2)*($G$20-$K1399))*$L$1177))+((($D$18+$H$18)/3)*$BE$23)+(((PI()*($C$21/2)^2*(($C$21/2)*$AZ$23))/3)*$L$1177),(($D$18*$L$1177)+((PI()*(($C$21/2)^2)*($G$20-$K1399))*$L$1177))+((($D$18+$H$18)/3)*$BE$23)-(((PI()*($C$21/2)^2*(($C$21/2)*$AZ$23))/3)*$L$1177)))</f>
        <v>122490.67332909466</v>
      </c>
      <c r="M1399" s="73"/>
      <c r="N1399" s="73"/>
      <c r="O1399" s="73"/>
      <c r="P1399" s="73"/>
      <c r="Q1399" s="73"/>
      <c r="R1399" s="73"/>
      <c r="S1399" s="73"/>
      <c r="T1399" s="73"/>
      <c r="U1399" s="73"/>
      <c r="V1399" s="73"/>
      <c r="W1399" s="73"/>
      <c r="X1399" s="73"/>
      <c r="Y1399" s="73"/>
      <c r="Z1399" s="73"/>
      <c r="AA1399" s="73"/>
      <c r="AB1399" s="73"/>
      <c r="AC1399" s="73"/>
      <c r="AD1399" s="73"/>
      <c r="AE1399" s="73"/>
      <c r="AF1399" s="73"/>
      <c r="AG1399" s="73"/>
      <c r="AH1399" s="73"/>
      <c r="AI1399" s="73"/>
      <c r="AJ1399" s="73"/>
    </row>
    <row r="1400" spans="1:36" x14ac:dyDescent="0.3">
      <c r="A1400">
        <v>22.1</v>
      </c>
      <c r="B1400" s="85">
        <f t="shared" si="181"/>
        <v>120598.30612279261</v>
      </c>
      <c r="C1400" s="57">
        <v>22.1</v>
      </c>
      <c r="D1400" s="86">
        <f>IF($C1400&gt;$G$20,IF('Silo Levels'!$L$28="Pumping",((PI()*((($C$19+$G$20)-$C1400)*($O$20/($O$19/2)))^2*((($O$20+$G$20)-$C1400))/3)*$D$1177)+(((PI()*((($C$19+$G$20)-$C1400)*($O$20/($O$19/2)))^2*(((($C$19+$G$20)-$C1400)*($O$20/($O$19/2)))*$AZ$21))/3)*$D$1177),(((PI()*((($C$19+$G$20)-$C1400)*($O$20/($O$19/2)))^2*((($O$20+$G$20)-$C1400)/3))*$D$1177)-((PI()*((($C$19+$G$20)-$C1400)*($O$20/($O$19/2)))^2*(((($C$19+$G$20)-$C1400)*($O$20/($O$19/2)))*$AZ$21)/3)*$D$1177))),IF('Silo Levels'!$L$28="Pumping",(($D$18*$D$1177)+((PI()*(($C$21/2)^2)*($G$20-$C1400))*$D$1177))+((($D$18+$H$18)/3)*$BE$21)+(((PI()*($C$21/2)^2*(($C$21/2)*$AZ$21))/3)*$D$1177),(($D$18*$D$1177)+((PI()*(($C$21/2)^2)*($G$20-$C1400))*$D$1177))+((($D$18+$H$18)/3)*$BE$21)-(((PI()*($C$21/2)^2*(($C$21/2)*$AZ$21))/3)*$D$1177)))</f>
        <v>116748.14377151447</v>
      </c>
      <c r="E1400" s="73">
        <v>22.1</v>
      </c>
      <c r="F1400" s="85">
        <f t="shared" si="182"/>
        <v>122081.07485215834</v>
      </c>
      <c r="G1400" s="57">
        <v>22.1</v>
      </c>
      <c r="H1400" s="86">
        <f>IF($G1400&gt;$G$20,IF('Silo Levels'!$L$29="Pumping",((PI()*((($C$19+$G$20)-$G1400)*($O$20/($O$19/2)))^2*((($O$20+$G$20)-$G1400))/3)*$H$1177)+(((PI()*((($C$19+$G$20)-$G1400)*($O$20/($O$19/2)))^2*(((($C$19+$G$20)-$G1400)*($O$20/($O$19/2)))*$AZ$22))/3)*$H$1177),(((PI()*((($C$19+$G$20)-$G1400)*($O$20/($O$19/2)))^2*((($O$20+$G$20)-$G1400)/3))*$H$1177)-((PI()*((($C$19+$G$20)-$G1400)*($O$20/($O$19/2)))^2*(((($C$19+$G$20)-$G1400)*($O$20/($O$19/2)))*$AZ$22)/3)*$H$1177))),IF('Silo Levels'!$L$29="Pumping",(($D$18*$H$1177)+((PI()*(($C$21/2)^2)*($G$20-$G1400))*$H$1177))+((($D$18+$H$18)/3)*$BE$22)+(((PI()*($C$21/2)^2*(($C$21/2)*$AZ$22))/3)*$H$1177),(($D$18*$H$1177)+((PI()*(($C$21/2)^2)*($G$20-$G1400))*$H$1177))+((($D$18+$H$18)/3)*$BE$22)-(((PI()*($C$21/2)^2*(($C$21/2)*$AZ$22))/3)*$H$1177)))</f>
        <v>118182.78547148923</v>
      </c>
      <c r="I1400" s="73">
        <v>22.1</v>
      </c>
      <c r="J1400" s="85">
        <f t="shared" si="183"/>
        <v>126115.58511578136</v>
      </c>
      <c r="K1400" s="57">
        <v>22.1</v>
      </c>
      <c r="L1400" s="86">
        <f>IF($K1400&gt;$G$20,IF('Silo Levels'!$L$30="Pumping",((PI()*((($C$19+$G$20)-$K1400)*($O$20/($O$19/2)))^2*((($O$20+$G$20)-$K1400))/3)*$L$1177)+(((PI()*((($C$19+$G$20)-$K1400)*($O$20/($O$19/2)))^2*(((($C$19+$G$20)-$K1400)*($O$20/($O$19/2)))*$AZ$23))/3)*$L$1177),(((PI()*((($C$19+$G$20)-$K1400)*($O$20/($O$19/2)))^2*((($O$20+$G$20)-$K1400)/3))*$L$1177)-((PI()*((($C$19+$G$20)-$K1400)*($O$20/($O$19/2)))^2*(((($C$19+$G$20)-$K1400)*($O$20/($O$19/2)))*$AZ$23)/3)*$L$1177))),IF('Silo Levels'!$L$30="Pumping",(($D$18*$L$1177)+((PI()*(($C$21/2)^2)*($G$20-$K1400))*$L$1177))+((($D$18+$H$18)/3)*$BE$23)+(((PI()*($C$21/2)^2*(($C$21/2)*$AZ$23))/3)*$L$1177),(($D$18*$L$1177)+((PI()*(($C$21/2)^2)*($G$20-$K1400))*$L$1177))+((($D$18+$H$18)/3)*$BE$23)-(((PI()*($C$21/2)^2*(($C$21/2)*$AZ$23))/3)*$L$1177)))</f>
        <v>122086.34544583912</v>
      </c>
      <c r="M1400" s="73"/>
      <c r="N1400" s="73"/>
      <c r="O1400" s="73"/>
      <c r="P1400" s="73"/>
      <c r="Q1400" s="73"/>
      <c r="R1400" s="73"/>
      <c r="S1400" s="73"/>
      <c r="T1400" s="73"/>
      <c r="U1400" s="73"/>
      <c r="V1400" s="73"/>
      <c r="W1400" s="73"/>
      <c r="X1400" s="73"/>
      <c r="Y1400" s="73"/>
      <c r="Z1400" s="73"/>
      <c r="AA1400" s="73"/>
      <c r="AB1400" s="73"/>
      <c r="AC1400" s="73"/>
      <c r="AD1400" s="73"/>
      <c r="AE1400" s="73"/>
      <c r="AF1400" s="73"/>
      <c r="AG1400" s="73"/>
      <c r="AH1400" s="73"/>
      <c r="AI1400" s="73"/>
      <c r="AJ1400" s="73"/>
    </row>
    <row r="1401" spans="1:36" x14ac:dyDescent="0.3">
      <c r="A1401">
        <v>22.2</v>
      </c>
      <c r="B1401" s="85">
        <f t="shared" si="181"/>
        <v>120211.94836768178</v>
      </c>
      <c r="C1401" s="57">
        <v>22.2</v>
      </c>
      <c r="D1401" s="86">
        <f>IF($C1401&gt;$G$20,IF('Silo Levels'!$L$28="Pumping",((PI()*((($C$19+$G$20)-$C1401)*($O$20/($O$19/2)))^2*((($O$20+$G$20)-$C1401))/3)*$D$1177)+(((PI()*((($C$19+$G$20)-$C1401)*($O$20/($O$19/2)))^2*(((($C$19+$G$20)-$C1401)*($O$20/($O$19/2)))*$AZ$21))/3)*$D$1177),(((PI()*((($C$19+$G$20)-$C1401)*($O$20/($O$19/2)))^2*((($O$20+$G$20)-$C1401)/3))*$D$1177)-((PI()*((($C$19+$G$20)-$C1401)*($O$20/($O$19/2)))^2*(((($C$19+$G$20)-$C1401)*($O$20/($O$19/2)))*$AZ$21)/3)*$D$1177))),IF('Silo Levels'!$L$28="Pumping",(($D$18*$D$1177)+((PI()*(($C$21/2)^2)*($G$20-$C1401))*$D$1177))+((($D$18+$H$18)/3)*$BE$21)+(((PI()*($C$21/2)^2*(($C$21/2)*$AZ$21))/3)*$D$1177),(($D$18*$D$1177)+((PI()*(($C$21/2)^2)*($G$20-$C1401))*$D$1177))+((($D$18+$H$18)/3)*$BE$21)-(((PI()*($C$21/2)^2*(($C$21/2)*$AZ$21))/3)*$D$1177)))</f>
        <v>116361.78601640364</v>
      </c>
      <c r="E1401" s="73">
        <v>22.2</v>
      </c>
      <c r="F1401" s="85">
        <f t="shared" si="182"/>
        <v>121689.88762510862</v>
      </c>
      <c r="G1401" s="57">
        <v>22.2</v>
      </c>
      <c r="H1401" s="86">
        <f>IF($G1401&gt;$G$20,IF('Silo Levels'!$L$29="Pumping",((PI()*((($C$19+$G$20)-$G1401)*($O$20/($O$19/2)))^2*((($O$20+$G$20)-$G1401))/3)*$H$1177)+(((PI()*((($C$19+$G$20)-$G1401)*($O$20/($O$19/2)))^2*(((($C$19+$G$20)-$G1401)*($O$20/($O$19/2)))*$AZ$22))/3)*$H$1177),(((PI()*((($C$19+$G$20)-$G1401)*($O$20/($O$19/2)))^2*((($O$20+$G$20)-$G1401)/3))*$H$1177)-((PI()*((($C$19+$G$20)-$G1401)*($O$20/($O$19/2)))^2*(((($C$19+$G$20)-$G1401)*($O$20/($O$19/2)))*$AZ$22)/3)*$H$1177))),IF('Silo Levels'!$L$29="Pumping",(($D$18*$H$1177)+((PI()*(($C$21/2)^2)*($G$20-$G1401))*$H$1177))+((($D$18+$H$18)/3)*$BE$22)+(((PI()*($C$21/2)^2*(($C$21/2)*$AZ$22))/3)*$H$1177),(($D$18*$H$1177)+((PI()*(($C$21/2)^2)*($G$20-$G1401))*$H$1177))+((($D$18+$H$18)/3)*$BE$22)-(((PI()*($C$21/2)^2*(($C$21/2)*$AZ$22))/3)*$H$1177)))</f>
        <v>117791.5982444395</v>
      </c>
      <c r="I1401" s="73">
        <v>22.2</v>
      </c>
      <c r="J1401" s="85">
        <f t="shared" si="183"/>
        <v>125711.25723252584</v>
      </c>
      <c r="K1401" s="57">
        <v>22.2</v>
      </c>
      <c r="L1401" s="86">
        <f>IF($K1401&gt;$G$20,IF('Silo Levels'!$L$30="Pumping",((PI()*((($C$19+$G$20)-$K1401)*($O$20/($O$19/2)))^2*((($O$20+$G$20)-$K1401))/3)*$L$1177)+(((PI()*((($C$19+$G$20)-$K1401)*($O$20/($O$19/2)))^2*(((($C$19+$G$20)-$K1401)*($O$20/($O$19/2)))*$AZ$23))/3)*$L$1177),(((PI()*((($C$19+$G$20)-$K1401)*($O$20/($O$19/2)))^2*((($O$20+$G$20)-$K1401)/3))*$L$1177)-((PI()*((($C$19+$G$20)-$K1401)*($O$20/($O$19/2)))^2*(((($C$19+$G$20)-$K1401)*($O$20/($O$19/2)))*$AZ$23)/3)*$L$1177))),IF('Silo Levels'!$L$30="Pumping",(($D$18*$L$1177)+((PI()*(($C$21/2)^2)*($G$20-$K1401))*$L$1177))+((($D$18+$H$18)/3)*$BE$23)+(((PI()*($C$21/2)^2*(($C$21/2)*$AZ$23))/3)*$L$1177),(($D$18*$L$1177)+((PI()*(($C$21/2)^2)*($G$20-$K1401))*$L$1177))+((($D$18+$H$18)/3)*$BE$23)-(((PI()*($C$21/2)^2*(($C$21/2)*$AZ$23))/3)*$L$1177)))</f>
        <v>121682.0175625836</v>
      </c>
      <c r="M1401" s="73"/>
      <c r="N1401" s="73"/>
      <c r="O1401" s="73"/>
      <c r="P1401" s="73"/>
      <c r="Q1401" s="73"/>
      <c r="R1401" s="73"/>
      <c r="S1401" s="73"/>
      <c r="T1401" s="73"/>
      <c r="U1401" s="73"/>
      <c r="V1401" s="73"/>
      <c r="W1401" s="73"/>
      <c r="X1401" s="73"/>
      <c r="Y1401" s="73"/>
      <c r="Z1401" s="73"/>
      <c r="AA1401" s="73"/>
      <c r="AB1401" s="73"/>
      <c r="AC1401" s="73"/>
      <c r="AD1401" s="73"/>
      <c r="AE1401" s="73"/>
      <c r="AF1401" s="73"/>
      <c r="AG1401" s="73"/>
      <c r="AH1401" s="73"/>
      <c r="AI1401" s="73"/>
      <c r="AJ1401" s="73"/>
    </row>
    <row r="1402" spans="1:36" x14ac:dyDescent="0.3">
      <c r="A1402">
        <v>22.3</v>
      </c>
      <c r="B1402" s="85">
        <f t="shared" si="181"/>
        <v>119825.59061257093</v>
      </c>
      <c r="C1402" s="57">
        <v>22.3</v>
      </c>
      <c r="D1402" s="86">
        <f>IF($C1402&gt;$G$20,IF('Silo Levels'!$L$28="Pumping",((PI()*((($C$19+$G$20)-$C1402)*($O$20/($O$19/2)))^2*((($O$20+$G$20)-$C1402))/3)*$D$1177)+(((PI()*((($C$19+$G$20)-$C1402)*($O$20/($O$19/2)))^2*(((($C$19+$G$20)-$C1402)*($O$20/($O$19/2)))*$AZ$21))/3)*$D$1177),(((PI()*((($C$19+$G$20)-$C1402)*($O$20/($O$19/2)))^2*((($O$20+$G$20)-$C1402)/3))*$D$1177)-((PI()*((($C$19+$G$20)-$C1402)*($O$20/($O$19/2)))^2*(((($C$19+$G$20)-$C1402)*($O$20/($O$19/2)))*$AZ$21)/3)*$D$1177))),IF('Silo Levels'!$L$28="Pumping",(($D$18*$D$1177)+((PI()*(($C$21/2)^2)*($G$20-$C1402))*$D$1177))+((($D$18+$H$18)/3)*$BE$21)+(((PI()*($C$21/2)^2*(($C$21/2)*$AZ$21))/3)*$D$1177),(($D$18*$D$1177)+((PI()*(($C$21/2)^2)*($G$20-$C1402))*$D$1177))+((($D$18+$H$18)/3)*$BE$21)-(((PI()*($C$21/2)^2*(($C$21/2)*$AZ$21))/3)*$D$1177)))</f>
        <v>115975.42826129279</v>
      </c>
      <c r="E1402" s="73">
        <v>22.3</v>
      </c>
      <c r="F1402" s="85">
        <f t="shared" si="182"/>
        <v>121298.70039805889</v>
      </c>
      <c r="G1402" s="57">
        <v>22.3</v>
      </c>
      <c r="H1402" s="86">
        <f>IF($G1402&gt;$G$20,IF('Silo Levels'!$L$29="Pumping",((PI()*((($C$19+$G$20)-$G1402)*($O$20/($O$19/2)))^2*((($O$20+$G$20)-$G1402))/3)*$H$1177)+(((PI()*((($C$19+$G$20)-$G1402)*($O$20/($O$19/2)))^2*(((($C$19+$G$20)-$G1402)*($O$20/($O$19/2)))*$AZ$22))/3)*$H$1177),(((PI()*((($C$19+$G$20)-$G1402)*($O$20/($O$19/2)))^2*((($O$20+$G$20)-$G1402)/3))*$H$1177)-((PI()*((($C$19+$G$20)-$G1402)*($O$20/($O$19/2)))^2*(((($C$19+$G$20)-$G1402)*($O$20/($O$19/2)))*$AZ$22)/3)*$H$1177))),IF('Silo Levels'!$L$29="Pumping",(($D$18*$H$1177)+((PI()*(($C$21/2)^2)*($G$20-$G1402))*$H$1177))+((($D$18+$H$18)/3)*$BE$22)+(((PI()*($C$21/2)^2*(($C$21/2)*$AZ$22))/3)*$H$1177),(($D$18*$H$1177)+((PI()*(($C$21/2)^2)*($G$20-$G1402))*$H$1177))+((($D$18+$H$18)/3)*$BE$22)-(((PI()*($C$21/2)^2*(($C$21/2)*$AZ$22))/3)*$H$1177)))</f>
        <v>117400.41101738978</v>
      </c>
      <c r="I1402" s="73">
        <v>22.3</v>
      </c>
      <c r="J1402" s="85">
        <f t="shared" si="183"/>
        <v>125306.92934927031</v>
      </c>
      <c r="K1402" s="57">
        <v>22.3</v>
      </c>
      <c r="L1402" s="86">
        <f>IF($K1402&gt;$G$20,IF('Silo Levels'!$L$30="Pumping",((PI()*((($C$19+$G$20)-$K1402)*($O$20/($O$19/2)))^2*((($O$20+$G$20)-$K1402))/3)*$L$1177)+(((PI()*((($C$19+$G$20)-$K1402)*($O$20/($O$19/2)))^2*(((($C$19+$G$20)-$K1402)*($O$20/($O$19/2)))*$AZ$23))/3)*$L$1177),(((PI()*((($C$19+$G$20)-$K1402)*($O$20/($O$19/2)))^2*((($O$20+$G$20)-$K1402)/3))*$L$1177)-((PI()*((($C$19+$G$20)-$K1402)*($O$20/($O$19/2)))^2*(((($C$19+$G$20)-$K1402)*($O$20/($O$19/2)))*$AZ$23)/3)*$L$1177))),IF('Silo Levels'!$L$30="Pumping",(($D$18*$L$1177)+((PI()*(($C$21/2)^2)*($G$20-$K1402))*$L$1177))+((($D$18+$H$18)/3)*$BE$23)+(((PI()*($C$21/2)^2*(($C$21/2)*$AZ$23))/3)*$L$1177),(($D$18*$L$1177)+((PI()*(($C$21/2)^2)*($G$20-$K1402))*$L$1177))+((($D$18+$H$18)/3)*$BE$23)-(((PI()*($C$21/2)^2*(($C$21/2)*$AZ$23))/3)*$L$1177)))</f>
        <v>121277.68967932808</v>
      </c>
      <c r="M1402" s="73"/>
      <c r="N1402" s="73"/>
      <c r="O1402" s="73"/>
      <c r="P1402" s="73"/>
      <c r="Q1402" s="73"/>
      <c r="R1402" s="73"/>
      <c r="S1402" s="73"/>
      <c r="T1402" s="73"/>
      <c r="U1402" s="73"/>
      <c r="V1402" s="73"/>
      <c r="W1402" s="73"/>
      <c r="X1402" s="73"/>
      <c r="Y1402" s="73"/>
      <c r="Z1402" s="73"/>
      <c r="AA1402" s="73"/>
      <c r="AB1402" s="73"/>
      <c r="AC1402" s="73"/>
      <c r="AD1402" s="73"/>
      <c r="AE1402" s="73"/>
      <c r="AF1402" s="73"/>
      <c r="AG1402" s="73"/>
      <c r="AH1402" s="73"/>
      <c r="AI1402" s="73"/>
      <c r="AJ1402" s="73"/>
    </row>
    <row r="1403" spans="1:36" x14ac:dyDescent="0.3">
      <c r="A1403">
        <v>22.4</v>
      </c>
      <c r="B1403" s="85">
        <f t="shared" si="181"/>
        <v>119439.2328574601</v>
      </c>
      <c r="C1403" s="57">
        <v>22.4</v>
      </c>
      <c r="D1403" s="86">
        <f>IF($C1403&gt;$G$20,IF('Silo Levels'!$L$28="Pumping",((PI()*((($C$19+$G$20)-$C1403)*($O$20/($O$19/2)))^2*((($O$20+$G$20)-$C1403))/3)*$D$1177)+(((PI()*((($C$19+$G$20)-$C1403)*($O$20/($O$19/2)))^2*(((($C$19+$G$20)-$C1403)*($O$20/($O$19/2)))*$AZ$21))/3)*$D$1177),(((PI()*((($C$19+$G$20)-$C1403)*($O$20/($O$19/2)))^2*((($O$20+$G$20)-$C1403)/3))*$D$1177)-((PI()*((($C$19+$G$20)-$C1403)*($O$20/($O$19/2)))^2*(((($C$19+$G$20)-$C1403)*($O$20/($O$19/2)))*$AZ$21)/3)*$D$1177))),IF('Silo Levels'!$L$28="Pumping",(($D$18*$D$1177)+((PI()*(($C$21/2)^2)*($G$20-$C1403))*$D$1177))+((($D$18+$H$18)/3)*$BE$21)+(((PI()*($C$21/2)^2*(($C$21/2)*$AZ$21))/3)*$D$1177),(($D$18*$D$1177)+((PI()*(($C$21/2)^2)*($G$20-$C1403))*$D$1177))+((($D$18+$H$18)/3)*$BE$21)-(((PI()*($C$21/2)^2*(($C$21/2)*$AZ$21))/3)*$D$1177)))</f>
        <v>115589.07050618196</v>
      </c>
      <c r="E1403" s="73">
        <v>22.4</v>
      </c>
      <c r="F1403" s="85">
        <f t="shared" si="182"/>
        <v>120907.51317100917</v>
      </c>
      <c r="G1403" s="57">
        <v>22.4</v>
      </c>
      <c r="H1403" s="86">
        <f>IF($G1403&gt;$G$20,IF('Silo Levels'!$L$29="Pumping",((PI()*((($C$19+$G$20)-$G1403)*($O$20/($O$19/2)))^2*((($O$20+$G$20)-$G1403))/3)*$H$1177)+(((PI()*((($C$19+$G$20)-$G1403)*($O$20/($O$19/2)))^2*(((($C$19+$G$20)-$G1403)*($O$20/($O$19/2)))*$AZ$22))/3)*$H$1177),(((PI()*((($C$19+$G$20)-$G1403)*($O$20/($O$19/2)))^2*((($O$20+$G$20)-$G1403)/3))*$H$1177)-((PI()*((($C$19+$G$20)-$G1403)*($O$20/($O$19/2)))^2*(((($C$19+$G$20)-$G1403)*($O$20/($O$19/2)))*$AZ$22)/3)*$H$1177))),IF('Silo Levels'!$L$29="Pumping",(($D$18*$H$1177)+((PI()*(($C$21/2)^2)*($G$20-$G1403))*$H$1177))+((($D$18+$H$18)/3)*$BE$22)+(((PI()*($C$21/2)^2*(($C$21/2)*$AZ$22))/3)*$H$1177),(($D$18*$H$1177)+((PI()*(($C$21/2)^2)*($G$20-$G1403))*$H$1177))+((($D$18+$H$18)/3)*$BE$22)-(((PI()*($C$21/2)^2*(($C$21/2)*$AZ$22))/3)*$H$1177)))</f>
        <v>117009.22379034005</v>
      </c>
      <c r="I1403" s="73">
        <v>22.4</v>
      </c>
      <c r="J1403" s="85">
        <f t="shared" si="183"/>
        <v>124902.60146601479</v>
      </c>
      <c r="K1403" s="57">
        <v>22.4</v>
      </c>
      <c r="L1403" s="86">
        <f>IF($K1403&gt;$G$20,IF('Silo Levels'!$L$30="Pumping",((PI()*((($C$19+$G$20)-$K1403)*($O$20/($O$19/2)))^2*((($O$20+$G$20)-$K1403))/3)*$L$1177)+(((PI()*((($C$19+$G$20)-$K1403)*($O$20/($O$19/2)))^2*(((($C$19+$G$20)-$K1403)*($O$20/($O$19/2)))*$AZ$23))/3)*$L$1177),(((PI()*((($C$19+$G$20)-$K1403)*($O$20/($O$19/2)))^2*((($O$20+$G$20)-$K1403)/3))*$L$1177)-((PI()*((($C$19+$G$20)-$K1403)*($O$20/($O$19/2)))^2*(((($C$19+$G$20)-$K1403)*($O$20/($O$19/2)))*$AZ$23)/3)*$L$1177))),IF('Silo Levels'!$L$30="Pumping",(($D$18*$L$1177)+((PI()*(($C$21/2)^2)*($G$20-$K1403))*$L$1177))+((($D$18+$H$18)/3)*$BE$23)+(((PI()*($C$21/2)^2*(($C$21/2)*$AZ$23))/3)*$L$1177),(($D$18*$L$1177)+((PI()*(($C$21/2)^2)*($G$20-$K1403))*$L$1177))+((($D$18+$H$18)/3)*$BE$23)-(((PI()*($C$21/2)^2*(($C$21/2)*$AZ$23))/3)*$L$1177)))</f>
        <v>120873.36179607255</v>
      </c>
      <c r="M1403" s="73"/>
      <c r="N1403" s="73"/>
      <c r="O1403" s="73"/>
      <c r="P1403" s="73"/>
      <c r="Q1403" s="73"/>
      <c r="R1403" s="73"/>
      <c r="S1403" s="73"/>
      <c r="T1403" s="73"/>
      <c r="U1403" s="73"/>
      <c r="V1403" s="73"/>
      <c r="W1403" s="73"/>
      <c r="X1403" s="73"/>
      <c r="Y1403" s="73"/>
      <c r="Z1403" s="73"/>
      <c r="AA1403" s="73"/>
      <c r="AB1403" s="73"/>
      <c r="AC1403" s="73"/>
      <c r="AD1403" s="73"/>
      <c r="AE1403" s="73"/>
      <c r="AF1403" s="73"/>
      <c r="AG1403" s="73"/>
      <c r="AH1403" s="73"/>
      <c r="AI1403" s="73"/>
      <c r="AJ1403" s="73"/>
    </row>
    <row r="1404" spans="1:36" x14ac:dyDescent="0.3">
      <c r="A1404">
        <v>22.5</v>
      </c>
      <c r="B1404" s="85">
        <f t="shared" si="181"/>
        <v>119052.87510234928</v>
      </c>
      <c r="C1404" s="57">
        <v>22.5</v>
      </c>
      <c r="D1404" s="86">
        <f>IF($C1404&gt;$G$20,IF('Silo Levels'!$L$28="Pumping",((PI()*((($C$19+$G$20)-$C1404)*($O$20/($O$19/2)))^2*((($O$20+$G$20)-$C1404))/3)*$D$1177)+(((PI()*((($C$19+$G$20)-$C1404)*($O$20/($O$19/2)))^2*(((($C$19+$G$20)-$C1404)*($O$20/($O$19/2)))*$AZ$21))/3)*$D$1177),(((PI()*((($C$19+$G$20)-$C1404)*($O$20/($O$19/2)))^2*((($O$20+$G$20)-$C1404)/3))*$D$1177)-((PI()*((($C$19+$G$20)-$C1404)*($O$20/($O$19/2)))^2*(((($C$19+$G$20)-$C1404)*($O$20/($O$19/2)))*$AZ$21)/3)*$D$1177))),IF('Silo Levels'!$L$28="Pumping",(($D$18*$D$1177)+((PI()*(($C$21/2)^2)*($G$20-$C1404))*$D$1177))+((($D$18+$H$18)/3)*$BE$21)+(((PI()*($C$21/2)^2*(($C$21/2)*$AZ$21))/3)*$D$1177),(($D$18*$D$1177)+((PI()*(($C$21/2)^2)*($G$20-$C1404))*$D$1177))+((($D$18+$H$18)/3)*$BE$21)-(((PI()*($C$21/2)^2*(($C$21/2)*$AZ$21))/3)*$D$1177)))</f>
        <v>115202.71275107114</v>
      </c>
      <c r="E1404" s="73">
        <v>22.5</v>
      </c>
      <c r="F1404" s="85">
        <f t="shared" si="182"/>
        <v>120516.32594395945</v>
      </c>
      <c r="G1404" s="57">
        <v>22.5</v>
      </c>
      <c r="H1404" s="86">
        <f>IF($G1404&gt;$G$20,IF('Silo Levels'!$L$29="Pumping",((PI()*((($C$19+$G$20)-$G1404)*($O$20/($O$19/2)))^2*((($O$20+$G$20)-$G1404))/3)*$H$1177)+(((PI()*((($C$19+$G$20)-$G1404)*($O$20/($O$19/2)))^2*(((($C$19+$G$20)-$G1404)*($O$20/($O$19/2)))*$AZ$22))/3)*$H$1177),(((PI()*((($C$19+$G$20)-$G1404)*($O$20/($O$19/2)))^2*((($O$20+$G$20)-$G1404)/3))*$H$1177)-((PI()*((($C$19+$G$20)-$G1404)*($O$20/($O$19/2)))^2*(((($C$19+$G$20)-$G1404)*($O$20/($O$19/2)))*$AZ$22)/3)*$H$1177))),IF('Silo Levels'!$L$29="Pumping",(($D$18*$H$1177)+((PI()*(($C$21/2)^2)*($G$20-$G1404))*$H$1177))+((($D$18+$H$18)/3)*$BE$22)+(((PI()*($C$21/2)^2*(($C$21/2)*$AZ$22))/3)*$H$1177),(($D$18*$H$1177)+((PI()*(($C$21/2)^2)*($G$20-$G1404))*$H$1177))+((($D$18+$H$18)/3)*$BE$22)-(((PI()*($C$21/2)^2*(($C$21/2)*$AZ$22))/3)*$H$1177)))</f>
        <v>116618.03656329034</v>
      </c>
      <c r="I1404" s="73">
        <v>22.5</v>
      </c>
      <c r="J1404" s="85">
        <f t="shared" si="183"/>
        <v>124498.27358275927</v>
      </c>
      <c r="K1404" s="57">
        <v>22.5</v>
      </c>
      <c r="L1404" s="86">
        <f>IF($K1404&gt;$G$20,IF('Silo Levels'!$L$30="Pumping",((PI()*((($C$19+$G$20)-$K1404)*($O$20/($O$19/2)))^2*((($O$20+$G$20)-$K1404))/3)*$L$1177)+(((PI()*((($C$19+$G$20)-$K1404)*($O$20/($O$19/2)))^2*(((($C$19+$G$20)-$K1404)*($O$20/($O$19/2)))*$AZ$23))/3)*$L$1177),(((PI()*((($C$19+$G$20)-$K1404)*($O$20/($O$19/2)))^2*((($O$20+$G$20)-$K1404)/3))*$L$1177)-((PI()*((($C$19+$G$20)-$K1404)*($O$20/($O$19/2)))^2*(((($C$19+$G$20)-$K1404)*($O$20/($O$19/2)))*$AZ$23)/3)*$L$1177))),IF('Silo Levels'!$L$30="Pumping",(($D$18*$L$1177)+((PI()*(($C$21/2)^2)*($G$20-$K1404))*$L$1177))+((($D$18+$H$18)/3)*$BE$23)+(((PI()*($C$21/2)^2*(($C$21/2)*$AZ$23))/3)*$L$1177),(($D$18*$L$1177)+((PI()*(($C$21/2)^2)*($G$20-$K1404))*$L$1177))+((($D$18+$H$18)/3)*$BE$23)-(((PI()*($C$21/2)^2*(($C$21/2)*$AZ$23))/3)*$L$1177)))</f>
        <v>120469.03391281703</v>
      </c>
      <c r="M1404" s="73"/>
      <c r="N1404" s="73"/>
      <c r="O1404" s="73"/>
      <c r="P1404" s="73"/>
      <c r="Q1404" s="73"/>
      <c r="R1404" s="73"/>
      <c r="S1404" s="73"/>
      <c r="T1404" s="73"/>
      <c r="U1404" s="73"/>
      <c r="V1404" s="73"/>
      <c r="W1404" s="73"/>
      <c r="X1404" s="73"/>
      <c r="Y1404" s="73"/>
      <c r="Z1404" s="73"/>
      <c r="AA1404" s="73"/>
      <c r="AB1404" s="73"/>
      <c r="AC1404" s="73"/>
      <c r="AD1404" s="73"/>
      <c r="AE1404" s="73"/>
      <c r="AF1404" s="73"/>
      <c r="AG1404" s="73"/>
      <c r="AH1404" s="73"/>
      <c r="AI1404" s="73"/>
      <c r="AJ1404" s="73"/>
    </row>
    <row r="1405" spans="1:36" x14ac:dyDescent="0.3">
      <c r="A1405">
        <v>22.6</v>
      </c>
      <c r="B1405" s="85">
        <f t="shared" si="181"/>
        <v>118666.51734723843</v>
      </c>
      <c r="C1405" s="57">
        <v>22.6</v>
      </c>
      <c r="D1405" s="86">
        <f>IF($C1405&gt;$G$20,IF('Silo Levels'!$L$28="Pumping",((PI()*((($C$19+$G$20)-$C1405)*($O$20/($O$19/2)))^2*((($O$20+$G$20)-$C1405))/3)*$D$1177)+(((PI()*((($C$19+$G$20)-$C1405)*($O$20/($O$19/2)))^2*(((($C$19+$G$20)-$C1405)*($O$20/($O$19/2)))*$AZ$21))/3)*$D$1177),(((PI()*((($C$19+$G$20)-$C1405)*($O$20/($O$19/2)))^2*((($O$20+$G$20)-$C1405)/3))*$D$1177)-((PI()*((($C$19+$G$20)-$C1405)*($O$20/($O$19/2)))^2*(((($C$19+$G$20)-$C1405)*($O$20/($O$19/2)))*$AZ$21)/3)*$D$1177))),IF('Silo Levels'!$L$28="Pumping",(($D$18*$D$1177)+((PI()*(($C$21/2)^2)*($G$20-$C1405))*$D$1177))+((($D$18+$H$18)/3)*$BE$21)+(((PI()*($C$21/2)^2*(($C$21/2)*$AZ$21))/3)*$D$1177),(($D$18*$D$1177)+((PI()*(($C$21/2)^2)*($G$20-$C1405))*$D$1177))+((($D$18+$H$18)/3)*$BE$21)-(((PI()*($C$21/2)^2*(($C$21/2)*$AZ$21))/3)*$D$1177)))</f>
        <v>114816.3549959603</v>
      </c>
      <c r="E1405" s="73">
        <v>22.6</v>
      </c>
      <c r="F1405" s="85">
        <f t="shared" si="182"/>
        <v>120125.13871690973</v>
      </c>
      <c r="G1405" s="57">
        <v>22.6</v>
      </c>
      <c r="H1405" s="86">
        <f>IF($G1405&gt;$G$20,IF('Silo Levels'!$L$29="Pumping",((PI()*((($C$19+$G$20)-$G1405)*($O$20/($O$19/2)))^2*((($O$20+$G$20)-$G1405))/3)*$H$1177)+(((PI()*((($C$19+$G$20)-$G1405)*($O$20/($O$19/2)))^2*(((($C$19+$G$20)-$G1405)*($O$20/($O$19/2)))*$AZ$22))/3)*$H$1177),(((PI()*((($C$19+$G$20)-$G1405)*($O$20/($O$19/2)))^2*((($O$20+$G$20)-$G1405)/3))*$H$1177)-((PI()*((($C$19+$G$20)-$G1405)*($O$20/($O$19/2)))^2*(((($C$19+$G$20)-$G1405)*($O$20/($O$19/2)))*$AZ$22)/3)*$H$1177))),IF('Silo Levels'!$L$29="Pumping",(($D$18*$H$1177)+((PI()*(($C$21/2)^2)*($G$20-$G1405))*$H$1177))+((($D$18+$H$18)/3)*$BE$22)+(((PI()*($C$21/2)^2*(($C$21/2)*$AZ$22))/3)*$H$1177),(($D$18*$H$1177)+((PI()*(($C$21/2)^2)*($G$20-$G1405))*$H$1177))+((($D$18+$H$18)/3)*$BE$22)-(((PI()*($C$21/2)^2*(($C$21/2)*$AZ$22))/3)*$H$1177)))</f>
        <v>116226.84933624062</v>
      </c>
      <c r="I1405" s="73">
        <v>22.6</v>
      </c>
      <c r="J1405" s="85">
        <f t="shared" si="183"/>
        <v>124093.94569950373</v>
      </c>
      <c r="K1405" s="57">
        <v>22.6</v>
      </c>
      <c r="L1405" s="86">
        <f>IF($K1405&gt;$G$20,IF('Silo Levels'!$L$30="Pumping",((PI()*((($C$19+$G$20)-$K1405)*($O$20/($O$19/2)))^2*((($O$20+$G$20)-$K1405))/3)*$L$1177)+(((PI()*((($C$19+$G$20)-$K1405)*($O$20/($O$19/2)))^2*(((($C$19+$G$20)-$K1405)*($O$20/($O$19/2)))*$AZ$23))/3)*$L$1177),(((PI()*((($C$19+$G$20)-$K1405)*($O$20/($O$19/2)))^2*((($O$20+$G$20)-$K1405)/3))*$L$1177)-((PI()*((($C$19+$G$20)-$K1405)*($O$20/($O$19/2)))^2*(((($C$19+$G$20)-$K1405)*($O$20/($O$19/2)))*$AZ$23)/3)*$L$1177))),IF('Silo Levels'!$L$30="Pumping",(($D$18*$L$1177)+((PI()*(($C$21/2)^2)*($G$20-$K1405))*$L$1177))+((($D$18+$H$18)/3)*$BE$23)+(((PI()*($C$21/2)^2*(($C$21/2)*$AZ$23))/3)*$L$1177),(($D$18*$L$1177)+((PI()*(($C$21/2)^2)*($G$20-$K1405))*$L$1177))+((($D$18+$H$18)/3)*$BE$23)-(((PI()*($C$21/2)^2*(($C$21/2)*$AZ$23))/3)*$L$1177)))</f>
        <v>120064.70602956149</v>
      </c>
      <c r="M1405" s="73"/>
      <c r="N1405" s="73"/>
      <c r="O1405" s="73"/>
      <c r="P1405" s="73"/>
      <c r="Q1405" s="73"/>
      <c r="R1405" s="73"/>
      <c r="S1405" s="73"/>
      <c r="T1405" s="73"/>
      <c r="U1405" s="73"/>
      <c r="V1405" s="73"/>
      <c r="W1405" s="73"/>
      <c r="X1405" s="73"/>
      <c r="Y1405" s="73"/>
      <c r="Z1405" s="73"/>
      <c r="AA1405" s="73"/>
      <c r="AB1405" s="73"/>
      <c r="AC1405" s="73"/>
      <c r="AD1405" s="73"/>
      <c r="AE1405" s="73"/>
      <c r="AF1405" s="73"/>
      <c r="AG1405" s="73"/>
      <c r="AH1405" s="73"/>
      <c r="AI1405" s="73"/>
      <c r="AJ1405" s="73"/>
    </row>
    <row r="1406" spans="1:36" x14ac:dyDescent="0.3">
      <c r="A1406">
        <v>22.7</v>
      </c>
      <c r="B1406" s="85">
        <f t="shared" si="181"/>
        <v>118280.1595921276</v>
      </c>
      <c r="C1406" s="57">
        <v>22.7</v>
      </c>
      <c r="D1406" s="86">
        <f>IF($C1406&gt;$G$20,IF('Silo Levels'!$L$28="Pumping",((PI()*((($C$19+$G$20)-$C1406)*($O$20/($O$19/2)))^2*((($O$20+$G$20)-$C1406))/3)*$D$1177)+(((PI()*((($C$19+$G$20)-$C1406)*($O$20/($O$19/2)))^2*(((($C$19+$G$20)-$C1406)*($O$20/($O$19/2)))*$AZ$21))/3)*$D$1177),(((PI()*((($C$19+$G$20)-$C1406)*($O$20/($O$19/2)))^2*((($O$20+$G$20)-$C1406)/3))*$D$1177)-((PI()*((($C$19+$G$20)-$C1406)*($O$20/($O$19/2)))^2*(((($C$19+$G$20)-$C1406)*($O$20/($O$19/2)))*$AZ$21)/3)*$D$1177))),IF('Silo Levels'!$L$28="Pumping",(($D$18*$D$1177)+((PI()*(($C$21/2)^2)*($G$20-$C1406))*$D$1177))+((($D$18+$H$18)/3)*$BE$21)+(((PI()*($C$21/2)^2*(($C$21/2)*$AZ$21))/3)*$D$1177),(($D$18*$D$1177)+((PI()*(($C$21/2)^2)*($G$20-$C1406))*$D$1177))+((($D$18+$H$18)/3)*$BE$21)-(((PI()*($C$21/2)^2*(($C$21/2)*$AZ$21))/3)*$D$1177)))</f>
        <v>114429.99724084947</v>
      </c>
      <c r="E1406" s="73">
        <v>22.7</v>
      </c>
      <c r="F1406" s="85">
        <f t="shared" si="182"/>
        <v>119733.95148986</v>
      </c>
      <c r="G1406" s="57">
        <v>22.7</v>
      </c>
      <c r="H1406" s="86">
        <f>IF($G1406&gt;$G$20,IF('Silo Levels'!$L$29="Pumping",((PI()*((($C$19+$G$20)-$G1406)*($O$20/($O$19/2)))^2*((($O$20+$G$20)-$G1406))/3)*$H$1177)+(((PI()*((($C$19+$G$20)-$G1406)*($O$20/($O$19/2)))^2*(((($C$19+$G$20)-$G1406)*($O$20/($O$19/2)))*$AZ$22))/3)*$H$1177),(((PI()*((($C$19+$G$20)-$G1406)*($O$20/($O$19/2)))^2*((($O$20+$G$20)-$G1406)/3))*$H$1177)-((PI()*((($C$19+$G$20)-$G1406)*($O$20/($O$19/2)))^2*(((($C$19+$G$20)-$G1406)*($O$20/($O$19/2)))*$AZ$22)/3)*$H$1177))),IF('Silo Levels'!$L$29="Pumping",(($D$18*$H$1177)+((PI()*(($C$21/2)^2)*($G$20-$G1406))*$H$1177))+((($D$18+$H$18)/3)*$BE$22)+(((PI()*($C$21/2)^2*(($C$21/2)*$AZ$22))/3)*$H$1177),(($D$18*$H$1177)+((PI()*(($C$21/2)^2)*($G$20-$G1406))*$H$1177))+((($D$18+$H$18)/3)*$BE$22)-(((PI()*($C$21/2)^2*(($C$21/2)*$AZ$22))/3)*$H$1177)))</f>
        <v>115835.66210919089</v>
      </c>
      <c r="I1406" s="73">
        <v>22.7</v>
      </c>
      <c r="J1406" s="85">
        <f t="shared" si="183"/>
        <v>123689.61781624821</v>
      </c>
      <c r="K1406" s="57">
        <v>22.7</v>
      </c>
      <c r="L1406" s="86">
        <f>IF($K1406&gt;$G$20,IF('Silo Levels'!$L$30="Pumping",((PI()*((($C$19+$G$20)-$K1406)*($O$20/($O$19/2)))^2*((($O$20+$G$20)-$K1406))/3)*$L$1177)+(((PI()*((($C$19+$G$20)-$K1406)*($O$20/($O$19/2)))^2*(((($C$19+$G$20)-$K1406)*($O$20/($O$19/2)))*$AZ$23))/3)*$L$1177),(((PI()*((($C$19+$G$20)-$K1406)*($O$20/($O$19/2)))^2*((($O$20+$G$20)-$K1406)/3))*$L$1177)-((PI()*((($C$19+$G$20)-$K1406)*($O$20/($O$19/2)))^2*(((($C$19+$G$20)-$K1406)*($O$20/($O$19/2)))*$AZ$23)/3)*$L$1177))),IF('Silo Levels'!$L$30="Pumping",(($D$18*$L$1177)+((PI()*(($C$21/2)^2)*($G$20-$K1406))*$L$1177))+((($D$18+$H$18)/3)*$BE$23)+(((PI()*($C$21/2)^2*(($C$21/2)*$AZ$23))/3)*$L$1177),(($D$18*$L$1177)+((PI()*(($C$21/2)^2)*($G$20-$K1406))*$L$1177))+((($D$18+$H$18)/3)*$BE$23)-(((PI()*($C$21/2)^2*(($C$21/2)*$AZ$23))/3)*$L$1177)))</f>
        <v>119660.37814630597</v>
      </c>
      <c r="M1406" s="73"/>
      <c r="N1406" s="73"/>
      <c r="O1406" s="73"/>
      <c r="P1406" s="73"/>
      <c r="Q1406" s="73"/>
      <c r="R1406" s="73"/>
      <c r="S1406" s="73"/>
      <c r="T1406" s="73"/>
      <c r="U1406" s="73"/>
      <c r="V1406" s="73"/>
      <c r="W1406" s="73"/>
      <c r="X1406" s="73"/>
      <c r="Y1406" s="73"/>
      <c r="Z1406" s="73"/>
      <c r="AA1406" s="73"/>
      <c r="AB1406" s="73"/>
      <c r="AC1406" s="73"/>
      <c r="AD1406" s="73"/>
      <c r="AE1406" s="73"/>
      <c r="AF1406" s="73"/>
      <c r="AG1406" s="73"/>
      <c r="AH1406" s="73"/>
      <c r="AI1406" s="73"/>
      <c r="AJ1406" s="73"/>
    </row>
    <row r="1407" spans="1:36" x14ac:dyDescent="0.3">
      <c r="A1407">
        <v>22.8</v>
      </c>
      <c r="B1407" s="85">
        <f t="shared" si="181"/>
        <v>117893.80183701676</v>
      </c>
      <c r="C1407" s="57">
        <v>22.8</v>
      </c>
      <c r="D1407" s="86">
        <f>IF($C1407&gt;$G$20,IF('Silo Levels'!$L$28="Pumping",((PI()*((($C$19+$G$20)-$C1407)*($O$20/($O$19/2)))^2*((($O$20+$G$20)-$C1407))/3)*$D$1177)+(((PI()*((($C$19+$G$20)-$C1407)*($O$20/($O$19/2)))^2*(((($C$19+$G$20)-$C1407)*($O$20/($O$19/2)))*$AZ$21))/3)*$D$1177),(((PI()*((($C$19+$G$20)-$C1407)*($O$20/($O$19/2)))^2*((($O$20+$G$20)-$C1407)/3))*$D$1177)-((PI()*((($C$19+$G$20)-$C1407)*($O$20/($O$19/2)))^2*(((($C$19+$G$20)-$C1407)*($O$20/($O$19/2)))*$AZ$21)/3)*$D$1177))),IF('Silo Levels'!$L$28="Pumping",(($D$18*$D$1177)+((PI()*(($C$21/2)^2)*($G$20-$C1407))*$D$1177))+((($D$18+$H$18)/3)*$BE$21)+(((PI()*($C$21/2)^2*(($C$21/2)*$AZ$21))/3)*$D$1177),(($D$18*$D$1177)+((PI()*(($C$21/2)^2)*($G$20-$C1407))*$D$1177))+((($D$18+$H$18)/3)*$BE$21)-(((PI()*($C$21/2)^2*(($C$21/2)*$AZ$21))/3)*$D$1177)))</f>
        <v>114043.63948573862</v>
      </c>
      <c r="E1407" s="73">
        <v>22.8</v>
      </c>
      <c r="F1407" s="85">
        <f t="shared" si="182"/>
        <v>119342.76426281028</v>
      </c>
      <c r="G1407" s="57">
        <v>22.8</v>
      </c>
      <c r="H1407" s="86">
        <f>IF($G1407&gt;$G$20,IF('Silo Levels'!$L$29="Pumping",((PI()*((($C$19+$G$20)-$G1407)*($O$20/($O$19/2)))^2*((($O$20+$G$20)-$G1407))/3)*$H$1177)+(((PI()*((($C$19+$G$20)-$G1407)*($O$20/($O$19/2)))^2*(((($C$19+$G$20)-$G1407)*($O$20/($O$19/2)))*$AZ$22))/3)*$H$1177),(((PI()*((($C$19+$G$20)-$G1407)*($O$20/($O$19/2)))^2*((($O$20+$G$20)-$G1407)/3))*$H$1177)-((PI()*((($C$19+$G$20)-$G1407)*($O$20/($O$19/2)))^2*(((($C$19+$G$20)-$G1407)*($O$20/($O$19/2)))*$AZ$22)/3)*$H$1177))),IF('Silo Levels'!$L$29="Pumping",(($D$18*$H$1177)+((PI()*(($C$21/2)^2)*($G$20-$G1407))*$H$1177))+((($D$18+$H$18)/3)*$BE$22)+(((PI()*($C$21/2)^2*(($C$21/2)*$AZ$22))/3)*$H$1177),(($D$18*$H$1177)+((PI()*(($C$21/2)^2)*($G$20-$G1407))*$H$1177))+((($D$18+$H$18)/3)*$BE$22)-(((PI()*($C$21/2)^2*(($C$21/2)*$AZ$22))/3)*$H$1177)))</f>
        <v>115444.47488214116</v>
      </c>
      <c r="I1407" s="73">
        <v>22.8</v>
      </c>
      <c r="J1407" s="85">
        <f t="shared" si="183"/>
        <v>123285.28993299267</v>
      </c>
      <c r="K1407" s="57">
        <v>22.8</v>
      </c>
      <c r="L1407" s="86">
        <f>IF($K1407&gt;$G$20,IF('Silo Levels'!$L$30="Pumping",((PI()*((($C$19+$G$20)-$K1407)*($O$20/($O$19/2)))^2*((($O$20+$G$20)-$K1407))/3)*$L$1177)+(((PI()*((($C$19+$G$20)-$K1407)*($O$20/($O$19/2)))^2*(((($C$19+$G$20)-$K1407)*($O$20/($O$19/2)))*$AZ$23))/3)*$L$1177),(((PI()*((($C$19+$G$20)-$K1407)*($O$20/($O$19/2)))^2*((($O$20+$G$20)-$K1407)/3))*$L$1177)-((PI()*((($C$19+$G$20)-$K1407)*($O$20/($O$19/2)))^2*(((($C$19+$G$20)-$K1407)*($O$20/($O$19/2)))*$AZ$23)/3)*$L$1177))),IF('Silo Levels'!$L$30="Pumping",(($D$18*$L$1177)+((PI()*(($C$21/2)^2)*($G$20-$K1407))*$L$1177))+((($D$18+$H$18)/3)*$BE$23)+(((PI()*($C$21/2)^2*(($C$21/2)*$AZ$23))/3)*$L$1177),(($D$18*$L$1177)+((PI()*(($C$21/2)^2)*($G$20-$K1407))*$L$1177))+((($D$18+$H$18)/3)*$BE$23)-(((PI()*($C$21/2)^2*(($C$21/2)*$AZ$23))/3)*$L$1177)))</f>
        <v>119256.05026305043</v>
      </c>
      <c r="M1407" s="73"/>
      <c r="N1407" s="73"/>
      <c r="O1407" s="73"/>
      <c r="P1407" s="73"/>
      <c r="Q1407" s="73"/>
      <c r="R1407" s="73"/>
      <c r="S1407" s="73"/>
      <c r="T1407" s="73"/>
      <c r="U1407" s="73"/>
      <c r="V1407" s="73"/>
      <c r="W1407" s="73"/>
      <c r="X1407" s="73"/>
      <c r="Y1407" s="73"/>
      <c r="Z1407" s="73"/>
      <c r="AA1407" s="73"/>
      <c r="AB1407" s="73"/>
      <c r="AC1407" s="73"/>
      <c r="AD1407" s="73"/>
      <c r="AE1407" s="73"/>
      <c r="AF1407" s="73"/>
      <c r="AG1407" s="73"/>
      <c r="AH1407" s="73"/>
      <c r="AI1407" s="73"/>
      <c r="AJ1407" s="73"/>
    </row>
    <row r="1408" spans="1:36" x14ac:dyDescent="0.3">
      <c r="A1408">
        <v>22.9</v>
      </c>
      <c r="B1408" s="85">
        <f t="shared" si="181"/>
        <v>117507.44408190592</v>
      </c>
      <c r="C1408" s="57">
        <v>22.9</v>
      </c>
      <c r="D1408" s="86">
        <f>IF($C1408&gt;$G$20,IF('Silo Levels'!$L$28="Pumping",((PI()*((($C$19+$G$20)-$C1408)*($O$20/($O$19/2)))^2*((($O$20+$G$20)-$C1408))/3)*$D$1177)+(((PI()*((($C$19+$G$20)-$C1408)*($O$20/($O$19/2)))^2*(((($C$19+$G$20)-$C1408)*($O$20/($O$19/2)))*$AZ$21))/3)*$D$1177),(((PI()*((($C$19+$G$20)-$C1408)*($O$20/($O$19/2)))^2*((($O$20+$G$20)-$C1408)/3))*$D$1177)-((PI()*((($C$19+$G$20)-$C1408)*($O$20/($O$19/2)))^2*(((($C$19+$G$20)-$C1408)*($O$20/($O$19/2)))*$AZ$21)/3)*$D$1177))),IF('Silo Levels'!$L$28="Pumping",(($D$18*$D$1177)+((PI()*(($C$21/2)^2)*($G$20-$C1408))*$D$1177))+((($D$18+$H$18)/3)*$BE$21)+(((PI()*($C$21/2)^2*(($C$21/2)*$AZ$21))/3)*$D$1177),(($D$18*$D$1177)+((PI()*(($C$21/2)^2)*($G$20-$C1408))*$D$1177))+((($D$18+$H$18)/3)*$BE$21)-(((PI()*($C$21/2)^2*(($C$21/2)*$AZ$21))/3)*$D$1177)))</f>
        <v>113657.28173062779</v>
      </c>
      <c r="E1408" s="73">
        <v>22.9</v>
      </c>
      <c r="F1408" s="85">
        <f t="shared" si="182"/>
        <v>118951.57703576057</v>
      </c>
      <c r="G1408" s="57">
        <v>22.9</v>
      </c>
      <c r="H1408" s="86">
        <f>IF($G1408&gt;$G$20,IF('Silo Levels'!$L$29="Pumping",((PI()*((($C$19+$G$20)-$G1408)*($O$20/($O$19/2)))^2*((($O$20+$G$20)-$G1408))/3)*$H$1177)+(((PI()*((($C$19+$G$20)-$G1408)*($O$20/($O$19/2)))^2*(((($C$19+$G$20)-$G1408)*($O$20/($O$19/2)))*$AZ$22))/3)*$H$1177),(((PI()*((($C$19+$G$20)-$G1408)*($O$20/($O$19/2)))^2*((($O$20+$G$20)-$G1408)/3))*$H$1177)-((PI()*((($C$19+$G$20)-$G1408)*($O$20/($O$19/2)))^2*(((($C$19+$G$20)-$G1408)*($O$20/($O$19/2)))*$AZ$22)/3)*$H$1177))),IF('Silo Levels'!$L$29="Pumping",(($D$18*$H$1177)+((PI()*(($C$21/2)^2)*($G$20-$G1408))*$H$1177))+((($D$18+$H$18)/3)*$BE$22)+(((PI()*($C$21/2)^2*(($C$21/2)*$AZ$22))/3)*$H$1177),(($D$18*$H$1177)+((PI()*(($C$21/2)^2)*($G$20-$G1408))*$H$1177))+((($D$18+$H$18)/3)*$BE$22)-(((PI()*($C$21/2)^2*(($C$21/2)*$AZ$22))/3)*$H$1177)))</f>
        <v>115053.28765509145</v>
      </c>
      <c r="I1408" s="73">
        <v>22.9</v>
      </c>
      <c r="J1408" s="85">
        <f t="shared" si="183"/>
        <v>122880.96204973715</v>
      </c>
      <c r="K1408" s="57">
        <v>22.9</v>
      </c>
      <c r="L1408" s="86">
        <f>IF($K1408&gt;$G$20,IF('Silo Levels'!$L$30="Pumping",((PI()*((($C$19+$G$20)-$K1408)*($O$20/($O$19/2)))^2*((($O$20+$G$20)-$K1408))/3)*$L$1177)+(((PI()*((($C$19+$G$20)-$K1408)*($O$20/($O$19/2)))^2*(((($C$19+$G$20)-$K1408)*($O$20/($O$19/2)))*$AZ$23))/3)*$L$1177),(((PI()*((($C$19+$G$20)-$K1408)*($O$20/($O$19/2)))^2*((($O$20+$G$20)-$K1408)/3))*$L$1177)-((PI()*((($C$19+$G$20)-$K1408)*($O$20/($O$19/2)))^2*(((($C$19+$G$20)-$K1408)*($O$20/($O$19/2)))*$AZ$23)/3)*$L$1177))),IF('Silo Levels'!$L$30="Pumping",(($D$18*$L$1177)+((PI()*(($C$21/2)^2)*($G$20-$K1408))*$L$1177))+((($D$18+$H$18)/3)*$BE$23)+(((PI()*($C$21/2)^2*(($C$21/2)*$AZ$23))/3)*$L$1177),(($D$18*$L$1177)+((PI()*(($C$21/2)^2)*($G$20-$K1408))*$L$1177))+((($D$18+$H$18)/3)*$BE$23)-(((PI()*($C$21/2)^2*(($C$21/2)*$AZ$23))/3)*$L$1177)))</f>
        <v>118851.72237979491</v>
      </c>
      <c r="M1408" s="73"/>
      <c r="N1408" s="73"/>
      <c r="O1408" s="73"/>
      <c r="P1408" s="73"/>
      <c r="Q1408" s="73"/>
      <c r="R1408" s="73"/>
      <c r="S1408" s="73"/>
      <c r="T1408" s="73"/>
      <c r="U1408" s="73"/>
      <c r="V1408" s="73"/>
      <c r="W1408" s="73"/>
      <c r="X1408" s="73"/>
      <c r="Y1408" s="73"/>
      <c r="Z1408" s="73"/>
      <c r="AA1408" s="73"/>
      <c r="AB1408" s="73"/>
      <c r="AC1408" s="73"/>
      <c r="AD1408" s="73"/>
      <c r="AE1408" s="73"/>
      <c r="AF1408" s="73"/>
      <c r="AG1408" s="73"/>
      <c r="AH1408" s="73"/>
      <c r="AI1408" s="73"/>
      <c r="AJ1408" s="73"/>
    </row>
    <row r="1409" spans="1:36" x14ac:dyDescent="0.3">
      <c r="A1409">
        <v>23</v>
      </c>
      <c r="B1409" s="85">
        <f t="shared" si="181"/>
        <v>117121.08632679509</v>
      </c>
      <c r="C1409" s="57">
        <v>23</v>
      </c>
      <c r="D1409" s="86">
        <f>IF($C1409&gt;$G$20,IF('Silo Levels'!$L$28="Pumping",((PI()*((($C$19+$G$20)-$C1409)*($O$20/($O$19/2)))^2*((($O$20+$G$20)-$C1409))/3)*$D$1177)+(((PI()*((($C$19+$G$20)-$C1409)*($O$20/($O$19/2)))^2*(((($C$19+$G$20)-$C1409)*($O$20/($O$19/2)))*$AZ$21))/3)*$D$1177),(((PI()*((($C$19+$G$20)-$C1409)*($O$20/($O$19/2)))^2*((($O$20+$G$20)-$C1409)/3))*$D$1177)-((PI()*((($C$19+$G$20)-$C1409)*($O$20/($O$19/2)))^2*(((($C$19+$G$20)-$C1409)*($O$20/($O$19/2)))*$AZ$21)/3)*$D$1177))),IF('Silo Levels'!$L$28="Pumping",(($D$18*$D$1177)+((PI()*(($C$21/2)^2)*($G$20-$C1409))*$D$1177))+((($D$18+$H$18)/3)*$BE$21)+(((PI()*($C$21/2)^2*(($C$21/2)*$AZ$21))/3)*$D$1177),(($D$18*$D$1177)+((PI()*(($C$21/2)^2)*($G$20-$C1409))*$D$1177))+((($D$18+$H$18)/3)*$BE$21)-(((PI()*($C$21/2)^2*(($C$21/2)*$AZ$21))/3)*$D$1177)))</f>
        <v>113270.92397551695</v>
      </c>
      <c r="E1409" s="73">
        <v>23</v>
      </c>
      <c r="F1409" s="85">
        <f t="shared" si="182"/>
        <v>118560.38980871084</v>
      </c>
      <c r="G1409" s="57">
        <v>23</v>
      </c>
      <c r="H1409" s="86">
        <f>IF($G1409&gt;$G$20,IF('Silo Levels'!$L$29="Pumping",((PI()*((($C$19+$G$20)-$G1409)*($O$20/($O$19/2)))^2*((($O$20+$G$20)-$G1409))/3)*$H$1177)+(((PI()*((($C$19+$G$20)-$G1409)*($O$20/($O$19/2)))^2*(((($C$19+$G$20)-$G1409)*($O$20/($O$19/2)))*$AZ$22))/3)*$H$1177),(((PI()*((($C$19+$G$20)-$G1409)*($O$20/($O$19/2)))^2*((($O$20+$G$20)-$G1409)/3))*$H$1177)-((PI()*((($C$19+$G$20)-$G1409)*($O$20/($O$19/2)))^2*(((($C$19+$G$20)-$G1409)*($O$20/($O$19/2)))*$AZ$22)/3)*$H$1177))),IF('Silo Levels'!$L$29="Pumping",(($D$18*$H$1177)+((PI()*(($C$21/2)^2)*($G$20-$G1409))*$H$1177))+((($D$18+$H$18)/3)*$BE$22)+(((PI()*($C$21/2)^2*(($C$21/2)*$AZ$22))/3)*$H$1177),(($D$18*$H$1177)+((PI()*(($C$21/2)^2)*($G$20-$G1409))*$H$1177))+((($D$18+$H$18)/3)*$BE$22)-(((PI()*($C$21/2)^2*(($C$21/2)*$AZ$22))/3)*$H$1177)))</f>
        <v>114662.10042804173</v>
      </c>
      <c r="I1409" s="73">
        <v>23</v>
      </c>
      <c r="J1409" s="85">
        <f t="shared" si="183"/>
        <v>122476.63416648163</v>
      </c>
      <c r="K1409" s="57">
        <v>23</v>
      </c>
      <c r="L1409" s="86">
        <f>IF($K1409&gt;$G$20,IF('Silo Levels'!$L$30="Pumping",((PI()*((($C$19+$G$20)-$K1409)*($O$20/($O$19/2)))^2*((($O$20+$G$20)-$K1409))/3)*$L$1177)+(((PI()*((($C$19+$G$20)-$K1409)*($O$20/($O$19/2)))^2*(((($C$19+$G$20)-$K1409)*($O$20/($O$19/2)))*$AZ$23))/3)*$L$1177),(((PI()*((($C$19+$G$20)-$K1409)*($O$20/($O$19/2)))^2*((($O$20+$G$20)-$K1409)/3))*$L$1177)-((PI()*((($C$19+$G$20)-$K1409)*($O$20/($O$19/2)))^2*(((($C$19+$G$20)-$K1409)*($O$20/($O$19/2)))*$AZ$23)/3)*$L$1177))),IF('Silo Levels'!$L$30="Pumping",(($D$18*$L$1177)+((PI()*(($C$21/2)^2)*($G$20-$K1409))*$L$1177))+((($D$18+$H$18)/3)*$BE$23)+(((PI()*($C$21/2)^2*(($C$21/2)*$AZ$23))/3)*$L$1177),(($D$18*$L$1177)+((PI()*(($C$21/2)^2)*($G$20-$K1409))*$L$1177))+((($D$18+$H$18)/3)*$BE$23)-(((PI()*($C$21/2)^2*(($C$21/2)*$AZ$23))/3)*$L$1177)))</f>
        <v>118447.39449653939</v>
      </c>
      <c r="M1409" s="73"/>
      <c r="N1409" s="73"/>
      <c r="O1409" s="73"/>
      <c r="P1409" s="73"/>
      <c r="Q1409" s="73"/>
      <c r="R1409" s="73"/>
      <c r="S1409" s="73"/>
      <c r="T1409" s="73"/>
      <c r="U1409" s="73"/>
      <c r="V1409" s="73"/>
      <c r="W1409" s="73"/>
      <c r="X1409" s="73"/>
      <c r="Y1409" s="73"/>
      <c r="Z1409" s="73"/>
      <c r="AA1409" s="73"/>
      <c r="AB1409" s="73"/>
      <c r="AC1409" s="73"/>
      <c r="AD1409" s="73"/>
      <c r="AE1409" s="73"/>
      <c r="AF1409" s="73"/>
      <c r="AG1409" s="73"/>
      <c r="AH1409" s="73"/>
      <c r="AI1409" s="73"/>
      <c r="AJ1409" s="73"/>
    </row>
    <row r="1410" spans="1:36" x14ac:dyDescent="0.3">
      <c r="A1410">
        <v>23.1</v>
      </c>
      <c r="B1410" s="85">
        <f t="shared" si="181"/>
        <v>116734.72857168425</v>
      </c>
      <c r="C1410" s="57">
        <v>23.1</v>
      </c>
      <c r="D1410" s="86">
        <f>IF($C1410&gt;$G$20,IF('Silo Levels'!$L$28="Pumping",((PI()*((($C$19+$G$20)-$C1410)*($O$20/($O$19/2)))^2*((($O$20+$G$20)-$C1410))/3)*$D$1177)+(((PI()*((($C$19+$G$20)-$C1410)*($O$20/($O$19/2)))^2*(((($C$19+$G$20)-$C1410)*($O$20/($O$19/2)))*$AZ$21))/3)*$D$1177),(((PI()*((($C$19+$G$20)-$C1410)*($O$20/($O$19/2)))^2*((($O$20+$G$20)-$C1410)/3))*$D$1177)-((PI()*((($C$19+$G$20)-$C1410)*($O$20/($O$19/2)))^2*(((($C$19+$G$20)-$C1410)*($O$20/($O$19/2)))*$AZ$21)/3)*$D$1177))),IF('Silo Levels'!$L$28="Pumping",(($D$18*$D$1177)+((PI()*(($C$21/2)^2)*($G$20-$C1410))*$D$1177))+((($D$18+$H$18)/3)*$BE$21)+(((PI()*($C$21/2)^2*(($C$21/2)*$AZ$21))/3)*$D$1177),(($D$18*$D$1177)+((PI()*(($C$21/2)^2)*($G$20-$C1410))*$D$1177))+((($D$18+$H$18)/3)*$BE$21)-(((PI()*($C$21/2)^2*(($C$21/2)*$AZ$21))/3)*$D$1177)))</f>
        <v>112884.56622040611</v>
      </c>
      <c r="E1410" s="73">
        <v>23.1</v>
      </c>
      <c r="F1410" s="85">
        <f t="shared" si="182"/>
        <v>118169.20258166111</v>
      </c>
      <c r="G1410" s="57">
        <v>23.1</v>
      </c>
      <c r="H1410" s="86">
        <f>IF($G1410&gt;$G$20,IF('Silo Levels'!$L$29="Pumping",((PI()*((($C$19+$G$20)-$G1410)*($O$20/($O$19/2)))^2*((($O$20+$G$20)-$G1410))/3)*$H$1177)+(((PI()*((($C$19+$G$20)-$G1410)*($O$20/($O$19/2)))^2*(((($C$19+$G$20)-$G1410)*($O$20/($O$19/2)))*$AZ$22))/3)*$H$1177),(((PI()*((($C$19+$G$20)-$G1410)*($O$20/($O$19/2)))^2*((($O$20+$G$20)-$G1410)/3))*$H$1177)-((PI()*((($C$19+$G$20)-$G1410)*($O$20/($O$19/2)))^2*(((($C$19+$G$20)-$G1410)*($O$20/($O$19/2)))*$AZ$22)/3)*$H$1177))),IF('Silo Levels'!$L$29="Pumping",(($D$18*$H$1177)+((PI()*(($C$21/2)^2)*($G$20-$G1410))*$H$1177))+((($D$18+$H$18)/3)*$BE$22)+(((PI()*($C$21/2)^2*(($C$21/2)*$AZ$22))/3)*$H$1177),(($D$18*$H$1177)+((PI()*(($C$21/2)^2)*($G$20-$G1410))*$H$1177))+((($D$18+$H$18)/3)*$BE$22)-(((PI()*($C$21/2)^2*(($C$21/2)*$AZ$22))/3)*$H$1177)))</f>
        <v>114270.913200992</v>
      </c>
      <c r="I1410" s="73">
        <v>23.1</v>
      </c>
      <c r="J1410" s="85">
        <f t="shared" si="183"/>
        <v>122072.30628322609</v>
      </c>
      <c r="K1410" s="57">
        <v>23.1</v>
      </c>
      <c r="L1410" s="86">
        <f>IF($K1410&gt;$G$20,IF('Silo Levels'!$L$30="Pumping",((PI()*((($C$19+$G$20)-$K1410)*($O$20/($O$19/2)))^2*((($O$20+$G$20)-$K1410))/3)*$L$1177)+(((PI()*((($C$19+$G$20)-$K1410)*($O$20/($O$19/2)))^2*(((($C$19+$G$20)-$K1410)*($O$20/($O$19/2)))*$AZ$23))/3)*$L$1177),(((PI()*((($C$19+$G$20)-$K1410)*($O$20/($O$19/2)))^2*((($O$20+$G$20)-$K1410)/3))*$L$1177)-((PI()*((($C$19+$G$20)-$K1410)*($O$20/($O$19/2)))^2*(((($C$19+$G$20)-$K1410)*($O$20/($O$19/2)))*$AZ$23)/3)*$L$1177))),IF('Silo Levels'!$L$30="Pumping",(($D$18*$L$1177)+((PI()*(($C$21/2)^2)*($G$20-$K1410))*$L$1177))+((($D$18+$H$18)/3)*$BE$23)+(((PI()*($C$21/2)^2*(($C$21/2)*$AZ$23))/3)*$L$1177),(($D$18*$L$1177)+((PI()*(($C$21/2)^2)*($G$20-$K1410))*$L$1177))+((($D$18+$H$18)/3)*$BE$23)-(((PI()*($C$21/2)^2*(($C$21/2)*$AZ$23))/3)*$L$1177)))</f>
        <v>118043.06661328385</v>
      </c>
      <c r="M1410" s="73"/>
      <c r="N1410" s="73"/>
      <c r="O1410" s="73"/>
      <c r="P1410" s="73"/>
      <c r="Q1410" s="73"/>
      <c r="R1410" s="73"/>
      <c r="S1410" s="73"/>
      <c r="T1410" s="73"/>
      <c r="U1410" s="73"/>
      <c r="V1410" s="73"/>
      <c r="W1410" s="73"/>
      <c r="X1410" s="73"/>
      <c r="Y1410" s="73"/>
      <c r="Z1410" s="73"/>
      <c r="AA1410" s="73"/>
      <c r="AB1410" s="73"/>
      <c r="AC1410" s="73"/>
      <c r="AD1410" s="73"/>
      <c r="AE1410" s="73"/>
      <c r="AF1410" s="73"/>
      <c r="AG1410" s="73"/>
      <c r="AH1410" s="73"/>
      <c r="AI1410" s="73"/>
      <c r="AJ1410" s="73"/>
    </row>
    <row r="1411" spans="1:36" x14ac:dyDescent="0.3">
      <c r="A1411">
        <v>23.2</v>
      </c>
      <c r="B1411" s="85">
        <f t="shared" si="181"/>
        <v>116348.37081657341</v>
      </c>
      <c r="C1411" s="57">
        <v>23.2</v>
      </c>
      <c r="D1411" s="86">
        <f>IF($C1411&gt;$G$20,IF('Silo Levels'!$L$28="Pumping",((PI()*((($C$19+$G$20)-$C1411)*($O$20/($O$19/2)))^2*((($O$20+$G$20)-$C1411))/3)*$D$1177)+(((PI()*((($C$19+$G$20)-$C1411)*($O$20/($O$19/2)))^2*(((($C$19+$G$20)-$C1411)*($O$20/($O$19/2)))*$AZ$21))/3)*$D$1177),(((PI()*((($C$19+$G$20)-$C1411)*($O$20/($O$19/2)))^2*((($O$20+$G$20)-$C1411)/3))*$D$1177)-((PI()*((($C$19+$G$20)-$C1411)*($O$20/($O$19/2)))^2*(((($C$19+$G$20)-$C1411)*($O$20/($O$19/2)))*$AZ$21)/3)*$D$1177))),IF('Silo Levels'!$L$28="Pumping",(($D$18*$D$1177)+((PI()*(($C$21/2)^2)*($G$20-$C1411))*$D$1177))+((($D$18+$H$18)/3)*$BE$21)+(((PI()*($C$21/2)^2*(($C$21/2)*$AZ$21))/3)*$D$1177),(($D$18*$D$1177)+((PI()*(($C$21/2)^2)*($G$20-$C1411))*$D$1177))+((($D$18+$H$18)/3)*$BE$21)-(((PI()*($C$21/2)^2*(($C$21/2)*$AZ$21))/3)*$D$1177)))</f>
        <v>112498.20846529528</v>
      </c>
      <c r="E1411" s="73">
        <v>23.2</v>
      </c>
      <c r="F1411" s="85">
        <f t="shared" si="182"/>
        <v>117778.0153546114</v>
      </c>
      <c r="G1411" s="57">
        <v>23.2</v>
      </c>
      <c r="H1411" s="86">
        <f>IF($G1411&gt;$G$20,IF('Silo Levels'!$L$29="Pumping",((PI()*((($C$19+$G$20)-$G1411)*($O$20/($O$19/2)))^2*((($O$20+$G$20)-$G1411))/3)*$H$1177)+(((PI()*((($C$19+$G$20)-$G1411)*($O$20/($O$19/2)))^2*(((($C$19+$G$20)-$G1411)*($O$20/($O$19/2)))*$AZ$22))/3)*$H$1177),(((PI()*((($C$19+$G$20)-$G1411)*($O$20/($O$19/2)))^2*((($O$20+$G$20)-$G1411)/3))*$H$1177)-((PI()*((($C$19+$G$20)-$G1411)*($O$20/($O$19/2)))^2*(((($C$19+$G$20)-$G1411)*($O$20/($O$19/2)))*$AZ$22)/3)*$H$1177))),IF('Silo Levels'!$L$29="Pumping",(($D$18*$H$1177)+((PI()*(($C$21/2)^2)*($G$20-$G1411))*$H$1177))+((($D$18+$H$18)/3)*$BE$22)+(((PI()*($C$21/2)^2*(($C$21/2)*$AZ$22))/3)*$H$1177),(($D$18*$H$1177)+((PI()*(($C$21/2)^2)*($G$20-$G1411))*$H$1177))+((($D$18+$H$18)/3)*$BE$22)-(((PI()*($C$21/2)^2*(($C$21/2)*$AZ$22))/3)*$H$1177)))</f>
        <v>113879.72597394229</v>
      </c>
      <c r="I1411" s="73">
        <v>23.2</v>
      </c>
      <c r="J1411" s="85">
        <f t="shared" si="183"/>
        <v>121667.97839997057</v>
      </c>
      <c r="K1411" s="57">
        <v>23.2</v>
      </c>
      <c r="L1411" s="86">
        <f>IF($K1411&gt;$G$20,IF('Silo Levels'!$L$30="Pumping",((PI()*((($C$19+$G$20)-$K1411)*($O$20/($O$19/2)))^2*((($O$20+$G$20)-$K1411))/3)*$L$1177)+(((PI()*((($C$19+$G$20)-$K1411)*($O$20/($O$19/2)))^2*(((($C$19+$G$20)-$K1411)*($O$20/($O$19/2)))*$AZ$23))/3)*$L$1177),(((PI()*((($C$19+$G$20)-$K1411)*($O$20/($O$19/2)))^2*((($O$20+$G$20)-$K1411)/3))*$L$1177)-((PI()*((($C$19+$G$20)-$K1411)*($O$20/($O$19/2)))^2*(((($C$19+$G$20)-$K1411)*($O$20/($O$19/2)))*$AZ$23)/3)*$L$1177))),IF('Silo Levels'!$L$30="Pumping",(($D$18*$L$1177)+((PI()*(($C$21/2)^2)*($G$20-$K1411))*$L$1177))+((($D$18+$H$18)/3)*$BE$23)+(((PI()*($C$21/2)^2*(($C$21/2)*$AZ$23))/3)*$L$1177),(($D$18*$L$1177)+((PI()*(($C$21/2)^2)*($G$20-$K1411))*$L$1177))+((($D$18+$H$18)/3)*$BE$23)-(((PI()*($C$21/2)^2*(($C$21/2)*$AZ$23))/3)*$L$1177)))</f>
        <v>117638.73873002833</v>
      </c>
      <c r="M1411" s="73"/>
      <c r="N1411" s="73"/>
      <c r="O1411" s="73"/>
      <c r="P1411" s="73"/>
      <c r="Q1411" s="73"/>
      <c r="R1411" s="73"/>
      <c r="S1411" s="73"/>
      <c r="T1411" s="73"/>
      <c r="U1411" s="73"/>
      <c r="V1411" s="73"/>
      <c r="W1411" s="73"/>
      <c r="X1411" s="73"/>
      <c r="Y1411" s="73"/>
      <c r="Z1411" s="73"/>
      <c r="AA1411" s="73"/>
      <c r="AB1411" s="73"/>
      <c r="AC1411" s="73"/>
      <c r="AD1411" s="73"/>
      <c r="AE1411" s="73"/>
      <c r="AF1411" s="73"/>
      <c r="AG1411" s="73"/>
      <c r="AH1411" s="73"/>
      <c r="AI1411" s="73"/>
      <c r="AJ1411" s="73"/>
    </row>
    <row r="1412" spans="1:36" x14ac:dyDescent="0.3">
      <c r="A1412">
        <v>23.3</v>
      </c>
      <c r="B1412" s="85">
        <f t="shared" si="181"/>
        <v>115962.01306146257</v>
      </c>
      <c r="C1412" s="57">
        <v>23.3</v>
      </c>
      <c r="D1412" s="86">
        <f>IF($C1412&gt;$G$20,IF('Silo Levels'!$L$28="Pumping",((PI()*((($C$19+$G$20)-$C1412)*($O$20/($O$19/2)))^2*((($O$20+$G$20)-$C1412))/3)*$D$1177)+(((PI()*((($C$19+$G$20)-$C1412)*($O$20/($O$19/2)))^2*(((($C$19+$G$20)-$C1412)*($O$20/($O$19/2)))*$AZ$21))/3)*$D$1177),(((PI()*((($C$19+$G$20)-$C1412)*($O$20/($O$19/2)))^2*((($O$20+$G$20)-$C1412)/3))*$D$1177)-((PI()*((($C$19+$G$20)-$C1412)*($O$20/($O$19/2)))^2*(((($C$19+$G$20)-$C1412)*($O$20/($O$19/2)))*$AZ$21)/3)*$D$1177))),IF('Silo Levels'!$L$28="Pumping",(($D$18*$D$1177)+((PI()*(($C$21/2)^2)*($G$20-$C1412))*$D$1177))+((($D$18+$H$18)/3)*$BE$21)+(((PI()*($C$21/2)^2*(($C$21/2)*$AZ$21))/3)*$D$1177),(($D$18*$D$1177)+((PI()*(($C$21/2)^2)*($G$20-$C1412))*$D$1177))+((($D$18+$H$18)/3)*$BE$21)-(((PI()*($C$21/2)^2*(($C$21/2)*$AZ$21))/3)*$D$1177)))</f>
        <v>112111.85071018443</v>
      </c>
      <c r="E1412" s="73">
        <v>23.3</v>
      </c>
      <c r="F1412" s="85">
        <f t="shared" si="182"/>
        <v>117386.82812756166</v>
      </c>
      <c r="G1412" s="57">
        <v>23.3</v>
      </c>
      <c r="H1412" s="86">
        <f>IF($G1412&gt;$G$20,IF('Silo Levels'!$L$29="Pumping",((PI()*((($C$19+$G$20)-$G1412)*($O$20/($O$19/2)))^2*((($O$20+$G$20)-$G1412))/3)*$H$1177)+(((PI()*((($C$19+$G$20)-$G1412)*($O$20/($O$19/2)))^2*(((($C$19+$G$20)-$G1412)*($O$20/($O$19/2)))*$AZ$22))/3)*$H$1177),(((PI()*((($C$19+$G$20)-$G1412)*($O$20/($O$19/2)))^2*((($O$20+$G$20)-$G1412)/3))*$H$1177)-((PI()*((($C$19+$G$20)-$G1412)*($O$20/($O$19/2)))^2*(((($C$19+$G$20)-$G1412)*($O$20/($O$19/2)))*$AZ$22)/3)*$H$1177))),IF('Silo Levels'!$L$29="Pumping",(($D$18*$H$1177)+((PI()*(($C$21/2)^2)*($G$20-$G1412))*$H$1177))+((($D$18+$H$18)/3)*$BE$22)+(((PI()*($C$21/2)^2*(($C$21/2)*$AZ$22))/3)*$H$1177),(($D$18*$H$1177)+((PI()*(($C$21/2)^2)*($G$20-$G1412))*$H$1177))+((($D$18+$H$18)/3)*$BE$22)-(((PI()*($C$21/2)^2*(($C$21/2)*$AZ$22))/3)*$H$1177)))</f>
        <v>113488.53874689255</v>
      </c>
      <c r="I1412" s="73">
        <v>23.3</v>
      </c>
      <c r="J1412" s="85">
        <f t="shared" si="183"/>
        <v>121263.65051671503</v>
      </c>
      <c r="K1412" s="57">
        <v>23.3</v>
      </c>
      <c r="L1412" s="86">
        <f>IF($K1412&gt;$G$20,IF('Silo Levels'!$L$30="Pumping",((PI()*((($C$19+$G$20)-$K1412)*($O$20/($O$19/2)))^2*((($O$20+$G$20)-$K1412))/3)*$L$1177)+(((PI()*((($C$19+$G$20)-$K1412)*($O$20/($O$19/2)))^2*(((($C$19+$G$20)-$K1412)*($O$20/($O$19/2)))*$AZ$23))/3)*$L$1177),(((PI()*((($C$19+$G$20)-$K1412)*($O$20/($O$19/2)))^2*((($O$20+$G$20)-$K1412)/3))*$L$1177)-((PI()*((($C$19+$G$20)-$K1412)*($O$20/($O$19/2)))^2*(((($C$19+$G$20)-$K1412)*($O$20/($O$19/2)))*$AZ$23)/3)*$L$1177))),IF('Silo Levels'!$L$30="Pumping",(($D$18*$L$1177)+((PI()*(($C$21/2)^2)*($G$20-$K1412))*$L$1177))+((($D$18+$H$18)/3)*$BE$23)+(((PI()*($C$21/2)^2*(($C$21/2)*$AZ$23))/3)*$L$1177),(($D$18*$L$1177)+((PI()*(($C$21/2)^2)*($G$20-$K1412))*$L$1177))+((($D$18+$H$18)/3)*$BE$23)-(((PI()*($C$21/2)^2*(($C$21/2)*$AZ$23))/3)*$L$1177)))</f>
        <v>117234.41084677279</v>
      </c>
      <c r="M1412" s="73"/>
      <c r="N1412" s="73"/>
      <c r="O1412" s="73"/>
      <c r="P1412" s="73"/>
      <c r="Q1412" s="73"/>
      <c r="R1412" s="73"/>
      <c r="S1412" s="73"/>
      <c r="T1412" s="73"/>
      <c r="U1412" s="73"/>
      <c r="V1412" s="73"/>
      <c r="W1412" s="73"/>
      <c r="X1412" s="73"/>
      <c r="Y1412" s="73"/>
      <c r="Z1412" s="73"/>
      <c r="AA1412" s="73"/>
      <c r="AB1412" s="73"/>
      <c r="AC1412" s="73"/>
      <c r="AD1412" s="73"/>
      <c r="AE1412" s="73"/>
      <c r="AF1412" s="73"/>
      <c r="AG1412" s="73"/>
      <c r="AH1412" s="73"/>
      <c r="AI1412" s="73"/>
      <c r="AJ1412" s="73"/>
    </row>
    <row r="1413" spans="1:36" x14ac:dyDescent="0.3">
      <c r="A1413">
        <v>23.4</v>
      </c>
      <c r="B1413" s="85">
        <f t="shared" si="181"/>
        <v>115575.65530635173</v>
      </c>
      <c r="C1413" s="57">
        <v>23.4</v>
      </c>
      <c r="D1413" s="86">
        <f>IF($C1413&gt;$G$20,IF('Silo Levels'!$L$28="Pumping",((PI()*((($C$19+$G$20)-$C1413)*($O$20/($O$19/2)))^2*((($O$20+$G$20)-$C1413))/3)*$D$1177)+(((PI()*((($C$19+$G$20)-$C1413)*($O$20/($O$19/2)))^2*(((($C$19+$G$20)-$C1413)*($O$20/($O$19/2)))*$AZ$21))/3)*$D$1177),(((PI()*((($C$19+$G$20)-$C1413)*($O$20/($O$19/2)))^2*((($O$20+$G$20)-$C1413)/3))*$D$1177)-((PI()*((($C$19+$G$20)-$C1413)*($O$20/($O$19/2)))^2*(((($C$19+$G$20)-$C1413)*($O$20/($O$19/2)))*$AZ$21)/3)*$D$1177))),IF('Silo Levels'!$L$28="Pumping",(($D$18*$D$1177)+((PI()*(($C$21/2)^2)*($G$20-$C1413))*$D$1177))+((($D$18+$H$18)/3)*$BE$21)+(((PI()*($C$21/2)^2*(($C$21/2)*$AZ$21))/3)*$D$1177),(($D$18*$D$1177)+((PI()*(($C$21/2)^2)*($G$20-$C1413))*$D$1177))+((($D$18+$H$18)/3)*$BE$21)-(((PI()*($C$21/2)^2*(($C$21/2)*$AZ$21))/3)*$D$1177)))</f>
        <v>111725.4929550736</v>
      </c>
      <c r="E1413" s="73">
        <v>23.4</v>
      </c>
      <c r="F1413" s="85">
        <f t="shared" si="182"/>
        <v>116995.64090051195</v>
      </c>
      <c r="G1413" s="57">
        <v>23.4</v>
      </c>
      <c r="H1413" s="86">
        <f>IF($G1413&gt;$G$20,IF('Silo Levels'!$L$29="Pumping",((PI()*((($C$19+$G$20)-$G1413)*($O$20/($O$19/2)))^2*((($O$20+$G$20)-$G1413))/3)*$H$1177)+(((PI()*((($C$19+$G$20)-$G1413)*($O$20/($O$19/2)))^2*(((($C$19+$G$20)-$G1413)*($O$20/($O$19/2)))*$AZ$22))/3)*$H$1177),(((PI()*((($C$19+$G$20)-$G1413)*($O$20/($O$19/2)))^2*((($O$20+$G$20)-$G1413)/3))*$H$1177)-((PI()*((($C$19+$G$20)-$G1413)*($O$20/($O$19/2)))^2*(((($C$19+$G$20)-$G1413)*($O$20/($O$19/2)))*$AZ$22)/3)*$H$1177))),IF('Silo Levels'!$L$29="Pumping",(($D$18*$H$1177)+((PI()*(($C$21/2)^2)*($G$20-$G1413))*$H$1177))+((($D$18+$H$18)/3)*$BE$22)+(((PI()*($C$21/2)^2*(($C$21/2)*$AZ$22))/3)*$H$1177),(($D$18*$H$1177)+((PI()*(($C$21/2)^2)*($G$20-$G1413))*$H$1177))+((($D$18+$H$18)/3)*$BE$22)-(((PI()*($C$21/2)^2*(($C$21/2)*$AZ$22))/3)*$H$1177)))</f>
        <v>113097.35151984284</v>
      </c>
      <c r="I1413" s="73">
        <v>23.4</v>
      </c>
      <c r="J1413" s="85">
        <f t="shared" si="183"/>
        <v>120859.32263345951</v>
      </c>
      <c r="K1413" s="57">
        <v>23.4</v>
      </c>
      <c r="L1413" s="86">
        <f>IF($K1413&gt;$G$20,IF('Silo Levels'!$L$30="Pumping",((PI()*((($C$19+$G$20)-$K1413)*($O$20/($O$19/2)))^2*((($O$20+$G$20)-$K1413))/3)*$L$1177)+(((PI()*((($C$19+$G$20)-$K1413)*($O$20/($O$19/2)))^2*(((($C$19+$G$20)-$K1413)*($O$20/($O$19/2)))*$AZ$23))/3)*$L$1177),(((PI()*((($C$19+$G$20)-$K1413)*($O$20/($O$19/2)))^2*((($O$20+$G$20)-$K1413)/3))*$L$1177)-((PI()*((($C$19+$G$20)-$K1413)*($O$20/($O$19/2)))^2*(((($C$19+$G$20)-$K1413)*($O$20/($O$19/2)))*$AZ$23)/3)*$L$1177))),IF('Silo Levels'!$L$30="Pumping",(($D$18*$L$1177)+((PI()*(($C$21/2)^2)*($G$20-$K1413))*$L$1177))+((($D$18+$H$18)/3)*$BE$23)+(((PI()*($C$21/2)^2*(($C$21/2)*$AZ$23))/3)*$L$1177),(($D$18*$L$1177)+((PI()*(($C$21/2)^2)*($G$20-$K1413))*$L$1177))+((($D$18+$H$18)/3)*$BE$23)-(((PI()*($C$21/2)^2*(($C$21/2)*$AZ$23))/3)*$L$1177)))</f>
        <v>116830.08296351727</v>
      </c>
      <c r="M1413" s="73"/>
      <c r="N1413" s="73"/>
      <c r="O1413" s="73"/>
      <c r="P1413" s="73"/>
      <c r="Q1413" s="73"/>
      <c r="R1413" s="73"/>
      <c r="S1413" s="73"/>
      <c r="T1413" s="73"/>
      <c r="U1413" s="73"/>
      <c r="V1413" s="73"/>
      <c r="W1413" s="73"/>
      <c r="X1413" s="73"/>
      <c r="Y1413" s="73"/>
      <c r="Z1413" s="73"/>
      <c r="AA1413" s="73"/>
      <c r="AB1413" s="73"/>
      <c r="AC1413" s="73"/>
      <c r="AD1413" s="73"/>
      <c r="AE1413" s="73"/>
      <c r="AF1413" s="73"/>
      <c r="AG1413" s="73"/>
      <c r="AH1413" s="73"/>
      <c r="AI1413" s="73"/>
      <c r="AJ1413" s="73"/>
    </row>
    <row r="1414" spans="1:36" x14ac:dyDescent="0.3">
      <c r="A1414">
        <v>23.5</v>
      </c>
      <c r="B1414" s="85">
        <f t="shared" si="181"/>
        <v>115189.29755124089</v>
      </c>
      <c r="C1414" s="57">
        <v>23.5</v>
      </c>
      <c r="D1414" s="86">
        <f>IF($C1414&gt;$G$20,IF('Silo Levels'!$L$28="Pumping",((PI()*((($C$19+$G$20)-$C1414)*($O$20/($O$19/2)))^2*((($O$20+$G$20)-$C1414))/3)*$D$1177)+(((PI()*((($C$19+$G$20)-$C1414)*($O$20/($O$19/2)))^2*(((($C$19+$G$20)-$C1414)*($O$20/($O$19/2)))*$AZ$21))/3)*$D$1177),(((PI()*((($C$19+$G$20)-$C1414)*($O$20/($O$19/2)))^2*((($O$20+$G$20)-$C1414)/3))*$D$1177)-((PI()*((($C$19+$G$20)-$C1414)*($O$20/($O$19/2)))^2*(((($C$19+$G$20)-$C1414)*($O$20/($O$19/2)))*$AZ$21)/3)*$D$1177))),IF('Silo Levels'!$L$28="Pumping",(($D$18*$D$1177)+((PI()*(($C$21/2)^2)*($G$20-$C1414))*$D$1177))+((($D$18+$H$18)/3)*$BE$21)+(((PI()*($C$21/2)^2*(($C$21/2)*$AZ$21))/3)*$D$1177),(($D$18*$D$1177)+((PI()*(($C$21/2)^2)*($G$20-$C1414))*$D$1177))+((($D$18+$H$18)/3)*$BE$21)-(((PI()*($C$21/2)^2*(($C$21/2)*$AZ$21))/3)*$D$1177)))</f>
        <v>111339.13519996275</v>
      </c>
      <c r="E1414" s="73">
        <v>23.5</v>
      </c>
      <c r="F1414" s="85">
        <f t="shared" si="182"/>
        <v>116604.45367346222</v>
      </c>
      <c r="G1414" s="57">
        <v>23.5</v>
      </c>
      <c r="H1414" s="86">
        <f>IF($G1414&gt;$G$20,IF('Silo Levels'!$L$29="Pumping",((PI()*((($C$19+$G$20)-$G1414)*($O$20/($O$19/2)))^2*((($O$20+$G$20)-$G1414))/3)*$H$1177)+(((PI()*((($C$19+$G$20)-$G1414)*($O$20/($O$19/2)))^2*(((($C$19+$G$20)-$G1414)*($O$20/($O$19/2)))*$AZ$22))/3)*$H$1177),(((PI()*((($C$19+$G$20)-$G1414)*($O$20/($O$19/2)))^2*((($O$20+$G$20)-$G1414)/3))*$H$1177)-((PI()*((($C$19+$G$20)-$G1414)*($O$20/($O$19/2)))^2*(((($C$19+$G$20)-$G1414)*($O$20/($O$19/2)))*$AZ$22)/3)*$H$1177))),IF('Silo Levels'!$L$29="Pumping",(($D$18*$H$1177)+((PI()*(($C$21/2)^2)*($G$20-$G1414))*$H$1177))+((($D$18+$H$18)/3)*$BE$22)+(((PI()*($C$21/2)^2*(($C$21/2)*$AZ$22))/3)*$H$1177),(($D$18*$H$1177)+((PI()*(($C$21/2)^2)*($G$20-$G1414))*$H$1177))+((($D$18+$H$18)/3)*$BE$22)-(((PI()*($C$21/2)^2*(($C$21/2)*$AZ$22))/3)*$H$1177)))</f>
        <v>112706.16429279311</v>
      </c>
      <c r="I1414" s="73">
        <v>23.5</v>
      </c>
      <c r="J1414" s="85">
        <f t="shared" si="183"/>
        <v>120454.99475020397</v>
      </c>
      <c r="K1414" s="57">
        <v>23.5</v>
      </c>
      <c r="L1414" s="86">
        <f>IF($K1414&gt;$G$20,IF('Silo Levels'!$L$30="Pumping",((PI()*((($C$19+$G$20)-$K1414)*($O$20/($O$19/2)))^2*((($O$20+$G$20)-$K1414))/3)*$L$1177)+(((PI()*((($C$19+$G$20)-$K1414)*($O$20/($O$19/2)))^2*(((($C$19+$G$20)-$K1414)*($O$20/($O$19/2)))*$AZ$23))/3)*$L$1177),(((PI()*((($C$19+$G$20)-$K1414)*($O$20/($O$19/2)))^2*((($O$20+$G$20)-$K1414)/3))*$L$1177)-((PI()*((($C$19+$G$20)-$K1414)*($O$20/($O$19/2)))^2*(((($C$19+$G$20)-$K1414)*($O$20/($O$19/2)))*$AZ$23)/3)*$L$1177))),IF('Silo Levels'!$L$30="Pumping",(($D$18*$L$1177)+((PI()*(($C$21/2)^2)*($G$20-$K1414))*$L$1177))+((($D$18+$H$18)/3)*$BE$23)+(((PI()*($C$21/2)^2*(($C$21/2)*$AZ$23))/3)*$L$1177),(($D$18*$L$1177)+((PI()*(($C$21/2)^2)*($G$20-$K1414))*$L$1177))+((($D$18+$H$18)/3)*$BE$23)-(((PI()*($C$21/2)^2*(($C$21/2)*$AZ$23))/3)*$L$1177)))</f>
        <v>116425.75508026173</v>
      </c>
      <c r="M1414" s="73"/>
      <c r="N1414" s="73"/>
      <c r="O1414" s="73"/>
      <c r="P1414" s="73"/>
      <c r="Q1414" s="73"/>
      <c r="R1414" s="73"/>
      <c r="S1414" s="73"/>
      <c r="T1414" s="73"/>
      <c r="U1414" s="73"/>
      <c r="V1414" s="73"/>
      <c r="W1414" s="73"/>
      <c r="X1414" s="73"/>
      <c r="Y1414" s="73"/>
      <c r="Z1414" s="73"/>
      <c r="AA1414" s="73"/>
      <c r="AB1414" s="73"/>
      <c r="AC1414" s="73"/>
      <c r="AD1414" s="73"/>
      <c r="AE1414" s="73"/>
      <c r="AF1414" s="73"/>
      <c r="AG1414" s="73"/>
      <c r="AH1414" s="73"/>
      <c r="AI1414" s="73"/>
      <c r="AJ1414" s="73"/>
    </row>
    <row r="1415" spans="1:36" x14ac:dyDescent="0.3">
      <c r="A1415">
        <v>23.6</v>
      </c>
      <c r="B1415" s="85">
        <f t="shared" si="181"/>
        <v>114802.93979613006</v>
      </c>
      <c r="C1415" s="57">
        <v>23.6</v>
      </c>
      <c r="D1415" s="86">
        <f>IF($C1415&gt;$G$20,IF('Silo Levels'!$L$28="Pumping",((PI()*((($C$19+$G$20)-$C1415)*($O$20/($O$19/2)))^2*((($O$20+$G$20)-$C1415))/3)*$D$1177)+(((PI()*((($C$19+$G$20)-$C1415)*($O$20/($O$19/2)))^2*(((($C$19+$G$20)-$C1415)*($O$20/($O$19/2)))*$AZ$21))/3)*$D$1177),(((PI()*((($C$19+$G$20)-$C1415)*($O$20/($O$19/2)))^2*((($O$20+$G$20)-$C1415)/3))*$D$1177)-((PI()*((($C$19+$G$20)-$C1415)*($O$20/($O$19/2)))^2*(((($C$19+$G$20)-$C1415)*($O$20/($O$19/2)))*$AZ$21)/3)*$D$1177))),IF('Silo Levels'!$L$28="Pumping",(($D$18*$D$1177)+((PI()*(($C$21/2)^2)*($G$20-$C1415))*$D$1177))+((($D$18+$H$18)/3)*$BE$21)+(((PI()*($C$21/2)^2*(($C$21/2)*$AZ$21))/3)*$D$1177),(($D$18*$D$1177)+((PI()*(($C$21/2)^2)*($G$20-$C1415))*$D$1177))+((($D$18+$H$18)/3)*$BE$21)-(((PI()*($C$21/2)^2*(($C$21/2)*$AZ$21))/3)*$D$1177)))</f>
        <v>110952.77744485192</v>
      </c>
      <c r="E1415" s="73">
        <v>23.6</v>
      </c>
      <c r="F1415" s="85">
        <f t="shared" si="182"/>
        <v>116213.2664464125</v>
      </c>
      <c r="G1415" s="57">
        <v>23.6</v>
      </c>
      <c r="H1415" s="86">
        <f>IF($G1415&gt;$G$20,IF('Silo Levels'!$L$29="Pumping",((PI()*((($C$19+$G$20)-$G1415)*($O$20/($O$19/2)))^2*((($O$20+$G$20)-$G1415))/3)*$H$1177)+(((PI()*((($C$19+$G$20)-$G1415)*($O$20/($O$19/2)))^2*(((($C$19+$G$20)-$G1415)*($O$20/($O$19/2)))*$AZ$22))/3)*$H$1177),(((PI()*((($C$19+$G$20)-$G1415)*($O$20/($O$19/2)))^2*((($O$20+$G$20)-$G1415)/3))*$H$1177)-((PI()*((($C$19+$G$20)-$G1415)*($O$20/($O$19/2)))^2*(((($C$19+$G$20)-$G1415)*($O$20/($O$19/2)))*$AZ$22)/3)*$H$1177))),IF('Silo Levels'!$L$29="Pumping",(($D$18*$H$1177)+((PI()*(($C$21/2)^2)*($G$20-$G1415))*$H$1177))+((($D$18+$H$18)/3)*$BE$22)+(((PI()*($C$21/2)^2*(($C$21/2)*$AZ$22))/3)*$H$1177),(($D$18*$H$1177)+((PI()*(($C$21/2)^2)*($G$20-$G1415))*$H$1177))+((($D$18+$H$18)/3)*$BE$22)-(((PI()*($C$21/2)^2*(($C$21/2)*$AZ$22))/3)*$H$1177)))</f>
        <v>112314.97706574338</v>
      </c>
      <c r="I1415" s="73">
        <v>23.6</v>
      </c>
      <c r="J1415" s="85">
        <f t="shared" si="183"/>
        <v>120050.66686694846</v>
      </c>
      <c r="K1415" s="57">
        <v>23.6</v>
      </c>
      <c r="L1415" s="86">
        <f>IF($K1415&gt;$G$20,IF('Silo Levels'!$L$30="Pumping",((PI()*((($C$19+$G$20)-$K1415)*($O$20/($O$19/2)))^2*((($O$20+$G$20)-$K1415))/3)*$L$1177)+(((PI()*((($C$19+$G$20)-$K1415)*($O$20/($O$19/2)))^2*(((($C$19+$G$20)-$K1415)*($O$20/($O$19/2)))*$AZ$23))/3)*$L$1177),(((PI()*((($C$19+$G$20)-$K1415)*($O$20/($O$19/2)))^2*((($O$20+$G$20)-$K1415)/3))*$L$1177)-((PI()*((($C$19+$G$20)-$K1415)*($O$20/($O$19/2)))^2*(((($C$19+$G$20)-$K1415)*($O$20/($O$19/2)))*$AZ$23)/3)*$L$1177))),IF('Silo Levels'!$L$30="Pumping",(($D$18*$L$1177)+((PI()*(($C$21/2)^2)*($G$20-$K1415))*$L$1177))+((($D$18+$H$18)/3)*$BE$23)+(((PI()*($C$21/2)^2*(($C$21/2)*$AZ$23))/3)*$L$1177),(($D$18*$L$1177)+((PI()*(($C$21/2)^2)*($G$20-$K1415))*$L$1177))+((($D$18+$H$18)/3)*$BE$23)-(((PI()*($C$21/2)^2*(($C$21/2)*$AZ$23))/3)*$L$1177)))</f>
        <v>116021.42719700623</v>
      </c>
      <c r="M1415" s="73"/>
      <c r="N1415" s="73"/>
      <c r="O1415" s="73"/>
      <c r="P1415" s="73"/>
      <c r="Q1415" s="73"/>
      <c r="R1415" s="73"/>
      <c r="S1415" s="73"/>
      <c r="T1415" s="73"/>
      <c r="U1415" s="73"/>
      <c r="V1415" s="73"/>
      <c r="W1415" s="73"/>
      <c r="X1415" s="73"/>
      <c r="Y1415" s="73"/>
      <c r="Z1415" s="73"/>
      <c r="AA1415" s="73"/>
      <c r="AB1415" s="73"/>
      <c r="AC1415" s="73"/>
      <c r="AD1415" s="73"/>
      <c r="AE1415" s="73"/>
      <c r="AF1415" s="73"/>
      <c r="AG1415" s="73"/>
      <c r="AH1415" s="73"/>
      <c r="AI1415" s="73"/>
      <c r="AJ1415" s="73"/>
    </row>
    <row r="1416" spans="1:36" x14ac:dyDescent="0.3">
      <c r="A1416">
        <v>23.7</v>
      </c>
      <c r="B1416" s="85">
        <f t="shared" si="181"/>
        <v>114416.58204101922</v>
      </c>
      <c r="C1416" s="57">
        <v>23.7</v>
      </c>
      <c r="D1416" s="86">
        <f>IF($C1416&gt;$G$20,IF('Silo Levels'!$L$28="Pumping",((PI()*((($C$19+$G$20)-$C1416)*($O$20/($O$19/2)))^2*((($O$20+$G$20)-$C1416))/3)*$D$1177)+(((PI()*((($C$19+$G$20)-$C1416)*($O$20/($O$19/2)))^2*(((($C$19+$G$20)-$C1416)*($O$20/($O$19/2)))*$AZ$21))/3)*$D$1177),(((PI()*((($C$19+$G$20)-$C1416)*($O$20/($O$19/2)))^2*((($O$20+$G$20)-$C1416)/3))*$D$1177)-((PI()*((($C$19+$G$20)-$C1416)*($O$20/($O$19/2)))^2*(((($C$19+$G$20)-$C1416)*($O$20/($O$19/2)))*$AZ$21)/3)*$D$1177))),IF('Silo Levels'!$L$28="Pumping",(($D$18*$D$1177)+((PI()*(($C$21/2)^2)*($G$20-$C1416))*$D$1177))+((($D$18+$H$18)/3)*$BE$21)+(((PI()*($C$21/2)^2*(($C$21/2)*$AZ$21))/3)*$D$1177),(($D$18*$D$1177)+((PI()*(($C$21/2)^2)*($G$20-$C1416))*$D$1177))+((($D$18+$H$18)/3)*$BE$21)-(((PI()*($C$21/2)^2*(($C$21/2)*$AZ$21))/3)*$D$1177)))</f>
        <v>110566.41968974109</v>
      </c>
      <c r="E1416" s="73">
        <v>23.7</v>
      </c>
      <c r="F1416" s="85">
        <f t="shared" si="182"/>
        <v>115822.07921936279</v>
      </c>
      <c r="G1416" s="57">
        <v>23.7</v>
      </c>
      <c r="H1416" s="86">
        <f>IF($G1416&gt;$G$20,IF('Silo Levels'!$L$29="Pumping",((PI()*((($C$19+$G$20)-$G1416)*($O$20/($O$19/2)))^2*((($O$20+$G$20)-$G1416))/3)*$H$1177)+(((PI()*((($C$19+$G$20)-$G1416)*($O$20/($O$19/2)))^2*(((($C$19+$G$20)-$G1416)*($O$20/($O$19/2)))*$AZ$22))/3)*$H$1177),(((PI()*((($C$19+$G$20)-$G1416)*($O$20/($O$19/2)))^2*((($O$20+$G$20)-$G1416)/3))*$H$1177)-((PI()*((($C$19+$G$20)-$G1416)*($O$20/($O$19/2)))^2*(((($C$19+$G$20)-$G1416)*($O$20/($O$19/2)))*$AZ$22)/3)*$H$1177))),IF('Silo Levels'!$L$29="Pumping",(($D$18*$H$1177)+((PI()*(($C$21/2)^2)*($G$20-$G1416))*$H$1177))+((($D$18+$H$18)/3)*$BE$22)+(((PI()*($C$21/2)^2*(($C$21/2)*$AZ$22))/3)*$H$1177),(($D$18*$H$1177)+((PI()*(($C$21/2)^2)*($G$20-$G1416))*$H$1177))+((($D$18+$H$18)/3)*$BE$22)-(((PI()*($C$21/2)^2*(($C$21/2)*$AZ$22))/3)*$H$1177)))</f>
        <v>111923.78983869367</v>
      </c>
      <c r="I1416" s="73">
        <v>23.7</v>
      </c>
      <c r="J1416" s="85">
        <f t="shared" si="183"/>
        <v>119646.33898369294</v>
      </c>
      <c r="K1416" s="57">
        <v>23.7</v>
      </c>
      <c r="L1416" s="86">
        <f>IF($K1416&gt;$G$20,IF('Silo Levels'!$L$30="Pumping",((PI()*((($C$19+$G$20)-$K1416)*($O$20/($O$19/2)))^2*((($O$20+$G$20)-$K1416))/3)*$L$1177)+(((PI()*((($C$19+$G$20)-$K1416)*($O$20/($O$19/2)))^2*(((($C$19+$G$20)-$K1416)*($O$20/($O$19/2)))*$AZ$23))/3)*$L$1177),(((PI()*((($C$19+$G$20)-$K1416)*($O$20/($O$19/2)))^2*((($O$20+$G$20)-$K1416)/3))*$L$1177)-((PI()*((($C$19+$G$20)-$K1416)*($O$20/($O$19/2)))^2*(((($C$19+$G$20)-$K1416)*($O$20/($O$19/2)))*$AZ$23)/3)*$L$1177))),IF('Silo Levels'!$L$30="Pumping",(($D$18*$L$1177)+((PI()*(($C$21/2)^2)*($G$20-$K1416))*$L$1177))+((($D$18+$H$18)/3)*$BE$23)+(((PI()*($C$21/2)^2*(($C$21/2)*$AZ$23))/3)*$L$1177),(($D$18*$L$1177)+((PI()*(($C$21/2)^2)*($G$20-$K1416))*$L$1177))+((($D$18+$H$18)/3)*$BE$23)-(((PI()*($C$21/2)^2*(($C$21/2)*$AZ$23))/3)*$L$1177)))</f>
        <v>115617.0993137507</v>
      </c>
      <c r="M1416" s="73"/>
      <c r="N1416" s="73"/>
      <c r="O1416" s="73"/>
      <c r="P1416" s="73"/>
      <c r="Q1416" s="73"/>
      <c r="R1416" s="73"/>
      <c r="S1416" s="73"/>
      <c r="T1416" s="73"/>
      <c r="U1416" s="73"/>
      <c r="V1416" s="73"/>
      <c r="W1416" s="73"/>
      <c r="X1416" s="73"/>
      <c r="Y1416" s="73"/>
      <c r="Z1416" s="73"/>
      <c r="AA1416" s="73"/>
      <c r="AB1416" s="73"/>
      <c r="AC1416" s="73"/>
      <c r="AD1416" s="73"/>
      <c r="AE1416" s="73"/>
      <c r="AF1416" s="73"/>
      <c r="AG1416" s="73"/>
      <c r="AH1416" s="73"/>
      <c r="AI1416" s="73"/>
      <c r="AJ1416" s="73"/>
    </row>
    <row r="1417" spans="1:36" x14ac:dyDescent="0.3">
      <c r="A1417">
        <v>23.8</v>
      </c>
      <c r="B1417" s="85">
        <f t="shared" si="181"/>
        <v>114030.22428590838</v>
      </c>
      <c r="C1417" s="57">
        <v>23.8</v>
      </c>
      <c r="D1417" s="86">
        <f>IF($C1417&gt;$G$20,IF('Silo Levels'!$L$28="Pumping",((PI()*((($C$19+$G$20)-$C1417)*($O$20/($O$19/2)))^2*((($O$20+$G$20)-$C1417))/3)*$D$1177)+(((PI()*((($C$19+$G$20)-$C1417)*($O$20/($O$19/2)))^2*(((($C$19+$G$20)-$C1417)*($O$20/($O$19/2)))*$AZ$21))/3)*$D$1177),(((PI()*((($C$19+$G$20)-$C1417)*($O$20/($O$19/2)))^2*((($O$20+$G$20)-$C1417)/3))*$D$1177)-((PI()*((($C$19+$G$20)-$C1417)*($O$20/($O$19/2)))^2*(((($C$19+$G$20)-$C1417)*($O$20/($O$19/2)))*$AZ$21)/3)*$D$1177))),IF('Silo Levels'!$L$28="Pumping",(($D$18*$D$1177)+((PI()*(($C$21/2)^2)*($G$20-$C1417))*$D$1177))+((($D$18+$H$18)/3)*$BE$21)+(((PI()*($C$21/2)^2*(($C$21/2)*$AZ$21))/3)*$D$1177),(($D$18*$D$1177)+((PI()*(($C$21/2)^2)*($G$20-$C1417))*$D$1177))+((($D$18+$H$18)/3)*$BE$21)-(((PI()*($C$21/2)^2*(($C$21/2)*$AZ$21))/3)*$D$1177)))</f>
        <v>110180.06193463024</v>
      </c>
      <c r="E1417" s="73">
        <v>23.8</v>
      </c>
      <c r="F1417" s="85">
        <f t="shared" si="182"/>
        <v>115430.89199231305</v>
      </c>
      <c r="G1417" s="57">
        <v>23.8</v>
      </c>
      <c r="H1417" s="86">
        <f>IF($G1417&gt;$G$20,IF('Silo Levels'!$L$29="Pumping",((PI()*((($C$19+$G$20)-$G1417)*($O$20/($O$19/2)))^2*((($O$20+$G$20)-$G1417))/3)*$H$1177)+(((PI()*((($C$19+$G$20)-$G1417)*($O$20/($O$19/2)))^2*(((($C$19+$G$20)-$G1417)*($O$20/($O$19/2)))*$AZ$22))/3)*$H$1177),(((PI()*((($C$19+$G$20)-$G1417)*($O$20/($O$19/2)))^2*((($O$20+$G$20)-$G1417)/3))*$H$1177)-((PI()*((($C$19+$G$20)-$G1417)*($O$20/($O$19/2)))^2*(((($C$19+$G$20)-$G1417)*($O$20/($O$19/2)))*$AZ$22)/3)*$H$1177))),IF('Silo Levels'!$L$29="Pumping",(($D$18*$H$1177)+((PI()*(($C$21/2)^2)*($G$20-$G1417))*$H$1177))+((($D$18+$H$18)/3)*$BE$22)+(((PI()*($C$21/2)^2*(($C$21/2)*$AZ$22))/3)*$H$1177),(($D$18*$H$1177)+((PI()*(($C$21/2)^2)*($G$20-$G1417))*$H$1177))+((($D$18+$H$18)/3)*$BE$22)-(((PI()*($C$21/2)^2*(($C$21/2)*$AZ$22))/3)*$H$1177)))</f>
        <v>111532.60261164393</v>
      </c>
      <c r="I1417" s="73">
        <v>23.8</v>
      </c>
      <c r="J1417" s="85">
        <f t="shared" si="183"/>
        <v>119242.0111004374</v>
      </c>
      <c r="K1417" s="57">
        <v>23.8</v>
      </c>
      <c r="L1417" s="86">
        <f>IF($K1417&gt;$G$20,IF('Silo Levels'!$L$30="Pumping",((PI()*((($C$19+$G$20)-$K1417)*($O$20/($O$19/2)))^2*((($O$20+$G$20)-$K1417))/3)*$L$1177)+(((PI()*((($C$19+$G$20)-$K1417)*($O$20/($O$19/2)))^2*(((($C$19+$G$20)-$K1417)*($O$20/($O$19/2)))*$AZ$23))/3)*$L$1177),(((PI()*((($C$19+$G$20)-$K1417)*($O$20/($O$19/2)))^2*((($O$20+$G$20)-$K1417)/3))*$L$1177)-((PI()*((($C$19+$G$20)-$K1417)*($O$20/($O$19/2)))^2*(((($C$19+$G$20)-$K1417)*($O$20/($O$19/2)))*$AZ$23)/3)*$L$1177))),IF('Silo Levels'!$L$30="Pumping",(($D$18*$L$1177)+((PI()*(($C$21/2)^2)*($G$20-$K1417))*$L$1177))+((($D$18+$H$18)/3)*$BE$23)+(((PI()*($C$21/2)^2*(($C$21/2)*$AZ$23))/3)*$L$1177),(($D$18*$L$1177)+((PI()*(($C$21/2)^2)*($G$20-$K1417))*$L$1177))+((($D$18+$H$18)/3)*$BE$23)-(((PI()*($C$21/2)^2*(($C$21/2)*$AZ$23))/3)*$L$1177)))</f>
        <v>115212.77143049517</v>
      </c>
      <c r="M1417" s="73"/>
      <c r="N1417" s="73"/>
      <c r="O1417" s="73"/>
      <c r="P1417" s="73"/>
      <c r="Q1417" s="73"/>
      <c r="R1417" s="73"/>
      <c r="S1417" s="73"/>
      <c r="T1417" s="73"/>
      <c r="U1417" s="73"/>
      <c r="V1417" s="73"/>
      <c r="W1417" s="73"/>
      <c r="X1417" s="73"/>
      <c r="Y1417" s="73"/>
      <c r="Z1417" s="73"/>
      <c r="AA1417" s="73"/>
      <c r="AB1417" s="73"/>
      <c r="AC1417" s="73"/>
      <c r="AD1417" s="73"/>
      <c r="AE1417" s="73"/>
      <c r="AF1417" s="73"/>
      <c r="AG1417" s="73"/>
      <c r="AH1417" s="73"/>
      <c r="AI1417" s="73"/>
      <c r="AJ1417" s="73"/>
    </row>
    <row r="1418" spans="1:36" x14ac:dyDescent="0.3">
      <c r="A1418">
        <v>23.9</v>
      </c>
      <c r="B1418" s="85">
        <f t="shared" si="181"/>
        <v>113643.86653079755</v>
      </c>
      <c r="C1418" s="57">
        <v>23.9</v>
      </c>
      <c r="D1418" s="86">
        <f>IF($C1418&gt;$G$20,IF('Silo Levels'!$L$28="Pumping",((PI()*((($C$19+$G$20)-$C1418)*($O$20/($O$19/2)))^2*((($O$20+$G$20)-$C1418))/3)*$D$1177)+(((PI()*((($C$19+$G$20)-$C1418)*($O$20/($O$19/2)))^2*(((($C$19+$G$20)-$C1418)*($O$20/($O$19/2)))*$AZ$21))/3)*$D$1177),(((PI()*((($C$19+$G$20)-$C1418)*($O$20/($O$19/2)))^2*((($O$20+$G$20)-$C1418)/3))*$D$1177)-((PI()*((($C$19+$G$20)-$C1418)*($O$20/($O$19/2)))^2*(((($C$19+$G$20)-$C1418)*($O$20/($O$19/2)))*$AZ$21)/3)*$D$1177))),IF('Silo Levels'!$L$28="Pumping",(($D$18*$D$1177)+((PI()*(($C$21/2)^2)*($G$20-$C1418))*$D$1177))+((($D$18+$H$18)/3)*$BE$21)+(((PI()*($C$21/2)^2*(($C$21/2)*$AZ$21))/3)*$D$1177),(($D$18*$D$1177)+((PI()*(($C$21/2)^2)*($G$20-$C1418))*$D$1177))+((($D$18+$H$18)/3)*$BE$21)-(((PI()*($C$21/2)^2*(($C$21/2)*$AZ$21))/3)*$D$1177)))</f>
        <v>109793.70417951941</v>
      </c>
      <c r="E1418" s="73">
        <v>23.9</v>
      </c>
      <c r="F1418" s="85">
        <f t="shared" si="182"/>
        <v>115039.70476526333</v>
      </c>
      <c r="G1418" s="57">
        <v>23.9</v>
      </c>
      <c r="H1418" s="86">
        <f>IF($G1418&gt;$G$20,IF('Silo Levels'!$L$29="Pumping",((PI()*((($C$19+$G$20)-$G1418)*($O$20/($O$19/2)))^2*((($O$20+$G$20)-$G1418))/3)*$H$1177)+(((PI()*((($C$19+$G$20)-$G1418)*($O$20/($O$19/2)))^2*(((($C$19+$G$20)-$G1418)*($O$20/($O$19/2)))*$AZ$22))/3)*$H$1177),(((PI()*((($C$19+$G$20)-$G1418)*($O$20/($O$19/2)))^2*((($O$20+$G$20)-$G1418)/3))*$H$1177)-((PI()*((($C$19+$G$20)-$G1418)*($O$20/($O$19/2)))^2*(((($C$19+$G$20)-$G1418)*($O$20/($O$19/2)))*$AZ$22)/3)*$H$1177))),IF('Silo Levels'!$L$29="Pumping",(($D$18*$H$1177)+((PI()*(($C$21/2)^2)*($G$20-$G1418))*$H$1177))+((($D$18+$H$18)/3)*$BE$22)+(((PI()*($C$21/2)^2*(($C$21/2)*$AZ$22))/3)*$H$1177),(($D$18*$H$1177)+((PI()*(($C$21/2)^2)*($G$20-$G1418))*$H$1177))+((($D$18+$H$18)/3)*$BE$22)-(((PI()*($C$21/2)^2*(($C$21/2)*$AZ$22))/3)*$H$1177)))</f>
        <v>111141.41538459422</v>
      </c>
      <c r="I1418" s="73">
        <v>23.9</v>
      </c>
      <c r="J1418" s="85">
        <f t="shared" si="183"/>
        <v>118837.68321718188</v>
      </c>
      <c r="K1418" s="57">
        <v>23.9</v>
      </c>
      <c r="L1418" s="86">
        <f>IF($K1418&gt;$G$20,IF('Silo Levels'!$L$30="Pumping",((PI()*((($C$19+$G$20)-$K1418)*($O$20/($O$19/2)))^2*((($O$20+$G$20)-$K1418))/3)*$L$1177)+(((PI()*((($C$19+$G$20)-$K1418)*($O$20/($O$19/2)))^2*(((($C$19+$G$20)-$K1418)*($O$20/($O$19/2)))*$AZ$23))/3)*$L$1177),(((PI()*((($C$19+$G$20)-$K1418)*($O$20/($O$19/2)))^2*((($O$20+$G$20)-$K1418)/3))*$L$1177)-((PI()*((($C$19+$G$20)-$K1418)*($O$20/($O$19/2)))^2*(((($C$19+$G$20)-$K1418)*($O$20/($O$19/2)))*$AZ$23)/3)*$L$1177))),IF('Silo Levels'!$L$30="Pumping",(($D$18*$L$1177)+((PI()*(($C$21/2)^2)*($G$20-$K1418))*$L$1177))+((($D$18+$H$18)/3)*$BE$23)+(((PI()*($C$21/2)^2*(($C$21/2)*$AZ$23))/3)*$L$1177),(($D$18*$L$1177)+((PI()*(($C$21/2)^2)*($G$20-$K1418))*$L$1177))+((($D$18+$H$18)/3)*$BE$23)-(((PI()*($C$21/2)^2*(($C$21/2)*$AZ$23))/3)*$L$1177)))</f>
        <v>114808.44354723964</v>
      </c>
      <c r="M1418" s="73"/>
      <c r="N1418" s="73"/>
      <c r="O1418" s="73"/>
      <c r="P1418" s="73"/>
      <c r="Q1418" s="73"/>
      <c r="R1418" s="73"/>
      <c r="S1418" s="73"/>
      <c r="T1418" s="73"/>
      <c r="U1418" s="73"/>
      <c r="V1418" s="73"/>
      <c r="W1418" s="73"/>
      <c r="X1418" s="73"/>
      <c r="Y1418" s="73"/>
      <c r="Z1418" s="73"/>
      <c r="AA1418" s="73"/>
      <c r="AB1418" s="73"/>
      <c r="AC1418" s="73"/>
      <c r="AD1418" s="73"/>
      <c r="AE1418" s="73"/>
      <c r="AF1418" s="73"/>
      <c r="AG1418" s="73"/>
      <c r="AH1418" s="73"/>
      <c r="AI1418" s="73"/>
      <c r="AJ1418" s="73"/>
    </row>
    <row r="1419" spans="1:36" x14ac:dyDescent="0.3">
      <c r="A1419">
        <v>24</v>
      </c>
      <c r="B1419" s="85">
        <f t="shared" si="181"/>
        <v>113257.5087756867</v>
      </c>
      <c r="C1419" s="57">
        <v>24</v>
      </c>
      <c r="D1419" s="86">
        <f>IF($C1419&gt;$G$20,IF('Silo Levels'!$L$28="Pumping",((PI()*((($C$19+$G$20)-$C1419)*($O$20/($O$19/2)))^2*((($O$20+$G$20)-$C1419))/3)*$D$1177)+(((PI()*((($C$19+$G$20)-$C1419)*($O$20/($O$19/2)))^2*(((($C$19+$G$20)-$C1419)*($O$20/($O$19/2)))*$AZ$21))/3)*$D$1177),(((PI()*((($C$19+$G$20)-$C1419)*($O$20/($O$19/2)))^2*((($O$20+$G$20)-$C1419)/3))*$D$1177)-((PI()*((($C$19+$G$20)-$C1419)*($O$20/($O$19/2)))^2*(((($C$19+$G$20)-$C1419)*($O$20/($O$19/2)))*$AZ$21)/3)*$D$1177))),IF('Silo Levels'!$L$28="Pumping",(($D$18*$D$1177)+((PI()*(($C$21/2)^2)*($G$20-$C1419))*$D$1177))+((($D$18+$H$18)/3)*$BE$21)+(((PI()*($C$21/2)^2*(($C$21/2)*$AZ$21))/3)*$D$1177),(($D$18*$D$1177)+((PI()*(($C$21/2)^2)*($G$20-$C1419))*$D$1177))+((($D$18+$H$18)/3)*$BE$21)-(((PI()*($C$21/2)^2*(($C$21/2)*$AZ$21))/3)*$D$1177)))</f>
        <v>109407.34642440856</v>
      </c>
      <c r="E1419" s="73">
        <v>24</v>
      </c>
      <c r="F1419" s="85">
        <f t="shared" si="182"/>
        <v>114648.51753821361</v>
      </c>
      <c r="G1419" s="57">
        <v>24</v>
      </c>
      <c r="H1419" s="86">
        <f>IF($G1419&gt;$G$20,IF('Silo Levels'!$L$29="Pumping",((PI()*((($C$19+$G$20)-$G1419)*($O$20/($O$19/2)))^2*((($O$20+$G$20)-$G1419))/3)*$H$1177)+(((PI()*((($C$19+$G$20)-$G1419)*($O$20/($O$19/2)))^2*(((($C$19+$G$20)-$G1419)*($O$20/($O$19/2)))*$AZ$22))/3)*$H$1177),(((PI()*((($C$19+$G$20)-$G1419)*($O$20/($O$19/2)))^2*((($O$20+$G$20)-$G1419)/3))*$H$1177)-((PI()*((($C$19+$G$20)-$G1419)*($O$20/($O$19/2)))^2*(((($C$19+$G$20)-$G1419)*($O$20/($O$19/2)))*$AZ$22)/3)*$H$1177))),IF('Silo Levels'!$L$29="Pumping",(($D$18*$H$1177)+((PI()*(($C$21/2)^2)*($G$20-$G1419))*$H$1177))+((($D$18+$H$18)/3)*$BE$22)+(((PI()*($C$21/2)^2*(($C$21/2)*$AZ$22))/3)*$H$1177),(($D$18*$H$1177)+((PI()*(($C$21/2)^2)*($G$20-$G1419))*$H$1177))+((($D$18+$H$18)/3)*$BE$22)-(((PI()*($C$21/2)^2*(($C$21/2)*$AZ$22))/3)*$H$1177)))</f>
        <v>110750.22815754449</v>
      </c>
      <c r="I1419" s="73">
        <v>24</v>
      </c>
      <c r="J1419" s="85">
        <f t="shared" si="183"/>
        <v>118433.35533392635</v>
      </c>
      <c r="K1419" s="57">
        <v>24</v>
      </c>
      <c r="L1419" s="86">
        <f>IF($K1419&gt;$G$20,IF('Silo Levels'!$L$30="Pumping",((PI()*((($C$19+$G$20)-$K1419)*($O$20/($O$19/2)))^2*((($O$20+$G$20)-$K1419))/3)*$L$1177)+(((PI()*((($C$19+$G$20)-$K1419)*($O$20/($O$19/2)))^2*(((($C$19+$G$20)-$K1419)*($O$20/($O$19/2)))*$AZ$23))/3)*$L$1177),(((PI()*((($C$19+$G$20)-$K1419)*($O$20/($O$19/2)))^2*((($O$20+$G$20)-$K1419)/3))*$L$1177)-((PI()*((($C$19+$G$20)-$K1419)*($O$20/($O$19/2)))^2*(((($C$19+$G$20)-$K1419)*($O$20/($O$19/2)))*$AZ$23)/3)*$L$1177))),IF('Silo Levels'!$L$30="Pumping",(($D$18*$L$1177)+((PI()*(($C$21/2)^2)*($G$20-$K1419))*$L$1177))+((($D$18+$H$18)/3)*$BE$23)+(((PI()*($C$21/2)^2*(($C$21/2)*$AZ$23))/3)*$L$1177),(($D$18*$L$1177)+((PI()*(($C$21/2)^2)*($G$20-$K1419))*$L$1177))+((($D$18+$H$18)/3)*$BE$23)-(((PI()*($C$21/2)^2*(($C$21/2)*$AZ$23))/3)*$L$1177)))</f>
        <v>114404.11566398411</v>
      </c>
      <c r="M1419" s="73"/>
      <c r="N1419" s="73"/>
      <c r="O1419" s="73"/>
      <c r="P1419" s="73"/>
      <c r="Q1419" s="73"/>
      <c r="R1419" s="73"/>
      <c r="S1419" s="73"/>
      <c r="T1419" s="73"/>
      <c r="U1419" s="73"/>
      <c r="V1419" s="73"/>
      <c r="W1419" s="73"/>
      <c r="X1419" s="73"/>
      <c r="Y1419" s="73"/>
      <c r="Z1419" s="73"/>
      <c r="AA1419" s="73"/>
      <c r="AB1419" s="73"/>
      <c r="AC1419" s="73"/>
      <c r="AD1419" s="73"/>
      <c r="AE1419" s="73"/>
      <c r="AF1419" s="73"/>
      <c r="AG1419" s="73"/>
      <c r="AH1419" s="73"/>
      <c r="AI1419" s="73"/>
      <c r="AJ1419" s="73"/>
    </row>
    <row r="1420" spans="1:36" x14ac:dyDescent="0.3">
      <c r="A1420">
        <v>24.1</v>
      </c>
      <c r="B1420" s="85">
        <f t="shared" si="181"/>
        <v>112871.15102057587</v>
      </c>
      <c r="C1420" s="57">
        <v>24.1</v>
      </c>
      <c r="D1420" s="86">
        <f>IF($C1420&gt;$G$20,IF('Silo Levels'!$L$28="Pumping",((PI()*((($C$19+$G$20)-$C1420)*($O$20/($O$19/2)))^2*((($O$20+$G$20)-$C1420))/3)*$D$1177)+(((PI()*((($C$19+$G$20)-$C1420)*($O$20/($O$19/2)))^2*(((($C$19+$G$20)-$C1420)*($O$20/($O$19/2)))*$AZ$21))/3)*$D$1177),(((PI()*((($C$19+$G$20)-$C1420)*($O$20/($O$19/2)))^2*((($O$20+$G$20)-$C1420)/3))*$D$1177)-((PI()*((($C$19+$G$20)-$C1420)*($O$20/($O$19/2)))^2*(((($C$19+$G$20)-$C1420)*($O$20/($O$19/2)))*$AZ$21)/3)*$D$1177))),IF('Silo Levels'!$L$28="Pumping",(($D$18*$D$1177)+((PI()*(($C$21/2)^2)*($G$20-$C1420))*$D$1177))+((($D$18+$H$18)/3)*$BE$21)+(((PI()*($C$21/2)^2*(($C$21/2)*$AZ$21))/3)*$D$1177),(($D$18*$D$1177)+((PI()*(($C$21/2)^2)*($G$20-$C1420))*$D$1177))+((($D$18+$H$18)/3)*$BE$21)-(((PI()*($C$21/2)^2*(($C$21/2)*$AZ$21))/3)*$D$1177)))</f>
        <v>109020.98866929773</v>
      </c>
      <c r="E1420" s="73">
        <v>24.1</v>
      </c>
      <c r="F1420" s="85">
        <f t="shared" si="182"/>
        <v>114257.33031116388</v>
      </c>
      <c r="G1420" s="57">
        <v>24.1</v>
      </c>
      <c r="H1420" s="86">
        <f>IF($G1420&gt;$G$20,IF('Silo Levels'!$L$29="Pumping",((PI()*((($C$19+$G$20)-$G1420)*($O$20/($O$19/2)))^2*((($O$20+$G$20)-$G1420))/3)*$H$1177)+(((PI()*((($C$19+$G$20)-$G1420)*($O$20/($O$19/2)))^2*(((($C$19+$G$20)-$G1420)*($O$20/($O$19/2)))*$AZ$22))/3)*$H$1177),(((PI()*((($C$19+$G$20)-$G1420)*($O$20/($O$19/2)))^2*((($O$20+$G$20)-$G1420)/3))*$H$1177)-((PI()*((($C$19+$G$20)-$G1420)*($O$20/($O$19/2)))^2*(((($C$19+$G$20)-$G1420)*($O$20/($O$19/2)))*$AZ$22)/3)*$H$1177))),IF('Silo Levels'!$L$29="Pumping",(($D$18*$H$1177)+((PI()*(($C$21/2)^2)*($G$20-$G1420))*$H$1177))+((($D$18+$H$18)/3)*$BE$22)+(((PI()*($C$21/2)^2*(($C$21/2)*$AZ$22))/3)*$H$1177),(($D$18*$H$1177)+((PI()*(($C$21/2)^2)*($G$20-$G1420))*$H$1177))+((($D$18+$H$18)/3)*$BE$22)-(((PI()*($C$21/2)^2*(($C$21/2)*$AZ$22))/3)*$H$1177)))</f>
        <v>110359.04093049477</v>
      </c>
      <c r="I1420" s="73">
        <v>24.1</v>
      </c>
      <c r="J1420" s="85">
        <f t="shared" si="183"/>
        <v>118029.02745067082</v>
      </c>
      <c r="K1420" s="57">
        <v>24.1</v>
      </c>
      <c r="L1420" s="86">
        <f>IF($K1420&gt;$G$20,IF('Silo Levels'!$L$30="Pumping",((PI()*((($C$19+$G$20)-$K1420)*($O$20/($O$19/2)))^2*((($O$20+$G$20)-$K1420))/3)*$L$1177)+(((PI()*((($C$19+$G$20)-$K1420)*($O$20/($O$19/2)))^2*(((($C$19+$G$20)-$K1420)*($O$20/($O$19/2)))*$AZ$23))/3)*$L$1177),(((PI()*((($C$19+$G$20)-$K1420)*($O$20/($O$19/2)))^2*((($O$20+$G$20)-$K1420)/3))*$L$1177)-((PI()*((($C$19+$G$20)-$K1420)*($O$20/($O$19/2)))^2*(((($C$19+$G$20)-$K1420)*($O$20/($O$19/2)))*$AZ$23)/3)*$L$1177))),IF('Silo Levels'!$L$30="Pumping",(($D$18*$L$1177)+((PI()*(($C$21/2)^2)*($G$20-$K1420))*$L$1177))+((($D$18+$H$18)/3)*$BE$23)+(((PI()*($C$21/2)^2*(($C$21/2)*$AZ$23))/3)*$L$1177),(($D$18*$L$1177)+((PI()*(($C$21/2)^2)*($G$20-$K1420))*$L$1177))+((($D$18+$H$18)/3)*$BE$23)-(((PI()*($C$21/2)^2*(($C$21/2)*$AZ$23))/3)*$L$1177)))</f>
        <v>113999.78778072858</v>
      </c>
      <c r="M1420" s="73"/>
      <c r="N1420" s="73"/>
      <c r="O1420" s="73"/>
      <c r="P1420" s="73"/>
      <c r="Q1420" s="73"/>
      <c r="R1420" s="73"/>
      <c r="S1420" s="73"/>
      <c r="T1420" s="73"/>
      <c r="U1420" s="73"/>
      <c r="V1420" s="73"/>
      <c r="W1420" s="73"/>
      <c r="X1420" s="73"/>
      <c r="Y1420" s="73"/>
      <c r="Z1420" s="73"/>
      <c r="AA1420" s="73"/>
      <c r="AB1420" s="73"/>
      <c r="AC1420" s="73"/>
      <c r="AD1420" s="73"/>
      <c r="AE1420" s="73"/>
      <c r="AF1420" s="73"/>
      <c r="AG1420" s="73"/>
      <c r="AH1420" s="73"/>
      <c r="AI1420" s="73"/>
      <c r="AJ1420" s="73"/>
    </row>
    <row r="1421" spans="1:36" x14ac:dyDescent="0.3">
      <c r="A1421">
        <v>24.2</v>
      </c>
      <c r="B1421" s="85">
        <f t="shared" si="181"/>
        <v>112484.79326546504</v>
      </c>
      <c r="C1421" s="57">
        <v>24.2</v>
      </c>
      <c r="D1421" s="86">
        <f>IF($C1421&gt;$G$20,IF('Silo Levels'!$L$28="Pumping",((PI()*((($C$19+$G$20)-$C1421)*($O$20/($O$19/2)))^2*((($O$20+$G$20)-$C1421))/3)*$D$1177)+(((PI()*((($C$19+$G$20)-$C1421)*($O$20/($O$19/2)))^2*(((($C$19+$G$20)-$C1421)*($O$20/($O$19/2)))*$AZ$21))/3)*$D$1177),(((PI()*((($C$19+$G$20)-$C1421)*($O$20/($O$19/2)))^2*((($O$20+$G$20)-$C1421)/3))*$D$1177)-((PI()*((($C$19+$G$20)-$C1421)*($O$20/($O$19/2)))^2*(((($C$19+$G$20)-$C1421)*($O$20/($O$19/2)))*$AZ$21)/3)*$D$1177))),IF('Silo Levels'!$L$28="Pumping",(($D$18*$D$1177)+((PI()*(($C$21/2)^2)*($G$20-$C1421))*$D$1177))+((($D$18+$H$18)/3)*$BE$21)+(((PI()*($C$21/2)^2*(($C$21/2)*$AZ$21))/3)*$D$1177),(($D$18*$D$1177)+((PI()*(($C$21/2)^2)*($G$20-$C1421))*$D$1177))+((($D$18+$H$18)/3)*$BE$21)-(((PI()*($C$21/2)^2*(($C$21/2)*$AZ$21))/3)*$D$1177)))</f>
        <v>108634.6309141869</v>
      </c>
      <c r="E1421" s="73">
        <v>24.2</v>
      </c>
      <c r="F1421" s="85">
        <f t="shared" si="182"/>
        <v>113866.14308411417</v>
      </c>
      <c r="G1421" s="57">
        <v>24.2</v>
      </c>
      <c r="H1421" s="86">
        <f>IF($G1421&gt;$G$20,IF('Silo Levels'!$L$29="Pumping",((PI()*((($C$19+$G$20)-$G1421)*($O$20/($O$19/2)))^2*((($O$20+$G$20)-$G1421))/3)*$H$1177)+(((PI()*((($C$19+$G$20)-$G1421)*($O$20/($O$19/2)))^2*(((($C$19+$G$20)-$G1421)*($O$20/($O$19/2)))*$AZ$22))/3)*$H$1177),(((PI()*((($C$19+$G$20)-$G1421)*($O$20/($O$19/2)))^2*((($O$20+$G$20)-$G1421)/3))*$H$1177)-((PI()*((($C$19+$G$20)-$G1421)*($O$20/($O$19/2)))^2*(((($C$19+$G$20)-$G1421)*($O$20/($O$19/2)))*$AZ$22)/3)*$H$1177))),IF('Silo Levels'!$L$29="Pumping",(($D$18*$H$1177)+((PI()*(($C$21/2)^2)*($G$20-$G1421))*$H$1177))+((($D$18+$H$18)/3)*$BE$22)+(((PI()*($C$21/2)^2*(($C$21/2)*$AZ$22))/3)*$H$1177),(($D$18*$H$1177)+((PI()*(($C$21/2)^2)*($G$20-$G1421))*$H$1177))+((($D$18+$H$18)/3)*$BE$22)-(((PI()*($C$21/2)^2*(($C$21/2)*$AZ$22))/3)*$H$1177)))</f>
        <v>109967.85370344506</v>
      </c>
      <c r="I1421" s="73">
        <v>24.2</v>
      </c>
      <c r="J1421" s="85">
        <f t="shared" si="183"/>
        <v>117624.6995674153</v>
      </c>
      <c r="K1421" s="57">
        <v>24.2</v>
      </c>
      <c r="L1421" s="86">
        <f>IF($K1421&gt;$G$20,IF('Silo Levels'!$L$30="Pumping",((PI()*((($C$19+$G$20)-$K1421)*($O$20/($O$19/2)))^2*((($O$20+$G$20)-$K1421))/3)*$L$1177)+(((PI()*((($C$19+$G$20)-$K1421)*($O$20/($O$19/2)))^2*(((($C$19+$G$20)-$K1421)*($O$20/($O$19/2)))*$AZ$23))/3)*$L$1177),(((PI()*((($C$19+$G$20)-$K1421)*($O$20/($O$19/2)))^2*((($O$20+$G$20)-$K1421)/3))*$L$1177)-((PI()*((($C$19+$G$20)-$K1421)*($O$20/($O$19/2)))^2*(((($C$19+$G$20)-$K1421)*($O$20/($O$19/2)))*$AZ$23)/3)*$L$1177))),IF('Silo Levels'!$L$30="Pumping",(($D$18*$L$1177)+((PI()*(($C$21/2)^2)*($G$20-$K1421))*$L$1177))+((($D$18+$H$18)/3)*$BE$23)+(((PI()*($C$21/2)^2*(($C$21/2)*$AZ$23))/3)*$L$1177),(($D$18*$L$1177)+((PI()*(($C$21/2)^2)*($G$20-$K1421))*$L$1177))+((($D$18+$H$18)/3)*$BE$23)-(((PI()*($C$21/2)^2*(($C$21/2)*$AZ$23))/3)*$L$1177)))</f>
        <v>113595.45989747306</v>
      </c>
      <c r="M1421" s="73"/>
      <c r="N1421" s="73"/>
      <c r="O1421" s="73"/>
      <c r="P1421" s="73"/>
      <c r="Q1421" s="73"/>
      <c r="R1421" s="73"/>
      <c r="S1421" s="73"/>
      <c r="T1421" s="73"/>
      <c r="U1421" s="73"/>
      <c r="V1421" s="73"/>
      <c r="W1421" s="73"/>
      <c r="X1421" s="73"/>
      <c r="Y1421" s="73"/>
      <c r="Z1421" s="73"/>
      <c r="AA1421" s="73"/>
      <c r="AB1421" s="73"/>
      <c r="AC1421" s="73"/>
      <c r="AD1421" s="73"/>
      <c r="AE1421" s="73"/>
      <c r="AF1421" s="73"/>
      <c r="AG1421" s="73"/>
      <c r="AH1421" s="73"/>
      <c r="AI1421" s="73"/>
      <c r="AJ1421" s="73"/>
    </row>
    <row r="1422" spans="1:36" x14ac:dyDescent="0.3">
      <c r="A1422">
        <v>24.3</v>
      </c>
      <c r="B1422" s="85">
        <f t="shared" si="181"/>
        <v>112098.43551035419</v>
      </c>
      <c r="C1422" s="57">
        <v>24.3</v>
      </c>
      <c r="D1422" s="86">
        <f>IF($C1422&gt;$G$20,IF('Silo Levels'!$L$28="Pumping",((PI()*((($C$19+$G$20)-$C1422)*($O$20/($O$19/2)))^2*((($O$20+$G$20)-$C1422))/3)*$D$1177)+(((PI()*((($C$19+$G$20)-$C1422)*($O$20/($O$19/2)))^2*(((($C$19+$G$20)-$C1422)*($O$20/($O$19/2)))*$AZ$21))/3)*$D$1177),(((PI()*((($C$19+$G$20)-$C1422)*($O$20/($O$19/2)))^2*((($O$20+$G$20)-$C1422)/3))*$D$1177)-((PI()*((($C$19+$G$20)-$C1422)*($O$20/($O$19/2)))^2*(((($C$19+$G$20)-$C1422)*($O$20/($O$19/2)))*$AZ$21)/3)*$D$1177))),IF('Silo Levels'!$L$28="Pumping",(($D$18*$D$1177)+((PI()*(($C$21/2)^2)*($G$20-$C1422))*$D$1177))+((($D$18+$H$18)/3)*$BE$21)+(((PI()*($C$21/2)^2*(($C$21/2)*$AZ$21))/3)*$D$1177),(($D$18*$D$1177)+((PI()*(($C$21/2)^2)*($G$20-$C1422))*$D$1177))+((($D$18+$H$18)/3)*$BE$21)-(((PI()*($C$21/2)^2*(($C$21/2)*$AZ$21))/3)*$D$1177)))</f>
        <v>108248.27315907605</v>
      </c>
      <c r="E1422" s="73">
        <v>24.3</v>
      </c>
      <c r="F1422" s="85">
        <f t="shared" si="182"/>
        <v>113474.95585706444</v>
      </c>
      <c r="G1422" s="57">
        <v>24.3</v>
      </c>
      <c r="H1422" s="86">
        <f>IF($G1422&gt;$G$20,IF('Silo Levels'!$L$29="Pumping",((PI()*((($C$19+$G$20)-$G1422)*($O$20/($O$19/2)))^2*((($O$20+$G$20)-$G1422))/3)*$H$1177)+(((PI()*((($C$19+$G$20)-$G1422)*($O$20/($O$19/2)))^2*(((($C$19+$G$20)-$G1422)*($O$20/($O$19/2)))*$AZ$22))/3)*$H$1177),(((PI()*((($C$19+$G$20)-$G1422)*($O$20/($O$19/2)))^2*((($O$20+$G$20)-$G1422)/3))*$H$1177)-((PI()*((($C$19+$G$20)-$G1422)*($O$20/($O$19/2)))^2*(((($C$19+$G$20)-$G1422)*($O$20/($O$19/2)))*$AZ$22)/3)*$H$1177))),IF('Silo Levels'!$L$29="Pumping",(($D$18*$H$1177)+((PI()*(($C$21/2)^2)*($G$20-$G1422))*$H$1177))+((($D$18+$H$18)/3)*$BE$22)+(((PI()*($C$21/2)^2*(($C$21/2)*$AZ$22))/3)*$H$1177),(($D$18*$H$1177)+((PI()*(($C$21/2)^2)*($G$20-$G1422))*$H$1177))+((($D$18+$H$18)/3)*$BE$22)-(((PI()*($C$21/2)^2*(($C$21/2)*$AZ$22))/3)*$H$1177)))</f>
        <v>109576.66647639533</v>
      </c>
      <c r="I1422" s="73">
        <v>24.3</v>
      </c>
      <c r="J1422" s="85">
        <f t="shared" si="183"/>
        <v>117220.37168415976</v>
      </c>
      <c r="K1422" s="57">
        <v>24.3</v>
      </c>
      <c r="L1422" s="86">
        <f>IF($K1422&gt;$G$20,IF('Silo Levels'!$L$30="Pumping",((PI()*((($C$19+$G$20)-$K1422)*($O$20/($O$19/2)))^2*((($O$20+$G$20)-$K1422))/3)*$L$1177)+(((PI()*((($C$19+$G$20)-$K1422)*($O$20/($O$19/2)))^2*(((($C$19+$G$20)-$K1422)*($O$20/($O$19/2)))*$AZ$23))/3)*$L$1177),(((PI()*((($C$19+$G$20)-$K1422)*($O$20/($O$19/2)))^2*((($O$20+$G$20)-$K1422)/3))*$L$1177)-((PI()*((($C$19+$G$20)-$K1422)*($O$20/($O$19/2)))^2*(((($C$19+$G$20)-$K1422)*($O$20/($O$19/2)))*$AZ$23)/3)*$L$1177))),IF('Silo Levels'!$L$30="Pumping",(($D$18*$L$1177)+((PI()*(($C$21/2)^2)*($G$20-$K1422))*$L$1177))+((($D$18+$H$18)/3)*$BE$23)+(((PI()*($C$21/2)^2*(($C$21/2)*$AZ$23))/3)*$L$1177),(($D$18*$L$1177)+((PI()*(($C$21/2)^2)*($G$20-$K1422))*$L$1177))+((($D$18+$H$18)/3)*$BE$23)-(((PI()*($C$21/2)^2*(($C$21/2)*$AZ$23))/3)*$L$1177)))</f>
        <v>113191.13201421752</v>
      </c>
      <c r="M1422" s="73"/>
      <c r="N1422" s="73"/>
      <c r="O1422" s="73"/>
      <c r="P1422" s="73"/>
      <c r="Q1422" s="73"/>
      <c r="R1422" s="73"/>
      <c r="S1422" s="73"/>
      <c r="T1422" s="73"/>
      <c r="U1422" s="73"/>
      <c r="V1422" s="73"/>
      <c r="W1422" s="73"/>
      <c r="X1422" s="73"/>
      <c r="Y1422" s="73"/>
      <c r="Z1422" s="73"/>
      <c r="AA1422" s="73"/>
      <c r="AB1422" s="73"/>
      <c r="AC1422" s="73"/>
      <c r="AD1422" s="73"/>
      <c r="AE1422" s="73"/>
      <c r="AF1422" s="73"/>
      <c r="AG1422" s="73"/>
      <c r="AH1422" s="73"/>
      <c r="AI1422" s="73"/>
      <c r="AJ1422" s="73"/>
    </row>
    <row r="1423" spans="1:36" x14ac:dyDescent="0.3">
      <c r="A1423">
        <v>24.4</v>
      </c>
      <c r="B1423" s="85">
        <f t="shared" si="181"/>
        <v>111712.07775524336</v>
      </c>
      <c r="C1423" s="57">
        <v>24.4</v>
      </c>
      <c r="D1423" s="86">
        <f>IF($C1423&gt;$G$20,IF('Silo Levels'!$L$28="Pumping",((PI()*((($C$19+$G$20)-$C1423)*($O$20/($O$19/2)))^2*((($O$20+$G$20)-$C1423))/3)*$D$1177)+(((PI()*((($C$19+$G$20)-$C1423)*($O$20/($O$19/2)))^2*(((($C$19+$G$20)-$C1423)*($O$20/($O$19/2)))*$AZ$21))/3)*$D$1177),(((PI()*((($C$19+$G$20)-$C1423)*($O$20/($O$19/2)))^2*((($O$20+$G$20)-$C1423)/3))*$D$1177)-((PI()*((($C$19+$G$20)-$C1423)*($O$20/($O$19/2)))^2*(((($C$19+$G$20)-$C1423)*($O$20/($O$19/2)))*$AZ$21)/3)*$D$1177))),IF('Silo Levels'!$L$28="Pumping",(($D$18*$D$1177)+((PI()*(($C$21/2)^2)*($G$20-$C1423))*$D$1177))+((($D$18+$H$18)/3)*$BE$21)+(((PI()*($C$21/2)^2*(($C$21/2)*$AZ$21))/3)*$D$1177),(($D$18*$D$1177)+((PI()*(($C$21/2)^2)*($G$20-$C1423))*$D$1177))+((($D$18+$H$18)/3)*$BE$21)-(((PI()*($C$21/2)^2*(($C$21/2)*$AZ$21))/3)*$D$1177)))</f>
        <v>107861.91540396522</v>
      </c>
      <c r="E1423" s="73">
        <v>24.4</v>
      </c>
      <c r="F1423" s="85">
        <f t="shared" si="182"/>
        <v>113083.76863001472</v>
      </c>
      <c r="G1423" s="57">
        <v>24.4</v>
      </c>
      <c r="H1423" s="86">
        <f>IF($G1423&gt;$G$20,IF('Silo Levels'!$L$29="Pumping",((PI()*((($C$19+$G$20)-$G1423)*($O$20/($O$19/2)))^2*((($O$20+$G$20)-$G1423))/3)*$H$1177)+(((PI()*((($C$19+$G$20)-$G1423)*($O$20/($O$19/2)))^2*(((($C$19+$G$20)-$G1423)*($O$20/($O$19/2)))*$AZ$22))/3)*$H$1177),(((PI()*((($C$19+$G$20)-$G1423)*($O$20/($O$19/2)))^2*((($O$20+$G$20)-$G1423)/3))*$H$1177)-((PI()*((($C$19+$G$20)-$G1423)*($O$20/($O$19/2)))^2*(((($C$19+$G$20)-$G1423)*($O$20/($O$19/2)))*$AZ$22)/3)*$H$1177))),IF('Silo Levels'!$L$29="Pumping",(($D$18*$H$1177)+((PI()*(($C$21/2)^2)*($G$20-$G1423))*$H$1177))+((($D$18+$H$18)/3)*$BE$22)+(((PI()*($C$21/2)^2*(($C$21/2)*$AZ$22))/3)*$H$1177),(($D$18*$H$1177)+((PI()*(($C$21/2)^2)*($G$20-$G1423))*$H$1177))+((($D$18+$H$18)/3)*$BE$22)-(((PI()*($C$21/2)^2*(($C$21/2)*$AZ$22))/3)*$H$1177)))</f>
        <v>109185.4792493456</v>
      </c>
      <c r="I1423" s="73">
        <v>24.4</v>
      </c>
      <c r="J1423" s="85">
        <f t="shared" si="183"/>
        <v>116816.04380090424</v>
      </c>
      <c r="K1423" s="57">
        <v>24.4</v>
      </c>
      <c r="L1423" s="86">
        <f>IF($K1423&gt;$G$20,IF('Silo Levels'!$L$30="Pumping",((PI()*((($C$19+$G$20)-$K1423)*($O$20/($O$19/2)))^2*((($O$20+$G$20)-$K1423))/3)*$L$1177)+(((PI()*((($C$19+$G$20)-$K1423)*($O$20/($O$19/2)))^2*(((($C$19+$G$20)-$K1423)*($O$20/($O$19/2)))*$AZ$23))/3)*$L$1177),(((PI()*((($C$19+$G$20)-$K1423)*($O$20/($O$19/2)))^2*((($O$20+$G$20)-$K1423)/3))*$L$1177)-((PI()*((($C$19+$G$20)-$K1423)*($O$20/($O$19/2)))^2*(((($C$19+$G$20)-$K1423)*($O$20/($O$19/2)))*$AZ$23)/3)*$L$1177))),IF('Silo Levels'!$L$30="Pumping",(($D$18*$L$1177)+((PI()*(($C$21/2)^2)*($G$20-$K1423))*$L$1177))+((($D$18+$H$18)/3)*$BE$23)+(((PI()*($C$21/2)^2*(($C$21/2)*$AZ$23))/3)*$L$1177),(($D$18*$L$1177)+((PI()*(($C$21/2)^2)*($G$20-$K1423))*$L$1177))+((($D$18+$H$18)/3)*$BE$23)-(((PI()*($C$21/2)^2*(($C$21/2)*$AZ$23))/3)*$L$1177)))</f>
        <v>112786.804130962</v>
      </c>
      <c r="M1423" s="73"/>
      <c r="N1423" s="73"/>
      <c r="O1423" s="73"/>
      <c r="P1423" s="73"/>
      <c r="Q1423" s="73"/>
      <c r="R1423" s="73"/>
      <c r="S1423" s="73"/>
      <c r="T1423" s="73"/>
      <c r="U1423" s="73"/>
      <c r="V1423" s="73"/>
      <c r="W1423" s="73"/>
      <c r="X1423" s="73"/>
      <c r="Y1423" s="73"/>
      <c r="Z1423" s="73"/>
      <c r="AA1423" s="73"/>
      <c r="AB1423" s="73"/>
      <c r="AC1423" s="73"/>
      <c r="AD1423" s="73"/>
      <c r="AE1423" s="73"/>
      <c r="AF1423" s="73"/>
      <c r="AG1423" s="73"/>
      <c r="AH1423" s="73"/>
      <c r="AI1423" s="73"/>
      <c r="AJ1423" s="73"/>
    </row>
    <row r="1424" spans="1:36" x14ac:dyDescent="0.3">
      <c r="A1424">
        <v>24.5</v>
      </c>
      <c r="B1424" s="85">
        <f t="shared" si="181"/>
        <v>111325.72000013251</v>
      </c>
      <c r="C1424" s="57">
        <v>24.5</v>
      </c>
      <c r="D1424" s="86">
        <f>IF($C1424&gt;$G$20,IF('Silo Levels'!$L$28="Pumping",((PI()*((($C$19+$G$20)-$C1424)*($O$20/($O$19/2)))^2*((($O$20+$G$20)-$C1424))/3)*$D$1177)+(((PI()*((($C$19+$G$20)-$C1424)*($O$20/($O$19/2)))^2*(((($C$19+$G$20)-$C1424)*($O$20/($O$19/2)))*$AZ$21))/3)*$D$1177),(((PI()*((($C$19+$G$20)-$C1424)*($O$20/($O$19/2)))^2*((($O$20+$G$20)-$C1424)/3))*$D$1177)-((PI()*((($C$19+$G$20)-$C1424)*($O$20/($O$19/2)))^2*(((($C$19+$G$20)-$C1424)*($O$20/($O$19/2)))*$AZ$21)/3)*$D$1177))),IF('Silo Levels'!$L$28="Pumping",(($D$18*$D$1177)+((PI()*(($C$21/2)^2)*($G$20-$C1424))*$D$1177))+((($D$18+$H$18)/3)*$BE$21)+(((PI()*($C$21/2)^2*(($C$21/2)*$AZ$21))/3)*$D$1177),(($D$18*$D$1177)+((PI()*(($C$21/2)^2)*($G$20-$C1424))*$D$1177))+((($D$18+$H$18)/3)*$BE$21)-(((PI()*($C$21/2)^2*(($C$21/2)*$AZ$21))/3)*$D$1177)))</f>
        <v>107475.55764885437</v>
      </c>
      <c r="E1424" s="73">
        <v>24.5</v>
      </c>
      <c r="F1424" s="85">
        <f t="shared" si="182"/>
        <v>112692.58140296499</v>
      </c>
      <c r="G1424" s="57">
        <v>24.5</v>
      </c>
      <c r="H1424" s="86">
        <f>IF($G1424&gt;$G$20,IF('Silo Levels'!$L$29="Pumping",((PI()*((($C$19+$G$20)-$G1424)*($O$20/($O$19/2)))^2*((($O$20+$G$20)-$G1424))/3)*$H$1177)+(((PI()*((($C$19+$G$20)-$G1424)*($O$20/($O$19/2)))^2*(((($C$19+$G$20)-$G1424)*($O$20/($O$19/2)))*$AZ$22))/3)*$H$1177),(((PI()*((($C$19+$G$20)-$G1424)*($O$20/($O$19/2)))^2*((($O$20+$G$20)-$G1424)/3))*$H$1177)-((PI()*((($C$19+$G$20)-$G1424)*($O$20/($O$19/2)))^2*(((($C$19+$G$20)-$G1424)*($O$20/($O$19/2)))*$AZ$22)/3)*$H$1177))),IF('Silo Levels'!$L$29="Pumping",(($D$18*$H$1177)+((PI()*(($C$21/2)^2)*($G$20-$G1424))*$H$1177))+((($D$18+$H$18)/3)*$BE$22)+(((PI()*($C$21/2)^2*(($C$21/2)*$AZ$22))/3)*$H$1177),(($D$18*$H$1177)+((PI()*(($C$21/2)^2)*($G$20-$G1424))*$H$1177))+((($D$18+$H$18)/3)*$BE$22)-(((PI()*($C$21/2)^2*(($C$21/2)*$AZ$22))/3)*$H$1177)))</f>
        <v>108794.29202229588</v>
      </c>
      <c r="I1424" s="73">
        <v>24.5</v>
      </c>
      <c r="J1424" s="85">
        <f t="shared" si="183"/>
        <v>116411.7159176487</v>
      </c>
      <c r="K1424" s="57">
        <v>24.5</v>
      </c>
      <c r="L1424" s="86">
        <f>IF($K1424&gt;$G$20,IF('Silo Levels'!$L$30="Pumping",((PI()*((($C$19+$G$20)-$K1424)*($O$20/($O$19/2)))^2*((($O$20+$G$20)-$K1424))/3)*$L$1177)+(((PI()*((($C$19+$G$20)-$K1424)*($O$20/($O$19/2)))^2*(((($C$19+$G$20)-$K1424)*($O$20/($O$19/2)))*$AZ$23))/3)*$L$1177),(((PI()*((($C$19+$G$20)-$K1424)*($O$20/($O$19/2)))^2*((($O$20+$G$20)-$K1424)/3))*$L$1177)-((PI()*((($C$19+$G$20)-$K1424)*($O$20/($O$19/2)))^2*(((($C$19+$G$20)-$K1424)*($O$20/($O$19/2)))*$AZ$23)/3)*$L$1177))),IF('Silo Levels'!$L$30="Pumping",(($D$18*$L$1177)+((PI()*(($C$21/2)^2)*($G$20-$K1424))*$L$1177))+((($D$18+$H$18)/3)*$BE$23)+(((PI()*($C$21/2)^2*(($C$21/2)*$AZ$23))/3)*$L$1177),(($D$18*$L$1177)+((PI()*(($C$21/2)^2)*($G$20-$K1424))*$L$1177))+((($D$18+$H$18)/3)*$BE$23)-(((PI()*($C$21/2)^2*(($C$21/2)*$AZ$23))/3)*$L$1177)))</f>
        <v>112382.47624770647</v>
      </c>
      <c r="M1424" s="73"/>
      <c r="N1424" s="73"/>
      <c r="O1424" s="73"/>
      <c r="P1424" s="73"/>
      <c r="Q1424" s="73"/>
      <c r="R1424" s="73"/>
      <c r="S1424" s="73"/>
      <c r="T1424" s="73"/>
      <c r="U1424" s="73"/>
      <c r="V1424" s="73"/>
      <c r="W1424" s="73"/>
      <c r="X1424" s="73"/>
      <c r="Y1424" s="73"/>
      <c r="Z1424" s="73"/>
      <c r="AA1424" s="73"/>
      <c r="AB1424" s="73"/>
      <c r="AC1424" s="73"/>
      <c r="AD1424" s="73"/>
      <c r="AE1424" s="73"/>
      <c r="AF1424" s="73"/>
      <c r="AG1424" s="73"/>
      <c r="AH1424" s="73"/>
      <c r="AI1424" s="73"/>
      <c r="AJ1424" s="73"/>
    </row>
    <row r="1425" spans="1:36" x14ac:dyDescent="0.3">
      <c r="A1425">
        <v>24.6</v>
      </c>
      <c r="B1425" s="85">
        <f t="shared" si="181"/>
        <v>110939.36224502166</v>
      </c>
      <c r="C1425" s="57">
        <v>24.6</v>
      </c>
      <c r="D1425" s="86">
        <f>IF($C1425&gt;$G$20,IF('Silo Levels'!$L$28="Pumping",((PI()*((($C$19+$G$20)-$C1425)*($O$20/($O$19/2)))^2*((($O$20+$G$20)-$C1425))/3)*$D$1177)+(((PI()*((($C$19+$G$20)-$C1425)*($O$20/($O$19/2)))^2*(((($C$19+$G$20)-$C1425)*($O$20/($O$19/2)))*$AZ$21))/3)*$D$1177),(((PI()*((($C$19+$G$20)-$C1425)*($O$20/($O$19/2)))^2*((($O$20+$G$20)-$C1425)/3))*$D$1177)-((PI()*((($C$19+$G$20)-$C1425)*($O$20/($O$19/2)))^2*(((($C$19+$G$20)-$C1425)*($O$20/($O$19/2)))*$AZ$21)/3)*$D$1177))),IF('Silo Levels'!$L$28="Pumping",(($D$18*$D$1177)+((PI()*(($C$21/2)^2)*($G$20-$C1425))*$D$1177))+((($D$18+$H$18)/3)*$BE$21)+(((PI()*($C$21/2)^2*(($C$21/2)*$AZ$21))/3)*$D$1177),(($D$18*$D$1177)+((PI()*(($C$21/2)^2)*($G$20-$C1425))*$D$1177))+((($D$18+$H$18)/3)*$BE$21)-(((PI()*($C$21/2)^2*(($C$21/2)*$AZ$21))/3)*$D$1177)))</f>
        <v>107089.19989374353</v>
      </c>
      <c r="E1425" s="73">
        <v>24.6</v>
      </c>
      <c r="F1425" s="85">
        <f t="shared" si="182"/>
        <v>112301.39417591527</v>
      </c>
      <c r="G1425" s="57">
        <v>24.6</v>
      </c>
      <c r="H1425" s="86">
        <f>IF($G1425&gt;$G$20,IF('Silo Levels'!$L$29="Pumping",((PI()*((($C$19+$G$20)-$G1425)*($O$20/($O$19/2)))^2*((($O$20+$G$20)-$G1425))/3)*$H$1177)+(((PI()*((($C$19+$G$20)-$G1425)*($O$20/($O$19/2)))^2*(((($C$19+$G$20)-$G1425)*($O$20/($O$19/2)))*$AZ$22))/3)*$H$1177),(((PI()*((($C$19+$G$20)-$G1425)*($O$20/($O$19/2)))^2*((($O$20+$G$20)-$G1425)/3))*$H$1177)-((PI()*((($C$19+$G$20)-$G1425)*($O$20/($O$19/2)))^2*(((($C$19+$G$20)-$G1425)*($O$20/($O$19/2)))*$AZ$22)/3)*$H$1177))),IF('Silo Levels'!$L$29="Pumping",(($D$18*$H$1177)+((PI()*(($C$21/2)^2)*($G$20-$G1425))*$H$1177))+((($D$18+$H$18)/3)*$BE$22)+(((PI()*($C$21/2)^2*(($C$21/2)*$AZ$22))/3)*$H$1177),(($D$18*$H$1177)+((PI()*(($C$21/2)^2)*($G$20-$G1425))*$H$1177))+((($D$18+$H$18)/3)*$BE$22)-(((PI()*($C$21/2)^2*(($C$21/2)*$AZ$22))/3)*$H$1177)))</f>
        <v>108403.10479524615</v>
      </c>
      <c r="I1425" s="73">
        <v>24.6</v>
      </c>
      <c r="J1425" s="85">
        <f t="shared" si="183"/>
        <v>116007.38803439317</v>
      </c>
      <c r="K1425" s="57">
        <v>24.6</v>
      </c>
      <c r="L1425" s="86">
        <f>IF($K1425&gt;$G$20,IF('Silo Levels'!$L$30="Pumping",((PI()*((($C$19+$G$20)-$K1425)*($O$20/($O$19/2)))^2*((($O$20+$G$20)-$K1425))/3)*$L$1177)+(((PI()*((($C$19+$G$20)-$K1425)*($O$20/($O$19/2)))^2*(((($C$19+$G$20)-$K1425)*($O$20/($O$19/2)))*$AZ$23))/3)*$L$1177),(((PI()*((($C$19+$G$20)-$K1425)*($O$20/($O$19/2)))^2*((($O$20+$G$20)-$K1425)/3))*$L$1177)-((PI()*((($C$19+$G$20)-$K1425)*($O$20/($O$19/2)))^2*(((($C$19+$G$20)-$K1425)*($O$20/($O$19/2)))*$AZ$23)/3)*$L$1177))),IF('Silo Levels'!$L$30="Pumping",(($D$18*$L$1177)+((PI()*(($C$21/2)^2)*($G$20-$K1425))*$L$1177))+((($D$18+$H$18)/3)*$BE$23)+(((PI()*($C$21/2)^2*(($C$21/2)*$AZ$23))/3)*$L$1177),(($D$18*$L$1177)+((PI()*(($C$21/2)^2)*($G$20-$K1425))*$L$1177))+((($D$18+$H$18)/3)*$BE$23)-(((PI()*($C$21/2)^2*(($C$21/2)*$AZ$23))/3)*$L$1177)))</f>
        <v>111978.14836445093</v>
      </c>
      <c r="M1425" s="73"/>
      <c r="N1425" s="73"/>
      <c r="O1425" s="73"/>
      <c r="P1425" s="73"/>
      <c r="Q1425" s="73"/>
      <c r="R1425" s="73"/>
      <c r="S1425" s="73"/>
      <c r="T1425" s="73"/>
      <c r="U1425" s="73"/>
      <c r="V1425" s="73"/>
      <c r="W1425" s="73"/>
      <c r="X1425" s="73"/>
      <c r="Y1425" s="73"/>
      <c r="Z1425" s="73"/>
      <c r="AA1425" s="73"/>
      <c r="AB1425" s="73"/>
      <c r="AC1425" s="73"/>
      <c r="AD1425" s="73"/>
      <c r="AE1425" s="73"/>
      <c r="AF1425" s="73"/>
      <c r="AG1425" s="73"/>
      <c r="AH1425" s="73"/>
      <c r="AI1425" s="73"/>
      <c r="AJ1425" s="73"/>
    </row>
    <row r="1426" spans="1:36" x14ac:dyDescent="0.3">
      <c r="A1426">
        <v>24.7</v>
      </c>
      <c r="B1426" s="85">
        <f t="shared" si="181"/>
        <v>110553.00448991083</v>
      </c>
      <c r="C1426" s="57">
        <v>24.7</v>
      </c>
      <c r="D1426" s="86">
        <f>IF($C1426&gt;$G$20,IF('Silo Levels'!$L$28="Pumping",((PI()*((($C$19+$G$20)-$C1426)*($O$20/($O$19/2)))^2*((($O$20+$G$20)-$C1426))/3)*$D$1177)+(((PI()*((($C$19+$G$20)-$C1426)*($O$20/($O$19/2)))^2*(((($C$19+$G$20)-$C1426)*($O$20/($O$19/2)))*$AZ$21))/3)*$D$1177),(((PI()*((($C$19+$G$20)-$C1426)*($O$20/($O$19/2)))^2*((($O$20+$G$20)-$C1426)/3))*$D$1177)-((PI()*((($C$19+$G$20)-$C1426)*($O$20/($O$19/2)))^2*(((($C$19+$G$20)-$C1426)*($O$20/($O$19/2)))*$AZ$21)/3)*$D$1177))),IF('Silo Levels'!$L$28="Pumping",(($D$18*$D$1177)+((PI()*(($C$21/2)^2)*($G$20-$C1426))*$D$1177))+((($D$18+$H$18)/3)*$BE$21)+(((PI()*($C$21/2)^2*(($C$21/2)*$AZ$21))/3)*$D$1177),(($D$18*$D$1177)+((PI()*(($C$21/2)^2)*($G$20-$C1426))*$D$1177))+((($D$18+$H$18)/3)*$BE$21)-(((PI()*($C$21/2)^2*(($C$21/2)*$AZ$21))/3)*$D$1177)))</f>
        <v>106702.8421386327</v>
      </c>
      <c r="E1426" s="73">
        <v>24.7</v>
      </c>
      <c r="F1426" s="85">
        <f t="shared" si="182"/>
        <v>111910.20694886554</v>
      </c>
      <c r="G1426" s="57">
        <v>24.7</v>
      </c>
      <c r="H1426" s="86">
        <f>IF($G1426&gt;$G$20,IF('Silo Levels'!$L$29="Pumping",((PI()*((($C$19+$G$20)-$G1426)*($O$20/($O$19/2)))^2*((($O$20+$G$20)-$G1426))/3)*$H$1177)+(((PI()*((($C$19+$G$20)-$G1426)*($O$20/($O$19/2)))^2*(((($C$19+$G$20)-$G1426)*($O$20/($O$19/2)))*$AZ$22))/3)*$H$1177),(((PI()*((($C$19+$G$20)-$G1426)*($O$20/($O$19/2)))^2*((($O$20+$G$20)-$G1426)/3))*$H$1177)-((PI()*((($C$19+$G$20)-$G1426)*($O$20/($O$19/2)))^2*(((($C$19+$G$20)-$G1426)*($O$20/($O$19/2)))*$AZ$22)/3)*$H$1177))),IF('Silo Levels'!$L$29="Pumping",(($D$18*$H$1177)+((PI()*(($C$21/2)^2)*($G$20-$G1426))*$H$1177))+((($D$18+$H$18)/3)*$BE$22)+(((PI()*($C$21/2)^2*(($C$21/2)*$AZ$22))/3)*$H$1177),(($D$18*$H$1177)+((PI()*(($C$21/2)^2)*($G$20-$G1426))*$H$1177))+((($D$18+$H$18)/3)*$BE$22)-(((PI()*($C$21/2)^2*(($C$21/2)*$AZ$22))/3)*$H$1177)))</f>
        <v>108011.91756819643</v>
      </c>
      <c r="I1426" s="73">
        <v>24.7</v>
      </c>
      <c r="J1426" s="85">
        <f t="shared" si="183"/>
        <v>115603.06015113764</v>
      </c>
      <c r="K1426" s="57">
        <v>24.7</v>
      </c>
      <c r="L1426" s="86">
        <f>IF($K1426&gt;$G$20,IF('Silo Levels'!$L$30="Pumping",((PI()*((($C$19+$G$20)-$K1426)*($O$20/($O$19/2)))^2*((($O$20+$G$20)-$K1426))/3)*$L$1177)+(((PI()*((($C$19+$G$20)-$K1426)*($O$20/($O$19/2)))^2*(((($C$19+$G$20)-$K1426)*($O$20/($O$19/2)))*$AZ$23))/3)*$L$1177),(((PI()*((($C$19+$G$20)-$K1426)*($O$20/($O$19/2)))^2*((($O$20+$G$20)-$K1426)/3))*$L$1177)-((PI()*((($C$19+$G$20)-$K1426)*($O$20/($O$19/2)))^2*(((($C$19+$G$20)-$K1426)*($O$20/($O$19/2)))*$AZ$23)/3)*$L$1177))),IF('Silo Levels'!$L$30="Pumping",(($D$18*$L$1177)+((PI()*(($C$21/2)^2)*($G$20-$K1426))*$L$1177))+((($D$18+$H$18)/3)*$BE$23)+(((PI()*($C$21/2)^2*(($C$21/2)*$AZ$23))/3)*$L$1177),(($D$18*$L$1177)+((PI()*(($C$21/2)^2)*($G$20-$K1426))*$L$1177))+((($D$18+$H$18)/3)*$BE$23)-(((PI()*($C$21/2)^2*(($C$21/2)*$AZ$23))/3)*$L$1177)))</f>
        <v>111573.82048119541</v>
      </c>
      <c r="M1426" s="73"/>
      <c r="N1426" s="73"/>
      <c r="O1426" s="73"/>
      <c r="P1426" s="73"/>
      <c r="Q1426" s="73"/>
      <c r="R1426" s="73"/>
      <c r="S1426" s="73"/>
      <c r="T1426" s="73"/>
      <c r="U1426" s="73"/>
      <c r="V1426" s="73"/>
      <c r="W1426" s="73"/>
      <c r="X1426" s="73"/>
      <c r="Y1426" s="73"/>
      <c r="Z1426" s="73"/>
      <c r="AA1426" s="73"/>
      <c r="AB1426" s="73"/>
      <c r="AC1426" s="73"/>
      <c r="AD1426" s="73"/>
      <c r="AE1426" s="73"/>
      <c r="AF1426" s="73"/>
      <c r="AG1426" s="73"/>
      <c r="AH1426" s="73"/>
      <c r="AI1426" s="73"/>
      <c r="AJ1426" s="73"/>
    </row>
    <row r="1427" spans="1:36" x14ac:dyDescent="0.3">
      <c r="A1427">
        <v>24.8</v>
      </c>
      <c r="B1427" s="85">
        <f t="shared" si="181"/>
        <v>110166.64673480002</v>
      </c>
      <c r="C1427" s="57">
        <v>24.8</v>
      </c>
      <c r="D1427" s="86">
        <f>IF($C1427&gt;$G$20,IF('Silo Levels'!$L$28="Pumping",((PI()*((($C$19+$G$20)-$C1427)*($O$20/($O$19/2)))^2*((($O$20+$G$20)-$C1427))/3)*$D$1177)+(((PI()*((($C$19+$G$20)-$C1427)*($O$20/($O$19/2)))^2*(((($C$19+$G$20)-$C1427)*($O$20/($O$19/2)))*$AZ$21))/3)*$D$1177),(((PI()*((($C$19+$G$20)-$C1427)*($O$20/($O$19/2)))^2*((($O$20+$G$20)-$C1427)/3))*$D$1177)-((PI()*((($C$19+$G$20)-$C1427)*($O$20/($O$19/2)))^2*(((($C$19+$G$20)-$C1427)*($O$20/($O$19/2)))*$AZ$21)/3)*$D$1177))),IF('Silo Levels'!$L$28="Pumping",(($D$18*$D$1177)+((PI()*(($C$21/2)^2)*($G$20-$C1427))*$D$1177))+((($D$18+$H$18)/3)*$BE$21)+(((PI()*($C$21/2)^2*(($C$21/2)*$AZ$21))/3)*$D$1177),(($D$18*$D$1177)+((PI()*(($C$21/2)^2)*($G$20-$C1427))*$D$1177))+((($D$18+$H$18)/3)*$BE$21)-(((PI()*($C$21/2)^2*(($C$21/2)*$AZ$21))/3)*$D$1177)))</f>
        <v>106316.48438352188</v>
      </c>
      <c r="E1427" s="73">
        <v>24.8</v>
      </c>
      <c r="F1427" s="85">
        <f t="shared" si="182"/>
        <v>111519.01972181583</v>
      </c>
      <c r="G1427" s="57">
        <v>24.8</v>
      </c>
      <c r="H1427" s="86">
        <f>IF($G1427&gt;$G$20,IF('Silo Levels'!$L$29="Pumping",((PI()*((($C$19+$G$20)-$G1427)*($O$20/($O$19/2)))^2*((($O$20+$G$20)-$G1427))/3)*$H$1177)+(((PI()*((($C$19+$G$20)-$G1427)*($O$20/($O$19/2)))^2*(((($C$19+$G$20)-$G1427)*($O$20/($O$19/2)))*$AZ$22))/3)*$H$1177),(((PI()*((($C$19+$G$20)-$G1427)*($O$20/($O$19/2)))^2*((($O$20+$G$20)-$G1427)/3))*$H$1177)-((PI()*((($C$19+$G$20)-$G1427)*($O$20/($O$19/2)))^2*(((($C$19+$G$20)-$G1427)*($O$20/($O$19/2)))*$AZ$22)/3)*$H$1177))),IF('Silo Levels'!$L$29="Pumping",(($D$18*$H$1177)+((PI()*(($C$21/2)^2)*($G$20-$G1427))*$H$1177))+((($D$18+$H$18)/3)*$BE$22)+(((PI()*($C$21/2)^2*(($C$21/2)*$AZ$22))/3)*$H$1177),(($D$18*$H$1177)+((PI()*(($C$21/2)^2)*($G$20-$G1427))*$H$1177))+((($D$18+$H$18)/3)*$BE$22)-(((PI()*($C$21/2)^2*(($C$21/2)*$AZ$22))/3)*$H$1177)))</f>
        <v>107620.73034114671</v>
      </c>
      <c r="I1427" s="73">
        <v>24.8</v>
      </c>
      <c r="J1427" s="85">
        <f t="shared" si="183"/>
        <v>115198.73226788212</v>
      </c>
      <c r="K1427" s="57">
        <v>24.8</v>
      </c>
      <c r="L1427" s="86">
        <f>IF($K1427&gt;$G$20,IF('Silo Levels'!$L$30="Pumping",((PI()*((($C$19+$G$20)-$K1427)*($O$20/($O$19/2)))^2*((($O$20+$G$20)-$K1427))/3)*$L$1177)+(((PI()*((($C$19+$G$20)-$K1427)*($O$20/($O$19/2)))^2*(((($C$19+$G$20)-$K1427)*($O$20/($O$19/2)))*$AZ$23))/3)*$L$1177),(((PI()*((($C$19+$G$20)-$K1427)*($O$20/($O$19/2)))^2*((($O$20+$G$20)-$K1427)/3))*$L$1177)-((PI()*((($C$19+$G$20)-$K1427)*($O$20/($O$19/2)))^2*(((($C$19+$G$20)-$K1427)*($O$20/($O$19/2)))*$AZ$23)/3)*$L$1177))),IF('Silo Levels'!$L$30="Pumping",(($D$18*$L$1177)+((PI()*(($C$21/2)^2)*($G$20-$K1427))*$L$1177))+((($D$18+$H$18)/3)*$BE$23)+(((PI()*($C$21/2)^2*(($C$21/2)*$AZ$23))/3)*$L$1177),(($D$18*$L$1177)+((PI()*(($C$21/2)^2)*($G$20-$K1427))*$L$1177))+((($D$18+$H$18)/3)*$BE$23)-(((PI()*($C$21/2)^2*(($C$21/2)*$AZ$23))/3)*$L$1177)))</f>
        <v>111169.49259793988</v>
      </c>
      <c r="M1427" s="73"/>
      <c r="N1427" s="73"/>
      <c r="O1427" s="73"/>
      <c r="P1427" s="73"/>
      <c r="Q1427" s="73"/>
      <c r="R1427" s="73"/>
      <c r="S1427" s="73"/>
      <c r="T1427" s="73"/>
      <c r="U1427" s="73"/>
      <c r="V1427" s="73"/>
      <c r="W1427" s="73"/>
      <c r="X1427" s="73"/>
      <c r="Y1427" s="73"/>
      <c r="Z1427" s="73"/>
      <c r="AA1427" s="73"/>
      <c r="AB1427" s="73"/>
      <c r="AC1427" s="73"/>
      <c r="AD1427" s="73"/>
      <c r="AE1427" s="73"/>
      <c r="AF1427" s="73"/>
      <c r="AG1427" s="73"/>
      <c r="AH1427" s="73"/>
      <c r="AI1427" s="73"/>
      <c r="AJ1427" s="73"/>
    </row>
    <row r="1428" spans="1:36" x14ac:dyDescent="0.3">
      <c r="A1428">
        <v>24.9</v>
      </c>
      <c r="B1428" s="85">
        <f t="shared" si="181"/>
        <v>109780.28897968918</v>
      </c>
      <c r="C1428" s="57">
        <v>24.9</v>
      </c>
      <c r="D1428" s="86">
        <f>IF($C1428&gt;$G$20,IF('Silo Levels'!$L$28="Pumping",((PI()*((($C$19+$G$20)-$C1428)*($O$20/($O$19/2)))^2*((($O$20+$G$20)-$C1428))/3)*$D$1177)+(((PI()*((($C$19+$G$20)-$C1428)*($O$20/($O$19/2)))^2*(((($C$19+$G$20)-$C1428)*($O$20/($O$19/2)))*$AZ$21))/3)*$D$1177),(((PI()*((($C$19+$G$20)-$C1428)*($O$20/($O$19/2)))^2*((($O$20+$G$20)-$C1428)/3))*$D$1177)-((PI()*((($C$19+$G$20)-$C1428)*($O$20/($O$19/2)))^2*(((($C$19+$G$20)-$C1428)*($O$20/($O$19/2)))*$AZ$21)/3)*$D$1177))),IF('Silo Levels'!$L$28="Pumping",(($D$18*$D$1177)+((PI()*(($C$21/2)^2)*($G$20-$C1428))*$D$1177))+((($D$18+$H$18)/3)*$BE$21)+(((PI()*($C$21/2)^2*(($C$21/2)*$AZ$21))/3)*$D$1177),(($D$18*$D$1177)+((PI()*(($C$21/2)^2)*($G$20-$C1428))*$D$1177))+((($D$18+$H$18)/3)*$BE$21)-(((PI()*($C$21/2)^2*(($C$21/2)*$AZ$21))/3)*$D$1177)))</f>
        <v>105930.12662841105</v>
      </c>
      <c r="E1428" s="73">
        <v>24.9</v>
      </c>
      <c r="F1428" s="85">
        <f t="shared" si="182"/>
        <v>111127.83249476612</v>
      </c>
      <c r="G1428" s="57">
        <v>24.9</v>
      </c>
      <c r="H1428" s="86">
        <f>IF($G1428&gt;$G$20,IF('Silo Levels'!$L$29="Pumping",((PI()*((($C$19+$G$20)-$G1428)*($O$20/($O$19/2)))^2*((($O$20+$G$20)-$G1428))/3)*$H$1177)+(((PI()*((($C$19+$G$20)-$G1428)*($O$20/($O$19/2)))^2*(((($C$19+$G$20)-$G1428)*($O$20/($O$19/2)))*$AZ$22))/3)*$H$1177),(((PI()*((($C$19+$G$20)-$G1428)*($O$20/($O$19/2)))^2*((($O$20+$G$20)-$G1428)/3))*$H$1177)-((PI()*((($C$19+$G$20)-$G1428)*($O$20/($O$19/2)))^2*(((($C$19+$G$20)-$G1428)*($O$20/($O$19/2)))*$AZ$22)/3)*$H$1177))),IF('Silo Levels'!$L$29="Pumping",(($D$18*$H$1177)+((PI()*(($C$21/2)^2)*($G$20-$G1428))*$H$1177))+((($D$18+$H$18)/3)*$BE$22)+(((PI()*($C$21/2)^2*(($C$21/2)*$AZ$22))/3)*$H$1177),(($D$18*$H$1177)+((PI()*(($C$21/2)^2)*($G$20-$G1428))*$H$1177))+((($D$18+$H$18)/3)*$BE$22)-(((PI()*($C$21/2)^2*(($C$21/2)*$AZ$22))/3)*$H$1177)))</f>
        <v>107229.543114097</v>
      </c>
      <c r="I1428" s="73">
        <v>24.9</v>
      </c>
      <c r="J1428" s="85">
        <f t="shared" si="183"/>
        <v>114794.40438462661</v>
      </c>
      <c r="K1428" s="57">
        <v>24.9</v>
      </c>
      <c r="L1428" s="86">
        <f>IF($K1428&gt;$G$20,IF('Silo Levels'!$L$30="Pumping",((PI()*((($C$19+$G$20)-$K1428)*($O$20/($O$19/2)))^2*((($O$20+$G$20)-$K1428))/3)*$L$1177)+(((PI()*((($C$19+$G$20)-$K1428)*($O$20/($O$19/2)))^2*(((($C$19+$G$20)-$K1428)*($O$20/($O$19/2)))*$AZ$23))/3)*$L$1177),(((PI()*((($C$19+$G$20)-$K1428)*($O$20/($O$19/2)))^2*((($O$20+$G$20)-$K1428)/3))*$L$1177)-((PI()*((($C$19+$G$20)-$K1428)*($O$20/($O$19/2)))^2*(((($C$19+$G$20)-$K1428)*($O$20/($O$19/2)))*$AZ$23)/3)*$L$1177))),IF('Silo Levels'!$L$30="Pumping",(($D$18*$L$1177)+((PI()*(($C$21/2)^2)*($G$20-$K1428))*$L$1177))+((($D$18+$H$18)/3)*$BE$23)+(((PI()*($C$21/2)^2*(($C$21/2)*$AZ$23))/3)*$L$1177),(($D$18*$L$1177)+((PI()*(($C$21/2)^2)*($G$20-$K1428))*$L$1177))+((($D$18+$H$18)/3)*$BE$23)-(((PI()*($C$21/2)^2*(($C$21/2)*$AZ$23))/3)*$L$1177)))</f>
        <v>110765.16471468438</v>
      </c>
      <c r="M1428" s="73"/>
      <c r="N1428" s="73"/>
      <c r="O1428" s="73"/>
      <c r="P1428" s="73"/>
      <c r="Q1428" s="73"/>
      <c r="R1428" s="73"/>
      <c r="S1428" s="73"/>
      <c r="T1428" s="73"/>
      <c r="U1428" s="73"/>
      <c r="V1428" s="73"/>
      <c r="W1428" s="73"/>
      <c r="X1428" s="73"/>
      <c r="Y1428" s="73"/>
      <c r="Z1428" s="73"/>
      <c r="AA1428" s="73"/>
      <c r="AB1428" s="73"/>
      <c r="AC1428" s="73"/>
      <c r="AD1428" s="73"/>
      <c r="AE1428" s="73"/>
      <c r="AF1428" s="73"/>
      <c r="AG1428" s="73"/>
      <c r="AH1428" s="73"/>
      <c r="AI1428" s="73"/>
      <c r="AJ1428" s="73"/>
    </row>
    <row r="1429" spans="1:36" x14ac:dyDescent="0.3">
      <c r="A1429">
        <v>25</v>
      </c>
      <c r="B1429" s="85">
        <f t="shared" si="181"/>
        <v>109393.93122457834</v>
      </c>
      <c r="C1429" s="57">
        <v>25</v>
      </c>
      <c r="D1429" s="86">
        <f>IF($C1429&gt;$G$20,IF('Silo Levels'!$L$28="Pumping",((PI()*((($C$19+$G$20)-$C1429)*($O$20/($O$19/2)))^2*((($O$20+$G$20)-$C1429))/3)*$D$1177)+(((PI()*((($C$19+$G$20)-$C1429)*($O$20/($O$19/2)))^2*(((($C$19+$G$20)-$C1429)*($O$20/($O$19/2)))*$AZ$21))/3)*$D$1177),(((PI()*((($C$19+$G$20)-$C1429)*($O$20/($O$19/2)))^2*((($O$20+$G$20)-$C1429)/3))*$D$1177)-((PI()*((($C$19+$G$20)-$C1429)*($O$20/($O$19/2)))^2*(((($C$19+$G$20)-$C1429)*($O$20/($O$19/2)))*$AZ$21)/3)*$D$1177))),IF('Silo Levels'!$L$28="Pumping",(($D$18*$D$1177)+((PI()*(($C$21/2)^2)*($G$20-$C1429))*$D$1177))+((($D$18+$H$18)/3)*$BE$21)+(((PI()*($C$21/2)^2*(($C$21/2)*$AZ$21))/3)*$D$1177),(($D$18*$D$1177)+((PI()*(($C$21/2)^2)*($G$20-$C1429))*$D$1177))+((($D$18+$H$18)/3)*$BE$21)-(((PI()*($C$21/2)^2*(($C$21/2)*$AZ$21))/3)*$D$1177)))</f>
        <v>105543.7688733002</v>
      </c>
      <c r="E1429" s="73">
        <v>25</v>
      </c>
      <c r="F1429" s="85">
        <f t="shared" si="182"/>
        <v>110736.64526771638</v>
      </c>
      <c r="G1429" s="57">
        <v>25</v>
      </c>
      <c r="H1429" s="86">
        <f>IF($G1429&gt;$G$20,IF('Silo Levels'!$L$29="Pumping",((PI()*((($C$19+$G$20)-$G1429)*($O$20/($O$19/2)))^2*((($O$20+$G$20)-$G1429))/3)*$H$1177)+(((PI()*((($C$19+$G$20)-$G1429)*($O$20/($O$19/2)))^2*(((($C$19+$G$20)-$G1429)*($O$20/($O$19/2)))*$AZ$22))/3)*$H$1177),(((PI()*((($C$19+$G$20)-$G1429)*($O$20/($O$19/2)))^2*((($O$20+$G$20)-$G1429)/3))*$H$1177)-((PI()*((($C$19+$G$20)-$G1429)*($O$20/($O$19/2)))^2*(((($C$19+$G$20)-$G1429)*($O$20/($O$19/2)))*$AZ$22)/3)*$H$1177))),IF('Silo Levels'!$L$29="Pumping",(($D$18*$H$1177)+((PI()*(($C$21/2)^2)*($G$20-$G1429))*$H$1177))+((($D$18+$H$18)/3)*$BE$22)+(((PI()*($C$21/2)^2*(($C$21/2)*$AZ$22))/3)*$H$1177),(($D$18*$H$1177)+((PI()*(($C$21/2)^2)*($G$20-$G1429))*$H$1177))+((($D$18+$H$18)/3)*$BE$22)-(((PI()*($C$21/2)^2*(($C$21/2)*$AZ$22))/3)*$H$1177)))</f>
        <v>106838.35588704726</v>
      </c>
      <c r="I1429" s="73">
        <v>25</v>
      </c>
      <c r="J1429" s="85">
        <f t="shared" si="183"/>
        <v>114390.07650137106</v>
      </c>
      <c r="K1429" s="57">
        <v>25</v>
      </c>
      <c r="L1429" s="86">
        <f>IF($K1429&gt;$G$20,IF('Silo Levels'!$L$30="Pumping",((PI()*((($C$19+$G$20)-$K1429)*($O$20/($O$19/2)))^2*((($O$20+$G$20)-$K1429))/3)*$L$1177)+(((PI()*((($C$19+$G$20)-$K1429)*($O$20/($O$19/2)))^2*(((($C$19+$G$20)-$K1429)*($O$20/($O$19/2)))*$AZ$23))/3)*$L$1177),(((PI()*((($C$19+$G$20)-$K1429)*($O$20/($O$19/2)))^2*((($O$20+$G$20)-$K1429)/3))*$L$1177)-((PI()*((($C$19+$G$20)-$K1429)*($O$20/($O$19/2)))^2*(((($C$19+$G$20)-$K1429)*($O$20/($O$19/2)))*$AZ$23)/3)*$L$1177))),IF('Silo Levels'!$L$30="Pumping",(($D$18*$L$1177)+((PI()*(($C$21/2)^2)*($G$20-$K1429))*$L$1177))+((($D$18+$H$18)/3)*$BE$23)+(((PI()*($C$21/2)^2*(($C$21/2)*$AZ$23))/3)*$L$1177),(($D$18*$L$1177)+((PI()*(($C$21/2)^2)*($G$20-$K1429))*$L$1177))+((($D$18+$H$18)/3)*$BE$23)-(((PI()*($C$21/2)^2*(($C$21/2)*$AZ$23))/3)*$L$1177)))</f>
        <v>110360.83683142882</v>
      </c>
      <c r="M1429" s="73"/>
      <c r="N1429" s="73"/>
      <c r="O1429" s="73"/>
      <c r="P1429" s="73"/>
      <c r="Q1429" s="73"/>
      <c r="R1429" s="73"/>
      <c r="S1429" s="73"/>
      <c r="T1429" s="73"/>
      <c r="U1429" s="73"/>
      <c r="V1429" s="73"/>
      <c r="W1429" s="73"/>
      <c r="X1429" s="73"/>
      <c r="Y1429" s="73"/>
      <c r="Z1429" s="73"/>
      <c r="AA1429" s="73"/>
      <c r="AB1429" s="73"/>
      <c r="AC1429" s="73"/>
      <c r="AD1429" s="73"/>
      <c r="AE1429" s="73"/>
      <c r="AF1429" s="73"/>
      <c r="AG1429" s="73"/>
      <c r="AH1429" s="73"/>
      <c r="AI1429" s="73"/>
      <c r="AJ1429" s="73"/>
    </row>
    <row r="1430" spans="1:36" x14ac:dyDescent="0.3">
      <c r="A1430">
        <v>25.1</v>
      </c>
      <c r="B1430" s="85">
        <f t="shared" si="181"/>
        <v>109007.57346946749</v>
      </c>
      <c r="C1430" s="57">
        <v>25.1</v>
      </c>
      <c r="D1430" s="86">
        <f>IF($C1430&gt;$G$20,IF('Silo Levels'!$L$28="Pumping",((PI()*((($C$19+$G$20)-$C1430)*($O$20/($O$19/2)))^2*((($O$20+$G$20)-$C1430))/3)*$D$1177)+(((PI()*((($C$19+$G$20)-$C1430)*($O$20/($O$19/2)))^2*(((($C$19+$G$20)-$C1430)*($O$20/($O$19/2)))*$AZ$21))/3)*$D$1177),(((PI()*((($C$19+$G$20)-$C1430)*($O$20/($O$19/2)))^2*((($O$20+$G$20)-$C1430)/3))*$D$1177)-((PI()*((($C$19+$G$20)-$C1430)*($O$20/($O$19/2)))^2*(((($C$19+$G$20)-$C1430)*($O$20/($O$19/2)))*$AZ$21)/3)*$D$1177))),IF('Silo Levels'!$L$28="Pumping",(($D$18*$D$1177)+((PI()*(($C$21/2)^2)*($G$20-$C1430))*$D$1177))+((($D$18+$H$18)/3)*$BE$21)+(((PI()*($C$21/2)^2*(($C$21/2)*$AZ$21))/3)*$D$1177),(($D$18*$D$1177)+((PI()*(($C$21/2)^2)*($G$20-$C1430))*$D$1177))+((($D$18+$H$18)/3)*$BE$21)-(((PI()*($C$21/2)^2*(($C$21/2)*$AZ$21))/3)*$D$1177)))</f>
        <v>105157.41111818935</v>
      </c>
      <c r="E1430" s="73">
        <v>25.1</v>
      </c>
      <c r="F1430" s="85">
        <f t="shared" si="182"/>
        <v>110345.45804066665</v>
      </c>
      <c r="G1430" s="57">
        <v>25.1</v>
      </c>
      <c r="H1430" s="86">
        <f>IF($G1430&gt;$G$20,IF('Silo Levels'!$L$29="Pumping",((PI()*((($C$19+$G$20)-$G1430)*($O$20/($O$19/2)))^2*((($O$20+$G$20)-$G1430))/3)*$H$1177)+(((PI()*((($C$19+$G$20)-$G1430)*($O$20/($O$19/2)))^2*(((($C$19+$G$20)-$G1430)*($O$20/($O$19/2)))*$AZ$22))/3)*$H$1177),(((PI()*((($C$19+$G$20)-$G1430)*($O$20/($O$19/2)))^2*((($O$20+$G$20)-$G1430)/3))*$H$1177)-((PI()*((($C$19+$G$20)-$G1430)*($O$20/($O$19/2)))^2*(((($C$19+$G$20)-$G1430)*($O$20/($O$19/2)))*$AZ$22)/3)*$H$1177))),IF('Silo Levels'!$L$29="Pumping",(($D$18*$H$1177)+((PI()*(($C$21/2)^2)*($G$20-$G1430))*$H$1177))+((($D$18+$H$18)/3)*$BE$22)+(((PI()*($C$21/2)^2*(($C$21/2)*$AZ$22))/3)*$H$1177),(($D$18*$H$1177)+((PI()*(($C$21/2)^2)*($G$20-$G1430))*$H$1177))+((($D$18+$H$18)/3)*$BE$22)-(((PI()*($C$21/2)^2*(($C$21/2)*$AZ$22))/3)*$H$1177)))</f>
        <v>106447.16865999754</v>
      </c>
      <c r="I1430" s="73">
        <v>25.1</v>
      </c>
      <c r="J1430" s="85">
        <f t="shared" si="183"/>
        <v>113985.74861811554</v>
      </c>
      <c r="K1430" s="57">
        <v>25.1</v>
      </c>
      <c r="L1430" s="86">
        <f>IF($K1430&gt;$G$20,IF('Silo Levels'!$L$30="Pumping",((PI()*((($C$19+$G$20)-$K1430)*($O$20/($O$19/2)))^2*((($O$20+$G$20)-$K1430))/3)*$L$1177)+(((PI()*((($C$19+$G$20)-$K1430)*($O$20/($O$19/2)))^2*(((($C$19+$G$20)-$K1430)*($O$20/($O$19/2)))*$AZ$23))/3)*$L$1177),(((PI()*((($C$19+$G$20)-$K1430)*($O$20/($O$19/2)))^2*((($O$20+$G$20)-$K1430)/3))*$L$1177)-((PI()*((($C$19+$G$20)-$K1430)*($O$20/($O$19/2)))^2*(((($C$19+$G$20)-$K1430)*($O$20/($O$19/2)))*$AZ$23)/3)*$L$1177))),IF('Silo Levels'!$L$30="Pumping",(($D$18*$L$1177)+((PI()*(($C$21/2)^2)*($G$20-$K1430))*$L$1177))+((($D$18+$H$18)/3)*$BE$23)+(((PI()*($C$21/2)^2*(($C$21/2)*$AZ$23))/3)*$L$1177),(($D$18*$L$1177)+((PI()*(($C$21/2)^2)*($G$20-$K1430))*$L$1177))+((($D$18+$H$18)/3)*$BE$23)-(((PI()*($C$21/2)^2*(($C$21/2)*$AZ$23))/3)*$L$1177)))</f>
        <v>109956.5089481733</v>
      </c>
      <c r="M1430" s="73"/>
      <c r="N1430" s="73"/>
      <c r="O1430" s="73"/>
      <c r="P1430" s="73"/>
      <c r="Q1430" s="73"/>
      <c r="R1430" s="73"/>
      <c r="S1430" s="73"/>
      <c r="T1430" s="73"/>
      <c r="U1430" s="73"/>
      <c r="V1430" s="73"/>
      <c r="W1430" s="73"/>
      <c r="X1430" s="73"/>
      <c r="Y1430" s="73"/>
      <c r="Z1430" s="73"/>
      <c r="AA1430" s="73"/>
      <c r="AB1430" s="73"/>
      <c r="AC1430" s="73"/>
      <c r="AD1430" s="73"/>
      <c r="AE1430" s="73"/>
      <c r="AF1430" s="73"/>
      <c r="AG1430" s="73"/>
      <c r="AH1430" s="73"/>
      <c r="AI1430" s="73"/>
      <c r="AJ1430" s="73"/>
    </row>
    <row r="1431" spans="1:36" x14ac:dyDescent="0.3">
      <c r="A1431">
        <v>25.2</v>
      </c>
      <c r="B1431" s="85">
        <f t="shared" si="181"/>
        <v>108621.21571435666</v>
      </c>
      <c r="C1431" s="57">
        <v>25.2</v>
      </c>
      <c r="D1431" s="86">
        <f>IF($C1431&gt;$G$20,IF('Silo Levels'!$L$28="Pumping",((PI()*((($C$19+$G$20)-$C1431)*($O$20/($O$19/2)))^2*((($O$20+$G$20)-$C1431))/3)*$D$1177)+(((PI()*((($C$19+$G$20)-$C1431)*($O$20/($O$19/2)))^2*(((($C$19+$G$20)-$C1431)*($O$20/($O$19/2)))*$AZ$21))/3)*$D$1177),(((PI()*((($C$19+$G$20)-$C1431)*($O$20/($O$19/2)))^2*((($O$20+$G$20)-$C1431)/3))*$D$1177)-((PI()*((($C$19+$G$20)-$C1431)*($O$20/($O$19/2)))^2*(((($C$19+$G$20)-$C1431)*($O$20/($O$19/2)))*$AZ$21)/3)*$D$1177))),IF('Silo Levels'!$L$28="Pumping",(($D$18*$D$1177)+((PI()*(($C$21/2)^2)*($G$20-$C1431))*$D$1177))+((($D$18+$H$18)/3)*$BE$21)+(((PI()*($C$21/2)^2*(($C$21/2)*$AZ$21))/3)*$D$1177),(($D$18*$D$1177)+((PI()*(($C$21/2)^2)*($G$20-$C1431))*$D$1177))+((($D$18+$H$18)/3)*$BE$21)-(((PI()*($C$21/2)^2*(($C$21/2)*$AZ$21))/3)*$D$1177)))</f>
        <v>104771.05336307852</v>
      </c>
      <c r="E1431" s="73">
        <v>25.2</v>
      </c>
      <c r="F1431" s="85">
        <f t="shared" si="182"/>
        <v>109954.27081361692</v>
      </c>
      <c r="G1431" s="57">
        <v>25.2</v>
      </c>
      <c r="H1431" s="86">
        <f>IF($G1431&gt;$G$20,IF('Silo Levels'!$L$29="Pumping",((PI()*((($C$19+$G$20)-$G1431)*($O$20/($O$19/2)))^2*((($O$20+$G$20)-$G1431))/3)*$H$1177)+(((PI()*((($C$19+$G$20)-$G1431)*($O$20/($O$19/2)))^2*(((($C$19+$G$20)-$G1431)*($O$20/($O$19/2)))*$AZ$22))/3)*$H$1177),(((PI()*((($C$19+$G$20)-$G1431)*($O$20/($O$19/2)))^2*((($O$20+$G$20)-$G1431)/3))*$H$1177)-((PI()*((($C$19+$G$20)-$G1431)*($O$20/($O$19/2)))^2*(((($C$19+$G$20)-$G1431)*($O$20/($O$19/2)))*$AZ$22)/3)*$H$1177))),IF('Silo Levels'!$L$29="Pumping",(($D$18*$H$1177)+((PI()*(($C$21/2)^2)*($G$20-$G1431))*$H$1177))+((($D$18+$H$18)/3)*$BE$22)+(((PI()*($C$21/2)^2*(($C$21/2)*$AZ$22))/3)*$H$1177),(($D$18*$H$1177)+((PI()*(($C$21/2)^2)*($G$20-$G1431))*$H$1177))+((($D$18+$H$18)/3)*$BE$22)-(((PI()*($C$21/2)^2*(($C$21/2)*$AZ$22))/3)*$H$1177)))</f>
        <v>106055.98143294781</v>
      </c>
      <c r="I1431" s="73">
        <v>25.2</v>
      </c>
      <c r="J1431" s="85">
        <f t="shared" si="183"/>
        <v>113581.42073486002</v>
      </c>
      <c r="K1431" s="57">
        <v>25.2</v>
      </c>
      <c r="L1431" s="86">
        <f>IF($K1431&gt;$G$20,IF('Silo Levels'!$L$30="Pumping",((PI()*((($C$19+$G$20)-$K1431)*($O$20/($O$19/2)))^2*((($O$20+$G$20)-$K1431))/3)*$L$1177)+(((PI()*((($C$19+$G$20)-$K1431)*($O$20/($O$19/2)))^2*(((($C$19+$G$20)-$K1431)*($O$20/($O$19/2)))*$AZ$23))/3)*$L$1177),(((PI()*((($C$19+$G$20)-$K1431)*($O$20/($O$19/2)))^2*((($O$20+$G$20)-$K1431)/3))*$L$1177)-((PI()*((($C$19+$G$20)-$K1431)*($O$20/($O$19/2)))^2*(((($C$19+$G$20)-$K1431)*($O$20/($O$19/2)))*$AZ$23)/3)*$L$1177))),IF('Silo Levels'!$L$30="Pumping",(($D$18*$L$1177)+((PI()*(($C$21/2)^2)*($G$20-$K1431))*$L$1177))+((($D$18+$H$18)/3)*$BE$23)+(((PI()*($C$21/2)^2*(($C$21/2)*$AZ$23))/3)*$L$1177),(($D$18*$L$1177)+((PI()*(($C$21/2)^2)*($G$20-$K1431))*$L$1177))+((($D$18+$H$18)/3)*$BE$23)-(((PI()*($C$21/2)^2*(($C$21/2)*$AZ$23))/3)*$L$1177)))</f>
        <v>109552.18106491778</v>
      </c>
      <c r="M1431" s="73"/>
      <c r="N1431" s="73"/>
      <c r="O1431" s="73"/>
      <c r="P1431" s="73"/>
      <c r="Q1431" s="73"/>
      <c r="R1431" s="73"/>
      <c r="S1431" s="73"/>
      <c r="T1431" s="73"/>
      <c r="U1431" s="73"/>
      <c r="V1431" s="73"/>
      <c r="W1431" s="73"/>
      <c r="X1431" s="73"/>
      <c r="Y1431" s="73"/>
      <c r="Z1431" s="73"/>
      <c r="AA1431" s="73"/>
      <c r="AB1431" s="73"/>
      <c r="AC1431" s="73"/>
      <c r="AD1431" s="73"/>
      <c r="AE1431" s="73"/>
      <c r="AF1431" s="73"/>
      <c r="AG1431" s="73"/>
      <c r="AH1431" s="73"/>
      <c r="AI1431" s="73"/>
      <c r="AJ1431" s="73"/>
    </row>
    <row r="1432" spans="1:36" x14ac:dyDescent="0.3">
      <c r="A1432">
        <v>25.3</v>
      </c>
      <c r="B1432" s="85">
        <f t="shared" si="181"/>
        <v>108234.85795924583</v>
      </c>
      <c r="C1432" s="57">
        <v>25.3</v>
      </c>
      <c r="D1432" s="86">
        <f>IF($C1432&gt;$G$20,IF('Silo Levels'!$L$28="Pumping",((PI()*((($C$19+$G$20)-$C1432)*($O$20/($O$19/2)))^2*((($O$20+$G$20)-$C1432))/3)*$D$1177)+(((PI()*((($C$19+$G$20)-$C1432)*($O$20/($O$19/2)))^2*(((($C$19+$G$20)-$C1432)*($O$20/($O$19/2)))*$AZ$21))/3)*$D$1177),(((PI()*((($C$19+$G$20)-$C1432)*($O$20/($O$19/2)))^2*((($O$20+$G$20)-$C1432)/3))*$D$1177)-((PI()*((($C$19+$G$20)-$C1432)*($O$20/($O$19/2)))^2*(((($C$19+$G$20)-$C1432)*($O$20/($O$19/2)))*$AZ$21)/3)*$D$1177))),IF('Silo Levels'!$L$28="Pumping",(($D$18*$D$1177)+((PI()*(($C$21/2)^2)*($G$20-$C1432))*$D$1177))+((($D$18+$H$18)/3)*$BE$21)+(((PI()*($C$21/2)^2*(($C$21/2)*$AZ$21))/3)*$D$1177),(($D$18*$D$1177)+((PI()*(($C$21/2)^2)*($G$20-$C1432))*$D$1177))+((($D$18+$H$18)/3)*$BE$21)-(((PI()*($C$21/2)^2*(($C$21/2)*$AZ$21))/3)*$D$1177)))</f>
        <v>104384.69560796769</v>
      </c>
      <c r="E1432" s="73">
        <v>25.3</v>
      </c>
      <c r="F1432" s="85">
        <f t="shared" si="182"/>
        <v>109563.08358656721</v>
      </c>
      <c r="G1432" s="57">
        <v>25.3</v>
      </c>
      <c r="H1432" s="86">
        <f>IF($G1432&gt;$G$20,IF('Silo Levels'!$L$29="Pumping",((PI()*((($C$19+$G$20)-$G1432)*($O$20/($O$19/2)))^2*((($O$20+$G$20)-$G1432))/3)*$H$1177)+(((PI()*((($C$19+$G$20)-$G1432)*($O$20/($O$19/2)))^2*(((($C$19+$G$20)-$G1432)*($O$20/($O$19/2)))*$AZ$22))/3)*$H$1177),(((PI()*((($C$19+$G$20)-$G1432)*($O$20/($O$19/2)))^2*((($O$20+$G$20)-$G1432)/3))*$H$1177)-((PI()*((($C$19+$G$20)-$G1432)*($O$20/($O$19/2)))^2*(((($C$19+$G$20)-$G1432)*($O$20/($O$19/2)))*$AZ$22)/3)*$H$1177))),IF('Silo Levels'!$L$29="Pumping",(($D$18*$H$1177)+((PI()*(($C$21/2)^2)*($G$20-$G1432))*$H$1177))+((($D$18+$H$18)/3)*$BE$22)+(((PI()*($C$21/2)^2*(($C$21/2)*$AZ$22))/3)*$H$1177),(($D$18*$H$1177)+((PI()*(($C$21/2)^2)*($G$20-$G1432))*$H$1177))+((($D$18+$H$18)/3)*$BE$22)-(((PI()*($C$21/2)^2*(($C$21/2)*$AZ$22))/3)*$H$1177)))</f>
        <v>105664.7942058981</v>
      </c>
      <c r="I1432" s="73">
        <v>25.3</v>
      </c>
      <c r="J1432" s="85">
        <f t="shared" si="183"/>
        <v>113177.0928516045</v>
      </c>
      <c r="K1432" s="57">
        <v>25.3</v>
      </c>
      <c r="L1432" s="86">
        <f>IF($K1432&gt;$G$20,IF('Silo Levels'!$L$30="Pumping",((PI()*((($C$19+$G$20)-$K1432)*($O$20/($O$19/2)))^2*((($O$20+$G$20)-$K1432))/3)*$L$1177)+(((PI()*((($C$19+$G$20)-$K1432)*($O$20/($O$19/2)))^2*(((($C$19+$G$20)-$K1432)*($O$20/($O$19/2)))*$AZ$23))/3)*$L$1177),(((PI()*((($C$19+$G$20)-$K1432)*($O$20/($O$19/2)))^2*((($O$20+$G$20)-$K1432)/3))*$L$1177)-((PI()*((($C$19+$G$20)-$K1432)*($O$20/($O$19/2)))^2*(((($C$19+$G$20)-$K1432)*($O$20/($O$19/2)))*$AZ$23)/3)*$L$1177))),IF('Silo Levels'!$L$30="Pumping",(($D$18*$L$1177)+((PI()*(($C$21/2)^2)*($G$20-$K1432))*$L$1177))+((($D$18+$H$18)/3)*$BE$23)+(((PI()*($C$21/2)^2*(($C$21/2)*$AZ$23))/3)*$L$1177),(($D$18*$L$1177)+((PI()*(($C$21/2)^2)*($G$20-$K1432))*$L$1177))+((($D$18+$H$18)/3)*$BE$23)-(((PI()*($C$21/2)^2*(($C$21/2)*$AZ$23))/3)*$L$1177)))</f>
        <v>109147.85318166226</v>
      </c>
      <c r="M1432" s="73"/>
      <c r="N1432" s="73"/>
      <c r="O1432" s="73"/>
      <c r="P1432" s="73"/>
      <c r="Q1432" s="73"/>
      <c r="R1432" s="73"/>
      <c r="S1432" s="73"/>
      <c r="T1432" s="73"/>
      <c r="U1432" s="73"/>
      <c r="V1432" s="73"/>
      <c r="W1432" s="73"/>
      <c r="X1432" s="73"/>
      <c r="Y1432" s="73"/>
      <c r="Z1432" s="73"/>
      <c r="AA1432" s="73"/>
      <c r="AB1432" s="73"/>
      <c r="AC1432" s="73"/>
      <c r="AD1432" s="73"/>
      <c r="AE1432" s="73"/>
      <c r="AF1432" s="73"/>
      <c r="AG1432" s="73"/>
      <c r="AH1432" s="73"/>
      <c r="AI1432" s="73"/>
      <c r="AJ1432" s="73"/>
    </row>
    <row r="1433" spans="1:36" x14ac:dyDescent="0.3">
      <c r="A1433">
        <v>25.4</v>
      </c>
      <c r="B1433" s="85">
        <f t="shared" si="181"/>
        <v>107848.50020413499</v>
      </c>
      <c r="C1433" s="57">
        <v>25.4</v>
      </c>
      <c r="D1433" s="86">
        <f>IF($C1433&gt;$G$20,IF('Silo Levels'!$L$28="Pumping",((PI()*((($C$19+$G$20)-$C1433)*($O$20/($O$19/2)))^2*((($O$20+$G$20)-$C1433))/3)*$D$1177)+(((PI()*((($C$19+$G$20)-$C1433)*($O$20/($O$19/2)))^2*(((($C$19+$G$20)-$C1433)*($O$20/($O$19/2)))*$AZ$21))/3)*$D$1177),(((PI()*((($C$19+$G$20)-$C1433)*($O$20/($O$19/2)))^2*((($O$20+$G$20)-$C1433)/3))*$D$1177)-((PI()*((($C$19+$G$20)-$C1433)*($O$20/($O$19/2)))^2*(((($C$19+$G$20)-$C1433)*($O$20/($O$19/2)))*$AZ$21)/3)*$D$1177))),IF('Silo Levels'!$L$28="Pumping",(($D$18*$D$1177)+((PI()*(($C$21/2)^2)*($G$20-$C1433))*$D$1177))+((($D$18+$H$18)/3)*$BE$21)+(((PI()*($C$21/2)^2*(($C$21/2)*$AZ$21))/3)*$D$1177),(($D$18*$D$1177)+((PI()*(($C$21/2)^2)*($G$20-$C1433))*$D$1177))+((($D$18+$H$18)/3)*$BE$21)-(((PI()*($C$21/2)^2*(($C$21/2)*$AZ$21))/3)*$D$1177)))</f>
        <v>103998.33785285686</v>
      </c>
      <c r="E1433" s="73">
        <v>25.4</v>
      </c>
      <c r="F1433" s="85">
        <f t="shared" si="182"/>
        <v>109171.8963595175</v>
      </c>
      <c r="G1433" s="57">
        <v>25.4</v>
      </c>
      <c r="H1433" s="86">
        <f>IF($G1433&gt;$G$20,IF('Silo Levels'!$L$29="Pumping",((PI()*((($C$19+$G$20)-$G1433)*($O$20/($O$19/2)))^2*((($O$20+$G$20)-$G1433))/3)*$H$1177)+(((PI()*((($C$19+$G$20)-$G1433)*($O$20/($O$19/2)))^2*(((($C$19+$G$20)-$G1433)*($O$20/($O$19/2)))*$AZ$22))/3)*$H$1177),(((PI()*((($C$19+$G$20)-$G1433)*($O$20/($O$19/2)))^2*((($O$20+$G$20)-$G1433)/3))*$H$1177)-((PI()*((($C$19+$G$20)-$G1433)*($O$20/($O$19/2)))^2*(((($C$19+$G$20)-$G1433)*($O$20/($O$19/2)))*$AZ$22)/3)*$H$1177))),IF('Silo Levels'!$L$29="Pumping",(($D$18*$H$1177)+((PI()*(($C$21/2)^2)*($G$20-$G1433))*$H$1177))+((($D$18+$H$18)/3)*$BE$22)+(((PI()*($C$21/2)^2*(($C$21/2)*$AZ$22))/3)*$H$1177),(($D$18*$H$1177)+((PI()*(($C$21/2)^2)*($G$20-$G1433))*$H$1177))+((($D$18+$H$18)/3)*$BE$22)-(((PI()*($C$21/2)^2*(($C$21/2)*$AZ$22))/3)*$H$1177)))</f>
        <v>105273.60697884839</v>
      </c>
      <c r="I1433" s="73">
        <v>25.4</v>
      </c>
      <c r="J1433" s="85">
        <f t="shared" si="183"/>
        <v>112772.76496834897</v>
      </c>
      <c r="K1433" s="57">
        <v>25.4</v>
      </c>
      <c r="L1433" s="86">
        <f>IF($K1433&gt;$G$20,IF('Silo Levels'!$L$30="Pumping",((PI()*((($C$19+$G$20)-$K1433)*($O$20/($O$19/2)))^2*((($O$20+$G$20)-$K1433))/3)*$L$1177)+(((PI()*((($C$19+$G$20)-$K1433)*($O$20/($O$19/2)))^2*(((($C$19+$G$20)-$K1433)*($O$20/($O$19/2)))*$AZ$23))/3)*$L$1177),(((PI()*((($C$19+$G$20)-$K1433)*($O$20/($O$19/2)))^2*((($O$20+$G$20)-$K1433)/3))*$L$1177)-((PI()*((($C$19+$G$20)-$K1433)*($O$20/($O$19/2)))^2*(((($C$19+$G$20)-$K1433)*($O$20/($O$19/2)))*$AZ$23)/3)*$L$1177))),IF('Silo Levels'!$L$30="Pumping",(($D$18*$L$1177)+((PI()*(($C$21/2)^2)*($G$20-$K1433))*$L$1177))+((($D$18+$H$18)/3)*$BE$23)+(((PI()*($C$21/2)^2*(($C$21/2)*$AZ$23))/3)*$L$1177),(($D$18*$L$1177)+((PI()*(($C$21/2)^2)*($G$20-$K1433))*$L$1177))+((($D$18+$H$18)/3)*$BE$23)-(((PI()*($C$21/2)^2*(($C$21/2)*$AZ$23))/3)*$L$1177)))</f>
        <v>108743.52529840673</v>
      </c>
      <c r="M1433" s="73"/>
      <c r="N1433" s="73"/>
      <c r="O1433" s="73"/>
      <c r="P1433" s="73"/>
      <c r="Q1433" s="73"/>
      <c r="R1433" s="73"/>
      <c r="S1433" s="73"/>
      <c r="T1433" s="73"/>
      <c r="U1433" s="73"/>
      <c r="V1433" s="73"/>
      <c r="W1433" s="73"/>
      <c r="X1433" s="73"/>
      <c r="Y1433" s="73"/>
      <c r="Z1433" s="73"/>
      <c r="AA1433" s="73"/>
      <c r="AB1433" s="73"/>
      <c r="AC1433" s="73"/>
      <c r="AD1433" s="73"/>
      <c r="AE1433" s="73"/>
      <c r="AF1433" s="73"/>
      <c r="AG1433" s="73"/>
      <c r="AH1433" s="73"/>
      <c r="AI1433" s="73"/>
      <c r="AJ1433" s="73"/>
    </row>
    <row r="1434" spans="1:36" x14ac:dyDescent="0.3">
      <c r="A1434">
        <v>25.5</v>
      </c>
      <c r="B1434" s="85">
        <f t="shared" ref="B1434:B1463" si="184">IF($C1434&gt;$G$20,(PI()*((($C$19+$G$20)-$C1434)*($O$20/($O$19/2)))^2*((($O$20+$G$20)-$C1434)/3))*$D$1177,($D$18*$D$1177)+((PI()*(($C$21/2)^2)*($G$20-$C1434))*$D$1177)+((($D$18+$H$18)/3)*$BE$21))</f>
        <v>107462.14244902415</v>
      </c>
      <c r="C1434" s="57">
        <v>25.5</v>
      </c>
      <c r="D1434" s="86">
        <f>IF($C1434&gt;$G$20,IF('Silo Levels'!$L$28="Pumping",((PI()*((($C$19+$G$20)-$C1434)*($O$20/($O$19/2)))^2*((($O$20+$G$20)-$C1434))/3)*$D$1177)+(((PI()*((($C$19+$G$20)-$C1434)*($O$20/($O$19/2)))^2*(((($C$19+$G$20)-$C1434)*($O$20/($O$19/2)))*$AZ$21))/3)*$D$1177),(((PI()*((($C$19+$G$20)-$C1434)*($O$20/($O$19/2)))^2*((($O$20+$G$20)-$C1434)/3))*$D$1177)-((PI()*((($C$19+$G$20)-$C1434)*($O$20/($O$19/2)))^2*(((($C$19+$G$20)-$C1434)*($O$20/($O$19/2)))*$AZ$21)/3)*$D$1177))),IF('Silo Levels'!$L$28="Pumping",(($D$18*$D$1177)+((PI()*(($C$21/2)^2)*($G$20-$C1434))*$D$1177))+((($D$18+$H$18)/3)*$BE$21)+(((PI()*($C$21/2)^2*(($C$21/2)*$AZ$21))/3)*$D$1177),(($D$18*$D$1177)+((PI()*(($C$21/2)^2)*($G$20-$C1434))*$D$1177))+((($D$18+$H$18)/3)*$BE$21)-(((PI()*($C$21/2)^2*(($C$21/2)*$AZ$21))/3)*$D$1177)))</f>
        <v>103611.98009774601</v>
      </c>
      <c r="E1434" s="73">
        <v>25.5</v>
      </c>
      <c r="F1434" s="85">
        <f t="shared" ref="F1434:F1463" si="185">IF($G1434&gt;$G$20,(PI()*((($C$19+$G$20)-$G1434)*($O$20/($O$19/2)))^2*((($O$20+$G$20)-$G1434)/3))*$H$1177,($D$18*$H$1177)+((PI()*(($C$21/2)^2)*($G$20-$G1434))*$H$1177)+((($D$18+$H$18)/3)*$BE$22))</f>
        <v>108780.70913246776</v>
      </c>
      <c r="G1434" s="57">
        <v>25.5</v>
      </c>
      <c r="H1434" s="86">
        <f>IF($G1434&gt;$G$20,IF('Silo Levels'!$L$29="Pumping",((PI()*((($C$19+$G$20)-$G1434)*($O$20/($O$19/2)))^2*((($O$20+$G$20)-$G1434))/3)*$H$1177)+(((PI()*((($C$19+$G$20)-$G1434)*($O$20/($O$19/2)))^2*(((($C$19+$G$20)-$G1434)*($O$20/($O$19/2)))*$AZ$22))/3)*$H$1177),(((PI()*((($C$19+$G$20)-$G1434)*($O$20/($O$19/2)))^2*((($O$20+$G$20)-$G1434)/3))*$H$1177)-((PI()*((($C$19+$G$20)-$G1434)*($O$20/($O$19/2)))^2*(((($C$19+$G$20)-$G1434)*($O$20/($O$19/2)))*$AZ$22)/3)*$H$1177))),IF('Silo Levels'!$L$29="Pumping",(($D$18*$H$1177)+((PI()*(($C$21/2)^2)*($G$20-$G1434))*$H$1177))+((($D$18+$H$18)/3)*$BE$22)+(((PI()*($C$21/2)^2*(($C$21/2)*$AZ$22))/3)*$H$1177),(($D$18*$H$1177)+((PI()*(($C$21/2)^2)*($G$20-$G1434))*$H$1177))+((($D$18+$H$18)/3)*$BE$22)-(((PI()*($C$21/2)^2*(($C$21/2)*$AZ$22))/3)*$H$1177)))</f>
        <v>104882.41975179865</v>
      </c>
      <c r="I1434" s="73">
        <v>25.5</v>
      </c>
      <c r="J1434" s="85">
        <f t="shared" ref="J1434:J1463" si="186">IF($K1434&gt;$G$20,(PI()*((($C$19+$G$20)-$K1434)*($O$20/($O$19/2)))^2*((($O$20+$G$20)-$K1434)/3))*$L$1177,($D$18*$L$1177)+((PI()*(($C$21/2)^2)*($G$20-$K1434))*$L$1177)+((($D$18+$H$18)/3)*$BE$23))</f>
        <v>112368.43708509344</v>
      </c>
      <c r="K1434" s="57">
        <v>25.5</v>
      </c>
      <c r="L1434" s="86">
        <f>IF($K1434&gt;$G$20,IF('Silo Levels'!$L$30="Pumping",((PI()*((($C$19+$G$20)-$K1434)*($O$20/($O$19/2)))^2*((($O$20+$G$20)-$K1434))/3)*$L$1177)+(((PI()*((($C$19+$G$20)-$K1434)*($O$20/($O$19/2)))^2*(((($C$19+$G$20)-$K1434)*($O$20/($O$19/2)))*$AZ$23))/3)*$L$1177),(((PI()*((($C$19+$G$20)-$K1434)*($O$20/($O$19/2)))^2*((($O$20+$G$20)-$K1434)/3))*$L$1177)-((PI()*((($C$19+$G$20)-$K1434)*($O$20/($O$19/2)))^2*(((($C$19+$G$20)-$K1434)*($O$20/($O$19/2)))*$AZ$23)/3)*$L$1177))),IF('Silo Levels'!$L$30="Pumping",(($D$18*$L$1177)+((PI()*(($C$21/2)^2)*($G$20-$K1434))*$L$1177))+((($D$18+$H$18)/3)*$BE$23)+(((PI()*($C$21/2)^2*(($C$21/2)*$AZ$23))/3)*$L$1177),(($D$18*$L$1177)+((PI()*(($C$21/2)^2)*($G$20-$K1434))*$L$1177))+((($D$18+$H$18)/3)*$BE$23)-(((PI()*($C$21/2)^2*(($C$21/2)*$AZ$23))/3)*$L$1177)))</f>
        <v>108339.1974151512</v>
      </c>
      <c r="M1434" s="73"/>
      <c r="N1434" s="73"/>
      <c r="O1434" s="73"/>
      <c r="P1434" s="73"/>
      <c r="Q1434" s="73"/>
      <c r="R1434" s="73"/>
      <c r="S1434" s="73"/>
      <c r="T1434" s="73"/>
      <c r="U1434" s="73"/>
      <c r="V1434" s="73"/>
      <c r="W1434" s="73"/>
      <c r="X1434" s="73"/>
      <c r="Y1434" s="73"/>
      <c r="Z1434" s="73"/>
      <c r="AA1434" s="73"/>
      <c r="AB1434" s="73"/>
      <c r="AC1434" s="73"/>
      <c r="AD1434" s="73"/>
      <c r="AE1434" s="73"/>
      <c r="AF1434" s="73"/>
      <c r="AG1434" s="73"/>
      <c r="AH1434" s="73"/>
      <c r="AI1434" s="73"/>
      <c r="AJ1434" s="73"/>
    </row>
    <row r="1435" spans="1:36" x14ac:dyDescent="0.3">
      <c r="A1435">
        <v>25.6</v>
      </c>
      <c r="B1435" s="85">
        <f t="shared" si="184"/>
        <v>107075.7846939133</v>
      </c>
      <c r="C1435" s="57">
        <v>25.6</v>
      </c>
      <c r="D1435" s="86">
        <f>IF($C1435&gt;$G$20,IF('Silo Levels'!$L$28="Pumping",((PI()*((($C$19+$G$20)-$C1435)*($O$20/($O$19/2)))^2*((($O$20+$G$20)-$C1435))/3)*$D$1177)+(((PI()*((($C$19+$G$20)-$C1435)*($O$20/($O$19/2)))^2*(((($C$19+$G$20)-$C1435)*($O$20/($O$19/2)))*$AZ$21))/3)*$D$1177),(((PI()*((($C$19+$G$20)-$C1435)*($O$20/($O$19/2)))^2*((($O$20+$G$20)-$C1435)/3))*$D$1177)-((PI()*((($C$19+$G$20)-$C1435)*($O$20/($O$19/2)))^2*(((($C$19+$G$20)-$C1435)*($O$20/($O$19/2)))*$AZ$21)/3)*$D$1177))),IF('Silo Levels'!$L$28="Pumping",(($D$18*$D$1177)+((PI()*(($C$21/2)^2)*($G$20-$C1435))*$D$1177))+((($D$18+$H$18)/3)*$BE$21)+(((PI()*($C$21/2)^2*(($C$21/2)*$AZ$21))/3)*$D$1177),(($D$18*$D$1177)+((PI()*(($C$21/2)^2)*($G$20-$C1435))*$D$1177))+((($D$18+$H$18)/3)*$BE$21)-(((PI()*($C$21/2)^2*(($C$21/2)*$AZ$21))/3)*$D$1177)))</f>
        <v>103225.62234263516</v>
      </c>
      <c r="E1435" s="73">
        <v>25.6</v>
      </c>
      <c r="F1435" s="85">
        <f t="shared" si="185"/>
        <v>108389.52190541803</v>
      </c>
      <c r="G1435" s="57">
        <v>25.6</v>
      </c>
      <c r="H1435" s="86">
        <f>IF($G1435&gt;$G$20,IF('Silo Levels'!$L$29="Pumping",((PI()*((($C$19+$G$20)-$G1435)*($O$20/($O$19/2)))^2*((($O$20+$G$20)-$G1435))/3)*$H$1177)+(((PI()*((($C$19+$G$20)-$G1435)*($O$20/($O$19/2)))^2*(((($C$19+$G$20)-$G1435)*($O$20/($O$19/2)))*$AZ$22))/3)*$H$1177),(((PI()*((($C$19+$G$20)-$G1435)*($O$20/($O$19/2)))^2*((($O$20+$G$20)-$G1435)/3))*$H$1177)-((PI()*((($C$19+$G$20)-$G1435)*($O$20/($O$19/2)))^2*(((($C$19+$G$20)-$G1435)*($O$20/($O$19/2)))*$AZ$22)/3)*$H$1177))),IF('Silo Levels'!$L$29="Pumping",(($D$18*$H$1177)+((PI()*(($C$21/2)^2)*($G$20-$G1435))*$H$1177))+((($D$18+$H$18)/3)*$BE$22)+(((PI()*($C$21/2)^2*(($C$21/2)*$AZ$22))/3)*$H$1177),(($D$18*$H$1177)+((PI()*(($C$21/2)^2)*($G$20-$G1435))*$H$1177))+((($D$18+$H$18)/3)*$BE$22)-(((PI()*($C$21/2)^2*(($C$21/2)*$AZ$22))/3)*$H$1177)))</f>
        <v>104491.23252474892</v>
      </c>
      <c r="I1435" s="73">
        <v>25.6</v>
      </c>
      <c r="J1435" s="85">
        <f t="shared" si="186"/>
        <v>111964.1092018379</v>
      </c>
      <c r="K1435" s="57">
        <v>25.6</v>
      </c>
      <c r="L1435" s="86">
        <f>IF($K1435&gt;$G$20,IF('Silo Levels'!$L$30="Pumping",((PI()*((($C$19+$G$20)-$K1435)*($O$20/($O$19/2)))^2*((($O$20+$G$20)-$K1435))/3)*$L$1177)+(((PI()*((($C$19+$G$20)-$K1435)*($O$20/($O$19/2)))^2*(((($C$19+$G$20)-$K1435)*($O$20/($O$19/2)))*$AZ$23))/3)*$L$1177),(((PI()*((($C$19+$G$20)-$K1435)*($O$20/($O$19/2)))^2*((($O$20+$G$20)-$K1435)/3))*$L$1177)-((PI()*((($C$19+$G$20)-$K1435)*($O$20/($O$19/2)))^2*(((($C$19+$G$20)-$K1435)*($O$20/($O$19/2)))*$AZ$23)/3)*$L$1177))),IF('Silo Levels'!$L$30="Pumping",(($D$18*$L$1177)+((PI()*(($C$21/2)^2)*($G$20-$K1435))*$L$1177))+((($D$18+$H$18)/3)*$BE$23)+(((PI()*($C$21/2)^2*(($C$21/2)*$AZ$23))/3)*$L$1177),(($D$18*$L$1177)+((PI()*(($C$21/2)^2)*($G$20-$K1435))*$L$1177))+((($D$18+$H$18)/3)*$BE$23)-(((PI()*($C$21/2)^2*(($C$21/2)*$AZ$23))/3)*$L$1177)))</f>
        <v>107934.86953189566</v>
      </c>
      <c r="M1435" s="73"/>
      <c r="N1435" s="73"/>
      <c r="O1435" s="73"/>
      <c r="P1435" s="73"/>
      <c r="Q1435" s="73"/>
      <c r="R1435" s="73"/>
      <c r="S1435" s="73"/>
      <c r="T1435" s="73"/>
      <c r="U1435" s="73"/>
      <c r="V1435" s="73"/>
      <c r="W1435" s="73"/>
      <c r="X1435" s="73"/>
      <c r="Y1435" s="73"/>
      <c r="Z1435" s="73"/>
      <c r="AA1435" s="73"/>
      <c r="AB1435" s="73"/>
      <c r="AC1435" s="73"/>
      <c r="AD1435" s="73"/>
      <c r="AE1435" s="73"/>
      <c r="AF1435" s="73"/>
      <c r="AG1435" s="73"/>
      <c r="AH1435" s="73"/>
      <c r="AI1435" s="73"/>
      <c r="AJ1435" s="73"/>
    </row>
    <row r="1436" spans="1:36" x14ac:dyDescent="0.3">
      <c r="A1436">
        <v>25.7</v>
      </c>
      <c r="B1436" s="85">
        <f t="shared" si="184"/>
        <v>106689.42693880247</v>
      </c>
      <c r="C1436" s="57">
        <v>25.7</v>
      </c>
      <c r="D1436" s="86">
        <f>IF($C1436&gt;$G$20,IF('Silo Levels'!$L$28="Pumping",((PI()*((($C$19+$G$20)-$C1436)*($O$20/($O$19/2)))^2*((($O$20+$G$20)-$C1436))/3)*$D$1177)+(((PI()*((($C$19+$G$20)-$C1436)*($O$20/($O$19/2)))^2*(((($C$19+$G$20)-$C1436)*($O$20/($O$19/2)))*$AZ$21))/3)*$D$1177),(((PI()*((($C$19+$G$20)-$C1436)*($O$20/($O$19/2)))^2*((($O$20+$G$20)-$C1436)/3))*$D$1177)-((PI()*((($C$19+$G$20)-$C1436)*($O$20/($O$19/2)))^2*(((($C$19+$G$20)-$C1436)*($O$20/($O$19/2)))*$AZ$21)/3)*$D$1177))),IF('Silo Levels'!$L$28="Pumping",(($D$18*$D$1177)+((PI()*(($C$21/2)^2)*($G$20-$C1436))*$D$1177))+((($D$18+$H$18)/3)*$BE$21)+(((PI()*($C$21/2)^2*(($C$21/2)*$AZ$21))/3)*$D$1177),(($D$18*$D$1177)+((PI()*(($C$21/2)^2)*($G$20-$C1436))*$D$1177))+((($D$18+$H$18)/3)*$BE$21)-(((PI()*($C$21/2)^2*(($C$21/2)*$AZ$21))/3)*$D$1177)))</f>
        <v>102839.26458752433</v>
      </c>
      <c r="E1436" s="73">
        <v>25.7</v>
      </c>
      <c r="F1436" s="85">
        <f t="shared" si="185"/>
        <v>107998.33467836832</v>
      </c>
      <c r="G1436" s="57">
        <v>25.7</v>
      </c>
      <c r="H1436" s="86">
        <f>IF($G1436&gt;$G$20,IF('Silo Levels'!$L$29="Pumping",((PI()*((($C$19+$G$20)-$G1436)*($O$20/($O$19/2)))^2*((($O$20+$G$20)-$G1436))/3)*$H$1177)+(((PI()*((($C$19+$G$20)-$G1436)*($O$20/($O$19/2)))^2*(((($C$19+$G$20)-$G1436)*($O$20/($O$19/2)))*$AZ$22))/3)*$H$1177),(((PI()*((($C$19+$G$20)-$G1436)*($O$20/($O$19/2)))^2*((($O$20+$G$20)-$G1436)/3))*$H$1177)-((PI()*((($C$19+$G$20)-$G1436)*($O$20/($O$19/2)))^2*(((($C$19+$G$20)-$G1436)*($O$20/($O$19/2)))*$AZ$22)/3)*$H$1177))),IF('Silo Levels'!$L$29="Pumping",(($D$18*$H$1177)+((PI()*(($C$21/2)^2)*($G$20-$G1436))*$H$1177))+((($D$18+$H$18)/3)*$BE$22)+(((PI()*($C$21/2)^2*(($C$21/2)*$AZ$22))/3)*$H$1177),(($D$18*$H$1177)+((PI()*(($C$21/2)^2)*($G$20-$G1436))*$H$1177))+((($D$18+$H$18)/3)*$BE$22)-(((PI()*($C$21/2)^2*(($C$21/2)*$AZ$22))/3)*$H$1177)))</f>
        <v>104100.04529769921</v>
      </c>
      <c r="I1436" s="73">
        <v>25.7</v>
      </c>
      <c r="J1436" s="85">
        <f t="shared" si="186"/>
        <v>111559.78131858238</v>
      </c>
      <c r="K1436" s="57">
        <v>25.7</v>
      </c>
      <c r="L1436" s="86">
        <f>IF($K1436&gt;$G$20,IF('Silo Levels'!$L$30="Pumping",((PI()*((($C$19+$G$20)-$K1436)*($O$20/($O$19/2)))^2*((($O$20+$G$20)-$K1436))/3)*$L$1177)+(((PI()*((($C$19+$G$20)-$K1436)*($O$20/($O$19/2)))^2*(((($C$19+$G$20)-$K1436)*($O$20/($O$19/2)))*$AZ$23))/3)*$L$1177),(((PI()*((($C$19+$G$20)-$K1436)*($O$20/($O$19/2)))^2*((($O$20+$G$20)-$K1436)/3))*$L$1177)-((PI()*((($C$19+$G$20)-$K1436)*($O$20/($O$19/2)))^2*(((($C$19+$G$20)-$K1436)*($O$20/($O$19/2)))*$AZ$23)/3)*$L$1177))),IF('Silo Levels'!$L$30="Pumping",(($D$18*$L$1177)+((PI()*(($C$21/2)^2)*($G$20-$K1436))*$L$1177))+((($D$18+$H$18)/3)*$BE$23)+(((PI()*($C$21/2)^2*(($C$21/2)*$AZ$23))/3)*$L$1177),(($D$18*$L$1177)+((PI()*(($C$21/2)^2)*($G$20-$K1436))*$L$1177))+((($D$18+$H$18)/3)*$BE$23)-(((PI()*($C$21/2)^2*(($C$21/2)*$AZ$23))/3)*$L$1177)))</f>
        <v>107530.54164864014</v>
      </c>
      <c r="M1436" s="73"/>
      <c r="N1436" s="73"/>
      <c r="O1436" s="73"/>
      <c r="P1436" s="73"/>
      <c r="Q1436" s="73"/>
      <c r="R1436" s="73"/>
      <c r="S1436" s="73"/>
      <c r="T1436" s="73"/>
      <c r="U1436" s="73"/>
      <c r="V1436" s="73"/>
      <c r="W1436" s="73"/>
      <c r="X1436" s="73"/>
      <c r="Y1436" s="73"/>
      <c r="Z1436" s="73"/>
      <c r="AA1436" s="73"/>
      <c r="AB1436" s="73"/>
      <c r="AC1436" s="73"/>
      <c r="AD1436" s="73"/>
      <c r="AE1436" s="73"/>
      <c r="AF1436" s="73"/>
      <c r="AG1436" s="73"/>
      <c r="AH1436" s="73"/>
      <c r="AI1436" s="73"/>
      <c r="AJ1436" s="73"/>
    </row>
    <row r="1437" spans="1:36" x14ac:dyDescent="0.3">
      <c r="A1437">
        <v>25.8</v>
      </c>
      <c r="B1437" s="85">
        <f t="shared" si="184"/>
        <v>106303.06918369162</v>
      </c>
      <c r="C1437" s="57">
        <v>25.8</v>
      </c>
      <c r="D1437" s="86">
        <f>IF($C1437&gt;$G$20,IF('Silo Levels'!$L$28="Pumping",((PI()*((($C$19+$G$20)-$C1437)*($O$20/($O$19/2)))^2*((($O$20+$G$20)-$C1437))/3)*$D$1177)+(((PI()*((($C$19+$G$20)-$C1437)*($O$20/($O$19/2)))^2*(((($C$19+$G$20)-$C1437)*($O$20/($O$19/2)))*$AZ$21))/3)*$D$1177),(((PI()*((($C$19+$G$20)-$C1437)*($O$20/($O$19/2)))^2*((($O$20+$G$20)-$C1437)/3))*$D$1177)-((PI()*((($C$19+$G$20)-$C1437)*($O$20/($O$19/2)))^2*(((($C$19+$G$20)-$C1437)*($O$20/($O$19/2)))*$AZ$21)/3)*$D$1177))),IF('Silo Levels'!$L$28="Pumping",(($D$18*$D$1177)+((PI()*(($C$21/2)^2)*($G$20-$C1437))*$D$1177))+((($D$18+$H$18)/3)*$BE$21)+(((PI()*($C$21/2)^2*(($C$21/2)*$AZ$21))/3)*$D$1177),(($D$18*$D$1177)+((PI()*(($C$21/2)^2)*($G$20-$C1437))*$D$1177))+((($D$18+$H$18)/3)*$BE$21)-(((PI()*($C$21/2)^2*(($C$21/2)*$AZ$21))/3)*$D$1177)))</f>
        <v>102452.90683241349</v>
      </c>
      <c r="E1437" s="73">
        <v>25.8</v>
      </c>
      <c r="F1437" s="85">
        <f t="shared" si="185"/>
        <v>107607.14745131858</v>
      </c>
      <c r="G1437" s="57">
        <v>25.8</v>
      </c>
      <c r="H1437" s="86">
        <f>IF($G1437&gt;$G$20,IF('Silo Levels'!$L$29="Pumping",((PI()*((($C$19+$G$20)-$G1437)*($O$20/($O$19/2)))^2*((($O$20+$G$20)-$G1437))/3)*$H$1177)+(((PI()*((($C$19+$G$20)-$G1437)*($O$20/($O$19/2)))^2*(((($C$19+$G$20)-$G1437)*($O$20/($O$19/2)))*$AZ$22))/3)*$H$1177),(((PI()*((($C$19+$G$20)-$G1437)*($O$20/($O$19/2)))^2*((($O$20+$G$20)-$G1437)/3))*$H$1177)-((PI()*((($C$19+$G$20)-$G1437)*($O$20/($O$19/2)))^2*(((($C$19+$G$20)-$G1437)*($O$20/($O$19/2)))*$AZ$22)/3)*$H$1177))),IF('Silo Levels'!$L$29="Pumping",(($D$18*$H$1177)+((PI()*(($C$21/2)^2)*($G$20-$G1437))*$H$1177))+((($D$18+$H$18)/3)*$BE$22)+(((PI()*($C$21/2)^2*(($C$21/2)*$AZ$22))/3)*$H$1177),(($D$18*$H$1177)+((PI()*(($C$21/2)^2)*($G$20-$G1437))*$H$1177))+((($D$18+$H$18)/3)*$BE$22)-(((PI()*($C$21/2)^2*(($C$21/2)*$AZ$22))/3)*$H$1177)))</f>
        <v>103708.85807064947</v>
      </c>
      <c r="I1437" s="73">
        <v>25.8</v>
      </c>
      <c r="J1437" s="85">
        <f t="shared" si="186"/>
        <v>111155.45343532684</v>
      </c>
      <c r="K1437" s="57">
        <v>25.8</v>
      </c>
      <c r="L1437" s="86">
        <f>IF($K1437&gt;$G$20,IF('Silo Levels'!$L$30="Pumping",((PI()*((($C$19+$G$20)-$K1437)*($O$20/($O$19/2)))^2*((($O$20+$G$20)-$K1437))/3)*$L$1177)+(((PI()*((($C$19+$G$20)-$K1437)*($O$20/($O$19/2)))^2*(((($C$19+$G$20)-$K1437)*($O$20/($O$19/2)))*$AZ$23))/3)*$L$1177),(((PI()*((($C$19+$G$20)-$K1437)*($O$20/($O$19/2)))^2*((($O$20+$G$20)-$K1437)/3))*$L$1177)-((PI()*((($C$19+$G$20)-$K1437)*($O$20/($O$19/2)))^2*(((($C$19+$G$20)-$K1437)*($O$20/($O$19/2)))*$AZ$23)/3)*$L$1177))),IF('Silo Levels'!$L$30="Pumping",(($D$18*$L$1177)+((PI()*(($C$21/2)^2)*($G$20-$K1437))*$L$1177))+((($D$18+$H$18)/3)*$BE$23)+(((PI()*($C$21/2)^2*(($C$21/2)*$AZ$23))/3)*$L$1177),(($D$18*$L$1177)+((PI()*(($C$21/2)^2)*($G$20-$K1437))*$L$1177))+((($D$18+$H$18)/3)*$BE$23)-(((PI()*($C$21/2)^2*(($C$21/2)*$AZ$23))/3)*$L$1177)))</f>
        <v>107126.2137653846</v>
      </c>
      <c r="M1437" s="73"/>
      <c r="N1437" s="73"/>
      <c r="O1437" s="73"/>
      <c r="P1437" s="73"/>
      <c r="Q1437" s="73"/>
      <c r="R1437" s="73"/>
      <c r="S1437" s="73"/>
      <c r="T1437" s="73"/>
      <c r="U1437" s="73"/>
      <c r="V1437" s="73"/>
      <c r="W1437" s="73"/>
      <c r="X1437" s="73"/>
      <c r="Y1437" s="73"/>
      <c r="Z1437" s="73"/>
      <c r="AA1437" s="73"/>
      <c r="AB1437" s="73"/>
      <c r="AC1437" s="73"/>
      <c r="AD1437" s="73"/>
      <c r="AE1437" s="73"/>
      <c r="AF1437" s="73"/>
      <c r="AG1437" s="73"/>
      <c r="AH1437" s="73"/>
      <c r="AI1437" s="73"/>
      <c r="AJ1437" s="73"/>
    </row>
    <row r="1438" spans="1:36" x14ac:dyDescent="0.3">
      <c r="A1438">
        <v>25.9</v>
      </c>
      <c r="B1438" s="85">
        <f t="shared" si="184"/>
        <v>105916.71142858081</v>
      </c>
      <c r="C1438" s="57">
        <v>25.9</v>
      </c>
      <c r="D1438" s="86">
        <f>IF($C1438&gt;$G$20,IF('Silo Levels'!$L$28="Pumping",((PI()*((($C$19+$G$20)-$C1438)*($O$20/($O$19/2)))^2*((($O$20+$G$20)-$C1438))/3)*$D$1177)+(((PI()*((($C$19+$G$20)-$C1438)*($O$20/($O$19/2)))^2*(((($C$19+$G$20)-$C1438)*($O$20/($O$19/2)))*$AZ$21))/3)*$D$1177),(((PI()*((($C$19+$G$20)-$C1438)*($O$20/($O$19/2)))^2*((($O$20+$G$20)-$C1438)/3))*$D$1177)-((PI()*((($C$19+$G$20)-$C1438)*($O$20/($O$19/2)))^2*(((($C$19+$G$20)-$C1438)*($O$20/($O$19/2)))*$AZ$21)/3)*$D$1177))),IF('Silo Levels'!$L$28="Pumping",(($D$18*$D$1177)+((PI()*(($C$21/2)^2)*($G$20-$C1438))*$D$1177))+((($D$18+$H$18)/3)*$BE$21)+(((PI()*($C$21/2)^2*(($C$21/2)*$AZ$21))/3)*$D$1177),(($D$18*$D$1177)+((PI()*(($C$21/2)^2)*($G$20-$C1438))*$D$1177))+((($D$18+$H$18)/3)*$BE$21)-(((PI()*($C$21/2)^2*(($C$21/2)*$AZ$21))/3)*$D$1177)))</f>
        <v>102066.54907730267</v>
      </c>
      <c r="E1438" s="73">
        <v>25.9</v>
      </c>
      <c r="F1438" s="85">
        <f t="shared" si="185"/>
        <v>107215.96022426889</v>
      </c>
      <c r="G1438" s="57">
        <v>25.9</v>
      </c>
      <c r="H1438" s="86">
        <f>IF($G1438&gt;$G$20,IF('Silo Levels'!$L$29="Pumping",((PI()*((($C$19+$G$20)-$G1438)*($O$20/($O$19/2)))^2*((($O$20+$G$20)-$G1438))/3)*$H$1177)+(((PI()*((($C$19+$G$20)-$G1438)*($O$20/($O$19/2)))^2*(((($C$19+$G$20)-$G1438)*($O$20/($O$19/2)))*$AZ$22))/3)*$H$1177),(((PI()*((($C$19+$G$20)-$G1438)*($O$20/($O$19/2)))^2*((($O$20+$G$20)-$G1438)/3))*$H$1177)-((PI()*((($C$19+$G$20)-$G1438)*($O$20/($O$19/2)))^2*(((($C$19+$G$20)-$G1438)*($O$20/($O$19/2)))*$AZ$22)/3)*$H$1177))),IF('Silo Levels'!$L$29="Pumping",(($D$18*$H$1177)+((PI()*(($C$21/2)^2)*($G$20-$G1438))*$H$1177))+((($D$18+$H$18)/3)*$BE$22)+(((PI()*($C$21/2)^2*(($C$21/2)*$AZ$22))/3)*$H$1177),(($D$18*$H$1177)+((PI()*(($C$21/2)^2)*($G$20-$G1438))*$H$1177))+((($D$18+$H$18)/3)*$BE$22)-(((PI()*($C$21/2)^2*(($C$21/2)*$AZ$22))/3)*$H$1177)))</f>
        <v>103317.67084359977</v>
      </c>
      <c r="I1438" s="73">
        <v>25.9</v>
      </c>
      <c r="J1438" s="85">
        <f t="shared" si="186"/>
        <v>110751.12555207133</v>
      </c>
      <c r="K1438" s="57">
        <v>25.9</v>
      </c>
      <c r="L1438" s="86">
        <f>IF($K1438&gt;$G$20,IF('Silo Levels'!$L$30="Pumping",((PI()*((($C$19+$G$20)-$K1438)*($O$20/($O$19/2)))^2*((($O$20+$G$20)-$K1438))/3)*$L$1177)+(((PI()*((($C$19+$G$20)-$K1438)*($O$20/($O$19/2)))^2*(((($C$19+$G$20)-$K1438)*($O$20/($O$19/2)))*$AZ$23))/3)*$L$1177),(((PI()*((($C$19+$G$20)-$K1438)*($O$20/($O$19/2)))^2*((($O$20+$G$20)-$K1438)/3))*$L$1177)-((PI()*((($C$19+$G$20)-$K1438)*($O$20/($O$19/2)))^2*(((($C$19+$G$20)-$K1438)*($O$20/($O$19/2)))*$AZ$23)/3)*$L$1177))),IF('Silo Levels'!$L$30="Pumping",(($D$18*$L$1177)+((PI()*(($C$21/2)^2)*($G$20-$K1438))*$L$1177))+((($D$18+$H$18)/3)*$BE$23)+(((PI()*($C$21/2)^2*(($C$21/2)*$AZ$23))/3)*$L$1177),(($D$18*$L$1177)+((PI()*(($C$21/2)^2)*($G$20-$K1438))*$L$1177))+((($D$18+$H$18)/3)*$BE$23)-(((PI()*($C$21/2)^2*(($C$21/2)*$AZ$23))/3)*$L$1177)))</f>
        <v>106721.88588212909</v>
      </c>
      <c r="M1438" s="73"/>
      <c r="N1438" s="73"/>
      <c r="O1438" s="73"/>
      <c r="P1438" s="73"/>
      <c r="Q1438" s="73"/>
      <c r="R1438" s="73"/>
      <c r="S1438" s="73"/>
      <c r="T1438" s="73"/>
      <c r="U1438" s="73"/>
      <c r="V1438" s="73"/>
      <c r="W1438" s="73"/>
      <c r="X1438" s="73"/>
      <c r="Y1438" s="73"/>
      <c r="Z1438" s="73"/>
      <c r="AA1438" s="73"/>
      <c r="AB1438" s="73"/>
      <c r="AC1438" s="73"/>
      <c r="AD1438" s="73"/>
      <c r="AE1438" s="73"/>
      <c r="AF1438" s="73"/>
      <c r="AG1438" s="73"/>
      <c r="AH1438" s="73"/>
      <c r="AI1438" s="73"/>
      <c r="AJ1438" s="73"/>
    </row>
    <row r="1439" spans="1:36" x14ac:dyDescent="0.3">
      <c r="A1439">
        <v>26</v>
      </c>
      <c r="B1439" s="85">
        <f t="shared" si="184"/>
        <v>105530.35367346996</v>
      </c>
      <c r="C1439" s="57">
        <v>26</v>
      </c>
      <c r="D1439" s="86">
        <f>IF($C1439&gt;$G$20,IF('Silo Levels'!$L$28="Pumping",((PI()*((($C$19+$G$20)-$C1439)*($O$20/($O$19/2)))^2*((($O$20+$G$20)-$C1439))/3)*$D$1177)+(((PI()*((($C$19+$G$20)-$C1439)*($O$20/($O$19/2)))^2*(((($C$19+$G$20)-$C1439)*($O$20/($O$19/2)))*$AZ$21))/3)*$D$1177),(((PI()*((($C$19+$G$20)-$C1439)*($O$20/($O$19/2)))^2*((($O$20+$G$20)-$C1439)/3))*$D$1177)-((PI()*((($C$19+$G$20)-$C1439)*($O$20/($O$19/2)))^2*(((($C$19+$G$20)-$C1439)*($O$20/($O$19/2)))*$AZ$21)/3)*$D$1177))),IF('Silo Levels'!$L$28="Pumping",(($D$18*$D$1177)+((PI()*(($C$21/2)^2)*($G$20-$C1439))*$D$1177))+((($D$18+$H$18)/3)*$BE$21)+(((PI()*($C$21/2)^2*(($C$21/2)*$AZ$21))/3)*$D$1177),(($D$18*$D$1177)+((PI()*(($C$21/2)^2)*($G$20-$C1439))*$D$1177))+((($D$18+$H$18)/3)*$BE$21)-(((PI()*($C$21/2)^2*(($C$21/2)*$AZ$21))/3)*$D$1177)))</f>
        <v>101680.19132219182</v>
      </c>
      <c r="E1439" s="73">
        <v>26</v>
      </c>
      <c r="F1439" s="85">
        <f t="shared" si="185"/>
        <v>106824.77299721916</v>
      </c>
      <c r="G1439" s="57">
        <v>26</v>
      </c>
      <c r="H1439" s="86">
        <f>IF($G1439&gt;$G$20,IF('Silo Levels'!$L$29="Pumping",((PI()*((($C$19+$G$20)-$G1439)*($O$20/($O$19/2)))^2*((($O$20+$G$20)-$G1439))/3)*$H$1177)+(((PI()*((($C$19+$G$20)-$G1439)*($O$20/($O$19/2)))^2*(((($C$19+$G$20)-$G1439)*($O$20/($O$19/2)))*$AZ$22))/3)*$H$1177),(((PI()*((($C$19+$G$20)-$G1439)*($O$20/($O$19/2)))^2*((($O$20+$G$20)-$G1439)/3))*$H$1177)-((PI()*((($C$19+$G$20)-$G1439)*($O$20/($O$19/2)))^2*(((($C$19+$G$20)-$G1439)*($O$20/($O$19/2)))*$AZ$22)/3)*$H$1177))),IF('Silo Levels'!$L$29="Pumping",(($D$18*$H$1177)+((PI()*(($C$21/2)^2)*($G$20-$G1439))*$H$1177))+((($D$18+$H$18)/3)*$BE$22)+(((PI()*($C$21/2)^2*(($C$21/2)*$AZ$22))/3)*$H$1177),(($D$18*$H$1177)+((PI()*(($C$21/2)^2)*($G$20-$G1439))*$H$1177))+((($D$18+$H$18)/3)*$BE$22)-(((PI()*($C$21/2)^2*(($C$21/2)*$AZ$22))/3)*$H$1177)))</f>
        <v>102926.48361655005</v>
      </c>
      <c r="I1439" s="73">
        <v>26</v>
      </c>
      <c r="J1439" s="85">
        <f t="shared" si="186"/>
        <v>110346.79766881579</v>
      </c>
      <c r="K1439" s="57">
        <v>26</v>
      </c>
      <c r="L1439" s="86">
        <f>IF($K1439&gt;$G$20,IF('Silo Levels'!$L$30="Pumping",((PI()*((($C$19+$G$20)-$K1439)*($O$20/($O$19/2)))^2*((($O$20+$G$20)-$K1439))/3)*$L$1177)+(((PI()*((($C$19+$G$20)-$K1439)*($O$20/($O$19/2)))^2*(((($C$19+$G$20)-$K1439)*($O$20/($O$19/2)))*$AZ$23))/3)*$L$1177),(((PI()*((($C$19+$G$20)-$K1439)*($O$20/($O$19/2)))^2*((($O$20+$G$20)-$K1439)/3))*$L$1177)-((PI()*((($C$19+$G$20)-$K1439)*($O$20/($O$19/2)))^2*(((($C$19+$G$20)-$K1439)*($O$20/($O$19/2)))*$AZ$23)/3)*$L$1177))),IF('Silo Levels'!$L$30="Pumping",(($D$18*$L$1177)+((PI()*(($C$21/2)^2)*($G$20-$K1439))*$L$1177))+((($D$18+$H$18)/3)*$BE$23)+(((PI()*($C$21/2)^2*(($C$21/2)*$AZ$23))/3)*$L$1177),(($D$18*$L$1177)+((PI()*(($C$21/2)^2)*($G$20-$K1439))*$L$1177))+((($D$18+$H$18)/3)*$BE$23)-(((PI()*($C$21/2)^2*(($C$21/2)*$AZ$23))/3)*$L$1177)))</f>
        <v>106317.55799887356</v>
      </c>
      <c r="M1439" s="73"/>
      <c r="N1439" s="73"/>
      <c r="O1439" s="73"/>
      <c r="P1439" s="73"/>
      <c r="Q1439" s="73"/>
      <c r="R1439" s="73"/>
      <c r="S1439" s="73"/>
      <c r="T1439" s="73"/>
      <c r="U1439" s="73"/>
      <c r="V1439" s="73"/>
      <c r="W1439" s="73"/>
      <c r="X1439" s="73"/>
      <c r="Y1439" s="73"/>
      <c r="Z1439" s="73"/>
      <c r="AA1439" s="73"/>
      <c r="AB1439" s="73"/>
      <c r="AC1439" s="73"/>
      <c r="AD1439" s="73"/>
      <c r="AE1439" s="73"/>
      <c r="AF1439" s="73"/>
      <c r="AG1439" s="73"/>
      <c r="AH1439" s="73"/>
      <c r="AI1439" s="73"/>
      <c r="AJ1439" s="73"/>
    </row>
    <row r="1440" spans="1:36" x14ac:dyDescent="0.3">
      <c r="A1440">
        <v>26.1</v>
      </c>
      <c r="B1440" s="85">
        <f t="shared" si="184"/>
        <v>105143.99591835911</v>
      </c>
      <c r="C1440" s="57">
        <v>26.1</v>
      </c>
      <c r="D1440" s="86">
        <f>IF($C1440&gt;$G$20,IF('Silo Levels'!$L$28="Pumping",((PI()*((($C$19+$G$20)-$C1440)*($O$20/($O$19/2)))^2*((($O$20+$G$20)-$C1440))/3)*$D$1177)+(((PI()*((($C$19+$G$20)-$C1440)*($O$20/($O$19/2)))^2*(((($C$19+$G$20)-$C1440)*($O$20/($O$19/2)))*$AZ$21))/3)*$D$1177),(((PI()*((($C$19+$G$20)-$C1440)*($O$20/($O$19/2)))^2*((($O$20+$G$20)-$C1440)/3))*$D$1177)-((PI()*((($C$19+$G$20)-$C1440)*($O$20/($O$19/2)))^2*(((($C$19+$G$20)-$C1440)*($O$20/($O$19/2)))*$AZ$21)/3)*$D$1177))),IF('Silo Levels'!$L$28="Pumping",(($D$18*$D$1177)+((PI()*(($C$21/2)^2)*($G$20-$C1440))*$D$1177))+((($D$18+$H$18)/3)*$BE$21)+(((PI()*($C$21/2)^2*(($C$21/2)*$AZ$21))/3)*$D$1177),(($D$18*$D$1177)+((PI()*(($C$21/2)^2)*($G$20-$C1440))*$D$1177))+((($D$18+$H$18)/3)*$BE$21)-(((PI()*($C$21/2)^2*(($C$21/2)*$AZ$21))/3)*$D$1177)))</f>
        <v>101293.83356708098</v>
      </c>
      <c r="E1440" s="73">
        <v>26.1</v>
      </c>
      <c r="F1440" s="85">
        <f t="shared" si="185"/>
        <v>106433.58577016942</v>
      </c>
      <c r="G1440" s="57">
        <v>26.1</v>
      </c>
      <c r="H1440" s="86">
        <f>IF($G1440&gt;$G$20,IF('Silo Levels'!$L$29="Pumping",((PI()*((($C$19+$G$20)-$G1440)*($O$20/($O$19/2)))^2*((($O$20+$G$20)-$G1440))/3)*$H$1177)+(((PI()*((($C$19+$G$20)-$G1440)*($O$20/($O$19/2)))^2*(((($C$19+$G$20)-$G1440)*($O$20/($O$19/2)))*$AZ$22))/3)*$H$1177),(((PI()*((($C$19+$G$20)-$G1440)*($O$20/($O$19/2)))^2*((($O$20+$G$20)-$G1440)/3))*$H$1177)-((PI()*((($C$19+$G$20)-$G1440)*($O$20/($O$19/2)))^2*(((($C$19+$G$20)-$G1440)*($O$20/($O$19/2)))*$AZ$22)/3)*$H$1177))),IF('Silo Levels'!$L$29="Pumping",(($D$18*$H$1177)+((PI()*(($C$21/2)^2)*($G$20-$G1440))*$H$1177))+((($D$18+$H$18)/3)*$BE$22)+(((PI()*($C$21/2)^2*(($C$21/2)*$AZ$22))/3)*$H$1177),(($D$18*$H$1177)+((PI()*(($C$21/2)^2)*($G$20-$G1440))*$H$1177))+((($D$18+$H$18)/3)*$BE$22)-(((PI()*($C$21/2)^2*(($C$21/2)*$AZ$22))/3)*$H$1177)))</f>
        <v>102535.2963895003</v>
      </c>
      <c r="I1440" s="73">
        <v>26.1</v>
      </c>
      <c r="J1440" s="85">
        <f t="shared" si="186"/>
        <v>109942.46978556026</v>
      </c>
      <c r="K1440" s="57">
        <v>26.1</v>
      </c>
      <c r="L1440" s="86">
        <f>IF($K1440&gt;$G$20,IF('Silo Levels'!$L$30="Pumping",((PI()*((($C$19+$G$20)-$K1440)*($O$20/($O$19/2)))^2*((($O$20+$G$20)-$K1440))/3)*$L$1177)+(((PI()*((($C$19+$G$20)-$K1440)*($O$20/($O$19/2)))^2*(((($C$19+$G$20)-$K1440)*($O$20/($O$19/2)))*$AZ$23))/3)*$L$1177),(((PI()*((($C$19+$G$20)-$K1440)*($O$20/($O$19/2)))^2*((($O$20+$G$20)-$K1440)/3))*$L$1177)-((PI()*((($C$19+$G$20)-$K1440)*($O$20/($O$19/2)))^2*(((($C$19+$G$20)-$K1440)*($O$20/($O$19/2)))*$AZ$23)/3)*$L$1177))),IF('Silo Levels'!$L$30="Pumping",(($D$18*$L$1177)+((PI()*(($C$21/2)^2)*($G$20-$K1440))*$L$1177))+((($D$18+$H$18)/3)*$BE$23)+(((PI()*($C$21/2)^2*(($C$21/2)*$AZ$23))/3)*$L$1177),(($D$18*$L$1177)+((PI()*(($C$21/2)^2)*($G$20-$K1440))*$L$1177))+((($D$18+$H$18)/3)*$BE$23)-(((PI()*($C$21/2)^2*(($C$21/2)*$AZ$23))/3)*$L$1177)))</f>
        <v>105913.23011561802</v>
      </c>
      <c r="M1440" s="73"/>
      <c r="N1440" s="73"/>
      <c r="O1440" s="73"/>
      <c r="P1440" s="73"/>
      <c r="Q1440" s="73"/>
      <c r="R1440" s="73"/>
      <c r="S1440" s="73"/>
      <c r="T1440" s="73"/>
      <c r="U1440" s="73"/>
      <c r="V1440" s="73"/>
      <c r="W1440" s="73"/>
      <c r="X1440" s="73"/>
      <c r="Y1440" s="73"/>
      <c r="Z1440" s="73"/>
      <c r="AA1440" s="73"/>
      <c r="AB1440" s="73"/>
      <c r="AC1440" s="73"/>
      <c r="AD1440" s="73"/>
      <c r="AE1440" s="73"/>
      <c r="AF1440" s="73"/>
      <c r="AG1440" s="73"/>
      <c r="AH1440" s="73"/>
      <c r="AI1440" s="73"/>
      <c r="AJ1440" s="73"/>
    </row>
    <row r="1441" spans="1:36" x14ac:dyDescent="0.3">
      <c r="A1441">
        <v>26.2</v>
      </c>
      <c r="B1441" s="85">
        <f t="shared" si="184"/>
        <v>104757.63816324828</v>
      </c>
      <c r="C1441" s="57">
        <v>26.2</v>
      </c>
      <c r="D1441" s="86">
        <f>IF($C1441&gt;$G$20,IF('Silo Levels'!$L$28="Pumping",((PI()*((($C$19+$G$20)-$C1441)*($O$20/($O$19/2)))^2*((($O$20+$G$20)-$C1441))/3)*$D$1177)+(((PI()*((($C$19+$G$20)-$C1441)*($O$20/($O$19/2)))^2*(((($C$19+$G$20)-$C1441)*($O$20/($O$19/2)))*$AZ$21))/3)*$D$1177),(((PI()*((($C$19+$G$20)-$C1441)*($O$20/($O$19/2)))^2*((($O$20+$G$20)-$C1441)/3))*$D$1177)-((PI()*((($C$19+$G$20)-$C1441)*($O$20/($O$19/2)))^2*(((($C$19+$G$20)-$C1441)*($O$20/($O$19/2)))*$AZ$21)/3)*$D$1177))),IF('Silo Levels'!$L$28="Pumping",(($D$18*$D$1177)+((PI()*(($C$21/2)^2)*($G$20-$C1441))*$D$1177))+((($D$18+$H$18)/3)*$BE$21)+(((PI()*($C$21/2)^2*(($C$21/2)*$AZ$21))/3)*$D$1177),(($D$18*$D$1177)+((PI()*(($C$21/2)^2)*($G$20-$C1441))*$D$1177))+((($D$18+$H$18)/3)*$BE$21)-(((PI()*($C$21/2)^2*(($C$21/2)*$AZ$21))/3)*$D$1177)))</f>
        <v>100907.47581197014</v>
      </c>
      <c r="E1441" s="73">
        <v>26.2</v>
      </c>
      <c r="F1441" s="85">
        <f t="shared" si="185"/>
        <v>106042.39854311971</v>
      </c>
      <c r="G1441" s="57">
        <v>26.2</v>
      </c>
      <c r="H1441" s="86">
        <f>IF($G1441&gt;$G$20,IF('Silo Levels'!$L$29="Pumping",((PI()*((($C$19+$G$20)-$G1441)*($O$20/($O$19/2)))^2*((($O$20+$G$20)-$G1441))/3)*$H$1177)+(((PI()*((($C$19+$G$20)-$G1441)*($O$20/($O$19/2)))^2*(((($C$19+$G$20)-$G1441)*($O$20/($O$19/2)))*$AZ$22))/3)*$H$1177),(((PI()*((($C$19+$G$20)-$G1441)*($O$20/($O$19/2)))^2*((($O$20+$G$20)-$G1441)/3))*$H$1177)-((PI()*((($C$19+$G$20)-$G1441)*($O$20/($O$19/2)))^2*(((($C$19+$G$20)-$G1441)*($O$20/($O$19/2)))*$AZ$22)/3)*$H$1177))),IF('Silo Levels'!$L$29="Pumping",(($D$18*$H$1177)+((PI()*(($C$21/2)^2)*($G$20-$G1441))*$H$1177))+((($D$18+$H$18)/3)*$BE$22)+(((PI()*($C$21/2)^2*(($C$21/2)*$AZ$22))/3)*$H$1177),(($D$18*$H$1177)+((PI()*(($C$21/2)^2)*($G$20-$G1441))*$H$1177))+((($D$18+$H$18)/3)*$BE$22)-(((PI()*($C$21/2)^2*(($C$21/2)*$AZ$22))/3)*$H$1177)))</f>
        <v>102144.10916245059</v>
      </c>
      <c r="I1441" s="73">
        <v>26.2</v>
      </c>
      <c r="J1441" s="85">
        <f t="shared" si="186"/>
        <v>109538.14190230473</v>
      </c>
      <c r="K1441" s="57">
        <v>26.2</v>
      </c>
      <c r="L1441" s="86">
        <f>IF($K1441&gt;$G$20,IF('Silo Levels'!$L$30="Pumping",((PI()*((($C$19+$G$20)-$K1441)*($O$20/($O$19/2)))^2*((($O$20+$G$20)-$K1441))/3)*$L$1177)+(((PI()*((($C$19+$G$20)-$K1441)*($O$20/($O$19/2)))^2*(((($C$19+$G$20)-$K1441)*($O$20/($O$19/2)))*$AZ$23))/3)*$L$1177),(((PI()*((($C$19+$G$20)-$K1441)*($O$20/($O$19/2)))^2*((($O$20+$G$20)-$K1441)/3))*$L$1177)-((PI()*((($C$19+$G$20)-$K1441)*($O$20/($O$19/2)))^2*(((($C$19+$G$20)-$K1441)*($O$20/($O$19/2)))*$AZ$23)/3)*$L$1177))),IF('Silo Levels'!$L$30="Pumping",(($D$18*$L$1177)+((PI()*(($C$21/2)^2)*($G$20-$K1441))*$L$1177))+((($D$18+$H$18)/3)*$BE$23)+(((PI()*($C$21/2)^2*(($C$21/2)*$AZ$23))/3)*$L$1177),(($D$18*$L$1177)+((PI()*(($C$21/2)^2)*($G$20-$K1441))*$L$1177))+((($D$18+$H$18)/3)*$BE$23)-(((PI()*($C$21/2)^2*(($C$21/2)*$AZ$23))/3)*$L$1177)))</f>
        <v>105508.9022323625</v>
      </c>
      <c r="M1441" s="73"/>
      <c r="N1441" s="73"/>
      <c r="O1441" s="73"/>
      <c r="P1441" s="73"/>
      <c r="Q1441" s="73"/>
      <c r="R1441" s="73"/>
      <c r="S1441" s="73"/>
      <c r="T1441" s="73"/>
      <c r="U1441" s="73"/>
      <c r="V1441" s="73"/>
      <c r="W1441" s="73"/>
      <c r="X1441" s="73"/>
      <c r="Y1441" s="73"/>
      <c r="Z1441" s="73"/>
      <c r="AA1441" s="73"/>
      <c r="AB1441" s="73"/>
      <c r="AC1441" s="73"/>
      <c r="AD1441" s="73"/>
      <c r="AE1441" s="73"/>
      <c r="AF1441" s="73"/>
      <c r="AG1441" s="73"/>
      <c r="AH1441" s="73"/>
      <c r="AI1441" s="73"/>
      <c r="AJ1441" s="73"/>
    </row>
    <row r="1442" spans="1:36" x14ac:dyDescent="0.3">
      <c r="A1442">
        <v>26.3</v>
      </c>
      <c r="B1442" s="85">
        <f t="shared" si="184"/>
        <v>104371.28040813743</v>
      </c>
      <c r="C1442" s="57">
        <v>26.3</v>
      </c>
      <c r="D1442" s="86">
        <f>IF($C1442&gt;$G$20,IF('Silo Levels'!$L$28="Pumping",((PI()*((($C$19+$G$20)-$C1442)*($O$20/($O$19/2)))^2*((($O$20+$G$20)-$C1442))/3)*$D$1177)+(((PI()*((($C$19+$G$20)-$C1442)*($O$20/($O$19/2)))^2*(((($C$19+$G$20)-$C1442)*($O$20/($O$19/2)))*$AZ$21))/3)*$D$1177),(((PI()*((($C$19+$G$20)-$C1442)*($O$20/($O$19/2)))^2*((($O$20+$G$20)-$C1442)/3))*$D$1177)-((PI()*((($C$19+$G$20)-$C1442)*($O$20/($O$19/2)))^2*(((($C$19+$G$20)-$C1442)*($O$20/($O$19/2)))*$AZ$21)/3)*$D$1177))),IF('Silo Levels'!$L$28="Pumping",(($D$18*$D$1177)+((PI()*(($C$21/2)^2)*($G$20-$C1442))*$D$1177))+((($D$18+$H$18)/3)*$BE$21)+(((PI()*($C$21/2)^2*(($C$21/2)*$AZ$21))/3)*$D$1177),(($D$18*$D$1177)+((PI()*(($C$21/2)^2)*($G$20-$C1442))*$D$1177))+((($D$18+$H$18)/3)*$BE$21)-(((PI()*($C$21/2)^2*(($C$21/2)*$AZ$21))/3)*$D$1177)))</f>
        <v>100521.1180568593</v>
      </c>
      <c r="E1442" s="73">
        <v>26.3</v>
      </c>
      <c r="F1442" s="85">
        <f t="shared" si="185"/>
        <v>105651.21131606997</v>
      </c>
      <c r="G1442" s="57">
        <v>26.3</v>
      </c>
      <c r="H1442" s="86">
        <f>IF($G1442&gt;$G$20,IF('Silo Levels'!$L$29="Pumping",((PI()*((($C$19+$G$20)-$G1442)*($O$20/($O$19/2)))^2*((($O$20+$G$20)-$G1442))/3)*$H$1177)+(((PI()*((($C$19+$G$20)-$G1442)*($O$20/($O$19/2)))^2*(((($C$19+$G$20)-$G1442)*($O$20/($O$19/2)))*$AZ$22))/3)*$H$1177),(((PI()*((($C$19+$G$20)-$G1442)*($O$20/($O$19/2)))^2*((($O$20+$G$20)-$G1442)/3))*$H$1177)-((PI()*((($C$19+$G$20)-$G1442)*($O$20/($O$19/2)))^2*(((($C$19+$G$20)-$G1442)*($O$20/($O$19/2)))*$AZ$22)/3)*$H$1177))),IF('Silo Levels'!$L$29="Pumping",(($D$18*$H$1177)+((PI()*(($C$21/2)^2)*($G$20-$G1442))*$H$1177))+((($D$18+$H$18)/3)*$BE$22)+(((PI()*($C$21/2)^2*(($C$21/2)*$AZ$22))/3)*$H$1177),(($D$18*$H$1177)+((PI()*(($C$21/2)^2)*($G$20-$G1442))*$H$1177))+((($D$18+$H$18)/3)*$BE$22)-(((PI()*($C$21/2)^2*(($C$21/2)*$AZ$22))/3)*$H$1177)))</f>
        <v>101752.92193540085</v>
      </c>
      <c r="I1442" s="73">
        <v>26.3</v>
      </c>
      <c r="J1442" s="85">
        <f t="shared" si="186"/>
        <v>109133.8140190492</v>
      </c>
      <c r="K1442" s="57">
        <v>26.3</v>
      </c>
      <c r="L1442" s="86">
        <f>IF($K1442&gt;$G$20,IF('Silo Levels'!$L$30="Pumping",((PI()*((($C$19+$G$20)-$K1442)*($O$20/($O$19/2)))^2*((($O$20+$G$20)-$K1442))/3)*$L$1177)+(((PI()*((($C$19+$G$20)-$K1442)*($O$20/($O$19/2)))^2*(((($C$19+$G$20)-$K1442)*($O$20/($O$19/2)))*$AZ$23))/3)*$L$1177),(((PI()*((($C$19+$G$20)-$K1442)*($O$20/($O$19/2)))^2*((($O$20+$G$20)-$K1442)/3))*$L$1177)-((PI()*((($C$19+$G$20)-$K1442)*($O$20/($O$19/2)))^2*(((($C$19+$G$20)-$K1442)*($O$20/($O$19/2)))*$AZ$23)/3)*$L$1177))),IF('Silo Levels'!$L$30="Pumping",(($D$18*$L$1177)+((PI()*(($C$21/2)^2)*($G$20-$K1442))*$L$1177))+((($D$18+$H$18)/3)*$BE$23)+(((PI()*($C$21/2)^2*(($C$21/2)*$AZ$23))/3)*$L$1177),(($D$18*$L$1177)+((PI()*(($C$21/2)^2)*($G$20-$K1442))*$L$1177))+((($D$18+$H$18)/3)*$BE$23)-(((PI()*($C$21/2)^2*(($C$21/2)*$AZ$23))/3)*$L$1177)))</f>
        <v>105104.57434910696</v>
      </c>
      <c r="M1442" s="73"/>
      <c r="N1442" s="73"/>
      <c r="O1442" s="73"/>
      <c r="P1442" s="73"/>
      <c r="Q1442" s="73"/>
      <c r="R1442" s="73"/>
      <c r="S1442" s="73"/>
      <c r="T1442" s="73"/>
      <c r="U1442" s="73"/>
      <c r="V1442" s="73"/>
      <c r="W1442" s="73"/>
      <c r="X1442" s="73"/>
      <c r="Y1442" s="73"/>
      <c r="Z1442" s="73"/>
      <c r="AA1442" s="73"/>
      <c r="AB1442" s="73"/>
      <c r="AC1442" s="73"/>
      <c r="AD1442" s="73"/>
      <c r="AE1442" s="73"/>
      <c r="AF1442" s="73"/>
      <c r="AG1442" s="73"/>
      <c r="AH1442" s="73"/>
      <c r="AI1442" s="73"/>
      <c r="AJ1442" s="73"/>
    </row>
    <row r="1443" spans="1:36" x14ac:dyDescent="0.3">
      <c r="A1443">
        <v>26.4</v>
      </c>
      <c r="B1443" s="85">
        <f t="shared" si="184"/>
        <v>103984.9226530266</v>
      </c>
      <c r="C1443" s="57">
        <v>26.4</v>
      </c>
      <c r="D1443" s="86">
        <f>IF($C1443&gt;$G$20,IF('Silo Levels'!$L$28="Pumping",((PI()*((($C$19+$G$20)-$C1443)*($O$20/($O$19/2)))^2*((($O$20+$G$20)-$C1443))/3)*$D$1177)+(((PI()*((($C$19+$G$20)-$C1443)*($O$20/($O$19/2)))^2*(((($C$19+$G$20)-$C1443)*($O$20/($O$19/2)))*$AZ$21))/3)*$D$1177),(((PI()*((($C$19+$G$20)-$C1443)*($O$20/($O$19/2)))^2*((($O$20+$G$20)-$C1443)/3))*$D$1177)-((PI()*((($C$19+$G$20)-$C1443)*($O$20/($O$19/2)))^2*(((($C$19+$G$20)-$C1443)*($O$20/($O$19/2)))*$AZ$21)/3)*$D$1177))),IF('Silo Levels'!$L$28="Pumping",(($D$18*$D$1177)+((PI()*(($C$21/2)^2)*($G$20-$C1443))*$D$1177))+((($D$18+$H$18)/3)*$BE$21)+(((PI()*($C$21/2)^2*(($C$21/2)*$AZ$21))/3)*$D$1177),(($D$18*$D$1177)+((PI()*(($C$21/2)^2)*($G$20-$C1443))*$D$1177))+((($D$18+$H$18)/3)*$BE$21)-(((PI()*($C$21/2)^2*(($C$21/2)*$AZ$21))/3)*$D$1177)))</f>
        <v>100134.76030174847</v>
      </c>
      <c r="E1443" s="73">
        <v>26.4</v>
      </c>
      <c r="F1443" s="85">
        <f t="shared" si="185"/>
        <v>105260.02408902025</v>
      </c>
      <c r="G1443" s="57">
        <v>26.4</v>
      </c>
      <c r="H1443" s="86">
        <f>IF($G1443&gt;$G$20,IF('Silo Levels'!$L$29="Pumping",((PI()*((($C$19+$G$20)-$G1443)*($O$20/($O$19/2)))^2*((($O$20+$G$20)-$G1443))/3)*$H$1177)+(((PI()*((($C$19+$G$20)-$G1443)*($O$20/($O$19/2)))^2*(((($C$19+$G$20)-$G1443)*($O$20/($O$19/2)))*$AZ$22))/3)*$H$1177),(((PI()*((($C$19+$G$20)-$G1443)*($O$20/($O$19/2)))^2*((($O$20+$G$20)-$G1443)/3))*$H$1177)-((PI()*((($C$19+$G$20)-$G1443)*($O$20/($O$19/2)))^2*(((($C$19+$G$20)-$G1443)*($O$20/($O$19/2)))*$AZ$22)/3)*$H$1177))),IF('Silo Levels'!$L$29="Pumping",(($D$18*$H$1177)+((PI()*(($C$21/2)^2)*($G$20-$G1443))*$H$1177))+((($D$18+$H$18)/3)*$BE$22)+(((PI()*($C$21/2)^2*(($C$21/2)*$AZ$22))/3)*$H$1177),(($D$18*$H$1177)+((PI()*(($C$21/2)^2)*($G$20-$G1443))*$H$1177))+((($D$18+$H$18)/3)*$BE$22)-(((PI()*($C$21/2)^2*(($C$21/2)*$AZ$22))/3)*$H$1177)))</f>
        <v>101361.73470835114</v>
      </c>
      <c r="I1443" s="73">
        <v>26.4</v>
      </c>
      <c r="J1443" s="85">
        <f t="shared" si="186"/>
        <v>108729.48613579369</v>
      </c>
      <c r="K1443" s="57">
        <v>26.4</v>
      </c>
      <c r="L1443" s="86">
        <f>IF($K1443&gt;$G$20,IF('Silo Levels'!$L$30="Pumping",((PI()*((($C$19+$G$20)-$K1443)*($O$20/($O$19/2)))^2*((($O$20+$G$20)-$K1443))/3)*$L$1177)+(((PI()*((($C$19+$G$20)-$K1443)*($O$20/($O$19/2)))^2*(((($C$19+$G$20)-$K1443)*($O$20/($O$19/2)))*$AZ$23))/3)*$L$1177),(((PI()*((($C$19+$G$20)-$K1443)*($O$20/($O$19/2)))^2*((($O$20+$G$20)-$K1443)/3))*$L$1177)-((PI()*((($C$19+$G$20)-$K1443)*($O$20/($O$19/2)))^2*(((($C$19+$G$20)-$K1443)*($O$20/($O$19/2)))*$AZ$23)/3)*$L$1177))),IF('Silo Levels'!$L$30="Pumping",(($D$18*$L$1177)+((PI()*(($C$21/2)^2)*($G$20-$K1443))*$L$1177))+((($D$18+$H$18)/3)*$BE$23)+(((PI()*($C$21/2)^2*(($C$21/2)*$AZ$23))/3)*$L$1177),(($D$18*$L$1177)+((PI()*(($C$21/2)^2)*($G$20-$K1443))*$L$1177))+((($D$18+$H$18)/3)*$BE$23)-(((PI()*($C$21/2)^2*(($C$21/2)*$AZ$23))/3)*$L$1177)))</f>
        <v>104700.24646585145</v>
      </c>
      <c r="M1443" s="73"/>
      <c r="N1443" s="73"/>
      <c r="O1443" s="73"/>
      <c r="P1443" s="73"/>
      <c r="Q1443" s="73"/>
      <c r="R1443" s="73"/>
      <c r="S1443" s="73"/>
      <c r="T1443" s="73"/>
      <c r="U1443" s="73"/>
      <c r="V1443" s="73"/>
      <c r="W1443" s="73"/>
      <c r="X1443" s="73"/>
      <c r="Y1443" s="73"/>
      <c r="Z1443" s="73"/>
      <c r="AA1443" s="73"/>
      <c r="AB1443" s="73"/>
      <c r="AC1443" s="73"/>
      <c r="AD1443" s="73"/>
      <c r="AE1443" s="73"/>
      <c r="AF1443" s="73"/>
      <c r="AG1443" s="73"/>
      <c r="AH1443" s="73"/>
      <c r="AI1443" s="73"/>
      <c r="AJ1443" s="73"/>
    </row>
    <row r="1444" spans="1:36" x14ac:dyDescent="0.3">
      <c r="A1444">
        <v>26.5</v>
      </c>
      <c r="B1444" s="85">
        <f t="shared" si="184"/>
        <v>103598.56489791577</v>
      </c>
      <c r="C1444" s="57">
        <v>26.5</v>
      </c>
      <c r="D1444" s="86">
        <f>IF($C1444&gt;$G$20,IF('Silo Levels'!$L$28="Pumping",((PI()*((($C$19+$G$20)-$C1444)*($O$20/($O$19/2)))^2*((($O$20+$G$20)-$C1444))/3)*$D$1177)+(((PI()*((($C$19+$G$20)-$C1444)*($O$20/($O$19/2)))^2*(((($C$19+$G$20)-$C1444)*($O$20/($O$19/2)))*$AZ$21))/3)*$D$1177),(((PI()*((($C$19+$G$20)-$C1444)*($O$20/($O$19/2)))^2*((($O$20+$G$20)-$C1444)/3))*$D$1177)-((PI()*((($C$19+$G$20)-$C1444)*($O$20/($O$19/2)))^2*(((($C$19+$G$20)-$C1444)*($O$20/($O$19/2)))*$AZ$21)/3)*$D$1177))),IF('Silo Levels'!$L$28="Pumping",(($D$18*$D$1177)+((PI()*(($C$21/2)^2)*($G$20-$C1444))*$D$1177))+((($D$18+$H$18)/3)*$BE$21)+(((PI()*($C$21/2)^2*(($C$21/2)*$AZ$21))/3)*$D$1177),(($D$18*$D$1177)+((PI()*(($C$21/2)^2)*($G$20-$C1444))*$D$1177))+((($D$18+$H$18)/3)*$BE$21)-(((PI()*($C$21/2)^2*(($C$21/2)*$AZ$21))/3)*$D$1177)))</f>
        <v>99748.402546637633</v>
      </c>
      <c r="E1444" s="73">
        <v>26.5</v>
      </c>
      <c r="F1444" s="85">
        <f t="shared" si="185"/>
        <v>104868.83686197054</v>
      </c>
      <c r="G1444" s="57">
        <v>26.5</v>
      </c>
      <c r="H1444" s="86">
        <f>IF($G1444&gt;$G$20,IF('Silo Levels'!$L$29="Pumping",((PI()*((($C$19+$G$20)-$G1444)*($O$20/($O$19/2)))^2*((($O$20+$G$20)-$G1444))/3)*$H$1177)+(((PI()*((($C$19+$G$20)-$G1444)*($O$20/($O$19/2)))^2*(((($C$19+$G$20)-$G1444)*($O$20/($O$19/2)))*$AZ$22))/3)*$H$1177),(((PI()*((($C$19+$G$20)-$G1444)*($O$20/($O$19/2)))^2*((($O$20+$G$20)-$G1444)/3))*$H$1177)-((PI()*((($C$19+$G$20)-$G1444)*($O$20/($O$19/2)))^2*(((($C$19+$G$20)-$G1444)*($O$20/($O$19/2)))*$AZ$22)/3)*$H$1177))),IF('Silo Levels'!$L$29="Pumping",(($D$18*$H$1177)+((PI()*(($C$21/2)^2)*($G$20-$G1444))*$H$1177))+((($D$18+$H$18)/3)*$BE$22)+(((PI()*($C$21/2)^2*(($C$21/2)*$AZ$22))/3)*$H$1177),(($D$18*$H$1177)+((PI()*(($C$21/2)^2)*($G$20-$G1444))*$H$1177))+((($D$18+$H$18)/3)*$BE$22)-(((PI()*($C$21/2)^2*(($C$21/2)*$AZ$22))/3)*$H$1177)))</f>
        <v>100970.54748130143</v>
      </c>
      <c r="I1444" s="73">
        <v>26.5</v>
      </c>
      <c r="J1444" s="85">
        <f t="shared" si="186"/>
        <v>108325.15825253817</v>
      </c>
      <c r="K1444" s="57">
        <v>26.5</v>
      </c>
      <c r="L1444" s="86">
        <f>IF($K1444&gt;$G$20,IF('Silo Levels'!$L$30="Pumping",((PI()*((($C$19+$G$20)-$K1444)*($O$20/($O$19/2)))^2*((($O$20+$G$20)-$K1444))/3)*$L$1177)+(((PI()*((($C$19+$G$20)-$K1444)*($O$20/($O$19/2)))^2*(((($C$19+$G$20)-$K1444)*($O$20/($O$19/2)))*$AZ$23))/3)*$L$1177),(((PI()*((($C$19+$G$20)-$K1444)*($O$20/($O$19/2)))^2*((($O$20+$G$20)-$K1444)/3))*$L$1177)-((PI()*((($C$19+$G$20)-$K1444)*($O$20/($O$19/2)))^2*(((($C$19+$G$20)-$K1444)*($O$20/($O$19/2)))*$AZ$23)/3)*$L$1177))),IF('Silo Levels'!$L$30="Pumping",(($D$18*$L$1177)+((PI()*(($C$21/2)^2)*($G$20-$K1444))*$L$1177))+((($D$18+$H$18)/3)*$BE$23)+(((PI()*($C$21/2)^2*(($C$21/2)*$AZ$23))/3)*$L$1177),(($D$18*$L$1177)+((PI()*(($C$21/2)^2)*($G$20-$K1444))*$L$1177))+((($D$18+$H$18)/3)*$BE$23)-(((PI()*($C$21/2)^2*(($C$21/2)*$AZ$23))/3)*$L$1177)))</f>
        <v>104295.91858259593</v>
      </c>
      <c r="M1444" s="73"/>
      <c r="N1444" s="73"/>
      <c r="O1444" s="73"/>
      <c r="P1444" s="73"/>
      <c r="Q1444" s="73"/>
      <c r="R1444" s="73"/>
      <c r="S1444" s="73"/>
      <c r="T1444" s="73"/>
      <c r="U1444" s="73"/>
      <c r="V1444" s="73"/>
      <c r="W1444" s="73"/>
      <c r="X1444" s="73"/>
      <c r="Y1444" s="73"/>
      <c r="Z1444" s="73"/>
      <c r="AA1444" s="73"/>
      <c r="AB1444" s="73"/>
      <c r="AC1444" s="73"/>
      <c r="AD1444" s="73"/>
      <c r="AE1444" s="73"/>
      <c r="AF1444" s="73"/>
      <c r="AG1444" s="73"/>
      <c r="AH1444" s="73"/>
      <c r="AI1444" s="73"/>
      <c r="AJ1444" s="73"/>
    </row>
    <row r="1445" spans="1:36" x14ac:dyDescent="0.3">
      <c r="A1445">
        <v>26.6</v>
      </c>
      <c r="B1445" s="85">
        <f t="shared" si="184"/>
        <v>103212.20714280492</v>
      </c>
      <c r="C1445" s="57">
        <v>26.6</v>
      </c>
      <c r="D1445" s="86">
        <f>IF($C1445&gt;$G$20,IF('Silo Levels'!$L$28="Pumping",((PI()*((($C$19+$G$20)-$C1445)*($O$20/($O$19/2)))^2*((($O$20+$G$20)-$C1445))/3)*$D$1177)+(((PI()*((($C$19+$G$20)-$C1445)*($O$20/($O$19/2)))^2*(((($C$19+$G$20)-$C1445)*($O$20/($O$19/2)))*$AZ$21))/3)*$D$1177),(((PI()*((($C$19+$G$20)-$C1445)*($O$20/($O$19/2)))^2*((($O$20+$G$20)-$C1445)/3))*$D$1177)-((PI()*((($C$19+$G$20)-$C1445)*($O$20/($O$19/2)))^2*(((($C$19+$G$20)-$C1445)*($O$20/($O$19/2)))*$AZ$21)/3)*$D$1177))),IF('Silo Levels'!$L$28="Pumping",(($D$18*$D$1177)+((PI()*(($C$21/2)^2)*($G$20-$C1445))*$D$1177))+((($D$18+$H$18)/3)*$BE$21)+(((PI()*($C$21/2)^2*(($C$21/2)*$AZ$21))/3)*$D$1177),(($D$18*$D$1177)+((PI()*(($C$21/2)^2)*($G$20-$C1445))*$D$1177))+((($D$18+$H$18)/3)*$BE$21)-(((PI()*($C$21/2)^2*(($C$21/2)*$AZ$21))/3)*$D$1177)))</f>
        <v>99362.044791526787</v>
      </c>
      <c r="E1445" s="73">
        <v>26.6</v>
      </c>
      <c r="F1445" s="85">
        <f t="shared" si="185"/>
        <v>104477.6496349208</v>
      </c>
      <c r="G1445" s="57">
        <v>26.6</v>
      </c>
      <c r="H1445" s="86">
        <f>IF($G1445&gt;$G$20,IF('Silo Levels'!$L$29="Pumping",((PI()*((($C$19+$G$20)-$G1445)*($O$20/($O$19/2)))^2*((($O$20+$G$20)-$G1445))/3)*$H$1177)+(((PI()*((($C$19+$G$20)-$G1445)*($O$20/($O$19/2)))^2*(((($C$19+$G$20)-$G1445)*($O$20/($O$19/2)))*$AZ$22))/3)*$H$1177),(((PI()*((($C$19+$G$20)-$G1445)*($O$20/($O$19/2)))^2*((($O$20+$G$20)-$G1445)/3))*$H$1177)-((PI()*((($C$19+$G$20)-$G1445)*($O$20/($O$19/2)))^2*(((($C$19+$G$20)-$G1445)*($O$20/($O$19/2)))*$AZ$22)/3)*$H$1177))),IF('Silo Levels'!$L$29="Pumping",(($D$18*$H$1177)+((PI()*(($C$21/2)^2)*($G$20-$G1445))*$H$1177))+((($D$18+$H$18)/3)*$BE$22)+(((PI()*($C$21/2)^2*(($C$21/2)*$AZ$22))/3)*$H$1177),(($D$18*$H$1177)+((PI()*(($C$21/2)^2)*($G$20-$G1445))*$H$1177))+((($D$18+$H$18)/3)*$BE$22)-(((PI()*($C$21/2)^2*(($C$21/2)*$AZ$22))/3)*$H$1177)))</f>
        <v>100579.36025425169</v>
      </c>
      <c r="I1445" s="73">
        <v>26.6</v>
      </c>
      <c r="J1445" s="85">
        <f t="shared" si="186"/>
        <v>107920.83036928263</v>
      </c>
      <c r="K1445" s="57">
        <v>26.6</v>
      </c>
      <c r="L1445" s="86">
        <f>IF($K1445&gt;$G$20,IF('Silo Levels'!$L$30="Pumping",((PI()*((($C$19+$G$20)-$K1445)*($O$20/($O$19/2)))^2*((($O$20+$G$20)-$K1445))/3)*$L$1177)+(((PI()*((($C$19+$G$20)-$K1445)*($O$20/($O$19/2)))^2*(((($C$19+$G$20)-$K1445)*($O$20/($O$19/2)))*$AZ$23))/3)*$L$1177),(((PI()*((($C$19+$G$20)-$K1445)*($O$20/($O$19/2)))^2*((($O$20+$G$20)-$K1445)/3))*$L$1177)-((PI()*((($C$19+$G$20)-$K1445)*($O$20/($O$19/2)))^2*(((($C$19+$G$20)-$K1445)*($O$20/($O$19/2)))*$AZ$23)/3)*$L$1177))),IF('Silo Levels'!$L$30="Pumping",(($D$18*$L$1177)+((PI()*(($C$21/2)^2)*($G$20-$K1445))*$L$1177))+((($D$18+$H$18)/3)*$BE$23)+(((PI()*($C$21/2)^2*(($C$21/2)*$AZ$23))/3)*$L$1177),(($D$18*$L$1177)+((PI()*(($C$21/2)^2)*($G$20-$K1445))*$L$1177))+((($D$18+$H$18)/3)*$BE$23)-(((PI()*($C$21/2)^2*(($C$21/2)*$AZ$23))/3)*$L$1177)))</f>
        <v>103891.59069934039</v>
      </c>
      <c r="M1445" s="73"/>
      <c r="N1445" s="73"/>
      <c r="O1445" s="73"/>
      <c r="P1445" s="73"/>
      <c r="Q1445" s="73"/>
      <c r="R1445" s="73"/>
      <c r="S1445" s="73"/>
      <c r="T1445" s="73"/>
      <c r="U1445" s="73"/>
      <c r="V1445" s="73"/>
      <c r="W1445" s="73"/>
      <c r="X1445" s="73"/>
      <c r="Y1445" s="73"/>
      <c r="Z1445" s="73"/>
      <c r="AA1445" s="73"/>
      <c r="AB1445" s="73"/>
      <c r="AC1445" s="73"/>
      <c r="AD1445" s="73"/>
      <c r="AE1445" s="73"/>
      <c r="AF1445" s="73"/>
      <c r="AG1445" s="73"/>
      <c r="AH1445" s="73"/>
      <c r="AI1445" s="73"/>
      <c r="AJ1445" s="73"/>
    </row>
    <row r="1446" spans="1:36" x14ac:dyDescent="0.3">
      <c r="A1446">
        <v>26.7</v>
      </c>
      <c r="B1446" s="85">
        <f t="shared" si="184"/>
        <v>102825.84938769409</v>
      </c>
      <c r="C1446" s="57">
        <v>26.7</v>
      </c>
      <c r="D1446" s="86">
        <f>IF($C1446&gt;$G$20,IF('Silo Levels'!$L$28="Pumping",((PI()*((($C$19+$G$20)-$C1446)*($O$20/($O$19/2)))^2*((($O$20+$G$20)-$C1446))/3)*$D$1177)+(((PI()*((($C$19+$G$20)-$C1446)*($O$20/($O$19/2)))^2*(((($C$19+$G$20)-$C1446)*($O$20/($O$19/2)))*$AZ$21))/3)*$D$1177),(((PI()*((($C$19+$G$20)-$C1446)*($O$20/($O$19/2)))^2*((($O$20+$G$20)-$C1446)/3))*$D$1177)-((PI()*((($C$19+$G$20)-$C1446)*($O$20/($O$19/2)))^2*(((($C$19+$G$20)-$C1446)*($O$20/($O$19/2)))*$AZ$21)/3)*$D$1177))),IF('Silo Levels'!$L$28="Pumping",(($D$18*$D$1177)+((PI()*(($C$21/2)^2)*($G$20-$C1446))*$D$1177))+((($D$18+$H$18)/3)*$BE$21)+(((PI()*($C$21/2)^2*(($C$21/2)*$AZ$21))/3)*$D$1177),(($D$18*$D$1177)+((PI()*(($C$21/2)^2)*($G$20-$C1446))*$D$1177))+((($D$18+$H$18)/3)*$BE$21)-(((PI()*($C$21/2)^2*(($C$21/2)*$AZ$21))/3)*$D$1177)))</f>
        <v>98975.687036415955</v>
      </c>
      <c r="E1446" s="73">
        <v>26.7</v>
      </c>
      <c r="F1446" s="85">
        <f t="shared" si="185"/>
        <v>104086.46240787109</v>
      </c>
      <c r="G1446" s="57">
        <v>26.7</v>
      </c>
      <c r="H1446" s="86">
        <f>IF($G1446&gt;$G$20,IF('Silo Levels'!$L$29="Pumping",((PI()*((($C$19+$G$20)-$G1446)*($O$20/($O$19/2)))^2*((($O$20+$G$20)-$G1446))/3)*$H$1177)+(((PI()*((($C$19+$G$20)-$G1446)*($O$20/($O$19/2)))^2*(((($C$19+$G$20)-$G1446)*($O$20/($O$19/2)))*$AZ$22))/3)*$H$1177),(((PI()*((($C$19+$G$20)-$G1446)*($O$20/($O$19/2)))^2*((($O$20+$G$20)-$G1446)/3))*$H$1177)-((PI()*((($C$19+$G$20)-$G1446)*($O$20/($O$19/2)))^2*(((($C$19+$G$20)-$G1446)*($O$20/($O$19/2)))*$AZ$22)/3)*$H$1177))),IF('Silo Levels'!$L$29="Pumping",(($D$18*$H$1177)+((PI()*(($C$21/2)^2)*($G$20-$G1446))*$H$1177))+((($D$18+$H$18)/3)*$BE$22)+(((PI()*($C$21/2)^2*(($C$21/2)*$AZ$22))/3)*$H$1177),(($D$18*$H$1177)+((PI()*(($C$21/2)^2)*($G$20-$G1446))*$H$1177))+((($D$18+$H$18)/3)*$BE$22)-(((PI()*($C$21/2)^2*(($C$21/2)*$AZ$22))/3)*$H$1177)))</f>
        <v>100188.17302720198</v>
      </c>
      <c r="I1446" s="73">
        <v>26.7</v>
      </c>
      <c r="J1446" s="85">
        <f t="shared" si="186"/>
        <v>107516.50248602711</v>
      </c>
      <c r="K1446" s="57">
        <v>26.7</v>
      </c>
      <c r="L1446" s="86">
        <f>IF($K1446&gt;$G$20,IF('Silo Levels'!$L$30="Pumping",((PI()*((($C$19+$G$20)-$K1446)*($O$20/($O$19/2)))^2*((($O$20+$G$20)-$K1446))/3)*$L$1177)+(((PI()*((($C$19+$G$20)-$K1446)*($O$20/($O$19/2)))^2*(((($C$19+$G$20)-$K1446)*($O$20/($O$19/2)))*$AZ$23))/3)*$L$1177),(((PI()*((($C$19+$G$20)-$K1446)*($O$20/($O$19/2)))^2*((($O$20+$G$20)-$K1446)/3))*$L$1177)-((PI()*((($C$19+$G$20)-$K1446)*($O$20/($O$19/2)))^2*(((($C$19+$G$20)-$K1446)*($O$20/($O$19/2)))*$AZ$23)/3)*$L$1177))),IF('Silo Levels'!$L$30="Pumping",(($D$18*$L$1177)+((PI()*(($C$21/2)^2)*($G$20-$K1446))*$L$1177))+((($D$18+$H$18)/3)*$BE$23)+(((PI()*($C$21/2)^2*(($C$21/2)*$AZ$23))/3)*$L$1177),(($D$18*$L$1177)+((PI()*(($C$21/2)^2)*($G$20-$K1446))*$L$1177))+((($D$18+$H$18)/3)*$BE$23)-(((PI()*($C$21/2)^2*(($C$21/2)*$AZ$23))/3)*$L$1177)))</f>
        <v>103487.26281608487</v>
      </c>
      <c r="M1446" s="73"/>
      <c r="N1446" s="73"/>
      <c r="O1446" s="73"/>
      <c r="P1446" s="73"/>
      <c r="Q1446" s="73"/>
      <c r="R1446" s="73"/>
      <c r="S1446" s="73"/>
      <c r="T1446" s="73"/>
      <c r="U1446" s="73"/>
      <c r="V1446" s="73"/>
      <c r="W1446" s="73"/>
      <c r="X1446" s="73"/>
      <c r="Y1446" s="73"/>
      <c r="Z1446" s="73"/>
      <c r="AA1446" s="73"/>
      <c r="AB1446" s="73"/>
      <c r="AC1446" s="73"/>
      <c r="AD1446" s="73"/>
      <c r="AE1446" s="73"/>
      <c r="AF1446" s="73"/>
      <c r="AG1446" s="73"/>
      <c r="AH1446" s="73"/>
      <c r="AI1446" s="73"/>
      <c r="AJ1446" s="73"/>
    </row>
    <row r="1447" spans="1:36" x14ac:dyDescent="0.3">
      <c r="A1447">
        <v>26.8</v>
      </c>
      <c r="B1447" s="85">
        <f t="shared" si="184"/>
        <v>102439.49163258325</v>
      </c>
      <c r="C1447" s="57">
        <v>26.8</v>
      </c>
      <c r="D1447" s="86">
        <f>IF($C1447&gt;$G$20,IF('Silo Levels'!$L$28="Pumping",((PI()*((($C$19+$G$20)-$C1447)*($O$20/($O$19/2)))^2*((($O$20+$G$20)-$C1447))/3)*$D$1177)+(((PI()*((($C$19+$G$20)-$C1447)*($O$20/($O$19/2)))^2*(((($C$19+$G$20)-$C1447)*($O$20/($O$19/2)))*$AZ$21))/3)*$D$1177),(((PI()*((($C$19+$G$20)-$C1447)*($O$20/($O$19/2)))^2*((($O$20+$G$20)-$C1447)/3))*$D$1177)-((PI()*((($C$19+$G$20)-$C1447)*($O$20/($O$19/2)))^2*(((($C$19+$G$20)-$C1447)*($O$20/($O$19/2)))*$AZ$21)/3)*$D$1177))),IF('Silo Levels'!$L$28="Pumping",(($D$18*$D$1177)+((PI()*(($C$21/2)^2)*($G$20-$C1447))*$D$1177))+((($D$18+$H$18)/3)*$BE$21)+(((PI()*($C$21/2)^2*(($C$21/2)*$AZ$21))/3)*$D$1177),(($D$18*$D$1177)+((PI()*(($C$21/2)^2)*($G$20-$C1447))*$D$1177))+((($D$18+$H$18)/3)*$BE$21)-(((PI()*($C$21/2)^2*(($C$21/2)*$AZ$21))/3)*$D$1177)))</f>
        <v>98589.329281305108</v>
      </c>
      <c r="E1447" s="73">
        <v>26.8</v>
      </c>
      <c r="F1447" s="85">
        <f t="shared" si="185"/>
        <v>103695.27518082137</v>
      </c>
      <c r="G1447" s="57">
        <v>26.8</v>
      </c>
      <c r="H1447" s="86">
        <f>IF($G1447&gt;$G$20,IF('Silo Levels'!$L$29="Pumping",((PI()*((($C$19+$G$20)-$G1447)*($O$20/($O$19/2)))^2*((($O$20+$G$20)-$G1447))/3)*$H$1177)+(((PI()*((($C$19+$G$20)-$G1447)*($O$20/($O$19/2)))^2*(((($C$19+$G$20)-$G1447)*($O$20/($O$19/2)))*$AZ$22))/3)*$H$1177),(((PI()*((($C$19+$G$20)-$G1447)*($O$20/($O$19/2)))^2*((($O$20+$G$20)-$G1447)/3))*$H$1177)-((PI()*((($C$19+$G$20)-$G1447)*($O$20/($O$19/2)))^2*(((($C$19+$G$20)-$G1447)*($O$20/($O$19/2)))*$AZ$22)/3)*$H$1177))),IF('Silo Levels'!$L$29="Pumping",(($D$18*$H$1177)+((PI()*(($C$21/2)^2)*($G$20-$G1447))*$H$1177))+((($D$18+$H$18)/3)*$BE$22)+(((PI()*($C$21/2)^2*(($C$21/2)*$AZ$22))/3)*$H$1177),(($D$18*$H$1177)+((PI()*(($C$21/2)^2)*($G$20-$G1447))*$H$1177))+((($D$18+$H$18)/3)*$BE$22)-(((PI()*($C$21/2)^2*(($C$21/2)*$AZ$22))/3)*$H$1177)))</f>
        <v>99796.985800152252</v>
      </c>
      <c r="I1447" s="73">
        <v>26.8</v>
      </c>
      <c r="J1447" s="85">
        <f t="shared" si="186"/>
        <v>107112.17460277157</v>
      </c>
      <c r="K1447" s="57">
        <v>26.8</v>
      </c>
      <c r="L1447" s="86">
        <f>IF($K1447&gt;$G$20,IF('Silo Levels'!$L$30="Pumping",((PI()*((($C$19+$G$20)-$K1447)*($O$20/($O$19/2)))^2*((($O$20+$G$20)-$K1447))/3)*$L$1177)+(((PI()*((($C$19+$G$20)-$K1447)*($O$20/($O$19/2)))^2*(((($C$19+$G$20)-$K1447)*($O$20/($O$19/2)))*$AZ$23))/3)*$L$1177),(((PI()*((($C$19+$G$20)-$K1447)*($O$20/($O$19/2)))^2*((($O$20+$G$20)-$K1447)/3))*$L$1177)-((PI()*((($C$19+$G$20)-$K1447)*($O$20/($O$19/2)))^2*(((($C$19+$G$20)-$K1447)*($O$20/($O$19/2)))*$AZ$23)/3)*$L$1177))),IF('Silo Levels'!$L$30="Pumping",(($D$18*$L$1177)+((PI()*(($C$21/2)^2)*($G$20-$K1447))*$L$1177))+((($D$18+$H$18)/3)*$BE$23)+(((PI()*($C$21/2)^2*(($C$21/2)*$AZ$23))/3)*$L$1177),(($D$18*$L$1177)+((PI()*(($C$21/2)^2)*($G$20-$K1447))*$L$1177))+((($D$18+$H$18)/3)*$BE$23)-(((PI()*($C$21/2)^2*(($C$21/2)*$AZ$23))/3)*$L$1177)))</f>
        <v>103082.93493282933</v>
      </c>
      <c r="M1447" s="73"/>
      <c r="N1447" s="73"/>
      <c r="O1447" s="73"/>
      <c r="P1447" s="73"/>
      <c r="Q1447" s="73"/>
      <c r="R1447" s="73"/>
      <c r="S1447" s="73"/>
      <c r="T1447" s="73"/>
      <c r="U1447" s="73"/>
      <c r="V1447" s="73"/>
      <c r="W1447" s="73"/>
      <c r="X1447" s="73"/>
      <c r="Y1447" s="73"/>
      <c r="Z1447" s="73"/>
      <c r="AA1447" s="73"/>
      <c r="AB1447" s="73"/>
      <c r="AC1447" s="73"/>
      <c r="AD1447" s="73"/>
      <c r="AE1447" s="73"/>
      <c r="AF1447" s="73"/>
      <c r="AG1447" s="73"/>
      <c r="AH1447" s="73"/>
      <c r="AI1447" s="73"/>
      <c r="AJ1447" s="73"/>
    </row>
    <row r="1448" spans="1:36" x14ac:dyDescent="0.3">
      <c r="A1448">
        <v>26.9</v>
      </c>
      <c r="B1448" s="85">
        <f t="shared" si="184"/>
        <v>102053.13387747241</v>
      </c>
      <c r="C1448" s="57">
        <v>26.9</v>
      </c>
      <c r="D1448" s="86">
        <f>IF($C1448&gt;$G$20,IF('Silo Levels'!$L$28="Pumping",((PI()*((($C$19+$G$20)-$C1448)*($O$20/($O$19/2)))^2*((($O$20+$G$20)-$C1448))/3)*$D$1177)+(((PI()*((($C$19+$G$20)-$C1448)*($O$20/($O$19/2)))^2*(((($C$19+$G$20)-$C1448)*($O$20/($O$19/2)))*$AZ$21))/3)*$D$1177),(((PI()*((($C$19+$G$20)-$C1448)*($O$20/($O$19/2)))^2*((($O$20+$G$20)-$C1448)/3))*$D$1177)-((PI()*((($C$19+$G$20)-$C1448)*($O$20/($O$19/2)))^2*(((($C$19+$G$20)-$C1448)*($O$20/($O$19/2)))*$AZ$21)/3)*$D$1177))),IF('Silo Levels'!$L$28="Pumping",(($D$18*$D$1177)+((PI()*(($C$21/2)^2)*($G$20-$C1448))*$D$1177))+((($D$18+$H$18)/3)*$BE$21)+(((PI()*($C$21/2)^2*(($C$21/2)*$AZ$21))/3)*$D$1177),(($D$18*$D$1177)+((PI()*(($C$21/2)^2)*($G$20-$C1448))*$D$1177))+((($D$18+$H$18)/3)*$BE$21)-(((PI()*($C$21/2)^2*(($C$21/2)*$AZ$21))/3)*$D$1177)))</f>
        <v>98202.971526194277</v>
      </c>
      <c r="E1448" s="73">
        <v>26.9</v>
      </c>
      <c r="F1448" s="85">
        <f t="shared" si="185"/>
        <v>103304.08795377164</v>
      </c>
      <c r="G1448" s="57">
        <v>26.9</v>
      </c>
      <c r="H1448" s="86">
        <f>IF($G1448&gt;$G$20,IF('Silo Levels'!$L$29="Pumping",((PI()*((($C$19+$G$20)-$G1448)*($O$20/($O$19/2)))^2*((($O$20+$G$20)-$G1448))/3)*$H$1177)+(((PI()*((($C$19+$G$20)-$G1448)*($O$20/($O$19/2)))^2*(((($C$19+$G$20)-$G1448)*($O$20/($O$19/2)))*$AZ$22))/3)*$H$1177),(((PI()*((($C$19+$G$20)-$G1448)*($O$20/($O$19/2)))^2*((($O$20+$G$20)-$G1448)/3))*$H$1177)-((PI()*((($C$19+$G$20)-$G1448)*($O$20/($O$19/2)))^2*(((($C$19+$G$20)-$G1448)*($O$20/($O$19/2)))*$AZ$22)/3)*$H$1177))),IF('Silo Levels'!$L$29="Pumping",(($D$18*$H$1177)+((PI()*(($C$21/2)^2)*($G$20-$G1448))*$H$1177))+((($D$18+$H$18)/3)*$BE$22)+(((PI()*($C$21/2)^2*(($C$21/2)*$AZ$22))/3)*$H$1177),(($D$18*$H$1177)+((PI()*(($C$21/2)^2)*($G$20-$G1448))*$H$1177))+((($D$18+$H$18)/3)*$BE$22)-(((PI()*($C$21/2)^2*(($C$21/2)*$AZ$22))/3)*$H$1177)))</f>
        <v>99405.798573102526</v>
      </c>
      <c r="I1448" s="73">
        <v>26.9</v>
      </c>
      <c r="J1448" s="85">
        <f t="shared" si="186"/>
        <v>106707.84671951605</v>
      </c>
      <c r="K1448" s="57">
        <v>26.9</v>
      </c>
      <c r="L1448" s="86">
        <f>IF($K1448&gt;$G$20,IF('Silo Levels'!$L$30="Pumping",((PI()*((($C$19+$G$20)-$K1448)*($O$20/($O$19/2)))^2*((($O$20+$G$20)-$K1448))/3)*$L$1177)+(((PI()*((($C$19+$G$20)-$K1448)*($O$20/($O$19/2)))^2*(((($C$19+$G$20)-$K1448)*($O$20/($O$19/2)))*$AZ$23))/3)*$L$1177),(((PI()*((($C$19+$G$20)-$K1448)*($O$20/($O$19/2)))^2*((($O$20+$G$20)-$K1448)/3))*$L$1177)-((PI()*((($C$19+$G$20)-$K1448)*($O$20/($O$19/2)))^2*(((($C$19+$G$20)-$K1448)*($O$20/($O$19/2)))*$AZ$23)/3)*$L$1177))),IF('Silo Levels'!$L$30="Pumping",(($D$18*$L$1177)+((PI()*(($C$21/2)^2)*($G$20-$K1448))*$L$1177))+((($D$18+$H$18)/3)*$BE$23)+(((PI()*($C$21/2)^2*(($C$21/2)*$AZ$23))/3)*$L$1177),(($D$18*$L$1177)+((PI()*(($C$21/2)^2)*($G$20-$K1448))*$L$1177))+((($D$18+$H$18)/3)*$BE$23)-(((PI()*($C$21/2)^2*(($C$21/2)*$AZ$23))/3)*$L$1177)))</f>
        <v>102678.60704957381</v>
      </c>
      <c r="M1448" s="73"/>
      <c r="N1448" s="73"/>
      <c r="O1448" s="73"/>
      <c r="P1448" s="73"/>
      <c r="Q1448" s="73"/>
      <c r="R1448" s="73"/>
      <c r="S1448" s="73"/>
      <c r="T1448" s="73"/>
      <c r="U1448" s="73"/>
      <c r="V1448" s="73"/>
      <c r="W1448" s="73"/>
      <c r="X1448" s="73"/>
      <c r="Y1448" s="73"/>
      <c r="Z1448" s="73"/>
      <c r="AA1448" s="73"/>
      <c r="AB1448" s="73"/>
      <c r="AC1448" s="73"/>
      <c r="AD1448" s="73"/>
      <c r="AE1448" s="73"/>
      <c r="AF1448" s="73"/>
      <c r="AG1448" s="73"/>
      <c r="AH1448" s="73"/>
      <c r="AI1448" s="73"/>
      <c r="AJ1448" s="73"/>
    </row>
    <row r="1449" spans="1:36" x14ac:dyDescent="0.3">
      <c r="A1449">
        <v>27</v>
      </c>
      <c r="B1449" s="85">
        <f t="shared" si="184"/>
        <v>101666.7761223616</v>
      </c>
      <c r="C1449" s="57">
        <v>27</v>
      </c>
      <c r="D1449" s="86">
        <f>IF($C1449&gt;$G$20,IF('Silo Levels'!$L$28="Pumping",((PI()*((($C$19+$G$20)-$C1449)*($O$20/($O$19/2)))^2*((($O$20+$G$20)-$C1449))/3)*$D$1177)+(((PI()*((($C$19+$G$20)-$C1449)*($O$20/($O$19/2)))^2*(((($C$19+$G$20)-$C1449)*($O$20/($O$19/2)))*$AZ$21))/3)*$D$1177),(((PI()*((($C$19+$G$20)-$C1449)*($O$20/($O$19/2)))^2*((($O$20+$G$20)-$C1449)/3))*$D$1177)-((PI()*((($C$19+$G$20)-$C1449)*($O$20/($O$19/2)))^2*(((($C$19+$G$20)-$C1449)*($O$20/($O$19/2)))*$AZ$21)/3)*$D$1177))),IF('Silo Levels'!$L$28="Pumping",(($D$18*$D$1177)+((PI()*(($C$21/2)^2)*($G$20-$C1449))*$D$1177))+((($D$18+$H$18)/3)*$BE$21)+(((PI()*($C$21/2)^2*(($C$21/2)*$AZ$21))/3)*$D$1177),(($D$18*$D$1177)+((PI()*(($C$21/2)^2)*($G$20-$C1449))*$D$1177))+((($D$18+$H$18)/3)*$BE$21)-(((PI()*($C$21/2)^2*(($C$21/2)*$AZ$21))/3)*$D$1177)))</f>
        <v>97816.613771083459</v>
      </c>
      <c r="E1449" s="73">
        <v>27</v>
      </c>
      <c r="F1449" s="85">
        <f t="shared" si="185"/>
        <v>102912.90072672193</v>
      </c>
      <c r="G1449" s="57">
        <v>27</v>
      </c>
      <c r="H1449" s="86">
        <f>IF($G1449&gt;$G$20,IF('Silo Levels'!$L$29="Pumping",((PI()*((($C$19+$G$20)-$G1449)*($O$20/($O$19/2)))^2*((($O$20+$G$20)-$G1449))/3)*$H$1177)+(((PI()*((($C$19+$G$20)-$G1449)*($O$20/($O$19/2)))^2*(((($C$19+$G$20)-$G1449)*($O$20/($O$19/2)))*$AZ$22))/3)*$H$1177),(((PI()*((($C$19+$G$20)-$G1449)*($O$20/($O$19/2)))^2*((($O$20+$G$20)-$G1449)/3))*$H$1177)-((PI()*((($C$19+$G$20)-$G1449)*($O$20/($O$19/2)))^2*(((($C$19+$G$20)-$G1449)*($O$20/($O$19/2)))*$AZ$22)/3)*$H$1177))),IF('Silo Levels'!$L$29="Pumping",(($D$18*$H$1177)+((PI()*(($C$21/2)^2)*($G$20-$G1449))*$H$1177))+((($D$18+$H$18)/3)*$BE$22)+(((PI()*($C$21/2)^2*(($C$21/2)*$AZ$22))/3)*$H$1177),(($D$18*$H$1177)+((PI()*(($C$21/2)^2)*($G$20-$G1449))*$H$1177))+((($D$18+$H$18)/3)*$BE$22)-(((PI()*($C$21/2)^2*(($C$21/2)*$AZ$22))/3)*$H$1177)))</f>
        <v>99014.611346052814</v>
      </c>
      <c r="I1449" s="73">
        <v>27</v>
      </c>
      <c r="J1449" s="85">
        <f t="shared" si="186"/>
        <v>106303.51883626053</v>
      </c>
      <c r="K1449" s="57">
        <v>27</v>
      </c>
      <c r="L1449" s="86">
        <f>IF($K1449&gt;$G$20,IF('Silo Levels'!$L$30="Pumping",((PI()*((($C$19+$G$20)-$K1449)*($O$20/($O$19/2)))^2*((($O$20+$G$20)-$K1449))/3)*$L$1177)+(((PI()*((($C$19+$G$20)-$K1449)*($O$20/($O$19/2)))^2*(((($C$19+$G$20)-$K1449)*($O$20/($O$19/2)))*$AZ$23))/3)*$L$1177),(((PI()*((($C$19+$G$20)-$K1449)*($O$20/($O$19/2)))^2*((($O$20+$G$20)-$K1449)/3))*$L$1177)-((PI()*((($C$19+$G$20)-$K1449)*($O$20/($O$19/2)))^2*(((($C$19+$G$20)-$K1449)*($O$20/($O$19/2)))*$AZ$23)/3)*$L$1177))),IF('Silo Levels'!$L$30="Pumping",(($D$18*$L$1177)+((PI()*(($C$21/2)^2)*($G$20-$K1449))*$L$1177))+((($D$18+$H$18)/3)*$BE$23)+(((PI()*($C$21/2)^2*(($C$21/2)*$AZ$23))/3)*$L$1177),(($D$18*$L$1177)+((PI()*(($C$21/2)^2)*($G$20-$K1449))*$L$1177))+((($D$18+$H$18)/3)*$BE$23)-(((PI()*($C$21/2)^2*(($C$21/2)*$AZ$23))/3)*$L$1177)))</f>
        <v>102274.27916631829</v>
      </c>
      <c r="M1449" s="73"/>
      <c r="N1449" s="73"/>
      <c r="O1449" s="73"/>
      <c r="P1449" s="73"/>
      <c r="Q1449" s="73"/>
      <c r="R1449" s="73"/>
      <c r="S1449" s="73"/>
      <c r="T1449" s="73"/>
      <c r="U1449" s="73"/>
      <c r="V1449" s="73"/>
      <c r="W1449" s="73"/>
      <c r="X1449" s="73"/>
      <c r="Y1449" s="73"/>
      <c r="Z1449" s="73"/>
      <c r="AA1449" s="73"/>
      <c r="AB1449" s="73"/>
      <c r="AC1449" s="73"/>
      <c r="AD1449" s="73"/>
      <c r="AE1449" s="73"/>
      <c r="AF1449" s="73"/>
      <c r="AG1449" s="73"/>
      <c r="AH1449" s="73"/>
      <c r="AI1449" s="73"/>
      <c r="AJ1449" s="73"/>
    </row>
    <row r="1450" spans="1:36" x14ac:dyDescent="0.3">
      <c r="A1450">
        <v>27.1</v>
      </c>
      <c r="B1450" s="85">
        <f t="shared" si="184"/>
        <v>101280.41836725075</v>
      </c>
      <c r="C1450" s="57">
        <v>27.1</v>
      </c>
      <c r="D1450" s="86">
        <f>IF($C1450&gt;$G$20,IF('Silo Levels'!$L$28="Pumping",((PI()*((($C$19+$G$20)-$C1450)*($O$20/($O$19/2)))^2*((($O$20+$G$20)-$C1450))/3)*$D$1177)+(((PI()*((($C$19+$G$20)-$C1450)*($O$20/($O$19/2)))^2*(((($C$19+$G$20)-$C1450)*($O$20/($O$19/2)))*$AZ$21))/3)*$D$1177),(((PI()*((($C$19+$G$20)-$C1450)*($O$20/($O$19/2)))^2*((($O$20+$G$20)-$C1450)/3))*$D$1177)-((PI()*((($C$19+$G$20)-$C1450)*($O$20/($O$19/2)))^2*(((($C$19+$G$20)-$C1450)*($O$20/($O$19/2)))*$AZ$21)/3)*$D$1177))),IF('Silo Levels'!$L$28="Pumping",(($D$18*$D$1177)+((PI()*(($C$21/2)^2)*($G$20-$C1450))*$D$1177))+((($D$18+$H$18)/3)*$BE$21)+(((PI()*($C$21/2)^2*(($C$21/2)*$AZ$21))/3)*$D$1177),(($D$18*$D$1177)+((PI()*(($C$21/2)^2)*($G$20-$C1450))*$D$1177))+((($D$18+$H$18)/3)*$BE$21)-(((PI()*($C$21/2)^2*(($C$21/2)*$AZ$21))/3)*$D$1177)))</f>
        <v>97430.256015972613</v>
      </c>
      <c r="E1450" s="73">
        <v>27.1</v>
      </c>
      <c r="F1450" s="85">
        <f t="shared" si="185"/>
        <v>102521.7134996722</v>
      </c>
      <c r="G1450" s="57">
        <v>27.1</v>
      </c>
      <c r="H1450" s="86">
        <f>IF($G1450&gt;$G$20,IF('Silo Levels'!$L$29="Pumping",((PI()*((($C$19+$G$20)-$G1450)*($O$20/($O$19/2)))^2*((($O$20+$G$20)-$G1450))/3)*$H$1177)+(((PI()*((($C$19+$G$20)-$G1450)*($O$20/($O$19/2)))^2*(((($C$19+$G$20)-$G1450)*($O$20/($O$19/2)))*$AZ$22))/3)*$H$1177),(((PI()*((($C$19+$G$20)-$G1450)*($O$20/($O$19/2)))^2*((($O$20+$G$20)-$G1450)/3))*$H$1177)-((PI()*((($C$19+$G$20)-$G1450)*($O$20/($O$19/2)))^2*(((($C$19+$G$20)-$G1450)*($O$20/($O$19/2)))*$AZ$22)/3)*$H$1177))),IF('Silo Levels'!$L$29="Pumping",(($D$18*$H$1177)+((PI()*(($C$21/2)^2)*($G$20-$G1450))*$H$1177))+((($D$18+$H$18)/3)*$BE$22)+(((PI()*($C$21/2)^2*(($C$21/2)*$AZ$22))/3)*$H$1177),(($D$18*$H$1177)+((PI()*(($C$21/2)^2)*($G$20-$G1450))*$H$1177))+((($D$18+$H$18)/3)*$BE$22)-(((PI()*($C$21/2)^2*(($C$21/2)*$AZ$22))/3)*$H$1177)))</f>
        <v>98623.424119003088</v>
      </c>
      <c r="I1450" s="73">
        <v>27.1</v>
      </c>
      <c r="J1450" s="85">
        <f t="shared" si="186"/>
        <v>105899.19095300499</v>
      </c>
      <c r="K1450" s="57">
        <v>27.1</v>
      </c>
      <c r="L1450" s="86">
        <f>IF($K1450&gt;$G$20,IF('Silo Levels'!$L$30="Pumping",((PI()*((($C$19+$G$20)-$K1450)*($O$20/($O$19/2)))^2*((($O$20+$G$20)-$K1450))/3)*$L$1177)+(((PI()*((($C$19+$G$20)-$K1450)*($O$20/($O$19/2)))^2*(((($C$19+$G$20)-$K1450)*($O$20/($O$19/2)))*$AZ$23))/3)*$L$1177),(((PI()*((($C$19+$G$20)-$K1450)*($O$20/($O$19/2)))^2*((($O$20+$G$20)-$K1450)/3))*$L$1177)-((PI()*((($C$19+$G$20)-$K1450)*($O$20/($O$19/2)))^2*(((($C$19+$G$20)-$K1450)*($O$20/($O$19/2)))*$AZ$23)/3)*$L$1177))),IF('Silo Levels'!$L$30="Pumping",(($D$18*$L$1177)+((PI()*(($C$21/2)^2)*($G$20-$K1450))*$L$1177))+((($D$18+$H$18)/3)*$BE$23)+(((PI()*($C$21/2)^2*(($C$21/2)*$AZ$23))/3)*$L$1177),(($D$18*$L$1177)+((PI()*(($C$21/2)^2)*($G$20-$K1450))*$L$1177))+((($D$18+$H$18)/3)*$BE$23)-(((PI()*($C$21/2)^2*(($C$21/2)*$AZ$23))/3)*$L$1177)))</f>
        <v>101869.95128306275</v>
      </c>
      <c r="M1450" s="73"/>
      <c r="N1450" s="73"/>
      <c r="O1450" s="73"/>
      <c r="P1450" s="73"/>
      <c r="Q1450" s="73"/>
      <c r="R1450" s="73"/>
      <c r="S1450" s="73"/>
      <c r="T1450" s="73"/>
      <c r="U1450" s="73"/>
      <c r="V1450" s="73"/>
      <c r="W1450" s="73"/>
      <c r="X1450" s="73"/>
      <c r="Y1450" s="73"/>
      <c r="Z1450" s="73"/>
      <c r="AA1450" s="73"/>
      <c r="AB1450" s="73"/>
      <c r="AC1450" s="73"/>
      <c r="AD1450" s="73"/>
      <c r="AE1450" s="73"/>
      <c r="AF1450" s="73"/>
      <c r="AG1450" s="73"/>
      <c r="AH1450" s="73"/>
      <c r="AI1450" s="73"/>
      <c r="AJ1450" s="73"/>
    </row>
    <row r="1451" spans="1:36" x14ac:dyDescent="0.3">
      <c r="A1451">
        <v>27.2</v>
      </c>
      <c r="B1451" s="85">
        <f t="shared" si="184"/>
        <v>100894.06061213992</v>
      </c>
      <c r="C1451" s="57">
        <v>27.2</v>
      </c>
      <c r="D1451" s="86">
        <f>IF($C1451&gt;$G$20,IF('Silo Levels'!$L$28="Pumping",((PI()*((($C$19+$G$20)-$C1451)*($O$20/($O$19/2)))^2*((($O$20+$G$20)-$C1451))/3)*$D$1177)+(((PI()*((($C$19+$G$20)-$C1451)*($O$20/($O$19/2)))^2*(((($C$19+$G$20)-$C1451)*($O$20/($O$19/2)))*$AZ$21))/3)*$D$1177),(((PI()*((($C$19+$G$20)-$C1451)*($O$20/($O$19/2)))^2*((($O$20+$G$20)-$C1451)/3))*$D$1177)-((PI()*((($C$19+$G$20)-$C1451)*($O$20/($O$19/2)))^2*(((($C$19+$G$20)-$C1451)*($O$20/($O$19/2)))*$AZ$21)/3)*$D$1177))),IF('Silo Levels'!$L$28="Pumping",(($D$18*$D$1177)+((PI()*(($C$21/2)^2)*($G$20-$C1451))*$D$1177))+((($D$18+$H$18)/3)*$BE$21)+(((PI()*($C$21/2)^2*(($C$21/2)*$AZ$21))/3)*$D$1177),(($D$18*$D$1177)+((PI()*(($C$21/2)^2)*($G$20-$C1451))*$D$1177))+((($D$18+$H$18)/3)*$BE$21)-(((PI()*($C$21/2)^2*(($C$21/2)*$AZ$21))/3)*$D$1177)))</f>
        <v>97043.898260861781</v>
      </c>
      <c r="E1451" s="73">
        <v>27.2</v>
      </c>
      <c r="F1451" s="85">
        <f t="shared" si="185"/>
        <v>102130.52627262248</v>
      </c>
      <c r="G1451" s="57">
        <v>27.2</v>
      </c>
      <c r="H1451" s="86">
        <f>IF($G1451&gt;$G$20,IF('Silo Levels'!$L$29="Pumping",((PI()*((($C$19+$G$20)-$G1451)*($O$20/($O$19/2)))^2*((($O$20+$G$20)-$G1451))/3)*$H$1177)+(((PI()*((($C$19+$G$20)-$G1451)*($O$20/($O$19/2)))^2*(((($C$19+$G$20)-$G1451)*($O$20/($O$19/2)))*$AZ$22))/3)*$H$1177),(((PI()*((($C$19+$G$20)-$G1451)*($O$20/($O$19/2)))^2*((($O$20+$G$20)-$G1451)/3))*$H$1177)-((PI()*((($C$19+$G$20)-$G1451)*($O$20/($O$19/2)))^2*(((($C$19+$G$20)-$G1451)*($O$20/($O$19/2)))*$AZ$22)/3)*$H$1177))),IF('Silo Levels'!$L$29="Pumping",(($D$18*$H$1177)+((PI()*(($C$21/2)^2)*($G$20-$G1451))*$H$1177))+((($D$18+$H$18)/3)*$BE$22)+(((PI()*($C$21/2)^2*(($C$21/2)*$AZ$22))/3)*$H$1177),(($D$18*$H$1177)+((PI()*(($C$21/2)^2)*($G$20-$G1451))*$H$1177))+((($D$18+$H$18)/3)*$BE$22)-(((PI()*($C$21/2)^2*(($C$21/2)*$AZ$22))/3)*$H$1177)))</f>
        <v>98232.236891953362</v>
      </c>
      <c r="I1451" s="73">
        <v>27.2</v>
      </c>
      <c r="J1451" s="85">
        <f t="shared" si="186"/>
        <v>105494.86306974947</v>
      </c>
      <c r="K1451" s="57">
        <v>27.2</v>
      </c>
      <c r="L1451" s="86">
        <f>IF($K1451&gt;$G$20,IF('Silo Levels'!$L$30="Pumping",((PI()*((($C$19+$G$20)-$K1451)*($O$20/($O$19/2)))^2*((($O$20+$G$20)-$K1451))/3)*$L$1177)+(((PI()*((($C$19+$G$20)-$K1451)*($O$20/($O$19/2)))^2*(((($C$19+$G$20)-$K1451)*($O$20/($O$19/2)))*$AZ$23))/3)*$L$1177),(((PI()*((($C$19+$G$20)-$K1451)*($O$20/($O$19/2)))^2*((($O$20+$G$20)-$K1451)/3))*$L$1177)-((PI()*((($C$19+$G$20)-$K1451)*($O$20/($O$19/2)))^2*(((($C$19+$G$20)-$K1451)*($O$20/($O$19/2)))*$AZ$23)/3)*$L$1177))),IF('Silo Levels'!$L$30="Pumping",(($D$18*$L$1177)+((PI()*(($C$21/2)^2)*($G$20-$K1451))*$L$1177))+((($D$18+$H$18)/3)*$BE$23)+(((PI()*($C$21/2)^2*(($C$21/2)*$AZ$23))/3)*$L$1177),(($D$18*$L$1177)+((PI()*(($C$21/2)^2)*($G$20-$K1451))*$L$1177))+((($D$18+$H$18)/3)*$BE$23)-(((PI()*($C$21/2)^2*(($C$21/2)*$AZ$23))/3)*$L$1177)))</f>
        <v>101465.62339980723</v>
      </c>
      <c r="M1451" s="73"/>
      <c r="N1451" s="73"/>
      <c r="O1451" s="73"/>
      <c r="P1451" s="73"/>
      <c r="Q1451" s="73"/>
      <c r="R1451" s="73"/>
      <c r="S1451" s="73"/>
      <c r="T1451" s="73"/>
      <c r="U1451" s="73"/>
      <c r="V1451" s="73"/>
      <c r="W1451" s="73"/>
      <c r="X1451" s="73"/>
      <c r="Y1451" s="73"/>
      <c r="Z1451" s="73"/>
      <c r="AA1451" s="73"/>
      <c r="AB1451" s="73"/>
      <c r="AC1451" s="73"/>
      <c r="AD1451" s="73"/>
      <c r="AE1451" s="73"/>
      <c r="AF1451" s="73"/>
      <c r="AG1451" s="73"/>
      <c r="AH1451" s="73"/>
      <c r="AI1451" s="73"/>
      <c r="AJ1451" s="73"/>
    </row>
    <row r="1452" spans="1:36" x14ac:dyDescent="0.3">
      <c r="A1452">
        <v>27.3</v>
      </c>
      <c r="B1452" s="85">
        <f t="shared" si="184"/>
        <v>100507.70285702907</v>
      </c>
      <c r="C1452" s="57">
        <v>27.3</v>
      </c>
      <c r="D1452" s="86">
        <f>IF($C1452&gt;$G$20,IF('Silo Levels'!$L$28="Pumping",((PI()*((($C$19+$G$20)-$C1452)*($O$20/($O$19/2)))^2*((($O$20+$G$20)-$C1452))/3)*$D$1177)+(((PI()*((($C$19+$G$20)-$C1452)*($O$20/($O$19/2)))^2*(((($C$19+$G$20)-$C1452)*($O$20/($O$19/2)))*$AZ$21))/3)*$D$1177),(((PI()*((($C$19+$G$20)-$C1452)*($O$20/($O$19/2)))^2*((($O$20+$G$20)-$C1452)/3))*$D$1177)-((PI()*((($C$19+$G$20)-$C1452)*($O$20/($O$19/2)))^2*(((($C$19+$G$20)-$C1452)*($O$20/($O$19/2)))*$AZ$21)/3)*$D$1177))),IF('Silo Levels'!$L$28="Pumping",(($D$18*$D$1177)+((PI()*(($C$21/2)^2)*($G$20-$C1452))*$D$1177))+((($D$18+$H$18)/3)*$BE$21)+(((PI()*($C$21/2)^2*(($C$21/2)*$AZ$21))/3)*$D$1177),(($D$18*$D$1177)+((PI()*(($C$21/2)^2)*($G$20-$C1452))*$D$1177))+((($D$18+$H$18)/3)*$BE$21)-(((PI()*($C$21/2)^2*(($C$21/2)*$AZ$21))/3)*$D$1177)))</f>
        <v>96657.540505750934</v>
      </c>
      <c r="E1452" s="73">
        <v>27.3</v>
      </c>
      <c r="F1452" s="85">
        <f t="shared" si="185"/>
        <v>101739.33904557275</v>
      </c>
      <c r="G1452" s="57">
        <v>27.3</v>
      </c>
      <c r="H1452" s="86">
        <f>IF($G1452&gt;$G$20,IF('Silo Levels'!$L$29="Pumping",((PI()*((($C$19+$G$20)-$G1452)*($O$20/($O$19/2)))^2*((($O$20+$G$20)-$G1452))/3)*$H$1177)+(((PI()*((($C$19+$G$20)-$G1452)*($O$20/($O$19/2)))^2*(((($C$19+$G$20)-$G1452)*($O$20/($O$19/2)))*$AZ$22))/3)*$H$1177),(((PI()*((($C$19+$G$20)-$G1452)*($O$20/($O$19/2)))^2*((($O$20+$G$20)-$G1452)/3))*$H$1177)-((PI()*((($C$19+$G$20)-$G1452)*($O$20/($O$19/2)))^2*(((($C$19+$G$20)-$G1452)*($O$20/($O$19/2)))*$AZ$22)/3)*$H$1177))),IF('Silo Levels'!$L$29="Pumping",(($D$18*$H$1177)+((PI()*(($C$21/2)^2)*($G$20-$G1452))*$H$1177))+((($D$18+$H$18)/3)*$BE$22)+(((PI()*($C$21/2)^2*(($C$21/2)*$AZ$22))/3)*$H$1177),(($D$18*$H$1177)+((PI()*(($C$21/2)^2)*($G$20-$G1452))*$H$1177))+((($D$18+$H$18)/3)*$BE$22)-(((PI()*($C$21/2)^2*(($C$21/2)*$AZ$22))/3)*$H$1177)))</f>
        <v>97841.049664903636</v>
      </c>
      <c r="I1452" s="73">
        <v>27.3</v>
      </c>
      <c r="J1452" s="85">
        <f t="shared" si="186"/>
        <v>105090.53518649393</v>
      </c>
      <c r="K1452" s="57">
        <v>27.3</v>
      </c>
      <c r="L1452" s="86">
        <f>IF($K1452&gt;$G$20,IF('Silo Levels'!$L$30="Pumping",((PI()*((($C$19+$G$20)-$K1452)*($O$20/($O$19/2)))^2*((($O$20+$G$20)-$K1452))/3)*$L$1177)+(((PI()*((($C$19+$G$20)-$K1452)*($O$20/($O$19/2)))^2*(((($C$19+$G$20)-$K1452)*($O$20/($O$19/2)))*$AZ$23))/3)*$L$1177),(((PI()*((($C$19+$G$20)-$K1452)*($O$20/($O$19/2)))^2*((($O$20+$G$20)-$K1452)/3))*$L$1177)-((PI()*((($C$19+$G$20)-$K1452)*($O$20/($O$19/2)))^2*(((($C$19+$G$20)-$K1452)*($O$20/($O$19/2)))*$AZ$23)/3)*$L$1177))),IF('Silo Levels'!$L$30="Pumping",(($D$18*$L$1177)+((PI()*(($C$21/2)^2)*($G$20-$K1452))*$L$1177))+((($D$18+$H$18)/3)*$BE$23)+(((PI()*($C$21/2)^2*(($C$21/2)*$AZ$23))/3)*$L$1177),(($D$18*$L$1177)+((PI()*(($C$21/2)^2)*($G$20-$K1452))*$L$1177))+((($D$18+$H$18)/3)*$BE$23)-(((PI()*($C$21/2)^2*(($C$21/2)*$AZ$23))/3)*$L$1177)))</f>
        <v>101061.29551655169</v>
      </c>
      <c r="M1452" s="73"/>
      <c r="N1452" s="73"/>
      <c r="O1452" s="73"/>
      <c r="P1452" s="73"/>
      <c r="Q1452" s="73"/>
      <c r="R1452" s="73"/>
      <c r="S1452" s="73"/>
      <c r="T1452" s="73"/>
      <c r="U1452" s="73"/>
      <c r="V1452" s="73"/>
      <c r="W1452" s="73"/>
      <c r="X1452" s="73"/>
      <c r="Y1452" s="73"/>
      <c r="Z1452" s="73"/>
      <c r="AA1452" s="73"/>
      <c r="AB1452" s="73"/>
      <c r="AC1452" s="73"/>
      <c r="AD1452" s="73"/>
      <c r="AE1452" s="73"/>
      <c r="AF1452" s="73"/>
      <c r="AG1452" s="73"/>
      <c r="AH1452" s="73"/>
      <c r="AI1452" s="73"/>
      <c r="AJ1452" s="73"/>
    </row>
    <row r="1453" spans="1:36" x14ac:dyDescent="0.3">
      <c r="A1453">
        <v>27.4</v>
      </c>
      <c r="B1453" s="85">
        <f t="shared" si="184"/>
        <v>100121.34510191824</v>
      </c>
      <c r="C1453" s="57">
        <v>27.4</v>
      </c>
      <c r="D1453" s="86">
        <f>IF($C1453&gt;$G$20,IF('Silo Levels'!$L$28="Pumping",((PI()*((($C$19+$G$20)-$C1453)*($O$20/($O$19/2)))^2*((($O$20+$G$20)-$C1453))/3)*$D$1177)+(((PI()*((($C$19+$G$20)-$C1453)*($O$20/($O$19/2)))^2*(((($C$19+$G$20)-$C1453)*($O$20/($O$19/2)))*$AZ$21))/3)*$D$1177),(((PI()*((($C$19+$G$20)-$C1453)*($O$20/($O$19/2)))^2*((($O$20+$G$20)-$C1453)/3))*$D$1177)-((PI()*((($C$19+$G$20)-$C1453)*($O$20/($O$19/2)))^2*(((($C$19+$G$20)-$C1453)*($O$20/($O$19/2)))*$AZ$21)/3)*$D$1177))),IF('Silo Levels'!$L$28="Pumping",(($D$18*$D$1177)+((PI()*(($C$21/2)^2)*($G$20-$C1453))*$D$1177))+((($D$18+$H$18)/3)*$BE$21)+(((PI()*($C$21/2)^2*(($C$21/2)*$AZ$21))/3)*$D$1177),(($D$18*$D$1177)+((PI()*(($C$21/2)^2)*($G$20-$C1453))*$D$1177))+((($D$18+$H$18)/3)*$BE$21)-(((PI()*($C$21/2)^2*(($C$21/2)*$AZ$21))/3)*$D$1177)))</f>
        <v>96271.182750640102</v>
      </c>
      <c r="E1453" s="73">
        <v>27.4</v>
      </c>
      <c r="F1453" s="85">
        <f t="shared" si="185"/>
        <v>101348.15181852304</v>
      </c>
      <c r="G1453" s="57">
        <v>27.4</v>
      </c>
      <c r="H1453" s="86">
        <f>IF($G1453&gt;$G$20,IF('Silo Levels'!$L$29="Pumping",((PI()*((($C$19+$G$20)-$G1453)*($O$20/($O$19/2)))^2*((($O$20+$G$20)-$G1453))/3)*$H$1177)+(((PI()*((($C$19+$G$20)-$G1453)*($O$20/($O$19/2)))^2*(((($C$19+$G$20)-$G1453)*($O$20/($O$19/2)))*$AZ$22))/3)*$H$1177),(((PI()*((($C$19+$G$20)-$G1453)*($O$20/($O$19/2)))^2*((($O$20+$G$20)-$G1453)/3))*$H$1177)-((PI()*((($C$19+$G$20)-$G1453)*($O$20/($O$19/2)))^2*(((($C$19+$G$20)-$G1453)*($O$20/($O$19/2)))*$AZ$22)/3)*$H$1177))),IF('Silo Levels'!$L$29="Pumping",(($D$18*$H$1177)+((PI()*(($C$21/2)^2)*($G$20-$G1453))*$H$1177))+((($D$18+$H$18)/3)*$BE$22)+(((PI()*($C$21/2)^2*(($C$21/2)*$AZ$22))/3)*$H$1177),(($D$18*$H$1177)+((PI()*(($C$21/2)^2)*($G$20-$G1453))*$H$1177))+((($D$18+$H$18)/3)*$BE$22)-(((PI()*($C$21/2)^2*(($C$21/2)*$AZ$22))/3)*$H$1177)))</f>
        <v>97449.862437853924</v>
      </c>
      <c r="I1453" s="73">
        <v>27.4</v>
      </c>
      <c r="J1453" s="85">
        <f t="shared" si="186"/>
        <v>104686.20730323841</v>
      </c>
      <c r="K1453" s="57">
        <v>27.4</v>
      </c>
      <c r="L1453" s="86">
        <f>IF($K1453&gt;$G$20,IF('Silo Levels'!$L$30="Pumping",((PI()*((($C$19+$G$20)-$K1453)*($O$20/($O$19/2)))^2*((($O$20+$G$20)-$K1453))/3)*$L$1177)+(((PI()*((($C$19+$G$20)-$K1453)*($O$20/($O$19/2)))^2*(((($C$19+$G$20)-$K1453)*($O$20/($O$19/2)))*$AZ$23))/3)*$L$1177),(((PI()*((($C$19+$G$20)-$K1453)*($O$20/($O$19/2)))^2*((($O$20+$G$20)-$K1453)/3))*$L$1177)-((PI()*((($C$19+$G$20)-$K1453)*($O$20/($O$19/2)))^2*(((($C$19+$G$20)-$K1453)*($O$20/($O$19/2)))*$AZ$23)/3)*$L$1177))),IF('Silo Levels'!$L$30="Pumping",(($D$18*$L$1177)+((PI()*(($C$21/2)^2)*($G$20-$K1453))*$L$1177))+((($D$18+$H$18)/3)*$BE$23)+(((PI()*($C$21/2)^2*(($C$21/2)*$AZ$23))/3)*$L$1177),(($D$18*$L$1177)+((PI()*(($C$21/2)^2)*($G$20-$K1453))*$L$1177))+((($D$18+$H$18)/3)*$BE$23)-(((PI()*($C$21/2)^2*(($C$21/2)*$AZ$23))/3)*$L$1177)))</f>
        <v>100656.96763329617</v>
      </c>
      <c r="M1453" s="73"/>
      <c r="N1453" s="73"/>
      <c r="O1453" s="73"/>
      <c r="P1453" s="73"/>
      <c r="Q1453" s="73"/>
      <c r="R1453" s="73"/>
      <c r="S1453" s="73"/>
      <c r="T1453" s="73"/>
      <c r="U1453" s="73"/>
      <c r="V1453" s="73"/>
      <c r="W1453" s="73"/>
      <c r="X1453" s="73"/>
      <c r="Y1453" s="73"/>
      <c r="Z1453" s="73"/>
      <c r="AA1453" s="73"/>
      <c r="AB1453" s="73"/>
      <c r="AC1453" s="73"/>
      <c r="AD1453" s="73"/>
      <c r="AE1453" s="73"/>
      <c r="AF1453" s="73"/>
      <c r="AG1453" s="73"/>
      <c r="AH1453" s="73"/>
      <c r="AI1453" s="73"/>
      <c r="AJ1453" s="73"/>
    </row>
    <row r="1454" spans="1:36" x14ac:dyDescent="0.3">
      <c r="A1454">
        <v>27.5</v>
      </c>
      <c r="B1454" s="85">
        <f t="shared" si="184"/>
        <v>99734.987346807393</v>
      </c>
      <c r="C1454" s="57">
        <v>27.5</v>
      </c>
      <c r="D1454" s="86">
        <f>IF($C1454&gt;$G$20,IF('Silo Levels'!$L$28="Pumping",((PI()*((($C$19+$G$20)-$C1454)*($O$20/($O$19/2)))^2*((($O$20+$G$20)-$C1454))/3)*$D$1177)+(((PI()*((($C$19+$G$20)-$C1454)*($O$20/($O$19/2)))^2*(((($C$19+$G$20)-$C1454)*($O$20/($O$19/2)))*$AZ$21))/3)*$D$1177),(((PI()*((($C$19+$G$20)-$C1454)*($O$20/($O$19/2)))^2*((($O$20+$G$20)-$C1454)/3))*$D$1177)-((PI()*((($C$19+$G$20)-$C1454)*($O$20/($O$19/2)))^2*(((($C$19+$G$20)-$C1454)*($O$20/($O$19/2)))*$AZ$21)/3)*$D$1177))),IF('Silo Levels'!$L$28="Pumping",(($D$18*$D$1177)+((PI()*(($C$21/2)^2)*($G$20-$C1454))*$D$1177))+((($D$18+$H$18)/3)*$BE$21)+(((PI()*($C$21/2)^2*(($C$21/2)*$AZ$21))/3)*$D$1177),(($D$18*$D$1177)+((PI()*(($C$21/2)^2)*($G$20-$C1454))*$D$1177))+((($D$18+$H$18)/3)*$BE$21)-(((PI()*($C$21/2)^2*(($C$21/2)*$AZ$21))/3)*$D$1177)))</f>
        <v>95884.824995529256</v>
      </c>
      <c r="E1454" s="73">
        <v>27.5</v>
      </c>
      <c r="F1454" s="85">
        <f t="shared" si="185"/>
        <v>100956.9645914733</v>
      </c>
      <c r="G1454" s="57">
        <v>27.5</v>
      </c>
      <c r="H1454" s="86">
        <f>IF($G1454&gt;$G$20,IF('Silo Levels'!$L$29="Pumping",((PI()*((($C$19+$G$20)-$G1454)*($O$20/($O$19/2)))^2*((($O$20+$G$20)-$G1454))/3)*$H$1177)+(((PI()*((($C$19+$G$20)-$G1454)*($O$20/($O$19/2)))^2*(((($C$19+$G$20)-$G1454)*($O$20/($O$19/2)))*$AZ$22))/3)*$H$1177),(((PI()*((($C$19+$G$20)-$G1454)*($O$20/($O$19/2)))^2*((($O$20+$G$20)-$G1454)/3))*$H$1177)-((PI()*((($C$19+$G$20)-$G1454)*($O$20/($O$19/2)))^2*(((($C$19+$G$20)-$G1454)*($O$20/($O$19/2)))*$AZ$22)/3)*$H$1177))),IF('Silo Levels'!$L$29="Pumping",(($D$18*$H$1177)+((PI()*(($C$21/2)^2)*($G$20-$G1454))*$H$1177))+((($D$18+$H$18)/3)*$BE$22)+(((PI()*($C$21/2)^2*(($C$21/2)*$AZ$22))/3)*$H$1177),(($D$18*$H$1177)+((PI()*(($C$21/2)^2)*($G$20-$G1454))*$H$1177))+((($D$18+$H$18)/3)*$BE$22)-(((PI()*($C$21/2)^2*(($C$21/2)*$AZ$22))/3)*$H$1177)))</f>
        <v>97058.675210804184</v>
      </c>
      <c r="I1454" s="73">
        <v>27.5</v>
      </c>
      <c r="J1454" s="85">
        <f t="shared" si="186"/>
        <v>104281.87941998287</v>
      </c>
      <c r="K1454" s="57">
        <v>27.5</v>
      </c>
      <c r="L1454" s="86">
        <f>IF($K1454&gt;$G$20,IF('Silo Levels'!$L$30="Pumping",((PI()*((($C$19+$G$20)-$K1454)*($O$20/($O$19/2)))^2*((($O$20+$G$20)-$K1454))/3)*$L$1177)+(((PI()*((($C$19+$G$20)-$K1454)*($O$20/($O$19/2)))^2*(((($C$19+$G$20)-$K1454)*($O$20/($O$19/2)))*$AZ$23))/3)*$L$1177),(((PI()*((($C$19+$G$20)-$K1454)*($O$20/($O$19/2)))^2*((($O$20+$G$20)-$K1454)/3))*$L$1177)-((PI()*((($C$19+$G$20)-$K1454)*($O$20/($O$19/2)))^2*(((($C$19+$G$20)-$K1454)*($O$20/($O$19/2)))*$AZ$23)/3)*$L$1177))),IF('Silo Levels'!$L$30="Pumping",(($D$18*$L$1177)+((PI()*(($C$21/2)^2)*($G$20-$K1454))*$L$1177))+((($D$18+$H$18)/3)*$BE$23)+(((PI()*($C$21/2)^2*(($C$21/2)*$AZ$23))/3)*$L$1177),(($D$18*$L$1177)+((PI()*(($C$21/2)^2)*($G$20-$K1454))*$L$1177))+((($D$18+$H$18)/3)*$BE$23)-(((PI()*($C$21/2)^2*(($C$21/2)*$AZ$23))/3)*$L$1177)))</f>
        <v>100252.63975004063</v>
      </c>
      <c r="M1454" s="73"/>
      <c r="N1454" s="73"/>
      <c r="O1454" s="73"/>
      <c r="P1454" s="73"/>
      <c r="Q1454" s="73"/>
      <c r="R1454" s="73"/>
      <c r="S1454" s="73"/>
      <c r="T1454" s="73"/>
      <c r="U1454" s="73"/>
      <c r="V1454" s="73"/>
      <c r="W1454" s="73"/>
      <c r="X1454" s="73"/>
      <c r="Y1454" s="73"/>
      <c r="Z1454" s="73"/>
      <c r="AA1454" s="73"/>
      <c r="AB1454" s="73"/>
      <c r="AC1454" s="73"/>
      <c r="AD1454" s="73"/>
      <c r="AE1454" s="73"/>
      <c r="AF1454" s="73"/>
      <c r="AG1454" s="73"/>
      <c r="AH1454" s="73"/>
      <c r="AI1454" s="73"/>
      <c r="AJ1454" s="73"/>
    </row>
    <row r="1455" spans="1:36" x14ac:dyDescent="0.3">
      <c r="A1455">
        <v>27.6</v>
      </c>
      <c r="B1455" s="85">
        <f t="shared" si="184"/>
        <v>99348.629591696561</v>
      </c>
      <c r="C1455" s="57">
        <v>27.6</v>
      </c>
      <c r="D1455" s="86">
        <f>IF($C1455&gt;$G$20,IF('Silo Levels'!$L$28="Pumping",((PI()*((($C$19+$G$20)-$C1455)*($O$20/($O$19/2)))^2*((($O$20+$G$20)-$C1455))/3)*$D$1177)+(((PI()*((($C$19+$G$20)-$C1455)*($O$20/($O$19/2)))^2*(((($C$19+$G$20)-$C1455)*($O$20/($O$19/2)))*$AZ$21))/3)*$D$1177),(((PI()*((($C$19+$G$20)-$C1455)*($O$20/($O$19/2)))^2*((($O$20+$G$20)-$C1455)/3))*$D$1177)-((PI()*((($C$19+$G$20)-$C1455)*($O$20/($O$19/2)))^2*(((($C$19+$G$20)-$C1455)*($O$20/($O$19/2)))*$AZ$21)/3)*$D$1177))),IF('Silo Levels'!$L$28="Pumping",(($D$18*$D$1177)+((PI()*(($C$21/2)^2)*($G$20-$C1455))*$D$1177))+((($D$18+$H$18)/3)*$BE$21)+(((PI()*($C$21/2)^2*(($C$21/2)*$AZ$21))/3)*$D$1177),(($D$18*$D$1177)+((PI()*(($C$21/2)^2)*($G$20-$C1455))*$D$1177))+((($D$18+$H$18)/3)*$BE$21)-(((PI()*($C$21/2)^2*(($C$21/2)*$AZ$21))/3)*$D$1177)))</f>
        <v>95498.467240418424</v>
      </c>
      <c r="E1455" s="73">
        <v>27.6</v>
      </c>
      <c r="F1455" s="85">
        <f t="shared" si="185"/>
        <v>100565.77736442359</v>
      </c>
      <c r="G1455" s="57">
        <v>27.6</v>
      </c>
      <c r="H1455" s="86">
        <f>IF($G1455&gt;$G$20,IF('Silo Levels'!$L$29="Pumping",((PI()*((($C$19+$G$20)-$G1455)*($O$20/($O$19/2)))^2*((($O$20+$G$20)-$G1455))/3)*$H$1177)+(((PI()*((($C$19+$G$20)-$G1455)*($O$20/($O$19/2)))^2*(((($C$19+$G$20)-$G1455)*($O$20/($O$19/2)))*$AZ$22))/3)*$H$1177),(((PI()*((($C$19+$G$20)-$G1455)*($O$20/($O$19/2)))^2*((($O$20+$G$20)-$G1455)/3))*$H$1177)-((PI()*((($C$19+$G$20)-$G1455)*($O$20/($O$19/2)))^2*(((($C$19+$G$20)-$G1455)*($O$20/($O$19/2)))*$AZ$22)/3)*$H$1177))),IF('Silo Levels'!$L$29="Pumping",(($D$18*$H$1177)+((PI()*(($C$21/2)^2)*($G$20-$G1455))*$H$1177))+((($D$18+$H$18)/3)*$BE$22)+(((PI()*($C$21/2)^2*(($C$21/2)*$AZ$22))/3)*$H$1177),(($D$18*$H$1177)+((PI()*(($C$21/2)^2)*($G$20-$G1455))*$H$1177))+((($D$18+$H$18)/3)*$BE$22)-(((PI()*($C$21/2)^2*(($C$21/2)*$AZ$22))/3)*$H$1177)))</f>
        <v>96667.487983754472</v>
      </c>
      <c r="I1455" s="73">
        <v>27.6</v>
      </c>
      <c r="J1455" s="85">
        <f t="shared" si="186"/>
        <v>103877.55153672735</v>
      </c>
      <c r="K1455" s="57">
        <v>27.6</v>
      </c>
      <c r="L1455" s="86">
        <f>IF($K1455&gt;$G$20,IF('Silo Levels'!$L$30="Pumping",((PI()*((($C$19+$G$20)-$K1455)*($O$20/($O$19/2)))^2*((($O$20+$G$20)-$K1455))/3)*$L$1177)+(((PI()*((($C$19+$G$20)-$K1455)*($O$20/($O$19/2)))^2*(((($C$19+$G$20)-$K1455)*($O$20/($O$19/2)))*$AZ$23))/3)*$L$1177),(((PI()*((($C$19+$G$20)-$K1455)*($O$20/($O$19/2)))^2*((($O$20+$G$20)-$K1455)/3))*$L$1177)-((PI()*((($C$19+$G$20)-$K1455)*($O$20/($O$19/2)))^2*(((($C$19+$G$20)-$K1455)*($O$20/($O$19/2)))*$AZ$23)/3)*$L$1177))),IF('Silo Levels'!$L$30="Pumping",(($D$18*$L$1177)+((PI()*(($C$21/2)^2)*($G$20-$K1455))*$L$1177))+((($D$18+$H$18)/3)*$BE$23)+(((PI()*($C$21/2)^2*(($C$21/2)*$AZ$23))/3)*$L$1177),(($D$18*$L$1177)+((PI()*(($C$21/2)^2)*($G$20-$K1455))*$L$1177))+((($D$18+$H$18)/3)*$BE$23)-(((PI()*($C$21/2)^2*(($C$21/2)*$AZ$23))/3)*$L$1177)))</f>
        <v>99848.311866785109</v>
      </c>
      <c r="M1455" s="73"/>
      <c r="N1455" s="73"/>
      <c r="O1455" s="73"/>
      <c r="P1455" s="73"/>
      <c r="Q1455" s="73"/>
      <c r="R1455" s="73"/>
      <c r="S1455" s="73"/>
      <c r="T1455" s="73"/>
      <c r="U1455" s="73"/>
      <c r="V1455" s="73"/>
      <c r="W1455" s="73"/>
      <c r="X1455" s="73"/>
      <c r="Y1455" s="73"/>
      <c r="Z1455" s="73"/>
      <c r="AA1455" s="73"/>
      <c r="AB1455" s="73"/>
      <c r="AC1455" s="73"/>
      <c r="AD1455" s="73"/>
      <c r="AE1455" s="73"/>
      <c r="AF1455" s="73"/>
      <c r="AG1455" s="73"/>
      <c r="AH1455" s="73"/>
      <c r="AI1455" s="73"/>
      <c r="AJ1455" s="73"/>
    </row>
    <row r="1456" spans="1:36" x14ac:dyDescent="0.3">
      <c r="A1456">
        <v>27.7</v>
      </c>
      <c r="B1456" s="85">
        <f t="shared" si="184"/>
        <v>98962.271836585729</v>
      </c>
      <c r="C1456" s="57">
        <v>27.7</v>
      </c>
      <c r="D1456" s="86">
        <f>IF($C1456&gt;$G$20,IF('Silo Levels'!$L$28="Pumping",((PI()*((($C$19+$G$20)-$C1456)*($O$20/($O$19/2)))^2*((($O$20+$G$20)-$C1456))/3)*$D$1177)+(((PI()*((($C$19+$G$20)-$C1456)*($O$20/($O$19/2)))^2*(((($C$19+$G$20)-$C1456)*($O$20/($O$19/2)))*$AZ$21))/3)*$D$1177),(((PI()*((($C$19+$G$20)-$C1456)*($O$20/($O$19/2)))^2*((($O$20+$G$20)-$C1456)/3))*$D$1177)-((PI()*((($C$19+$G$20)-$C1456)*($O$20/($O$19/2)))^2*(((($C$19+$G$20)-$C1456)*($O$20/($O$19/2)))*$AZ$21)/3)*$D$1177))),IF('Silo Levels'!$L$28="Pumping",(($D$18*$D$1177)+((PI()*(($C$21/2)^2)*($G$20-$C1456))*$D$1177))+((($D$18+$H$18)/3)*$BE$21)+(((PI()*($C$21/2)^2*(($C$21/2)*$AZ$21))/3)*$D$1177),(($D$18*$D$1177)+((PI()*(($C$21/2)^2)*($G$20-$C1456))*$D$1177))+((($D$18+$H$18)/3)*$BE$21)-(((PI()*($C$21/2)^2*(($C$21/2)*$AZ$21))/3)*$D$1177)))</f>
        <v>95112.109485307592</v>
      </c>
      <c r="E1456" s="73">
        <v>27.7</v>
      </c>
      <c r="F1456" s="85">
        <f t="shared" si="185"/>
        <v>100174.59013737386</v>
      </c>
      <c r="G1456" s="57">
        <v>27.7</v>
      </c>
      <c r="H1456" s="86">
        <f>IF($G1456&gt;$G$20,IF('Silo Levels'!$L$29="Pumping",((PI()*((($C$19+$G$20)-$G1456)*($O$20/($O$19/2)))^2*((($O$20+$G$20)-$G1456))/3)*$H$1177)+(((PI()*((($C$19+$G$20)-$G1456)*($O$20/($O$19/2)))^2*(((($C$19+$G$20)-$G1456)*($O$20/($O$19/2)))*$AZ$22))/3)*$H$1177),(((PI()*((($C$19+$G$20)-$G1456)*($O$20/($O$19/2)))^2*((($O$20+$G$20)-$G1456)/3))*$H$1177)-((PI()*((($C$19+$G$20)-$G1456)*($O$20/($O$19/2)))^2*(((($C$19+$G$20)-$G1456)*($O$20/($O$19/2)))*$AZ$22)/3)*$H$1177))),IF('Silo Levels'!$L$29="Pumping",(($D$18*$H$1177)+((PI()*(($C$21/2)^2)*($G$20-$G1456))*$H$1177))+((($D$18+$H$18)/3)*$BE$22)+(((PI()*($C$21/2)^2*(($C$21/2)*$AZ$22))/3)*$H$1177),(($D$18*$H$1177)+((PI()*(($C$21/2)^2)*($G$20-$G1456))*$H$1177))+((($D$18+$H$18)/3)*$BE$22)-(((PI()*($C$21/2)^2*(($C$21/2)*$AZ$22))/3)*$H$1177)))</f>
        <v>96276.300756704746</v>
      </c>
      <c r="I1456" s="73">
        <v>27.7</v>
      </c>
      <c r="J1456" s="85">
        <f t="shared" si="186"/>
        <v>103473.22365347184</v>
      </c>
      <c r="K1456" s="57">
        <v>27.7</v>
      </c>
      <c r="L1456" s="86">
        <f>IF($K1456&gt;$G$20,IF('Silo Levels'!$L$30="Pumping",((PI()*((($C$19+$G$20)-$K1456)*($O$20/($O$19/2)))^2*((($O$20+$G$20)-$K1456))/3)*$L$1177)+(((PI()*((($C$19+$G$20)-$K1456)*($O$20/($O$19/2)))^2*(((($C$19+$G$20)-$K1456)*($O$20/($O$19/2)))*$AZ$23))/3)*$L$1177),(((PI()*((($C$19+$G$20)-$K1456)*($O$20/($O$19/2)))^2*((($O$20+$G$20)-$K1456)/3))*$L$1177)-((PI()*((($C$19+$G$20)-$K1456)*($O$20/($O$19/2)))^2*(((($C$19+$G$20)-$K1456)*($O$20/($O$19/2)))*$AZ$23)/3)*$L$1177))),IF('Silo Levels'!$L$30="Pumping",(($D$18*$L$1177)+((PI()*(($C$21/2)^2)*($G$20-$K1456))*$L$1177))+((($D$18+$H$18)/3)*$BE$23)+(((PI()*($C$21/2)^2*(($C$21/2)*$AZ$23))/3)*$L$1177),(($D$18*$L$1177)+((PI()*(($C$21/2)^2)*($G$20-$K1456))*$L$1177))+((($D$18+$H$18)/3)*$BE$23)-(((PI()*($C$21/2)^2*(($C$21/2)*$AZ$23))/3)*$L$1177)))</f>
        <v>99443.983983529601</v>
      </c>
      <c r="M1456" s="73"/>
      <c r="N1456" s="73"/>
      <c r="O1456" s="73"/>
      <c r="P1456" s="73"/>
      <c r="Q1456" s="73"/>
      <c r="R1456" s="73"/>
      <c r="S1456" s="73"/>
      <c r="T1456" s="73"/>
      <c r="U1456" s="73"/>
      <c r="V1456" s="73"/>
      <c r="W1456" s="73"/>
      <c r="X1456" s="73"/>
      <c r="Y1456" s="73"/>
      <c r="Z1456" s="73"/>
      <c r="AA1456" s="73"/>
      <c r="AB1456" s="73"/>
      <c r="AC1456" s="73"/>
      <c r="AD1456" s="73"/>
      <c r="AE1456" s="73"/>
      <c r="AF1456" s="73"/>
      <c r="AG1456" s="73"/>
      <c r="AH1456" s="73"/>
      <c r="AI1456" s="73"/>
      <c r="AJ1456" s="73"/>
    </row>
    <row r="1457" spans="1:36" x14ac:dyDescent="0.3">
      <c r="A1457">
        <v>27.8</v>
      </c>
      <c r="B1457" s="85">
        <f t="shared" si="184"/>
        <v>98575.914081474883</v>
      </c>
      <c r="C1457" s="57">
        <v>27.8</v>
      </c>
      <c r="D1457" s="86">
        <f>IF($C1457&gt;$G$20,IF('Silo Levels'!$L$28="Pumping",((PI()*((($C$19+$G$20)-$C1457)*($O$20/($O$19/2)))^2*((($O$20+$G$20)-$C1457))/3)*$D$1177)+(((PI()*((($C$19+$G$20)-$C1457)*($O$20/($O$19/2)))^2*(((($C$19+$G$20)-$C1457)*($O$20/($O$19/2)))*$AZ$21))/3)*$D$1177),(((PI()*((($C$19+$G$20)-$C1457)*($O$20/($O$19/2)))^2*((($O$20+$G$20)-$C1457)/3))*$D$1177)-((PI()*((($C$19+$G$20)-$C1457)*($O$20/($O$19/2)))^2*(((($C$19+$G$20)-$C1457)*($O$20/($O$19/2)))*$AZ$21)/3)*$D$1177))),IF('Silo Levels'!$L$28="Pumping",(($D$18*$D$1177)+((PI()*(($C$21/2)^2)*($G$20-$C1457))*$D$1177))+((($D$18+$H$18)/3)*$BE$21)+(((PI()*($C$21/2)^2*(($C$21/2)*$AZ$21))/3)*$D$1177),(($D$18*$D$1177)+((PI()*(($C$21/2)^2)*($G$20-$C1457))*$D$1177))+((($D$18+$H$18)/3)*$BE$21)-(((PI()*($C$21/2)^2*(($C$21/2)*$AZ$21))/3)*$D$1177)))</f>
        <v>94725.751730196745</v>
      </c>
      <c r="E1457" s="73">
        <v>27.8</v>
      </c>
      <c r="F1457" s="85">
        <f t="shared" si="185"/>
        <v>99783.402910324134</v>
      </c>
      <c r="G1457" s="57">
        <v>27.8</v>
      </c>
      <c r="H1457" s="86">
        <f>IF($G1457&gt;$G$20,IF('Silo Levels'!$L$29="Pumping",((PI()*((($C$19+$G$20)-$G1457)*($O$20/($O$19/2)))^2*((($O$20+$G$20)-$G1457))/3)*$H$1177)+(((PI()*((($C$19+$G$20)-$G1457)*($O$20/($O$19/2)))^2*(((($C$19+$G$20)-$G1457)*($O$20/($O$19/2)))*$AZ$22))/3)*$H$1177),(((PI()*((($C$19+$G$20)-$G1457)*($O$20/($O$19/2)))^2*((($O$20+$G$20)-$G1457)/3))*$H$1177)-((PI()*((($C$19+$G$20)-$G1457)*($O$20/($O$19/2)))^2*(((($C$19+$G$20)-$G1457)*($O$20/($O$19/2)))*$AZ$22)/3)*$H$1177))),IF('Silo Levels'!$L$29="Pumping",(($D$18*$H$1177)+((PI()*(($C$21/2)^2)*($G$20-$G1457))*$H$1177))+((($D$18+$H$18)/3)*$BE$22)+(((PI()*($C$21/2)^2*(($C$21/2)*$AZ$22))/3)*$H$1177),(($D$18*$H$1177)+((PI()*(($C$21/2)^2)*($G$20-$G1457))*$H$1177))+((($D$18+$H$18)/3)*$BE$22)-(((PI()*($C$21/2)^2*(($C$21/2)*$AZ$22))/3)*$H$1177)))</f>
        <v>95885.11352965502</v>
      </c>
      <c r="I1457" s="73">
        <v>27.8</v>
      </c>
      <c r="J1457" s="85">
        <f t="shared" si="186"/>
        <v>103068.89577021629</v>
      </c>
      <c r="K1457" s="57">
        <v>27.8</v>
      </c>
      <c r="L1457" s="86">
        <f>IF($K1457&gt;$G$20,IF('Silo Levels'!$L$30="Pumping",((PI()*((($C$19+$G$20)-$K1457)*($O$20/($O$19/2)))^2*((($O$20+$G$20)-$K1457))/3)*$L$1177)+(((PI()*((($C$19+$G$20)-$K1457)*($O$20/($O$19/2)))^2*(((($C$19+$G$20)-$K1457)*($O$20/($O$19/2)))*$AZ$23))/3)*$L$1177),(((PI()*((($C$19+$G$20)-$K1457)*($O$20/($O$19/2)))^2*((($O$20+$G$20)-$K1457)/3))*$L$1177)-((PI()*((($C$19+$G$20)-$K1457)*($O$20/($O$19/2)))^2*(((($C$19+$G$20)-$K1457)*($O$20/($O$19/2)))*$AZ$23)/3)*$L$1177))),IF('Silo Levels'!$L$30="Pumping",(($D$18*$L$1177)+((PI()*(($C$21/2)^2)*($G$20-$K1457))*$L$1177))+((($D$18+$H$18)/3)*$BE$23)+(((PI()*($C$21/2)^2*(($C$21/2)*$AZ$23))/3)*$L$1177),(($D$18*$L$1177)+((PI()*(($C$21/2)^2)*($G$20-$K1457))*$L$1177))+((($D$18+$H$18)/3)*$BE$23)-(((PI()*($C$21/2)^2*(($C$21/2)*$AZ$23))/3)*$L$1177)))</f>
        <v>99039.656100274049</v>
      </c>
      <c r="M1457" s="73"/>
      <c r="N1457" s="73"/>
      <c r="O1457" s="73"/>
      <c r="P1457" s="73"/>
      <c r="Q1457" s="73"/>
      <c r="R1457" s="73"/>
      <c r="S1457" s="73"/>
      <c r="T1457" s="73"/>
      <c r="U1457" s="73"/>
      <c r="V1457" s="73"/>
      <c r="W1457" s="73"/>
      <c r="X1457" s="73"/>
      <c r="Y1457" s="73"/>
      <c r="Z1457" s="73"/>
      <c r="AA1457" s="73"/>
      <c r="AB1457" s="73"/>
      <c r="AC1457" s="73"/>
      <c r="AD1457" s="73"/>
      <c r="AE1457" s="73"/>
      <c r="AF1457" s="73"/>
      <c r="AG1457" s="73"/>
      <c r="AH1457" s="73"/>
      <c r="AI1457" s="73"/>
      <c r="AJ1457" s="73"/>
    </row>
    <row r="1458" spans="1:36" x14ac:dyDescent="0.3">
      <c r="A1458">
        <v>27.9</v>
      </c>
      <c r="B1458" s="85">
        <f t="shared" si="184"/>
        <v>98189.556326364051</v>
      </c>
      <c r="C1458" s="57">
        <v>27.9</v>
      </c>
      <c r="D1458" s="86">
        <f>IF($C1458&gt;$G$20,IF('Silo Levels'!$L$28="Pumping",((PI()*((($C$19+$G$20)-$C1458)*($O$20/($O$19/2)))^2*((($O$20+$G$20)-$C1458))/3)*$D$1177)+(((PI()*((($C$19+$G$20)-$C1458)*($O$20/($O$19/2)))^2*(((($C$19+$G$20)-$C1458)*($O$20/($O$19/2)))*$AZ$21))/3)*$D$1177),(((PI()*((($C$19+$G$20)-$C1458)*($O$20/($O$19/2)))^2*((($O$20+$G$20)-$C1458)/3))*$D$1177)-((PI()*((($C$19+$G$20)-$C1458)*($O$20/($O$19/2)))^2*(((($C$19+$G$20)-$C1458)*($O$20/($O$19/2)))*$AZ$21)/3)*$D$1177))),IF('Silo Levels'!$L$28="Pumping",(($D$18*$D$1177)+((PI()*(($C$21/2)^2)*($G$20-$C1458))*$D$1177))+((($D$18+$H$18)/3)*$BE$21)+(((PI()*($C$21/2)^2*(($C$21/2)*$AZ$21))/3)*$D$1177),(($D$18*$D$1177)+((PI()*(($C$21/2)^2)*($G$20-$C1458))*$D$1177))+((($D$18+$H$18)/3)*$BE$21)-(((PI()*($C$21/2)^2*(($C$21/2)*$AZ$21))/3)*$D$1177)))</f>
        <v>94339.393975085914</v>
      </c>
      <c r="E1458" s="73">
        <v>27.9</v>
      </c>
      <c r="F1458" s="85">
        <f t="shared" si="185"/>
        <v>99392.215683274422</v>
      </c>
      <c r="G1458" s="57">
        <v>27.9</v>
      </c>
      <c r="H1458" s="86">
        <f>IF($G1458&gt;$G$20,IF('Silo Levels'!$L$29="Pumping",((PI()*((($C$19+$G$20)-$G1458)*($O$20/($O$19/2)))^2*((($O$20+$G$20)-$G1458))/3)*$H$1177)+(((PI()*((($C$19+$G$20)-$G1458)*($O$20/($O$19/2)))^2*(((($C$19+$G$20)-$G1458)*($O$20/($O$19/2)))*$AZ$22))/3)*$H$1177),(((PI()*((($C$19+$G$20)-$G1458)*($O$20/($O$19/2)))^2*((($O$20+$G$20)-$G1458)/3))*$H$1177)-((PI()*((($C$19+$G$20)-$G1458)*($O$20/($O$19/2)))^2*(((($C$19+$G$20)-$G1458)*($O$20/($O$19/2)))*$AZ$22)/3)*$H$1177))),IF('Silo Levels'!$L$29="Pumping",(($D$18*$H$1177)+((PI()*(($C$21/2)^2)*($G$20-$G1458))*$H$1177))+((($D$18+$H$18)/3)*$BE$22)+(((PI()*($C$21/2)^2*(($C$21/2)*$AZ$22))/3)*$H$1177),(($D$18*$H$1177)+((PI()*(($C$21/2)^2)*($G$20-$G1458))*$H$1177))+((($D$18+$H$18)/3)*$BE$22)-(((PI()*($C$21/2)^2*(($C$21/2)*$AZ$22))/3)*$H$1177)))</f>
        <v>95493.926302605309</v>
      </c>
      <c r="I1458" s="73">
        <v>27.9</v>
      </c>
      <c r="J1458" s="85">
        <f t="shared" si="186"/>
        <v>102664.56788696078</v>
      </c>
      <c r="K1458" s="57">
        <v>27.9</v>
      </c>
      <c r="L1458" s="86">
        <f>IF($K1458&gt;$G$20,IF('Silo Levels'!$L$30="Pumping",((PI()*((($C$19+$G$20)-$K1458)*($O$20/($O$19/2)))^2*((($O$20+$G$20)-$K1458))/3)*$L$1177)+(((PI()*((($C$19+$G$20)-$K1458)*($O$20/($O$19/2)))^2*(((($C$19+$G$20)-$K1458)*($O$20/($O$19/2)))*$AZ$23))/3)*$L$1177),(((PI()*((($C$19+$G$20)-$K1458)*($O$20/($O$19/2)))^2*((($O$20+$G$20)-$K1458)/3))*$L$1177)-((PI()*((($C$19+$G$20)-$K1458)*($O$20/($O$19/2)))^2*(((($C$19+$G$20)-$K1458)*($O$20/($O$19/2)))*$AZ$23)/3)*$L$1177))),IF('Silo Levels'!$L$30="Pumping",(($D$18*$L$1177)+((PI()*(($C$21/2)^2)*($G$20-$K1458))*$L$1177))+((($D$18+$H$18)/3)*$BE$23)+(((PI()*($C$21/2)^2*(($C$21/2)*$AZ$23))/3)*$L$1177),(($D$18*$L$1177)+((PI()*(($C$21/2)^2)*($G$20-$K1458))*$L$1177))+((($D$18+$H$18)/3)*$BE$23)-(((PI()*($C$21/2)^2*(($C$21/2)*$AZ$23))/3)*$L$1177)))</f>
        <v>98635.328217018541</v>
      </c>
      <c r="M1458" s="73"/>
      <c r="N1458" s="73"/>
      <c r="O1458" s="73"/>
      <c r="P1458" s="73"/>
      <c r="Q1458" s="73"/>
      <c r="R1458" s="73"/>
      <c r="S1458" s="73"/>
      <c r="T1458" s="73"/>
      <c r="U1458" s="73"/>
      <c r="V1458" s="73"/>
      <c r="W1458" s="73"/>
      <c r="X1458" s="73"/>
      <c r="Y1458" s="73"/>
      <c r="Z1458" s="73"/>
      <c r="AA1458" s="73"/>
      <c r="AB1458" s="73"/>
      <c r="AC1458" s="73"/>
      <c r="AD1458" s="73"/>
      <c r="AE1458" s="73"/>
      <c r="AF1458" s="73"/>
      <c r="AG1458" s="73"/>
      <c r="AH1458" s="73"/>
      <c r="AI1458" s="73"/>
      <c r="AJ1458" s="73"/>
    </row>
    <row r="1459" spans="1:36" x14ac:dyDescent="0.3">
      <c r="A1459">
        <v>28</v>
      </c>
      <c r="B1459" s="85">
        <f t="shared" si="184"/>
        <v>97803.198571253204</v>
      </c>
      <c r="C1459" s="57">
        <v>28</v>
      </c>
      <c r="D1459" s="86">
        <f>IF($C1459&gt;$G$20,IF('Silo Levels'!$L$28="Pumping",((PI()*((($C$19+$G$20)-$C1459)*($O$20/($O$19/2)))^2*((($O$20+$G$20)-$C1459))/3)*$D$1177)+(((PI()*((($C$19+$G$20)-$C1459)*($O$20/($O$19/2)))^2*(((($C$19+$G$20)-$C1459)*($O$20/($O$19/2)))*$AZ$21))/3)*$D$1177),(((PI()*((($C$19+$G$20)-$C1459)*($O$20/($O$19/2)))^2*((($O$20+$G$20)-$C1459)/3))*$D$1177)-((PI()*((($C$19+$G$20)-$C1459)*($O$20/($O$19/2)))^2*(((($C$19+$G$20)-$C1459)*($O$20/($O$19/2)))*$AZ$21)/3)*$D$1177))),IF('Silo Levels'!$L$28="Pumping",(($D$18*$D$1177)+((PI()*(($C$21/2)^2)*($G$20-$C1459))*$D$1177))+((($D$18+$H$18)/3)*$BE$21)+(((PI()*($C$21/2)^2*(($C$21/2)*$AZ$21))/3)*$D$1177),(($D$18*$D$1177)+((PI()*(($C$21/2)^2)*($G$20-$C1459))*$D$1177))+((($D$18+$H$18)/3)*$BE$21)-(((PI()*($C$21/2)^2*(($C$21/2)*$AZ$21))/3)*$D$1177)))</f>
        <v>93953.036219975067</v>
      </c>
      <c r="E1459" s="73">
        <v>28</v>
      </c>
      <c r="F1459" s="85">
        <f t="shared" si="185"/>
        <v>99001.028456224682</v>
      </c>
      <c r="G1459" s="57">
        <v>28</v>
      </c>
      <c r="H1459" s="86">
        <f>IF($G1459&gt;$G$20,IF('Silo Levels'!$L$29="Pumping",((PI()*((($C$19+$G$20)-$G1459)*($O$20/($O$19/2)))^2*((($O$20+$G$20)-$G1459))/3)*$H$1177)+(((PI()*((($C$19+$G$20)-$G1459)*($O$20/($O$19/2)))^2*(((($C$19+$G$20)-$G1459)*($O$20/($O$19/2)))*$AZ$22))/3)*$H$1177),(((PI()*((($C$19+$G$20)-$G1459)*($O$20/($O$19/2)))^2*((($O$20+$G$20)-$G1459)/3))*$H$1177)-((PI()*((($C$19+$G$20)-$G1459)*($O$20/($O$19/2)))^2*(((($C$19+$G$20)-$G1459)*($O$20/($O$19/2)))*$AZ$22)/3)*$H$1177))),IF('Silo Levels'!$L$29="Pumping",(($D$18*$H$1177)+((PI()*(($C$21/2)^2)*($G$20-$G1459))*$H$1177))+((($D$18+$H$18)/3)*$BE$22)+(((PI()*($C$21/2)^2*(($C$21/2)*$AZ$22))/3)*$H$1177),(($D$18*$H$1177)+((PI()*(($C$21/2)^2)*($G$20-$G1459))*$H$1177))+((($D$18+$H$18)/3)*$BE$22)-(((PI()*($C$21/2)^2*(($C$21/2)*$AZ$22))/3)*$H$1177)))</f>
        <v>95102.739075555568</v>
      </c>
      <c r="I1459" s="73">
        <v>28</v>
      </c>
      <c r="J1459" s="85">
        <f t="shared" si="186"/>
        <v>102260.24000370524</v>
      </c>
      <c r="K1459" s="57">
        <v>28</v>
      </c>
      <c r="L1459" s="86">
        <f>IF($K1459&gt;$G$20,IF('Silo Levels'!$L$30="Pumping",((PI()*((($C$19+$G$20)-$K1459)*($O$20/($O$19/2)))^2*((($O$20+$G$20)-$K1459))/3)*$L$1177)+(((PI()*((($C$19+$G$20)-$K1459)*($O$20/($O$19/2)))^2*(((($C$19+$G$20)-$K1459)*($O$20/($O$19/2)))*$AZ$23))/3)*$L$1177),(((PI()*((($C$19+$G$20)-$K1459)*($O$20/($O$19/2)))^2*((($O$20+$G$20)-$K1459)/3))*$L$1177)-((PI()*((($C$19+$G$20)-$K1459)*($O$20/($O$19/2)))^2*(((($C$19+$G$20)-$K1459)*($O$20/($O$19/2)))*$AZ$23)/3)*$L$1177))),IF('Silo Levels'!$L$30="Pumping",(($D$18*$L$1177)+((PI()*(($C$21/2)^2)*($G$20-$K1459))*$L$1177))+((($D$18+$H$18)/3)*$BE$23)+(((PI()*($C$21/2)^2*(($C$21/2)*$AZ$23))/3)*$L$1177),(($D$18*$L$1177)+((PI()*(($C$21/2)^2)*($G$20-$K1459))*$L$1177))+((($D$18+$H$18)/3)*$BE$23)-(((PI()*($C$21/2)^2*(($C$21/2)*$AZ$23))/3)*$L$1177)))</f>
        <v>98231.000333763004</v>
      </c>
      <c r="M1459" s="73"/>
      <c r="N1459" s="73"/>
      <c r="O1459" s="73"/>
      <c r="P1459" s="73"/>
      <c r="Q1459" s="73"/>
      <c r="R1459" s="73"/>
      <c r="S1459" s="73"/>
      <c r="T1459" s="73"/>
      <c r="U1459" s="73"/>
      <c r="V1459" s="73"/>
      <c r="W1459" s="73"/>
      <c r="X1459" s="73"/>
      <c r="Y1459" s="73"/>
      <c r="Z1459" s="73"/>
      <c r="AA1459" s="73"/>
      <c r="AB1459" s="73"/>
      <c r="AC1459" s="73"/>
      <c r="AD1459" s="73"/>
      <c r="AE1459" s="73"/>
      <c r="AF1459" s="73"/>
      <c r="AG1459" s="73"/>
      <c r="AH1459" s="73"/>
      <c r="AI1459" s="73"/>
      <c r="AJ1459" s="73"/>
    </row>
    <row r="1460" spans="1:36" x14ac:dyDescent="0.3">
      <c r="A1460">
        <v>28.1</v>
      </c>
      <c r="B1460" s="85">
        <f t="shared" si="184"/>
        <v>97416.840816142372</v>
      </c>
      <c r="C1460" s="57">
        <v>28.1</v>
      </c>
      <c r="D1460" s="86">
        <f>IF($C1460&gt;$G$20,IF('Silo Levels'!$L$28="Pumping",((PI()*((($C$19+$G$20)-$C1460)*($O$20/($O$19/2)))^2*((($O$20+$G$20)-$C1460))/3)*$D$1177)+(((PI()*((($C$19+$G$20)-$C1460)*($O$20/($O$19/2)))^2*(((($C$19+$G$20)-$C1460)*($O$20/($O$19/2)))*$AZ$21))/3)*$D$1177),(((PI()*((($C$19+$G$20)-$C1460)*($O$20/($O$19/2)))^2*((($O$20+$G$20)-$C1460)/3))*$D$1177)-((PI()*((($C$19+$G$20)-$C1460)*($O$20/($O$19/2)))^2*(((($C$19+$G$20)-$C1460)*($O$20/($O$19/2)))*$AZ$21)/3)*$D$1177))),IF('Silo Levels'!$L$28="Pumping",(($D$18*$D$1177)+((PI()*(($C$21/2)^2)*($G$20-$C1460))*$D$1177))+((($D$18+$H$18)/3)*$BE$21)+(((PI()*($C$21/2)^2*(($C$21/2)*$AZ$21))/3)*$D$1177),(($D$18*$D$1177)+((PI()*(($C$21/2)^2)*($G$20-$C1460))*$D$1177))+((($D$18+$H$18)/3)*$BE$21)-(((PI()*($C$21/2)^2*(($C$21/2)*$AZ$21))/3)*$D$1177)))</f>
        <v>93566.678464864235</v>
      </c>
      <c r="E1460" s="73">
        <v>28.1</v>
      </c>
      <c r="F1460" s="85">
        <f t="shared" si="185"/>
        <v>98609.84122917497</v>
      </c>
      <c r="G1460" s="57">
        <v>28.1</v>
      </c>
      <c r="H1460" s="86">
        <f>IF($G1460&gt;$G$20,IF('Silo Levels'!$L$29="Pumping",((PI()*((($C$19+$G$20)-$G1460)*($O$20/($O$19/2)))^2*((($O$20+$G$20)-$G1460))/3)*$H$1177)+(((PI()*((($C$19+$G$20)-$G1460)*($O$20/($O$19/2)))^2*(((($C$19+$G$20)-$G1460)*($O$20/($O$19/2)))*$AZ$22))/3)*$H$1177),(((PI()*((($C$19+$G$20)-$G1460)*($O$20/($O$19/2)))^2*((($O$20+$G$20)-$G1460)/3))*$H$1177)-((PI()*((($C$19+$G$20)-$G1460)*($O$20/($O$19/2)))^2*(((($C$19+$G$20)-$G1460)*($O$20/($O$19/2)))*$AZ$22)/3)*$H$1177))),IF('Silo Levels'!$L$29="Pumping",(($D$18*$H$1177)+((PI()*(($C$21/2)^2)*($G$20-$G1460))*$H$1177))+((($D$18+$H$18)/3)*$BE$22)+(((PI()*($C$21/2)^2*(($C$21/2)*$AZ$22))/3)*$H$1177),(($D$18*$H$1177)+((PI()*(($C$21/2)^2)*($G$20-$G1460))*$H$1177))+((($D$18+$H$18)/3)*$BE$22)-(((PI()*($C$21/2)^2*(($C$21/2)*$AZ$22))/3)*$H$1177)))</f>
        <v>94711.551848505856</v>
      </c>
      <c r="I1460" s="73">
        <v>28.1</v>
      </c>
      <c r="J1460" s="85">
        <f t="shared" si="186"/>
        <v>101855.91212044972</v>
      </c>
      <c r="K1460" s="57">
        <v>28.1</v>
      </c>
      <c r="L1460" s="86">
        <f>IF($K1460&gt;$G$20,IF('Silo Levels'!$L$30="Pumping",((PI()*((($C$19+$G$20)-$K1460)*($O$20/($O$19/2)))^2*((($O$20+$G$20)-$K1460))/3)*$L$1177)+(((PI()*((($C$19+$G$20)-$K1460)*($O$20/($O$19/2)))^2*(((($C$19+$G$20)-$K1460)*($O$20/($O$19/2)))*$AZ$23))/3)*$L$1177),(((PI()*((($C$19+$G$20)-$K1460)*($O$20/($O$19/2)))^2*((($O$20+$G$20)-$K1460)/3))*$L$1177)-((PI()*((($C$19+$G$20)-$K1460)*($O$20/($O$19/2)))^2*(((($C$19+$G$20)-$K1460)*($O$20/($O$19/2)))*$AZ$23)/3)*$L$1177))),IF('Silo Levels'!$L$30="Pumping",(($D$18*$L$1177)+((PI()*(($C$21/2)^2)*($G$20-$K1460))*$L$1177))+((($D$18+$H$18)/3)*$BE$23)+(((PI()*($C$21/2)^2*(($C$21/2)*$AZ$23))/3)*$L$1177),(($D$18*$L$1177)+((PI()*(($C$21/2)^2)*($G$20-$K1460))*$L$1177))+((($D$18+$H$18)/3)*$BE$23)-(((PI()*($C$21/2)^2*(($C$21/2)*$AZ$23))/3)*$L$1177)))</f>
        <v>97826.672450507482</v>
      </c>
      <c r="M1460" s="73"/>
      <c r="N1460" s="73"/>
      <c r="O1460" s="73"/>
      <c r="P1460" s="73"/>
      <c r="Q1460" s="73"/>
      <c r="R1460" s="73"/>
      <c r="S1460" s="73"/>
      <c r="T1460" s="73"/>
      <c r="U1460" s="73"/>
      <c r="V1460" s="73"/>
      <c r="W1460" s="73"/>
      <c r="X1460" s="73"/>
      <c r="Y1460" s="73"/>
      <c r="Z1460" s="73"/>
      <c r="AA1460" s="73"/>
      <c r="AB1460" s="73"/>
      <c r="AC1460" s="73"/>
      <c r="AD1460" s="73"/>
      <c r="AE1460" s="73"/>
      <c r="AF1460" s="73"/>
      <c r="AG1460" s="73"/>
      <c r="AH1460" s="73"/>
      <c r="AI1460" s="73"/>
      <c r="AJ1460" s="73"/>
    </row>
    <row r="1461" spans="1:36" x14ac:dyDescent="0.3">
      <c r="A1461">
        <v>28.2</v>
      </c>
      <c r="B1461" s="85">
        <f t="shared" si="184"/>
        <v>97030.48306103154</v>
      </c>
      <c r="C1461" s="57">
        <v>28.2</v>
      </c>
      <c r="D1461" s="86">
        <f>IF($C1461&gt;$G$20,IF('Silo Levels'!$L$28="Pumping",((PI()*((($C$19+$G$20)-$C1461)*($O$20/($O$19/2)))^2*((($O$20+$G$20)-$C1461))/3)*$D$1177)+(((PI()*((($C$19+$G$20)-$C1461)*($O$20/($O$19/2)))^2*(((($C$19+$G$20)-$C1461)*($O$20/($O$19/2)))*$AZ$21))/3)*$D$1177),(((PI()*((($C$19+$G$20)-$C1461)*($O$20/($O$19/2)))^2*((($O$20+$G$20)-$C1461)/3))*$D$1177)-((PI()*((($C$19+$G$20)-$C1461)*($O$20/($O$19/2)))^2*(((($C$19+$G$20)-$C1461)*($O$20/($O$19/2)))*$AZ$21)/3)*$D$1177))),IF('Silo Levels'!$L$28="Pumping",(($D$18*$D$1177)+((PI()*(($C$21/2)^2)*($G$20-$C1461))*$D$1177))+((($D$18+$H$18)/3)*$BE$21)+(((PI()*($C$21/2)^2*(($C$21/2)*$AZ$21))/3)*$D$1177),(($D$18*$D$1177)+((PI()*(($C$21/2)^2)*($G$20-$C1461))*$D$1177))+((($D$18+$H$18)/3)*$BE$21)-(((PI()*($C$21/2)^2*(($C$21/2)*$AZ$21))/3)*$D$1177)))</f>
        <v>93180.320709753403</v>
      </c>
      <c r="E1461" s="73">
        <v>28.2</v>
      </c>
      <c r="F1461" s="85">
        <f t="shared" si="185"/>
        <v>98218.654002125259</v>
      </c>
      <c r="G1461" s="57">
        <v>28.2</v>
      </c>
      <c r="H1461" s="86">
        <f>IF($G1461&gt;$G$20,IF('Silo Levels'!$L$29="Pumping",((PI()*((($C$19+$G$20)-$G1461)*($O$20/($O$19/2)))^2*((($O$20+$G$20)-$G1461))/3)*$H$1177)+(((PI()*((($C$19+$G$20)-$G1461)*($O$20/($O$19/2)))^2*(((($C$19+$G$20)-$G1461)*($O$20/($O$19/2)))*$AZ$22))/3)*$H$1177),(((PI()*((($C$19+$G$20)-$G1461)*($O$20/($O$19/2)))^2*((($O$20+$G$20)-$G1461)/3))*$H$1177)-((PI()*((($C$19+$G$20)-$G1461)*($O$20/($O$19/2)))^2*(((($C$19+$G$20)-$G1461)*($O$20/($O$19/2)))*$AZ$22)/3)*$H$1177))),IF('Silo Levels'!$L$29="Pumping",(($D$18*$H$1177)+((PI()*(($C$21/2)^2)*($G$20-$G1461))*$H$1177))+((($D$18+$H$18)/3)*$BE$22)+(((PI()*($C$21/2)^2*(($C$21/2)*$AZ$22))/3)*$H$1177),(($D$18*$H$1177)+((PI()*(($C$21/2)^2)*($G$20-$G1461))*$H$1177))+((($D$18+$H$18)/3)*$BE$22)-(((PI()*($C$21/2)^2*(($C$21/2)*$AZ$22))/3)*$H$1177)))</f>
        <v>94320.364621456145</v>
      </c>
      <c r="I1461" s="73">
        <v>28.2</v>
      </c>
      <c r="J1461" s="85">
        <f t="shared" si="186"/>
        <v>101451.5842371942</v>
      </c>
      <c r="K1461" s="57">
        <v>28.2</v>
      </c>
      <c r="L1461" s="86">
        <f>IF($K1461&gt;$G$20,IF('Silo Levels'!$L$30="Pumping",((PI()*((($C$19+$G$20)-$K1461)*($O$20/($O$19/2)))^2*((($O$20+$G$20)-$K1461))/3)*$L$1177)+(((PI()*((($C$19+$G$20)-$K1461)*($O$20/($O$19/2)))^2*(((($C$19+$G$20)-$K1461)*($O$20/($O$19/2)))*$AZ$23))/3)*$L$1177),(((PI()*((($C$19+$G$20)-$K1461)*($O$20/($O$19/2)))^2*((($O$20+$G$20)-$K1461)/3))*$L$1177)-((PI()*((($C$19+$G$20)-$K1461)*($O$20/($O$19/2)))^2*(((($C$19+$G$20)-$K1461)*($O$20/($O$19/2)))*$AZ$23)/3)*$L$1177))),IF('Silo Levels'!$L$30="Pumping",(($D$18*$L$1177)+((PI()*(($C$21/2)^2)*($G$20-$K1461))*$L$1177))+((($D$18+$H$18)/3)*$BE$23)+(((PI()*($C$21/2)^2*(($C$21/2)*$AZ$23))/3)*$L$1177),(($D$18*$L$1177)+((PI()*(($C$21/2)^2)*($G$20-$K1461))*$L$1177))+((($D$18+$H$18)/3)*$BE$23)-(((PI()*($C$21/2)^2*(($C$21/2)*$AZ$23))/3)*$L$1177)))</f>
        <v>97422.344567251959</v>
      </c>
      <c r="M1461" s="73"/>
      <c r="N1461" s="73"/>
      <c r="O1461" s="73"/>
      <c r="P1461" s="73"/>
      <c r="Q1461" s="73"/>
      <c r="R1461" s="73"/>
      <c r="S1461" s="73"/>
      <c r="T1461" s="73"/>
      <c r="U1461" s="73"/>
      <c r="V1461" s="73"/>
      <c r="W1461" s="73"/>
      <c r="X1461" s="73"/>
      <c r="Y1461" s="73"/>
      <c r="Z1461" s="73"/>
      <c r="AA1461" s="73"/>
      <c r="AB1461" s="73"/>
      <c r="AC1461" s="73"/>
      <c r="AD1461" s="73"/>
      <c r="AE1461" s="73"/>
      <c r="AF1461" s="73"/>
      <c r="AG1461" s="73"/>
      <c r="AH1461" s="73"/>
      <c r="AI1461" s="73"/>
      <c r="AJ1461" s="73"/>
    </row>
    <row r="1462" spans="1:36" x14ac:dyDescent="0.3">
      <c r="A1462">
        <v>28.3</v>
      </c>
      <c r="B1462" s="85">
        <f t="shared" si="184"/>
        <v>96644.125305920694</v>
      </c>
      <c r="C1462" s="57">
        <v>28.3</v>
      </c>
      <c r="D1462" s="86">
        <f>IF($C1462&gt;$G$20,IF('Silo Levels'!$L$28="Pumping",((PI()*((($C$19+$G$20)-$C1462)*($O$20/($O$19/2)))^2*((($O$20+$G$20)-$C1462))/3)*$D$1177)+(((PI()*((($C$19+$G$20)-$C1462)*($O$20/($O$19/2)))^2*(((($C$19+$G$20)-$C1462)*($O$20/($O$19/2)))*$AZ$21))/3)*$D$1177),(((PI()*((($C$19+$G$20)-$C1462)*($O$20/($O$19/2)))^2*((($O$20+$G$20)-$C1462)/3))*$D$1177)-((PI()*((($C$19+$G$20)-$C1462)*($O$20/($O$19/2)))^2*(((($C$19+$G$20)-$C1462)*($O$20/($O$19/2)))*$AZ$21)/3)*$D$1177))),IF('Silo Levels'!$L$28="Pumping",(($D$18*$D$1177)+((PI()*(($C$21/2)^2)*($G$20-$C1462))*$D$1177))+((($D$18+$H$18)/3)*$BE$21)+(((PI()*($C$21/2)^2*(($C$21/2)*$AZ$21))/3)*$D$1177),(($D$18*$D$1177)+((PI()*(($C$21/2)^2)*($G$20-$C1462))*$D$1177))+((($D$18+$H$18)/3)*$BE$21)-(((PI()*($C$21/2)^2*(($C$21/2)*$AZ$21))/3)*$D$1177)))</f>
        <v>92793.962954642557</v>
      </c>
      <c r="E1462" s="73">
        <v>28.3</v>
      </c>
      <c r="F1462" s="85">
        <f t="shared" si="185"/>
        <v>97827.466775075518</v>
      </c>
      <c r="G1462" s="57">
        <v>28.3</v>
      </c>
      <c r="H1462" s="86">
        <f>IF($G1462&gt;$G$20,IF('Silo Levels'!$L$29="Pumping",((PI()*((($C$19+$G$20)-$G1462)*($O$20/($O$19/2)))^2*((($O$20+$G$20)-$G1462))/3)*$H$1177)+(((PI()*((($C$19+$G$20)-$G1462)*($O$20/($O$19/2)))^2*(((($C$19+$G$20)-$G1462)*($O$20/($O$19/2)))*$AZ$22))/3)*$H$1177),(((PI()*((($C$19+$G$20)-$G1462)*($O$20/($O$19/2)))^2*((($O$20+$G$20)-$G1462)/3))*$H$1177)-((PI()*((($C$19+$G$20)-$G1462)*($O$20/($O$19/2)))^2*(((($C$19+$G$20)-$G1462)*($O$20/($O$19/2)))*$AZ$22)/3)*$H$1177))),IF('Silo Levels'!$L$29="Pumping",(($D$18*$H$1177)+((PI()*(($C$21/2)^2)*($G$20-$G1462))*$H$1177))+((($D$18+$H$18)/3)*$BE$22)+(((PI()*($C$21/2)^2*(($C$21/2)*$AZ$22))/3)*$H$1177),(($D$18*$H$1177)+((PI()*(($C$21/2)^2)*($G$20-$G1462))*$H$1177))+((($D$18+$H$18)/3)*$BE$22)-(((PI()*($C$21/2)^2*(($C$21/2)*$AZ$22))/3)*$H$1177)))</f>
        <v>93929.177394406404</v>
      </c>
      <c r="I1462" s="73">
        <v>28.3</v>
      </c>
      <c r="J1462" s="85">
        <f t="shared" si="186"/>
        <v>101047.25635393866</v>
      </c>
      <c r="K1462" s="57">
        <v>28.3</v>
      </c>
      <c r="L1462" s="86">
        <f>IF($K1462&gt;$G$20,IF('Silo Levels'!$L$30="Pumping",((PI()*((($C$19+$G$20)-$K1462)*($O$20/($O$19/2)))^2*((($O$20+$G$20)-$K1462))/3)*$L$1177)+(((PI()*((($C$19+$G$20)-$K1462)*($O$20/($O$19/2)))^2*(((($C$19+$G$20)-$K1462)*($O$20/($O$19/2)))*$AZ$23))/3)*$L$1177),(((PI()*((($C$19+$G$20)-$K1462)*($O$20/($O$19/2)))^2*((($O$20+$G$20)-$K1462)/3))*$L$1177)-((PI()*((($C$19+$G$20)-$K1462)*($O$20/($O$19/2)))^2*(((($C$19+$G$20)-$K1462)*($O$20/($O$19/2)))*$AZ$23)/3)*$L$1177))),IF('Silo Levels'!$L$30="Pumping",(($D$18*$L$1177)+((PI()*(($C$21/2)^2)*($G$20-$K1462))*$L$1177))+((($D$18+$H$18)/3)*$BE$23)+(((PI()*($C$21/2)^2*(($C$21/2)*$AZ$23))/3)*$L$1177),(($D$18*$L$1177)+((PI()*(($C$21/2)^2)*($G$20-$K1462))*$L$1177))+((($D$18+$H$18)/3)*$BE$23)-(((PI()*($C$21/2)^2*(($C$21/2)*$AZ$23))/3)*$L$1177)))</f>
        <v>97018.016683996422</v>
      </c>
      <c r="M1462" s="73"/>
      <c r="N1462" s="73"/>
      <c r="O1462" s="73"/>
      <c r="P1462" s="73"/>
      <c r="Q1462" s="73"/>
      <c r="R1462" s="73"/>
      <c r="S1462" s="73"/>
      <c r="T1462" s="73"/>
      <c r="U1462" s="73"/>
      <c r="V1462" s="73"/>
      <c r="W1462" s="73"/>
      <c r="X1462" s="73"/>
      <c r="Y1462" s="73"/>
      <c r="Z1462" s="73"/>
      <c r="AA1462" s="73"/>
      <c r="AB1462" s="73"/>
      <c r="AC1462" s="73"/>
      <c r="AD1462" s="73"/>
      <c r="AE1462" s="73"/>
      <c r="AF1462" s="73"/>
      <c r="AG1462" s="73"/>
      <c r="AH1462" s="73"/>
      <c r="AI1462" s="73"/>
      <c r="AJ1462" s="73"/>
    </row>
    <row r="1463" spans="1:36" ht="15" thickBot="1" x14ac:dyDescent="0.35">
      <c r="A1463">
        <v>28.4</v>
      </c>
      <c r="B1463" s="93">
        <f t="shared" si="184"/>
        <v>96257.767550809862</v>
      </c>
      <c r="C1463" s="59">
        <v>28.4</v>
      </c>
      <c r="D1463" s="94">
        <f>IF($C1463&gt;$G$20,IF('Silo Levels'!$L$28="Pumping",((PI()*((($C$19+$G$20)-$C1463)*($O$20/($O$19/2)))^2*((($O$20+$G$20)-$C1463))/3)*$D$1177)+(((PI()*((($C$19+$G$20)-$C1463)*($O$20/($O$19/2)))^2*(((($C$19+$G$20)-$C1463)*($O$20/($O$19/2)))*$AZ$21))/3)*$D$1177),(((PI()*((($C$19+$G$20)-$C1463)*($O$20/($O$19/2)))^2*((($O$20+$G$20)-$C1463)/3))*$D$1177)-((PI()*((($C$19+$G$20)-$C1463)*($O$20/($O$19/2)))^2*(((($C$19+$G$20)-$C1463)*($O$20/($O$19/2)))*$AZ$21)/3)*$D$1177))),IF('Silo Levels'!$L$28="Pumping",(($D$18*$D$1177)+((PI()*(($C$21/2)^2)*($G$20-$C1463))*$D$1177))+((($D$18+$H$18)/3)*$BE$21)+(((PI()*($C$21/2)^2*(($C$21/2)*$AZ$21))/3)*$D$1177),(($D$18*$D$1177)+((PI()*(($C$21/2)^2)*($G$20-$C1463))*$D$1177))+((($D$18+$H$18)/3)*$BE$21)-(((PI()*($C$21/2)^2*(($C$21/2)*$AZ$21))/3)*$D$1177)))</f>
        <v>92407.605199531725</v>
      </c>
      <c r="E1463" s="73">
        <v>28.4</v>
      </c>
      <c r="F1463" s="93">
        <f t="shared" si="185"/>
        <v>97436.279548025806</v>
      </c>
      <c r="G1463" s="59">
        <v>28.4</v>
      </c>
      <c r="H1463" s="94">
        <f>IF($G1463&gt;$G$20,IF('Silo Levels'!$L$29="Pumping",((PI()*((($C$19+$G$20)-$G1463)*($O$20/($O$19/2)))^2*((($O$20+$G$20)-$G1463))/3)*$H$1177)+(((PI()*((($C$19+$G$20)-$G1463)*($O$20/($O$19/2)))^2*(((($C$19+$G$20)-$G1463)*($O$20/($O$19/2)))*$AZ$22))/3)*$H$1177),(((PI()*((($C$19+$G$20)-$G1463)*($O$20/($O$19/2)))^2*((($O$20+$G$20)-$G1463)/3))*$H$1177)-((PI()*((($C$19+$G$20)-$G1463)*($O$20/($O$19/2)))^2*(((($C$19+$G$20)-$G1463)*($O$20/($O$19/2)))*$AZ$22)/3)*$H$1177))),IF('Silo Levels'!$L$29="Pumping",(($D$18*$H$1177)+((PI()*(($C$21/2)^2)*($G$20-$G1463))*$H$1177))+((($D$18+$H$18)/3)*$BE$22)+(((PI()*($C$21/2)^2*(($C$21/2)*$AZ$22))/3)*$H$1177),(($D$18*$H$1177)+((PI()*(($C$21/2)^2)*($G$20-$G1463))*$H$1177))+((($D$18+$H$18)/3)*$BE$22)-(((PI()*($C$21/2)^2*(($C$21/2)*$AZ$22))/3)*$H$1177)))</f>
        <v>93537.990167356693</v>
      </c>
      <c r="I1463" s="73">
        <v>28.4</v>
      </c>
      <c r="J1463" s="93">
        <f t="shared" si="186"/>
        <v>100642.92847068314</v>
      </c>
      <c r="K1463" s="59">
        <v>28.4</v>
      </c>
      <c r="L1463" s="94">
        <f>IF($K1463&gt;$G$20,IF('Silo Levels'!$L$30="Pumping",((PI()*((($C$19+$G$20)-$K1463)*($O$20/($O$19/2)))^2*((($O$20+$G$20)-$K1463))/3)*$L$1177)+(((PI()*((($C$19+$G$20)-$K1463)*($O$20/($O$19/2)))^2*(((($C$19+$G$20)-$K1463)*($O$20/($O$19/2)))*$AZ$23))/3)*$L$1177),(((PI()*((($C$19+$G$20)-$K1463)*($O$20/($O$19/2)))^2*((($O$20+$G$20)-$K1463)/3))*$L$1177)-((PI()*((($C$19+$G$20)-$K1463)*($O$20/($O$19/2)))^2*(((($C$19+$G$20)-$K1463)*($O$20/($O$19/2)))*$AZ$23)/3)*$L$1177))),IF('Silo Levels'!$L$30="Pumping",(($D$18*$L$1177)+((PI()*(($C$21/2)^2)*($G$20-$K1463))*$L$1177))+((($D$18+$H$18)/3)*$BE$23)+(((PI()*($C$21/2)^2*(($C$21/2)*$AZ$23))/3)*$L$1177),(($D$18*$L$1177)+((PI()*(($C$21/2)^2)*($G$20-$K1463))*$L$1177))+((($D$18+$H$18)/3)*$BE$23)-(((PI()*($C$21/2)^2*(($C$21/2)*$AZ$23))/3)*$L$1177)))</f>
        <v>96613.6888007409</v>
      </c>
      <c r="M1463" s="73"/>
      <c r="N1463" s="73"/>
      <c r="O1463" s="73"/>
      <c r="P1463" s="73"/>
      <c r="Q1463" s="73"/>
      <c r="R1463" s="73"/>
      <c r="S1463" s="73"/>
      <c r="T1463" s="73"/>
      <c r="U1463" s="73"/>
      <c r="V1463" s="73"/>
      <c r="W1463" s="73"/>
      <c r="X1463" s="73"/>
      <c r="Y1463" s="73"/>
      <c r="Z1463" s="73"/>
      <c r="AA1463" s="73"/>
      <c r="AB1463" s="73"/>
      <c r="AC1463" s="73"/>
      <c r="AD1463" s="73"/>
      <c r="AE1463" s="73"/>
      <c r="AF1463" s="73"/>
      <c r="AG1463" s="73"/>
      <c r="AH1463" s="73"/>
      <c r="AI1463" s="73"/>
      <c r="AJ1463" s="73"/>
    </row>
    <row r="1464" spans="1:36" x14ac:dyDescent="0.3">
      <c r="A1464">
        <v>28.5</v>
      </c>
      <c r="B1464" s="97">
        <f>IF($C1464&gt;$G$20,(PI()*((($C$19+$G$20)-$C1464)*($O$20/($O$19/2)))^2*((($O$20+$G$20)-$C1464)/3))*$D$1177,($D$18*$D$1177)+((PI()*(($C$21/2)^2)*($G$20-$C1464))*$D$1177)+((($D$18+$H$18)/3)*$BF$21))</f>
        <v>94883.005908931809</v>
      </c>
      <c r="C1464" s="68">
        <v>28.5</v>
      </c>
      <c r="D1464" s="98">
        <f>IF($C1464&gt;$G$20,IF('Silo Levels'!$L$28="Pumping",((PI()*((($C$19+$G$20)-$C1464)*($O$20/($O$19/2)))^2*((($O$20+$G$20)-$C1464))/3)*$D$1177)+(((PI()*((($C$19+$G$20)-$C1464)*($O$20/($O$19/2)))^2*(((($C$19+$G$20)-$C1464)*($O$20/($O$19/2)))*$AZ$21))/3)*$D$1177),(((PI()*((($C$19+$G$20)-$C1464)*($O$20/($O$19/2)))^2*((($O$20+$G$20)-$C1464)/3))*$D$1177)-((PI()*((($C$19+$G$20)-$C1464)*($O$20/($O$19/2)))^2*(((($C$19+$G$20)-$C1464)*($O$20/($O$19/2)))*$AZ$21)/3)*$D$1177))),IF('Silo Levels'!$L$28="Pumping",(($D$18*$D$1177)+((PI()*(($C$21/2)^2)*($G$20-$C1464))*$D$1177))+((($D$18+$H$18)/3)*$BF$21)+(((PI()*($C$21/2)^2*(($C$21/2)*$AZ$21))/3)*$D$1177),(($D$18*$D$1177)+((PI()*(($C$21/2)^2)*($G$20-$C1464))*$D$1177))+((($D$18+$H$18)/3)*$BF$21)-(((PI()*($C$21/2)^2*(($C$21/2)*$AZ$21))/3)*$D$1177)))</f>
        <v>91032.843557653672</v>
      </c>
      <c r="E1464" s="73">
        <v>28.5</v>
      </c>
      <c r="F1464" s="97">
        <f>IF($G1464&gt;$G$20,(PI()*((($C$19+$G$20)-$G1464)*($O$20/($O$19/2)))^2*((($O$20+$G$20)-$G1464)/3))*$H$1177,($D$18*$H$1177)+((PI()*(($C$21/2)^2)*($G$20-$G1464))*$H$1177)+((($D$18+$H$18)/3)*$BF$22))</f>
        <v>96056.688434208874</v>
      </c>
      <c r="G1464" s="68">
        <v>28.5</v>
      </c>
      <c r="H1464" s="98">
        <f>IF($G1464&gt;$G$20,IF('Silo Levels'!$L$29="Pumping",((PI()*((($C$19+$G$20)-$G1464)*($O$20/($O$19/2)))^2*((($O$20+$G$20)-$G1464))/3)*$H$1177)+(((PI()*((($C$19+$G$20)-$G1464)*($O$20/($O$19/2)))^2*(((($C$19+$G$20)-$G1464)*($O$20/($O$19/2)))*$AZ$22))/3)*$H$1177),(((PI()*((($C$19+$G$20)-$G1464)*($O$20/($O$19/2)))^2*((($O$20+$G$20)-$G1464)/3))*$H$1177)-((PI()*((($C$19+$G$20)-$G1464)*($O$20/($O$19/2)))^2*(((($C$19+$G$20)-$G1464)*($O$20/($O$19/2)))*$AZ$22)/3)*$H$1177))),IF('Silo Levels'!$L$29="Pumping",(($D$18*$H$1177)+((PI()*(($C$21/2)^2)*($G$20-$G1464))*$H$1177))+((($D$18+$H$18)/3)*$BF$22)+(((PI()*($C$21/2)^2*(($C$21/2)*$AZ$22))/3)*$H$1177),(($D$18*$H$1177)+((PI()*(($C$21/2)^2)*($G$20-$G1464))*$H$1177))+((($D$18+$H$18)/3)*$BF$22)-(((PI()*($C$21/2)^2*(($C$21/2)*$AZ$22))/3)*$H$1177)))</f>
        <v>92158.399053539761</v>
      </c>
      <c r="I1464" s="73">
        <v>28.5</v>
      </c>
      <c r="J1464" s="97">
        <f>IF($K1464&gt;$G$20,(PI()*((($C$19+$G$20)-$K1464)*($O$20/($O$19/2)))^2*((($O$20+$G$20)-$K1464)/3))*$L$1177,($D$18*$L$1177)+((PI()*(($C$21/2)^2)*($G$20-$K1464))*$L$1177)+((($D$18+$H$18)/3)*$BF$23))</f>
        <v>99250.196700660395</v>
      </c>
      <c r="K1464" s="68">
        <v>28.5</v>
      </c>
      <c r="L1464" s="98">
        <f>IF($K1464&gt;$G$20,IF('Silo Levels'!$L$30="Pumping",((PI()*((($C$19+$G$20)-$K1464)*($O$20/($O$19/2)))^2*((($O$20+$G$20)-$K1464))/3)*$L$1177)+(((PI()*((($C$19+$G$20)-$K1464)*($O$20/($O$19/2)))^2*(((($C$19+$G$20)-$K1464)*($O$20/($O$19/2)))*$AZ$23))/3)*$L$1177),(((PI()*((($C$19+$G$20)-$K1464)*($O$20/($O$19/2)))^2*((($O$20+$G$20)-$K1464)/3))*$L$1177)-((PI()*((($C$19+$G$20)-$K1464)*($O$20/($O$19/2)))^2*(((($C$19+$G$20)-$K1464)*($O$20/($O$19/2)))*$AZ$23)/3)*$L$1177))),IF('Silo Levels'!$L$30="Pumping",(($D$18*$L$1177)+((PI()*(($C$21/2)^2)*($G$20-$K1464))*$L$1177))+((($D$18+$H$18)/3)*$BF$23)+(((PI()*($C$21/2)^2*(($C$21/2)*$AZ$23))/3)*$L$1177),(($D$18*$L$1177)+((PI()*(($C$21/2)^2)*($G$20-$K1464))*$L$1177))+((($D$18+$H$18)/3)*$BF$23)-(((PI()*($C$21/2)^2*(($C$21/2)*$AZ$23))/3)*$L$1177)))</f>
        <v>95220.957030718157</v>
      </c>
      <c r="M1464" s="73"/>
      <c r="N1464" s="73"/>
      <c r="O1464" s="73"/>
      <c r="P1464" s="73"/>
      <c r="Q1464" s="73"/>
      <c r="R1464" s="73"/>
      <c r="S1464" s="73"/>
      <c r="T1464" s="73"/>
      <c r="U1464" s="73"/>
      <c r="V1464" s="73"/>
      <c r="W1464" s="73"/>
      <c r="X1464" s="73"/>
      <c r="Y1464" s="73"/>
      <c r="Z1464" s="73"/>
      <c r="AA1464" s="73"/>
      <c r="AB1464" s="73"/>
      <c r="AC1464" s="73"/>
      <c r="AD1464" s="73"/>
      <c r="AE1464" s="73"/>
      <c r="AF1464" s="73"/>
      <c r="AG1464" s="73"/>
      <c r="AH1464" s="73"/>
      <c r="AI1464" s="73"/>
      <c r="AJ1464" s="73"/>
    </row>
    <row r="1465" spans="1:36" x14ac:dyDescent="0.3">
      <c r="A1465">
        <v>28.6</v>
      </c>
      <c r="B1465" s="95">
        <f t="shared" ref="B1465:B1528" si="187">IF($C1465&gt;$G$20,(PI()*((($C$19+$G$20)-$C1465)*($O$20/($O$19/2)))^2*((($O$20+$G$20)-$C1465)/3))*$D$1177,($D$18*$D$1177)+((PI()*(($C$21/2)^2)*($G$20-$C1465))*$D$1177)+((($D$18+$H$18)/3)*$BF$21))</f>
        <v>94496.648153820963</v>
      </c>
      <c r="C1465" s="62">
        <v>28.6</v>
      </c>
      <c r="D1465" s="96">
        <f>IF($C1465&gt;$G$20,IF('Silo Levels'!$L$28="Pumping",((PI()*((($C$19+$G$20)-$C1465)*($O$20/($O$19/2)))^2*((($O$20+$G$20)-$C1465))/3)*$D$1177)+(((PI()*((($C$19+$G$20)-$C1465)*($O$20/($O$19/2)))^2*(((($C$19+$G$20)-$C1465)*($O$20/($O$19/2)))*$AZ$21))/3)*$D$1177),(((PI()*((($C$19+$G$20)-$C1465)*($O$20/($O$19/2)))^2*((($O$20+$G$20)-$C1465)/3))*$D$1177)-((PI()*((($C$19+$G$20)-$C1465)*($O$20/($O$19/2)))^2*(((($C$19+$G$20)-$C1465)*($O$20/($O$19/2)))*$AZ$21)/3)*$D$1177))),IF('Silo Levels'!$L$28="Pumping",(($D$18*$D$1177)+((PI()*(($C$21/2)^2)*($G$20-$C1465))*$D$1177))+((($D$18+$H$18)/3)*$BF$21)+(((PI()*($C$21/2)^2*(($C$21/2)*$AZ$21))/3)*$D$1177),(($D$18*$D$1177)+((PI()*(($C$21/2)^2)*($G$20-$C1465))*$D$1177))+((($D$18+$H$18)/3)*$BF$21)-(((PI()*($C$21/2)^2*(($C$21/2)*$AZ$21))/3)*$D$1177)))</f>
        <v>90646.485802542826</v>
      </c>
      <c r="E1465" s="73">
        <v>28.6</v>
      </c>
      <c r="F1465" s="95">
        <f t="shared" ref="F1465:F1528" si="188">IF($G1465&gt;$G$20,(PI()*((($C$19+$G$20)-$G1465)*($O$20/($O$19/2)))^2*((($O$20+$G$20)-$G1465)/3))*$H$1177,($D$18*$H$1177)+((PI()*(($C$21/2)^2)*($G$20-$G1465))*$H$1177)+((($D$18+$H$18)/3)*$BF$22))</f>
        <v>95665.501207159134</v>
      </c>
      <c r="G1465" s="62">
        <v>28.6</v>
      </c>
      <c r="H1465" s="96">
        <f>IF($G1465&gt;$G$20,IF('Silo Levels'!$L$29="Pumping",((PI()*((($C$19+$G$20)-$G1465)*($O$20/($O$19/2)))^2*((($O$20+$G$20)-$G1465))/3)*$H$1177)+(((PI()*((($C$19+$G$20)-$G1465)*($O$20/($O$19/2)))^2*(((($C$19+$G$20)-$G1465)*($O$20/($O$19/2)))*$AZ$22))/3)*$H$1177),(((PI()*((($C$19+$G$20)-$G1465)*($O$20/($O$19/2)))^2*((($O$20+$G$20)-$G1465)/3))*$H$1177)-((PI()*((($C$19+$G$20)-$G1465)*($O$20/($O$19/2)))^2*(((($C$19+$G$20)-$G1465)*($O$20/($O$19/2)))*$AZ$22)/3)*$H$1177))),IF('Silo Levels'!$L$29="Pumping",(($D$18*$H$1177)+((PI()*(($C$21/2)^2)*($G$20-$G1465))*$H$1177))+((($D$18+$H$18)/3)*$BF$22)+(((PI()*($C$21/2)^2*(($C$21/2)*$AZ$22))/3)*$H$1177),(($D$18*$H$1177)+((PI()*(($C$21/2)^2)*($G$20-$G1465))*$H$1177))+((($D$18+$H$18)/3)*$BF$22)-(((PI()*($C$21/2)^2*(($C$21/2)*$AZ$22))/3)*$H$1177)))</f>
        <v>91767.21182649002</v>
      </c>
      <c r="I1465" s="73">
        <v>28.6</v>
      </c>
      <c r="J1465" s="95">
        <f t="shared" ref="J1465:J1528" si="189">IF($K1465&gt;$G$20,(PI()*((($C$19+$G$20)-$K1465)*($O$20/($O$19/2)))^2*((($O$20+$G$20)-$K1465)/3))*$L$1177,($D$18*$L$1177)+((PI()*(($C$21/2)^2)*($G$20-$K1465))*$L$1177)+((($D$18+$H$18)/3)*$BF$23))</f>
        <v>98845.868817404858</v>
      </c>
      <c r="K1465" s="62">
        <v>28.6</v>
      </c>
      <c r="L1465" s="96">
        <f>IF($K1465&gt;$G$20,IF('Silo Levels'!$L$30="Pumping",((PI()*((($C$19+$G$20)-$K1465)*($O$20/($O$19/2)))^2*((($O$20+$G$20)-$K1465))/3)*$L$1177)+(((PI()*((($C$19+$G$20)-$K1465)*($O$20/($O$19/2)))^2*(((($C$19+$G$20)-$K1465)*($O$20/($O$19/2)))*$AZ$23))/3)*$L$1177),(((PI()*((($C$19+$G$20)-$K1465)*($O$20/($O$19/2)))^2*((($O$20+$G$20)-$K1465)/3))*$L$1177)-((PI()*((($C$19+$G$20)-$K1465)*($O$20/($O$19/2)))^2*(((($C$19+$G$20)-$K1465)*($O$20/($O$19/2)))*$AZ$23)/3)*$L$1177))),IF('Silo Levels'!$L$30="Pumping",(($D$18*$L$1177)+((PI()*(($C$21/2)^2)*($G$20-$K1465))*$L$1177))+((($D$18+$H$18)/3)*$BF$23)+(((PI()*($C$21/2)^2*(($C$21/2)*$AZ$23))/3)*$L$1177),(($D$18*$L$1177)+((PI()*(($C$21/2)^2)*($G$20-$K1465))*$L$1177))+((($D$18+$H$18)/3)*$BF$23)-(((PI()*($C$21/2)^2*(($C$21/2)*$AZ$23))/3)*$L$1177)))</f>
        <v>94816.62914746262</v>
      </c>
      <c r="M1465" s="73"/>
      <c r="N1465" s="73"/>
      <c r="O1465" s="73"/>
      <c r="P1465" s="73"/>
      <c r="Q1465" s="73"/>
      <c r="R1465" s="73"/>
      <c r="S1465" s="73"/>
      <c r="T1465" s="73"/>
      <c r="U1465" s="73"/>
      <c r="V1465" s="73"/>
      <c r="W1465" s="73"/>
      <c r="X1465" s="73"/>
      <c r="Y1465" s="73"/>
      <c r="Z1465" s="73"/>
      <c r="AA1465" s="73"/>
      <c r="AB1465" s="73"/>
      <c r="AC1465" s="73"/>
      <c r="AD1465" s="73"/>
      <c r="AE1465" s="73"/>
      <c r="AF1465" s="73"/>
      <c r="AG1465" s="73"/>
      <c r="AH1465" s="73"/>
      <c r="AI1465" s="73"/>
      <c r="AJ1465" s="73"/>
    </row>
    <row r="1466" spans="1:36" x14ac:dyDescent="0.3">
      <c r="A1466">
        <v>28.7</v>
      </c>
      <c r="B1466" s="95">
        <f t="shared" si="187"/>
        <v>94110.290398710131</v>
      </c>
      <c r="C1466" s="62">
        <v>28.7</v>
      </c>
      <c r="D1466" s="96">
        <f>IF($C1466&gt;$G$20,IF('Silo Levels'!$L$28="Pumping",((PI()*((($C$19+$G$20)-$C1466)*($O$20/($O$19/2)))^2*((($O$20+$G$20)-$C1466))/3)*$D$1177)+(((PI()*((($C$19+$G$20)-$C1466)*($O$20/($O$19/2)))^2*(((($C$19+$G$20)-$C1466)*($O$20/($O$19/2)))*$AZ$21))/3)*$D$1177),(((PI()*((($C$19+$G$20)-$C1466)*($O$20/($O$19/2)))^2*((($O$20+$G$20)-$C1466)/3))*$D$1177)-((PI()*((($C$19+$G$20)-$C1466)*($O$20/($O$19/2)))^2*(((($C$19+$G$20)-$C1466)*($O$20/($O$19/2)))*$AZ$21)/3)*$D$1177))),IF('Silo Levels'!$L$28="Pumping",(($D$18*$D$1177)+((PI()*(($C$21/2)^2)*($G$20-$C1466))*$D$1177))+((($D$18+$H$18)/3)*$BF$21)+(((PI()*($C$21/2)^2*(($C$21/2)*$AZ$21))/3)*$D$1177),(($D$18*$D$1177)+((PI()*(($C$21/2)^2)*($G$20-$C1466))*$D$1177))+((($D$18+$H$18)/3)*$BF$21)-(((PI()*($C$21/2)^2*(($C$21/2)*$AZ$21))/3)*$D$1177)))</f>
        <v>90260.128047431994</v>
      </c>
      <c r="E1466" s="73">
        <v>28.7</v>
      </c>
      <c r="F1466" s="95">
        <f t="shared" si="188"/>
        <v>95274.313980109422</v>
      </c>
      <c r="G1466" s="62">
        <v>28.7</v>
      </c>
      <c r="H1466" s="96">
        <f>IF($G1466&gt;$G$20,IF('Silo Levels'!$L$29="Pumping",((PI()*((($C$19+$G$20)-$G1466)*($O$20/($O$19/2)))^2*((($O$20+$G$20)-$G1466))/3)*$H$1177)+(((PI()*((($C$19+$G$20)-$G1466)*($O$20/($O$19/2)))^2*(((($C$19+$G$20)-$G1466)*($O$20/($O$19/2)))*$AZ$22))/3)*$H$1177),(((PI()*((($C$19+$G$20)-$G1466)*($O$20/($O$19/2)))^2*((($O$20+$G$20)-$G1466)/3))*$H$1177)-((PI()*((($C$19+$G$20)-$G1466)*($O$20/($O$19/2)))^2*(((($C$19+$G$20)-$G1466)*($O$20/($O$19/2)))*$AZ$22)/3)*$H$1177))),IF('Silo Levels'!$L$29="Pumping",(($D$18*$H$1177)+((PI()*(($C$21/2)^2)*($G$20-$G1466))*$H$1177))+((($D$18+$H$18)/3)*$BF$22)+(((PI()*($C$21/2)^2*(($C$21/2)*$AZ$22))/3)*$H$1177),(($D$18*$H$1177)+((PI()*(($C$21/2)^2)*($G$20-$G1466))*$H$1177))+((($D$18+$H$18)/3)*$BF$22)-(((PI()*($C$21/2)^2*(($C$21/2)*$AZ$22))/3)*$H$1177)))</f>
        <v>91376.024599440309</v>
      </c>
      <c r="I1466" s="73">
        <v>28.7</v>
      </c>
      <c r="J1466" s="95">
        <f t="shared" si="189"/>
        <v>98441.540934149336</v>
      </c>
      <c r="K1466" s="62">
        <v>28.7</v>
      </c>
      <c r="L1466" s="96">
        <f>IF($K1466&gt;$G$20,IF('Silo Levels'!$L$30="Pumping",((PI()*((($C$19+$G$20)-$K1466)*($O$20/($O$19/2)))^2*((($O$20+$G$20)-$K1466))/3)*$L$1177)+(((PI()*((($C$19+$G$20)-$K1466)*($O$20/($O$19/2)))^2*(((($C$19+$G$20)-$K1466)*($O$20/($O$19/2)))*$AZ$23))/3)*$L$1177),(((PI()*((($C$19+$G$20)-$K1466)*($O$20/($O$19/2)))^2*((($O$20+$G$20)-$K1466)/3))*$L$1177)-((PI()*((($C$19+$G$20)-$K1466)*($O$20/($O$19/2)))^2*(((($C$19+$G$20)-$K1466)*($O$20/($O$19/2)))*$AZ$23)/3)*$L$1177))),IF('Silo Levels'!$L$30="Pumping",(($D$18*$L$1177)+((PI()*(($C$21/2)^2)*($G$20-$K1466))*$L$1177))+((($D$18+$H$18)/3)*$BF$23)+(((PI()*($C$21/2)^2*(($C$21/2)*$AZ$23))/3)*$L$1177),(($D$18*$L$1177)+((PI()*(($C$21/2)^2)*($G$20-$K1466))*$L$1177))+((($D$18+$H$18)/3)*$BF$23)-(((PI()*($C$21/2)^2*(($C$21/2)*$AZ$23))/3)*$L$1177)))</f>
        <v>94412.301264207097</v>
      </c>
      <c r="M1466" s="73"/>
      <c r="N1466" s="73"/>
      <c r="O1466" s="73"/>
      <c r="P1466" s="73"/>
      <c r="Q1466" s="73"/>
      <c r="R1466" s="73"/>
      <c r="S1466" s="73"/>
      <c r="T1466" s="73"/>
      <c r="U1466" s="73"/>
      <c r="V1466" s="73"/>
      <c r="W1466" s="73"/>
      <c r="X1466" s="73"/>
      <c r="Y1466" s="73"/>
      <c r="Z1466" s="73"/>
      <c r="AA1466" s="73"/>
      <c r="AB1466" s="73"/>
      <c r="AC1466" s="73"/>
      <c r="AD1466" s="73"/>
      <c r="AE1466" s="73"/>
      <c r="AF1466" s="73"/>
      <c r="AG1466" s="73"/>
      <c r="AH1466" s="73"/>
      <c r="AI1466" s="73"/>
      <c r="AJ1466" s="73"/>
    </row>
    <row r="1467" spans="1:36" x14ac:dyDescent="0.3">
      <c r="A1467">
        <v>28.8</v>
      </c>
      <c r="B1467" s="95">
        <f t="shared" si="187"/>
        <v>93723.932643599299</v>
      </c>
      <c r="C1467" s="62">
        <v>28.8</v>
      </c>
      <c r="D1467" s="96">
        <f>IF($C1467&gt;$G$20,IF('Silo Levels'!$L$28="Pumping",((PI()*((($C$19+$G$20)-$C1467)*($O$20/($O$19/2)))^2*((($O$20+$G$20)-$C1467))/3)*$D$1177)+(((PI()*((($C$19+$G$20)-$C1467)*($O$20/($O$19/2)))^2*(((($C$19+$G$20)-$C1467)*($O$20/($O$19/2)))*$AZ$21))/3)*$D$1177),(((PI()*((($C$19+$G$20)-$C1467)*($O$20/($O$19/2)))^2*((($O$20+$G$20)-$C1467)/3))*$D$1177)-((PI()*((($C$19+$G$20)-$C1467)*($O$20/($O$19/2)))^2*(((($C$19+$G$20)-$C1467)*($O$20/($O$19/2)))*$AZ$21)/3)*$D$1177))),IF('Silo Levels'!$L$28="Pumping",(($D$18*$D$1177)+((PI()*(($C$21/2)^2)*($G$20-$C1467))*$D$1177))+((($D$18+$H$18)/3)*$BF$21)+(((PI()*($C$21/2)^2*(($C$21/2)*$AZ$21))/3)*$D$1177),(($D$18*$D$1177)+((PI()*(($C$21/2)^2)*($G$20-$C1467))*$D$1177))+((($D$18+$H$18)/3)*$BF$21)-(((PI()*($C$21/2)^2*(($C$21/2)*$AZ$21))/3)*$D$1177)))</f>
        <v>89873.770292321162</v>
      </c>
      <c r="E1467" s="73">
        <v>28.8</v>
      </c>
      <c r="F1467" s="95">
        <f t="shared" si="188"/>
        <v>94883.126753059696</v>
      </c>
      <c r="G1467" s="62">
        <v>28.8</v>
      </c>
      <c r="H1467" s="96">
        <f>IF($G1467&gt;$G$20,IF('Silo Levels'!$L$29="Pumping",((PI()*((($C$19+$G$20)-$G1467)*($O$20/($O$19/2)))^2*((($O$20+$G$20)-$G1467))/3)*$H$1177)+(((PI()*((($C$19+$G$20)-$G1467)*($O$20/($O$19/2)))^2*(((($C$19+$G$20)-$G1467)*($O$20/($O$19/2)))*$AZ$22))/3)*$H$1177),(((PI()*((($C$19+$G$20)-$G1467)*($O$20/($O$19/2)))^2*((($O$20+$G$20)-$G1467)/3))*$H$1177)-((PI()*((($C$19+$G$20)-$G1467)*($O$20/($O$19/2)))^2*(((($C$19+$G$20)-$G1467)*($O$20/($O$19/2)))*$AZ$22)/3)*$H$1177))),IF('Silo Levels'!$L$29="Pumping",(($D$18*$H$1177)+((PI()*(($C$21/2)^2)*($G$20-$G1467))*$H$1177))+((($D$18+$H$18)/3)*$BF$22)+(((PI()*($C$21/2)^2*(($C$21/2)*$AZ$22))/3)*$H$1177),(($D$18*$H$1177)+((PI()*(($C$21/2)^2)*($G$20-$G1467))*$H$1177))+((($D$18+$H$18)/3)*$BF$22)-(((PI()*($C$21/2)^2*(($C$21/2)*$AZ$22))/3)*$H$1177)))</f>
        <v>90984.837372390582</v>
      </c>
      <c r="I1467" s="73">
        <v>28.8</v>
      </c>
      <c r="J1467" s="95">
        <f t="shared" si="189"/>
        <v>98037.213050893813</v>
      </c>
      <c r="K1467" s="62">
        <v>28.8</v>
      </c>
      <c r="L1467" s="96">
        <f>IF($K1467&gt;$G$20,IF('Silo Levels'!$L$30="Pumping",((PI()*((($C$19+$G$20)-$K1467)*($O$20/($O$19/2)))^2*((($O$20+$G$20)-$K1467))/3)*$L$1177)+(((PI()*((($C$19+$G$20)-$K1467)*($O$20/($O$19/2)))^2*(((($C$19+$G$20)-$K1467)*($O$20/($O$19/2)))*$AZ$23))/3)*$L$1177),(((PI()*((($C$19+$G$20)-$K1467)*($O$20/($O$19/2)))^2*((($O$20+$G$20)-$K1467)/3))*$L$1177)-((PI()*((($C$19+$G$20)-$K1467)*($O$20/($O$19/2)))^2*(((($C$19+$G$20)-$K1467)*($O$20/($O$19/2)))*$AZ$23)/3)*$L$1177))),IF('Silo Levels'!$L$30="Pumping",(($D$18*$L$1177)+((PI()*(($C$21/2)^2)*($G$20-$K1467))*$L$1177))+((($D$18+$H$18)/3)*$BF$23)+(((PI()*($C$21/2)^2*(($C$21/2)*$AZ$23))/3)*$L$1177),(($D$18*$L$1177)+((PI()*(($C$21/2)^2)*($G$20-$K1467))*$L$1177))+((($D$18+$H$18)/3)*$BF$23)-(((PI()*($C$21/2)^2*(($C$21/2)*$AZ$23))/3)*$L$1177)))</f>
        <v>94007.973380951575</v>
      </c>
      <c r="M1467" s="73"/>
      <c r="N1467" s="73"/>
      <c r="O1467" s="73"/>
      <c r="P1467" s="73"/>
      <c r="Q1467" s="73"/>
      <c r="R1467" s="73"/>
      <c r="S1467" s="73"/>
      <c r="T1467" s="73"/>
      <c r="U1467" s="73"/>
      <c r="V1467" s="73"/>
      <c r="W1467" s="73"/>
      <c r="X1467" s="73"/>
      <c r="Y1467" s="73"/>
      <c r="Z1467" s="73"/>
      <c r="AA1467" s="73"/>
      <c r="AB1467" s="73"/>
      <c r="AC1467" s="73"/>
      <c r="AD1467" s="73"/>
      <c r="AE1467" s="73"/>
      <c r="AF1467" s="73"/>
      <c r="AG1467" s="73"/>
      <c r="AH1467" s="73"/>
      <c r="AI1467" s="73"/>
      <c r="AJ1467" s="73"/>
    </row>
    <row r="1468" spans="1:36" x14ac:dyDescent="0.3">
      <c r="A1468">
        <v>28.9</v>
      </c>
      <c r="B1468" s="95">
        <f t="shared" si="187"/>
        <v>93337.574888488467</v>
      </c>
      <c r="C1468" s="62">
        <v>28.9</v>
      </c>
      <c r="D1468" s="96">
        <f>IF($C1468&gt;$G$20,IF('Silo Levels'!$L$28="Pumping",((PI()*((($C$19+$G$20)-$C1468)*($O$20/($O$19/2)))^2*((($O$20+$G$20)-$C1468))/3)*$D$1177)+(((PI()*((($C$19+$G$20)-$C1468)*($O$20/($O$19/2)))^2*(((($C$19+$G$20)-$C1468)*($O$20/($O$19/2)))*$AZ$21))/3)*$D$1177),(((PI()*((($C$19+$G$20)-$C1468)*($O$20/($O$19/2)))^2*((($O$20+$G$20)-$C1468)/3))*$D$1177)-((PI()*((($C$19+$G$20)-$C1468)*($O$20/($O$19/2)))^2*(((($C$19+$G$20)-$C1468)*($O$20/($O$19/2)))*$AZ$21)/3)*$D$1177))),IF('Silo Levels'!$L$28="Pumping",(($D$18*$D$1177)+((PI()*(($C$21/2)^2)*($G$20-$C1468))*$D$1177))+((($D$18+$H$18)/3)*$BF$21)+(((PI()*($C$21/2)^2*(($C$21/2)*$AZ$21))/3)*$D$1177),(($D$18*$D$1177)+((PI()*(($C$21/2)^2)*($G$20-$C1468))*$D$1177))+((($D$18+$H$18)/3)*$BF$21)-(((PI()*($C$21/2)^2*(($C$21/2)*$AZ$21))/3)*$D$1177)))</f>
        <v>89487.41253721033</v>
      </c>
      <c r="E1468" s="73">
        <v>28.9</v>
      </c>
      <c r="F1468" s="95">
        <f t="shared" si="188"/>
        <v>94491.939526009985</v>
      </c>
      <c r="G1468" s="62">
        <v>28.9</v>
      </c>
      <c r="H1468" s="96">
        <f>IF($G1468&gt;$G$20,IF('Silo Levels'!$L$29="Pumping",((PI()*((($C$19+$G$20)-$G1468)*($O$20/($O$19/2)))^2*((($O$20+$G$20)-$G1468))/3)*$H$1177)+(((PI()*((($C$19+$G$20)-$G1468)*($O$20/($O$19/2)))^2*(((($C$19+$G$20)-$G1468)*($O$20/($O$19/2)))*$AZ$22))/3)*$H$1177),(((PI()*((($C$19+$G$20)-$G1468)*($O$20/($O$19/2)))^2*((($O$20+$G$20)-$G1468)/3))*$H$1177)-((PI()*((($C$19+$G$20)-$G1468)*($O$20/($O$19/2)))^2*(((($C$19+$G$20)-$G1468)*($O$20/($O$19/2)))*$AZ$22)/3)*$H$1177))),IF('Silo Levels'!$L$29="Pumping",(($D$18*$H$1177)+((PI()*(($C$21/2)^2)*($G$20-$G1468))*$H$1177))+((($D$18+$H$18)/3)*$BF$22)+(((PI()*($C$21/2)^2*(($C$21/2)*$AZ$22))/3)*$H$1177),(($D$18*$H$1177)+((PI()*(($C$21/2)^2)*($G$20-$G1468))*$H$1177))+((($D$18+$H$18)/3)*$BF$22)-(((PI()*($C$21/2)^2*(($C$21/2)*$AZ$22))/3)*$H$1177)))</f>
        <v>90593.650145340871</v>
      </c>
      <c r="I1468" s="73">
        <v>28.9</v>
      </c>
      <c r="J1468" s="95">
        <f t="shared" si="189"/>
        <v>97632.885167638291</v>
      </c>
      <c r="K1468" s="62">
        <v>28.9</v>
      </c>
      <c r="L1468" s="96">
        <f>IF($K1468&gt;$G$20,IF('Silo Levels'!$L$30="Pumping",((PI()*((($C$19+$G$20)-$K1468)*($O$20/($O$19/2)))^2*((($O$20+$G$20)-$K1468))/3)*$L$1177)+(((PI()*((($C$19+$G$20)-$K1468)*($O$20/($O$19/2)))^2*(((($C$19+$G$20)-$K1468)*($O$20/($O$19/2)))*$AZ$23))/3)*$L$1177),(((PI()*((($C$19+$G$20)-$K1468)*($O$20/($O$19/2)))^2*((($O$20+$G$20)-$K1468)/3))*$L$1177)-((PI()*((($C$19+$G$20)-$K1468)*($O$20/($O$19/2)))^2*(((($C$19+$G$20)-$K1468)*($O$20/($O$19/2)))*$AZ$23)/3)*$L$1177))),IF('Silo Levels'!$L$30="Pumping",(($D$18*$L$1177)+((PI()*(($C$21/2)^2)*($G$20-$K1468))*$L$1177))+((($D$18+$H$18)/3)*$BF$23)+(((PI()*($C$21/2)^2*(($C$21/2)*$AZ$23))/3)*$L$1177),(($D$18*$L$1177)+((PI()*(($C$21/2)^2)*($G$20-$K1468))*$L$1177))+((($D$18+$H$18)/3)*$BF$23)-(((PI()*($C$21/2)^2*(($C$21/2)*$AZ$23))/3)*$L$1177)))</f>
        <v>93603.645497696052</v>
      </c>
      <c r="M1468" s="73"/>
      <c r="N1468" s="73"/>
      <c r="O1468" s="73"/>
      <c r="P1468" s="73"/>
      <c r="Q1468" s="73"/>
      <c r="R1468" s="73"/>
      <c r="S1468" s="73"/>
      <c r="T1468" s="73"/>
      <c r="U1468" s="73"/>
      <c r="V1468" s="73"/>
      <c r="W1468" s="73"/>
      <c r="X1468" s="73"/>
      <c r="Y1468" s="73"/>
      <c r="Z1468" s="73"/>
      <c r="AA1468" s="73"/>
      <c r="AB1468" s="73"/>
      <c r="AC1468" s="73"/>
      <c r="AD1468" s="73"/>
      <c r="AE1468" s="73"/>
      <c r="AF1468" s="73"/>
      <c r="AG1468" s="73"/>
      <c r="AH1468" s="73"/>
      <c r="AI1468" s="73"/>
      <c r="AJ1468" s="73"/>
    </row>
    <row r="1469" spans="1:36" x14ac:dyDescent="0.3">
      <c r="A1469">
        <v>29</v>
      </c>
      <c r="B1469" s="95">
        <f t="shared" si="187"/>
        <v>92951.21713337762</v>
      </c>
      <c r="C1469" s="62">
        <v>29</v>
      </c>
      <c r="D1469" s="96">
        <f>IF($C1469&gt;$G$20,IF('Silo Levels'!$L$28="Pumping",((PI()*((($C$19+$G$20)-$C1469)*($O$20/($O$19/2)))^2*((($O$20+$G$20)-$C1469))/3)*$D$1177)+(((PI()*((($C$19+$G$20)-$C1469)*($O$20/($O$19/2)))^2*(((($C$19+$G$20)-$C1469)*($O$20/($O$19/2)))*$AZ$21))/3)*$D$1177),(((PI()*((($C$19+$G$20)-$C1469)*($O$20/($O$19/2)))^2*((($O$20+$G$20)-$C1469)/3))*$D$1177)-((PI()*((($C$19+$G$20)-$C1469)*($O$20/($O$19/2)))^2*(((($C$19+$G$20)-$C1469)*($O$20/($O$19/2)))*$AZ$21)/3)*$D$1177))),IF('Silo Levels'!$L$28="Pumping",(($D$18*$D$1177)+((PI()*(($C$21/2)^2)*($G$20-$C1469))*$D$1177))+((($D$18+$H$18)/3)*$BF$21)+(((PI()*($C$21/2)^2*(($C$21/2)*$AZ$21))/3)*$D$1177),(($D$18*$D$1177)+((PI()*(($C$21/2)^2)*($G$20-$C1469))*$D$1177))+((($D$18+$H$18)/3)*$BF$21)-(((PI()*($C$21/2)^2*(($C$21/2)*$AZ$21))/3)*$D$1177)))</f>
        <v>89101.054782099483</v>
      </c>
      <c r="E1469" s="73">
        <v>29</v>
      </c>
      <c r="F1469" s="95">
        <f t="shared" si="188"/>
        <v>94100.752298960258</v>
      </c>
      <c r="G1469" s="62">
        <v>29</v>
      </c>
      <c r="H1469" s="96">
        <f>IF($G1469&gt;$G$20,IF('Silo Levels'!$L$29="Pumping",((PI()*((($C$19+$G$20)-$G1469)*($O$20/($O$19/2)))^2*((($O$20+$G$20)-$G1469))/3)*$H$1177)+(((PI()*((($C$19+$G$20)-$G1469)*($O$20/($O$19/2)))^2*(((($C$19+$G$20)-$G1469)*($O$20/($O$19/2)))*$AZ$22))/3)*$H$1177),(((PI()*((($C$19+$G$20)-$G1469)*($O$20/($O$19/2)))^2*((($O$20+$G$20)-$G1469)/3))*$H$1177)-((PI()*((($C$19+$G$20)-$G1469)*($O$20/($O$19/2)))^2*(((($C$19+$G$20)-$G1469)*($O$20/($O$19/2)))*$AZ$22)/3)*$H$1177))),IF('Silo Levels'!$L$29="Pumping",(($D$18*$H$1177)+((PI()*(($C$21/2)^2)*($G$20-$G1469))*$H$1177))+((($D$18+$H$18)/3)*$BF$22)+(((PI()*($C$21/2)^2*(($C$21/2)*$AZ$22))/3)*$H$1177),(($D$18*$H$1177)+((PI()*(($C$21/2)^2)*($G$20-$G1469))*$H$1177))+((($D$18+$H$18)/3)*$BF$22)-(((PI()*($C$21/2)^2*(($C$21/2)*$AZ$22))/3)*$H$1177)))</f>
        <v>90202.462918291145</v>
      </c>
      <c r="I1469" s="73">
        <v>29</v>
      </c>
      <c r="J1469" s="95">
        <f t="shared" si="189"/>
        <v>97228.557284382754</v>
      </c>
      <c r="K1469" s="62">
        <v>29</v>
      </c>
      <c r="L1469" s="96">
        <f>IF($K1469&gt;$G$20,IF('Silo Levels'!$L$30="Pumping",((PI()*((($C$19+$G$20)-$K1469)*($O$20/($O$19/2)))^2*((($O$20+$G$20)-$K1469))/3)*$L$1177)+(((PI()*((($C$19+$G$20)-$K1469)*($O$20/($O$19/2)))^2*(((($C$19+$G$20)-$K1469)*($O$20/($O$19/2)))*$AZ$23))/3)*$L$1177),(((PI()*((($C$19+$G$20)-$K1469)*($O$20/($O$19/2)))^2*((($O$20+$G$20)-$K1469)/3))*$L$1177)-((PI()*((($C$19+$G$20)-$K1469)*($O$20/($O$19/2)))^2*(((($C$19+$G$20)-$K1469)*($O$20/($O$19/2)))*$AZ$23)/3)*$L$1177))),IF('Silo Levels'!$L$30="Pumping",(($D$18*$L$1177)+((PI()*(($C$21/2)^2)*($G$20-$K1469))*$L$1177))+((($D$18+$H$18)/3)*$BF$23)+(((PI()*($C$21/2)^2*(($C$21/2)*$AZ$23))/3)*$L$1177),(($D$18*$L$1177)+((PI()*(($C$21/2)^2)*($G$20-$K1469))*$L$1177))+((($D$18+$H$18)/3)*$BF$23)-(((PI()*($C$21/2)^2*(($C$21/2)*$AZ$23))/3)*$L$1177)))</f>
        <v>93199.317614440515</v>
      </c>
      <c r="M1469" s="73"/>
      <c r="N1469" s="73"/>
      <c r="O1469" s="73"/>
      <c r="P1469" s="73"/>
      <c r="Q1469" s="73"/>
      <c r="R1469" s="73"/>
      <c r="S1469" s="73"/>
      <c r="T1469" s="73"/>
      <c r="U1469" s="73"/>
      <c r="V1469" s="73"/>
      <c r="W1469" s="73"/>
      <c r="X1469" s="73"/>
      <c r="Y1469" s="73"/>
      <c r="Z1469" s="73"/>
      <c r="AA1469" s="73"/>
      <c r="AB1469" s="73"/>
      <c r="AC1469" s="73"/>
      <c r="AD1469" s="73"/>
      <c r="AE1469" s="73"/>
      <c r="AF1469" s="73"/>
      <c r="AG1469" s="73"/>
      <c r="AH1469" s="73"/>
      <c r="AI1469" s="73"/>
      <c r="AJ1469" s="73"/>
    </row>
    <row r="1470" spans="1:36" x14ac:dyDescent="0.3">
      <c r="A1470">
        <v>29.1</v>
      </c>
      <c r="B1470" s="95">
        <f t="shared" si="187"/>
        <v>92564.859378266774</v>
      </c>
      <c r="C1470" s="62">
        <v>29.1</v>
      </c>
      <c r="D1470" s="96">
        <f>IF($C1470&gt;$G$20,IF('Silo Levels'!$L$28="Pumping",((PI()*((($C$19+$G$20)-$C1470)*($O$20/($O$19/2)))^2*((($O$20+$G$20)-$C1470))/3)*$D$1177)+(((PI()*((($C$19+$G$20)-$C1470)*($O$20/($O$19/2)))^2*(((($C$19+$G$20)-$C1470)*($O$20/($O$19/2)))*$AZ$21))/3)*$D$1177),(((PI()*((($C$19+$G$20)-$C1470)*($O$20/($O$19/2)))^2*((($O$20+$G$20)-$C1470)/3))*$D$1177)-((PI()*((($C$19+$G$20)-$C1470)*($O$20/($O$19/2)))^2*(((($C$19+$G$20)-$C1470)*($O$20/($O$19/2)))*$AZ$21)/3)*$D$1177))),IF('Silo Levels'!$L$28="Pumping",(($D$18*$D$1177)+((PI()*(($C$21/2)^2)*($G$20-$C1470))*$D$1177))+((($D$18+$H$18)/3)*$BF$21)+(((PI()*($C$21/2)^2*(($C$21/2)*$AZ$21))/3)*$D$1177),(($D$18*$D$1177)+((PI()*(($C$21/2)^2)*($G$20-$C1470))*$D$1177))+((($D$18+$H$18)/3)*$BF$21)-(((PI()*($C$21/2)^2*(($C$21/2)*$AZ$21))/3)*$D$1177)))</f>
        <v>88714.697026988637</v>
      </c>
      <c r="E1470" s="73">
        <v>29.1</v>
      </c>
      <c r="F1470" s="95">
        <f t="shared" si="188"/>
        <v>93709.565071910518</v>
      </c>
      <c r="G1470" s="62">
        <v>29.1</v>
      </c>
      <c r="H1470" s="96">
        <f>IF($G1470&gt;$G$20,IF('Silo Levels'!$L$29="Pumping",((PI()*((($C$19+$G$20)-$G1470)*($O$20/($O$19/2)))^2*((($O$20+$G$20)-$G1470))/3)*$H$1177)+(((PI()*((($C$19+$G$20)-$G1470)*($O$20/($O$19/2)))^2*(((($C$19+$G$20)-$G1470)*($O$20/($O$19/2)))*$AZ$22))/3)*$H$1177),(((PI()*((($C$19+$G$20)-$G1470)*($O$20/($O$19/2)))^2*((($O$20+$G$20)-$G1470)/3))*$H$1177)-((PI()*((($C$19+$G$20)-$G1470)*($O$20/($O$19/2)))^2*(((($C$19+$G$20)-$G1470)*($O$20/($O$19/2)))*$AZ$22)/3)*$H$1177))),IF('Silo Levels'!$L$29="Pumping",(($D$18*$H$1177)+((PI()*(($C$21/2)^2)*($G$20-$G1470))*$H$1177))+((($D$18+$H$18)/3)*$BF$22)+(((PI()*($C$21/2)^2*(($C$21/2)*$AZ$22))/3)*$H$1177),(($D$18*$H$1177)+((PI()*(($C$21/2)^2)*($G$20-$G1470))*$H$1177))+((($D$18+$H$18)/3)*$BF$22)-(((PI()*($C$21/2)^2*(($C$21/2)*$AZ$22))/3)*$H$1177)))</f>
        <v>89811.275691241404</v>
      </c>
      <c r="I1470" s="73">
        <v>29.1</v>
      </c>
      <c r="J1470" s="95">
        <f t="shared" si="189"/>
        <v>96824.229401127217</v>
      </c>
      <c r="K1470" s="62">
        <v>29.1</v>
      </c>
      <c r="L1470" s="96">
        <f>IF($K1470&gt;$G$20,IF('Silo Levels'!$L$30="Pumping",((PI()*((($C$19+$G$20)-$K1470)*($O$20/($O$19/2)))^2*((($O$20+$G$20)-$K1470))/3)*$L$1177)+(((PI()*((($C$19+$G$20)-$K1470)*($O$20/($O$19/2)))^2*(((($C$19+$G$20)-$K1470)*($O$20/($O$19/2)))*$AZ$23))/3)*$L$1177),(((PI()*((($C$19+$G$20)-$K1470)*($O$20/($O$19/2)))^2*((($O$20+$G$20)-$K1470)/3))*$L$1177)-((PI()*((($C$19+$G$20)-$K1470)*($O$20/($O$19/2)))^2*(((($C$19+$G$20)-$K1470)*($O$20/($O$19/2)))*$AZ$23)/3)*$L$1177))),IF('Silo Levels'!$L$30="Pumping",(($D$18*$L$1177)+((PI()*(($C$21/2)^2)*($G$20-$K1470))*$L$1177))+((($D$18+$H$18)/3)*$BF$23)+(((PI()*($C$21/2)^2*(($C$21/2)*$AZ$23))/3)*$L$1177),(($D$18*$L$1177)+((PI()*(($C$21/2)^2)*($G$20-$K1470))*$L$1177))+((($D$18+$H$18)/3)*$BF$23)-(((PI()*($C$21/2)^2*(($C$21/2)*$AZ$23))/3)*$L$1177)))</f>
        <v>92794.989731184978</v>
      </c>
      <c r="M1470" s="73"/>
      <c r="N1470" s="73"/>
      <c r="O1470" s="73"/>
      <c r="P1470" s="73"/>
      <c r="Q1470" s="73"/>
      <c r="R1470" s="73"/>
      <c r="S1470" s="73"/>
      <c r="T1470" s="73"/>
      <c r="U1470" s="73"/>
      <c r="V1470" s="73"/>
      <c r="W1470" s="73"/>
      <c r="X1470" s="73"/>
      <c r="Y1470" s="73"/>
      <c r="Z1470" s="73"/>
      <c r="AA1470" s="73"/>
      <c r="AB1470" s="73"/>
      <c r="AC1470" s="73"/>
      <c r="AD1470" s="73"/>
      <c r="AE1470" s="73"/>
      <c r="AF1470" s="73"/>
      <c r="AG1470" s="73"/>
      <c r="AH1470" s="73"/>
      <c r="AI1470" s="73"/>
      <c r="AJ1470" s="73"/>
    </row>
    <row r="1471" spans="1:36" x14ac:dyDescent="0.3">
      <c r="A1471">
        <v>29.2</v>
      </c>
      <c r="B1471" s="95">
        <f t="shared" si="187"/>
        <v>92178.501623155942</v>
      </c>
      <c r="C1471" s="62">
        <v>29.2</v>
      </c>
      <c r="D1471" s="96">
        <f>IF($C1471&gt;$G$20,IF('Silo Levels'!$L$28="Pumping",((PI()*((($C$19+$G$20)-$C1471)*($O$20/($O$19/2)))^2*((($O$20+$G$20)-$C1471))/3)*$D$1177)+(((PI()*((($C$19+$G$20)-$C1471)*($O$20/($O$19/2)))^2*(((($C$19+$G$20)-$C1471)*($O$20/($O$19/2)))*$AZ$21))/3)*$D$1177),(((PI()*((($C$19+$G$20)-$C1471)*($O$20/($O$19/2)))^2*((($O$20+$G$20)-$C1471)/3))*$D$1177)-((PI()*((($C$19+$G$20)-$C1471)*($O$20/($O$19/2)))^2*(((($C$19+$G$20)-$C1471)*($O$20/($O$19/2)))*$AZ$21)/3)*$D$1177))),IF('Silo Levels'!$L$28="Pumping",(($D$18*$D$1177)+((PI()*(($C$21/2)^2)*($G$20-$C1471))*$D$1177))+((($D$18+$H$18)/3)*$BF$21)+(((PI()*($C$21/2)^2*(($C$21/2)*$AZ$21))/3)*$D$1177),(($D$18*$D$1177)+((PI()*(($C$21/2)^2)*($G$20-$C1471))*$D$1177))+((($D$18+$H$18)/3)*$BF$21)-(((PI()*($C$21/2)^2*(($C$21/2)*$AZ$21))/3)*$D$1177)))</f>
        <v>88328.339271877805</v>
      </c>
      <c r="E1471" s="73">
        <v>29.2</v>
      </c>
      <c r="F1471" s="95">
        <f t="shared" si="188"/>
        <v>93318.377844860806</v>
      </c>
      <c r="G1471" s="62">
        <v>29.2</v>
      </c>
      <c r="H1471" s="96">
        <f>IF($G1471&gt;$G$20,IF('Silo Levels'!$L$29="Pumping",((PI()*((($C$19+$G$20)-$G1471)*($O$20/($O$19/2)))^2*((($O$20+$G$20)-$G1471))/3)*$H$1177)+(((PI()*((($C$19+$G$20)-$G1471)*($O$20/($O$19/2)))^2*(((($C$19+$G$20)-$G1471)*($O$20/($O$19/2)))*$AZ$22))/3)*$H$1177),(((PI()*((($C$19+$G$20)-$G1471)*($O$20/($O$19/2)))^2*((($O$20+$G$20)-$G1471)/3))*$H$1177)-((PI()*((($C$19+$G$20)-$G1471)*($O$20/($O$19/2)))^2*(((($C$19+$G$20)-$G1471)*($O$20/($O$19/2)))*$AZ$22)/3)*$H$1177))),IF('Silo Levels'!$L$29="Pumping",(($D$18*$H$1177)+((PI()*(($C$21/2)^2)*($G$20-$G1471))*$H$1177))+((($D$18+$H$18)/3)*$BF$22)+(((PI()*($C$21/2)^2*(($C$21/2)*$AZ$22))/3)*$H$1177),(($D$18*$H$1177)+((PI()*(($C$21/2)^2)*($G$20-$G1471))*$H$1177))+((($D$18+$H$18)/3)*$BF$22)-(((PI()*($C$21/2)^2*(($C$21/2)*$AZ$22))/3)*$H$1177)))</f>
        <v>89420.088464191693</v>
      </c>
      <c r="I1471" s="73">
        <v>29.2</v>
      </c>
      <c r="J1471" s="95">
        <f t="shared" si="189"/>
        <v>96419.901517871709</v>
      </c>
      <c r="K1471" s="62">
        <v>29.2</v>
      </c>
      <c r="L1471" s="96">
        <f>IF($K1471&gt;$G$20,IF('Silo Levels'!$L$30="Pumping",((PI()*((($C$19+$G$20)-$K1471)*($O$20/($O$19/2)))^2*((($O$20+$G$20)-$K1471))/3)*$L$1177)+(((PI()*((($C$19+$G$20)-$K1471)*($O$20/($O$19/2)))^2*(((($C$19+$G$20)-$K1471)*($O$20/($O$19/2)))*$AZ$23))/3)*$L$1177),(((PI()*((($C$19+$G$20)-$K1471)*($O$20/($O$19/2)))^2*((($O$20+$G$20)-$K1471)/3))*$L$1177)-((PI()*((($C$19+$G$20)-$K1471)*($O$20/($O$19/2)))^2*(((($C$19+$G$20)-$K1471)*($O$20/($O$19/2)))*$AZ$23)/3)*$L$1177))),IF('Silo Levels'!$L$30="Pumping",(($D$18*$L$1177)+((PI()*(($C$21/2)^2)*($G$20-$K1471))*$L$1177))+((($D$18+$H$18)/3)*$BF$23)+(((PI()*($C$21/2)^2*(($C$21/2)*$AZ$23))/3)*$L$1177),(($D$18*$L$1177)+((PI()*(($C$21/2)^2)*($G$20-$K1471))*$L$1177))+((($D$18+$H$18)/3)*$BF$23)-(((PI()*($C$21/2)^2*(($C$21/2)*$AZ$23))/3)*$L$1177)))</f>
        <v>92390.66184792947</v>
      </c>
      <c r="M1471" s="73"/>
      <c r="N1471" s="73"/>
      <c r="O1471" s="73"/>
      <c r="P1471" s="73"/>
      <c r="Q1471" s="73"/>
      <c r="R1471" s="73"/>
      <c r="S1471" s="73"/>
      <c r="T1471" s="73"/>
      <c r="U1471" s="73"/>
      <c r="V1471" s="73"/>
      <c r="W1471" s="73"/>
      <c r="X1471" s="73"/>
      <c r="Y1471" s="73"/>
      <c r="Z1471" s="73"/>
      <c r="AA1471" s="73"/>
      <c r="AB1471" s="73"/>
      <c r="AC1471" s="73"/>
      <c r="AD1471" s="73"/>
      <c r="AE1471" s="73"/>
      <c r="AF1471" s="73"/>
      <c r="AG1471" s="73"/>
      <c r="AH1471" s="73"/>
      <c r="AI1471" s="73"/>
      <c r="AJ1471" s="73"/>
    </row>
    <row r="1472" spans="1:36" x14ac:dyDescent="0.3">
      <c r="A1472">
        <v>29.3</v>
      </c>
      <c r="B1472" s="95">
        <f t="shared" si="187"/>
        <v>91792.143868045125</v>
      </c>
      <c r="C1472" s="62">
        <v>29.3</v>
      </c>
      <c r="D1472" s="96">
        <f>IF($C1472&gt;$G$20,IF('Silo Levels'!$L$28="Pumping",((PI()*((($C$19+$G$20)-$C1472)*($O$20/($O$19/2)))^2*((($O$20+$G$20)-$C1472))/3)*$D$1177)+(((PI()*((($C$19+$G$20)-$C1472)*($O$20/($O$19/2)))^2*(((($C$19+$G$20)-$C1472)*($O$20/($O$19/2)))*$AZ$21))/3)*$D$1177),(((PI()*((($C$19+$G$20)-$C1472)*($O$20/($O$19/2)))^2*((($O$20+$G$20)-$C1472)/3))*$D$1177)-((PI()*((($C$19+$G$20)-$C1472)*($O$20/($O$19/2)))^2*(((($C$19+$G$20)-$C1472)*($O$20/($O$19/2)))*$AZ$21)/3)*$D$1177))),IF('Silo Levels'!$L$28="Pumping",(($D$18*$D$1177)+((PI()*(($C$21/2)^2)*($G$20-$C1472))*$D$1177))+((($D$18+$H$18)/3)*$BF$21)+(((PI()*($C$21/2)^2*(($C$21/2)*$AZ$21))/3)*$D$1177),(($D$18*$D$1177)+((PI()*(($C$21/2)^2)*($G$20-$C1472))*$D$1177))+((($D$18+$H$18)/3)*$BF$21)-(((PI()*($C$21/2)^2*(($C$21/2)*$AZ$21))/3)*$D$1177)))</f>
        <v>87941.981516766988</v>
      </c>
      <c r="E1472" s="73">
        <v>29.3</v>
      </c>
      <c r="F1472" s="95">
        <f t="shared" si="188"/>
        <v>92927.190617811095</v>
      </c>
      <c r="G1472" s="62">
        <v>29.3</v>
      </c>
      <c r="H1472" s="96">
        <f>IF($G1472&gt;$G$20,IF('Silo Levels'!$L$29="Pumping",((PI()*((($C$19+$G$20)-$G1472)*($O$20/($O$19/2)))^2*((($O$20+$G$20)-$G1472))/3)*$H$1177)+(((PI()*((($C$19+$G$20)-$G1472)*($O$20/($O$19/2)))^2*(((($C$19+$G$20)-$G1472)*($O$20/($O$19/2)))*$AZ$22))/3)*$H$1177),(((PI()*((($C$19+$G$20)-$G1472)*($O$20/($O$19/2)))^2*((($O$20+$G$20)-$G1472)/3))*$H$1177)-((PI()*((($C$19+$G$20)-$G1472)*($O$20/($O$19/2)))^2*(((($C$19+$G$20)-$G1472)*($O$20/($O$19/2)))*$AZ$22)/3)*$H$1177))),IF('Silo Levels'!$L$29="Pumping",(($D$18*$H$1177)+((PI()*(($C$21/2)^2)*($G$20-$G1472))*$H$1177))+((($D$18+$H$18)/3)*$BF$22)+(((PI()*($C$21/2)^2*(($C$21/2)*$AZ$22))/3)*$H$1177),(($D$18*$H$1177)+((PI()*(($C$21/2)^2)*($G$20-$G1472))*$H$1177))+((($D$18+$H$18)/3)*$BF$22)-(((PI()*($C$21/2)^2*(($C$21/2)*$AZ$22))/3)*$H$1177)))</f>
        <v>89028.901237141981</v>
      </c>
      <c r="I1472" s="73">
        <v>29.3</v>
      </c>
      <c r="J1472" s="95">
        <f t="shared" si="189"/>
        <v>96015.573634616187</v>
      </c>
      <c r="K1472" s="62">
        <v>29.3</v>
      </c>
      <c r="L1472" s="96">
        <f>IF($K1472&gt;$G$20,IF('Silo Levels'!$L$30="Pumping",((PI()*((($C$19+$G$20)-$K1472)*($O$20/($O$19/2)))^2*((($O$20+$G$20)-$K1472))/3)*$L$1177)+(((PI()*((($C$19+$G$20)-$K1472)*($O$20/($O$19/2)))^2*(((($C$19+$G$20)-$K1472)*($O$20/($O$19/2)))*$AZ$23))/3)*$L$1177),(((PI()*((($C$19+$G$20)-$K1472)*($O$20/($O$19/2)))^2*((($O$20+$G$20)-$K1472)/3))*$L$1177)-((PI()*((($C$19+$G$20)-$K1472)*($O$20/($O$19/2)))^2*(((($C$19+$G$20)-$K1472)*($O$20/($O$19/2)))*$AZ$23)/3)*$L$1177))),IF('Silo Levels'!$L$30="Pumping",(($D$18*$L$1177)+((PI()*(($C$21/2)^2)*($G$20-$K1472))*$L$1177))+((($D$18+$H$18)/3)*$BF$23)+(((PI()*($C$21/2)^2*(($C$21/2)*$AZ$23))/3)*$L$1177),(($D$18*$L$1177)+((PI()*(($C$21/2)^2)*($G$20-$K1472))*$L$1177))+((($D$18+$H$18)/3)*$BF$23)-(((PI()*($C$21/2)^2*(($C$21/2)*$AZ$23))/3)*$L$1177)))</f>
        <v>91986.333964673948</v>
      </c>
      <c r="M1472" s="73"/>
      <c r="N1472" s="73"/>
      <c r="O1472" s="73"/>
      <c r="P1472" s="73"/>
      <c r="Q1472" s="73"/>
      <c r="R1472" s="73"/>
      <c r="S1472" s="73"/>
      <c r="T1472" s="73"/>
      <c r="U1472" s="73"/>
      <c r="V1472" s="73"/>
      <c r="W1472" s="73"/>
      <c r="X1472" s="73"/>
      <c r="Y1472" s="73"/>
      <c r="Z1472" s="73"/>
      <c r="AA1472" s="73"/>
      <c r="AB1472" s="73"/>
      <c r="AC1472" s="73"/>
      <c r="AD1472" s="73"/>
      <c r="AE1472" s="73"/>
      <c r="AF1472" s="73"/>
      <c r="AG1472" s="73"/>
      <c r="AH1472" s="73"/>
      <c r="AI1472" s="73"/>
      <c r="AJ1472" s="73"/>
    </row>
    <row r="1473" spans="1:36" x14ac:dyDescent="0.3">
      <c r="A1473">
        <v>29.4</v>
      </c>
      <c r="B1473" s="95">
        <f t="shared" si="187"/>
        <v>91405.786112934293</v>
      </c>
      <c r="C1473" s="62">
        <v>29.4</v>
      </c>
      <c r="D1473" s="96">
        <f>IF($C1473&gt;$G$20,IF('Silo Levels'!$L$28="Pumping",((PI()*((($C$19+$G$20)-$C1473)*($O$20/($O$19/2)))^2*((($O$20+$G$20)-$C1473))/3)*$D$1177)+(((PI()*((($C$19+$G$20)-$C1473)*($O$20/($O$19/2)))^2*(((($C$19+$G$20)-$C1473)*($O$20/($O$19/2)))*$AZ$21))/3)*$D$1177),(((PI()*((($C$19+$G$20)-$C1473)*($O$20/($O$19/2)))^2*((($O$20+$G$20)-$C1473)/3))*$D$1177)-((PI()*((($C$19+$G$20)-$C1473)*($O$20/($O$19/2)))^2*(((($C$19+$G$20)-$C1473)*($O$20/($O$19/2)))*$AZ$21)/3)*$D$1177))),IF('Silo Levels'!$L$28="Pumping",(($D$18*$D$1177)+((PI()*(($C$21/2)^2)*($G$20-$C1473))*$D$1177))+((($D$18+$H$18)/3)*$BF$21)+(((PI()*($C$21/2)^2*(($C$21/2)*$AZ$21))/3)*$D$1177),(($D$18*$D$1177)+((PI()*(($C$21/2)^2)*($G$20-$C1473))*$D$1177))+((($D$18+$H$18)/3)*$BF$21)-(((PI()*($C$21/2)^2*(($C$21/2)*$AZ$21))/3)*$D$1177)))</f>
        <v>87555.623761656156</v>
      </c>
      <c r="E1473" s="73">
        <v>29.4</v>
      </c>
      <c r="F1473" s="95">
        <f t="shared" si="188"/>
        <v>92536.003390761369</v>
      </c>
      <c r="G1473" s="62">
        <v>29.4</v>
      </c>
      <c r="H1473" s="96">
        <f>IF($G1473&gt;$G$20,IF('Silo Levels'!$L$29="Pumping",((PI()*((($C$19+$G$20)-$G1473)*($O$20/($O$19/2)))^2*((($O$20+$G$20)-$G1473))/3)*$H$1177)+(((PI()*((($C$19+$G$20)-$G1473)*($O$20/($O$19/2)))^2*(((($C$19+$G$20)-$G1473)*($O$20/($O$19/2)))*$AZ$22))/3)*$H$1177),(((PI()*((($C$19+$G$20)-$G1473)*($O$20/($O$19/2)))^2*((($O$20+$G$20)-$G1473)/3))*$H$1177)-((PI()*((($C$19+$G$20)-$G1473)*($O$20/($O$19/2)))^2*(((($C$19+$G$20)-$G1473)*($O$20/($O$19/2)))*$AZ$22)/3)*$H$1177))),IF('Silo Levels'!$L$29="Pumping",(($D$18*$H$1177)+((PI()*(($C$21/2)^2)*($G$20-$G1473))*$H$1177))+((($D$18+$H$18)/3)*$BF$22)+(((PI()*($C$21/2)^2*(($C$21/2)*$AZ$22))/3)*$H$1177),(($D$18*$H$1177)+((PI()*(($C$21/2)^2)*($G$20-$G1473))*$H$1177))+((($D$18+$H$18)/3)*$BF$22)-(((PI()*($C$21/2)^2*(($C$21/2)*$AZ$22))/3)*$H$1177)))</f>
        <v>88637.714010092255</v>
      </c>
      <c r="I1473" s="73">
        <v>29.4</v>
      </c>
      <c r="J1473" s="95">
        <f t="shared" si="189"/>
        <v>95611.245751360664</v>
      </c>
      <c r="K1473" s="62">
        <v>29.4</v>
      </c>
      <c r="L1473" s="96">
        <f>IF($K1473&gt;$G$20,IF('Silo Levels'!$L$30="Pumping",((PI()*((($C$19+$G$20)-$K1473)*($O$20/($O$19/2)))^2*((($O$20+$G$20)-$K1473))/3)*$L$1177)+(((PI()*((($C$19+$G$20)-$K1473)*($O$20/($O$19/2)))^2*(((($C$19+$G$20)-$K1473)*($O$20/($O$19/2)))*$AZ$23))/3)*$L$1177),(((PI()*((($C$19+$G$20)-$K1473)*($O$20/($O$19/2)))^2*((($O$20+$G$20)-$K1473)/3))*$L$1177)-((PI()*((($C$19+$G$20)-$K1473)*($O$20/($O$19/2)))^2*(((($C$19+$G$20)-$K1473)*($O$20/($O$19/2)))*$AZ$23)/3)*$L$1177))),IF('Silo Levels'!$L$30="Pumping",(($D$18*$L$1177)+((PI()*(($C$21/2)^2)*($G$20-$K1473))*$L$1177))+((($D$18+$H$18)/3)*$BF$23)+(((PI()*($C$21/2)^2*(($C$21/2)*$AZ$23))/3)*$L$1177),(($D$18*$L$1177)+((PI()*(($C$21/2)^2)*($G$20-$K1473))*$L$1177))+((($D$18+$H$18)/3)*$BF$23)-(((PI()*($C$21/2)^2*(($C$21/2)*$AZ$23))/3)*$L$1177)))</f>
        <v>91582.006081418425</v>
      </c>
      <c r="M1473" s="73"/>
      <c r="N1473" s="73"/>
      <c r="O1473" s="73"/>
      <c r="P1473" s="73"/>
      <c r="Q1473" s="73"/>
      <c r="R1473" s="73"/>
      <c r="S1473" s="73"/>
      <c r="T1473" s="73"/>
      <c r="U1473" s="73"/>
      <c r="V1473" s="73"/>
      <c r="W1473" s="73"/>
      <c r="X1473" s="73"/>
      <c r="Y1473" s="73"/>
      <c r="Z1473" s="73"/>
      <c r="AA1473" s="73"/>
      <c r="AB1473" s="73"/>
      <c r="AC1473" s="73"/>
      <c r="AD1473" s="73"/>
      <c r="AE1473" s="73"/>
      <c r="AF1473" s="73"/>
      <c r="AG1473" s="73"/>
      <c r="AH1473" s="73"/>
      <c r="AI1473" s="73"/>
      <c r="AJ1473" s="73"/>
    </row>
    <row r="1474" spans="1:36" x14ac:dyDescent="0.3">
      <c r="A1474">
        <v>29.5</v>
      </c>
      <c r="B1474" s="95">
        <f t="shared" si="187"/>
        <v>91019.428357823446</v>
      </c>
      <c r="C1474" s="62">
        <v>29.5</v>
      </c>
      <c r="D1474" s="96">
        <f>IF($C1474&gt;$G$20,IF('Silo Levels'!$L$28="Pumping",((PI()*((($C$19+$G$20)-$C1474)*($O$20/($O$19/2)))^2*((($O$20+$G$20)-$C1474))/3)*$D$1177)+(((PI()*((($C$19+$G$20)-$C1474)*($O$20/($O$19/2)))^2*(((($C$19+$G$20)-$C1474)*($O$20/($O$19/2)))*$AZ$21))/3)*$D$1177),(((PI()*((($C$19+$G$20)-$C1474)*($O$20/($O$19/2)))^2*((($O$20+$G$20)-$C1474)/3))*$D$1177)-((PI()*((($C$19+$G$20)-$C1474)*($O$20/($O$19/2)))^2*(((($C$19+$G$20)-$C1474)*($O$20/($O$19/2)))*$AZ$21)/3)*$D$1177))),IF('Silo Levels'!$L$28="Pumping",(($D$18*$D$1177)+((PI()*(($C$21/2)^2)*($G$20-$C1474))*$D$1177))+((($D$18+$H$18)/3)*$BF$21)+(((PI()*($C$21/2)^2*(($C$21/2)*$AZ$21))/3)*$D$1177),(($D$18*$D$1177)+((PI()*(($C$21/2)^2)*($G$20-$C1474))*$D$1177))+((($D$18+$H$18)/3)*$BF$21)-(((PI()*($C$21/2)^2*(($C$21/2)*$AZ$21))/3)*$D$1177)))</f>
        <v>87169.266006545309</v>
      </c>
      <c r="E1474" s="73">
        <v>29.5</v>
      </c>
      <c r="F1474" s="95">
        <f t="shared" si="188"/>
        <v>92144.816163711643</v>
      </c>
      <c r="G1474" s="62">
        <v>29.5</v>
      </c>
      <c r="H1474" s="96">
        <f>IF($G1474&gt;$G$20,IF('Silo Levels'!$L$29="Pumping",((PI()*((($C$19+$G$20)-$G1474)*($O$20/($O$19/2)))^2*((($O$20+$G$20)-$G1474))/3)*$H$1177)+(((PI()*((($C$19+$G$20)-$G1474)*($O$20/($O$19/2)))^2*(((($C$19+$G$20)-$G1474)*($O$20/($O$19/2)))*$AZ$22))/3)*$H$1177),(((PI()*((($C$19+$G$20)-$G1474)*($O$20/($O$19/2)))^2*((($O$20+$G$20)-$G1474)/3))*$H$1177)-((PI()*((($C$19+$G$20)-$G1474)*($O$20/($O$19/2)))^2*(((($C$19+$G$20)-$G1474)*($O$20/($O$19/2)))*$AZ$22)/3)*$H$1177))),IF('Silo Levels'!$L$29="Pumping",(($D$18*$H$1177)+((PI()*(($C$21/2)^2)*($G$20-$G1474))*$H$1177))+((($D$18+$H$18)/3)*$BF$22)+(((PI()*($C$21/2)^2*(($C$21/2)*$AZ$22))/3)*$H$1177),(($D$18*$H$1177)+((PI()*(($C$21/2)^2)*($G$20-$G1474))*$H$1177))+((($D$18+$H$18)/3)*$BF$22)-(((PI()*($C$21/2)^2*(($C$21/2)*$AZ$22))/3)*$H$1177)))</f>
        <v>88246.526783042529</v>
      </c>
      <c r="I1474" s="73">
        <v>29.5</v>
      </c>
      <c r="J1474" s="95">
        <f t="shared" si="189"/>
        <v>95206.917868105127</v>
      </c>
      <c r="K1474" s="62">
        <v>29.5</v>
      </c>
      <c r="L1474" s="96">
        <f>IF($K1474&gt;$G$20,IF('Silo Levels'!$L$30="Pumping",((PI()*((($C$19+$G$20)-$K1474)*($O$20/($O$19/2)))^2*((($O$20+$G$20)-$K1474))/3)*$L$1177)+(((PI()*((($C$19+$G$20)-$K1474)*($O$20/($O$19/2)))^2*(((($C$19+$G$20)-$K1474)*($O$20/($O$19/2)))*$AZ$23))/3)*$L$1177),(((PI()*((($C$19+$G$20)-$K1474)*($O$20/($O$19/2)))^2*((($O$20+$G$20)-$K1474)/3))*$L$1177)-((PI()*((($C$19+$G$20)-$K1474)*($O$20/($O$19/2)))^2*(((($C$19+$G$20)-$K1474)*($O$20/($O$19/2)))*$AZ$23)/3)*$L$1177))),IF('Silo Levels'!$L$30="Pumping",(($D$18*$L$1177)+((PI()*(($C$21/2)^2)*($G$20-$K1474))*$L$1177))+((($D$18+$H$18)/3)*$BF$23)+(((PI()*($C$21/2)^2*(($C$21/2)*$AZ$23))/3)*$L$1177),(($D$18*$L$1177)+((PI()*(($C$21/2)^2)*($G$20-$K1474))*$L$1177))+((($D$18+$H$18)/3)*$BF$23)-(((PI()*($C$21/2)^2*(($C$21/2)*$AZ$23))/3)*$L$1177)))</f>
        <v>91177.678198162888</v>
      </c>
      <c r="M1474" s="73"/>
      <c r="N1474" s="73"/>
      <c r="O1474" s="73"/>
      <c r="P1474" s="73"/>
      <c r="Q1474" s="73"/>
      <c r="R1474" s="73"/>
      <c r="S1474" s="73"/>
      <c r="T1474" s="73"/>
      <c r="U1474" s="73"/>
      <c r="V1474" s="73"/>
      <c r="W1474" s="73"/>
      <c r="X1474" s="73"/>
      <c r="Y1474" s="73"/>
      <c r="Z1474" s="73"/>
      <c r="AA1474" s="73"/>
      <c r="AB1474" s="73"/>
      <c r="AC1474" s="73"/>
      <c r="AD1474" s="73"/>
      <c r="AE1474" s="73"/>
      <c r="AF1474" s="73"/>
      <c r="AG1474" s="73"/>
      <c r="AH1474" s="73"/>
      <c r="AI1474" s="73"/>
      <c r="AJ1474" s="73"/>
    </row>
    <row r="1475" spans="1:36" x14ac:dyDescent="0.3">
      <c r="A1475">
        <v>29.6</v>
      </c>
      <c r="B1475" s="95">
        <f t="shared" si="187"/>
        <v>90633.0706027126</v>
      </c>
      <c r="C1475" s="62">
        <v>29.6</v>
      </c>
      <c r="D1475" s="96">
        <f>IF($C1475&gt;$G$20,IF('Silo Levels'!$L$28="Pumping",((PI()*((($C$19+$G$20)-$C1475)*($O$20/($O$19/2)))^2*((($O$20+$G$20)-$C1475))/3)*$D$1177)+(((PI()*((($C$19+$G$20)-$C1475)*($O$20/($O$19/2)))^2*(((($C$19+$G$20)-$C1475)*($O$20/($O$19/2)))*$AZ$21))/3)*$D$1177),(((PI()*((($C$19+$G$20)-$C1475)*($O$20/($O$19/2)))^2*((($O$20+$G$20)-$C1475)/3))*$D$1177)-((PI()*((($C$19+$G$20)-$C1475)*($O$20/($O$19/2)))^2*(((($C$19+$G$20)-$C1475)*($O$20/($O$19/2)))*$AZ$21)/3)*$D$1177))),IF('Silo Levels'!$L$28="Pumping",(($D$18*$D$1177)+((PI()*(($C$21/2)^2)*($G$20-$C1475))*$D$1177))+((($D$18+$H$18)/3)*$BF$21)+(((PI()*($C$21/2)^2*(($C$21/2)*$AZ$21))/3)*$D$1177),(($D$18*$D$1177)+((PI()*(($C$21/2)^2)*($G$20-$C1475))*$D$1177))+((($D$18+$H$18)/3)*$BF$21)-(((PI()*($C$21/2)^2*(($C$21/2)*$AZ$21))/3)*$D$1177)))</f>
        <v>86782.908251434463</v>
      </c>
      <c r="E1475" s="73">
        <v>29.6</v>
      </c>
      <c r="F1475" s="95">
        <f t="shared" si="188"/>
        <v>91753.628936661917</v>
      </c>
      <c r="G1475" s="62">
        <v>29.6</v>
      </c>
      <c r="H1475" s="96">
        <f>IF($G1475&gt;$G$20,IF('Silo Levels'!$L$29="Pumping",((PI()*((($C$19+$G$20)-$G1475)*($O$20/($O$19/2)))^2*((($O$20+$G$20)-$G1475))/3)*$H$1177)+(((PI()*((($C$19+$G$20)-$G1475)*($O$20/($O$19/2)))^2*(((($C$19+$G$20)-$G1475)*($O$20/($O$19/2)))*$AZ$22))/3)*$H$1177),(((PI()*((($C$19+$G$20)-$G1475)*($O$20/($O$19/2)))^2*((($O$20+$G$20)-$G1475)/3))*$H$1177)-((PI()*((($C$19+$G$20)-$G1475)*($O$20/($O$19/2)))^2*(((($C$19+$G$20)-$G1475)*($O$20/($O$19/2)))*$AZ$22)/3)*$H$1177))),IF('Silo Levels'!$L$29="Pumping",(($D$18*$H$1177)+((PI()*(($C$21/2)^2)*($G$20-$G1475))*$H$1177))+((($D$18+$H$18)/3)*$BF$22)+(((PI()*($C$21/2)^2*(($C$21/2)*$AZ$22))/3)*$H$1177),(($D$18*$H$1177)+((PI()*(($C$21/2)^2)*($G$20-$G1475))*$H$1177))+((($D$18+$H$18)/3)*$BF$22)-(((PI()*($C$21/2)^2*(($C$21/2)*$AZ$22))/3)*$H$1177)))</f>
        <v>87855.339555992803</v>
      </c>
      <c r="I1475" s="73">
        <v>29.6</v>
      </c>
      <c r="J1475" s="95">
        <f t="shared" si="189"/>
        <v>94802.58998484959</v>
      </c>
      <c r="K1475" s="62">
        <v>29.6</v>
      </c>
      <c r="L1475" s="96">
        <f>IF($K1475&gt;$G$20,IF('Silo Levels'!$L$30="Pumping",((PI()*((($C$19+$G$20)-$K1475)*($O$20/($O$19/2)))^2*((($O$20+$G$20)-$K1475))/3)*$L$1177)+(((PI()*((($C$19+$G$20)-$K1475)*($O$20/($O$19/2)))^2*(((($C$19+$G$20)-$K1475)*($O$20/($O$19/2)))*$AZ$23))/3)*$L$1177),(((PI()*((($C$19+$G$20)-$K1475)*($O$20/($O$19/2)))^2*((($O$20+$G$20)-$K1475)/3))*$L$1177)-((PI()*((($C$19+$G$20)-$K1475)*($O$20/($O$19/2)))^2*(((($C$19+$G$20)-$K1475)*($O$20/($O$19/2)))*$AZ$23)/3)*$L$1177))),IF('Silo Levels'!$L$30="Pumping",(($D$18*$L$1177)+((PI()*(($C$21/2)^2)*($G$20-$K1475))*$L$1177))+((($D$18+$H$18)/3)*$BF$23)+(((PI()*($C$21/2)^2*(($C$21/2)*$AZ$23))/3)*$L$1177),(($D$18*$L$1177)+((PI()*(($C$21/2)^2)*($G$20-$K1475))*$L$1177))+((($D$18+$H$18)/3)*$BF$23)-(((PI()*($C$21/2)^2*(($C$21/2)*$AZ$23))/3)*$L$1177)))</f>
        <v>90773.350314907351</v>
      </c>
      <c r="M1475" s="73"/>
      <c r="N1475" s="73"/>
      <c r="O1475" s="73"/>
      <c r="P1475" s="73"/>
      <c r="Q1475" s="73"/>
      <c r="R1475" s="73"/>
      <c r="S1475" s="73"/>
      <c r="T1475" s="73"/>
      <c r="U1475" s="73"/>
      <c r="V1475" s="73"/>
      <c r="W1475" s="73"/>
      <c r="X1475" s="73"/>
      <c r="Y1475" s="73"/>
      <c r="Z1475" s="73"/>
      <c r="AA1475" s="73"/>
      <c r="AB1475" s="73"/>
      <c r="AC1475" s="73"/>
      <c r="AD1475" s="73"/>
      <c r="AE1475" s="73"/>
      <c r="AF1475" s="73"/>
      <c r="AG1475" s="73"/>
      <c r="AH1475" s="73"/>
      <c r="AI1475" s="73"/>
      <c r="AJ1475" s="73"/>
    </row>
    <row r="1476" spans="1:36" x14ac:dyDescent="0.3">
      <c r="A1476">
        <v>29.7</v>
      </c>
      <c r="B1476" s="95">
        <f t="shared" si="187"/>
        <v>90246.712847601768</v>
      </c>
      <c r="C1476" s="62">
        <v>29.7</v>
      </c>
      <c r="D1476" s="96">
        <f>IF($C1476&gt;$G$20,IF('Silo Levels'!$L$28="Pumping",((PI()*((($C$19+$G$20)-$C1476)*($O$20/($O$19/2)))^2*((($O$20+$G$20)-$C1476))/3)*$D$1177)+(((PI()*((($C$19+$G$20)-$C1476)*($O$20/($O$19/2)))^2*(((($C$19+$G$20)-$C1476)*($O$20/($O$19/2)))*$AZ$21))/3)*$D$1177),(((PI()*((($C$19+$G$20)-$C1476)*($O$20/($O$19/2)))^2*((($O$20+$G$20)-$C1476)/3))*$D$1177)-((PI()*((($C$19+$G$20)-$C1476)*($O$20/($O$19/2)))^2*(((($C$19+$G$20)-$C1476)*($O$20/($O$19/2)))*$AZ$21)/3)*$D$1177))),IF('Silo Levels'!$L$28="Pumping",(($D$18*$D$1177)+((PI()*(($C$21/2)^2)*($G$20-$C1476))*$D$1177))+((($D$18+$H$18)/3)*$BF$21)+(((PI()*($C$21/2)^2*(($C$21/2)*$AZ$21))/3)*$D$1177),(($D$18*$D$1177)+((PI()*(($C$21/2)^2)*($G$20-$C1476))*$D$1177))+((($D$18+$H$18)/3)*$BF$21)-(((PI()*($C$21/2)^2*(($C$21/2)*$AZ$21))/3)*$D$1177)))</f>
        <v>86396.550496323631</v>
      </c>
      <c r="E1476" s="73">
        <v>29.7</v>
      </c>
      <c r="F1476" s="95">
        <f t="shared" si="188"/>
        <v>91362.441709612191</v>
      </c>
      <c r="G1476" s="62">
        <v>29.7</v>
      </c>
      <c r="H1476" s="96">
        <f>IF($G1476&gt;$G$20,IF('Silo Levels'!$L$29="Pumping",((PI()*((($C$19+$G$20)-$G1476)*($O$20/($O$19/2)))^2*((($O$20+$G$20)-$G1476))/3)*$H$1177)+(((PI()*((($C$19+$G$20)-$G1476)*($O$20/($O$19/2)))^2*(((($C$19+$G$20)-$G1476)*($O$20/($O$19/2)))*$AZ$22))/3)*$H$1177),(((PI()*((($C$19+$G$20)-$G1476)*($O$20/($O$19/2)))^2*((($O$20+$G$20)-$G1476)/3))*$H$1177)-((PI()*((($C$19+$G$20)-$G1476)*($O$20/($O$19/2)))^2*(((($C$19+$G$20)-$G1476)*($O$20/($O$19/2)))*$AZ$22)/3)*$H$1177))),IF('Silo Levels'!$L$29="Pumping",(($D$18*$H$1177)+((PI()*(($C$21/2)^2)*($G$20-$G1476))*$H$1177))+((($D$18+$H$18)/3)*$BF$22)+(((PI()*($C$21/2)^2*(($C$21/2)*$AZ$22))/3)*$H$1177),(($D$18*$H$1177)+((PI()*(($C$21/2)^2)*($G$20-$G1476))*$H$1177))+((($D$18+$H$18)/3)*$BF$22)-(((PI()*($C$21/2)^2*(($C$21/2)*$AZ$22))/3)*$H$1177)))</f>
        <v>87464.152328943077</v>
      </c>
      <c r="I1476" s="73">
        <v>29.7</v>
      </c>
      <c r="J1476" s="95">
        <f t="shared" si="189"/>
        <v>94398.262101594068</v>
      </c>
      <c r="K1476" s="62">
        <v>29.7</v>
      </c>
      <c r="L1476" s="96">
        <f>IF($K1476&gt;$G$20,IF('Silo Levels'!$L$30="Pumping",((PI()*((($C$19+$G$20)-$K1476)*($O$20/($O$19/2)))^2*((($O$20+$G$20)-$K1476))/3)*$L$1177)+(((PI()*((($C$19+$G$20)-$K1476)*($O$20/($O$19/2)))^2*(((($C$19+$G$20)-$K1476)*($O$20/($O$19/2)))*$AZ$23))/3)*$L$1177),(((PI()*((($C$19+$G$20)-$K1476)*($O$20/($O$19/2)))^2*((($O$20+$G$20)-$K1476)/3))*$L$1177)-((PI()*((($C$19+$G$20)-$K1476)*($O$20/($O$19/2)))^2*(((($C$19+$G$20)-$K1476)*($O$20/($O$19/2)))*$AZ$23)/3)*$L$1177))),IF('Silo Levels'!$L$30="Pumping",(($D$18*$L$1177)+((PI()*(($C$21/2)^2)*($G$20-$K1476))*$L$1177))+((($D$18+$H$18)/3)*$BF$23)+(((PI()*($C$21/2)^2*(($C$21/2)*$AZ$23))/3)*$L$1177),(($D$18*$L$1177)+((PI()*(($C$21/2)^2)*($G$20-$K1476))*$L$1177))+((($D$18+$H$18)/3)*$BF$23)-(((PI()*($C$21/2)^2*(($C$21/2)*$AZ$23))/3)*$L$1177)))</f>
        <v>90369.022431651829</v>
      </c>
      <c r="M1476" s="73"/>
      <c r="N1476" s="73"/>
      <c r="O1476" s="73"/>
      <c r="P1476" s="73"/>
      <c r="Q1476" s="73"/>
      <c r="R1476" s="73"/>
      <c r="S1476" s="73"/>
      <c r="T1476" s="73"/>
      <c r="U1476" s="73"/>
      <c r="V1476" s="73"/>
      <c r="W1476" s="73"/>
      <c r="X1476" s="73"/>
      <c r="Y1476" s="73"/>
      <c r="Z1476" s="73"/>
      <c r="AA1476" s="73"/>
      <c r="AB1476" s="73"/>
      <c r="AC1476" s="73"/>
      <c r="AD1476" s="73"/>
      <c r="AE1476" s="73"/>
      <c r="AF1476" s="73"/>
      <c r="AG1476" s="73"/>
      <c r="AH1476" s="73"/>
      <c r="AI1476" s="73"/>
      <c r="AJ1476" s="73"/>
    </row>
    <row r="1477" spans="1:36" x14ac:dyDescent="0.3">
      <c r="A1477">
        <v>29.8</v>
      </c>
      <c r="B1477" s="95">
        <f t="shared" si="187"/>
        <v>89860.355092490921</v>
      </c>
      <c r="C1477" s="62">
        <v>29.8</v>
      </c>
      <c r="D1477" s="96">
        <f>IF($C1477&gt;$G$20,IF('Silo Levels'!$L$28="Pumping",((PI()*((($C$19+$G$20)-$C1477)*($O$20/($O$19/2)))^2*((($O$20+$G$20)-$C1477))/3)*$D$1177)+(((PI()*((($C$19+$G$20)-$C1477)*($O$20/($O$19/2)))^2*(((($C$19+$G$20)-$C1477)*($O$20/($O$19/2)))*$AZ$21))/3)*$D$1177),(((PI()*((($C$19+$G$20)-$C1477)*($O$20/($O$19/2)))^2*((($O$20+$G$20)-$C1477)/3))*$D$1177)-((PI()*((($C$19+$G$20)-$C1477)*($O$20/($O$19/2)))^2*(((($C$19+$G$20)-$C1477)*($O$20/($O$19/2)))*$AZ$21)/3)*$D$1177))),IF('Silo Levels'!$L$28="Pumping",(($D$18*$D$1177)+((PI()*(($C$21/2)^2)*($G$20-$C1477))*$D$1177))+((($D$18+$H$18)/3)*$BF$21)+(((PI()*($C$21/2)^2*(($C$21/2)*$AZ$21))/3)*$D$1177),(($D$18*$D$1177)+((PI()*(($C$21/2)^2)*($G$20-$C1477))*$D$1177))+((($D$18+$H$18)/3)*$BF$21)-(((PI()*($C$21/2)^2*(($C$21/2)*$AZ$21))/3)*$D$1177)))</f>
        <v>86010.192741212784</v>
      </c>
      <c r="E1477" s="73">
        <v>29.8</v>
      </c>
      <c r="F1477" s="95">
        <f t="shared" si="188"/>
        <v>90971.254482562465</v>
      </c>
      <c r="G1477" s="62">
        <v>29.8</v>
      </c>
      <c r="H1477" s="96">
        <f>IF($G1477&gt;$G$20,IF('Silo Levels'!$L$29="Pumping",((PI()*((($C$19+$G$20)-$G1477)*($O$20/($O$19/2)))^2*((($O$20+$G$20)-$G1477))/3)*$H$1177)+(((PI()*((($C$19+$G$20)-$G1477)*($O$20/($O$19/2)))^2*(((($C$19+$G$20)-$G1477)*($O$20/($O$19/2)))*$AZ$22))/3)*$H$1177),(((PI()*((($C$19+$G$20)-$G1477)*($O$20/($O$19/2)))^2*((($O$20+$G$20)-$G1477)/3))*$H$1177)-((PI()*((($C$19+$G$20)-$G1477)*($O$20/($O$19/2)))^2*(((($C$19+$G$20)-$G1477)*($O$20/($O$19/2)))*$AZ$22)/3)*$H$1177))),IF('Silo Levels'!$L$29="Pumping",(($D$18*$H$1177)+((PI()*(($C$21/2)^2)*($G$20-$G1477))*$H$1177))+((($D$18+$H$18)/3)*$BF$22)+(((PI()*($C$21/2)^2*(($C$21/2)*$AZ$22))/3)*$H$1177),(($D$18*$H$1177)+((PI()*(($C$21/2)^2)*($G$20-$G1477))*$H$1177))+((($D$18+$H$18)/3)*$BF$22)-(((PI()*($C$21/2)^2*(($C$21/2)*$AZ$22))/3)*$H$1177)))</f>
        <v>87072.965101893351</v>
      </c>
      <c r="I1477" s="73">
        <v>29.8</v>
      </c>
      <c r="J1477" s="95">
        <f t="shared" si="189"/>
        <v>93993.934218338531</v>
      </c>
      <c r="K1477" s="62">
        <v>29.8</v>
      </c>
      <c r="L1477" s="96">
        <f>IF($K1477&gt;$G$20,IF('Silo Levels'!$L$30="Pumping",((PI()*((($C$19+$G$20)-$K1477)*($O$20/($O$19/2)))^2*((($O$20+$G$20)-$K1477))/3)*$L$1177)+(((PI()*((($C$19+$G$20)-$K1477)*($O$20/($O$19/2)))^2*(((($C$19+$G$20)-$K1477)*($O$20/($O$19/2)))*$AZ$23))/3)*$L$1177),(((PI()*((($C$19+$G$20)-$K1477)*($O$20/($O$19/2)))^2*((($O$20+$G$20)-$K1477)/3))*$L$1177)-((PI()*((($C$19+$G$20)-$K1477)*($O$20/($O$19/2)))^2*(((($C$19+$G$20)-$K1477)*($O$20/($O$19/2)))*$AZ$23)/3)*$L$1177))),IF('Silo Levels'!$L$30="Pumping",(($D$18*$L$1177)+((PI()*(($C$21/2)^2)*($G$20-$K1477))*$L$1177))+((($D$18+$H$18)/3)*$BF$23)+(((PI()*($C$21/2)^2*(($C$21/2)*$AZ$23))/3)*$L$1177),(($D$18*$L$1177)+((PI()*(($C$21/2)^2)*($G$20-$K1477))*$L$1177))+((($D$18+$H$18)/3)*$BF$23)-(((PI()*($C$21/2)^2*(($C$21/2)*$AZ$23))/3)*$L$1177)))</f>
        <v>89964.694548396292</v>
      </c>
      <c r="M1477" s="73"/>
      <c r="N1477" s="73"/>
      <c r="O1477" s="73"/>
      <c r="P1477" s="73"/>
      <c r="Q1477" s="73"/>
      <c r="R1477" s="73"/>
      <c r="S1477" s="73"/>
      <c r="T1477" s="73"/>
      <c r="U1477" s="73"/>
      <c r="V1477" s="73"/>
      <c r="W1477" s="73"/>
      <c r="X1477" s="73"/>
      <c r="Y1477" s="73"/>
      <c r="Z1477" s="73"/>
      <c r="AA1477" s="73"/>
      <c r="AB1477" s="73"/>
      <c r="AC1477" s="73"/>
      <c r="AD1477" s="73"/>
      <c r="AE1477" s="73"/>
      <c r="AF1477" s="73"/>
      <c r="AG1477" s="73"/>
      <c r="AH1477" s="73"/>
      <c r="AI1477" s="73"/>
      <c r="AJ1477" s="73"/>
    </row>
    <row r="1478" spans="1:36" x14ac:dyDescent="0.3">
      <c r="A1478">
        <v>29.9</v>
      </c>
      <c r="B1478" s="95">
        <f t="shared" si="187"/>
        <v>89473.997337380104</v>
      </c>
      <c r="C1478" s="62">
        <v>29.9</v>
      </c>
      <c r="D1478" s="96">
        <f>IF($C1478&gt;$G$20,IF('Silo Levels'!$L$28="Pumping",((PI()*((($C$19+$G$20)-$C1478)*($O$20/($O$19/2)))^2*((($O$20+$G$20)-$C1478))/3)*$D$1177)+(((PI()*((($C$19+$G$20)-$C1478)*($O$20/($O$19/2)))^2*(((($C$19+$G$20)-$C1478)*($O$20/($O$19/2)))*$AZ$21))/3)*$D$1177),(((PI()*((($C$19+$G$20)-$C1478)*($O$20/($O$19/2)))^2*((($O$20+$G$20)-$C1478)/3))*$D$1177)-((PI()*((($C$19+$G$20)-$C1478)*($O$20/($O$19/2)))^2*(((($C$19+$G$20)-$C1478)*($O$20/($O$19/2)))*$AZ$21)/3)*$D$1177))),IF('Silo Levels'!$L$28="Pumping",(($D$18*$D$1177)+((PI()*(($C$21/2)^2)*($G$20-$C1478))*$D$1177))+((($D$18+$H$18)/3)*$BF$21)+(((PI()*($C$21/2)^2*(($C$21/2)*$AZ$21))/3)*$D$1177),(($D$18*$D$1177)+((PI()*(($C$21/2)^2)*($G$20-$C1478))*$D$1177))+((($D$18+$H$18)/3)*$BF$21)-(((PI()*($C$21/2)^2*(($C$21/2)*$AZ$21))/3)*$D$1177)))</f>
        <v>85623.834986101967</v>
      </c>
      <c r="E1478" s="73">
        <v>29.9</v>
      </c>
      <c r="F1478" s="95">
        <f t="shared" si="188"/>
        <v>90580.067255512768</v>
      </c>
      <c r="G1478" s="62">
        <v>29.9</v>
      </c>
      <c r="H1478" s="96">
        <f>IF($G1478&gt;$G$20,IF('Silo Levels'!$L$29="Pumping",((PI()*((($C$19+$G$20)-$G1478)*($O$20/($O$19/2)))^2*((($O$20+$G$20)-$G1478))/3)*$H$1177)+(((PI()*((($C$19+$G$20)-$G1478)*($O$20/($O$19/2)))^2*(((($C$19+$G$20)-$G1478)*($O$20/($O$19/2)))*$AZ$22))/3)*$H$1177),(((PI()*((($C$19+$G$20)-$G1478)*($O$20/($O$19/2)))^2*((($O$20+$G$20)-$G1478)/3))*$H$1177)-((PI()*((($C$19+$G$20)-$G1478)*($O$20/($O$19/2)))^2*(((($C$19+$G$20)-$G1478)*($O$20/($O$19/2)))*$AZ$22)/3)*$H$1177))),IF('Silo Levels'!$L$29="Pumping",(($D$18*$H$1177)+((PI()*(($C$21/2)^2)*($G$20-$G1478))*$H$1177))+((($D$18+$H$18)/3)*$BF$22)+(((PI()*($C$21/2)^2*(($C$21/2)*$AZ$22))/3)*$H$1177),(($D$18*$H$1177)+((PI()*(($C$21/2)^2)*($G$20-$G1478))*$H$1177))+((($D$18+$H$18)/3)*$BF$22)-(((PI()*($C$21/2)^2*(($C$21/2)*$AZ$22))/3)*$H$1177)))</f>
        <v>86681.777874843654</v>
      </c>
      <c r="I1478" s="73">
        <v>29.9</v>
      </c>
      <c r="J1478" s="95">
        <f t="shared" si="189"/>
        <v>93589.606335083023</v>
      </c>
      <c r="K1478" s="62">
        <v>29.9</v>
      </c>
      <c r="L1478" s="96">
        <f>IF($K1478&gt;$G$20,IF('Silo Levels'!$L$30="Pumping",((PI()*((($C$19+$G$20)-$K1478)*($O$20/($O$19/2)))^2*((($O$20+$G$20)-$K1478))/3)*$L$1177)+(((PI()*((($C$19+$G$20)-$K1478)*($O$20/($O$19/2)))^2*(((($C$19+$G$20)-$K1478)*($O$20/($O$19/2)))*$AZ$23))/3)*$L$1177),(((PI()*((($C$19+$G$20)-$K1478)*($O$20/($O$19/2)))^2*((($O$20+$G$20)-$K1478)/3))*$L$1177)-((PI()*((($C$19+$G$20)-$K1478)*($O$20/($O$19/2)))^2*(((($C$19+$G$20)-$K1478)*($O$20/($O$19/2)))*$AZ$23)/3)*$L$1177))),IF('Silo Levels'!$L$30="Pumping",(($D$18*$L$1177)+((PI()*(($C$21/2)^2)*($G$20-$K1478))*$L$1177))+((($D$18+$H$18)/3)*$BF$23)+(((PI()*($C$21/2)^2*(($C$21/2)*$AZ$23))/3)*$L$1177),(($D$18*$L$1177)+((PI()*(($C$21/2)^2)*($G$20-$K1478))*$L$1177))+((($D$18+$H$18)/3)*$BF$23)-(((PI()*($C$21/2)^2*(($C$21/2)*$AZ$23))/3)*$L$1177)))</f>
        <v>89560.366665140784</v>
      </c>
      <c r="M1478" s="73"/>
      <c r="N1478" s="73"/>
      <c r="O1478" s="73"/>
      <c r="P1478" s="73"/>
      <c r="Q1478" s="73"/>
      <c r="R1478" s="73"/>
      <c r="S1478" s="73"/>
      <c r="T1478" s="73"/>
      <c r="U1478" s="73"/>
      <c r="V1478" s="73"/>
      <c r="W1478" s="73"/>
      <c r="X1478" s="73"/>
      <c r="Y1478" s="73"/>
      <c r="Z1478" s="73"/>
      <c r="AA1478" s="73"/>
      <c r="AB1478" s="73"/>
      <c r="AC1478" s="73"/>
      <c r="AD1478" s="73"/>
      <c r="AE1478" s="73"/>
      <c r="AF1478" s="73"/>
      <c r="AG1478" s="73"/>
      <c r="AH1478" s="73"/>
      <c r="AI1478" s="73"/>
      <c r="AJ1478" s="73"/>
    </row>
    <row r="1479" spans="1:36" x14ac:dyDescent="0.3">
      <c r="A1479">
        <v>30</v>
      </c>
      <c r="B1479" s="95">
        <f t="shared" si="187"/>
        <v>89087.639582269258</v>
      </c>
      <c r="C1479" s="62">
        <v>30</v>
      </c>
      <c r="D1479" s="96">
        <f>IF($C1479&gt;$G$20,IF('Silo Levels'!$L$28="Pumping",((PI()*((($C$19+$G$20)-$C1479)*($O$20/($O$19/2)))^2*((($O$20+$G$20)-$C1479))/3)*$D$1177)+(((PI()*((($C$19+$G$20)-$C1479)*($O$20/($O$19/2)))^2*(((($C$19+$G$20)-$C1479)*($O$20/($O$19/2)))*$AZ$21))/3)*$D$1177),(((PI()*((($C$19+$G$20)-$C1479)*($O$20/($O$19/2)))^2*((($O$20+$G$20)-$C1479)/3))*$D$1177)-((PI()*((($C$19+$G$20)-$C1479)*($O$20/($O$19/2)))^2*(((($C$19+$G$20)-$C1479)*($O$20/($O$19/2)))*$AZ$21)/3)*$D$1177))),IF('Silo Levels'!$L$28="Pumping",(($D$18*$D$1177)+((PI()*(($C$21/2)^2)*($G$20-$C1479))*$D$1177))+((($D$18+$H$18)/3)*$BF$21)+(((PI()*($C$21/2)^2*(($C$21/2)*$AZ$21))/3)*$D$1177),(($D$18*$D$1177)+((PI()*(($C$21/2)^2)*($G$20-$C1479))*$D$1177))+((($D$18+$H$18)/3)*$BF$21)-(((PI()*($C$21/2)^2*(($C$21/2)*$AZ$21))/3)*$D$1177)))</f>
        <v>85237.47723099112</v>
      </c>
      <c r="E1479" s="73">
        <v>30</v>
      </c>
      <c r="F1479" s="95">
        <f t="shared" si="188"/>
        <v>90188.880028463027</v>
      </c>
      <c r="G1479" s="62">
        <v>30</v>
      </c>
      <c r="H1479" s="96">
        <f>IF($G1479&gt;$G$20,IF('Silo Levels'!$L$29="Pumping",((PI()*((($C$19+$G$20)-$G1479)*($O$20/($O$19/2)))^2*((($O$20+$G$20)-$G1479))/3)*$H$1177)+(((PI()*((($C$19+$G$20)-$G1479)*($O$20/($O$19/2)))^2*(((($C$19+$G$20)-$G1479)*($O$20/($O$19/2)))*$AZ$22))/3)*$H$1177),(((PI()*((($C$19+$G$20)-$G1479)*($O$20/($O$19/2)))^2*((($O$20+$G$20)-$G1479)/3))*$H$1177)-((PI()*((($C$19+$G$20)-$G1479)*($O$20/($O$19/2)))^2*(((($C$19+$G$20)-$G1479)*($O$20/($O$19/2)))*$AZ$22)/3)*$H$1177))),IF('Silo Levels'!$L$29="Pumping",(($D$18*$H$1177)+((PI()*(($C$21/2)^2)*($G$20-$G1479))*$H$1177))+((($D$18+$H$18)/3)*$BF$22)+(((PI()*($C$21/2)^2*(($C$21/2)*$AZ$22))/3)*$H$1177),(($D$18*$H$1177)+((PI()*(($C$21/2)^2)*($G$20-$G1479))*$H$1177))+((($D$18+$H$18)/3)*$BF$22)-(((PI()*($C$21/2)^2*(($C$21/2)*$AZ$22))/3)*$H$1177)))</f>
        <v>86290.590647793913</v>
      </c>
      <c r="I1479" s="73">
        <v>30</v>
      </c>
      <c r="J1479" s="95">
        <f t="shared" si="189"/>
        <v>93185.278451827486</v>
      </c>
      <c r="K1479" s="62">
        <v>30</v>
      </c>
      <c r="L1479" s="96">
        <f>IF($K1479&gt;$G$20,IF('Silo Levels'!$L$30="Pumping",((PI()*((($C$19+$G$20)-$K1479)*($O$20/($O$19/2)))^2*((($O$20+$G$20)-$K1479))/3)*$L$1177)+(((PI()*((($C$19+$G$20)-$K1479)*($O$20/($O$19/2)))^2*(((($C$19+$G$20)-$K1479)*($O$20/($O$19/2)))*$AZ$23))/3)*$L$1177),(((PI()*((($C$19+$G$20)-$K1479)*($O$20/($O$19/2)))^2*((($O$20+$G$20)-$K1479)/3))*$L$1177)-((PI()*((($C$19+$G$20)-$K1479)*($O$20/($O$19/2)))^2*(((($C$19+$G$20)-$K1479)*($O$20/($O$19/2)))*$AZ$23)/3)*$L$1177))),IF('Silo Levels'!$L$30="Pumping",(($D$18*$L$1177)+((PI()*(($C$21/2)^2)*($G$20-$K1479))*$L$1177))+((($D$18+$H$18)/3)*$BF$23)+(((PI()*($C$21/2)^2*(($C$21/2)*$AZ$23))/3)*$L$1177),(($D$18*$L$1177)+((PI()*(($C$21/2)^2)*($G$20-$K1479))*$L$1177))+((($D$18+$H$18)/3)*$BF$23)-(((PI()*($C$21/2)^2*(($C$21/2)*$AZ$23))/3)*$L$1177)))</f>
        <v>89156.038781885247</v>
      </c>
      <c r="M1479" s="73"/>
      <c r="N1479" s="73"/>
      <c r="O1479" s="73"/>
      <c r="P1479" s="73"/>
      <c r="Q1479" s="73"/>
      <c r="R1479" s="73"/>
      <c r="S1479" s="73"/>
      <c r="T1479" s="73"/>
      <c r="U1479" s="73"/>
      <c r="V1479" s="73"/>
      <c r="W1479" s="73"/>
      <c r="X1479" s="73"/>
      <c r="Y1479" s="73"/>
      <c r="Z1479" s="73"/>
      <c r="AA1479" s="73"/>
      <c r="AB1479" s="73"/>
      <c r="AC1479" s="73"/>
      <c r="AD1479" s="73"/>
      <c r="AE1479" s="73"/>
      <c r="AF1479" s="73"/>
      <c r="AG1479" s="73"/>
      <c r="AH1479" s="73"/>
      <c r="AI1479" s="73"/>
      <c r="AJ1479" s="73"/>
    </row>
    <row r="1480" spans="1:36" x14ac:dyDescent="0.3">
      <c r="A1480">
        <v>30.1</v>
      </c>
      <c r="B1480" s="95">
        <f t="shared" si="187"/>
        <v>88701.281827158411</v>
      </c>
      <c r="C1480" s="62">
        <v>30.1</v>
      </c>
      <c r="D1480" s="96">
        <f>IF($C1480&gt;$G$20,IF('Silo Levels'!$L$28="Pumping",((PI()*((($C$19+$G$20)-$C1480)*($O$20/($O$19/2)))^2*((($O$20+$G$20)-$C1480))/3)*$D$1177)+(((PI()*((($C$19+$G$20)-$C1480)*($O$20/($O$19/2)))^2*(((($C$19+$G$20)-$C1480)*($O$20/($O$19/2)))*$AZ$21))/3)*$D$1177),(((PI()*((($C$19+$G$20)-$C1480)*($O$20/($O$19/2)))^2*((($O$20+$G$20)-$C1480)/3))*$D$1177)-((PI()*((($C$19+$G$20)-$C1480)*($O$20/($O$19/2)))^2*(((($C$19+$G$20)-$C1480)*($O$20/($O$19/2)))*$AZ$21)/3)*$D$1177))),IF('Silo Levels'!$L$28="Pumping",(($D$18*$D$1177)+((PI()*(($C$21/2)^2)*($G$20-$C1480))*$D$1177))+((($D$18+$H$18)/3)*$BF$21)+(((PI()*($C$21/2)^2*(($C$21/2)*$AZ$21))/3)*$D$1177),(($D$18*$D$1177)+((PI()*(($C$21/2)^2)*($G$20-$C1480))*$D$1177))+((($D$18+$H$18)/3)*$BF$21)-(((PI()*($C$21/2)^2*(($C$21/2)*$AZ$21))/3)*$D$1177)))</f>
        <v>84851.119475880274</v>
      </c>
      <c r="E1480" s="73">
        <v>30.1</v>
      </c>
      <c r="F1480" s="95">
        <f t="shared" si="188"/>
        <v>89797.692801413301</v>
      </c>
      <c r="G1480" s="62">
        <v>30.1</v>
      </c>
      <c r="H1480" s="96">
        <f>IF($G1480&gt;$G$20,IF('Silo Levels'!$L$29="Pumping",((PI()*((($C$19+$G$20)-$G1480)*($O$20/($O$19/2)))^2*((($O$20+$G$20)-$G1480))/3)*$H$1177)+(((PI()*((($C$19+$G$20)-$G1480)*($O$20/($O$19/2)))^2*(((($C$19+$G$20)-$G1480)*($O$20/($O$19/2)))*$AZ$22))/3)*$H$1177),(((PI()*((($C$19+$G$20)-$G1480)*($O$20/($O$19/2)))^2*((($O$20+$G$20)-$G1480)/3))*$H$1177)-((PI()*((($C$19+$G$20)-$G1480)*($O$20/($O$19/2)))^2*(((($C$19+$G$20)-$G1480)*($O$20/($O$19/2)))*$AZ$22)/3)*$H$1177))),IF('Silo Levels'!$L$29="Pumping",(($D$18*$H$1177)+((PI()*(($C$21/2)^2)*($G$20-$G1480))*$H$1177))+((($D$18+$H$18)/3)*$BF$22)+(((PI()*($C$21/2)^2*(($C$21/2)*$AZ$22))/3)*$H$1177),(($D$18*$H$1177)+((PI()*(($C$21/2)^2)*($G$20-$G1480))*$H$1177))+((($D$18+$H$18)/3)*$BF$22)-(((PI()*($C$21/2)^2*(($C$21/2)*$AZ$22))/3)*$H$1177)))</f>
        <v>85899.403420744187</v>
      </c>
      <c r="I1480" s="73">
        <v>30.1</v>
      </c>
      <c r="J1480" s="95">
        <f t="shared" si="189"/>
        <v>92780.950568571949</v>
      </c>
      <c r="K1480" s="62">
        <v>30.1</v>
      </c>
      <c r="L1480" s="96">
        <f>IF($K1480&gt;$G$20,IF('Silo Levels'!$L$30="Pumping",((PI()*((($C$19+$G$20)-$K1480)*($O$20/($O$19/2)))^2*((($O$20+$G$20)-$K1480))/3)*$L$1177)+(((PI()*((($C$19+$G$20)-$K1480)*($O$20/($O$19/2)))^2*(((($C$19+$G$20)-$K1480)*($O$20/($O$19/2)))*$AZ$23))/3)*$L$1177),(((PI()*((($C$19+$G$20)-$K1480)*($O$20/($O$19/2)))^2*((($O$20+$G$20)-$K1480)/3))*$L$1177)-((PI()*((($C$19+$G$20)-$K1480)*($O$20/($O$19/2)))^2*(((($C$19+$G$20)-$K1480)*($O$20/($O$19/2)))*$AZ$23)/3)*$L$1177))),IF('Silo Levels'!$L$30="Pumping",(($D$18*$L$1177)+((PI()*(($C$21/2)^2)*($G$20-$K1480))*$L$1177))+((($D$18+$H$18)/3)*$BF$23)+(((PI()*($C$21/2)^2*(($C$21/2)*$AZ$23))/3)*$L$1177),(($D$18*$L$1177)+((PI()*(($C$21/2)^2)*($G$20-$K1480))*$L$1177))+((($D$18+$H$18)/3)*$BF$23)-(((PI()*($C$21/2)^2*(($C$21/2)*$AZ$23))/3)*$L$1177)))</f>
        <v>88751.71089862971</v>
      </c>
      <c r="M1480" s="73"/>
      <c r="N1480" s="73"/>
      <c r="O1480" s="73"/>
      <c r="P1480" s="73"/>
      <c r="Q1480" s="73"/>
      <c r="R1480" s="73"/>
      <c r="S1480" s="73"/>
      <c r="T1480" s="73"/>
      <c r="U1480" s="73"/>
      <c r="V1480" s="73"/>
      <c r="W1480" s="73"/>
      <c r="X1480" s="73"/>
      <c r="Y1480" s="73"/>
      <c r="Z1480" s="73"/>
      <c r="AA1480" s="73"/>
      <c r="AB1480" s="73"/>
      <c r="AC1480" s="73"/>
      <c r="AD1480" s="73"/>
      <c r="AE1480" s="73"/>
      <c r="AF1480" s="73"/>
      <c r="AG1480" s="73"/>
      <c r="AH1480" s="73"/>
      <c r="AI1480" s="73"/>
      <c r="AJ1480" s="73"/>
    </row>
    <row r="1481" spans="1:36" x14ac:dyDescent="0.3">
      <c r="A1481">
        <v>30.2</v>
      </c>
      <c r="B1481" s="95">
        <f t="shared" si="187"/>
        <v>88314.924072047579</v>
      </c>
      <c r="C1481" s="62">
        <v>30.2</v>
      </c>
      <c r="D1481" s="96">
        <f>IF($C1481&gt;$G$20,IF('Silo Levels'!$L$28="Pumping",((PI()*((($C$19+$G$20)-$C1481)*($O$20/($O$19/2)))^2*((($O$20+$G$20)-$C1481))/3)*$D$1177)+(((PI()*((($C$19+$G$20)-$C1481)*($O$20/($O$19/2)))^2*(((($C$19+$G$20)-$C1481)*($O$20/($O$19/2)))*$AZ$21))/3)*$D$1177),(((PI()*((($C$19+$G$20)-$C1481)*($O$20/($O$19/2)))^2*((($O$20+$G$20)-$C1481)/3))*$D$1177)-((PI()*((($C$19+$G$20)-$C1481)*($O$20/($O$19/2)))^2*(((($C$19+$G$20)-$C1481)*($O$20/($O$19/2)))*$AZ$21)/3)*$D$1177))),IF('Silo Levels'!$L$28="Pumping",(($D$18*$D$1177)+((PI()*(($C$21/2)^2)*($G$20-$C1481))*$D$1177))+((($D$18+$H$18)/3)*$BF$21)+(((PI()*($C$21/2)^2*(($C$21/2)*$AZ$21))/3)*$D$1177),(($D$18*$D$1177)+((PI()*(($C$21/2)^2)*($G$20-$C1481))*$D$1177))+((($D$18+$H$18)/3)*$BF$21)-(((PI()*($C$21/2)^2*(($C$21/2)*$AZ$21))/3)*$D$1177)))</f>
        <v>84464.761720769442</v>
      </c>
      <c r="E1481" s="73">
        <v>30.2</v>
      </c>
      <c r="F1481" s="95">
        <f t="shared" si="188"/>
        <v>89406.505574363575</v>
      </c>
      <c r="G1481" s="62">
        <v>30.2</v>
      </c>
      <c r="H1481" s="96">
        <f>IF($G1481&gt;$G$20,IF('Silo Levels'!$L$29="Pumping",((PI()*((($C$19+$G$20)-$G1481)*($O$20/($O$19/2)))^2*((($O$20+$G$20)-$G1481))/3)*$H$1177)+(((PI()*((($C$19+$G$20)-$G1481)*($O$20/($O$19/2)))^2*(((($C$19+$G$20)-$G1481)*($O$20/($O$19/2)))*$AZ$22))/3)*$H$1177),(((PI()*((($C$19+$G$20)-$G1481)*($O$20/($O$19/2)))^2*((($O$20+$G$20)-$G1481)/3))*$H$1177)-((PI()*((($C$19+$G$20)-$G1481)*($O$20/($O$19/2)))^2*(((($C$19+$G$20)-$G1481)*($O$20/($O$19/2)))*$AZ$22)/3)*$H$1177))),IF('Silo Levels'!$L$29="Pumping",(($D$18*$H$1177)+((PI()*(($C$21/2)^2)*($G$20-$G1481))*$H$1177))+((($D$18+$H$18)/3)*$BF$22)+(((PI()*($C$21/2)^2*(($C$21/2)*$AZ$22))/3)*$H$1177),(($D$18*$H$1177)+((PI()*(($C$21/2)^2)*($G$20-$G1481))*$H$1177))+((($D$18+$H$18)/3)*$BF$22)-(((PI()*($C$21/2)^2*(($C$21/2)*$AZ$22))/3)*$H$1177)))</f>
        <v>85508.216193694461</v>
      </c>
      <c r="I1481" s="73">
        <v>30.2</v>
      </c>
      <c r="J1481" s="95">
        <f t="shared" si="189"/>
        <v>92376.622685316426</v>
      </c>
      <c r="K1481" s="62">
        <v>30.2</v>
      </c>
      <c r="L1481" s="96">
        <f>IF($K1481&gt;$G$20,IF('Silo Levels'!$L$30="Pumping",((PI()*((($C$19+$G$20)-$K1481)*($O$20/($O$19/2)))^2*((($O$20+$G$20)-$K1481))/3)*$L$1177)+(((PI()*((($C$19+$G$20)-$K1481)*($O$20/($O$19/2)))^2*(((($C$19+$G$20)-$K1481)*($O$20/($O$19/2)))*$AZ$23))/3)*$L$1177),(((PI()*((($C$19+$G$20)-$K1481)*($O$20/($O$19/2)))^2*((($O$20+$G$20)-$K1481)/3))*$L$1177)-((PI()*((($C$19+$G$20)-$K1481)*($O$20/($O$19/2)))^2*(((($C$19+$G$20)-$K1481)*($O$20/($O$19/2)))*$AZ$23)/3)*$L$1177))),IF('Silo Levels'!$L$30="Pumping",(($D$18*$L$1177)+((PI()*(($C$21/2)^2)*($G$20-$K1481))*$L$1177))+((($D$18+$H$18)/3)*$BF$23)+(((PI()*($C$21/2)^2*(($C$21/2)*$AZ$23))/3)*$L$1177),(($D$18*$L$1177)+((PI()*(($C$21/2)^2)*($G$20-$K1481))*$L$1177))+((($D$18+$H$18)/3)*$BF$23)-(((PI()*($C$21/2)^2*(($C$21/2)*$AZ$23))/3)*$L$1177)))</f>
        <v>88347.383015374187</v>
      </c>
      <c r="M1481" s="73"/>
      <c r="N1481" s="73"/>
      <c r="O1481" s="73"/>
      <c r="P1481" s="73"/>
      <c r="Q1481" s="73"/>
      <c r="R1481" s="73"/>
      <c r="S1481" s="73"/>
      <c r="T1481" s="73"/>
      <c r="U1481" s="73"/>
      <c r="V1481" s="73"/>
      <c r="W1481" s="73"/>
      <c r="X1481" s="73"/>
      <c r="Y1481" s="73"/>
      <c r="Z1481" s="73"/>
      <c r="AA1481" s="73"/>
      <c r="AB1481" s="73"/>
      <c r="AC1481" s="73"/>
      <c r="AD1481" s="73"/>
      <c r="AE1481" s="73"/>
      <c r="AF1481" s="73"/>
      <c r="AG1481" s="73"/>
      <c r="AH1481" s="73"/>
      <c r="AI1481" s="73"/>
      <c r="AJ1481" s="73"/>
    </row>
    <row r="1482" spans="1:36" x14ac:dyDescent="0.3">
      <c r="A1482">
        <v>30.3</v>
      </c>
      <c r="B1482" s="95">
        <f t="shared" si="187"/>
        <v>87928.566316936733</v>
      </c>
      <c r="C1482" s="62">
        <v>30.3</v>
      </c>
      <c r="D1482" s="96">
        <f>IF($C1482&gt;$G$20,IF('Silo Levels'!$L$28="Pumping",((PI()*((($C$19+$G$20)-$C1482)*($O$20/($O$19/2)))^2*((($O$20+$G$20)-$C1482))/3)*$D$1177)+(((PI()*((($C$19+$G$20)-$C1482)*($O$20/($O$19/2)))^2*(((($C$19+$G$20)-$C1482)*($O$20/($O$19/2)))*$AZ$21))/3)*$D$1177),(((PI()*((($C$19+$G$20)-$C1482)*($O$20/($O$19/2)))^2*((($O$20+$G$20)-$C1482)/3))*$D$1177)-((PI()*((($C$19+$G$20)-$C1482)*($O$20/($O$19/2)))^2*(((($C$19+$G$20)-$C1482)*($O$20/($O$19/2)))*$AZ$21)/3)*$D$1177))),IF('Silo Levels'!$L$28="Pumping",(($D$18*$D$1177)+((PI()*(($C$21/2)^2)*($G$20-$C1482))*$D$1177))+((($D$18+$H$18)/3)*$BF$21)+(((PI()*($C$21/2)^2*(($C$21/2)*$AZ$21))/3)*$D$1177),(($D$18*$D$1177)+((PI()*(($C$21/2)^2)*($G$20-$C1482))*$D$1177))+((($D$18+$H$18)/3)*$BF$21)-(((PI()*($C$21/2)^2*(($C$21/2)*$AZ$21))/3)*$D$1177)))</f>
        <v>84078.403965658596</v>
      </c>
      <c r="E1482" s="73">
        <v>30.3</v>
      </c>
      <c r="F1482" s="95">
        <f t="shared" si="188"/>
        <v>89015.318347313849</v>
      </c>
      <c r="G1482" s="62">
        <v>30.3</v>
      </c>
      <c r="H1482" s="96">
        <f>IF($G1482&gt;$G$20,IF('Silo Levels'!$L$29="Pumping",((PI()*((($C$19+$G$20)-$G1482)*($O$20/($O$19/2)))^2*((($O$20+$G$20)-$G1482))/3)*$H$1177)+(((PI()*((($C$19+$G$20)-$G1482)*($O$20/($O$19/2)))^2*(((($C$19+$G$20)-$G1482)*($O$20/($O$19/2)))*$AZ$22))/3)*$H$1177),(((PI()*((($C$19+$G$20)-$G1482)*($O$20/($O$19/2)))^2*((($O$20+$G$20)-$G1482)/3))*$H$1177)-((PI()*((($C$19+$G$20)-$G1482)*($O$20/($O$19/2)))^2*(((($C$19+$G$20)-$G1482)*($O$20/($O$19/2)))*$AZ$22)/3)*$H$1177))),IF('Silo Levels'!$L$29="Pumping",(($D$18*$H$1177)+((PI()*(($C$21/2)^2)*($G$20-$G1482))*$H$1177))+((($D$18+$H$18)/3)*$BF$22)+(((PI()*($C$21/2)^2*(($C$21/2)*$AZ$22))/3)*$H$1177),(($D$18*$H$1177)+((PI()*(($C$21/2)^2)*($G$20-$G1482))*$H$1177))+((($D$18+$H$18)/3)*$BF$22)-(((PI()*($C$21/2)^2*(($C$21/2)*$AZ$22))/3)*$H$1177)))</f>
        <v>85117.028966644735</v>
      </c>
      <c r="I1482" s="73">
        <v>30.3</v>
      </c>
      <c r="J1482" s="95">
        <f t="shared" si="189"/>
        <v>91972.294802060889</v>
      </c>
      <c r="K1482" s="62">
        <v>30.3</v>
      </c>
      <c r="L1482" s="96">
        <f>IF($K1482&gt;$G$20,IF('Silo Levels'!$L$30="Pumping",((PI()*((($C$19+$G$20)-$K1482)*($O$20/($O$19/2)))^2*((($O$20+$G$20)-$K1482))/3)*$L$1177)+(((PI()*((($C$19+$G$20)-$K1482)*($O$20/($O$19/2)))^2*(((($C$19+$G$20)-$K1482)*($O$20/($O$19/2)))*$AZ$23))/3)*$L$1177),(((PI()*((($C$19+$G$20)-$K1482)*($O$20/($O$19/2)))^2*((($O$20+$G$20)-$K1482)/3))*$L$1177)-((PI()*((($C$19+$G$20)-$K1482)*($O$20/($O$19/2)))^2*(((($C$19+$G$20)-$K1482)*($O$20/($O$19/2)))*$AZ$23)/3)*$L$1177))),IF('Silo Levels'!$L$30="Pumping",(($D$18*$L$1177)+((PI()*(($C$21/2)^2)*($G$20-$K1482))*$L$1177))+((($D$18+$H$18)/3)*$BF$23)+(((PI()*($C$21/2)^2*(($C$21/2)*$AZ$23))/3)*$L$1177),(($D$18*$L$1177)+((PI()*(($C$21/2)^2)*($G$20-$K1482))*$L$1177))+((($D$18+$H$18)/3)*$BF$23)-(((PI()*($C$21/2)^2*(($C$21/2)*$AZ$23))/3)*$L$1177)))</f>
        <v>87943.05513211865</v>
      </c>
      <c r="M1482" s="73"/>
      <c r="N1482" s="73"/>
      <c r="O1482" s="73"/>
      <c r="P1482" s="73"/>
      <c r="Q1482" s="73"/>
      <c r="R1482" s="73"/>
      <c r="S1482" s="73"/>
      <c r="T1482" s="73"/>
      <c r="U1482" s="73"/>
      <c r="V1482" s="73"/>
      <c r="W1482" s="73"/>
      <c r="X1482" s="73"/>
      <c r="Y1482" s="73"/>
      <c r="Z1482" s="73"/>
      <c r="AA1482" s="73"/>
      <c r="AB1482" s="73"/>
      <c r="AC1482" s="73"/>
      <c r="AD1482" s="73"/>
      <c r="AE1482" s="73"/>
      <c r="AF1482" s="73"/>
      <c r="AG1482" s="73"/>
      <c r="AH1482" s="73"/>
      <c r="AI1482" s="73"/>
      <c r="AJ1482" s="73"/>
    </row>
    <row r="1483" spans="1:36" x14ac:dyDescent="0.3">
      <c r="A1483">
        <v>30.4</v>
      </c>
      <c r="B1483" s="95">
        <f t="shared" si="187"/>
        <v>87542.208561825901</v>
      </c>
      <c r="C1483" s="62">
        <v>30.4</v>
      </c>
      <c r="D1483" s="96">
        <f>IF($C1483&gt;$G$20,IF('Silo Levels'!$L$28="Pumping",((PI()*((($C$19+$G$20)-$C1483)*($O$20/($O$19/2)))^2*((($O$20+$G$20)-$C1483))/3)*$D$1177)+(((PI()*((($C$19+$G$20)-$C1483)*($O$20/($O$19/2)))^2*(((($C$19+$G$20)-$C1483)*($O$20/($O$19/2)))*$AZ$21))/3)*$D$1177),(((PI()*((($C$19+$G$20)-$C1483)*($O$20/($O$19/2)))^2*((($O$20+$G$20)-$C1483)/3))*$D$1177)-((PI()*((($C$19+$G$20)-$C1483)*($O$20/($O$19/2)))^2*(((($C$19+$G$20)-$C1483)*($O$20/($O$19/2)))*$AZ$21)/3)*$D$1177))),IF('Silo Levels'!$L$28="Pumping",(($D$18*$D$1177)+((PI()*(($C$21/2)^2)*($G$20-$C1483))*$D$1177))+((($D$18+$H$18)/3)*$BF$21)+(((PI()*($C$21/2)^2*(($C$21/2)*$AZ$21))/3)*$D$1177),(($D$18*$D$1177)+((PI()*(($C$21/2)^2)*($G$20-$C1483))*$D$1177))+((($D$18+$H$18)/3)*$BF$21)-(((PI()*($C$21/2)^2*(($C$21/2)*$AZ$21))/3)*$D$1177)))</f>
        <v>83692.046210547764</v>
      </c>
      <c r="E1483" s="73">
        <v>30.4</v>
      </c>
      <c r="F1483" s="95">
        <f t="shared" si="188"/>
        <v>88624.131120264137</v>
      </c>
      <c r="G1483" s="62">
        <v>30.4</v>
      </c>
      <c r="H1483" s="96">
        <f>IF($G1483&gt;$G$20,IF('Silo Levels'!$L$29="Pumping",((PI()*((($C$19+$G$20)-$G1483)*($O$20/($O$19/2)))^2*((($O$20+$G$20)-$G1483))/3)*$H$1177)+(((PI()*((($C$19+$G$20)-$G1483)*($O$20/($O$19/2)))^2*(((($C$19+$G$20)-$G1483)*($O$20/($O$19/2)))*$AZ$22))/3)*$H$1177),(((PI()*((($C$19+$G$20)-$G1483)*($O$20/($O$19/2)))^2*((($O$20+$G$20)-$G1483)/3))*$H$1177)-((PI()*((($C$19+$G$20)-$G1483)*($O$20/($O$19/2)))^2*(((($C$19+$G$20)-$G1483)*($O$20/($O$19/2)))*$AZ$22)/3)*$H$1177))),IF('Silo Levels'!$L$29="Pumping",(($D$18*$H$1177)+((PI()*(($C$21/2)^2)*($G$20-$G1483))*$H$1177))+((($D$18+$H$18)/3)*$BF$22)+(((PI()*($C$21/2)^2*(($C$21/2)*$AZ$22))/3)*$H$1177),(($D$18*$H$1177)+((PI()*(($C$21/2)^2)*($G$20-$G1483))*$H$1177))+((($D$18+$H$18)/3)*$BF$22)-(((PI()*($C$21/2)^2*(($C$21/2)*$AZ$22))/3)*$H$1177)))</f>
        <v>84725.841739595024</v>
      </c>
      <c r="I1483" s="73">
        <v>30.4</v>
      </c>
      <c r="J1483" s="95">
        <f t="shared" si="189"/>
        <v>91567.966918805367</v>
      </c>
      <c r="K1483" s="62">
        <v>30.4</v>
      </c>
      <c r="L1483" s="96">
        <f>IF($K1483&gt;$G$20,IF('Silo Levels'!$L$30="Pumping",((PI()*((($C$19+$G$20)-$K1483)*($O$20/($O$19/2)))^2*((($O$20+$G$20)-$K1483))/3)*$L$1177)+(((PI()*((($C$19+$G$20)-$K1483)*($O$20/($O$19/2)))^2*(((($C$19+$G$20)-$K1483)*($O$20/($O$19/2)))*$AZ$23))/3)*$L$1177),(((PI()*((($C$19+$G$20)-$K1483)*($O$20/($O$19/2)))^2*((($O$20+$G$20)-$K1483)/3))*$L$1177)-((PI()*((($C$19+$G$20)-$K1483)*($O$20/($O$19/2)))^2*(((($C$19+$G$20)-$K1483)*($O$20/($O$19/2)))*$AZ$23)/3)*$L$1177))),IF('Silo Levels'!$L$30="Pumping",(($D$18*$L$1177)+((PI()*(($C$21/2)^2)*($G$20-$K1483))*$L$1177))+((($D$18+$H$18)/3)*$BF$23)+(((PI()*($C$21/2)^2*(($C$21/2)*$AZ$23))/3)*$L$1177),(($D$18*$L$1177)+((PI()*(($C$21/2)^2)*($G$20-$K1483))*$L$1177))+((($D$18+$H$18)/3)*$BF$23)-(((PI()*($C$21/2)^2*(($C$21/2)*$AZ$23))/3)*$L$1177)))</f>
        <v>87538.727248863128</v>
      </c>
      <c r="M1483" s="73"/>
      <c r="N1483" s="73"/>
      <c r="O1483" s="73"/>
      <c r="P1483" s="73"/>
      <c r="Q1483" s="73"/>
      <c r="R1483" s="73"/>
      <c r="S1483" s="73"/>
      <c r="T1483" s="73"/>
      <c r="U1483" s="73"/>
      <c r="V1483" s="73"/>
      <c r="W1483" s="73"/>
      <c r="X1483" s="73"/>
      <c r="Y1483" s="73"/>
      <c r="Z1483" s="73"/>
      <c r="AA1483" s="73"/>
      <c r="AB1483" s="73"/>
      <c r="AC1483" s="73"/>
      <c r="AD1483" s="73"/>
      <c r="AE1483" s="73"/>
      <c r="AF1483" s="73"/>
      <c r="AG1483" s="73"/>
      <c r="AH1483" s="73"/>
      <c r="AI1483" s="73"/>
      <c r="AJ1483" s="73"/>
    </row>
    <row r="1484" spans="1:36" x14ac:dyDescent="0.3">
      <c r="A1484">
        <v>30.5</v>
      </c>
      <c r="B1484" s="95">
        <f t="shared" si="187"/>
        <v>87155.850806715069</v>
      </c>
      <c r="C1484" s="62">
        <v>30.5</v>
      </c>
      <c r="D1484" s="96">
        <f>IF($C1484&gt;$G$20,IF('Silo Levels'!$L$28="Pumping",((PI()*((($C$19+$G$20)-$C1484)*($O$20/($O$19/2)))^2*((($O$20+$G$20)-$C1484))/3)*$D$1177)+(((PI()*((($C$19+$G$20)-$C1484)*($O$20/($O$19/2)))^2*(((($C$19+$G$20)-$C1484)*($O$20/($O$19/2)))*$AZ$21))/3)*$D$1177),(((PI()*((($C$19+$G$20)-$C1484)*($O$20/($O$19/2)))^2*((($O$20+$G$20)-$C1484)/3))*$D$1177)-((PI()*((($C$19+$G$20)-$C1484)*($O$20/($O$19/2)))^2*(((($C$19+$G$20)-$C1484)*($O$20/($O$19/2)))*$AZ$21)/3)*$D$1177))),IF('Silo Levels'!$L$28="Pumping",(($D$18*$D$1177)+((PI()*(($C$21/2)^2)*($G$20-$C1484))*$D$1177))+((($D$18+$H$18)/3)*$BF$21)+(((PI()*($C$21/2)^2*(($C$21/2)*$AZ$21))/3)*$D$1177),(($D$18*$D$1177)+((PI()*(($C$21/2)^2)*($G$20-$C1484))*$D$1177))+((($D$18+$H$18)/3)*$BF$21)-(((PI()*($C$21/2)^2*(($C$21/2)*$AZ$21))/3)*$D$1177)))</f>
        <v>83305.688455436932</v>
      </c>
      <c r="E1484" s="73">
        <v>30.5</v>
      </c>
      <c r="F1484" s="95">
        <f t="shared" si="188"/>
        <v>88232.943893214411</v>
      </c>
      <c r="G1484" s="62">
        <v>30.5</v>
      </c>
      <c r="H1484" s="96">
        <f>IF($G1484&gt;$G$20,IF('Silo Levels'!$L$29="Pumping",((PI()*((($C$19+$G$20)-$G1484)*($O$20/($O$19/2)))^2*((($O$20+$G$20)-$G1484))/3)*$H$1177)+(((PI()*((($C$19+$G$20)-$G1484)*($O$20/($O$19/2)))^2*(((($C$19+$G$20)-$G1484)*($O$20/($O$19/2)))*$AZ$22))/3)*$H$1177),(((PI()*((($C$19+$G$20)-$G1484)*($O$20/($O$19/2)))^2*((($O$20+$G$20)-$G1484)/3))*$H$1177)-((PI()*((($C$19+$G$20)-$G1484)*($O$20/($O$19/2)))^2*(((($C$19+$G$20)-$G1484)*($O$20/($O$19/2)))*$AZ$22)/3)*$H$1177))),IF('Silo Levels'!$L$29="Pumping",(($D$18*$H$1177)+((PI()*(($C$21/2)^2)*($G$20-$G1484))*$H$1177))+((($D$18+$H$18)/3)*$BF$22)+(((PI()*($C$21/2)^2*(($C$21/2)*$AZ$22))/3)*$H$1177),(($D$18*$H$1177)+((PI()*(($C$21/2)^2)*($G$20-$G1484))*$H$1177))+((($D$18+$H$18)/3)*$BF$22)-(((PI()*($C$21/2)^2*(($C$21/2)*$AZ$22))/3)*$H$1177)))</f>
        <v>84334.654512545298</v>
      </c>
      <c r="I1484" s="73">
        <v>30.5</v>
      </c>
      <c r="J1484" s="95">
        <f t="shared" si="189"/>
        <v>91163.639035549859</v>
      </c>
      <c r="K1484" s="62">
        <v>30.5</v>
      </c>
      <c r="L1484" s="96">
        <f>IF($K1484&gt;$G$20,IF('Silo Levels'!$L$30="Pumping",((PI()*((($C$19+$G$20)-$K1484)*($O$20/($O$19/2)))^2*((($O$20+$G$20)-$K1484))/3)*$L$1177)+(((PI()*((($C$19+$G$20)-$K1484)*($O$20/($O$19/2)))^2*(((($C$19+$G$20)-$K1484)*($O$20/($O$19/2)))*$AZ$23))/3)*$L$1177),(((PI()*((($C$19+$G$20)-$K1484)*($O$20/($O$19/2)))^2*((($O$20+$G$20)-$K1484)/3))*$L$1177)-((PI()*((($C$19+$G$20)-$K1484)*($O$20/($O$19/2)))^2*(((($C$19+$G$20)-$K1484)*($O$20/($O$19/2)))*$AZ$23)/3)*$L$1177))),IF('Silo Levels'!$L$30="Pumping",(($D$18*$L$1177)+((PI()*(($C$21/2)^2)*($G$20-$K1484))*$L$1177))+((($D$18+$H$18)/3)*$BF$23)+(((PI()*($C$21/2)^2*(($C$21/2)*$AZ$23))/3)*$L$1177),(($D$18*$L$1177)+((PI()*(($C$21/2)^2)*($G$20-$K1484))*$L$1177))+((($D$18+$H$18)/3)*$BF$23)-(((PI()*($C$21/2)^2*(($C$21/2)*$AZ$23))/3)*$L$1177)))</f>
        <v>87134.39936560762</v>
      </c>
      <c r="M1484" s="73"/>
      <c r="N1484" s="73"/>
      <c r="O1484" s="73"/>
      <c r="P1484" s="73"/>
      <c r="Q1484" s="73"/>
      <c r="R1484" s="73"/>
      <c r="S1484" s="73"/>
      <c r="T1484" s="73"/>
      <c r="U1484" s="73"/>
      <c r="V1484" s="73"/>
      <c r="W1484" s="73"/>
      <c r="X1484" s="73"/>
      <c r="Y1484" s="73"/>
      <c r="Z1484" s="73"/>
      <c r="AA1484" s="73"/>
      <c r="AB1484" s="73"/>
      <c r="AC1484" s="73"/>
      <c r="AD1484" s="73"/>
      <c r="AE1484" s="73"/>
      <c r="AF1484" s="73"/>
      <c r="AG1484" s="73"/>
      <c r="AH1484" s="73"/>
      <c r="AI1484" s="73"/>
      <c r="AJ1484" s="73"/>
    </row>
    <row r="1485" spans="1:36" x14ac:dyDescent="0.3">
      <c r="A1485">
        <v>30.6</v>
      </c>
      <c r="B1485" s="95">
        <f t="shared" si="187"/>
        <v>86769.493051604222</v>
      </c>
      <c r="C1485" s="62">
        <v>30.6</v>
      </c>
      <c r="D1485" s="96">
        <f>IF($C1485&gt;$G$20,IF('Silo Levels'!$L$28="Pumping",((PI()*((($C$19+$G$20)-$C1485)*($O$20/($O$19/2)))^2*((($O$20+$G$20)-$C1485))/3)*$D$1177)+(((PI()*((($C$19+$G$20)-$C1485)*($O$20/($O$19/2)))^2*(((($C$19+$G$20)-$C1485)*($O$20/($O$19/2)))*$AZ$21))/3)*$D$1177),(((PI()*((($C$19+$G$20)-$C1485)*($O$20/($O$19/2)))^2*((($O$20+$G$20)-$C1485)/3))*$D$1177)-((PI()*((($C$19+$G$20)-$C1485)*($O$20/($O$19/2)))^2*(((($C$19+$G$20)-$C1485)*($O$20/($O$19/2)))*$AZ$21)/3)*$D$1177))),IF('Silo Levels'!$L$28="Pumping",(($D$18*$D$1177)+((PI()*(($C$21/2)^2)*($G$20-$C1485))*$D$1177))+((($D$18+$H$18)/3)*$BF$21)+(((PI()*($C$21/2)^2*(($C$21/2)*$AZ$21))/3)*$D$1177),(($D$18*$D$1177)+((PI()*(($C$21/2)^2)*($G$20-$C1485))*$D$1177))+((($D$18+$H$18)/3)*$BF$21)-(((PI()*($C$21/2)^2*(($C$21/2)*$AZ$21))/3)*$D$1177)))</f>
        <v>82919.330700326085</v>
      </c>
      <c r="E1485" s="73">
        <v>30.6</v>
      </c>
      <c r="F1485" s="95">
        <f t="shared" si="188"/>
        <v>87841.756666164685</v>
      </c>
      <c r="G1485" s="62">
        <v>30.6</v>
      </c>
      <c r="H1485" s="96">
        <f>IF($G1485&gt;$G$20,IF('Silo Levels'!$L$29="Pumping",((PI()*((($C$19+$G$20)-$G1485)*($O$20/($O$19/2)))^2*((($O$20+$G$20)-$G1485))/3)*$H$1177)+(((PI()*((($C$19+$G$20)-$G1485)*($O$20/($O$19/2)))^2*(((($C$19+$G$20)-$G1485)*($O$20/($O$19/2)))*$AZ$22))/3)*$H$1177),(((PI()*((($C$19+$G$20)-$G1485)*($O$20/($O$19/2)))^2*((($O$20+$G$20)-$G1485)/3))*$H$1177)-((PI()*((($C$19+$G$20)-$G1485)*($O$20/($O$19/2)))^2*(((($C$19+$G$20)-$G1485)*($O$20/($O$19/2)))*$AZ$22)/3)*$H$1177))),IF('Silo Levels'!$L$29="Pumping",(($D$18*$H$1177)+((PI()*(($C$21/2)^2)*($G$20-$G1485))*$H$1177))+((($D$18+$H$18)/3)*$BF$22)+(((PI()*($C$21/2)^2*(($C$21/2)*$AZ$22))/3)*$H$1177),(($D$18*$H$1177)+((PI()*(($C$21/2)^2)*($G$20-$G1485))*$H$1177))+((($D$18+$H$18)/3)*$BF$22)-(((PI()*($C$21/2)^2*(($C$21/2)*$AZ$22))/3)*$H$1177)))</f>
        <v>83943.467285495572</v>
      </c>
      <c r="I1485" s="73">
        <v>30.6</v>
      </c>
      <c r="J1485" s="95">
        <f t="shared" si="189"/>
        <v>90759.311152294307</v>
      </c>
      <c r="K1485" s="62">
        <v>30.6</v>
      </c>
      <c r="L1485" s="96">
        <f>IF($K1485&gt;$G$20,IF('Silo Levels'!$L$30="Pumping",((PI()*((($C$19+$G$20)-$K1485)*($O$20/($O$19/2)))^2*((($O$20+$G$20)-$K1485))/3)*$L$1177)+(((PI()*((($C$19+$G$20)-$K1485)*($O$20/($O$19/2)))^2*(((($C$19+$G$20)-$K1485)*($O$20/($O$19/2)))*$AZ$23))/3)*$L$1177),(((PI()*((($C$19+$G$20)-$K1485)*($O$20/($O$19/2)))^2*((($O$20+$G$20)-$K1485)/3))*$L$1177)-((PI()*((($C$19+$G$20)-$K1485)*($O$20/($O$19/2)))^2*(((($C$19+$G$20)-$K1485)*($O$20/($O$19/2)))*$AZ$23)/3)*$L$1177))),IF('Silo Levels'!$L$30="Pumping",(($D$18*$L$1177)+((PI()*(($C$21/2)^2)*($G$20-$K1485))*$L$1177))+((($D$18+$H$18)/3)*$BF$23)+(((PI()*($C$21/2)^2*(($C$21/2)*$AZ$23))/3)*$L$1177),(($D$18*$L$1177)+((PI()*(($C$21/2)^2)*($G$20-$K1485))*$L$1177))+((($D$18+$H$18)/3)*$BF$23)-(((PI()*($C$21/2)^2*(($C$21/2)*$AZ$23))/3)*$L$1177)))</f>
        <v>86730.071482352068</v>
      </c>
      <c r="M1485" s="73"/>
      <c r="N1485" s="73"/>
      <c r="O1485" s="73"/>
      <c r="P1485" s="73"/>
      <c r="Q1485" s="73"/>
      <c r="R1485" s="73"/>
      <c r="S1485" s="73"/>
      <c r="T1485" s="73"/>
      <c r="U1485" s="73"/>
      <c r="V1485" s="73"/>
      <c r="W1485" s="73"/>
      <c r="X1485" s="73"/>
      <c r="Y1485" s="73"/>
      <c r="Z1485" s="73"/>
      <c r="AA1485" s="73"/>
      <c r="AB1485" s="73"/>
      <c r="AC1485" s="73"/>
      <c r="AD1485" s="73"/>
      <c r="AE1485" s="73"/>
      <c r="AF1485" s="73"/>
      <c r="AG1485" s="73"/>
      <c r="AH1485" s="73"/>
      <c r="AI1485" s="73"/>
      <c r="AJ1485" s="73"/>
    </row>
    <row r="1486" spans="1:36" x14ac:dyDescent="0.3">
      <c r="A1486">
        <v>30.7</v>
      </c>
      <c r="B1486" s="95">
        <f t="shared" si="187"/>
        <v>86383.13529649339</v>
      </c>
      <c r="C1486" s="62">
        <v>30.7</v>
      </c>
      <c r="D1486" s="96">
        <f>IF($C1486&gt;$G$20,IF('Silo Levels'!$L$28="Pumping",((PI()*((($C$19+$G$20)-$C1486)*($O$20/($O$19/2)))^2*((($O$20+$G$20)-$C1486))/3)*$D$1177)+(((PI()*((($C$19+$G$20)-$C1486)*($O$20/($O$19/2)))^2*(((($C$19+$G$20)-$C1486)*($O$20/($O$19/2)))*$AZ$21))/3)*$D$1177),(((PI()*((($C$19+$G$20)-$C1486)*($O$20/($O$19/2)))^2*((($O$20+$G$20)-$C1486)/3))*$D$1177)-((PI()*((($C$19+$G$20)-$C1486)*($O$20/($O$19/2)))^2*(((($C$19+$G$20)-$C1486)*($O$20/($O$19/2)))*$AZ$21)/3)*$D$1177))),IF('Silo Levels'!$L$28="Pumping",(($D$18*$D$1177)+((PI()*(($C$21/2)^2)*($G$20-$C1486))*$D$1177))+((($D$18+$H$18)/3)*$BF$21)+(((PI()*($C$21/2)^2*(($C$21/2)*$AZ$21))/3)*$D$1177),(($D$18*$D$1177)+((PI()*(($C$21/2)^2)*($G$20-$C1486))*$D$1177))+((($D$18+$H$18)/3)*$BF$21)-(((PI()*($C$21/2)^2*(($C$21/2)*$AZ$21))/3)*$D$1177)))</f>
        <v>82532.972945215253</v>
      </c>
      <c r="E1486" s="73">
        <v>30.7</v>
      </c>
      <c r="F1486" s="95">
        <f t="shared" si="188"/>
        <v>87450.569439114974</v>
      </c>
      <c r="G1486" s="62">
        <v>30.7</v>
      </c>
      <c r="H1486" s="96">
        <f>IF($G1486&gt;$G$20,IF('Silo Levels'!$L$29="Pumping",((PI()*((($C$19+$G$20)-$G1486)*($O$20/($O$19/2)))^2*((($O$20+$G$20)-$G1486))/3)*$H$1177)+(((PI()*((($C$19+$G$20)-$G1486)*($O$20/($O$19/2)))^2*(((($C$19+$G$20)-$G1486)*($O$20/($O$19/2)))*$AZ$22))/3)*$H$1177),(((PI()*((($C$19+$G$20)-$G1486)*($O$20/($O$19/2)))^2*((($O$20+$G$20)-$G1486)/3))*$H$1177)-((PI()*((($C$19+$G$20)-$G1486)*($O$20/($O$19/2)))^2*(((($C$19+$G$20)-$G1486)*($O$20/($O$19/2)))*$AZ$22)/3)*$H$1177))),IF('Silo Levels'!$L$29="Pumping",(($D$18*$H$1177)+((PI()*(($C$21/2)^2)*($G$20-$G1486))*$H$1177))+((($D$18+$H$18)/3)*$BF$22)+(((PI()*($C$21/2)^2*(($C$21/2)*$AZ$22))/3)*$H$1177),(($D$18*$H$1177)+((PI()*(($C$21/2)^2)*($G$20-$G1486))*$H$1177))+((($D$18+$H$18)/3)*$BF$22)-(((PI()*($C$21/2)^2*(($C$21/2)*$AZ$22))/3)*$H$1177)))</f>
        <v>83552.28005844586</v>
      </c>
      <c r="I1486" s="73">
        <v>30.7</v>
      </c>
      <c r="J1486" s="95">
        <f t="shared" si="189"/>
        <v>90354.983269038799</v>
      </c>
      <c r="K1486" s="62">
        <v>30.7</v>
      </c>
      <c r="L1486" s="96">
        <f>IF($K1486&gt;$G$20,IF('Silo Levels'!$L$30="Pumping",((PI()*((($C$19+$G$20)-$K1486)*($O$20/($O$19/2)))^2*((($O$20+$G$20)-$K1486))/3)*$L$1177)+(((PI()*((($C$19+$G$20)-$K1486)*($O$20/($O$19/2)))^2*(((($C$19+$G$20)-$K1486)*($O$20/($O$19/2)))*$AZ$23))/3)*$L$1177),(((PI()*((($C$19+$G$20)-$K1486)*($O$20/($O$19/2)))^2*((($O$20+$G$20)-$K1486)/3))*$L$1177)-((PI()*((($C$19+$G$20)-$K1486)*($O$20/($O$19/2)))^2*(((($C$19+$G$20)-$K1486)*($O$20/($O$19/2)))*$AZ$23)/3)*$L$1177))),IF('Silo Levels'!$L$30="Pumping",(($D$18*$L$1177)+((PI()*(($C$21/2)^2)*($G$20-$K1486))*$L$1177))+((($D$18+$H$18)/3)*$BF$23)+(((PI()*($C$21/2)^2*(($C$21/2)*$AZ$23))/3)*$L$1177),(($D$18*$L$1177)+((PI()*(($C$21/2)^2)*($G$20-$K1486))*$L$1177))+((($D$18+$H$18)/3)*$BF$23)-(((PI()*($C$21/2)^2*(($C$21/2)*$AZ$23))/3)*$L$1177)))</f>
        <v>86325.743599096561</v>
      </c>
      <c r="M1486" s="73"/>
      <c r="N1486" s="73"/>
      <c r="O1486" s="73"/>
      <c r="P1486" s="73"/>
      <c r="Q1486" s="73"/>
      <c r="R1486" s="73"/>
      <c r="S1486" s="73"/>
      <c r="T1486" s="73"/>
      <c r="U1486" s="73"/>
      <c r="V1486" s="73"/>
      <c r="W1486" s="73"/>
      <c r="X1486" s="73"/>
      <c r="Y1486" s="73"/>
      <c r="Z1486" s="73"/>
      <c r="AA1486" s="73"/>
      <c r="AB1486" s="73"/>
      <c r="AC1486" s="73"/>
      <c r="AD1486" s="73"/>
      <c r="AE1486" s="73"/>
      <c r="AF1486" s="73"/>
      <c r="AG1486" s="73"/>
      <c r="AH1486" s="73"/>
      <c r="AI1486" s="73"/>
      <c r="AJ1486" s="73"/>
    </row>
    <row r="1487" spans="1:36" x14ac:dyDescent="0.3">
      <c r="A1487">
        <v>30.8</v>
      </c>
      <c r="B1487" s="95">
        <f t="shared" si="187"/>
        <v>85996.777541382544</v>
      </c>
      <c r="C1487" s="62">
        <v>30.8</v>
      </c>
      <c r="D1487" s="96">
        <f>IF($C1487&gt;$G$20,IF('Silo Levels'!$L$28="Pumping",((PI()*((($C$19+$G$20)-$C1487)*($O$20/($O$19/2)))^2*((($O$20+$G$20)-$C1487))/3)*$D$1177)+(((PI()*((($C$19+$G$20)-$C1487)*($O$20/($O$19/2)))^2*(((($C$19+$G$20)-$C1487)*($O$20/($O$19/2)))*$AZ$21))/3)*$D$1177),(((PI()*((($C$19+$G$20)-$C1487)*($O$20/($O$19/2)))^2*((($O$20+$G$20)-$C1487)/3))*$D$1177)-((PI()*((($C$19+$G$20)-$C1487)*($O$20/($O$19/2)))^2*(((($C$19+$G$20)-$C1487)*($O$20/($O$19/2)))*$AZ$21)/3)*$D$1177))),IF('Silo Levels'!$L$28="Pumping",(($D$18*$D$1177)+((PI()*(($C$21/2)^2)*($G$20-$C1487))*$D$1177))+((($D$18+$H$18)/3)*$BF$21)+(((PI()*($C$21/2)^2*(($C$21/2)*$AZ$21))/3)*$D$1177),(($D$18*$D$1177)+((PI()*(($C$21/2)^2)*($G$20-$C1487))*$D$1177))+((($D$18+$H$18)/3)*$BF$21)-(((PI()*($C$21/2)^2*(($C$21/2)*$AZ$21))/3)*$D$1177)))</f>
        <v>82146.615190104407</v>
      </c>
      <c r="E1487" s="73">
        <v>30.8</v>
      </c>
      <c r="F1487" s="95">
        <f t="shared" si="188"/>
        <v>87059.382212065233</v>
      </c>
      <c r="G1487" s="62">
        <v>30.8</v>
      </c>
      <c r="H1487" s="96">
        <f>IF($G1487&gt;$G$20,IF('Silo Levels'!$L$29="Pumping",((PI()*((($C$19+$G$20)-$G1487)*($O$20/($O$19/2)))^2*((($O$20+$G$20)-$G1487))/3)*$H$1177)+(((PI()*((($C$19+$G$20)-$G1487)*($O$20/($O$19/2)))^2*(((($C$19+$G$20)-$G1487)*($O$20/($O$19/2)))*$AZ$22))/3)*$H$1177),(((PI()*((($C$19+$G$20)-$G1487)*($O$20/($O$19/2)))^2*((($O$20+$G$20)-$G1487)/3))*$H$1177)-((PI()*((($C$19+$G$20)-$G1487)*($O$20/($O$19/2)))^2*(((($C$19+$G$20)-$G1487)*($O$20/($O$19/2)))*$AZ$22)/3)*$H$1177))),IF('Silo Levels'!$L$29="Pumping",(($D$18*$H$1177)+((PI()*(($C$21/2)^2)*($G$20-$G1487))*$H$1177))+((($D$18+$H$18)/3)*$BF$22)+(((PI()*($C$21/2)^2*(($C$21/2)*$AZ$22))/3)*$H$1177),(($D$18*$H$1177)+((PI()*(($C$21/2)^2)*($G$20-$G1487))*$H$1177))+((($D$18+$H$18)/3)*$BF$22)-(((PI()*($C$21/2)^2*(($C$21/2)*$AZ$22))/3)*$H$1177)))</f>
        <v>83161.092831396119</v>
      </c>
      <c r="I1487" s="73">
        <v>30.8</v>
      </c>
      <c r="J1487" s="95">
        <f t="shared" si="189"/>
        <v>89950.655385783262</v>
      </c>
      <c r="K1487" s="62">
        <v>30.8</v>
      </c>
      <c r="L1487" s="96">
        <f>IF($K1487&gt;$G$20,IF('Silo Levels'!$L$30="Pumping",((PI()*((($C$19+$G$20)-$K1487)*($O$20/($O$19/2)))^2*((($O$20+$G$20)-$K1487))/3)*$L$1177)+(((PI()*((($C$19+$G$20)-$K1487)*($O$20/($O$19/2)))^2*(((($C$19+$G$20)-$K1487)*($O$20/($O$19/2)))*$AZ$23))/3)*$L$1177),(((PI()*((($C$19+$G$20)-$K1487)*($O$20/($O$19/2)))^2*((($O$20+$G$20)-$K1487)/3))*$L$1177)-((PI()*((($C$19+$G$20)-$K1487)*($O$20/($O$19/2)))^2*(((($C$19+$G$20)-$K1487)*($O$20/($O$19/2)))*$AZ$23)/3)*$L$1177))),IF('Silo Levels'!$L$30="Pumping",(($D$18*$L$1177)+((PI()*(($C$21/2)^2)*($G$20-$K1487))*$L$1177))+((($D$18+$H$18)/3)*$BF$23)+(((PI()*($C$21/2)^2*(($C$21/2)*$AZ$23))/3)*$L$1177),(($D$18*$L$1177)+((PI()*(($C$21/2)^2)*($G$20-$K1487))*$L$1177))+((($D$18+$H$18)/3)*$BF$23)-(((PI()*($C$21/2)^2*(($C$21/2)*$AZ$23))/3)*$L$1177)))</f>
        <v>85921.415715841023</v>
      </c>
      <c r="M1487" s="73"/>
      <c r="N1487" s="73"/>
      <c r="O1487" s="73"/>
      <c r="P1487" s="73"/>
      <c r="Q1487" s="73"/>
      <c r="R1487" s="73"/>
      <c r="S1487" s="73"/>
      <c r="T1487" s="73"/>
      <c r="U1487" s="73"/>
      <c r="V1487" s="73"/>
      <c r="W1487" s="73"/>
      <c r="X1487" s="73"/>
      <c r="Y1487" s="73"/>
      <c r="Z1487" s="73"/>
      <c r="AA1487" s="73"/>
      <c r="AB1487" s="73"/>
      <c r="AC1487" s="73"/>
      <c r="AD1487" s="73"/>
      <c r="AE1487" s="73"/>
      <c r="AF1487" s="73"/>
      <c r="AG1487" s="73"/>
      <c r="AH1487" s="73"/>
      <c r="AI1487" s="73"/>
      <c r="AJ1487" s="73"/>
    </row>
    <row r="1488" spans="1:36" x14ac:dyDescent="0.3">
      <c r="A1488">
        <v>30.9</v>
      </c>
      <c r="B1488" s="95">
        <f t="shared" si="187"/>
        <v>85610.419786271712</v>
      </c>
      <c r="C1488" s="62">
        <v>30.9</v>
      </c>
      <c r="D1488" s="96">
        <f>IF($C1488&gt;$G$20,IF('Silo Levels'!$L$28="Pumping",((PI()*((($C$19+$G$20)-$C1488)*($O$20/($O$19/2)))^2*((($O$20+$G$20)-$C1488))/3)*$D$1177)+(((PI()*((($C$19+$G$20)-$C1488)*($O$20/($O$19/2)))^2*(((($C$19+$G$20)-$C1488)*($O$20/($O$19/2)))*$AZ$21))/3)*$D$1177),(((PI()*((($C$19+$G$20)-$C1488)*($O$20/($O$19/2)))^2*((($O$20+$G$20)-$C1488)/3))*$D$1177)-((PI()*((($C$19+$G$20)-$C1488)*($O$20/($O$19/2)))^2*(((($C$19+$G$20)-$C1488)*($O$20/($O$19/2)))*$AZ$21)/3)*$D$1177))),IF('Silo Levels'!$L$28="Pumping",(($D$18*$D$1177)+((PI()*(($C$21/2)^2)*($G$20-$C1488))*$D$1177))+((($D$18+$H$18)/3)*$BF$21)+(((PI()*($C$21/2)^2*(($C$21/2)*$AZ$21))/3)*$D$1177),(($D$18*$D$1177)+((PI()*(($C$21/2)^2)*($G$20-$C1488))*$D$1177))+((($D$18+$H$18)/3)*$BF$21)-(((PI()*($C$21/2)^2*(($C$21/2)*$AZ$21))/3)*$D$1177)))</f>
        <v>81760.257434993575</v>
      </c>
      <c r="E1488" s="73">
        <v>30.9</v>
      </c>
      <c r="F1488" s="95">
        <f t="shared" si="188"/>
        <v>86668.194985015522</v>
      </c>
      <c r="G1488" s="62">
        <v>30.9</v>
      </c>
      <c r="H1488" s="96">
        <f>IF($G1488&gt;$G$20,IF('Silo Levels'!$L$29="Pumping",((PI()*((($C$19+$G$20)-$G1488)*($O$20/($O$19/2)))^2*((($O$20+$G$20)-$G1488))/3)*$H$1177)+(((PI()*((($C$19+$G$20)-$G1488)*($O$20/($O$19/2)))^2*(((($C$19+$G$20)-$G1488)*($O$20/($O$19/2)))*$AZ$22))/3)*$H$1177),(((PI()*((($C$19+$G$20)-$G1488)*($O$20/($O$19/2)))^2*((($O$20+$G$20)-$G1488)/3))*$H$1177)-((PI()*((($C$19+$G$20)-$G1488)*($O$20/($O$19/2)))^2*(((($C$19+$G$20)-$G1488)*($O$20/($O$19/2)))*$AZ$22)/3)*$H$1177))),IF('Silo Levels'!$L$29="Pumping",(($D$18*$H$1177)+((PI()*(($C$21/2)^2)*($G$20-$G1488))*$H$1177))+((($D$18+$H$18)/3)*$BF$22)+(((PI()*($C$21/2)^2*(($C$21/2)*$AZ$22))/3)*$H$1177),(($D$18*$H$1177)+((PI()*(($C$21/2)^2)*($G$20-$G1488))*$H$1177))+((($D$18+$H$18)/3)*$BF$22)-(((PI()*($C$21/2)^2*(($C$21/2)*$AZ$22))/3)*$H$1177)))</f>
        <v>82769.905604346408</v>
      </c>
      <c r="I1488" s="73">
        <v>30.9</v>
      </c>
      <c r="J1488" s="95">
        <f t="shared" si="189"/>
        <v>89546.32750252774</v>
      </c>
      <c r="K1488" s="62">
        <v>30.9</v>
      </c>
      <c r="L1488" s="96">
        <f>IF($K1488&gt;$G$20,IF('Silo Levels'!$L$30="Pumping",((PI()*((($C$19+$G$20)-$K1488)*($O$20/($O$19/2)))^2*((($O$20+$G$20)-$K1488))/3)*$L$1177)+(((PI()*((($C$19+$G$20)-$K1488)*($O$20/($O$19/2)))^2*(((($C$19+$G$20)-$K1488)*($O$20/($O$19/2)))*$AZ$23))/3)*$L$1177),(((PI()*((($C$19+$G$20)-$K1488)*($O$20/($O$19/2)))^2*((($O$20+$G$20)-$K1488)/3))*$L$1177)-((PI()*((($C$19+$G$20)-$K1488)*($O$20/($O$19/2)))^2*(((($C$19+$G$20)-$K1488)*($O$20/($O$19/2)))*$AZ$23)/3)*$L$1177))),IF('Silo Levels'!$L$30="Pumping",(($D$18*$L$1177)+((PI()*(($C$21/2)^2)*($G$20-$K1488))*$L$1177))+((($D$18+$H$18)/3)*$BF$23)+(((PI()*($C$21/2)^2*(($C$21/2)*$AZ$23))/3)*$L$1177),(($D$18*$L$1177)+((PI()*(($C$21/2)^2)*($G$20-$K1488))*$L$1177))+((($D$18+$H$18)/3)*$BF$23)-(((PI()*($C$21/2)^2*(($C$21/2)*$AZ$23))/3)*$L$1177)))</f>
        <v>85517.087832585501</v>
      </c>
      <c r="M1488" s="73"/>
      <c r="N1488" s="73"/>
      <c r="O1488" s="73"/>
      <c r="P1488" s="73"/>
      <c r="Q1488" s="73"/>
      <c r="R1488" s="73"/>
      <c r="S1488" s="73"/>
      <c r="T1488" s="73"/>
      <c r="U1488" s="73"/>
      <c r="V1488" s="73"/>
      <c r="W1488" s="73"/>
      <c r="X1488" s="73"/>
      <c r="Y1488" s="73"/>
      <c r="Z1488" s="73"/>
      <c r="AA1488" s="73"/>
      <c r="AB1488" s="73"/>
      <c r="AC1488" s="73"/>
      <c r="AD1488" s="73"/>
      <c r="AE1488" s="73"/>
      <c r="AF1488" s="73"/>
      <c r="AG1488" s="73"/>
      <c r="AH1488" s="73"/>
      <c r="AI1488" s="73"/>
      <c r="AJ1488" s="73"/>
    </row>
    <row r="1489" spans="1:36" x14ac:dyDescent="0.3">
      <c r="A1489">
        <v>31</v>
      </c>
      <c r="B1489" s="95">
        <f t="shared" si="187"/>
        <v>85224.06203116088</v>
      </c>
      <c r="C1489" s="62">
        <v>31</v>
      </c>
      <c r="D1489" s="96">
        <f>IF($C1489&gt;$G$20,IF('Silo Levels'!$L$28="Pumping",((PI()*((($C$19+$G$20)-$C1489)*($O$20/($O$19/2)))^2*((($O$20+$G$20)-$C1489))/3)*$D$1177)+(((PI()*((($C$19+$G$20)-$C1489)*($O$20/($O$19/2)))^2*(((($C$19+$G$20)-$C1489)*($O$20/($O$19/2)))*$AZ$21))/3)*$D$1177),(((PI()*((($C$19+$G$20)-$C1489)*($O$20/($O$19/2)))^2*((($O$20+$G$20)-$C1489)/3))*$D$1177)-((PI()*((($C$19+$G$20)-$C1489)*($O$20/($O$19/2)))^2*(((($C$19+$G$20)-$C1489)*($O$20/($O$19/2)))*$AZ$21)/3)*$D$1177))),IF('Silo Levels'!$L$28="Pumping",(($D$18*$D$1177)+((PI()*(($C$21/2)^2)*($G$20-$C1489))*$D$1177))+((($D$18+$H$18)/3)*$BF$21)+(((PI()*($C$21/2)^2*(($C$21/2)*$AZ$21))/3)*$D$1177),(($D$18*$D$1177)+((PI()*(($C$21/2)^2)*($G$20-$C1489))*$D$1177))+((($D$18+$H$18)/3)*$BF$21)-(((PI()*($C$21/2)^2*(($C$21/2)*$AZ$21))/3)*$D$1177)))</f>
        <v>81373.899679882743</v>
      </c>
      <c r="E1489" s="73">
        <v>31</v>
      </c>
      <c r="F1489" s="95">
        <f t="shared" si="188"/>
        <v>86277.00775796581</v>
      </c>
      <c r="G1489" s="62">
        <v>31</v>
      </c>
      <c r="H1489" s="96">
        <f>IF($G1489&gt;$G$20,IF('Silo Levels'!$L$29="Pumping",((PI()*((($C$19+$G$20)-$G1489)*($O$20/($O$19/2)))^2*((($O$20+$G$20)-$G1489))/3)*$H$1177)+(((PI()*((($C$19+$G$20)-$G1489)*($O$20/($O$19/2)))^2*(((($C$19+$G$20)-$G1489)*($O$20/($O$19/2)))*$AZ$22))/3)*$H$1177),(((PI()*((($C$19+$G$20)-$G1489)*($O$20/($O$19/2)))^2*((($O$20+$G$20)-$G1489)/3))*$H$1177)-((PI()*((($C$19+$G$20)-$G1489)*($O$20/($O$19/2)))^2*(((($C$19+$G$20)-$G1489)*($O$20/($O$19/2)))*$AZ$22)/3)*$H$1177))),IF('Silo Levels'!$L$29="Pumping",(($D$18*$H$1177)+((PI()*(($C$21/2)^2)*($G$20-$G1489))*$H$1177))+((($D$18+$H$18)/3)*$BF$22)+(((PI()*($C$21/2)^2*(($C$21/2)*$AZ$22))/3)*$H$1177),(($D$18*$H$1177)+((PI()*(($C$21/2)^2)*($G$20-$G1489))*$H$1177))+((($D$18+$H$18)/3)*$BF$22)-(((PI()*($C$21/2)^2*(($C$21/2)*$AZ$22))/3)*$H$1177)))</f>
        <v>82378.718377296696</v>
      </c>
      <c r="I1489" s="73">
        <v>31</v>
      </c>
      <c r="J1489" s="95">
        <f t="shared" si="189"/>
        <v>89141.999619272217</v>
      </c>
      <c r="K1489" s="62">
        <v>31</v>
      </c>
      <c r="L1489" s="96">
        <f>IF($K1489&gt;$G$20,IF('Silo Levels'!$L$30="Pumping",((PI()*((($C$19+$G$20)-$K1489)*($O$20/($O$19/2)))^2*((($O$20+$G$20)-$K1489))/3)*$L$1177)+(((PI()*((($C$19+$G$20)-$K1489)*($O$20/($O$19/2)))^2*(((($C$19+$G$20)-$K1489)*($O$20/($O$19/2)))*$AZ$23))/3)*$L$1177),(((PI()*((($C$19+$G$20)-$K1489)*($O$20/($O$19/2)))^2*((($O$20+$G$20)-$K1489)/3))*$L$1177)-((PI()*((($C$19+$G$20)-$K1489)*($O$20/($O$19/2)))^2*(((($C$19+$G$20)-$K1489)*($O$20/($O$19/2)))*$AZ$23)/3)*$L$1177))),IF('Silo Levels'!$L$30="Pumping",(($D$18*$L$1177)+((PI()*(($C$21/2)^2)*($G$20-$K1489))*$L$1177))+((($D$18+$H$18)/3)*$BF$23)+(((PI()*($C$21/2)^2*(($C$21/2)*$AZ$23))/3)*$L$1177),(($D$18*$L$1177)+((PI()*(($C$21/2)^2)*($G$20-$K1489))*$L$1177))+((($D$18+$H$18)/3)*$BF$23)-(((PI()*($C$21/2)^2*(($C$21/2)*$AZ$23))/3)*$L$1177)))</f>
        <v>85112.759949329979</v>
      </c>
      <c r="M1489" s="73"/>
      <c r="N1489" s="73"/>
      <c r="O1489" s="73"/>
      <c r="P1489" s="73"/>
      <c r="Q1489" s="73"/>
      <c r="R1489" s="73"/>
      <c r="S1489" s="73"/>
      <c r="T1489" s="73"/>
      <c r="U1489" s="73"/>
      <c r="V1489" s="73"/>
      <c r="W1489" s="73"/>
      <c r="X1489" s="73"/>
      <c r="Y1489" s="73"/>
      <c r="Z1489" s="73"/>
      <c r="AA1489" s="73"/>
      <c r="AB1489" s="73"/>
      <c r="AC1489" s="73"/>
      <c r="AD1489" s="73"/>
      <c r="AE1489" s="73"/>
      <c r="AF1489" s="73"/>
      <c r="AG1489" s="73"/>
      <c r="AH1489" s="73"/>
      <c r="AI1489" s="73"/>
      <c r="AJ1489" s="73"/>
    </row>
    <row r="1490" spans="1:36" x14ac:dyDescent="0.3">
      <c r="A1490">
        <v>31.1</v>
      </c>
      <c r="B1490" s="95">
        <f t="shared" si="187"/>
        <v>84837.704276050034</v>
      </c>
      <c r="C1490" s="62">
        <v>31.1</v>
      </c>
      <c r="D1490" s="96">
        <f>IF($C1490&gt;$G$20,IF('Silo Levels'!$L$28="Pumping",((PI()*((($C$19+$G$20)-$C1490)*($O$20/($O$19/2)))^2*((($O$20+$G$20)-$C1490))/3)*$D$1177)+(((PI()*((($C$19+$G$20)-$C1490)*($O$20/($O$19/2)))^2*(((($C$19+$G$20)-$C1490)*($O$20/($O$19/2)))*$AZ$21))/3)*$D$1177),(((PI()*((($C$19+$G$20)-$C1490)*($O$20/($O$19/2)))^2*((($O$20+$G$20)-$C1490)/3))*$D$1177)-((PI()*((($C$19+$G$20)-$C1490)*($O$20/($O$19/2)))^2*(((($C$19+$G$20)-$C1490)*($O$20/($O$19/2)))*$AZ$21)/3)*$D$1177))),IF('Silo Levels'!$L$28="Pumping",(($D$18*$D$1177)+((PI()*(($C$21/2)^2)*($G$20-$C1490))*$D$1177))+((($D$18+$H$18)/3)*$BF$21)+(((PI()*($C$21/2)^2*(($C$21/2)*$AZ$21))/3)*$D$1177),(($D$18*$D$1177)+((PI()*(($C$21/2)^2)*($G$20-$C1490))*$D$1177))+((($D$18+$H$18)/3)*$BF$21)-(((PI()*($C$21/2)^2*(($C$21/2)*$AZ$21))/3)*$D$1177)))</f>
        <v>80987.541924771896</v>
      </c>
      <c r="E1490" s="73">
        <v>31.1</v>
      </c>
      <c r="F1490" s="95">
        <f t="shared" si="188"/>
        <v>85885.820530916069</v>
      </c>
      <c r="G1490" s="62">
        <v>31.1</v>
      </c>
      <c r="H1490" s="96">
        <f>IF($G1490&gt;$G$20,IF('Silo Levels'!$L$29="Pumping",((PI()*((($C$19+$G$20)-$G1490)*($O$20/($O$19/2)))^2*((($O$20+$G$20)-$G1490))/3)*$H$1177)+(((PI()*((($C$19+$G$20)-$G1490)*($O$20/($O$19/2)))^2*(((($C$19+$G$20)-$G1490)*($O$20/($O$19/2)))*$AZ$22))/3)*$H$1177),(((PI()*((($C$19+$G$20)-$G1490)*($O$20/($O$19/2)))^2*((($O$20+$G$20)-$G1490)/3))*$H$1177)-((PI()*((($C$19+$G$20)-$G1490)*($O$20/($O$19/2)))^2*(((($C$19+$G$20)-$G1490)*($O$20/($O$19/2)))*$AZ$22)/3)*$H$1177))),IF('Silo Levels'!$L$29="Pumping",(($D$18*$H$1177)+((PI()*(($C$21/2)^2)*($G$20-$G1490))*$H$1177))+((($D$18+$H$18)/3)*$BF$22)+(((PI()*($C$21/2)^2*(($C$21/2)*$AZ$22))/3)*$H$1177),(($D$18*$H$1177)+((PI()*(($C$21/2)^2)*($G$20-$G1490))*$H$1177))+((($D$18+$H$18)/3)*$BF$22)-(((PI()*($C$21/2)^2*(($C$21/2)*$AZ$22))/3)*$H$1177)))</f>
        <v>81987.531150246956</v>
      </c>
      <c r="I1490" s="73">
        <v>31.1</v>
      </c>
      <c r="J1490" s="95">
        <f t="shared" si="189"/>
        <v>88737.67173601668</v>
      </c>
      <c r="K1490" s="62">
        <v>31.1</v>
      </c>
      <c r="L1490" s="96">
        <f>IF($K1490&gt;$G$20,IF('Silo Levels'!$L$30="Pumping",((PI()*((($C$19+$G$20)-$K1490)*($O$20/($O$19/2)))^2*((($O$20+$G$20)-$K1490))/3)*$L$1177)+(((PI()*((($C$19+$G$20)-$K1490)*($O$20/($O$19/2)))^2*(((($C$19+$G$20)-$K1490)*($O$20/($O$19/2)))*$AZ$23))/3)*$L$1177),(((PI()*((($C$19+$G$20)-$K1490)*($O$20/($O$19/2)))^2*((($O$20+$G$20)-$K1490)/3))*$L$1177)-((PI()*((($C$19+$G$20)-$K1490)*($O$20/($O$19/2)))^2*(((($C$19+$G$20)-$K1490)*($O$20/($O$19/2)))*$AZ$23)/3)*$L$1177))),IF('Silo Levels'!$L$30="Pumping",(($D$18*$L$1177)+((PI()*(($C$21/2)^2)*($G$20-$K1490))*$L$1177))+((($D$18+$H$18)/3)*$BF$23)+(((PI()*($C$21/2)^2*(($C$21/2)*$AZ$23))/3)*$L$1177),(($D$18*$L$1177)+((PI()*(($C$21/2)^2)*($G$20-$K1490))*$L$1177))+((($D$18+$H$18)/3)*$BF$23)-(((PI()*($C$21/2)^2*(($C$21/2)*$AZ$23))/3)*$L$1177)))</f>
        <v>84708.432066074442</v>
      </c>
      <c r="M1490" s="73"/>
      <c r="N1490" s="73"/>
      <c r="O1490" s="73"/>
      <c r="P1490" s="73"/>
      <c r="Q1490" s="73"/>
      <c r="R1490" s="73"/>
      <c r="S1490" s="73"/>
      <c r="T1490" s="73"/>
      <c r="U1490" s="73"/>
      <c r="V1490" s="73"/>
      <c r="W1490" s="73"/>
      <c r="X1490" s="73"/>
      <c r="Y1490" s="73"/>
      <c r="Z1490" s="73"/>
      <c r="AA1490" s="73"/>
      <c r="AB1490" s="73"/>
      <c r="AC1490" s="73"/>
      <c r="AD1490" s="73"/>
      <c r="AE1490" s="73"/>
      <c r="AF1490" s="73"/>
      <c r="AG1490" s="73"/>
      <c r="AH1490" s="73"/>
      <c r="AI1490" s="73"/>
      <c r="AJ1490" s="73"/>
    </row>
    <row r="1491" spans="1:36" x14ac:dyDescent="0.3">
      <c r="A1491">
        <v>31.2</v>
      </c>
      <c r="B1491" s="95">
        <f t="shared" si="187"/>
        <v>84451.346520939202</v>
      </c>
      <c r="C1491" s="62">
        <v>31.2</v>
      </c>
      <c r="D1491" s="96">
        <f>IF($C1491&gt;$G$20,IF('Silo Levels'!$L$28="Pumping",((PI()*((($C$19+$G$20)-$C1491)*($O$20/($O$19/2)))^2*((($O$20+$G$20)-$C1491))/3)*$D$1177)+(((PI()*((($C$19+$G$20)-$C1491)*($O$20/($O$19/2)))^2*(((($C$19+$G$20)-$C1491)*($O$20/($O$19/2)))*$AZ$21))/3)*$D$1177),(((PI()*((($C$19+$G$20)-$C1491)*($O$20/($O$19/2)))^2*((($O$20+$G$20)-$C1491)/3))*$D$1177)-((PI()*((($C$19+$G$20)-$C1491)*($O$20/($O$19/2)))^2*(((($C$19+$G$20)-$C1491)*($O$20/($O$19/2)))*$AZ$21)/3)*$D$1177))),IF('Silo Levels'!$L$28="Pumping",(($D$18*$D$1177)+((PI()*(($C$21/2)^2)*($G$20-$C1491))*$D$1177))+((($D$18+$H$18)/3)*$BF$21)+(((PI()*($C$21/2)^2*(($C$21/2)*$AZ$21))/3)*$D$1177),(($D$18*$D$1177)+((PI()*(($C$21/2)^2)*($G$20-$C1491))*$D$1177))+((($D$18+$H$18)/3)*$BF$21)-(((PI()*($C$21/2)^2*(($C$21/2)*$AZ$21))/3)*$D$1177)))</f>
        <v>80601.184169661065</v>
      </c>
      <c r="E1491" s="73">
        <v>31.2</v>
      </c>
      <c r="F1491" s="95">
        <f t="shared" si="188"/>
        <v>85494.633303866358</v>
      </c>
      <c r="G1491" s="62">
        <v>31.2</v>
      </c>
      <c r="H1491" s="96">
        <f>IF($G1491&gt;$G$20,IF('Silo Levels'!$L$29="Pumping",((PI()*((($C$19+$G$20)-$G1491)*($O$20/($O$19/2)))^2*((($O$20+$G$20)-$G1491))/3)*$H$1177)+(((PI()*((($C$19+$G$20)-$G1491)*($O$20/($O$19/2)))^2*(((($C$19+$G$20)-$G1491)*($O$20/($O$19/2)))*$AZ$22))/3)*$H$1177),(((PI()*((($C$19+$G$20)-$G1491)*($O$20/($O$19/2)))^2*((($O$20+$G$20)-$G1491)/3))*$H$1177)-((PI()*((($C$19+$G$20)-$G1491)*($O$20/($O$19/2)))^2*(((($C$19+$G$20)-$G1491)*($O$20/($O$19/2)))*$AZ$22)/3)*$H$1177))),IF('Silo Levels'!$L$29="Pumping",(($D$18*$H$1177)+((PI()*(($C$21/2)^2)*($G$20-$G1491))*$H$1177))+((($D$18+$H$18)/3)*$BF$22)+(((PI()*($C$21/2)^2*(($C$21/2)*$AZ$22))/3)*$H$1177),(($D$18*$H$1177)+((PI()*(($C$21/2)^2)*($G$20-$G1491))*$H$1177))+((($D$18+$H$18)/3)*$BF$22)-(((PI()*($C$21/2)^2*(($C$21/2)*$AZ$22))/3)*$H$1177)))</f>
        <v>81596.343923197244</v>
      </c>
      <c r="I1491" s="73">
        <v>31.2</v>
      </c>
      <c r="J1491" s="95">
        <f t="shared" si="189"/>
        <v>88333.343852761158</v>
      </c>
      <c r="K1491" s="62">
        <v>31.2</v>
      </c>
      <c r="L1491" s="96">
        <f>IF($K1491&gt;$G$20,IF('Silo Levels'!$L$30="Pumping",((PI()*((($C$19+$G$20)-$K1491)*($O$20/($O$19/2)))^2*((($O$20+$G$20)-$K1491))/3)*$L$1177)+(((PI()*((($C$19+$G$20)-$K1491)*($O$20/($O$19/2)))^2*(((($C$19+$G$20)-$K1491)*($O$20/($O$19/2)))*$AZ$23))/3)*$L$1177),(((PI()*((($C$19+$G$20)-$K1491)*($O$20/($O$19/2)))^2*((($O$20+$G$20)-$K1491)/3))*$L$1177)-((PI()*((($C$19+$G$20)-$K1491)*($O$20/($O$19/2)))^2*(((($C$19+$G$20)-$K1491)*($O$20/($O$19/2)))*$AZ$23)/3)*$L$1177))),IF('Silo Levels'!$L$30="Pumping",(($D$18*$L$1177)+((PI()*(($C$21/2)^2)*($G$20-$K1491))*$L$1177))+((($D$18+$H$18)/3)*$BF$23)+(((PI()*($C$21/2)^2*(($C$21/2)*$AZ$23))/3)*$L$1177),(($D$18*$L$1177)+((PI()*(($C$21/2)^2)*($G$20-$K1491))*$L$1177))+((($D$18+$H$18)/3)*$BF$23)-(((PI()*($C$21/2)^2*(($C$21/2)*$AZ$23))/3)*$L$1177)))</f>
        <v>84304.104182818919</v>
      </c>
      <c r="M1491" s="73"/>
      <c r="N1491" s="73"/>
      <c r="O1491" s="73"/>
      <c r="P1491" s="73"/>
      <c r="Q1491" s="73"/>
      <c r="R1491" s="73"/>
      <c r="S1491" s="73"/>
      <c r="T1491" s="73"/>
      <c r="U1491" s="73"/>
      <c r="V1491" s="73"/>
      <c r="W1491" s="73"/>
      <c r="X1491" s="73"/>
      <c r="Y1491" s="73"/>
      <c r="Z1491" s="73"/>
      <c r="AA1491" s="73"/>
      <c r="AB1491" s="73"/>
      <c r="AC1491" s="73"/>
      <c r="AD1491" s="73"/>
      <c r="AE1491" s="73"/>
      <c r="AF1491" s="73"/>
      <c r="AG1491" s="73"/>
      <c r="AH1491" s="73"/>
      <c r="AI1491" s="73"/>
      <c r="AJ1491" s="73"/>
    </row>
    <row r="1492" spans="1:36" x14ac:dyDescent="0.3">
      <c r="A1492">
        <v>31.3</v>
      </c>
      <c r="B1492" s="95">
        <f t="shared" si="187"/>
        <v>84064.988765828355</v>
      </c>
      <c r="C1492" s="62">
        <v>31.3</v>
      </c>
      <c r="D1492" s="96">
        <f>IF($C1492&gt;$G$20,IF('Silo Levels'!$L$28="Pumping",((PI()*((($C$19+$G$20)-$C1492)*($O$20/($O$19/2)))^2*((($O$20+$G$20)-$C1492))/3)*$D$1177)+(((PI()*((($C$19+$G$20)-$C1492)*($O$20/($O$19/2)))^2*(((($C$19+$G$20)-$C1492)*($O$20/($O$19/2)))*$AZ$21))/3)*$D$1177),(((PI()*((($C$19+$G$20)-$C1492)*($O$20/($O$19/2)))^2*((($O$20+$G$20)-$C1492)/3))*$D$1177)-((PI()*((($C$19+$G$20)-$C1492)*($O$20/($O$19/2)))^2*(((($C$19+$G$20)-$C1492)*($O$20/($O$19/2)))*$AZ$21)/3)*$D$1177))),IF('Silo Levels'!$L$28="Pumping",(($D$18*$D$1177)+((PI()*(($C$21/2)^2)*($G$20-$C1492))*$D$1177))+((($D$18+$H$18)/3)*$BF$21)+(((PI()*($C$21/2)^2*(($C$21/2)*$AZ$21))/3)*$D$1177),(($D$18*$D$1177)+((PI()*(($C$21/2)^2)*($G$20-$C1492))*$D$1177))+((($D$18+$H$18)/3)*$BF$21)-(((PI()*($C$21/2)^2*(($C$21/2)*$AZ$21))/3)*$D$1177)))</f>
        <v>80214.826414550218</v>
      </c>
      <c r="E1492" s="73">
        <v>31.3</v>
      </c>
      <c r="F1492" s="95">
        <f t="shared" si="188"/>
        <v>85103.446076816617</v>
      </c>
      <c r="G1492" s="62">
        <v>31.3</v>
      </c>
      <c r="H1492" s="96">
        <f>IF($G1492&gt;$G$20,IF('Silo Levels'!$L$29="Pumping",((PI()*((($C$19+$G$20)-$G1492)*($O$20/($O$19/2)))^2*((($O$20+$G$20)-$G1492))/3)*$H$1177)+(((PI()*((($C$19+$G$20)-$G1492)*($O$20/($O$19/2)))^2*(((($C$19+$G$20)-$G1492)*($O$20/($O$19/2)))*$AZ$22))/3)*$H$1177),(((PI()*((($C$19+$G$20)-$G1492)*($O$20/($O$19/2)))^2*((($O$20+$G$20)-$G1492)/3))*$H$1177)-((PI()*((($C$19+$G$20)-$G1492)*($O$20/($O$19/2)))^2*(((($C$19+$G$20)-$G1492)*($O$20/($O$19/2)))*$AZ$22)/3)*$H$1177))),IF('Silo Levels'!$L$29="Pumping",(($D$18*$H$1177)+((PI()*(($C$21/2)^2)*($G$20-$G1492))*$H$1177))+((($D$18+$H$18)/3)*$BF$22)+(((PI()*($C$21/2)^2*(($C$21/2)*$AZ$22))/3)*$H$1177),(($D$18*$H$1177)+((PI()*(($C$21/2)^2)*($G$20-$G1492))*$H$1177))+((($D$18+$H$18)/3)*$BF$22)-(((PI()*($C$21/2)^2*(($C$21/2)*$AZ$22))/3)*$H$1177)))</f>
        <v>81205.156696147504</v>
      </c>
      <c r="I1492" s="73">
        <v>31.3</v>
      </c>
      <c r="J1492" s="95">
        <f t="shared" si="189"/>
        <v>87929.015969505621</v>
      </c>
      <c r="K1492" s="62">
        <v>31.3</v>
      </c>
      <c r="L1492" s="96">
        <f>IF($K1492&gt;$G$20,IF('Silo Levels'!$L$30="Pumping",((PI()*((($C$19+$G$20)-$K1492)*($O$20/($O$19/2)))^2*((($O$20+$G$20)-$K1492))/3)*$L$1177)+(((PI()*((($C$19+$G$20)-$K1492)*($O$20/($O$19/2)))^2*(((($C$19+$G$20)-$K1492)*($O$20/($O$19/2)))*$AZ$23))/3)*$L$1177),(((PI()*((($C$19+$G$20)-$K1492)*($O$20/($O$19/2)))^2*((($O$20+$G$20)-$K1492)/3))*$L$1177)-((PI()*((($C$19+$G$20)-$K1492)*($O$20/($O$19/2)))^2*(((($C$19+$G$20)-$K1492)*($O$20/($O$19/2)))*$AZ$23)/3)*$L$1177))),IF('Silo Levels'!$L$30="Pumping",(($D$18*$L$1177)+((PI()*(($C$21/2)^2)*($G$20-$K1492))*$L$1177))+((($D$18+$H$18)/3)*$BF$23)+(((PI()*($C$21/2)^2*(($C$21/2)*$AZ$23))/3)*$L$1177),(($D$18*$L$1177)+((PI()*(($C$21/2)^2)*($G$20-$K1492))*$L$1177))+((($D$18+$H$18)/3)*$BF$23)-(((PI()*($C$21/2)^2*(($C$21/2)*$AZ$23))/3)*$L$1177)))</f>
        <v>83899.776299563382</v>
      </c>
      <c r="M1492" s="73"/>
      <c r="N1492" s="73"/>
      <c r="O1492" s="73"/>
      <c r="P1492" s="73"/>
      <c r="Q1492" s="73"/>
      <c r="R1492" s="73"/>
      <c r="S1492" s="73"/>
      <c r="T1492" s="73"/>
      <c r="U1492" s="73"/>
      <c r="V1492" s="73"/>
      <c r="W1492" s="73"/>
      <c r="X1492" s="73"/>
      <c r="Y1492" s="73"/>
      <c r="Z1492" s="73"/>
      <c r="AA1492" s="73"/>
      <c r="AB1492" s="73"/>
      <c r="AC1492" s="73"/>
      <c r="AD1492" s="73"/>
      <c r="AE1492" s="73"/>
      <c r="AF1492" s="73"/>
      <c r="AG1492" s="73"/>
      <c r="AH1492" s="73"/>
      <c r="AI1492" s="73"/>
      <c r="AJ1492" s="73"/>
    </row>
    <row r="1493" spans="1:36" x14ac:dyDescent="0.3">
      <c r="A1493">
        <v>31.4</v>
      </c>
      <c r="B1493" s="95">
        <f t="shared" si="187"/>
        <v>83678.631010717523</v>
      </c>
      <c r="C1493" s="62">
        <v>31.4</v>
      </c>
      <c r="D1493" s="96">
        <f>IF($C1493&gt;$G$20,IF('Silo Levels'!$L$28="Pumping",((PI()*((($C$19+$G$20)-$C1493)*($O$20/($O$19/2)))^2*((($O$20+$G$20)-$C1493))/3)*$D$1177)+(((PI()*((($C$19+$G$20)-$C1493)*($O$20/($O$19/2)))^2*(((($C$19+$G$20)-$C1493)*($O$20/($O$19/2)))*$AZ$21))/3)*$D$1177),(((PI()*((($C$19+$G$20)-$C1493)*($O$20/($O$19/2)))^2*((($O$20+$G$20)-$C1493)/3))*$D$1177)-((PI()*((($C$19+$G$20)-$C1493)*($O$20/($O$19/2)))^2*(((($C$19+$G$20)-$C1493)*($O$20/($O$19/2)))*$AZ$21)/3)*$D$1177))),IF('Silo Levels'!$L$28="Pumping",(($D$18*$D$1177)+((PI()*(($C$21/2)^2)*($G$20-$C1493))*$D$1177))+((($D$18+$H$18)/3)*$BF$21)+(((PI()*($C$21/2)^2*(($C$21/2)*$AZ$21))/3)*$D$1177),(($D$18*$D$1177)+((PI()*(($C$21/2)^2)*($G$20-$C1493))*$D$1177))+((($D$18+$H$18)/3)*$BF$21)-(((PI()*($C$21/2)^2*(($C$21/2)*$AZ$21))/3)*$D$1177)))</f>
        <v>79828.468659439386</v>
      </c>
      <c r="E1493" s="73">
        <v>31.4</v>
      </c>
      <c r="F1493" s="95">
        <f t="shared" si="188"/>
        <v>84712.258849766906</v>
      </c>
      <c r="G1493" s="62">
        <v>31.4</v>
      </c>
      <c r="H1493" s="96">
        <f>IF($G1493&gt;$G$20,IF('Silo Levels'!$L$29="Pumping",((PI()*((($C$19+$G$20)-$G1493)*($O$20/($O$19/2)))^2*((($O$20+$G$20)-$G1493))/3)*$H$1177)+(((PI()*((($C$19+$G$20)-$G1493)*($O$20/($O$19/2)))^2*(((($C$19+$G$20)-$G1493)*($O$20/($O$19/2)))*$AZ$22))/3)*$H$1177),(((PI()*((($C$19+$G$20)-$G1493)*($O$20/($O$19/2)))^2*((($O$20+$G$20)-$G1493)/3))*$H$1177)-((PI()*((($C$19+$G$20)-$G1493)*($O$20/($O$19/2)))^2*(((($C$19+$G$20)-$G1493)*($O$20/($O$19/2)))*$AZ$22)/3)*$H$1177))),IF('Silo Levels'!$L$29="Pumping",(($D$18*$H$1177)+((PI()*(($C$21/2)^2)*($G$20-$G1493))*$H$1177))+((($D$18+$H$18)/3)*$BF$22)+(((PI()*($C$21/2)^2*(($C$21/2)*$AZ$22))/3)*$H$1177),(($D$18*$H$1177)+((PI()*(($C$21/2)^2)*($G$20-$G1493))*$H$1177))+((($D$18+$H$18)/3)*$BF$22)-(((PI()*($C$21/2)^2*(($C$21/2)*$AZ$22))/3)*$H$1177)))</f>
        <v>80813.969469097792</v>
      </c>
      <c r="I1493" s="73">
        <v>31.4</v>
      </c>
      <c r="J1493" s="95">
        <f t="shared" si="189"/>
        <v>87524.688086250098</v>
      </c>
      <c r="K1493" s="62">
        <v>31.4</v>
      </c>
      <c r="L1493" s="96">
        <f>IF($K1493&gt;$G$20,IF('Silo Levels'!$L$30="Pumping",((PI()*((($C$19+$G$20)-$K1493)*($O$20/($O$19/2)))^2*((($O$20+$G$20)-$K1493))/3)*$L$1177)+(((PI()*((($C$19+$G$20)-$K1493)*($O$20/($O$19/2)))^2*(((($C$19+$G$20)-$K1493)*($O$20/($O$19/2)))*$AZ$23))/3)*$L$1177),(((PI()*((($C$19+$G$20)-$K1493)*($O$20/($O$19/2)))^2*((($O$20+$G$20)-$K1493)/3))*$L$1177)-((PI()*((($C$19+$G$20)-$K1493)*($O$20/($O$19/2)))^2*(((($C$19+$G$20)-$K1493)*($O$20/($O$19/2)))*$AZ$23)/3)*$L$1177))),IF('Silo Levels'!$L$30="Pumping",(($D$18*$L$1177)+((PI()*(($C$21/2)^2)*($G$20-$K1493))*$L$1177))+((($D$18+$H$18)/3)*$BF$23)+(((PI()*($C$21/2)^2*(($C$21/2)*$AZ$23))/3)*$L$1177),(($D$18*$L$1177)+((PI()*(($C$21/2)^2)*($G$20-$K1493))*$L$1177))+((($D$18+$H$18)/3)*$BF$23)-(((PI()*($C$21/2)^2*(($C$21/2)*$AZ$23))/3)*$L$1177)))</f>
        <v>83495.44841630786</v>
      </c>
      <c r="M1493" s="73"/>
      <c r="N1493" s="73"/>
      <c r="O1493" s="73"/>
      <c r="P1493" s="73"/>
      <c r="Q1493" s="73"/>
      <c r="R1493" s="73"/>
      <c r="S1493" s="73"/>
      <c r="T1493" s="73"/>
      <c r="U1493" s="73"/>
      <c r="V1493" s="73"/>
      <c r="W1493" s="73"/>
      <c r="X1493" s="73"/>
      <c r="Y1493" s="73"/>
      <c r="Z1493" s="73"/>
      <c r="AA1493" s="73"/>
      <c r="AB1493" s="73"/>
      <c r="AC1493" s="73"/>
      <c r="AD1493" s="73"/>
      <c r="AE1493" s="73"/>
      <c r="AF1493" s="73"/>
      <c r="AG1493" s="73"/>
      <c r="AH1493" s="73"/>
      <c r="AI1493" s="73"/>
      <c r="AJ1493" s="73"/>
    </row>
    <row r="1494" spans="1:36" x14ac:dyDescent="0.3">
      <c r="A1494">
        <v>31.5</v>
      </c>
      <c r="B1494" s="95">
        <f t="shared" si="187"/>
        <v>83292.273255606677</v>
      </c>
      <c r="C1494" s="62">
        <v>31.5</v>
      </c>
      <c r="D1494" s="96">
        <f>IF($C1494&gt;$G$20,IF('Silo Levels'!$L$28="Pumping",((PI()*((($C$19+$G$20)-$C1494)*($O$20/($O$19/2)))^2*((($O$20+$G$20)-$C1494))/3)*$D$1177)+(((PI()*((($C$19+$G$20)-$C1494)*($O$20/($O$19/2)))^2*(((($C$19+$G$20)-$C1494)*($O$20/($O$19/2)))*$AZ$21))/3)*$D$1177),(((PI()*((($C$19+$G$20)-$C1494)*($O$20/($O$19/2)))^2*((($O$20+$G$20)-$C1494)/3))*$D$1177)-((PI()*((($C$19+$G$20)-$C1494)*($O$20/($O$19/2)))^2*(((($C$19+$G$20)-$C1494)*($O$20/($O$19/2)))*$AZ$21)/3)*$D$1177))),IF('Silo Levels'!$L$28="Pumping",(($D$18*$D$1177)+((PI()*(($C$21/2)^2)*($G$20-$C1494))*$D$1177))+((($D$18+$H$18)/3)*$BF$21)+(((PI()*($C$21/2)^2*(($C$21/2)*$AZ$21))/3)*$D$1177),(($D$18*$D$1177)+((PI()*(($C$21/2)^2)*($G$20-$C1494))*$D$1177))+((($D$18+$H$18)/3)*$BF$21)-(((PI()*($C$21/2)^2*(($C$21/2)*$AZ$21))/3)*$D$1177)))</f>
        <v>79442.11090432854</v>
      </c>
      <c r="E1494" s="73">
        <v>31.5</v>
      </c>
      <c r="F1494" s="95">
        <f t="shared" si="188"/>
        <v>84321.07162271718</v>
      </c>
      <c r="G1494" s="62">
        <v>31.5</v>
      </c>
      <c r="H1494" s="96">
        <f>IF($G1494&gt;$G$20,IF('Silo Levels'!$L$29="Pumping",((PI()*((($C$19+$G$20)-$G1494)*($O$20/($O$19/2)))^2*((($O$20+$G$20)-$G1494))/3)*$H$1177)+(((PI()*((($C$19+$G$20)-$G1494)*($O$20/($O$19/2)))^2*(((($C$19+$G$20)-$G1494)*($O$20/($O$19/2)))*$AZ$22))/3)*$H$1177),(((PI()*((($C$19+$G$20)-$G1494)*($O$20/($O$19/2)))^2*((($O$20+$G$20)-$G1494)/3))*$H$1177)-((PI()*((($C$19+$G$20)-$G1494)*($O$20/($O$19/2)))^2*(((($C$19+$G$20)-$G1494)*($O$20/($O$19/2)))*$AZ$22)/3)*$H$1177))),IF('Silo Levels'!$L$29="Pumping",(($D$18*$H$1177)+((PI()*(($C$21/2)^2)*($G$20-$G1494))*$H$1177))+((($D$18+$H$18)/3)*$BF$22)+(((PI()*($C$21/2)^2*(($C$21/2)*$AZ$22))/3)*$H$1177),(($D$18*$H$1177)+((PI()*(($C$21/2)^2)*($G$20-$G1494))*$H$1177))+((($D$18+$H$18)/3)*$BF$22)-(((PI()*($C$21/2)^2*(($C$21/2)*$AZ$22))/3)*$H$1177)))</f>
        <v>80422.782242048066</v>
      </c>
      <c r="I1494" s="73">
        <v>31.5</v>
      </c>
      <c r="J1494" s="95">
        <f t="shared" si="189"/>
        <v>87120.360202994561</v>
      </c>
      <c r="K1494" s="62">
        <v>31.5</v>
      </c>
      <c r="L1494" s="96">
        <f>IF($K1494&gt;$G$20,IF('Silo Levels'!$L$30="Pumping",((PI()*((($C$19+$G$20)-$K1494)*($O$20/($O$19/2)))^2*((($O$20+$G$20)-$K1494))/3)*$L$1177)+(((PI()*((($C$19+$G$20)-$K1494)*($O$20/($O$19/2)))^2*(((($C$19+$G$20)-$K1494)*($O$20/($O$19/2)))*$AZ$23))/3)*$L$1177),(((PI()*((($C$19+$G$20)-$K1494)*($O$20/($O$19/2)))^2*((($O$20+$G$20)-$K1494)/3))*$L$1177)-((PI()*((($C$19+$G$20)-$K1494)*($O$20/($O$19/2)))^2*(((($C$19+$G$20)-$K1494)*($O$20/($O$19/2)))*$AZ$23)/3)*$L$1177))),IF('Silo Levels'!$L$30="Pumping",(($D$18*$L$1177)+((PI()*(($C$21/2)^2)*($G$20-$K1494))*$L$1177))+((($D$18+$H$18)/3)*$BF$23)+(((PI()*($C$21/2)^2*(($C$21/2)*$AZ$23))/3)*$L$1177),(($D$18*$L$1177)+((PI()*(($C$21/2)^2)*($G$20-$K1494))*$L$1177))+((($D$18+$H$18)/3)*$BF$23)-(((PI()*($C$21/2)^2*(($C$21/2)*$AZ$23))/3)*$L$1177)))</f>
        <v>83091.120533052323</v>
      </c>
      <c r="M1494" s="73"/>
      <c r="N1494" s="73"/>
      <c r="O1494" s="73"/>
      <c r="P1494" s="73"/>
      <c r="Q1494" s="73"/>
      <c r="R1494" s="73"/>
      <c r="S1494" s="73"/>
      <c r="T1494" s="73"/>
      <c r="U1494" s="73"/>
      <c r="V1494" s="73"/>
      <c r="W1494" s="73"/>
      <c r="X1494" s="73"/>
      <c r="Y1494" s="73"/>
      <c r="Z1494" s="73"/>
      <c r="AA1494" s="73"/>
      <c r="AB1494" s="73"/>
      <c r="AC1494" s="73"/>
      <c r="AD1494" s="73"/>
      <c r="AE1494" s="73"/>
      <c r="AF1494" s="73"/>
      <c r="AG1494" s="73"/>
      <c r="AH1494" s="73"/>
      <c r="AI1494" s="73"/>
      <c r="AJ1494" s="73"/>
    </row>
    <row r="1495" spans="1:36" x14ac:dyDescent="0.3">
      <c r="A1495">
        <v>31.6</v>
      </c>
      <c r="B1495" s="95">
        <f t="shared" si="187"/>
        <v>82905.915500495859</v>
      </c>
      <c r="C1495" s="62">
        <v>31.6</v>
      </c>
      <c r="D1495" s="96">
        <f>IF($C1495&gt;$G$20,IF('Silo Levels'!$L$28="Pumping",((PI()*((($C$19+$G$20)-$C1495)*($O$20/($O$19/2)))^2*((($O$20+$G$20)-$C1495))/3)*$D$1177)+(((PI()*((($C$19+$G$20)-$C1495)*($O$20/($O$19/2)))^2*(((($C$19+$G$20)-$C1495)*($O$20/($O$19/2)))*$AZ$21))/3)*$D$1177),(((PI()*((($C$19+$G$20)-$C1495)*($O$20/($O$19/2)))^2*((($O$20+$G$20)-$C1495)/3))*$D$1177)-((PI()*((($C$19+$G$20)-$C1495)*($O$20/($O$19/2)))^2*(((($C$19+$G$20)-$C1495)*($O$20/($O$19/2)))*$AZ$21)/3)*$D$1177))),IF('Silo Levels'!$L$28="Pumping",(($D$18*$D$1177)+((PI()*(($C$21/2)^2)*($G$20-$C1495))*$D$1177))+((($D$18+$H$18)/3)*$BF$21)+(((PI()*($C$21/2)^2*(($C$21/2)*$AZ$21))/3)*$D$1177),(($D$18*$D$1177)+((PI()*(($C$21/2)^2)*($G$20-$C1495))*$D$1177))+((($D$18+$H$18)/3)*$BF$21)-(((PI()*($C$21/2)^2*(($C$21/2)*$AZ$21))/3)*$D$1177)))</f>
        <v>79055.753149217722</v>
      </c>
      <c r="E1495" s="73">
        <v>31.6</v>
      </c>
      <c r="F1495" s="95">
        <f t="shared" si="188"/>
        <v>83929.884395667454</v>
      </c>
      <c r="G1495" s="62">
        <v>31.6</v>
      </c>
      <c r="H1495" s="96">
        <f>IF($G1495&gt;$G$20,IF('Silo Levels'!$L$29="Pumping",((PI()*((($C$19+$G$20)-$G1495)*($O$20/($O$19/2)))^2*((($O$20+$G$20)-$G1495))/3)*$H$1177)+(((PI()*((($C$19+$G$20)-$G1495)*($O$20/($O$19/2)))^2*(((($C$19+$G$20)-$G1495)*($O$20/($O$19/2)))*$AZ$22))/3)*$H$1177),(((PI()*((($C$19+$G$20)-$G1495)*($O$20/($O$19/2)))^2*((($O$20+$G$20)-$G1495)/3))*$H$1177)-((PI()*((($C$19+$G$20)-$G1495)*($O$20/($O$19/2)))^2*(((($C$19+$G$20)-$G1495)*($O$20/($O$19/2)))*$AZ$22)/3)*$H$1177))),IF('Silo Levels'!$L$29="Pumping",(($D$18*$H$1177)+((PI()*(($C$21/2)^2)*($G$20-$G1495))*$H$1177))+((($D$18+$H$18)/3)*$BF$22)+(((PI()*($C$21/2)^2*(($C$21/2)*$AZ$22))/3)*$H$1177),(($D$18*$H$1177)+((PI()*(($C$21/2)^2)*($G$20-$G1495))*$H$1177))+((($D$18+$H$18)/3)*$BF$22)-(((PI()*($C$21/2)^2*(($C$21/2)*$AZ$22))/3)*$H$1177)))</f>
        <v>80031.59501499834</v>
      </c>
      <c r="I1495" s="73">
        <v>31.6</v>
      </c>
      <c r="J1495" s="95">
        <f t="shared" si="189"/>
        <v>86716.032319739039</v>
      </c>
      <c r="K1495" s="62">
        <v>31.6</v>
      </c>
      <c r="L1495" s="96">
        <f>IF($K1495&gt;$G$20,IF('Silo Levels'!$L$30="Pumping",((PI()*((($C$19+$G$20)-$K1495)*($O$20/($O$19/2)))^2*((($O$20+$G$20)-$K1495))/3)*$L$1177)+(((PI()*((($C$19+$G$20)-$K1495)*($O$20/($O$19/2)))^2*(((($C$19+$G$20)-$K1495)*($O$20/($O$19/2)))*$AZ$23))/3)*$L$1177),(((PI()*((($C$19+$G$20)-$K1495)*($O$20/($O$19/2)))^2*((($O$20+$G$20)-$K1495)/3))*$L$1177)-((PI()*((($C$19+$G$20)-$K1495)*($O$20/($O$19/2)))^2*(((($C$19+$G$20)-$K1495)*($O$20/($O$19/2)))*$AZ$23)/3)*$L$1177))),IF('Silo Levels'!$L$30="Pumping",(($D$18*$L$1177)+((PI()*(($C$21/2)^2)*($G$20-$K1495))*$L$1177))+((($D$18+$H$18)/3)*$BF$23)+(((PI()*($C$21/2)^2*(($C$21/2)*$AZ$23))/3)*$L$1177),(($D$18*$L$1177)+((PI()*(($C$21/2)^2)*($G$20-$K1495))*$L$1177))+((($D$18+$H$18)/3)*$BF$23)-(((PI()*($C$21/2)^2*(($C$21/2)*$AZ$23))/3)*$L$1177)))</f>
        <v>82686.7926497968</v>
      </c>
      <c r="M1495" s="73"/>
      <c r="N1495" s="73"/>
      <c r="O1495" s="73"/>
      <c r="P1495" s="73"/>
      <c r="Q1495" s="73"/>
      <c r="R1495" s="73"/>
      <c r="S1495" s="73"/>
      <c r="T1495" s="73"/>
      <c r="U1495" s="73"/>
      <c r="V1495" s="73"/>
      <c r="W1495" s="73"/>
      <c r="X1495" s="73"/>
      <c r="Y1495" s="73"/>
      <c r="Z1495" s="73"/>
      <c r="AA1495" s="73"/>
      <c r="AB1495" s="73"/>
      <c r="AC1495" s="73"/>
      <c r="AD1495" s="73"/>
      <c r="AE1495" s="73"/>
      <c r="AF1495" s="73"/>
      <c r="AG1495" s="73"/>
      <c r="AH1495" s="73"/>
      <c r="AI1495" s="73"/>
      <c r="AJ1495" s="73"/>
    </row>
    <row r="1496" spans="1:36" x14ac:dyDescent="0.3">
      <c r="A1496">
        <v>31.7</v>
      </c>
      <c r="B1496" s="95">
        <f t="shared" si="187"/>
        <v>82519.557745385027</v>
      </c>
      <c r="C1496" s="62">
        <v>31.7</v>
      </c>
      <c r="D1496" s="96">
        <f>IF($C1496&gt;$G$20,IF('Silo Levels'!$L$28="Pumping",((PI()*((($C$19+$G$20)-$C1496)*($O$20/($O$19/2)))^2*((($O$20+$G$20)-$C1496))/3)*$D$1177)+(((PI()*((($C$19+$G$20)-$C1496)*($O$20/($O$19/2)))^2*(((($C$19+$G$20)-$C1496)*($O$20/($O$19/2)))*$AZ$21))/3)*$D$1177),(((PI()*((($C$19+$G$20)-$C1496)*($O$20/($O$19/2)))^2*((($O$20+$G$20)-$C1496)/3))*$D$1177)-((PI()*((($C$19+$G$20)-$C1496)*($O$20/($O$19/2)))^2*(((($C$19+$G$20)-$C1496)*($O$20/($O$19/2)))*$AZ$21)/3)*$D$1177))),IF('Silo Levels'!$L$28="Pumping",(($D$18*$D$1177)+((PI()*(($C$21/2)^2)*($G$20-$C1496))*$D$1177))+((($D$18+$H$18)/3)*$BF$21)+(((PI()*($C$21/2)^2*(($C$21/2)*$AZ$21))/3)*$D$1177),(($D$18*$D$1177)+((PI()*(($C$21/2)^2)*($G$20-$C1496))*$D$1177))+((($D$18+$H$18)/3)*$BF$21)-(((PI()*($C$21/2)^2*(($C$21/2)*$AZ$21))/3)*$D$1177)))</f>
        <v>78669.39539410689</v>
      </c>
      <c r="E1496" s="73">
        <v>31.7</v>
      </c>
      <c r="F1496" s="95">
        <f t="shared" si="188"/>
        <v>83538.697168617742</v>
      </c>
      <c r="G1496" s="62">
        <v>31.7</v>
      </c>
      <c r="H1496" s="96">
        <f>IF($G1496&gt;$G$20,IF('Silo Levels'!$L$29="Pumping",((PI()*((($C$19+$G$20)-$G1496)*($O$20/($O$19/2)))^2*((($O$20+$G$20)-$G1496))/3)*$H$1177)+(((PI()*((($C$19+$G$20)-$G1496)*($O$20/($O$19/2)))^2*(((($C$19+$G$20)-$G1496)*($O$20/($O$19/2)))*$AZ$22))/3)*$H$1177),(((PI()*((($C$19+$G$20)-$G1496)*($O$20/($O$19/2)))^2*((($O$20+$G$20)-$G1496)/3))*$H$1177)-((PI()*((($C$19+$G$20)-$G1496)*($O$20/($O$19/2)))^2*(((($C$19+$G$20)-$G1496)*($O$20/($O$19/2)))*$AZ$22)/3)*$H$1177))),IF('Silo Levels'!$L$29="Pumping",(($D$18*$H$1177)+((PI()*(($C$21/2)^2)*($G$20-$G1496))*$H$1177))+((($D$18+$H$18)/3)*$BF$22)+(((PI()*($C$21/2)^2*(($C$21/2)*$AZ$22))/3)*$H$1177),(($D$18*$H$1177)+((PI()*(($C$21/2)^2)*($G$20-$G1496))*$H$1177))+((($D$18+$H$18)/3)*$BF$22)-(((PI()*($C$21/2)^2*(($C$21/2)*$AZ$22))/3)*$H$1177)))</f>
        <v>79640.407787948629</v>
      </c>
      <c r="I1496" s="73">
        <v>31.7</v>
      </c>
      <c r="J1496" s="95">
        <f t="shared" si="189"/>
        <v>86311.704436483516</v>
      </c>
      <c r="K1496" s="62">
        <v>31.7</v>
      </c>
      <c r="L1496" s="96">
        <f>IF($K1496&gt;$G$20,IF('Silo Levels'!$L$30="Pumping",((PI()*((($C$19+$G$20)-$K1496)*($O$20/($O$19/2)))^2*((($O$20+$G$20)-$K1496))/3)*$L$1177)+(((PI()*((($C$19+$G$20)-$K1496)*($O$20/($O$19/2)))^2*(((($C$19+$G$20)-$K1496)*($O$20/($O$19/2)))*$AZ$23))/3)*$L$1177),(((PI()*((($C$19+$G$20)-$K1496)*($O$20/($O$19/2)))^2*((($O$20+$G$20)-$K1496)/3))*$L$1177)-((PI()*((($C$19+$G$20)-$K1496)*($O$20/($O$19/2)))^2*(((($C$19+$G$20)-$K1496)*($O$20/($O$19/2)))*$AZ$23)/3)*$L$1177))),IF('Silo Levels'!$L$30="Pumping",(($D$18*$L$1177)+((PI()*(($C$21/2)^2)*($G$20-$K1496))*$L$1177))+((($D$18+$H$18)/3)*$BF$23)+(((PI()*($C$21/2)^2*(($C$21/2)*$AZ$23))/3)*$L$1177),(($D$18*$L$1177)+((PI()*(($C$21/2)^2)*($G$20-$K1496))*$L$1177))+((($D$18+$H$18)/3)*$BF$23)-(((PI()*($C$21/2)^2*(($C$21/2)*$AZ$23))/3)*$L$1177)))</f>
        <v>82282.464766541278</v>
      </c>
      <c r="M1496" s="73"/>
      <c r="N1496" s="73"/>
      <c r="O1496" s="73"/>
      <c r="P1496" s="73"/>
      <c r="Q1496" s="73"/>
      <c r="R1496" s="73"/>
      <c r="S1496" s="73"/>
      <c r="T1496" s="73"/>
      <c r="U1496" s="73"/>
      <c r="V1496" s="73"/>
      <c r="W1496" s="73"/>
      <c r="X1496" s="73"/>
      <c r="Y1496" s="73"/>
      <c r="Z1496" s="73"/>
      <c r="AA1496" s="73"/>
      <c r="AB1496" s="73"/>
      <c r="AC1496" s="73"/>
      <c r="AD1496" s="73"/>
      <c r="AE1496" s="73"/>
      <c r="AF1496" s="73"/>
      <c r="AG1496" s="73"/>
      <c r="AH1496" s="73"/>
      <c r="AI1496" s="73"/>
      <c r="AJ1496" s="73"/>
    </row>
    <row r="1497" spans="1:36" x14ac:dyDescent="0.3">
      <c r="A1497">
        <v>31.8</v>
      </c>
      <c r="B1497" s="95">
        <f t="shared" si="187"/>
        <v>82133.199990274181</v>
      </c>
      <c r="C1497" s="62">
        <v>31.8</v>
      </c>
      <c r="D1497" s="96">
        <f>IF($C1497&gt;$G$20,IF('Silo Levels'!$L$28="Pumping",((PI()*((($C$19+$G$20)-$C1497)*($O$20/($O$19/2)))^2*((($O$20+$G$20)-$C1497))/3)*$D$1177)+(((PI()*((($C$19+$G$20)-$C1497)*($O$20/($O$19/2)))^2*(((($C$19+$G$20)-$C1497)*($O$20/($O$19/2)))*$AZ$21))/3)*$D$1177),(((PI()*((($C$19+$G$20)-$C1497)*($O$20/($O$19/2)))^2*((($O$20+$G$20)-$C1497)/3))*$D$1177)-((PI()*((($C$19+$G$20)-$C1497)*($O$20/($O$19/2)))^2*(((($C$19+$G$20)-$C1497)*($O$20/($O$19/2)))*$AZ$21)/3)*$D$1177))),IF('Silo Levels'!$L$28="Pumping",(($D$18*$D$1177)+((PI()*(($C$21/2)^2)*($G$20-$C1497))*$D$1177))+((($D$18+$H$18)/3)*$BF$21)+(((PI()*($C$21/2)^2*(($C$21/2)*$AZ$21))/3)*$D$1177),(($D$18*$D$1177)+((PI()*(($C$21/2)^2)*($G$20-$C1497))*$D$1177))+((($D$18+$H$18)/3)*$BF$21)-(((PI()*($C$21/2)^2*(($C$21/2)*$AZ$21))/3)*$D$1177)))</f>
        <v>78283.037638996044</v>
      </c>
      <c r="E1497" s="73">
        <v>31.8</v>
      </c>
      <c r="F1497" s="95">
        <f t="shared" si="188"/>
        <v>83147.509941568016</v>
      </c>
      <c r="G1497" s="62">
        <v>31.8</v>
      </c>
      <c r="H1497" s="96">
        <f>IF($G1497&gt;$G$20,IF('Silo Levels'!$L$29="Pumping",((PI()*((($C$19+$G$20)-$G1497)*($O$20/($O$19/2)))^2*((($O$20+$G$20)-$G1497))/3)*$H$1177)+(((PI()*((($C$19+$G$20)-$G1497)*($O$20/($O$19/2)))^2*(((($C$19+$G$20)-$G1497)*($O$20/($O$19/2)))*$AZ$22))/3)*$H$1177),(((PI()*((($C$19+$G$20)-$G1497)*($O$20/($O$19/2)))^2*((($O$20+$G$20)-$G1497)/3))*$H$1177)-((PI()*((($C$19+$G$20)-$G1497)*($O$20/($O$19/2)))^2*(((($C$19+$G$20)-$G1497)*($O$20/($O$19/2)))*$AZ$22)/3)*$H$1177))),IF('Silo Levels'!$L$29="Pumping",(($D$18*$H$1177)+((PI()*(($C$21/2)^2)*($G$20-$G1497))*$H$1177))+((($D$18+$H$18)/3)*$BF$22)+(((PI()*($C$21/2)^2*(($C$21/2)*$AZ$22))/3)*$H$1177),(($D$18*$H$1177)+((PI()*(($C$21/2)^2)*($G$20-$G1497))*$H$1177))+((($D$18+$H$18)/3)*$BF$22)-(((PI()*($C$21/2)^2*(($C$21/2)*$AZ$22))/3)*$H$1177)))</f>
        <v>79249.220560898902</v>
      </c>
      <c r="I1497" s="73">
        <v>31.8</v>
      </c>
      <c r="J1497" s="95">
        <f t="shared" si="189"/>
        <v>85907.376553227979</v>
      </c>
      <c r="K1497" s="62">
        <v>31.8</v>
      </c>
      <c r="L1497" s="96">
        <f>IF($K1497&gt;$G$20,IF('Silo Levels'!$L$30="Pumping",((PI()*((($C$19+$G$20)-$K1497)*($O$20/($O$19/2)))^2*((($O$20+$G$20)-$K1497))/3)*$L$1177)+(((PI()*((($C$19+$G$20)-$K1497)*($O$20/($O$19/2)))^2*(((($C$19+$G$20)-$K1497)*($O$20/($O$19/2)))*$AZ$23))/3)*$L$1177),(((PI()*((($C$19+$G$20)-$K1497)*($O$20/($O$19/2)))^2*((($O$20+$G$20)-$K1497)/3))*$L$1177)-((PI()*((($C$19+$G$20)-$K1497)*($O$20/($O$19/2)))^2*(((($C$19+$G$20)-$K1497)*($O$20/($O$19/2)))*$AZ$23)/3)*$L$1177))),IF('Silo Levels'!$L$30="Pumping",(($D$18*$L$1177)+((PI()*(($C$21/2)^2)*($G$20-$K1497))*$L$1177))+((($D$18+$H$18)/3)*$BF$23)+(((PI()*($C$21/2)^2*(($C$21/2)*$AZ$23))/3)*$L$1177),(($D$18*$L$1177)+((PI()*(($C$21/2)^2)*($G$20-$K1497))*$L$1177))+((($D$18+$H$18)/3)*$BF$23)-(((PI()*($C$21/2)^2*(($C$21/2)*$AZ$23))/3)*$L$1177)))</f>
        <v>81878.136883285741</v>
      </c>
      <c r="M1497" s="73"/>
      <c r="N1497" s="73"/>
      <c r="O1497" s="73"/>
      <c r="P1497" s="73"/>
      <c r="Q1497" s="73"/>
      <c r="R1497" s="73"/>
      <c r="S1497" s="73"/>
      <c r="T1497" s="73"/>
      <c r="U1497" s="73"/>
      <c r="V1497" s="73"/>
      <c r="W1497" s="73"/>
      <c r="X1497" s="73"/>
      <c r="Y1497" s="73"/>
      <c r="Z1497" s="73"/>
      <c r="AA1497" s="73"/>
      <c r="AB1497" s="73"/>
      <c r="AC1497" s="73"/>
      <c r="AD1497" s="73"/>
      <c r="AE1497" s="73"/>
      <c r="AF1497" s="73"/>
      <c r="AG1497" s="73"/>
      <c r="AH1497" s="73"/>
      <c r="AI1497" s="73"/>
      <c r="AJ1497" s="73"/>
    </row>
    <row r="1498" spans="1:36" x14ac:dyDescent="0.3">
      <c r="A1498">
        <v>31.9</v>
      </c>
      <c r="B1498" s="95">
        <f t="shared" si="187"/>
        <v>81746.842235163349</v>
      </c>
      <c r="C1498" s="62">
        <v>31.9</v>
      </c>
      <c r="D1498" s="96">
        <f>IF($C1498&gt;$G$20,IF('Silo Levels'!$L$28="Pumping",((PI()*((($C$19+$G$20)-$C1498)*($O$20/($O$19/2)))^2*((($O$20+$G$20)-$C1498))/3)*$D$1177)+(((PI()*((($C$19+$G$20)-$C1498)*($O$20/($O$19/2)))^2*(((($C$19+$G$20)-$C1498)*($O$20/($O$19/2)))*$AZ$21))/3)*$D$1177),(((PI()*((($C$19+$G$20)-$C1498)*($O$20/($O$19/2)))^2*((($O$20+$G$20)-$C1498)/3))*$D$1177)-((PI()*((($C$19+$G$20)-$C1498)*($O$20/($O$19/2)))^2*(((($C$19+$G$20)-$C1498)*($O$20/($O$19/2)))*$AZ$21)/3)*$D$1177))),IF('Silo Levels'!$L$28="Pumping",(($D$18*$D$1177)+((PI()*(($C$21/2)^2)*($G$20-$C1498))*$D$1177))+((($D$18+$H$18)/3)*$BF$21)+(((PI()*($C$21/2)^2*(($C$21/2)*$AZ$21))/3)*$D$1177),(($D$18*$D$1177)+((PI()*(($C$21/2)^2)*($G$20-$C1498))*$D$1177))+((($D$18+$H$18)/3)*$BF$21)-(((PI()*($C$21/2)^2*(($C$21/2)*$AZ$21))/3)*$D$1177)))</f>
        <v>77896.679883885212</v>
      </c>
      <c r="E1498" s="73">
        <v>31.9</v>
      </c>
      <c r="F1498" s="95">
        <f t="shared" si="188"/>
        <v>82756.32271451829</v>
      </c>
      <c r="G1498" s="62">
        <v>31.9</v>
      </c>
      <c r="H1498" s="96">
        <f>IF($G1498&gt;$G$20,IF('Silo Levels'!$L$29="Pumping",((PI()*((($C$19+$G$20)-$G1498)*($O$20/($O$19/2)))^2*((($O$20+$G$20)-$G1498))/3)*$H$1177)+(((PI()*((($C$19+$G$20)-$G1498)*($O$20/($O$19/2)))^2*(((($C$19+$G$20)-$G1498)*($O$20/($O$19/2)))*$AZ$22))/3)*$H$1177),(((PI()*((($C$19+$G$20)-$G1498)*($O$20/($O$19/2)))^2*((($O$20+$G$20)-$G1498)/3))*$H$1177)-((PI()*((($C$19+$G$20)-$G1498)*($O$20/($O$19/2)))^2*(((($C$19+$G$20)-$G1498)*($O$20/($O$19/2)))*$AZ$22)/3)*$H$1177))),IF('Silo Levels'!$L$29="Pumping",(($D$18*$H$1177)+((PI()*(($C$21/2)^2)*($G$20-$G1498))*$H$1177))+((($D$18+$H$18)/3)*$BF$22)+(((PI()*($C$21/2)^2*(($C$21/2)*$AZ$22))/3)*$H$1177),(($D$18*$H$1177)+((PI()*(($C$21/2)^2)*($G$20-$G1498))*$H$1177))+((($D$18+$H$18)/3)*$BF$22)-(((PI()*($C$21/2)^2*(($C$21/2)*$AZ$22))/3)*$H$1177)))</f>
        <v>78858.033333849176</v>
      </c>
      <c r="I1498" s="73">
        <v>31.9</v>
      </c>
      <c r="J1498" s="95">
        <f t="shared" si="189"/>
        <v>85503.048669972457</v>
      </c>
      <c r="K1498" s="62">
        <v>31.9</v>
      </c>
      <c r="L1498" s="96">
        <f>IF($K1498&gt;$G$20,IF('Silo Levels'!$L$30="Pumping",((PI()*((($C$19+$G$20)-$K1498)*($O$20/($O$19/2)))^2*((($O$20+$G$20)-$K1498))/3)*$L$1177)+(((PI()*((($C$19+$G$20)-$K1498)*($O$20/($O$19/2)))^2*(((($C$19+$G$20)-$K1498)*($O$20/($O$19/2)))*$AZ$23))/3)*$L$1177),(((PI()*((($C$19+$G$20)-$K1498)*($O$20/($O$19/2)))^2*((($O$20+$G$20)-$K1498)/3))*$L$1177)-((PI()*((($C$19+$G$20)-$K1498)*($O$20/($O$19/2)))^2*(((($C$19+$G$20)-$K1498)*($O$20/($O$19/2)))*$AZ$23)/3)*$L$1177))),IF('Silo Levels'!$L$30="Pumping",(($D$18*$L$1177)+((PI()*(($C$21/2)^2)*($G$20-$K1498))*$L$1177))+((($D$18+$H$18)/3)*$BF$23)+(((PI()*($C$21/2)^2*(($C$21/2)*$AZ$23))/3)*$L$1177),(($D$18*$L$1177)+((PI()*(($C$21/2)^2)*($G$20-$K1498))*$L$1177))+((($D$18+$H$18)/3)*$BF$23)-(((PI()*($C$21/2)^2*(($C$21/2)*$AZ$23))/3)*$L$1177)))</f>
        <v>81473.809000030218</v>
      </c>
      <c r="M1498" s="73"/>
      <c r="N1498" s="73"/>
      <c r="O1498" s="73"/>
      <c r="P1498" s="73"/>
      <c r="Q1498" s="73"/>
      <c r="R1498" s="73"/>
      <c r="S1498" s="73"/>
      <c r="T1498" s="73"/>
      <c r="U1498" s="73"/>
      <c r="V1498" s="73"/>
      <c r="W1498" s="73"/>
      <c r="X1498" s="73"/>
      <c r="Y1498" s="73"/>
      <c r="Z1498" s="73"/>
      <c r="AA1498" s="73"/>
      <c r="AB1498" s="73"/>
      <c r="AC1498" s="73"/>
      <c r="AD1498" s="73"/>
      <c r="AE1498" s="73"/>
      <c r="AF1498" s="73"/>
      <c r="AG1498" s="73"/>
      <c r="AH1498" s="73"/>
      <c r="AI1498" s="73"/>
      <c r="AJ1498" s="73"/>
    </row>
    <row r="1499" spans="1:36" x14ac:dyDescent="0.3">
      <c r="A1499">
        <v>32</v>
      </c>
      <c r="B1499" s="95">
        <f t="shared" si="187"/>
        <v>81360.484480052502</v>
      </c>
      <c r="C1499" s="62">
        <v>32</v>
      </c>
      <c r="D1499" s="96">
        <f>IF($C1499&gt;$G$20,IF('Silo Levels'!$L$28="Pumping",((PI()*((($C$19+$G$20)-$C1499)*($O$20/($O$19/2)))^2*((($O$20+$G$20)-$C1499))/3)*$D$1177)+(((PI()*((($C$19+$G$20)-$C1499)*($O$20/($O$19/2)))^2*(((($C$19+$G$20)-$C1499)*($O$20/($O$19/2)))*$AZ$21))/3)*$D$1177),(((PI()*((($C$19+$G$20)-$C1499)*($O$20/($O$19/2)))^2*((($O$20+$G$20)-$C1499)/3))*$D$1177)-((PI()*((($C$19+$G$20)-$C1499)*($O$20/($O$19/2)))^2*(((($C$19+$G$20)-$C1499)*($O$20/($O$19/2)))*$AZ$21)/3)*$D$1177))),IF('Silo Levels'!$L$28="Pumping",(($D$18*$D$1177)+((PI()*(($C$21/2)^2)*($G$20-$C1499))*$D$1177))+((($D$18+$H$18)/3)*$BF$21)+(((PI()*($C$21/2)^2*(($C$21/2)*$AZ$21))/3)*$D$1177),(($D$18*$D$1177)+((PI()*(($C$21/2)^2)*($G$20-$C1499))*$D$1177))+((($D$18+$H$18)/3)*$BF$21)-(((PI()*($C$21/2)^2*(($C$21/2)*$AZ$21))/3)*$D$1177)))</f>
        <v>77510.322128774365</v>
      </c>
      <c r="E1499" s="73">
        <v>32</v>
      </c>
      <c r="F1499" s="95">
        <f t="shared" si="188"/>
        <v>82365.135487468564</v>
      </c>
      <c r="G1499" s="62">
        <v>32</v>
      </c>
      <c r="H1499" s="96">
        <f>IF($G1499&gt;$G$20,IF('Silo Levels'!$L$29="Pumping",((PI()*((($C$19+$G$20)-$G1499)*($O$20/($O$19/2)))^2*((($O$20+$G$20)-$G1499))/3)*$H$1177)+(((PI()*((($C$19+$G$20)-$G1499)*($O$20/($O$19/2)))^2*(((($C$19+$G$20)-$G1499)*($O$20/($O$19/2)))*$AZ$22))/3)*$H$1177),(((PI()*((($C$19+$G$20)-$G1499)*($O$20/($O$19/2)))^2*((($O$20+$G$20)-$G1499)/3))*$H$1177)-((PI()*((($C$19+$G$20)-$G1499)*($O$20/($O$19/2)))^2*(((($C$19+$G$20)-$G1499)*($O$20/($O$19/2)))*$AZ$22)/3)*$H$1177))),IF('Silo Levels'!$L$29="Pumping",(($D$18*$H$1177)+((PI()*(($C$21/2)^2)*($G$20-$G1499))*$H$1177))+((($D$18+$H$18)/3)*$BF$22)+(((PI()*($C$21/2)^2*(($C$21/2)*$AZ$22))/3)*$H$1177),(($D$18*$H$1177)+((PI()*(($C$21/2)^2)*($G$20-$G1499))*$H$1177))+((($D$18+$H$18)/3)*$BF$22)-(((PI()*($C$21/2)^2*(($C$21/2)*$AZ$22))/3)*$H$1177)))</f>
        <v>78466.84610679945</v>
      </c>
      <c r="I1499" s="73">
        <v>32</v>
      </c>
      <c r="J1499" s="95">
        <f t="shared" si="189"/>
        <v>85098.720786716935</v>
      </c>
      <c r="K1499" s="62">
        <v>32</v>
      </c>
      <c r="L1499" s="96">
        <f>IF($K1499&gt;$G$20,IF('Silo Levels'!$L$30="Pumping",((PI()*((($C$19+$G$20)-$K1499)*($O$20/($O$19/2)))^2*((($O$20+$G$20)-$K1499))/3)*$L$1177)+(((PI()*((($C$19+$G$20)-$K1499)*($O$20/($O$19/2)))^2*(((($C$19+$G$20)-$K1499)*($O$20/($O$19/2)))*$AZ$23))/3)*$L$1177),(((PI()*((($C$19+$G$20)-$K1499)*($O$20/($O$19/2)))^2*((($O$20+$G$20)-$K1499)/3))*$L$1177)-((PI()*((($C$19+$G$20)-$K1499)*($O$20/($O$19/2)))^2*(((($C$19+$G$20)-$K1499)*($O$20/($O$19/2)))*$AZ$23)/3)*$L$1177))),IF('Silo Levels'!$L$30="Pumping",(($D$18*$L$1177)+((PI()*(($C$21/2)^2)*($G$20-$K1499))*$L$1177))+((($D$18+$H$18)/3)*$BF$23)+(((PI()*($C$21/2)^2*(($C$21/2)*$AZ$23))/3)*$L$1177),(($D$18*$L$1177)+((PI()*(($C$21/2)^2)*($G$20-$K1499))*$L$1177))+((($D$18+$H$18)/3)*$BF$23)-(((PI()*($C$21/2)^2*(($C$21/2)*$AZ$23))/3)*$L$1177)))</f>
        <v>81069.481116774696</v>
      </c>
      <c r="M1499" s="73"/>
      <c r="N1499" s="73"/>
      <c r="O1499" s="73"/>
      <c r="P1499" s="73"/>
      <c r="Q1499" s="73"/>
      <c r="R1499" s="73"/>
      <c r="S1499" s="73"/>
      <c r="T1499" s="73"/>
      <c r="U1499" s="73"/>
      <c r="V1499" s="73"/>
      <c r="W1499" s="73"/>
      <c r="X1499" s="73"/>
      <c r="Y1499" s="73"/>
      <c r="Z1499" s="73"/>
      <c r="AA1499" s="73"/>
      <c r="AB1499" s="73"/>
      <c r="AC1499" s="73"/>
      <c r="AD1499" s="73"/>
      <c r="AE1499" s="73"/>
      <c r="AF1499" s="73"/>
      <c r="AG1499" s="73"/>
      <c r="AH1499" s="73"/>
      <c r="AI1499" s="73"/>
      <c r="AJ1499" s="73"/>
    </row>
    <row r="1500" spans="1:36" x14ac:dyDescent="0.3">
      <c r="A1500">
        <v>32.1</v>
      </c>
      <c r="B1500" s="95">
        <f t="shared" si="187"/>
        <v>80974.126724941671</v>
      </c>
      <c r="C1500" s="62">
        <v>32.1</v>
      </c>
      <c r="D1500" s="96">
        <f>IF($C1500&gt;$G$20,IF('Silo Levels'!$L$28="Pumping",((PI()*((($C$19+$G$20)-$C1500)*($O$20/($O$19/2)))^2*((($O$20+$G$20)-$C1500))/3)*$D$1177)+(((PI()*((($C$19+$G$20)-$C1500)*($O$20/($O$19/2)))^2*(((($C$19+$G$20)-$C1500)*($O$20/($O$19/2)))*$AZ$21))/3)*$D$1177),(((PI()*((($C$19+$G$20)-$C1500)*($O$20/($O$19/2)))^2*((($O$20+$G$20)-$C1500)/3))*$D$1177)-((PI()*((($C$19+$G$20)-$C1500)*($O$20/($O$19/2)))^2*(((($C$19+$G$20)-$C1500)*($O$20/($O$19/2)))*$AZ$21)/3)*$D$1177))),IF('Silo Levels'!$L$28="Pumping",(($D$18*$D$1177)+((PI()*(($C$21/2)^2)*($G$20-$C1500))*$D$1177))+((($D$18+$H$18)/3)*$BF$21)+(((PI()*($C$21/2)^2*(($C$21/2)*$AZ$21))/3)*$D$1177),(($D$18*$D$1177)+((PI()*(($C$21/2)^2)*($G$20-$C1500))*$D$1177))+((($D$18+$H$18)/3)*$BF$21)-(((PI()*($C$21/2)^2*(($C$21/2)*$AZ$21))/3)*$D$1177)))</f>
        <v>77123.964373663533</v>
      </c>
      <c r="E1500" s="73">
        <v>32.1</v>
      </c>
      <c r="F1500" s="95">
        <f t="shared" si="188"/>
        <v>81973.948260418852</v>
      </c>
      <c r="G1500" s="62">
        <v>32.1</v>
      </c>
      <c r="H1500" s="96">
        <f>IF($G1500&gt;$G$20,IF('Silo Levels'!$L$29="Pumping",((PI()*((($C$19+$G$20)-$G1500)*($O$20/($O$19/2)))^2*((($O$20+$G$20)-$G1500))/3)*$H$1177)+(((PI()*((($C$19+$G$20)-$G1500)*($O$20/($O$19/2)))^2*(((($C$19+$G$20)-$G1500)*($O$20/($O$19/2)))*$AZ$22))/3)*$H$1177),(((PI()*((($C$19+$G$20)-$G1500)*($O$20/($O$19/2)))^2*((($O$20+$G$20)-$G1500)/3))*$H$1177)-((PI()*((($C$19+$G$20)-$G1500)*($O$20/($O$19/2)))^2*(((($C$19+$G$20)-$G1500)*($O$20/($O$19/2)))*$AZ$22)/3)*$H$1177))),IF('Silo Levels'!$L$29="Pumping",(($D$18*$H$1177)+((PI()*(($C$21/2)^2)*($G$20-$G1500))*$H$1177))+((($D$18+$H$18)/3)*$BF$22)+(((PI()*($C$21/2)^2*(($C$21/2)*$AZ$22))/3)*$H$1177),(($D$18*$H$1177)+((PI()*(($C$21/2)^2)*($G$20-$G1500))*$H$1177))+((($D$18+$H$18)/3)*$BF$22)-(((PI()*($C$21/2)^2*(($C$21/2)*$AZ$22))/3)*$H$1177)))</f>
        <v>78075.658879749739</v>
      </c>
      <c r="I1500" s="73">
        <v>32.1</v>
      </c>
      <c r="J1500" s="95">
        <f t="shared" si="189"/>
        <v>84694.392903461412</v>
      </c>
      <c r="K1500" s="62">
        <v>32.1</v>
      </c>
      <c r="L1500" s="96">
        <f>IF($K1500&gt;$G$20,IF('Silo Levels'!$L$30="Pumping",((PI()*((($C$19+$G$20)-$K1500)*($O$20/($O$19/2)))^2*((($O$20+$G$20)-$K1500))/3)*$L$1177)+(((PI()*((($C$19+$G$20)-$K1500)*($O$20/($O$19/2)))^2*(((($C$19+$G$20)-$K1500)*($O$20/($O$19/2)))*$AZ$23))/3)*$L$1177),(((PI()*((($C$19+$G$20)-$K1500)*($O$20/($O$19/2)))^2*((($O$20+$G$20)-$K1500)/3))*$L$1177)-((PI()*((($C$19+$G$20)-$K1500)*($O$20/($O$19/2)))^2*(((($C$19+$G$20)-$K1500)*($O$20/($O$19/2)))*$AZ$23)/3)*$L$1177))),IF('Silo Levels'!$L$30="Pumping",(($D$18*$L$1177)+((PI()*(($C$21/2)^2)*($G$20-$K1500))*$L$1177))+((($D$18+$H$18)/3)*$BF$23)+(((PI()*($C$21/2)^2*(($C$21/2)*$AZ$23))/3)*$L$1177),(($D$18*$L$1177)+((PI()*(($C$21/2)^2)*($G$20-$K1500))*$L$1177))+((($D$18+$H$18)/3)*$BF$23)-(((PI()*($C$21/2)^2*(($C$21/2)*$AZ$23))/3)*$L$1177)))</f>
        <v>80665.153233519173</v>
      </c>
      <c r="M1500" s="73"/>
      <c r="N1500" s="73"/>
      <c r="O1500" s="73"/>
      <c r="P1500" s="73"/>
      <c r="Q1500" s="73"/>
      <c r="R1500" s="73"/>
      <c r="S1500" s="73"/>
      <c r="T1500" s="73"/>
      <c r="U1500" s="73"/>
      <c r="V1500" s="73"/>
      <c r="W1500" s="73"/>
      <c r="X1500" s="73"/>
      <c r="Y1500" s="73"/>
      <c r="Z1500" s="73"/>
      <c r="AA1500" s="73"/>
      <c r="AB1500" s="73"/>
      <c r="AC1500" s="73"/>
      <c r="AD1500" s="73"/>
      <c r="AE1500" s="73"/>
      <c r="AF1500" s="73"/>
      <c r="AG1500" s="73"/>
      <c r="AH1500" s="73"/>
      <c r="AI1500" s="73"/>
      <c r="AJ1500" s="73"/>
    </row>
    <row r="1501" spans="1:36" x14ac:dyDescent="0.3">
      <c r="A1501">
        <v>32.200000000000003</v>
      </c>
      <c r="B1501" s="95">
        <f t="shared" si="187"/>
        <v>80587.768969830824</v>
      </c>
      <c r="C1501" s="62">
        <v>32.200000000000003</v>
      </c>
      <c r="D1501" s="96">
        <f>IF($C1501&gt;$G$20,IF('Silo Levels'!$L$28="Pumping",((PI()*((($C$19+$G$20)-$C1501)*($O$20/($O$19/2)))^2*((($O$20+$G$20)-$C1501))/3)*$D$1177)+(((PI()*((($C$19+$G$20)-$C1501)*($O$20/($O$19/2)))^2*(((($C$19+$G$20)-$C1501)*($O$20/($O$19/2)))*$AZ$21))/3)*$D$1177),(((PI()*((($C$19+$G$20)-$C1501)*($O$20/($O$19/2)))^2*((($O$20+$G$20)-$C1501)/3))*$D$1177)-((PI()*((($C$19+$G$20)-$C1501)*($O$20/($O$19/2)))^2*(((($C$19+$G$20)-$C1501)*($O$20/($O$19/2)))*$AZ$21)/3)*$D$1177))),IF('Silo Levels'!$L$28="Pumping",(($D$18*$D$1177)+((PI()*(($C$21/2)^2)*($G$20-$C1501))*$D$1177))+((($D$18+$H$18)/3)*$BF$21)+(((PI()*($C$21/2)^2*(($C$21/2)*$AZ$21))/3)*$D$1177),(($D$18*$D$1177)+((PI()*(($C$21/2)^2)*($G$20-$C1501))*$D$1177))+((($D$18+$H$18)/3)*$BF$21)-(((PI()*($C$21/2)^2*(($C$21/2)*$AZ$21))/3)*$D$1177)))</f>
        <v>76737.606618552687</v>
      </c>
      <c r="E1501" s="73">
        <v>32.200000000000003</v>
      </c>
      <c r="F1501" s="95">
        <f t="shared" si="188"/>
        <v>81582.761033369112</v>
      </c>
      <c r="G1501" s="62">
        <v>32.200000000000003</v>
      </c>
      <c r="H1501" s="96">
        <f>IF($G1501&gt;$G$20,IF('Silo Levels'!$L$29="Pumping",((PI()*((($C$19+$G$20)-$G1501)*($O$20/($O$19/2)))^2*((($O$20+$G$20)-$G1501))/3)*$H$1177)+(((PI()*((($C$19+$G$20)-$G1501)*($O$20/($O$19/2)))^2*(((($C$19+$G$20)-$G1501)*($O$20/($O$19/2)))*$AZ$22))/3)*$H$1177),(((PI()*((($C$19+$G$20)-$G1501)*($O$20/($O$19/2)))^2*((($O$20+$G$20)-$G1501)/3))*$H$1177)-((PI()*((($C$19+$G$20)-$G1501)*($O$20/($O$19/2)))^2*(((($C$19+$G$20)-$G1501)*($O$20/($O$19/2)))*$AZ$22)/3)*$H$1177))),IF('Silo Levels'!$L$29="Pumping",(($D$18*$H$1177)+((PI()*(($C$21/2)^2)*($G$20-$G1501))*$H$1177))+((($D$18+$H$18)/3)*$BF$22)+(((PI()*($C$21/2)^2*(($C$21/2)*$AZ$22))/3)*$H$1177),(($D$18*$H$1177)+((PI()*(($C$21/2)^2)*($G$20-$G1501))*$H$1177))+((($D$18+$H$18)/3)*$BF$22)-(((PI()*($C$21/2)^2*(($C$21/2)*$AZ$22))/3)*$H$1177)))</f>
        <v>77684.471652699998</v>
      </c>
      <c r="I1501" s="73">
        <v>32.200000000000003</v>
      </c>
      <c r="J1501" s="95">
        <f t="shared" si="189"/>
        <v>84290.065020205875</v>
      </c>
      <c r="K1501" s="62">
        <v>32.200000000000003</v>
      </c>
      <c r="L1501" s="96">
        <f>IF($K1501&gt;$G$20,IF('Silo Levels'!$L$30="Pumping",((PI()*((($C$19+$G$20)-$K1501)*($O$20/($O$19/2)))^2*((($O$20+$G$20)-$K1501))/3)*$L$1177)+(((PI()*((($C$19+$G$20)-$K1501)*($O$20/($O$19/2)))^2*(((($C$19+$G$20)-$K1501)*($O$20/($O$19/2)))*$AZ$23))/3)*$L$1177),(((PI()*((($C$19+$G$20)-$K1501)*($O$20/($O$19/2)))^2*((($O$20+$G$20)-$K1501)/3))*$L$1177)-((PI()*((($C$19+$G$20)-$K1501)*($O$20/($O$19/2)))^2*(((($C$19+$G$20)-$K1501)*($O$20/($O$19/2)))*$AZ$23)/3)*$L$1177))),IF('Silo Levels'!$L$30="Pumping",(($D$18*$L$1177)+((PI()*(($C$21/2)^2)*($G$20-$K1501))*$L$1177))+((($D$18+$H$18)/3)*$BF$23)+(((PI()*($C$21/2)^2*(($C$21/2)*$AZ$23))/3)*$L$1177),(($D$18*$L$1177)+((PI()*(($C$21/2)^2)*($G$20-$K1501))*$L$1177))+((($D$18+$H$18)/3)*$BF$23)-(((PI()*($C$21/2)^2*(($C$21/2)*$AZ$23))/3)*$L$1177)))</f>
        <v>80260.825350263636</v>
      </c>
      <c r="M1501" s="73"/>
      <c r="N1501" s="73"/>
      <c r="O1501" s="73"/>
      <c r="P1501" s="73"/>
      <c r="Q1501" s="73"/>
      <c r="R1501" s="73"/>
      <c r="S1501" s="73"/>
      <c r="T1501" s="73"/>
      <c r="U1501" s="73"/>
      <c r="V1501" s="73"/>
      <c r="W1501" s="73"/>
      <c r="X1501" s="73"/>
      <c r="Y1501" s="73"/>
      <c r="Z1501" s="73"/>
      <c r="AA1501" s="73"/>
      <c r="AB1501" s="73"/>
      <c r="AC1501" s="73"/>
      <c r="AD1501" s="73"/>
      <c r="AE1501" s="73"/>
      <c r="AF1501" s="73"/>
      <c r="AG1501" s="73"/>
      <c r="AH1501" s="73"/>
      <c r="AI1501" s="73"/>
      <c r="AJ1501" s="73"/>
    </row>
    <row r="1502" spans="1:36" x14ac:dyDescent="0.3">
      <c r="A1502">
        <v>32.299999999999997</v>
      </c>
      <c r="B1502" s="95">
        <f t="shared" si="187"/>
        <v>80201.411214720007</v>
      </c>
      <c r="C1502" s="62">
        <v>32.299999999999997</v>
      </c>
      <c r="D1502" s="96">
        <f>IF($C1502&gt;$G$20,IF('Silo Levels'!$L$28="Pumping",((PI()*((($C$19+$G$20)-$C1502)*($O$20/($O$19/2)))^2*((($O$20+$G$20)-$C1502))/3)*$D$1177)+(((PI()*((($C$19+$G$20)-$C1502)*($O$20/($O$19/2)))^2*(((($C$19+$G$20)-$C1502)*($O$20/($O$19/2)))*$AZ$21))/3)*$D$1177),(((PI()*((($C$19+$G$20)-$C1502)*($O$20/($O$19/2)))^2*((($O$20+$G$20)-$C1502)/3))*$D$1177)-((PI()*((($C$19+$G$20)-$C1502)*($O$20/($O$19/2)))^2*(((($C$19+$G$20)-$C1502)*($O$20/($O$19/2)))*$AZ$21)/3)*$D$1177))),IF('Silo Levels'!$L$28="Pumping",(($D$18*$D$1177)+((PI()*(($C$21/2)^2)*($G$20-$C1502))*$D$1177))+((($D$18+$H$18)/3)*$BF$21)+(((PI()*($C$21/2)^2*(($C$21/2)*$AZ$21))/3)*$D$1177),(($D$18*$D$1177)+((PI()*(($C$21/2)^2)*($G$20-$C1502))*$D$1177))+((($D$18+$H$18)/3)*$BF$21)-(((PI()*($C$21/2)^2*(($C$21/2)*$AZ$21))/3)*$D$1177)))</f>
        <v>76351.24886344187</v>
      </c>
      <c r="E1502" s="73">
        <v>32.299999999999997</v>
      </c>
      <c r="F1502" s="95">
        <f t="shared" si="188"/>
        <v>81191.573806319415</v>
      </c>
      <c r="G1502" s="62">
        <v>32.299999999999997</v>
      </c>
      <c r="H1502" s="96">
        <f>IF($G1502&gt;$G$20,IF('Silo Levels'!$L$29="Pumping",((PI()*((($C$19+$G$20)-$G1502)*($O$20/($O$19/2)))^2*((($O$20+$G$20)-$G1502))/3)*$H$1177)+(((PI()*((($C$19+$G$20)-$G1502)*($O$20/($O$19/2)))^2*(((($C$19+$G$20)-$G1502)*($O$20/($O$19/2)))*$AZ$22))/3)*$H$1177),(((PI()*((($C$19+$G$20)-$G1502)*($O$20/($O$19/2)))^2*((($O$20+$G$20)-$G1502)/3))*$H$1177)-((PI()*((($C$19+$G$20)-$G1502)*($O$20/($O$19/2)))^2*(((($C$19+$G$20)-$G1502)*($O$20/($O$19/2)))*$AZ$22)/3)*$H$1177))),IF('Silo Levels'!$L$29="Pumping",(($D$18*$H$1177)+((PI()*(($C$21/2)^2)*($G$20-$G1502))*$H$1177))+((($D$18+$H$18)/3)*$BF$22)+(((PI()*($C$21/2)^2*(($C$21/2)*$AZ$22))/3)*$H$1177),(($D$18*$H$1177)+((PI()*(($C$21/2)^2)*($G$20-$G1502))*$H$1177))+((($D$18+$H$18)/3)*$BF$22)-(((PI()*($C$21/2)^2*(($C$21/2)*$AZ$22))/3)*$H$1177)))</f>
        <v>77293.284425650301</v>
      </c>
      <c r="I1502" s="73">
        <v>32.299999999999997</v>
      </c>
      <c r="J1502" s="95">
        <f t="shared" si="189"/>
        <v>83885.737136950367</v>
      </c>
      <c r="K1502" s="62">
        <v>32.299999999999997</v>
      </c>
      <c r="L1502" s="96">
        <f>IF($K1502&gt;$G$20,IF('Silo Levels'!$L$30="Pumping",((PI()*((($C$19+$G$20)-$K1502)*($O$20/($O$19/2)))^2*((($O$20+$G$20)-$K1502))/3)*$L$1177)+(((PI()*((($C$19+$G$20)-$K1502)*($O$20/($O$19/2)))^2*(((($C$19+$G$20)-$K1502)*($O$20/($O$19/2)))*$AZ$23))/3)*$L$1177),(((PI()*((($C$19+$G$20)-$K1502)*($O$20/($O$19/2)))^2*((($O$20+$G$20)-$K1502)/3))*$L$1177)-((PI()*((($C$19+$G$20)-$K1502)*($O$20/($O$19/2)))^2*(((($C$19+$G$20)-$K1502)*($O$20/($O$19/2)))*$AZ$23)/3)*$L$1177))),IF('Silo Levels'!$L$30="Pumping",(($D$18*$L$1177)+((PI()*(($C$21/2)^2)*($G$20-$K1502))*$L$1177))+((($D$18+$H$18)/3)*$BF$23)+(((PI()*($C$21/2)^2*(($C$21/2)*$AZ$23))/3)*$L$1177),(($D$18*$L$1177)+((PI()*(($C$21/2)^2)*($G$20-$K1502))*$L$1177))+((($D$18+$H$18)/3)*$BF$23)-(((PI()*($C$21/2)^2*(($C$21/2)*$AZ$23))/3)*$L$1177)))</f>
        <v>79856.497467008128</v>
      </c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  <c r="AI1502" s="73"/>
      <c r="AJ1502" s="73"/>
    </row>
    <row r="1503" spans="1:36" x14ac:dyDescent="0.3">
      <c r="A1503">
        <v>32.4</v>
      </c>
      <c r="B1503" s="95">
        <f t="shared" si="187"/>
        <v>79815.05345960916</v>
      </c>
      <c r="C1503" s="62">
        <v>32.4</v>
      </c>
      <c r="D1503" s="96">
        <f>IF($C1503&gt;$G$20,IF('Silo Levels'!$L$28="Pumping",((PI()*((($C$19+$G$20)-$C1503)*($O$20/($O$19/2)))^2*((($O$20+$G$20)-$C1503))/3)*$D$1177)+(((PI()*((($C$19+$G$20)-$C1503)*($O$20/($O$19/2)))^2*(((($C$19+$G$20)-$C1503)*($O$20/($O$19/2)))*$AZ$21))/3)*$D$1177),(((PI()*((($C$19+$G$20)-$C1503)*($O$20/($O$19/2)))^2*((($O$20+$G$20)-$C1503)/3))*$D$1177)-((PI()*((($C$19+$G$20)-$C1503)*($O$20/($O$19/2)))^2*(((($C$19+$G$20)-$C1503)*($O$20/($O$19/2)))*$AZ$21)/3)*$D$1177))),IF('Silo Levels'!$L$28="Pumping",(($D$18*$D$1177)+((PI()*(($C$21/2)^2)*($G$20-$C1503))*$D$1177))+((($D$18+$H$18)/3)*$BF$21)+(((PI()*($C$21/2)^2*(($C$21/2)*$AZ$21))/3)*$D$1177),(($D$18*$D$1177)+((PI()*(($C$21/2)^2)*($G$20-$C1503))*$D$1177))+((($D$18+$H$18)/3)*$BF$21)-(((PI()*($C$21/2)^2*(($C$21/2)*$AZ$21))/3)*$D$1177)))</f>
        <v>75964.891108331023</v>
      </c>
      <c r="E1503" s="73">
        <v>32.4</v>
      </c>
      <c r="F1503" s="95">
        <f t="shared" si="188"/>
        <v>80800.386579269689</v>
      </c>
      <c r="G1503" s="62">
        <v>32.4</v>
      </c>
      <c r="H1503" s="96">
        <f>IF($G1503&gt;$G$20,IF('Silo Levels'!$L$29="Pumping",((PI()*((($C$19+$G$20)-$G1503)*($O$20/($O$19/2)))^2*((($O$20+$G$20)-$G1503))/3)*$H$1177)+(((PI()*((($C$19+$G$20)-$G1503)*($O$20/($O$19/2)))^2*(((($C$19+$G$20)-$G1503)*($O$20/($O$19/2)))*$AZ$22))/3)*$H$1177),(((PI()*((($C$19+$G$20)-$G1503)*($O$20/($O$19/2)))^2*((($O$20+$G$20)-$G1503)/3))*$H$1177)-((PI()*((($C$19+$G$20)-$G1503)*($O$20/($O$19/2)))^2*(((($C$19+$G$20)-$G1503)*($O$20/($O$19/2)))*$AZ$22)/3)*$H$1177))),IF('Silo Levels'!$L$29="Pumping",(($D$18*$H$1177)+((PI()*(($C$21/2)^2)*($G$20-$G1503))*$H$1177))+((($D$18+$H$18)/3)*$BF$22)+(((PI()*($C$21/2)^2*(($C$21/2)*$AZ$22))/3)*$H$1177),(($D$18*$H$1177)+((PI()*(($C$21/2)^2)*($G$20-$G1503))*$H$1177))+((($D$18+$H$18)/3)*$BF$22)-(((PI()*($C$21/2)^2*(($C$21/2)*$AZ$22))/3)*$H$1177)))</f>
        <v>76902.097198600575</v>
      </c>
      <c r="I1503" s="73">
        <v>32.4</v>
      </c>
      <c r="J1503" s="95">
        <f t="shared" si="189"/>
        <v>83481.40925369483</v>
      </c>
      <c r="K1503" s="62">
        <v>32.4</v>
      </c>
      <c r="L1503" s="96">
        <f>IF($K1503&gt;$G$20,IF('Silo Levels'!$L$30="Pumping",((PI()*((($C$19+$G$20)-$K1503)*($O$20/($O$19/2)))^2*((($O$20+$G$20)-$K1503))/3)*$L$1177)+(((PI()*((($C$19+$G$20)-$K1503)*($O$20/($O$19/2)))^2*(((($C$19+$G$20)-$K1503)*($O$20/($O$19/2)))*$AZ$23))/3)*$L$1177),(((PI()*((($C$19+$G$20)-$K1503)*($O$20/($O$19/2)))^2*((($O$20+$G$20)-$K1503)/3))*$L$1177)-((PI()*((($C$19+$G$20)-$K1503)*($O$20/($O$19/2)))^2*(((($C$19+$G$20)-$K1503)*($O$20/($O$19/2)))*$AZ$23)/3)*$L$1177))),IF('Silo Levels'!$L$30="Pumping",(($D$18*$L$1177)+((PI()*(($C$21/2)^2)*($G$20-$K1503))*$L$1177))+((($D$18+$H$18)/3)*$BF$23)+(((PI()*($C$21/2)^2*(($C$21/2)*$AZ$23))/3)*$L$1177),(($D$18*$L$1177)+((PI()*(($C$21/2)^2)*($G$20-$K1503))*$L$1177))+((($D$18+$H$18)/3)*$BF$23)-(((PI()*($C$21/2)^2*(($C$21/2)*$AZ$23))/3)*$L$1177)))</f>
        <v>79452.169583752591</v>
      </c>
      <c r="M1503" s="73"/>
      <c r="N1503" s="73"/>
      <c r="O1503" s="73"/>
      <c r="P1503" s="73"/>
      <c r="Q1503" s="73"/>
      <c r="R1503" s="73"/>
      <c r="S1503" s="73"/>
      <c r="T1503" s="73"/>
      <c r="U1503" s="73"/>
      <c r="V1503" s="73"/>
      <c r="W1503" s="73"/>
      <c r="X1503" s="73"/>
      <c r="Y1503" s="73"/>
      <c r="Z1503" s="73"/>
      <c r="AA1503" s="73"/>
      <c r="AB1503" s="73"/>
      <c r="AC1503" s="73"/>
      <c r="AD1503" s="73"/>
      <c r="AE1503" s="73"/>
      <c r="AF1503" s="73"/>
      <c r="AG1503" s="73"/>
      <c r="AH1503" s="73"/>
      <c r="AI1503" s="73"/>
      <c r="AJ1503" s="73"/>
    </row>
    <row r="1504" spans="1:36" x14ac:dyDescent="0.3">
      <c r="A1504">
        <v>32.5</v>
      </c>
      <c r="B1504" s="95">
        <f t="shared" si="187"/>
        <v>79428.695704498314</v>
      </c>
      <c r="C1504" s="62">
        <v>32.5</v>
      </c>
      <c r="D1504" s="96">
        <f>IF($C1504&gt;$G$20,IF('Silo Levels'!$L$28="Pumping",((PI()*((($C$19+$G$20)-$C1504)*($O$20/($O$19/2)))^2*((($O$20+$G$20)-$C1504))/3)*$D$1177)+(((PI()*((($C$19+$G$20)-$C1504)*($O$20/($O$19/2)))^2*(((($C$19+$G$20)-$C1504)*($O$20/($O$19/2)))*$AZ$21))/3)*$D$1177),(((PI()*((($C$19+$G$20)-$C1504)*($O$20/($O$19/2)))^2*((($O$20+$G$20)-$C1504)/3))*$D$1177)-((PI()*((($C$19+$G$20)-$C1504)*($O$20/($O$19/2)))^2*(((($C$19+$G$20)-$C1504)*($O$20/($O$19/2)))*$AZ$21)/3)*$D$1177))),IF('Silo Levels'!$L$28="Pumping",(($D$18*$D$1177)+((PI()*(($C$21/2)^2)*($G$20-$C1504))*$D$1177))+((($D$18+$H$18)/3)*$BF$21)+(((PI()*($C$21/2)^2*(($C$21/2)*$AZ$21))/3)*$D$1177),(($D$18*$D$1177)+((PI()*(($C$21/2)^2)*($G$20-$C1504))*$D$1177))+((($D$18+$H$18)/3)*$BF$21)-(((PI()*($C$21/2)^2*(($C$21/2)*$AZ$21))/3)*$D$1177)))</f>
        <v>75578.533353220177</v>
      </c>
      <c r="E1504" s="73">
        <v>32.5</v>
      </c>
      <c r="F1504" s="95">
        <f t="shared" si="188"/>
        <v>80409.199352219948</v>
      </c>
      <c r="G1504" s="62">
        <v>32.5</v>
      </c>
      <c r="H1504" s="96">
        <f>IF($G1504&gt;$G$20,IF('Silo Levels'!$L$29="Pumping",((PI()*((($C$19+$G$20)-$G1504)*($O$20/($O$19/2)))^2*((($O$20+$G$20)-$G1504))/3)*$H$1177)+(((PI()*((($C$19+$G$20)-$G1504)*($O$20/($O$19/2)))^2*(((($C$19+$G$20)-$G1504)*($O$20/($O$19/2)))*$AZ$22))/3)*$H$1177),(((PI()*((($C$19+$G$20)-$G1504)*($O$20/($O$19/2)))^2*((($O$20+$G$20)-$G1504)/3))*$H$1177)-((PI()*((($C$19+$G$20)-$G1504)*($O$20/($O$19/2)))^2*(((($C$19+$G$20)-$G1504)*($O$20/($O$19/2)))*$AZ$22)/3)*$H$1177))),IF('Silo Levels'!$L$29="Pumping",(($D$18*$H$1177)+((PI()*(($C$21/2)^2)*($G$20-$G1504))*$H$1177))+((($D$18+$H$18)/3)*$BF$22)+(((PI()*($C$21/2)^2*(($C$21/2)*$AZ$22))/3)*$H$1177),(($D$18*$H$1177)+((PI()*(($C$21/2)^2)*($G$20-$G1504))*$H$1177))+((($D$18+$H$18)/3)*$BF$22)-(((PI()*($C$21/2)^2*(($C$21/2)*$AZ$22))/3)*$H$1177)))</f>
        <v>76510.909971550835</v>
      </c>
      <c r="I1504" s="73">
        <v>32.5</v>
      </c>
      <c r="J1504" s="95">
        <f t="shared" si="189"/>
        <v>83077.081370439293</v>
      </c>
      <c r="K1504" s="62">
        <v>32.5</v>
      </c>
      <c r="L1504" s="96">
        <f>IF($K1504&gt;$G$20,IF('Silo Levels'!$L$30="Pumping",((PI()*((($C$19+$G$20)-$K1504)*($O$20/($O$19/2)))^2*((($O$20+$G$20)-$K1504))/3)*$L$1177)+(((PI()*((($C$19+$G$20)-$K1504)*($O$20/($O$19/2)))^2*(((($C$19+$G$20)-$K1504)*($O$20/($O$19/2)))*$AZ$23))/3)*$L$1177),(((PI()*((($C$19+$G$20)-$K1504)*($O$20/($O$19/2)))^2*((($O$20+$G$20)-$K1504)/3))*$L$1177)-((PI()*((($C$19+$G$20)-$K1504)*($O$20/($O$19/2)))^2*(((($C$19+$G$20)-$K1504)*($O$20/($O$19/2)))*$AZ$23)/3)*$L$1177))),IF('Silo Levels'!$L$30="Pumping",(($D$18*$L$1177)+((PI()*(($C$21/2)^2)*($G$20-$K1504))*$L$1177))+((($D$18+$H$18)/3)*$BF$23)+(((PI()*($C$21/2)^2*(($C$21/2)*$AZ$23))/3)*$L$1177),(($D$18*$L$1177)+((PI()*(($C$21/2)^2)*($G$20-$K1504))*$L$1177))+((($D$18+$H$18)/3)*$BF$23)-(((PI()*($C$21/2)^2*(($C$21/2)*$AZ$23))/3)*$L$1177)))</f>
        <v>79047.841700497054</v>
      </c>
      <c r="M1504" s="73"/>
      <c r="N1504" s="73"/>
      <c r="O1504" s="73"/>
      <c r="P1504" s="73"/>
      <c r="Q1504" s="73"/>
      <c r="R1504" s="73"/>
      <c r="S1504" s="73"/>
      <c r="T1504" s="73"/>
      <c r="U1504" s="73"/>
      <c r="V1504" s="73"/>
      <c r="W1504" s="73"/>
      <c r="X1504" s="73"/>
      <c r="Y1504" s="73"/>
      <c r="Z1504" s="73"/>
      <c r="AA1504" s="73"/>
      <c r="AB1504" s="73"/>
      <c r="AC1504" s="73"/>
      <c r="AD1504" s="73"/>
      <c r="AE1504" s="73"/>
      <c r="AF1504" s="73"/>
      <c r="AG1504" s="73"/>
      <c r="AH1504" s="73"/>
      <c r="AI1504" s="73"/>
      <c r="AJ1504" s="73"/>
    </row>
    <row r="1505" spans="1:36" x14ac:dyDescent="0.3">
      <c r="A1505">
        <v>32.6</v>
      </c>
      <c r="B1505" s="95">
        <f t="shared" si="187"/>
        <v>79042.337949387467</v>
      </c>
      <c r="C1505" s="62">
        <v>32.6</v>
      </c>
      <c r="D1505" s="96">
        <f>IF($C1505&gt;$G$20,IF('Silo Levels'!$L$28="Pumping",((PI()*((($C$19+$G$20)-$C1505)*($O$20/($O$19/2)))^2*((($O$20+$G$20)-$C1505))/3)*$D$1177)+(((PI()*((($C$19+$G$20)-$C1505)*($O$20/($O$19/2)))^2*(((($C$19+$G$20)-$C1505)*($O$20/($O$19/2)))*$AZ$21))/3)*$D$1177),(((PI()*((($C$19+$G$20)-$C1505)*($O$20/($O$19/2)))^2*((($O$20+$G$20)-$C1505)/3))*$D$1177)-((PI()*((($C$19+$G$20)-$C1505)*($O$20/($O$19/2)))^2*(((($C$19+$G$20)-$C1505)*($O$20/($O$19/2)))*$AZ$21)/3)*$D$1177))),IF('Silo Levels'!$L$28="Pumping",(($D$18*$D$1177)+((PI()*(($C$21/2)^2)*($G$20-$C1505))*$D$1177))+((($D$18+$H$18)/3)*$BF$21)+(((PI()*($C$21/2)^2*(($C$21/2)*$AZ$21))/3)*$D$1177),(($D$18*$D$1177)+((PI()*(($C$21/2)^2)*($G$20-$C1505))*$D$1177))+((($D$18+$H$18)/3)*$BF$21)-(((PI()*($C$21/2)^2*(($C$21/2)*$AZ$21))/3)*$D$1177)))</f>
        <v>75192.17559810933</v>
      </c>
      <c r="E1505" s="73">
        <v>32.6</v>
      </c>
      <c r="F1505" s="95">
        <f t="shared" si="188"/>
        <v>80018.012125170222</v>
      </c>
      <c r="G1505" s="62">
        <v>32.6</v>
      </c>
      <c r="H1505" s="96">
        <f>IF($G1505&gt;$G$20,IF('Silo Levels'!$L$29="Pumping",((PI()*((($C$19+$G$20)-$G1505)*($O$20/($O$19/2)))^2*((($O$20+$G$20)-$G1505))/3)*$H$1177)+(((PI()*((($C$19+$G$20)-$G1505)*($O$20/($O$19/2)))^2*(((($C$19+$G$20)-$G1505)*($O$20/($O$19/2)))*$AZ$22))/3)*$H$1177),(((PI()*((($C$19+$G$20)-$G1505)*($O$20/($O$19/2)))^2*((($O$20+$G$20)-$G1505)/3))*$H$1177)-((PI()*((($C$19+$G$20)-$G1505)*($O$20/($O$19/2)))^2*(((($C$19+$G$20)-$G1505)*($O$20/($O$19/2)))*$AZ$22)/3)*$H$1177))),IF('Silo Levels'!$L$29="Pumping",(($D$18*$H$1177)+((PI()*(($C$21/2)^2)*($G$20-$G1505))*$H$1177))+((($D$18+$H$18)/3)*$BF$22)+(((PI()*($C$21/2)^2*(($C$21/2)*$AZ$22))/3)*$H$1177),(($D$18*$H$1177)+((PI()*(($C$21/2)^2)*($G$20-$G1505))*$H$1177))+((($D$18+$H$18)/3)*$BF$22)-(((PI()*($C$21/2)^2*(($C$21/2)*$AZ$22))/3)*$H$1177)))</f>
        <v>76119.722744501109</v>
      </c>
      <c r="I1505" s="73">
        <v>32.6</v>
      </c>
      <c r="J1505" s="95">
        <f t="shared" si="189"/>
        <v>82672.753487183756</v>
      </c>
      <c r="K1505" s="62">
        <v>32.6</v>
      </c>
      <c r="L1505" s="96">
        <f>IF($K1505&gt;$G$20,IF('Silo Levels'!$L$30="Pumping",((PI()*((($C$19+$G$20)-$K1505)*($O$20/($O$19/2)))^2*((($O$20+$G$20)-$K1505))/3)*$L$1177)+(((PI()*((($C$19+$G$20)-$K1505)*($O$20/($O$19/2)))^2*(((($C$19+$G$20)-$K1505)*($O$20/($O$19/2)))*$AZ$23))/3)*$L$1177),(((PI()*((($C$19+$G$20)-$K1505)*($O$20/($O$19/2)))^2*((($O$20+$G$20)-$K1505)/3))*$L$1177)-((PI()*((($C$19+$G$20)-$K1505)*($O$20/($O$19/2)))^2*(((($C$19+$G$20)-$K1505)*($O$20/($O$19/2)))*$AZ$23)/3)*$L$1177))),IF('Silo Levels'!$L$30="Pumping",(($D$18*$L$1177)+((PI()*(($C$21/2)^2)*($G$20-$K1505))*$L$1177))+((($D$18+$H$18)/3)*$BF$23)+(((PI()*($C$21/2)^2*(($C$21/2)*$AZ$23))/3)*$L$1177),(($D$18*$L$1177)+((PI()*(($C$21/2)^2)*($G$20-$K1505))*$L$1177))+((($D$18+$H$18)/3)*$BF$23)-(((PI()*($C$21/2)^2*(($C$21/2)*$AZ$23))/3)*$L$1177)))</f>
        <v>78643.513817241517</v>
      </c>
      <c r="M1505" s="73"/>
      <c r="N1505" s="73"/>
      <c r="O1505" s="73"/>
      <c r="P1505" s="73"/>
      <c r="Q1505" s="73"/>
      <c r="R1505" s="73"/>
      <c r="S1505" s="73"/>
      <c r="T1505" s="73"/>
      <c r="U1505" s="73"/>
      <c r="V1505" s="73"/>
      <c r="W1505" s="73"/>
      <c r="X1505" s="73"/>
      <c r="Y1505" s="73"/>
      <c r="Z1505" s="73"/>
      <c r="AA1505" s="73"/>
      <c r="AB1505" s="73"/>
      <c r="AC1505" s="73"/>
      <c r="AD1505" s="73"/>
      <c r="AE1505" s="73"/>
      <c r="AF1505" s="73"/>
      <c r="AG1505" s="73"/>
      <c r="AH1505" s="73"/>
      <c r="AI1505" s="73"/>
      <c r="AJ1505" s="73"/>
    </row>
    <row r="1506" spans="1:36" x14ac:dyDescent="0.3">
      <c r="A1506">
        <v>32.700000000000003</v>
      </c>
      <c r="B1506" s="95">
        <f t="shared" si="187"/>
        <v>78655.980194276621</v>
      </c>
      <c r="C1506" s="62">
        <v>32.700000000000003</v>
      </c>
      <c r="D1506" s="96">
        <f>IF($C1506&gt;$G$20,IF('Silo Levels'!$L$28="Pumping",((PI()*((($C$19+$G$20)-$C1506)*($O$20/($O$19/2)))^2*((($O$20+$G$20)-$C1506))/3)*$D$1177)+(((PI()*((($C$19+$G$20)-$C1506)*($O$20/($O$19/2)))^2*(((($C$19+$G$20)-$C1506)*($O$20/($O$19/2)))*$AZ$21))/3)*$D$1177),(((PI()*((($C$19+$G$20)-$C1506)*($O$20/($O$19/2)))^2*((($O$20+$G$20)-$C1506)/3))*$D$1177)-((PI()*((($C$19+$G$20)-$C1506)*($O$20/($O$19/2)))^2*(((($C$19+$G$20)-$C1506)*($O$20/($O$19/2)))*$AZ$21)/3)*$D$1177))),IF('Silo Levels'!$L$28="Pumping",(($D$18*$D$1177)+((PI()*(($C$21/2)^2)*($G$20-$C1506))*$D$1177))+((($D$18+$H$18)/3)*$BF$21)+(((PI()*($C$21/2)^2*(($C$21/2)*$AZ$21))/3)*$D$1177),(($D$18*$D$1177)+((PI()*(($C$21/2)^2)*($G$20-$C1506))*$D$1177))+((($D$18+$H$18)/3)*$BF$21)-(((PI()*($C$21/2)^2*(($C$21/2)*$AZ$21))/3)*$D$1177)))</f>
        <v>74805.817842998484</v>
      </c>
      <c r="E1506" s="73">
        <v>32.700000000000003</v>
      </c>
      <c r="F1506" s="95">
        <f t="shared" si="188"/>
        <v>79626.824898120496</v>
      </c>
      <c r="G1506" s="62">
        <v>32.700000000000003</v>
      </c>
      <c r="H1506" s="96">
        <f>IF($G1506&gt;$G$20,IF('Silo Levels'!$L$29="Pumping",((PI()*((($C$19+$G$20)-$G1506)*($O$20/($O$19/2)))^2*((($O$20+$G$20)-$G1506))/3)*$H$1177)+(((PI()*((($C$19+$G$20)-$G1506)*($O$20/($O$19/2)))^2*(((($C$19+$G$20)-$G1506)*($O$20/($O$19/2)))*$AZ$22))/3)*$H$1177),(((PI()*((($C$19+$G$20)-$G1506)*($O$20/($O$19/2)))^2*((($O$20+$G$20)-$G1506)/3))*$H$1177)-((PI()*((($C$19+$G$20)-$G1506)*($O$20/($O$19/2)))^2*(((($C$19+$G$20)-$G1506)*($O$20/($O$19/2)))*$AZ$22)/3)*$H$1177))),IF('Silo Levels'!$L$29="Pumping",(($D$18*$H$1177)+((PI()*(($C$21/2)^2)*($G$20-$G1506))*$H$1177))+((($D$18+$H$18)/3)*$BF$22)+(((PI()*($C$21/2)^2*(($C$21/2)*$AZ$22))/3)*$H$1177),(($D$18*$H$1177)+((PI()*(($C$21/2)^2)*($G$20-$G1506))*$H$1177))+((($D$18+$H$18)/3)*$BF$22)-(((PI()*($C$21/2)^2*(($C$21/2)*$AZ$22))/3)*$H$1177)))</f>
        <v>75728.535517451382</v>
      </c>
      <c r="I1506" s="73">
        <v>32.700000000000003</v>
      </c>
      <c r="J1506" s="95">
        <f t="shared" si="189"/>
        <v>82268.425603928219</v>
      </c>
      <c r="K1506" s="62">
        <v>32.700000000000003</v>
      </c>
      <c r="L1506" s="96">
        <f>IF($K1506&gt;$G$20,IF('Silo Levels'!$L$30="Pumping",((PI()*((($C$19+$G$20)-$K1506)*($O$20/($O$19/2)))^2*((($O$20+$G$20)-$K1506))/3)*$L$1177)+(((PI()*((($C$19+$G$20)-$K1506)*($O$20/($O$19/2)))^2*(((($C$19+$G$20)-$K1506)*($O$20/($O$19/2)))*$AZ$23))/3)*$L$1177),(((PI()*((($C$19+$G$20)-$K1506)*($O$20/($O$19/2)))^2*((($O$20+$G$20)-$K1506)/3))*$L$1177)-((PI()*((($C$19+$G$20)-$K1506)*($O$20/($O$19/2)))^2*(((($C$19+$G$20)-$K1506)*($O$20/($O$19/2)))*$AZ$23)/3)*$L$1177))),IF('Silo Levels'!$L$30="Pumping",(($D$18*$L$1177)+((PI()*(($C$21/2)^2)*($G$20-$K1506))*$L$1177))+((($D$18+$H$18)/3)*$BF$23)+(((PI()*($C$21/2)^2*(($C$21/2)*$AZ$23))/3)*$L$1177),(($D$18*$L$1177)+((PI()*(($C$21/2)^2)*($G$20-$K1506))*$L$1177))+((($D$18+$H$18)/3)*$BF$23)-(((PI()*($C$21/2)^2*(($C$21/2)*$AZ$23))/3)*$L$1177)))</f>
        <v>78239.18593398598</v>
      </c>
      <c r="M1506" s="73"/>
      <c r="N1506" s="73"/>
      <c r="O1506" s="73"/>
      <c r="P1506" s="73"/>
      <c r="Q1506" s="73"/>
      <c r="R1506" s="73"/>
      <c r="S1506" s="73"/>
      <c r="T1506" s="73"/>
      <c r="U1506" s="73"/>
      <c r="V1506" s="73"/>
      <c r="W1506" s="73"/>
      <c r="X1506" s="73"/>
      <c r="Y1506" s="73"/>
      <c r="Z1506" s="73"/>
      <c r="AA1506" s="73"/>
      <c r="AB1506" s="73"/>
      <c r="AC1506" s="73"/>
      <c r="AD1506" s="73"/>
      <c r="AE1506" s="73"/>
      <c r="AF1506" s="73"/>
      <c r="AG1506" s="73"/>
      <c r="AH1506" s="73"/>
      <c r="AI1506" s="73"/>
      <c r="AJ1506" s="73"/>
    </row>
    <row r="1507" spans="1:36" x14ac:dyDescent="0.3">
      <c r="A1507">
        <v>32.799999999999997</v>
      </c>
      <c r="B1507" s="95">
        <f t="shared" si="187"/>
        <v>78269.622439165818</v>
      </c>
      <c r="C1507" s="62">
        <v>32.799999999999997</v>
      </c>
      <c r="D1507" s="96">
        <f>IF($C1507&gt;$G$20,IF('Silo Levels'!$L$28="Pumping",((PI()*((($C$19+$G$20)-$C1507)*($O$20/($O$19/2)))^2*((($O$20+$G$20)-$C1507))/3)*$D$1177)+(((PI()*((($C$19+$G$20)-$C1507)*($O$20/($O$19/2)))^2*(((($C$19+$G$20)-$C1507)*($O$20/($O$19/2)))*$AZ$21))/3)*$D$1177),(((PI()*((($C$19+$G$20)-$C1507)*($O$20/($O$19/2)))^2*((($O$20+$G$20)-$C1507)/3))*$D$1177)-((PI()*((($C$19+$G$20)-$C1507)*($O$20/($O$19/2)))^2*(((($C$19+$G$20)-$C1507)*($O$20/($O$19/2)))*$AZ$21)/3)*$D$1177))),IF('Silo Levels'!$L$28="Pumping",(($D$18*$D$1177)+((PI()*(($C$21/2)^2)*($G$20-$C1507))*$D$1177))+((($D$18+$H$18)/3)*$BF$21)+(((PI()*($C$21/2)^2*(($C$21/2)*$AZ$21))/3)*$D$1177),(($D$18*$D$1177)+((PI()*(($C$21/2)^2)*($G$20-$C1507))*$D$1177))+((($D$18+$H$18)/3)*$BF$21)-(((PI()*($C$21/2)^2*(($C$21/2)*$AZ$21))/3)*$D$1177)))</f>
        <v>74419.460087887681</v>
      </c>
      <c r="E1507" s="73">
        <v>32.799999999999997</v>
      </c>
      <c r="F1507" s="95">
        <f t="shared" si="188"/>
        <v>79235.637671070799</v>
      </c>
      <c r="G1507" s="62">
        <v>32.799999999999997</v>
      </c>
      <c r="H1507" s="96">
        <f>IF($G1507&gt;$G$20,IF('Silo Levels'!$L$29="Pumping",((PI()*((($C$19+$G$20)-$G1507)*($O$20/($O$19/2)))^2*((($O$20+$G$20)-$G1507))/3)*$H$1177)+(((PI()*((($C$19+$G$20)-$G1507)*($O$20/($O$19/2)))^2*(((($C$19+$G$20)-$G1507)*($O$20/($O$19/2)))*$AZ$22))/3)*$H$1177),(((PI()*((($C$19+$G$20)-$G1507)*($O$20/($O$19/2)))^2*((($O$20+$G$20)-$G1507)/3))*$H$1177)-((PI()*((($C$19+$G$20)-$G1507)*($O$20/($O$19/2)))^2*(((($C$19+$G$20)-$G1507)*($O$20/($O$19/2)))*$AZ$22)/3)*$H$1177))),IF('Silo Levels'!$L$29="Pumping",(($D$18*$H$1177)+((PI()*(($C$21/2)^2)*($G$20-$G1507))*$H$1177))+((($D$18+$H$18)/3)*$BF$22)+(((PI()*($C$21/2)^2*(($C$21/2)*$AZ$22))/3)*$H$1177),(($D$18*$H$1177)+((PI()*(($C$21/2)^2)*($G$20-$G1507))*$H$1177))+((($D$18+$H$18)/3)*$BF$22)-(((PI()*($C$21/2)^2*(($C$21/2)*$AZ$22))/3)*$H$1177)))</f>
        <v>75337.348290401686</v>
      </c>
      <c r="I1507" s="73">
        <v>32.799999999999997</v>
      </c>
      <c r="J1507" s="95">
        <f t="shared" si="189"/>
        <v>81864.097720672726</v>
      </c>
      <c r="K1507" s="62">
        <v>32.799999999999997</v>
      </c>
      <c r="L1507" s="96">
        <f>IF($K1507&gt;$G$20,IF('Silo Levels'!$L$30="Pumping",((PI()*((($C$19+$G$20)-$K1507)*($O$20/($O$19/2)))^2*((($O$20+$G$20)-$K1507))/3)*$L$1177)+(((PI()*((($C$19+$G$20)-$K1507)*($O$20/($O$19/2)))^2*(((($C$19+$G$20)-$K1507)*($O$20/($O$19/2)))*$AZ$23))/3)*$L$1177),(((PI()*((($C$19+$G$20)-$K1507)*($O$20/($O$19/2)))^2*((($O$20+$G$20)-$K1507)/3))*$L$1177)-((PI()*((($C$19+$G$20)-$K1507)*($O$20/($O$19/2)))^2*(((($C$19+$G$20)-$K1507)*($O$20/($O$19/2)))*$AZ$23)/3)*$L$1177))),IF('Silo Levels'!$L$30="Pumping",(($D$18*$L$1177)+((PI()*(($C$21/2)^2)*($G$20-$K1507))*$L$1177))+((($D$18+$H$18)/3)*$BF$23)+(((PI()*($C$21/2)^2*(($C$21/2)*$AZ$23))/3)*$L$1177),(($D$18*$L$1177)+((PI()*(($C$21/2)^2)*($G$20-$K1507))*$L$1177))+((($D$18+$H$18)/3)*$BF$23)-(((PI()*($C$21/2)^2*(($C$21/2)*$AZ$23))/3)*$L$1177)))</f>
        <v>77834.858050730487</v>
      </c>
      <c r="M1507" s="73"/>
      <c r="N1507" s="73"/>
      <c r="O1507" s="73"/>
      <c r="P1507" s="73"/>
      <c r="Q1507" s="73"/>
      <c r="R1507" s="73"/>
      <c r="S1507" s="73"/>
      <c r="T1507" s="73"/>
      <c r="U1507" s="73"/>
      <c r="V1507" s="73"/>
      <c r="W1507" s="73"/>
      <c r="X1507" s="73"/>
      <c r="Y1507" s="73"/>
      <c r="Z1507" s="73"/>
      <c r="AA1507" s="73"/>
      <c r="AB1507" s="73"/>
      <c r="AC1507" s="73"/>
      <c r="AD1507" s="73"/>
      <c r="AE1507" s="73"/>
      <c r="AF1507" s="73"/>
      <c r="AG1507" s="73"/>
      <c r="AH1507" s="73"/>
      <c r="AI1507" s="73"/>
      <c r="AJ1507" s="73"/>
    </row>
    <row r="1508" spans="1:36" x14ac:dyDescent="0.3">
      <c r="A1508">
        <v>32.9</v>
      </c>
      <c r="B1508" s="95">
        <f t="shared" si="187"/>
        <v>77883.264684054971</v>
      </c>
      <c r="C1508" s="62">
        <v>32.9</v>
      </c>
      <c r="D1508" s="96">
        <f>IF($C1508&gt;$G$20,IF('Silo Levels'!$L$28="Pumping",((PI()*((($C$19+$G$20)-$C1508)*($O$20/($O$19/2)))^2*((($O$20+$G$20)-$C1508))/3)*$D$1177)+(((PI()*((($C$19+$G$20)-$C1508)*($O$20/($O$19/2)))^2*(((($C$19+$G$20)-$C1508)*($O$20/($O$19/2)))*$AZ$21))/3)*$D$1177),(((PI()*((($C$19+$G$20)-$C1508)*($O$20/($O$19/2)))^2*((($O$20+$G$20)-$C1508)/3))*$D$1177)-((PI()*((($C$19+$G$20)-$C1508)*($O$20/($O$19/2)))^2*(((($C$19+$G$20)-$C1508)*($O$20/($O$19/2)))*$AZ$21)/3)*$D$1177))),IF('Silo Levels'!$L$28="Pumping",(($D$18*$D$1177)+((PI()*(($C$21/2)^2)*($G$20-$C1508))*$D$1177))+((($D$18+$H$18)/3)*$BF$21)+(((PI()*($C$21/2)^2*(($C$21/2)*$AZ$21))/3)*$D$1177),(($D$18*$D$1177)+((PI()*(($C$21/2)^2)*($G$20-$C1508))*$D$1177))+((($D$18+$H$18)/3)*$BF$21)-(((PI()*($C$21/2)^2*(($C$21/2)*$AZ$21))/3)*$D$1177)))</f>
        <v>74033.102332776834</v>
      </c>
      <c r="E1508" s="73">
        <v>32.9</v>
      </c>
      <c r="F1508" s="95">
        <f t="shared" si="188"/>
        <v>78844.450444021073</v>
      </c>
      <c r="G1508" s="62">
        <v>32.9</v>
      </c>
      <c r="H1508" s="96">
        <f>IF($G1508&gt;$G$20,IF('Silo Levels'!$L$29="Pumping",((PI()*((($C$19+$G$20)-$G1508)*($O$20/($O$19/2)))^2*((($O$20+$G$20)-$G1508))/3)*$H$1177)+(((PI()*((($C$19+$G$20)-$G1508)*($O$20/($O$19/2)))^2*(((($C$19+$G$20)-$G1508)*($O$20/($O$19/2)))*$AZ$22))/3)*$H$1177),(((PI()*((($C$19+$G$20)-$G1508)*($O$20/($O$19/2)))^2*((($O$20+$G$20)-$G1508)/3))*$H$1177)-((PI()*((($C$19+$G$20)-$G1508)*($O$20/($O$19/2)))^2*(((($C$19+$G$20)-$G1508)*($O$20/($O$19/2)))*$AZ$22)/3)*$H$1177))),IF('Silo Levels'!$L$29="Pumping",(($D$18*$H$1177)+((PI()*(($C$21/2)^2)*($G$20-$G1508))*$H$1177))+((($D$18+$H$18)/3)*$BF$22)+(((PI()*($C$21/2)^2*(($C$21/2)*$AZ$22))/3)*$H$1177),(($D$18*$H$1177)+((PI()*(($C$21/2)^2)*($G$20-$G1508))*$H$1177))+((($D$18+$H$18)/3)*$BF$22)-(((PI()*($C$21/2)^2*(($C$21/2)*$AZ$22))/3)*$H$1177)))</f>
        <v>74946.161063351959</v>
      </c>
      <c r="I1508" s="73">
        <v>32.9</v>
      </c>
      <c r="J1508" s="95">
        <f t="shared" si="189"/>
        <v>81459.769837417189</v>
      </c>
      <c r="K1508" s="62">
        <v>32.9</v>
      </c>
      <c r="L1508" s="96">
        <f>IF($K1508&gt;$G$20,IF('Silo Levels'!$L$30="Pumping",((PI()*((($C$19+$G$20)-$K1508)*($O$20/($O$19/2)))^2*((($O$20+$G$20)-$K1508))/3)*$L$1177)+(((PI()*((($C$19+$G$20)-$K1508)*($O$20/($O$19/2)))^2*(((($C$19+$G$20)-$K1508)*($O$20/($O$19/2)))*$AZ$23))/3)*$L$1177),(((PI()*((($C$19+$G$20)-$K1508)*($O$20/($O$19/2)))^2*((($O$20+$G$20)-$K1508)/3))*$L$1177)-((PI()*((($C$19+$G$20)-$K1508)*($O$20/($O$19/2)))^2*(((($C$19+$G$20)-$K1508)*($O$20/($O$19/2)))*$AZ$23)/3)*$L$1177))),IF('Silo Levels'!$L$30="Pumping",(($D$18*$L$1177)+((PI()*(($C$21/2)^2)*($G$20-$K1508))*$L$1177))+((($D$18+$H$18)/3)*$BF$23)+(((PI()*($C$21/2)^2*(($C$21/2)*$AZ$23))/3)*$L$1177),(($D$18*$L$1177)+((PI()*(($C$21/2)^2)*($G$20-$K1508))*$L$1177))+((($D$18+$H$18)/3)*$BF$23)-(((PI()*($C$21/2)^2*(($C$21/2)*$AZ$23))/3)*$L$1177)))</f>
        <v>77430.53016747495</v>
      </c>
      <c r="M1508" s="73"/>
      <c r="N1508" s="73"/>
      <c r="O1508" s="73"/>
      <c r="P1508" s="73"/>
      <c r="Q1508" s="73"/>
      <c r="R1508" s="73"/>
      <c r="S1508" s="73"/>
      <c r="T1508" s="73"/>
      <c r="U1508" s="73"/>
      <c r="V1508" s="73"/>
      <c r="W1508" s="73"/>
      <c r="X1508" s="73"/>
      <c r="Y1508" s="73"/>
      <c r="Z1508" s="73"/>
      <c r="AA1508" s="73"/>
      <c r="AB1508" s="73"/>
      <c r="AC1508" s="73"/>
      <c r="AD1508" s="73"/>
      <c r="AE1508" s="73"/>
      <c r="AF1508" s="73"/>
      <c r="AG1508" s="73"/>
      <c r="AH1508" s="73"/>
      <c r="AI1508" s="73"/>
      <c r="AJ1508" s="73"/>
    </row>
    <row r="1509" spans="1:36" x14ac:dyDescent="0.3">
      <c r="A1509">
        <v>33</v>
      </c>
      <c r="B1509" s="95">
        <f t="shared" si="187"/>
        <v>77496.906928944125</v>
      </c>
      <c r="C1509" s="62">
        <v>33</v>
      </c>
      <c r="D1509" s="96">
        <f>IF($C1509&gt;$G$20,IF('Silo Levels'!$L$28="Pumping",((PI()*((($C$19+$G$20)-$C1509)*($O$20/($O$19/2)))^2*((($O$20+$G$20)-$C1509))/3)*$D$1177)+(((PI()*((($C$19+$G$20)-$C1509)*($O$20/($O$19/2)))^2*(((($C$19+$G$20)-$C1509)*($O$20/($O$19/2)))*$AZ$21))/3)*$D$1177),(((PI()*((($C$19+$G$20)-$C1509)*($O$20/($O$19/2)))^2*((($O$20+$G$20)-$C1509)/3))*$D$1177)-((PI()*((($C$19+$G$20)-$C1509)*($O$20/($O$19/2)))^2*(((($C$19+$G$20)-$C1509)*($O$20/($O$19/2)))*$AZ$21)/3)*$D$1177))),IF('Silo Levels'!$L$28="Pumping",(($D$18*$D$1177)+((PI()*(($C$21/2)^2)*($G$20-$C1509))*$D$1177))+((($D$18+$H$18)/3)*$BF$21)+(((PI()*($C$21/2)^2*(($C$21/2)*$AZ$21))/3)*$D$1177),(($D$18*$D$1177)+((PI()*(($C$21/2)^2)*($G$20-$C1509))*$D$1177))+((($D$18+$H$18)/3)*$BF$21)-(((PI()*($C$21/2)^2*(($C$21/2)*$AZ$21))/3)*$D$1177)))</f>
        <v>73646.744577665988</v>
      </c>
      <c r="E1509" s="73">
        <v>33</v>
      </c>
      <c r="F1509" s="95">
        <f t="shared" si="188"/>
        <v>78453.263216971332</v>
      </c>
      <c r="G1509" s="62">
        <v>33</v>
      </c>
      <c r="H1509" s="96">
        <f>IF($G1509&gt;$G$20,IF('Silo Levels'!$L$29="Pumping",((PI()*((($C$19+$G$20)-$G1509)*($O$20/($O$19/2)))^2*((($O$20+$G$20)-$G1509))/3)*$H$1177)+(((PI()*((($C$19+$G$20)-$G1509)*($O$20/($O$19/2)))^2*(((($C$19+$G$20)-$G1509)*($O$20/($O$19/2)))*$AZ$22))/3)*$H$1177),(((PI()*((($C$19+$G$20)-$G1509)*($O$20/($O$19/2)))^2*((($O$20+$G$20)-$G1509)/3))*$H$1177)-((PI()*((($C$19+$G$20)-$G1509)*($O$20/($O$19/2)))^2*(((($C$19+$G$20)-$G1509)*($O$20/($O$19/2)))*$AZ$22)/3)*$H$1177))),IF('Silo Levels'!$L$29="Pumping",(($D$18*$H$1177)+((PI()*(($C$21/2)^2)*($G$20-$G1509))*$H$1177))+((($D$18+$H$18)/3)*$BF$22)+(((PI()*($C$21/2)^2*(($C$21/2)*$AZ$22))/3)*$H$1177),(($D$18*$H$1177)+((PI()*(($C$21/2)^2)*($G$20-$G1509))*$H$1177))+((($D$18+$H$18)/3)*$BF$22)-(((PI()*($C$21/2)^2*(($C$21/2)*$AZ$22))/3)*$H$1177)))</f>
        <v>74554.973836302219</v>
      </c>
      <c r="I1509" s="73">
        <v>33</v>
      </c>
      <c r="J1509" s="95">
        <f t="shared" si="189"/>
        <v>81055.441954161652</v>
      </c>
      <c r="K1509" s="62">
        <v>33</v>
      </c>
      <c r="L1509" s="96">
        <f>IF($K1509&gt;$G$20,IF('Silo Levels'!$L$30="Pumping",((PI()*((($C$19+$G$20)-$K1509)*($O$20/($O$19/2)))^2*((($O$20+$G$20)-$K1509))/3)*$L$1177)+(((PI()*((($C$19+$G$20)-$K1509)*($O$20/($O$19/2)))^2*(((($C$19+$G$20)-$K1509)*($O$20/($O$19/2)))*$AZ$23))/3)*$L$1177),(((PI()*((($C$19+$G$20)-$K1509)*($O$20/($O$19/2)))^2*((($O$20+$G$20)-$K1509)/3))*$L$1177)-((PI()*((($C$19+$G$20)-$K1509)*($O$20/($O$19/2)))^2*(((($C$19+$G$20)-$K1509)*($O$20/($O$19/2)))*$AZ$23)/3)*$L$1177))),IF('Silo Levels'!$L$30="Pumping",(($D$18*$L$1177)+((PI()*(($C$21/2)^2)*($G$20-$K1509))*$L$1177))+((($D$18+$H$18)/3)*$BF$23)+(((PI()*($C$21/2)^2*(($C$21/2)*$AZ$23))/3)*$L$1177),(($D$18*$L$1177)+((PI()*(($C$21/2)^2)*($G$20-$K1509))*$L$1177))+((($D$18+$H$18)/3)*$BF$23)-(((PI()*($C$21/2)^2*(($C$21/2)*$AZ$23))/3)*$L$1177)))</f>
        <v>77026.202284219413</v>
      </c>
      <c r="M1509" s="73"/>
      <c r="N1509" s="73"/>
      <c r="O1509" s="73"/>
      <c r="P1509" s="73"/>
      <c r="Q1509" s="73"/>
      <c r="R1509" s="73"/>
      <c r="S1509" s="73"/>
      <c r="T1509" s="73"/>
      <c r="U1509" s="73"/>
      <c r="V1509" s="73"/>
      <c r="W1509" s="73"/>
      <c r="X1509" s="73"/>
      <c r="Y1509" s="73"/>
      <c r="Z1509" s="73"/>
      <c r="AA1509" s="73"/>
      <c r="AB1509" s="73"/>
      <c r="AC1509" s="73"/>
      <c r="AD1509" s="73"/>
      <c r="AE1509" s="73"/>
      <c r="AF1509" s="73"/>
      <c r="AG1509" s="73"/>
      <c r="AH1509" s="73"/>
      <c r="AI1509" s="73"/>
      <c r="AJ1509" s="73"/>
    </row>
    <row r="1510" spans="1:36" x14ac:dyDescent="0.3">
      <c r="A1510">
        <v>33.1</v>
      </c>
      <c r="B1510" s="95">
        <f t="shared" si="187"/>
        <v>77110.549173833293</v>
      </c>
      <c r="C1510" s="62">
        <v>33.1</v>
      </c>
      <c r="D1510" s="96">
        <f>IF($C1510&gt;$G$20,IF('Silo Levels'!$L$28="Pumping",((PI()*((($C$19+$G$20)-$C1510)*($O$20/($O$19/2)))^2*((($O$20+$G$20)-$C1510))/3)*$D$1177)+(((PI()*((($C$19+$G$20)-$C1510)*($O$20/($O$19/2)))^2*(((($C$19+$G$20)-$C1510)*($O$20/($O$19/2)))*$AZ$21))/3)*$D$1177),(((PI()*((($C$19+$G$20)-$C1510)*($O$20/($O$19/2)))^2*((($O$20+$G$20)-$C1510)/3))*$D$1177)-((PI()*((($C$19+$G$20)-$C1510)*($O$20/($O$19/2)))^2*(((($C$19+$G$20)-$C1510)*($O$20/($O$19/2)))*$AZ$21)/3)*$D$1177))),IF('Silo Levels'!$L$28="Pumping",(($D$18*$D$1177)+((PI()*(($C$21/2)^2)*($G$20-$C1510))*$D$1177))+((($D$18+$H$18)/3)*$BF$21)+(((PI()*($C$21/2)^2*(($C$21/2)*$AZ$21))/3)*$D$1177),(($D$18*$D$1177)+((PI()*(($C$21/2)^2)*($G$20-$C1510))*$D$1177))+((($D$18+$H$18)/3)*$BF$21)-(((PI()*($C$21/2)^2*(($C$21/2)*$AZ$21))/3)*$D$1177)))</f>
        <v>73260.386822555156</v>
      </c>
      <c r="E1510" s="73">
        <v>33.1</v>
      </c>
      <c r="F1510" s="95">
        <f t="shared" si="188"/>
        <v>78062.075989921606</v>
      </c>
      <c r="G1510" s="62">
        <v>33.1</v>
      </c>
      <c r="H1510" s="96">
        <f>IF($G1510&gt;$G$20,IF('Silo Levels'!$L$29="Pumping",((PI()*((($C$19+$G$20)-$G1510)*($O$20/($O$19/2)))^2*((($O$20+$G$20)-$G1510))/3)*$H$1177)+(((PI()*((($C$19+$G$20)-$G1510)*($O$20/($O$19/2)))^2*(((($C$19+$G$20)-$G1510)*($O$20/($O$19/2)))*$AZ$22))/3)*$H$1177),(((PI()*((($C$19+$G$20)-$G1510)*($O$20/($O$19/2)))^2*((($O$20+$G$20)-$G1510)/3))*$H$1177)-((PI()*((($C$19+$G$20)-$G1510)*($O$20/($O$19/2)))^2*(((($C$19+$G$20)-$G1510)*($O$20/($O$19/2)))*$AZ$22)/3)*$H$1177))),IF('Silo Levels'!$L$29="Pumping",(($D$18*$H$1177)+((PI()*(($C$21/2)^2)*($G$20-$G1510))*$H$1177))+((($D$18+$H$18)/3)*$BF$22)+(((PI()*($C$21/2)^2*(($C$21/2)*$AZ$22))/3)*$H$1177),(($D$18*$H$1177)+((PI()*(($C$21/2)^2)*($G$20-$G1510))*$H$1177))+((($D$18+$H$18)/3)*$BF$22)-(((PI()*($C$21/2)^2*(($C$21/2)*$AZ$22))/3)*$H$1177)))</f>
        <v>74163.786609252493</v>
      </c>
      <c r="I1510" s="73">
        <v>33.1</v>
      </c>
      <c r="J1510" s="95">
        <f t="shared" si="189"/>
        <v>80651.114070906129</v>
      </c>
      <c r="K1510" s="62">
        <v>33.1</v>
      </c>
      <c r="L1510" s="96">
        <f>IF($K1510&gt;$G$20,IF('Silo Levels'!$L$30="Pumping",((PI()*((($C$19+$G$20)-$K1510)*($O$20/($O$19/2)))^2*((($O$20+$G$20)-$K1510))/3)*$L$1177)+(((PI()*((($C$19+$G$20)-$K1510)*($O$20/($O$19/2)))^2*(((($C$19+$G$20)-$K1510)*($O$20/($O$19/2)))*$AZ$23))/3)*$L$1177),(((PI()*((($C$19+$G$20)-$K1510)*($O$20/($O$19/2)))^2*((($O$20+$G$20)-$K1510)/3))*$L$1177)-((PI()*((($C$19+$G$20)-$K1510)*($O$20/($O$19/2)))^2*(((($C$19+$G$20)-$K1510)*($O$20/($O$19/2)))*$AZ$23)/3)*$L$1177))),IF('Silo Levels'!$L$30="Pumping",(($D$18*$L$1177)+((PI()*(($C$21/2)^2)*($G$20-$K1510))*$L$1177))+((($D$18+$H$18)/3)*$BF$23)+(((PI()*($C$21/2)^2*(($C$21/2)*$AZ$23))/3)*$L$1177),(($D$18*$L$1177)+((PI()*(($C$21/2)^2)*($G$20-$K1510))*$L$1177))+((($D$18+$H$18)/3)*$BF$23)-(((PI()*($C$21/2)^2*(($C$21/2)*$AZ$23))/3)*$L$1177)))</f>
        <v>76621.87440096389</v>
      </c>
      <c r="M1510" s="73"/>
      <c r="N1510" s="73"/>
      <c r="O1510" s="73"/>
      <c r="P1510" s="73"/>
      <c r="Q1510" s="73"/>
      <c r="R1510" s="73"/>
      <c r="S1510" s="73"/>
      <c r="T1510" s="73"/>
      <c r="U1510" s="73"/>
      <c r="V1510" s="73"/>
      <c r="W1510" s="73"/>
      <c r="X1510" s="73"/>
      <c r="Y1510" s="73"/>
      <c r="Z1510" s="73"/>
      <c r="AA1510" s="73"/>
      <c r="AB1510" s="73"/>
      <c r="AC1510" s="73"/>
      <c r="AD1510" s="73"/>
      <c r="AE1510" s="73"/>
      <c r="AF1510" s="73"/>
      <c r="AG1510" s="73"/>
      <c r="AH1510" s="73"/>
      <c r="AI1510" s="73"/>
      <c r="AJ1510" s="73"/>
    </row>
    <row r="1511" spans="1:36" x14ac:dyDescent="0.3">
      <c r="A1511">
        <v>33.200000000000003</v>
      </c>
      <c r="B1511" s="95">
        <f t="shared" si="187"/>
        <v>76724.191418722447</v>
      </c>
      <c r="C1511" s="62">
        <v>33.200000000000003</v>
      </c>
      <c r="D1511" s="96">
        <f>IF($C1511&gt;$G$20,IF('Silo Levels'!$L$28="Pumping",((PI()*((($C$19+$G$20)-$C1511)*($O$20/($O$19/2)))^2*((($O$20+$G$20)-$C1511))/3)*$D$1177)+(((PI()*((($C$19+$G$20)-$C1511)*($O$20/($O$19/2)))^2*(((($C$19+$G$20)-$C1511)*($O$20/($O$19/2)))*$AZ$21))/3)*$D$1177),(((PI()*((($C$19+$G$20)-$C1511)*($O$20/($O$19/2)))^2*((($O$20+$G$20)-$C1511)/3))*$D$1177)-((PI()*((($C$19+$G$20)-$C1511)*($O$20/($O$19/2)))^2*(((($C$19+$G$20)-$C1511)*($O$20/($O$19/2)))*$AZ$21)/3)*$D$1177))),IF('Silo Levels'!$L$28="Pumping",(($D$18*$D$1177)+((PI()*(($C$21/2)^2)*($G$20-$C1511))*$D$1177))+((($D$18+$H$18)/3)*$BF$21)+(((PI()*($C$21/2)^2*(($C$21/2)*$AZ$21))/3)*$D$1177),(($D$18*$D$1177)+((PI()*(($C$21/2)^2)*($G$20-$C1511))*$D$1177))+((($D$18+$H$18)/3)*$BF$21)-(((PI()*($C$21/2)^2*(($C$21/2)*$AZ$21))/3)*$D$1177)))</f>
        <v>72874.029067444309</v>
      </c>
      <c r="E1511" s="73">
        <v>33.200000000000003</v>
      </c>
      <c r="F1511" s="95">
        <f t="shared" si="188"/>
        <v>77670.88876287188</v>
      </c>
      <c r="G1511" s="62">
        <v>33.200000000000003</v>
      </c>
      <c r="H1511" s="96">
        <f>IF($G1511&gt;$G$20,IF('Silo Levels'!$L$29="Pumping",((PI()*((($C$19+$G$20)-$G1511)*($O$20/($O$19/2)))^2*((($O$20+$G$20)-$G1511))/3)*$H$1177)+(((PI()*((($C$19+$G$20)-$G1511)*($O$20/($O$19/2)))^2*(((($C$19+$G$20)-$G1511)*($O$20/($O$19/2)))*$AZ$22))/3)*$H$1177),(((PI()*((($C$19+$G$20)-$G1511)*($O$20/($O$19/2)))^2*((($O$20+$G$20)-$G1511)/3))*$H$1177)-((PI()*((($C$19+$G$20)-$G1511)*($O$20/($O$19/2)))^2*(((($C$19+$G$20)-$G1511)*($O$20/($O$19/2)))*$AZ$22)/3)*$H$1177))),IF('Silo Levels'!$L$29="Pumping",(($D$18*$H$1177)+((PI()*(($C$21/2)^2)*($G$20-$G1511))*$H$1177))+((($D$18+$H$18)/3)*$BF$22)+(((PI()*($C$21/2)^2*(($C$21/2)*$AZ$22))/3)*$H$1177),(($D$18*$H$1177)+((PI()*(($C$21/2)^2)*($G$20-$G1511))*$H$1177))+((($D$18+$H$18)/3)*$BF$22)-(((PI()*($C$21/2)^2*(($C$21/2)*$AZ$22))/3)*$H$1177)))</f>
        <v>73772.599382202767</v>
      </c>
      <c r="I1511" s="73">
        <v>33.200000000000003</v>
      </c>
      <c r="J1511" s="95">
        <f t="shared" si="189"/>
        <v>80246.786187650592</v>
      </c>
      <c r="K1511" s="62">
        <v>33.200000000000003</v>
      </c>
      <c r="L1511" s="96">
        <f>IF($K1511&gt;$G$20,IF('Silo Levels'!$L$30="Pumping",((PI()*((($C$19+$G$20)-$K1511)*($O$20/($O$19/2)))^2*((($O$20+$G$20)-$K1511))/3)*$L$1177)+(((PI()*((($C$19+$G$20)-$K1511)*($O$20/($O$19/2)))^2*(((($C$19+$G$20)-$K1511)*($O$20/($O$19/2)))*$AZ$23))/3)*$L$1177),(((PI()*((($C$19+$G$20)-$K1511)*($O$20/($O$19/2)))^2*((($O$20+$G$20)-$K1511)/3))*$L$1177)-((PI()*((($C$19+$G$20)-$K1511)*($O$20/($O$19/2)))^2*(((($C$19+$G$20)-$K1511)*($O$20/($O$19/2)))*$AZ$23)/3)*$L$1177))),IF('Silo Levels'!$L$30="Pumping",(($D$18*$L$1177)+((PI()*(($C$21/2)^2)*($G$20-$K1511))*$L$1177))+((($D$18+$H$18)/3)*$BF$23)+(((PI()*($C$21/2)^2*(($C$21/2)*$AZ$23))/3)*$L$1177),(($D$18*$L$1177)+((PI()*(($C$21/2)^2)*($G$20-$K1511))*$L$1177))+((($D$18+$H$18)/3)*$BF$23)-(((PI()*($C$21/2)^2*(($C$21/2)*$AZ$23))/3)*$L$1177)))</f>
        <v>76217.546517708353</v>
      </c>
      <c r="M1511" s="73"/>
      <c r="N1511" s="73"/>
      <c r="O1511" s="73"/>
      <c r="P1511" s="73"/>
      <c r="Q1511" s="73"/>
      <c r="R1511" s="73"/>
      <c r="S1511" s="73"/>
      <c r="T1511" s="73"/>
      <c r="U1511" s="73"/>
      <c r="V1511" s="73"/>
      <c r="W1511" s="73"/>
      <c r="X1511" s="73"/>
      <c r="Y1511" s="73"/>
      <c r="Z1511" s="73"/>
      <c r="AA1511" s="73"/>
      <c r="AB1511" s="73"/>
      <c r="AC1511" s="73"/>
      <c r="AD1511" s="73"/>
      <c r="AE1511" s="73"/>
      <c r="AF1511" s="73"/>
      <c r="AG1511" s="73"/>
      <c r="AH1511" s="73"/>
      <c r="AI1511" s="73"/>
      <c r="AJ1511" s="73"/>
    </row>
    <row r="1512" spans="1:36" x14ac:dyDescent="0.3">
      <c r="A1512">
        <v>33.299999999999997</v>
      </c>
      <c r="B1512" s="95">
        <f t="shared" si="187"/>
        <v>76337.833663611629</v>
      </c>
      <c r="C1512" s="62">
        <v>33.299999999999997</v>
      </c>
      <c r="D1512" s="96">
        <f>IF($C1512&gt;$G$20,IF('Silo Levels'!$L$28="Pumping",((PI()*((($C$19+$G$20)-$C1512)*($O$20/($O$19/2)))^2*((($O$20+$G$20)-$C1512))/3)*$D$1177)+(((PI()*((($C$19+$G$20)-$C1512)*($O$20/($O$19/2)))^2*(((($C$19+$G$20)-$C1512)*($O$20/($O$19/2)))*$AZ$21))/3)*$D$1177),(((PI()*((($C$19+$G$20)-$C1512)*($O$20/($O$19/2)))^2*((($O$20+$G$20)-$C1512)/3))*$D$1177)-((PI()*((($C$19+$G$20)-$C1512)*($O$20/($O$19/2)))^2*(((($C$19+$G$20)-$C1512)*($O$20/($O$19/2)))*$AZ$21)/3)*$D$1177))),IF('Silo Levels'!$L$28="Pumping",(($D$18*$D$1177)+((PI()*(($C$21/2)^2)*($G$20-$C1512))*$D$1177))+((($D$18+$H$18)/3)*$BF$21)+(((PI()*($C$21/2)^2*(($C$21/2)*$AZ$21))/3)*$D$1177),(($D$18*$D$1177)+((PI()*(($C$21/2)^2)*($G$20-$C1512))*$D$1177))+((($D$18+$H$18)/3)*$BF$21)-(((PI()*($C$21/2)^2*(($C$21/2)*$AZ$21))/3)*$D$1177)))</f>
        <v>72487.671312333492</v>
      </c>
      <c r="E1512" s="73">
        <v>33.299999999999997</v>
      </c>
      <c r="F1512" s="95">
        <f t="shared" si="188"/>
        <v>77279.701535822183</v>
      </c>
      <c r="G1512" s="62">
        <v>33.299999999999997</v>
      </c>
      <c r="H1512" s="96">
        <f>IF($G1512&gt;$G$20,IF('Silo Levels'!$L$29="Pumping",((PI()*((($C$19+$G$20)-$G1512)*($O$20/($O$19/2)))^2*((($O$20+$G$20)-$G1512))/3)*$H$1177)+(((PI()*((($C$19+$G$20)-$G1512)*($O$20/($O$19/2)))^2*(((($C$19+$G$20)-$G1512)*($O$20/($O$19/2)))*$AZ$22))/3)*$H$1177),(((PI()*((($C$19+$G$20)-$G1512)*($O$20/($O$19/2)))^2*((($O$20+$G$20)-$G1512)/3))*$H$1177)-((PI()*((($C$19+$G$20)-$G1512)*($O$20/($O$19/2)))^2*(((($C$19+$G$20)-$G1512)*($O$20/($O$19/2)))*$AZ$22)/3)*$H$1177))),IF('Silo Levels'!$L$29="Pumping",(($D$18*$H$1177)+((PI()*(($C$21/2)^2)*($G$20-$G1512))*$H$1177))+((($D$18+$H$18)/3)*$BF$22)+(((PI()*($C$21/2)^2*(($C$21/2)*$AZ$22))/3)*$H$1177),(($D$18*$H$1177)+((PI()*(($C$21/2)^2)*($G$20-$G1512))*$H$1177))+((($D$18+$H$18)/3)*$BF$22)-(((PI()*($C$21/2)^2*(($C$21/2)*$AZ$22))/3)*$H$1177)))</f>
        <v>73381.41215515307</v>
      </c>
      <c r="I1512" s="73">
        <v>33.299999999999997</v>
      </c>
      <c r="J1512" s="95">
        <f t="shared" si="189"/>
        <v>79842.458304395084</v>
      </c>
      <c r="K1512" s="62">
        <v>33.299999999999997</v>
      </c>
      <c r="L1512" s="96">
        <f>IF($K1512&gt;$G$20,IF('Silo Levels'!$L$30="Pumping",((PI()*((($C$19+$G$20)-$K1512)*($O$20/($O$19/2)))^2*((($O$20+$G$20)-$K1512))/3)*$L$1177)+(((PI()*((($C$19+$G$20)-$K1512)*($O$20/($O$19/2)))^2*(((($C$19+$G$20)-$K1512)*($O$20/($O$19/2)))*$AZ$23))/3)*$L$1177),(((PI()*((($C$19+$G$20)-$K1512)*($O$20/($O$19/2)))^2*((($O$20+$G$20)-$K1512)/3))*$L$1177)-((PI()*((($C$19+$G$20)-$K1512)*($O$20/($O$19/2)))^2*(((($C$19+$G$20)-$K1512)*($O$20/($O$19/2)))*$AZ$23)/3)*$L$1177))),IF('Silo Levels'!$L$30="Pumping",(($D$18*$L$1177)+((PI()*(($C$21/2)^2)*($G$20-$K1512))*$L$1177))+((($D$18+$H$18)/3)*$BF$23)+(((PI()*($C$21/2)^2*(($C$21/2)*$AZ$23))/3)*$L$1177),(($D$18*$L$1177)+((PI()*(($C$21/2)^2)*($G$20-$K1512))*$L$1177))+((($D$18+$H$18)/3)*$BF$23)-(((PI()*($C$21/2)^2*(($C$21/2)*$AZ$23))/3)*$L$1177)))</f>
        <v>75813.218634452845</v>
      </c>
      <c r="M1512" s="73"/>
      <c r="N1512" s="73"/>
      <c r="O1512" s="73"/>
      <c r="P1512" s="73"/>
      <c r="Q1512" s="73"/>
      <c r="R1512" s="73"/>
      <c r="S1512" s="73"/>
      <c r="T1512" s="73"/>
      <c r="U1512" s="73"/>
      <c r="V1512" s="73"/>
      <c r="W1512" s="73"/>
      <c r="X1512" s="73"/>
      <c r="Y1512" s="73"/>
      <c r="Z1512" s="73"/>
      <c r="AA1512" s="73"/>
      <c r="AB1512" s="73"/>
      <c r="AC1512" s="73"/>
      <c r="AD1512" s="73"/>
      <c r="AE1512" s="73"/>
      <c r="AF1512" s="73"/>
      <c r="AG1512" s="73"/>
      <c r="AH1512" s="73"/>
      <c r="AI1512" s="73"/>
      <c r="AJ1512" s="73"/>
    </row>
    <row r="1513" spans="1:36" x14ac:dyDescent="0.3">
      <c r="A1513">
        <v>33.4</v>
      </c>
      <c r="B1513" s="95">
        <f t="shared" si="187"/>
        <v>75951.475908500783</v>
      </c>
      <c r="C1513" s="62">
        <v>33.4</v>
      </c>
      <c r="D1513" s="96">
        <f>IF($C1513&gt;$G$20,IF('Silo Levels'!$L$28="Pumping",((PI()*((($C$19+$G$20)-$C1513)*($O$20/($O$19/2)))^2*((($O$20+$G$20)-$C1513))/3)*$D$1177)+(((PI()*((($C$19+$G$20)-$C1513)*($O$20/($O$19/2)))^2*(((($C$19+$G$20)-$C1513)*($O$20/($O$19/2)))*$AZ$21))/3)*$D$1177),(((PI()*((($C$19+$G$20)-$C1513)*($O$20/($O$19/2)))^2*((($O$20+$G$20)-$C1513)/3))*$D$1177)-((PI()*((($C$19+$G$20)-$C1513)*($O$20/($O$19/2)))^2*(((($C$19+$G$20)-$C1513)*($O$20/($O$19/2)))*$AZ$21)/3)*$D$1177))),IF('Silo Levels'!$L$28="Pumping",(($D$18*$D$1177)+((PI()*(($C$21/2)^2)*($G$20-$C1513))*$D$1177))+((($D$18+$H$18)/3)*$BF$21)+(((PI()*($C$21/2)^2*(($C$21/2)*$AZ$21))/3)*$D$1177),(($D$18*$D$1177)+((PI()*(($C$21/2)^2)*($G$20-$C1513))*$D$1177))+((($D$18+$H$18)/3)*$BF$21)-(((PI()*($C$21/2)^2*(($C$21/2)*$AZ$21))/3)*$D$1177)))</f>
        <v>72101.313557222646</v>
      </c>
      <c r="E1513" s="73">
        <v>33.4</v>
      </c>
      <c r="F1513" s="95">
        <f t="shared" si="188"/>
        <v>76888.514308772443</v>
      </c>
      <c r="G1513" s="62">
        <v>33.4</v>
      </c>
      <c r="H1513" s="96">
        <f>IF($G1513&gt;$G$20,IF('Silo Levels'!$L$29="Pumping",((PI()*((($C$19+$G$20)-$G1513)*($O$20/($O$19/2)))^2*((($O$20+$G$20)-$G1513))/3)*$H$1177)+(((PI()*((($C$19+$G$20)-$G1513)*($O$20/($O$19/2)))^2*(((($C$19+$G$20)-$G1513)*($O$20/($O$19/2)))*$AZ$22))/3)*$H$1177),(((PI()*((($C$19+$G$20)-$G1513)*($O$20/($O$19/2)))^2*((($O$20+$G$20)-$G1513)/3))*$H$1177)-((PI()*((($C$19+$G$20)-$G1513)*($O$20/($O$19/2)))^2*(((($C$19+$G$20)-$G1513)*($O$20/($O$19/2)))*$AZ$22)/3)*$H$1177))),IF('Silo Levels'!$L$29="Pumping",(($D$18*$H$1177)+((PI()*(($C$21/2)^2)*($G$20-$G1513))*$H$1177))+((($D$18+$H$18)/3)*$BF$22)+(((PI()*($C$21/2)^2*(($C$21/2)*$AZ$22))/3)*$H$1177),(($D$18*$H$1177)+((PI()*(($C$21/2)^2)*($G$20-$G1513))*$H$1177))+((($D$18+$H$18)/3)*$BF$22)-(((PI()*($C$21/2)^2*(($C$21/2)*$AZ$22))/3)*$H$1177)))</f>
        <v>72990.224928103329</v>
      </c>
      <c r="I1513" s="73">
        <v>33.4</v>
      </c>
      <c r="J1513" s="95">
        <f t="shared" si="189"/>
        <v>79438.130421139547</v>
      </c>
      <c r="K1513" s="62">
        <v>33.4</v>
      </c>
      <c r="L1513" s="96">
        <f>IF($K1513&gt;$G$20,IF('Silo Levels'!$L$30="Pumping",((PI()*((($C$19+$G$20)-$K1513)*($O$20/($O$19/2)))^2*((($O$20+$G$20)-$K1513))/3)*$L$1177)+(((PI()*((($C$19+$G$20)-$K1513)*($O$20/($O$19/2)))^2*(((($C$19+$G$20)-$K1513)*($O$20/($O$19/2)))*$AZ$23))/3)*$L$1177),(((PI()*((($C$19+$G$20)-$K1513)*($O$20/($O$19/2)))^2*((($O$20+$G$20)-$K1513)/3))*$L$1177)-((PI()*((($C$19+$G$20)-$K1513)*($O$20/($O$19/2)))^2*(((($C$19+$G$20)-$K1513)*($O$20/($O$19/2)))*$AZ$23)/3)*$L$1177))),IF('Silo Levels'!$L$30="Pumping",(($D$18*$L$1177)+((PI()*(($C$21/2)^2)*($G$20-$K1513))*$L$1177))+((($D$18+$H$18)/3)*$BF$23)+(((PI()*($C$21/2)^2*(($C$21/2)*$AZ$23))/3)*$L$1177),(($D$18*$L$1177)+((PI()*(($C$21/2)^2)*($G$20-$K1513))*$L$1177))+((($D$18+$H$18)/3)*$BF$23)-(((PI()*($C$21/2)^2*(($C$21/2)*$AZ$23))/3)*$L$1177)))</f>
        <v>75408.890751197308</v>
      </c>
      <c r="M1513" s="73"/>
      <c r="N1513" s="73"/>
      <c r="O1513" s="73"/>
      <c r="P1513" s="73"/>
      <c r="Q1513" s="73"/>
      <c r="R1513" s="73"/>
      <c r="S1513" s="73"/>
      <c r="T1513" s="73"/>
      <c r="U1513" s="73"/>
      <c r="V1513" s="73"/>
      <c r="W1513" s="73"/>
      <c r="X1513" s="73"/>
      <c r="Y1513" s="73"/>
      <c r="Z1513" s="73"/>
      <c r="AA1513" s="73"/>
      <c r="AB1513" s="73"/>
      <c r="AC1513" s="73"/>
      <c r="AD1513" s="73"/>
      <c r="AE1513" s="73"/>
      <c r="AF1513" s="73"/>
      <c r="AG1513" s="73"/>
      <c r="AH1513" s="73"/>
      <c r="AI1513" s="73"/>
      <c r="AJ1513" s="73"/>
    </row>
    <row r="1514" spans="1:36" x14ac:dyDescent="0.3">
      <c r="A1514">
        <v>33.5</v>
      </c>
      <c r="B1514" s="95">
        <f t="shared" si="187"/>
        <v>75565.118153389936</v>
      </c>
      <c r="C1514" s="62">
        <v>33.5</v>
      </c>
      <c r="D1514" s="96">
        <f>IF($C1514&gt;$G$20,IF('Silo Levels'!$L$28="Pumping",((PI()*((($C$19+$G$20)-$C1514)*($O$20/($O$19/2)))^2*((($O$20+$G$20)-$C1514))/3)*$D$1177)+(((PI()*((($C$19+$G$20)-$C1514)*($O$20/($O$19/2)))^2*(((($C$19+$G$20)-$C1514)*($O$20/($O$19/2)))*$AZ$21))/3)*$D$1177),(((PI()*((($C$19+$G$20)-$C1514)*($O$20/($O$19/2)))^2*((($O$20+$G$20)-$C1514)/3))*$D$1177)-((PI()*((($C$19+$G$20)-$C1514)*($O$20/($O$19/2)))^2*(((($C$19+$G$20)-$C1514)*($O$20/($O$19/2)))*$AZ$21)/3)*$D$1177))),IF('Silo Levels'!$L$28="Pumping",(($D$18*$D$1177)+((PI()*(($C$21/2)^2)*($G$20-$C1514))*$D$1177))+((($D$18+$H$18)/3)*$BF$21)+(((PI()*($C$21/2)^2*(($C$21/2)*$AZ$21))/3)*$D$1177),(($D$18*$D$1177)+((PI()*(($C$21/2)^2)*($G$20-$C1514))*$D$1177))+((($D$18+$H$18)/3)*$BF$21)-(((PI()*($C$21/2)^2*(($C$21/2)*$AZ$21))/3)*$D$1177)))</f>
        <v>71714.955802111799</v>
      </c>
      <c r="E1514" s="73">
        <v>33.5</v>
      </c>
      <c r="F1514" s="95">
        <f t="shared" si="188"/>
        <v>76497.327081722731</v>
      </c>
      <c r="G1514" s="62">
        <v>33.5</v>
      </c>
      <c r="H1514" s="96">
        <f>IF($G1514&gt;$G$20,IF('Silo Levels'!$L$29="Pumping",((PI()*((($C$19+$G$20)-$G1514)*($O$20/($O$19/2)))^2*((($O$20+$G$20)-$G1514))/3)*$H$1177)+(((PI()*((($C$19+$G$20)-$G1514)*($O$20/($O$19/2)))^2*(((($C$19+$G$20)-$G1514)*($O$20/($O$19/2)))*$AZ$22))/3)*$H$1177),(((PI()*((($C$19+$G$20)-$G1514)*($O$20/($O$19/2)))^2*((($O$20+$G$20)-$G1514)/3))*$H$1177)-((PI()*((($C$19+$G$20)-$G1514)*($O$20/($O$19/2)))^2*(((($C$19+$G$20)-$G1514)*($O$20/($O$19/2)))*$AZ$22)/3)*$H$1177))),IF('Silo Levels'!$L$29="Pumping",(($D$18*$H$1177)+((PI()*(($C$21/2)^2)*($G$20-$G1514))*$H$1177))+((($D$18+$H$18)/3)*$BF$22)+(((PI()*($C$21/2)^2*(($C$21/2)*$AZ$22))/3)*$H$1177),(($D$18*$H$1177)+((PI()*(($C$21/2)^2)*($G$20-$G1514))*$H$1177))+((($D$18+$H$18)/3)*$BF$22)-(((PI()*($C$21/2)^2*(($C$21/2)*$AZ$22))/3)*$H$1177)))</f>
        <v>72599.037701053618</v>
      </c>
      <c r="I1514" s="73">
        <v>33.5</v>
      </c>
      <c r="J1514" s="95">
        <f t="shared" si="189"/>
        <v>79033.802537884025</v>
      </c>
      <c r="K1514" s="62">
        <v>33.5</v>
      </c>
      <c r="L1514" s="96">
        <f>IF($K1514&gt;$G$20,IF('Silo Levels'!$L$30="Pumping",((PI()*((($C$19+$G$20)-$K1514)*($O$20/($O$19/2)))^2*((($O$20+$G$20)-$K1514))/3)*$L$1177)+(((PI()*((($C$19+$G$20)-$K1514)*($O$20/($O$19/2)))^2*(((($C$19+$G$20)-$K1514)*($O$20/($O$19/2)))*$AZ$23))/3)*$L$1177),(((PI()*((($C$19+$G$20)-$K1514)*($O$20/($O$19/2)))^2*((($O$20+$G$20)-$K1514)/3))*$L$1177)-((PI()*((($C$19+$G$20)-$K1514)*($O$20/($O$19/2)))^2*(((($C$19+$G$20)-$K1514)*($O$20/($O$19/2)))*$AZ$23)/3)*$L$1177))),IF('Silo Levels'!$L$30="Pumping",(($D$18*$L$1177)+((PI()*(($C$21/2)^2)*($G$20-$K1514))*$L$1177))+((($D$18+$H$18)/3)*$BF$23)+(((PI()*($C$21/2)^2*(($C$21/2)*$AZ$23))/3)*$L$1177),(($D$18*$L$1177)+((PI()*(($C$21/2)^2)*($G$20-$K1514))*$L$1177))+((($D$18+$H$18)/3)*$BF$23)-(((PI()*($C$21/2)^2*(($C$21/2)*$AZ$23))/3)*$L$1177)))</f>
        <v>75004.562867941786</v>
      </c>
      <c r="M1514" s="73"/>
      <c r="N1514" s="73"/>
      <c r="O1514" s="73"/>
      <c r="P1514" s="73"/>
      <c r="Q1514" s="73"/>
      <c r="R1514" s="73"/>
      <c r="S1514" s="73"/>
      <c r="T1514" s="73"/>
      <c r="U1514" s="73"/>
      <c r="V1514" s="73"/>
      <c r="W1514" s="73"/>
      <c r="X1514" s="73"/>
      <c r="Y1514" s="73"/>
      <c r="Z1514" s="73"/>
      <c r="AA1514" s="73"/>
      <c r="AB1514" s="73"/>
      <c r="AC1514" s="73"/>
      <c r="AD1514" s="73"/>
      <c r="AE1514" s="73"/>
      <c r="AF1514" s="73"/>
      <c r="AG1514" s="73"/>
      <c r="AH1514" s="73"/>
      <c r="AI1514" s="73"/>
      <c r="AJ1514" s="73"/>
    </row>
    <row r="1515" spans="1:36" x14ac:dyDescent="0.3">
      <c r="A1515">
        <v>33.6</v>
      </c>
      <c r="B1515" s="95">
        <f t="shared" si="187"/>
        <v>75178.76039827909</v>
      </c>
      <c r="C1515" s="62">
        <v>33.6</v>
      </c>
      <c r="D1515" s="96">
        <f>IF($C1515&gt;$G$20,IF('Silo Levels'!$L$28="Pumping",((PI()*((($C$19+$G$20)-$C1515)*($O$20/($O$19/2)))^2*((($O$20+$G$20)-$C1515))/3)*$D$1177)+(((PI()*((($C$19+$G$20)-$C1515)*($O$20/($O$19/2)))^2*(((($C$19+$G$20)-$C1515)*($O$20/($O$19/2)))*$AZ$21))/3)*$D$1177),(((PI()*((($C$19+$G$20)-$C1515)*($O$20/($O$19/2)))^2*((($O$20+$G$20)-$C1515)/3))*$D$1177)-((PI()*((($C$19+$G$20)-$C1515)*($O$20/($O$19/2)))^2*(((($C$19+$G$20)-$C1515)*($O$20/($O$19/2)))*$AZ$21)/3)*$D$1177))),IF('Silo Levels'!$L$28="Pumping",(($D$18*$D$1177)+((PI()*(($C$21/2)^2)*($G$20-$C1515))*$D$1177))+((($D$18+$H$18)/3)*$BF$21)+(((PI()*($C$21/2)^2*(($C$21/2)*$AZ$21))/3)*$D$1177),(($D$18*$D$1177)+((PI()*(($C$21/2)^2)*($G$20-$C1515))*$D$1177))+((($D$18+$H$18)/3)*$BF$21)-(((PI()*($C$21/2)^2*(($C$21/2)*$AZ$21))/3)*$D$1177)))</f>
        <v>71328.598047000953</v>
      </c>
      <c r="E1515" s="73">
        <v>33.6</v>
      </c>
      <c r="F1515" s="95">
        <f t="shared" si="188"/>
        <v>76106.139854672991</v>
      </c>
      <c r="G1515" s="62">
        <v>33.6</v>
      </c>
      <c r="H1515" s="96">
        <f>IF($G1515&gt;$G$20,IF('Silo Levels'!$L$29="Pumping",((PI()*((($C$19+$G$20)-$G1515)*($O$20/($O$19/2)))^2*((($O$20+$G$20)-$G1515))/3)*$H$1177)+(((PI()*((($C$19+$G$20)-$G1515)*($O$20/($O$19/2)))^2*(((($C$19+$G$20)-$G1515)*($O$20/($O$19/2)))*$AZ$22))/3)*$H$1177),(((PI()*((($C$19+$G$20)-$G1515)*($O$20/($O$19/2)))^2*((($O$20+$G$20)-$G1515)/3))*$H$1177)-((PI()*((($C$19+$G$20)-$G1515)*($O$20/($O$19/2)))^2*(((($C$19+$G$20)-$G1515)*($O$20/($O$19/2)))*$AZ$22)/3)*$H$1177))),IF('Silo Levels'!$L$29="Pumping",(($D$18*$H$1177)+((PI()*(($C$21/2)^2)*($G$20-$G1515))*$H$1177))+((($D$18+$H$18)/3)*$BF$22)+(((PI()*($C$21/2)^2*(($C$21/2)*$AZ$22))/3)*$H$1177),(($D$18*$H$1177)+((PI()*(($C$21/2)^2)*($G$20-$G1515))*$H$1177))+((($D$18+$H$18)/3)*$BF$22)-(((PI()*($C$21/2)^2*(($C$21/2)*$AZ$22))/3)*$H$1177)))</f>
        <v>72207.850474003877</v>
      </c>
      <c r="I1515" s="73">
        <v>33.6</v>
      </c>
      <c r="J1515" s="95">
        <f t="shared" si="189"/>
        <v>78629.474654628488</v>
      </c>
      <c r="K1515" s="62">
        <v>33.6</v>
      </c>
      <c r="L1515" s="96">
        <f>IF($K1515&gt;$G$20,IF('Silo Levels'!$L$30="Pumping",((PI()*((($C$19+$G$20)-$K1515)*($O$20/($O$19/2)))^2*((($O$20+$G$20)-$K1515))/3)*$L$1177)+(((PI()*((($C$19+$G$20)-$K1515)*($O$20/($O$19/2)))^2*(((($C$19+$G$20)-$K1515)*($O$20/($O$19/2)))*$AZ$23))/3)*$L$1177),(((PI()*((($C$19+$G$20)-$K1515)*($O$20/($O$19/2)))^2*((($O$20+$G$20)-$K1515)/3))*$L$1177)-((PI()*((($C$19+$G$20)-$K1515)*($O$20/($O$19/2)))^2*(((($C$19+$G$20)-$K1515)*($O$20/($O$19/2)))*$AZ$23)/3)*$L$1177))),IF('Silo Levels'!$L$30="Pumping",(($D$18*$L$1177)+((PI()*(($C$21/2)^2)*($G$20-$K1515))*$L$1177))+((($D$18+$H$18)/3)*$BF$23)+(((PI()*($C$21/2)^2*(($C$21/2)*$AZ$23))/3)*$L$1177),(($D$18*$L$1177)+((PI()*(($C$21/2)^2)*($G$20-$K1515))*$L$1177))+((($D$18+$H$18)/3)*$BF$23)-(((PI()*($C$21/2)^2*(($C$21/2)*$AZ$23))/3)*$L$1177)))</f>
        <v>74600.234984686249</v>
      </c>
      <c r="M1515" s="73"/>
      <c r="N1515" s="73"/>
      <c r="O1515" s="73"/>
      <c r="P1515" s="73"/>
      <c r="Q1515" s="73"/>
      <c r="R1515" s="73"/>
      <c r="S1515" s="73"/>
      <c r="T1515" s="73"/>
      <c r="U1515" s="73"/>
      <c r="V1515" s="73"/>
      <c r="W1515" s="73"/>
      <c r="X1515" s="73"/>
      <c r="Y1515" s="73"/>
      <c r="Z1515" s="73"/>
      <c r="AA1515" s="73"/>
      <c r="AB1515" s="73"/>
      <c r="AC1515" s="73"/>
      <c r="AD1515" s="73"/>
      <c r="AE1515" s="73"/>
      <c r="AF1515" s="73"/>
      <c r="AG1515" s="73"/>
      <c r="AH1515" s="73"/>
      <c r="AI1515" s="73"/>
      <c r="AJ1515" s="73"/>
    </row>
    <row r="1516" spans="1:36" x14ac:dyDescent="0.3">
      <c r="A1516">
        <v>33.700000000000003</v>
      </c>
      <c r="B1516" s="95">
        <f t="shared" si="187"/>
        <v>74792.402643168258</v>
      </c>
      <c r="C1516" s="62">
        <v>33.700000000000003</v>
      </c>
      <c r="D1516" s="96">
        <f>IF($C1516&gt;$G$20,IF('Silo Levels'!$L$28="Pumping",((PI()*((($C$19+$G$20)-$C1516)*($O$20/($O$19/2)))^2*((($O$20+$G$20)-$C1516))/3)*$D$1177)+(((PI()*((($C$19+$G$20)-$C1516)*($O$20/($O$19/2)))^2*(((($C$19+$G$20)-$C1516)*($O$20/($O$19/2)))*$AZ$21))/3)*$D$1177),(((PI()*((($C$19+$G$20)-$C1516)*($O$20/($O$19/2)))^2*((($O$20+$G$20)-$C1516)/3))*$D$1177)-((PI()*((($C$19+$G$20)-$C1516)*($O$20/($O$19/2)))^2*(((($C$19+$G$20)-$C1516)*($O$20/($O$19/2)))*$AZ$21)/3)*$D$1177))),IF('Silo Levels'!$L$28="Pumping",(($D$18*$D$1177)+((PI()*(($C$21/2)^2)*($G$20-$C1516))*$D$1177))+((($D$18+$H$18)/3)*$BF$21)+(((PI()*($C$21/2)^2*(($C$21/2)*$AZ$21))/3)*$D$1177),(($D$18*$D$1177)+((PI()*(($C$21/2)^2)*($G$20-$C1516))*$D$1177))+((($D$18+$H$18)/3)*$BF$21)-(((PI()*($C$21/2)^2*(($C$21/2)*$AZ$21))/3)*$D$1177)))</f>
        <v>70942.240291890121</v>
      </c>
      <c r="E1516" s="73">
        <v>33.700000000000003</v>
      </c>
      <c r="F1516" s="95">
        <f t="shared" si="188"/>
        <v>75714.952627623265</v>
      </c>
      <c r="G1516" s="62">
        <v>33.700000000000003</v>
      </c>
      <c r="H1516" s="96">
        <f>IF($G1516&gt;$G$20,IF('Silo Levels'!$L$29="Pumping",((PI()*((($C$19+$G$20)-$G1516)*($O$20/($O$19/2)))^2*((($O$20+$G$20)-$G1516))/3)*$H$1177)+(((PI()*((($C$19+$G$20)-$G1516)*($O$20/($O$19/2)))^2*(((($C$19+$G$20)-$G1516)*($O$20/($O$19/2)))*$AZ$22))/3)*$H$1177),(((PI()*((($C$19+$G$20)-$G1516)*($O$20/($O$19/2)))^2*((($O$20+$G$20)-$G1516)/3))*$H$1177)-((PI()*((($C$19+$G$20)-$G1516)*($O$20/($O$19/2)))^2*(((($C$19+$G$20)-$G1516)*($O$20/($O$19/2)))*$AZ$22)/3)*$H$1177))),IF('Silo Levels'!$L$29="Pumping",(($D$18*$H$1177)+((PI()*(($C$21/2)^2)*($G$20-$G1516))*$H$1177))+((($D$18+$H$18)/3)*$BF$22)+(((PI()*($C$21/2)^2*(($C$21/2)*$AZ$22))/3)*$H$1177),(($D$18*$H$1177)+((PI()*(($C$21/2)^2)*($G$20-$G1516))*$H$1177))+((($D$18+$H$18)/3)*$BF$22)-(((PI()*($C$21/2)^2*(($C$21/2)*$AZ$22))/3)*$H$1177)))</f>
        <v>71816.663246954151</v>
      </c>
      <c r="I1516" s="73">
        <v>33.700000000000003</v>
      </c>
      <c r="J1516" s="95">
        <f t="shared" si="189"/>
        <v>78225.146771372951</v>
      </c>
      <c r="K1516" s="62">
        <v>33.700000000000003</v>
      </c>
      <c r="L1516" s="96">
        <f>IF($K1516&gt;$G$20,IF('Silo Levels'!$L$30="Pumping",((PI()*((($C$19+$G$20)-$K1516)*($O$20/($O$19/2)))^2*((($O$20+$G$20)-$K1516))/3)*$L$1177)+(((PI()*((($C$19+$G$20)-$K1516)*($O$20/($O$19/2)))^2*(((($C$19+$G$20)-$K1516)*($O$20/($O$19/2)))*$AZ$23))/3)*$L$1177),(((PI()*((($C$19+$G$20)-$K1516)*($O$20/($O$19/2)))^2*((($O$20+$G$20)-$K1516)/3))*$L$1177)-((PI()*((($C$19+$G$20)-$K1516)*($O$20/($O$19/2)))^2*(((($C$19+$G$20)-$K1516)*($O$20/($O$19/2)))*$AZ$23)/3)*$L$1177))),IF('Silo Levels'!$L$30="Pumping",(($D$18*$L$1177)+((PI()*(($C$21/2)^2)*($G$20-$K1516))*$L$1177))+((($D$18+$H$18)/3)*$BF$23)+(((PI()*($C$21/2)^2*(($C$21/2)*$AZ$23))/3)*$L$1177),(($D$18*$L$1177)+((PI()*(($C$21/2)^2)*($G$20-$K1516))*$L$1177))+((($D$18+$H$18)/3)*$BF$23)-(((PI()*($C$21/2)^2*(($C$21/2)*$AZ$23))/3)*$L$1177)))</f>
        <v>74195.907101430712</v>
      </c>
      <c r="M1516" s="73"/>
      <c r="N1516" s="73"/>
      <c r="O1516" s="73"/>
      <c r="P1516" s="73"/>
      <c r="Q1516" s="73"/>
      <c r="R1516" s="73"/>
      <c r="S1516" s="73"/>
      <c r="T1516" s="73"/>
      <c r="U1516" s="73"/>
      <c r="V1516" s="73"/>
      <c r="W1516" s="73"/>
      <c r="X1516" s="73"/>
      <c r="Y1516" s="73"/>
      <c r="Z1516" s="73"/>
      <c r="AA1516" s="73"/>
      <c r="AB1516" s="73"/>
      <c r="AC1516" s="73"/>
      <c r="AD1516" s="73"/>
      <c r="AE1516" s="73"/>
      <c r="AF1516" s="73"/>
      <c r="AG1516" s="73"/>
      <c r="AH1516" s="73"/>
      <c r="AI1516" s="73"/>
      <c r="AJ1516" s="73"/>
    </row>
    <row r="1517" spans="1:36" x14ac:dyDescent="0.3">
      <c r="A1517">
        <v>33.799999999999997</v>
      </c>
      <c r="B1517" s="95">
        <f t="shared" si="187"/>
        <v>74406.04488805744</v>
      </c>
      <c r="C1517" s="62">
        <v>33.799999999999997</v>
      </c>
      <c r="D1517" s="96">
        <f>IF($C1517&gt;$G$20,IF('Silo Levels'!$L$28="Pumping",((PI()*((($C$19+$G$20)-$C1517)*($O$20/($O$19/2)))^2*((($O$20+$G$20)-$C1517))/3)*$D$1177)+(((PI()*((($C$19+$G$20)-$C1517)*($O$20/($O$19/2)))^2*(((($C$19+$G$20)-$C1517)*($O$20/($O$19/2)))*$AZ$21))/3)*$D$1177),(((PI()*((($C$19+$G$20)-$C1517)*($O$20/($O$19/2)))^2*((($O$20+$G$20)-$C1517)/3))*$D$1177)-((PI()*((($C$19+$G$20)-$C1517)*($O$20/($O$19/2)))^2*(((($C$19+$G$20)-$C1517)*($O$20/($O$19/2)))*$AZ$21)/3)*$D$1177))),IF('Silo Levels'!$L$28="Pumping",(($D$18*$D$1177)+((PI()*(($C$21/2)^2)*($G$20-$C1517))*$D$1177))+((($D$18+$H$18)/3)*$BF$21)+(((PI()*($C$21/2)^2*(($C$21/2)*$AZ$21))/3)*$D$1177),(($D$18*$D$1177)+((PI()*(($C$21/2)^2)*($G$20-$C1517))*$D$1177))+((($D$18+$H$18)/3)*$BF$21)-(((PI()*($C$21/2)^2*(($C$21/2)*$AZ$21))/3)*$D$1177)))</f>
        <v>70555.882536779303</v>
      </c>
      <c r="E1517" s="73">
        <v>33.799999999999997</v>
      </c>
      <c r="F1517" s="95">
        <f t="shared" si="188"/>
        <v>75323.765400573568</v>
      </c>
      <c r="G1517" s="62">
        <v>33.799999999999997</v>
      </c>
      <c r="H1517" s="96">
        <f>IF($G1517&gt;$G$20,IF('Silo Levels'!$L$29="Pumping",((PI()*((($C$19+$G$20)-$G1517)*($O$20/($O$19/2)))^2*((($O$20+$G$20)-$G1517))/3)*$H$1177)+(((PI()*((($C$19+$G$20)-$G1517)*($O$20/($O$19/2)))^2*(((($C$19+$G$20)-$G1517)*($O$20/($O$19/2)))*$AZ$22))/3)*$H$1177),(((PI()*((($C$19+$G$20)-$G1517)*($O$20/($O$19/2)))^2*((($O$20+$G$20)-$G1517)/3))*$H$1177)-((PI()*((($C$19+$G$20)-$G1517)*($O$20/($O$19/2)))^2*(((($C$19+$G$20)-$G1517)*($O$20/($O$19/2)))*$AZ$22)/3)*$H$1177))),IF('Silo Levels'!$L$29="Pumping",(($D$18*$H$1177)+((PI()*(($C$21/2)^2)*($G$20-$G1517))*$H$1177))+((($D$18+$H$18)/3)*$BF$22)+(((PI()*($C$21/2)^2*(($C$21/2)*$AZ$22))/3)*$H$1177),(($D$18*$H$1177)+((PI()*(($C$21/2)^2)*($G$20-$G1517))*$H$1177))+((($D$18+$H$18)/3)*$BF$22)-(((PI()*($C$21/2)^2*(($C$21/2)*$AZ$22))/3)*$H$1177)))</f>
        <v>71425.476019904454</v>
      </c>
      <c r="I1517" s="73">
        <v>33.799999999999997</v>
      </c>
      <c r="J1517" s="95">
        <f t="shared" si="189"/>
        <v>77820.818888117443</v>
      </c>
      <c r="K1517" s="62">
        <v>33.799999999999997</v>
      </c>
      <c r="L1517" s="96">
        <f>IF($K1517&gt;$G$20,IF('Silo Levels'!$L$30="Pumping",((PI()*((($C$19+$G$20)-$K1517)*($O$20/($O$19/2)))^2*((($O$20+$G$20)-$K1517))/3)*$L$1177)+(((PI()*((($C$19+$G$20)-$K1517)*($O$20/($O$19/2)))^2*(((($C$19+$G$20)-$K1517)*($O$20/($O$19/2)))*$AZ$23))/3)*$L$1177),(((PI()*((($C$19+$G$20)-$K1517)*($O$20/($O$19/2)))^2*((($O$20+$G$20)-$K1517)/3))*$L$1177)-((PI()*((($C$19+$G$20)-$K1517)*($O$20/($O$19/2)))^2*(((($C$19+$G$20)-$K1517)*($O$20/($O$19/2)))*$AZ$23)/3)*$L$1177))),IF('Silo Levels'!$L$30="Pumping",(($D$18*$L$1177)+((PI()*(($C$21/2)^2)*($G$20-$K1517))*$L$1177))+((($D$18+$H$18)/3)*$BF$23)+(((PI()*($C$21/2)^2*(($C$21/2)*$AZ$23))/3)*$L$1177),(($D$18*$L$1177)+((PI()*(($C$21/2)^2)*($G$20-$K1517))*$L$1177))+((($D$18+$H$18)/3)*$BF$23)-(((PI()*($C$21/2)^2*(($C$21/2)*$AZ$23))/3)*$L$1177)))</f>
        <v>73791.579218175204</v>
      </c>
      <c r="M1517" s="73"/>
      <c r="N1517" s="73"/>
      <c r="O1517" s="73"/>
      <c r="P1517" s="73"/>
      <c r="Q1517" s="73"/>
      <c r="R1517" s="73"/>
      <c r="S1517" s="73"/>
      <c r="T1517" s="73"/>
      <c r="U1517" s="73"/>
      <c r="V1517" s="73"/>
      <c r="W1517" s="73"/>
      <c r="X1517" s="73"/>
      <c r="Y1517" s="73"/>
      <c r="Z1517" s="73"/>
      <c r="AA1517" s="73"/>
      <c r="AB1517" s="73"/>
      <c r="AC1517" s="73"/>
      <c r="AD1517" s="73"/>
      <c r="AE1517" s="73"/>
      <c r="AF1517" s="73"/>
      <c r="AG1517" s="73"/>
      <c r="AH1517" s="73"/>
      <c r="AI1517" s="73"/>
      <c r="AJ1517" s="73"/>
    </row>
    <row r="1518" spans="1:36" x14ac:dyDescent="0.3">
      <c r="A1518">
        <v>33.9</v>
      </c>
      <c r="B1518" s="95">
        <f t="shared" si="187"/>
        <v>74019.687132946594</v>
      </c>
      <c r="C1518" s="62">
        <v>33.9</v>
      </c>
      <c r="D1518" s="96">
        <f>IF($C1518&gt;$G$20,IF('Silo Levels'!$L$28="Pumping",((PI()*((($C$19+$G$20)-$C1518)*($O$20/($O$19/2)))^2*((($O$20+$G$20)-$C1518))/3)*$D$1177)+(((PI()*((($C$19+$G$20)-$C1518)*($O$20/($O$19/2)))^2*(((($C$19+$G$20)-$C1518)*($O$20/($O$19/2)))*$AZ$21))/3)*$D$1177),(((PI()*((($C$19+$G$20)-$C1518)*($O$20/($O$19/2)))^2*((($O$20+$G$20)-$C1518)/3))*$D$1177)-((PI()*((($C$19+$G$20)-$C1518)*($O$20/($O$19/2)))^2*(((($C$19+$G$20)-$C1518)*($O$20/($O$19/2)))*$AZ$21)/3)*$D$1177))),IF('Silo Levels'!$L$28="Pumping",(($D$18*$D$1177)+((PI()*(($C$21/2)^2)*($G$20-$C1518))*$D$1177))+((($D$18+$H$18)/3)*$BF$21)+(((PI()*($C$21/2)^2*(($C$21/2)*$AZ$21))/3)*$D$1177),(($D$18*$D$1177)+((PI()*(($C$21/2)^2)*($G$20-$C1518))*$D$1177))+((($D$18+$H$18)/3)*$BF$21)-(((PI()*($C$21/2)^2*(($C$21/2)*$AZ$21))/3)*$D$1177)))</f>
        <v>70169.524781668457</v>
      </c>
      <c r="E1518" s="73">
        <v>33.9</v>
      </c>
      <c r="F1518" s="95">
        <f t="shared" si="188"/>
        <v>74932.578173523842</v>
      </c>
      <c r="G1518" s="62">
        <v>33.9</v>
      </c>
      <c r="H1518" s="96">
        <f>IF($G1518&gt;$G$20,IF('Silo Levels'!$L$29="Pumping",((PI()*((($C$19+$G$20)-$G1518)*($O$20/($O$19/2)))^2*((($O$20+$G$20)-$G1518))/3)*$H$1177)+(((PI()*((($C$19+$G$20)-$G1518)*($O$20/($O$19/2)))^2*(((($C$19+$G$20)-$G1518)*($O$20/($O$19/2)))*$AZ$22))/3)*$H$1177),(((PI()*((($C$19+$G$20)-$G1518)*($O$20/($O$19/2)))^2*((($O$20+$G$20)-$G1518)/3))*$H$1177)-((PI()*((($C$19+$G$20)-$G1518)*($O$20/($O$19/2)))^2*(((($C$19+$G$20)-$G1518)*($O$20/($O$19/2)))*$AZ$22)/3)*$H$1177))),IF('Silo Levels'!$L$29="Pumping",(($D$18*$H$1177)+((PI()*(($C$21/2)^2)*($G$20-$G1518))*$H$1177))+((($D$18+$H$18)/3)*$BF$22)+(((PI()*($C$21/2)^2*(($C$21/2)*$AZ$22))/3)*$H$1177),(($D$18*$H$1177)+((PI()*(($C$21/2)^2)*($G$20-$G1518))*$H$1177))+((($D$18+$H$18)/3)*$BF$22)-(((PI()*($C$21/2)^2*(($C$21/2)*$AZ$22))/3)*$H$1177)))</f>
        <v>71034.288792854728</v>
      </c>
      <c r="I1518" s="73">
        <v>33.9</v>
      </c>
      <c r="J1518" s="95">
        <f t="shared" si="189"/>
        <v>77416.491004861906</v>
      </c>
      <c r="K1518" s="62">
        <v>33.9</v>
      </c>
      <c r="L1518" s="96">
        <f>IF($K1518&gt;$G$20,IF('Silo Levels'!$L$30="Pumping",((PI()*((($C$19+$G$20)-$K1518)*($O$20/($O$19/2)))^2*((($O$20+$G$20)-$K1518))/3)*$L$1177)+(((PI()*((($C$19+$G$20)-$K1518)*($O$20/($O$19/2)))^2*(((($C$19+$G$20)-$K1518)*($O$20/($O$19/2)))*$AZ$23))/3)*$L$1177),(((PI()*((($C$19+$G$20)-$K1518)*($O$20/($O$19/2)))^2*((($O$20+$G$20)-$K1518)/3))*$L$1177)-((PI()*((($C$19+$G$20)-$K1518)*($O$20/($O$19/2)))^2*(((($C$19+$G$20)-$K1518)*($O$20/($O$19/2)))*$AZ$23)/3)*$L$1177))),IF('Silo Levels'!$L$30="Pumping",(($D$18*$L$1177)+((PI()*(($C$21/2)^2)*($G$20-$K1518))*$L$1177))+((($D$18+$H$18)/3)*$BF$23)+(((PI()*($C$21/2)^2*(($C$21/2)*$AZ$23))/3)*$L$1177),(($D$18*$L$1177)+((PI()*(($C$21/2)^2)*($G$20-$K1518))*$L$1177))+((($D$18+$H$18)/3)*$BF$23)-(((PI()*($C$21/2)^2*(($C$21/2)*$AZ$23))/3)*$L$1177)))</f>
        <v>73387.251334919667</v>
      </c>
      <c r="M1518" s="73"/>
      <c r="N1518" s="73"/>
      <c r="O1518" s="73"/>
      <c r="P1518" s="73"/>
      <c r="Q1518" s="73"/>
      <c r="R1518" s="73"/>
      <c r="S1518" s="73"/>
      <c r="T1518" s="73"/>
      <c r="U1518" s="73"/>
      <c r="V1518" s="73"/>
      <c r="W1518" s="73"/>
      <c r="X1518" s="73"/>
      <c r="Y1518" s="73"/>
      <c r="Z1518" s="73"/>
      <c r="AA1518" s="73"/>
      <c r="AB1518" s="73"/>
      <c r="AC1518" s="73"/>
      <c r="AD1518" s="73"/>
      <c r="AE1518" s="73"/>
      <c r="AF1518" s="73"/>
      <c r="AG1518" s="73"/>
      <c r="AH1518" s="73"/>
      <c r="AI1518" s="73"/>
      <c r="AJ1518" s="73"/>
    </row>
    <row r="1519" spans="1:36" x14ac:dyDescent="0.3">
      <c r="A1519">
        <v>34</v>
      </c>
      <c r="B1519" s="95">
        <f t="shared" si="187"/>
        <v>73633.329377835747</v>
      </c>
      <c r="C1519" s="62">
        <v>34</v>
      </c>
      <c r="D1519" s="96">
        <f>IF($C1519&gt;$G$20,IF('Silo Levels'!$L$28="Pumping",((PI()*((($C$19+$G$20)-$C1519)*($O$20/($O$19/2)))^2*((($O$20+$G$20)-$C1519))/3)*$D$1177)+(((PI()*((($C$19+$G$20)-$C1519)*($O$20/($O$19/2)))^2*(((($C$19+$G$20)-$C1519)*($O$20/($O$19/2)))*$AZ$21))/3)*$D$1177),(((PI()*((($C$19+$G$20)-$C1519)*($O$20/($O$19/2)))^2*((($O$20+$G$20)-$C1519)/3))*$D$1177)-((PI()*((($C$19+$G$20)-$C1519)*($O$20/($O$19/2)))^2*(((($C$19+$G$20)-$C1519)*($O$20/($O$19/2)))*$AZ$21)/3)*$D$1177))),IF('Silo Levels'!$L$28="Pumping",(($D$18*$D$1177)+((PI()*(($C$21/2)^2)*($G$20-$C1519))*$D$1177))+((($D$18+$H$18)/3)*$BF$21)+(((PI()*($C$21/2)^2*(($C$21/2)*$AZ$21))/3)*$D$1177),(($D$18*$D$1177)+((PI()*(($C$21/2)^2)*($G$20-$C1519))*$D$1177))+((($D$18+$H$18)/3)*$BF$21)-(((PI()*($C$21/2)^2*(($C$21/2)*$AZ$21))/3)*$D$1177)))</f>
        <v>69783.16702655761</v>
      </c>
      <c r="E1519" s="73">
        <v>34</v>
      </c>
      <c r="F1519" s="95">
        <f t="shared" si="188"/>
        <v>74541.390946474115</v>
      </c>
      <c r="G1519" s="62">
        <v>34</v>
      </c>
      <c r="H1519" s="96">
        <f>IF($G1519&gt;$G$20,IF('Silo Levels'!$L$29="Pumping",((PI()*((($C$19+$G$20)-$G1519)*($O$20/($O$19/2)))^2*((($O$20+$G$20)-$G1519))/3)*$H$1177)+(((PI()*((($C$19+$G$20)-$G1519)*($O$20/($O$19/2)))^2*(((($C$19+$G$20)-$G1519)*($O$20/($O$19/2)))*$AZ$22))/3)*$H$1177),(((PI()*((($C$19+$G$20)-$G1519)*($O$20/($O$19/2)))^2*((($O$20+$G$20)-$G1519)/3))*$H$1177)-((PI()*((($C$19+$G$20)-$G1519)*($O$20/($O$19/2)))^2*(((($C$19+$G$20)-$G1519)*($O$20/($O$19/2)))*$AZ$22)/3)*$H$1177))),IF('Silo Levels'!$L$29="Pumping",(($D$18*$H$1177)+((PI()*(($C$21/2)^2)*($G$20-$G1519))*$H$1177))+((($D$18+$H$18)/3)*$BF$22)+(((PI()*($C$21/2)^2*(($C$21/2)*$AZ$22))/3)*$H$1177),(($D$18*$H$1177)+((PI()*(($C$21/2)^2)*($G$20-$G1519))*$H$1177))+((($D$18+$H$18)/3)*$BF$22)-(((PI()*($C$21/2)^2*(($C$21/2)*$AZ$22))/3)*$H$1177)))</f>
        <v>70643.101565805002</v>
      </c>
      <c r="I1519" s="73">
        <v>34</v>
      </c>
      <c r="J1519" s="95">
        <f t="shared" si="189"/>
        <v>77012.163121606383</v>
      </c>
      <c r="K1519" s="62">
        <v>34</v>
      </c>
      <c r="L1519" s="96">
        <f>IF($K1519&gt;$G$20,IF('Silo Levels'!$L$30="Pumping",((PI()*((($C$19+$G$20)-$K1519)*($O$20/($O$19/2)))^2*((($O$20+$G$20)-$K1519))/3)*$L$1177)+(((PI()*((($C$19+$G$20)-$K1519)*($O$20/($O$19/2)))^2*(((($C$19+$G$20)-$K1519)*($O$20/($O$19/2)))*$AZ$23))/3)*$L$1177),(((PI()*((($C$19+$G$20)-$K1519)*($O$20/($O$19/2)))^2*((($O$20+$G$20)-$K1519)/3))*$L$1177)-((PI()*((($C$19+$G$20)-$K1519)*($O$20/($O$19/2)))^2*(((($C$19+$G$20)-$K1519)*($O$20/($O$19/2)))*$AZ$23)/3)*$L$1177))),IF('Silo Levels'!$L$30="Pumping",(($D$18*$L$1177)+((PI()*(($C$21/2)^2)*($G$20-$K1519))*$L$1177))+((($D$18+$H$18)/3)*$BF$23)+(((PI()*($C$21/2)^2*(($C$21/2)*$AZ$23))/3)*$L$1177),(($D$18*$L$1177)+((PI()*(($C$21/2)^2)*($G$20-$K1519))*$L$1177))+((($D$18+$H$18)/3)*$BF$23)-(((PI()*($C$21/2)^2*(($C$21/2)*$AZ$23))/3)*$L$1177)))</f>
        <v>72982.923451664145</v>
      </c>
      <c r="M1519" s="73"/>
      <c r="N1519" s="73"/>
      <c r="O1519" s="73"/>
      <c r="P1519" s="73"/>
      <c r="Q1519" s="73"/>
      <c r="R1519" s="73"/>
      <c r="S1519" s="73"/>
      <c r="T1519" s="73"/>
      <c r="U1519" s="73"/>
      <c r="V1519" s="73"/>
      <c r="W1519" s="73"/>
      <c r="X1519" s="73"/>
      <c r="Y1519" s="73"/>
      <c r="Z1519" s="73"/>
      <c r="AA1519" s="73"/>
      <c r="AB1519" s="73"/>
      <c r="AC1519" s="73"/>
      <c r="AD1519" s="73"/>
      <c r="AE1519" s="73"/>
      <c r="AF1519" s="73"/>
      <c r="AG1519" s="73"/>
      <c r="AH1519" s="73"/>
      <c r="AI1519" s="73"/>
      <c r="AJ1519" s="73"/>
    </row>
    <row r="1520" spans="1:36" x14ac:dyDescent="0.3">
      <c r="A1520">
        <v>34.1</v>
      </c>
      <c r="B1520" s="95">
        <f t="shared" si="187"/>
        <v>73246.971622724901</v>
      </c>
      <c r="C1520" s="62">
        <v>34.1</v>
      </c>
      <c r="D1520" s="96">
        <f>IF($C1520&gt;$G$20,IF('Silo Levels'!$L$28="Pumping",((PI()*((($C$19+$G$20)-$C1520)*($O$20/($O$19/2)))^2*((($O$20+$G$20)-$C1520))/3)*$D$1177)+(((PI()*((($C$19+$G$20)-$C1520)*($O$20/($O$19/2)))^2*(((($C$19+$G$20)-$C1520)*($O$20/($O$19/2)))*$AZ$21))/3)*$D$1177),(((PI()*((($C$19+$G$20)-$C1520)*($O$20/($O$19/2)))^2*((($O$20+$G$20)-$C1520)/3))*$D$1177)-((PI()*((($C$19+$G$20)-$C1520)*($O$20/($O$19/2)))^2*(((($C$19+$G$20)-$C1520)*($O$20/($O$19/2)))*$AZ$21)/3)*$D$1177))),IF('Silo Levels'!$L$28="Pumping",(($D$18*$D$1177)+((PI()*(($C$21/2)^2)*($G$20-$C1520))*$D$1177))+((($D$18+$H$18)/3)*$BF$21)+(((PI()*($C$21/2)^2*(($C$21/2)*$AZ$21))/3)*$D$1177),(($D$18*$D$1177)+((PI()*(($C$21/2)^2)*($G$20-$C1520))*$D$1177))+((($D$18+$H$18)/3)*$BF$21)-(((PI()*($C$21/2)^2*(($C$21/2)*$AZ$21))/3)*$D$1177)))</f>
        <v>69396.809271446764</v>
      </c>
      <c r="E1520" s="73">
        <v>34.1</v>
      </c>
      <c r="F1520" s="95">
        <f t="shared" si="188"/>
        <v>74150.203719424375</v>
      </c>
      <c r="G1520" s="62">
        <v>34.1</v>
      </c>
      <c r="H1520" s="96">
        <f>IF($G1520&gt;$G$20,IF('Silo Levels'!$L$29="Pumping",((PI()*((($C$19+$G$20)-$G1520)*($O$20/($O$19/2)))^2*((($O$20+$G$20)-$G1520))/3)*$H$1177)+(((PI()*((($C$19+$G$20)-$G1520)*($O$20/($O$19/2)))^2*(((($C$19+$G$20)-$G1520)*($O$20/($O$19/2)))*$AZ$22))/3)*$H$1177),(((PI()*((($C$19+$G$20)-$G1520)*($O$20/($O$19/2)))^2*((($O$20+$G$20)-$G1520)/3))*$H$1177)-((PI()*((($C$19+$G$20)-$G1520)*($O$20/($O$19/2)))^2*(((($C$19+$G$20)-$G1520)*($O$20/($O$19/2)))*$AZ$22)/3)*$H$1177))),IF('Silo Levels'!$L$29="Pumping",(($D$18*$H$1177)+((PI()*(($C$21/2)^2)*($G$20-$G1520))*$H$1177))+((($D$18+$H$18)/3)*$BF$22)+(((PI()*($C$21/2)^2*(($C$21/2)*$AZ$22))/3)*$H$1177),(($D$18*$H$1177)+((PI()*(($C$21/2)^2)*($G$20-$G1520))*$H$1177))+((($D$18+$H$18)/3)*$BF$22)-(((PI()*($C$21/2)^2*(($C$21/2)*$AZ$22))/3)*$H$1177)))</f>
        <v>70251.914338755261</v>
      </c>
      <c r="I1520" s="73">
        <v>34.1</v>
      </c>
      <c r="J1520" s="95">
        <f t="shared" si="189"/>
        <v>76607.835238350846</v>
      </c>
      <c r="K1520" s="62">
        <v>34.1</v>
      </c>
      <c r="L1520" s="96">
        <f>IF($K1520&gt;$G$20,IF('Silo Levels'!$L$30="Pumping",((PI()*((($C$19+$G$20)-$K1520)*($O$20/($O$19/2)))^2*((($O$20+$G$20)-$K1520))/3)*$L$1177)+(((PI()*((($C$19+$G$20)-$K1520)*($O$20/($O$19/2)))^2*(((($C$19+$G$20)-$K1520)*($O$20/($O$19/2)))*$AZ$23))/3)*$L$1177),(((PI()*((($C$19+$G$20)-$K1520)*($O$20/($O$19/2)))^2*((($O$20+$G$20)-$K1520)/3))*$L$1177)-((PI()*((($C$19+$G$20)-$K1520)*($O$20/($O$19/2)))^2*(((($C$19+$G$20)-$K1520)*($O$20/($O$19/2)))*$AZ$23)/3)*$L$1177))),IF('Silo Levels'!$L$30="Pumping",(($D$18*$L$1177)+((PI()*(($C$21/2)^2)*($G$20-$K1520))*$L$1177))+((($D$18+$H$18)/3)*$BF$23)+(((PI()*($C$21/2)^2*(($C$21/2)*$AZ$23))/3)*$L$1177),(($D$18*$L$1177)+((PI()*(($C$21/2)^2)*($G$20-$K1520))*$L$1177))+((($D$18+$H$18)/3)*$BF$23)-(((PI()*($C$21/2)^2*(($C$21/2)*$AZ$23))/3)*$L$1177)))</f>
        <v>72578.595568408608</v>
      </c>
      <c r="M1520" s="73"/>
      <c r="N1520" s="73"/>
      <c r="O1520" s="73"/>
      <c r="P1520" s="73"/>
      <c r="Q1520" s="73"/>
      <c r="R1520" s="73"/>
      <c r="S1520" s="73"/>
      <c r="T1520" s="73"/>
      <c r="U1520" s="73"/>
      <c r="V1520" s="73"/>
      <c r="W1520" s="73"/>
      <c r="X1520" s="73"/>
      <c r="Y1520" s="73"/>
      <c r="Z1520" s="73"/>
      <c r="AA1520" s="73"/>
      <c r="AB1520" s="73"/>
      <c r="AC1520" s="73"/>
      <c r="AD1520" s="73"/>
      <c r="AE1520" s="73"/>
      <c r="AF1520" s="73"/>
      <c r="AG1520" s="73"/>
      <c r="AH1520" s="73"/>
      <c r="AI1520" s="73"/>
      <c r="AJ1520" s="73"/>
    </row>
    <row r="1521" spans="1:36" x14ac:dyDescent="0.3">
      <c r="A1521">
        <v>34.200000000000003</v>
      </c>
      <c r="B1521" s="95">
        <f t="shared" si="187"/>
        <v>72860.613867614054</v>
      </c>
      <c r="C1521" s="62">
        <v>34.200000000000003</v>
      </c>
      <c r="D1521" s="96">
        <f>IF($C1521&gt;$G$20,IF('Silo Levels'!$L$28="Pumping",((PI()*((($C$19+$G$20)-$C1521)*($O$20/($O$19/2)))^2*((($O$20+$G$20)-$C1521))/3)*$D$1177)+(((PI()*((($C$19+$G$20)-$C1521)*($O$20/($O$19/2)))^2*(((($C$19+$G$20)-$C1521)*($O$20/($O$19/2)))*$AZ$21))/3)*$D$1177),(((PI()*((($C$19+$G$20)-$C1521)*($O$20/($O$19/2)))^2*((($O$20+$G$20)-$C1521)/3))*$D$1177)-((PI()*((($C$19+$G$20)-$C1521)*($O$20/($O$19/2)))^2*(((($C$19+$G$20)-$C1521)*($O$20/($O$19/2)))*$AZ$21)/3)*$D$1177))),IF('Silo Levels'!$L$28="Pumping",(($D$18*$D$1177)+((PI()*(($C$21/2)^2)*($G$20-$C1521))*$D$1177))+((($D$18+$H$18)/3)*$BF$21)+(((PI()*($C$21/2)^2*(($C$21/2)*$AZ$21))/3)*$D$1177),(($D$18*$D$1177)+((PI()*(($C$21/2)^2)*($G$20-$C1521))*$D$1177))+((($D$18+$H$18)/3)*$BF$21)-(((PI()*($C$21/2)^2*(($C$21/2)*$AZ$21))/3)*$D$1177)))</f>
        <v>69010.451516335917</v>
      </c>
      <c r="E1521" s="73">
        <v>34.200000000000003</v>
      </c>
      <c r="F1521" s="95">
        <f t="shared" si="188"/>
        <v>73759.016492374649</v>
      </c>
      <c r="G1521" s="62">
        <v>34.200000000000003</v>
      </c>
      <c r="H1521" s="96">
        <f>IF($G1521&gt;$G$20,IF('Silo Levels'!$L$29="Pumping",((PI()*((($C$19+$G$20)-$G1521)*($O$20/($O$19/2)))^2*((($O$20+$G$20)-$G1521))/3)*$H$1177)+(((PI()*((($C$19+$G$20)-$G1521)*($O$20/($O$19/2)))^2*(((($C$19+$G$20)-$G1521)*($O$20/($O$19/2)))*$AZ$22))/3)*$H$1177),(((PI()*((($C$19+$G$20)-$G1521)*($O$20/($O$19/2)))^2*((($O$20+$G$20)-$G1521)/3))*$H$1177)-((PI()*((($C$19+$G$20)-$G1521)*($O$20/($O$19/2)))^2*(((($C$19+$G$20)-$G1521)*($O$20/($O$19/2)))*$AZ$22)/3)*$H$1177))),IF('Silo Levels'!$L$29="Pumping",(($D$18*$H$1177)+((PI()*(($C$21/2)^2)*($G$20-$G1521))*$H$1177))+((($D$18+$H$18)/3)*$BF$22)+(((PI()*($C$21/2)^2*(($C$21/2)*$AZ$22))/3)*$H$1177),(($D$18*$H$1177)+((PI()*(($C$21/2)^2)*($G$20-$G1521))*$H$1177))+((($D$18+$H$18)/3)*$BF$22)-(((PI()*($C$21/2)^2*(($C$21/2)*$AZ$22))/3)*$H$1177)))</f>
        <v>69860.727111705535</v>
      </c>
      <c r="I1521" s="73">
        <v>34.200000000000003</v>
      </c>
      <c r="J1521" s="95">
        <f t="shared" si="189"/>
        <v>76203.507355095309</v>
      </c>
      <c r="K1521" s="62">
        <v>34.200000000000003</v>
      </c>
      <c r="L1521" s="96">
        <f>IF($K1521&gt;$G$20,IF('Silo Levels'!$L$30="Pumping",((PI()*((($C$19+$G$20)-$K1521)*($O$20/($O$19/2)))^2*((($O$20+$G$20)-$K1521))/3)*$L$1177)+(((PI()*((($C$19+$G$20)-$K1521)*($O$20/($O$19/2)))^2*(((($C$19+$G$20)-$K1521)*($O$20/($O$19/2)))*$AZ$23))/3)*$L$1177),(((PI()*((($C$19+$G$20)-$K1521)*($O$20/($O$19/2)))^2*((($O$20+$G$20)-$K1521)/3))*$L$1177)-((PI()*((($C$19+$G$20)-$K1521)*($O$20/($O$19/2)))^2*(((($C$19+$G$20)-$K1521)*($O$20/($O$19/2)))*$AZ$23)/3)*$L$1177))),IF('Silo Levels'!$L$30="Pumping",(($D$18*$L$1177)+((PI()*(($C$21/2)^2)*($G$20-$K1521))*$L$1177))+((($D$18+$H$18)/3)*$BF$23)+(((PI()*($C$21/2)^2*(($C$21/2)*$AZ$23))/3)*$L$1177),(($D$18*$L$1177)+((PI()*(($C$21/2)^2)*($G$20-$K1521))*$L$1177))+((($D$18+$H$18)/3)*$BF$23)-(((PI()*($C$21/2)^2*(($C$21/2)*$AZ$23))/3)*$L$1177)))</f>
        <v>72174.26768515307</v>
      </c>
      <c r="M1521" s="73"/>
      <c r="N1521" s="73"/>
      <c r="O1521" s="73"/>
      <c r="P1521" s="73"/>
      <c r="Q1521" s="73"/>
      <c r="R1521" s="73"/>
      <c r="S1521" s="73"/>
      <c r="T1521" s="73"/>
      <c r="U1521" s="73"/>
      <c r="V1521" s="73"/>
      <c r="W1521" s="73"/>
      <c r="X1521" s="73"/>
      <c r="Y1521" s="73"/>
      <c r="Z1521" s="73"/>
      <c r="AA1521" s="73"/>
      <c r="AB1521" s="73"/>
      <c r="AC1521" s="73"/>
      <c r="AD1521" s="73"/>
      <c r="AE1521" s="73"/>
      <c r="AF1521" s="73"/>
      <c r="AG1521" s="73"/>
      <c r="AH1521" s="73"/>
      <c r="AI1521" s="73"/>
      <c r="AJ1521" s="73"/>
    </row>
    <row r="1522" spans="1:36" x14ac:dyDescent="0.3">
      <c r="A1522">
        <v>34.299999999999997</v>
      </c>
      <c r="B1522" s="95">
        <f t="shared" si="187"/>
        <v>72474.256112503252</v>
      </c>
      <c r="C1522" s="62">
        <v>34.299999999999997</v>
      </c>
      <c r="D1522" s="96">
        <f>IF($C1522&gt;$G$20,IF('Silo Levels'!$L$28="Pumping",((PI()*((($C$19+$G$20)-$C1522)*($O$20/($O$19/2)))^2*((($O$20+$G$20)-$C1522))/3)*$D$1177)+(((PI()*((($C$19+$G$20)-$C1522)*($O$20/($O$19/2)))^2*(((($C$19+$G$20)-$C1522)*($O$20/($O$19/2)))*$AZ$21))/3)*$D$1177),(((PI()*((($C$19+$G$20)-$C1522)*($O$20/($O$19/2)))^2*((($O$20+$G$20)-$C1522)/3))*$D$1177)-((PI()*((($C$19+$G$20)-$C1522)*($O$20/($O$19/2)))^2*(((($C$19+$G$20)-$C1522)*($O$20/($O$19/2)))*$AZ$21)/3)*$D$1177))),IF('Silo Levels'!$L$28="Pumping",(($D$18*$D$1177)+((PI()*(($C$21/2)^2)*($G$20-$C1522))*$D$1177))+((($D$18+$H$18)/3)*$BF$21)+(((PI()*($C$21/2)^2*(($C$21/2)*$AZ$21))/3)*$D$1177),(($D$18*$D$1177)+((PI()*(($C$21/2)^2)*($G$20-$C1522))*$D$1177))+((($D$18+$H$18)/3)*$BF$21)-(((PI()*($C$21/2)^2*(($C$21/2)*$AZ$21))/3)*$D$1177)))</f>
        <v>68624.093761225115</v>
      </c>
      <c r="E1522" s="73">
        <v>34.299999999999997</v>
      </c>
      <c r="F1522" s="95">
        <f t="shared" si="188"/>
        <v>73367.829265324937</v>
      </c>
      <c r="G1522" s="62">
        <v>34.299999999999997</v>
      </c>
      <c r="H1522" s="96">
        <f>IF($G1522&gt;$G$20,IF('Silo Levels'!$L$29="Pumping",((PI()*((($C$19+$G$20)-$G1522)*($O$20/($O$19/2)))^2*((($O$20+$G$20)-$G1522))/3)*$H$1177)+(((PI()*((($C$19+$G$20)-$G1522)*($O$20/($O$19/2)))^2*(((($C$19+$G$20)-$G1522)*($O$20/($O$19/2)))*$AZ$22))/3)*$H$1177),(((PI()*((($C$19+$G$20)-$G1522)*($O$20/($O$19/2)))^2*((($O$20+$G$20)-$G1522)/3))*$H$1177)-((PI()*((($C$19+$G$20)-$G1522)*($O$20/($O$19/2)))^2*(((($C$19+$G$20)-$G1522)*($O$20/($O$19/2)))*$AZ$22)/3)*$H$1177))),IF('Silo Levels'!$L$29="Pumping",(($D$18*$H$1177)+((PI()*(($C$21/2)^2)*($G$20-$G1522))*$H$1177))+((($D$18+$H$18)/3)*$BF$22)+(((PI()*($C$21/2)^2*(($C$21/2)*$AZ$22))/3)*$H$1177),(($D$18*$H$1177)+((PI()*(($C$21/2)^2)*($G$20-$G1522))*$H$1177))+((($D$18+$H$18)/3)*$BF$22)-(((PI()*($C$21/2)^2*(($C$21/2)*$AZ$22))/3)*$H$1177)))</f>
        <v>69469.539884655824</v>
      </c>
      <c r="I1522" s="73">
        <v>34.299999999999997</v>
      </c>
      <c r="J1522" s="95">
        <f t="shared" si="189"/>
        <v>75799.179471839801</v>
      </c>
      <c r="K1522" s="62">
        <v>34.299999999999997</v>
      </c>
      <c r="L1522" s="96">
        <f>IF($K1522&gt;$G$20,IF('Silo Levels'!$L$30="Pumping",((PI()*((($C$19+$G$20)-$K1522)*($O$20/($O$19/2)))^2*((($O$20+$G$20)-$K1522))/3)*$L$1177)+(((PI()*((($C$19+$G$20)-$K1522)*($O$20/($O$19/2)))^2*(((($C$19+$G$20)-$K1522)*($O$20/($O$19/2)))*$AZ$23))/3)*$L$1177),(((PI()*((($C$19+$G$20)-$K1522)*($O$20/($O$19/2)))^2*((($O$20+$G$20)-$K1522)/3))*$L$1177)-((PI()*((($C$19+$G$20)-$K1522)*($O$20/($O$19/2)))^2*(((($C$19+$G$20)-$K1522)*($O$20/($O$19/2)))*$AZ$23)/3)*$L$1177))),IF('Silo Levels'!$L$30="Pumping",(($D$18*$L$1177)+((PI()*(($C$21/2)^2)*($G$20-$K1522))*$L$1177))+((($D$18+$H$18)/3)*$BF$23)+(((PI()*($C$21/2)^2*(($C$21/2)*$AZ$23))/3)*$L$1177),(($D$18*$L$1177)+((PI()*(($C$21/2)^2)*($G$20-$K1522))*$L$1177))+((($D$18+$H$18)/3)*$BF$23)-(((PI()*($C$21/2)^2*(($C$21/2)*$AZ$23))/3)*$L$1177)))</f>
        <v>71769.939801897563</v>
      </c>
      <c r="M1522" s="73"/>
      <c r="N1522" s="73"/>
      <c r="O1522" s="73"/>
      <c r="P1522" s="73"/>
      <c r="Q1522" s="73"/>
      <c r="R1522" s="73"/>
      <c r="S1522" s="73"/>
      <c r="T1522" s="73"/>
      <c r="U1522" s="73"/>
      <c r="V1522" s="73"/>
      <c r="W1522" s="73"/>
      <c r="X1522" s="73"/>
      <c r="Y1522" s="73"/>
      <c r="Z1522" s="73"/>
      <c r="AA1522" s="73"/>
      <c r="AB1522" s="73"/>
      <c r="AC1522" s="73"/>
      <c r="AD1522" s="73"/>
      <c r="AE1522" s="73"/>
      <c r="AF1522" s="73"/>
      <c r="AG1522" s="73"/>
      <c r="AH1522" s="73"/>
      <c r="AI1522" s="73"/>
      <c r="AJ1522" s="73"/>
    </row>
    <row r="1523" spans="1:36" x14ac:dyDescent="0.3">
      <c r="A1523">
        <v>34.4</v>
      </c>
      <c r="B1523" s="95">
        <f t="shared" si="187"/>
        <v>72087.898357392405</v>
      </c>
      <c r="C1523" s="62">
        <v>34.4</v>
      </c>
      <c r="D1523" s="96">
        <f>IF($C1523&gt;$G$20,IF('Silo Levels'!$L$28="Pumping",((PI()*((($C$19+$G$20)-$C1523)*($O$20/($O$19/2)))^2*((($O$20+$G$20)-$C1523))/3)*$D$1177)+(((PI()*((($C$19+$G$20)-$C1523)*($O$20/($O$19/2)))^2*(((($C$19+$G$20)-$C1523)*($O$20/($O$19/2)))*$AZ$21))/3)*$D$1177),(((PI()*((($C$19+$G$20)-$C1523)*($O$20/($O$19/2)))^2*((($O$20+$G$20)-$C1523)/3))*$D$1177)-((PI()*((($C$19+$G$20)-$C1523)*($O$20/($O$19/2)))^2*(((($C$19+$G$20)-$C1523)*($O$20/($O$19/2)))*$AZ$21)/3)*$D$1177))),IF('Silo Levels'!$L$28="Pumping",(($D$18*$D$1177)+((PI()*(($C$21/2)^2)*($G$20-$C1523))*$D$1177))+((($D$18+$H$18)/3)*$BF$21)+(((PI()*($C$21/2)^2*(($C$21/2)*$AZ$21))/3)*$D$1177),(($D$18*$D$1177)+((PI()*(($C$21/2)^2)*($G$20-$C1523))*$D$1177))+((($D$18+$H$18)/3)*$BF$21)-(((PI()*($C$21/2)^2*(($C$21/2)*$AZ$21))/3)*$D$1177)))</f>
        <v>68237.736006114268</v>
      </c>
      <c r="E1523" s="73">
        <v>34.4</v>
      </c>
      <c r="F1523" s="95">
        <f t="shared" si="188"/>
        <v>72976.642038275226</v>
      </c>
      <c r="G1523" s="62">
        <v>34.4</v>
      </c>
      <c r="H1523" s="96">
        <f>IF($G1523&gt;$G$20,IF('Silo Levels'!$L$29="Pumping",((PI()*((($C$19+$G$20)-$G1523)*($O$20/($O$19/2)))^2*((($O$20+$G$20)-$G1523))/3)*$H$1177)+(((PI()*((($C$19+$G$20)-$G1523)*($O$20/($O$19/2)))^2*(((($C$19+$G$20)-$G1523)*($O$20/($O$19/2)))*$AZ$22))/3)*$H$1177),(((PI()*((($C$19+$G$20)-$G1523)*($O$20/($O$19/2)))^2*((($O$20+$G$20)-$G1523)/3))*$H$1177)-((PI()*((($C$19+$G$20)-$G1523)*($O$20/($O$19/2)))^2*(((($C$19+$G$20)-$G1523)*($O$20/($O$19/2)))*$AZ$22)/3)*$H$1177))),IF('Silo Levels'!$L$29="Pumping",(($D$18*$H$1177)+((PI()*(($C$21/2)^2)*($G$20-$G1523))*$H$1177))+((($D$18+$H$18)/3)*$BF$22)+(((PI()*($C$21/2)^2*(($C$21/2)*$AZ$22))/3)*$H$1177),(($D$18*$H$1177)+((PI()*(($C$21/2)^2)*($G$20-$G1523))*$H$1177))+((($D$18+$H$18)/3)*$BF$22)-(((PI()*($C$21/2)^2*(($C$21/2)*$AZ$22))/3)*$H$1177)))</f>
        <v>69078.352657606112</v>
      </c>
      <c r="I1523" s="73">
        <v>34.4</v>
      </c>
      <c r="J1523" s="95">
        <f t="shared" si="189"/>
        <v>75394.851588584279</v>
      </c>
      <c r="K1523" s="62">
        <v>34.4</v>
      </c>
      <c r="L1523" s="96">
        <f>IF($K1523&gt;$G$20,IF('Silo Levels'!$L$30="Pumping",((PI()*((($C$19+$G$20)-$K1523)*($O$20/($O$19/2)))^2*((($O$20+$G$20)-$K1523))/3)*$L$1177)+(((PI()*((($C$19+$G$20)-$K1523)*($O$20/($O$19/2)))^2*(((($C$19+$G$20)-$K1523)*($O$20/($O$19/2)))*$AZ$23))/3)*$L$1177),(((PI()*((($C$19+$G$20)-$K1523)*($O$20/($O$19/2)))^2*((($O$20+$G$20)-$K1523)/3))*$L$1177)-((PI()*((($C$19+$G$20)-$K1523)*($O$20/($O$19/2)))^2*(((($C$19+$G$20)-$K1523)*($O$20/($O$19/2)))*$AZ$23)/3)*$L$1177))),IF('Silo Levels'!$L$30="Pumping",(($D$18*$L$1177)+((PI()*(($C$21/2)^2)*($G$20-$K1523))*$L$1177))+((($D$18+$H$18)/3)*$BF$23)+(((PI()*($C$21/2)^2*(($C$21/2)*$AZ$23))/3)*$L$1177),(($D$18*$L$1177)+((PI()*(($C$21/2)^2)*($G$20-$K1523))*$L$1177))+((($D$18+$H$18)/3)*$BF$23)-(((PI()*($C$21/2)^2*(($C$21/2)*$AZ$23))/3)*$L$1177)))</f>
        <v>71365.61191864204</v>
      </c>
      <c r="M1523" s="73"/>
      <c r="N1523" s="73"/>
      <c r="O1523" s="73"/>
      <c r="P1523" s="73"/>
      <c r="Q1523" s="73"/>
      <c r="R1523" s="73"/>
      <c r="S1523" s="73"/>
      <c r="T1523" s="73"/>
      <c r="U1523" s="73"/>
      <c r="V1523" s="73"/>
      <c r="W1523" s="73"/>
      <c r="X1523" s="73"/>
      <c r="Y1523" s="73"/>
      <c r="Z1523" s="73"/>
      <c r="AA1523" s="73"/>
      <c r="AB1523" s="73"/>
      <c r="AC1523" s="73"/>
      <c r="AD1523" s="73"/>
      <c r="AE1523" s="73"/>
      <c r="AF1523" s="73"/>
      <c r="AG1523" s="73"/>
      <c r="AH1523" s="73"/>
      <c r="AI1523" s="73"/>
      <c r="AJ1523" s="73"/>
    </row>
    <row r="1524" spans="1:36" x14ac:dyDescent="0.3">
      <c r="A1524">
        <v>34.5</v>
      </c>
      <c r="B1524" s="95">
        <f t="shared" si="187"/>
        <v>71701.540602281559</v>
      </c>
      <c r="C1524" s="62">
        <v>34.5</v>
      </c>
      <c r="D1524" s="96">
        <f>IF($C1524&gt;$G$20,IF('Silo Levels'!$L$28="Pumping",((PI()*((($C$19+$G$20)-$C1524)*($O$20/($O$19/2)))^2*((($O$20+$G$20)-$C1524))/3)*$D$1177)+(((PI()*((($C$19+$G$20)-$C1524)*($O$20/($O$19/2)))^2*(((($C$19+$G$20)-$C1524)*($O$20/($O$19/2)))*$AZ$21))/3)*$D$1177),(((PI()*((($C$19+$G$20)-$C1524)*($O$20/($O$19/2)))^2*((($O$20+$G$20)-$C1524)/3))*$D$1177)-((PI()*((($C$19+$G$20)-$C1524)*($O$20/($O$19/2)))^2*(((($C$19+$G$20)-$C1524)*($O$20/($O$19/2)))*$AZ$21)/3)*$D$1177))),IF('Silo Levels'!$L$28="Pumping",(($D$18*$D$1177)+((PI()*(($C$21/2)^2)*($G$20-$C1524))*$D$1177))+((($D$18+$H$18)/3)*$BF$21)+(((PI()*($C$21/2)^2*(($C$21/2)*$AZ$21))/3)*$D$1177),(($D$18*$D$1177)+((PI()*(($C$21/2)^2)*($G$20-$C1524))*$D$1177))+((($D$18+$H$18)/3)*$BF$21)-(((PI()*($C$21/2)^2*(($C$21/2)*$AZ$21))/3)*$D$1177)))</f>
        <v>67851.378251003422</v>
      </c>
      <c r="E1524" s="73">
        <v>34.5</v>
      </c>
      <c r="F1524" s="95">
        <f t="shared" si="188"/>
        <v>72585.454811225485</v>
      </c>
      <c r="G1524" s="62">
        <v>34.5</v>
      </c>
      <c r="H1524" s="96">
        <f>IF($G1524&gt;$G$20,IF('Silo Levels'!$L$29="Pumping",((PI()*((($C$19+$G$20)-$G1524)*($O$20/($O$19/2)))^2*((($O$20+$G$20)-$G1524))/3)*$H$1177)+(((PI()*((($C$19+$G$20)-$G1524)*($O$20/($O$19/2)))^2*(((($C$19+$G$20)-$G1524)*($O$20/($O$19/2)))*$AZ$22))/3)*$H$1177),(((PI()*((($C$19+$G$20)-$G1524)*($O$20/($O$19/2)))^2*((($O$20+$G$20)-$G1524)/3))*$H$1177)-((PI()*((($C$19+$G$20)-$G1524)*($O$20/($O$19/2)))^2*(((($C$19+$G$20)-$G1524)*($O$20/($O$19/2)))*$AZ$22)/3)*$H$1177))),IF('Silo Levels'!$L$29="Pumping",(($D$18*$H$1177)+((PI()*(($C$21/2)^2)*($G$20-$G1524))*$H$1177))+((($D$18+$H$18)/3)*$BF$22)+(((PI()*($C$21/2)^2*(($C$21/2)*$AZ$22))/3)*$H$1177),(($D$18*$H$1177)+((PI()*(($C$21/2)^2)*($G$20-$G1524))*$H$1177))+((($D$18+$H$18)/3)*$BF$22)-(((PI()*($C$21/2)^2*(($C$21/2)*$AZ$22))/3)*$H$1177)))</f>
        <v>68687.165430556372</v>
      </c>
      <c r="I1524" s="73">
        <v>34.5</v>
      </c>
      <c r="J1524" s="95">
        <f t="shared" si="189"/>
        <v>74990.523705328742</v>
      </c>
      <c r="K1524" s="62">
        <v>34.5</v>
      </c>
      <c r="L1524" s="96">
        <f>IF($K1524&gt;$G$20,IF('Silo Levels'!$L$30="Pumping",((PI()*((($C$19+$G$20)-$K1524)*($O$20/($O$19/2)))^2*((($O$20+$G$20)-$K1524))/3)*$L$1177)+(((PI()*((($C$19+$G$20)-$K1524)*($O$20/($O$19/2)))^2*(((($C$19+$G$20)-$K1524)*($O$20/($O$19/2)))*$AZ$23))/3)*$L$1177),(((PI()*((($C$19+$G$20)-$K1524)*($O$20/($O$19/2)))^2*((($O$20+$G$20)-$K1524)/3))*$L$1177)-((PI()*((($C$19+$G$20)-$K1524)*($O$20/($O$19/2)))^2*(((($C$19+$G$20)-$K1524)*($O$20/($O$19/2)))*$AZ$23)/3)*$L$1177))),IF('Silo Levels'!$L$30="Pumping",(($D$18*$L$1177)+((PI()*(($C$21/2)^2)*($G$20-$K1524))*$L$1177))+((($D$18+$H$18)/3)*$BF$23)+(((PI()*($C$21/2)^2*(($C$21/2)*$AZ$23))/3)*$L$1177),(($D$18*$L$1177)+((PI()*(($C$21/2)^2)*($G$20-$K1524))*$L$1177))+((($D$18+$H$18)/3)*$BF$23)-(((PI()*($C$21/2)^2*(($C$21/2)*$AZ$23))/3)*$L$1177)))</f>
        <v>70961.284035386503</v>
      </c>
      <c r="M1524" s="73"/>
      <c r="N1524" s="73"/>
      <c r="O1524" s="73"/>
      <c r="P1524" s="73"/>
      <c r="Q1524" s="73"/>
      <c r="R1524" s="73"/>
      <c r="S1524" s="73"/>
      <c r="T1524" s="73"/>
      <c r="U1524" s="73"/>
      <c r="V1524" s="73"/>
      <c r="W1524" s="73"/>
      <c r="X1524" s="73"/>
      <c r="Y1524" s="73"/>
      <c r="Z1524" s="73"/>
      <c r="AA1524" s="73"/>
      <c r="AB1524" s="73"/>
      <c r="AC1524" s="73"/>
      <c r="AD1524" s="73"/>
      <c r="AE1524" s="73"/>
      <c r="AF1524" s="73"/>
      <c r="AG1524" s="73"/>
      <c r="AH1524" s="73"/>
      <c r="AI1524" s="73"/>
      <c r="AJ1524" s="73"/>
    </row>
    <row r="1525" spans="1:36" x14ac:dyDescent="0.3">
      <c r="A1525">
        <v>34.6</v>
      </c>
      <c r="B1525" s="95">
        <f t="shared" si="187"/>
        <v>71315.182847170727</v>
      </c>
      <c r="C1525" s="62">
        <v>34.6</v>
      </c>
      <c r="D1525" s="96">
        <f>IF($C1525&gt;$G$20,IF('Silo Levels'!$L$28="Pumping",((PI()*((($C$19+$G$20)-$C1525)*($O$20/($O$19/2)))^2*((($O$20+$G$20)-$C1525))/3)*$D$1177)+(((PI()*((($C$19+$G$20)-$C1525)*($O$20/($O$19/2)))^2*(((($C$19+$G$20)-$C1525)*($O$20/($O$19/2)))*$AZ$21))/3)*$D$1177),(((PI()*((($C$19+$G$20)-$C1525)*($O$20/($O$19/2)))^2*((($O$20+$G$20)-$C1525)/3))*$D$1177)-((PI()*((($C$19+$G$20)-$C1525)*($O$20/($O$19/2)))^2*(((($C$19+$G$20)-$C1525)*($O$20/($O$19/2)))*$AZ$21)/3)*$D$1177))),IF('Silo Levels'!$L$28="Pumping",(($D$18*$D$1177)+((PI()*(($C$21/2)^2)*($G$20-$C1525))*$D$1177))+((($D$18+$H$18)/3)*$BF$21)+(((PI()*($C$21/2)^2*(($C$21/2)*$AZ$21))/3)*$D$1177),(($D$18*$D$1177)+((PI()*(($C$21/2)^2)*($G$20-$C1525))*$D$1177))+((($D$18+$H$18)/3)*$BF$21)-(((PI()*($C$21/2)^2*(($C$21/2)*$AZ$21))/3)*$D$1177)))</f>
        <v>67465.02049589259</v>
      </c>
      <c r="E1525" s="73">
        <v>34.6</v>
      </c>
      <c r="F1525" s="95">
        <f t="shared" si="188"/>
        <v>72194.267584175759</v>
      </c>
      <c r="G1525" s="62">
        <v>34.6</v>
      </c>
      <c r="H1525" s="96">
        <f>IF($G1525&gt;$G$20,IF('Silo Levels'!$L$29="Pumping",((PI()*((($C$19+$G$20)-$G1525)*($O$20/($O$19/2)))^2*((($O$20+$G$20)-$G1525))/3)*$H$1177)+(((PI()*((($C$19+$G$20)-$G1525)*($O$20/($O$19/2)))^2*(((($C$19+$G$20)-$G1525)*($O$20/($O$19/2)))*$AZ$22))/3)*$H$1177),(((PI()*((($C$19+$G$20)-$G1525)*($O$20/($O$19/2)))^2*((($O$20+$G$20)-$G1525)/3))*$H$1177)-((PI()*((($C$19+$G$20)-$G1525)*($O$20/($O$19/2)))^2*(((($C$19+$G$20)-$G1525)*($O$20/($O$19/2)))*$AZ$22)/3)*$H$1177))),IF('Silo Levels'!$L$29="Pumping",(($D$18*$H$1177)+((PI()*(($C$21/2)^2)*($G$20-$G1525))*$H$1177))+((($D$18+$H$18)/3)*$BF$22)+(((PI()*($C$21/2)^2*(($C$21/2)*$AZ$22))/3)*$H$1177),(($D$18*$H$1177)+((PI()*(($C$21/2)^2)*($G$20-$G1525))*$H$1177))+((($D$18+$H$18)/3)*$BF$22)-(((PI()*($C$21/2)^2*(($C$21/2)*$AZ$22))/3)*$H$1177)))</f>
        <v>68295.978203506646</v>
      </c>
      <c r="I1525" s="73">
        <v>34.6</v>
      </c>
      <c r="J1525" s="95">
        <f t="shared" si="189"/>
        <v>74586.195822073205</v>
      </c>
      <c r="K1525" s="62">
        <v>34.6</v>
      </c>
      <c r="L1525" s="96">
        <f>IF($K1525&gt;$G$20,IF('Silo Levels'!$L$30="Pumping",((PI()*((($C$19+$G$20)-$K1525)*($O$20/($O$19/2)))^2*((($O$20+$G$20)-$K1525))/3)*$L$1177)+(((PI()*((($C$19+$G$20)-$K1525)*($O$20/($O$19/2)))^2*(((($C$19+$G$20)-$K1525)*($O$20/($O$19/2)))*$AZ$23))/3)*$L$1177),(((PI()*((($C$19+$G$20)-$K1525)*($O$20/($O$19/2)))^2*((($O$20+$G$20)-$K1525)/3))*$L$1177)-((PI()*((($C$19+$G$20)-$K1525)*($O$20/($O$19/2)))^2*(((($C$19+$G$20)-$K1525)*($O$20/($O$19/2)))*$AZ$23)/3)*$L$1177))),IF('Silo Levels'!$L$30="Pumping",(($D$18*$L$1177)+((PI()*(($C$21/2)^2)*($G$20-$K1525))*$L$1177))+((($D$18+$H$18)/3)*$BF$23)+(((PI()*($C$21/2)^2*(($C$21/2)*$AZ$23))/3)*$L$1177),(($D$18*$L$1177)+((PI()*(($C$21/2)^2)*($G$20-$K1525))*$L$1177))+((($D$18+$H$18)/3)*$BF$23)-(((PI()*($C$21/2)^2*(($C$21/2)*$AZ$23))/3)*$L$1177)))</f>
        <v>70556.956152130966</v>
      </c>
      <c r="M1525" s="73"/>
      <c r="N1525" s="73"/>
      <c r="O1525" s="73"/>
      <c r="P1525" s="73"/>
      <c r="Q1525" s="73"/>
      <c r="R1525" s="73"/>
      <c r="S1525" s="73"/>
      <c r="T1525" s="73"/>
      <c r="U1525" s="73"/>
      <c r="V1525" s="73"/>
      <c r="W1525" s="73"/>
      <c r="X1525" s="73"/>
      <c r="Y1525" s="73"/>
      <c r="Z1525" s="73"/>
      <c r="AA1525" s="73"/>
      <c r="AB1525" s="73"/>
      <c r="AC1525" s="73"/>
      <c r="AD1525" s="73"/>
      <c r="AE1525" s="73"/>
      <c r="AF1525" s="73"/>
      <c r="AG1525" s="73"/>
      <c r="AH1525" s="73"/>
      <c r="AI1525" s="73"/>
      <c r="AJ1525" s="73"/>
    </row>
    <row r="1526" spans="1:36" x14ac:dyDescent="0.3">
      <c r="A1526">
        <v>34.700000000000003</v>
      </c>
      <c r="B1526" s="95">
        <f t="shared" si="187"/>
        <v>70928.82509205988</v>
      </c>
      <c r="C1526" s="62">
        <v>34.700000000000003</v>
      </c>
      <c r="D1526" s="96">
        <f>IF($C1526&gt;$G$20,IF('Silo Levels'!$L$28="Pumping",((PI()*((($C$19+$G$20)-$C1526)*($O$20/($O$19/2)))^2*((($O$20+$G$20)-$C1526))/3)*$D$1177)+(((PI()*((($C$19+$G$20)-$C1526)*($O$20/($O$19/2)))^2*(((($C$19+$G$20)-$C1526)*($O$20/($O$19/2)))*$AZ$21))/3)*$D$1177),(((PI()*((($C$19+$G$20)-$C1526)*($O$20/($O$19/2)))^2*((($O$20+$G$20)-$C1526)/3))*$D$1177)-((PI()*((($C$19+$G$20)-$C1526)*($O$20/($O$19/2)))^2*(((($C$19+$G$20)-$C1526)*($O$20/($O$19/2)))*$AZ$21)/3)*$D$1177))),IF('Silo Levels'!$L$28="Pumping",(($D$18*$D$1177)+((PI()*(($C$21/2)^2)*($G$20-$C1526))*$D$1177))+((($D$18+$H$18)/3)*$BF$21)+(((PI()*($C$21/2)^2*(($C$21/2)*$AZ$21))/3)*$D$1177),(($D$18*$D$1177)+((PI()*(($C$21/2)^2)*($G$20-$C1526))*$D$1177))+((($D$18+$H$18)/3)*$BF$21)-(((PI()*($C$21/2)^2*(($C$21/2)*$AZ$21))/3)*$D$1177)))</f>
        <v>67078.662740781743</v>
      </c>
      <c r="E1526" s="73">
        <v>34.700000000000003</v>
      </c>
      <c r="F1526" s="95">
        <f t="shared" si="188"/>
        <v>71803.080357126033</v>
      </c>
      <c r="G1526" s="62">
        <v>34.700000000000003</v>
      </c>
      <c r="H1526" s="96">
        <f>IF($G1526&gt;$G$20,IF('Silo Levels'!$L$29="Pumping",((PI()*((($C$19+$G$20)-$G1526)*($O$20/($O$19/2)))^2*((($O$20+$G$20)-$G1526))/3)*$H$1177)+(((PI()*((($C$19+$G$20)-$G1526)*($O$20/($O$19/2)))^2*(((($C$19+$G$20)-$G1526)*($O$20/($O$19/2)))*$AZ$22))/3)*$H$1177),(((PI()*((($C$19+$G$20)-$G1526)*($O$20/($O$19/2)))^2*((($O$20+$G$20)-$G1526)/3))*$H$1177)-((PI()*((($C$19+$G$20)-$G1526)*($O$20/($O$19/2)))^2*(((($C$19+$G$20)-$G1526)*($O$20/($O$19/2)))*$AZ$22)/3)*$H$1177))),IF('Silo Levels'!$L$29="Pumping",(($D$18*$H$1177)+((PI()*(($C$21/2)^2)*($G$20-$G1526))*$H$1177))+((($D$18+$H$18)/3)*$BF$22)+(((PI()*($C$21/2)^2*(($C$21/2)*$AZ$22))/3)*$H$1177),(($D$18*$H$1177)+((PI()*(($C$21/2)^2)*($G$20-$G1526))*$H$1177))+((($D$18+$H$18)/3)*$BF$22)-(((PI()*($C$21/2)^2*(($C$21/2)*$AZ$22))/3)*$H$1177)))</f>
        <v>67904.790976456919</v>
      </c>
      <c r="I1526" s="73">
        <v>34.700000000000003</v>
      </c>
      <c r="J1526" s="95">
        <f t="shared" si="189"/>
        <v>74181.867938817668</v>
      </c>
      <c r="K1526" s="62">
        <v>34.700000000000003</v>
      </c>
      <c r="L1526" s="96">
        <f>IF($K1526&gt;$G$20,IF('Silo Levels'!$L$30="Pumping",((PI()*((($C$19+$G$20)-$K1526)*($O$20/($O$19/2)))^2*((($O$20+$G$20)-$K1526))/3)*$L$1177)+(((PI()*((($C$19+$G$20)-$K1526)*($O$20/($O$19/2)))^2*(((($C$19+$G$20)-$K1526)*($O$20/($O$19/2)))*$AZ$23))/3)*$L$1177),(((PI()*((($C$19+$G$20)-$K1526)*($O$20/($O$19/2)))^2*((($O$20+$G$20)-$K1526)/3))*$L$1177)-((PI()*((($C$19+$G$20)-$K1526)*($O$20/($O$19/2)))^2*(((($C$19+$G$20)-$K1526)*($O$20/($O$19/2)))*$AZ$23)/3)*$L$1177))),IF('Silo Levels'!$L$30="Pumping",(($D$18*$L$1177)+((PI()*(($C$21/2)^2)*($G$20-$K1526))*$L$1177))+((($D$18+$H$18)/3)*$BF$23)+(((PI()*($C$21/2)^2*(($C$21/2)*$AZ$23))/3)*$L$1177),(($D$18*$L$1177)+((PI()*(($C$21/2)^2)*($G$20-$K1526))*$L$1177))+((($D$18+$H$18)/3)*$BF$23)-(((PI()*($C$21/2)^2*(($C$21/2)*$AZ$23))/3)*$L$1177)))</f>
        <v>70152.628268875429</v>
      </c>
      <c r="M1526" s="73"/>
      <c r="N1526" s="73"/>
      <c r="O1526" s="73"/>
      <c r="P1526" s="73"/>
      <c r="Q1526" s="73"/>
      <c r="R1526" s="73"/>
      <c r="S1526" s="73"/>
      <c r="T1526" s="73"/>
      <c r="U1526" s="73"/>
      <c r="V1526" s="73"/>
      <c r="W1526" s="73"/>
      <c r="X1526" s="73"/>
      <c r="Y1526" s="73"/>
      <c r="Z1526" s="73"/>
      <c r="AA1526" s="73"/>
      <c r="AB1526" s="73"/>
      <c r="AC1526" s="73"/>
      <c r="AD1526" s="73"/>
      <c r="AE1526" s="73"/>
      <c r="AF1526" s="73"/>
      <c r="AG1526" s="73"/>
      <c r="AH1526" s="73"/>
      <c r="AI1526" s="73"/>
      <c r="AJ1526" s="73"/>
    </row>
    <row r="1527" spans="1:36" x14ac:dyDescent="0.3">
      <c r="A1527">
        <v>34.799999999999997</v>
      </c>
      <c r="B1527" s="95">
        <f t="shared" si="187"/>
        <v>70542.467336949063</v>
      </c>
      <c r="C1527" s="62">
        <v>34.799999999999997</v>
      </c>
      <c r="D1527" s="96">
        <f>IF($C1527&gt;$G$20,IF('Silo Levels'!$L$28="Pumping",((PI()*((($C$19+$G$20)-$C1527)*($O$20/($O$19/2)))^2*((($O$20+$G$20)-$C1527))/3)*$D$1177)+(((PI()*((($C$19+$G$20)-$C1527)*($O$20/($O$19/2)))^2*(((($C$19+$G$20)-$C1527)*($O$20/($O$19/2)))*$AZ$21))/3)*$D$1177),(((PI()*((($C$19+$G$20)-$C1527)*($O$20/($O$19/2)))^2*((($O$20+$G$20)-$C1527)/3))*$D$1177)-((PI()*((($C$19+$G$20)-$C1527)*($O$20/($O$19/2)))^2*(((($C$19+$G$20)-$C1527)*($O$20/($O$19/2)))*$AZ$21)/3)*$D$1177))),IF('Silo Levels'!$L$28="Pumping",(($D$18*$D$1177)+((PI()*(($C$21/2)^2)*($G$20-$C1527))*$D$1177))+((($D$18+$H$18)/3)*$BF$21)+(((PI()*($C$21/2)^2*(($C$21/2)*$AZ$21))/3)*$D$1177),(($D$18*$D$1177)+((PI()*(($C$21/2)^2)*($G$20-$C1527))*$D$1177))+((($D$18+$H$18)/3)*$BF$21)-(((PI()*($C$21/2)^2*(($C$21/2)*$AZ$21))/3)*$D$1177)))</f>
        <v>66692.304985670926</v>
      </c>
      <c r="E1527" s="73">
        <v>34.799999999999997</v>
      </c>
      <c r="F1527" s="95">
        <f t="shared" si="188"/>
        <v>71411.893130076336</v>
      </c>
      <c r="G1527" s="62">
        <v>34.799999999999997</v>
      </c>
      <c r="H1527" s="96">
        <f>IF($G1527&gt;$G$20,IF('Silo Levels'!$L$29="Pumping",((PI()*((($C$19+$G$20)-$G1527)*($O$20/($O$19/2)))^2*((($O$20+$G$20)-$G1527))/3)*$H$1177)+(((PI()*((($C$19+$G$20)-$G1527)*($O$20/($O$19/2)))^2*(((($C$19+$G$20)-$G1527)*($O$20/($O$19/2)))*$AZ$22))/3)*$H$1177),(((PI()*((($C$19+$G$20)-$G1527)*($O$20/($O$19/2)))^2*((($O$20+$G$20)-$G1527)/3))*$H$1177)-((PI()*((($C$19+$G$20)-$G1527)*($O$20/($O$19/2)))^2*(((($C$19+$G$20)-$G1527)*($O$20/($O$19/2)))*$AZ$22)/3)*$H$1177))),IF('Silo Levels'!$L$29="Pumping",(($D$18*$H$1177)+((PI()*(($C$21/2)^2)*($G$20-$G1527))*$H$1177))+((($D$18+$H$18)/3)*$BF$22)+(((PI()*($C$21/2)^2*(($C$21/2)*$AZ$22))/3)*$H$1177),(($D$18*$H$1177)+((PI()*(($C$21/2)^2)*($G$20-$G1527))*$H$1177))+((($D$18+$H$18)/3)*$BF$22)-(((PI()*($C$21/2)^2*(($C$21/2)*$AZ$22))/3)*$H$1177)))</f>
        <v>67513.603749407222</v>
      </c>
      <c r="I1527" s="73">
        <v>34.799999999999997</v>
      </c>
      <c r="J1527" s="95">
        <f t="shared" si="189"/>
        <v>73777.54005556216</v>
      </c>
      <c r="K1527" s="62">
        <v>34.799999999999997</v>
      </c>
      <c r="L1527" s="96">
        <f>IF($K1527&gt;$G$20,IF('Silo Levels'!$L$30="Pumping",((PI()*((($C$19+$G$20)-$K1527)*($O$20/($O$19/2)))^2*((($O$20+$G$20)-$K1527))/3)*$L$1177)+(((PI()*((($C$19+$G$20)-$K1527)*($O$20/($O$19/2)))^2*(((($C$19+$G$20)-$K1527)*($O$20/($O$19/2)))*$AZ$23))/3)*$L$1177),(((PI()*((($C$19+$G$20)-$K1527)*($O$20/($O$19/2)))^2*((($O$20+$G$20)-$K1527)/3))*$L$1177)-((PI()*((($C$19+$G$20)-$K1527)*($O$20/($O$19/2)))^2*(((($C$19+$G$20)-$K1527)*($O$20/($O$19/2)))*$AZ$23)/3)*$L$1177))),IF('Silo Levels'!$L$30="Pumping",(($D$18*$L$1177)+((PI()*(($C$21/2)^2)*($G$20-$K1527))*$L$1177))+((($D$18+$H$18)/3)*$BF$23)+(((PI()*($C$21/2)^2*(($C$21/2)*$AZ$23))/3)*$L$1177),(($D$18*$L$1177)+((PI()*(($C$21/2)^2)*($G$20-$K1527))*$L$1177))+((($D$18+$H$18)/3)*$BF$23)-(((PI()*($C$21/2)^2*(($C$21/2)*$AZ$23))/3)*$L$1177)))</f>
        <v>69748.300385619921</v>
      </c>
      <c r="M1527" s="73"/>
      <c r="N1527" s="73"/>
      <c r="O1527" s="73"/>
      <c r="P1527" s="73"/>
      <c r="Q1527" s="73"/>
      <c r="R1527" s="73"/>
      <c r="S1527" s="73"/>
      <c r="T1527" s="73"/>
      <c r="U1527" s="73"/>
      <c r="V1527" s="73"/>
      <c r="W1527" s="73"/>
      <c r="X1527" s="73"/>
      <c r="Y1527" s="73"/>
      <c r="Z1527" s="73"/>
      <c r="AA1527" s="73"/>
      <c r="AB1527" s="73"/>
      <c r="AC1527" s="73"/>
      <c r="AD1527" s="73"/>
      <c r="AE1527" s="73"/>
      <c r="AF1527" s="73"/>
      <c r="AG1527" s="73"/>
      <c r="AH1527" s="73"/>
      <c r="AI1527" s="73"/>
      <c r="AJ1527" s="73"/>
    </row>
    <row r="1528" spans="1:36" x14ac:dyDescent="0.3">
      <c r="A1528">
        <v>34.9</v>
      </c>
      <c r="B1528" s="95">
        <f t="shared" si="187"/>
        <v>70156.109581838216</v>
      </c>
      <c r="C1528" s="62">
        <v>34.9</v>
      </c>
      <c r="D1528" s="96">
        <f>IF($C1528&gt;$G$20,IF('Silo Levels'!$L$28="Pumping",((PI()*((($C$19+$G$20)-$C1528)*($O$20/($O$19/2)))^2*((($O$20+$G$20)-$C1528))/3)*$D$1177)+(((PI()*((($C$19+$G$20)-$C1528)*($O$20/($O$19/2)))^2*(((($C$19+$G$20)-$C1528)*($O$20/($O$19/2)))*$AZ$21))/3)*$D$1177),(((PI()*((($C$19+$G$20)-$C1528)*($O$20/($O$19/2)))^2*((($O$20+$G$20)-$C1528)/3))*$D$1177)-((PI()*((($C$19+$G$20)-$C1528)*($O$20/($O$19/2)))^2*(((($C$19+$G$20)-$C1528)*($O$20/($O$19/2)))*$AZ$21)/3)*$D$1177))),IF('Silo Levels'!$L$28="Pumping",(($D$18*$D$1177)+((PI()*(($C$21/2)^2)*($G$20-$C1528))*$D$1177))+((($D$18+$H$18)/3)*$BF$21)+(((PI()*($C$21/2)^2*(($C$21/2)*$AZ$21))/3)*$D$1177),(($D$18*$D$1177)+((PI()*(($C$21/2)^2)*($G$20-$C1528))*$D$1177))+((($D$18+$H$18)/3)*$BF$21)-(((PI()*($C$21/2)^2*(($C$21/2)*$AZ$21))/3)*$D$1177)))</f>
        <v>66305.947230560079</v>
      </c>
      <c r="E1528" s="73">
        <v>34.9</v>
      </c>
      <c r="F1528" s="95">
        <f t="shared" si="188"/>
        <v>71020.70590302661</v>
      </c>
      <c r="G1528" s="62">
        <v>34.9</v>
      </c>
      <c r="H1528" s="96">
        <f>IF($G1528&gt;$G$20,IF('Silo Levels'!$L$29="Pumping",((PI()*((($C$19+$G$20)-$G1528)*($O$20/($O$19/2)))^2*((($O$20+$G$20)-$G1528))/3)*$H$1177)+(((PI()*((($C$19+$G$20)-$G1528)*($O$20/($O$19/2)))^2*(((($C$19+$G$20)-$G1528)*($O$20/($O$19/2)))*$AZ$22))/3)*$H$1177),(((PI()*((($C$19+$G$20)-$G1528)*($O$20/($O$19/2)))^2*((($O$20+$G$20)-$G1528)/3))*$H$1177)-((PI()*((($C$19+$G$20)-$G1528)*($O$20/($O$19/2)))^2*(((($C$19+$G$20)-$G1528)*($O$20/($O$19/2)))*$AZ$22)/3)*$H$1177))),IF('Silo Levels'!$L$29="Pumping",(($D$18*$H$1177)+((PI()*(($C$21/2)^2)*($G$20-$G1528))*$H$1177))+((($D$18+$H$18)/3)*$BF$22)+(((PI()*($C$21/2)^2*(($C$21/2)*$AZ$22))/3)*$H$1177),(($D$18*$H$1177)+((PI()*(($C$21/2)^2)*($G$20-$G1528))*$H$1177))+((($D$18+$H$18)/3)*$BF$22)-(((PI()*($C$21/2)^2*(($C$21/2)*$AZ$22))/3)*$H$1177)))</f>
        <v>67122.416522357496</v>
      </c>
      <c r="I1528" s="73">
        <v>34.9</v>
      </c>
      <c r="J1528" s="95">
        <f t="shared" si="189"/>
        <v>73373.212172306638</v>
      </c>
      <c r="K1528" s="62">
        <v>34.9</v>
      </c>
      <c r="L1528" s="96">
        <f>IF($K1528&gt;$G$20,IF('Silo Levels'!$L$30="Pumping",((PI()*((($C$19+$G$20)-$K1528)*($O$20/($O$19/2)))^2*((($O$20+$G$20)-$K1528))/3)*$L$1177)+(((PI()*((($C$19+$G$20)-$K1528)*($O$20/($O$19/2)))^2*(((($C$19+$G$20)-$K1528)*($O$20/($O$19/2)))*$AZ$23))/3)*$L$1177),(((PI()*((($C$19+$G$20)-$K1528)*($O$20/($O$19/2)))^2*((($O$20+$G$20)-$K1528)/3))*$L$1177)-((PI()*((($C$19+$G$20)-$K1528)*($O$20/($O$19/2)))^2*(((($C$19+$G$20)-$K1528)*($O$20/($O$19/2)))*$AZ$23)/3)*$L$1177))),IF('Silo Levels'!$L$30="Pumping",(($D$18*$L$1177)+((PI()*(($C$21/2)^2)*($G$20-$K1528))*$L$1177))+((($D$18+$H$18)/3)*$BF$23)+(((PI()*($C$21/2)^2*(($C$21/2)*$AZ$23))/3)*$L$1177),(($D$18*$L$1177)+((PI()*(($C$21/2)^2)*($G$20-$K1528))*$L$1177))+((($D$18+$H$18)/3)*$BF$23)-(((PI()*($C$21/2)^2*(($C$21/2)*$AZ$23))/3)*$L$1177)))</f>
        <v>69343.972502364399</v>
      </c>
      <c r="M1528" s="73"/>
      <c r="N1528" s="73"/>
      <c r="O1528" s="73"/>
      <c r="P1528" s="73"/>
      <c r="Q1528" s="73"/>
      <c r="R1528" s="73"/>
      <c r="S1528" s="73"/>
      <c r="T1528" s="73"/>
      <c r="U1528" s="73"/>
      <c r="V1528" s="73"/>
      <c r="W1528" s="73"/>
      <c r="X1528" s="73"/>
      <c r="Y1528" s="73"/>
      <c r="Z1528" s="73"/>
      <c r="AA1528" s="73"/>
      <c r="AB1528" s="73"/>
      <c r="AC1528" s="73"/>
      <c r="AD1528" s="73"/>
      <c r="AE1528" s="73"/>
      <c r="AF1528" s="73"/>
      <c r="AG1528" s="73"/>
      <c r="AH1528" s="73"/>
      <c r="AI1528" s="73"/>
      <c r="AJ1528" s="73"/>
    </row>
    <row r="1529" spans="1:36" x14ac:dyDescent="0.3">
      <c r="A1529">
        <v>35</v>
      </c>
      <c r="B1529" s="95">
        <f t="shared" ref="B1529:B1558" si="190">IF($C1529&gt;$G$20,(PI()*((($C$19+$G$20)-$C1529)*($O$20/($O$19/2)))^2*((($O$20+$G$20)-$C1529)/3))*$D$1177,($D$18*$D$1177)+((PI()*(($C$21/2)^2)*($G$20-$C1529))*$D$1177)+((($D$18+$H$18)/3)*$BF$21))</f>
        <v>69769.75182672737</v>
      </c>
      <c r="C1529" s="62">
        <v>35</v>
      </c>
      <c r="D1529" s="96">
        <f>IF($C1529&gt;$G$20,IF('Silo Levels'!$L$28="Pumping",((PI()*((($C$19+$G$20)-$C1529)*($O$20/($O$19/2)))^2*((($O$20+$G$20)-$C1529))/3)*$D$1177)+(((PI()*((($C$19+$G$20)-$C1529)*($O$20/($O$19/2)))^2*(((($C$19+$G$20)-$C1529)*($O$20/($O$19/2)))*$AZ$21))/3)*$D$1177),(((PI()*((($C$19+$G$20)-$C1529)*($O$20/($O$19/2)))^2*((($O$20+$G$20)-$C1529)/3))*$D$1177)-((PI()*((($C$19+$G$20)-$C1529)*($O$20/($O$19/2)))^2*(((($C$19+$G$20)-$C1529)*($O$20/($O$19/2)))*$AZ$21)/3)*$D$1177))),IF('Silo Levels'!$L$28="Pumping",(($D$18*$D$1177)+((PI()*(($C$21/2)^2)*($G$20-$C1529))*$D$1177))+((($D$18+$H$18)/3)*$BF$21)+(((PI()*($C$21/2)^2*(($C$21/2)*$AZ$21))/3)*$D$1177),(($D$18*$D$1177)+((PI()*(($C$21/2)^2)*($G$20-$C1529))*$D$1177))+((($D$18+$H$18)/3)*$BF$21)-(((PI()*($C$21/2)^2*(($C$21/2)*$AZ$21))/3)*$D$1177)))</f>
        <v>65919.589475449233</v>
      </c>
      <c r="E1529" s="73">
        <v>35</v>
      </c>
      <c r="F1529" s="95">
        <f t="shared" ref="F1529:F1558" si="191">IF($G1529&gt;$G$20,(PI()*((($C$19+$G$20)-$G1529)*($O$20/($O$19/2)))^2*((($O$20+$G$20)-$G1529)/3))*$H$1177,($D$18*$H$1177)+((PI()*(($C$21/2)^2)*($G$20-$G1529))*$H$1177)+((($D$18+$H$18)/3)*$BF$22))</f>
        <v>70629.518675976869</v>
      </c>
      <c r="G1529" s="62">
        <v>35</v>
      </c>
      <c r="H1529" s="96">
        <f>IF($G1529&gt;$G$20,IF('Silo Levels'!$L$29="Pumping",((PI()*((($C$19+$G$20)-$G1529)*($O$20/($O$19/2)))^2*((($O$20+$G$20)-$G1529))/3)*$H$1177)+(((PI()*((($C$19+$G$20)-$G1529)*($O$20/($O$19/2)))^2*(((($C$19+$G$20)-$G1529)*($O$20/($O$19/2)))*$AZ$22))/3)*$H$1177),(((PI()*((($C$19+$G$20)-$G1529)*($O$20/($O$19/2)))^2*((($O$20+$G$20)-$G1529)/3))*$H$1177)-((PI()*((($C$19+$G$20)-$G1529)*($O$20/($O$19/2)))^2*(((($C$19+$G$20)-$G1529)*($O$20/($O$19/2)))*$AZ$22)/3)*$H$1177))),IF('Silo Levels'!$L$29="Pumping",(($D$18*$H$1177)+((PI()*(($C$21/2)^2)*($G$20-$G1529))*$H$1177))+((($D$18+$H$18)/3)*$BF$22)+(((PI()*($C$21/2)^2*(($C$21/2)*$AZ$22))/3)*$H$1177),(($D$18*$H$1177)+((PI()*(($C$21/2)^2)*($G$20-$G1529))*$H$1177))+((($D$18+$H$18)/3)*$BF$22)-(((PI()*($C$21/2)^2*(($C$21/2)*$AZ$22))/3)*$H$1177)))</f>
        <v>66731.229295307756</v>
      </c>
      <c r="I1529" s="73">
        <v>35</v>
      </c>
      <c r="J1529" s="95">
        <f t="shared" ref="J1529:J1558" si="192">IF($K1529&gt;$G$20,(PI()*((($C$19+$G$20)-$K1529)*($O$20/($O$19/2)))^2*((($O$20+$G$20)-$K1529)/3))*$L$1177,($D$18*$L$1177)+((PI()*(($C$21/2)^2)*($G$20-$K1529))*$L$1177)+((($D$18+$H$18)/3)*$BF$23))</f>
        <v>72968.8842890511</v>
      </c>
      <c r="K1529" s="62">
        <v>35</v>
      </c>
      <c r="L1529" s="96">
        <f>IF($K1529&gt;$G$20,IF('Silo Levels'!$L$30="Pumping",((PI()*((($C$19+$G$20)-$K1529)*($O$20/($O$19/2)))^2*((($O$20+$G$20)-$K1529))/3)*$L$1177)+(((PI()*((($C$19+$G$20)-$K1529)*($O$20/($O$19/2)))^2*(((($C$19+$G$20)-$K1529)*($O$20/($O$19/2)))*$AZ$23))/3)*$L$1177),(((PI()*((($C$19+$G$20)-$K1529)*($O$20/($O$19/2)))^2*((($O$20+$G$20)-$K1529)/3))*$L$1177)-((PI()*((($C$19+$G$20)-$K1529)*($O$20/($O$19/2)))^2*(((($C$19+$G$20)-$K1529)*($O$20/($O$19/2)))*$AZ$23)/3)*$L$1177))),IF('Silo Levels'!$L$30="Pumping",(($D$18*$L$1177)+((PI()*(($C$21/2)^2)*($G$20-$K1529))*$L$1177))+((($D$18+$H$18)/3)*$BF$23)+(((PI()*($C$21/2)^2*(($C$21/2)*$AZ$23))/3)*$L$1177),(($D$18*$L$1177)+((PI()*(($C$21/2)^2)*($G$20-$K1529))*$L$1177))+((($D$18+$H$18)/3)*$BF$23)-(((PI()*($C$21/2)^2*(($C$21/2)*$AZ$23))/3)*$L$1177)))</f>
        <v>68939.644619108862</v>
      </c>
      <c r="M1529" s="73"/>
      <c r="N1529" s="73"/>
      <c r="O1529" s="73"/>
      <c r="P1529" s="73"/>
      <c r="Q1529" s="73"/>
      <c r="R1529" s="73"/>
      <c r="S1529" s="73"/>
      <c r="T1529" s="73"/>
      <c r="U1529" s="73"/>
      <c r="V1529" s="73"/>
      <c r="W1529" s="73"/>
      <c r="X1529" s="73"/>
      <c r="Y1529" s="73"/>
      <c r="Z1529" s="73"/>
      <c r="AA1529" s="73"/>
      <c r="AB1529" s="73"/>
      <c r="AC1529" s="73"/>
      <c r="AD1529" s="73"/>
      <c r="AE1529" s="73"/>
      <c r="AF1529" s="73"/>
      <c r="AG1529" s="73"/>
      <c r="AH1529" s="73"/>
      <c r="AI1529" s="73"/>
      <c r="AJ1529" s="73"/>
    </row>
    <row r="1530" spans="1:36" x14ac:dyDescent="0.3">
      <c r="A1530">
        <v>35.1</v>
      </c>
      <c r="B1530" s="95">
        <f t="shared" si="190"/>
        <v>69383.394071616538</v>
      </c>
      <c r="C1530" s="62">
        <v>35.1</v>
      </c>
      <c r="D1530" s="96">
        <f>IF($C1530&gt;$G$20,IF('Silo Levels'!$L$28="Pumping",((PI()*((($C$19+$G$20)-$C1530)*($O$20/($O$19/2)))^2*((($O$20+$G$20)-$C1530))/3)*$D$1177)+(((PI()*((($C$19+$G$20)-$C1530)*($O$20/($O$19/2)))^2*(((($C$19+$G$20)-$C1530)*($O$20/($O$19/2)))*$AZ$21))/3)*$D$1177),(((PI()*((($C$19+$G$20)-$C1530)*($O$20/($O$19/2)))^2*((($O$20+$G$20)-$C1530)/3))*$D$1177)-((PI()*((($C$19+$G$20)-$C1530)*($O$20/($O$19/2)))^2*(((($C$19+$G$20)-$C1530)*($O$20/($O$19/2)))*$AZ$21)/3)*$D$1177))),IF('Silo Levels'!$L$28="Pumping",(($D$18*$D$1177)+((PI()*(($C$21/2)^2)*($G$20-$C1530))*$D$1177))+((($D$18+$H$18)/3)*$BF$21)+(((PI()*($C$21/2)^2*(($C$21/2)*$AZ$21))/3)*$D$1177),(($D$18*$D$1177)+((PI()*(($C$21/2)^2)*($G$20-$C1530))*$D$1177))+((($D$18+$H$18)/3)*$BF$21)-(((PI()*($C$21/2)^2*(($C$21/2)*$AZ$21))/3)*$D$1177)))</f>
        <v>65533.231720338401</v>
      </c>
      <c r="E1530" s="73">
        <v>35.1</v>
      </c>
      <c r="F1530" s="95">
        <f t="shared" si="191"/>
        <v>70238.331448927143</v>
      </c>
      <c r="G1530" s="62">
        <v>35.1</v>
      </c>
      <c r="H1530" s="96">
        <f>IF($G1530&gt;$G$20,IF('Silo Levels'!$L$29="Pumping",((PI()*((($C$19+$G$20)-$G1530)*($O$20/($O$19/2)))^2*((($O$20+$G$20)-$G1530))/3)*$H$1177)+(((PI()*((($C$19+$G$20)-$G1530)*($O$20/($O$19/2)))^2*(((($C$19+$G$20)-$G1530)*($O$20/($O$19/2)))*$AZ$22))/3)*$H$1177),(((PI()*((($C$19+$G$20)-$G1530)*($O$20/($O$19/2)))^2*((($O$20+$G$20)-$G1530)/3))*$H$1177)-((PI()*((($C$19+$G$20)-$G1530)*($O$20/($O$19/2)))^2*(((($C$19+$G$20)-$G1530)*($O$20/($O$19/2)))*$AZ$22)/3)*$H$1177))),IF('Silo Levels'!$L$29="Pumping",(($D$18*$H$1177)+((PI()*(($C$21/2)^2)*($G$20-$G1530))*$H$1177))+((($D$18+$H$18)/3)*$BF$22)+(((PI()*($C$21/2)^2*(($C$21/2)*$AZ$22))/3)*$H$1177),(($D$18*$H$1177)+((PI()*(($C$21/2)^2)*($G$20-$G1530))*$H$1177))+((($D$18+$H$18)/3)*$BF$22)-(((PI()*($C$21/2)^2*(($C$21/2)*$AZ$22))/3)*$H$1177)))</f>
        <v>66340.04206825803</v>
      </c>
      <c r="I1530" s="73">
        <v>35.1</v>
      </c>
      <c r="J1530" s="95">
        <f t="shared" si="192"/>
        <v>72564.556405795578</v>
      </c>
      <c r="K1530" s="62">
        <v>35.1</v>
      </c>
      <c r="L1530" s="96">
        <f>IF($K1530&gt;$G$20,IF('Silo Levels'!$L$30="Pumping",((PI()*((($C$19+$G$20)-$K1530)*($O$20/($O$19/2)))^2*((($O$20+$G$20)-$K1530))/3)*$L$1177)+(((PI()*((($C$19+$G$20)-$K1530)*($O$20/($O$19/2)))^2*(((($C$19+$G$20)-$K1530)*($O$20/($O$19/2)))*$AZ$23))/3)*$L$1177),(((PI()*((($C$19+$G$20)-$K1530)*($O$20/($O$19/2)))^2*((($O$20+$G$20)-$K1530)/3))*$L$1177)-((PI()*((($C$19+$G$20)-$K1530)*($O$20/($O$19/2)))^2*(((($C$19+$G$20)-$K1530)*($O$20/($O$19/2)))*$AZ$23)/3)*$L$1177))),IF('Silo Levels'!$L$30="Pumping",(($D$18*$L$1177)+((PI()*(($C$21/2)^2)*($G$20-$K1530))*$L$1177))+((($D$18+$H$18)/3)*$BF$23)+(((PI()*($C$21/2)^2*(($C$21/2)*$AZ$23))/3)*$L$1177),(($D$18*$L$1177)+((PI()*(($C$21/2)^2)*($G$20-$K1530))*$L$1177))+((($D$18+$H$18)/3)*$BF$23)-(((PI()*($C$21/2)^2*(($C$21/2)*$AZ$23))/3)*$L$1177)))</f>
        <v>68535.316735853339</v>
      </c>
      <c r="M1530" s="73"/>
      <c r="N1530" s="73"/>
      <c r="O1530" s="73"/>
      <c r="P1530" s="73"/>
      <c r="Q1530" s="73"/>
      <c r="R1530" s="73"/>
      <c r="S1530" s="73"/>
      <c r="T1530" s="73"/>
      <c r="U1530" s="73"/>
      <c r="V1530" s="73"/>
      <c r="W1530" s="73"/>
      <c r="X1530" s="73"/>
      <c r="Y1530" s="73"/>
      <c r="Z1530" s="73"/>
      <c r="AA1530" s="73"/>
      <c r="AB1530" s="73"/>
      <c r="AC1530" s="73"/>
      <c r="AD1530" s="73"/>
      <c r="AE1530" s="73"/>
      <c r="AF1530" s="73"/>
      <c r="AG1530" s="73"/>
      <c r="AH1530" s="73"/>
      <c r="AI1530" s="73"/>
      <c r="AJ1530" s="73"/>
    </row>
    <row r="1531" spans="1:36" x14ac:dyDescent="0.3">
      <c r="A1531">
        <v>35.200000000000003</v>
      </c>
      <c r="B1531" s="95">
        <f t="shared" si="190"/>
        <v>68997.036316505692</v>
      </c>
      <c r="C1531" s="62">
        <v>35.200000000000003</v>
      </c>
      <c r="D1531" s="96">
        <f>IF($C1531&gt;$G$20,IF('Silo Levels'!$L$28="Pumping",((PI()*((($C$19+$G$20)-$C1531)*($O$20/($O$19/2)))^2*((($O$20+$G$20)-$C1531))/3)*$D$1177)+(((PI()*((($C$19+$G$20)-$C1531)*($O$20/($O$19/2)))^2*(((($C$19+$G$20)-$C1531)*($O$20/($O$19/2)))*$AZ$21))/3)*$D$1177),(((PI()*((($C$19+$G$20)-$C1531)*($O$20/($O$19/2)))^2*((($O$20+$G$20)-$C1531)/3))*$D$1177)-((PI()*((($C$19+$G$20)-$C1531)*($O$20/($O$19/2)))^2*(((($C$19+$G$20)-$C1531)*($O$20/($O$19/2)))*$AZ$21)/3)*$D$1177))),IF('Silo Levels'!$L$28="Pumping",(($D$18*$D$1177)+((PI()*(($C$21/2)^2)*($G$20-$C1531))*$D$1177))+((($D$18+$H$18)/3)*$BF$21)+(((PI()*($C$21/2)^2*(($C$21/2)*$AZ$21))/3)*$D$1177),(($D$18*$D$1177)+((PI()*(($C$21/2)^2)*($G$20-$C1531))*$D$1177))+((($D$18+$H$18)/3)*$BF$21)-(((PI()*($C$21/2)^2*(($C$21/2)*$AZ$21))/3)*$D$1177)))</f>
        <v>65146.873965227554</v>
      </c>
      <c r="E1531" s="73">
        <v>35.200000000000003</v>
      </c>
      <c r="F1531" s="95">
        <f t="shared" si="191"/>
        <v>69847.144221877417</v>
      </c>
      <c r="G1531" s="62">
        <v>35.200000000000003</v>
      </c>
      <c r="H1531" s="96">
        <f>IF($G1531&gt;$G$20,IF('Silo Levels'!$L$29="Pumping",((PI()*((($C$19+$G$20)-$G1531)*($O$20/($O$19/2)))^2*((($O$20+$G$20)-$G1531))/3)*$H$1177)+(((PI()*((($C$19+$G$20)-$G1531)*($O$20/($O$19/2)))^2*(((($C$19+$G$20)-$G1531)*($O$20/($O$19/2)))*$AZ$22))/3)*$H$1177),(((PI()*((($C$19+$G$20)-$G1531)*($O$20/($O$19/2)))^2*((($O$20+$G$20)-$G1531)/3))*$H$1177)-((PI()*((($C$19+$G$20)-$G1531)*($O$20/($O$19/2)))^2*(((($C$19+$G$20)-$G1531)*($O$20/($O$19/2)))*$AZ$22)/3)*$H$1177))),IF('Silo Levels'!$L$29="Pumping",(($D$18*$H$1177)+((PI()*(($C$21/2)^2)*($G$20-$G1531))*$H$1177))+((($D$18+$H$18)/3)*$BF$22)+(((PI()*($C$21/2)^2*(($C$21/2)*$AZ$22))/3)*$H$1177),(($D$18*$H$1177)+((PI()*(($C$21/2)^2)*($G$20-$G1531))*$H$1177))+((($D$18+$H$18)/3)*$BF$22)-(((PI()*($C$21/2)^2*(($C$21/2)*$AZ$22))/3)*$H$1177)))</f>
        <v>65948.854841208304</v>
      </c>
      <c r="I1531" s="73">
        <v>35.200000000000003</v>
      </c>
      <c r="J1531" s="95">
        <f t="shared" si="192"/>
        <v>72160.228522540041</v>
      </c>
      <c r="K1531" s="62">
        <v>35.200000000000003</v>
      </c>
      <c r="L1531" s="96">
        <f>IF($K1531&gt;$G$20,IF('Silo Levels'!$L$30="Pumping",((PI()*((($C$19+$G$20)-$K1531)*($O$20/($O$19/2)))^2*((($O$20+$G$20)-$K1531))/3)*$L$1177)+(((PI()*((($C$19+$G$20)-$K1531)*($O$20/($O$19/2)))^2*(((($C$19+$G$20)-$K1531)*($O$20/($O$19/2)))*$AZ$23))/3)*$L$1177),(((PI()*((($C$19+$G$20)-$K1531)*($O$20/($O$19/2)))^2*((($O$20+$G$20)-$K1531)/3))*$L$1177)-((PI()*((($C$19+$G$20)-$K1531)*($O$20/($O$19/2)))^2*(((($C$19+$G$20)-$K1531)*($O$20/($O$19/2)))*$AZ$23)/3)*$L$1177))),IF('Silo Levels'!$L$30="Pumping",(($D$18*$L$1177)+((PI()*(($C$21/2)^2)*($G$20-$K1531))*$L$1177))+((($D$18+$H$18)/3)*$BF$23)+(((PI()*($C$21/2)^2*(($C$21/2)*$AZ$23))/3)*$L$1177),(($D$18*$L$1177)+((PI()*(($C$21/2)^2)*($G$20-$K1531))*$L$1177))+((($D$18+$H$18)/3)*$BF$23)-(((PI()*($C$21/2)^2*(($C$21/2)*$AZ$23))/3)*$L$1177)))</f>
        <v>68130.988852597802</v>
      </c>
      <c r="M1531" s="73"/>
      <c r="N1531" s="73"/>
      <c r="O1531" s="73"/>
      <c r="P1531" s="73"/>
      <c r="Q1531" s="73"/>
      <c r="R1531" s="73"/>
      <c r="S1531" s="73"/>
      <c r="T1531" s="73"/>
      <c r="U1531" s="73"/>
      <c r="V1531" s="73"/>
      <c r="W1531" s="73"/>
      <c r="X1531" s="73"/>
      <c r="Y1531" s="73"/>
      <c r="Z1531" s="73"/>
      <c r="AA1531" s="73"/>
      <c r="AB1531" s="73"/>
      <c r="AC1531" s="73"/>
      <c r="AD1531" s="73"/>
      <c r="AE1531" s="73"/>
      <c r="AF1531" s="73"/>
      <c r="AG1531" s="73"/>
      <c r="AH1531" s="73"/>
      <c r="AI1531" s="73"/>
      <c r="AJ1531" s="73"/>
    </row>
    <row r="1532" spans="1:36" x14ac:dyDescent="0.3">
      <c r="A1532">
        <v>35.299999999999997</v>
      </c>
      <c r="B1532" s="95">
        <f t="shared" si="190"/>
        <v>68610.678561394874</v>
      </c>
      <c r="C1532" s="62">
        <v>35.299999999999997</v>
      </c>
      <c r="D1532" s="96">
        <f>IF($C1532&gt;$G$20,IF('Silo Levels'!$L$28="Pumping",((PI()*((($C$19+$G$20)-$C1532)*($O$20/($O$19/2)))^2*((($O$20+$G$20)-$C1532))/3)*$D$1177)+(((PI()*((($C$19+$G$20)-$C1532)*($O$20/($O$19/2)))^2*(((($C$19+$G$20)-$C1532)*($O$20/($O$19/2)))*$AZ$21))/3)*$D$1177),(((PI()*((($C$19+$G$20)-$C1532)*($O$20/($O$19/2)))^2*((($O$20+$G$20)-$C1532)/3))*$D$1177)-((PI()*((($C$19+$G$20)-$C1532)*($O$20/($O$19/2)))^2*(((($C$19+$G$20)-$C1532)*($O$20/($O$19/2)))*$AZ$21)/3)*$D$1177))),IF('Silo Levels'!$L$28="Pumping",(($D$18*$D$1177)+((PI()*(($C$21/2)^2)*($G$20-$C1532))*$D$1177))+((($D$18+$H$18)/3)*$BF$21)+(((PI()*($C$21/2)^2*(($C$21/2)*$AZ$21))/3)*$D$1177),(($D$18*$D$1177)+((PI()*(($C$21/2)^2)*($G$20-$C1532))*$D$1177))+((($D$18+$H$18)/3)*$BF$21)-(((PI()*($C$21/2)^2*(($C$21/2)*$AZ$21))/3)*$D$1177)))</f>
        <v>64760.516210116737</v>
      </c>
      <c r="E1532" s="73">
        <v>35.299999999999997</v>
      </c>
      <c r="F1532" s="95">
        <f t="shared" si="191"/>
        <v>69455.95699482772</v>
      </c>
      <c r="G1532" s="62">
        <v>35.299999999999997</v>
      </c>
      <c r="H1532" s="96">
        <f>IF($G1532&gt;$G$20,IF('Silo Levels'!$L$29="Pumping",((PI()*((($C$19+$G$20)-$G1532)*($O$20/($O$19/2)))^2*((($O$20+$G$20)-$G1532))/3)*$H$1177)+(((PI()*((($C$19+$G$20)-$G1532)*($O$20/($O$19/2)))^2*(((($C$19+$G$20)-$G1532)*($O$20/($O$19/2)))*$AZ$22))/3)*$H$1177),(((PI()*((($C$19+$G$20)-$G1532)*($O$20/($O$19/2)))^2*((($O$20+$G$20)-$G1532)/3))*$H$1177)-((PI()*((($C$19+$G$20)-$G1532)*($O$20/($O$19/2)))^2*(((($C$19+$G$20)-$G1532)*($O$20/($O$19/2)))*$AZ$22)/3)*$H$1177))),IF('Silo Levels'!$L$29="Pumping",(($D$18*$H$1177)+((PI()*(($C$21/2)^2)*($G$20-$G1532))*$H$1177))+((($D$18+$H$18)/3)*$BF$22)+(((PI()*($C$21/2)^2*(($C$21/2)*$AZ$22))/3)*$H$1177),(($D$18*$H$1177)+((PI()*(($C$21/2)^2)*($G$20-$G1532))*$H$1177))+((($D$18+$H$18)/3)*$BF$22)-(((PI()*($C$21/2)^2*(($C$21/2)*$AZ$22))/3)*$H$1177)))</f>
        <v>65557.667614158607</v>
      </c>
      <c r="I1532" s="73">
        <v>35.299999999999997</v>
      </c>
      <c r="J1532" s="95">
        <f t="shared" si="192"/>
        <v>71755.900639284533</v>
      </c>
      <c r="K1532" s="62">
        <v>35.299999999999997</v>
      </c>
      <c r="L1532" s="96">
        <f>IF($K1532&gt;$G$20,IF('Silo Levels'!$L$30="Pumping",((PI()*((($C$19+$G$20)-$K1532)*($O$20/($O$19/2)))^2*((($O$20+$G$20)-$K1532))/3)*$L$1177)+(((PI()*((($C$19+$G$20)-$K1532)*($O$20/($O$19/2)))^2*(((($C$19+$G$20)-$K1532)*($O$20/($O$19/2)))*$AZ$23))/3)*$L$1177),(((PI()*((($C$19+$G$20)-$K1532)*($O$20/($O$19/2)))^2*((($O$20+$G$20)-$K1532)/3))*$L$1177)-((PI()*((($C$19+$G$20)-$K1532)*($O$20/($O$19/2)))^2*(((($C$19+$G$20)-$K1532)*($O$20/($O$19/2)))*$AZ$23)/3)*$L$1177))),IF('Silo Levels'!$L$30="Pumping",(($D$18*$L$1177)+((PI()*(($C$21/2)^2)*($G$20-$K1532))*$L$1177))+((($D$18+$H$18)/3)*$BF$23)+(((PI()*($C$21/2)^2*(($C$21/2)*$AZ$23))/3)*$L$1177),(($D$18*$L$1177)+((PI()*(($C$21/2)^2)*($G$20-$K1532))*$L$1177))+((($D$18+$H$18)/3)*$BF$23)-(((PI()*($C$21/2)^2*(($C$21/2)*$AZ$23))/3)*$L$1177)))</f>
        <v>67726.660969342294</v>
      </c>
      <c r="M1532" s="73"/>
      <c r="N1532" s="73"/>
      <c r="O1532" s="73"/>
      <c r="P1532" s="73"/>
      <c r="Q1532" s="73"/>
      <c r="R1532" s="73"/>
      <c r="S1532" s="73"/>
      <c r="T1532" s="73"/>
      <c r="U1532" s="73"/>
      <c r="V1532" s="73"/>
      <c r="W1532" s="73"/>
      <c r="X1532" s="73"/>
      <c r="Y1532" s="73"/>
      <c r="Z1532" s="73"/>
      <c r="AA1532" s="73"/>
      <c r="AB1532" s="73"/>
      <c r="AC1532" s="73"/>
      <c r="AD1532" s="73"/>
      <c r="AE1532" s="73"/>
      <c r="AF1532" s="73"/>
      <c r="AG1532" s="73"/>
      <c r="AH1532" s="73"/>
      <c r="AI1532" s="73"/>
      <c r="AJ1532" s="73"/>
    </row>
    <row r="1533" spans="1:36" x14ac:dyDescent="0.3">
      <c r="A1533">
        <v>35.4</v>
      </c>
      <c r="B1533" s="95">
        <f t="shared" si="190"/>
        <v>68224.320806284028</v>
      </c>
      <c r="C1533" s="62">
        <v>35.4</v>
      </c>
      <c r="D1533" s="96">
        <f>IF($C1533&gt;$G$20,IF('Silo Levels'!$L$28="Pumping",((PI()*((($C$19+$G$20)-$C1533)*($O$20/($O$19/2)))^2*((($O$20+$G$20)-$C1533))/3)*$D$1177)+(((PI()*((($C$19+$G$20)-$C1533)*($O$20/($O$19/2)))^2*(((($C$19+$G$20)-$C1533)*($O$20/($O$19/2)))*$AZ$21))/3)*$D$1177),(((PI()*((($C$19+$G$20)-$C1533)*($O$20/($O$19/2)))^2*((($O$20+$G$20)-$C1533)/3))*$D$1177)-((PI()*((($C$19+$G$20)-$C1533)*($O$20/($O$19/2)))^2*(((($C$19+$G$20)-$C1533)*($O$20/($O$19/2)))*$AZ$21)/3)*$D$1177))),IF('Silo Levels'!$L$28="Pumping",(($D$18*$D$1177)+((PI()*(($C$21/2)^2)*($G$20-$C1533))*$D$1177))+((($D$18+$H$18)/3)*$BF$21)+(((PI()*($C$21/2)^2*(($C$21/2)*$AZ$21))/3)*$D$1177),(($D$18*$D$1177)+((PI()*(($C$21/2)^2)*($G$20-$C1533))*$D$1177))+((($D$18+$H$18)/3)*$BF$21)-(((PI()*($C$21/2)^2*(($C$21/2)*$AZ$21))/3)*$D$1177)))</f>
        <v>64374.158455005891</v>
      </c>
      <c r="E1533" s="73">
        <v>35.4</v>
      </c>
      <c r="F1533" s="95">
        <f t="shared" si="191"/>
        <v>69064.76976777798</v>
      </c>
      <c r="G1533" s="62">
        <v>35.4</v>
      </c>
      <c r="H1533" s="96">
        <f>IF($G1533&gt;$G$20,IF('Silo Levels'!$L$29="Pumping",((PI()*((($C$19+$G$20)-$G1533)*($O$20/($O$19/2)))^2*((($O$20+$G$20)-$G1533))/3)*$H$1177)+(((PI()*((($C$19+$G$20)-$G1533)*($O$20/($O$19/2)))^2*(((($C$19+$G$20)-$G1533)*($O$20/($O$19/2)))*$AZ$22))/3)*$H$1177),(((PI()*((($C$19+$G$20)-$G1533)*($O$20/($O$19/2)))^2*((($O$20+$G$20)-$G1533)/3))*$H$1177)-((PI()*((($C$19+$G$20)-$G1533)*($O$20/($O$19/2)))^2*(((($C$19+$G$20)-$G1533)*($O$20/($O$19/2)))*$AZ$22)/3)*$H$1177))),IF('Silo Levels'!$L$29="Pumping",(($D$18*$H$1177)+((PI()*(($C$21/2)^2)*($G$20-$G1533))*$H$1177))+((($D$18+$H$18)/3)*$BF$22)+(((PI()*($C$21/2)^2*(($C$21/2)*$AZ$22))/3)*$H$1177),(($D$18*$H$1177)+((PI()*(($C$21/2)^2)*($G$20-$G1533))*$H$1177))+((($D$18+$H$18)/3)*$BF$22)-(((PI()*($C$21/2)^2*(($C$21/2)*$AZ$22))/3)*$H$1177)))</f>
        <v>65166.480387108866</v>
      </c>
      <c r="I1533" s="73">
        <v>35.4</v>
      </c>
      <c r="J1533" s="95">
        <f t="shared" si="192"/>
        <v>71351.572756028996</v>
      </c>
      <c r="K1533" s="62">
        <v>35.4</v>
      </c>
      <c r="L1533" s="96">
        <f>IF($K1533&gt;$G$20,IF('Silo Levels'!$L$30="Pumping",((PI()*((($C$19+$G$20)-$K1533)*($O$20/($O$19/2)))^2*((($O$20+$G$20)-$K1533))/3)*$L$1177)+(((PI()*((($C$19+$G$20)-$K1533)*($O$20/($O$19/2)))^2*(((($C$19+$G$20)-$K1533)*($O$20/($O$19/2)))*$AZ$23))/3)*$L$1177),(((PI()*((($C$19+$G$20)-$K1533)*($O$20/($O$19/2)))^2*((($O$20+$G$20)-$K1533)/3))*$L$1177)-((PI()*((($C$19+$G$20)-$K1533)*($O$20/($O$19/2)))^2*(((($C$19+$G$20)-$K1533)*($O$20/($O$19/2)))*$AZ$23)/3)*$L$1177))),IF('Silo Levels'!$L$30="Pumping",(($D$18*$L$1177)+((PI()*(($C$21/2)^2)*($G$20-$K1533))*$L$1177))+((($D$18+$H$18)/3)*$BF$23)+(((PI()*($C$21/2)^2*(($C$21/2)*$AZ$23))/3)*$L$1177),(($D$18*$L$1177)+((PI()*(($C$21/2)^2)*($G$20-$K1533))*$L$1177))+((($D$18+$H$18)/3)*$BF$23)-(((PI()*($C$21/2)^2*(($C$21/2)*$AZ$23))/3)*$L$1177)))</f>
        <v>67322.333086086757</v>
      </c>
      <c r="M1533" s="73"/>
      <c r="N1533" s="73"/>
      <c r="O1533" s="73"/>
      <c r="P1533" s="73"/>
      <c r="Q1533" s="73"/>
      <c r="R1533" s="73"/>
      <c r="S1533" s="73"/>
      <c r="T1533" s="73"/>
      <c r="U1533" s="73"/>
      <c r="V1533" s="73"/>
      <c r="W1533" s="73"/>
      <c r="X1533" s="73"/>
      <c r="Y1533" s="73"/>
      <c r="Z1533" s="73"/>
      <c r="AA1533" s="73"/>
      <c r="AB1533" s="73"/>
      <c r="AC1533" s="73"/>
      <c r="AD1533" s="73"/>
      <c r="AE1533" s="73"/>
      <c r="AF1533" s="73"/>
      <c r="AG1533" s="73"/>
      <c r="AH1533" s="73"/>
      <c r="AI1533" s="73"/>
      <c r="AJ1533" s="73"/>
    </row>
    <row r="1534" spans="1:36" x14ac:dyDescent="0.3">
      <c r="A1534">
        <v>35.5</v>
      </c>
      <c r="B1534" s="95">
        <f t="shared" si="190"/>
        <v>67837.963051173196</v>
      </c>
      <c r="C1534" s="62">
        <v>35.5</v>
      </c>
      <c r="D1534" s="96">
        <f>IF($C1534&gt;$G$20,IF('Silo Levels'!$L$28="Pumping",((PI()*((($C$19+$G$20)-$C1534)*($O$20/($O$19/2)))^2*((($O$20+$G$20)-$C1534))/3)*$D$1177)+(((PI()*((($C$19+$G$20)-$C1534)*($O$20/($O$19/2)))^2*(((($C$19+$G$20)-$C1534)*($O$20/($O$19/2)))*$AZ$21))/3)*$D$1177),(((PI()*((($C$19+$G$20)-$C1534)*($O$20/($O$19/2)))^2*((($O$20+$G$20)-$C1534)/3))*$D$1177)-((PI()*((($C$19+$G$20)-$C1534)*($O$20/($O$19/2)))^2*(((($C$19+$G$20)-$C1534)*($O$20/($O$19/2)))*$AZ$21)/3)*$D$1177))),IF('Silo Levels'!$L$28="Pumping",(($D$18*$D$1177)+((PI()*(($C$21/2)^2)*($G$20-$C1534))*$D$1177))+((($D$18+$H$18)/3)*$BF$21)+(((PI()*($C$21/2)^2*(($C$21/2)*$AZ$21))/3)*$D$1177),(($D$18*$D$1177)+((PI()*(($C$21/2)^2)*($G$20-$C1534))*$D$1177))+((($D$18+$H$18)/3)*$BF$21)-(((PI()*($C$21/2)^2*(($C$21/2)*$AZ$21))/3)*$D$1177)))</f>
        <v>63987.800699895059</v>
      </c>
      <c r="E1534" s="73">
        <v>35.5</v>
      </c>
      <c r="F1534" s="95">
        <f t="shared" si="191"/>
        <v>68673.582540728268</v>
      </c>
      <c r="G1534" s="62">
        <v>35.5</v>
      </c>
      <c r="H1534" s="96">
        <f>IF($G1534&gt;$G$20,IF('Silo Levels'!$L$29="Pumping",((PI()*((($C$19+$G$20)-$G1534)*($O$20/($O$19/2)))^2*((($O$20+$G$20)-$G1534))/3)*$H$1177)+(((PI()*((($C$19+$G$20)-$G1534)*($O$20/($O$19/2)))^2*(((($C$19+$G$20)-$G1534)*($O$20/($O$19/2)))*$AZ$22))/3)*$H$1177),(((PI()*((($C$19+$G$20)-$G1534)*($O$20/($O$19/2)))^2*((($O$20+$G$20)-$G1534)/3))*$H$1177)-((PI()*((($C$19+$G$20)-$G1534)*($O$20/($O$19/2)))^2*(((($C$19+$G$20)-$G1534)*($O$20/($O$19/2)))*$AZ$22)/3)*$H$1177))),IF('Silo Levels'!$L$29="Pumping",(($D$18*$H$1177)+((PI()*(($C$21/2)^2)*($G$20-$G1534))*$H$1177))+((($D$18+$H$18)/3)*$BF$22)+(((PI()*($C$21/2)^2*(($C$21/2)*$AZ$22))/3)*$H$1177),(($D$18*$H$1177)+((PI()*(($C$21/2)^2)*($G$20-$G1534))*$H$1177))+((($D$18+$H$18)/3)*$BF$22)-(((PI()*($C$21/2)^2*(($C$21/2)*$AZ$22))/3)*$H$1177)))</f>
        <v>64775.293160059155</v>
      </c>
      <c r="I1534" s="73">
        <v>35.5</v>
      </c>
      <c r="J1534" s="95">
        <f t="shared" si="192"/>
        <v>70947.244872773459</v>
      </c>
      <c r="K1534" s="62">
        <v>35.5</v>
      </c>
      <c r="L1534" s="96">
        <f>IF($K1534&gt;$G$20,IF('Silo Levels'!$L$30="Pumping",((PI()*((($C$19+$G$20)-$K1534)*($O$20/($O$19/2)))^2*((($O$20+$G$20)-$K1534))/3)*$L$1177)+(((PI()*((($C$19+$G$20)-$K1534)*($O$20/($O$19/2)))^2*(((($C$19+$G$20)-$K1534)*($O$20/($O$19/2)))*$AZ$23))/3)*$L$1177),(((PI()*((($C$19+$G$20)-$K1534)*($O$20/($O$19/2)))^2*((($O$20+$G$20)-$K1534)/3))*$L$1177)-((PI()*((($C$19+$G$20)-$K1534)*($O$20/($O$19/2)))^2*(((($C$19+$G$20)-$K1534)*($O$20/($O$19/2)))*$AZ$23)/3)*$L$1177))),IF('Silo Levels'!$L$30="Pumping",(($D$18*$L$1177)+((PI()*(($C$21/2)^2)*($G$20-$K1534))*$L$1177))+((($D$18+$H$18)/3)*$BF$23)+(((PI()*($C$21/2)^2*(($C$21/2)*$AZ$23))/3)*$L$1177),(($D$18*$L$1177)+((PI()*(($C$21/2)^2)*($G$20-$K1534))*$L$1177))+((($D$18+$H$18)/3)*$BF$23)-(((PI()*($C$21/2)^2*(($C$21/2)*$AZ$23))/3)*$L$1177)))</f>
        <v>66918.00520283122</v>
      </c>
      <c r="M1534" s="73"/>
      <c r="N1534" s="73"/>
      <c r="O1534" s="73"/>
      <c r="P1534" s="73"/>
      <c r="Q1534" s="73"/>
      <c r="R1534" s="73"/>
      <c r="S1534" s="73"/>
      <c r="T1534" s="73"/>
      <c r="U1534" s="73"/>
      <c r="V1534" s="73"/>
      <c r="W1534" s="73"/>
      <c r="X1534" s="73"/>
      <c r="Y1534" s="73"/>
      <c r="Z1534" s="73"/>
      <c r="AA1534" s="73"/>
      <c r="AB1534" s="73"/>
      <c r="AC1534" s="73"/>
      <c r="AD1534" s="73"/>
      <c r="AE1534" s="73"/>
      <c r="AF1534" s="73"/>
      <c r="AG1534" s="73"/>
      <c r="AH1534" s="73"/>
      <c r="AI1534" s="73"/>
      <c r="AJ1534" s="73"/>
    </row>
    <row r="1535" spans="1:36" x14ac:dyDescent="0.3">
      <c r="A1535">
        <v>35.6</v>
      </c>
      <c r="B1535" s="95">
        <f t="shared" si="190"/>
        <v>67451.605296062349</v>
      </c>
      <c r="C1535" s="62">
        <v>35.6</v>
      </c>
      <c r="D1535" s="96">
        <f>IF($C1535&gt;$G$20,IF('Silo Levels'!$L$28="Pumping",((PI()*((($C$19+$G$20)-$C1535)*($O$20/($O$19/2)))^2*((($O$20+$G$20)-$C1535))/3)*$D$1177)+(((PI()*((($C$19+$G$20)-$C1535)*($O$20/($O$19/2)))^2*(((($C$19+$G$20)-$C1535)*($O$20/($O$19/2)))*$AZ$21))/3)*$D$1177),(((PI()*((($C$19+$G$20)-$C1535)*($O$20/($O$19/2)))^2*((($O$20+$G$20)-$C1535)/3))*$D$1177)-((PI()*((($C$19+$G$20)-$C1535)*($O$20/($O$19/2)))^2*(((($C$19+$G$20)-$C1535)*($O$20/($O$19/2)))*$AZ$21)/3)*$D$1177))),IF('Silo Levels'!$L$28="Pumping",(($D$18*$D$1177)+((PI()*(($C$21/2)^2)*($G$20-$C1535))*$D$1177))+((($D$18+$H$18)/3)*$BF$21)+(((PI()*($C$21/2)^2*(($C$21/2)*$AZ$21))/3)*$D$1177),(($D$18*$D$1177)+((PI()*(($C$21/2)^2)*($G$20-$C1535))*$D$1177))+((($D$18+$H$18)/3)*$BF$21)-(((PI()*($C$21/2)^2*(($C$21/2)*$AZ$21))/3)*$D$1177)))</f>
        <v>63601.442944784212</v>
      </c>
      <c r="E1535" s="73">
        <v>35.6</v>
      </c>
      <c r="F1535" s="95">
        <f t="shared" si="191"/>
        <v>68282.395313678528</v>
      </c>
      <c r="G1535" s="62">
        <v>35.6</v>
      </c>
      <c r="H1535" s="96">
        <f>IF($G1535&gt;$G$20,IF('Silo Levels'!$L$29="Pumping",((PI()*((($C$19+$G$20)-$G1535)*($O$20/($O$19/2)))^2*((($O$20+$G$20)-$G1535))/3)*$H$1177)+(((PI()*((($C$19+$G$20)-$G1535)*($O$20/($O$19/2)))^2*(((($C$19+$G$20)-$G1535)*($O$20/($O$19/2)))*$AZ$22))/3)*$H$1177),(((PI()*((($C$19+$G$20)-$G1535)*($O$20/($O$19/2)))^2*((($O$20+$G$20)-$G1535)/3))*$H$1177)-((PI()*((($C$19+$G$20)-$G1535)*($O$20/($O$19/2)))^2*(((($C$19+$G$20)-$G1535)*($O$20/($O$19/2)))*$AZ$22)/3)*$H$1177))),IF('Silo Levels'!$L$29="Pumping",(($D$18*$H$1177)+((PI()*(($C$21/2)^2)*($G$20-$G1535))*$H$1177))+((($D$18+$H$18)/3)*$BF$22)+(((PI()*($C$21/2)^2*(($C$21/2)*$AZ$22))/3)*$H$1177),(($D$18*$H$1177)+((PI()*(($C$21/2)^2)*($G$20-$G1535))*$H$1177))+((($D$18+$H$18)/3)*$BF$22)-(((PI()*($C$21/2)^2*(($C$21/2)*$AZ$22))/3)*$H$1177)))</f>
        <v>64384.105933009414</v>
      </c>
      <c r="I1535" s="73">
        <v>35.6</v>
      </c>
      <c r="J1535" s="95">
        <f t="shared" si="192"/>
        <v>70542.916989517922</v>
      </c>
      <c r="K1535" s="62">
        <v>35.6</v>
      </c>
      <c r="L1535" s="96">
        <f>IF($K1535&gt;$G$20,IF('Silo Levels'!$L$30="Pumping",((PI()*((($C$19+$G$20)-$K1535)*($O$20/($O$19/2)))^2*((($O$20+$G$20)-$K1535))/3)*$L$1177)+(((PI()*((($C$19+$G$20)-$K1535)*($O$20/($O$19/2)))^2*(((($C$19+$G$20)-$K1535)*($O$20/($O$19/2)))*$AZ$23))/3)*$L$1177),(((PI()*((($C$19+$G$20)-$K1535)*($O$20/($O$19/2)))^2*((($O$20+$G$20)-$K1535)/3))*$L$1177)-((PI()*((($C$19+$G$20)-$K1535)*($O$20/($O$19/2)))^2*(((($C$19+$G$20)-$K1535)*($O$20/($O$19/2)))*$AZ$23)/3)*$L$1177))),IF('Silo Levels'!$L$30="Pumping",(($D$18*$L$1177)+((PI()*(($C$21/2)^2)*($G$20-$K1535))*$L$1177))+((($D$18+$H$18)/3)*$BF$23)+(((PI()*($C$21/2)^2*(($C$21/2)*$AZ$23))/3)*$L$1177),(($D$18*$L$1177)+((PI()*(($C$21/2)^2)*($G$20-$K1535))*$L$1177))+((($D$18+$H$18)/3)*$BF$23)-(((PI()*($C$21/2)^2*(($C$21/2)*$AZ$23))/3)*$L$1177)))</f>
        <v>66513.677319575683</v>
      </c>
      <c r="M1535" s="73"/>
      <c r="N1535" s="73"/>
      <c r="O1535" s="73"/>
      <c r="P1535" s="73"/>
      <c r="Q1535" s="73"/>
      <c r="R1535" s="73"/>
      <c r="S1535" s="73"/>
      <c r="T1535" s="73"/>
      <c r="U1535" s="73"/>
      <c r="V1535" s="73"/>
      <c r="W1535" s="73"/>
      <c r="X1535" s="73"/>
      <c r="Y1535" s="73"/>
      <c r="Z1535" s="73"/>
      <c r="AA1535" s="73"/>
      <c r="AB1535" s="73"/>
      <c r="AC1535" s="73"/>
      <c r="AD1535" s="73"/>
      <c r="AE1535" s="73"/>
      <c r="AF1535" s="73"/>
      <c r="AG1535" s="73"/>
      <c r="AH1535" s="73"/>
      <c r="AI1535" s="73"/>
      <c r="AJ1535" s="73"/>
    </row>
    <row r="1536" spans="1:36" x14ac:dyDescent="0.3">
      <c r="A1536">
        <v>35.700000000000003</v>
      </c>
      <c r="B1536" s="95">
        <f t="shared" si="190"/>
        <v>67065.247540951503</v>
      </c>
      <c r="C1536" s="62">
        <v>35.700000000000003</v>
      </c>
      <c r="D1536" s="96">
        <f>IF($C1536&gt;$G$20,IF('Silo Levels'!$L$28="Pumping",((PI()*((($C$19+$G$20)-$C1536)*($O$20/($O$19/2)))^2*((($O$20+$G$20)-$C1536))/3)*$D$1177)+(((PI()*((($C$19+$G$20)-$C1536)*($O$20/($O$19/2)))^2*(((($C$19+$G$20)-$C1536)*($O$20/($O$19/2)))*$AZ$21))/3)*$D$1177),(((PI()*((($C$19+$G$20)-$C1536)*($O$20/($O$19/2)))^2*((($O$20+$G$20)-$C1536)/3))*$D$1177)-((PI()*((($C$19+$G$20)-$C1536)*($O$20/($O$19/2)))^2*(((($C$19+$G$20)-$C1536)*($O$20/($O$19/2)))*$AZ$21)/3)*$D$1177))),IF('Silo Levels'!$L$28="Pumping",(($D$18*$D$1177)+((PI()*(($C$21/2)^2)*($G$20-$C1536))*$D$1177))+((($D$18+$H$18)/3)*$BF$21)+(((PI()*($C$21/2)^2*(($C$21/2)*$AZ$21))/3)*$D$1177),(($D$18*$D$1177)+((PI()*(($C$21/2)^2)*($G$20-$C1536))*$D$1177))+((($D$18+$H$18)/3)*$BF$21)-(((PI()*($C$21/2)^2*(($C$21/2)*$AZ$21))/3)*$D$1177)))</f>
        <v>63215.085189673366</v>
      </c>
      <c r="E1536" s="73">
        <v>35.700000000000003</v>
      </c>
      <c r="F1536" s="95">
        <f t="shared" si="191"/>
        <v>67891.208086628802</v>
      </c>
      <c r="G1536" s="62">
        <v>35.700000000000003</v>
      </c>
      <c r="H1536" s="96">
        <f>IF($G1536&gt;$G$20,IF('Silo Levels'!$L$29="Pumping",((PI()*((($C$19+$G$20)-$G1536)*($O$20/($O$19/2)))^2*((($O$20+$G$20)-$G1536))/3)*$H$1177)+(((PI()*((($C$19+$G$20)-$G1536)*($O$20/($O$19/2)))^2*(((($C$19+$G$20)-$G1536)*($O$20/($O$19/2)))*$AZ$22))/3)*$H$1177),(((PI()*((($C$19+$G$20)-$G1536)*($O$20/($O$19/2)))^2*((($O$20+$G$20)-$G1536)/3))*$H$1177)-((PI()*((($C$19+$G$20)-$G1536)*($O$20/($O$19/2)))^2*(((($C$19+$G$20)-$G1536)*($O$20/($O$19/2)))*$AZ$22)/3)*$H$1177))),IF('Silo Levels'!$L$29="Pumping",(($D$18*$H$1177)+((PI()*(($C$21/2)^2)*($G$20-$G1536))*$H$1177))+((($D$18+$H$18)/3)*$BF$22)+(((PI()*($C$21/2)^2*(($C$21/2)*$AZ$22))/3)*$H$1177),(($D$18*$H$1177)+((PI()*(($C$21/2)^2)*($G$20-$G1536))*$H$1177))+((($D$18+$H$18)/3)*$BF$22)-(((PI()*($C$21/2)^2*(($C$21/2)*$AZ$22))/3)*$H$1177)))</f>
        <v>63992.918705959688</v>
      </c>
      <c r="I1536" s="73">
        <v>35.700000000000003</v>
      </c>
      <c r="J1536" s="95">
        <f t="shared" si="192"/>
        <v>70138.5891062624</v>
      </c>
      <c r="K1536" s="62">
        <v>35.700000000000003</v>
      </c>
      <c r="L1536" s="96">
        <f>IF($K1536&gt;$G$20,IF('Silo Levels'!$L$30="Pumping",((PI()*((($C$19+$G$20)-$K1536)*($O$20/($O$19/2)))^2*((($O$20+$G$20)-$K1536))/3)*$L$1177)+(((PI()*((($C$19+$G$20)-$K1536)*($O$20/($O$19/2)))^2*(((($C$19+$G$20)-$K1536)*($O$20/($O$19/2)))*$AZ$23))/3)*$L$1177),(((PI()*((($C$19+$G$20)-$K1536)*($O$20/($O$19/2)))^2*((($O$20+$G$20)-$K1536)/3))*$L$1177)-((PI()*((($C$19+$G$20)-$K1536)*($O$20/($O$19/2)))^2*(((($C$19+$G$20)-$K1536)*($O$20/($O$19/2)))*$AZ$23)/3)*$L$1177))),IF('Silo Levels'!$L$30="Pumping",(($D$18*$L$1177)+((PI()*(($C$21/2)^2)*($G$20-$K1536))*$L$1177))+((($D$18+$H$18)/3)*$BF$23)+(((PI()*($C$21/2)^2*(($C$21/2)*$AZ$23))/3)*$L$1177),(($D$18*$L$1177)+((PI()*(($C$21/2)^2)*($G$20-$K1536))*$L$1177))+((($D$18+$H$18)/3)*$BF$23)-(((PI()*($C$21/2)^2*(($C$21/2)*$AZ$23))/3)*$L$1177)))</f>
        <v>66109.349436320161</v>
      </c>
      <c r="M1536" s="73"/>
      <c r="N1536" s="73"/>
      <c r="O1536" s="73"/>
      <c r="P1536" s="73"/>
      <c r="Q1536" s="73"/>
      <c r="R1536" s="73"/>
      <c r="S1536" s="73"/>
      <c r="T1536" s="73"/>
      <c r="U1536" s="73"/>
      <c r="V1536" s="73"/>
      <c r="W1536" s="73"/>
      <c r="X1536" s="73"/>
      <c r="Y1536" s="73"/>
      <c r="Z1536" s="73"/>
      <c r="AA1536" s="73"/>
      <c r="AB1536" s="73"/>
      <c r="AC1536" s="73"/>
      <c r="AD1536" s="73"/>
      <c r="AE1536" s="73"/>
      <c r="AF1536" s="73"/>
      <c r="AG1536" s="73"/>
      <c r="AH1536" s="73"/>
      <c r="AI1536" s="73"/>
      <c r="AJ1536" s="73"/>
    </row>
    <row r="1537" spans="1:36" x14ac:dyDescent="0.3">
      <c r="A1537">
        <v>35.799999999999997</v>
      </c>
      <c r="B1537" s="95">
        <f t="shared" si="190"/>
        <v>66678.889785840685</v>
      </c>
      <c r="C1537" s="62">
        <v>35.799999999999997</v>
      </c>
      <c r="D1537" s="96">
        <f>IF($C1537&gt;$G$20,IF('Silo Levels'!$L$28="Pumping",((PI()*((($C$19+$G$20)-$C1537)*($O$20/($O$19/2)))^2*((($O$20+$G$20)-$C1537))/3)*$D$1177)+(((PI()*((($C$19+$G$20)-$C1537)*($O$20/($O$19/2)))^2*(((($C$19+$G$20)-$C1537)*($O$20/($O$19/2)))*$AZ$21))/3)*$D$1177),(((PI()*((($C$19+$G$20)-$C1537)*($O$20/($O$19/2)))^2*((($O$20+$G$20)-$C1537)/3))*$D$1177)-((PI()*((($C$19+$G$20)-$C1537)*($O$20/($O$19/2)))^2*(((($C$19+$G$20)-$C1537)*($O$20/($O$19/2)))*$AZ$21)/3)*$D$1177))),IF('Silo Levels'!$L$28="Pumping",(($D$18*$D$1177)+((PI()*(($C$21/2)^2)*($G$20-$C1537))*$D$1177))+((($D$18+$H$18)/3)*$BF$21)+(((PI()*($C$21/2)^2*(($C$21/2)*$AZ$21))/3)*$D$1177),(($D$18*$D$1177)+((PI()*(($C$21/2)^2)*($G$20-$C1537))*$D$1177))+((($D$18+$H$18)/3)*$BF$21)-(((PI()*($C$21/2)^2*(($C$21/2)*$AZ$21))/3)*$D$1177)))</f>
        <v>62828.727434562548</v>
      </c>
      <c r="E1537" s="73">
        <v>35.799999999999997</v>
      </c>
      <c r="F1537" s="95">
        <f t="shared" si="191"/>
        <v>67500.020859579105</v>
      </c>
      <c r="G1537" s="62">
        <v>35.799999999999997</v>
      </c>
      <c r="H1537" s="96">
        <f>IF($G1537&gt;$G$20,IF('Silo Levels'!$L$29="Pumping",((PI()*((($C$19+$G$20)-$G1537)*($O$20/($O$19/2)))^2*((($O$20+$G$20)-$G1537))/3)*$H$1177)+(((PI()*((($C$19+$G$20)-$G1537)*($O$20/($O$19/2)))^2*(((($C$19+$G$20)-$G1537)*($O$20/($O$19/2)))*$AZ$22))/3)*$H$1177),(((PI()*((($C$19+$G$20)-$G1537)*($O$20/($O$19/2)))^2*((($O$20+$G$20)-$G1537)/3))*$H$1177)-((PI()*((($C$19+$G$20)-$G1537)*($O$20/($O$19/2)))^2*(((($C$19+$G$20)-$G1537)*($O$20/($O$19/2)))*$AZ$22)/3)*$H$1177))),IF('Silo Levels'!$L$29="Pumping",(($D$18*$H$1177)+((PI()*(($C$21/2)^2)*($G$20-$G1537))*$H$1177))+((($D$18+$H$18)/3)*$BF$22)+(((PI()*($C$21/2)^2*(($C$21/2)*$AZ$22))/3)*$H$1177),(($D$18*$H$1177)+((PI()*(($C$21/2)^2)*($G$20-$G1537))*$H$1177))+((($D$18+$H$18)/3)*$BF$22)-(((PI()*($C$21/2)^2*(($C$21/2)*$AZ$22))/3)*$H$1177)))</f>
        <v>63601.731478909991</v>
      </c>
      <c r="I1537" s="73">
        <v>35.799999999999997</v>
      </c>
      <c r="J1537" s="95">
        <f t="shared" si="192"/>
        <v>69734.261223006892</v>
      </c>
      <c r="K1537" s="62">
        <v>35.799999999999997</v>
      </c>
      <c r="L1537" s="96">
        <f>IF($K1537&gt;$G$20,IF('Silo Levels'!$L$30="Pumping",((PI()*((($C$19+$G$20)-$K1537)*($O$20/($O$19/2)))^2*((($O$20+$G$20)-$K1537))/3)*$L$1177)+(((PI()*((($C$19+$G$20)-$K1537)*($O$20/($O$19/2)))^2*(((($C$19+$G$20)-$K1537)*($O$20/($O$19/2)))*$AZ$23))/3)*$L$1177),(((PI()*((($C$19+$G$20)-$K1537)*($O$20/($O$19/2)))^2*((($O$20+$G$20)-$K1537)/3))*$L$1177)-((PI()*((($C$19+$G$20)-$K1537)*($O$20/($O$19/2)))^2*(((($C$19+$G$20)-$K1537)*($O$20/($O$19/2)))*$AZ$23)/3)*$L$1177))),IF('Silo Levels'!$L$30="Pumping",(($D$18*$L$1177)+((PI()*(($C$21/2)^2)*($G$20-$K1537))*$L$1177))+((($D$18+$H$18)/3)*$BF$23)+(((PI()*($C$21/2)^2*(($C$21/2)*$AZ$23))/3)*$L$1177),(($D$18*$L$1177)+((PI()*(($C$21/2)^2)*($G$20-$K1537))*$L$1177))+((($D$18+$H$18)/3)*$BF$23)-(((PI()*($C$21/2)^2*(($C$21/2)*$AZ$23))/3)*$L$1177)))</f>
        <v>65705.021553064653</v>
      </c>
      <c r="M1537" s="73"/>
      <c r="N1537" s="73"/>
      <c r="O1537" s="73"/>
      <c r="P1537" s="73"/>
      <c r="Q1537" s="73"/>
      <c r="R1537" s="73"/>
      <c r="S1537" s="73"/>
      <c r="T1537" s="73"/>
      <c r="U1537" s="73"/>
      <c r="V1537" s="73"/>
      <c r="W1537" s="73"/>
      <c r="X1537" s="73"/>
      <c r="Y1537" s="73"/>
      <c r="Z1537" s="73"/>
      <c r="AA1537" s="73"/>
      <c r="AB1537" s="73"/>
      <c r="AC1537" s="73"/>
      <c r="AD1537" s="73"/>
      <c r="AE1537" s="73"/>
      <c r="AF1537" s="73"/>
      <c r="AG1537" s="73"/>
      <c r="AH1537" s="73"/>
      <c r="AI1537" s="73"/>
      <c r="AJ1537" s="73"/>
    </row>
    <row r="1538" spans="1:36" x14ac:dyDescent="0.3">
      <c r="A1538">
        <v>35.9</v>
      </c>
      <c r="B1538" s="95">
        <f t="shared" si="190"/>
        <v>66292.532030729839</v>
      </c>
      <c r="C1538" s="62">
        <v>35.9</v>
      </c>
      <c r="D1538" s="96">
        <f>IF($C1538&gt;$G$20,IF('Silo Levels'!$L$28="Pumping",((PI()*((($C$19+$G$20)-$C1538)*($O$20/($O$19/2)))^2*((($O$20+$G$20)-$C1538))/3)*$D$1177)+(((PI()*((($C$19+$G$20)-$C1538)*($O$20/($O$19/2)))^2*(((($C$19+$G$20)-$C1538)*($O$20/($O$19/2)))*$AZ$21))/3)*$D$1177),(((PI()*((($C$19+$G$20)-$C1538)*($O$20/($O$19/2)))^2*((($O$20+$G$20)-$C1538)/3))*$D$1177)-((PI()*((($C$19+$G$20)-$C1538)*($O$20/($O$19/2)))^2*(((($C$19+$G$20)-$C1538)*($O$20/($O$19/2)))*$AZ$21)/3)*$D$1177))),IF('Silo Levels'!$L$28="Pumping",(($D$18*$D$1177)+((PI()*(($C$21/2)^2)*($G$20-$C1538))*$D$1177))+((($D$18+$H$18)/3)*$BF$21)+(((PI()*($C$21/2)^2*(($C$21/2)*$AZ$21))/3)*$D$1177),(($D$18*$D$1177)+((PI()*(($C$21/2)^2)*($G$20-$C1538))*$D$1177))+((($D$18+$H$18)/3)*$BF$21)-(((PI()*($C$21/2)^2*(($C$21/2)*$AZ$21))/3)*$D$1177)))</f>
        <v>62442.369679451702</v>
      </c>
      <c r="E1538" s="73">
        <v>35.9</v>
      </c>
      <c r="F1538" s="95">
        <f t="shared" si="191"/>
        <v>67108.833632529379</v>
      </c>
      <c r="G1538" s="62">
        <v>35.9</v>
      </c>
      <c r="H1538" s="96">
        <f>IF($G1538&gt;$G$20,IF('Silo Levels'!$L$29="Pumping",((PI()*((($C$19+$G$20)-$G1538)*($O$20/($O$19/2)))^2*((($O$20+$G$20)-$G1538))/3)*$H$1177)+(((PI()*((($C$19+$G$20)-$G1538)*($O$20/($O$19/2)))^2*(((($C$19+$G$20)-$G1538)*($O$20/($O$19/2)))*$AZ$22))/3)*$H$1177),(((PI()*((($C$19+$G$20)-$G1538)*($O$20/($O$19/2)))^2*((($O$20+$G$20)-$G1538)/3))*$H$1177)-((PI()*((($C$19+$G$20)-$G1538)*($O$20/($O$19/2)))^2*(((($C$19+$G$20)-$G1538)*($O$20/($O$19/2)))*$AZ$22)/3)*$H$1177))),IF('Silo Levels'!$L$29="Pumping",(($D$18*$H$1177)+((PI()*(($C$21/2)^2)*($G$20-$G1538))*$H$1177))+((($D$18+$H$18)/3)*$BF$22)+(((PI()*($C$21/2)^2*(($C$21/2)*$AZ$22))/3)*$H$1177),(($D$18*$H$1177)+((PI()*(($C$21/2)^2)*($G$20-$G1538))*$H$1177))+((($D$18+$H$18)/3)*$BF$22)-(((PI()*($C$21/2)^2*(($C$21/2)*$AZ$22))/3)*$H$1177)))</f>
        <v>63210.544251860265</v>
      </c>
      <c r="I1538" s="73">
        <v>35.9</v>
      </c>
      <c r="J1538" s="95">
        <f t="shared" si="192"/>
        <v>69329.933339751355</v>
      </c>
      <c r="K1538" s="62">
        <v>35.9</v>
      </c>
      <c r="L1538" s="96">
        <f>IF($K1538&gt;$G$20,IF('Silo Levels'!$L$30="Pumping",((PI()*((($C$19+$G$20)-$K1538)*($O$20/($O$19/2)))^2*((($O$20+$G$20)-$K1538))/3)*$L$1177)+(((PI()*((($C$19+$G$20)-$K1538)*($O$20/($O$19/2)))^2*(((($C$19+$G$20)-$K1538)*($O$20/($O$19/2)))*$AZ$23))/3)*$L$1177),(((PI()*((($C$19+$G$20)-$K1538)*($O$20/($O$19/2)))^2*((($O$20+$G$20)-$K1538)/3))*$L$1177)-((PI()*((($C$19+$G$20)-$K1538)*($O$20/($O$19/2)))^2*(((($C$19+$G$20)-$K1538)*($O$20/($O$19/2)))*$AZ$23)/3)*$L$1177))),IF('Silo Levels'!$L$30="Pumping",(($D$18*$L$1177)+((PI()*(($C$21/2)^2)*($G$20-$K1538))*$L$1177))+((($D$18+$H$18)/3)*$BF$23)+(((PI()*($C$21/2)^2*(($C$21/2)*$AZ$23))/3)*$L$1177),(($D$18*$L$1177)+((PI()*(($C$21/2)^2)*($G$20-$K1538))*$L$1177))+((($D$18+$H$18)/3)*$BF$23)-(((PI()*($C$21/2)^2*(($C$21/2)*$AZ$23))/3)*$L$1177)))</f>
        <v>65300.693669809116</v>
      </c>
      <c r="M1538" s="73"/>
      <c r="N1538" s="73"/>
      <c r="O1538" s="73"/>
      <c r="P1538" s="73"/>
      <c r="Q1538" s="73"/>
      <c r="R1538" s="73"/>
      <c r="S1538" s="73"/>
      <c r="T1538" s="73"/>
      <c r="U1538" s="73"/>
      <c r="V1538" s="73"/>
      <c r="W1538" s="73"/>
      <c r="X1538" s="73"/>
      <c r="Y1538" s="73"/>
      <c r="Z1538" s="73"/>
      <c r="AA1538" s="73"/>
      <c r="AB1538" s="73"/>
      <c r="AC1538" s="73"/>
      <c r="AD1538" s="73"/>
      <c r="AE1538" s="73"/>
      <c r="AF1538" s="73"/>
      <c r="AG1538" s="73"/>
      <c r="AH1538" s="73"/>
      <c r="AI1538" s="73"/>
      <c r="AJ1538" s="73"/>
    </row>
    <row r="1539" spans="1:36" x14ac:dyDescent="0.3">
      <c r="A1539">
        <v>36</v>
      </c>
      <c r="B1539" s="95">
        <f t="shared" si="190"/>
        <v>65906.174275618992</v>
      </c>
      <c r="C1539" s="62">
        <v>36</v>
      </c>
      <c r="D1539" s="96">
        <f>IF($C1539&gt;$G$20,IF('Silo Levels'!$L$28="Pumping",((PI()*((($C$19+$G$20)-$C1539)*($O$20/($O$19/2)))^2*((($O$20+$G$20)-$C1539))/3)*$D$1177)+(((PI()*((($C$19+$G$20)-$C1539)*($O$20/($O$19/2)))^2*(((($C$19+$G$20)-$C1539)*($O$20/($O$19/2)))*$AZ$21))/3)*$D$1177),(((PI()*((($C$19+$G$20)-$C1539)*($O$20/($O$19/2)))^2*((($O$20+$G$20)-$C1539)/3))*$D$1177)-((PI()*((($C$19+$G$20)-$C1539)*($O$20/($O$19/2)))^2*(((($C$19+$G$20)-$C1539)*($O$20/($O$19/2)))*$AZ$21)/3)*$D$1177))),IF('Silo Levels'!$L$28="Pumping",(($D$18*$D$1177)+((PI()*(($C$21/2)^2)*($G$20-$C1539))*$D$1177))+((($D$18+$H$18)/3)*$BF$21)+(((PI()*($C$21/2)^2*(($C$21/2)*$AZ$21))/3)*$D$1177),(($D$18*$D$1177)+((PI()*(($C$21/2)^2)*($G$20-$C1539))*$D$1177))+((($D$18+$H$18)/3)*$BF$21)-(((PI()*($C$21/2)^2*(($C$21/2)*$AZ$21))/3)*$D$1177)))</f>
        <v>62056.011924340855</v>
      </c>
      <c r="E1539" s="73">
        <v>36</v>
      </c>
      <c r="F1539" s="95">
        <f t="shared" si="191"/>
        <v>66717.646405479652</v>
      </c>
      <c r="G1539" s="62">
        <v>36</v>
      </c>
      <c r="H1539" s="96">
        <f>IF($G1539&gt;$G$20,IF('Silo Levels'!$L$29="Pumping",((PI()*((($C$19+$G$20)-$G1539)*($O$20/($O$19/2)))^2*((($O$20+$G$20)-$G1539))/3)*$H$1177)+(((PI()*((($C$19+$G$20)-$G1539)*($O$20/($O$19/2)))^2*(((($C$19+$G$20)-$G1539)*($O$20/($O$19/2)))*$AZ$22))/3)*$H$1177),(((PI()*((($C$19+$G$20)-$G1539)*($O$20/($O$19/2)))^2*((($O$20+$G$20)-$G1539)/3))*$H$1177)-((PI()*((($C$19+$G$20)-$G1539)*($O$20/($O$19/2)))^2*(((($C$19+$G$20)-$G1539)*($O$20/($O$19/2)))*$AZ$22)/3)*$H$1177))),IF('Silo Levels'!$L$29="Pumping",(($D$18*$H$1177)+((PI()*(($C$21/2)^2)*($G$20-$G1539))*$H$1177))+((($D$18+$H$18)/3)*$BF$22)+(((PI()*($C$21/2)^2*(($C$21/2)*$AZ$22))/3)*$H$1177),(($D$18*$H$1177)+((PI()*(($C$21/2)^2)*($G$20-$G1539))*$H$1177))+((($D$18+$H$18)/3)*$BF$22)-(((PI()*($C$21/2)^2*(($C$21/2)*$AZ$22))/3)*$H$1177)))</f>
        <v>62819.357024810539</v>
      </c>
      <c r="I1539" s="73">
        <v>36</v>
      </c>
      <c r="J1539" s="95">
        <f t="shared" si="192"/>
        <v>68925.605456495832</v>
      </c>
      <c r="K1539" s="62">
        <v>36</v>
      </c>
      <c r="L1539" s="96">
        <f>IF($K1539&gt;$G$20,IF('Silo Levels'!$L$30="Pumping",((PI()*((($C$19+$G$20)-$K1539)*($O$20/($O$19/2)))^2*((($O$20+$G$20)-$K1539))/3)*$L$1177)+(((PI()*((($C$19+$G$20)-$K1539)*($O$20/($O$19/2)))^2*(((($C$19+$G$20)-$K1539)*($O$20/($O$19/2)))*$AZ$23))/3)*$L$1177),(((PI()*((($C$19+$G$20)-$K1539)*($O$20/($O$19/2)))^2*((($O$20+$G$20)-$K1539)/3))*$L$1177)-((PI()*((($C$19+$G$20)-$K1539)*($O$20/($O$19/2)))^2*(((($C$19+$G$20)-$K1539)*($O$20/($O$19/2)))*$AZ$23)/3)*$L$1177))),IF('Silo Levels'!$L$30="Pumping",(($D$18*$L$1177)+((PI()*(($C$21/2)^2)*($G$20-$K1539))*$L$1177))+((($D$18+$H$18)/3)*$BF$23)+(((PI()*($C$21/2)^2*(($C$21/2)*$AZ$23))/3)*$L$1177),(($D$18*$L$1177)+((PI()*(($C$21/2)^2)*($G$20-$K1539))*$L$1177))+((($D$18+$H$18)/3)*$BF$23)-(((PI()*($C$21/2)^2*(($C$21/2)*$AZ$23))/3)*$L$1177)))</f>
        <v>64896.365786553593</v>
      </c>
      <c r="M1539" s="73"/>
      <c r="N1539" s="73"/>
      <c r="O1539" s="73"/>
      <c r="P1539" s="73"/>
      <c r="Q1539" s="73"/>
      <c r="R1539" s="73"/>
      <c r="S1539" s="73"/>
      <c r="T1539" s="73"/>
      <c r="U1539" s="73"/>
      <c r="V1539" s="73"/>
      <c r="W1539" s="73"/>
      <c r="X1539" s="73"/>
      <c r="Y1539" s="73"/>
      <c r="Z1539" s="73"/>
      <c r="AA1539" s="73"/>
      <c r="AB1539" s="73"/>
      <c r="AC1539" s="73"/>
      <c r="AD1539" s="73"/>
      <c r="AE1539" s="73"/>
      <c r="AF1539" s="73"/>
      <c r="AG1539" s="73"/>
      <c r="AH1539" s="73"/>
      <c r="AI1539" s="73"/>
      <c r="AJ1539" s="73"/>
    </row>
    <row r="1540" spans="1:36" x14ac:dyDescent="0.3">
      <c r="A1540">
        <v>36.1</v>
      </c>
      <c r="B1540" s="95">
        <f t="shared" si="190"/>
        <v>65519.816520508146</v>
      </c>
      <c r="C1540" s="62">
        <v>36.1</v>
      </c>
      <c r="D1540" s="96">
        <f>IF($C1540&gt;$G$20,IF('Silo Levels'!$L$28="Pumping",((PI()*((($C$19+$G$20)-$C1540)*($O$20/($O$19/2)))^2*((($O$20+$G$20)-$C1540))/3)*$D$1177)+(((PI()*((($C$19+$G$20)-$C1540)*($O$20/($O$19/2)))^2*(((($C$19+$G$20)-$C1540)*($O$20/($O$19/2)))*$AZ$21))/3)*$D$1177),(((PI()*((($C$19+$G$20)-$C1540)*($O$20/($O$19/2)))^2*((($O$20+$G$20)-$C1540)/3))*$D$1177)-((PI()*((($C$19+$G$20)-$C1540)*($O$20/($O$19/2)))^2*(((($C$19+$G$20)-$C1540)*($O$20/($O$19/2)))*$AZ$21)/3)*$D$1177))),IF('Silo Levels'!$L$28="Pumping",(($D$18*$D$1177)+((PI()*(($C$21/2)^2)*($G$20-$C1540))*$D$1177))+((($D$18+$H$18)/3)*$BF$21)+(((PI()*($C$21/2)^2*(($C$21/2)*$AZ$21))/3)*$D$1177),(($D$18*$D$1177)+((PI()*(($C$21/2)^2)*($G$20-$C1540))*$D$1177))+((($D$18+$H$18)/3)*$BF$21)-(((PI()*($C$21/2)^2*(($C$21/2)*$AZ$21))/3)*$D$1177)))</f>
        <v>61669.654169230009</v>
      </c>
      <c r="E1540" s="73">
        <v>36.1</v>
      </c>
      <c r="F1540" s="95">
        <f t="shared" si="191"/>
        <v>66326.459178429912</v>
      </c>
      <c r="G1540" s="62">
        <v>36.1</v>
      </c>
      <c r="H1540" s="96">
        <f>IF($G1540&gt;$G$20,IF('Silo Levels'!$L$29="Pumping",((PI()*((($C$19+$G$20)-$G1540)*($O$20/($O$19/2)))^2*((($O$20+$G$20)-$G1540))/3)*$H$1177)+(((PI()*((($C$19+$G$20)-$G1540)*($O$20/($O$19/2)))^2*(((($C$19+$G$20)-$G1540)*($O$20/($O$19/2)))*$AZ$22))/3)*$H$1177),(((PI()*((($C$19+$G$20)-$G1540)*($O$20/($O$19/2)))^2*((($O$20+$G$20)-$G1540)/3))*$H$1177)-((PI()*((($C$19+$G$20)-$G1540)*($O$20/($O$19/2)))^2*(((($C$19+$G$20)-$G1540)*($O$20/($O$19/2)))*$AZ$22)/3)*$H$1177))),IF('Silo Levels'!$L$29="Pumping",(($D$18*$H$1177)+((PI()*(($C$21/2)^2)*($G$20-$G1540))*$H$1177))+((($D$18+$H$18)/3)*$BF$22)+(((PI()*($C$21/2)^2*(($C$21/2)*$AZ$22))/3)*$H$1177),(($D$18*$H$1177)+((PI()*(($C$21/2)^2)*($G$20-$G1540))*$H$1177))+((($D$18+$H$18)/3)*$BF$22)-(((PI()*($C$21/2)^2*(($C$21/2)*$AZ$22))/3)*$H$1177)))</f>
        <v>62428.169797760798</v>
      </c>
      <c r="I1540" s="73">
        <v>36.1</v>
      </c>
      <c r="J1540" s="95">
        <f t="shared" si="192"/>
        <v>68521.277573240295</v>
      </c>
      <c r="K1540" s="62">
        <v>36.1</v>
      </c>
      <c r="L1540" s="96">
        <f>IF($K1540&gt;$G$20,IF('Silo Levels'!$L$30="Pumping",((PI()*((($C$19+$G$20)-$K1540)*($O$20/($O$19/2)))^2*((($O$20+$G$20)-$K1540))/3)*$L$1177)+(((PI()*((($C$19+$G$20)-$K1540)*($O$20/($O$19/2)))^2*(((($C$19+$G$20)-$K1540)*($O$20/($O$19/2)))*$AZ$23))/3)*$L$1177),(((PI()*((($C$19+$G$20)-$K1540)*($O$20/($O$19/2)))^2*((($O$20+$G$20)-$K1540)/3))*$L$1177)-((PI()*((($C$19+$G$20)-$K1540)*($O$20/($O$19/2)))^2*(((($C$19+$G$20)-$K1540)*($O$20/($O$19/2)))*$AZ$23)/3)*$L$1177))),IF('Silo Levels'!$L$30="Pumping",(($D$18*$L$1177)+((PI()*(($C$21/2)^2)*($G$20-$K1540))*$L$1177))+((($D$18+$H$18)/3)*$BF$23)+(((PI()*($C$21/2)^2*(($C$21/2)*$AZ$23))/3)*$L$1177),(($D$18*$L$1177)+((PI()*(($C$21/2)^2)*($G$20-$K1540))*$L$1177))+((($D$18+$H$18)/3)*$BF$23)-(((PI()*($C$21/2)^2*(($C$21/2)*$AZ$23))/3)*$L$1177)))</f>
        <v>64492.037903298056</v>
      </c>
      <c r="M1540" s="73"/>
      <c r="N1540" s="73"/>
      <c r="O1540" s="73"/>
      <c r="P1540" s="73"/>
      <c r="Q1540" s="73"/>
      <c r="R1540" s="73"/>
      <c r="S1540" s="73"/>
      <c r="T1540" s="73"/>
      <c r="U1540" s="73"/>
      <c r="V1540" s="73"/>
      <c r="W1540" s="73"/>
      <c r="X1540" s="73"/>
      <c r="Y1540" s="73"/>
      <c r="Z1540" s="73"/>
      <c r="AA1540" s="73"/>
      <c r="AB1540" s="73"/>
      <c r="AC1540" s="73"/>
      <c r="AD1540" s="73"/>
      <c r="AE1540" s="73"/>
      <c r="AF1540" s="73"/>
      <c r="AG1540" s="73"/>
      <c r="AH1540" s="73"/>
      <c r="AI1540" s="73"/>
      <c r="AJ1540" s="73"/>
    </row>
    <row r="1541" spans="1:36" x14ac:dyDescent="0.3">
      <c r="A1541">
        <v>36.200000000000003</v>
      </c>
      <c r="B1541" s="95">
        <f t="shared" si="190"/>
        <v>65133.458765397299</v>
      </c>
      <c r="C1541" s="62">
        <v>36.200000000000003</v>
      </c>
      <c r="D1541" s="96">
        <f>IF($C1541&gt;$G$20,IF('Silo Levels'!$L$28="Pumping",((PI()*((($C$19+$G$20)-$C1541)*($O$20/($O$19/2)))^2*((($O$20+$G$20)-$C1541))/3)*$D$1177)+(((PI()*((($C$19+$G$20)-$C1541)*($O$20/($O$19/2)))^2*(((($C$19+$G$20)-$C1541)*($O$20/($O$19/2)))*$AZ$21))/3)*$D$1177),(((PI()*((($C$19+$G$20)-$C1541)*($O$20/($O$19/2)))^2*((($O$20+$G$20)-$C1541)/3))*$D$1177)-((PI()*((($C$19+$G$20)-$C1541)*($O$20/($O$19/2)))^2*(((($C$19+$G$20)-$C1541)*($O$20/($O$19/2)))*$AZ$21)/3)*$D$1177))),IF('Silo Levels'!$L$28="Pumping",(($D$18*$D$1177)+((PI()*(($C$21/2)^2)*($G$20-$C1541))*$D$1177))+((($D$18+$H$18)/3)*$BF$21)+(((PI()*($C$21/2)^2*(($C$21/2)*$AZ$21))/3)*$D$1177),(($D$18*$D$1177)+((PI()*(($C$21/2)^2)*($G$20-$C1541))*$D$1177))+((($D$18+$H$18)/3)*$BF$21)-(((PI()*($C$21/2)^2*(($C$21/2)*$AZ$21))/3)*$D$1177)))</f>
        <v>61283.296414119162</v>
      </c>
      <c r="E1541" s="73">
        <v>36.200000000000003</v>
      </c>
      <c r="F1541" s="95">
        <f t="shared" si="191"/>
        <v>65935.271951380171</v>
      </c>
      <c r="G1541" s="62">
        <v>36.200000000000003</v>
      </c>
      <c r="H1541" s="96">
        <f>IF($G1541&gt;$G$20,IF('Silo Levels'!$L$29="Pumping",((PI()*((($C$19+$G$20)-$G1541)*($O$20/($O$19/2)))^2*((($O$20+$G$20)-$G1541))/3)*$H$1177)+(((PI()*((($C$19+$G$20)-$G1541)*($O$20/($O$19/2)))^2*(((($C$19+$G$20)-$G1541)*($O$20/($O$19/2)))*$AZ$22))/3)*$H$1177),(((PI()*((($C$19+$G$20)-$G1541)*($O$20/($O$19/2)))^2*((($O$20+$G$20)-$G1541)/3))*$H$1177)-((PI()*((($C$19+$G$20)-$G1541)*($O$20/($O$19/2)))^2*(((($C$19+$G$20)-$G1541)*($O$20/($O$19/2)))*$AZ$22)/3)*$H$1177))),IF('Silo Levels'!$L$29="Pumping",(($D$18*$H$1177)+((PI()*(($C$21/2)^2)*($G$20-$G1541))*$H$1177))+((($D$18+$H$18)/3)*$BF$22)+(((PI()*($C$21/2)^2*(($C$21/2)*$AZ$22))/3)*$H$1177),(($D$18*$H$1177)+((PI()*(($C$21/2)^2)*($G$20-$G1541))*$H$1177))+((($D$18+$H$18)/3)*$BF$22)-(((PI()*($C$21/2)^2*(($C$21/2)*$AZ$22))/3)*$H$1177)))</f>
        <v>62036.982570711058</v>
      </c>
      <c r="I1541" s="73">
        <v>36.200000000000003</v>
      </c>
      <c r="J1541" s="95">
        <f t="shared" si="192"/>
        <v>68116.949689984758</v>
      </c>
      <c r="K1541" s="62">
        <v>36.200000000000003</v>
      </c>
      <c r="L1541" s="96">
        <f>IF($K1541&gt;$G$20,IF('Silo Levels'!$L$30="Pumping",((PI()*((($C$19+$G$20)-$K1541)*($O$20/($O$19/2)))^2*((($O$20+$G$20)-$K1541))/3)*$L$1177)+(((PI()*((($C$19+$G$20)-$K1541)*($O$20/($O$19/2)))^2*(((($C$19+$G$20)-$K1541)*($O$20/($O$19/2)))*$AZ$23))/3)*$L$1177),(((PI()*((($C$19+$G$20)-$K1541)*($O$20/($O$19/2)))^2*((($O$20+$G$20)-$K1541)/3))*$L$1177)-((PI()*((($C$19+$G$20)-$K1541)*($O$20/($O$19/2)))^2*(((($C$19+$G$20)-$K1541)*($O$20/($O$19/2)))*$AZ$23)/3)*$L$1177))),IF('Silo Levels'!$L$30="Pumping",(($D$18*$L$1177)+((PI()*(($C$21/2)^2)*($G$20-$K1541))*$L$1177))+((($D$18+$H$18)/3)*$BF$23)+(((PI()*($C$21/2)^2*(($C$21/2)*$AZ$23))/3)*$L$1177),(($D$18*$L$1177)+((PI()*(($C$21/2)^2)*($G$20-$K1541))*$L$1177))+((($D$18+$H$18)/3)*$BF$23)-(((PI()*($C$21/2)^2*(($C$21/2)*$AZ$23))/3)*$L$1177)))</f>
        <v>64087.710020042519</v>
      </c>
      <c r="M1541" s="73"/>
      <c r="N1541" s="73"/>
      <c r="O1541" s="73"/>
      <c r="P1541" s="73"/>
      <c r="Q1541" s="73"/>
      <c r="R1541" s="73"/>
      <c r="S1541" s="73"/>
      <c r="T1541" s="73"/>
      <c r="U1541" s="73"/>
      <c r="V1541" s="73"/>
      <c r="W1541" s="73"/>
      <c r="X1541" s="73"/>
      <c r="Y1541" s="73"/>
      <c r="Z1541" s="73"/>
      <c r="AA1541" s="73"/>
      <c r="AB1541" s="73"/>
      <c r="AC1541" s="73"/>
      <c r="AD1541" s="73"/>
      <c r="AE1541" s="73"/>
      <c r="AF1541" s="73"/>
      <c r="AG1541" s="73"/>
      <c r="AH1541" s="73"/>
      <c r="AI1541" s="73"/>
      <c r="AJ1541" s="73"/>
    </row>
    <row r="1542" spans="1:36" x14ac:dyDescent="0.3">
      <c r="A1542">
        <v>36.299999999999997</v>
      </c>
      <c r="B1542" s="95">
        <f t="shared" si="190"/>
        <v>64747.101010286482</v>
      </c>
      <c r="C1542" s="62">
        <v>36.299999999999997</v>
      </c>
      <c r="D1542" s="96">
        <f>IF($C1542&gt;$G$20,IF('Silo Levels'!$L$28="Pumping",((PI()*((($C$19+$G$20)-$C1542)*($O$20/($O$19/2)))^2*((($O$20+$G$20)-$C1542))/3)*$D$1177)+(((PI()*((($C$19+$G$20)-$C1542)*($O$20/($O$19/2)))^2*(((($C$19+$G$20)-$C1542)*($O$20/($O$19/2)))*$AZ$21))/3)*$D$1177),(((PI()*((($C$19+$G$20)-$C1542)*($O$20/($O$19/2)))^2*((($O$20+$G$20)-$C1542)/3))*$D$1177)-((PI()*((($C$19+$G$20)-$C1542)*($O$20/($O$19/2)))^2*(((($C$19+$G$20)-$C1542)*($O$20/($O$19/2)))*$AZ$21)/3)*$D$1177))),IF('Silo Levels'!$L$28="Pumping",(($D$18*$D$1177)+((PI()*(($C$21/2)^2)*($G$20-$C1542))*$D$1177))+((($D$18+$H$18)/3)*$BF$21)+(((PI()*($C$21/2)^2*(($C$21/2)*$AZ$21))/3)*$D$1177),(($D$18*$D$1177)+((PI()*(($C$21/2)^2)*($G$20-$C1542))*$D$1177))+((($D$18+$H$18)/3)*$BF$21)-(((PI()*($C$21/2)^2*(($C$21/2)*$AZ$21))/3)*$D$1177)))</f>
        <v>60896.938659008345</v>
      </c>
      <c r="E1542" s="73">
        <v>36.299999999999997</v>
      </c>
      <c r="F1542" s="95">
        <f t="shared" si="191"/>
        <v>65544.084724330474</v>
      </c>
      <c r="G1542" s="62">
        <v>36.299999999999997</v>
      </c>
      <c r="H1542" s="96">
        <f>IF($G1542&gt;$G$20,IF('Silo Levels'!$L$29="Pumping",((PI()*((($C$19+$G$20)-$G1542)*($O$20/($O$19/2)))^2*((($O$20+$G$20)-$G1542))/3)*$H$1177)+(((PI()*((($C$19+$G$20)-$G1542)*($O$20/($O$19/2)))^2*(((($C$19+$G$20)-$G1542)*($O$20/($O$19/2)))*$AZ$22))/3)*$H$1177),(((PI()*((($C$19+$G$20)-$G1542)*($O$20/($O$19/2)))^2*((($O$20+$G$20)-$G1542)/3))*$H$1177)-((PI()*((($C$19+$G$20)-$G1542)*($O$20/($O$19/2)))^2*(((($C$19+$G$20)-$G1542)*($O$20/($O$19/2)))*$AZ$22)/3)*$H$1177))),IF('Silo Levels'!$L$29="Pumping",(($D$18*$H$1177)+((PI()*(($C$21/2)^2)*($G$20-$G1542))*$H$1177))+((($D$18+$H$18)/3)*$BF$22)+(((PI()*($C$21/2)^2*(($C$21/2)*$AZ$22))/3)*$H$1177),(($D$18*$H$1177)+((PI()*(($C$21/2)^2)*($G$20-$G1542))*$H$1177))+((($D$18+$H$18)/3)*$BF$22)-(((PI()*($C$21/2)^2*(($C$21/2)*$AZ$22))/3)*$H$1177)))</f>
        <v>61645.795343661361</v>
      </c>
      <c r="I1542" s="73">
        <v>36.299999999999997</v>
      </c>
      <c r="J1542" s="95">
        <f t="shared" si="192"/>
        <v>67712.62180672925</v>
      </c>
      <c r="K1542" s="62">
        <v>36.299999999999997</v>
      </c>
      <c r="L1542" s="96">
        <f>IF($K1542&gt;$G$20,IF('Silo Levels'!$L$30="Pumping",((PI()*((($C$19+$G$20)-$K1542)*($O$20/($O$19/2)))^2*((($O$20+$G$20)-$K1542))/3)*$L$1177)+(((PI()*((($C$19+$G$20)-$K1542)*($O$20/($O$19/2)))^2*(((($C$19+$G$20)-$K1542)*($O$20/($O$19/2)))*$AZ$23))/3)*$L$1177),(((PI()*((($C$19+$G$20)-$K1542)*($O$20/($O$19/2)))^2*((($O$20+$G$20)-$K1542)/3))*$L$1177)-((PI()*((($C$19+$G$20)-$K1542)*($O$20/($O$19/2)))^2*(((($C$19+$G$20)-$K1542)*($O$20/($O$19/2)))*$AZ$23)/3)*$L$1177))),IF('Silo Levels'!$L$30="Pumping",(($D$18*$L$1177)+((PI()*(($C$21/2)^2)*($G$20-$K1542))*$L$1177))+((($D$18+$H$18)/3)*$BF$23)+(((PI()*($C$21/2)^2*(($C$21/2)*$AZ$23))/3)*$L$1177),(($D$18*$L$1177)+((PI()*(($C$21/2)^2)*($G$20-$K1542))*$L$1177))+((($D$18+$H$18)/3)*$BF$23)-(((PI()*($C$21/2)^2*(($C$21/2)*$AZ$23))/3)*$L$1177)))</f>
        <v>63683.382136787011</v>
      </c>
      <c r="M1542" s="73"/>
      <c r="N1542" s="73"/>
      <c r="O1542" s="73"/>
      <c r="P1542" s="73"/>
      <c r="Q1542" s="73"/>
      <c r="R1542" s="73"/>
      <c r="S1542" s="73"/>
      <c r="T1542" s="73"/>
      <c r="U1542" s="73"/>
      <c r="V1542" s="73"/>
      <c r="W1542" s="73"/>
      <c r="X1542" s="73"/>
      <c r="Y1542" s="73"/>
      <c r="Z1542" s="73"/>
      <c r="AA1542" s="73"/>
      <c r="AB1542" s="73"/>
      <c r="AC1542" s="73"/>
      <c r="AD1542" s="73"/>
      <c r="AE1542" s="73"/>
      <c r="AF1542" s="73"/>
      <c r="AG1542" s="73"/>
      <c r="AH1542" s="73"/>
      <c r="AI1542" s="73"/>
      <c r="AJ1542" s="73"/>
    </row>
    <row r="1543" spans="1:36" x14ac:dyDescent="0.3">
      <c r="A1543">
        <v>36.4</v>
      </c>
      <c r="B1543" s="95">
        <f t="shared" si="190"/>
        <v>64360.743255175643</v>
      </c>
      <c r="C1543" s="62">
        <v>36.4</v>
      </c>
      <c r="D1543" s="96">
        <f>IF($C1543&gt;$G$20,IF('Silo Levels'!$L$28="Pumping",((PI()*((($C$19+$G$20)-$C1543)*($O$20/($O$19/2)))^2*((($O$20+$G$20)-$C1543))/3)*$D$1177)+(((PI()*((($C$19+$G$20)-$C1543)*($O$20/($O$19/2)))^2*(((($C$19+$G$20)-$C1543)*($O$20/($O$19/2)))*$AZ$21))/3)*$D$1177),(((PI()*((($C$19+$G$20)-$C1543)*($O$20/($O$19/2)))^2*((($O$20+$G$20)-$C1543)/3))*$D$1177)-((PI()*((($C$19+$G$20)-$C1543)*($O$20/($O$19/2)))^2*(((($C$19+$G$20)-$C1543)*($O$20/($O$19/2)))*$AZ$21)/3)*$D$1177))),IF('Silo Levels'!$L$28="Pumping",(($D$18*$D$1177)+((PI()*(($C$21/2)^2)*($G$20-$C1543))*$D$1177))+((($D$18+$H$18)/3)*$BF$21)+(((PI()*($C$21/2)^2*(($C$21/2)*$AZ$21))/3)*$D$1177),(($D$18*$D$1177)+((PI()*(($C$21/2)^2)*($G$20-$C1543))*$D$1177))+((($D$18+$H$18)/3)*$BF$21)-(((PI()*($C$21/2)^2*(($C$21/2)*$AZ$21))/3)*$D$1177)))</f>
        <v>60510.580903897506</v>
      </c>
      <c r="E1543" s="73">
        <v>36.4</v>
      </c>
      <c r="F1543" s="95">
        <f t="shared" si="191"/>
        <v>65152.897497280748</v>
      </c>
      <c r="G1543" s="62">
        <v>36.4</v>
      </c>
      <c r="H1543" s="96">
        <f>IF($G1543&gt;$G$20,IF('Silo Levels'!$L$29="Pumping",((PI()*((($C$19+$G$20)-$G1543)*($O$20/($O$19/2)))^2*((($O$20+$G$20)-$G1543))/3)*$H$1177)+(((PI()*((($C$19+$G$20)-$G1543)*($O$20/($O$19/2)))^2*(((($C$19+$G$20)-$G1543)*($O$20/($O$19/2)))*$AZ$22))/3)*$H$1177),(((PI()*((($C$19+$G$20)-$G1543)*($O$20/($O$19/2)))^2*((($O$20+$G$20)-$G1543)/3))*$H$1177)-((PI()*((($C$19+$G$20)-$G1543)*($O$20/($O$19/2)))^2*(((($C$19+$G$20)-$G1543)*($O$20/($O$19/2)))*$AZ$22)/3)*$H$1177))),IF('Silo Levels'!$L$29="Pumping",(($D$18*$H$1177)+((PI()*(($C$21/2)^2)*($G$20-$G1543))*$H$1177))+((($D$18+$H$18)/3)*$BF$22)+(((PI()*($C$21/2)^2*(($C$21/2)*$AZ$22))/3)*$H$1177),(($D$18*$H$1177)+((PI()*(($C$21/2)^2)*($G$20-$G1543))*$H$1177))+((($D$18+$H$18)/3)*$BF$22)-(((PI()*($C$21/2)^2*(($C$21/2)*$AZ$22))/3)*$H$1177)))</f>
        <v>61254.608116611635</v>
      </c>
      <c r="I1543" s="73">
        <v>36.4</v>
      </c>
      <c r="J1543" s="95">
        <f t="shared" si="192"/>
        <v>67308.293923473728</v>
      </c>
      <c r="K1543" s="62">
        <v>36.4</v>
      </c>
      <c r="L1543" s="96">
        <f>IF($K1543&gt;$G$20,IF('Silo Levels'!$L$30="Pumping",((PI()*((($C$19+$G$20)-$K1543)*($O$20/($O$19/2)))^2*((($O$20+$G$20)-$K1543))/3)*$L$1177)+(((PI()*((($C$19+$G$20)-$K1543)*($O$20/($O$19/2)))^2*(((($C$19+$G$20)-$K1543)*($O$20/($O$19/2)))*$AZ$23))/3)*$L$1177),(((PI()*((($C$19+$G$20)-$K1543)*($O$20/($O$19/2)))^2*((($O$20+$G$20)-$K1543)/3))*$L$1177)-((PI()*((($C$19+$G$20)-$K1543)*($O$20/($O$19/2)))^2*(((($C$19+$G$20)-$K1543)*($O$20/($O$19/2)))*$AZ$23)/3)*$L$1177))),IF('Silo Levels'!$L$30="Pumping",(($D$18*$L$1177)+((PI()*(($C$21/2)^2)*($G$20-$K1543))*$L$1177))+((($D$18+$H$18)/3)*$BF$23)+(((PI()*($C$21/2)^2*(($C$21/2)*$AZ$23))/3)*$L$1177),(($D$18*$L$1177)+((PI()*(($C$21/2)^2)*($G$20-$K1543))*$L$1177))+((($D$18+$H$18)/3)*$BF$23)-(((PI()*($C$21/2)^2*(($C$21/2)*$AZ$23))/3)*$L$1177)))</f>
        <v>63279.054253531489</v>
      </c>
      <c r="M1543" s="73"/>
      <c r="N1543" s="73"/>
      <c r="O1543" s="73"/>
      <c r="P1543" s="73"/>
      <c r="Q1543" s="73"/>
      <c r="R1543" s="73"/>
      <c r="S1543" s="73"/>
      <c r="T1543" s="73"/>
      <c r="U1543" s="73"/>
      <c r="V1543" s="73"/>
      <c r="W1543" s="73"/>
      <c r="X1543" s="73"/>
      <c r="Y1543" s="73"/>
      <c r="Z1543" s="73"/>
      <c r="AA1543" s="73"/>
      <c r="AB1543" s="73"/>
      <c r="AC1543" s="73"/>
      <c r="AD1543" s="73"/>
      <c r="AE1543" s="73"/>
      <c r="AF1543" s="73"/>
      <c r="AG1543" s="73"/>
      <c r="AH1543" s="73"/>
      <c r="AI1543" s="73"/>
      <c r="AJ1543" s="73"/>
    </row>
    <row r="1544" spans="1:36" x14ac:dyDescent="0.3">
      <c r="A1544">
        <v>36.5</v>
      </c>
      <c r="B1544" s="95">
        <f t="shared" si="190"/>
        <v>63974.385500064796</v>
      </c>
      <c r="C1544" s="62">
        <v>36.5</v>
      </c>
      <c r="D1544" s="96">
        <f>IF($C1544&gt;$G$20,IF('Silo Levels'!$L$28="Pumping",((PI()*((($C$19+$G$20)-$C1544)*($O$20/($O$19/2)))^2*((($O$20+$G$20)-$C1544))/3)*$D$1177)+(((PI()*((($C$19+$G$20)-$C1544)*($O$20/($O$19/2)))^2*(((($C$19+$G$20)-$C1544)*($O$20/($O$19/2)))*$AZ$21))/3)*$D$1177),(((PI()*((($C$19+$G$20)-$C1544)*($O$20/($O$19/2)))^2*((($O$20+$G$20)-$C1544)/3))*$D$1177)-((PI()*((($C$19+$G$20)-$C1544)*($O$20/($O$19/2)))^2*(((($C$19+$G$20)-$C1544)*($O$20/($O$19/2)))*$AZ$21)/3)*$D$1177))),IF('Silo Levels'!$L$28="Pumping",(($D$18*$D$1177)+((PI()*(($C$21/2)^2)*($G$20-$C1544))*$D$1177))+((($D$18+$H$18)/3)*$BF$21)+(((PI()*($C$21/2)^2*(($C$21/2)*$AZ$21))/3)*$D$1177),(($D$18*$D$1177)+((PI()*(($C$21/2)^2)*($G$20-$C1544))*$D$1177))+((($D$18+$H$18)/3)*$BF$21)-(((PI()*($C$21/2)^2*(($C$21/2)*$AZ$21))/3)*$D$1177)))</f>
        <v>60124.223148786659</v>
      </c>
      <c r="E1544" s="73">
        <v>36.5</v>
      </c>
      <c r="F1544" s="95">
        <f t="shared" si="191"/>
        <v>64761.710270231015</v>
      </c>
      <c r="G1544" s="62">
        <v>36.5</v>
      </c>
      <c r="H1544" s="96">
        <f>IF($G1544&gt;$G$20,IF('Silo Levels'!$L$29="Pumping",((PI()*((($C$19+$G$20)-$G1544)*($O$20/($O$19/2)))^2*((($O$20+$G$20)-$G1544))/3)*$H$1177)+(((PI()*((($C$19+$G$20)-$G1544)*($O$20/($O$19/2)))^2*(((($C$19+$G$20)-$G1544)*($O$20/($O$19/2)))*$AZ$22))/3)*$H$1177),(((PI()*((($C$19+$G$20)-$G1544)*($O$20/($O$19/2)))^2*((($O$20+$G$20)-$G1544)/3))*$H$1177)-((PI()*((($C$19+$G$20)-$G1544)*($O$20/($O$19/2)))^2*(((($C$19+$G$20)-$G1544)*($O$20/($O$19/2)))*$AZ$22)/3)*$H$1177))),IF('Silo Levels'!$L$29="Pumping",(($D$18*$H$1177)+((PI()*(($C$21/2)^2)*($G$20-$G1544))*$H$1177))+((($D$18+$H$18)/3)*$BF$22)+(((PI()*($C$21/2)^2*(($C$21/2)*$AZ$22))/3)*$H$1177),(($D$18*$H$1177)+((PI()*(($C$21/2)^2)*($G$20-$G1544))*$H$1177))+((($D$18+$H$18)/3)*$BF$22)-(((PI()*($C$21/2)^2*(($C$21/2)*$AZ$22))/3)*$H$1177)))</f>
        <v>60863.420889561901</v>
      </c>
      <c r="I1544" s="73">
        <v>36.5</v>
      </c>
      <c r="J1544" s="95">
        <f t="shared" si="192"/>
        <v>66903.966040218191</v>
      </c>
      <c r="K1544" s="62">
        <v>36.5</v>
      </c>
      <c r="L1544" s="96">
        <f>IF($K1544&gt;$G$20,IF('Silo Levels'!$L$30="Pumping",((PI()*((($C$19+$G$20)-$K1544)*($O$20/($O$19/2)))^2*((($O$20+$G$20)-$K1544))/3)*$L$1177)+(((PI()*((($C$19+$G$20)-$K1544)*($O$20/($O$19/2)))^2*(((($C$19+$G$20)-$K1544)*($O$20/($O$19/2)))*$AZ$23))/3)*$L$1177),(((PI()*((($C$19+$G$20)-$K1544)*($O$20/($O$19/2)))^2*((($O$20+$G$20)-$K1544)/3))*$L$1177)-((PI()*((($C$19+$G$20)-$K1544)*($O$20/($O$19/2)))^2*(((($C$19+$G$20)-$K1544)*($O$20/($O$19/2)))*$AZ$23)/3)*$L$1177))),IF('Silo Levels'!$L$30="Pumping",(($D$18*$L$1177)+((PI()*(($C$21/2)^2)*($G$20-$K1544))*$L$1177))+((($D$18+$H$18)/3)*$BF$23)+(((PI()*($C$21/2)^2*(($C$21/2)*$AZ$23))/3)*$L$1177),(($D$18*$L$1177)+((PI()*(($C$21/2)^2)*($G$20-$K1544))*$L$1177))+((($D$18+$H$18)/3)*$BF$23)-(((PI()*($C$21/2)^2*(($C$21/2)*$AZ$23))/3)*$L$1177)))</f>
        <v>62874.726370275952</v>
      </c>
      <c r="M1544" s="73"/>
      <c r="N1544" s="73"/>
      <c r="O1544" s="73"/>
      <c r="P1544" s="73"/>
      <c r="Q1544" s="73"/>
      <c r="R1544" s="73"/>
      <c r="S1544" s="73"/>
      <c r="T1544" s="73"/>
      <c r="U1544" s="73"/>
      <c r="V1544" s="73"/>
      <c r="W1544" s="73"/>
      <c r="X1544" s="73"/>
      <c r="Y1544" s="73"/>
      <c r="Z1544" s="73"/>
      <c r="AA1544" s="73"/>
      <c r="AB1544" s="73"/>
      <c r="AC1544" s="73"/>
      <c r="AD1544" s="73"/>
      <c r="AE1544" s="73"/>
      <c r="AF1544" s="73"/>
      <c r="AG1544" s="73"/>
      <c r="AH1544" s="73"/>
      <c r="AI1544" s="73"/>
      <c r="AJ1544" s="73"/>
    </row>
    <row r="1545" spans="1:36" x14ac:dyDescent="0.3">
      <c r="A1545">
        <v>36.6</v>
      </c>
      <c r="B1545" s="95">
        <f t="shared" si="190"/>
        <v>63588.027744953957</v>
      </c>
      <c r="C1545" s="62">
        <v>36.6</v>
      </c>
      <c r="D1545" s="96">
        <f>IF($C1545&gt;$G$20,IF('Silo Levels'!$L$28="Pumping",((PI()*((($C$19+$G$20)-$C1545)*($O$20/($O$19/2)))^2*((($O$20+$G$20)-$C1545))/3)*$D$1177)+(((PI()*((($C$19+$G$20)-$C1545)*($O$20/($O$19/2)))^2*(((($C$19+$G$20)-$C1545)*($O$20/($O$19/2)))*$AZ$21))/3)*$D$1177),(((PI()*((($C$19+$G$20)-$C1545)*($O$20/($O$19/2)))^2*((($O$20+$G$20)-$C1545)/3))*$D$1177)-((PI()*((($C$19+$G$20)-$C1545)*($O$20/($O$19/2)))^2*(((($C$19+$G$20)-$C1545)*($O$20/($O$19/2)))*$AZ$21)/3)*$D$1177))),IF('Silo Levels'!$L$28="Pumping",(($D$18*$D$1177)+((PI()*(($C$21/2)^2)*($G$20-$C1545))*$D$1177))+((($D$18+$H$18)/3)*$BF$21)+(((PI()*($C$21/2)^2*(($C$21/2)*$AZ$21))/3)*$D$1177),(($D$18*$D$1177)+((PI()*(($C$21/2)^2)*($G$20-$C1545))*$D$1177))+((($D$18+$H$18)/3)*$BF$21)-(((PI()*($C$21/2)^2*(($C$21/2)*$AZ$21))/3)*$D$1177)))</f>
        <v>59737.86539367582</v>
      </c>
      <c r="E1545" s="73">
        <v>36.6</v>
      </c>
      <c r="F1545" s="95">
        <f t="shared" si="191"/>
        <v>64370.523043181296</v>
      </c>
      <c r="G1545" s="62">
        <v>36.6</v>
      </c>
      <c r="H1545" s="96">
        <f>IF($G1545&gt;$G$20,IF('Silo Levels'!$L$29="Pumping",((PI()*((($C$19+$G$20)-$G1545)*($O$20/($O$19/2)))^2*((($O$20+$G$20)-$G1545))/3)*$H$1177)+(((PI()*((($C$19+$G$20)-$G1545)*($O$20/($O$19/2)))^2*(((($C$19+$G$20)-$G1545)*($O$20/($O$19/2)))*$AZ$22))/3)*$H$1177),(((PI()*((($C$19+$G$20)-$G1545)*($O$20/($O$19/2)))^2*((($O$20+$G$20)-$G1545)/3))*$H$1177)-((PI()*((($C$19+$G$20)-$G1545)*($O$20/($O$19/2)))^2*(((($C$19+$G$20)-$G1545)*($O$20/($O$19/2)))*$AZ$22)/3)*$H$1177))),IF('Silo Levels'!$L$29="Pumping",(($D$18*$H$1177)+((PI()*(($C$21/2)^2)*($G$20-$G1545))*$H$1177))+((($D$18+$H$18)/3)*$BF$22)+(((PI()*($C$21/2)^2*(($C$21/2)*$AZ$22))/3)*$H$1177),(($D$18*$H$1177)+((PI()*(($C$21/2)^2)*($G$20-$G1545))*$H$1177))+((($D$18+$H$18)/3)*$BF$22)-(((PI()*($C$21/2)^2*(($C$21/2)*$AZ$22))/3)*$H$1177)))</f>
        <v>60472.233662512182</v>
      </c>
      <c r="I1545" s="73">
        <v>36.6</v>
      </c>
      <c r="J1545" s="95">
        <f t="shared" si="192"/>
        <v>66499.638156962654</v>
      </c>
      <c r="K1545" s="62">
        <v>36.6</v>
      </c>
      <c r="L1545" s="96">
        <f>IF($K1545&gt;$G$20,IF('Silo Levels'!$L$30="Pumping",((PI()*((($C$19+$G$20)-$K1545)*($O$20/($O$19/2)))^2*((($O$20+$G$20)-$K1545))/3)*$L$1177)+(((PI()*((($C$19+$G$20)-$K1545)*($O$20/($O$19/2)))^2*(((($C$19+$G$20)-$K1545)*($O$20/($O$19/2)))*$AZ$23))/3)*$L$1177),(((PI()*((($C$19+$G$20)-$K1545)*($O$20/($O$19/2)))^2*((($O$20+$G$20)-$K1545)/3))*$L$1177)-((PI()*((($C$19+$G$20)-$K1545)*($O$20/($O$19/2)))^2*(((($C$19+$G$20)-$K1545)*($O$20/($O$19/2)))*$AZ$23)/3)*$L$1177))),IF('Silo Levels'!$L$30="Pumping",(($D$18*$L$1177)+((PI()*(($C$21/2)^2)*($G$20-$K1545))*$L$1177))+((($D$18+$H$18)/3)*$BF$23)+(((PI()*($C$21/2)^2*(($C$21/2)*$AZ$23))/3)*$L$1177),(($D$18*$L$1177)+((PI()*(($C$21/2)^2)*($G$20-$K1545))*$L$1177))+((($D$18+$H$18)/3)*$BF$23)-(((PI()*($C$21/2)^2*(($C$21/2)*$AZ$23))/3)*$L$1177)))</f>
        <v>62470.398487020415</v>
      </c>
      <c r="M1545" s="73"/>
      <c r="N1545" s="73"/>
      <c r="O1545" s="73"/>
      <c r="P1545" s="73"/>
      <c r="Q1545" s="73"/>
      <c r="R1545" s="73"/>
      <c r="S1545" s="73"/>
      <c r="T1545" s="73"/>
      <c r="U1545" s="73"/>
      <c r="V1545" s="73"/>
      <c r="W1545" s="73"/>
      <c r="X1545" s="73"/>
      <c r="Y1545" s="73"/>
      <c r="Z1545" s="73"/>
      <c r="AA1545" s="73"/>
      <c r="AB1545" s="73"/>
      <c r="AC1545" s="73"/>
      <c r="AD1545" s="73"/>
      <c r="AE1545" s="73"/>
      <c r="AF1545" s="73"/>
      <c r="AG1545" s="73"/>
      <c r="AH1545" s="73"/>
      <c r="AI1545" s="73"/>
      <c r="AJ1545" s="73"/>
    </row>
    <row r="1546" spans="1:36" x14ac:dyDescent="0.3">
      <c r="A1546">
        <v>36.700000000000003</v>
      </c>
      <c r="B1546" s="95">
        <f t="shared" si="190"/>
        <v>63201.669989843111</v>
      </c>
      <c r="C1546" s="62">
        <v>36.700000000000003</v>
      </c>
      <c r="D1546" s="96">
        <f>IF($C1546&gt;$G$20,IF('Silo Levels'!$L$28="Pumping",((PI()*((($C$19+$G$20)-$C1546)*($O$20/($O$19/2)))^2*((($O$20+$G$20)-$C1546))/3)*$D$1177)+(((PI()*((($C$19+$G$20)-$C1546)*($O$20/($O$19/2)))^2*(((($C$19+$G$20)-$C1546)*($O$20/($O$19/2)))*$AZ$21))/3)*$D$1177),(((PI()*((($C$19+$G$20)-$C1546)*($O$20/($O$19/2)))^2*((($O$20+$G$20)-$C1546)/3))*$D$1177)-((PI()*((($C$19+$G$20)-$C1546)*($O$20/($O$19/2)))^2*(((($C$19+$G$20)-$C1546)*($O$20/($O$19/2)))*$AZ$21)/3)*$D$1177))),IF('Silo Levels'!$L$28="Pumping",(($D$18*$D$1177)+((PI()*(($C$21/2)^2)*($G$20-$C1546))*$D$1177))+((($D$18+$H$18)/3)*$BF$21)+(((PI()*($C$21/2)^2*(($C$21/2)*$AZ$21))/3)*$D$1177),(($D$18*$D$1177)+((PI()*(($C$21/2)^2)*($G$20-$C1546))*$D$1177))+((($D$18+$H$18)/3)*$BF$21)-(((PI()*($C$21/2)^2*(($C$21/2)*$AZ$21))/3)*$D$1177)))</f>
        <v>59351.507638564974</v>
      </c>
      <c r="E1546" s="73">
        <v>36.700000000000003</v>
      </c>
      <c r="F1546" s="95">
        <f t="shared" si="191"/>
        <v>63979.335816131563</v>
      </c>
      <c r="G1546" s="62">
        <v>36.700000000000003</v>
      </c>
      <c r="H1546" s="96">
        <f>IF($G1546&gt;$G$20,IF('Silo Levels'!$L$29="Pumping",((PI()*((($C$19+$G$20)-$G1546)*($O$20/($O$19/2)))^2*((($O$20+$G$20)-$G1546))/3)*$H$1177)+(((PI()*((($C$19+$G$20)-$G1546)*($O$20/($O$19/2)))^2*(((($C$19+$G$20)-$G1546)*($O$20/($O$19/2)))*$AZ$22))/3)*$H$1177),(((PI()*((($C$19+$G$20)-$G1546)*($O$20/($O$19/2)))^2*((($O$20+$G$20)-$G1546)/3))*$H$1177)-((PI()*((($C$19+$G$20)-$G1546)*($O$20/($O$19/2)))^2*(((($C$19+$G$20)-$G1546)*($O$20/($O$19/2)))*$AZ$22)/3)*$H$1177))),IF('Silo Levels'!$L$29="Pumping",(($D$18*$H$1177)+((PI()*(($C$21/2)^2)*($G$20-$G1546))*$H$1177))+((($D$18+$H$18)/3)*$BF$22)+(((PI()*($C$21/2)^2*(($C$21/2)*$AZ$22))/3)*$H$1177),(($D$18*$H$1177)+((PI()*(($C$21/2)^2)*($G$20-$G1546))*$H$1177))+((($D$18+$H$18)/3)*$BF$22)-(((PI()*($C$21/2)^2*(($C$21/2)*$AZ$22))/3)*$H$1177)))</f>
        <v>60081.046435462449</v>
      </c>
      <c r="I1546" s="73">
        <v>36.700000000000003</v>
      </c>
      <c r="J1546" s="95">
        <f t="shared" si="192"/>
        <v>66095.310273707117</v>
      </c>
      <c r="K1546" s="62">
        <v>36.700000000000003</v>
      </c>
      <c r="L1546" s="96">
        <f>IF($K1546&gt;$G$20,IF('Silo Levels'!$L$30="Pumping",((PI()*((($C$19+$G$20)-$K1546)*($O$20/($O$19/2)))^2*((($O$20+$G$20)-$K1546))/3)*$L$1177)+(((PI()*((($C$19+$G$20)-$K1546)*($O$20/($O$19/2)))^2*(((($C$19+$G$20)-$K1546)*($O$20/($O$19/2)))*$AZ$23))/3)*$L$1177),(((PI()*((($C$19+$G$20)-$K1546)*($O$20/($O$19/2)))^2*((($O$20+$G$20)-$K1546)/3))*$L$1177)-((PI()*((($C$19+$G$20)-$K1546)*($O$20/($O$19/2)))^2*(((($C$19+$G$20)-$K1546)*($O$20/($O$19/2)))*$AZ$23)/3)*$L$1177))),IF('Silo Levels'!$L$30="Pumping",(($D$18*$L$1177)+((PI()*(($C$21/2)^2)*($G$20-$K1546))*$L$1177))+((($D$18+$H$18)/3)*$BF$23)+(((PI()*($C$21/2)^2*(($C$21/2)*$AZ$23))/3)*$L$1177),(($D$18*$L$1177)+((PI()*(($C$21/2)^2)*($G$20-$K1546))*$L$1177))+((($D$18+$H$18)/3)*$BF$23)-(((PI()*($C$21/2)^2*(($C$21/2)*$AZ$23))/3)*$L$1177)))</f>
        <v>62066.070603764878</v>
      </c>
      <c r="M1546" s="73"/>
      <c r="N1546" s="73"/>
      <c r="O1546" s="73"/>
      <c r="P1546" s="73"/>
      <c r="Q1546" s="73"/>
      <c r="R1546" s="73"/>
      <c r="S1546" s="73"/>
      <c r="T1546" s="73"/>
      <c r="U1546" s="73"/>
      <c r="V1546" s="73"/>
      <c r="W1546" s="73"/>
      <c r="X1546" s="73"/>
      <c r="Y1546" s="73"/>
      <c r="Z1546" s="73"/>
      <c r="AA1546" s="73"/>
      <c r="AB1546" s="73"/>
      <c r="AC1546" s="73"/>
      <c r="AD1546" s="73"/>
      <c r="AE1546" s="73"/>
      <c r="AF1546" s="73"/>
      <c r="AG1546" s="73"/>
      <c r="AH1546" s="73"/>
      <c r="AI1546" s="73"/>
      <c r="AJ1546" s="73"/>
    </row>
    <row r="1547" spans="1:36" x14ac:dyDescent="0.3">
      <c r="A1547">
        <v>36.799999999999997</v>
      </c>
      <c r="B1547" s="95">
        <f t="shared" si="190"/>
        <v>62815.312234732301</v>
      </c>
      <c r="C1547" s="62">
        <v>36.799999999999997</v>
      </c>
      <c r="D1547" s="96">
        <f>IF($C1547&gt;$G$20,IF('Silo Levels'!$L$28="Pumping",((PI()*((($C$19+$G$20)-$C1547)*($O$20/($O$19/2)))^2*((($O$20+$G$20)-$C1547))/3)*$D$1177)+(((PI()*((($C$19+$G$20)-$C1547)*($O$20/($O$19/2)))^2*(((($C$19+$G$20)-$C1547)*($O$20/($O$19/2)))*$AZ$21))/3)*$D$1177),(((PI()*((($C$19+$G$20)-$C1547)*($O$20/($O$19/2)))^2*((($O$20+$G$20)-$C1547)/3))*$D$1177)-((PI()*((($C$19+$G$20)-$C1547)*($O$20/($O$19/2)))^2*(((($C$19+$G$20)-$C1547)*($O$20/($O$19/2)))*$AZ$21)/3)*$D$1177))),IF('Silo Levels'!$L$28="Pumping",(($D$18*$D$1177)+((PI()*(($C$21/2)^2)*($G$20-$C1547))*$D$1177))+((($D$18+$H$18)/3)*$BF$21)+(((PI()*($C$21/2)^2*(($C$21/2)*$AZ$21))/3)*$D$1177),(($D$18*$D$1177)+((PI()*(($C$21/2)^2)*($G$20-$C1547))*$D$1177))+((($D$18+$H$18)/3)*$BF$21)-(((PI()*($C$21/2)^2*(($C$21/2)*$AZ$21))/3)*$D$1177)))</f>
        <v>58965.149883454164</v>
      </c>
      <c r="E1547" s="73">
        <v>36.799999999999997</v>
      </c>
      <c r="F1547" s="95">
        <f t="shared" si="191"/>
        <v>63588.148589081859</v>
      </c>
      <c r="G1547" s="62">
        <v>36.799999999999997</v>
      </c>
      <c r="H1547" s="96">
        <f>IF($G1547&gt;$G$20,IF('Silo Levels'!$L$29="Pumping",((PI()*((($C$19+$G$20)-$G1547)*($O$20/($O$19/2)))^2*((($O$20+$G$20)-$G1547))/3)*$H$1177)+(((PI()*((($C$19+$G$20)-$G1547)*($O$20/($O$19/2)))^2*(((($C$19+$G$20)-$G1547)*($O$20/($O$19/2)))*$AZ$22))/3)*$H$1177),(((PI()*((($C$19+$G$20)-$G1547)*($O$20/($O$19/2)))^2*((($O$20+$G$20)-$G1547)/3))*$H$1177)-((PI()*((($C$19+$G$20)-$G1547)*($O$20/($O$19/2)))^2*(((($C$19+$G$20)-$G1547)*($O$20/($O$19/2)))*$AZ$22)/3)*$H$1177))),IF('Silo Levels'!$L$29="Pumping",(($D$18*$H$1177)+((PI()*(($C$21/2)^2)*($G$20-$G1547))*$H$1177))+((($D$18+$H$18)/3)*$BF$22)+(((PI()*($C$21/2)^2*(($C$21/2)*$AZ$22))/3)*$H$1177),(($D$18*$H$1177)+((PI()*(($C$21/2)^2)*($G$20-$G1547))*$H$1177))+((($D$18+$H$18)/3)*$BF$22)-(((PI()*($C$21/2)^2*(($C$21/2)*$AZ$22))/3)*$H$1177)))</f>
        <v>59689.859208412745</v>
      </c>
      <c r="I1547" s="73">
        <v>36.799999999999997</v>
      </c>
      <c r="J1547" s="95">
        <f t="shared" si="192"/>
        <v>65690.982390451609</v>
      </c>
      <c r="K1547" s="62">
        <v>36.799999999999997</v>
      </c>
      <c r="L1547" s="96">
        <f>IF($K1547&gt;$G$20,IF('Silo Levels'!$L$30="Pumping",((PI()*((($C$19+$G$20)-$K1547)*($O$20/($O$19/2)))^2*((($O$20+$G$20)-$K1547))/3)*$L$1177)+(((PI()*((($C$19+$G$20)-$K1547)*($O$20/($O$19/2)))^2*(((($C$19+$G$20)-$K1547)*($O$20/($O$19/2)))*$AZ$23))/3)*$L$1177),(((PI()*((($C$19+$G$20)-$K1547)*($O$20/($O$19/2)))^2*((($O$20+$G$20)-$K1547)/3))*$L$1177)-((PI()*((($C$19+$G$20)-$K1547)*($O$20/($O$19/2)))^2*(((($C$19+$G$20)-$K1547)*($O$20/($O$19/2)))*$AZ$23)/3)*$L$1177))),IF('Silo Levels'!$L$30="Pumping",(($D$18*$L$1177)+((PI()*(($C$21/2)^2)*($G$20-$K1547))*$L$1177))+((($D$18+$H$18)/3)*$BF$23)+(((PI()*($C$21/2)^2*(($C$21/2)*$AZ$23))/3)*$L$1177),(($D$18*$L$1177)+((PI()*(($C$21/2)^2)*($G$20-$K1547))*$L$1177))+((($D$18+$H$18)/3)*$BF$23)-(((PI()*($C$21/2)^2*(($C$21/2)*$AZ$23))/3)*$L$1177)))</f>
        <v>61661.74272050937</v>
      </c>
      <c r="M1547" s="73"/>
      <c r="N1547" s="73"/>
      <c r="O1547" s="73"/>
      <c r="P1547" s="73"/>
      <c r="Q1547" s="73"/>
      <c r="R1547" s="73"/>
      <c r="S1547" s="73"/>
      <c r="T1547" s="73"/>
      <c r="U1547" s="73"/>
      <c r="V1547" s="73"/>
      <c r="W1547" s="73"/>
      <c r="X1547" s="73"/>
      <c r="Y1547" s="73"/>
      <c r="Z1547" s="73"/>
      <c r="AA1547" s="73"/>
      <c r="AB1547" s="73"/>
      <c r="AC1547" s="73"/>
      <c r="AD1547" s="73"/>
      <c r="AE1547" s="73"/>
      <c r="AF1547" s="73"/>
      <c r="AG1547" s="73"/>
      <c r="AH1547" s="73"/>
      <c r="AI1547" s="73"/>
      <c r="AJ1547" s="73"/>
    </row>
    <row r="1548" spans="1:36" x14ac:dyDescent="0.3">
      <c r="A1548">
        <v>36.9</v>
      </c>
      <c r="B1548" s="95">
        <f t="shared" si="190"/>
        <v>62428.954479621461</v>
      </c>
      <c r="C1548" s="62">
        <v>36.9</v>
      </c>
      <c r="D1548" s="96">
        <f>IF($C1548&gt;$G$20,IF('Silo Levels'!$L$28="Pumping",((PI()*((($C$19+$G$20)-$C1548)*($O$20/($O$19/2)))^2*((($O$20+$G$20)-$C1548))/3)*$D$1177)+(((PI()*((($C$19+$G$20)-$C1548)*($O$20/($O$19/2)))^2*(((($C$19+$G$20)-$C1548)*($O$20/($O$19/2)))*$AZ$21))/3)*$D$1177),(((PI()*((($C$19+$G$20)-$C1548)*($O$20/($O$19/2)))^2*((($O$20+$G$20)-$C1548)/3))*$D$1177)-((PI()*((($C$19+$G$20)-$C1548)*($O$20/($O$19/2)))^2*(((($C$19+$G$20)-$C1548)*($O$20/($O$19/2)))*$AZ$21)/3)*$D$1177))),IF('Silo Levels'!$L$28="Pumping",(($D$18*$D$1177)+((PI()*(($C$21/2)^2)*($G$20-$C1548))*$D$1177))+((($D$18+$H$18)/3)*$BF$21)+(((PI()*($C$21/2)^2*(($C$21/2)*$AZ$21))/3)*$D$1177),(($D$18*$D$1177)+((PI()*(($C$21/2)^2)*($G$20-$C1548))*$D$1177))+((($D$18+$H$18)/3)*$BF$21)-(((PI()*($C$21/2)^2*(($C$21/2)*$AZ$21))/3)*$D$1177)))</f>
        <v>58578.792128343324</v>
      </c>
      <c r="E1548" s="73">
        <v>36.9</v>
      </c>
      <c r="F1548" s="95">
        <f t="shared" si="191"/>
        <v>63196.96136203214</v>
      </c>
      <c r="G1548" s="62">
        <v>36.9</v>
      </c>
      <c r="H1548" s="96">
        <f>IF($G1548&gt;$G$20,IF('Silo Levels'!$L$29="Pumping",((PI()*((($C$19+$G$20)-$G1548)*($O$20/($O$19/2)))^2*((($O$20+$G$20)-$G1548))/3)*$H$1177)+(((PI()*((($C$19+$G$20)-$G1548)*($O$20/($O$19/2)))^2*(((($C$19+$G$20)-$G1548)*($O$20/($O$19/2)))*$AZ$22))/3)*$H$1177),(((PI()*((($C$19+$G$20)-$G1548)*($O$20/($O$19/2)))^2*((($O$20+$G$20)-$G1548)/3))*$H$1177)-((PI()*((($C$19+$G$20)-$G1548)*($O$20/($O$19/2)))^2*(((($C$19+$G$20)-$G1548)*($O$20/($O$19/2)))*$AZ$22)/3)*$H$1177))),IF('Silo Levels'!$L$29="Pumping",(($D$18*$H$1177)+((PI()*(($C$21/2)^2)*($G$20-$G1548))*$H$1177))+((($D$18+$H$18)/3)*$BF$22)+(((PI()*($C$21/2)^2*(($C$21/2)*$AZ$22))/3)*$H$1177),(($D$18*$H$1177)+((PI()*(($C$21/2)^2)*($G$20-$G1548))*$H$1177))+((($D$18+$H$18)/3)*$BF$22)-(((PI()*($C$21/2)^2*(($C$21/2)*$AZ$22))/3)*$H$1177)))</f>
        <v>59298.671981363026</v>
      </c>
      <c r="I1548" s="73">
        <v>36.9</v>
      </c>
      <c r="J1548" s="95">
        <f t="shared" si="192"/>
        <v>65286.654507196079</v>
      </c>
      <c r="K1548" s="62">
        <v>36.9</v>
      </c>
      <c r="L1548" s="96">
        <f>IF($K1548&gt;$G$20,IF('Silo Levels'!$L$30="Pumping",((PI()*((($C$19+$G$20)-$K1548)*($O$20/($O$19/2)))^2*((($O$20+$G$20)-$K1548))/3)*$L$1177)+(((PI()*((($C$19+$G$20)-$K1548)*($O$20/($O$19/2)))^2*(((($C$19+$G$20)-$K1548)*($O$20/($O$19/2)))*$AZ$23))/3)*$L$1177),(((PI()*((($C$19+$G$20)-$K1548)*($O$20/($O$19/2)))^2*((($O$20+$G$20)-$K1548)/3))*$L$1177)-((PI()*((($C$19+$G$20)-$K1548)*($O$20/($O$19/2)))^2*(((($C$19+$G$20)-$K1548)*($O$20/($O$19/2)))*$AZ$23)/3)*$L$1177))),IF('Silo Levels'!$L$30="Pumping",(($D$18*$L$1177)+((PI()*(($C$21/2)^2)*($G$20-$K1548))*$L$1177))+((($D$18+$H$18)/3)*$BF$23)+(((PI()*($C$21/2)^2*(($C$21/2)*$AZ$23))/3)*$L$1177),(($D$18*$L$1177)+((PI()*(($C$21/2)^2)*($G$20-$K1548))*$L$1177))+((($D$18+$H$18)/3)*$BF$23)-(((PI()*($C$21/2)^2*(($C$21/2)*$AZ$23))/3)*$L$1177)))</f>
        <v>61257.41483725384</v>
      </c>
      <c r="M1548" s="73"/>
      <c r="N1548" s="73"/>
      <c r="O1548" s="73"/>
      <c r="P1548" s="73"/>
      <c r="Q1548" s="73"/>
      <c r="R1548" s="73"/>
      <c r="S1548" s="73"/>
      <c r="T1548" s="73"/>
      <c r="U1548" s="73"/>
      <c r="V1548" s="73"/>
      <c r="W1548" s="73"/>
      <c r="X1548" s="73"/>
      <c r="Y1548" s="73"/>
      <c r="Z1548" s="73"/>
      <c r="AA1548" s="73"/>
      <c r="AB1548" s="73"/>
      <c r="AC1548" s="73"/>
      <c r="AD1548" s="73"/>
      <c r="AE1548" s="73"/>
      <c r="AF1548" s="73"/>
      <c r="AG1548" s="73"/>
      <c r="AH1548" s="73"/>
      <c r="AI1548" s="73"/>
      <c r="AJ1548" s="73"/>
    </row>
    <row r="1549" spans="1:36" x14ac:dyDescent="0.3">
      <c r="A1549">
        <v>37</v>
      </c>
      <c r="B1549" s="95">
        <f t="shared" si="190"/>
        <v>62042.596724510615</v>
      </c>
      <c r="C1549" s="62">
        <v>37</v>
      </c>
      <c r="D1549" s="96">
        <f>IF($C1549&gt;$G$20,IF('Silo Levels'!$L$28="Pumping",((PI()*((($C$19+$G$20)-$C1549)*($O$20/($O$19/2)))^2*((($O$20+$G$20)-$C1549))/3)*$D$1177)+(((PI()*((($C$19+$G$20)-$C1549)*($O$20/($O$19/2)))^2*(((($C$19+$G$20)-$C1549)*($O$20/($O$19/2)))*$AZ$21))/3)*$D$1177),(((PI()*((($C$19+$G$20)-$C1549)*($O$20/($O$19/2)))^2*((($O$20+$G$20)-$C1549)/3))*$D$1177)-((PI()*((($C$19+$G$20)-$C1549)*($O$20/($O$19/2)))^2*(((($C$19+$G$20)-$C1549)*($O$20/($O$19/2)))*$AZ$21)/3)*$D$1177))),IF('Silo Levels'!$L$28="Pumping",(($D$18*$D$1177)+((PI()*(($C$21/2)^2)*($G$20-$C1549))*$D$1177))+((($D$18+$H$18)/3)*$BF$21)+(((PI()*($C$21/2)^2*(($C$21/2)*$AZ$21))/3)*$D$1177),(($D$18*$D$1177)+((PI()*(($C$21/2)^2)*($G$20-$C1549))*$D$1177))+((($D$18+$H$18)/3)*$BF$21)-(((PI()*($C$21/2)^2*(($C$21/2)*$AZ$21))/3)*$D$1177)))</f>
        <v>58192.434373232478</v>
      </c>
      <c r="E1549" s="73">
        <v>37</v>
      </c>
      <c r="F1549" s="95">
        <f t="shared" si="191"/>
        <v>62805.774134982406</v>
      </c>
      <c r="G1549" s="62">
        <v>37</v>
      </c>
      <c r="H1549" s="96">
        <f>IF($G1549&gt;$G$20,IF('Silo Levels'!$L$29="Pumping",((PI()*((($C$19+$G$20)-$G1549)*($O$20/($O$19/2)))^2*((($O$20+$G$20)-$G1549))/3)*$H$1177)+(((PI()*((($C$19+$G$20)-$G1549)*($O$20/($O$19/2)))^2*(((($C$19+$G$20)-$G1549)*($O$20/($O$19/2)))*$AZ$22))/3)*$H$1177),(((PI()*((($C$19+$G$20)-$G1549)*($O$20/($O$19/2)))^2*((($O$20+$G$20)-$G1549)/3))*$H$1177)-((PI()*((($C$19+$G$20)-$G1549)*($O$20/($O$19/2)))^2*(((($C$19+$G$20)-$G1549)*($O$20/($O$19/2)))*$AZ$22)/3)*$H$1177))),IF('Silo Levels'!$L$29="Pumping",(($D$18*$H$1177)+((PI()*(($C$21/2)^2)*($G$20-$G1549))*$H$1177))+((($D$18+$H$18)/3)*$BF$22)+(((PI()*($C$21/2)^2*(($C$21/2)*$AZ$22))/3)*$H$1177),(($D$18*$H$1177)+((PI()*(($C$21/2)^2)*($G$20-$G1549))*$H$1177))+((($D$18+$H$18)/3)*$BF$22)-(((PI()*($C$21/2)^2*(($C$21/2)*$AZ$22))/3)*$H$1177)))</f>
        <v>58907.484754313293</v>
      </c>
      <c r="I1549" s="73">
        <v>37</v>
      </c>
      <c r="J1549" s="95">
        <f t="shared" si="192"/>
        <v>64882.326623940542</v>
      </c>
      <c r="K1549" s="62">
        <v>37</v>
      </c>
      <c r="L1549" s="96">
        <f>IF($K1549&gt;$G$20,IF('Silo Levels'!$L$30="Pumping",((PI()*((($C$19+$G$20)-$K1549)*($O$20/($O$19/2)))^2*((($O$20+$G$20)-$K1549))/3)*$L$1177)+(((PI()*((($C$19+$G$20)-$K1549)*($O$20/($O$19/2)))^2*(((($C$19+$G$20)-$K1549)*($O$20/($O$19/2)))*$AZ$23))/3)*$L$1177),(((PI()*((($C$19+$G$20)-$K1549)*($O$20/($O$19/2)))^2*((($O$20+$G$20)-$K1549)/3))*$L$1177)-((PI()*((($C$19+$G$20)-$K1549)*($O$20/($O$19/2)))^2*(((($C$19+$G$20)-$K1549)*($O$20/($O$19/2)))*$AZ$23)/3)*$L$1177))),IF('Silo Levels'!$L$30="Pumping",(($D$18*$L$1177)+((PI()*(($C$21/2)^2)*($G$20-$K1549))*$L$1177))+((($D$18+$H$18)/3)*$BF$23)+(((PI()*($C$21/2)^2*(($C$21/2)*$AZ$23))/3)*$L$1177),(($D$18*$L$1177)+((PI()*(($C$21/2)^2)*($G$20-$K1549))*$L$1177))+((($D$18+$H$18)/3)*$BF$23)-(((PI()*($C$21/2)^2*(($C$21/2)*$AZ$23))/3)*$L$1177)))</f>
        <v>60853.086953998303</v>
      </c>
      <c r="M1549" s="73"/>
      <c r="N1549" s="73"/>
      <c r="O1549" s="73"/>
      <c r="P1549" s="73"/>
      <c r="Q1549" s="73"/>
      <c r="R1549" s="73"/>
      <c r="S1549" s="73"/>
      <c r="T1549" s="73"/>
      <c r="U1549" s="73"/>
      <c r="V1549" s="73"/>
      <c r="W1549" s="73"/>
      <c r="X1549" s="73"/>
      <c r="Y1549" s="73"/>
      <c r="Z1549" s="73"/>
      <c r="AA1549" s="73"/>
      <c r="AB1549" s="73"/>
      <c r="AC1549" s="73"/>
      <c r="AD1549" s="73"/>
      <c r="AE1549" s="73"/>
      <c r="AF1549" s="73"/>
      <c r="AG1549" s="73"/>
      <c r="AH1549" s="73"/>
      <c r="AI1549" s="73"/>
      <c r="AJ1549" s="73"/>
    </row>
    <row r="1550" spans="1:36" x14ac:dyDescent="0.3">
      <c r="A1550">
        <v>37.1</v>
      </c>
      <c r="B1550" s="95">
        <f t="shared" si="190"/>
        <v>61656.238969399776</v>
      </c>
      <c r="C1550" s="62">
        <v>37.1</v>
      </c>
      <c r="D1550" s="96">
        <f>IF($C1550&gt;$G$20,IF('Silo Levels'!$L$28="Pumping",((PI()*((($C$19+$G$20)-$C1550)*($O$20/($O$19/2)))^2*((($O$20+$G$20)-$C1550))/3)*$D$1177)+(((PI()*((($C$19+$G$20)-$C1550)*($O$20/($O$19/2)))^2*(((($C$19+$G$20)-$C1550)*($O$20/($O$19/2)))*$AZ$21))/3)*$D$1177),(((PI()*((($C$19+$G$20)-$C1550)*($O$20/($O$19/2)))^2*((($O$20+$G$20)-$C1550)/3))*$D$1177)-((PI()*((($C$19+$G$20)-$C1550)*($O$20/($O$19/2)))^2*(((($C$19+$G$20)-$C1550)*($O$20/($O$19/2)))*$AZ$21)/3)*$D$1177))),IF('Silo Levels'!$L$28="Pumping",(($D$18*$D$1177)+((PI()*(($C$21/2)^2)*($G$20-$C1550))*$D$1177))+((($D$18+$H$18)/3)*$BF$21)+(((PI()*($C$21/2)^2*(($C$21/2)*$AZ$21))/3)*$D$1177),(($D$18*$D$1177)+((PI()*(($C$21/2)^2)*($G$20-$C1550))*$D$1177))+((($D$18+$H$18)/3)*$BF$21)-(((PI()*($C$21/2)^2*(($C$21/2)*$AZ$21))/3)*$D$1177)))</f>
        <v>57806.076618121639</v>
      </c>
      <c r="E1550" s="73">
        <v>37.1</v>
      </c>
      <c r="F1550" s="95">
        <f t="shared" si="191"/>
        <v>62414.58690793268</v>
      </c>
      <c r="G1550" s="62">
        <v>37.1</v>
      </c>
      <c r="H1550" s="96">
        <f>IF($G1550&gt;$G$20,IF('Silo Levels'!$L$29="Pumping",((PI()*((($C$19+$G$20)-$G1550)*($O$20/($O$19/2)))^2*((($O$20+$G$20)-$G1550))/3)*$H$1177)+(((PI()*((($C$19+$G$20)-$G1550)*($O$20/($O$19/2)))^2*(((($C$19+$G$20)-$G1550)*($O$20/($O$19/2)))*$AZ$22))/3)*$H$1177),(((PI()*((($C$19+$G$20)-$G1550)*($O$20/($O$19/2)))^2*((($O$20+$G$20)-$G1550)/3))*$H$1177)-((PI()*((($C$19+$G$20)-$G1550)*($O$20/($O$19/2)))^2*(((($C$19+$G$20)-$G1550)*($O$20/($O$19/2)))*$AZ$22)/3)*$H$1177))),IF('Silo Levels'!$L$29="Pumping",(($D$18*$H$1177)+((PI()*(($C$21/2)^2)*($G$20-$G1550))*$H$1177))+((($D$18+$H$18)/3)*$BF$22)+(((PI()*($C$21/2)^2*(($C$21/2)*$AZ$22))/3)*$H$1177),(($D$18*$H$1177)+((PI()*(($C$21/2)^2)*($G$20-$G1550))*$H$1177))+((($D$18+$H$18)/3)*$BF$22)-(((PI()*($C$21/2)^2*(($C$21/2)*$AZ$22))/3)*$H$1177)))</f>
        <v>58516.297527263567</v>
      </c>
      <c r="I1550" s="73">
        <v>37.1</v>
      </c>
      <c r="J1550" s="95">
        <f t="shared" si="192"/>
        <v>64477.998740685012</v>
      </c>
      <c r="K1550" s="62">
        <v>37.1</v>
      </c>
      <c r="L1550" s="96">
        <f>IF($K1550&gt;$G$20,IF('Silo Levels'!$L$30="Pumping",((PI()*((($C$19+$G$20)-$K1550)*($O$20/($O$19/2)))^2*((($O$20+$G$20)-$K1550))/3)*$L$1177)+(((PI()*((($C$19+$G$20)-$K1550)*($O$20/($O$19/2)))^2*(((($C$19+$G$20)-$K1550)*($O$20/($O$19/2)))*$AZ$23))/3)*$L$1177),(((PI()*((($C$19+$G$20)-$K1550)*($O$20/($O$19/2)))^2*((($O$20+$G$20)-$K1550)/3))*$L$1177)-((PI()*((($C$19+$G$20)-$K1550)*($O$20/($O$19/2)))^2*(((($C$19+$G$20)-$K1550)*($O$20/($O$19/2)))*$AZ$23)/3)*$L$1177))),IF('Silo Levels'!$L$30="Pumping",(($D$18*$L$1177)+((PI()*(($C$21/2)^2)*($G$20-$K1550))*$L$1177))+((($D$18+$H$18)/3)*$BF$23)+(((PI()*($C$21/2)^2*(($C$21/2)*$AZ$23))/3)*$L$1177),(($D$18*$L$1177)+((PI()*(($C$21/2)^2)*($G$20-$K1550))*$L$1177))+((($D$18+$H$18)/3)*$BF$23)-(((PI()*($C$21/2)^2*(($C$21/2)*$AZ$23))/3)*$L$1177)))</f>
        <v>60448.759070742773</v>
      </c>
      <c r="M1550" s="73"/>
      <c r="N1550" s="73"/>
      <c r="O1550" s="73"/>
      <c r="P1550" s="73"/>
      <c r="Q1550" s="73"/>
      <c r="R1550" s="73"/>
      <c r="S1550" s="73"/>
      <c r="T1550" s="73"/>
      <c r="U1550" s="73"/>
      <c r="V1550" s="73"/>
      <c r="W1550" s="73"/>
      <c r="X1550" s="73"/>
      <c r="Y1550" s="73"/>
      <c r="Z1550" s="73"/>
      <c r="AA1550" s="73"/>
      <c r="AB1550" s="73"/>
      <c r="AC1550" s="73"/>
      <c r="AD1550" s="73"/>
      <c r="AE1550" s="73"/>
      <c r="AF1550" s="73"/>
      <c r="AG1550" s="73"/>
      <c r="AH1550" s="73"/>
      <c r="AI1550" s="73"/>
      <c r="AJ1550" s="73"/>
    </row>
    <row r="1551" spans="1:36" x14ac:dyDescent="0.3">
      <c r="A1551">
        <v>37.200000000000003</v>
      </c>
      <c r="B1551" s="95">
        <f t="shared" si="190"/>
        <v>61269.881214288929</v>
      </c>
      <c r="C1551" s="62">
        <v>37.200000000000003</v>
      </c>
      <c r="D1551" s="96">
        <f>IF($C1551&gt;$G$20,IF('Silo Levels'!$L$28="Pumping",((PI()*((($C$19+$G$20)-$C1551)*($O$20/($O$19/2)))^2*((($O$20+$G$20)-$C1551))/3)*$D$1177)+(((PI()*((($C$19+$G$20)-$C1551)*($O$20/($O$19/2)))^2*(((($C$19+$G$20)-$C1551)*($O$20/($O$19/2)))*$AZ$21))/3)*$D$1177),(((PI()*((($C$19+$G$20)-$C1551)*($O$20/($O$19/2)))^2*((($O$20+$G$20)-$C1551)/3))*$D$1177)-((PI()*((($C$19+$G$20)-$C1551)*($O$20/($O$19/2)))^2*(((($C$19+$G$20)-$C1551)*($O$20/($O$19/2)))*$AZ$21)/3)*$D$1177))),IF('Silo Levels'!$L$28="Pumping",(($D$18*$D$1177)+((PI()*(($C$21/2)^2)*($G$20-$C1551))*$D$1177))+((($D$18+$H$18)/3)*$BF$21)+(((PI()*($C$21/2)^2*(($C$21/2)*$AZ$21))/3)*$D$1177),(($D$18*$D$1177)+((PI()*(($C$21/2)^2)*($G$20-$C1551))*$D$1177))+((($D$18+$H$18)/3)*$BF$21)-(((PI()*($C$21/2)^2*(($C$21/2)*$AZ$21))/3)*$D$1177)))</f>
        <v>57419.718863010792</v>
      </c>
      <c r="E1551" s="73">
        <v>37.200000000000003</v>
      </c>
      <c r="F1551" s="95">
        <f t="shared" si="191"/>
        <v>62023.399680882947</v>
      </c>
      <c r="G1551" s="62">
        <v>37.200000000000003</v>
      </c>
      <c r="H1551" s="96">
        <f>IF($G1551&gt;$G$20,IF('Silo Levels'!$L$29="Pumping",((PI()*((($C$19+$G$20)-$G1551)*($O$20/($O$19/2)))^2*((($O$20+$G$20)-$G1551))/3)*$H$1177)+(((PI()*((($C$19+$G$20)-$G1551)*($O$20/($O$19/2)))^2*(((($C$19+$G$20)-$G1551)*($O$20/($O$19/2)))*$AZ$22))/3)*$H$1177),(((PI()*((($C$19+$G$20)-$G1551)*($O$20/($O$19/2)))^2*((($O$20+$G$20)-$G1551)/3))*$H$1177)-((PI()*((($C$19+$G$20)-$G1551)*($O$20/($O$19/2)))^2*(((($C$19+$G$20)-$G1551)*($O$20/($O$19/2)))*$AZ$22)/3)*$H$1177))),IF('Silo Levels'!$L$29="Pumping",(($D$18*$H$1177)+((PI()*(($C$21/2)^2)*($G$20-$G1551))*$H$1177))+((($D$18+$H$18)/3)*$BF$22)+(((PI()*($C$21/2)^2*(($C$21/2)*$AZ$22))/3)*$H$1177),(($D$18*$H$1177)+((PI()*(($C$21/2)^2)*($G$20-$G1551))*$H$1177))+((($D$18+$H$18)/3)*$BF$22)-(((PI()*($C$21/2)^2*(($C$21/2)*$AZ$22))/3)*$H$1177)))</f>
        <v>58125.110300213833</v>
      </c>
      <c r="I1551" s="73">
        <v>37.200000000000003</v>
      </c>
      <c r="J1551" s="95">
        <f t="shared" si="192"/>
        <v>64073.670857429475</v>
      </c>
      <c r="K1551" s="62">
        <v>37.200000000000003</v>
      </c>
      <c r="L1551" s="96">
        <f>IF($K1551&gt;$G$20,IF('Silo Levels'!$L$30="Pumping",((PI()*((($C$19+$G$20)-$K1551)*($O$20/($O$19/2)))^2*((($O$20+$G$20)-$K1551))/3)*$L$1177)+(((PI()*((($C$19+$G$20)-$K1551)*($O$20/($O$19/2)))^2*(((($C$19+$G$20)-$K1551)*($O$20/($O$19/2)))*$AZ$23))/3)*$L$1177),(((PI()*((($C$19+$G$20)-$K1551)*($O$20/($O$19/2)))^2*((($O$20+$G$20)-$K1551)/3))*$L$1177)-((PI()*((($C$19+$G$20)-$K1551)*($O$20/($O$19/2)))^2*(((($C$19+$G$20)-$K1551)*($O$20/($O$19/2)))*$AZ$23)/3)*$L$1177))),IF('Silo Levels'!$L$30="Pumping",(($D$18*$L$1177)+((PI()*(($C$21/2)^2)*($G$20-$K1551))*$L$1177))+((($D$18+$H$18)/3)*$BF$23)+(((PI()*($C$21/2)^2*(($C$21/2)*$AZ$23))/3)*$L$1177),(($D$18*$L$1177)+((PI()*(($C$21/2)^2)*($G$20-$K1551))*$L$1177))+((($D$18+$H$18)/3)*$BF$23)-(((PI()*($C$21/2)^2*(($C$21/2)*$AZ$23))/3)*$L$1177)))</f>
        <v>60044.431187487236</v>
      </c>
      <c r="M1551" s="73"/>
      <c r="N1551" s="73"/>
      <c r="O1551" s="73"/>
      <c r="P1551" s="73"/>
      <c r="Q1551" s="73"/>
      <c r="R1551" s="73"/>
      <c r="S1551" s="73"/>
      <c r="T1551" s="73"/>
      <c r="U1551" s="73"/>
      <c r="V1551" s="73"/>
      <c r="W1551" s="73"/>
      <c r="X1551" s="73"/>
      <c r="Y1551" s="73"/>
      <c r="Z1551" s="73"/>
      <c r="AA1551" s="73"/>
      <c r="AB1551" s="73"/>
      <c r="AC1551" s="73"/>
      <c r="AD1551" s="73"/>
      <c r="AE1551" s="73"/>
      <c r="AF1551" s="73"/>
      <c r="AG1551" s="73"/>
      <c r="AH1551" s="73"/>
      <c r="AI1551" s="73"/>
      <c r="AJ1551" s="73"/>
    </row>
    <row r="1552" spans="1:36" x14ac:dyDescent="0.3">
      <c r="A1552">
        <v>37.299999999999997</v>
      </c>
      <c r="B1552" s="95">
        <f t="shared" si="190"/>
        <v>60883.523459178112</v>
      </c>
      <c r="C1552" s="62">
        <v>37.299999999999997</v>
      </c>
      <c r="D1552" s="96">
        <f>IF($C1552&gt;$G$20,IF('Silo Levels'!$L$28="Pumping",((PI()*((($C$19+$G$20)-$C1552)*($O$20/($O$19/2)))^2*((($O$20+$G$20)-$C1552))/3)*$D$1177)+(((PI()*((($C$19+$G$20)-$C1552)*($O$20/($O$19/2)))^2*(((($C$19+$G$20)-$C1552)*($O$20/($O$19/2)))*$AZ$21))/3)*$D$1177),(((PI()*((($C$19+$G$20)-$C1552)*($O$20/($O$19/2)))^2*((($O$20+$G$20)-$C1552)/3))*$D$1177)-((PI()*((($C$19+$G$20)-$C1552)*($O$20/($O$19/2)))^2*(((($C$19+$G$20)-$C1552)*($O$20/($O$19/2)))*$AZ$21)/3)*$D$1177))),IF('Silo Levels'!$L$28="Pumping",(($D$18*$D$1177)+((PI()*(($C$21/2)^2)*($G$20-$C1552))*$D$1177))+((($D$18+$H$18)/3)*$BF$21)+(((PI()*($C$21/2)^2*(($C$21/2)*$AZ$21))/3)*$D$1177),(($D$18*$D$1177)+((PI()*(($C$21/2)^2)*($G$20-$C1552))*$D$1177))+((($D$18+$H$18)/3)*$BF$21)-(((PI()*($C$21/2)^2*(($C$21/2)*$AZ$21))/3)*$D$1177)))</f>
        <v>57033.361107899975</v>
      </c>
      <c r="E1552" s="73">
        <v>37.299999999999997</v>
      </c>
      <c r="F1552" s="95">
        <f t="shared" si="191"/>
        <v>61632.21245383325</v>
      </c>
      <c r="G1552" s="62">
        <v>37.299999999999997</v>
      </c>
      <c r="H1552" s="96">
        <f>IF($G1552&gt;$G$20,IF('Silo Levels'!$L$29="Pumping",((PI()*((($C$19+$G$20)-$G1552)*($O$20/($O$19/2)))^2*((($O$20+$G$20)-$G1552))/3)*$H$1177)+(((PI()*((($C$19+$G$20)-$G1552)*($O$20/($O$19/2)))^2*(((($C$19+$G$20)-$G1552)*($O$20/($O$19/2)))*$AZ$22))/3)*$H$1177),(((PI()*((($C$19+$G$20)-$G1552)*($O$20/($O$19/2)))^2*((($O$20+$G$20)-$G1552)/3))*$H$1177)-((PI()*((($C$19+$G$20)-$G1552)*($O$20/($O$19/2)))^2*(((($C$19+$G$20)-$G1552)*($O$20/($O$19/2)))*$AZ$22)/3)*$H$1177))),IF('Silo Levels'!$L$29="Pumping",(($D$18*$H$1177)+((PI()*(($C$21/2)^2)*($G$20-$G1552))*$H$1177))+((($D$18+$H$18)/3)*$BF$22)+(((PI()*($C$21/2)^2*(($C$21/2)*$AZ$22))/3)*$H$1177),(($D$18*$H$1177)+((PI()*(($C$21/2)^2)*($G$20-$G1552))*$H$1177))+((($D$18+$H$18)/3)*$BF$22)-(((PI()*($C$21/2)^2*(($C$21/2)*$AZ$22))/3)*$H$1177)))</f>
        <v>57733.923073164136</v>
      </c>
      <c r="I1552" s="73">
        <v>37.299999999999997</v>
      </c>
      <c r="J1552" s="95">
        <f t="shared" si="192"/>
        <v>63669.342974173975</v>
      </c>
      <c r="K1552" s="62">
        <v>37.299999999999997</v>
      </c>
      <c r="L1552" s="96">
        <f>IF($K1552&gt;$G$20,IF('Silo Levels'!$L$30="Pumping",((PI()*((($C$19+$G$20)-$K1552)*($O$20/($O$19/2)))^2*((($O$20+$G$20)-$K1552))/3)*$L$1177)+(((PI()*((($C$19+$G$20)-$K1552)*($O$20/($O$19/2)))^2*(((($C$19+$G$20)-$K1552)*($O$20/($O$19/2)))*$AZ$23))/3)*$L$1177),(((PI()*((($C$19+$G$20)-$K1552)*($O$20/($O$19/2)))^2*((($O$20+$G$20)-$K1552)/3))*$L$1177)-((PI()*((($C$19+$G$20)-$K1552)*($O$20/($O$19/2)))^2*(((($C$19+$G$20)-$K1552)*($O$20/($O$19/2)))*$AZ$23)/3)*$L$1177))),IF('Silo Levels'!$L$30="Pumping",(($D$18*$L$1177)+((PI()*(($C$21/2)^2)*($G$20-$K1552))*$L$1177))+((($D$18+$H$18)/3)*$BF$23)+(((PI()*($C$21/2)^2*(($C$21/2)*$AZ$23))/3)*$L$1177),(($D$18*$L$1177)+((PI()*(($C$21/2)^2)*($G$20-$K1552))*$L$1177))+((($D$18+$H$18)/3)*$BF$23)-(((PI()*($C$21/2)^2*(($C$21/2)*$AZ$23))/3)*$L$1177)))</f>
        <v>59640.103304231736</v>
      </c>
      <c r="M1552" s="73"/>
      <c r="N1552" s="73"/>
      <c r="O1552" s="73"/>
      <c r="P1552" s="73"/>
      <c r="Q1552" s="73"/>
      <c r="R1552" s="73"/>
      <c r="S1552" s="73"/>
      <c r="T1552" s="73"/>
      <c r="U1552" s="73"/>
      <c r="V1552" s="73"/>
      <c r="W1552" s="73"/>
      <c r="X1552" s="73"/>
      <c r="Y1552" s="73"/>
      <c r="Z1552" s="73"/>
      <c r="AA1552" s="73"/>
      <c r="AB1552" s="73"/>
      <c r="AC1552" s="73"/>
      <c r="AD1552" s="73"/>
      <c r="AE1552" s="73"/>
      <c r="AF1552" s="73"/>
      <c r="AG1552" s="73"/>
      <c r="AH1552" s="73"/>
      <c r="AI1552" s="73"/>
      <c r="AJ1552" s="73"/>
    </row>
    <row r="1553" spans="1:36" x14ac:dyDescent="0.3">
      <c r="A1553">
        <v>37.4</v>
      </c>
      <c r="B1553" s="95">
        <f t="shared" si="190"/>
        <v>60497.165704067265</v>
      </c>
      <c r="C1553" s="62">
        <v>37.4</v>
      </c>
      <c r="D1553" s="96">
        <f>IF($C1553&gt;$G$20,IF('Silo Levels'!$L$28="Pumping",((PI()*((($C$19+$G$20)-$C1553)*($O$20/($O$19/2)))^2*((($O$20+$G$20)-$C1553))/3)*$D$1177)+(((PI()*((($C$19+$G$20)-$C1553)*($O$20/($O$19/2)))^2*(((($C$19+$G$20)-$C1553)*($O$20/($O$19/2)))*$AZ$21))/3)*$D$1177),(((PI()*((($C$19+$G$20)-$C1553)*($O$20/($O$19/2)))^2*((($O$20+$G$20)-$C1553)/3))*$D$1177)-((PI()*((($C$19+$G$20)-$C1553)*($O$20/($O$19/2)))^2*(((($C$19+$G$20)-$C1553)*($O$20/($O$19/2)))*$AZ$21)/3)*$D$1177))),IF('Silo Levels'!$L$28="Pumping",(($D$18*$D$1177)+((PI()*(($C$21/2)^2)*($G$20-$C1553))*$D$1177))+((($D$18+$H$18)/3)*$BF$21)+(((PI()*($C$21/2)^2*(($C$21/2)*$AZ$21))/3)*$D$1177),(($D$18*$D$1177)+((PI()*(($C$21/2)^2)*($G$20-$C1553))*$D$1177))+((($D$18+$H$18)/3)*$BF$21)-(((PI()*($C$21/2)^2*(($C$21/2)*$AZ$21))/3)*$D$1177)))</f>
        <v>56647.003352789128</v>
      </c>
      <c r="E1553" s="73">
        <v>37.4</v>
      </c>
      <c r="F1553" s="95">
        <f t="shared" si="191"/>
        <v>61241.025226783517</v>
      </c>
      <c r="G1553" s="62">
        <v>37.4</v>
      </c>
      <c r="H1553" s="96">
        <f>IF($G1553&gt;$G$20,IF('Silo Levels'!$L$29="Pumping",((PI()*((($C$19+$G$20)-$G1553)*($O$20/($O$19/2)))^2*((($O$20+$G$20)-$G1553))/3)*$H$1177)+(((PI()*((($C$19+$G$20)-$G1553)*($O$20/($O$19/2)))^2*(((($C$19+$G$20)-$G1553)*($O$20/($O$19/2)))*$AZ$22))/3)*$H$1177),(((PI()*((($C$19+$G$20)-$G1553)*($O$20/($O$19/2)))^2*((($O$20+$G$20)-$G1553)/3))*$H$1177)-((PI()*((($C$19+$G$20)-$G1553)*($O$20/($O$19/2)))^2*(((($C$19+$G$20)-$G1553)*($O$20/($O$19/2)))*$AZ$22)/3)*$H$1177))),IF('Silo Levels'!$L$29="Pumping",(($D$18*$H$1177)+((PI()*(($C$21/2)^2)*($G$20-$G1553))*$H$1177))+((($D$18+$H$18)/3)*$BF$22)+(((PI()*($C$21/2)^2*(($C$21/2)*$AZ$22))/3)*$H$1177),(($D$18*$H$1177)+((PI()*(($C$21/2)^2)*($G$20-$G1553))*$H$1177))+((($D$18+$H$18)/3)*$BF$22)-(((PI()*($C$21/2)^2*(($C$21/2)*$AZ$22))/3)*$H$1177)))</f>
        <v>57342.735846114403</v>
      </c>
      <c r="I1553" s="73">
        <v>37.4</v>
      </c>
      <c r="J1553" s="95">
        <f t="shared" si="192"/>
        <v>63265.015090918438</v>
      </c>
      <c r="K1553" s="62">
        <v>37.4</v>
      </c>
      <c r="L1553" s="96">
        <f>IF($K1553&gt;$G$20,IF('Silo Levels'!$L$30="Pumping",((PI()*((($C$19+$G$20)-$K1553)*($O$20/($O$19/2)))^2*((($O$20+$G$20)-$K1553))/3)*$L$1177)+(((PI()*((($C$19+$G$20)-$K1553)*($O$20/($O$19/2)))^2*(((($C$19+$G$20)-$K1553)*($O$20/($O$19/2)))*$AZ$23))/3)*$L$1177),(((PI()*((($C$19+$G$20)-$K1553)*($O$20/($O$19/2)))^2*((($O$20+$G$20)-$K1553)/3))*$L$1177)-((PI()*((($C$19+$G$20)-$K1553)*($O$20/($O$19/2)))^2*(((($C$19+$G$20)-$K1553)*($O$20/($O$19/2)))*$AZ$23)/3)*$L$1177))),IF('Silo Levels'!$L$30="Pumping",(($D$18*$L$1177)+((PI()*(($C$21/2)^2)*($G$20-$K1553))*$L$1177))+((($D$18+$H$18)/3)*$BF$23)+(((PI()*($C$21/2)^2*(($C$21/2)*$AZ$23))/3)*$L$1177),(($D$18*$L$1177)+((PI()*(($C$21/2)^2)*($G$20-$K1553))*$L$1177))+((($D$18+$H$18)/3)*$BF$23)-(((PI()*($C$21/2)^2*(($C$21/2)*$AZ$23))/3)*$L$1177)))</f>
        <v>59235.775420976199</v>
      </c>
      <c r="M1553" s="73"/>
      <c r="N1553" s="73"/>
      <c r="O1553" s="73"/>
      <c r="P1553" s="73"/>
      <c r="Q1553" s="73"/>
      <c r="R1553" s="73"/>
      <c r="S1553" s="73"/>
      <c r="T1553" s="73"/>
      <c r="U1553" s="73"/>
      <c r="V1553" s="73"/>
      <c r="W1553" s="73"/>
      <c r="X1553" s="73"/>
      <c r="Y1553" s="73"/>
      <c r="Z1553" s="73"/>
      <c r="AA1553" s="73"/>
      <c r="AB1553" s="73"/>
      <c r="AC1553" s="73"/>
      <c r="AD1553" s="73"/>
      <c r="AE1553" s="73"/>
      <c r="AF1553" s="73"/>
      <c r="AG1553" s="73"/>
      <c r="AH1553" s="73"/>
      <c r="AI1553" s="73"/>
      <c r="AJ1553" s="73"/>
    </row>
    <row r="1554" spans="1:36" x14ac:dyDescent="0.3">
      <c r="A1554">
        <v>37.5</v>
      </c>
      <c r="B1554" s="95">
        <f t="shared" si="190"/>
        <v>60110.807948956426</v>
      </c>
      <c r="C1554" s="62">
        <v>37.5</v>
      </c>
      <c r="D1554" s="96">
        <f>IF($C1554&gt;$G$20,IF('Silo Levels'!$L$28="Pumping",((PI()*((($C$19+$G$20)-$C1554)*($O$20/($O$19/2)))^2*((($O$20+$G$20)-$C1554))/3)*$D$1177)+(((PI()*((($C$19+$G$20)-$C1554)*($O$20/($O$19/2)))^2*(((($C$19+$G$20)-$C1554)*($O$20/($O$19/2)))*$AZ$21))/3)*$D$1177),(((PI()*((($C$19+$G$20)-$C1554)*($O$20/($O$19/2)))^2*((($O$20+$G$20)-$C1554)/3))*$D$1177)-((PI()*((($C$19+$G$20)-$C1554)*($O$20/($O$19/2)))^2*(((($C$19+$G$20)-$C1554)*($O$20/($O$19/2)))*$AZ$21)/3)*$D$1177))),IF('Silo Levels'!$L$28="Pumping",(($D$18*$D$1177)+((PI()*(($C$21/2)^2)*($G$20-$C1554))*$D$1177))+((($D$18+$H$18)/3)*$BF$21)+(((PI()*($C$21/2)^2*(($C$21/2)*$AZ$21))/3)*$D$1177),(($D$18*$D$1177)+((PI()*(($C$21/2)^2)*($G$20-$C1554))*$D$1177))+((($D$18+$H$18)/3)*$BF$21)-(((PI()*($C$21/2)^2*(($C$21/2)*$AZ$21))/3)*$D$1177)))</f>
        <v>56260.645597678289</v>
      </c>
      <c r="E1554" s="73">
        <v>37.5</v>
      </c>
      <c r="F1554" s="95">
        <f t="shared" si="191"/>
        <v>60849.837999733791</v>
      </c>
      <c r="G1554" s="62">
        <v>37.5</v>
      </c>
      <c r="H1554" s="96">
        <f>IF($G1554&gt;$G$20,IF('Silo Levels'!$L$29="Pumping",((PI()*((($C$19+$G$20)-$G1554)*($O$20/($O$19/2)))^2*((($O$20+$G$20)-$G1554))/3)*$H$1177)+(((PI()*((($C$19+$G$20)-$G1554)*($O$20/($O$19/2)))^2*(((($C$19+$G$20)-$G1554)*($O$20/($O$19/2)))*$AZ$22))/3)*$H$1177),(((PI()*((($C$19+$G$20)-$G1554)*($O$20/($O$19/2)))^2*((($O$20+$G$20)-$G1554)/3))*$H$1177)-((PI()*((($C$19+$G$20)-$G1554)*($O$20/($O$19/2)))^2*(((($C$19+$G$20)-$G1554)*($O$20/($O$19/2)))*$AZ$22)/3)*$H$1177))),IF('Silo Levels'!$L$29="Pumping",(($D$18*$H$1177)+((PI()*(($C$21/2)^2)*($G$20-$G1554))*$H$1177))+((($D$18+$H$18)/3)*$BF$22)+(((PI()*($C$21/2)^2*(($C$21/2)*$AZ$22))/3)*$H$1177),(($D$18*$H$1177)+((PI()*(($C$21/2)^2)*($G$20-$G1554))*$H$1177))+((($D$18+$H$18)/3)*$BF$22)-(((PI()*($C$21/2)^2*(($C$21/2)*$AZ$22))/3)*$H$1177)))</f>
        <v>56951.548619064677</v>
      </c>
      <c r="I1554" s="73">
        <v>37.5</v>
      </c>
      <c r="J1554" s="95">
        <f t="shared" si="192"/>
        <v>62860.687207662908</v>
      </c>
      <c r="K1554" s="62">
        <v>37.5</v>
      </c>
      <c r="L1554" s="96">
        <f>IF($K1554&gt;$G$20,IF('Silo Levels'!$L$30="Pumping",((PI()*((($C$19+$G$20)-$K1554)*($O$20/($O$19/2)))^2*((($O$20+$G$20)-$K1554))/3)*$L$1177)+(((PI()*((($C$19+$G$20)-$K1554)*($O$20/($O$19/2)))^2*(((($C$19+$G$20)-$K1554)*($O$20/($O$19/2)))*$AZ$23))/3)*$L$1177),(((PI()*((($C$19+$G$20)-$K1554)*($O$20/($O$19/2)))^2*((($O$20+$G$20)-$K1554)/3))*$L$1177)-((PI()*((($C$19+$G$20)-$K1554)*($O$20/($O$19/2)))^2*(((($C$19+$G$20)-$K1554)*($O$20/($O$19/2)))*$AZ$23)/3)*$L$1177))),IF('Silo Levels'!$L$30="Pumping",(($D$18*$L$1177)+((PI()*(($C$21/2)^2)*($G$20-$K1554))*$L$1177))+((($D$18+$H$18)/3)*$BF$23)+(((PI()*($C$21/2)^2*(($C$21/2)*$AZ$23))/3)*$L$1177),(($D$18*$L$1177)+((PI()*(($C$21/2)^2)*($G$20-$K1554))*$L$1177))+((($D$18+$H$18)/3)*$BF$23)-(((PI()*($C$21/2)^2*(($C$21/2)*$AZ$23))/3)*$L$1177)))</f>
        <v>58831.447537720669</v>
      </c>
      <c r="M1554" s="73"/>
      <c r="N1554" s="73"/>
      <c r="O1554" s="73"/>
      <c r="P1554" s="73"/>
      <c r="Q1554" s="73"/>
      <c r="R1554" s="73"/>
      <c r="S1554" s="73"/>
      <c r="T1554" s="73"/>
      <c r="U1554" s="73"/>
      <c r="V1554" s="73"/>
      <c r="W1554" s="73"/>
      <c r="X1554" s="73"/>
      <c r="Y1554" s="73"/>
      <c r="Z1554" s="73"/>
      <c r="AA1554" s="73"/>
      <c r="AB1554" s="73"/>
      <c r="AC1554" s="73"/>
      <c r="AD1554" s="73"/>
      <c r="AE1554" s="73"/>
      <c r="AF1554" s="73"/>
      <c r="AG1554" s="73"/>
      <c r="AH1554" s="73"/>
      <c r="AI1554" s="73"/>
      <c r="AJ1554" s="73"/>
    </row>
    <row r="1555" spans="1:36" x14ac:dyDescent="0.3">
      <c r="A1555">
        <v>37.6</v>
      </c>
      <c r="B1555" s="95">
        <f t="shared" si="190"/>
        <v>59724.45019384558</v>
      </c>
      <c r="C1555" s="62">
        <v>37.6</v>
      </c>
      <c r="D1555" s="96">
        <f>IF($C1555&gt;$G$20,IF('Silo Levels'!$L$28="Pumping",((PI()*((($C$19+$G$20)-$C1555)*($O$20/($O$19/2)))^2*((($O$20+$G$20)-$C1555))/3)*$D$1177)+(((PI()*((($C$19+$G$20)-$C1555)*($O$20/($O$19/2)))^2*(((($C$19+$G$20)-$C1555)*($O$20/($O$19/2)))*$AZ$21))/3)*$D$1177),(((PI()*((($C$19+$G$20)-$C1555)*($O$20/($O$19/2)))^2*((($O$20+$G$20)-$C1555)/3))*$D$1177)-((PI()*((($C$19+$G$20)-$C1555)*($O$20/($O$19/2)))^2*(((($C$19+$G$20)-$C1555)*($O$20/($O$19/2)))*$AZ$21)/3)*$D$1177))),IF('Silo Levels'!$L$28="Pumping",(($D$18*$D$1177)+((PI()*(($C$21/2)^2)*($G$20-$C1555))*$D$1177))+((($D$18+$H$18)/3)*$BF$21)+(((PI()*($C$21/2)^2*(($C$21/2)*$AZ$21))/3)*$D$1177),(($D$18*$D$1177)+((PI()*(($C$21/2)^2)*($G$20-$C1555))*$D$1177))+((($D$18+$H$18)/3)*$BF$21)-(((PI()*($C$21/2)^2*(($C$21/2)*$AZ$21))/3)*$D$1177)))</f>
        <v>55874.287842567443</v>
      </c>
      <c r="E1555" s="73">
        <v>37.6</v>
      </c>
      <c r="F1555" s="95">
        <f t="shared" si="191"/>
        <v>60458.650772684057</v>
      </c>
      <c r="G1555" s="62">
        <v>37.6</v>
      </c>
      <c r="H1555" s="96">
        <f>IF($G1555&gt;$G$20,IF('Silo Levels'!$L$29="Pumping",((PI()*((($C$19+$G$20)-$G1555)*($O$20/($O$19/2)))^2*((($O$20+$G$20)-$G1555))/3)*$H$1177)+(((PI()*((($C$19+$G$20)-$G1555)*($O$20/($O$19/2)))^2*(((($C$19+$G$20)-$G1555)*($O$20/($O$19/2)))*$AZ$22))/3)*$H$1177),(((PI()*((($C$19+$G$20)-$G1555)*($O$20/($O$19/2)))^2*((($O$20+$G$20)-$G1555)/3))*$H$1177)-((PI()*((($C$19+$G$20)-$G1555)*($O$20/($O$19/2)))^2*(((($C$19+$G$20)-$G1555)*($O$20/($O$19/2)))*$AZ$22)/3)*$H$1177))),IF('Silo Levels'!$L$29="Pumping",(($D$18*$H$1177)+((PI()*(($C$21/2)^2)*($G$20-$G1555))*$H$1177))+((($D$18+$H$18)/3)*$BF$22)+(((PI()*($C$21/2)^2*(($C$21/2)*$AZ$22))/3)*$H$1177),(($D$18*$H$1177)+((PI()*(($C$21/2)^2)*($G$20-$G1555))*$H$1177))+((($D$18+$H$18)/3)*$BF$22)-(((PI()*($C$21/2)^2*(($C$21/2)*$AZ$22))/3)*$H$1177)))</f>
        <v>56560.361392014944</v>
      </c>
      <c r="I1555" s="73">
        <v>37.6</v>
      </c>
      <c r="J1555" s="95">
        <f t="shared" si="192"/>
        <v>62456.359324407371</v>
      </c>
      <c r="K1555" s="62">
        <v>37.6</v>
      </c>
      <c r="L1555" s="96">
        <f>IF($K1555&gt;$G$20,IF('Silo Levels'!$L$30="Pumping",((PI()*((($C$19+$G$20)-$K1555)*($O$20/($O$19/2)))^2*((($O$20+$G$20)-$K1555))/3)*$L$1177)+(((PI()*((($C$19+$G$20)-$K1555)*($O$20/($O$19/2)))^2*(((($C$19+$G$20)-$K1555)*($O$20/($O$19/2)))*$AZ$23))/3)*$L$1177),(((PI()*((($C$19+$G$20)-$K1555)*($O$20/($O$19/2)))^2*((($O$20+$G$20)-$K1555)/3))*$L$1177)-((PI()*((($C$19+$G$20)-$K1555)*($O$20/($O$19/2)))^2*(((($C$19+$G$20)-$K1555)*($O$20/($O$19/2)))*$AZ$23)/3)*$L$1177))),IF('Silo Levels'!$L$30="Pumping",(($D$18*$L$1177)+((PI()*(($C$21/2)^2)*($G$20-$K1555))*$L$1177))+((($D$18+$H$18)/3)*$BF$23)+(((PI()*($C$21/2)^2*(($C$21/2)*$AZ$23))/3)*$L$1177),(($D$18*$L$1177)+((PI()*(($C$21/2)^2)*($G$20-$K1555))*$L$1177))+((($D$18+$H$18)/3)*$BF$23)-(((PI()*($C$21/2)^2*(($C$21/2)*$AZ$23))/3)*$L$1177)))</f>
        <v>58427.119654465132</v>
      </c>
      <c r="M1555" s="73"/>
      <c r="N1555" s="73"/>
      <c r="O1555" s="73"/>
      <c r="P1555" s="73"/>
      <c r="Q1555" s="73"/>
      <c r="R1555" s="73"/>
      <c r="S1555" s="73"/>
      <c r="T1555" s="73"/>
      <c r="U1555" s="73"/>
      <c r="V1555" s="73"/>
      <c r="W1555" s="73"/>
      <c r="X1555" s="73"/>
      <c r="Y1555" s="73"/>
      <c r="Z1555" s="73"/>
      <c r="AA1555" s="73"/>
      <c r="AB1555" s="73"/>
      <c r="AC1555" s="73"/>
      <c r="AD1555" s="73"/>
      <c r="AE1555" s="73"/>
      <c r="AF1555" s="73"/>
      <c r="AG1555" s="73"/>
      <c r="AH1555" s="73"/>
      <c r="AI1555" s="73"/>
      <c r="AJ1555" s="73"/>
    </row>
    <row r="1556" spans="1:36" x14ac:dyDescent="0.3">
      <c r="A1556">
        <v>37.700000000000003</v>
      </c>
      <c r="B1556" s="95">
        <f t="shared" si="190"/>
        <v>59338.09243873474</v>
      </c>
      <c r="C1556" s="62">
        <v>37.700000000000003</v>
      </c>
      <c r="D1556" s="96">
        <f>IF($C1556&gt;$G$20,IF('Silo Levels'!$L$28="Pumping",((PI()*((($C$19+$G$20)-$C1556)*($O$20/($O$19/2)))^2*((($O$20+$G$20)-$C1556))/3)*$D$1177)+(((PI()*((($C$19+$G$20)-$C1556)*($O$20/($O$19/2)))^2*(((($C$19+$G$20)-$C1556)*($O$20/($O$19/2)))*$AZ$21))/3)*$D$1177),(((PI()*((($C$19+$G$20)-$C1556)*($O$20/($O$19/2)))^2*((($O$20+$G$20)-$C1556)/3))*$D$1177)-((PI()*((($C$19+$G$20)-$C1556)*($O$20/($O$19/2)))^2*(((($C$19+$G$20)-$C1556)*($O$20/($O$19/2)))*$AZ$21)/3)*$D$1177))),IF('Silo Levels'!$L$28="Pumping",(($D$18*$D$1177)+((PI()*(($C$21/2)^2)*($G$20-$C1556))*$D$1177))+((($D$18+$H$18)/3)*$BF$21)+(((PI()*($C$21/2)^2*(($C$21/2)*$AZ$21))/3)*$D$1177),(($D$18*$D$1177)+((PI()*(($C$21/2)^2)*($G$20-$C1556))*$D$1177))+((($D$18+$H$18)/3)*$BF$21)-(((PI()*($C$21/2)^2*(($C$21/2)*$AZ$21))/3)*$D$1177)))</f>
        <v>55487.930087456603</v>
      </c>
      <c r="E1556" s="73">
        <v>37.700000000000003</v>
      </c>
      <c r="F1556" s="95">
        <f t="shared" si="191"/>
        <v>60067.463545634339</v>
      </c>
      <c r="G1556" s="62">
        <v>37.700000000000003</v>
      </c>
      <c r="H1556" s="96">
        <f>IF($G1556&gt;$G$20,IF('Silo Levels'!$L$29="Pumping",((PI()*((($C$19+$G$20)-$G1556)*($O$20/($O$19/2)))^2*((($O$20+$G$20)-$G1556))/3)*$H$1177)+(((PI()*((($C$19+$G$20)-$G1556)*($O$20/($O$19/2)))^2*(((($C$19+$G$20)-$G1556)*($O$20/($O$19/2)))*$AZ$22))/3)*$H$1177),(((PI()*((($C$19+$G$20)-$G1556)*($O$20/($O$19/2)))^2*((($O$20+$G$20)-$G1556)/3))*$H$1177)-((PI()*((($C$19+$G$20)-$G1556)*($O$20/($O$19/2)))^2*(((($C$19+$G$20)-$G1556)*($O$20/($O$19/2)))*$AZ$22)/3)*$H$1177))),IF('Silo Levels'!$L$29="Pumping",(($D$18*$H$1177)+((PI()*(($C$21/2)^2)*($G$20-$G1556))*$H$1177))+((($D$18+$H$18)/3)*$BF$22)+(((PI()*($C$21/2)^2*(($C$21/2)*$AZ$22))/3)*$H$1177),(($D$18*$H$1177)+((PI()*(($C$21/2)^2)*($G$20-$G1556))*$H$1177))+((($D$18+$H$18)/3)*$BF$22)-(((PI()*($C$21/2)^2*(($C$21/2)*$AZ$22))/3)*$H$1177)))</f>
        <v>56169.174164965225</v>
      </c>
      <c r="I1556" s="73">
        <v>37.700000000000003</v>
      </c>
      <c r="J1556" s="95">
        <f t="shared" si="192"/>
        <v>62052.031441151841</v>
      </c>
      <c r="K1556" s="62">
        <v>37.700000000000003</v>
      </c>
      <c r="L1556" s="96">
        <f>IF($K1556&gt;$G$20,IF('Silo Levels'!$L$30="Pumping",((PI()*((($C$19+$G$20)-$K1556)*($O$20/($O$19/2)))^2*((($O$20+$G$20)-$K1556))/3)*$L$1177)+(((PI()*((($C$19+$G$20)-$K1556)*($O$20/($O$19/2)))^2*(((($C$19+$G$20)-$K1556)*($O$20/($O$19/2)))*$AZ$23))/3)*$L$1177),(((PI()*((($C$19+$G$20)-$K1556)*($O$20/($O$19/2)))^2*((($O$20+$G$20)-$K1556)/3))*$L$1177)-((PI()*((($C$19+$G$20)-$K1556)*($O$20/($O$19/2)))^2*(((($C$19+$G$20)-$K1556)*($O$20/($O$19/2)))*$AZ$23)/3)*$L$1177))),IF('Silo Levels'!$L$30="Pumping",(($D$18*$L$1177)+((PI()*(($C$21/2)^2)*($G$20-$K1556))*$L$1177))+((($D$18+$H$18)/3)*$BF$23)+(((PI()*($C$21/2)^2*(($C$21/2)*$AZ$23))/3)*$L$1177),(($D$18*$L$1177)+((PI()*(($C$21/2)^2)*($G$20-$K1556))*$L$1177))+((($D$18+$H$18)/3)*$BF$23)-(((PI()*($C$21/2)^2*(($C$21/2)*$AZ$23))/3)*$L$1177)))</f>
        <v>58022.791771209602</v>
      </c>
      <c r="M1556" s="73"/>
      <c r="N1556" s="73"/>
      <c r="O1556" s="73"/>
      <c r="P1556" s="73"/>
      <c r="Q1556" s="73"/>
      <c r="R1556" s="73"/>
      <c r="S1556" s="73"/>
      <c r="T1556" s="73"/>
      <c r="U1556" s="73"/>
      <c r="V1556" s="73"/>
      <c r="W1556" s="73"/>
      <c r="X1556" s="73"/>
      <c r="Y1556" s="73"/>
      <c r="Z1556" s="73"/>
      <c r="AA1556" s="73"/>
      <c r="AB1556" s="73"/>
      <c r="AC1556" s="73"/>
      <c r="AD1556" s="73"/>
      <c r="AE1556" s="73"/>
      <c r="AF1556" s="73"/>
      <c r="AG1556" s="73"/>
      <c r="AH1556" s="73"/>
      <c r="AI1556" s="73"/>
      <c r="AJ1556" s="73"/>
    </row>
    <row r="1557" spans="1:36" x14ac:dyDescent="0.3">
      <c r="A1557">
        <v>37.799999999999997</v>
      </c>
      <c r="B1557" s="95">
        <f t="shared" si="190"/>
        <v>58951.73468362393</v>
      </c>
      <c r="C1557" s="62">
        <v>37.799999999999997</v>
      </c>
      <c r="D1557" s="96">
        <f>IF($C1557&gt;$G$20,IF('Silo Levels'!$L$28="Pumping",((PI()*((($C$19+$G$20)-$C1557)*($O$20/($O$19/2)))^2*((($O$20+$G$20)-$C1557))/3)*$D$1177)+(((PI()*((($C$19+$G$20)-$C1557)*($O$20/($O$19/2)))^2*(((($C$19+$G$20)-$C1557)*($O$20/($O$19/2)))*$AZ$21))/3)*$D$1177),(((PI()*((($C$19+$G$20)-$C1557)*($O$20/($O$19/2)))^2*((($O$20+$G$20)-$C1557)/3))*$D$1177)-((PI()*((($C$19+$G$20)-$C1557)*($O$20/($O$19/2)))^2*(((($C$19+$G$20)-$C1557)*($O$20/($O$19/2)))*$AZ$21)/3)*$D$1177))),IF('Silo Levels'!$L$28="Pumping",(($D$18*$D$1177)+((PI()*(($C$21/2)^2)*($G$20-$C1557))*$D$1177))+((($D$18+$H$18)/3)*$BF$21)+(((PI()*($C$21/2)^2*(($C$21/2)*$AZ$21))/3)*$D$1177),(($D$18*$D$1177)+((PI()*(($C$21/2)^2)*($G$20-$C1557))*$D$1177))+((($D$18+$H$18)/3)*$BF$21)-(((PI()*($C$21/2)^2*(($C$21/2)*$AZ$21))/3)*$D$1177)))</f>
        <v>55101.572332345793</v>
      </c>
      <c r="E1557" s="73">
        <v>37.799999999999997</v>
      </c>
      <c r="F1557" s="95">
        <f t="shared" si="191"/>
        <v>59676.276318584634</v>
      </c>
      <c r="G1557" s="62">
        <v>37.799999999999997</v>
      </c>
      <c r="H1557" s="96">
        <f>IF($G1557&gt;$G$20,IF('Silo Levels'!$L$29="Pumping",((PI()*((($C$19+$G$20)-$G1557)*($O$20/($O$19/2)))^2*((($O$20+$G$20)-$G1557))/3)*$H$1177)+(((PI()*((($C$19+$G$20)-$G1557)*($O$20/($O$19/2)))^2*(((($C$19+$G$20)-$G1557)*($O$20/($O$19/2)))*$AZ$22))/3)*$H$1177),(((PI()*((($C$19+$G$20)-$G1557)*($O$20/($O$19/2)))^2*((($O$20+$G$20)-$G1557)/3))*$H$1177)-((PI()*((($C$19+$G$20)-$G1557)*($O$20/($O$19/2)))^2*(((($C$19+$G$20)-$G1557)*($O$20/($O$19/2)))*$AZ$22)/3)*$H$1177))),IF('Silo Levels'!$L$29="Pumping",(($D$18*$H$1177)+((PI()*(($C$21/2)^2)*($G$20-$G1557))*$H$1177))+((($D$18+$H$18)/3)*$BF$22)+(((PI()*($C$21/2)^2*(($C$21/2)*$AZ$22))/3)*$H$1177),(($D$18*$H$1177)+((PI()*(($C$21/2)^2)*($G$20-$G1557))*$H$1177))+((($D$18+$H$18)/3)*$BF$22)-(((PI()*($C$21/2)^2*(($C$21/2)*$AZ$22))/3)*$H$1177)))</f>
        <v>55777.986937915521</v>
      </c>
      <c r="I1557" s="73">
        <v>37.799999999999997</v>
      </c>
      <c r="J1557" s="95">
        <f t="shared" si="192"/>
        <v>61647.70355789634</v>
      </c>
      <c r="K1557" s="62">
        <v>37.799999999999997</v>
      </c>
      <c r="L1557" s="96">
        <f>IF($K1557&gt;$G$20,IF('Silo Levels'!$L$30="Pumping",((PI()*((($C$19+$G$20)-$K1557)*($O$20/($O$19/2)))^2*((($O$20+$G$20)-$K1557))/3)*$L$1177)+(((PI()*((($C$19+$G$20)-$K1557)*($O$20/($O$19/2)))^2*(((($C$19+$G$20)-$K1557)*($O$20/($O$19/2)))*$AZ$23))/3)*$L$1177),(((PI()*((($C$19+$G$20)-$K1557)*($O$20/($O$19/2)))^2*((($O$20+$G$20)-$K1557)/3))*$L$1177)-((PI()*((($C$19+$G$20)-$K1557)*($O$20/($O$19/2)))^2*(((($C$19+$G$20)-$K1557)*($O$20/($O$19/2)))*$AZ$23)/3)*$L$1177))),IF('Silo Levels'!$L$30="Pumping",(($D$18*$L$1177)+((PI()*(($C$21/2)^2)*($G$20-$K1557))*$L$1177))+((($D$18+$H$18)/3)*$BF$23)+(((PI()*($C$21/2)^2*(($C$21/2)*$AZ$23))/3)*$L$1177),(($D$18*$L$1177)+((PI()*(($C$21/2)^2)*($G$20-$K1557))*$L$1177))+((($D$18+$H$18)/3)*$BF$23)-(((PI()*($C$21/2)^2*(($C$21/2)*$AZ$23))/3)*$L$1177)))</f>
        <v>57618.463887954102</v>
      </c>
      <c r="M1557" s="73"/>
      <c r="N1557" s="73"/>
      <c r="O1557" s="73"/>
      <c r="P1557" s="73"/>
      <c r="Q1557" s="73"/>
      <c r="R1557" s="73"/>
      <c r="S1557" s="73"/>
      <c r="T1557" s="73"/>
      <c r="U1557" s="73"/>
      <c r="V1557" s="73"/>
      <c r="W1557" s="73"/>
      <c r="X1557" s="73"/>
      <c r="Y1557" s="73"/>
      <c r="Z1557" s="73"/>
      <c r="AA1557" s="73"/>
      <c r="AB1557" s="73"/>
      <c r="AC1557" s="73"/>
      <c r="AD1557" s="73"/>
      <c r="AE1557" s="73"/>
      <c r="AF1557" s="73"/>
      <c r="AG1557" s="73"/>
      <c r="AH1557" s="73"/>
      <c r="AI1557" s="73"/>
      <c r="AJ1557" s="73"/>
    </row>
    <row r="1558" spans="1:36" ht="15" thickBot="1" x14ac:dyDescent="0.35">
      <c r="A1558">
        <v>37.9</v>
      </c>
      <c r="B1558" s="99">
        <f t="shared" si="190"/>
        <v>58565.376928513084</v>
      </c>
      <c r="C1558" s="64">
        <v>37.9</v>
      </c>
      <c r="D1558" s="100">
        <f>IF($C1558&gt;$G$20,IF('Silo Levels'!$L$28="Pumping",((PI()*((($C$19+$G$20)-$C1558)*($O$20/($O$19/2)))^2*((($O$20+$G$20)-$C1558))/3)*$D$1177)+(((PI()*((($C$19+$G$20)-$C1558)*($O$20/($O$19/2)))^2*(((($C$19+$G$20)-$C1558)*($O$20/($O$19/2)))*$AZ$21))/3)*$D$1177),(((PI()*((($C$19+$G$20)-$C1558)*($O$20/($O$19/2)))^2*((($O$20+$G$20)-$C1558)/3))*$D$1177)-((PI()*((($C$19+$G$20)-$C1558)*($O$20/($O$19/2)))^2*(((($C$19+$G$20)-$C1558)*($O$20/($O$19/2)))*$AZ$21)/3)*$D$1177))),IF('Silo Levels'!$L$28="Pumping",(($D$18*$D$1177)+((PI()*(($C$21/2)^2)*($G$20-$C1558))*$D$1177))+((($D$18+$H$18)/3)*$BF$21)+(((PI()*($C$21/2)^2*(($C$21/2)*$AZ$21))/3)*$D$1177),(($D$18*$D$1177)+((PI()*(($C$21/2)^2)*($G$20-$C1558))*$D$1177))+((($D$18+$H$18)/3)*$BF$21)-(((PI()*($C$21/2)^2*(($C$21/2)*$AZ$21))/3)*$D$1177)))</f>
        <v>54715.214577234947</v>
      </c>
      <c r="E1558" s="73">
        <v>37.9</v>
      </c>
      <c r="F1558" s="99">
        <f t="shared" si="191"/>
        <v>59285.089091534901</v>
      </c>
      <c r="G1558" s="64">
        <v>37.9</v>
      </c>
      <c r="H1558" s="100">
        <f>IF($G1558&gt;$G$20,IF('Silo Levels'!$L$29="Pumping",((PI()*((($C$19+$G$20)-$G1558)*($O$20/($O$19/2)))^2*((($O$20+$G$20)-$G1558))/3)*$H$1177)+(((PI()*((($C$19+$G$20)-$G1558)*($O$20/($O$19/2)))^2*(((($C$19+$G$20)-$G1558)*($O$20/($O$19/2)))*$AZ$22))/3)*$H$1177),(((PI()*((($C$19+$G$20)-$G1558)*($O$20/($O$19/2)))^2*((($O$20+$G$20)-$G1558)/3))*$H$1177)-((PI()*((($C$19+$G$20)-$G1558)*($O$20/($O$19/2)))^2*(((($C$19+$G$20)-$G1558)*($O$20/($O$19/2)))*$AZ$22)/3)*$H$1177))),IF('Silo Levels'!$L$29="Pumping",(($D$18*$H$1177)+((PI()*(($C$21/2)^2)*($G$20-$G1558))*$H$1177))+((($D$18+$H$18)/3)*$BF$22)+(((PI()*($C$21/2)^2*(($C$21/2)*$AZ$22))/3)*$H$1177),(($D$18*$H$1177)+((PI()*(($C$21/2)^2)*($G$20-$G1558))*$H$1177))+((($D$18+$H$18)/3)*$BF$22)-(((PI()*($C$21/2)^2*(($C$21/2)*$AZ$22))/3)*$H$1177)))</f>
        <v>55386.799710865787</v>
      </c>
      <c r="I1558" s="73">
        <v>37.9</v>
      </c>
      <c r="J1558" s="99">
        <f t="shared" si="192"/>
        <v>61243.375674640803</v>
      </c>
      <c r="K1558" s="64">
        <v>37.9</v>
      </c>
      <c r="L1558" s="100">
        <f>IF($K1558&gt;$G$20,IF('Silo Levels'!$L$30="Pumping",((PI()*((($C$19+$G$20)-$K1558)*($O$20/($O$19/2)))^2*((($O$20+$G$20)-$K1558))/3)*$L$1177)+(((PI()*((($C$19+$G$20)-$K1558)*($O$20/($O$19/2)))^2*(((($C$19+$G$20)-$K1558)*($O$20/($O$19/2)))*$AZ$23))/3)*$L$1177),(((PI()*((($C$19+$G$20)-$K1558)*($O$20/($O$19/2)))^2*((($O$20+$G$20)-$K1558)/3))*$L$1177)-((PI()*((($C$19+$G$20)-$K1558)*($O$20/($O$19/2)))^2*(((($C$19+$G$20)-$K1558)*($O$20/($O$19/2)))*$AZ$23)/3)*$L$1177))),IF('Silo Levels'!$L$30="Pumping",(($D$18*$L$1177)+((PI()*(($C$21/2)^2)*($G$20-$K1558))*$L$1177))+((($D$18+$H$18)/3)*$BF$23)+(((PI()*($C$21/2)^2*(($C$21/2)*$AZ$23))/3)*$L$1177),(($D$18*$L$1177)+((PI()*(($C$21/2)^2)*($G$20-$K1558))*$L$1177))+((($D$18+$H$18)/3)*$BF$23)-(((PI()*($C$21/2)^2*(($C$21/2)*$AZ$23))/3)*$L$1177)))</f>
        <v>57214.136004698565</v>
      </c>
      <c r="M1558" s="73"/>
      <c r="N1558" s="73"/>
      <c r="O1558" s="73"/>
      <c r="P1558" s="73"/>
      <c r="Q1558" s="73"/>
      <c r="R1558" s="73"/>
      <c r="S1558" s="73"/>
      <c r="T1558" s="73"/>
      <c r="U1558" s="73"/>
      <c r="V1558" s="73"/>
      <c r="W1558" s="73"/>
      <c r="X1558" s="73"/>
      <c r="Y1558" s="73"/>
      <c r="Z1558" s="73"/>
      <c r="AA1558" s="73"/>
      <c r="AB1558" s="73"/>
      <c r="AC1558" s="73"/>
      <c r="AD1558" s="73"/>
      <c r="AE1558" s="73"/>
      <c r="AF1558" s="73"/>
      <c r="AG1558" s="73"/>
      <c r="AH1558" s="73"/>
      <c r="AI1558" s="73"/>
      <c r="AJ1558" s="73"/>
    </row>
    <row r="1559" spans="1:36" x14ac:dyDescent="0.3">
      <c r="A1559">
        <v>38</v>
      </c>
      <c r="B1559" s="104">
        <f>IF($C1559&gt;$G$20,(PI()*((($C$19+$G$20)-$C1559)*($O$20/($O$19/2)))^2*((($O$20+$G$20)-$C1559)/3))*$D$1177,($D$18*$D$1177)+((PI()*(($C$21/2)^2)*($G$20-$C1559))*$D$1177)+((($D$18+$H$18)/3)*$BG$21))</f>
        <v>57190.615286635031</v>
      </c>
      <c r="C1559" s="71">
        <v>38</v>
      </c>
      <c r="D1559" s="105">
        <f>IF($C1559&gt;$G$20,IF('Silo Levels'!$L$28="Pumping",((PI()*((($C$19+$G$20)-$C1559)*($O$20/($O$19/2)))^2*((($O$20+$G$20)-$C1559))/3)*$D$1177)+(((PI()*((($C$19+$G$20)-$C1559)*($O$20/($O$19/2)))^2*(((($C$19+$G$20)-$C1559)*($O$20/($O$19/2)))*$AZ$21))/3)*$D$1177),(((PI()*((($C$19+$G$20)-$C1559)*($O$20/($O$19/2)))^2*((($O$20+$G$20)-$C1559)/3))*$D$1177)-((PI()*((($C$19+$G$20)-$C1559)*($O$20/($O$19/2)))^2*(((($C$19+$G$20)-$C1559)*($O$20/($O$19/2)))*$AZ$21)/3)*$D$1177))),IF('Silo Levels'!$L$28="Pumping",(($D$18*$D$1177)+((PI()*(($C$21/2)^2)*($G$20-$C1559))*$D$1177))+((($D$18+$H$18)/3)*$BG$21)+(((PI()*($C$21/2)^2*(($C$21/2)*$AZ$21))/3)*$D$1177),(($D$18*$D$1177)+((PI()*(($C$21/2)^2)*($G$20-$C1559))*$D$1177))+((($D$18+$H$18)/3)*$BG$21)-(((PI()*($C$21/2)^2*(($C$21/2)*$AZ$21))/3)*$D$1177)))</f>
        <v>53340.452935356894</v>
      </c>
      <c r="E1559" s="73">
        <v>38</v>
      </c>
      <c r="F1559" s="104">
        <f>IF($G1559&gt;$G$20,(PI()*((($C$19+$G$20)-$G1559)*($O$20/($O$19/2)))^2*((($O$20+$G$20)-$G1559)/3))*$H$1177,($D$18*$H$1177)+((PI()*(($C$21/2)^2)*($G$20-$G1559))*$H$1177)+((($D$18+$H$18)/3)*$BG$22))</f>
        <v>57905.497977717969</v>
      </c>
      <c r="G1559" s="71">
        <v>38</v>
      </c>
      <c r="H1559" s="105">
        <f>IF($G1559&gt;$G$20,IF('Silo Levels'!$L$29="Pumping",((PI()*((($C$19+$G$20)-$G1559)*($O$20/($O$19/2)))^2*((($O$20+$G$20)-$G1559))/3)*$H$1177)+(((PI()*((($C$19+$G$20)-$G1559)*($O$20/($O$19/2)))^2*(((($C$19+$G$20)-$G1559)*($O$20/($O$19/2)))*$AZ$22))/3)*$H$1177),(((PI()*((($C$19+$G$20)-$G1559)*($O$20/($O$19/2)))^2*((($O$20+$G$20)-$G1559)/3))*$H$1177)-((PI()*((($C$19+$G$20)-$G1559)*($O$20/($O$19/2)))^2*(((($C$19+$G$20)-$G1559)*($O$20/($O$19/2)))*$AZ$22)/3)*$H$1177))),IF('Silo Levels'!$L$29="Pumping",(($D$18*$H$1177)+((PI()*(($C$21/2)^2)*($G$20-$G1559))*$H$1177))+((($D$18+$H$18)/3)*$BG$22)+(((PI()*($C$21/2)^2*(($C$21/2)*$AZ$22))/3)*$H$1177),(($D$18*$H$1177)+((PI()*(($C$21/2)^2)*($G$20-$G1559))*$H$1177))+((($D$18+$H$18)/3)*$BG$22)-(((PI()*($C$21/2)^2*(($C$21/2)*$AZ$22))/3)*$H$1177)))</f>
        <v>54007.208597048855</v>
      </c>
      <c r="I1559" s="73">
        <v>38</v>
      </c>
      <c r="J1559" s="104">
        <f>IF($K1559&gt;$G$20,(PI()*((($C$19+$G$20)-$K1559)*($O$20/($O$19/2)))^2*((($O$20+$G$20)-$K1559)/3))*$L$1177,($D$18*$L$1177)+((PI()*(($C$21/2)^2)*($G$20-$K1559))*$L$1177)+((($D$18+$H$18)/3)*$BG$23))</f>
        <v>59850.64390461806</v>
      </c>
      <c r="K1559" s="71">
        <v>38</v>
      </c>
      <c r="L1559" s="105">
        <f>IF($K1559&gt;$G$20,IF('Silo Levels'!$L$30="Pumping",((PI()*((($C$19+$G$20)-$K1559)*($O$20/($O$19/2)))^2*((($O$20+$G$20)-$K1559))/3)*$L$1177)+(((PI()*((($C$19+$G$20)-$K1559)*($O$20/($O$19/2)))^2*(((($C$19+$G$20)-$K1559)*($O$20/($O$19/2)))*$AZ$23))/3)*$L$1177),(((PI()*((($C$19+$G$20)-$K1559)*($O$20/($O$19/2)))^2*((($O$20+$G$20)-$K1559)/3))*$L$1177)-((PI()*((($C$19+$G$20)-$K1559)*($O$20/($O$19/2)))^2*(((($C$19+$G$20)-$K1559)*($O$20/($O$19/2)))*$AZ$23)/3)*$L$1177))),IF('Silo Levels'!$L$30="Pumping",(($D$18*$L$1177)+((PI()*(($C$21/2)^2)*($G$20-$K1559))*$L$1177))+((($D$18+$H$18)/3)*$BG$23)+(((PI()*($C$21/2)^2*(($C$21/2)*$AZ$23))/3)*$L$1177),(($D$18*$L$1177)+((PI()*(($C$21/2)^2)*($G$20-$K1559))*$L$1177))+((($D$18+$H$18)/3)*$BG$23)-(((PI()*($C$21/2)^2*(($C$21/2)*$AZ$23))/3)*$L$1177)))</f>
        <v>55821.404234675821</v>
      </c>
      <c r="M1559" s="73"/>
      <c r="N1559" s="73"/>
      <c r="O1559" s="73"/>
      <c r="P1559" s="73"/>
      <c r="Q1559" s="73"/>
      <c r="R1559" s="73"/>
      <c r="S1559" s="73"/>
      <c r="T1559" s="73"/>
      <c r="U1559" s="73"/>
      <c r="V1559" s="73"/>
      <c r="W1559" s="73"/>
      <c r="X1559" s="73"/>
      <c r="Y1559" s="73"/>
      <c r="Z1559" s="73"/>
      <c r="AA1559" s="73"/>
      <c r="AB1559" s="73"/>
      <c r="AC1559" s="73"/>
      <c r="AD1559" s="73"/>
      <c r="AE1559" s="73"/>
      <c r="AF1559" s="73"/>
      <c r="AG1559" s="73"/>
      <c r="AH1559" s="73"/>
      <c r="AI1559" s="73"/>
      <c r="AJ1559" s="73"/>
    </row>
    <row r="1560" spans="1:36" x14ac:dyDescent="0.3">
      <c r="A1560">
        <v>38.1</v>
      </c>
      <c r="B1560" s="101">
        <f t="shared" ref="B1560:B1623" si="193">IF($C1560&gt;$G$20,(PI()*((($C$19+$G$20)-$C1560)*($O$20/($O$19/2)))^2*((($O$20+$G$20)-$C1560)/3))*$D$1177,($D$18*$D$1177)+((PI()*(($C$21/2)^2)*($G$20-$C1560))*$D$1177)+((($D$18+$H$18)/3)*$BG$21))</f>
        <v>56804.257531524185</v>
      </c>
      <c r="C1560" s="66">
        <v>38.1</v>
      </c>
      <c r="D1560" s="102">
        <f>IF($C1560&gt;$G$20,IF('Silo Levels'!$L$28="Pumping",((PI()*((($C$19+$G$20)-$C1560)*($O$20/($O$19/2)))^2*((($O$20+$G$20)-$C1560))/3)*$D$1177)+(((PI()*((($C$19+$G$20)-$C1560)*($O$20/($O$19/2)))^2*(((($C$19+$G$20)-$C1560)*($O$20/($O$19/2)))*$AZ$21))/3)*$D$1177),(((PI()*((($C$19+$G$20)-$C1560)*($O$20/($O$19/2)))^2*((($O$20+$G$20)-$C1560)/3))*$D$1177)-((PI()*((($C$19+$G$20)-$C1560)*($O$20/($O$19/2)))^2*(((($C$19+$G$20)-$C1560)*($O$20/($O$19/2)))*$AZ$21)/3)*$D$1177))),IF('Silo Levels'!$L$28="Pumping",(($D$18*$D$1177)+((PI()*(($C$21/2)^2)*($G$20-$C1560))*$D$1177))+((($D$18+$H$18)/3)*$BG$21)+(((PI()*($C$21/2)^2*(($C$21/2)*$AZ$21))/3)*$D$1177),(($D$18*$D$1177)+((PI()*(($C$21/2)^2)*($G$20-$C1560))*$D$1177))+((($D$18+$H$18)/3)*$BG$21)-(((PI()*($C$21/2)^2*(($C$21/2)*$AZ$21))/3)*$D$1177)))</f>
        <v>52954.095180246048</v>
      </c>
      <c r="E1560" s="73">
        <v>38.1</v>
      </c>
      <c r="F1560" s="101">
        <f t="shared" ref="F1560:F1623" si="194">IF($G1560&gt;$G$20,(PI()*((($C$19+$G$20)-$G1560)*($O$20/($O$19/2)))^2*((($O$20+$G$20)-$G1560)/3))*$H$1177,($D$18*$H$1177)+((PI()*(($C$21/2)^2)*($G$20-$G1560))*$H$1177)+((($D$18+$H$18)/3)*$BG$22))</f>
        <v>57514.310750668235</v>
      </c>
      <c r="G1560" s="66">
        <v>38.1</v>
      </c>
      <c r="H1560" s="102">
        <f>IF($G1560&gt;$G$20,IF('Silo Levels'!$L$29="Pumping",((PI()*((($C$19+$G$20)-$G1560)*($O$20/($O$19/2)))^2*((($O$20+$G$20)-$G1560))/3)*$H$1177)+(((PI()*((($C$19+$G$20)-$G1560)*($O$20/($O$19/2)))^2*(((($C$19+$G$20)-$G1560)*($O$20/($O$19/2)))*$AZ$22))/3)*$H$1177),(((PI()*((($C$19+$G$20)-$G1560)*($O$20/($O$19/2)))^2*((($O$20+$G$20)-$G1560)/3))*$H$1177)-((PI()*((($C$19+$G$20)-$G1560)*($O$20/($O$19/2)))^2*(((($C$19+$G$20)-$G1560)*($O$20/($O$19/2)))*$AZ$22)/3)*$H$1177))),IF('Silo Levels'!$L$29="Pumping",(($D$18*$H$1177)+((PI()*(($C$21/2)^2)*($G$20-$G1560))*$H$1177))+((($D$18+$H$18)/3)*$BG$22)+(((PI()*($C$21/2)^2*(($C$21/2)*$AZ$22))/3)*$H$1177),(($D$18*$H$1177)+((PI()*(($C$21/2)^2)*($G$20-$G1560))*$H$1177))+((($D$18+$H$18)/3)*$BG$22)-(((PI()*($C$21/2)^2*(($C$21/2)*$AZ$22))/3)*$H$1177)))</f>
        <v>53616.021369999122</v>
      </c>
      <c r="I1560" s="73">
        <v>38.1</v>
      </c>
      <c r="J1560" s="101">
        <f t="shared" ref="J1560:J1623" si="195">IF($K1560&gt;$G$20,(PI()*((($C$19+$G$20)-$K1560)*($O$20/($O$19/2)))^2*((($O$20+$G$20)-$K1560)/3))*$L$1177,($D$18*$L$1177)+((PI()*(($C$21/2)^2)*($G$20-$K1560))*$L$1177)+((($D$18+$H$18)/3)*$BG$23))</f>
        <v>59446.316021362523</v>
      </c>
      <c r="K1560" s="66">
        <v>38.1</v>
      </c>
      <c r="L1560" s="102">
        <f>IF($K1560&gt;$G$20,IF('Silo Levels'!$L$30="Pumping",((PI()*((($C$19+$G$20)-$K1560)*($O$20/($O$19/2)))^2*((($O$20+$G$20)-$K1560))/3)*$L$1177)+(((PI()*((($C$19+$G$20)-$K1560)*($O$20/($O$19/2)))^2*(((($C$19+$G$20)-$K1560)*($O$20/($O$19/2)))*$AZ$23))/3)*$L$1177),(((PI()*((($C$19+$G$20)-$K1560)*($O$20/($O$19/2)))^2*((($O$20+$G$20)-$K1560)/3))*$L$1177)-((PI()*((($C$19+$G$20)-$K1560)*($O$20/($O$19/2)))^2*(((($C$19+$G$20)-$K1560)*($O$20/($O$19/2)))*$AZ$23)/3)*$L$1177))),IF('Silo Levels'!$L$30="Pumping",(($D$18*$L$1177)+((PI()*(($C$21/2)^2)*($G$20-$K1560))*$L$1177))+((($D$18+$H$18)/3)*$BG$23)+(((PI()*($C$21/2)^2*(($C$21/2)*$AZ$23))/3)*$L$1177),(($D$18*$L$1177)+((PI()*(($C$21/2)^2)*($G$20-$K1560))*$L$1177))+((($D$18+$H$18)/3)*$BG$23)-(((PI()*($C$21/2)^2*(($C$21/2)*$AZ$23))/3)*$L$1177)))</f>
        <v>55417.076351420284</v>
      </c>
      <c r="M1560" s="73"/>
      <c r="N1560" s="73"/>
      <c r="O1560" s="73"/>
      <c r="P1560" s="73"/>
      <c r="Q1560" s="73"/>
      <c r="R1560" s="73"/>
      <c r="S1560" s="73"/>
      <c r="T1560" s="73"/>
      <c r="U1560" s="73"/>
      <c r="V1560" s="73"/>
      <c r="W1560" s="73"/>
      <c r="X1560" s="73"/>
      <c r="Y1560" s="73"/>
      <c r="Z1560" s="73"/>
      <c r="AA1560" s="73"/>
      <c r="AB1560" s="73"/>
      <c r="AC1560" s="73"/>
      <c r="AD1560" s="73"/>
      <c r="AE1560" s="73"/>
      <c r="AF1560" s="73"/>
      <c r="AG1560" s="73"/>
      <c r="AH1560" s="73"/>
      <c r="AI1560" s="73"/>
      <c r="AJ1560" s="73"/>
    </row>
    <row r="1561" spans="1:36" x14ac:dyDescent="0.3">
      <c r="A1561">
        <v>38.200000000000003</v>
      </c>
      <c r="B1561" s="101">
        <f t="shared" si="193"/>
        <v>56417.899776413338</v>
      </c>
      <c r="C1561" s="66">
        <v>38.200000000000003</v>
      </c>
      <c r="D1561" s="102">
        <f>IF($C1561&gt;$G$20,IF('Silo Levels'!$L$28="Pumping",((PI()*((($C$19+$G$20)-$C1561)*($O$20/($O$19/2)))^2*((($O$20+$G$20)-$C1561))/3)*$D$1177)+(((PI()*((($C$19+$G$20)-$C1561)*($O$20/($O$19/2)))^2*(((($C$19+$G$20)-$C1561)*($O$20/($O$19/2)))*$AZ$21))/3)*$D$1177),(((PI()*((($C$19+$G$20)-$C1561)*($O$20/($O$19/2)))^2*((($O$20+$G$20)-$C1561)/3))*$D$1177)-((PI()*((($C$19+$G$20)-$C1561)*($O$20/($O$19/2)))^2*(((($C$19+$G$20)-$C1561)*($O$20/($O$19/2)))*$AZ$21)/3)*$D$1177))),IF('Silo Levels'!$L$28="Pumping",(($D$18*$D$1177)+((PI()*(($C$21/2)^2)*($G$20-$C1561))*$D$1177))+((($D$18+$H$18)/3)*$BG$21)+(((PI()*($C$21/2)^2*(($C$21/2)*$AZ$21))/3)*$D$1177),(($D$18*$D$1177)+((PI()*(($C$21/2)^2)*($G$20-$C1561))*$D$1177))+((($D$18+$H$18)/3)*$BG$21)-(((PI()*($C$21/2)^2*(($C$21/2)*$AZ$21))/3)*$D$1177)))</f>
        <v>52567.737425135201</v>
      </c>
      <c r="E1561" s="73">
        <v>38.200000000000003</v>
      </c>
      <c r="F1561" s="101">
        <f t="shared" si="194"/>
        <v>57123.123523618502</v>
      </c>
      <c r="G1561" s="66">
        <v>38.200000000000003</v>
      </c>
      <c r="H1561" s="102">
        <f>IF($G1561&gt;$G$20,IF('Silo Levels'!$L$29="Pumping",((PI()*((($C$19+$G$20)-$G1561)*($O$20/($O$19/2)))^2*((($O$20+$G$20)-$G1561))/3)*$H$1177)+(((PI()*((($C$19+$G$20)-$G1561)*($O$20/($O$19/2)))^2*(((($C$19+$G$20)-$G1561)*($O$20/($O$19/2)))*$AZ$22))/3)*$H$1177),(((PI()*((($C$19+$G$20)-$G1561)*($O$20/($O$19/2)))^2*((($O$20+$G$20)-$G1561)/3))*$H$1177)-((PI()*((($C$19+$G$20)-$G1561)*($O$20/($O$19/2)))^2*(((($C$19+$G$20)-$G1561)*($O$20/($O$19/2)))*$AZ$22)/3)*$H$1177))),IF('Silo Levels'!$L$29="Pumping",(($D$18*$H$1177)+((PI()*(($C$21/2)^2)*($G$20-$G1561))*$H$1177))+((($D$18+$H$18)/3)*$BG$22)+(((PI()*($C$21/2)^2*(($C$21/2)*$AZ$22))/3)*$H$1177),(($D$18*$H$1177)+((PI()*(($C$21/2)^2)*($G$20-$G1561))*$H$1177))+((($D$18+$H$18)/3)*$BG$22)-(((PI()*($C$21/2)^2*(($C$21/2)*$AZ$22))/3)*$H$1177)))</f>
        <v>53224.834142949388</v>
      </c>
      <c r="I1561" s="73">
        <v>38.200000000000003</v>
      </c>
      <c r="J1561" s="101">
        <f t="shared" si="195"/>
        <v>59041.988138106986</v>
      </c>
      <c r="K1561" s="66">
        <v>38.200000000000003</v>
      </c>
      <c r="L1561" s="102">
        <f>IF($K1561&gt;$G$20,IF('Silo Levels'!$L$30="Pumping",((PI()*((($C$19+$G$20)-$K1561)*($O$20/($O$19/2)))^2*((($O$20+$G$20)-$K1561))/3)*$L$1177)+(((PI()*((($C$19+$G$20)-$K1561)*($O$20/($O$19/2)))^2*(((($C$19+$G$20)-$K1561)*($O$20/($O$19/2)))*$AZ$23))/3)*$L$1177),(((PI()*((($C$19+$G$20)-$K1561)*($O$20/($O$19/2)))^2*((($O$20+$G$20)-$K1561)/3))*$L$1177)-((PI()*((($C$19+$G$20)-$K1561)*($O$20/($O$19/2)))^2*(((($C$19+$G$20)-$K1561)*($O$20/($O$19/2)))*$AZ$23)/3)*$L$1177))),IF('Silo Levels'!$L$30="Pumping",(($D$18*$L$1177)+((PI()*(($C$21/2)^2)*($G$20-$K1561))*$L$1177))+((($D$18+$H$18)/3)*$BG$23)+(((PI()*($C$21/2)^2*(($C$21/2)*$AZ$23))/3)*$L$1177),(($D$18*$L$1177)+((PI()*(($C$21/2)^2)*($G$20-$K1561))*$L$1177))+((($D$18+$H$18)/3)*$BG$23)-(((PI()*($C$21/2)^2*(($C$21/2)*$AZ$23))/3)*$L$1177)))</f>
        <v>55012.748468164747</v>
      </c>
      <c r="M1561" s="73"/>
      <c r="N1561" s="73"/>
      <c r="O1561" s="73"/>
      <c r="P1561" s="73"/>
      <c r="Q1561" s="73"/>
      <c r="R1561" s="73"/>
      <c r="S1561" s="73"/>
      <c r="T1561" s="73"/>
      <c r="U1561" s="73"/>
      <c r="V1561" s="73"/>
      <c r="W1561" s="73"/>
      <c r="X1561" s="73"/>
      <c r="Y1561" s="73"/>
      <c r="Z1561" s="73"/>
      <c r="AA1561" s="73"/>
      <c r="AB1561" s="73"/>
      <c r="AC1561" s="73"/>
      <c r="AD1561" s="73"/>
      <c r="AE1561" s="73"/>
      <c r="AF1561" s="73"/>
      <c r="AG1561" s="73"/>
      <c r="AH1561" s="73"/>
      <c r="AI1561" s="73"/>
      <c r="AJ1561" s="73"/>
    </row>
    <row r="1562" spans="1:36" x14ac:dyDescent="0.3">
      <c r="A1562">
        <v>38.299999999999997</v>
      </c>
      <c r="B1562" s="101">
        <f t="shared" si="193"/>
        <v>56031.542021302521</v>
      </c>
      <c r="C1562" s="66">
        <v>38.299999999999997</v>
      </c>
      <c r="D1562" s="102">
        <f>IF($C1562&gt;$G$20,IF('Silo Levels'!$L$28="Pumping",((PI()*((($C$19+$G$20)-$C1562)*($O$20/($O$19/2)))^2*((($O$20+$G$20)-$C1562))/3)*$D$1177)+(((PI()*((($C$19+$G$20)-$C1562)*($O$20/($O$19/2)))^2*(((($C$19+$G$20)-$C1562)*($O$20/($O$19/2)))*$AZ$21))/3)*$D$1177),(((PI()*((($C$19+$G$20)-$C1562)*($O$20/($O$19/2)))^2*((($O$20+$G$20)-$C1562)/3))*$D$1177)-((PI()*((($C$19+$G$20)-$C1562)*($O$20/($O$19/2)))^2*(((($C$19+$G$20)-$C1562)*($O$20/($O$19/2)))*$AZ$21)/3)*$D$1177))),IF('Silo Levels'!$L$28="Pumping",(($D$18*$D$1177)+((PI()*(($C$21/2)^2)*($G$20-$C1562))*$D$1177))+((($D$18+$H$18)/3)*$BG$21)+(((PI()*($C$21/2)^2*(($C$21/2)*$AZ$21))/3)*$D$1177),(($D$18*$D$1177)+((PI()*(($C$21/2)^2)*($G$20-$C1562))*$D$1177))+((($D$18+$H$18)/3)*$BG$21)-(((PI()*($C$21/2)^2*(($C$21/2)*$AZ$21))/3)*$D$1177)))</f>
        <v>52181.379670024384</v>
      </c>
      <c r="E1562" s="73">
        <v>38.299999999999997</v>
      </c>
      <c r="F1562" s="101">
        <f t="shared" si="194"/>
        <v>56731.936296568805</v>
      </c>
      <c r="G1562" s="66">
        <v>38.299999999999997</v>
      </c>
      <c r="H1562" s="102">
        <f>IF($G1562&gt;$G$20,IF('Silo Levels'!$L$29="Pumping",((PI()*((($C$19+$G$20)-$G1562)*($O$20/($O$19/2)))^2*((($O$20+$G$20)-$G1562))/3)*$H$1177)+(((PI()*((($C$19+$G$20)-$G1562)*($O$20/($O$19/2)))^2*(((($C$19+$G$20)-$G1562)*($O$20/($O$19/2)))*$AZ$22))/3)*$H$1177),(((PI()*((($C$19+$G$20)-$G1562)*($O$20/($O$19/2)))^2*((($O$20+$G$20)-$G1562)/3))*$H$1177)-((PI()*((($C$19+$G$20)-$G1562)*($O$20/($O$19/2)))^2*(((($C$19+$G$20)-$G1562)*($O$20/($O$19/2)))*$AZ$22)/3)*$H$1177))),IF('Silo Levels'!$L$29="Pumping",(($D$18*$H$1177)+((PI()*(($C$21/2)^2)*($G$20-$G1562))*$H$1177))+((($D$18+$H$18)/3)*$BG$22)+(((PI()*($C$21/2)^2*(($C$21/2)*$AZ$22))/3)*$H$1177),(($D$18*$H$1177)+((PI()*(($C$21/2)^2)*($G$20-$G1562))*$H$1177))+((($D$18+$H$18)/3)*$BG$22)-(((PI()*($C$21/2)^2*(($C$21/2)*$AZ$22))/3)*$H$1177)))</f>
        <v>52833.646915899692</v>
      </c>
      <c r="I1562" s="73">
        <v>38.299999999999997</v>
      </c>
      <c r="J1562" s="101">
        <f t="shared" si="195"/>
        <v>58637.660254851478</v>
      </c>
      <c r="K1562" s="66">
        <v>38.299999999999997</v>
      </c>
      <c r="L1562" s="102">
        <f>IF($K1562&gt;$G$20,IF('Silo Levels'!$L$30="Pumping",((PI()*((($C$19+$G$20)-$K1562)*($O$20/($O$19/2)))^2*((($O$20+$G$20)-$K1562))/3)*$L$1177)+(((PI()*((($C$19+$G$20)-$K1562)*($O$20/($O$19/2)))^2*(((($C$19+$G$20)-$K1562)*($O$20/($O$19/2)))*$AZ$23))/3)*$L$1177),(((PI()*((($C$19+$G$20)-$K1562)*($O$20/($O$19/2)))^2*((($O$20+$G$20)-$K1562)/3))*$L$1177)-((PI()*((($C$19+$G$20)-$K1562)*($O$20/($O$19/2)))^2*(((($C$19+$G$20)-$K1562)*($O$20/($O$19/2)))*$AZ$23)/3)*$L$1177))),IF('Silo Levels'!$L$30="Pumping",(($D$18*$L$1177)+((PI()*(($C$21/2)^2)*($G$20-$K1562))*$L$1177))+((($D$18+$H$18)/3)*$BG$23)+(((PI()*($C$21/2)^2*(($C$21/2)*$AZ$23))/3)*$L$1177),(($D$18*$L$1177)+((PI()*(($C$21/2)^2)*($G$20-$K1562))*$L$1177))+((($D$18+$H$18)/3)*$BG$23)-(((PI()*($C$21/2)^2*(($C$21/2)*$AZ$23))/3)*$L$1177)))</f>
        <v>54608.42058490924</v>
      </c>
      <c r="M1562" s="73"/>
      <c r="N1562" s="73"/>
      <c r="O1562" s="73"/>
      <c r="P1562" s="73"/>
      <c r="Q1562" s="73"/>
      <c r="R1562" s="73"/>
      <c r="S1562" s="73"/>
      <c r="T1562" s="73"/>
      <c r="U1562" s="73"/>
      <c r="V1562" s="73"/>
      <c r="W1562" s="73"/>
      <c r="X1562" s="73"/>
      <c r="Y1562" s="73"/>
      <c r="Z1562" s="73"/>
      <c r="AA1562" s="73"/>
      <c r="AB1562" s="73"/>
      <c r="AC1562" s="73"/>
      <c r="AD1562" s="73"/>
      <c r="AE1562" s="73"/>
      <c r="AF1562" s="73"/>
      <c r="AG1562" s="73"/>
      <c r="AH1562" s="73"/>
      <c r="AI1562" s="73"/>
      <c r="AJ1562" s="73"/>
    </row>
    <row r="1563" spans="1:36" x14ac:dyDescent="0.3">
      <c r="A1563">
        <v>38.4</v>
      </c>
      <c r="B1563" s="101">
        <f t="shared" si="193"/>
        <v>55645.184266191682</v>
      </c>
      <c r="C1563" s="66">
        <v>38.4</v>
      </c>
      <c r="D1563" s="102">
        <f>IF($C1563&gt;$G$20,IF('Silo Levels'!$L$28="Pumping",((PI()*((($C$19+$G$20)-$C1563)*($O$20/($O$19/2)))^2*((($O$20+$G$20)-$C1563))/3)*$D$1177)+(((PI()*((($C$19+$G$20)-$C1563)*($O$20/($O$19/2)))^2*(((($C$19+$G$20)-$C1563)*($O$20/($O$19/2)))*$AZ$21))/3)*$D$1177),(((PI()*((($C$19+$G$20)-$C1563)*($O$20/($O$19/2)))^2*((($O$20+$G$20)-$C1563)/3))*$D$1177)-((PI()*((($C$19+$G$20)-$C1563)*($O$20/($O$19/2)))^2*(((($C$19+$G$20)-$C1563)*($O$20/($O$19/2)))*$AZ$21)/3)*$D$1177))),IF('Silo Levels'!$L$28="Pumping",(($D$18*$D$1177)+((PI()*(($C$21/2)^2)*($G$20-$C1563))*$D$1177))+((($D$18+$H$18)/3)*$BG$21)+(((PI()*($C$21/2)^2*(($C$21/2)*$AZ$21))/3)*$D$1177),(($D$18*$D$1177)+((PI()*(($C$21/2)^2)*($G$20-$C1563))*$D$1177))+((($D$18+$H$18)/3)*$BG$21)-(((PI()*($C$21/2)^2*(($C$21/2)*$AZ$21))/3)*$D$1177)))</f>
        <v>51795.021914913545</v>
      </c>
      <c r="E1563" s="73">
        <v>38.4</v>
      </c>
      <c r="F1563" s="101">
        <f t="shared" si="194"/>
        <v>56340.749069519079</v>
      </c>
      <c r="G1563" s="66">
        <v>38.4</v>
      </c>
      <c r="H1563" s="102">
        <f>IF($G1563&gt;$G$20,IF('Silo Levels'!$L$29="Pumping",((PI()*((($C$19+$G$20)-$G1563)*($O$20/($O$19/2)))^2*((($O$20+$G$20)-$G1563))/3)*$H$1177)+(((PI()*((($C$19+$G$20)-$G1563)*($O$20/($O$19/2)))^2*(((($C$19+$G$20)-$G1563)*($O$20/($O$19/2)))*$AZ$22))/3)*$H$1177),(((PI()*((($C$19+$G$20)-$G1563)*($O$20/($O$19/2)))^2*((($O$20+$G$20)-$G1563)/3))*$H$1177)-((PI()*((($C$19+$G$20)-$G1563)*($O$20/($O$19/2)))^2*(((($C$19+$G$20)-$G1563)*($O$20/($O$19/2)))*$AZ$22)/3)*$H$1177))),IF('Silo Levels'!$L$29="Pumping",(($D$18*$H$1177)+((PI()*(($C$21/2)^2)*($G$20-$G1563))*$H$1177))+((($D$18+$H$18)/3)*$BG$22)+(((PI()*($C$21/2)^2*(($C$21/2)*$AZ$22))/3)*$H$1177),(($D$18*$H$1177)+((PI()*(($C$21/2)^2)*($G$20-$G1563))*$H$1177))+((($D$18+$H$18)/3)*$BG$22)-(((PI()*($C$21/2)^2*(($C$21/2)*$AZ$22))/3)*$H$1177)))</f>
        <v>52442.459688849965</v>
      </c>
      <c r="I1563" s="73">
        <v>38.4</v>
      </c>
      <c r="J1563" s="101">
        <f t="shared" si="195"/>
        <v>58233.332371595949</v>
      </c>
      <c r="K1563" s="66">
        <v>38.4</v>
      </c>
      <c r="L1563" s="102">
        <f>IF($K1563&gt;$G$20,IF('Silo Levels'!$L$30="Pumping",((PI()*((($C$19+$G$20)-$K1563)*($O$20/($O$19/2)))^2*((($O$20+$G$20)-$K1563))/3)*$L$1177)+(((PI()*((($C$19+$G$20)-$K1563)*($O$20/($O$19/2)))^2*(((($C$19+$G$20)-$K1563)*($O$20/($O$19/2)))*$AZ$23))/3)*$L$1177),(((PI()*((($C$19+$G$20)-$K1563)*($O$20/($O$19/2)))^2*((($O$20+$G$20)-$K1563)/3))*$L$1177)-((PI()*((($C$19+$G$20)-$K1563)*($O$20/($O$19/2)))^2*(((($C$19+$G$20)-$K1563)*($O$20/($O$19/2)))*$AZ$23)/3)*$L$1177))),IF('Silo Levels'!$L$30="Pumping",(($D$18*$L$1177)+((PI()*(($C$21/2)^2)*($G$20-$K1563))*$L$1177))+((($D$18+$H$18)/3)*$BG$23)+(((PI()*($C$21/2)^2*(($C$21/2)*$AZ$23))/3)*$L$1177),(($D$18*$L$1177)+((PI()*(($C$21/2)^2)*($G$20-$K1563))*$L$1177))+((($D$18+$H$18)/3)*$BG$23)-(((PI()*($C$21/2)^2*(($C$21/2)*$AZ$23))/3)*$L$1177)))</f>
        <v>54204.09270165371</v>
      </c>
      <c r="M1563" s="73"/>
      <c r="N1563" s="73"/>
      <c r="O1563" s="73"/>
      <c r="P1563" s="73"/>
      <c r="Q1563" s="73"/>
      <c r="R1563" s="73"/>
      <c r="S1563" s="73"/>
      <c r="T1563" s="73"/>
      <c r="U1563" s="73"/>
      <c r="V1563" s="73"/>
      <c r="W1563" s="73"/>
      <c r="X1563" s="73"/>
      <c r="Y1563" s="73"/>
      <c r="Z1563" s="73"/>
      <c r="AA1563" s="73"/>
      <c r="AB1563" s="73"/>
      <c r="AC1563" s="73"/>
      <c r="AD1563" s="73"/>
      <c r="AE1563" s="73"/>
      <c r="AF1563" s="73"/>
      <c r="AG1563" s="73"/>
      <c r="AH1563" s="73"/>
      <c r="AI1563" s="73"/>
      <c r="AJ1563" s="73"/>
    </row>
    <row r="1564" spans="1:36" x14ac:dyDescent="0.3">
      <c r="A1564">
        <v>38.5</v>
      </c>
      <c r="B1564" s="101">
        <f t="shared" si="193"/>
        <v>55258.826511080835</v>
      </c>
      <c r="C1564" s="66">
        <v>38.5</v>
      </c>
      <c r="D1564" s="102">
        <f>IF($C1564&gt;$G$20,IF('Silo Levels'!$L$28="Pumping",((PI()*((($C$19+$G$20)-$C1564)*($O$20/($O$19/2)))^2*((($O$20+$G$20)-$C1564))/3)*$D$1177)+(((PI()*((($C$19+$G$20)-$C1564)*($O$20/($O$19/2)))^2*(((($C$19+$G$20)-$C1564)*($O$20/($O$19/2)))*$AZ$21))/3)*$D$1177),(((PI()*((($C$19+$G$20)-$C1564)*($O$20/($O$19/2)))^2*((($O$20+$G$20)-$C1564)/3))*$D$1177)-((PI()*((($C$19+$G$20)-$C1564)*($O$20/($O$19/2)))^2*(((($C$19+$G$20)-$C1564)*($O$20/($O$19/2)))*$AZ$21)/3)*$D$1177))),IF('Silo Levels'!$L$28="Pumping",(($D$18*$D$1177)+((PI()*(($C$21/2)^2)*($G$20-$C1564))*$D$1177))+((($D$18+$H$18)/3)*$BG$21)+(((PI()*($C$21/2)^2*(($C$21/2)*$AZ$21))/3)*$D$1177),(($D$18*$D$1177)+((PI()*(($C$21/2)^2)*($G$20-$C1564))*$D$1177))+((($D$18+$H$18)/3)*$BG$21)-(((PI()*($C$21/2)^2*(($C$21/2)*$AZ$21))/3)*$D$1177)))</f>
        <v>51408.664159802698</v>
      </c>
      <c r="E1564" s="73">
        <v>38.5</v>
      </c>
      <c r="F1564" s="101">
        <f t="shared" si="194"/>
        <v>55949.561842469346</v>
      </c>
      <c r="G1564" s="66">
        <v>38.5</v>
      </c>
      <c r="H1564" s="102">
        <f>IF($G1564&gt;$G$20,IF('Silo Levels'!$L$29="Pumping",((PI()*((($C$19+$G$20)-$G1564)*($O$20/($O$19/2)))^2*((($O$20+$G$20)-$G1564))/3)*$H$1177)+(((PI()*((($C$19+$G$20)-$G1564)*($O$20/($O$19/2)))^2*(((($C$19+$G$20)-$G1564)*($O$20/($O$19/2)))*$AZ$22))/3)*$H$1177),(((PI()*((($C$19+$G$20)-$G1564)*($O$20/($O$19/2)))^2*((($O$20+$G$20)-$G1564)/3))*$H$1177)-((PI()*((($C$19+$G$20)-$G1564)*($O$20/($O$19/2)))^2*(((($C$19+$G$20)-$G1564)*($O$20/($O$19/2)))*$AZ$22)/3)*$H$1177))),IF('Silo Levels'!$L$29="Pumping",(($D$18*$H$1177)+((PI()*(($C$21/2)^2)*($G$20-$G1564))*$H$1177))+((($D$18+$H$18)/3)*$BG$22)+(((PI()*($C$21/2)^2*(($C$21/2)*$AZ$22))/3)*$H$1177),(($D$18*$H$1177)+((PI()*(($C$21/2)^2)*($G$20-$G1564))*$H$1177))+((($D$18+$H$18)/3)*$BG$22)-(((PI()*($C$21/2)^2*(($C$21/2)*$AZ$22))/3)*$H$1177)))</f>
        <v>52051.272461800232</v>
      </c>
      <c r="I1564" s="73">
        <v>38.5</v>
      </c>
      <c r="J1564" s="101">
        <f t="shared" si="195"/>
        <v>57829.004488340412</v>
      </c>
      <c r="K1564" s="66">
        <v>38.5</v>
      </c>
      <c r="L1564" s="102">
        <f>IF($K1564&gt;$G$20,IF('Silo Levels'!$L$30="Pumping",((PI()*((($C$19+$G$20)-$K1564)*($O$20/($O$19/2)))^2*((($O$20+$G$20)-$K1564))/3)*$L$1177)+(((PI()*((($C$19+$G$20)-$K1564)*($O$20/($O$19/2)))^2*(((($C$19+$G$20)-$K1564)*($O$20/($O$19/2)))*$AZ$23))/3)*$L$1177),(((PI()*((($C$19+$G$20)-$K1564)*($O$20/($O$19/2)))^2*((($O$20+$G$20)-$K1564)/3))*$L$1177)-((PI()*((($C$19+$G$20)-$K1564)*($O$20/($O$19/2)))^2*(((($C$19+$G$20)-$K1564)*($O$20/($O$19/2)))*$AZ$23)/3)*$L$1177))),IF('Silo Levels'!$L$30="Pumping",(($D$18*$L$1177)+((PI()*(($C$21/2)^2)*($G$20-$K1564))*$L$1177))+((($D$18+$H$18)/3)*$BG$23)+(((PI()*($C$21/2)^2*(($C$21/2)*$AZ$23))/3)*$L$1177),(($D$18*$L$1177)+((PI()*(($C$21/2)^2)*($G$20-$K1564))*$L$1177))+((($D$18+$H$18)/3)*$BG$23)-(((PI()*($C$21/2)^2*(($C$21/2)*$AZ$23))/3)*$L$1177)))</f>
        <v>53799.764818398173</v>
      </c>
      <c r="M1564" s="73"/>
      <c r="N1564" s="73"/>
      <c r="O1564" s="73"/>
      <c r="P1564" s="73"/>
      <c r="Q1564" s="73"/>
      <c r="R1564" s="73"/>
      <c r="S1564" s="73"/>
      <c r="T1564" s="73"/>
      <c r="U1564" s="73"/>
      <c r="V1564" s="73"/>
      <c r="W1564" s="73"/>
      <c r="X1564" s="73"/>
      <c r="Y1564" s="73"/>
      <c r="Z1564" s="73"/>
      <c r="AA1564" s="73"/>
      <c r="AB1564" s="73"/>
      <c r="AC1564" s="73"/>
      <c r="AD1564" s="73"/>
      <c r="AE1564" s="73"/>
      <c r="AF1564" s="73"/>
      <c r="AG1564" s="73"/>
      <c r="AH1564" s="73"/>
      <c r="AI1564" s="73"/>
      <c r="AJ1564" s="73"/>
    </row>
    <row r="1565" spans="1:36" x14ac:dyDescent="0.3">
      <c r="A1565">
        <v>38.6</v>
      </c>
      <c r="B1565" s="101">
        <f t="shared" si="193"/>
        <v>54872.468755969996</v>
      </c>
      <c r="C1565" s="66">
        <v>38.6</v>
      </c>
      <c r="D1565" s="102">
        <f>IF($C1565&gt;$G$20,IF('Silo Levels'!$L$28="Pumping",((PI()*((($C$19+$G$20)-$C1565)*($O$20/($O$19/2)))^2*((($O$20+$G$20)-$C1565))/3)*$D$1177)+(((PI()*((($C$19+$G$20)-$C1565)*($O$20/($O$19/2)))^2*(((($C$19+$G$20)-$C1565)*($O$20/($O$19/2)))*$AZ$21))/3)*$D$1177),(((PI()*((($C$19+$G$20)-$C1565)*($O$20/($O$19/2)))^2*((($O$20+$G$20)-$C1565)/3))*$D$1177)-((PI()*((($C$19+$G$20)-$C1565)*($O$20/($O$19/2)))^2*(((($C$19+$G$20)-$C1565)*($O$20/($O$19/2)))*$AZ$21)/3)*$D$1177))),IF('Silo Levels'!$L$28="Pumping",(($D$18*$D$1177)+((PI()*(($C$21/2)^2)*($G$20-$C1565))*$D$1177))+((($D$18+$H$18)/3)*$BG$21)+(((PI()*($C$21/2)^2*(($C$21/2)*$AZ$21))/3)*$D$1177),(($D$18*$D$1177)+((PI()*(($C$21/2)^2)*($G$20-$C1565))*$D$1177))+((($D$18+$H$18)/3)*$BG$21)-(((PI()*($C$21/2)^2*(($C$21/2)*$AZ$21))/3)*$D$1177)))</f>
        <v>51022.306404691859</v>
      </c>
      <c r="E1565" s="73">
        <v>38.6</v>
      </c>
      <c r="F1565" s="101">
        <f t="shared" si="194"/>
        <v>55558.37461541962</v>
      </c>
      <c r="G1565" s="66">
        <v>38.6</v>
      </c>
      <c r="H1565" s="102">
        <f>IF($G1565&gt;$G$20,IF('Silo Levels'!$L$29="Pumping",((PI()*((($C$19+$G$20)-$G1565)*($O$20/($O$19/2)))^2*((($O$20+$G$20)-$G1565))/3)*$H$1177)+(((PI()*((($C$19+$G$20)-$G1565)*($O$20/($O$19/2)))^2*(((($C$19+$G$20)-$G1565)*($O$20/($O$19/2)))*$AZ$22))/3)*$H$1177),(((PI()*((($C$19+$G$20)-$G1565)*($O$20/($O$19/2)))^2*((($O$20+$G$20)-$G1565)/3))*$H$1177)-((PI()*((($C$19+$G$20)-$G1565)*($O$20/($O$19/2)))^2*(((($C$19+$G$20)-$G1565)*($O$20/($O$19/2)))*$AZ$22)/3)*$H$1177))),IF('Silo Levels'!$L$29="Pumping",(($D$18*$H$1177)+((PI()*(($C$21/2)^2)*($G$20-$G1565))*$H$1177))+((($D$18+$H$18)/3)*$BG$22)+(((PI()*($C$21/2)^2*(($C$21/2)*$AZ$22))/3)*$H$1177),(($D$18*$H$1177)+((PI()*(($C$21/2)^2)*($G$20-$G1565))*$H$1177))+((($D$18+$H$18)/3)*$BG$22)-(((PI()*($C$21/2)^2*(($C$21/2)*$AZ$22))/3)*$H$1177)))</f>
        <v>51660.085234750506</v>
      </c>
      <c r="I1565" s="73">
        <v>38.6</v>
      </c>
      <c r="J1565" s="101">
        <f t="shared" si="195"/>
        <v>57424.676605084882</v>
      </c>
      <c r="K1565" s="66">
        <v>38.6</v>
      </c>
      <c r="L1565" s="102">
        <f>IF($K1565&gt;$G$20,IF('Silo Levels'!$L$30="Pumping",((PI()*((($C$19+$G$20)-$K1565)*($O$20/($O$19/2)))^2*((($O$20+$G$20)-$K1565))/3)*$L$1177)+(((PI()*((($C$19+$G$20)-$K1565)*($O$20/($O$19/2)))^2*(((($C$19+$G$20)-$K1565)*($O$20/($O$19/2)))*$AZ$23))/3)*$L$1177),(((PI()*((($C$19+$G$20)-$K1565)*($O$20/($O$19/2)))^2*((($O$20+$G$20)-$K1565)/3))*$L$1177)-((PI()*((($C$19+$G$20)-$K1565)*($O$20/($O$19/2)))^2*(((($C$19+$G$20)-$K1565)*($O$20/($O$19/2)))*$AZ$23)/3)*$L$1177))),IF('Silo Levels'!$L$30="Pumping",(($D$18*$L$1177)+((PI()*(($C$21/2)^2)*($G$20-$K1565))*$L$1177))+((($D$18+$H$18)/3)*$BG$23)+(((PI()*($C$21/2)^2*(($C$21/2)*$AZ$23))/3)*$L$1177),(($D$18*$L$1177)+((PI()*(($C$21/2)^2)*($G$20-$K1565))*$L$1177))+((($D$18+$H$18)/3)*$BG$23)-(((PI()*($C$21/2)^2*(($C$21/2)*$AZ$23))/3)*$L$1177)))</f>
        <v>53395.436935142643</v>
      </c>
      <c r="M1565" s="73"/>
      <c r="N1565" s="73"/>
      <c r="O1565" s="73"/>
      <c r="P1565" s="73"/>
      <c r="Q1565" s="73"/>
      <c r="R1565" s="73"/>
      <c r="S1565" s="73"/>
      <c r="T1565" s="73"/>
      <c r="U1565" s="73"/>
      <c r="V1565" s="73"/>
      <c r="W1565" s="73"/>
      <c r="X1565" s="73"/>
      <c r="Y1565" s="73"/>
      <c r="Z1565" s="73"/>
      <c r="AA1565" s="73"/>
      <c r="AB1565" s="73"/>
      <c r="AC1565" s="73"/>
      <c r="AD1565" s="73"/>
      <c r="AE1565" s="73"/>
      <c r="AF1565" s="73"/>
      <c r="AG1565" s="73"/>
      <c r="AH1565" s="73"/>
      <c r="AI1565" s="73"/>
      <c r="AJ1565" s="73"/>
    </row>
    <row r="1566" spans="1:36" x14ac:dyDescent="0.3">
      <c r="A1566">
        <v>38.700000000000003</v>
      </c>
      <c r="B1566" s="101">
        <f t="shared" si="193"/>
        <v>54486.111000859149</v>
      </c>
      <c r="C1566" s="66">
        <v>38.700000000000003</v>
      </c>
      <c r="D1566" s="102">
        <f>IF($C1566&gt;$G$20,IF('Silo Levels'!$L$28="Pumping",((PI()*((($C$19+$G$20)-$C1566)*($O$20/($O$19/2)))^2*((($O$20+$G$20)-$C1566))/3)*$D$1177)+(((PI()*((($C$19+$G$20)-$C1566)*($O$20/($O$19/2)))^2*(((($C$19+$G$20)-$C1566)*($O$20/($O$19/2)))*$AZ$21))/3)*$D$1177),(((PI()*((($C$19+$G$20)-$C1566)*($O$20/($O$19/2)))^2*((($O$20+$G$20)-$C1566)/3))*$D$1177)-((PI()*((($C$19+$G$20)-$C1566)*($O$20/($O$19/2)))^2*(((($C$19+$G$20)-$C1566)*($O$20/($O$19/2)))*$AZ$21)/3)*$D$1177))),IF('Silo Levels'!$L$28="Pumping",(($D$18*$D$1177)+((PI()*(($C$21/2)^2)*($G$20-$C1566))*$D$1177))+((($D$18+$H$18)/3)*$BG$21)+(((PI()*($C$21/2)^2*(($C$21/2)*$AZ$21))/3)*$D$1177),(($D$18*$D$1177)+((PI()*(($C$21/2)^2)*($G$20-$C1566))*$D$1177))+((($D$18+$H$18)/3)*$BG$21)-(((PI()*($C$21/2)^2*(($C$21/2)*$AZ$21))/3)*$D$1177)))</f>
        <v>50635.948649581012</v>
      </c>
      <c r="E1566" s="73">
        <v>38.700000000000003</v>
      </c>
      <c r="F1566" s="101">
        <f t="shared" si="194"/>
        <v>55167.187388369886</v>
      </c>
      <c r="G1566" s="66">
        <v>38.700000000000003</v>
      </c>
      <c r="H1566" s="102">
        <f>IF($G1566&gt;$G$20,IF('Silo Levels'!$L$29="Pumping",((PI()*((($C$19+$G$20)-$G1566)*($O$20/($O$19/2)))^2*((($O$20+$G$20)-$G1566))/3)*$H$1177)+(((PI()*((($C$19+$G$20)-$G1566)*($O$20/($O$19/2)))^2*(((($C$19+$G$20)-$G1566)*($O$20/($O$19/2)))*$AZ$22))/3)*$H$1177),(((PI()*((($C$19+$G$20)-$G1566)*($O$20/($O$19/2)))^2*((($O$20+$G$20)-$G1566)/3))*$H$1177)-((PI()*((($C$19+$G$20)-$G1566)*($O$20/($O$19/2)))^2*(((($C$19+$G$20)-$G1566)*($O$20/($O$19/2)))*$AZ$22)/3)*$H$1177))),IF('Silo Levels'!$L$29="Pumping",(($D$18*$H$1177)+((PI()*(($C$21/2)^2)*($G$20-$G1566))*$H$1177))+((($D$18+$H$18)/3)*$BG$22)+(((PI()*($C$21/2)^2*(($C$21/2)*$AZ$22))/3)*$H$1177),(($D$18*$H$1177)+((PI()*(($C$21/2)^2)*($G$20-$G1566))*$H$1177))+((($D$18+$H$18)/3)*$BG$22)-(((PI()*($C$21/2)^2*(($C$21/2)*$AZ$22))/3)*$H$1177)))</f>
        <v>51268.898007700773</v>
      </c>
      <c r="I1566" s="73">
        <v>38.700000000000003</v>
      </c>
      <c r="J1566" s="101">
        <f t="shared" si="195"/>
        <v>57020.348721829345</v>
      </c>
      <c r="K1566" s="66">
        <v>38.700000000000003</v>
      </c>
      <c r="L1566" s="102">
        <f>IF($K1566&gt;$G$20,IF('Silo Levels'!$L$30="Pumping",((PI()*((($C$19+$G$20)-$K1566)*($O$20/($O$19/2)))^2*((($O$20+$G$20)-$K1566))/3)*$L$1177)+(((PI()*((($C$19+$G$20)-$K1566)*($O$20/($O$19/2)))^2*(((($C$19+$G$20)-$K1566)*($O$20/($O$19/2)))*$AZ$23))/3)*$L$1177),(((PI()*((($C$19+$G$20)-$K1566)*($O$20/($O$19/2)))^2*((($O$20+$G$20)-$K1566)/3))*$L$1177)-((PI()*((($C$19+$G$20)-$K1566)*($O$20/($O$19/2)))^2*(((($C$19+$G$20)-$K1566)*($O$20/($O$19/2)))*$AZ$23)/3)*$L$1177))),IF('Silo Levels'!$L$30="Pumping",(($D$18*$L$1177)+((PI()*(($C$21/2)^2)*($G$20-$K1566))*$L$1177))+((($D$18+$H$18)/3)*$BG$23)+(((PI()*($C$21/2)^2*(($C$21/2)*$AZ$23))/3)*$L$1177),(($D$18*$L$1177)+((PI()*(($C$21/2)^2)*($G$20-$K1566))*$L$1177))+((($D$18+$H$18)/3)*$BG$23)-(((PI()*($C$21/2)^2*(($C$21/2)*$AZ$23))/3)*$L$1177)))</f>
        <v>52991.109051887106</v>
      </c>
      <c r="M1566" s="73"/>
      <c r="N1566" s="73"/>
      <c r="O1566" s="73"/>
      <c r="P1566" s="73"/>
      <c r="Q1566" s="73"/>
      <c r="R1566" s="73"/>
      <c r="S1566" s="73"/>
      <c r="T1566" s="73"/>
      <c r="U1566" s="73"/>
      <c r="V1566" s="73"/>
      <c r="W1566" s="73"/>
      <c r="X1566" s="73"/>
      <c r="Y1566" s="73"/>
      <c r="Z1566" s="73"/>
      <c r="AA1566" s="73"/>
      <c r="AB1566" s="73"/>
      <c r="AC1566" s="73"/>
      <c r="AD1566" s="73"/>
      <c r="AE1566" s="73"/>
      <c r="AF1566" s="73"/>
      <c r="AG1566" s="73"/>
      <c r="AH1566" s="73"/>
      <c r="AI1566" s="73"/>
      <c r="AJ1566" s="73"/>
    </row>
    <row r="1567" spans="1:36" x14ac:dyDescent="0.3">
      <c r="A1567">
        <v>38.799999999999997</v>
      </c>
      <c r="B1567" s="101">
        <f t="shared" si="193"/>
        <v>54099.753245748339</v>
      </c>
      <c r="C1567" s="66">
        <v>38.799999999999997</v>
      </c>
      <c r="D1567" s="102">
        <f>IF($C1567&gt;$G$20,IF('Silo Levels'!$L$28="Pumping",((PI()*((($C$19+$G$20)-$C1567)*($O$20/($O$19/2)))^2*((($O$20+$G$20)-$C1567))/3)*$D$1177)+(((PI()*((($C$19+$G$20)-$C1567)*($O$20/($O$19/2)))^2*(((($C$19+$G$20)-$C1567)*($O$20/($O$19/2)))*$AZ$21))/3)*$D$1177),(((PI()*((($C$19+$G$20)-$C1567)*($O$20/($O$19/2)))^2*((($O$20+$G$20)-$C1567)/3))*$D$1177)-((PI()*((($C$19+$G$20)-$C1567)*($O$20/($O$19/2)))^2*(((($C$19+$G$20)-$C1567)*($O$20/($O$19/2)))*$AZ$21)/3)*$D$1177))),IF('Silo Levels'!$L$28="Pumping",(($D$18*$D$1177)+((PI()*(($C$21/2)^2)*($G$20-$C1567))*$D$1177))+((($D$18+$H$18)/3)*$BG$21)+(((PI()*($C$21/2)^2*(($C$21/2)*$AZ$21))/3)*$D$1177),(($D$18*$D$1177)+((PI()*(($C$21/2)^2)*($G$20-$C1567))*$D$1177))+((($D$18+$H$18)/3)*$BG$21)-(((PI()*($C$21/2)^2*(($C$21/2)*$AZ$21))/3)*$D$1177)))</f>
        <v>50249.590894470202</v>
      </c>
      <c r="E1567" s="73">
        <v>38.799999999999997</v>
      </c>
      <c r="F1567" s="101">
        <f t="shared" si="194"/>
        <v>54776.000161320189</v>
      </c>
      <c r="G1567" s="66">
        <v>38.799999999999997</v>
      </c>
      <c r="H1567" s="102">
        <f>IF($G1567&gt;$G$20,IF('Silo Levels'!$L$29="Pumping",((PI()*((($C$19+$G$20)-$G1567)*($O$20/($O$19/2)))^2*((($O$20+$G$20)-$G1567))/3)*$H$1177)+(((PI()*((($C$19+$G$20)-$G1567)*($O$20/($O$19/2)))^2*(((($C$19+$G$20)-$G1567)*($O$20/($O$19/2)))*$AZ$22))/3)*$H$1177),(((PI()*((($C$19+$G$20)-$G1567)*($O$20/($O$19/2)))^2*((($O$20+$G$20)-$G1567)/3))*$H$1177)-((PI()*((($C$19+$G$20)-$G1567)*($O$20/($O$19/2)))^2*(((($C$19+$G$20)-$G1567)*($O$20/($O$19/2)))*$AZ$22)/3)*$H$1177))),IF('Silo Levels'!$L$29="Pumping",(($D$18*$H$1177)+((PI()*(($C$21/2)^2)*($G$20-$G1567))*$H$1177))+((($D$18+$H$18)/3)*$BG$22)+(((PI()*($C$21/2)^2*(($C$21/2)*$AZ$22))/3)*$H$1177),(($D$18*$H$1177)+((PI()*(($C$21/2)^2)*($G$20-$G1567))*$H$1177))+((($D$18+$H$18)/3)*$BG$22)-(((PI()*($C$21/2)^2*(($C$21/2)*$AZ$22))/3)*$H$1177)))</f>
        <v>50877.710780651076</v>
      </c>
      <c r="I1567" s="73">
        <v>38.799999999999997</v>
      </c>
      <c r="J1567" s="101">
        <f t="shared" si="195"/>
        <v>56616.020838573844</v>
      </c>
      <c r="K1567" s="66">
        <v>38.799999999999997</v>
      </c>
      <c r="L1567" s="102">
        <f>IF($K1567&gt;$G$20,IF('Silo Levels'!$L$30="Pumping",((PI()*((($C$19+$G$20)-$K1567)*($O$20/($O$19/2)))^2*((($O$20+$G$20)-$K1567))/3)*$L$1177)+(((PI()*((($C$19+$G$20)-$K1567)*($O$20/($O$19/2)))^2*(((($C$19+$G$20)-$K1567)*($O$20/($O$19/2)))*$AZ$23))/3)*$L$1177),(((PI()*((($C$19+$G$20)-$K1567)*($O$20/($O$19/2)))^2*((($O$20+$G$20)-$K1567)/3))*$L$1177)-((PI()*((($C$19+$G$20)-$K1567)*($O$20/($O$19/2)))^2*(((($C$19+$G$20)-$K1567)*($O$20/($O$19/2)))*$AZ$23)/3)*$L$1177))),IF('Silo Levels'!$L$30="Pumping",(($D$18*$L$1177)+((PI()*(($C$21/2)^2)*($G$20-$K1567))*$L$1177))+((($D$18+$H$18)/3)*$BG$23)+(((PI()*($C$21/2)^2*(($C$21/2)*$AZ$23))/3)*$L$1177),(($D$18*$L$1177)+((PI()*(($C$21/2)^2)*($G$20-$K1567))*$L$1177))+((($D$18+$H$18)/3)*$BG$23)-(((PI()*($C$21/2)^2*(($C$21/2)*$AZ$23))/3)*$L$1177)))</f>
        <v>52586.781168631605</v>
      </c>
      <c r="M1567" s="73"/>
      <c r="N1567" s="73"/>
      <c r="O1567" s="73"/>
      <c r="P1567" s="73"/>
      <c r="Q1567" s="73"/>
      <c r="R1567" s="73"/>
      <c r="S1567" s="73"/>
      <c r="T1567" s="73"/>
      <c r="U1567" s="73"/>
      <c r="V1567" s="73"/>
      <c r="W1567" s="73"/>
      <c r="X1567" s="73"/>
      <c r="Y1567" s="73"/>
      <c r="Z1567" s="73"/>
      <c r="AA1567" s="73"/>
      <c r="AB1567" s="73"/>
      <c r="AC1567" s="73"/>
      <c r="AD1567" s="73"/>
      <c r="AE1567" s="73"/>
      <c r="AF1567" s="73"/>
      <c r="AG1567" s="73"/>
      <c r="AH1567" s="73"/>
      <c r="AI1567" s="73"/>
      <c r="AJ1567" s="73"/>
    </row>
    <row r="1568" spans="1:36" x14ac:dyDescent="0.3">
      <c r="A1568">
        <v>38.9</v>
      </c>
      <c r="B1568" s="101">
        <f t="shared" si="193"/>
        <v>53713.3954906375</v>
      </c>
      <c r="C1568" s="66">
        <v>38.9</v>
      </c>
      <c r="D1568" s="102">
        <f>IF($C1568&gt;$G$20,IF('Silo Levels'!$L$28="Pumping",((PI()*((($C$19+$G$20)-$C1568)*($O$20/($O$19/2)))^2*((($O$20+$G$20)-$C1568))/3)*$D$1177)+(((PI()*((($C$19+$G$20)-$C1568)*($O$20/($O$19/2)))^2*(((($C$19+$G$20)-$C1568)*($O$20/($O$19/2)))*$AZ$21))/3)*$D$1177),(((PI()*((($C$19+$G$20)-$C1568)*($O$20/($O$19/2)))^2*((($O$20+$G$20)-$C1568)/3))*$D$1177)-((PI()*((($C$19+$G$20)-$C1568)*($O$20/($O$19/2)))^2*(((($C$19+$G$20)-$C1568)*($O$20/($O$19/2)))*$AZ$21)/3)*$D$1177))),IF('Silo Levels'!$L$28="Pumping",(($D$18*$D$1177)+((PI()*(($C$21/2)^2)*($G$20-$C1568))*$D$1177))+((($D$18+$H$18)/3)*$BG$21)+(((PI()*($C$21/2)^2*(($C$21/2)*$AZ$21))/3)*$D$1177),(($D$18*$D$1177)+((PI()*(($C$21/2)^2)*($G$20-$C1568))*$D$1177))+((($D$18+$H$18)/3)*$BG$21)-(((PI()*($C$21/2)^2*(($C$21/2)*$AZ$21))/3)*$D$1177)))</f>
        <v>49863.233139359363</v>
      </c>
      <c r="E1568" s="73">
        <v>38.9</v>
      </c>
      <c r="F1568" s="101">
        <f t="shared" si="194"/>
        <v>54384.812934270463</v>
      </c>
      <c r="G1568" s="66">
        <v>38.9</v>
      </c>
      <c r="H1568" s="102">
        <f>IF($G1568&gt;$G$20,IF('Silo Levels'!$L$29="Pumping",((PI()*((($C$19+$G$20)-$G1568)*($O$20/($O$19/2)))^2*((($O$20+$G$20)-$G1568))/3)*$H$1177)+(((PI()*((($C$19+$G$20)-$G1568)*($O$20/($O$19/2)))^2*(((($C$19+$G$20)-$G1568)*($O$20/($O$19/2)))*$AZ$22))/3)*$H$1177),(((PI()*((($C$19+$G$20)-$G1568)*($O$20/($O$19/2)))^2*((($O$20+$G$20)-$G1568)/3))*$H$1177)-((PI()*((($C$19+$G$20)-$G1568)*($O$20/($O$19/2)))^2*(((($C$19+$G$20)-$G1568)*($O$20/($O$19/2)))*$AZ$22)/3)*$H$1177))),IF('Silo Levels'!$L$29="Pumping",(($D$18*$H$1177)+((PI()*(($C$21/2)^2)*($G$20-$G1568))*$H$1177))+((($D$18+$H$18)/3)*$BG$22)+(((PI()*($C$21/2)^2*(($C$21/2)*$AZ$22))/3)*$H$1177),(($D$18*$H$1177)+((PI()*(($C$21/2)^2)*($G$20-$G1568))*$H$1177))+((($D$18+$H$18)/3)*$BG$22)-(((PI()*($C$21/2)^2*(($C$21/2)*$AZ$22))/3)*$H$1177)))</f>
        <v>50486.52355360135</v>
      </c>
      <c r="I1568" s="73">
        <v>38.9</v>
      </c>
      <c r="J1568" s="101">
        <f t="shared" si="195"/>
        <v>56211.692955318314</v>
      </c>
      <c r="K1568" s="66">
        <v>38.9</v>
      </c>
      <c r="L1568" s="102">
        <f>IF($K1568&gt;$G$20,IF('Silo Levels'!$L$30="Pumping",((PI()*((($C$19+$G$20)-$K1568)*($O$20/($O$19/2)))^2*((($O$20+$G$20)-$K1568))/3)*$L$1177)+(((PI()*((($C$19+$G$20)-$K1568)*($O$20/($O$19/2)))^2*(((($C$19+$G$20)-$K1568)*($O$20/($O$19/2)))*$AZ$23))/3)*$L$1177),(((PI()*((($C$19+$G$20)-$K1568)*($O$20/($O$19/2)))^2*((($O$20+$G$20)-$K1568)/3))*$L$1177)-((PI()*((($C$19+$G$20)-$K1568)*($O$20/($O$19/2)))^2*(((($C$19+$G$20)-$K1568)*($O$20/($O$19/2)))*$AZ$23)/3)*$L$1177))),IF('Silo Levels'!$L$30="Pumping",(($D$18*$L$1177)+((PI()*(($C$21/2)^2)*($G$20-$K1568))*$L$1177))+((($D$18+$H$18)/3)*$BG$23)+(((PI()*($C$21/2)^2*(($C$21/2)*$AZ$23))/3)*$L$1177),(($D$18*$L$1177)+((PI()*(($C$21/2)^2)*($G$20-$K1568))*$L$1177))+((($D$18+$H$18)/3)*$BG$23)-(((PI()*($C$21/2)^2*(($C$21/2)*$AZ$23))/3)*$L$1177)))</f>
        <v>52182.453285376076</v>
      </c>
      <c r="M1568" s="73"/>
      <c r="N1568" s="73"/>
      <c r="O1568" s="73"/>
      <c r="P1568" s="73"/>
      <c r="Q1568" s="73"/>
      <c r="R1568" s="73"/>
      <c r="S1568" s="73"/>
      <c r="T1568" s="73"/>
      <c r="U1568" s="73"/>
      <c r="V1568" s="73"/>
      <c r="W1568" s="73"/>
      <c r="X1568" s="73"/>
      <c r="Y1568" s="73"/>
      <c r="Z1568" s="73"/>
      <c r="AA1568" s="73"/>
      <c r="AB1568" s="73"/>
      <c r="AC1568" s="73"/>
      <c r="AD1568" s="73"/>
      <c r="AE1568" s="73"/>
      <c r="AF1568" s="73"/>
      <c r="AG1568" s="73"/>
      <c r="AH1568" s="73"/>
      <c r="AI1568" s="73"/>
      <c r="AJ1568" s="73"/>
    </row>
    <row r="1569" spans="1:36" x14ac:dyDescent="0.3">
      <c r="A1569">
        <v>39</v>
      </c>
      <c r="B1569" s="101">
        <f t="shared" si="193"/>
        <v>53327.037735526654</v>
      </c>
      <c r="C1569" s="66">
        <v>39</v>
      </c>
      <c r="D1569" s="102">
        <f>IF($C1569&gt;$G$20,IF('Silo Levels'!$L$28="Pumping",((PI()*((($C$19+$G$20)-$C1569)*($O$20/($O$19/2)))^2*((($O$20+$G$20)-$C1569))/3)*$D$1177)+(((PI()*((($C$19+$G$20)-$C1569)*($O$20/($O$19/2)))^2*(((($C$19+$G$20)-$C1569)*($O$20/($O$19/2)))*$AZ$21))/3)*$D$1177),(((PI()*((($C$19+$G$20)-$C1569)*($O$20/($O$19/2)))^2*((($O$20+$G$20)-$C1569)/3))*$D$1177)-((PI()*((($C$19+$G$20)-$C1569)*($O$20/($O$19/2)))^2*(((($C$19+$G$20)-$C1569)*($O$20/($O$19/2)))*$AZ$21)/3)*$D$1177))),IF('Silo Levels'!$L$28="Pumping",(($D$18*$D$1177)+((PI()*(($C$21/2)^2)*($G$20-$C1569))*$D$1177))+((($D$18+$H$18)/3)*$BG$21)+(((PI()*($C$21/2)^2*(($C$21/2)*$AZ$21))/3)*$D$1177),(($D$18*$D$1177)+((PI()*(($C$21/2)^2)*($G$20-$C1569))*$D$1177))+((($D$18+$H$18)/3)*$BG$21)-(((PI()*($C$21/2)^2*(($C$21/2)*$AZ$21))/3)*$D$1177)))</f>
        <v>49476.875384248517</v>
      </c>
      <c r="E1569" s="73">
        <v>39</v>
      </c>
      <c r="F1569" s="101">
        <f t="shared" si="194"/>
        <v>53993.62570722073</v>
      </c>
      <c r="G1569" s="66">
        <v>39</v>
      </c>
      <c r="H1569" s="102">
        <f>IF($G1569&gt;$G$20,IF('Silo Levels'!$L$29="Pumping",((PI()*((($C$19+$G$20)-$G1569)*($O$20/($O$19/2)))^2*((($O$20+$G$20)-$G1569))/3)*$H$1177)+(((PI()*((($C$19+$G$20)-$G1569)*($O$20/($O$19/2)))^2*(((($C$19+$G$20)-$G1569)*($O$20/($O$19/2)))*$AZ$22))/3)*$H$1177),(((PI()*((($C$19+$G$20)-$G1569)*($O$20/($O$19/2)))^2*((($O$20+$G$20)-$G1569)/3))*$H$1177)-((PI()*((($C$19+$G$20)-$G1569)*($O$20/($O$19/2)))^2*(((($C$19+$G$20)-$G1569)*($O$20/($O$19/2)))*$AZ$22)/3)*$H$1177))),IF('Silo Levels'!$L$29="Pumping",(($D$18*$H$1177)+((PI()*(($C$21/2)^2)*($G$20-$G1569))*$H$1177))+((($D$18+$H$18)/3)*$BG$22)+(((PI()*($C$21/2)^2*(($C$21/2)*$AZ$22))/3)*$H$1177),(($D$18*$H$1177)+((PI()*(($C$21/2)^2)*($G$20-$G1569))*$H$1177))+((($D$18+$H$18)/3)*$BG$22)-(((PI()*($C$21/2)^2*(($C$21/2)*$AZ$22))/3)*$H$1177)))</f>
        <v>50095.336326551616</v>
      </c>
      <c r="I1569" s="73">
        <v>39</v>
      </c>
      <c r="J1569" s="101">
        <f t="shared" si="195"/>
        <v>55807.365072062777</v>
      </c>
      <c r="K1569" s="66">
        <v>39</v>
      </c>
      <c r="L1569" s="102">
        <f>IF($K1569&gt;$G$20,IF('Silo Levels'!$L$30="Pumping",((PI()*((($C$19+$G$20)-$K1569)*($O$20/($O$19/2)))^2*((($O$20+$G$20)-$K1569))/3)*$L$1177)+(((PI()*((($C$19+$G$20)-$K1569)*($O$20/($O$19/2)))^2*(((($C$19+$G$20)-$K1569)*($O$20/($O$19/2)))*$AZ$23))/3)*$L$1177),(((PI()*((($C$19+$G$20)-$K1569)*($O$20/($O$19/2)))^2*((($O$20+$G$20)-$K1569)/3))*$L$1177)-((PI()*((($C$19+$G$20)-$K1569)*($O$20/($O$19/2)))^2*(((($C$19+$G$20)-$K1569)*($O$20/($O$19/2)))*$AZ$23)/3)*$L$1177))),IF('Silo Levels'!$L$30="Pumping",(($D$18*$L$1177)+((PI()*(($C$21/2)^2)*($G$20-$K1569))*$L$1177))+((($D$18+$H$18)/3)*$BG$23)+(((PI()*($C$21/2)^2*(($C$21/2)*$AZ$23))/3)*$L$1177),(($D$18*$L$1177)+((PI()*(($C$21/2)^2)*($G$20-$K1569))*$L$1177))+((($D$18+$H$18)/3)*$BG$23)-(((PI()*($C$21/2)^2*(($C$21/2)*$AZ$23))/3)*$L$1177)))</f>
        <v>51778.125402120539</v>
      </c>
      <c r="M1569" s="73"/>
      <c r="N1569" s="73"/>
      <c r="O1569" s="73"/>
      <c r="P1569" s="73"/>
      <c r="Q1569" s="73"/>
      <c r="R1569" s="73"/>
      <c r="S1569" s="73"/>
      <c r="T1569" s="73"/>
      <c r="U1569" s="73"/>
      <c r="V1569" s="73"/>
      <c r="W1569" s="73"/>
      <c r="X1569" s="73"/>
      <c r="Y1569" s="73"/>
      <c r="Z1569" s="73"/>
      <c r="AA1569" s="73"/>
      <c r="AB1569" s="73"/>
      <c r="AC1569" s="73"/>
      <c r="AD1569" s="73"/>
      <c r="AE1569" s="73"/>
      <c r="AF1569" s="73"/>
      <c r="AG1569" s="73"/>
      <c r="AH1569" s="73"/>
      <c r="AI1569" s="73"/>
      <c r="AJ1569" s="73"/>
    </row>
    <row r="1570" spans="1:36" x14ac:dyDescent="0.3">
      <c r="A1570">
        <v>39.1</v>
      </c>
      <c r="B1570" s="101">
        <f t="shared" si="193"/>
        <v>52940.679980415814</v>
      </c>
      <c r="C1570" s="66">
        <v>39.1</v>
      </c>
      <c r="D1570" s="102">
        <f>IF($C1570&gt;$G$20,IF('Silo Levels'!$L$28="Pumping",((PI()*((($C$19+$G$20)-$C1570)*($O$20/($O$19/2)))^2*((($O$20+$G$20)-$C1570))/3)*$D$1177)+(((PI()*((($C$19+$G$20)-$C1570)*($O$20/($O$19/2)))^2*(((($C$19+$G$20)-$C1570)*($O$20/($O$19/2)))*$AZ$21))/3)*$D$1177),(((PI()*((($C$19+$G$20)-$C1570)*($O$20/($O$19/2)))^2*((($O$20+$G$20)-$C1570)/3))*$D$1177)-((PI()*((($C$19+$G$20)-$C1570)*($O$20/($O$19/2)))^2*(((($C$19+$G$20)-$C1570)*($O$20/($O$19/2)))*$AZ$21)/3)*$D$1177))),IF('Silo Levels'!$L$28="Pumping",(($D$18*$D$1177)+((PI()*(($C$21/2)^2)*($G$20-$C1570))*$D$1177))+((($D$18+$H$18)/3)*$BG$21)+(((PI()*($C$21/2)^2*(($C$21/2)*$AZ$21))/3)*$D$1177),(($D$18*$D$1177)+((PI()*(($C$21/2)^2)*($G$20-$C1570))*$D$1177))+((($D$18+$H$18)/3)*$BG$21)-(((PI()*($C$21/2)^2*(($C$21/2)*$AZ$21))/3)*$D$1177)))</f>
        <v>49090.517629137677</v>
      </c>
      <c r="E1570" s="73">
        <v>39.1</v>
      </c>
      <c r="F1570" s="101">
        <f t="shared" si="194"/>
        <v>53602.438480171011</v>
      </c>
      <c r="G1570" s="66">
        <v>39.1</v>
      </c>
      <c r="H1570" s="102">
        <f>IF($G1570&gt;$G$20,IF('Silo Levels'!$L$29="Pumping",((PI()*((($C$19+$G$20)-$G1570)*($O$20/($O$19/2)))^2*((($O$20+$G$20)-$G1570))/3)*$H$1177)+(((PI()*((($C$19+$G$20)-$G1570)*($O$20/($O$19/2)))^2*(((($C$19+$G$20)-$G1570)*($O$20/($O$19/2)))*$AZ$22))/3)*$H$1177),(((PI()*((($C$19+$G$20)-$G1570)*($O$20/($O$19/2)))^2*((($O$20+$G$20)-$G1570)/3))*$H$1177)-((PI()*((($C$19+$G$20)-$G1570)*($O$20/($O$19/2)))^2*(((($C$19+$G$20)-$G1570)*($O$20/($O$19/2)))*$AZ$22)/3)*$H$1177))),IF('Silo Levels'!$L$29="Pumping",(($D$18*$H$1177)+((PI()*(($C$21/2)^2)*($G$20-$G1570))*$H$1177))+((($D$18+$H$18)/3)*$BG$22)+(((PI()*($C$21/2)^2*(($C$21/2)*$AZ$22))/3)*$H$1177),(($D$18*$H$1177)+((PI()*(($C$21/2)^2)*($G$20-$G1570))*$H$1177))+((($D$18+$H$18)/3)*$BG$22)-(((PI()*($C$21/2)^2*(($C$21/2)*$AZ$22))/3)*$H$1177)))</f>
        <v>49704.149099501898</v>
      </c>
      <c r="I1570" s="73">
        <v>39.1</v>
      </c>
      <c r="J1570" s="101">
        <f t="shared" si="195"/>
        <v>55403.037188807248</v>
      </c>
      <c r="K1570" s="66">
        <v>39.1</v>
      </c>
      <c r="L1570" s="102">
        <f>IF($K1570&gt;$G$20,IF('Silo Levels'!$L$30="Pumping",((PI()*((($C$19+$G$20)-$K1570)*($O$20/($O$19/2)))^2*((($O$20+$G$20)-$K1570))/3)*$L$1177)+(((PI()*((($C$19+$G$20)-$K1570)*($O$20/($O$19/2)))^2*(((($C$19+$G$20)-$K1570)*($O$20/($O$19/2)))*$AZ$23))/3)*$L$1177),(((PI()*((($C$19+$G$20)-$K1570)*($O$20/($O$19/2)))^2*((($O$20+$G$20)-$K1570)/3))*$L$1177)-((PI()*((($C$19+$G$20)-$K1570)*($O$20/($O$19/2)))^2*(((($C$19+$G$20)-$K1570)*($O$20/($O$19/2)))*$AZ$23)/3)*$L$1177))),IF('Silo Levels'!$L$30="Pumping",(($D$18*$L$1177)+((PI()*(($C$21/2)^2)*($G$20-$K1570))*$L$1177))+((($D$18+$H$18)/3)*$BG$23)+(((PI()*($C$21/2)^2*(($C$21/2)*$AZ$23))/3)*$L$1177),(($D$18*$L$1177)+((PI()*(($C$21/2)^2)*($G$20-$K1570))*$L$1177))+((($D$18+$H$18)/3)*$BG$23)-(((PI()*($C$21/2)^2*(($C$21/2)*$AZ$23))/3)*$L$1177)))</f>
        <v>51373.797518865009</v>
      </c>
      <c r="M1570" s="73"/>
      <c r="N1570" s="73"/>
      <c r="O1570" s="73"/>
      <c r="P1570" s="73"/>
      <c r="Q1570" s="73"/>
      <c r="R1570" s="73"/>
      <c r="S1570" s="73"/>
      <c r="T1570" s="73"/>
      <c r="U1570" s="73"/>
      <c r="V1570" s="73"/>
      <c r="W1570" s="73"/>
      <c r="X1570" s="73"/>
      <c r="Y1570" s="73"/>
      <c r="Z1570" s="73"/>
      <c r="AA1570" s="73"/>
      <c r="AB1570" s="73"/>
      <c r="AC1570" s="73"/>
      <c r="AD1570" s="73"/>
      <c r="AE1570" s="73"/>
      <c r="AF1570" s="73"/>
      <c r="AG1570" s="73"/>
      <c r="AH1570" s="73"/>
      <c r="AI1570" s="73"/>
      <c r="AJ1570" s="73"/>
    </row>
    <row r="1571" spans="1:36" x14ac:dyDescent="0.3">
      <c r="A1571">
        <v>39.200000000000003</v>
      </c>
      <c r="B1571" s="101">
        <f t="shared" si="193"/>
        <v>52554.322225304968</v>
      </c>
      <c r="C1571" s="66">
        <v>39.200000000000003</v>
      </c>
      <c r="D1571" s="102">
        <f>IF($C1571&gt;$G$20,IF('Silo Levels'!$L$28="Pumping",((PI()*((($C$19+$G$20)-$C1571)*($O$20/($O$19/2)))^2*((($O$20+$G$20)-$C1571))/3)*$D$1177)+(((PI()*((($C$19+$G$20)-$C1571)*($O$20/($O$19/2)))^2*(((($C$19+$G$20)-$C1571)*($O$20/($O$19/2)))*$AZ$21))/3)*$D$1177),(((PI()*((($C$19+$G$20)-$C1571)*($O$20/($O$19/2)))^2*((($O$20+$G$20)-$C1571)/3))*$D$1177)-((PI()*((($C$19+$G$20)-$C1571)*($O$20/($O$19/2)))^2*(((($C$19+$G$20)-$C1571)*($O$20/($O$19/2)))*$AZ$21)/3)*$D$1177))),IF('Silo Levels'!$L$28="Pumping",(($D$18*$D$1177)+((PI()*(($C$21/2)^2)*($G$20-$C1571))*$D$1177))+((($D$18+$H$18)/3)*$BG$21)+(((PI()*($C$21/2)^2*(($C$21/2)*$AZ$21))/3)*$D$1177),(($D$18*$D$1177)+((PI()*(($C$21/2)^2)*($G$20-$C1571))*$D$1177))+((($D$18+$H$18)/3)*$BG$21)-(((PI()*($C$21/2)^2*(($C$21/2)*$AZ$21))/3)*$D$1177)))</f>
        <v>48704.159874026831</v>
      </c>
      <c r="E1571" s="73">
        <v>39.200000000000003</v>
      </c>
      <c r="F1571" s="101">
        <f t="shared" si="194"/>
        <v>53211.251253121278</v>
      </c>
      <c r="G1571" s="66">
        <v>39.200000000000003</v>
      </c>
      <c r="H1571" s="102">
        <f>IF($G1571&gt;$G$20,IF('Silo Levels'!$L$29="Pumping",((PI()*((($C$19+$G$20)-$G1571)*($O$20/($O$19/2)))^2*((($O$20+$G$20)-$G1571))/3)*$H$1177)+(((PI()*((($C$19+$G$20)-$G1571)*($O$20/($O$19/2)))^2*(((($C$19+$G$20)-$G1571)*($O$20/($O$19/2)))*$AZ$22))/3)*$H$1177),(((PI()*((($C$19+$G$20)-$G1571)*($O$20/($O$19/2)))^2*((($O$20+$G$20)-$G1571)/3))*$H$1177)-((PI()*((($C$19+$G$20)-$G1571)*($O$20/($O$19/2)))^2*(((($C$19+$G$20)-$G1571)*($O$20/($O$19/2)))*$AZ$22)/3)*$H$1177))),IF('Silo Levels'!$L$29="Pumping",(($D$18*$H$1177)+((PI()*(($C$21/2)^2)*($G$20-$G1571))*$H$1177))+((($D$18+$H$18)/3)*$BG$22)+(((PI()*($C$21/2)^2*(($C$21/2)*$AZ$22))/3)*$H$1177),(($D$18*$H$1177)+((PI()*(($C$21/2)^2)*($G$20-$G1571))*$H$1177))+((($D$18+$H$18)/3)*$BG$22)-(((PI()*($C$21/2)^2*(($C$21/2)*$AZ$22))/3)*$H$1177)))</f>
        <v>49312.961872452164</v>
      </c>
      <c r="I1571" s="73">
        <v>39.200000000000003</v>
      </c>
      <c r="J1571" s="101">
        <f t="shared" si="195"/>
        <v>54998.709305551711</v>
      </c>
      <c r="K1571" s="66">
        <v>39.200000000000003</v>
      </c>
      <c r="L1571" s="102">
        <f>IF($K1571&gt;$G$20,IF('Silo Levels'!$L$30="Pumping",((PI()*((($C$19+$G$20)-$K1571)*($O$20/($O$19/2)))^2*((($O$20+$G$20)-$K1571))/3)*$L$1177)+(((PI()*((($C$19+$G$20)-$K1571)*($O$20/($O$19/2)))^2*(((($C$19+$G$20)-$K1571)*($O$20/($O$19/2)))*$AZ$23))/3)*$L$1177),(((PI()*((($C$19+$G$20)-$K1571)*($O$20/($O$19/2)))^2*((($O$20+$G$20)-$K1571)/3))*$L$1177)-((PI()*((($C$19+$G$20)-$K1571)*($O$20/($O$19/2)))^2*(((($C$19+$G$20)-$K1571)*($O$20/($O$19/2)))*$AZ$23)/3)*$L$1177))),IF('Silo Levels'!$L$30="Pumping",(($D$18*$L$1177)+((PI()*(($C$21/2)^2)*($G$20-$K1571))*$L$1177))+((($D$18+$H$18)/3)*$BG$23)+(((PI()*($C$21/2)^2*(($C$21/2)*$AZ$23))/3)*$L$1177),(($D$18*$L$1177)+((PI()*(($C$21/2)^2)*($G$20-$K1571))*$L$1177))+((($D$18+$H$18)/3)*$BG$23)-(((PI()*($C$21/2)^2*(($C$21/2)*$AZ$23))/3)*$L$1177)))</f>
        <v>50969.469635609472</v>
      </c>
      <c r="M1571" s="73"/>
      <c r="N1571" s="73"/>
      <c r="O1571" s="73"/>
      <c r="P1571" s="73"/>
      <c r="Q1571" s="73"/>
      <c r="R1571" s="73"/>
      <c r="S1571" s="73"/>
      <c r="T1571" s="73"/>
      <c r="U1571" s="73"/>
      <c r="V1571" s="73"/>
      <c r="W1571" s="73"/>
      <c r="X1571" s="73"/>
      <c r="Y1571" s="73"/>
      <c r="Z1571" s="73"/>
      <c r="AA1571" s="73"/>
      <c r="AB1571" s="73"/>
      <c r="AC1571" s="73"/>
      <c r="AD1571" s="73"/>
      <c r="AE1571" s="73"/>
      <c r="AF1571" s="73"/>
      <c r="AG1571" s="73"/>
      <c r="AH1571" s="73"/>
      <c r="AI1571" s="73"/>
      <c r="AJ1571" s="73"/>
    </row>
    <row r="1572" spans="1:36" x14ac:dyDescent="0.3">
      <c r="A1572">
        <v>39.299999999999997</v>
      </c>
      <c r="B1572" s="101">
        <f t="shared" si="193"/>
        <v>52167.964470194151</v>
      </c>
      <c r="C1572" s="66">
        <v>39.299999999999997</v>
      </c>
      <c r="D1572" s="102">
        <f>IF($C1572&gt;$G$20,IF('Silo Levels'!$L$28="Pumping",((PI()*((($C$19+$G$20)-$C1572)*($O$20/($O$19/2)))^2*((($O$20+$G$20)-$C1572))/3)*$D$1177)+(((PI()*((($C$19+$G$20)-$C1572)*($O$20/($O$19/2)))^2*(((($C$19+$G$20)-$C1572)*($O$20/($O$19/2)))*$AZ$21))/3)*$D$1177),(((PI()*((($C$19+$G$20)-$C1572)*($O$20/($O$19/2)))^2*((($O$20+$G$20)-$C1572)/3))*$D$1177)-((PI()*((($C$19+$G$20)-$C1572)*($O$20/($O$19/2)))^2*(((($C$19+$G$20)-$C1572)*($O$20/($O$19/2)))*$AZ$21)/3)*$D$1177))),IF('Silo Levels'!$L$28="Pumping",(($D$18*$D$1177)+((PI()*(($C$21/2)^2)*($G$20-$C1572))*$D$1177))+((($D$18+$H$18)/3)*$BG$21)+(((PI()*($C$21/2)^2*(($C$21/2)*$AZ$21))/3)*$D$1177),(($D$18*$D$1177)+((PI()*(($C$21/2)^2)*($G$20-$C1572))*$D$1177))+((($D$18+$H$18)/3)*$BG$21)-(((PI()*($C$21/2)^2*(($C$21/2)*$AZ$21))/3)*$D$1177)))</f>
        <v>48317.802118916014</v>
      </c>
      <c r="E1572" s="73">
        <v>39.299999999999997</v>
      </c>
      <c r="F1572" s="101">
        <f t="shared" si="194"/>
        <v>52820.064026071574</v>
      </c>
      <c r="G1572" s="66">
        <v>39.299999999999997</v>
      </c>
      <c r="H1572" s="102">
        <f>IF($G1572&gt;$G$20,IF('Silo Levels'!$L$29="Pumping",((PI()*((($C$19+$G$20)-$G1572)*($O$20/($O$19/2)))^2*((($O$20+$G$20)-$G1572))/3)*$H$1177)+(((PI()*((($C$19+$G$20)-$G1572)*($O$20/($O$19/2)))^2*(((($C$19+$G$20)-$G1572)*($O$20/($O$19/2)))*$AZ$22))/3)*$H$1177),(((PI()*((($C$19+$G$20)-$G1572)*($O$20/($O$19/2)))^2*((($O$20+$G$20)-$G1572)/3))*$H$1177)-((PI()*((($C$19+$G$20)-$G1572)*($O$20/($O$19/2)))^2*(((($C$19+$G$20)-$G1572)*($O$20/($O$19/2)))*$AZ$22)/3)*$H$1177))),IF('Silo Levels'!$L$29="Pumping",(($D$18*$H$1177)+((PI()*(($C$21/2)^2)*($G$20-$G1572))*$H$1177))+((($D$18+$H$18)/3)*$BG$22)+(((PI()*($C$21/2)^2*(($C$21/2)*$AZ$22))/3)*$H$1177),(($D$18*$H$1177)+((PI()*(($C$21/2)^2)*($G$20-$G1572))*$H$1177))+((($D$18+$H$18)/3)*$BG$22)-(((PI()*($C$21/2)^2*(($C$21/2)*$AZ$22))/3)*$H$1177)))</f>
        <v>48921.77464540246</v>
      </c>
      <c r="I1572" s="73">
        <v>39.299999999999997</v>
      </c>
      <c r="J1572" s="101">
        <f t="shared" si="195"/>
        <v>54594.38142229621</v>
      </c>
      <c r="K1572" s="66">
        <v>39.299999999999997</v>
      </c>
      <c r="L1572" s="102">
        <f>IF($K1572&gt;$G$20,IF('Silo Levels'!$L$30="Pumping",((PI()*((($C$19+$G$20)-$K1572)*($O$20/($O$19/2)))^2*((($O$20+$G$20)-$K1572))/3)*$L$1177)+(((PI()*((($C$19+$G$20)-$K1572)*($O$20/($O$19/2)))^2*(((($C$19+$G$20)-$K1572)*($O$20/($O$19/2)))*$AZ$23))/3)*$L$1177),(((PI()*((($C$19+$G$20)-$K1572)*($O$20/($O$19/2)))^2*((($O$20+$G$20)-$K1572)/3))*$L$1177)-((PI()*((($C$19+$G$20)-$K1572)*($O$20/($O$19/2)))^2*(((($C$19+$G$20)-$K1572)*($O$20/($O$19/2)))*$AZ$23)/3)*$L$1177))),IF('Silo Levels'!$L$30="Pumping",(($D$18*$L$1177)+((PI()*(($C$21/2)^2)*($G$20-$K1572))*$L$1177))+((($D$18+$H$18)/3)*$BG$23)+(((PI()*($C$21/2)^2*(($C$21/2)*$AZ$23))/3)*$L$1177),(($D$18*$L$1177)+((PI()*(($C$21/2)^2)*($G$20-$K1572))*$L$1177))+((($D$18+$H$18)/3)*$BG$23)-(((PI()*($C$21/2)^2*(($C$21/2)*$AZ$23))/3)*$L$1177)))</f>
        <v>50565.141752353971</v>
      </c>
      <c r="M1572" s="73"/>
      <c r="N1572" s="73"/>
      <c r="O1572" s="73"/>
      <c r="P1572" s="73"/>
      <c r="Q1572" s="73"/>
      <c r="R1572" s="73"/>
      <c r="S1572" s="73"/>
      <c r="T1572" s="73"/>
      <c r="U1572" s="73"/>
      <c r="V1572" s="73"/>
      <c r="W1572" s="73"/>
      <c r="X1572" s="73"/>
      <c r="Y1572" s="73"/>
      <c r="Z1572" s="73"/>
      <c r="AA1572" s="73"/>
      <c r="AB1572" s="73"/>
      <c r="AC1572" s="73"/>
      <c r="AD1572" s="73"/>
      <c r="AE1572" s="73"/>
      <c r="AF1572" s="73"/>
      <c r="AG1572" s="73"/>
      <c r="AH1572" s="73"/>
      <c r="AI1572" s="73"/>
      <c r="AJ1572" s="73"/>
    </row>
    <row r="1573" spans="1:36" x14ac:dyDescent="0.3">
      <c r="A1573">
        <v>39.4</v>
      </c>
      <c r="B1573" s="101">
        <f t="shared" si="193"/>
        <v>51781.606715083304</v>
      </c>
      <c r="C1573" s="66">
        <v>39.4</v>
      </c>
      <c r="D1573" s="102">
        <f>IF($C1573&gt;$G$20,IF('Silo Levels'!$L$28="Pumping",((PI()*((($C$19+$G$20)-$C1573)*($O$20/($O$19/2)))^2*((($O$20+$G$20)-$C1573))/3)*$D$1177)+(((PI()*((($C$19+$G$20)-$C1573)*($O$20/($O$19/2)))^2*(((($C$19+$G$20)-$C1573)*($O$20/($O$19/2)))*$AZ$21))/3)*$D$1177),(((PI()*((($C$19+$G$20)-$C1573)*($O$20/($O$19/2)))^2*((($O$20+$G$20)-$C1573)/3))*$D$1177)-((PI()*((($C$19+$G$20)-$C1573)*($O$20/($O$19/2)))^2*(((($C$19+$G$20)-$C1573)*($O$20/($O$19/2)))*$AZ$21)/3)*$D$1177))),IF('Silo Levels'!$L$28="Pumping",(($D$18*$D$1177)+((PI()*(($C$21/2)^2)*($G$20-$C1573))*$D$1177))+((($D$18+$H$18)/3)*$BG$21)+(((PI()*($C$21/2)^2*(($C$21/2)*$AZ$21))/3)*$D$1177),(($D$18*$D$1177)+((PI()*(($C$21/2)^2)*($G$20-$C1573))*$D$1177))+((($D$18+$H$18)/3)*$BG$21)-(((PI()*($C$21/2)^2*(($C$21/2)*$AZ$21))/3)*$D$1177)))</f>
        <v>47931.444363805167</v>
      </c>
      <c r="E1573" s="73">
        <v>39.4</v>
      </c>
      <c r="F1573" s="101">
        <f t="shared" si="194"/>
        <v>52428.876799021848</v>
      </c>
      <c r="G1573" s="66">
        <v>39.4</v>
      </c>
      <c r="H1573" s="102">
        <f>IF($G1573&gt;$G$20,IF('Silo Levels'!$L$29="Pumping",((PI()*((($C$19+$G$20)-$G1573)*($O$20/($O$19/2)))^2*((($O$20+$G$20)-$G1573))/3)*$H$1177)+(((PI()*((($C$19+$G$20)-$G1573)*($O$20/($O$19/2)))^2*(((($C$19+$G$20)-$G1573)*($O$20/($O$19/2)))*$AZ$22))/3)*$H$1177),(((PI()*((($C$19+$G$20)-$G1573)*($O$20/($O$19/2)))^2*((($O$20+$G$20)-$G1573)/3))*$H$1177)-((PI()*((($C$19+$G$20)-$G1573)*($O$20/($O$19/2)))^2*(((($C$19+$G$20)-$G1573)*($O$20/($O$19/2)))*$AZ$22)/3)*$H$1177))),IF('Silo Levels'!$L$29="Pumping",(($D$18*$H$1177)+((PI()*(($C$21/2)^2)*($G$20-$G1573))*$H$1177))+((($D$18+$H$18)/3)*$BG$22)+(((PI()*($C$21/2)^2*(($C$21/2)*$AZ$22))/3)*$H$1177),(($D$18*$H$1177)+((PI()*(($C$21/2)^2)*($G$20-$G1573))*$H$1177))+((($D$18+$H$18)/3)*$BG$22)-(((PI()*($C$21/2)^2*(($C$21/2)*$AZ$22))/3)*$H$1177)))</f>
        <v>48530.587418352734</v>
      </c>
      <c r="I1573" s="73">
        <v>39.4</v>
      </c>
      <c r="J1573" s="101">
        <f t="shared" si="195"/>
        <v>54190.053539040673</v>
      </c>
      <c r="K1573" s="66">
        <v>39.4</v>
      </c>
      <c r="L1573" s="102">
        <f>IF($K1573&gt;$G$20,IF('Silo Levels'!$L$30="Pumping",((PI()*((($C$19+$G$20)-$K1573)*($O$20/($O$19/2)))^2*((($O$20+$G$20)-$K1573))/3)*$L$1177)+(((PI()*((($C$19+$G$20)-$K1573)*($O$20/($O$19/2)))^2*(((($C$19+$G$20)-$K1573)*($O$20/($O$19/2)))*$AZ$23))/3)*$L$1177),(((PI()*((($C$19+$G$20)-$K1573)*($O$20/($O$19/2)))^2*((($O$20+$G$20)-$K1573)/3))*$L$1177)-((PI()*((($C$19+$G$20)-$K1573)*($O$20/($O$19/2)))^2*(((($C$19+$G$20)-$K1573)*($O$20/($O$19/2)))*$AZ$23)/3)*$L$1177))),IF('Silo Levels'!$L$30="Pumping",(($D$18*$L$1177)+((PI()*(($C$21/2)^2)*($G$20-$K1573))*$L$1177))+((($D$18+$H$18)/3)*$BG$23)+(((PI()*($C$21/2)^2*(($C$21/2)*$AZ$23))/3)*$L$1177),(($D$18*$L$1177)+((PI()*(($C$21/2)^2)*($G$20-$K1573))*$L$1177))+((($D$18+$H$18)/3)*$BG$23)-(((PI()*($C$21/2)^2*(($C$21/2)*$AZ$23))/3)*$L$1177)))</f>
        <v>50160.813869098434</v>
      </c>
      <c r="M1573" s="73"/>
      <c r="N1573" s="73"/>
      <c r="O1573" s="73"/>
      <c r="P1573" s="73"/>
      <c r="Q1573" s="73"/>
      <c r="R1573" s="73"/>
      <c r="S1573" s="73"/>
      <c r="T1573" s="73"/>
      <c r="U1573" s="73"/>
      <c r="V1573" s="73"/>
      <c r="W1573" s="73"/>
      <c r="X1573" s="73"/>
      <c r="Y1573" s="73"/>
      <c r="Z1573" s="73"/>
      <c r="AA1573" s="73"/>
      <c r="AB1573" s="73"/>
      <c r="AC1573" s="73"/>
      <c r="AD1573" s="73"/>
      <c r="AE1573" s="73"/>
      <c r="AF1573" s="73"/>
      <c r="AG1573" s="73"/>
      <c r="AH1573" s="73"/>
      <c r="AI1573" s="73"/>
      <c r="AJ1573" s="73"/>
    </row>
    <row r="1574" spans="1:36" x14ac:dyDescent="0.3">
      <c r="A1574">
        <v>39.5</v>
      </c>
      <c r="B1574" s="101">
        <f t="shared" si="193"/>
        <v>51395.248959972465</v>
      </c>
      <c r="C1574" s="66">
        <v>39.5</v>
      </c>
      <c r="D1574" s="102">
        <f>IF($C1574&gt;$G$20,IF('Silo Levels'!$L$28="Pumping",((PI()*((($C$19+$G$20)-$C1574)*($O$20/($O$19/2)))^2*((($O$20+$G$20)-$C1574))/3)*$D$1177)+(((PI()*((($C$19+$G$20)-$C1574)*($O$20/($O$19/2)))^2*(((($C$19+$G$20)-$C1574)*($O$20/($O$19/2)))*$AZ$21))/3)*$D$1177),(((PI()*((($C$19+$G$20)-$C1574)*($O$20/($O$19/2)))^2*((($O$20+$G$20)-$C1574)/3))*$D$1177)-((PI()*((($C$19+$G$20)-$C1574)*($O$20/($O$19/2)))^2*(((($C$19+$G$20)-$C1574)*($O$20/($O$19/2)))*$AZ$21)/3)*$D$1177))),IF('Silo Levels'!$L$28="Pumping",(($D$18*$D$1177)+((PI()*(($C$21/2)^2)*($G$20-$C1574))*$D$1177))+((($D$18+$H$18)/3)*$BG$21)+(((PI()*($C$21/2)^2*(($C$21/2)*$AZ$21))/3)*$D$1177),(($D$18*$D$1177)+((PI()*(($C$21/2)^2)*($G$20-$C1574))*$D$1177))+((($D$18+$H$18)/3)*$BG$21)-(((PI()*($C$21/2)^2*(($C$21/2)*$AZ$21))/3)*$D$1177)))</f>
        <v>47545.086608694328</v>
      </c>
      <c r="E1574" s="73">
        <v>39.5</v>
      </c>
      <c r="F1574" s="101">
        <f t="shared" si="194"/>
        <v>52037.689571972121</v>
      </c>
      <c r="G1574" s="66">
        <v>39.5</v>
      </c>
      <c r="H1574" s="102">
        <f>IF($G1574&gt;$G$20,IF('Silo Levels'!$L$29="Pumping",((PI()*((($C$19+$G$20)-$G1574)*($O$20/($O$19/2)))^2*((($O$20+$G$20)-$G1574))/3)*$H$1177)+(((PI()*((($C$19+$G$20)-$G1574)*($O$20/($O$19/2)))^2*(((($C$19+$G$20)-$G1574)*($O$20/($O$19/2)))*$AZ$22))/3)*$H$1177),(((PI()*((($C$19+$G$20)-$G1574)*($O$20/($O$19/2)))^2*((($O$20+$G$20)-$G1574)/3))*$H$1177)-((PI()*((($C$19+$G$20)-$G1574)*($O$20/($O$19/2)))^2*(((($C$19+$G$20)-$G1574)*($O$20/($O$19/2)))*$AZ$22)/3)*$H$1177))),IF('Silo Levels'!$L$29="Pumping",(($D$18*$H$1177)+((PI()*(($C$21/2)^2)*($G$20-$G1574))*$H$1177))+((($D$18+$H$18)/3)*$BG$22)+(((PI()*($C$21/2)^2*(($C$21/2)*$AZ$22))/3)*$H$1177),(($D$18*$H$1177)+((PI()*(($C$21/2)^2)*($G$20-$G1574))*$H$1177))+((($D$18+$H$18)/3)*$BG$22)-(((PI()*($C$21/2)^2*(($C$21/2)*$AZ$22))/3)*$H$1177)))</f>
        <v>48139.400191303008</v>
      </c>
      <c r="I1574" s="73">
        <v>39.5</v>
      </c>
      <c r="J1574" s="101">
        <f t="shared" si="195"/>
        <v>53785.725655785143</v>
      </c>
      <c r="K1574" s="66">
        <v>39.5</v>
      </c>
      <c r="L1574" s="102">
        <f>IF($K1574&gt;$G$20,IF('Silo Levels'!$L$30="Pumping",((PI()*((($C$19+$G$20)-$K1574)*($O$20/($O$19/2)))^2*((($O$20+$G$20)-$K1574))/3)*$L$1177)+(((PI()*((($C$19+$G$20)-$K1574)*($O$20/($O$19/2)))^2*(((($C$19+$G$20)-$K1574)*($O$20/($O$19/2)))*$AZ$23))/3)*$L$1177),(((PI()*((($C$19+$G$20)-$K1574)*($O$20/($O$19/2)))^2*((($O$20+$G$20)-$K1574)/3))*$L$1177)-((PI()*((($C$19+$G$20)-$K1574)*($O$20/($O$19/2)))^2*(((($C$19+$G$20)-$K1574)*($O$20/($O$19/2)))*$AZ$23)/3)*$L$1177))),IF('Silo Levels'!$L$30="Pumping",(($D$18*$L$1177)+((PI()*(($C$21/2)^2)*($G$20-$K1574))*$L$1177))+((($D$18+$H$18)/3)*$BG$23)+(((PI()*($C$21/2)^2*(($C$21/2)*$AZ$23))/3)*$L$1177),(($D$18*$L$1177)+((PI()*(($C$21/2)^2)*($G$20-$K1574))*$L$1177))+((($D$18+$H$18)/3)*$BG$23)-(((PI()*($C$21/2)^2*(($C$21/2)*$AZ$23))/3)*$L$1177)))</f>
        <v>49756.485985842904</v>
      </c>
      <c r="M1574" s="73"/>
      <c r="N1574" s="73"/>
      <c r="O1574" s="73"/>
      <c r="P1574" s="73"/>
      <c r="Q1574" s="73"/>
      <c r="R1574" s="73"/>
      <c r="S1574" s="73"/>
      <c r="T1574" s="73"/>
      <c r="U1574" s="73"/>
      <c r="V1574" s="73"/>
      <c r="W1574" s="73"/>
      <c r="X1574" s="73"/>
      <c r="Y1574" s="73"/>
      <c r="Z1574" s="73"/>
      <c r="AA1574" s="73"/>
      <c r="AB1574" s="73"/>
      <c r="AC1574" s="73"/>
      <c r="AD1574" s="73"/>
      <c r="AE1574" s="73"/>
      <c r="AF1574" s="73"/>
      <c r="AG1574" s="73"/>
      <c r="AH1574" s="73"/>
      <c r="AI1574" s="73"/>
      <c r="AJ1574" s="73"/>
    </row>
    <row r="1575" spans="1:36" x14ac:dyDescent="0.3">
      <c r="A1575">
        <v>39.6</v>
      </c>
      <c r="B1575" s="101">
        <f t="shared" si="193"/>
        <v>51008.891204861618</v>
      </c>
      <c r="C1575" s="66">
        <v>39.6</v>
      </c>
      <c r="D1575" s="102">
        <f>IF($C1575&gt;$G$20,IF('Silo Levels'!$L$28="Pumping",((PI()*((($C$19+$G$20)-$C1575)*($O$20/($O$19/2)))^2*((($O$20+$G$20)-$C1575))/3)*$D$1177)+(((PI()*((($C$19+$G$20)-$C1575)*($O$20/($O$19/2)))^2*(((($C$19+$G$20)-$C1575)*($O$20/($O$19/2)))*$AZ$21))/3)*$D$1177),(((PI()*((($C$19+$G$20)-$C1575)*($O$20/($O$19/2)))^2*((($O$20+$G$20)-$C1575)/3))*$D$1177)-((PI()*((($C$19+$G$20)-$C1575)*($O$20/($O$19/2)))^2*(((($C$19+$G$20)-$C1575)*($O$20/($O$19/2)))*$AZ$21)/3)*$D$1177))),IF('Silo Levels'!$L$28="Pumping",(($D$18*$D$1177)+((PI()*(($C$21/2)^2)*($G$20-$C1575))*$D$1177))+((($D$18+$H$18)/3)*$BG$21)+(((PI()*($C$21/2)^2*(($C$21/2)*$AZ$21))/3)*$D$1177),(($D$18*$D$1177)+((PI()*(($C$21/2)^2)*($G$20-$C1575))*$D$1177))+((($D$18+$H$18)/3)*$BG$21)-(((PI()*($C$21/2)^2*(($C$21/2)*$AZ$21))/3)*$D$1177)))</f>
        <v>47158.728853583481</v>
      </c>
      <c r="E1575" s="73">
        <v>39.6</v>
      </c>
      <c r="F1575" s="101">
        <f t="shared" si="194"/>
        <v>51646.502344922388</v>
      </c>
      <c r="G1575" s="66">
        <v>39.6</v>
      </c>
      <c r="H1575" s="102">
        <f>IF($G1575&gt;$G$20,IF('Silo Levels'!$L$29="Pumping",((PI()*((($C$19+$G$20)-$G1575)*($O$20/($O$19/2)))^2*((($O$20+$G$20)-$G1575))/3)*$H$1177)+(((PI()*((($C$19+$G$20)-$G1575)*($O$20/($O$19/2)))^2*(((($C$19+$G$20)-$G1575)*($O$20/($O$19/2)))*$AZ$22))/3)*$H$1177),(((PI()*((($C$19+$G$20)-$G1575)*($O$20/($O$19/2)))^2*((($O$20+$G$20)-$G1575)/3))*$H$1177)-((PI()*((($C$19+$G$20)-$G1575)*($O$20/($O$19/2)))^2*(((($C$19+$G$20)-$G1575)*($O$20/($O$19/2)))*$AZ$22)/3)*$H$1177))),IF('Silo Levels'!$L$29="Pumping",(($D$18*$H$1177)+((PI()*(($C$21/2)^2)*($G$20-$G1575))*$H$1177))+((($D$18+$H$18)/3)*$BG$22)+(((PI()*($C$21/2)^2*(($C$21/2)*$AZ$22))/3)*$H$1177),(($D$18*$H$1177)+((PI()*(($C$21/2)^2)*($G$20-$G1575))*$H$1177))+((($D$18+$H$18)/3)*$BG$22)-(((PI()*($C$21/2)^2*(($C$21/2)*$AZ$22))/3)*$H$1177)))</f>
        <v>47748.212964253275</v>
      </c>
      <c r="I1575" s="73">
        <v>39.6</v>
      </c>
      <c r="J1575" s="101">
        <f t="shared" si="195"/>
        <v>53381.397772529606</v>
      </c>
      <c r="K1575" s="66">
        <v>39.6</v>
      </c>
      <c r="L1575" s="102">
        <f>IF($K1575&gt;$G$20,IF('Silo Levels'!$L$30="Pumping",((PI()*((($C$19+$G$20)-$K1575)*($O$20/($O$19/2)))^2*((($O$20+$G$20)-$K1575))/3)*$L$1177)+(((PI()*((($C$19+$G$20)-$K1575)*($O$20/($O$19/2)))^2*(((($C$19+$G$20)-$K1575)*($O$20/($O$19/2)))*$AZ$23))/3)*$L$1177),(((PI()*((($C$19+$G$20)-$K1575)*($O$20/($O$19/2)))^2*((($O$20+$G$20)-$K1575)/3))*$L$1177)-((PI()*((($C$19+$G$20)-$K1575)*($O$20/($O$19/2)))^2*(((($C$19+$G$20)-$K1575)*($O$20/($O$19/2)))*$AZ$23)/3)*$L$1177))),IF('Silo Levels'!$L$30="Pumping",(($D$18*$L$1177)+((PI()*(($C$21/2)^2)*($G$20-$K1575))*$L$1177))+((($D$18+$H$18)/3)*$BG$23)+(((PI()*($C$21/2)^2*(($C$21/2)*$AZ$23))/3)*$L$1177),(($D$18*$L$1177)+((PI()*(($C$21/2)^2)*($G$20-$K1575))*$L$1177))+((($D$18+$H$18)/3)*$BG$23)-(((PI()*($C$21/2)^2*(($C$21/2)*$AZ$23))/3)*$L$1177)))</f>
        <v>49352.158102587367</v>
      </c>
      <c r="M1575" s="73"/>
      <c r="N1575" s="73"/>
      <c r="O1575" s="73"/>
      <c r="P1575" s="73"/>
      <c r="Q1575" s="73"/>
      <c r="R1575" s="73"/>
      <c r="S1575" s="73"/>
      <c r="T1575" s="73"/>
      <c r="U1575" s="73"/>
      <c r="V1575" s="73"/>
      <c r="W1575" s="73"/>
      <c r="X1575" s="73"/>
      <c r="Y1575" s="73"/>
      <c r="Z1575" s="73"/>
      <c r="AA1575" s="73"/>
      <c r="AB1575" s="73"/>
      <c r="AC1575" s="73"/>
      <c r="AD1575" s="73"/>
      <c r="AE1575" s="73"/>
      <c r="AF1575" s="73"/>
      <c r="AG1575" s="73"/>
      <c r="AH1575" s="73"/>
      <c r="AI1575" s="73"/>
      <c r="AJ1575" s="73"/>
    </row>
    <row r="1576" spans="1:36" x14ac:dyDescent="0.3">
      <c r="A1576">
        <v>39.700000000000003</v>
      </c>
      <c r="B1576" s="101">
        <f t="shared" si="193"/>
        <v>50622.533449750779</v>
      </c>
      <c r="C1576" s="66">
        <v>39.700000000000003</v>
      </c>
      <c r="D1576" s="102">
        <f>IF($C1576&gt;$G$20,IF('Silo Levels'!$L$28="Pumping",((PI()*((($C$19+$G$20)-$C1576)*($O$20/($O$19/2)))^2*((($O$20+$G$20)-$C1576))/3)*$D$1177)+(((PI()*((($C$19+$G$20)-$C1576)*($O$20/($O$19/2)))^2*(((($C$19+$G$20)-$C1576)*($O$20/($O$19/2)))*$AZ$21))/3)*$D$1177),(((PI()*((($C$19+$G$20)-$C1576)*($O$20/($O$19/2)))^2*((($O$20+$G$20)-$C1576)/3))*$D$1177)-((PI()*((($C$19+$G$20)-$C1576)*($O$20/($O$19/2)))^2*(((($C$19+$G$20)-$C1576)*($O$20/($O$19/2)))*$AZ$21)/3)*$D$1177))),IF('Silo Levels'!$L$28="Pumping",(($D$18*$D$1177)+((PI()*(($C$21/2)^2)*($G$20-$C1576))*$D$1177))+((($D$18+$H$18)/3)*$BG$21)+(((PI()*($C$21/2)^2*(($C$21/2)*$AZ$21))/3)*$D$1177),(($D$18*$D$1177)+((PI()*(($C$21/2)^2)*($G$20-$C1576))*$D$1177))+((($D$18+$H$18)/3)*$BG$21)-(((PI()*($C$21/2)^2*(($C$21/2)*$AZ$21))/3)*$D$1177)))</f>
        <v>46772.371098472642</v>
      </c>
      <c r="E1576" s="73">
        <v>39.700000000000003</v>
      </c>
      <c r="F1576" s="101">
        <f t="shared" si="194"/>
        <v>51255.315117872662</v>
      </c>
      <c r="G1576" s="66">
        <v>39.700000000000003</v>
      </c>
      <c r="H1576" s="102">
        <f>IF($G1576&gt;$G$20,IF('Silo Levels'!$L$29="Pumping",((PI()*((($C$19+$G$20)-$G1576)*($O$20/($O$19/2)))^2*((($O$20+$G$20)-$G1576))/3)*$H$1177)+(((PI()*((($C$19+$G$20)-$G1576)*($O$20/($O$19/2)))^2*(((($C$19+$G$20)-$G1576)*($O$20/($O$19/2)))*$AZ$22))/3)*$H$1177),(((PI()*((($C$19+$G$20)-$G1576)*($O$20/($O$19/2)))^2*((($O$20+$G$20)-$G1576)/3))*$H$1177)-((PI()*((($C$19+$G$20)-$G1576)*($O$20/($O$19/2)))^2*(((($C$19+$G$20)-$G1576)*($O$20/($O$19/2)))*$AZ$22)/3)*$H$1177))),IF('Silo Levels'!$L$29="Pumping",(($D$18*$H$1177)+((PI()*(($C$21/2)^2)*($G$20-$G1576))*$H$1177))+((($D$18+$H$18)/3)*$BG$22)+(((PI()*($C$21/2)^2*(($C$21/2)*$AZ$22))/3)*$H$1177),(($D$18*$H$1177)+((PI()*(($C$21/2)^2)*($G$20-$G1576))*$H$1177))+((($D$18+$H$18)/3)*$BG$22)-(((PI()*($C$21/2)^2*(($C$21/2)*$AZ$22))/3)*$H$1177)))</f>
        <v>47357.025737203548</v>
      </c>
      <c r="I1576" s="73">
        <v>39.700000000000003</v>
      </c>
      <c r="J1576" s="101">
        <f t="shared" si="195"/>
        <v>52977.069889274077</v>
      </c>
      <c r="K1576" s="66">
        <v>39.700000000000003</v>
      </c>
      <c r="L1576" s="102">
        <f>IF($K1576&gt;$G$20,IF('Silo Levels'!$L$30="Pumping",((PI()*((($C$19+$G$20)-$K1576)*($O$20/($O$19/2)))^2*((($O$20+$G$20)-$K1576))/3)*$L$1177)+(((PI()*((($C$19+$G$20)-$K1576)*($O$20/($O$19/2)))^2*(((($C$19+$G$20)-$K1576)*($O$20/($O$19/2)))*$AZ$23))/3)*$L$1177),(((PI()*((($C$19+$G$20)-$K1576)*($O$20/($O$19/2)))^2*((($O$20+$G$20)-$K1576)/3))*$L$1177)-((PI()*((($C$19+$G$20)-$K1576)*($O$20/($O$19/2)))^2*(((($C$19+$G$20)-$K1576)*($O$20/($O$19/2)))*$AZ$23)/3)*$L$1177))),IF('Silo Levels'!$L$30="Pumping",(($D$18*$L$1177)+((PI()*(($C$21/2)^2)*($G$20-$K1576))*$L$1177))+((($D$18+$H$18)/3)*$BG$23)+(((PI()*($C$21/2)^2*(($C$21/2)*$AZ$23))/3)*$L$1177),(($D$18*$L$1177)+((PI()*(($C$21/2)^2)*($G$20-$K1576))*$L$1177))+((($D$18+$H$18)/3)*$BG$23)-(((PI()*($C$21/2)^2*(($C$21/2)*$AZ$23))/3)*$L$1177)))</f>
        <v>48947.830219331838</v>
      </c>
      <c r="M1576" s="73"/>
      <c r="N1576" s="73"/>
      <c r="O1576" s="73"/>
      <c r="P1576" s="73"/>
      <c r="Q1576" s="73"/>
      <c r="R1576" s="73"/>
      <c r="S1576" s="73"/>
      <c r="T1576" s="73"/>
      <c r="U1576" s="73"/>
      <c r="V1576" s="73"/>
      <c r="W1576" s="73"/>
      <c r="X1576" s="73"/>
      <c r="Y1576" s="73"/>
      <c r="Z1576" s="73"/>
      <c r="AA1576" s="73"/>
      <c r="AB1576" s="73"/>
      <c r="AC1576" s="73"/>
      <c r="AD1576" s="73"/>
      <c r="AE1576" s="73"/>
      <c r="AF1576" s="73"/>
      <c r="AG1576" s="73"/>
      <c r="AH1576" s="73"/>
      <c r="AI1576" s="73"/>
      <c r="AJ1576" s="73"/>
    </row>
    <row r="1577" spans="1:36" x14ac:dyDescent="0.3">
      <c r="A1577">
        <v>39.799999999999997</v>
      </c>
      <c r="B1577" s="101">
        <f t="shared" si="193"/>
        <v>50236.175694639962</v>
      </c>
      <c r="C1577" s="66">
        <v>39.799999999999997</v>
      </c>
      <c r="D1577" s="102">
        <f>IF($C1577&gt;$G$20,IF('Silo Levels'!$L$28="Pumping",((PI()*((($C$19+$G$20)-$C1577)*($O$20/($O$19/2)))^2*((($O$20+$G$20)-$C1577))/3)*$D$1177)+(((PI()*((($C$19+$G$20)-$C1577)*($O$20/($O$19/2)))^2*(((($C$19+$G$20)-$C1577)*($O$20/($O$19/2)))*$AZ$21))/3)*$D$1177),(((PI()*((($C$19+$G$20)-$C1577)*($O$20/($O$19/2)))^2*((($O$20+$G$20)-$C1577)/3))*$D$1177)-((PI()*((($C$19+$G$20)-$C1577)*($O$20/($O$19/2)))^2*(((($C$19+$G$20)-$C1577)*($O$20/($O$19/2)))*$AZ$21)/3)*$D$1177))),IF('Silo Levels'!$L$28="Pumping",(($D$18*$D$1177)+((PI()*(($C$21/2)^2)*($G$20-$C1577))*$D$1177))+((($D$18+$H$18)/3)*$BG$21)+(((PI()*($C$21/2)^2*(($C$21/2)*$AZ$21))/3)*$D$1177),(($D$18*$D$1177)+((PI()*(($C$21/2)^2)*($G$20-$C1577))*$D$1177))+((($D$18+$H$18)/3)*$BG$21)-(((PI()*($C$21/2)^2*(($C$21/2)*$AZ$21))/3)*$D$1177)))</f>
        <v>46386.013343361825</v>
      </c>
      <c r="E1577" s="73">
        <v>39.799999999999997</v>
      </c>
      <c r="F1577" s="101">
        <f t="shared" si="194"/>
        <v>50864.127890822965</v>
      </c>
      <c r="G1577" s="66">
        <v>39.799999999999997</v>
      </c>
      <c r="H1577" s="102">
        <f>IF($G1577&gt;$G$20,IF('Silo Levels'!$L$29="Pumping",((PI()*((($C$19+$G$20)-$G1577)*($O$20/($O$19/2)))^2*((($O$20+$G$20)-$G1577))/3)*$H$1177)+(((PI()*((($C$19+$G$20)-$G1577)*($O$20/($O$19/2)))^2*(((($C$19+$G$20)-$G1577)*($O$20/($O$19/2)))*$AZ$22))/3)*$H$1177),(((PI()*((($C$19+$G$20)-$G1577)*($O$20/($O$19/2)))^2*((($O$20+$G$20)-$G1577)/3))*$H$1177)-((PI()*((($C$19+$G$20)-$G1577)*($O$20/($O$19/2)))^2*(((($C$19+$G$20)-$G1577)*($O$20/($O$19/2)))*$AZ$22)/3)*$H$1177))),IF('Silo Levels'!$L$29="Pumping",(($D$18*$H$1177)+((PI()*(($C$21/2)^2)*($G$20-$G1577))*$H$1177))+((($D$18+$H$18)/3)*$BG$22)+(((PI()*($C$21/2)^2*(($C$21/2)*$AZ$22))/3)*$H$1177),(($D$18*$H$1177)+((PI()*(($C$21/2)^2)*($G$20-$G1577))*$H$1177))+((($D$18+$H$18)/3)*$BG$22)-(((PI()*($C$21/2)^2*(($C$21/2)*$AZ$22))/3)*$H$1177)))</f>
        <v>46965.838510153852</v>
      </c>
      <c r="I1577" s="73">
        <v>39.799999999999997</v>
      </c>
      <c r="J1577" s="101">
        <f t="shared" si="195"/>
        <v>52572.742006018569</v>
      </c>
      <c r="K1577" s="66">
        <v>39.799999999999997</v>
      </c>
      <c r="L1577" s="102">
        <f>IF($K1577&gt;$G$20,IF('Silo Levels'!$L$30="Pumping",((PI()*((($C$19+$G$20)-$K1577)*($O$20/($O$19/2)))^2*((($O$20+$G$20)-$K1577))/3)*$L$1177)+(((PI()*((($C$19+$G$20)-$K1577)*($O$20/($O$19/2)))^2*(((($C$19+$G$20)-$K1577)*($O$20/($O$19/2)))*$AZ$23))/3)*$L$1177),(((PI()*((($C$19+$G$20)-$K1577)*($O$20/($O$19/2)))^2*((($O$20+$G$20)-$K1577)/3))*$L$1177)-((PI()*((($C$19+$G$20)-$K1577)*($O$20/($O$19/2)))^2*(((($C$19+$G$20)-$K1577)*($O$20/($O$19/2)))*$AZ$23)/3)*$L$1177))),IF('Silo Levels'!$L$30="Pumping",(($D$18*$L$1177)+((PI()*(($C$21/2)^2)*($G$20-$K1577))*$L$1177))+((($D$18+$H$18)/3)*$BG$23)+(((PI()*($C$21/2)^2*(($C$21/2)*$AZ$23))/3)*$L$1177),(($D$18*$L$1177)+((PI()*(($C$21/2)^2)*($G$20-$K1577))*$L$1177))+((($D$18+$H$18)/3)*$BG$23)-(((PI()*($C$21/2)^2*(($C$21/2)*$AZ$23))/3)*$L$1177)))</f>
        <v>48543.50233607633</v>
      </c>
      <c r="M1577" s="73"/>
      <c r="N1577" s="73"/>
      <c r="O1577" s="73"/>
      <c r="P1577" s="73"/>
      <c r="Q1577" s="73"/>
      <c r="R1577" s="73"/>
      <c r="S1577" s="73"/>
      <c r="T1577" s="73"/>
      <c r="U1577" s="73"/>
      <c r="V1577" s="73"/>
      <c r="W1577" s="73"/>
      <c r="X1577" s="73"/>
      <c r="Y1577" s="73"/>
      <c r="Z1577" s="73"/>
      <c r="AA1577" s="73"/>
      <c r="AB1577" s="73"/>
      <c r="AC1577" s="73"/>
      <c r="AD1577" s="73"/>
      <c r="AE1577" s="73"/>
      <c r="AF1577" s="73"/>
      <c r="AG1577" s="73"/>
      <c r="AH1577" s="73"/>
      <c r="AI1577" s="73"/>
      <c r="AJ1577" s="73"/>
    </row>
    <row r="1578" spans="1:36" x14ac:dyDescent="0.3">
      <c r="A1578">
        <v>39.9</v>
      </c>
      <c r="B1578" s="101">
        <f t="shared" si="193"/>
        <v>49849.817939529115</v>
      </c>
      <c r="C1578" s="66">
        <v>39.9</v>
      </c>
      <c r="D1578" s="102">
        <f>IF($C1578&gt;$G$20,IF('Silo Levels'!$L$28="Pumping",((PI()*((($C$19+$G$20)-$C1578)*($O$20/($O$19/2)))^2*((($O$20+$G$20)-$C1578))/3)*$D$1177)+(((PI()*((($C$19+$G$20)-$C1578)*($O$20/($O$19/2)))^2*(((($C$19+$G$20)-$C1578)*($O$20/($O$19/2)))*$AZ$21))/3)*$D$1177),(((PI()*((($C$19+$G$20)-$C1578)*($O$20/($O$19/2)))^2*((($O$20+$G$20)-$C1578)/3))*$D$1177)-((PI()*((($C$19+$G$20)-$C1578)*($O$20/($O$19/2)))^2*(((($C$19+$G$20)-$C1578)*($O$20/($O$19/2)))*$AZ$21)/3)*$D$1177))),IF('Silo Levels'!$L$28="Pumping",(($D$18*$D$1177)+((PI()*(($C$21/2)^2)*($G$20-$C1578))*$D$1177))+((($D$18+$H$18)/3)*$BG$21)+(((PI()*($C$21/2)^2*(($C$21/2)*$AZ$21))/3)*$D$1177),(($D$18*$D$1177)+((PI()*(($C$21/2)^2)*($G$20-$C1578))*$D$1177))+((($D$18+$H$18)/3)*$BG$21)-(((PI()*($C$21/2)^2*(($C$21/2)*$AZ$21))/3)*$D$1177)))</f>
        <v>45999.655588250978</v>
      </c>
      <c r="E1578" s="73">
        <v>39.9</v>
      </c>
      <c r="F1578" s="101">
        <f t="shared" si="194"/>
        <v>50472.940663773232</v>
      </c>
      <c r="G1578" s="66">
        <v>39.9</v>
      </c>
      <c r="H1578" s="102">
        <f>IF($G1578&gt;$G$20,IF('Silo Levels'!$L$29="Pumping",((PI()*((($C$19+$G$20)-$G1578)*($O$20/($O$19/2)))^2*((($O$20+$G$20)-$G1578))/3)*$H$1177)+(((PI()*((($C$19+$G$20)-$G1578)*($O$20/($O$19/2)))^2*(((($C$19+$G$20)-$G1578)*($O$20/($O$19/2)))*$AZ$22))/3)*$H$1177),(((PI()*((($C$19+$G$20)-$G1578)*($O$20/($O$19/2)))^2*((($O$20+$G$20)-$G1578)/3))*$H$1177)-((PI()*((($C$19+$G$20)-$G1578)*($O$20/($O$19/2)))^2*(((($C$19+$G$20)-$G1578)*($O$20/($O$19/2)))*$AZ$22)/3)*$H$1177))),IF('Silo Levels'!$L$29="Pumping",(($D$18*$H$1177)+((PI()*(($C$21/2)^2)*($G$20-$G1578))*$H$1177))+((($D$18+$H$18)/3)*$BG$22)+(((PI()*($C$21/2)^2*(($C$21/2)*$AZ$22))/3)*$H$1177),(($D$18*$H$1177)+((PI()*(($C$21/2)^2)*($G$20-$G1578))*$H$1177))+((($D$18+$H$18)/3)*$BG$22)-(((PI()*($C$21/2)^2*(($C$21/2)*$AZ$22))/3)*$H$1177)))</f>
        <v>46574.651283104118</v>
      </c>
      <c r="I1578" s="73">
        <v>39.9</v>
      </c>
      <c r="J1578" s="101">
        <f t="shared" si="195"/>
        <v>52168.414122763032</v>
      </c>
      <c r="K1578" s="66">
        <v>39.9</v>
      </c>
      <c r="L1578" s="102">
        <f>IF($K1578&gt;$G$20,IF('Silo Levels'!$L$30="Pumping",((PI()*((($C$19+$G$20)-$K1578)*($O$20/($O$19/2)))^2*((($O$20+$G$20)-$K1578))/3)*$L$1177)+(((PI()*((($C$19+$G$20)-$K1578)*($O$20/($O$19/2)))^2*(((($C$19+$G$20)-$K1578)*($O$20/($O$19/2)))*$AZ$23))/3)*$L$1177),(((PI()*((($C$19+$G$20)-$K1578)*($O$20/($O$19/2)))^2*((($O$20+$G$20)-$K1578)/3))*$L$1177)-((PI()*((($C$19+$G$20)-$K1578)*($O$20/($O$19/2)))^2*(((($C$19+$G$20)-$K1578)*($O$20/($O$19/2)))*$AZ$23)/3)*$L$1177))),IF('Silo Levels'!$L$30="Pumping",(($D$18*$L$1177)+((PI()*(($C$21/2)^2)*($G$20-$K1578))*$L$1177))+((($D$18+$H$18)/3)*$BG$23)+(((PI()*($C$21/2)^2*(($C$21/2)*$AZ$23))/3)*$L$1177),(($D$18*$L$1177)+((PI()*(($C$21/2)^2)*($G$20-$K1578))*$L$1177))+((($D$18+$H$18)/3)*$BG$23)-(((PI()*($C$21/2)^2*(($C$21/2)*$AZ$23))/3)*$L$1177)))</f>
        <v>48139.174452820793</v>
      </c>
      <c r="M1578" s="73"/>
      <c r="N1578" s="73"/>
      <c r="O1578" s="73"/>
      <c r="P1578" s="73"/>
      <c r="Q1578" s="73"/>
      <c r="R1578" s="73"/>
      <c r="S1578" s="73"/>
      <c r="T1578" s="73"/>
      <c r="U1578" s="73"/>
      <c r="V1578" s="73"/>
      <c r="W1578" s="73"/>
      <c r="X1578" s="73"/>
      <c r="Y1578" s="73"/>
      <c r="Z1578" s="73"/>
      <c r="AA1578" s="73"/>
      <c r="AB1578" s="73"/>
      <c r="AC1578" s="73"/>
      <c r="AD1578" s="73"/>
      <c r="AE1578" s="73"/>
      <c r="AF1578" s="73"/>
      <c r="AG1578" s="73"/>
      <c r="AH1578" s="73"/>
      <c r="AI1578" s="73"/>
      <c r="AJ1578" s="73"/>
    </row>
    <row r="1579" spans="1:36" x14ac:dyDescent="0.3">
      <c r="A1579">
        <v>40</v>
      </c>
      <c r="B1579" s="101">
        <f t="shared" si="193"/>
        <v>49463.460184418283</v>
      </c>
      <c r="C1579" s="66">
        <v>40</v>
      </c>
      <c r="D1579" s="102">
        <f>IF($C1579&gt;$G$20,IF('Silo Levels'!$L$28="Pumping",((PI()*((($C$19+$G$20)-$C1579)*($O$20/($O$19/2)))^2*((($O$20+$G$20)-$C1579))/3)*$D$1177)+(((PI()*((($C$19+$G$20)-$C1579)*($O$20/($O$19/2)))^2*(((($C$19+$G$20)-$C1579)*($O$20/($O$19/2)))*$AZ$21))/3)*$D$1177),(((PI()*((($C$19+$G$20)-$C1579)*($O$20/($O$19/2)))^2*((($O$20+$G$20)-$C1579)/3))*$D$1177)-((PI()*((($C$19+$G$20)-$C1579)*($O$20/($O$19/2)))^2*(((($C$19+$G$20)-$C1579)*($O$20/($O$19/2)))*$AZ$21)/3)*$D$1177))),IF('Silo Levels'!$L$28="Pumping",(($D$18*$D$1177)+((PI()*(($C$21/2)^2)*($G$20-$C1579))*$D$1177))+((($D$18+$H$18)/3)*$BG$21)+(((PI()*($C$21/2)^2*(($C$21/2)*$AZ$21))/3)*$D$1177),(($D$18*$D$1177)+((PI()*(($C$21/2)^2)*($G$20-$C1579))*$D$1177))+((($D$18+$H$18)/3)*$BG$21)-(((PI()*($C$21/2)^2*(($C$21/2)*$AZ$21))/3)*$D$1177)))</f>
        <v>45613.297833140146</v>
      </c>
      <c r="E1579" s="73">
        <v>40</v>
      </c>
      <c r="F1579" s="101">
        <f t="shared" si="194"/>
        <v>50081.753436723506</v>
      </c>
      <c r="G1579" s="66">
        <v>40</v>
      </c>
      <c r="H1579" s="102">
        <f>IF($G1579&gt;$G$20,IF('Silo Levels'!$L$29="Pumping",((PI()*((($C$19+$G$20)-$G1579)*($O$20/($O$19/2)))^2*((($O$20+$G$20)-$G1579))/3)*$H$1177)+(((PI()*((($C$19+$G$20)-$G1579)*($O$20/($O$19/2)))^2*(((($C$19+$G$20)-$G1579)*($O$20/($O$19/2)))*$AZ$22))/3)*$H$1177),(((PI()*((($C$19+$G$20)-$G1579)*($O$20/($O$19/2)))^2*((($O$20+$G$20)-$G1579)/3))*$H$1177)-((PI()*((($C$19+$G$20)-$G1579)*($O$20/($O$19/2)))^2*(((($C$19+$G$20)-$G1579)*($O$20/($O$19/2)))*$AZ$22)/3)*$H$1177))),IF('Silo Levels'!$L$29="Pumping",(($D$18*$H$1177)+((PI()*(($C$21/2)^2)*($G$20-$G1579))*$H$1177))+((($D$18+$H$18)/3)*$BG$22)+(((PI()*($C$21/2)^2*(($C$21/2)*$AZ$22))/3)*$H$1177),(($D$18*$H$1177)+((PI()*(($C$21/2)^2)*($G$20-$G1579))*$H$1177))+((($D$18+$H$18)/3)*$BG$22)-(((PI()*($C$21/2)^2*(($C$21/2)*$AZ$22))/3)*$H$1177)))</f>
        <v>46183.464056054392</v>
      </c>
      <c r="I1579" s="73">
        <v>40</v>
      </c>
      <c r="J1579" s="101">
        <f t="shared" si="195"/>
        <v>51764.086239507509</v>
      </c>
      <c r="K1579" s="66">
        <v>40</v>
      </c>
      <c r="L1579" s="102">
        <f>IF($K1579&gt;$G$20,IF('Silo Levels'!$L$30="Pumping",((PI()*((($C$19+$G$20)-$K1579)*($O$20/($O$19/2)))^2*((($O$20+$G$20)-$K1579))/3)*$L$1177)+(((PI()*((($C$19+$G$20)-$K1579)*($O$20/($O$19/2)))^2*(((($C$19+$G$20)-$K1579)*($O$20/($O$19/2)))*$AZ$23))/3)*$L$1177),(((PI()*((($C$19+$G$20)-$K1579)*($O$20/($O$19/2)))^2*((($O$20+$G$20)-$K1579)/3))*$L$1177)-((PI()*((($C$19+$G$20)-$K1579)*($O$20/($O$19/2)))^2*(((($C$19+$G$20)-$K1579)*($O$20/($O$19/2)))*$AZ$23)/3)*$L$1177))),IF('Silo Levels'!$L$30="Pumping",(($D$18*$L$1177)+((PI()*(($C$21/2)^2)*($G$20-$K1579))*$L$1177))+((($D$18+$H$18)/3)*$BG$23)+(((PI()*($C$21/2)^2*(($C$21/2)*$AZ$23))/3)*$L$1177),(($D$18*$L$1177)+((PI()*(($C$21/2)^2)*($G$20-$K1579))*$L$1177))+((($D$18+$H$18)/3)*$BG$23)-(((PI()*($C$21/2)^2*(($C$21/2)*$AZ$23))/3)*$L$1177)))</f>
        <v>47734.84656956527</v>
      </c>
      <c r="M1579" s="73"/>
      <c r="N1579" s="73"/>
      <c r="O1579" s="73"/>
      <c r="P1579" s="73"/>
      <c r="Q1579" s="73"/>
      <c r="R1579" s="73"/>
      <c r="S1579" s="73"/>
      <c r="T1579" s="73"/>
      <c r="U1579" s="73"/>
      <c r="V1579" s="73"/>
      <c r="W1579" s="73"/>
      <c r="X1579" s="73"/>
      <c r="Y1579" s="73"/>
      <c r="Z1579" s="73"/>
      <c r="AA1579" s="73"/>
      <c r="AB1579" s="73"/>
      <c r="AC1579" s="73"/>
      <c r="AD1579" s="73"/>
      <c r="AE1579" s="73"/>
      <c r="AF1579" s="73"/>
      <c r="AG1579" s="73"/>
      <c r="AH1579" s="73"/>
      <c r="AI1579" s="73"/>
      <c r="AJ1579" s="73"/>
    </row>
    <row r="1580" spans="1:36" x14ac:dyDescent="0.3">
      <c r="A1580">
        <v>40.1</v>
      </c>
      <c r="B1580" s="101">
        <f t="shared" si="193"/>
        <v>49077.102429307437</v>
      </c>
      <c r="C1580" s="66">
        <v>40.1</v>
      </c>
      <c r="D1580" s="102">
        <f>IF($C1580&gt;$G$20,IF('Silo Levels'!$L$28="Pumping",((PI()*((($C$19+$G$20)-$C1580)*($O$20/($O$19/2)))^2*((($O$20+$G$20)-$C1580))/3)*$D$1177)+(((PI()*((($C$19+$G$20)-$C1580)*($O$20/($O$19/2)))^2*(((($C$19+$G$20)-$C1580)*($O$20/($O$19/2)))*$AZ$21))/3)*$D$1177),(((PI()*((($C$19+$G$20)-$C1580)*($O$20/($O$19/2)))^2*((($O$20+$G$20)-$C1580)/3))*$D$1177)-((PI()*((($C$19+$G$20)-$C1580)*($O$20/($O$19/2)))^2*(((($C$19+$G$20)-$C1580)*($O$20/($O$19/2)))*$AZ$21)/3)*$D$1177))),IF('Silo Levels'!$L$28="Pumping",(($D$18*$D$1177)+((PI()*(($C$21/2)^2)*($G$20-$C1580))*$D$1177))+((($D$18+$H$18)/3)*$BG$21)+(((PI()*($C$21/2)^2*(($C$21/2)*$AZ$21))/3)*$D$1177),(($D$18*$D$1177)+((PI()*(($C$21/2)^2)*($G$20-$C1580))*$D$1177))+((($D$18+$H$18)/3)*$BG$21)-(((PI()*($C$21/2)^2*(($C$21/2)*$AZ$21))/3)*$D$1177)))</f>
        <v>45226.9400780293</v>
      </c>
      <c r="E1580" s="73">
        <v>40.1</v>
      </c>
      <c r="F1580" s="101">
        <f t="shared" si="194"/>
        <v>49690.566209673772</v>
      </c>
      <c r="G1580" s="66">
        <v>40.1</v>
      </c>
      <c r="H1580" s="102">
        <f>IF($G1580&gt;$G$20,IF('Silo Levels'!$L$29="Pumping",((PI()*((($C$19+$G$20)-$G1580)*($O$20/($O$19/2)))^2*((($O$20+$G$20)-$G1580))/3)*$H$1177)+(((PI()*((($C$19+$G$20)-$G1580)*($O$20/($O$19/2)))^2*(((($C$19+$G$20)-$G1580)*($O$20/($O$19/2)))*$AZ$22))/3)*$H$1177),(((PI()*((($C$19+$G$20)-$G1580)*($O$20/($O$19/2)))^2*((($O$20+$G$20)-$G1580)/3))*$H$1177)-((PI()*((($C$19+$G$20)-$G1580)*($O$20/($O$19/2)))^2*(((($C$19+$G$20)-$G1580)*($O$20/($O$19/2)))*$AZ$22)/3)*$H$1177))),IF('Silo Levels'!$L$29="Pumping",(($D$18*$H$1177)+((PI()*(($C$21/2)^2)*($G$20-$G1580))*$H$1177))+((($D$18+$H$18)/3)*$BG$22)+(((PI()*($C$21/2)^2*(($C$21/2)*$AZ$22))/3)*$H$1177),(($D$18*$H$1177)+((PI()*(($C$21/2)^2)*($G$20-$G1580))*$H$1177))+((($D$18+$H$18)/3)*$BG$22)-(((PI()*($C$21/2)^2*(($C$21/2)*$AZ$22))/3)*$H$1177)))</f>
        <v>45792.276829004659</v>
      </c>
      <c r="I1580" s="73">
        <v>40.1</v>
      </c>
      <c r="J1580" s="101">
        <f t="shared" si="195"/>
        <v>51359.758356251972</v>
      </c>
      <c r="K1580" s="66">
        <v>40.1</v>
      </c>
      <c r="L1580" s="102">
        <f>IF($K1580&gt;$G$20,IF('Silo Levels'!$L$30="Pumping",((PI()*((($C$19+$G$20)-$K1580)*($O$20/($O$19/2)))^2*((($O$20+$G$20)-$K1580))/3)*$L$1177)+(((PI()*((($C$19+$G$20)-$K1580)*($O$20/($O$19/2)))^2*(((($C$19+$G$20)-$K1580)*($O$20/($O$19/2)))*$AZ$23))/3)*$L$1177),(((PI()*((($C$19+$G$20)-$K1580)*($O$20/($O$19/2)))^2*((($O$20+$G$20)-$K1580)/3))*$L$1177)-((PI()*((($C$19+$G$20)-$K1580)*($O$20/($O$19/2)))^2*(((($C$19+$G$20)-$K1580)*($O$20/($O$19/2)))*$AZ$23)/3)*$L$1177))),IF('Silo Levels'!$L$30="Pumping",(($D$18*$L$1177)+((PI()*(($C$21/2)^2)*($G$20-$K1580))*$L$1177))+((($D$18+$H$18)/3)*$BG$23)+(((PI()*($C$21/2)^2*(($C$21/2)*$AZ$23))/3)*$L$1177),(($D$18*$L$1177)+((PI()*(($C$21/2)^2)*($G$20-$K1580))*$L$1177))+((($D$18+$H$18)/3)*$BG$23)-(((PI()*($C$21/2)^2*(($C$21/2)*$AZ$23))/3)*$L$1177)))</f>
        <v>47330.518686309733</v>
      </c>
      <c r="M1580" s="73"/>
      <c r="N1580" s="73"/>
      <c r="O1580" s="73"/>
      <c r="P1580" s="73"/>
      <c r="Q1580" s="73"/>
      <c r="R1580" s="73"/>
      <c r="S1580" s="73"/>
      <c r="T1580" s="73"/>
      <c r="U1580" s="73"/>
      <c r="V1580" s="73"/>
      <c r="W1580" s="73"/>
      <c r="X1580" s="73"/>
      <c r="Y1580" s="73"/>
      <c r="Z1580" s="73"/>
      <c r="AA1580" s="73"/>
      <c r="AB1580" s="73"/>
      <c r="AC1580" s="73"/>
      <c r="AD1580" s="73"/>
      <c r="AE1580" s="73"/>
      <c r="AF1580" s="73"/>
      <c r="AG1580" s="73"/>
      <c r="AH1580" s="73"/>
      <c r="AI1580" s="73"/>
      <c r="AJ1580" s="73"/>
    </row>
    <row r="1581" spans="1:36" x14ac:dyDescent="0.3">
      <c r="A1581">
        <v>40.200000000000003</v>
      </c>
      <c r="B1581" s="101">
        <f t="shared" si="193"/>
        <v>48690.74467419659</v>
      </c>
      <c r="C1581" s="66">
        <v>40.200000000000003</v>
      </c>
      <c r="D1581" s="102">
        <f>IF($C1581&gt;$G$20,IF('Silo Levels'!$L$28="Pumping",((PI()*((($C$19+$G$20)-$C1581)*($O$20/($O$19/2)))^2*((($O$20+$G$20)-$C1581))/3)*$D$1177)+(((PI()*((($C$19+$G$20)-$C1581)*($O$20/($O$19/2)))^2*(((($C$19+$G$20)-$C1581)*($O$20/($O$19/2)))*$AZ$21))/3)*$D$1177),(((PI()*((($C$19+$G$20)-$C1581)*($O$20/($O$19/2)))^2*((($O$20+$G$20)-$C1581)/3))*$D$1177)-((PI()*((($C$19+$G$20)-$C1581)*($O$20/($O$19/2)))^2*(((($C$19+$G$20)-$C1581)*($O$20/($O$19/2)))*$AZ$21)/3)*$D$1177))),IF('Silo Levels'!$L$28="Pumping",(($D$18*$D$1177)+((PI()*(($C$21/2)^2)*($G$20-$C1581))*$D$1177))+((($D$18+$H$18)/3)*$BG$21)+(((PI()*($C$21/2)^2*(($C$21/2)*$AZ$21))/3)*$D$1177),(($D$18*$D$1177)+((PI()*(($C$21/2)^2)*($G$20-$C1581))*$D$1177))+((($D$18+$H$18)/3)*$BG$21)-(((PI()*($C$21/2)^2*(($C$21/2)*$AZ$21))/3)*$D$1177)))</f>
        <v>44840.582322918453</v>
      </c>
      <c r="E1581" s="73">
        <v>40.200000000000003</v>
      </c>
      <c r="F1581" s="101">
        <f t="shared" si="194"/>
        <v>49299.378982624046</v>
      </c>
      <c r="G1581" s="66">
        <v>40.200000000000003</v>
      </c>
      <c r="H1581" s="102">
        <f>IF($G1581&gt;$G$20,IF('Silo Levels'!$L$29="Pumping",((PI()*((($C$19+$G$20)-$G1581)*($O$20/($O$19/2)))^2*((($O$20+$G$20)-$G1581))/3)*$H$1177)+(((PI()*((($C$19+$G$20)-$G1581)*($O$20/($O$19/2)))^2*(((($C$19+$G$20)-$G1581)*($O$20/($O$19/2)))*$AZ$22))/3)*$H$1177),(((PI()*((($C$19+$G$20)-$G1581)*($O$20/($O$19/2)))^2*((($O$20+$G$20)-$G1581)/3))*$H$1177)-((PI()*((($C$19+$G$20)-$G1581)*($O$20/($O$19/2)))^2*(((($C$19+$G$20)-$G1581)*($O$20/($O$19/2)))*$AZ$22)/3)*$H$1177))),IF('Silo Levels'!$L$29="Pumping",(($D$18*$H$1177)+((PI()*(($C$21/2)^2)*($G$20-$G1581))*$H$1177))+((($D$18+$H$18)/3)*$BG$22)+(((PI()*($C$21/2)^2*(($C$21/2)*$AZ$22))/3)*$H$1177),(($D$18*$H$1177)+((PI()*(($C$21/2)^2)*($G$20-$G1581))*$H$1177))+((($D$18+$H$18)/3)*$BG$22)-(((PI()*($C$21/2)^2*(($C$21/2)*$AZ$22))/3)*$H$1177)))</f>
        <v>45401.089601954933</v>
      </c>
      <c r="I1581" s="73">
        <v>40.200000000000003</v>
      </c>
      <c r="J1581" s="101">
        <f t="shared" si="195"/>
        <v>50955.430472996435</v>
      </c>
      <c r="K1581" s="66">
        <v>40.200000000000003</v>
      </c>
      <c r="L1581" s="102">
        <f>IF($K1581&gt;$G$20,IF('Silo Levels'!$L$30="Pumping",((PI()*((($C$19+$G$20)-$K1581)*($O$20/($O$19/2)))^2*((($O$20+$G$20)-$K1581))/3)*$L$1177)+(((PI()*((($C$19+$G$20)-$K1581)*($O$20/($O$19/2)))^2*(((($C$19+$G$20)-$K1581)*($O$20/($O$19/2)))*$AZ$23))/3)*$L$1177),(((PI()*((($C$19+$G$20)-$K1581)*($O$20/($O$19/2)))^2*((($O$20+$G$20)-$K1581)/3))*$L$1177)-((PI()*((($C$19+$G$20)-$K1581)*($O$20/($O$19/2)))^2*(((($C$19+$G$20)-$K1581)*($O$20/($O$19/2)))*$AZ$23)/3)*$L$1177))),IF('Silo Levels'!$L$30="Pumping",(($D$18*$L$1177)+((PI()*(($C$21/2)^2)*($G$20-$K1581))*$L$1177))+((($D$18+$H$18)/3)*$BG$23)+(((PI()*($C$21/2)^2*(($C$21/2)*$AZ$23))/3)*$L$1177),(($D$18*$L$1177)+((PI()*(($C$21/2)^2)*($G$20-$K1581))*$L$1177))+((($D$18+$H$18)/3)*$BG$23)-(((PI()*($C$21/2)^2*(($C$21/2)*$AZ$23))/3)*$L$1177)))</f>
        <v>46926.190803054196</v>
      </c>
      <c r="M1581" s="73"/>
      <c r="N1581" s="73"/>
      <c r="O1581" s="73"/>
      <c r="P1581" s="73"/>
      <c r="Q1581" s="73"/>
      <c r="R1581" s="73"/>
      <c r="S1581" s="73"/>
      <c r="T1581" s="73"/>
      <c r="U1581" s="73"/>
      <c r="V1581" s="73"/>
      <c r="W1581" s="73"/>
      <c r="X1581" s="73"/>
      <c r="Y1581" s="73"/>
      <c r="Z1581" s="73"/>
      <c r="AA1581" s="73"/>
      <c r="AB1581" s="73"/>
      <c r="AC1581" s="73"/>
      <c r="AD1581" s="73"/>
      <c r="AE1581" s="73"/>
      <c r="AF1581" s="73"/>
      <c r="AG1581" s="73"/>
      <c r="AH1581" s="73"/>
      <c r="AI1581" s="73"/>
      <c r="AJ1581" s="73"/>
    </row>
    <row r="1582" spans="1:36" x14ac:dyDescent="0.3">
      <c r="A1582">
        <v>40.299999999999997</v>
      </c>
      <c r="B1582" s="101">
        <f t="shared" si="193"/>
        <v>48304.386919085773</v>
      </c>
      <c r="C1582" s="66">
        <v>40.299999999999997</v>
      </c>
      <c r="D1582" s="102">
        <f>IF($C1582&gt;$G$20,IF('Silo Levels'!$L$28="Pumping",((PI()*((($C$19+$G$20)-$C1582)*($O$20/($O$19/2)))^2*((($O$20+$G$20)-$C1582))/3)*$D$1177)+(((PI()*((($C$19+$G$20)-$C1582)*($O$20/($O$19/2)))^2*(((($C$19+$G$20)-$C1582)*($O$20/($O$19/2)))*$AZ$21))/3)*$D$1177),(((PI()*((($C$19+$G$20)-$C1582)*($O$20/($O$19/2)))^2*((($O$20+$G$20)-$C1582)/3))*$D$1177)-((PI()*((($C$19+$G$20)-$C1582)*($O$20/($O$19/2)))^2*(((($C$19+$G$20)-$C1582)*($O$20/($O$19/2)))*$AZ$21)/3)*$D$1177))),IF('Silo Levels'!$L$28="Pumping",(($D$18*$D$1177)+((PI()*(($C$21/2)^2)*($G$20-$C1582))*$D$1177))+((($D$18+$H$18)/3)*$BG$21)+(((PI()*($C$21/2)^2*(($C$21/2)*$AZ$21))/3)*$D$1177),(($D$18*$D$1177)+((PI()*(($C$21/2)^2)*($G$20-$C1582))*$D$1177))+((($D$18+$H$18)/3)*$BG$21)-(((PI()*($C$21/2)^2*(($C$21/2)*$AZ$21))/3)*$D$1177)))</f>
        <v>44454.224567807636</v>
      </c>
      <c r="E1582" s="73">
        <v>40.299999999999997</v>
      </c>
      <c r="F1582" s="101">
        <f t="shared" si="194"/>
        <v>48908.191755574342</v>
      </c>
      <c r="G1582" s="66">
        <v>40.299999999999997</v>
      </c>
      <c r="H1582" s="102">
        <f>IF($G1582&gt;$G$20,IF('Silo Levels'!$L$29="Pumping",((PI()*((($C$19+$G$20)-$G1582)*($O$20/($O$19/2)))^2*((($O$20+$G$20)-$G1582))/3)*$H$1177)+(((PI()*((($C$19+$G$20)-$G1582)*($O$20/($O$19/2)))^2*(((($C$19+$G$20)-$G1582)*($O$20/($O$19/2)))*$AZ$22))/3)*$H$1177),(((PI()*((($C$19+$G$20)-$G1582)*($O$20/($O$19/2)))^2*((($O$20+$G$20)-$G1582)/3))*$H$1177)-((PI()*((($C$19+$G$20)-$G1582)*($O$20/($O$19/2)))^2*(((($C$19+$G$20)-$G1582)*($O$20/($O$19/2)))*$AZ$22)/3)*$H$1177))),IF('Silo Levels'!$L$29="Pumping",(($D$18*$H$1177)+((PI()*(($C$21/2)^2)*($G$20-$G1582))*$H$1177))+((($D$18+$H$18)/3)*$BG$22)+(((PI()*($C$21/2)^2*(($C$21/2)*$AZ$22))/3)*$H$1177),(($D$18*$H$1177)+((PI()*(($C$21/2)^2)*($G$20-$G1582))*$H$1177))+((($D$18+$H$18)/3)*$BG$22)-(((PI()*($C$21/2)^2*(($C$21/2)*$AZ$22))/3)*$H$1177)))</f>
        <v>45009.902374905228</v>
      </c>
      <c r="I1582" s="73">
        <v>40.299999999999997</v>
      </c>
      <c r="J1582" s="101">
        <f t="shared" si="195"/>
        <v>50551.102589740927</v>
      </c>
      <c r="K1582" s="66">
        <v>40.299999999999997</v>
      </c>
      <c r="L1582" s="102">
        <f>IF($K1582&gt;$G$20,IF('Silo Levels'!$L$30="Pumping",((PI()*((($C$19+$G$20)-$K1582)*($O$20/($O$19/2)))^2*((($O$20+$G$20)-$K1582))/3)*$L$1177)+(((PI()*((($C$19+$G$20)-$K1582)*($O$20/($O$19/2)))^2*(((($C$19+$G$20)-$K1582)*($O$20/($O$19/2)))*$AZ$23))/3)*$L$1177),(((PI()*((($C$19+$G$20)-$K1582)*($O$20/($O$19/2)))^2*((($O$20+$G$20)-$K1582)/3))*$L$1177)-((PI()*((($C$19+$G$20)-$K1582)*($O$20/($O$19/2)))^2*(((($C$19+$G$20)-$K1582)*($O$20/($O$19/2)))*$AZ$23)/3)*$L$1177))),IF('Silo Levels'!$L$30="Pumping",(($D$18*$L$1177)+((PI()*(($C$21/2)^2)*($G$20-$K1582))*$L$1177))+((($D$18+$H$18)/3)*$BG$23)+(((PI()*($C$21/2)^2*(($C$21/2)*$AZ$23))/3)*$L$1177),(($D$18*$L$1177)+((PI()*(($C$21/2)^2)*($G$20-$K1582))*$L$1177))+((($D$18+$H$18)/3)*$BG$23)-(((PI()*($C$21/2)^2*(($C$21/2)*$AZ$23))/3)*$L$1177)))</f>
        <v>46521.862919798688</v>
      </c>
      <c r="M1582" s="73"/>
      <c r="N1582" s="73"/>
      <c r="O1582" s="73"/>
      <c r="P1582" s="73"/>
      <c r="Q1582" s="73"/>
      <c r="R1582" s="73"/>
      <c r="S1582" s="73"/>
      <c r="T1582" s="73"/>
      <c r="U1582" s="73"/>
      <c r="V1582" s="73"/>
      <c r="W1582" s="73"/>
      <c r="X1582" s="73"/>
      <c r="Y1582" s="73"/>
      <c r="Z1582" s="73"/>
      <c r="AA1582" s="73"/>
      <c r="AB1582" s="73"/>
      <c r="AC1582" s="73"/>
      <c r="AD1582" s="73"/>
      <c r="AE1582" s="73"/>
      <c r="AF1582" s="73"/>
      <c r="AG1582" s="73"/>
      <c r="AH1582" s="73"/>
      <c r="AI1582" s="73"/>
      <c r="AJ1582" s="73"/>
    </row>
    <row r="1583" spans="1:36" x14ac:dyDescent="0.3">
      <c r="A1583">
        <v>40.4</v>
      </c>
      <c r="B1583" s="101">
        <f t="shared" si="193"/>
        <v>47918.029163974934</v>
      </c>
      <c r="C1583" s="66">
        <v>40.4</v>
      </c>
      <c r="D1583" s="102">
        <f>IF($C1583&gt;$G$20,IF('Silo Levels'!$L$28="Pumping",((PI()*((($C$19+$G$20)-$C1583)*($O$20/($O$19/2)))^2*((($O$20+$G$20)-$C1583))/3)*$D$1177)+(((PI()*((($C$19+$G$20)-$C1583)*($O$20/($O$19/2)))^2*(((($C$19+$G$20)-$C1583)*($O$20/($O$19/2)))*$AZ$21))/3)*$D$1177),(((PI()*((($C$19+$G$20)-$C1583)*($O$20/($O$19/2)))^2*((($O$20+$G$20)-$C1583)/3))*$D$1177)-((PI()*((($C$19+$G$20)-$C1583)*($O$20/($O$19/2)))^2*(((($C$19+$G$20)-$C1583)*($O$20/($O$19/2)))*$AZ$21)/3)*$D$1177))),IF('Silo Levels'!$L$28="Pumping",(($D$18*$D$1177)+((PI()*(($C$21/2)^2)*($G$20-$C1583))*$D$1177))+((($D$18+$H$18)/3)*$BG$21)+(((PI()*($C$21/2)^2*(($C$21/2)*$AZ$21))/3)*$D$1177),(($D$18*$D$1177)+((PI()*(($C$21/2)^2)*($G$20-$C1583))*$D$1177))+((($D$18+$H$18)/3)*$BG$21)-(((PI()*($C$21/2)^2*(($C$21/2)*$AZ$21))/3)*$D$1177)))</f>
        <v>44067.866812696797</v>
      </c>
      <c r="E1583" s="73">
        <v>40.4</v>
      </c>
      <c r="F1583" s="101">
        <f t="shared" si="194"/>
        <v>48517.004528524616</v>
      </c>
      <c r="G1583" s="66">
        <v>40.4</v>
      </c>
      <c r="H1583" s="102">
        <f>IF($G1583&gt;$G$20,IF('Silo Levels'!$L$29="Pumping",((PI()*((($C$19+$G$20)-$G1583)*($O$20/($O$19/2)))^2*((($O$20+$G$20)-$G1583))/3)*$H$1177)+(((PI()*((($C$19+$G$20)-$G1583)*($O$20/($O$19/2)))^2*(((($C$19+$G$20)-$G1583)*($O$20/($O$19/2)))*$AZ$22))/3)*$H$1177),(((PI()*((($C$19+$G$20)-$G1583)*($O$20/($O$19/2)))^2*((($O$20+$G$20)-$G1583)/3))*$H$1177)-((PI()*((($C$19+$G$20)-$G1583)*($O$20/($O$19/2)))^2*(((($C$19+$G$20)-$G1583)*($O$20/($O$19/2)))*$AZ$22)/3)*$H$1177))),IF('Silo Levels'!$L$29="Pumping",(($D$18*$H$1177)+((PI()*(($C$21/2)^2)*($G$20-$G1583))*$H$1177))+((($D$18+$H$18)/3)*$BG$22)+(((PI()*($C$21/2)^2*(($C$21/2)*$AZ$22))/3)*$H$1177),(($D$18*$H$1177)+((PI()*(($C$21/2)^2)*($G$20-$G1583))*$H$1177))+((($D$18+$H$18)/3)*$BG$22)-(((PI()*($C$21/2)^2*(($C$21/2)*$AZ$22))/3)*$H$1177)))</f>
        <v>44618.715147855502</v>
      </c>
      <c r="I1583" s="73">
        <v>40.4</v>
      </c>
      <c r="J1583" s="101">
        <f t="shared" si="195"/>
        <v>50146.774706485397</v>
      </c>
      <c r="K1583" s="66">
        <v>40.4</v>
      </c>
      <c r="L1583" s="102">
        <f>IF($K1583&gt;$G$20,IF('Silo Levels'!$L$30="Pumping",((PI()*((($C$19+$G$20)-$K1583)*($O$20/($O$19/2)))^2*((($O$20+$G$20)-$K1583))/3)*$L$1177)+(((PI()*((($C$19+$G$20)-$K1583)*($O$20/($O$19/2)))^2*(((($C$19+$G$20)-$K1583)*($O$20/($O$19/2)))*$AZ$23))/3)*$L$1177),(((PI()*((($C$19+$G$20)-$K1583)*($O$20/($O$19/2)))^2*((($O$20+$G$20)-$K1583)/3))*$L$1177)-((PI()*((($C$19+$G$20)-$K1583)*($O$20/($O$19/2)))^2*(((($C$19+$G$20)-$K1583)*($O$20/($O$19/2)))*$AZ$23)/3)*$L$1177))),IF('Silo Levels'!$L$30="Pumping",(($D$18*$L$1177)+((PI()*(($C$21/2)^2)*($G$20-$K1583))*$L$1177))+((($D$18+$H$18)/3)*$BG$23)+(((PI()*($C$21/2)^2*(($C$21/2)*$AZ$23))/3)*$L$1177),(($D$18*$L$1177)+((PI()*(($C$21/2)^2)*($G$20-$K1583))*$L$1177))+((($D$18+$H$18)/3)*$BG$23)-(((PI()*($C$21/2)^2*(($C$21/2)*$AZ$23))/3)*$L$1177)))</f>
        <v>46117.535036543159</v>
      </c>
      <c r="M1583" s="73"/>
      <c r="N1583" s="73"/>
      <c r="O1583" s="73"/>
      <c r="P1583" s="73"/>
      <c r="Q1583" s="73"/>
      <c r="R1583" s="73"/>
      <c r="S1583" s="73"/>
      <c r="T1583" s="73"/>
      <c r="U1583" s="73"/>
      <c r="V1583" s="73"/>
      <c r="W1583" s="73"/>
      <c r="X1583" s="73"/>
      <c r="Y1583" s="73"/>
      <c r="Z1583" s="73"/>
      <c r="AA1583" s="73"/>
      <c r="AB1583" s="73"/>
      <c r="AC1583" s="73"/>
      <c r="AD1583" s="73"/>
      <c r="AE1583" s="73"/>
      <c r="AF1583" s="73"/>
      <c r="AG1583" s="73"/>
      <c r="AH1583" s="73"/>
      <c r="AI1583" s="73"/>
      <c r="AJ1583" s="73"/>
    </row>
    <row r="1584" spans="1:36" x14ac:dyDescent="0.3">
      <c r="A1584">
        <v>40.5</v>
      </c>
      <c r="B1584" s="101">
        <f t="shared" si="193"/>
        <v>47531.671408864087</v>
      </c>
      <c r="C1584" s="66">
        <v>40.5</v>
      </c>
      <c r="D1584" s="102">
        <f>IF($C1584&gt;$G$20,IF('Silo Levels'!$L$28="Pumping",((PI()*((($C$19+$G$20)-$C1584)*($O$20/($O$19/2)))^2*((($O$20+$G$20)-$C1584))/3)*$D$1177)+(((PI()*((($C$19+$G$20)-$C1584)*($O$20/($O$19/2)))^2*(((($C$19+$G$20)-$C1584)*($O$20/($O$19/2)))*$AZ$21))/3)*$D$1177),(((PI()*((($C$19+$G$20)-$C1584)*($O$20/($O$19/2)))^2*((($O$20+$G$20)-$C1584)/3))*$D$1177)-((PI()*((($C$19+$G$20)-$C1584)*($O$20/($O$19/2)))^2*(((($C$19+$G$20)-$C1584)*($O$20/($O$19/2)))*$AZ$21)/3)*$D$1177))),IF('Silo Levels'!$L$28="Pumping",(($D$18*$D$1177)+((PI()*(($C$21/2)^2)*($G$20-$C1584))*$D$1177))+((($D$18+$H$18)/3)*$BG$21)+(((PI()*($C$21/2)^2*(($C$21/2)*$AZ$21))/3)*$D$1177),(($D$18*$D$1177)+((PI()*(($C$21/2)^2)*($G$20-$C1584))*$D$1177))+((($D$18+$H$18)/3)*$BG$21)-(((PI()*($C$21/2)^2*(($C$21/2)*$AZ$21))/3)*$D$1177)))</f>
        <v>43681.50905758595</v>
      </c>
      <c r="E1584" s="73">
        <v>40.5</v>
      </c>
      <c r="F1584" s="101">
        <f t="shared" si="194"/>
        <v>48125.81730147489</v>
      </c>
      <c r="G1584" s="66">
        <v>40.5</v>
      </c>
      <c r="H1584" s="102">
        <f>IF($G1584&gt;$G$20,IF('Silo Levels'!$L$29="Pumping",((PI()*((($C$19+$G$20)-$G1584)*($O$20/($O$19/2)))^2*((($O$20+$G$20)-$G1584))/3)*$H$1177)+(((PI()*((($C$19+$G$20)-$G1584)*($O$20/($O$19/2)))^2*(((($C$19+$G$20)-$G1584)*($O$20/($O$19/2)))*$AZ$22))/3)*$H$1177),(((PI()*((($C$19+$G$20)-$G1584)*($O$20/($O$19/2)))^2*((($O$20+$G$20)-$G1584)/3))*$H$1177)-((PI()*((($C$19+$G$20)-$G1584)*($O$20/($O$19/2)))^2*(((($C$19+$G$20)-$G1584)*($O$20/($O$19/2)))*$AZ$22)/3)*$H$1177))),IF('Silo Levels'!$L$29="Pumping",(($D$18*$H$1177)+((PI()*(($C$21/2)^2)*($G$20-$G1584))*$H$1177))+((($D$18+$H$18)/3)*$BG$22)+(((PI()*($C$21/2)^2*(($C$21/2)*$AZ$22))/3)*$H$1177),(($D$18*$H$1177)+((PI()*(($C$21/2)^2)*($G$20-$G1584))*$H$1177))+((($D$18+$H$18)/3)*$BG$22)-(((PI()*($C$21/2)^2*(($C$21/2)*$AZ$22))/3)*$H$1177)))</f>
        <v>44227.527920805776</v>
      </c>
      <c r="I1584" s="73">
        <v>40.5</v>
      </c>
      <c r="J1584" s="101">
        <f t="shared" si="195"/>
        <v>49742.44682322986</v>
      </c>
      <c r="K1584" s="66">
        <v>40.5</v>
      </c>
      <c r="L1584" s="102">
        <f>IF($K1584&gt;$G$20,IF('Silo Levels'!$L$30="Pumping",((PI()*((($C$19+$G$20)-$K1584)*($O$20/($O$19/2)))^2*((($O$20+$G$20)-$K1584))/3)*$L$1177)+(((PI()*((($C$19+$G$20)-$K1584)*($O$20/($O$19/2)))^2*(((($C$19+$G$20)-$K1584)*($O$20/($O$19/2)))*$AZ$23))/3)*$L$1177),(((PI()*((($C$19+$G$20)-$K1584)*($O$20/($O$19/2)))^2*((($O$20+$G$20)-$K1584)/3))*$L$1177)-((PI()*((($C$19+$G$20)-$K1584)*($O$20/($O$19/2)))^2*(((($C$19+$G$20)-$K1584)*($O$20/($O$19/2)))*$AZ$23)/3)*$L$1177))),IF('Silo Levels'!$L$30="Pumping",(($D$18*$L$1177)+((PI()*(($C$21/2)^2)*($G$20-$K1584))*$L$1177))+((($D$18+$H$18)/3)*$BG$23)+(((PI()*($C$21/2)^2*(($C$21/2)*$AZ$23))/3)*$L$1177),(($D$18*$L$1177)+((PI()*(($C$21/2)^2)*($G$20-$K1584))*$L$1177))+((($D$18+$H$18)/3)*$BG$23)-(((PI()*($C$21/2)^2*(($C$21/2)*$AZ$23))/3)*$L$1177)))</f>
        <v>45713.207153287622</v>
      </c>
      <c r="M1584" s="73"/>
      <c r="N1584" s="73"/>
      <c r="O1584" s="73"/>
      <c r="P1584" s="73"/>
      <c r="Q1584" s="73"/>
      <c r="R1584" s="73"/>
      <c r="S1584" s="73"/>
      <c r="T1584" s="73"/>
      <c r="U1584" s="73"/>
      <c r="V1584" s="73"/>
      <c r="W1584" s="73"/>
      <c r="X1584" s="73"/>
      <c r="Y1584" s="73"/>
      <c r="Z1584" s="73"/>
      <c r="AA1584" s="73"/>
      <c r="AB1584" s="73"/>
      <c r="AC1584" s="73"/>
      <c r="AD1584" s="73"/>
      <c r="AE1584" s="73"/>
      <c r="AF1584" s="73"/>
      <c r="AG1584" s="73"/>
      <c r="AH1584" s="73"/>
      <c r="AI1584" s="73"/>
      <c r="AJ1584" s="73"/>
    </row>
    <row r="1585" spans="1:36" x14ac:dyDescent="0.3">
      <c r="A1585">
        <v>40.6</v>
      </c>
      <c r="B1585" s="101">
        <f t="shared" si="193"/>
        <v>47145.313653753248</v>
      </c>
      <c r="C1585" s="66">
        <v>40.6</v>
      </c>
      <c r="D1585" s="102">
        <f>IF($C1585&gt;$G$20,IF('Silo Levels'!$L$28="Pumping",((PI()*((($C$19+$G$20)-$C1585)*($O$20/($O$19/2)))^2*((($O$20+$G$20)-$C1585))/3)*$D$1177)+(((PI()*((($C$19+$G$20)-$C1585)*($O$20/($O$19/2)))^2*(((($C$19+$G$20)-$C1585)*($O$20/($O$19/2)))*$AZ$21))/3)*$D$1177),(((PI()*((($C$19+$G$20)-$C1585)*($O$20/($O$19/2)))^2*((($O$20+$G$20)-$C1585)/3))*$D$1177)-((PI()*((($C$19+$G$20)-$C1585)*($O$20/($O$19/2)))^2*(((($C$19+$G$20)-$C1585)*($O$20/($O$19/2)))*$AZ$21)/3)*$D$1177))),IF('Silo Levels'!$L$28="Pumping",(($D$18*$D$1177)+((PI()*(($C$21/2)^2)*($G$20-$C1585))*$D$1177))+((($D$18+$H$18)/3)*$BG$21)+(((PI()*($C$21/2)^2*(($C$21/2)*$AZ$21))/3)*$D$1177),(($D$18*$D$1177)+((PI()*(($C$21/2)^2)*($G$20-$C1585))*$D$1177))+((($D$18+$H$18)/3)*$BG$21)-(((PI()*($C$21/2)^2*(($C$21/2)*$AZ$21))/3)*$D$1177)))</f>
        <v>43295.151302475111</v>
      </c>
      <c r="E1585" s="73">
        <v>40.6</v>
      </c>
      <c r="F1585" s="101">
        <f t="shared" si="194"/>
        <v>47734.630074425164</v>
      </c>
      <c r="G1585" s="66">
        <v>40.6</v>
      </c>
      <c r="H1585" s="102">
        <f>IF($G1585&gt;$G$20,IF('Silo Levels'!$L$29="Pumping",((PI()*((($C$19+$G$20)-$G1585)*($O$20/($O$19/2)))^2*((($O$20+$G$20)-$G1585))/3)*$H$1177)+(((PI()*((($C$19+$G$20)-$G1585)*($O$20/($O$19/2)))^2*(((($C$19+$G$20)-$G1585)*($O$20/($O$19/2)))*$AZ$22))/3)*$H$1177),(((PI()*((($C$19+$G$20)-$G1585)*($O$20/($O$19/2)))^2*((($O$20+$G$20)-$G1585)/3))*$H$1177)-((PI()*((($C$19+$G$20)-$G1585)*($O$20/($O$19/2)))^2*(((($C$19+$G$20)-$G1585)*($O$20/($O$19/2)))*$AZ$22)/3)*$H$1177))),IF('Silo Levels'!$L$29="Pumping",(($D$18*$H$1177)+((PI()*(($C$21/2)^2)*($G$20-$G1585))*$H$1177))+((($D$18+$H$18)/3)*$BG$22)+(((PI()*($C$21/2)^2*(($C$21/2)*$AZ$22))/3)*$H$1177),(($D$18*$H$1177)+((PI()*(($C$21/2)^2)*($G$20-$G1585))*$H$1177))+((($D$18+$H$18)/3)*$BG$22)-(((PI()*($C$21/2)^2*(($C$21/2)*$AZ$22))/3)*$H$1177)))</f>
        <v>43836.34069375605</v>
      </c>
      <c r="I1585" s="73">
        <v>40.6</v>
      </c>
      <c r="J1585" s="101">
        <f t="shared" si="195"/>
        <v>49338.118939974331</v>
      </c>
      <c r="K1585" s="66">
        <v>40.6</v>
      </c>
      <c r="L1585" s="102">
        <f>IF($K1585&gt;$G$20,IF('Silo Levels'!$L$30="Pumping",((PI()*((($C$19+$G$20)-$K1585)*($O$20/($O$19/2)))^2*((($O$20+$G$20)-$K1585))/3)*$L$1177)+(((PI()*((($C$19+$G$20)-$K1585)*($O$20/($O$19/2)))^2*(((($C$19+$G$20)-$K1585)*($O$20/($O$19/2)))*$AZ$23))/3)*$L$1177),(((PI()*((($C$19+$G$20)-$K1585)*($O$20/($O$19/2)))^2*((($O$20+$G$20)-$K1585)/3))*$L$1177)-((PI()*((($C$19+$G$20)-$K1585)*($O$20/($O$19/2)))^2*(((($C$19+$G$20)-$K1585)*($O$20/($O$19/2)))*$AZ$23)/3)*$L$1177))),IF('Silo Levels'!$L$30="Pumping",(($D$18*$L$1177)+((PI()*(($C$21/2)^2)*($G$20-$K1585))*$L$1177))+((($D$18+$H$18)/3)*$BG$23)+(((PI()*($C$21/2)^2*(($C$21/2)*$AZ$23))/3)*$L$1177),(($D$18*$L$1177)+((PI()*(($C$21/2)^2)*($G$20-$K1585))*$L$1177))+((($D$18+$H$18)/3)*$BG$23)-(((PI()*($C$21/2)^2*(($C$21/2)*$AZ$23))/3)*$L$1177)))</f>
        <v>45308.879270032092</v>
      </c>
      <c r="M1585" s="73"/>
      <c r="N1585" s="73"/>
      <c r="O1585" s="73"/>
      <c r="P1585" s="73"/>
      <c r="Q1585" s="73"/>
      <c r="R1585" s="73"/>
      <c r="S1585" s="73"/>
      <c r="T1585" s="73"/>
      <c r="U1585" s="73"/>
      <c r="V1585" s="73"/>
      <c r="W1585" s="73"/>
      <c r="X1585" s="73"/>
      <c r="Y1585" s="73"/>
      <c r="Z1585" s="73"/>
      <c r="AA1585" s="73"/>
      <c r="AB1585" s="73"/>
      <c r="AC1585" s="73"/>
      <c r="AD1585" s="73"/>
      <c r="AE1585" s="73"/>
      <c r="AF1585" s="73"/>
      <c r="AG1585" s="73"/>
      <c r="AH1585" s="73"/>
      <c r="AI1585" s="73"/>
      <c r="AJ1585" s="73"/>
    </row>
    <row r="1586" spans="1:36" x14ac:dyDescent="0.3">
      <c r="A1586">
        <v>40.700000000000003</v>
      </c>
      <c r="B1586" s="101">
        <f t="shared" si="193"/>
        <v>46758.955898642402</v>
      </c>
      <c r="C1586" s="66">
        <v>40.700000000000003</v>
      </c>
      <c r="D1586" s="102">
        <f>IF($C1586&gt;$G$20,IF('Silo Levels'!$L$28="Pumping",((PI()*((($C$19+$G$20)-$C1586)*($O$20/($O$19/2)))^2*((($O$20+$G$20)-$C1586))/3)*$D$1177)+(((PI()*((($C$19+$G$20)-$C1586)*($O$20/($O$19/2)))^2*(((($C$19+$G$20)-$C1586)*($O$20/($O$19/2)))*$AZ$21))/3)*$D$1177),(((PI()*((($C$19+$G$20)-$C1586)*($O$20/($O$19/2)))^2*((($O$20+$G$20)-$C1586)/3))*$D$1177)-((PI()*((($C$19+$G$20)-$C1586)*($O$20/($O$19/2)))^2*(((($C$19+$G$20)-$C1586)*($O$20/($O$19/2)))*$AZ$21)/3)*$D$1177))),IF('Silo Levels'!$L$28="Pumping",(($D$18*$D$1177)+((PI()*(($C$21/2)^2)*($G$20-$C1586))*$D$1177))+((($D$18+$H$18)/3)*$BG$21)+(((PI()*($C$21/2)^2*(($C$21/2)*$AZ$21))/3)*$D$1177),(($D$18*$D$1177)+((PI()*(($C$21/2)^2)*($G$20-$C1586))*$D$1177))+((($D$18+$H$18)/3)*$BG$21)-(((PI()*($C$21/2)^2*(($C$21/2)*$AZ$21))/3)*$D$1177)))</f>
        <v>42908.793547364265</v>
      </c>
      <c r="E1586" s="73">
        <v>40.700000000000003</v>
      </c>
      <c r="F1586" s="101">
        <f t="shared" si="194"/>
        <v>47343.442847375431</v>
      </c>
      <c r="G1586" s="66">
        <v>40.700000000000003</v>
      </c>
      <c r="H1586" s="102">
        <f>IF($G1586&gt;$G$20,IF('Silo Levels'!$L$29="Pumping",((PI()*((($C$19+$G$20)-$G1586)*($O$20/($O$19/2)))^2*((($O$20+$G$20)-$G1586))/3)*$H$1177)+(((PI()*((($C$19+$G$20)-$G1586)*($O$20/($O$19/2)))^2*(((($C$19+$G$20)-$G1586)*($O$20/($O$19/2)))*$AZ$22))/3)*$H$1177),(((PI()*((($C$19+$G$20)-$G1586)*($O$20/($O$19/2)))^2*((($O$20+$G$20)-$G1586)/3))*$H$1177)-((PI()*((($C$19+$G$20)-$G1586)*($O$20/($O$19/2)))^2*(((($C$19+$G$20)-$G1586)*($O$20/($O$19/2)))*$AZ$22)/3)*$H$1177))),IF('Silo Levels'!$L$29="Pumping",(($D$18*$H$1177)+((PI()*(($C$21/2)^2)*($G$20-$G1586))*$H$1177))+((($D$18+$H$18)/3)*$BG$22)+(((PI()*($C$21/2)^2*(($C$21/2)*$AZ$22))/3)*$H$1177),(($D$18*$H$1177)+((PI()*(($C$21/2)^2)*($G$20-$G1586))*$H$1177))+((($D$18+$H$18)/3)*$BG$22)-(((PI()*($C$21/2)^2*(($C$21/2)*$AZ$22))/3)*$H$1177)))</f>
        <v>43445.153466706317</v>
      </c>
      <c r="I1586" s="73">
        <v>40.700000000000003</v>
      </c>
      <c r="J1586" s="101">
        <f t="shared" si="195"/>
        <v>48933.791056718794</v>
      </c>
      <c r="K1586" s="66">
        <v>40.700000000000003</v>
      </c>
      <c r="L1586" s="102">
        <f>IF($K1586&gt;$G$20,IF('Silo Levels'!$L$30="Pumping",((PI()*((($C$19+$G$20)-$K1586)*($O$20/($O$19/2)))^2*((($O$20+$G$20)-$K1586))/3)*$L$1177)+(((PI()*((($C$19+$G$20)-$K1586)*($O$20/($O$19/2)))^2*(((($C$19+$G$20)-$K1586)*($O$20/($O$19/2)))*$AZ$23))/3)*$L$1177),(((PI()*((($C$19+$G$20)-$K1586)*($O$20/($O$19/2)))^2*((($O$20+$G$20)-$K1586)/3))*$L$1177)-((PI()*((($C$19+$G$20)-$K1586)*($O$20/($O$19/2)))^2*(((($C$19+$G$20)-$K1586)*($O$20/($O$19/2)))*$AZ$23)/3)*$L$1177))),IF('Silo Levels'!$L$30="Pumping",(($D$18*$L$1177)+((PI()*(($C$21/2)^2)*($G$20-$K1586))*$L$1177))+((($D$18+$H$18)/3)*$BG$23)+(((PI()*($C$21/2)^2*(($C$21/2)*$AZ$23))/3)*$L$1177),(($D$18*$L$1177)+((PI()*(($C$21/2)^2)*($G$20-$K1586))*$L$1177))+((($D$18+$H$18)/3)*$BG$23)-(((PI()*($C$21/2)^2*(($C$21/2)*$AZ$23))/3)*$L$1177)))</f>
        <v>44904.551386776555</v>
      </c>
      <c r="M1586" s="73"/>
      <c r="N1586" s="73"/>
      <c r="O1586" s="73"/>
      <c r="P1586" s="73"/>
      <c r="Q1586" s="73"/>
      <c r="R1586" s="73"/>
      <c r="S1586" s="73"/>
      <c r="T1586" s="73"/>
      <c r="U1586" s="73"/>
      <c r="V1586" s="73"/>
      <c r="W1586" s="73"/>
      <c r="X1586" s="73"/>
      <c r="Y1586" s="73"/>
      <c r="Z1586" s="73"/>
      <c r="AA1586" s="73"/>
      <c r="AB1586" s="73"/>
      <c r="AC1586" s="73"/>
      <c r="AD1586" s="73"/>
      <c r="AE1586" s="73"/>
      <c r="AF1586" s="73"/>
      <c r="AG1586" s="73"/>
      <c r="AH1586" s="73"/>
      <c r="AI1586" s="73"/>
      <c r="AJ1586" s="73"/>
    </row>
    <row r="1587" spans="1:36" x14ac:dyDescent="0.3">
      <c r="A1587">
        <v>40.799999999999997</v>
      </c>
      <c r="B1587" s="101">
        <f t="shared" si="193"/>
        <v>46372.598143531584</v>
      </c>
      <c r="C1587" s="66">
        <v>40.799999999999997</v>
      </c>
      <c r="D1587" s="102">
        <f>IF($C1587&gt;$G$20,IF('Silo Levels'!$L$28="Pumping",((PI()*((($C$19+$G$20)-$C1587)*($O$20/($O$19/2)))^2*((($O$20+$G$20)-$C1587))/3)*$D$1177)+(((PI()*((($C$19+$G$20)-$C1587)*($O$20/($O$19/2)))^2*(((($C$19+$G$20)-$C1587)*($O$20/($O$19/2)))*$AZ$21))/3)*$D$1177),(((PI()*((($C$19+$G$20)-$C1587)*($O$20/($O$19/2)))^2*((($O$20+$G$20)-$C1587)/3))*$D$1177)-((PI()*((($C$19+$G$20)-$C1587)*($O$20/($O$19/2)))^2*(((($C$19+$G$20)-$C1587)*($O$20/($O$19/2)))*$AZ$21)/3)*$D$1177))),IF('Silo Levels'!$L$28="Pumping",(($D$18*$D$1177)+((PI()*(($C$21/2)^2)*($G$20-$C1587))*$D$1177))+((($D$18+$H$18)/3)*$BG$21)+(((PI()*($C$21/2)^2*(($C$21/2)*$AZ$21))/3)*$D$1177),(($D$18*$D$1177)+((PI()*(($C$21/2)^2)*($G$20-$C1587))*$D$1177))+((($D$18+$H$18)/3)*$BG$21)-(((PI()*($C$21/2)^2*(($C$21/2)*$AZ$21))/3)*$D$1177)))</f>
        <v>42522.435792253447</v>
      </c>
      <c r="E1587" s="73">
        <v>40.799999999999997</v>
      </c>
      <c r="F1587" s="101">
        <f t="shared" si="194"/>
        <v>46952.255620325734</v>
      </c>
      <c r="G1587" s="66">
        <v>40.799999999999997</v>
      </c>
      <c r="H1587" s="102">
        <f>IF($G1587&gt;$G$20,IF('Silo Levels'!$L$29="Pumping",((PI()*((($C$19+$G$20)-$G1587)*($O$20/($O$19/2)))^2*((($O$20+$G$20)-$G1587))/3)*$H$1177)+(((PI()*((($C$19+$G$20)-$G1587)*($O$20/($O$19/2)))^2*(((($C$19+$G$20)-$G1587)*($O$20/($O$19/2)))*$AZ$22))/3)*$H$1177),(((PI()*((($C$19+$G$20)-$G1587)*($O$20/($O$19/2)))^2*((($O$20+$G$20)-$G1587)/3))*$H$1177)-((PI()*((($C$19+$G$20)-$G1587)*($O$20/($O$19/2)))^2*(((($C$19+$G$20)-$G1587)*($O$20/($O$19/2)))*$AZ$22)/3)*$H$1177))),IF('Silo Levels'!$L$29="Pumping",(($D$18*$H$1177)+((PI()*(($C$21/2)^2)*($G$20-$G1587))*$H$1177))+((($D$18+$H$18)/3)*$BG$22)+(((PI()*($C$21/2)^2*(($C$21/2)*$AZ$22))/3)*$H$1177),(($D$18*$H$1177)+((PI()*(($C$21/2)^2)*($G$20-$G1587))*$H$1177))+((($D$18+$H$18)/3)*$BG$22)-(((PI()*($C$21/2)^2*(($C$21/2)*$AZ$22))/3)*$H$1177)))</f>
        <v>43053.96623965662</v>
      </c>
      <c r="I1587" s="73">
        <v>40.799999999999997</v>
      </c>
      <c r="J1587" s="101">
        <f t="shared" si="195"/>
        <v>48529.463173463293</v>
      </c>
      <c r="K1587" s="66">
        <v>40.799999999999997</v>
      </c>
      <c r="L1587" s="102">
        <f>IF($K1587&gt;$G$20,IF('Silo Levels'!$L$30="Pumping",((PI()*((($C$19+$G$20)-$K1587)*($O$20/($O$19/2)))^2*((($O$20+$G$20)-$K1587))/3)*$L$1177)+(((PI()*((($C$19+$G$20)-$K1587)*($O$20/($O$19/2)))^2*(((($C$19+$G$20)-$K1587)*($O$20/($O$19/2)))*$AZ$23))/3)*$L$1177),(((PI()*((($C$19+$G$20)-$K1587)*($O$20/($O$19/2)))^2*((($O$20+$G$20)-$K1587)/3))*$L$1177)-((PI()*((($C$19+$G$20)-$K1587)*($O$20/($O$19/2)))^2*(((($C$19+$G$20)-$K1587)*($O$20/($O$19/2)))*$AZ$23)/3)*$L$1177))),IF('Silo Levels'!$L$30="Pumping",(($D$18*$L$1177)+((PI()*(($C$21/2)^2)*($G$20-$K1587))*$L$1177))+((($D$18+$H$18)/3)*$BG$23)+(((PI()*($C$21/2)^2*(($C$21/2)*$AZ$23))/3)*$L$1177),(($D$18*$L$1177)+((PI()*(($C$21/2)^2)*($G$20-$K1587))*$L$1177))+((($D$18+$H$18)/3)*$BG$23)-(((PI()*($C$21/2)^2*(($C$21/2)*$AZ$23))/3)*$L$1177)))</f>
        <v>44500.223503521054</v>
      </c>
      <c r="M1587" s="73"/>
      <c r="N1587" s="73"/>
      <c r="O1587" s="73"/>
      <c r="P1587" s="73"/>
      <c r="Q1587" s="73"/>
      <c r="R1587" s="73"/>
      <c r="S1587" s="73"/>
      <c r="T1587" s="73"/>
      <c r="U1587" s="73"/>
      <c r="V1587" s="73"/>
      <c r="W1587" s="73"/>
      <c r="X1587" s="73"/>
      <c r="Y1587" s="73"/>
      <c r="Z1587" s="73"/>
      <c r="AA1587" s="73"/>
      <c r="AB1587" s="73"/>
      <c r="AC1587" s="73"/>
      <c r="AD1587" s="73"/>
      <c r="AE1587" s="73"/>
      <c r="AF1587" s="73"/>
      <c r="AG1587" s="73"/>
      <c r="AH1587" s="73"/>
      <c r="AI1587" s="73"/>
      <c r="AJ1587" s="73"/>
    </row>
    <row r="1588" spans="1:36" x14ac:dyDescent="0.3">
      <c r="A1588">
        <v>40.9</v>
      </c>
      <c r="B1588" s="101">
        <f t="shared" si="193"/>
        <v>45986.240388420745</v>
      </c>
      <c r="C1588" s="66">
        <v>40.9</v>
      </c>
      <c r="D1588" s="102">
        <f>IF($C1588&gt;$G$20,IF('Silo Levels'!$L$28="Pumping",((PI()*((($C$19+$G$20)-$C1588)*($O$20/($O$19/2)))^2*((($O$20+$G$20)-$C1588))/3)*$D$1177)+(((PI()*((($C$19+$G$20)-$C1588)*($O$20/($O$19/2)))^2*(((($C$19+$G$20)-$C1588)*($O$20/($O$19/2)))*$AZ$21))/3)*$D$1177),(((PI()*((($C$19+$G$20)-$C1588)*($O$20/($O$19/2)))^2*((($O$20+$G$20)-$C1588)/3))*$D$1177)-((PI()*((($C$19+$G$20)-$C1588)*($O$20/($O$19/2)))^2*(((($C$19+$G$20)-$C1588)*($O$20/($O$19/2)))*$AZ$21)/3)*$D$1177))),IF('Silo Levels'!$L$28="Pumping",(($D$18*$D$1177)+((PI()*(($C$21/2)^2)*($G$20-$C1588))*$D$1177))+((($D$18+$H$18)/3)*$BG$21)+(((PI()*($C$21/2)^2*(($C$21/2)*$AZ$21))/3)*$D$1177),(($D$18*$D$1177)+((PI()*(($C$21/2)^2)*($G$20-$C1588))*$D$1177))+((($D$18+$H$18)/3)*$BG$21)-(((PI()*($C$21/2)^2*(($C$21/2)*$AZ$21))/3)*$D$1177)))</f>
        <v>42136.078037142608</v>
      </c>
      <c r="E1588" s="73">
        <v>40.9</v>
      </c>
      <c r="F1588" s="101">
        <f t="shared" si="194"/>
        <v>46561.068393276008</v>
      </c>
      <c r="G1588" s="66">
        <v>40.9</v>
      </c>
      <c r="H1588" s="102">
        <f>IF($G1588&gt;$G$20,IF('Silo Levels'!$L$29="Pumping",((PI()*((($C$19+$G$20)-$G1588)*($O$20/($O$19/2)))^2*((($O$20+$G$20)-$G1588))/3)*$H$1177)+(((PI()*((($C$19+$G$20)-$G1588)*($O$20/($O$19/2)))^2*(((($C$19+$G$20)-$G1588)*($O$20/($O$19/2)))*$AZ$22))/3)*$H$1177),(((PI()*((($C$19+$G$20)-$G1588)*($O$20/($O$19/2)))^2*((($O$20+$G$20)-$G1588)/3))*$H$1177)-((PI()*((($C$19+$G$20)-$G1588)*($O$20/($O$19/2)))^2*(((($C$19+$G$20)-$G1588)*($O$20/($O$19/2)))*$AZ$22)/3)*$H$1177))),IF('Silo Levels'!$L$29="Pumping",(($D$18*$H$1177)+((PI()*(($C$21/2)^2)*($G$20-$G1588))*$H$1177))+((($D$18+$H$18)/3)*$BG$22)+(((PI()*($C$21/2)^2*(($C$21/2)*$AZ$22))/3)*$H$1177),(($D$18*$H$1177)+((PI()*(($C$21/2)^2)*($G$20-$G1588))*$H$1177))+((($D$18+$H$18)/3)*$BG$22)-(((PI()*($C$21/2)^2*(($C$21/2)*$AZ$22))/3)*$H$1177)))</f>
        <v>42662.779012606894</v>
      </c>
      <c r="I1588" s="73">
        <v>40.9</v>
      </c>
      <c r="J1588" s="101">
        <f t="shared" si="195"/>
        <v>48125.135290207763</v>
      </c>
      <c r="K1588" s="66">
        <v>40.9</v>
      </c>
      <c r="L1588" s="102">
        <f>IF($K1588&gt;$G$20,IF('Silo Levels'!$L$30="Pumping",((PI()*((($C$19+$G$20)-$K1588)*($O$20/($O$19/2)))^2*((($O$20+$G$20)-$K1588))/3)*$L$1177)+(((PI()*((($C$19+$G$20)-$K1588)*($O$20/($O$19/2)))^2*(((($C$19+$G$20)-$K1588)*($O$20/($O$19/2)))*$AZ$23))/3)*$L$1177),(((PI()*((($C$19+$G$20)-$K1588)*($O$20/($O$19/2)))^2*((($O$20+$G$20)-$K1588)/3))*$L$1177)-((PI()*((($C$19+$G$20)-$K1588)*($O$20/($O$19/2)))^2*(((($C$19+$G$20)-$K1588)*($O$20/($O$19/2)))*$AZ$23)/3)*$L$1177))),IF('Silo Levels'!$L$30="Pumping",(($D$18*$L$1177)+((PI()*(($C$21/2)^2)*($G$20-$K1588))*$L$1177))+((($D$18+$H$18)/3)*$BG$23)+(((PI()*($C$21/2)^2*(($C$21/2)*$AZ$23))/3)*$L$1177),(($D$18*$L$1177)+((PI()*(($C$21/2)^2)*($G$20-$K1588))*$L$1177))+((($D$18+$H$18)/3)*$BG$23)-(((PI()*($C$21/2)^2*(($C$21/2)*$AZ$23))/3)*$L$1177)))</f>
        <v>44095.895620265524</v>
      </c>
      <c r="M1588" s="73"/>
      <c r="N1588" s="73"/>
      <c r="O1588" s="73"/>
      <c r="P1588" s="73"/>
      <c r="Q1588" s="73"/>
      <c r="R1588" s="73"/>
      <c r="S1588" s="73"/>
      <c r="T1588" s="73"/>
      <c r="U1588" s="73"/>
      <c r="V1588" s="73"/>
      <c r="W1588" s="73"/>
      <c r="X1588" s="73"/>
      <c r="Y1588" s="73"/>
      <c r="Z1588" s="73"/>
      <c r="AA1588" s="73"/>
      <c r="AB1588" s="73"/>
      <c r="AC1588" s="73"/>
      <c r="AD1588" s="73"/>
      <c r="AE1588" s="73"/>
      <c r="AF1588" s="73"/>
      <c r="AG1588" s="73"/>
      <c r="AH1588" s="73"/>
      <c r="AI1588" s="73"/>
      <c r="AJ1588" s="73"/>
    </row>
    <row r="1589" spans="1:36" x14ac:dyDescent="0.3">
      <c r="A1589">
        <v>41</v>
      </c>
      <c r="B1589" s="101">
        <f t="shared" si="193"/>
        <v>45599.882633309899</v>
      </c>
      <c r="C1589" s="66">
        <v>41</v>
      </c>
      <c r="D1589" s="102">
        <f>IF($C1589&gt;$G$20,IF('Silo Levels'!$L$28="Pumping",((PI()*((($C$19+$G$20)-$C1589)*($O$20/($O$19/2)))^2*((($O$20+$G$20)-$C1589))/3)*$D$1177)+(((PI()*((($C$19+$G$20)-$C1589)*($O$20/($O$19/2)))^2*(((($C$19+$G$20)-$C1589)*($O$20/($O$19/2)))*$AZ$21))/3)*$D$1177),(((PI()*((($C$19+$G$20)-$C1589)*($O$20/($O$19/2)))^2*((($O$20+$G$20)-$C1589)/3))*$D$1177)-((PI()*((($C$19+$G$20)-$C1589)*($O$20/($O$19/2)))^2*(((($C$19+$G$20)-$C1589)*($O$20/($O$19/2)))*$AZ$21)/3)*$D$1177))),IF('Silo Levels'!$L$28="Pumping",(($D$18*$D$1177)+((PI()*(($C$21/2)^2)*($G$20-$C1589))*$D$1177))+((($D$18+$H$18)/3)*$BG$21)+(((PI()*($C$21/2)^2*(($C$21/2)*$AZ$21))/3)*$D$1177),(($D$18*$D$1177)+((PI()*(($C$21/2)^2)*($G$20-$C1589))*$D$1177))+((($D$18+$H$18)/3)*$BG$21)-(((PI()*($C$21/2)^2*(($C$21/2)*$AZ$21))/3)*$D$1177)))</f>
        <v>41749.720282031762</v>
      </c>
      <c r="E1589" s="73">
        <v>41</v>
      </c>
      <c r="F1589" s="101">
        <f t="shared" si="194"/>
        <v>46169.881166226274</v>
      </c>
      <c r="G1589" s="66">
        <v>41</v>
      </c>
      <c r="H1589" s="102">
        <f>IF($G1589&gt;$G$20,IF('Silo Levels'!$L$29="Pumping",((PI()*((($C$19+$G$20)-$G1589)*($O$20/($O$19/2)))^2*((($O$20+$G$20)-$G1589))/3)*$H$1177)+(((PI()*((($C$19+$G$20)-$G1589)*($O$20/($O$19/2)))^2*(((($C$19+$G$20)-$G1589)*($O$20/($O$19/2)))*$AZ$22))/3)*$H$1177),(((PI()*((($C$19+$G$20)-$G1589)*($O$20/($O$19/2)))^2*((($O$20+$G$20)-$G1589)/3))*$H$1177)-((PI()*((($C$19+$G$20)-$G1589)*($O$20/($O$19/2)))^2*(((($C$19+$G$20)-$G1589)*($O$20/($O$19/2)))*$AZ$22)/3)*$H$1177))),IF('Silo Levels'!$L$29="Pumping",(($D$18*$H$1177)+((PI()*(($C$21/2)^2)*($G$20-$G1589))*$H$1177))+((($D$18+$H$18)/3)*$BG$22)+(((PI()*($C$21/2)^2*(($C$21/2)*$AZ$22))/3)*$H$1177),(($D$18*$H$1177)+((PI()*(($C$21/2)^2)*($G$20-$G1589))*$H$1177))+((($D$18+$H$18)/3)*$BG$22)-(((PI()*($C$21/2)^2*(($C$21/2)*$AZ$22))/3)*$H$1177)))</f>
        <v>42271.591785557161</v>
      </c>
      <c r="I1589" s="73">
        <v>41</v>
      </c>
      <c r="J1589" s="101">
        <f t="shared" si="195"/>
        <v>47720.807406952226</v>
      </c>
      <c r="K1589" s="66">
        <v>41</v>
      </c>
      <c r="L1589" s="102">
        <f>IF($K1589&gt;$G$20,IF('Silo Levels'!$L$30="Pumping",((PI()*((($C$19+$G$20)-$K1589)*($O$20/($O$19/2)))^2*((($O$20+$G$20)-$K1589))/3)*$L$1177)+(((PI()*((($C$19+$G$20)-$K1589)*($O$20/($O$19/2)))^2*(((($C$19+$G$20)-$K1589)*($O$20/($O$19/2)))*$AZ$23))/3)*$L$1177),(((PI()*((($C$19+$G$20)-$K1589)*($O$20/($O$19/2)))^2*((($O$20+$G$20)-$K1589)/3))*$L$1177)-((PI()*((($C$19+$G$20)-$K1589)*($O$20/($O$19/2)))^2*(((($C$19+$G$20)-$K1589)*($O$20/($O$19/2)))*$AZ$23)/3)*$L$1177))),IF('Silo Levels'!$L$30="Pumping",(($D$18*$L$1177)+((PI()*(($C$21/2)^2)*($G$20-$K1589))*$L$1177))+((($D$18+$H$18)/3)*$BG$23)+(((PI()*($C$21/2)^2*(($C$21/2)*$AZ$23))/3)*$L$1177),(($D$18*$L$1177)+((PI()*(($C$21/2)^2)*($G$20-$K1589))*$L$1177))+((($D$18+$H$18)/3)*$BG$23)-(((PI()*($C$21/2)^2*(($C$21/2)*$AZ$23))/3)*$L$1177)))</f>
        <v>43691.567737009987</v>
      </c>
      <c r="M1589" s="73"/>
      <c r="N1589" s="73"/>
      <c r="O1589" s="73"/>
      <c r="P1589" s="73"/>
      <c r="Q1589" s="73"/>
      <c r="R1589" s="73"/>
      <c r="S1589" s="73"/>
      <c r="T1589" s="73"/>
      <c r="U1589" s="73"/>
      <c r="V1589" s="73"/>
      <c r="W1589" s="73"/>
      <c r="X1589" s="73"/>
      <c r="Y1589" s="73"/>
      <c r="Z1589" s="73"/>
      <c r="AA1589" s="73"/>
      <c r="AB1589" s="73"/>
      <c r="AC1589" s="73"/>
      <c r="AD1589" s="73"/>
      <c r="AE1589" s="73"/>
      <c r="AF1589" s="73"/>
      <c r="AG1589" s="73"/>
      <c r="AH1589" s="73"/>
      <c r="AI1589" s="73"/>
      <c r="AJ1589" s="73"/>
    </row>
    <row r="1590" spans="1:36" x14ac:dyDescent="0.3">
      <c r="A1590">
        <v>41.1</v>
      </c>
      <c r="B1590" s="101">
        <f t="shared" si="193"/>
        <v>45213.524878199059</v>
      </c>
      <c r="C1590" s="66">
        <v>41.1</v>
      </c>
      <c r="D1590" s="102">
        <f>IF($C1590&gt;$G$20,IF('Silo Levels'!$L$28="Pumping",((PI()*((($C$19+$G$20)-$C1590)*($O$20/($O$19/2)))^2*((($O$20+$G$20)-$C1590))/3)*$D$1177)+(((PI()*((($C$19+$G$20)-$C1590)*($O$20/($O$19/2)))^2*(((($C$19+$G$20)-$C1590)*($O$20/($O$19/2)))*$AZ$21))/3)*$D$1177),(((PI()*((($C$19+$G$20)-$C1590)*($O$20/($O$19/2)))^2*((($O$20+$G$20)-$C1590)/3))*$D$1177)-((PI()*((($C$19+$G$20)-$C1590)*($O$20/($O$19/2)))^2*(((($C$19+$G$20)-$C1590)*($O$20/($O$19/2)))*$AZ$21)/3)*$D$1177))),IF('Silo Levels'!$L$28="Pumping",(($D$18*$D$1177)+((PI()*(($C$21/2)^2)*($G$20-$C1590))*$D$1177))+((($D$18+$H$18)/3)*$BG$21)+(((PI()*($C$21/2)^2*(($C$21/2)*$AZ$21))/3)*$D$1177),(($D$18*$D$1177)+((PI()*(($C$21/2)^2)*($G$20-$C1590))*$D$1177))+((($D$18+$H$18)/3)*$BG$21)-(((PI()*($C$21/2)^2*(($C$21/2)*$AZ$21))/3)*$D$1177)))</f>
        <v>41363.362526920922</v>
      </c>
      <c r="E1590" s="73">
        <v>41.1</v>
      </c>
      <c r="F1590" s="101">
        <f t="shared" si="194"/>
        <v>45778.693939176548</v>
      </c>
      <c r="G1590" s="66">
        <v>41.1</v>
      </c>
      <c r="H1590" s="102">
        <f>IF($G1590&gt;$G$20,IF('Silo Levels'!$L$29="Pumping",((PI()*((($C$19+$G$20)-$G1590)*($O$20/($O$19/2)))^2*((($O$20+$G$20)-$G1590))/3)*$H$1177)+(((PI()*((($C$19+$G$20)-$G1590)*($O$20/($O$19/2)))^2*(((($C$19+$G$20)-$G1590)*($O$20/($O$19/2)))*$AZ$22))/3)*$H$1177),(((PI()*((($C$19+$G$20)-$G1590)*($O$20/($O$19/2)))^2*((($O$20+$G$20)-$G1590)/3))*$H$1177)-((PI()*((($C$19+$G$20)-$G1590)*($O$20/($O$19/2)))^2*(((($C$19+$G$20)-$G1590)*($O$20/($O$19/2)))*$AZ$22)/3)*$H$1177))),IF('Silo Levels'!$L$29="Pumping",(($D$18*$H$1177)+((PI()*(($C$21/2)^2)*($G$20-$G1590))*$H$1177))+((($D$18+$H$18)/3)*$BG$22)+(((PI()*($C$21/2)^2*(($C$21/2)*$AZ$22))/3)*$H$1177),(($D$18*$H$1177)+((PI()*(($C$21/2)^2)*($G$20-$G1590))*$H$1177))+((($D$18+$H$18)/3)*$BG$22)-(((PI()*($C$21/2)^2*(($C$21/2)*$AZ$22))/3)*$H$1177)))</f>
        <v>41880.404558507435</v>
      </c>
      <c r="I1590" s="73">
        <v>41.1</v>
      </c>
      <c r="J1590" s="101">
        <f t="shared" si="195"/>
        <v>47316.479523696697</v>
      </c>
      <c r="K1590" s="66">
        <v>41.1</v>
      </c>
      <c r="L1590" s="102">
        <f>IF($K1590&gt;$G$20,IF('Silo Levels'!$L$30="Pumping",((PI()*((($C$19+$G$20)-$K1590)*($O$20/($O$19/2)))^2*((($O$20+$G$20)-$K1590))/3)*$L$1177)+(((PI()*((($C$19+$G$20)-$K1590)*($O$20/($O$19/2)))^2*(((($C$19+$G$20)-$K1590)*($O$20/($O$19/2)))*$AZ$23))/3)*$L$1177),(((PI()*((($C$19+$G$20)-$K1590)*($O$20/($O$19/2)))^2*((($O$20+$G$20)-$K1590)/3))*$L$1177)-((PI()*((($C$19+$G$20)-$K1590)*($O$20/($O$19/2)))^2*(((($C$19+$G$20)-$K1590)*($O$20/($O$19/2)))*$AZ$23)/3)*$L$1177))),IF('Silo Levels'!$L$30="Pumping",(($D$18*$L$1177)+((PI()*(($C$21/2)^2)*($G$20-$K1590))*$L$1177))+((($D$18+$H$18)/3)*$BG$23)+(((PI()*($C$21/2)^2*(($C$21/2)*$AZ$23))/3)*$L$1177),(($D$18*$L$1177)+((PI()*(($C$21/2)^2)*($G$20-$K1590))*$L$1177))+((($D$18+$H$18)/3)*$BG$23)-(((PI()*($C$21/2)^2*(($C$21/2)*$AZ$23))/3)*$L$1177)))</f>
        <v>43287.239853754458</v>
      </c>
      <c r="M1590" s="73"/>
      <c r="N1590" s="73"/>
      <c r="O1590" s="73"/>
      <c r="P1590" s="73"/>
      <c r="Q1590" s="73"/>
      <c r="R1590" s="73"/>
      <c r="S1590" s="73"/>
      <c r="T1590" s="73"/>
      <c r="U1590" s="73"/>
      <c r="V1590" s="73"/>
      <c r="W1590" s="73"/>
      <c r="X1590" s="73"/>
      <c r="Y1590" s="73"/>
      <c r="Z1590" s="73"/>
      <c r="AA1590" s="73"/>
      <c r="AB1590" s="73"/>
      <c r="AC1590" s="73"/>
      <c r="AD1590" s="73"/>
      <c r="AE1590" s="73"/>
      <c r="AF1590" s="73"/>
      <c r="AG1590" s="73"/>
      <c r="AH1590" s="73"/>
      <c r="AI1590" s="73"/>
      <c r="AJ1590" s="73"/>
    </row>
    <row r="1591" spans="1:36" x14ac:dyDescent="0.3">
      <c r="A1591">
        <v>41.2</v>
      </c>
      <c r="B1591" s="101">
        <f t="shared" si="193"/>
        <v>44827.167123088213</v>
      </c>
      <c r="C1591" s="66">
        <v>41.2</v>
      </c>
      <c r="D1591" s="102">
        <f>IF($C1591&gt;$G$20,IF('Silo Levels'!$L$28="Pumping",((PI()*((($C$19+$G$20)-$C1591)*($O$20/($O$19/2)))^2*((($O$20+$G$20)-$C1591))/3)*$D$1177)+(((PI()*((($C$19+$G$20)-$C1591)*($O$20/($O$19/2)))^2*(((($C$19+$G$20)-$C1591)*($O$20/($O$19/2)))*$AZ$21))/3)*$D$1177),(((PI()*((($C$19+$G$20)-$C1591)*($O$20/($O$19/2)))^2*((($O$20+$G$20)-$C1591)/3))*$D$1177)-((PI()*((($C$19+$G$20)-$C1591)*($O$20/($O$19/2)))^2*(((($C$19+$G$20)-$C1591)*($O$20/($O$19/2)))*$AZ$21)/3)*$D$1177))),IF('Silo Levels'!$L$28="Pumping",(($D$18*$D$1177)+((PI()*(($C$21/2)^2)*($G$20-$C1591))*$D$1177))+((($D$18+$H$18)/3)*$BG$21)+(((PI()*($C$21/2)^2*(($C$21/2)*$AZ$21))/3)*$D$1177),(($D$18*$D$1177)+((PI()*(($C$21/2)^2)*($G$20-$C1591))*$D$1177))+((($D$18+$H$18)/3)*$BG$21)-(((PI()*($C$21/2)^2*(($C$21/2)*$AZ$21))/3)*$D$1177)))</f>
        <v>40977.004771810076</v>
      </c>
      <c r="E1591" s="73">
        <v>41.2</v>
      </c>
      <c r="F1591" s="101">
        <f t="shared" si="194"/>
        <v>45387.506712126815</v>
      </c>
      <c r="G1591" s="66">
        <v>41.2</v>
      </c>
      <c r="H1591" s="102">
        <f>IF($G1591&gt;$G$20,IF('Silo Levels'!$L$29="Pumping",((PI()*((($C$19+$G$20)-$G1591)*($O$20/($O$19/2)))^2*((($O$20+$G$20)-$G1591))/3)*$H$1177)+(((PI()*((($C$19+$G$20)-$G1591)*($O$20/($O$19/2)))^2*(((($C$19+$G$20)-$G1591)*($O$20/($O$19/2)))*$AZ$22))/3)*$H$1177),(((PI()*((($C$19+$G$20)-$G1591)*($O$20/($O$19/2)))^2*((($O$20+$G$20)-$G1591)/3))*$H$1177)-((PI()*((($C$19+$G$20)-$G1591)*($O$20/($O$19/2)))^2*(((($C$19+$G$20)-$G1591)*($O$20/($O$19/2)))*$AZ$22)/3)*$H$1177))),IF('Silo Levels'!$L$29="Pumping",(($D$18*$H$1177)+((PI()*(($C$21/2)^2)*($G$20-$G1591))*$H$1177))+((($D$18+$H$18)/3)*$BG$22)+(((PI()*($C$21/2)^2*(($C$21/2)*$AZ$22))/3)*$H$1177),(($D$18*$H$1177)+((PI()*(($C$21/2)^2)*($G$20-$G1591))*$H$1177))+((($D$18+$H$18)/3)*$BG$22)-(((PI()*($C$21/2)^2*(($C$21/2)*$AZ$22))/3)*$H$1177)))</f>
        <v>41489.217331457701</v>
      </c>
      <c r="I1591" s="73">
        <v>41.2</v>
      </c>
      <c r="J1591" s="101">
        <f t="shared" si="195"/>
        <v>46912.15164044116</v>
      </c>
      <c r="K1591" s="66">
        <v>41.2</v>
      </c>
      <c r="L1591" s="102">
        <f>IF($K1591&gt;$G$20,IF('Silo Levels'!$L$30="Pumping",((PI()*((($C$19+$G$20)-$K1591)*($O$20/($O$19/2)))^2*((($O$20+$G$20)-$K1591))/3)*$L$1177)+(((PI()*((($C$19+$G$20)-$K1591)*($O$20/($O$19/2)))^2*(((($C$19+$G$20)-$K1591)*($O$20/($O$19/2)))*$AZ$23))/3)*$L$1177),(((PI()*((($C$19+$G$20)-$K1591)*($O$20/($O$19/2)))^2*((($O$20+$G$20)-$K1591)/3))*$L$1177)-((PI()*((($C$19+$G$20)-$K1591)*($O$20/($O$19/2)))^2*(((($C$19+$G$20)-$K1591)*($O$20/($O$19/2)))*$AZ$23)/3)*$L$1177))),IF('Silo Levels'!$L$30="Pumping",(($D$18*$L$1177)+((PI()*(($C$21/2)^2)*($G$20-$K1591))*$L$1177))+((($D$18+$H$18)/3)*$BG$23)+(((PI()*($C$21/2)^2*(($C$21/2)*$AZ$23))/3)*$L$1177),(($D$18*$L$1177)+((PI()*(($C$21/2)^2)*($G$20-$K1591))*$L$1177))+((($D$18+$H$18)/3)*$BG$23)-(((PI()*($C$21/2)^2*(($C$21/2)*$AZ$23))/3)*$L$1177)))</f>
        <v>42882.911970498921</v>
      </c>
      <c r="M1591" s="73"/>
      <c r="N1591" s="73"/>
      <c r="O1591" s="73"/>
      <c r="P1591" s="73"/>
      <c r="Q1591" s="73"/>
      <c r="R1591" s="73"/>
      <c r="S1591" s="73"/>
      <c r="T1591" s="73"/>
      <c r="U1591" s="73"/>
      <c r="V1591" s="73"/>
      <c r="W1591" s="73"/>
      <c r="X1591" s="73"/>
      <c r="Y1591" s="73"/>
      <c r="Z1591" s="73"/>
      <c r="AA1591" s="73"/>
      <c r="AB1591" s="73"/>
      <c r="AC1591" s="73"/>
      <c r="AD1591" s="73"/>
      <c r="AE1591" s="73"/>
      <c r="AF1591" s="73"/>
      <c r="AG1591" s="73"/>
      <c r="AH1591" s="73"/>
      <c r="AI1591" s="73"/>
      <c r="AJ1591" s="73"/>
    </row>
    <row r="1592" spans="1:36" x14ac:dyDescent="0.3">
      <c r="A1592">
        <v>41.3</v>
      </c>
      <c r="B1592" s="101">
        <f t="shared" si="193"/>
        <v>44440.809367977403</v>
      </c>
      <c r="C1592" s="66">
        <v>41.3</v>
      </c>
      <c r="D1592" s="102">
        <f>IF($C1592&gt;$G$20,IF('Silo Levels'!$L$28="Pumping",((PI()*((($C$19+$G$20)-$C1592)*($O$20/($O$19/2)))^2*((($O$20+$G$20)-$C1592))/3)*$D$1177)+(((PI()*((($C$19+$G$20)-$C1592)*($O$20/($O$19/2)))^2*(((($C$19+$G$20)-$C1592)*($O$20/($O$19/2)))*$AZ$21))/3)*$D$1177),(((PI()*((($C$19+$G$20)-$C1592)*($O$20/($O$19/2)))^2*((($O$20+$G$20)-$C1592)/3))*$D$1177)-((PI()*((($C$19+$G$20)-$C1592)*($O$20/($O$19/2)))^2*(((($C$19+$G$20)-$C1592)*($O$20/($O$19/2)))*$AZ$21)/3)*$D$1177))),IF('Silo Levels'!$L$28="Pumping",(($D$18*$D$1177)+((PI()*(($C$21/2)^2)*($G$20-$C1592))*$D$1177))+((($D$18+$H$18)/3)*$BG$21)+(((PI()*($C$21/2)^2*(($C$21/2)*$AZ$21))/3)*$D$1177),(($D$18*$D$1177)+((PI()*(($C$21/2)^2)*($G$20-$C1592))*$D$1177))+((($D$18+$H$18)/3)*$BG$21)-(((PI()*($C$21/2)^2*(($C$21/2)*$AZ$21))/3)*$D$1177)))</f>
        <v>40590.647016699266</v>
      </c>
      <c r="E1592" s="73">
        <v>41.3</v>
      </c>
      <c r="F1592" s="101">
        <f t="shared" si="194"/>
        <v>44996.319485077118</v>
      </c>
      <c r="G1592" s="66">
        <v>41.3</v>
      </c>
      <c r="H1592" s="102">
        <f>IF($G1592&gt;$G$20,IF('Silo Levels'!$L$29="Pumping",((PI()*((($C$19+$G$20)-$G1592)*($O$20/($O$19/2)))^2*((($O$20+$G$20)-$G1592))/3)*$H$1177)+(((PI()*((($C$19+$G$20)-$G1592)*($O$20/($O$19/2)))^2*(((($C$19+$G$20)-$G1592)*($O$20/($O$19/2)))*$AZ$22))/3)*$H$1177),(((PI()*((($C$19+$G$20)-$G1592)*($O$20/($O$19/2)))^2*((($O$20+$G$20)-$G1592)/3))*$H$1177)-((PI()*((($C$19+$G$20)-$G1592)*($O$20/($O$19/2)))^2*(((($C$19+$G$20)-$G1592)*($O$20/($O$19/2)))*$AZ$22)/3)*$H$1177))),IF('Silo Levels'!$L$29="Pumping",(($D$18*$H$1177)+((PI()*(($C$21/2)^2)*($G$20-$G1592))*$H$1177))+((($D$18+$H$18)/3)*$BG$22)+(((PI()*($C$21/2)^2*(($C$21/2)*$AZ$22))/3)*$H$1177),(($D$18*$H$1177)+((PI()*(($C$21/2)^2)*($G$20-$G1592))*$H$1177))+((($D$18+$H$18)/3)*$BG$22)-(((PI()*($C$21/2)^2*(($C$21/2)*$AZ$22))/3)*$H$1177)))</f>
        <v>41098.030104408004</v>
      </c>
      <c r="I1592" s="73">
        <v>41.3</v>
      </c>
      <c r="J1592" s="101">
        <f t="shared" si="195"/>
        <v>46507.823757185659</v>
      </c>
      <c r="K1592" s="66">
        <v>41.3</v>
      </c>
      <c r="L1592" s="102">
        <f>IF($K1592&gt;$G$20,IF('Silo Levels'!$L$30="Pumping",((PI()*((($C$19+$G$20)-$K1592)*($O$20/($O$19/2)))^2*((($O$20+$G$20)-$K1592))/3)*$L$1177)+(((PI()*((($C$19+$G$20)-$K1592)*($O$20/($O$19/2)))^2*(((($C$19+$G$20)-$K1592)*($O$20/($O$19/2)))*$AZ$23))/3)*$L$1177),(((PI()*((($C$19+$G$20)-$K1592)*($O$20/($O$19/2)))^2*((($O$20+$G$20)-$K1592)/3))*$L$1177)-((PI()*((($C$19+$G$20)-$K1592)*($O$20/($O$19/2)))^2*(((($C$19+$G$20)-$K1592)*($O$20/($O$19/2)))*$AZ$23)/3)*$L$1177))),IF('Silo Levels'!$L$30="Pumping",(($D$18*$L$1177)+((PI()*(($C$21/2)^2)*($G$20-$K1592))*$L$1177))+((($D$18+$H$18)/3)*$BG$23)+(((PI()*($C$21/2)^2*(($C$21/2)*$AZ$23))/3)*$L$1177),(($D$18*$L$1177)+((PI()*(($C$21/2)^2)*($G$20-$K1592))*$L$1177))+((($D$18+$H$18)/3)*$BG$23)-(((PI()*($C$21/2)^2*(($C$21/2)*$AZ$23))/3)*$L$1177)))</f>
        <v>42478.58408724342</v>
      </c>
      <c r="M1592" s="73"/>
      <c r="N1592" s="73"/>
      <c r="O1592" s="73"/>
      <c r="P1592" s="73"/>
      <c r="Q1592" s="73"/>
      <c r="R1592" s="73"/>
      <c r="S1592" s="73"/>
      <c r="T1592" s="73"/>
      <c r="U1592" s="73"/>
      <c r="V1592" s="73"/>
      <c r="W1592" s="73"/>
      <c r="X1592" s="73"/>
      <c r="Y1592" s="73"/>
      <c r="Z1592" s="73"/>
      <c r="AA1592" s="73"/>
      <c r="AB1592" s="73"/>
      <c r="AC1592" s="73"/>
      <c r="AD1592" s="73"/>
      <c r="AE1592" s="73"/>
      <c r="AF1592" s="73"/>
      <c r="AG1592" s="73"/>
      <c r="AH1592" s="73"/>
      <c r="AI1592" s="73"/>
      <c r="AJ1592" s="73"/>
    </row>
    <row r="1593" spans="1:36" x14ac:dyDescent="0.3">
      <c r="A1593">
        <v>41.4</v>
      </c>
      <c r="B1593" s="101">
        <f t="shared" si="193"/>
        <v>44054.451612866556</v>
      </c>
      <c r="C1593" s="66">
        <v>41.4</v>
      </c>
      <c r="D1593" s="102">
        <f>IF($C1593&gt;$G$20,IF('Silo Levels'!$L$28="Pumping",((PI()*((($C$19+$G$20)-$C1593)*($O$20/($O$19/2)))^2*((($O$20+$G$20)-$C1593))/3)*$D$1177)+(((PI()*((($C$19+$G$20)-$C1593)*($O$20/($O$19/2)))^2*(((($C$19+$G$20)-$C1593)*($O$20/($O$19/2)))*$AZ$21))/3)*$D$1177),(((PI()*((($C$19+$G$20)-$C1593)*($O$20/($O$19/2)))^2*((($O$20+$G$20)-$C1593)/3))*$D$1177)-((PI()*((($C$19+$G$20)-$C1593)*($O$20/($O$19/2)))^2*(((($C$19+$G$20)-$C1593)*($O$20/($O$19/2)))*$AZ$21)/3)*$D$1177))),IF('Silo Levels'!$L$28="Pumping",(($D$18*$D$1177)+((PI()*(($C$21/2)^2)*($G$20-$C1593))*$D$1177))+((($D$18+$H$18)/3)*$BG$21)+(((PI()*($C$21/2)^2*(($C$21/2)*$AZ$21))/3)*$D$1177),(($D$18*$D$1177)+((PI()*(($C$21/2)^2)*($G$20-$C1593))*$D$1177))+((($D$18+$H$18)/3)*$BG$21)-(((PI()*($C$21/2)^2*(($C$21/2)*$AZ$21))/3)*$D$1177)))</f>
        <v>40204.289261588419</v>
      </c>
      <c r="E1593" s="73">
        <v>41.4</v>
      </c>
      <c r="F1593" s="101">
        <f t="shared" si="194"/>
        <v>44605.132258027385</v>
      </c>
      <c r="G1593" s="66">
        <v>41.4</v>
      </c>
      <c r="H1593" s="102">
        <f>IF($G1593&gt;$G$20,IF('Silo Levels'!$L$29="Pumping",((PI()*((($C$19+$G$20)-$G1593)*($O$20/($O$19/2)))^2*((($O$20+$G$20)-$G1593))/3)*$H$1177)+(((PI()*((($C$19+$G$20)-$G1593)*($O$20/($O$19/2)))^2*(((($C$19+$G$20)-$G1593)*($O$20/($O$19/2)))*$AZ$22))/3)*$H$1177),(((PI()*((($C$19+$G$20)-$G1593)*($O$20/($O$19/2)))^2*((($O$20+$G$20)-$G1593)/3))*$H$1177)-((PI()*((($C$19+$G$20)-$G1593)*($O$20/($O$19/2)))^2*(((($C$19+$G$20)-$G1593)*($O$20/($O$19/2)))*$AZ$22)/3)*$H$1177))),IF('Silo Levels'!$L$29="Pumping",(($D$18*$H$1177)+((PI()*(($C$21/2)^2)*($G$20-$G1593))*$H$1177))+((($D$18+$H$18)/3)*$BG$22)+(((PI()*($C$21/2)^2*(($C$21/2)*$AZ$22))/3)*$H$1177),(($D$18*$H$1177)+((PI()*(($C$21/2)^2)*($G$20-$G1593))*$H$1177))+((($D$18+$H$18)/3)*$BG$22)-(((PI()*($C$21/2)^2*(($C$21/2)*$AZ$22))/3)*$H$1177)))</f>
        <v>40706.842877358271</v>
      </c>
      <c r="I1593" s="73">
        <v>41.4</v>
      </c>
      <c r="J1593" s="101">
        <f t="shared" si="195"/>
        <v>46103.495873930122</v>
      </c>
      <c r="K1593" s="66">
        <v>41.4</v>
      </c>
      <c r="L1593" s="102">
        <f>IF($K1593&gt;$G$20,IF('Silo Levels'!$L$30="Pumping",((PI()*((($C$19+$G$20)-$K1593)*($O$20/($O$19/2)))^2*((($O$20+$G$20)-$K1593))/3)*$L$1177)+(((PI()*((($C$19+$G$20)-$K1593)*($O$20/($O$19/2)))^2*(((($C$19+$G$20)-$K1593)*($O$20/($O$19/2)))*$AZ$23))/3)*$L$1177),(((PI()*((($C$19+$G$20)-$K1593)*($O$20/($O$19/2)))^2*((($O$20+$G$20)-$K1593)/3))*$L$1177)-((PI()*((($C$19+$G$20)-$K1593)*($O$20/($O$19/2)))^2*(((($C$19+$G$20)-$K1593)*($O$20/($O$19/2)))*$AZ$23)/3)*$L$1177))),IF('Silo Levels'!$L$30="Pumping",(($D$18*$L$1177)+((PI()*(($C$21/2)^2)*($G$20-$K1593))*$L$1177))+((($D$18+$H$18)/3)*$BG$23)+(((PI()*($C$21/2)^2*(($C$21/2)*$AZ$23))/3)*$L$1177),(($D$18*$L$1177)+((PI()*(($C$21/2)^2)*($G$20-$K1593))*$L$1177))+((($D$18+$H$18)/3)*$BG$23)-(((PI()*($C$21/2)^2*(($C$21/2)*$AZ$23))/3)*$L$1177)))</f>
        <v>42074.256203987883</v>
      </c>
      <c r="M1593" s="73"/>
      <c r="N1593" s="73"/>
      <c r="O1593" s="73"/>
      <c r="P1593" s="73"/>
      <c r="Q1593" s="73"/>
      <c r="R1593" s="73"/>
      <c r="S1593" s="73"/>
      <c r="T1593" s="73"/>
      <c r="U1593" s="73"/>
      <c r="V1593" s="73"/>
      <c r="W1593" s="73"/>
      <c r="X1593" s="73"/>
      <c r="Y1593" s="73"/>
      <c r="Z1593" s="73"/>
      <c r="AA1593" s="73"/>
      <c r="AB1593" s="73"/>
      <c r="AC1593" s="73"/>
      <c r="AD1593" s="73"/>
      <c r="AE1593" s="73"/>
      <c r="AF1593" s="73"/>
      <c r="AG1593" s="73"/>
      <c r="AH1593" s="73"/>
      <c r="AI1593" s="73"/>
      <c r="AJ1593" s="73"/>
    </row>
    <row r="1594" spans="1:36" x14ac:dyDescent="0.3">
      <c r="A1594">
        <v>41.5</v>
      </c>
      <c r="B1594" s="101">
        <f t="shared" si="193"/>
        <v>43668.093857755717</v>
      </c>
      <c r="C1594" s="66">
        <v>41.5</v>
      </c>
      <c r="D1594" s="102">
        <f>IF($C1594&gt;$G$20,IF('Silo Levels'!$L$28="Pumping",((PI()*((($C$19+$G$20)-$C1594)*($O$20/($O$19/2)))^2*((($O$20+$G$20)-$C1594))/3)*$D$1177)+(((PI()*((($C$19+$G$20)-$C1594)*($O$20/($O$19/2)))^2*(((($C$19+$G$20)-$C1594)*($O$20/($O$19/2)))*$AZ$21))/3)*$D$1177),(((PI()*((($C$19+$G$20)-$C1594)*($O$20/($O$19/2)))^2*((($O$20+$G$20)-$C1594)/3))*$D$1177)-((PI()*((($C$19+$G$20)-$C1594)*($O$20/($O$19/2)))^2*(((($C$19+$G$20)-$C1594)*($O$20/($O$19/2)))*$AZ$21)/3)*$D$1177))),IF('Silo Levels'!$L$28="Pumping",(($D$18*$D$1177)+((PI()*(($C$21/2)^2)*($G$20-$C1594))*$D$1177))+((($D$18+$H$18)/3)*$BG$21)+(((PI()*($C$21/2)^2*(($C$21/2)*$AZ$21))/3)*$D$1177),(($D$18*$D$1177)+((PI()*(($C$21/2)^2)*($G$20-$C1594))*$D$1177))+((($D$18+$H$18)/3)*$BG$21)-(((PI()*($C$21/2)^2*(($C$21/2)*$AZ$21))/3)*$D$1177)))</f>
        <v>39817.93150647758</v>
      </c>
      <c r="E1594" s="73">
        <v>41.5</v>
      </c>
      <c r="F1594" s="101">
        <f t="shared" si="194"/>
        <v>44213.945030977658</v>
      </c>
      <c r="G1594" s="66">
        <v>41.5</v>
      </c>
      <c r="H1594" s="102">
        <f>IF($G1594&gt;$G$20,IF('Silo Levels'!$L$29="Pumping",((PI()*((($C$19+$G$20)-$G1594)*($O$20/($O$19/2)))^2*((($O$20+$G$20)-$G1594))/3)*$H$1177)+(((PI()*((($C$19+$G$20)-$G1594)*($O$20/($O$19/2)))^2*(((($C$19+$G$20)-$G1594)*($O$20/($O$19/2)))*$AZ$22))/3)*$H$1177),(((PI()*((($C$19+$G$20)-$G1594)*($O$20/($O$19/2)))^2*((($O$20+$G$20)-$G1594)/3))*$H$1177)-((PI()*((($C$19+$G$20)-$G1594)*($O$20/($O$19/2)))^2*(((($C$19+$G$20)-$G1594)*($O$20/($O$19/2)))*$AZ$22)/3)*$H$1177))),IF('Silo Levels'!$L$29="Pumping",(($D$18*$H$1177)+((PI()*(($C$21/2)^2)*($G$20-$G1594))*$H$1177))+((($D$18+$H$18)/3)*$BG$22)+(((PI()*($C$21/2)^2*(($C$21/2)*$AZ$22))/3)*$H$1177),(($D$18*$H$1177)+((PI()*(($C$21/2)^2)*($G$20-$G1594))*$H$1177))+((($D$18+$H$18)/3)*$BG$22)-(((PI()*($C$21/2)^2*(($C$21/2)*$AZ$22))/3)*$H$1177)))</f>
        <v>40315.655650308545</v>
      </c>
      <c r="I1594" s="73">
        <v>41.5</v>
      </c>
      <c r="J1594" s="101">
        <f t="shared" si="195"/>
        <v>45699.167990674592</v>
      </c>
      <c r="K1594" s="66">
        <v>41.5</v>
      </c>
      <c r="L1594" s="102">
        <f>IF($K1594&gt;$G$20,IF('Silo Levels'!$L$30="Pumping",((PI()*((($C$19+$G$20)-$K1594)*($O$20/($O$19/2)))^2*((($O$20+$G$20)-$K1594))/3)*$L$1177)+(((PI()*((($C$19+$G$20)-$K1594)*($O$20/($O$19/2)))^2*(((($C$19+$G$20)-$K1594)*($O$20/($O$19/2)))*$AZ$23))/3)*$L$1177),(((PI()*((($C$19+$G$20)-$K1594)*($O$20/($O$19/2)))^2*((($O$20+$G$20)-$K1594)/3))*$L$1177)-((PI()*((($C$19+$G$20)-$K1594)*($O$20/($O$19/2)))^2*(((($C$19+$G$20)-$K1594)*($O$20/($O$19/2)))*$AZ$23)/3)*$L$1177))),IF('Silo Levels'!$L$30="Pumping",(($D$18*$L$1177)+((PI()*(($C$21/2)^2)*($G$20-$K1594))*$L$1177))+((($D$18+$H$18)/3)*$BG$23)+(((PI()*($C$21/2)^2*(($C$21/2)*$AZ$23))/3)*$L$1177),(($D$18*$L$1177)+((PI()*(($C$21/2)^2)*($G$20-$K1594))*$L$1177))+((($D$18+$H$18)/3)*$BG$23)-(((PI()*($C$21/2)^2*(($C$21/2)*$AZ$23))/3)*$L$1177)))</f>
        <v>41669.928320732353</v>
      </c>
      <c r="M1594" s="73"/>
      <c r="N1594" s="73"/>
      <c r="O1594" s="73"/>
      <c r="P1594" s="73"/>
      <c r="Q1594" s="73"/>
      <c r="R1594" s="73"/>
      <c r="S1594" s="73"/>
      <c r="T1594" s="73"/>
      <c r="U1594" s="73"/>
      <c r="V1594" s="73"/>
      <c r="W1594" s="73"/>
      <c r="X1594" s="73"/>
      <c r="Y1594" s="73"/>
      <c r="Z1594" s="73"/>
      <c r="AA1594" s="73"/>
      <c r="AB1594" s="73"/>
      <c r="AC1594" s="73"/>
      <c r="AD1594" s="73"/>
      <c r="AE1594" s="73"/>
      <c r="AF1594" s="73"/>
      <c r="AG1594" s="73"/>
      <c r="AH1594" s="73"/>
      <c r="AI1594" s="73"/>
      <c r="AJ1594" s="73"/>
    </row>
    <row r="1595" spans="1:36" x14ac:dyDescent="0.3">
      <c r="A1595">
        <v>41.6</v>
      </c>
      <c r="B1595" s="101">
        <f t="shared" si="193"/>
        <v>43281.736102644871</v>
      </c>
      <c r="C1595" s="66">
        <v>41.6</v>
      </c>
      <c r="D1595" s="102">
        <f>IF($C1595&gt;$G$20,IF('Silo Levels'!$L$28="Pumping",((PI()*((($C$19+$G$20)-$C1595)*($O$20/($O$19/2)))^2*((($O$20+$G$20)-$C1595))/3)*$D$1177)+(((PI()*((($C$19+$G$20)-$C1595)*($O$20/($O$19/2)))^2*(((($C$19+$G$20)-$C1595)*($O$20/($O$19/2)))*$AZ$21))/3)*$D$1177),(((PI()*((($C$19+$G$20)-$C1595)*($O$20/($O$19/2)))^2*((($O$20+$G$20)-$C1595)/3))*$D$1177)-((PI()*((($C$19+$G$20)-$C1595)*($O$20/($O$19/2)))^2*(((($C$19+$G$20)-$C1595)*($O$20/($O$19/2)))*$AZ$21)/3)*$D$1177))),IF('Silo Levels'!$L$28="Pumping",(($D$18*$D$1177)+((PI()*(($C$21/2)^2)*($G$20-$C1595))*$D$1177))+((($D$18+$H$18)/3)*$BG$21)+(((PI()*($C$21/2)^2*(($C$21/2)*$AZ$21))/3)*$D$1177),(($D$18*$D$1177)+((PI()*(($C$21/2)^2)*($G$20-$C1595))*$D$1177))+((($D$18+$H$18)/3)*$BG$21)-(((PI()*($C$21/2)^2*(($C$21/2)*$AZ$21))/3)*$D$1177)))</f>
        <v>39431.573751366734</v>
      </c>
      <c r="E1595" s="73">
        <v>41.6</v>
      </c>
      <c r="F1595" s="101">
        <f t="shared" si="194"/>
        <v>43822.757803927932</v>
      </c>
      <c r="G1595" s="66">
        <v>41.6</v>
      </c>
      <c r="H1595" s="102">
        <f>IF($G1595&gt;$G$20,IF('Silo Levels'!$L$29="Pumping",((PI()*((($C$19+$G$20)-$G1595)*($O$20/($O$19/2)))^2*((($O$20+$G$20)-$G1595))/3)*$H$1177)+(((PI()*((($C$19+$G$20)-$G1595)*($O$20/($O$19/2)))^2*(((($C$19+$G$20)-$G1595)*($O$20/($O$19/2)))*$AZ$22))/3)*$H$1177),(((PI()*((($C$19+$G$20)-$G1595)*($O$20/($O$19/2)))^2*((($O$20+$G$20)-$G1595)/3))*$H$1177)-((PI()*((($C$19+$G$20)-$G1595)*($O$20/($O$19/2)))^2*(((($C$19+$G$20)-$G1595)*($O$20/($O$19/2)))*$AZ$22)/3)*$H$1177))),IF('Silo Levels'!$L$29="Pumping",(($D$18*$H$1177)+((PI()*(($C$21/2)^2)*($G$20-$G1595))*$H$1177))+((($D$18+$H$18)/3)*$BG$22)+(((PI()*($C$21/2)^2*(($C$21/2)*$AZ$22))/3)*$H$1177),(($D$18*$H$1177)+((PI()*(($C$21/2)^2)*($G$20-$G1595))*$H$1177))+((($D$18+$H$18)/3)*$BG$22)-(((PI()*($C$21/2)^2*(($C$21/2)*$AZ$22))/3)*$H$1177)))</f>
        <v>39924.468423258819</v>
      </c>
      <c r="I1595" s="73">
        <v>41.6</v>
      </c>
      <c r="J1595" s="101">
        <f t="shared" si="195"/>
        <v>45294.840107419055</v>
      </c>
      <c r="K1595" s="66">
        <v>41.6</v>
      </c>
      <c r="L1595" s="102">
        <f>IF($K1595&gt;$G$20,IF('Silo Levels'!$L$30="Pumping",((PI()*((($C$19+$G$20)-$K1595)*($O$20/($O$19/2)))^2*((($O$20+$G$20)-$K1595))/3)*$L$1177)+(((PI()*((($C$19+$G$20)-$K1595)*($O$20/($O$19/2)))^2*(((($C$19+$G$20)-$K1595)*($O$20/($O$19/2)))*$AZ$23))/3)*$L$1177),(((PI()*((($C$19+$G$20)-$K1595)*($O$20/($O$19/2)))^2*((($O$20+$G$20)-$K1595)/3))*$L$1177)-((PI()*((($C$19+$G$20)-$K1595)*($O$20/($O$19/2)))^2*(((($C$19+$G$20)-$K1595)*($O$20/($O$19/2)))*$AZ$23)/3)*$L$1177))),IF('Silo Levels'!$L$30="Pumping",(($D$18*$L$1177)+((PI()*(($C$21/2)^2)*($G$20-$K1595))*$L$1177))+((($D$18+$H$18)/3)*$BG$23)+(((PI()*($C$21/2)^2*(($C$21/2)*$AZ$23))/3)*$L$1177),(($D$18*$L$1177)+((PI()*(($C$21/2)^2)*($G$20-$K1595))*$L$1177))+((($D$18+$H$18)/3)*$BG$23)-(((PI()*($C$21/2)^2*(($C$21/2)*$AZ$23))/3)*$L$1177)))</f>
        <v>41265.600437476816</v>
      </c>
      <c r="M1595" s="73"/>
      <c r="N1595" s="73"/>
      <c r="O1595" s="73"/>
      <c r="P1595" s="73"/>
      <c r="Q1595" s="73"/>
      <c r="R1595" s="73"/>
      <c r="S1595" s="73"/>
      <c r="T1595" s="73"/>
      <c r="U1595" s="73"/>
      <c r="V1595" s="73"/>
      <c r="W1595" s="73"/>
      <c r="X1595" s="73"/>
      <c r="Y1595" s="73"/>
      <c r="Z1595" s="73"/>
      <c r="AA1595" s="73"/>
      <c r="AB1595" s="73"/>
      <c r="AC1595" s="73"/>
      <c r="AD1595" s="73"/>
      <c r="AE1595" s="73"/>
      <c r="AF1595" s="73"/>
      <c r="AG1595" s="73"/>
      <c r="AH1595" s="73"/>
      <c r="AI1595" s="73"/>
      <c r="AJ1595" s="73"/>
    </row>
    <row r="1596" spans="1:36" x14ac:dyDescent="0.3">
      <c r="A1596">
        <v>41.7</v>
      </c>
      <c r="B1596" s="101">
        <f t="shared" si="193"/>
        <v>42895.378347534031</v>
      </c>
      <c r="C1596" s="66">
        <v>41.7</v>
      </c>
      <c r="D1596" s="102">
        <f>IF($C1596&gt;$G$20,IF('Silo Levels'!$L$28="Pumping",((PI()*((($C$19+$G$20)-$C1596)*($O$20/($O$19/2)))^2*((($O$20+$G$20)-$C1596))/3)*$D$1177)+(((PI()*((($C$19+$G$20)-$C1596)*($O$20/($O$19/2)))^2*(((($C$19+$G$20)-$C1596)*($O$20/($O$19/2)))*$AZ$21))/3)*$D$1177),(((PI()*((($C$19+$G$20)-$C1596)*($O$20/($O$19/2)))^2*((($O$20+$G$20)-$C1596)/3))*$D$1177)-((PI()*((($C$19+$G$20)-$C1596)*($O$20/($O$19/2)))^2*(((($C$19+$G$20)-$C1596)*($O$20/($O$19/2)))*$AZ$21)/3)*$D$1177))),IF('Silo Levels'!$L$28="Pumping",(($D$18*$D$1177)+((PI()*(($C$21/2)^2)*($G$20-$C1596))*$D$1177))+((($D$18+$H$18)/3)*$BG$21)+(((PI()*($C$21/2)^2*(($C$21/2)*$AZ$21))/3)*$D$1177),(($D$18*$D$1177)+((PI()*(($C$21/2)^2)*($G$20-$C1596))*$D$1177))+((($D$18+$H$18)/3)*$BG$21)-(((PI()*($C$21/2)^2*(($C$21/2)*$AZ$21))/3)*$D$1177)))</f>
        <v>39045.215996255894</v>
      </c>
      <c r="E1596" s="73">
        <v>41.7</v>
      </c>
      <c r="F1596" s="101">
        <f t="shared" si="194"/>
        <v>43431.570576878206</v>
      </c>
      <c r="G1596" s="66">
        <v>41.7</v>
      </c>
      <c r="H1596" s="102">
        <f>IF($G1596&gt;$G$20,IF('Silo Levels'!$L$29="Pumping",((PI()*((($C$19+$G$20)-$G1596)*($O$20/($O$19/2)))^2*((($O$20+$G$20)-$G1596))/3)*$H$1177)+(((PI()*((($C$19+$G$20)-$G1596)*($O$20/($O$19/2)))^2*(((($C$19+$G$20)-$G1596)*($O$20/($O$19/2)))*$AZ$22))/3)*$H$1177),(((PI()*((($C$19+$G$20)-$G1596)*($O$20/($O$19/2)))^2*((($O$20+$G$20)-$G1596)/3))*$H$1177)-((PI()*((($C$19+$G$20)-$G1596)*($O$20/($O$19/2)))^2*(((($C$19+$G$20)-$G1596)*($O$20/($O$19/2)))*$AZ$22)/3)*$H$1177))),IF('Silo Levels'!$L$29="Pumping",(($D$18*$H$1177)+((PI()*(($C$21/2)^2)*($G$20-$G1596))*$H$1177))+((($D$18+$H$18)/3)*$BG$22)+(((PI()*($C$21/2)^2*(($C$21/2)*$AZ$22))/3)*$H$1177),(($D$18*$H$1177)+((PI()*(($C$21/2)^2)*($G$20-$G1596))*$H$1177))+((($D$18+$H$18)/3)*$BG$22)-(((PI()*($C$21/2)^2*(($C$21/2)*$AZ$22))/3)*$H$1177)))</f>
        <v>39533.281196209093</v>
      </c>
      <c r="I1596" s="73">
        <v>41.7</v>
      </c>
      <c r="J1596" s="101">
        <f t="shared" si="195"/>
        <v>44890.512224163525</v>
      </c>
      <c r="K1596" s="66">
        <v>41.7</v>
      </c>
      <c r="L1596" s="102">
        <f>IF($K1596&gt;$G$20,IF('Silo Levels'!$L$30="Pumping",((PI()*((($C$19+$G$20)-$K1596)*($O$20/($O$19/2)))^2*((($O$20+$G$20)-$K1596))/3)*$L$1177)+(((PI()*((($C$19+$G$20)-$K1596)*($O$20/($O$19/2)))^2*(((($C$19+$G$20)-$K1596)*($O$20/($O$19/2)))*$AZ$23))/3)*$L$1177),(((PI()*((($C$19+$G$20)-$K1596)*($O$20/($O$19/2)))^2*((($O$20+$G$20)-$K1596)/3))*$L$1177)-((PI()*((($C$19+$G$20)-$K1596)*($O$20/($O$19/2)))^2*(((($C$19+$G$20)-$K1596)*($O$20/($O$19/2)))*$AZ$23)/3)*$L$1177))),IF('Silo Levels'!$L$30="Pumping",(($D$18*$L$1177)+((PI()*(($C$21/2)^2)*($G$20-$K1596))*$L$1177))+((($D$18+$H$18)/3)*$BG$23)+(((PI()*($C$21/2)^2*(($C$21/2)*$AZ$23))/3)*$L$1177),(($D$18*$L$1177)+((PI()*(($C$21/2)^2)*($G$20-$K1596))*$L$1177))+((($D$18+$H$18)/3)*$BG$23)-(((PI()*($C$21/2)^2*(($C$21/2)*$AZ$23))/3)*$L$1177)))</f>
        <v>40861.272554221287</v>
      </c>
      <c r="M1596" s="73"/>
      <c r="N1596" s="73"/>
      <c r="O1596" s="73"/>
      <c r="P1596" s="73"/>
      <c r="Q1596" s="73"/>
      <c r="R1596" s="73"/>
      <c r="S1596" s="73"/>
      <c r="T1596" s="73"/>
      <c r="U1596" s="73"/>
      <c r="V1596" s="73"/>
      <c r="W1596" s="73"/>
      <c r="X1596" s="73"/>
      <c r="Y1596" s="73"/>
      <c r="Z1596" s="73"/>
      <c r="AA1596" s="73"/>
      <c r="AB1596" s="73"/>
      <c r="AC1596" s="73"/>
      <c r="AD1596" s="73"/>
      <c r="AE1596" s="73"/>
      <c r="AF1596" s="73"/>
      <c r="AG1596" s="73"/>
      <c r="AH1596" s="73"/>
      <c r="AI1596" s="73"/>
      <c r="AJ1596" s="73"/>
    </row>
    <row r="1597" spans="1:36" x14ac:dyDescent="0.3">
      <c r="A1597">
        <v>41.8</v>
      </c>
      <c r="B1597" s="101">
        <f t="shared" si="193"/>
        <v>42509.020592423214</v>
      </c>
      <c r="C1597" s="66">
        <v>41.8</v>
      </c>
      <c r="D1597" s="102">
        <f>IF($C1597&gt;$G$20,IF('Silo Levels'!$L$28="Pumping",((PI()*((($C$19+$G$20)-$C1597)*($O$20/($O$19/2)))^2*((($O$20+$G$20)-$C1597))/3)*$D$1177)+(((PI()*((($C$19+$G$20)-$C1597)*($O$20/($O$19/2)))^2*(((($C$19+$G$20)-$C1597)*($O$20/($O$19/2)))*$AZ$21))/3)*$D$1177),(((PI()*((($C$19+$G$20)-$C1597)*($O$20/($O$19/2)))^2*((($O$20+$G$20)-$C1597)/3))*$D$1177)-((PI()*((($C$19+$G$20)-$C1597)*($O$20/($O$19/2)))^2*(((($C$19+$G$20)-$C1597)*($O$20/($O$19/2)))*$AZ$21)/3)*$D$1177))),IF('Silo Levels'!$L$28="Pumping",(($D$18*$D$1177)+((PI()*(($C$21/2)^2)*($G$20-$C1597))*$D$1177))+((($D$18+$H$18)/3)*$BG$21)+(((PI()*($C$21/2)^2*(($C$21/2)*$AZ$21))/3)*$D$1177),(($D$18*$D$1177)+((PI()*(($C$21/2)^2)*($G$20-$C1597))*$D$1177))+((($D$18+$H$18)/3)*$BG$21)-(((PI()*($C$21/2)^2*(($C$21/2)*$AZ$21))/3)*$D$1177)))</f>
        <v>38658.858241145077</v>
      </c>
      <c r="E1597" s="73">
        <v>41.8</v>
      </c>
      <c r="F1597" s="101">
        <f t="shared" si="194"/>
        <v>43040.383349828502</v>
      </c>
      <c r="G1597" s="66">
        <v>41.8</v>
      </c>
      <c r="H1597" s="102">
        <f>IF($G1597&gt;$G$20,IF('Silo Levels'!$L$29="Pumping",((PI()*((($C$19+$G$20)-$G1597)*($O$20/($O$19/2)))^2*((($O$20+$G$20)-$G1597))/3)*$H$1177)+(((PI()*((($C$19+$G$20)-$G1597)*($O$20/($O$19/2)))^2*(((($C$19+$G$20)-$G1597)*($O$20/($O$19/2)))*$AZ$22))/3)*$H$1177),(((PI()*((($C$19+$G$20)-$G1597)*($O$20/($O$19/2)))^2*((($O$20+$G$20)-$G1597)/3))*$H$1177)-((PI()*((($C$19+$G$20)-$G1597)*($O$20/($O$19/2)))^2*(((($C$19+$G$20)-$G1597)*($O$20/($O$19/2)))*$AZ$22)/3)*$H$1177))),IF('Silo Levels'!$L$29="Pumping",(($D$18*$H$1177)+((PI()*(($C$21/2)^2)*($G$20-$G1597))*$H$1177))+((($D$18+$H$18)/3)*$BG$22)+(((PI()*($C$21/2)^2*(($C$21/2)*$AZ$22))/3)*$H$1177),(($D$18*$H$1177)+((PI()*(($C$21/2)^2)*($G$20-$G1597))*$H$1177))+((($D$18+$H$18)/3)*$BG$22)-(((PI()*($C$21/2)^2*(($C$21/2)*$AZ$22))/3)*$H$1177)))</f>
        <v>39142.093969159389</v>
      </c>
      <c r="I1597" s="73">
        <v>41.8</v>
      </c>
      <c r="J1597" s="101">
        <f t="shared" si="195"/>
        <v>44486.184340908017</v>
      </c>
      <c r="K1597" s="66">
        <v>41.8</v>
      </c>
      <c r="L1597" s="102">
        <f>IF($K1597&gt;$G$20,IF('Silo Levels'!$L$30="Pumping",((PI()*((($C$19+$G$20)-$K1597)*($O$20/($O$19/2)))^2*((($O$20+$G$20)-$K1597))/3)*$L$1177)+(((PI()*((($C$19+$G$20)-$K1597)*($O$20/($O$19/2)))^2*(((($C$19+$G$20)-$K1597)*($O$20/($O$19/2)))*$AZ$23))/3)*$L$1177),(((PI()*((($C$19+$G$20)-$K1597)*($O$20/($O$19/2)))^2*((($O$20+$G$20)-$K1597)/3))*$L$1177)-((PI()*((($C$19+$G$20)-$K1597)*($O$20/($O$19/2)))^2*(((($C$19+$G$20)-$K1597)*($O$20/($O$19/2)))*$AZ$23)/3)*$L$1177))),IF('Silo Levels'!$L$30="Pumping",(($D$18*$L$1177)+((PI()*(($C$21/2)^2)*($G$20-$K1597))*$L$1177))+((($D$18+$H$18)/3)*$BG$23)+(((PI()*($C$21/2)^2*(($C$21/2)*$AZ$23))/3)*$L$1177),(($D$18*$L$1177)+((PI()*(($C$21/2)^2)*($G$20-$K1597))*$L$1177))+((($D$18+$H$18)/3)*$BG$23)-(((PI()*($C$21/2)^2*(($C$21/2)*$AZ$23))/3)*$L$1177)))</f>
        <v>40456.944670965779</v>
      </c>
      <c r="M1597" s="73"/>
      <c r="N1597" s="73"/>
      <c r="O1597" s="73"/>
      <c r="P1597" s="73"/>
      <c r="Q1597" s="73"/>
      <c r="R1597" s="73"/>
      <c r="S1597" s="73"/>
      <c r="T1597" s="73"/>
      <c r="U1597" s="73"/>
      <c r="V1597" s="73"/>
      <c r="W1597" s="73"/>
      <c r="X1597" s="73"/>
      <c r="Y1597" s="73"/>
      <c r="Z1597" s="73"/>
      <c r="AA1597" s="73"/>
      <c r="AB1597" s="73"/>
      <c r="AC1597" s="73"/>
      <c r="AD1597" s="73"/>
      <c r="AE1597" s="73"/>
      <c r="AF1597" s="73"/>
      <c r="AG1597" s="73"/>
      <c r="AH1597" s="73"/>
      <c r="AI1597" s="73"/>
      <c r="AJ1597" s="73"/>
    </row>
    <row r="1598" spans="1:36" x14ac:dyDescent="0.3">
      <c r="A1598">
        <v>41.9</v>
      </c>
      <c r="B1598" s="101">
        <f t="shared" si="193"/>
        <v>42122.662837312368</v>
      </c>
      <c r="C1598" s="66">
        <v>41.9</v>
      </c>
      <c r="D1598" s="102">
        <f>IF($C1598&gt;$G$20,IF('Silo Levels'!$L$28="Pumping",((PI()*((($C$19+$G$20)-$C1598)*($O$20/($O$19/2)))^2*((($O$20+$G$20)-$C1598))/3)*$D$1177)+(((PI()*((($C$19+$G$20)-$C1598)*($O$20/($O$19/2)))^2*(((($C$19+$G$20)-$C1598)*($O$20/($O$19/2)))*$AZ$21))/3)*$D$1177),(((PI()*((($C$19+$G$20)-$C1598)*($O$20/($O$19/2)))^2*((($O$20+$G$20)-$C1598)/3))*$D$1177)-((PI()*((($C$19+$G$20)-$C1598)*($O$20/($O$19/2)))^2*(((($C$19+$G$20)-$C1598)*($O$20/($O$19/2)))*$AZ$21)/3)*$D$1177))),IF('Silo Levels'!$L$28="Pumping",(($D$18*$D$1177)+((PI()*(($C$21/2)^2)*($G$20-$C1598))*$D$1177))+((($D$18+$H$18)/3)*$BG$21)+(((PI()*($C$21/2)^2*(($C$21/2)*$AZ$21))/3)*$D$1177),(($D$18*$D$1177)+((PI()*(($C$21/2)^2)*($G$20-$C1598))*$D$1177))+((($D$18+$H$18)/3)*$BG$21)-(((PI()*($C$21/2)^2*(($C$21/2)*$AZ$21))/3)*$D$1177)))</f>
        <v>38272.500486034231</v>
      </c>
      <c r="E1598" s="73">
        <v>41.9</v>
      </c>
      <c r="F1598" s="101">
        <f t="shared" si="194"/>
        <v>42649.196122778776</v>
      </c>
      <c r="G1598" s="66">
        <v>41.9</v>
      </c>
      <c r="H1598" s="102">
        <f>IF($G1598&gt;$G$20,IF('Silo Levels'!$L$29="Pumping",((PI()*((($C$19+$G$20)-$G1598)*($O$20/($O$19/2)))^2*((($O$20+$G$20)-$G1598))/3)*$H$1177)+(((PI()*((($C$19+$G$20)-$G1598)*($O$20/($O$19/2)))^2*(((($C$19+$G$20)-$G1598)*($O$20/($O$19/2)))*$AZ$22))/3)*$H$1177),(((PI()*((($C$19+$G$20)-$G1598)*($O$20/($O$19/2)))^2*((($O$20+$G$20)-$G1598)/3))*$H$1177)-((PI()*((($C$19+$G$20)-$G1598)*($O$20/($O$19/2)))^2*(((($C$19+$G$20)-$G1598)*($O$20/($O$19/2)))*$AZ$22)/3)*$H$1177))),IF('Silo Levels'!$L$29="Pumping",(($D$18*$H$1177)+((PI()*(($C$21/2)^2)*($G$20-$G1598))*$H$1177))+((($D$18+$H$18)/3)*$BG$22)+(((PI()*($C$21/2)^2*(($C$21/2)*$AZ$22))/3)*$H$1177),(($D$18*$H$1177)+((PI()*(($C$21/2)^2)*($G$20-$G1598))*$H$1177))+((($D$18+$H$18)/3)*$BG$22)-(((PI()*($C$21/2)^2*(($C$21/2)*$AZ$22))/3)*$H$1177)))</f>
        <v>38750.906742109662</v>
      </c>
      <c r="I1598" s="73">
        <v>41.9</v>
      </c>
      <c r="J1598" s="101">
        <f t="shared" si="195"/>
        <v>44081.85645765248</v>
      </c>
      <c r="K1598" s="66">
        <v>41.9</v>
      </c>
      <c r="L1598" s="102">
        <f>IF($K1598&gt;$G$20,IF('Silo Levels'!$L$30="Pumping",((PI()*((($C$19+$G$20)-$K1598)*($O$20/($O$19/2)))^2*((($O$20+$G$20)-$K1598))/3)*$L$1177)+(((PI()*((($C$19+$G$20)-$K1598)*($O$20/($O$19/2)))^2*(((($C$19+$G$20)-$K1598)*($O$20/($O$19/2)))*$AZ$23))/3)*$L$1177),(((PI()*((($C$19+$G$20)-$K1598)*($O$20/($O$19/2)))^2*((($O$20+$G$20)-$K1598)/3))*$L$1177)-((PI()*((($C$19+$G$20)-$K1598)*($O$20/($O$19/2)))^2*(((($C$19+$G$20)-$K1598)*($O$20/($O$19/2)))*$AZ$23)/3)*$L$1177))),IF('Silo Levels'!$L$30="Pumping",(($D$18*$L$1177)+((PI()*(($C$21/2)^2)*($G$20-$K1598))*$L$1177))+((($D$18+$H$18)/3)*$BG$23)+(((PI()*($C$21/2)^2*(($C$21/2)*$AZ$23))/3)*$L$1177),(($D$18*$L$1177)+((PI()*(($C$21/2)^2)*($G$20-$K1598))*$L$1177))+((($D$18+$H$18)/3)*$BG$23)-(((PI()*($C$21/2)^2*(($C$21/2)*$AZ$23))/3)*$L$1177)))</f>
        <v>40052.616787710242</v>
      </c>
      <c r="M1598" s="73"/>
      <c r="N1598" s="73"/>
      <c r="O1598" s="73"/>
      <c r="P1598" s="73"/>
      <c r="Q1598" s="73"/>
      <c r="R1598" s="73"/>
      <c r="S1598" s="73"/>
      <c r="T1598" s="73"/>
      <c r="U1598" s="73"/>
      <c r="V1598" s="73"/>
      <c r="W1598" s="73"/>
      <c r="X1598" s="73"/>
      <c r="Y1598" s="73"/>
      <c r="Z1598" s="73"/>
      <c r="AA1598" s="73"/>
      <c r="AB1598" s="73"/>
      <c r="AC1598" s="73"/>
      <c r="AD1598" s="73"/>
      <c r="AE1598" s="73"/>
      <c r="AF1598" s="73"/>
      <c r="AG1598" s="73"/>
      <c r="AH1598" s="73"/>
      <c r="AI1598" s="73"/>
      <c r="AJ1598" s="73"/>
    </row>
    <row r="1599" spans="1:36" x14ac:dyDescent="0.3">
      <c r="A1599">
        <v>42</v>
      </c>
      <c r="B1599" s="101">
        <f t="shared" si="193"/>
        <v>41736.305082201528</v>
      </c>
      <c r="C1599" s="66">
        <v>42</v>
      </c>
      <c r="D1599" s="102">
        <f>IF($C1599&gt;$G$20,IF('Silo Levels'!$L$28="Pumping",((PI()*((($C$19+$G$20)-$C1599)*($O$20/($O$19/2)))^2*((($O$20+$G$20)-$C1599))/3)*$D$1177)+(((PI()*((($C$19+$G$20)-$C1599)*($O$20/($O$19/2)))^2*(((($C$19+$G$20)-$C1599)*($O$20/($O$19/2)))*$AZ$21))/3)*$D$1177),(((PI()*((($C$19+$G$20)-$C1599)*($O$20/($O$19/2)))^2*((($O$20+$G$20)-$C1599)/3))*$D$1177)-((PI()*((($C$19+$G$20)-$C1599)*($O$20/($O$19/2)))^2*(((($C$19+$G$20)-$C1599)*($O$20/($O$19/2)))*$AZ$21)/3)*$D$1177))),IF('Silo Levels'!$L$28="Pumping",(($D$18*$D$1177)+((PI()*(($C$21/2)^2)*($G$20-$C1599))*$D$1177))+((($D$18+$H$18)/3)*$BG$21)+(((PI()*($C$21/2)^2*(($C$21/2)*$AZ$21))/3)*$D$1177),(($D$18*$D$1177)+((PI()*(($C$21/2)^2)*($G$20-$C1599))*$D$1177))+((($D$18+$H$18)/3)*$BG$21)-(((PI()*($C$21/2)^2*(($C$21/2)*$AZ$21))/3)*$D$1177)))</f>
        <v>37886.142730923391</v>
      </c>
      <c r="E1599" s="73">
        <v>42</v>
      </c>
      <c r="F1599" s="101">
        <f t="shared" si="194"/>
        <v>42258.008895729043</v>
      </c>
      <c r="G1599" s="66">
        <v>42</v>
      </c>
      <c r="H1599" s="102">
        <f>IF($G1599&gt;$G$20,IF('Silo Levels'!$L$29="Pumping",((PI()*((($C$19+$G$20)-$G1599)*($O$20/($O$19/2)))^2*((($O$20+$G$20)-$G1599))/3)*$H$1177)+(((PI()*((($C$19+$G$20)-$G1599)*($O$20/($O$19/2)))^2*(((($C$19+$G$20)-$G1599)*($O$20/($O$19/2)))*$AZ$22))/3)*$H$1177),(((PI()*((($C$19+$G$20)-$G1599)*($O$20/($O$19/2)))^2*((($O$20+$G$20)-$G1599)/3))*$H$1177)-((PI()*((($C$19+$G$20)-$G1599)*($O$20/($O$19/2)))^2*(((($C$19+$G$20)-$G1599)*($O$20/($O$19/2)))*$AZ$22)/3)*$H$1177))),IF('Silo Levels'!$L$29="Pumping",(($D$18*$H$1177)+((PI()*(($C$21/2)^2)*($G$20-$G1599))*$H$1177))+((($D$18+$H$18)/3)*$BG$22)+(((PI()*($C$21/2)^2*(($C$21/2)*$AZ$22))/3)*$H$1177),(($D$18*$H$1177)+((PI()*(($C$21/2)^2)*($G$20-$G1599))*$H$1177))+((($D$18+$H$18)/3)*$BG$22)-(((PI()*($C$21/2)^2*(($C$21/2)*$AZ$22))/3)*$H$1177)))</f>
        <v>38359.719515059929</v>
      </c>
      <c r="I1599" s="73">
        <v>42</v>
      </c>
      <c r="J1599" s="101">
        <f t="shared" si="195"/>
        <v>43677.528574396951</v>
      </c>
      <c r="K1599" s="66">
        <v>42</v>
      </c>
      <c r="L1599" s="102">
        <f>IF($K1599&gt;$G$20,IF('Silo Levels'!$L$30="Pumping",((PI()*((($C$19+$G$20)-$K1599)*($O$20/($O$19/2)))^2*((($O$20+$G$20)-$K1599))/3)*$L$1177)+(((PI()*((($C$19+$G$20)-$K1599)*($O$20/($O$19/2)))^2*(((($C$19+$G$20)-$K1599)*($O$20/($O$19/2)))*$AZ$23))/3)*$L$1177),(((PI()*((($C$19+$G$20)-$K1599)*($O$20/($O$19/2)))^2*((($O$20+$G$20)-$K1599)/3))*$L$1177)-((PI()*((($C$19+$G$20)-$K1599)*($O$20/($O$19/2)))^2*(((($C$19+$G$20)-$K1599)*($O$20/($O$19/2)))*$AZ$23)/3)*$L$1177))),IF('Silo Levels'!$L$30="Pumping",(($D$18*$L$1177)+((PI()*(($C$21/2)^2)*($G$20-$K1599))*$L$1177))+((($D$18+$H$18)/3)*$BG$23)+(((PI()*($C$21/2)^2*(($C$21/2)*$AZ$23))/3)*$L$1177),(($D$18*$L$1177)+((PI()*(($C$21/2)^2)*($G$20-$K1599))*$L$1177))+((($D$18+$H$18)/3)*$BG$23)-(((PI()*($C$21/2)^2*(($C$21/2)*$AZ$23))/3)*$L$1177)))</f>
        <v>39648.288904454712</v>
      </c>
      <c r="M1599" s="73"/>
      <c r="N1599" s="73"/>
      <c r="O1599" s="73"/>
      <c r="P1599" s="73"/>
      <c r="Q1599" s="73"/>
      <c r="R1599" s="73"/>
      <c r="S1599" s="73"/>
      <c r="T1599" s="73"/>
      <c r="U1599" s="73"/>
      <c r="V1599" s="73"/>
      <c r="W1599" s="73"/>
      <c r="X1599" s="73"/>
      <c r="Y1599" s="73"/>
      <c r="Z1599" s="73"/>
      <c r="AA1599" s="73"/>
      <c r="AB1599" s="73"/>
      <c r="AC1599" s="73"/>
      <c r="AD1599" s="73"/>
      <c r="AE1599" s="73"/>
      <c r="AF1599" s="73"/>
      <c r="AG1599" s="73"/>
      <c r="AH1599" s="73"/>
      <c r="AI1599" s="73"/>
      <c r="AJ1599" s="73"/>
    </row>
    <row r="1600" spans="1:36" x14ac:dyDescent="0.3">
      <c r="A1600">
        <v>42.1</v>
      </c>
      <c r="B1600" s="101">
        <f t="shared" si="193"/>
        <v>41349.947327090682</v>
      </c>
      <c r="C1600" s="66">
        <v>42.1</v>
      </c>
      <c r="D1600" s="102">
        <f>IF($C1600&gt;$G$20,IF('Silo Levels'!$L$28="Pumping",((PI()*((($C$19+$G$20)-$C1600)*($O$20/($O$19/2)))^2*((($O$20+$G$20)-$C1600))/3)*$D$1177)+(((PI()*((($C$19+$G$20)-$C1600)*($O$20/($O$19/2)))^2*(((($C$19+$G$20)-$C1600)*($O$20/($O$19/2)))*$AZ$21))/3)*$D$1177),(((PI()*((($C$19+$G$20)-$C1600)*($O$20/($O$19/2)))^2*((($O$20+$G$20)-$C1600)/3))*$D$1177)-((PI()*((($C$19+$G$20)-$C1600)*($O$20/($O$19/2)))^2*(((($C$19+$G$20)-$C1600)*($O$20/($O$19/2)))*$AZ$21)/3)*$D$1177))),IF('Silo Levels'!$L$28="Pumping",(($D$18*$D$1177)+((PI()*(($C$21/2)^2)*($G$20-$C1600))*$D$1177))+((($D$18+$H$18)/3)*$BG$21)+(((PI()*($C$21/2)^2*(($C$21/2)*$AZ$21))/3)*$D$1177),(($D$18*$D$1177)+((PI()*(($C$21/2)^2)*($G$20-$C1600))*$D$1177))+((($D$18+$H$18)/3)*$BG$21)-(((PI()*($C$21/2)^2*(($C$21/2)*$AZ$21))/3)*$D$1177)))</f>
        <v>37499.784975812545</v>
      </c>
      <c r="E1600" s="73">
        <v>42.1</v>
      </c>
      <c r="F1600" s="101">
        <f t="shared" si="194"/>
        <v>41866.821668679317</v>
      </c>
      <c r="G1600" s="66">
        <v>42.1</v>
      </c>
      <c r="H1600" s="102">
        <f>IF($G1600&gt;$G$20,IF('Silo Levels'!$L$29="Pumping",((PI()*((($C$19+$G$20)-$G1600)*($O$20/($O$19/2)))^2*((($O$20+$G$20)-$G1600))/3)*$H$1177)+(((PI()*((($C$19+$G$20)-$G1600)*($O$20/($O$19/2)))^2*(((($C$19+$G$20)-$G1600)*($O$20/($O$19/2)))*$AZ$22))/3)*$H$1177),(((PI()*((($C$19+$G$20)-$G1600)*($O$20/($O$19/2)))^2*((($O$20+$G$20)-$G1600)/3))*$H$1177)-((PI()*((($C$19+$G$20)-$G1600)*($O$20/($O$19/2)))^2*(((($C$19+$G$20)-$G1600)*($O$20/($O$19/2)))*$AZ$22)/3)*$H$1177))),IF('Silo Levels'!$L$29="Pumping",(($D$18*$H$1177)+((PI()*(($C$21/2)^2)*($G$20-$G1600))*$H$1177))+((($D$18+$H$18)/3)*$BG$22)+(((PI()*($C$21/2)^2*(($C$21/2)*$AZ$22))/3)*$H$1177),(($D$18*$H$1177)+((PI()*(($C$21/2)^2)*($G$20-$G1600))*$H$1177))+((($D$18+$H$18)/3)*$BG$22)-(((PI()*($C$21/2)^2*(($C$21/2)*$AZ$22))/3)*$H$1177)))</f>
        <v>37968.532288010203</v>
      </c>
      <c r="I1600" s="73">
        <v>42.1</v>
      </c>
      <c r="J1600" s="101">
        <f t="shared" si="195"/>
        <v>43273.200691141421</v>
      </c>
      <c r="K1600" s="66">
        <v>42.1</v>
      </c>
      <c r="L1600" s="102">
        <f>IF($K1600&gt;$G$20,IF('Silo Levels'!$L$30="Pumping",((PI()*((($C$19+$G$20)-$K1600)*($O$20/($O$19/2)))^2*((($O$20+$G$20)-$K1600))/3)*$L$1177)+(((PI()*((($C$19+$G$20)-$K1600)*($O$20/($O$19/2)))^2*(((($C$19+$G$20)-$K1600)*($O$20/($O$19/2)))*$AZ$23))/3)*$L$1177),(((PI()*((($C$19+$G$20)-$K1600)*($O$20/($O$19/2)))^2*((($O$20+$G$20)-$K1600)/3))*$L$1177)-((PI()*((($C$19+$G$20)-$K1600)*($O$20/($O$19/2)))^2*(((($C$19+$G$20)-$K1600)*($O$20/($O$19/2)))*$AZ$23)/3)*$L$1177))),IF('Silo Levels'!$L$30="Pumping",(($D$18*$L$1177)+((PI()*(($C$21/2)^2)*($G$20-$K1600))*$L$1177))+((($D$18+$H$18)/3)*$BG$23)+(((PI()*($C$21/2)^2*(($C$21/2)*$AZ$23))/3)*$L$1177),(($D$18*$L$1177)+((PI()*(($C$21/2)^2)*($G$20-$K1600))*$L$1177))+((($D$18+$H$18)/3)*$BG$23)-(((PI()*($C$21/2)^2*(($C$21/2)*$AZ$23))/3)*$L$1177)))</f>
        <v>39243.961021199182</v>
      </c>
      <c r="M1600" s="73"/>
      <c r="N1600" s="73"/>
      <c r="O1600" s="73"/>
      <c r="P1600" s="73"/>
      <c r="Q1600" s="73"/>
      <c r="R1600" s="73"/>
      <c r="S1600" s="73"/>
      <c r="T1600" s="73"/>
      <c r="U1600" s="73"/>
      <c r="V1600" s="73"/>
      <c r="W1600" s="73"/>
      <c r="X1600" s="73"/>
      <c r="Y1600" s="73"/>
      <c r="Z1600" s="73"/>
      <c r="AA1600" s="73"/>
      <c r="AB1600" s="73"/>
      <c r="AC1600" s="73"/>
      <c r="AD1600" s="73"/>
      <c r="AE1600" s="73"/>
      <c r="AF1600" s="73"/>
      <c r="AG1600" s="73"/>
      <c r="AH1600" s="73"/>
      <c r="AI1600" s="73"/>
      <c r="AJ1600" s="73"/>
    </row>
    <row r="1601" spans="1:36" x14ac:dyDescent="0.3">
      <c r="A1601">
        <v>42.2</v>
      </c>
      <c r="B1601" s="101">
        <f t="shared" si="193"/>
        <v>40963.589571979843</v>
      </c>
      <c r="C1601" s="66">
        <v>42.2</v>
      </c>
      <c r="D1601" s="102">
        <f>IF($C1601&gt;$G$20,IF('Silo Levels'!$L$28="Pumping",((PI()*((($C$19+$G$20)-$C1601)*($O$20/($O$19/2)))^2*((($O$20+$G$20)-$C1601))/3)*$D$1177)+(((PI()*((($C$19+$G$20)-$C1601)*($O$20/($O$19/2)))^2*(((($C$19+$G$20)-$C1601)*($O$20/($O$19/2)))*$AZ$21))/3)*$D$1177),(((PI()*((($C$19+$G$20)-$C1601)*($O$20/($O$19/2)))^2*((($O$20+$G$20)-$C1601)/3))*$D$1177)-((PI()*((($C$19+$G$20)-$C1601)*($O$20/($O$19/2)))^2*(((($C$19+$G$20)-$C1601)*($O$20/($O$19/2)))*$AZ$21)/3)*$D$1177))),IF('Silo Levels'!$L$28="Pumping",(($D$18*$D$1177)+((PI()*(($C$21/2)^2)*($G$20-$C1601))*$D$1177))+((($D$18+$H$18)/3)*$BG$21)+(((PI()*($C$21/2)^2*(($C$21/2)*$AZ$21))/3)*$D$1177),(($D$18*$D$1177)+((PI()*(($C$21/2)^2)*($G$20-$C1601))*$D$1177))+((($D$18+$H$18)/3)*$BG$21)-(((PI()*($C$21/2)^2*(($C$21/2)*$AZ$21))/3)*$D$1177)))</f>
        <v>37113.427220701706</v>
      </c>
      <c r="E1601" s="73">
        <v>42.2</v>
      </c>
      <c r="F1601" s="101">
        <f t="shared" si="194"/>
        <v>41475.634441629591</v>
      </c>
      <c r="G1601" s="66">
        <v>42.2</v>
      </c>
      <c r="H1601" s="102">
        <f>IF($G1601&gt;$G$20,IF('Silo Levels'!$L$29="Pumping",((PI()*((($C$19+$G$20)-$G1601)*($O$20/($O$19/2)))^2*((($O$20+$G$20)-$G1601))/3)*$H$1177)+(((PI()*((($C$19+$G$20)-$G1601)*($O$20/($O$19/2)))^2*(((($C$19+$G$20)-$G1601)*($O$20/($O$19/2)))*$AZ$22))/3)*$H$1177),(((PI()*((($C$19+$G$20)-$G1601)*($O$20/($O$19/2)))^2*((($O$20+$G$20)-$G1601)/3))*$H$1177)-((PI()*((($C$19+$G$20)-$G1601)*($O$20/($O$19/2)))^2*(((($C$19+$G$20)-$G1601)*($O$20/($O$19/2)))*$AZ$22)/3)*$H$1177))),IF('Silo Levels'!$L$29="Pumping",(($D$18*$H$1177)+((PI()*(($C$21/2)^2)*($G$20-$G1601))*$H$1177))+((($D$18+$H$18)/3)*$BG$22)+(((PI()*($C$21/2)^2*(($C$21/2)*$AZ$22))/3)*$H$1177),(($D$18*$H$1177)+((PI()*(($C$21/2)^2)*($G$20-$G1601))*$H$1177))+((($D$18+$H$18)/3)*$BG$22)-(((PI()*($C$21/2)^2*(($C$21/2)*$AZ$22))/3)*$H$1177)))</f>
        <v>37577.345060960477</v>
      </c>
      <c r="I1601" s="73">
        <v>42.2</v>
      </c>
      <c r="J1601" s="101">
        <f t="shared" si="195"/>
        <v>42868.872807885884</v>
      </c>
      <c r="K1601" s="66">
        <v>42.2</v>
      </c>
      <c r="L1601" s="102">
        <f>IF($K1601&gt;$G$20,IF('Silo Levels'!$L$30="Pumping",((PI()*((($C$19+$G$20)-$K1601)*($O$20/($O$19/2)))^2*((($O$20+$G$20)-$K1601))/3)*$L$1177)+(((PI()*((($C$19+$G$20)-$K1601)*($O$20/($O$19/2)))^2*(((($C$19+$G$20)-$K1601)*($O$20/($O$19/2)))*$AZ$23))/3)*$L$1177),(((PI()*((($C$19+$G$20)-$K1601)*($O$20/($O$19/2)))^2*((($O$20+$G$20)-$K1601)/3))*$L$1177)-((PI()*((($C$19+$G$20)-$K1601)*($O$20/($O$19/2)))^2*(((($C$19+$G$20)-$K1601)*($O$20/($O$19/2)))*$AZ$23)/3)*$L$1177))),IF('Silo Levels'!$L$30="Pumping",(($D$18*$L$1177)+((PI()*(($C$21/2)^2)*($G$20-$K1601))*$L$1177))+((($D$18+$H$18)/3)*$BG$23)+(((PI()*($C$21/2)^2*(($C$21/2)*$AZ$23))/3)*$L$1177),(($D$18*$L$1177)+((PI()*(($C$21/2)^2)*($G$20-$K1601))*$L$1177))+((($D$18+$H$18)/3)*$BG$23)-(((PI()*($C$21/2)^2*(($C$21/2)*$AZ$23))/3)*$L$1177)))</f>
        <v>38839.633137943645</v>
      </c>
      <c r="M1601" s="73"/>
      <c r="N1601" s="73"/>
      <c r="O1601" s="73"/>
      <c r="P1601" s="73"/>
      <c r="Q1601" s="73"/>
      <c r="R1601" s="73"/>
      <c r="S1601" s="73"/>
      <c r="T1601" s="73"/>
      <c r="U1601" s="73"/>
      <c r="V1601" s="73"/>
      <c r="W1601" s="73"/>
      <c r="X1601" s="73"/>
      <c r="Y1601" s="73"/>
      <c r="Z1601" s="73"/>
      <c r="AA1601" s="73"/>
      <c r="AB1601" s="73"/>
      <c r="AC1601" s="73"/>
      <c r="AD1601" s="73"/>
      <c r="AE1601" s="73"/>
      <c r="AF1601" s="73"/>
      <c r="AG1601" s="73"/>
      <c r="AH1601" s="73"/>
      <c r="AI1601" s="73"/>
      <c r="AJ1601" s="73"/>
    </row>
    <row r="1602" spans="1:36" x14ac:dyDescent="0.3">
      <c r="A1602">
        <v>42.3</v>
      </c>
      <c r="B1602" s="101">
        <f t="shared" si="193"/>
        <v>40577.231816869025</v>
      </c>
      <c r="C1602" s="66">
        <v>42.3</v>
      </c>
      <c r="D1602" s="102">
        <f>IF($C1602&gt;$G$20,IF('Silo Levels'!$L$28="Pumping",((PI()*((($C$19+$G$20)-$C1602)*($O$20/($O$19/2)))^2*((($O$20+$G$20)-$C1602))/3)*$D$1177)+(((PI()*((($C$19+$G$20)-$C1602)*($O$20/($O$19/2)))^2*(((($C$19+$G$20)-$C1602)*($O$20/($O$19/2)))*$AZ$21))/3)*$D$1177),(((PI()*((($C$19+$G$20)-$C1602)*($O$20/($O$19/2)))^2*((($O$20+$G$20)-$C1602)/3))*$D$1177)-((PI()*((($C$19+$G$20)-$C1602)*($O$20/($O$19/2)))^2*(((($C$19+$G$20)-$C1602)*($O$20/($O$19/2)))*$AZ$21)/3)*$D$1177))),IF('Silo Levels'!$L$28="Pumping",(($D$18*$D$1177)+((PI()*(($C$21/2)^2)*($G$20-$C1602))*$D$1177))+((($D$18+$H$18)/3)*$BG$21)+(((PI()*($C$21/2)^2*(($C$21/2)*$AZ$21))/3)*$D$1177),(($D$18*$D$1177)+((PI()*(($C$21/2)^2)*($G$20-$C1602))*$D$1177))+((($D$18+$H$18)/3)*$BG$21)-(((PI()*($C$21/2)^2*(($C$21/2)*$AZ$21))/3)*$D$1177)))</f>
        <v>36727.069465590888</v>
      </c>
      <c r="E1602" s="73">
        <v>42.3</v>
      </c>
      <c r="F1602" s="101">
        <f t="shared" si="194"/>
        <v>41084.447214579886</v>
      </c>
      <c r="G1602" s="66">
        <v>42.3</v>
      </c>
      <c r="H1602" s="102">
        <f>IF($G1602&gt;$G$20,IF('Silo Levels'!$L$29="Pumping",((PI()*((($C$19+$G$20)-$G1602)*($O$20/($O$19/2)))^2*((($O$20+$G$20)-$G1602))/3)*$H$1177)+(((PI()*((($C$19+$G$20)-$G1602)*($O$20/($O$19/2)))^2*(((($C$19+$G$20)-$G1602)*($O$20/($O$19/2)))*$AZ$22))/3)*$H$1177),(((PI()*((($C$19+$G$20)-$G1602)*($O$20/($O$19/2)))^2*((($O$20+$G$20)-$G1602)/3))*$H$1177)-((PI()*((($C$19+$G$20)-$G1602)*($O$20/($O$19/2)))^2*(((($C$19+$G$20)-$G1602)*($O$20/($O$19/2)))*$AZ$22)/3)*$H$1177))),IF('Silo Levels'!$L$29="Pumping",(($D$18*$H$1177)+((PI()*(($C$21/2)^2)*($G$20-$G1602))*$H$1177))+((($D$18+$H$18)/3)*$BG$22)+(((PI()*($C$21/2)^2*(($C$21/2)*$AZ$22))/3)*$H$1177),(($D$18*$H$1177)+((PI()*(($C$21/2)^2)*($G$20-$G1602))*$H$1177))+((($D$18+$H$18)/3)*$BG$22)-(((PI()*($C$21/2)^2*(($C$21/2)*$AZ$22))/3)*$H$1177)))</f>
        <v>37186.157833910773</v>
      </c>
      <c r="I1602" s="73">
        <v>42.3</v>
      </c>
      <c r="J1602" s="101">
        <f t="shared" si="195"/>
        <v>42464.544924630383</v>
      </c>
      <c r="K1602" s="66">
        <v>42.3</v>
      </c>
      <c r="L1602" s="102">
        <f>IF($K1602&gt;$G$20,IF('Silo Levels'!$L$30="Pumping",((PI()*((($C$19+$G$20)-$K1602)*($O$20/($O$19/2)))^2*((($O$20+$G$20)-$K1602))/3)*$L$1177)+(((PI()*((($C$19+$G$20)-$K1602)*($O$20/($O$19/2)))^2*(((($C$19+$G$20)-$K1602)*($O$20/($O$19/2)))*$AZ$23))/3)*$L$1177),(((PI()*((($C$19+$G$20)-$K1602)*($O$20/($O$19/2)))^2*((($O$20+$G$20)-$K1602)/3))*$L$1177)-((PI()*((($C$19+$G$20)-$K1602)*($O$20/($O$19/2)))^2*(((($C$19+$G$20)-$K1602)*($O$20/($O$19/2)))*$AZ$23)/3)*$L$1177))),IF('Silo Levels'!$L$30="Pumping",(($D$18*$L$1177)+((PI()*(($C$21/2)^2)*($G$20-$K1602))*$L$1177))+((($D$18+$H$18)/3)*$BG$23)+(((PI()*($C$21/2)^2*(($C$21/2)*$AZ$23))/3)*$L$1177),(($D$18*$L$1177)+((PI()*(($C$21/2)^2)*($G$20-$K1602))*$L$1177))+((($D$18+$H$18)/3)*$BG$23)-(((PI()*($C$21/2)^2*(($C$21/2)*$AZ$23))/3)*$L$1177)))</f>
        <v>38435.305254688144</v>
      </c>
      <c r="M1602" s="73"/>
      <c r="N1602" s="73"/>
      <c r="O1602" s="73"/>
      <c r="P1602" s="73"/>
      <c r="Q1602" s="73"/>
      <c r="R1602" s="73"/>
      <c r="S1602" s="73"/>
      <c r="T1602" s="73"/>
      <c r="U1602" s="73"/>
      <c r="V1602" s="73"/>
      <c r="W1602" s="73"/>
      <c r="X1602" s="73"/>
      <c r="Y1602" s="73"/>
      <c r="Z1602" s="73"/>
      <c r="AA1602" s="73"/>
      <c r="AB1602" s="73"/>
      <c r="AC1602" s="73"/>
      <c r="AD1602" s="73"/>
      <c r="AE1602" s="73"/>
      <c r="AF1602" s="73"/>
      <c r="AG1602" s="73"/>
      <c r="AH1602" s="73"/>
      <c r="AI1602" s="73"/>
      <c r="AJ1602" s="73"/>
    </row>
    <row r="1603" spans="1:36" x14ac:dyDescent="0.3">
      <c r="A1603">
        <v>42.4</v>
      </c>
      <c r="B1603" s="101">
        <f t="shared" si="193"/>
        <v>40190.874061758186</v>
      </c>
      <c r="C1603" s="66">
        <v>42.4</v>
      </c>
      <c r="D1603" s="102">
        <f>IF($C1603&gt;$G$20,IF('Silo Levels'!$L$28="Pumping",((PI()*((($C$19+$G$20)-$C1603)*($O$20/($O$19/2)))^2*((($O$20+$G$20)-$C1603))/3)*$D$1177)+(((PI()*((($C$19+$G$20)-$C1603)*($O$20/($O$19/2)))^2*(((($C$19+$G$20)-$C1603)*($O$20/($O$19/2)))*$AZ$21))/3)*$D$1177),(((PI()*((($C$19+$G$20)-$C1603)*($O$20/($O$19/2)))^2*((($O$20+$G$20)-$C1603)/3))*$D$1177)-((PI()*((($C$19+$G$20)-$C1603)*($O$20/($O$19/2)))^2*(((($C$19+$G$20)-$C1603)*($O$20/($O$19/2)))*$AZ$21)/3)*$D$1177))),IF('Silo Levels'!$L$28="Pumping",(($D$18*$D$1177)+((PI()*(($C$21/2)^2)*($G$20-$C1603))*$D$1177))+((($D$18+$H$18)/3)*$BG$21)+(((PI()*($C$21/2)^2*(($C$21/2)*$AZ$21))/3)*$D$1177),(($D$18*$D$1177)+((PI()*(($C$21/2)^2)*($G$20-$C1603))*$D$1177))+((($D$18+$H$18)/3)*$BG$21)-(((PI()*($C$21/2)^2*(($C$21/2)*$AZ$21))/3)*$D$1177)))</f>
        <v>36340.711710480049</v>
      </c>
      <c r="E1603" s="73">
        <v>42.4</v>
      </c>
      <c r="F1603" s="101">
        <f t="shared" si="194"/>
        <v>40693.25998753016</v>
      </c>
      <c r="G1603" s="66">
        <v>42.4</v>
      </c>
      <c r="H1603" s="102">
        <f>IF($G1603&gt;$G$20,IF('Silo Levels'!$L$29="Pumping",((PI()*((($C$19+$G$20)-$G1603)*($O$20/($O$19/2)))^2*((($O$20+$G$20)-$G1603))/3)*$H$1177)+(((PI()*((($C$19+$G$20)-$G1603)*($O$20/($O$19/2)))^2*(((($C$19+$G$20)-$G1603)*($O$20/($O$19/2)))*$AZ$22))/3)*$H$1177),(((PI()*((($C$19+$G$20)-$G1603)*($O$20/($O$19/2)))^2*((($O$20+$G$20)-$G1603)/3))*$H$1177)-((PI()*((($C$19+$G$20)-$G1603)*($O$20/($O$19/2)))^2*(((($C$19+$G$20)-$G1603)*($O$20/($O$19/2)))*$AZ$22)/3)*$H$1177))),IF('Silo Levels'!$L$29="Pumping",(($D$18*$H$1177)+((PI()*(($C$21/2)^2)*($G$20-$G1603))*$H$1177))+((($D$18+$H$18)/3)*$BG$22)+(((PI()*($C$21/2)^2*(($C$21/2)*$AZ$22))/3)*$H$1177),(($D$18*$H$1177)+((PI()*(($C$21/2)^2)*($G$20-$G1603))*$H$1177))+((($D$18+$H$18)/3)*$BG$22)-(((PI()*($C$21/2)^2*(($C$21/2)*$AZ$22))/3)*$H$1177)))</f>
        <v>36794.970606861047</v>
      </c>
      <c r="I1603" s="73">
        <v>42.4</v>
      </c>
      <c r="J1603" s="101">
        <f t="shared" si="195"/>
        <v>42060.217041374846</v>
      </c>
      <c r="K1603" s="66">
        <v>42.4</v>
      </c>
      <c r="L1603" s="102">
        <f>IF($K1603&gt;$G$20,IF('Silo Levels'!$L$30="Pumping",((PI()*((($C$19+$G$20)-$K1603)*($O$20/($O$19/2)))^2*((($O$20+$G$20)-$K1603))/3)*$L$1177)+(((PI()*((($C$19+$G$20)-$K1603)*($O$20/($O$19/2)))^2*(((($C$19+$G$20)-$K1603)*($O$20/($O$19/2)))*$AZ$23))/3)*$L$1177),(((PI()*((($C$19+$G$20)-$K1603)*($O$20/($O$19/2)))^2*((($O$20+$G$20)-$K1603)/3))*$L$1177)-((PI()*((($C$19+$G$20)-$K1603)*($O$20/($O$19/2)))^2*(((($C$19+$G$20)-$K1603)*($O$20/($O$19/2)))*$AZ$23)/3)*$L$1177))),IF('Silo Levels'!$L$30="Pumping",(($D$18*$L$1177)+((PI()*(($C$21/2)^2)*($G$20-$K1603))*$L$1177))+((($D$18+$H$18)/3)*$BG$23)+(((PI()*($C$21/2)^2*(($C$21/2)*$AZ$23))/3)*$L$1177),(($D$18*$L$1177)+((PI()*(($C$21/2)^2)*($G$20-$K1603))*$L$1177))+((($D$18+$H$18)/3)*$BG$23)-(((PI()*($C$21/2)^2*(($C$21/2)*$AZ$23))/3)*$L$1177)))</f>
        <v>38030.977371432607</v>
      </c>
      <c r="M1603" s="73"/>
      <c r="N1603" s="73"/>
      <c r="O1603" s="73"/>
      <c r="P1603" s="73"/>
      <c r="Q1603" s="73"/>
      <c r="R1603" s="73"/>
      <c r="S1603" s="73"/>
      <c r="T1603" s="73"/>
      <c r="U1603" s="73"/>
      <c r="V1603" s="73"/>
      <c r="W1603" s="73"/>
      <c r="X1603" s="73"/>
      <c r="Y1603" s="73"/>
      <c r="Z1603" s="73"/>
      <c r="AA1603" s="73"/>
      <c r="AB1603" s="73"/>
      <c r="AC1603" s="73"/>
      <c r="AD1603" s="73"/>
      <c r="AE1603" s="73"/>
      <c r="AF1603" s="73"/>
      <c r="AG1603" s="73"/>
      <c r="AH1603" s="73"/>
      <c r="AI1603" s="73"/>
      <c r="AJ1603" s="73"/>
    </row>
    <row r="1604" spans="1:36" x14ac:dyDescent="0.3">
      <c r="A1604">
        <v>42.5</v>
      </c>
      <c r="B1604" s="101">
        <f t="shared" si="193"/>
        <v>39804.51630664734</v>
      </c>
      <c r="C1604" s="66">
        <v>42.5</v>
      </c>
      <c r="D1604" s="102">
        <f>IF($C1604&gt;$G$20,IF('Silo Levels'!$L$28="Pumping",((PI()*((($C$19+$G$20)-$C1604)*($O$20/($O$19/2)))^2*((($O$20+$G$20)-$C1604))/3)*$D$1177)+(((PI()*((($C$19+$G$20)-$C1604)*($O$20/($O$19/2)))^2*(((($C$19+$G$20)-$C1604)*($O$20/($O$19/2)))*$AZ$21))/3)*$D$1177),(((PI()*((($C$19+$G$20)-$C1604)*($O$20/($O$19/2)))^2*((($O$20+$G$20)-$C1604)/3))*$D$1177)-((PI()*((($C$19+$G$20)-$C1604)*($O$20/($O$19/2)))^2*(((($C$19+$G$20)-$C1604)*($O$20/($O$19/2)))*$AZ$21)/3)*$D$1177))),IF('Silo Levels'!$L$28="Pumping",(($D$18*$D$1177)+((PI()*(($C$21/2)^2)*($G$20-$C1604))*$D$1177))+((($D$18+$H$18)/3)*$BG$21)+(((PI()*($C$21/2)^2*(($C$21/2)*$AZ$21))/3)*$D$1177),(($D$18*$D$1177)+((PI()*(($C$21/2)^2)*($G$20-$C1604))*$D$1177))+((($D$18+$H$18)/3)*$BG$21)-(((PI()*($C$21/2)^2*(($C$21/2)*$AZ$21))/3)*$D$1177)))</f>
        <v>35954.353955369203</v>
      </c>
      <c r="E1604" s="73">
        <v>42.5</v>
      </c>
      <c r="F1604" s="101">
        <f t="shared" si="194"/>
        <v>40302.072760480434</v>
      </c>
      <c r="G1604" s="66">
        <v>42.5</v>
      </c>
      <c r="H1604" s="102">
        <f>IF($G1604&gt;$G$20,IF('Silo Levels'!$L$29="Pumping",((PI()*((($C$19+$G$20)-$G1604)*($O$20/($O$19/2)))^2*((($O$20+$G$20)-$G1604))/3)*$H$1177)+(((PI()*((($C$19+$G$20)-$G1604)*($O$20/($O$19/2)))^2*(((($C$19+$G$20)-$G1604)*($O$20/($O$19/2)))*$AZ$22))/3)*$H$1177),(((PI()*((($C$19+$G$20)-$G1604)*($O$20/($O$19/2)))^2*((($O$20+$G$20)-$G1604)/3))*$H$1177)-((PI()*((($C$19+$G$20)-$G1604)*($O$20/($O$19/2)))^2*(((($C$19+$G$20)-$G1604)*($O$20/($O$19/2)))*$AZ$22)/3)*$H$1177))),IF('Silo Levels'!$L$29="Pumping",(($D$18*$H$1177)+((PI()*(($C$21/2)^2)*($G$20-$G1604))*$H$1177))+((($D$18+$H$18)/3)*$BG$22)+(((PI()*($C$21/2)^2*(($C$21/2)*$AZ$22))/3)*$H$1177),(($D$18*$H$1177)+((PI()*(($C$21/2)^2)*($G$20-$G1604))*$H$1177))+((($D$18+$H$18)/3)*$BG$22)-(((PI()*($C$21/2)^2*(($C$21/2)*$AZ$22))/3)*$H$1177)))</f>
        <v>36403.783379811321</v>
      </c>
      <c r="I1604" s="73">
        <v>42.5</v>
      </c>
      <c r="J1604" s="101">
        <f t="shared" si="195"/>
        <v>41655.889158119317</v>
      </c>
      <c r="K1604" s="66">
        <v>42.5</v>
      </c>
      <c r="L1604" s="102">
        <f>IF($K1604&gt;$G$20,IF('Silo Levels'!$L$30="Pumping",((PI()*((($C$19+$G$20)-$K1604)*($O$20/($O$19/2)))^2*((($O$20+$G$20)-$K1604))/3)*$L$1177)+(((PI()*((($C$19+$G$20)-$K1604)*($O$20/($O$19/2)))^2*(((($C$19+$G$20)-$K1604)*($O$20/($O$19/2)))*$AZ$23))/3)*$L$1177),(((PI()*((($C$19+$G$20)-$K1604)*($O$20/($O$19/2)))^2*((($O$20+$G$20)-$K1604)/3))*$L$1177)-((PI()*((($C$19+$G$20)-$K1604)*($O$20/($O$19/2)))^2*(((($C$19+$G$20)-$K1604)*($O$20/($O$19/2)))*$AZ$23)/3)*$L$1177))),IF('Silo Levels'!$L$30="Pumping",(($D$18*$L$1177)+((PI()*(($C$21/2)^2)*($G$20-$K1604))*$L$1177))+((($D$18+$H$18)/3)*$BG$23)+(((PI()*($C$21/2)^2*(($C$21/2)*$AZ$23))/3)*$L$1177),(($D$18*$L$1177)+((PI()*(($C$21/2)^2)*($G$20-$K1604))*$L$1177))+((($D$18+$H$18)/3)*$BG$23)-(((PI()*($C$21/2)^2*(($C$21/2)*$AZ$23))/3)*$L$1177)))</f>
        <v>37626.649488177078</v>
      </c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  <c r="AI1604" s="73"/>
      <c r="AJ1604" s="73"/>
    </row>
    <row r="1605" spans="1:36" x14ac:dyDescent="0.3">
      <c r="A1605">
        <v>42.6</v>
      </c>
      <c r="B1605" s="101">
        <f t="shared" si="193"/>
        <v>39418.1585515365</v>
      </c>
      <c r="C1605" s="66">
        <v>42.6</v>
      </c>
      <c r="D1605" s="102">
        <f>IF($C1605&gt;$G$20,IF('Silo Levels'!$L$28="Pumping",((PI()*((($C$19+$G$20)-$C1605)*($O$20/($O$19/2)))^2*((($O$20+$G$20)-$C1605))/3)*$D$1177)+(((PI()*((($C$19+$G$20)-$C1605)*($O$20/($O$19/2)))^2*(((($C$19+$G$20)-$C1605)*($O$20/($O$19/2)))*$AZ$21))/3)*$D$1177),(((PI()*((($C$19+$G$20)-$C1605)*($O$20/($O$19/2)))^2*((($O$20+$G$20)-$C1605)/3))*$D$1177)-((PI()*((($C$19+$G$20)-$C1605)*($O$20/($O$19/2)))^2*(((($C$19+$G$20)-$C1605)*($O$20/($O$19/2)))*$AZ$21)/3)*$D$1177))),IF('Silo Levels'!$L$28="Pumping",(($D$18*$D$1177)+((PI()*(($C$21/2)^2)*($G$20-$C1605))*$D$1177))+((($D$18+$H$18)/3)*$BG$21)+(((PI()*($C$21/2)^2*(($C$21/2)*$AZ$21))/3)*$D$1177),(($D$18*$D$1177)+((PI()*(($C$21/2)^2)*($G$20-$C1605))*$D$1177))+((($D$18+$H$18)/3)*$BG$21)-(((PI()*($C$21/2)^2*(($C$21/2)*$AZ$21))/3)*$D$1177)))</f>
        <v>35567.996200258363</v>
      </c>
      <c r="E1605" s="73">
        <v>42.6</v>
      </c>
      <c r="F1605" s="101">
        <f t="shared" si="194"/>
        <v>39910.885533430708</v>
      </c>
      <c r="G1605" s="66">
        <v>42.6</v>
      </c>
      <c r="H1605" s="102">
        <f>IF($G1605&gt;$G$20,IF('Silo Levels'!$L$29="Pumping",((PI()*((($C$19+$G$20)-$G1605)*($O$20/($O$19/2)))^2*((($O$20+$G$20)-$G1605))/3)*$H$1177)+(((PI()*((($C$19+$G$20)-$G1605)*($O$20/($O$19/2)))^2*(((($C$19+$G$20)-$G1605)*($O$20/($O$19/2)))*$AZ$22))/3)*$H$1177),(((PI()*((($C$19+$G$20)-$G1605)*($O$20/($O$19/2)))^2*((($O$20+$G$20)-$G1605)/3))*$H$1177)-((PI()*((($C$19+$G$20)-$G1605)*($O$20/($O$19/2)))^2*(((($C$19+$G$20)-$G1605)*($O$20/($O$19/2)))*$AZ$22)/3)*$H$1177))),IF('Silo Levels'!$L$29="Pumping",(($D$18*$H$1177)+((PI()*(($C$21/2)^2)*($G$20-$G1605))*$H$1177))+((($D$18+$H$18)/3)*$BG$22)+(((PI()*($C$21/2)^2*(($C$21/2)*$AZ$22))/3)*$H$1177),(($D$18*$H$1177)+((PI()*(($C$21/2)^2)*($G$20-$G1605))*$H$1177))+((($D$18+$H$18)/3)*$BG$22)-(((PI()*($C$21/2)^2*(($C$21/2)*$AZ$22))/3)*$H$1177)))</f>
        <v>36012.596152761595</v>
      </c>
      <c r="I1605" s="73">
        <v>42.6</v>
      </c>
      <c r="J1605" s="101">
        <f t="shared" si="195"/>
        <v>41251.56127486378</v>
      </c>
      <c r="K1605" s="66">
        <v>42.6</v>
      </c>
      <c r="L1605" s="102">
        <f>IF($K1605&gt;$G$20,IF('Silo Levels'!$L$30="Pumping",((PI()*((($C$19+$G$20)-$K1605)*($O$20/($O$19/2)))^2*((($O$20+$G$20)-$K1605))/3)*$L$1177)+(((PI()*((($C$19+$G$20)-$K1605)*($O$20/($O$19/2)))^2*(((($C$19+$G$20)-$K1605)*($O$20/($O$19/2)))*$AZ$23))/3)*$L$1177),(((PI()*((($C$19+$G$20)-$K1605)*($O$20/($O$19/2)))^2*((($O$20+$G$20)-$K1605)/3))*$L$1177)-((PI()*((($C$19+$G$20)-$K1605)*($O$20/($O$19/2)))^2*(((($C$19+$G$20)-$K1605)*($O$20/($O$19/2)))*$AZ$23)/3)*$L$1177))),IF('Silo Levels'!$L$30="Pumping",(($D$18*$L$1177)+((PI()*(($C$21/2)^2)*($G$20-$K1605))*$L$1177))+((($D$18+$H$18)/3)*$BG$23)+(((PI()*($C$21/2)^2*(($C$21/2)*$AZ$23))/3)*$L$1177),(($D$18*$L$1177)+((PI()*(($C$21/2)^2)*($G$20-$K1605))*$L$1177))+((($D$18+$H$18)/3)*$BG$23)-(((PI()*($C$21/2)^2*(($C$21/2)*$AZ$23))/3)*$L$1177)))</f>
        <v>37222.321604921541</v>
      </c>
      <c r="M1605" s="73"/>
      <c r="N1605" s="73"/>
      <c r="O1605" s="73"/>
      <c r="P1605" s="73"/>
      <c r="Q1605" s="73"/>
      <c r="R1605" s="73"/>
      <c r="S1605" s="73"/>
      <c r="T1605" s="73"/>
      <c r="U1605" s="73"/>
      <c r="V1605" s="73"/>
      <c r="W1605" s="73"/>
      <c r="X1605" s="73"/>
      <c r="Y1605" s="73"/>
      <c r="Z1605" s="73"/>
      <c r="AA1605" s="73"/>
      <c r="AB1605" s="73"/>
      <c r="AC1605" s="73"/>
      <c r="AD1605" s="73"/>
      <c r="AE1605" s="73"/>
      <c r="AF1605" s="73"/>
      <c r="AG1605" s="73"/>
      <c r="AH1605" s="73"/>
      <c r="AI1605" s="73"/>
      <c r="AJ1605" s="73"/>
    </row>
    <row r="1606" spans="1:36" x14ac:dyDescent="0.3">
      <c r="A1606">
        <v>42.7</v>
      </c>
      <c r="B1606" s="101">
        <f t="shared" si="193"/>
        <v>39031.800796425654</v>
      </c>
      <c r="C1606" s="66">
        <v>42.7</v>
      </c>
      <c r="D1606" s="102">
        <f>IF($C1606&gt;$G$20,IF('Silo Levels'!$L$28="Pumping",((PI()*((($C$19+$G$20)-$C1606)*($O$20/($O$19/2)))^2*((($O$20+$G$20)-$C1606))/3)*$D$1177)+(((PI()*((($C$19+$G$20)-$C1606)*($O$20/($O$19/2)))^2*(((($C$19+$G$20)-$C1606)*($O$20/($O$19/2)))*$AZ$21))/3)*$D$1177),(((PI()*((($C$19+$G$20)-$C1606)*($O$20/($O$19/2)))^2*((($O$20+$G$20)-$C1606)/3))*$D$1177)-((PI()*((($C$19+$G$20)-$C1606)*($O$20/($O$19/2)))^2*(((($C$19+$G$20)-$C1606)*($O$20/($O$19/2)))*$AZ$21)/3)*$D$1177))),IF('Silo Levels'!$L$28="Pumping",(($D$18*$D$1177)+((PI()*(($C$21/2)^2)*($G$20-$C1606))*$D$1177))+((($D$18+$H$18)/3)*$BG$21)+(((PI()*($C$21/2)^2*(($C$21/2)*$AZ$21))/3)*$D$1177),(($D$18*$D$1177)+((PI()*(($C$21/2)^2)*($G$20-$C1606))*$D$1177))+((($D$18+$H$18)/3)*$BG$21)-(((PI()*($C$21/2)^2*(($C$21/2)*$AZ$21))/3)*$D$1177)))</f>
        <v>35181.638445147517</v>
      </c>
      <c r="E1606" s="73">
        <v>42.7</v>
      </c>
      <c r="F1606" s="101">
        <f t="shared" si="194"/>
        <v>39519.698306380975</v>
      </c>
      <c r="G1606" s="66">
        <v>42.7</v>
      </c>
      <c r="H1606" s="102">
        <f>IF($G1606&gt;$G$20,IF('Silo Levels'!$L$29="Pumping",((PI()*((($C$19+$G$20)-$G1606)*($O$20/($O$19/2)))^2*((($O$20+$G$20)-$G1606))/3)*$H$1177)+(((PI()*((($C$19+$G$20)-$G1606)*($O$20/($O$19/2)))^2*(((($C$19+$G$20)-$G1606)*($O$20/($O$19/2)))*$AZ$22))/3)*$H$1177),(((PI()*((($C$19+$G$20)-$G1606)*($O$20/($O$19/2)))^2*((($O$20+$G$20)-$G1606)/3))*$H$1177)-((PI()*((($C$19+$G$20)-$G1606)*($O$20/($O$19/2)))^2*(((($C$19+$G$20)-$G1606)*($O$20/($O$19/2)))*$AZ$22)/3)*$H$1177))),IF('Silo Levels'!$L$29="Pumping",(($D$18*$H$1177)+((PI()*(($C$21/2)^2)*($G$20-$G1606))*$H$1177))+((($D$18+$H$18)/3)*$BG$22)+(((PI()*($C$21/2)^2*(($C$21/2)*$AZ$22))/3)*$H$1177),(($D$18*$H$1177)+((PI()*(($C$21/2)^2)*($G$20-$G1606))*$H$1177))+((($D$18+$H$18)/3)*$BG$22)-(((PI()*($C$21/2)^2*(($C$21/2)*$AZ$22))/3)*$H$1177)))</f>
        <v>35621.408925711861</v>
      </c>
      <c r="I1606" s="73">
        <v>42.7</v>
      </c>
      <c r="J1606" s="101">
        <f t="shared" si="195"/>
        <v>40847.233391608243</v>
      </c>
      <c r="K1606" s="66">
        <v>42.7</v>
      </c>
      <c r="L1606" s="102">
        <f>IF($K1606&gt;$G$20,IF('Silo Levels'!$L$30="Pumping",((PI()*((($C$19+$G$20)-$K1606)*($O$20/($O$19/2)))^2*((($O$20+$G$20)-$K1606))/3)*$L$1177)+(((PI()*((($C$19+$G$20)-$K1606)*($O$20/($O$19/2)))^2*(((($C$19+$G$20)-$K1606)*($O$20/($O$19/2)))*$AZ$23))/3)*$L$1177),(((PI()*((($C$19+$G$20)-$K1606)*($O$20/($O$19/2)))^2*((($O$20+$G$20)-$K1606)/3))*$L$1177)-((PI()*((($C$19+$G$20)-$K1606)*($O$20/($O$19/2)))^2*(((($C$19+$G$20)-$K1606)*($O$20/($O$19/2)))*$AZ$23)/3)*$L$1177))),IF('Silo Levels'!$L$30="Pumping",(($D$18*$L$1177)+((PI()*(($C$21/2)^2)*($G$20-$K1606))*$L$1177))+((($D$18+$H$18)/3)*$BG$23)+(((PI()*($C$21/2)^2*(($C$21/2)*$AZ$23))/3)*$L$1177),(($D$18*$L$1177)+((PI()*(($C$21/2)^2)*($G$20-$K1606))*$L$1177))+((($D$18+$H$18)/3)*$BG$23)-(((PI()*($C$21/2)^2*(($C$21/2)*$AZ$23))/3)*$L$1177)))</f>
        <v>36817.993721666004</v>
      </c>
      <c r="M1606" s="73"/>
      <c r="N1606" s="73"/>
      <c r="O1606" s="73"/>
      <c r="P1606" s="73"/>
      <c r="Q1606" s="73"/>
      <c r="R1606" s="73"/>
      <c r="S1606" s="73"/>
      <c r="T1606" s="73"/>
      <c r="U1606" s="73"/>
      <c r="V1606" s="73"/>
      <c r="W1606" s="73"/>
      <c r="X1606" s="73"/>
      <c r="Y1606" s="73"/>
      <c r="Z1606" s="73"/>
      <c r="AA1606" s="73"/>
      <c r="AB1606" s="73"/>
      <c r="AC1606" s="73"/>
      <c r="AD1606" s="73"/>
      <c r="AE1606" s="73"/>
      <c r="AF1606" s="73"/>
      <c r="AG1606" s="73"/>
      <c r="AH1606" s="73"/>
      <c r="AI1606" s="73"/>
      <c r="AJ1606" s="73"/>
    </row>
    <row r="1607" spans="1:36" x14ac:dyDescent="0.3">
      <c r="A1607">
        <v>42.8</v>
      </c>
      <c r="B1607" s="101">
        <f t="shared" si="193"/>
        <v>38645.443041314837</v>
      </c>
      <c r="C1607" s="66">
        <v>42.8</v>
      </c>
      <c r="D1607" s="102">
        <f>IF($C1607&gt;$G$20,IF('Silo Levels'!$L$28="Pumping",((PI()*((($C$19+$G$20)-$C1607)*($O$20/($O$19/2)))^2*((($O$20+$G$20)-$C1607))/3)*$D$1177)+(((PI()*((($C$19+$G$20)-$C1607)*($O$20/($O$19/2)))^2*(((($C$19+$G$20)-$C1607)*($O$20/($O$19/2)))*$AZ$21))/3)*$D$1177),(((PI()*((($C$19+$G$20)-$C1607)*($O$20/($O$19/2)))^2*((($O$20+$G$20)-$C1607)/3))*$D$1177)-((PI()*((($C$19+$G$20)-$C1607)*($O$20/($O$19/2)))^2*(((($C$19+$G$20)-$C1607)*($O$20/($O$19/2)))*$AZ$21)/3)*$D$1177))),IF('Silo Levels'!$L$28="Pumping",(($D$18*$D$1177)+((PI()*(($C$21/2)^2)*($G$20-$C1607))*$D$1177))+((($D$18+$H$18)/3)*$BG$21)+(((PI()*($C$21/2)^2*(($C$21/2)*$AZ$21))/3)*$D$1177),(($D$18*$D$1177)+((PI()*(($C$21/2)^2)*($G$20-$C1607))*$D$1177))+((($D$18+$H$18)/3)*$BG$21)-(((PI()*($C$21/2)^2*(($C$21/2)*$AZ$21))/3)*$D$1177)))</f>
        <v>34795.2806900367</v>
      </c>
      <c r="E1607" s="73">
        <v>42.8</v>
      </c>
      <c r="F1607" s="101">
        <f t="shared" si="194"/>
        <v>39128.511079331271</v>
      </c>
      <c r="G1607" s="66">
        <v>42.8</v>
      </c>
      <c r="H1607" s="102">
        <f>IF($G1607&gt;$G$20,IF('Silo Levels'!$L$29="Pumping",((PI()*((($C$19+$G$20)-$G1607)*($O$20/($O$19/2)))^2*((($O$20+$G$20)-$G1607))/3)*$H$1177)+(((PI()*((($C$19+$G$20)-$G1607)*($O$20/($O$19/2)))^2*(((($C$19+$G$20)-$G1607)*($O$20/($O$19/2)))*$AZ$22))/3)*$H$1177),(((PI()*((($C$19+$G$20)-$G1607)*($O$20/($O$19/2)))^2*((($O$20+$G$20)-$G1607)/3))*$H$1177)-((PI()*((($C$19+$G$20)-$G1607)*($O$20/($O$19/2)))^2*(((($C$19+$G$20)-$G1607)*($O$20/($O$19/2)))*$AZ$22)/3)*$H$1177))),IF('Silo Levels'!$L$29="Pumping",(($D$18*$H$1177)+((PI()*(($C$21/2)^2)*($G$20-$G1607))*$H$1177))+((($D$18+$H$18)/3)*$BG$22)+(((PI()*($C$21/2)^2*(($C$21/2)*$AZ$22))/3)*$H$1177),(($D$18*$H$1177)+((PI()*(($C$21/2)^2)*($G$20-$G1607))*$H$1177))+((($D$18+$H$18)/3)*$BG$22)-(((PI()*($C$21/2)^2*(($C$21/2)*$AZ$22))/3)*$H$1177)))</f>
        <v>35230.221698662157</v>
      </c>
      <c r="I1607" s="73">
        <v>42.8</v>
      </c>
      <c r="J1607" s="101">
        <f t="shared" si="195"/>
        <v>40442.905508352742</v>
      </c>
      <c r="K1607" s="66">
        <v>42.8</v>
      </c>
      <c r="L1607" s="102">
        <f>IF($K1607&gt;$G$20,IF('Silo Levels'!$L$30="Pumping",((PI()*((($C$19+$G$20)-$K1607)*($O$20/($O$19/2)))^2*((($O$20+$G$20)-$K1607))/3)*$L$1177)+(((PI()*((($C$19+$G$20)-$K1607)*($O$20/($O$19/2)))^2*(((($C$19+$G$20)-$K1607)*($O$20/($O$19/2)))*$AZ$23))/3)*$L$1177),(((PI()*((($C$19+$G$20)-$K1607)*($O$20/($O$19/2)))^2*((($O$20+$G$20)-$K1607)/3))*$L$1177)-((PI()*((($C$19+$G$20)-$K1607)*($O$20/($O$19/2)))^2*(((($C$19+$G$20)-$K1607)*($O$20/($O$19/2)))*$AZ$23)/3)*$L$1177))),IF('Silo Levels'!$L$30="Pumping",(($D$18*$L$1177)+((PI()*(($C$21/2)^2)*($G$20-$K1607))*$L$1177))+((($D$18+$H$18)/3)*$BG$23)+(((PI()*($C$21/2)^2*(($C$21/2)*$AZ$23))/3)*$L$1177),(($D$18*$L$1177)+((PI()*(($C$21/2)^2)*($G$20-$K1607))*$L$1177))+((($D$18+$H$18)/3)*$BG$23)-(((PI()*($C$21/2)^2*(($C$21/2)*$AZ$23))/3)*$L$1177)))</f>
        <v>36413.665838410503</v>
      </c>
      <c r="M1607" s="73"/>
      <c r="N1607" s="73"/>
      <c r="O1607" s="73"/>
      <c r="P1607" s="73"/>
      <c r="Q1607" s="73"/>
      <c r="R1607" s="73"/>
      <c r="S1607" s="73"/>
      <c r="T1607" s="73"/>
      <c r="U1607" s="73"/>
      <c r="V1607" s="73"/>
      <c r="W1607" s="73"/>
      <c r="X1607" s="73"/>
      <c r="Y1607" s="73"/>
      <c r="Z1607" s="73"/>
      <c r="AA1607" s="73"/>
      <c r="AB1607" s="73"/>
      <c r="AC1607" s="73"/>
      <c r="AD1607" s="73"/>
      <c r="AE1607" s="73"/>
      <c r="AF1607" s="73"/>
      <c r="AG1607" s="73"/>
      <c r="AH1607" s="73"/>
      <c r="AI1607" s="73"/>
      <c r="AJ1607" s="73"/>
    </row>
    <row r="1608" spans="1:36" x14ac:dyDescent="0.3">
      <c r="A1608">
        <v>42.9</v>
      </c>
      <c r="B1608" s="101">
        <f t="shared" si="193"/>
        <v>38259.085286203997</v>
      </c>
      <c r="C1608" s="66">
        <v>42.9</v>
      </c>
      <c r="D1608" s="102">
        <f>IF($C1608&gt;$G$20,IF('Silo Levels'!$L$28="Pumping",((PI()*((($C$19+$G$20)-$C1608)*($O$20/($O$19/2)))^2*((($O$20+$G$20)-$C1608))/3)*$D$1177)+(((PI()*((($C$19+$G$20)-$C1608)*($O$20/($O$19/2)))^2*(((($C$19+$G$20)-$C1608)*($O$20/($O$19/2)))*$AZ$21))/3)*$D$1177),(((PI()*((($C$19+$G$20)-$C1608)*($O$20/($O$19/2)))^2*((($O$20+$G$20)-$C1608)/3))*$D$1177)-((PI()*((($C$19+$G$20)-$C1608)*($O$20/($O$19/2)))^2*(((($C$19+$G$20)-$C1608)*($O$20/($O$19/2)))*$AZ$21)/3)*$D$1177))),IF('Silo Levels'!$L$28="Pumping",(($D$18*$D$1177)+((PI()*(($C$21/2)^2)*($G$20-$C1608))*$D$1177))+((($D$18+$H$18)/3)*$BG$21)+(((PI()*($C$21/2)^2*(($C$21/2)*$AZ$21))/3)*$D$1177),(($D$18*$D$1177)+((PI()*(($C$21/2)^2)*($G$20-$C1608))*$D$1177))+((($D$18+$H$18)/3)*$BG$21)-(((PI()*($C$21/2)^2*(($C$21/2)*$AZ$21))/3)*$D$1177)))</f>
        <v>34408.92293492586</v>
      </c>
      <c r="E1608" s="73">
        <v>42.9</v>
      </c>
      <c r="F1608" s="101">
        <f t="shared" si="194"/>
        <v>38737.323852281545</v>
      </c>
      <c r="G1608" s="66">
        <v>42.9</v>
      </c>
      <c r="H1608" s="102">
        <f>IF($G1608&gt;$G$20,IF('Silo Levels'!$L$29="Pumping",((PI()*((($C$19+$G$20)-$G1608)*($O$20/($O$19/2)))^2*((($O$20+$G$20)-$G1608))/3)*$H$1177)+(((PI()*((($C$19+$G$20)-$G1608)*($O$20/($O$19/2)))^2*(((($C$19+$G$20)-$G1608)*($O$20/($O$19/2)))*$AZ$22))/3)*$H$1177),(((PI()*((($C$19+$G$20)-$G1608)*($O$20/($O$19/2)))^2*((($O$20+$G$20)-$G1608)/3))*$H$1177)-((PI()*((($C$19+$G$20)-$G1608)*($O$20/($O$19/2)))^2*(((($C$19+$G$20)-$G1608)*($O$20/($O$19/2)))*$AZ$22)/3)*$H$1177))),IF('Silo Levels'!$L$29="Pumping",(($D$18*$H$1177)+((PI()*(($C$21/2)^2)*($G$20-$G1608))*$H$1177))+((($D$18+$H$18)/3)*$BG$22)+(((PI()*($C$21/2)^2*(($C$21/2)*$AZ$22))/3)*$H$1177),(($D$18*$H$1177)+((PI()*(($C$21/2)^2)*($G$20-$G1608))*$H$1177))+((($D$18+$H$18)/3)*$BG$22)-(((PI()*($C$21/2)^2*(($C$21/2)*$AZ$22))/3)*$H$1177)))</f>
        <v>34839.034471612431</v>
      </c>
      <c r="I1608" s="73">
        <v>42.9</v>
      </c>
      <c r="J1608" s="101">
        <f t="shared" si="195"/>
        <v>40038.577625097205</v>
      </c>
      <c r="K1608" s="66">
        <v>42.9</v>
      </c>
      <c r="L1608" s="102">
        <f>IF($K1608&gt;$G$20,IF('Silo Levels'!$L$30="Pumping",((PI()*((($C$19+$G$20)-$K1608)*($O$20/($O$19/2)))^2*((($O$20+$G$20)-$K1608))/3)*$L$1177)+(((PI()*((($C$19+$G$20)-$K1608)*($O$20/($O$19/2)))^2*(((($C$19+$G$20)-$K1608)*($O$20/($O$19/2)))*$AZ$23))/3)*$L$1177),(((PI()*((($C$19+$G$20)-$K1608)*($O$20/($O$19/2)))^2*((($O$20+$G$20)-$K1608)/3))*$L$1177)-((PI()*((($C$19+$G$20)-$K1608)*($O$20/($O$19/2)))^2*(((($C$19+$G$20)-$K1608)*($O$20/($O$19/2)))*$AZ$23)/3)*$L$1177))),IF('Silo Levels'!$L$30="Pumping",(($D$18*$L$1177)+((PI()*(($C$21/2)^2)*($G$20-$K1608))*$L$1177))+((($D$18+$H$18)/3)*$BG$23)+(((PI()*($C$21/2)^2*(($C$21/2)*$AZ$23))/3)*$L$1177),(($D$18*$L$1177)+((PI()*(($C$21/2)^2)*($G$20-$K1608))*$L$1177))+((($D$18+$H$18)/3)*$BG$23)-(((PI()*($C$21/2)^2*(($C$21/2)*$AZ$23))/3)*$L$1177)))</f>
        <v>36009.337955154966</v>
      </c>
      <c r="M1608" s="73"/>
      <c r="N1608" s="73"/>
      <c r="O1608" s="73"/>
      <c r="P1608" s="73"/>
      <c r="Q1608" s="73"/>
      <c r="R1608" s="73"/>
      <c r="S1608" s="73"/>
      <c r="T1608" s="73"/>
      <c r="U1608" s="73"/>
      <c r="V1608" s="73"/>
      <c r="W1608" s="73"/>
      <c r="X1608" s="73"/>
      <c r="Y1608" s="73"/>
      <c r="Z1608" s="73"/>
      <c r="AA1608" s="73"/>
      <c r="AB1608" s="73"/>
      <c r="AC1608" s="73"/>
      <c r="AD1608" s="73"/>
      <c r="AE1608" s="73"/>
      <c r="AF1608" s="73"/>
      <c r="AG1608" s="73"/>
      <c r="AH1608" s="73"/>
      <c r="AI1608" s="73"/>
      <c r="AJ1608" s="73"/>
    </row>
    <row r="1609" spans="1:36" x14ac:dyDescent="0.3">
      <c r="A1609">
        <v>43</v>
      </c>
      <c r="B1609" s="101">
        <f t="shared" si="193"/>
        <v>37872.727531093151</v>
      </c>
      <c r="C1609" s="66">
        <v>43</v>
      </c>
      <c r="D1609" s="102">
        <f>IF($C1609&gt;$G$20,IF('Silo Levels'!$L$28="Pumping",((PI()*((($C$19+$G$20)-$C1609)*($O$20/($O$19/2)))^2*((($O$20+$G$20)-$C1609))/3)*$D$1177)+(((PI()*((($C$19+$G$20)-$C1609)*($O$20/($O$19/2)))^2*(((($C$19+$G$20)-$C1609)*($O$20/($O$19/2)))*$AZ$21))/3)*$D$1177),(((PI()*((($C$19+$G$20)-$C1609)*($O$20/($O$19/2)))^2*((($O$20+$G$20)-$C1609)/3))*$D$1177)-((PI()*((($C$19+$G$20)-$C1609)*($O$20/($O$19/2)))^2*(((($C$19+$G$20)-$C1609)*($O$20/($O$19/2)))*$AZ$21)/3)*$D$1177))),IF('Silo Levels'!$L$28="Pumping",(($D$18*$D$1177)+((PI()*(($C$21/2)^2)*($G$20-$C1609))*$D$1177))+((($D$18+$H$18)/3)*$BG$21)+(((PI()*($C$21/2)^2*(($C$21/2)*$AZ$21))/3)*$D$1177),(($D$18*$D$1177)+((PI()*(($C$21/2)^2)*($G$20-$C1609))*$D$1177))+((($D$18+$H$18)/3)*$BG$21)-(((PI()*($C$21/2)^2*(($C$21/2)*$AZ$21))/3)*$D$1177)))</f>
        <v>34022.565179815014</v>
      </c>
      <c r="E1609" s="73">
        <v>43</v>
      </c>
      <c r="F1609" s="101">
        <f t="shared" si="194"/>
        <v>38346.136625231818</v>
      </c>
      <c r="G1609" s="66">
        <v>43</v>
      </c>
      <c r="H1609" s="102">
        <f>IF($G1609&gt;$G$20,IF('Silo Levels'!$L$29="Pumping",((PI()*((($C$19+$G$20)-$G1609)*($O$20/($O$19/2)))^2*((($O$20+$G$20)-$G1609))/3)*$H$1177)+(((PI()*((($C$19+$G$20)-$G1609)*($O$20/($O$19/2)))^2*(((($C$19+$G$20)-$G1609)*($O$20/($O$19/2)))*$AZ$22))/3)*$H$1177),(((PI()*((($C$19+$G$20)-$G1609)*($O$20/($O$19/2)))^2*((($O$20+$G$20)-$G1609)/3))*$H$1177)-((PI()*((($C$19+$G$20)-$G1609)*($O$20/($O$19/2)))^2*(((($C$19+$G$20)-$G1609)*($O$20/($O$19/2)))*$AZ$22)/3)*$H$1177))),IF('Silo Levels'!$L$29="Pumping",(($D$18*$H$1177)+((PI()*(($C$21/2)^2)*($G$20-$G1609))*$H$1177))+((($D$18+$H$18)/3)*$BG$22)+(((PI()*($C$21/2)^2*(($C$21/2)*$AZ$22))/3)*$H$1177),(($D$18*$H$1177)+((PI()*(($C$21/2)^2)*($G$20-$G1609))*$H$1177))+((($D$18+$H$18)/3)*$BG$22)-(((PI()*($C$21/2)^2*(($C$21/2)*$AZ$22))/3)*$H$1177)))</f>
        <v>34447.847244562705</v>
      </c>
      <c r="I1609" s="73">
        <v>43</v>
      </c>
      <c r="J1609" s="101">
        <f t="shared" si="195"/>
        <v>39634.249741841675</v>
      </c>
      <c r="K1609" s="66">
        <v>43</v>
      </c>
      <c r="L1609" s="102">
        <f>IF($K1609&gt;$G$20,IF('Silo Levels'!$L$30="Pumping",((PI()*((($C$19+$G$20)-$K1609)*($O$20/($O$19/2)))^2*((($O$20+$G$20)-$K1609))/3)*$L$1177)+(((PI()*((($C$19+$G$20)-$K1609)*($O$20/($O$19/2)))^2*(((($C$19+$G$20)-$K1609)*($O$20/($O$19/2)))*$AZ$23))/3)*$L$1177),(((PI()*((($C$19+$G$20)-$K1609)*($O$20/($O$19/2)))^2*((($O$20+$G$20)-$K1609)/3))*$L$1177)-((PI()*((($C$19+$G$20)-$K1609)*($O$20/($O$19/2)))^2*(((($C$19+$G$20)-$K1609)*($O$20/($O$19/2)))*$AZ$23)/3)*$L$1177))),IF('Silo Levels'!$L$30="Pumping",(($D$18*$L$1177)+((PI()*(($C$21/2)^2)*($G$20-$K1609))*$L$1177))+((($D$18+$H$18)/3)*$BG$23)+(((PI()*($C$21/2)^2*(($C$21/2)*$AZ$23))/3)*$L$1177),(($D$18*$L$1177)+((PI()*(($C$21/2)^2)*($G$20-$K1609))*$L$1177))+((($D$18+$H$18)/3)*$BG$23)-(((PI()*($C$21/2)^2*(($C$21/2)*$AZ$23))/3)*$L$1177)))</f>
        <v>35605.010071899436</v>
      </c>
      <c r="M1609" s="73"/>
      <c r="N1609" s="73"/>
      <c r="O1609" s="73"/>
      <c r="P1609" s="73"/>
      <c r="Q1609" s="73"/>
      <c r="R1609" s="73"/>
      <c r="S1609" s="73"/>
      <c r="T1609" s="73"/>
      <c r="U1609" s="73"/>
      <c r="V1609" s="73"/>
      <c r="W1609" s="73"/>
      <c r="X1609" s="73"/>
      <c r="Y1609" s="73"/>
      <c r="Z1609" s="73"/>
      <c r="AA1609" s="73"/>
      <c r="AB1609" s="73"/>
      <c r="AC1609" s="73"/>
      <c r="AD1609" s="73"/>
      <c r="AE1609" s="73"/>
      <c r="AF1609" s="73"/>
      <c r="AG1609" s="73"/>
      <c r="AH1609" s="73"/>
      <c r="AI1609" s="73"/>
      <c r="AJ1609" s="73"/>
    </row>
    <row r="1610" spans="1:36" x14ac:dyDescent="0.3">
      <c r="A1610">
        <v>43.1</v>
      </c>
      <c r="B1610" s="101">
        <f t="shared" si="193"/>
        <v>37486.369775982312</v>
      </c>
      <c r="C1610" s="66">
        <v>43.1</v>
      </c>
      <c r="D1610" s="102">
        <f>IF($C1610&gt;$G$20,IF('Silo Levels'!$L$28="Pumping",((PI()*((($C$19+$G$20)-$C1610)*($O$20/($O$19/2)))^2*((($O$20+$G$20)-$C1610))/3)*$D$1177)+(((PI()*((($C$19+$G$20)-$C1610)*($O$20/($O$19/2)))^2*(((($C$19+$G$20)-$C1610)*($O$20/($O$19/2)))*$AZ$21))/3)*$D$1177),(((PI()*((($C$19+$G$20)-$C1610)*($O$20/($O$19/2)))^2*((($O$20+$G$20)-$C1610)/3))*$D$1177)-((PI()*((($C$19+$G$20)-$C1610)*($O$20/($O$19/2)))^2*(((($C$19+$G$20)-$C1610)*($O$20/($O$19/2)))*$AZ$21)/3)*$D$1177))),IF('Silo Levels'!$L$28="Pumping",(($D$18*$D$1177)+((PI()*(($C$21/2)^2)*($G$20-$C1610))*$D$1177))+((($D$18+$H$18)/3)*$BG$21)+(((PI()*($C$21/2)^2*(($C$21/2)*$AZ$21))/3)*$D$1177),(($D$18*$D$1177)+((PI()*(($C$21/2)^2)*($G$20-$C1610))*$D$1177))+((($D$18+$H$18)/3)*$BG$21)-(((PI()*($C$21/2)^2*(($C$21/2)*$AZ$21))/3)*$D$1177)))</f>
        <v>33636.207424704175</v>
      </c>
      <c r="E1610" s="73">
        <v>43.1</v>
      </c>
      <c r="F1610" s="101">
        <f t="shared" si="194"/>
        <v>37954.949398182092</v>
      </c>
      <c r="G1610" s="66">
        <v>43.1</v>
      </c>
      <c r="H1610" s="102">
        <f>IF($G1610&gt;$G$20,IF('Silo Levels'!$L$29="Pumping",((PI()*((($C$19+$G$20)-$G1610)*($O$20/($O$19/2)))^2*((($O$20+$G$20)-$G1610))/3)*$H$1177)+(((PI()*((($C$19+$G$20)-$G1610)*($O$20/($O$19/2)))^2*(((($C$19+$G$20)-$G1610)*($O$20/($O$19/2)))*$AZ$22))/3)*$H$1177),(((PI()*((($C$19+$G$20)-$G1610)*($O$20/($O$19/2)))^2*((($O$20+$G$20)-$G1610)/3))*$H$1177)-((PI()*((($C$19+$G$20)-$G1610)*($O$20/($O$19/2)))^2*(((($C$19+$G$20)-$G1610)*($O$20/($O$19/2)))*$AZ$22)/3)*$H$1177))),IF('Silo Levels'!$L$29="Pumping",(($D$18*$H$1177)+((PI()*(($C$21/2)^2)*($G$20-$G1610))*$H$1177))+((($D$18+$H$18)/3)*$BG$22)+(((PI()*($C$21/2)^2*(($C$21/2)*$AZ$22))/3)*$H$1177),(($D$18*$H$1177)+((PI()*(($C$21/2)^2)*($G$20-$G1610))*$H$1177))+((($D$18+$H$18)/3)*$BG$22)-(((PI()*($C$21/2)^2*(($C$21/2)*$AZ$22))/3)*$H$1177)))</f>
        <v>34056.660017512979</v>
      </c>
      <c r="I1610" s="73">
        <v>43.1</v>
      </c>
      <c r="J1610" s="101">
        <f t="shared" si="195"/>
        <v>39229.921858586138</v>
      </c>
      <c r="K1610" s="66">
        <v>43.1</v>
      </c>
      <c r="L1610" s="102">
        <f>IF($K1610&gt;$G$20,IF('Silo Levels'!$L$30="Pumping",((PI()*((($C$19+$G$20)-$K1610)*($O$20/($O$19/2)))^2*((($O$20+$G$20)-$K1610))/3)*$L$1177)+(((PI()*((($C$19+$G$20)-$K1610)*($O$20/($O$19/2)))^2*(((($C$19+$G$20)-$K1610)*($O$20/($O$19/2)))*$AZ$23))/3)*$L$1177),(((PI()*((($C$19+$G$20)-$K1610)*($O$20/($O$19/2)))^2*((($O$20+$G$20)-$K1610)/3))*$L$1177)-((PI()*((($C$19+$G$20)-$K1610)*($O$20/($O$19/2)))^2*(((($C$19+$G$20)-$K1610)*($O$20/($O$19/2)))*$AZ$23)/3)*$L$1177))),IF('Silo Levels'!$L$30="Pumping",(($D$18*$L$1177)+((PI()*(($C$21/2)^2)*($G$20-$K1610))*$L$1177))+((($D$18+$H$18)/3)*$BG$23)+(((PI()*($C$21/2)^2*(($C$21/2)*$AZ$23))/3)*$L$1177),(($D$18*$L$1177)+((PI()*(($C$21/2)^2)*($G$20-$K1610))*$L$1177))+((($D$18+$H$18)/3)*$BG$23)-(((PI()*($C$21/2)^2*(($C$21/2)*$AZ$23))/3)*$L$1177)))</f>
        <v>35200.682188643899</v>
      </c>
      <c r="M1610" s="73"/>
      <c r="N1610" s="73"/>
      <c r="O1610" s="73"/>
      <c r="P1610" s="73"/>
      <c r="Q1610" s="73"/>
      <c r="R1610" s="73"/>
      <c r="S1610" s="73"/>
      <c r="T1610" s="73"/>
      <c r="U1610" s="73"/>
      <c r="V1610" s="73"/>
      <c r="W1610" s="73"/>
      <c r="X1610" s="73"/>
      <c r="Y1610" s="73"/>
      <c r="Z1610" s="73"/>
      <c r="AA1610" s="73"/>
      <c r="AB1610" s="73"/>
      <c r="AC1610" s="73"/>
      <c r="AD1610" s="73"/>
      <c r="AE1610" s="73"/>
      <c r="AF1610" s="73"/>
      <c r="AG1610" s="73"/>
      <c r="AH1610" s="73"/>
      <c r="AI1610" s="73"/>
      <c r="AJ1610" s="73"/>
    </row>
    <row r="1611" spans="1:36" x14ac:dyDescent="0.3">
      <c r="A1611">
        <v>43.2</v>
      </c>
      <c r="B1611" s="101">
        <f t="shared" si="193"/>
        <v>37100.012020871465</v>
      </c>
      <c r="C1611" s="66">
        <v>43.2</v>
      </c>
      <c r="D1611" s="102">
        <f>IF($C1611&gt;$G$20,IF('Silo Levels'!$L$28="Pumping",((PI()*((($C$19+$G$20)-$C1611)*($O$20/($O$19/2)))^2*((($O$20+$G$20)-$C1611))/3)*$D$1177)+(((PI()*((($C$19+$G$20)-$C1611)*($O$20/($O$19/2)))^2*(((($C$19+$G$20)-$C1611)*($O$20/($O$19/2)))*$AZ$21))/3)*$D$1177),(((PI()*((($C$19+$G$20)-$C1611)*($O$20/($O$19/2)))^2*((($O$20+$G$20)-$C1611)/3))*$D$1177)-((PI()*((($C$19+$G$20)-$C1611)*($O$20/($O$19/2)))^2*(((($C$19+$G$20)-$C1611)*($O$20/($O$19/2)))*$AZ$21)/3)*$D$1177))),IF('Silo Levels'!$L$28="Pumping",(($D$18*$D$1177)+((PI()*(($C$21/2)^2)*($G$20-$C1611))*$D$1177))+((($D$18+$H$18)/3)*$BG$21)+(((PI()*($C$21/2)^2*(($C$21/2)*$AZ$21))/3)*$D$1177),(($D$18*$D$1177)+((PI()*(($C$21/2)^2)*($G$20-$C1611))*$D$1177))+((($D$18+$H$18)/3)*$BG$21)-(((PI()*($C$21/2)^2*(($C$21/2)*$AZ$21))/3)*$D$1177)))</f>
        <v>33249.849669593328</v>
      </c>
      <c r="E1611" s="73">
        <v>43.2</v>
      </c>
      <c r="F1611" s="101">
        <f t="shared" si="194"/>
        <v>37563.762171132359</v>
      </c>
      <c r="G1611" s="66">
        <v>43.2</v>
      </c>
      <c r="H1611" s="102">
        <f>IF($G1611&gt;$G$20,IF('Silo Levels'!$L$29="Pumping",((PI()*((($C$19+$G$20)-$G1611)*($O$20/($O$19/2)))^2*((($O$20+$G$20)-$G1611))/3)*$H$1177)+(((PI()*((($C$19+$G$20)-$G1611)*($O$20/($O$19/2)))^2*(((($C$19+$G$20)-$G1611)*($O$20/($O$19/2)))*$AZ$22))/3)*$H$1177),(((PI()*((($C$19+$G$20)-$G1611)*($O$20/($O$19/2)))^2*((($O$20+$G$20)-$G1611)/3))*$H$1177)-((PI()*((($C$19+$G$20)-$G1611)*($O$20/($O$19/2)))^2*(((($C$19+$G$20)-$G1611)*($O$20/($O$19/2)))*$AZ$22)/3)*$H$1177))),IF('Silo Levels'!$L$29="Pumping",(($D$18*$H$1177)+((PI()*(($C$21/2)^2)*($G$20-$G1611))*$H$1177))+((($D$18+$H$18)/3)*$BG$22)+(((PI()*($C$21/2)^2*(($C$21/2)*$AZ$22))/3)*$H$1177),(($D$18*$H$1177)+((PI()*(($C$21/2)^2)*($G$20-$G1611))*$H$1177))+((($D$18+$H$18)/3)*$BG$22)-(((PI()*($C$21/2)^2*(($C$21/2)*$AZ$22))/3)*$H$1177)))</f>
        <v>33665.472790463245</v>
      </c>
      <c r="I1611" s="73">
        <v>43.2</v>
      </c>
      <c r="J1611" s="101">
        <f t="shared" si="195"/>
        <v>38825.593975330608</v>
      </c>
      <c r="K1611" s="66">
        <v>43.2</v>
      </c>
      <c r="L1611" s="102">
        <f>IF($K1611&gt;$G$20,IF('Silo Levels'!$L$30="Pumping",((PI()*((($C$19+$G$20)-$K1611)*($O$20/($O$19/2)))^2*((($O$20+$G$20)-$K1611))/3)*$L$1177)+(((PI()*((($C$19+$G$20)-$K1611)*($O$20/($O$19/2)))^2*(((($C$19+$G$20)-$K1611)*($O$20/($O$19/2)))*$AZ$23))/3)*$L$1177),(((PI()*((($C$19+$G$20)-$K1611)*($O$20/($O$19/2)))^2*((($O$20+$G$20)-$K1611)/3))*$L$1177)-((PI()*((($C$19+$G$20)-$K1611)*($O$20/($O$19/2)))^2*(((($C$19+$G$20)-$K1611)*($O$20/($O$19/2)))*$AZ$23)/3)*$L$1177))),IF('Silo Levels'!$L$30="Pumping",(($D$18*$L$1177)+((PI()*(($C$21/2)^2)*($G$20-$K1611))*$L$1177))+((($D$18+$H$18)/3)*$BG$23)+(((PI()*($C$21/2)^2*(($C$21/2)*$AZ$23))/3)*$L$1177),(($D$18*$L$1177)+((PI()*(($C$21/2)^2)*($G$20-$K1611))*$L$1177))+((($D$18+$H$18)/3)*$BG$23)-(((PI()*($C$21/2)^2*(($C$21/2)*$AZ$23))/3)*$L$1177)))</f>
        <v>34796.35430538837</v>
      </c>
      <c r="M1611" s="73"/>
      <c r="N1611" s="73"/>
      <c r="O1611" s="73"/>
      <c r="P1611" s="73"/>
      <c r="Q1611" s="73"/>
      <c r="R1611" s="73"/>
      <c r="S1611" s="73"/>
      <c r="T1611" s="73"/>
      <c r="U1611" s="73"/>
      <c r="V1611" s="73"/>
      <c r="W1611" s="73"/>
      <c r="X1611" s="73"/>
      <c r="Y1611" s="73"/>
      <c r="Z1611" s="73"/>
      <c r="AA1611" s="73"/>
      <c r="AB1611" s="73"/>
      <c r="AC1611" s="73"/>
      <c r="AD1611" s="73"/>
      <c r="AE1611" s="73"/>
      <c r="AF1611" s="73"/>
      <c r="AG1611" s="73"/>
      <c r="AH1611" s="73"/>
      <c r="AI1611" s="73"/>
      <c r="AJ1611" s="73"/>
    </row>
    <row r="1612" spans="1:36" x14ac:dyDescent="0.3">
      <c r="A1612">
        <v>43.3</v>
      </c>
      <c r="B1612" s="101">
        <f t="shared" si="193"/>
        <v>36713.654265760655</v>
      </c>
      <c r="C1612" s="66">
        <v>43.3</v>
      </c>
      <c r="D1612" s="102">
        <f>IF($C1612&gt;$G$20,IF('Silo Levels'!$L$28="Pumping",((PI()*((($C$19+$G$20)-$C1612)*($O$20/($O$19/2)))^2*((($O$20+$G$20)-$C1612))/3)*$D$1177)+(((PI()*((($C$19+$G$20)-$C1612)*($O$20/($O$19/2)))^2*(((($C$19+$G$20)-$C1612)*($O$20/($O$19/2)))*$AZ$21))/3)*$D$1177),(((PI()*((($C$19+$G$20)-$C1612)*($O$20/($O$19/2)))^2*((($O$20+$G$20)-$C1612)/3))*$D$1177)-((PI()*((($C$19+$G$20)-$C1612)*($O$20/($O$19/2)))^2*(((($C$19+$G$20)-$C1612)*($O$20/($O$19/2)))*$AZ$21)/3)*$D$1177))),IF('Silo Levels'!$L$28="Pumping",(($D$18*$D$1177)+((PI()*(($C$21/2)^2)*($G$20-$C1612))*$D$1177))+((($D$18+$H$18)/3)*$BG$21)+(((PI()*($C$21/2)^2*(($C$21/2)*$AZ$21))/3)*$D$1177),(($D$18*$D$1177)+((PI()*(($C$21/2)^2)*($G$20-$C1612))*$D$1177))+((($D$18+$H$18)/3)*$BG$21)-(((PI()*($C$21/2)^2*(($C$21/2)*$AZ$21))/3)*$D$1177)))</f>
        <v>32863.491914482518</v>
      </c>
      <c r="E1612" s="73">
        <v>43.3</v>
      </c>
      <c r="F1612" s="101">
        <f t="shared" si="194"/>
        <v>37172.574944082662</v>
      </c>
      <c r="G1612" s="66">
        <v>43.3</v>
      </c>
      <c r="H1612" s="102">
        <f>IF($G1612&gt;$G$20,IF('Silo Levels'!$L$29="Pumping",((PI()*((($C$19+$G$20)-$G1612)*($O$20/($O$19/2)))^2*((($O$20+$G$20)-$G1612))/3)*$H$1177)+(((PI()*((($C$19+$G$20)-$G1612)*($O$20/($O$19/2)))^2*(((($C$19+$G$20)-$G1612)*($O$20/($O$19/2)))*$AZ$22))/3)*$H$1177),(((PI()*((($C$19+$G$20)-$G1612)*($O$20/($O$19/2)))^2*((($O$20+$G$20)-$G1612)/3))*$H$1177)-((PI()*((($C$19+$G$20)-$G1612)*($O$20/($O$19/2)))^2*(((($C$19+$G$20)-$G1612)*($O$20/($O$19/2)))*$AZ$22)/3)*$H$1177))),IF('Silo Levels'!$L$29="Pumping",(($D$18*$H$1177)+((PI()*(($C$21/2)^2)*($G$20-$G1612))*$H$1177))+((($D$18+$H$18)/3)*$BG$22)+(((PI()*($C$21/2)^2*(($C$21/2)*$AZ$22))/3)*$H$1177),(($D$18*$H$1177)+((PI()*(($C$21/2)^2)*($G$20-$G1612))*$H$1177))+((($D$18+$H$18)/3)*$BG$22)-(((PI()*($C$21/2)^2*(($C$21/2)*$AZ$22))/3)*$H$1177)))</f>
        <v>33274.285563413549</v>
      </c>
      <c r="I1612" s="73">
        <v>43.3</v>
      </c>
      <c r="J1612" s="101">
        <f t="shared" si="195"/>
        <v>38421.2660920751</v>
      </c>
      <c r="K1612" s="66">
        <v>43.3</v>
      </c>
      <c r="L1612" s="102">
        <f>IF($K1612&gt;$G$20,IF('Silo Levels'!$L$30="Pumping",((PI()*((($C$19+$G$20)-$K1612)*($O$20/($O$19/2)))^2*((($O$20+$G$20)-$K1612))/3)*$L$1177)+(((PI()*((($C$19+$G$20)-$K1612)*($O$20/($O$19/2)))^2*(((($C$19+$G$20)-$K1612)*($O$20/($O$19/2)))*$AZ$23))/3)*$L$1177),(((PI()*((($C$19+$G$20)-$K1612)*($O$20/($O$19/2)))^2*((($O$20+$G$20)-$K1612)/3))*$L$1177)-((PI()*((($C$19+$G$20)-$K1612)*($O$20/($O$19/2)))^2*(((($C$19+$G$20)-$K1612)*($O$20/($O$19/2)))*$AZ$23)/3)*$L$1177))),IF('Silo Levels'!$L$30="Pumping",(($D$18*$L$1177)+((PI()*(($C$21/2)^2)*($G$20-$K1612))*$L$1177))+((($D$18+$H$18)/3)*$BG$23)+(((PI()*($C$21/2)^2*(($C$21/2)*$AZ$23))/3)*$L$1177),(($D$18*$L$1177)+((PI()*(($C$21/2)^2)*($G$20-$K1612))*$L$1177))+((($D$18+$H$18)/3)*$BG$23)-(((PI()*($C$21/2)^2*(($C$21/2)*$AZ$23))/3)*$L$1177)))</f>
        <v>34392.026422132862</v>
      </c>
      <c r="M1612" s="73"/>
      <c r="N1612" s="73"/>
      <c r="O1612" s="73"/>
      <c r="P1612" s="73"/>
      <c r="Q1612" s="73"/>
      <c r="R1612" s="73"/>
      <c r="S1612" s="73"/>
      <c r="T1612" s="73"/>
      <c r="U1612" s="73"/>
      <c r="V1612" s="73"/>
      <c r="W1612" s="73"/>
      <c r="X1612" s="73"/>
      <c r="Y1612" s="73"/>
      <c r="Z1612" s="73"/>
      <c r="AA1612" s="73"/>
      <c r="AB1612" s="73"/>
      <c r="AC1612" s="73"/>
      <c r="AD1612" s="73"/>
      <c r="AE1612" s="73"/>
      <c r="AF1612" s="73"/>
      <c r="AG1612" s="73"/>
      <c r="AH1612" s="73"/>
      <c r="AI1612" s="73"/>
      <c r="AJ1612" s="73"/>
    </row>
    <row r="1613" spans="1:36" x14ac:dyDescent="0.3">
      <c r="A1613">
        <v>43.4</v>
      </c>
      <c r="B1613" s="101">
        <f t="shared" si="193"/>
        <v>36327.296510649809</v>
      </c>
      <c r="C1613" s="66">
        <v>43.4</v>
      </c>
      <c r="D1613" s="102">
        <f>IF($C1613&gt;$G$20,IF('Silo Levels'!$L$28="Pumping",((PI()*((($C$19+$G$20)-$C1613)*($O$20/($O$19/2)))^2*((($O$20+$G$20)-$C1613))/3)*$D$1177)+(((PI()*((($C$19+$G$20)-$C1613)*($O$20/($O$19/2)))^2*(((($C$19+$G$20)-$C1613)*($O$20/($O$19/2)))*$AZ$21))/3)*$D$1177),(((PI()*((($C$19+$G$20)-$C1613)*($O$20/($O$19/2)))^2*((($O$20+$G$20)-$C1613)/3))*$D$1177)-((PI()*((($C$19+$G$20)-$C1613)*($O$20/($O$19/2)))^2*(((($C$19+$G$20)-$C1613)*($O$20/($O$19/2)))*$AZ$21)/3)*$D$1177))),IF('Silo Levels'!$L$28="Pumping",(($D$18*$D$1177)+((PI()*(($C$21/2)^2)*($G$20-$C1613))*$D$1177))+((($D$18+$H$18)/3)*$BG$21)+(((PI()*($C$21/2)^2*(($C$21/2)*$AZ$21))/3)*$D$1177),(($D$18*$D$1177)+((PI()*(($C$21/2)^2)*($G$20-$C1613))*$D$1177))+((($D$18+$H$18)/3)*$BG$21)-(((PI()*($C$21/2)^2*(($C$21/2)*$AZ$21))/3)*$D$1177)))</f>
        <v>32477.134159371672</v>
      </c>
      <c r="E1613" s="73">
        <v>43.4</v>
      </c>
      <c r="F1613" s="101">
        <f t="shared" si="194"/>
        <v>36781.387717032929</v>
      </c>
      <c r="G1613" s="66">
        <v>43.4</v>
      </c>
      <c r="H1613" s="102">
        <f>IF($G1613&gt;$G$20,IF('Silo Levels'!$L$29="Pumping",((PI()*((($C$19+$G$20)-$G1613)*($O$20/($O$19/2)))^2*((($O$20+$G$20)-$G1613))/3)*$H$1177)+(((PI()*((($C$19+$G$20)-$G1613)*($O$20/($O$19/2)))^2*(((($C$19+$G$20)-$G1613)*($O$20/($O$19/2)))*$AZ$22))/3)*$H$1177),(((PI()*((($C$19+$G$20)-$G1613)*($O$20/($O$19/2)))^2*((($O$20+$G$20)-$G1613)/3))*$H$1177)-((PI()*((($C$19+$G$20)-$G1613)*($O$20/($O$19/2)))^2*(((($C$19+$G$20)-$G1613)*($O$20/($O$19/2)))*$AZ$22)/3)*$H$1177))),IF('Silo Levels'!$L$29="Pumping",(($D$18*$H$1177)+((PI()*(($C$21/2)^2)*($G$20-$G1613))*$H$1177))+((($D$18+$H$18)/3)*$BG$22)+(((PI()*($C$21/2)^2*(($C$21/2)*$AZ$22))/3)*$H$1177),(($D$18*$H$1177)+((PI()*(($C$21/2)^2)*($G$20-$G1613))*$H$1177))+((($D$18+$H$18)/3)*$BG$22)-(((PI()*($C$21/2)^2*(($C$21/2)*$AZ$22))/3)*$H$1177)))</f>
        <v>32883.098336363815</v>
      </c>
      <c r="I1613" s="73">
        <v>43.4</v>
      </c>
      <c r="J1613" s="101">
        <f t="shared" si="195"/>
        <v>38016.938208819571</v>
      </c>
      <c r="K1613" s="66">
        <v>43.4</v>
      </c>
      <c r="L1613" s="102">
        <f>IF($K1613&gt;$G$20,IF('Silo Levels'!$L$30="Pumping",((PI()*((($C$19+$G$20)-$K1613)*($O$20/($O$19/2)))^2*((($O$20+$G$20)-$K1613))/3)*$L$1177)+(((PI()*((($C$19+$G$20)-$K1613)*($O$20/($O$19/2)))^2*(((($C$19+$G$20)-$K1613)*($O$20/($O$19/2)))*$AZ$23))/3)*$L$1177),(((PI()*((($C$19+$G$20)-$K1613)*($O$20/($O$19/2)))^2*((($O$20+$G$20)-$K1613)/3))*$L$1177)-((PI()*((($C$19+$G$20)-$K1613)*($O$20/($O$19/2)))^2*(((($C$19+$G$20)-$K1613)*($O$20/($O$19/2)))*$AZ$23)/3)*$L$1177))),IF('Silo Levels'!$L$30="Pumping",(($D$18*$L$1177)+((PI()*(($C$21/2)^2)*($G$20-$K1613))*$L$1177))+((($D$18+$H$18)/3)*$BG$23)+(((PI()*($C$21/2)^2*(($C$21/2)*$AZ$23))/3)*$L$1177),(($D$18*$L$1177)+((PI()*(($C$21/2)^2)*($G$20-$K1613))*$L$1177))+((($D$18+$H$18)/3)*$BG$23)-(((PI()*($C$21/2)^2*(($C$21/2)*$AZ$23))/3)*$L$1177)))</f>
        <v>33987.698538877332</v>
      </c>
      <c r="M1613" s="73"/>
      <c r="N1613" s="73"/>
      <c r="O1613" s="73"/>
      <c r="P1613" s="73"/>
      <c r="Q1613" s="73"/>
      <c r="R1613" s="73"/>
      <c r="S1613" s="73"/>
      <c r="T1613" s="73"/>
      <c r="U1613" s="73"/>
      <c r="V1613" s="73"/>
      <c r="W1613" s="73"/>
      <c r="X1613" s="73"/>
      <c r="Y1613" s="73"/>
      <c r="Z1613" s="73"/>
      <c r="AA1613" s="73"/>
      <c r="AB1613" s="73"/>
      <c r="AC1613" s="73"/>
      <c r="AD1613" s="73"/>
      <c r="AE1613" s="73"/>
      <c r="AF1613" s="73"/>
      <c r="AG1613" s="73"/>
      <c r="AH1613" s="73"/>
      <c r="AI1613" s="73"/>
      <c r="AJ1613" s="73"/>
    </row>
    <row r="1614" spans="1:36" x14ac:dyDescent="0.3">
      <c r="A1614">
        <v>43.5</v>
      </c>
      <c r="B1614" s="101">
        <f t="shared" si="193"/>
        <v>35940.938755538969</v>
      </c>
      <c r="C1614" s="66">
        <v>43.5</v>
      </c>
      <c r="D1614" s="102">
        <f>IF($C1614&gt;$G$20,IF('Silo Levels'!$L$28="Pumping",((PI()*((($C$19+$G$20)-$C1614)*($O$20/($O$19/2)))^2*((($O$20+$G$20)-$C1614))/3)*$D$1177)+(((PI()*((($C$19+$G$20)-$C1614)*($O$20/($O$19/2)))^2*(((($C$19+$G$20)-$C1614)*($O$20/($O$19/2)))*$AZ$21))/3)*$D$1177),(((PI()*((($C$19+$G$20)-$C1614)*($O$20/($O$19/2)))^2*((($O$20+$G$20)-$C1614)/3))*$D$1177)-((PI()*((($C$19+$G$20)-$C1614)*($O$20/($O$19/2)))^2*(((($C$19+$G$20)-$C1614)*($O$20/($O$19/2)))*$AZ$21)/3)*$D$1177))),IF('Silo Levels'!$L$28="Pumping",(($D$18*$D$1177)+((PI()*(($C$21/2)^2)*($G$20-$C1614))*$D$1177))+((($D$18+$H$18)/3)*$BG$21)+(((PI()*($C$21/2)^2*(($C$21/2)*$AZ$21))/3)*$D$1177),(($D$18*$D$1177)+((PI()*(($C$21/2)^2)*($G$20-$C1614))*$D$1177))+((($D$18+$H$18)/3)*$BG$21)-(((PI()*($C$21/2)^2*(($C$21/2)*$AZ$21))/3)*$D$1177)))</f>
        <v>32090.776404260832</v>
      </c>
      <c r="E1614" s="73">
        <v>43.5</v>
      </c>
      <c r="F1614" s="101">
        <f t="shared" si="194"/>
        <v>36390.200489983203</v>
      </c>
      <c r="G1614" s="66">
        <v>43.5</v>
      </c>
      <c r="H1614" s="102">
        <f>IF($G1614&gt;$G$20,IF('Silo Levels'!$L$29="Pumping",((PI()*((($C$19+$G$20)-$G1614)*($O$20/($O$19/2)))^2*((($O$20+$G$20)-$G1614))/3)*$H$1177)+(((PI()*((($C$19+$G$20)-$G1614)*($O$20/($O$19/2)))^2*(((($C$19+$G$20)-$G1614)*($O$20/($O$19/2)))*$AZ$22))/3)*$H$1177),(((PI()*((($C$19+$G$20)-$G1614)*($O$20/($O$19/2)))^2*((($O$20+$G$20)-$G1614)/3))*$H$1177)-((PI()*((($C$19+$G$20)-$G1614)*($O$20/($O$19/2)))^2*(((($C$19+$G$20)-$G1614)*($O$20/($O$19/2)))*$AZ$22)/3)*$H$1177))),IF('Silo Levels'!$L$29="Pumping",(($D$18*$H$1177)+((PI()*(($C$21/2)^2)*($G$20-$G1614))*$H$1177))+((($D$18+$H$18)/3)*$BG$22)+(((PI()*($C$21/2)^2*(($C$21/2)*$AZ$22))/3)*$H$1177),(($D$18*$H$1177)+((PI()*(($C$21/2)^2)*($G$20-$G1614))*$H$1177))+((($D$18+$H$18)/3)*$BG$22)-(((PI()*($C$21/2)^2*(($C$21/2)*$AZ$22))/3)*$H$1177)))</f>
        <v>32491.911109314089</v>
      </c>
      <c r="I1614" s="73">
        <v>43.5</v>
      </c>
      <c r="J1614" s="101">
        <f t="shared" si="195"/>
        <v>37612.610325564034</v>
      </c>
      <c r="K1614" s="66">
        <v>43.5</v>
      </c>
      <c r="L1614" s="102">
        <f>IF($K1614&gt;$G$20,IF('Silo Levels'!$L$30="Pumping",((PI()*((($C$19+$G$20)-$K1614)*($O$20/($O$19/2)))^2*((($O$20+$G$20)-$K1614))/3)*$L$1177)+(((PI()*((($C$19+$G$20)-$K1614)*($O$20/($O$19/2)))^2*(((($C$19+$G$20)-$K1614)*($O$20/($O$19/2)))*$AZ$23))/3)*$L$1177),(((PI()*((($C$19+$G$20)-$K1614)*($O$20/($O$19/2)))^2*((($O$20+$G$20)-$K1614)/3))*$L$1177)-((PI()*((($C$19+$G$20)-$K1614)*($O$20/($O$19/2)))^2*(((($C$19+$G$20)-$K1614)*($O$20/($O$19/2)))*$AZ$23)/3)*$L$1177))),IF('Silo Levels'!$L$30="Pumping",(($D$18*$L$1177)+((PI()*(($C$21/2)^2)*($G$20-$K1614))*$L$1177))+((($D$18+$H$18)/3)*$BG$23)+(((PI()*($C$21/2)^2*(($C$21/2)*$AZ$23))/3)*$L$1177),(($D$18*$L$1177)+((PI()*(($C$21/2)^2)*($G$20-$K1614))*$L$1177))+((($D$18+$H$18)/3)*$BG$23)-(((PI()*($C$21/2)^2*(($C$21/2)*$AZ$23))/3)*$L$1177)))</f>
        <v>33583.370655621795</v>
      </c>
      <c r="M1614" s="73"/>
      <c r="N1614" s="73"/>
      <c r="O1614" s="73"/>
      <c r="P1614" s="73"/>
      <c r="Q1614" s="73"/>
      <c r="R1614" s="73"/>
      <c r="S1614" s="73"/>
      <c r="T1614" s="73"/>
      <c r="U1614" s="73"/>
      <c r="V1614" s="73"/>
      <c r="W1614" s="73"/>
      <c r="X1614" s="73"/>
      <c r="Y1614" s="73"/>
      <c r="Z1614" s="73"/>
      <c r="AA1614" s="73"/>
      <c r="AB1614" s="73"/>
      <c r="AC1614" s="73"/>
      <c r="AD1614" s="73"/>
      <c r="AE1614" s="73"/>
      <c r="AF1614" s="73"/>
      <c r="AG1614" s="73"/>
      <c r="AH1614" s="73"/>
      <c r="AI1614" s="73"/>
      <c r="AJ1614" s="73"/>
    </row>
    <row r="1615" spans="1:36" x14ac:dyDescent="0.3">
      <c r="A1615">
        <v>43.6</v>
      </c>
      <c r="B1615" s="101">
        <f t="shared" si="193"/>
        <v>35554.581000428123</v>
      </c>
      <c r="C1615" s="66">
        <v>43.6</v>
      </c>
      <c r="D1615" s="102">
        <f>IF($C1615&gt;$G$20,IF('Silo Levels'!$L$28="Pumping",((PI()*((($C$19+$G$20)-$C1615)*($O$20/($O$19/2)))^2*((($O$20+$G$20)-$C1615))/3)*$D$1177)+(((PI()*((($C$19+$G$20)-$C1615)*($O$20/($O$19/2)))^2*(((($C$19+$G$20)-$C1615)*($O$20/($O$19/2)))*$AZ$21))/3)*$D$1177),(((PI()*((($C$19+$G$20)-$C1615)*($O$20/($O$19/2)))^2*((($O$20+$G$20)-$C1615)/3))*$D$1177)-((PI()*((($C$19+$G$20)-$C1615)*($O$20/($O$19/2)))^2*(((($C$19+$G$20)-$C1615)*($O$20/($O$19/2)))*$AZ$21)/3)*$D$1177))),IF('Silo Levels'!$L$28="Pumping",(($D$18*$D$1177)+((PI()*(($C$21/2)^2)*($G$20-$C1615))*$D$1177))+((($D$18+$H$18)/3)*$BG$21)+(((PI()*($C$21/2)^2*(($C$21/2)*$AZ$21))/3)*$D$1177),(($D$18*$D$1177)+((PI()*(($C$21/2)^2)*($G$20-$C1615))*$D$1177))+((($D$18+$H$18)/3)*$BG$21)-(((PI()*($C$21/2)^2*(($C$21/2)*$AZ$21))/3)*$D$1177)))</f>
        <v>31704.418649149986</v>
      </c>
      <c r="E1615" s="73">
        <v>43.6</v>
      </c>
      <c r="F1615" s="101">
        <f t="shared" si="194"/>
        <v>35999.013262933477</v>
      </c>
      <c r="G1615" s="66">
        <v>43.6</v>
      </c>
      <c r="H1615" s="102">
        <f>IF($G1615&gt;$G$20,IF('Silo Levels'!$L$29="Pumping",((PI()*((($C$19+$G$20)-$G1615)*($O$20/($O$19/2)))^2*((($O$20+$G$20)-$G1615))/3)*$H$1177)+(((PI()*((($C$19+$G$20)-$G1615)*($O$20/($O$19/2)))^2*(((($C$19+$G$20)-$G1615)*($O$20/($O$19/2)))*$AZ$22))/3)*$H$1177),(((PI()*((($C$19+$G$20)-$G1615)*($O$20/($O$19/2)))^2*((($O$20+$G$20)-$G1615)/3))*$H$1177)-((PI()*((($C$19+$G$20)-$G1615)*($O$20/($O$19/2)))^2*(((($C$19+$G$20)-$G1615)*($O$20/($O$19/2)))*$AZ$22)/3)*$H$1177))),IF('Silo Levels'!$L$29="Pumping",(($D$18*$H$1177)+((PI()*(($C$21/2)^2)*($G$20-$G1615))*$H$1177))+((($D$18+$H$18)/3)*$BG$22)+(((PI()*($C$21/2)^2*(($C$21/2)*$AZ$22))/3)*$H$1177),(($D$18*$H$1177)+((PI()*(($C$21/2)^2)*($G$20-$G1615))*$H$1177))+((($D$18+$H$18)/3)*$BG$22)-(((PI()*($C$21/2)^2*(($C$21/2)*$AZ$22))/3)*$H$1177)))</f>
        <v>32100.723882264363</v>
      </c>
      <c r="I1615" s="73">
        <v>43.6</v>
      </c>
      <c r="J1615" s="101">
        <f t="shared" si="195"/>
        <v>37208.282442308504</v>
      </c>
      <c r="K1615" s="66">
        <v>43.6</v>
      </c>
      <c r="L1615" s="102">
        <f>IF($K1615&gt;$G$20,IF('Silo Levels'!$L$30="Pumping",((PI()*((($C$19+$G$20)-$K1615)*($O$20/($O$19/2)))^2*((($O$20+$G$20)-$K1615))/3)*$L$1177)+(((PI()*((($C$19+$G$20)-$K1615)*($O$20/($O$19/2)))^2*(((($C$19+$G$20)-$K1615)*($O$20/($O$19/2)))*$AZ$23))/3)*$L$1177),(((PI()*((($C$19+$G$20)-$K1615)*($O$20/($O$19/2)))^2*((($O$20+$G$20)-$K1615)/3))*$L$1177)-((PI()*((($C$19+$G$20)-$K1615)*($O$20/($O$19/2)))^2*(((($C$19+$G$20)-$K1615)*($O$20/($O$19/2)))*$AZ$23)/3)*$L$1177))),IF('Silo Levels'!$L$30="Pumping",(($D$18*$L$1177)+((PI()*(($C$21/2)^2)*($G$20-$K1615))*$L$1177))+((($D$18+$H$18)/3)*$BG$23)+(((PI()*($C$21/2)^2*(($C$21/2)*$AZ$23))/3)*$L$1177),(($D$18*$L$1177)+((PI()*(($C$21/2)^2)*($G$20-$K1615))*$L$1177))+((($D$18+$H$18)/3)*$BG$23)-(((PI()*($C$21/2)^2*(($C$21/2)*$AZ$23))/3)*$L$1177)))</f>
        <v>33179.042772366265</v>
      </c>
      <c r="M1615" s="73"/>
      <c r="N1615" s="73"/>
      <c r="O1615" s="73"/>
      <c r="P1615" s="73"/>
      <c r="Q1615" s="73"/>
      <c r="R1615" s="73"/>
      <c r="S1615" s="73"/>
      <c r="T1615" s="73"/>
      <c r="U1615" s="73"/>
      <c r="V1615" s="73"/>
      <c r="W1615" s="73"/>
      <c r="X1615" s="73"/>
      <c r="Y1615" s="73"/>
      <c r="Z1615" s="73"/>
      <c r="AA1615" s="73"/>
      <c r="AB1615" s="73"/>
      <c r="AC1615" s="73"/>
      <c r="AD1615" s="73"/>
      <c r="AE1615" s="73"/>
      <c r="AF1615" s="73"/>
      <c r="AG1615" s="73"/>
      <c r="AH1615" s="73"/>
      <c r="AI1615" s="73"/>
      <c r="AJ1615" s="73"/>
    </row>
    <row r="1616" spans="1:36" x14ac:dyDescent="0.3">
      <c r="A1616">
        <v>43.7</v>
      </c>
      <c r="B1616" s="101">
        <f t="shared" si="193"/>
        <v>35168.223245317276</v>
      </c>
      <c r="C1616" s="66">
        <v>43.7</v>
      </c>
      <c r="D1616" s="102">
        <f>IF($C1616&gt;$G$20,IF('Silo Levels'!$L$28="Pumping",((PI()*((($C$19+$G$20)-$C1616)*($O$20/($O$19/2)))^2*((($O$20+$G$20)-$C1616))/3)*$D$1177)+(((PI()*((($C$19+$G$20)-$C1616)*($O$20/($O$19/2)))^2*(((($C$19+$G$20)-$C1616)*($O$20/($O$19/2)))*$AZ$21))/3)*$D$1177),(((PI()*((($C$19+$G$20)-$C1616)*($O$20/($O$19/2)))^2*((($O$20+$G$20)-$C1616)/3))*$D$1177)-((PI()*((($C$19+$G$20)-$C1616)*($O$20/($O$19/2)))^2*(((($C$19+$G$20)-$C1616)*($O$20/($O$19/2)))*$AZ$21)/3)*$D$1177))),IF('Silo Levels'!$L$28="Pumping",(($D$18*$D$1177)+((PI()*(($C$21/2)^2)*($G$20-$C1616))*$D$1177))+((($D$18+$H$18)/3)*$BG$21)+(((PI()*($C$21/2)^2*(($C$21/2)*$AZ$21))/3)*$D$1177),(($D$18*$D$1177)+((PI()*(($C$21/2)^2)*($G$20-$C1616))*$D$1177))+((($D$18+$H$18)/3)*$BG$21)-(((PI()*($C$21/2)^2*(($C$21/2)*$AZ$21))/3)*$D$1177)))</f>
        <v>31318.060894039139</v>
      </c>
      <c r="E1616" s="73">
        <v>43.7</v>
      </c>
      <c r="F1616" s="101">
        <f t="shared" si="194"/>
        <v>35607.826035883743</v>
      </c>
      <c r="G1616" s="66">
        <v>43.7</v>
      </c>
      <c r="H1616" s="102">
        <f>IF($G1616&gt;$G$20,IF('Silo Levels'!$L$29="Pumping",((PI()*((($C$19+$G$20)-$G1616)*($O$20/($O$19/2)))^2*((($O$20+$G$20)-$G1616))/3)*$H$1177)+(((PI()*((($C$19+$G$20)-$G1616)*($O$20/($O$19/2)))^2*(((($C$19+$G$20)-$G1616)*($O$20/($O$19/2)))*$AZ$22))/3)*$H$1177),(((PI()*((($C$19+$G$20)-$G1616)*($O$20/($O$19/2)))^2*((($O$20+$G$20)-$G1616)/3))*$H$1177)-((PI()*((($C$19+$G$20)-$G1616)*($O$20/($O$19/2)))^2*(((($C$19+$G$20)-$G1616)*($O$20/($O$19/2)))*$AZ$22)/3)*$H$1177))),IF('Silo Levels'!$L$29="Pumping",(($D$18*$H$1177)+((PI()*(($C$21/2)^2)*($G$20-$G1616))*$H$1177))+((($D$18+$H$18)/3)*$BG$22)+(((PI()*($C$21/2)^2*(($C$21/2)*$AZ$22))/3)*$H$1177),(($D$18*$H$1177)+((PI()*(($C$21/2)^2)*($G$20-$G1616))*$H$1177))+((($D$18+$H$18)/3)*$BG$22)-(((PI()*($C$21/2)^2*(($C$21/2)*$AZ$22))/3)*$H$1177)))</f>
        <v>31709.53665521463</v>
      </c>
      <c r="I1616" s="73">
        <v>43.7</v>
      </c>
      <c r="J1616" s="101">
        <f t="shared" si="195"/>
        <v>36803.954559052967</v>
      </c>
      <c r="K1616" s="66">
        <v>43.7</v>
      </c>
      <c r="L1616" s="102">
        <f>IF($K1616&gt;$G$20,IF('Silo Levels'!$L$30="Pumping",((PI()*((($C$19+$G$20)-$K1616)*($O$20/($O$19/2)))^2*((($O$20+$G$20)-$K1616))/3)*$L$1177)+(((PI()*((($C$19+$G$20)-$K1616)*($O$20/($O$19/2)))^2*(((($C$19+$G$20)-$K1616)*($O$20/($O$19/2)))*$AZ$23))/3)*$L$1177),(((PI()*((($C$19+$G$20)-$K1616)*($O$20/($O$19/2)))^2*((($O$20+$G$20)-$K1616)/3))*$L$1177)-((PI()*((($C$19+$G$20)-$K1616)*($O$20/($O$19/2)))^2*(((($C$19+$G$20)-$K1616)*($O$20/($O$19/2)))*$AZ$23)/3)*$L$1177))),IF('Silo Levels'!$L$30="Pumping",(($D$18*$L$1177)+((PI()*(($C$21/2)^2)*($G$20-$K1616))*$L$1177))+((($D$18+$H$18)/3)*$BG$23)+(((PI()*($C$21/2)^2*(($C$21/2)*$AZ$23))/3)*$L$1177),(($D$18*$L$1177)+((PI()*(($C$21/2)^2)*($G$20-$K1616))*$L$1177))+((($D$18+$H$18)/3)*$BG$23)-(((PI()*($C$21/2)^2*(($C$21/2)*$AZ$23))/3)*$L$1177)))</f>
        <v>32774.714889110728</v>
      </c>
      <c r="M1616" s="73"/>
      <c r="N1616" s="73"/>
      <c r="O1616" s="73"/>
      <c r="P1616" s="73"/>
      <c r="Q1616" s="73"/>
      <c r="R1616" s="73"/>
      <c r="S1616" s="73"/>
      <c r="T1616" s="73"/>
      <c r="U1616" s="73"/>
      <c r="V1616" s="73"/>
      <c r="W1616" s="73"/>
      <c r="X1616" s="73"/>
      <c r="Y1616" s="73"/>
      <c r="Z1616" s="73"/>
      <c r="AA1616" s="73"/>
      <c r="AB1616" s="73"/>
      <c r="AC1616" s="73"/>
      <c r="AD1616" s="73"/>
      <c r="AE1616" s="73"/>
      <c r="AF1616" s="73"/>
      <c r="AG1616" s="73"/>
      <c r="AH1616" s="73"/>
      <c r="AI1616" s="73"/>
      <c r="AJ1616" s="73"/>
    </row>
    <row r="1617" spans="1:36" x14ac:dyDescent="0.3">
      <c r="A1617">
        <v>43.8</v>
      </c>
      <c r="B1617" s="101">
        <f t="shared" si="193"/>
        <v>34781.865490206466</v>
      </c>
      <c r="C1617" s="66">
        <v>43.8</v>
      </c>
      <c r="D1617" s="102">
        <f>IF($C1617&gt;$G$20,IF('Silo Levels'!$L$28="Pumping",((PI()*((($C$19+$G$20)-$C1617)*($O$20/($O$19/2)))^2*((($O$20+$G$20)-$C1617))/3)*$D$1177)+(((PI()*((($C$19+$G$20)-$C1617)*($O$20/($O$19/2)))^2*(((($C$19+$G$20)-$C1617)*($O$20/($O$19/2)))*$AZ$21))/3)*$D$1177),(((PI()*((($C$19+$G$20)-$C1617)*($O$20/($O$19/2)))^2*((($O$20+$G$20)-$C1617)/3))*$D$1177)-((PI()*((($C$19+$G$20)-$C1617)*($O$20/($O$19/2)))^2*(((($C$19+$G$20)-$C1617)*($O$20/($O$19/2)))*$AZ$21)/3)*$D$1177))),IF('Silo Levels'!$L$28="Pumping",(($D$18*$D$1177)+((PI()*(($C$21/2)^2)*($G$20-$C1617))*$D$1177))+((($D$18+$H$18)/3)*$BG$21)+(((PI()*($C$21/2)^2*(($C$21/2)*$AZ$21))/3)*$D$1177),(($D$18*$D$1177)+((PI()*(($C$21/2)^2)*($G$20-$C1617))*$D$1177))+((($D$18+$H$18)/3)*$BG$21)-(((PI()*($C$21/2)^2*(($C$21/2)*$AZ$21))/3)*$D$1177)))</f>
        <v>30931.703138928329</v>
      </c>
      <c r="E1617" s="73">
        <v>43.8</v>
      </c>
      <c r="F1617" s="101">
        <f t="shared" si="194"/>
        <v>35216.638808834046</v>
      </c>
      <c r="G1617" s="66">
        <v>43.8</v>
      </c>
      <c r="H1617" s="102">
        <f>IF($G1617&gt;$G$20,IF('Silo Levels'!$L$29="Pumping",((PI()*((($C$19+$G$20)-$G1617)*($O$20/($O$19/2)))^2*((($O$20+$G$20)-$G1617))/3)*$H$1177)+(((PI()*((($C$19+$G$20)-$G1617)*($O$20/($O$19/2)))^2*(((($C$19+$G$20)-$G1617)*($O$20/($O$19/2)))*$AZ$22))/3)*$H$1177),(((PI()*((($C$19+$G$20)-$G1617)*($O$20/($O$19/2)))^2*((($O$20+$G$20)-$G1617)/3))*$H$1177)-((PI()*((($C$19+$G$20)-$G1617)*($O$20/($O$19/2)))^2*(((($C$19+$G$20)-$G1617)*($O$20/($O$19/2)))*$AZ$22)/3)*$H$1177))),IF('Silo Levels'!$L$29="Pumping",(($D$18*$H$1177)+((PI()*(($C$21/2)^2)*($G$20-$G1617))*$H$1177))+((($D$18+$H$18)/3)*$BG$22)+(((PI()*($C$21/2)^2*(($C$21/2)*$AZ$22))/3)*$H$1177),(($D$18*$H$1177)+((PI()*(($C$21/2)^2)*($G$20-$G1617))*$H$1177))+((($D$18+$H$18)/3)*$BG$22)-(((PI()*($C$21/2)^2*(($C$21/2)*$AZ$22))/3)*$H$1177)))</f>
        <v>31318.349428164933</v>
      </c>
      <c r="I1617" s="73">
        <v>43.8</v>
      </c>
      <c r="J1617" s="101">
        <f t="shared" si="195"/>
        <v>36399.626675797459</v>
      </c>
      <c r="K1617" s="66">
        <v>43.8</v>
      </c>
      <c r="L1617" s="102">
        <f>IF($K1617&gt;$G$20,IF('Silo Levels'!$L$30="Pumping",((PI()*((($C$19+$G$20)-$K1617)*($O$20/($O$19/2)))^2*((($O$20+$G$20)-$K1617))/3)*$L$1177)+(((PI()*((($C$19+$G$20)-$K1617)*($O$20/($O$19/2)))^2*(((($C$19+$G$20)-$K1617)*($O$20/($O$19/2)))*$AZ$23))/3)*$L$1177),(((PI()*((($C$19+$G$20)-$K1617)*($O$20/($O$19/2)))^2*((($O$20+$G$20)-$K1617)/3))*$L$1177)-((PI()*((($C$19+$G$20)-$K1617)*($O$20/($O$19/2)))^2*(((($C$19+$G$20)-$K1617)*($O$20/($O$19/2)))*$AZ$23)/3)*$L$1177))),IF('Silo Levels'!$L$30="Pumping",(($D$18*$L$1177)+((PI()*(($C$21/2)^2)*($G$20-$K1617))*$L$1177))+((($D$18+$H$18)/3)*$BG$23)+(((PI()*($C$21/2)^2*(($C$21/2)*$AZ$23))/3)*$L$1177),(($D$18*$L$1177)+((PI()*(($C$21/2)^2)*($G$20-$K1617))*$L$1177))+((($D$18+$H$18)/3)*$BG$23)-(((PI()*($C$21/2)^2*(($C$21/2)*$AZ$23))/3)*$L$1177)))</f>
        <v>32370.38700585522</v>
      </c>
      <c r="M1617" s="73"/>
      <c r="N1617" s="73"/>
      <c r="O1617" s="73"/>
      <c r="P1617" s="73"/>
      <c r="Q1617" s="73"/>
      <c r="R1617" s="73"/>
      <c r="S1617" s="73"/>
      <c r="T1617" s="73"/>
      <c r="U1617" s="73"/>
      <c r="V1617" s="73"/>
      <c r="W1617" s="73"/>
      <c r="X1617" s="73"/>
      <c r="Y1617" s="73"/>
      <c r="Z1617" s="73"/>
      <c r="AA1617" s="73"/>
      <c r="AB1617" s="73"/>
      <c r="AC1617" s="73"/>
      <c r="AD1617" s="73"/>
      <c r="AE1617" s="73"/>
      <c r="AF1617" s="73"/>
      <c r="AG1617" s="73"/>
      <c r="AH1617" s="73"/>
      <c r="AI1617" s="73"/>
      <c r="AJ1617" s="73"/>
    </row>
    <row r="1618" spans="1:36" x14ac:dyDescent="0.3">
      <c r="A1618">
        <v>43.9</v>
      </c>
      <c r="B1618" s="101">
        <f t="shared" si="193"/>
        <v>34395.50773509562</v>
      </c>
      <c r="C1618" s="66">
        <v>43.9</v>
      </c>
      <c r="D1618" s="102">
        <f>IF($C1618&gt;$G$20,IF('Silo Levels'!$L$28="Pumping",((PI()*((($C$19+$G$20)-$C1618)*($O$20/($O$19/2)))^2*((($O$20+$G$20)-$C1618))/3)*$D$1177)+(((PI()*((($C$19+$G$20)-$C1618)*($O$20/($O$19/2)))^2*(((($C$19+$G$20)-$C1618)*($O$20/($O$19/2)))*$AZ$21))/3)*$D$1177),(((PI()*((($C$19+$G$20)-$C1618)*($O$20/($O$19/2)))^2*((($O$20+$G$20)-$C1618)/3))*$D$1177)-((PI()*((($C$19+$G$20)-$C1618)*($O$20/($O$19/2)))^2*(((($C$19+$G$20)-$C1618)*($O$20/($O$19/2)))*$AZ$21)/3)*$D$1177))),IF('Silo Levels'!$L$28="Pumping",(($D$18*$D$1177)+((PI()*(($C$21/2)^2)*($G$20-$C1618))*$D$1177))+((($D$18+$H$18)/3)*$BG$21)+(((PI()*($C$21/2)^2*(($C$21/2)*$AZ$21))/3)*$D$1177),(($D$18*$D$1177)+((PI()*(($C$21/2)^2)*($G$20-$C1618))*$D$1177))+((($D$18+$H$18)/3)*$BG$21)-(((PI()*($C$21/2)^2*(($C$21/2)*$AZ$21))/3)*$D$1177)))</f>
        <v>30545.345383817483</v>
      </c>
      <c r="E1618" s="73">
        <v>43.9</v>
      </c>
      <c r="F1618" s="101">
        <f t="shared" si="194"/>
        <v>34825.451581784313</v>
      </c>
      <c r="G1618" s="66">
        <v>43.9</v>
      </c>
      <c r="H1618" s="102">
        <f>IF($G1618&gt;$G$20,IF('Silo Levels'!$L$29="Pumping",((PI()*((($C$19+$G$20)-$G1618)*($O$20/($O$19/2)))^2*((($O$20+$G$20)-$G1618))/3)*$H$1177)+(((PI()*((($C$19+$G$20)-$G1618)*($O$20/($O$19/2)))^2*(((($C$19+$G$20)-$G1618)*($O$20/($O$19/2)))*$AZ$22))/3)*$H$1177),(((PI()*((($C$19+$G$20)-$G1618)*($O$20/($O$19/2)))^2*((($O$20+$G$20)-$G1618)/3))*$H$1177)-((PI()*((($C$19+$G$20)-$G1618)*($O$20/($O$19/2)))^2*(((($C$19+$G$20)-$G1618)*($O$20/($O$19/2)))*$AZ$22)/3)*$H$1177))),IF('Silo Levels'!$L$29="Pumping",(($D$18*$H$1177)+((PI()*(($C$21/2)^2)*($G$20-$G1618))*$H$1177))+((($D$18+$H$18)/3)*$BG$22)+(((PI()*($C$21/2)^2*(($C$21/2)*$AZ$22))/3)*$H$1177),(($D$18*$H$1177)+((PI()*(($C$21/2)^2)*($G$20-$G1618))*$H$1177))+((($D$18+$H$18)/3)*$BG$22)-(((PI()*($C$21/2)^2*(($C$21/2)*$AZ$22))/3)*$H$1177)))</f>
        <v>30927.162201115199</v>
      </c>
      <c r="I1618" s="73">
        <v>43.9</v>
      </c>
      <c r="J1618" s="101">
        <f t="shared" si="195"/>
        <v>35995.298792541929</v>
      </c>
      <c r="K1618" s="66">
        <v>43.9</v>
      </c>
      <c r="L1618" s="102">
        <f>IF($K1618&gt;$G$20,IF('Silo Levels'!$L$30="Pumping",((PI()*((($C$19+$G$20)-$K1618)*($O$20/($O$19/2)))^2*((($O$20+$G$20)-$K1618))/3)*$L$1177)+(((PI()*((($C$19+$G$20)-$K1618)*($O$20/($O$19/2)))^2*(((($C$19+$G$20)-$K1618)*($O$20/($O$19/2)))*$AZ$23))/3)*$L$1177),(((PI()*((($C$19+$G$20)-$K1618)*($O$20/($O$19/2)))^2*((($O$20+$G$20)-$K1618)/3))*$L$1177)-((PI()*((($C$19+$G$20)-$K1618)*($O$20/($O$19/2)))^2*(((($C$19+$G$20)-$K1618)*($O$20/($O$19/2)))*$AZ$23)/3)*$L$1177))),IF('Silo Levels'!$L$30="Pumping",(($D$18*$L$1177)+((PI()*(($C$21/2)^2)*($G$20-$K1618))*$L$1177))+((($D$18+$H$18)/3)*$BG$23)+(((PI()*($C$21/2)^2*(($C$21/2)*$AZ$23))/3)*$L$1177),(($D$18*$L$1177)+((PI()*(($C$21/2)^2)*($G$20-$K1618))*$L$1177))+((($D$18+$H$18)/3)*$BG$23)-(((PI()*($C$21/2)^2*(($C$21/2)*$AZ$23))/3)*$L$1177)))</f>
        <v>31966.05912259969</v>
      </c>
      <c r="M1618" s="73"/>
      <c r="N1618" s="73"/>
      <c r="O1618" s="73"/>
      <c r="P1618" s="73"/>
      <c r="Q1618" s="73"/>
      <c r="R1618" s="73"/>
      <c r="S1618" s="73"/>
      <c r="T1618" s="73"/>
      <c r="U1618" s="73"/>
      <c r="V1618" s="73"/>
      <c r="W1618" s="73"/>
      <c r="X1618" s="73"/>
      <c r="Y1618" s="73"/>
      <c r="Z1618" s="73"/>
      <c r="AA1618" s="73"/>
      <c r="AB1618" s="73"/>
      <c r="AC1618" s="73"/>
      <c r="AD1618" s="73"/>
      <c r="AE1618" s="73"/>
      <c r="AF1618" s="73"/>
      <c r="AG1618" s="73"/>
      <c r="AH1618" s="73"/>
      <c r="AI1618" s="73"/>
      <c r="AJ1618" s="73"/>
    </row>
    <row r="1619" spans="1:36" x14ac:dyDescent="0.3">
      <c r="A1619">
        <v>44</v>
      </c>
      <c r="B1619" s="101">
        <f t="shared" si="193"/>
        <v>34009.149979984781</v>
      </c>
      <c r="C1619" s="66">
        <v>44</v>
      </c>
      <c r="D1619" s="102">
        <f>IF($C1619&gt;$G$20,IF('Silo Levels'!$L$28="Pumping",((PI()*((($C$19+$G$20)-$C1619)*($O$20/($O$19/2)))^2*((($O$20+$G$20)-$C1619))/3)*$D$1177)+(((PI()*((($C$19+$G$20)-$C1619)*($O$20/($O$19/2)))^2*(((($C$19+$G$20)-$C1619)*($O$20/($O$19/2)))*$AZ$21))/3)*$D$1177),(((PI()*((($C$19+$G$20)-$C1619)*($O$20/($O$19/2)))^2*((($O$20+$G$20)-$C1619)/3))*$D$1177)-((PI()*((($C$19+$G$20)-$C1619)*($O$20/($O$19/2)))^2*(((($C$19+$G$20)-$C1619)*($O$20/($O$19/2)))*$AZ$21)/3)*$D$1177))),IF('Silo Levels'!$L$28="Pumping",(($D$18*$D$1177)+((PI()*(($C$21/2)^2)*($G$20-$C1619))*$D$1177))+((($D$18+$H$18)/3)*$BG$21)+(((PI()*($C$21/2)^2*(($C$21/2)*$AZ$21))/3)*$D$1177),(($D$18*$D$1177)+((PI()*(($C$21/2)^2)*($G$20-$C1619))*$D$1177))+((($D$18+$H$18)/3)*$BG$21)-(((PI()*($C$21/2)^2*(($C$21/2)*$AZ$21))/3)*$D$1177)))</f>
        <v>30158.987628706644</v>
      </c>
      <c r="E1619" s="73">
        <v>44</v>
      </c>
      <c r="F1619" s="101">
        <f t="shared" si="194"/>
        <v>34434.264354734587</v>
      </c>
      <c r="G1619" s="66">
        <v>44</v>
      </c>
      <c r="H1619" s="102">
        <f>IF($G1619&gt;$G$20,IF('Silo Levels'!$L$29="Pumping",((PI()*((($C$19+$G$20)-$G1619)*($O$20/($O$19/2)))^2*((($O$20+$G$20)-$G1619))/3)*$H$1177)+(((PI()*((($C$19+$G$20)-$G1619)*($O$20/($O$19/2)))^2*(((($C$19+$G$20)-$G1619)*($O$20/($O$19/2)))*$AZ$22))/3)*$H$1177),(((PI()*((($C$19+$G$20)-$G1619)*($O$20/($O$19/2)))^2*((($O$20+$G$20)-$G1619)/3))*$H$1177)-((PI()*((($C$19+$G$20)-$G1619)*($O$20/($O$19/2)))^2*(((($C$19+$G$20)-$G1619)*($O$20/($O$19/2)))*$AZ$22)/3)*$H$1177))),IF('Silo Levels'!$L$29="Pumping",(($D$18*$H$1177)+((PI()*(($C$21/2)^2)*($G$20-$G1619))*$H$1177))+((($D$18+$H$18)/3)*$BG$22)+(((PI()*($C$21/2)^2*(($C$21/2)*$AZ$22))/3)*$H$1177),(($D$18*$H$1177)+((PI()*(($C$21/2)^2)*($G$20-$G1619))*$H$1177))+((($D$18+$H$18)/3)*$BG$22)-(((PI()*($C$21/2)^2*(($C$21/2)*$AZ$22))/3)*$H$1177)))</f>
        <v>30535.974974065473</v>
      </c>
      <c r="I1619" s="73">
        <v>44</v>
      </c>
      <c r="J1619" s="101">
        <f t="shared" si="195"/>
        <v>35590.9709092864</v>
      </c>
      <c r="K1619" s="66">
        <v>44</v>
      </c>
      <c r="L1619" s="102">
        <f>IF($K1619&gt;$G$20,IF('Silo Levels'!$L$30="Pumping",((PI()*((($C$19+$G$20)-$K1619)*($O$20/($O$19/2)))^2*((($O$20+$G$20)-$K1619))/3)*$L$1177)+(((PI()*((($C$19+$G$20)-$K1619)*($O$20/($O$19/2)))^2*(((($C$19+$G$20)-$K1619)*($O$20/($O$19/2)))*$AZ$23))/3)*$L$1177),(((PI()*((($C$19+$G$20)-$K1619)*($O$20/($O$19/2)))^2*((($O$20+$G$20)-$K1619)/3))*$L$1177)-((PI()*((($C$19+$G$20)-$K1619)*($O$20/($O$19/2)))^2*(((($C$19+$G$20)-$K1619)*($O$20/($O$19/2)))*$AZ$23)/3)*$L$1177))),IF('Silo Levels'!$L$30="Pumping",(($D$18*$L$1177)+((PI()*(($C$21/2)^2)*($G$20-$K1619))*$L$1177))+((($D$18+$H$18)/3)*$BG$23)+(((PI()*($C$21/2)^2*(($C$21/2)*$AZ$23))/3)*$L$1177),(($D$18*$L$1177)+((PI()*(($C$21/2)^2)*($G$20-$K1619))*$L$1177))+((($D$18+$H$18)/3)*$BG$23)-(((PI()*($C$21/2)^2*(($C$21/2)*$AZ$23))/3)*$L$1177)))</f>
        <v>31561.731239344161</v>
      </c>
      <c r="M1619" s="73"/>
      <c r="N1619" s="73"/>
      <c r="O1619" s="73"/>
      <c r="P1619" s="73"/>
      <c r="Q1619" s="73"/>
      <c r="R1619" s="73"/>
      <c r="S1619" s="73"/>
      <c r="T1619" s="73"/>
      <c r="U1619" s="73"/>
      <c r="V1619" s="73"/>
      <c r="W1619" s="73"/>
      <c r="X1619" s="73"/>
      <c r="Y1619" s="73"/>
      <c r="Z1619" s="73"/>
      <c r="AA1619" s="73"/>
      <c r="AB1619" s="73"/>
      <c r="AC1619" s="73"/>
      <c r="AD1619" s="73"/>
      <c r="AE1619" s="73"/>
      <c r="AF1619" s="73"/>
      <c r="AG1619" s="73"/>
      <c r="AH1619" s="73"/>
      <c r="AI1619" s="73"/>
      <c r="AJ1619" s="73"/>
    </row>
    <row r="1620" spans="1:36" x14ac:dyDescent="0.3">
      <c r="A1620">
        <v>44.1</v>
      </c>
      <c r="B1620" s="101">
        <f t="shared" si="193"/>
        <v>33622.792224873934</v>
      </c>
      <c r="C1620" s="66">
        <v>44.1</v>
      </c>
      <c r="D1620" s="102">
        <f>IF($C1620&gt;$G$20,IF('Silo Levels'!$L$28="Pumping",((PI()*((($C$19+$G$20)-$C1620)*($O$20/($O$19/2)))^2*((($O$20+$G$20)-$C1620))/3)*$D$1177)+(((PI()*((($C$19+$G$20)-$C1620)*($O$20/($O$19/2)))^2*(((($C$19+$G$20)-$C1620)*($O$20/($O$19/2)))*$AZ$21))/3)*$D$1177),(((PI()*((($C$19+$G$20)-$C1620)*($O$20/($O$19/2)))^2*((($O$20+$G$20)-$C1620)/3))*$D$1177)-((PI()*((($C$19+$G$20)-$C1620)*($O$20/($O$19/2)))^2*(((($C$19+$G$20)-$C1620)*($O$20/($O$19/2)))*$AZ$21)/3)*$D$1177))),IF('Silo Levels'!$L$28="Pumping",(($D$18*$D$1177)+((PI()*(($C$21/2)^2)*($G$20-$C1620))*$D$1177))+((($D$18+$H$18)/3)*$BG$21)+(((PI()*($C$21/2)^2*(($C$21/2)*$AZ$21))/3)*$D$1177),(($D$18*$D$1177)+((PI()*(($C$21/2)^2)*($G$20-$C1620))*$D$1177))+((($D$18+$H$18)/3)*$BG$21)-(((PI()*($C$21/2)^2*(($C$21/2)*$AZ$21))/3)*$D$1177)))</f>
        <v>29772.629873595797</v>
      </c>
      <c r="E1620" s="73">
        <v>44.1</v>
      </c>
      <c r="F1620" s="101">
        <f t="shared" si="194"/>
        <v>34043.077127684861</v>
      </c>
      <c r="G1620" s="66">
        <v>44.1</v>
      </c>
      <c r="H1620" s="102">
        <f>IF($G1620&gt;$G$20,IF('Silo Levels'!$L$29="Pumping",((PI()*((($C$19+$G$20)-$G1620)*($O$20/($O$19/2)))^2*((($O$20+$G$20)-$G1620))/3)*$H$1177)+(((PI()*((($C$19+$G$20)-$G1620)*($O$20/($O$19/2)))^2*(((($C$19+$G$20)-$G1620)*($O$20/($O$19/2)))*$AZ$22))/3)*$H$1177),(((PI()*((($C$19+$G$20)-$G1620)*($O$20/($O$19/2)))^2*((($O$20+$G$20)-$G1620)/3))*$H$1177)-((PI()*((($C$19+$G$20)-$G1620)*($O$20/($O$19/2)))^2*(((($C$19+$G$20)-$G1620)*($O$20/($O$19/2)))*$AZ$22)/3)*$H$1177))),IF('Silo Levels'!$L$29="Pumping",(($D$18*$H$1177)+((PI()*(($C$21/2)^2)*($G$20-$G1620))*$H$1177))+((($D$18+$H$18)/3)*$BG$22)+(((PI()*($C$21/2)^2*(($C$21/2)*$AZ$22))/3)*$H$1177),(($D$18*$H$1177)+((PI()*(($C$21/2)^2)*($G$20-$G1620))*$H$1177))+((($D$18+$H$18)/3)*$BG$22)-(((PI()*($C$21/2)^2*(($C$21/2)*$AZ$22))/3)*$H$1177)))</f>
        <v>30144.787747015747</v>
      </c>
      <c r="I1620" s="73">
        <v>44.1</v>
      </c>
      <c r="J1620" s="101">
        <f t="shared" si="195"/>
        <v>35186.643026030863</v>
      </c>
      <c r="K1620" s="66">
        <v>44.1</v>
      </c>
      <c r="L1620" s="102">
        <f>IF($K1620&gt;$G$20,IF('Silo Levels'!$L$30="Pumping",((PI()*((($C$19+$G$20)-$K1620)*($O$20/($O$19/2)))^2*((($O$20+$G$20)-$K1620))/3)*$L$1177)+(((PI()*((($C$19+$G$20)-$K1620)*($O$20/($O$19/2)))^2*(((($C$19+$G$20)-$K1620)*($O$20/($O$19/2)))*$AZ$23))/3)*$L$1177),(((PI()*((($C$19+$G$20)-$K1620)*($O$20/($O$19/2)))^2*((($O$20+$G$20)-$K1620)/3))*$L$1177)-((PI()*((($C$19+$G$20)-$K1620)*($O$20/($O$19/2)))^2*(((($C$19+$G$20)-$K1620)*($O$20/($O$19/2)))*$AZ$23)/3)*$L$1177))),IF('Silo Levels'!$L$30="Pumping",(($D$18*$L$1177)+((PI()*(($C$21/2)^2)*($G$20-$K1620))*$L$1177))+((($D$18+$H$18)/3)*$BG$23)+(((PI()*($C$21/2)^2*(($C$21/2)*$AZ$23))/3)*$L$1177),(($D$18*$L$1177)+((PI()*(($C$21/2)^2)*($G$20-$K1620))*$L$1177))+((($D$18+$H$18)/3)*$BG$23)-(((PI()*($C$21/2)^2*(($C$21/2)*$AZ$23))/3)*$L$1177)))</f>
        <v>31157.403356088624</v>
      </c>
      <c r="M1620" s="73"/>
      <c r="N1620" s="73"/>
      <c r="O1620" s="73"/>
      <c r="P1620" s="73"/>
      <c r="Q1620" s="73"/>
      <c r="R1620" s="73"/>
      <c r="S1620" s="73"/>
      <c r="T1620" s="73"/>
      <c r="U1620" s="73"/>
      <c r="V1620" s="73"/>
      <c r="W1620" s="73"/>
      <c r="X1620" s="73"/>
      <c r="Y1620" s="73"/>
      <c r="Z1620" s="73"/>
      <c r="AA1620" s="73"/>
      <c r="AB1620" s="73"/>
      <c r="AC1620" s="73"/>
      <c r="AD1620" s="73"/>
      <c r="AE1620" s="73"/>
      <c r="AF1620" s="73"/>
      <c r="AG1620" s="73"/>
      <c r="AH1620" s="73"/>
      <c r="AI1620" s="73"/>
      <c r="AJ1620" s="73"/>
    </row>
    <row r="1621" spans="1:36" x14ac:dyDescent="0.3">
      <c r="A1621">
        <v>44.2</v>
      </c>
      <c r="B1621" s="101">
        <f t="shared" si="193"/>
        <v>33236.434469763095</v>
      </c>
      <c r="C1621" s="66">
        <v>44.2</v>
      </c>
      <c r="D1621" s="102">
        <f>IF($C1621&gt;$G$20,IF('Silo Levels'!$L$28="Pumping",((PI()*((($C$19+$G$20)-$C1621)*($O$20/($O$19/2)))^2*((($O$20+$G$20)-$C1621))/3)*$D$1177)+(((PI()*((($C$19+$G$20)-$C1621)*($O$20/($O$19/2)))^2*(((($C$19+$G$20)-$C1621)*($O$20/($O$19/2)))*$AZ$21))/3)*$D$1177),(((PI()*((($C$19+$G$20)-$C1621)*($O$20/($O$19/2)))^2*((($O$20+$G$20)-$C1621)/3))*$D$1177)-((PI()*((($C$19+$G$20)-$C1621)*($O$20/($O$19/2)))^2*(((($C$19+$G$20)-$C1621)*($O$20/($O$19/2)))*$AZ$21)/3)*$D$1177))),IF('Silo Levels'!$L$28="Pumping",(($D$18*$D$1177)+((PI()*(($C$21/2)^2)*($G$20-$C1621))*$D$1177))+((($D$18+$H$18)/3)*$BG$21)+(((PI()*($C$21/2)^2*(($C$21/2)*$AZ$21))/3)*$D$1177),(($D$18*$D$1177)+((PI()*(($C$21/2)^2)*($G$20-$C1621))*$D$1177))+((($D$18+$H$18)/3)*$BG$21)-(((PI()*($C$21/2)^2*(($C$21/2)*$AZ$21))/3)*$D$1177)))</f>
        <v>29386.272118484958</v>
      </c>
      <c r="E1621" s="73">
        <v>44.2</v>
      </c>
      <c r="F1621" s="101">
        <f t="shared" si="194"/>
        <v>33651.889900635135</v>
      </c>
      <c r="G1621" s="66">
        <v>44.2</v>
      </c>
      <c r="H1621" s="102">
        <f>IF($G1621&gt;$G$20,IF('Silo Levels'!$L$29="Pumping",((PI()*((($C$19+$G$20)-$G1621)*($O$20/($O$19/2)))^2*((($O$20+$G$20)-$G1621))/3)*$H$1177)+(((PI()*((($C$19+$G$20)-$G1621)*($O$20/($O$19/2)))^2*(((($C$19+$G$20)-$G1621)*($O$20/($O$19/2)))*$AZ$22))/3)*$H$1177),(((PI()*((($C$19+$G$20)-$G1621)*($O$20/($O$19/2)))^2*((($O$20+$G$20)-$G1621)/3))*$H$1177)-((PI()*((($C$19+$G$20)-$G1621)*($O$20/($O$19/2)))^2*(((($C$19+$G$20)-$G1621)*($O$20/($O$19/2)))*$AZ$22)/3)*$H$1177))),IF('Silo Levels'!$L$29="Pumping",(($D$18*$H$1177)+((PI()*(($C$21/2)^2)*($G$20-$G1621))*$H$1177))+((($D$18+$H$18)/3)*$BG$22)+(((PI()*($C$21/2)^2*(($C$21/2)*$AZ$22))/3)*$H$1177),(($D$18*$H$1177)+((PI()*(($C$21/2)^2)*($G$20-$G1621))*$H$1177))+((($D$18+$H$18)/3)*$BG$22)-(((PI()*($C$21/2)^2*(($C$21/2)*$AZ$22))/3)*$H$1177)))</f>
        <v>29753.600519966021</v>
      </c>
      <c r="I1621" s="73">
        <v>44.2</v>
      </c>
      <c r="J1621" s="101">
        <f t="shared" si="195"/>
        <v>34782.315142775333</v>
      </c>
      <c r="K1621" s="66">
        <v>44.2</v>
      </c>
      <c r="L1621" s="102">
        <f>IF($K1621&gt;$G$20,IF('Silo Levels'!$L$30="Pumping",((PI()*((($C$19+$G$20)-$K1621)*($O$20/($O$19/2)))^2*((($O$20+$G$20)-$K1621))/3)*$L$1177)+(((PI()*((($C$19+$G$20)-$K1621)*($O$20/($O$19/2)))^2*(((($C$19+$G$20)-$K1621)*($O$20/($O$19/2)))*$AZ$23))/3)*$L$1177),(((PI()*((($C$19+$G$20)-$K1621)*($O$20/($O$19/2)))^2*((($O$20+$G$20)-$K1621)/3))*$L$1177)-((PI()*((($C$19+$G$20)-$K1621)*($O$20/($O$19/2)))^2*(((($C$19+$G$20)-$K1621)*($O$20/($O$19/2)))*$AZ$23)/3)*$L$1177))),IF('Silo Levels'!$L$30="Pumping",(($D$18*$L$1177)+((PI()*(($C$21/2)^2)*($G$20-$K1621))*$L$1177))+((($D$18+$H$18)/3)*$BG$23)+(((PI()*($C$21/2)^2*(($C$21/2)*$AZ$23))/3)*$L$1177),(($D$18*$L$1177)+((PI()*(($C$21/2)^2)*($G$20-$K1621))*$L$1177))+((($D$18+$H$18)/3)*$BG$23)-(((PI()*($C$21/2)^2*(($C$21/2)*$AZ$23))/3)*$L$1177)))</f>
        <v>30753.075472833094</v>
      </c>
      <c r="M1621" s="73"/>
      <c r="N1621" s="73"/>
      <c r="O1621" s="73"/>
      <c r="P1621" s="73"/>
      <c r="Q1621" s="73"/>
      <c r="R1621" s="73"/>
      <c r="S1621" s="73"/>
      <c r="T1621" s="73"/>
      <c r="U1621" s="73"/>
      <c r="V1621" s="73"/>
      <c r="W1621" s="73"/>
      <c r="X1621" s="73"/>
      <c r="Y1621" s="73"/>
      <c r="Z1621" s="73"/>
      <c r="AA1621" s="73"/>
      <c r="AB1621" s="73"/>
      <c r="AC1621" s="73"/>
      <c r="AD1621" s="73"/>
      <c r="AE1621" s="73"/>
      <c r="AF1621" s="73"/>
      <c r="AG1621" s="73"/>
      <c r="AH1621" s="73"/>
      <c r="AI1621" s="73"/>
      <c r="AJ1621" s="73"/>
    </row>
    <row r="1622" spans="1:36" x14ac:dyDescent="0.3">
      <c r="A1622">
        <v>44.3</v>
      </c>
      <c r="B1622" s="101">
        <f t="shared" si="193"/>
        <v>32850.076714652278</v>
      </c>
      <c r="C1622" s="66">
        <v>44.3</v>
      </c>
      <c r="D1622" s="102">
        <f>IF($C1622&gt;$G$20,IF('Silo Levels'!$L$28="Pumping",((PI()*((($C$19+$G$20)-$C1622)*($O$20/($O$19/2)))^2*((($O$20+$G$20)-$C1622))/3)*$D$1177)+(((PI()*((($C$19+$G$20)-$C1622)*($O$20/($O$19/2)))^2*(((($C$19+$G$20)-$C1622)*($O$20/($O$19/2)))*$AZ$21))/3)*$D$1177),(((PI()*((($C$19+$G$20)-$C1622)*($O$20/($O$19/2)))^2*((($O$20+$G$20)-$C1622)/3))*$D$1177)-((PI()*((($C$19+$G$20)-$C1622)*($O$20/($O$19/2)))^2*(((($C$19+$G$20)-$C1622)*($O$20/($O$19/2)))*$AZ$21)/3)*$D$1177))),IF('Silo Levels'!$L$28="Pumping",(($D$18*$D$1177)+((PI()*(($C$21/2)^2)*($G$20-$C1622))*$D$1177))+((($D$18+$H$18)/3)*$BG$21)+(((PI()*($C$21/2)^2*(($C$21/2)*$AZ$21))/3)*$D$1177),(($D$18*$D$1177)+((PI()*(($C$21/2)^2)*($G$20-$C1622))*$D$1177))+((($D$18+$H$18)/3)*$BG$21)-(((PI()*($C$21/2)^2*(($C$21/2)*$AZ$21))/3)*$D$1177)))</f>
        <v>28999.914363374141</v>
      </c>
      <c r="E1622" s="73">
        <v>44.3</v>
      </c>
      <c r="F1622" s="101">
        <f t="shared" si="194"/>
        <v>33260.702673585431</v>
      </c>
      <c r="G1622" s="66">
        <v>44.3</v>
      </c>
      <c r="H1622" s="102">
        <f>IF($G1622&gt;$G$20,IF('Silo Levels'!$L$29="Pumping",((PI()*((($C$19+$G$20)-$G1622)*($O$20/($O$19/2)))^2*((($O$20+$G$20)-$G1622))/3)*$H$1177)+(((PI()*((($C$19+$G$20)-$G1622)*($O$20/($O$19/2)))^2*(((($C$19+$G$20)-$G1622)*($O$20/($O$19/2)))*$AZ$22))/3)*$H$1177),(((PI()*((($C$19+$G$20)-$G1622)*($O$20/($O$19/2)))^2*((($O$20+$G$20)-$G1622)/3))*$H$1177)-((PI()*((($C$19+$G$20)-$G1622)*($O$20/($O$19/2)))^2*(((($C$19+$G$20)-$G1622)*($O$20/($O$19/2)))*$AZ$22)/3)*$H$1177))),IF('Silo Levels'!$L$29="Pumping",(($D$18*$H$1177)+((PI()*(($C$21/2)^2)*($G$20-$G1622))*$H$1177))+((($D$18+$H$18)/3)*$BG$22)+(((PI()*($C$21/2)^2*(($C$21/2)*$AZ$22))/3)*$H$1177),(($D$18*$H$1177)+((PI()*(($C$21/2)^2)*($G$20-$G1622))*$H$1177))+((($D$18+$H$18)/3)*$BG$22)-(((PI()*($C$21/2)^2*(($C$21/2)*$AZ$22))/3)*$H$1177)))</f>
        <v>29362.413292916317</v>
      </c>
      <c r="I1622" s="73">
        <v>44.3</v>
      </c>
      <c r="J1622" s="101">
        <f t="shared" si="195"/>
        <v>34377.987259519825</v>
      </c>
      <c r="K1622" s="66">
        <v>44.3</v>
      </c>
      <c r="L1622" s="102">
        <f>IF($K1622&gt;$G$20,IF('Silo Levels'!$L$30="Pumping",((PI()*((($C$19+$G$20)-$K1622)*($O$20/($O$19/2)))^2*((($O$20+$G$20)-$K1622))/3)*$L$1177)+(((PI()*((($C$19+$G$20)-$K1622)*($O$20/($O$19/2)))^2*(((($C$19+$G$20)-$K1622)*($O$20/($O$19/2)))*$AZ$23))/3)*$L$1177),(((PI()*((($C$19+$G$20)-$K1622)*($O$20/($O$19/2)))^2*((($O$20+$G$20)-$K1622)/3))*$L$1177)-((PI()*((($C$19+$G$20)-$K1622)*($O$20/($O$19/2)))^2*(((($C$19+$G$20)-$K1622)*($O$20/($O$19/2)))*$AZ$23)/3)*$L$1177))),IF('Silo Levels'!$L$30="Pumping",(($D$18*$L$1177)+((PI()*(($C$21/2)^2)*($G$20-$K1622))*$L$1177))+((($D$18+$H$18)/3)*$BG$23)+(((PI()*($C$21/2)^2*(($C$21/2)*$AZ$23))/3)*$L$1177),(($D$18*$L$1177)+((PI()*(($C$21/2)^2)*($G$20-$K1622))*$L$1177))+((($D$18+$H$18)/3)*$BG$23)-(((PI()*($C$21/2)^2*(($C$21/2)*$AZ$23))/3)*$L$1177)))</f>
        <v>30348.747589577586</v>
      </c>
      <c r="M1622" s="73"/>
      <c r="N1622" s="73"/>
      <c r="O1622" s="73"/>
      <c r="P1622" s="73"/>
      <c r="Q1622" s="73"/>
      <c r="R1622" s="73"/>
      <c r="S1622" s="73"/>
      <c r="T1622" s="73"/>
      <c r="U1622" s="73"/>
      <c r="V1622" s="73"/>
      <c r="W1622" s="73"/>
      <c r="X1622" s="73"/>
      <c r="Y1622" s="73"/>
      <c r="Z1622" s="73"/>
      <c r="AA1622" s="73"/>
      <c r="AB1622" s="73"/>
      <c r="AC1622" s="73"/>
      <c r="AD1622" s="73"/>
      <c r="AE1622" s="73"/>
      <c r="AF1622" s="73"/>
      <c r="AG1622" s="73"/>
      <c r="AH1622" s="73"/>
      <c r="AI1622" s="73"/>
      <c r="AJ1622" s="73"/>
    </row>
    <row r="1623" spans="1:36" x14ac:dyDescent="0.3">
      <c r="A1623">
        <v>44.4</v>
      </c>
      <c r="B1623" s="101">
        <f t="shared" si="193"/>
        <v>32463.718959541435</v>
      </c>
      <c r="C1623" s="66">
        <v>44.4</v>
      </c>
      <c r="D1623" s="102">
        <f>IF($C1623&gt;$G$20,IF('Silo Levels'!$L$28="Pumping",((PI()*((($C$19+$G$20)-$C1623)*($O$20/($O$19/2)))^2*((($O$20+$G$20)-$C1623))/3)*$D$1177)+(((PI()*((($C$19+$G$20)-$C1623)*($O$20/($O$19/2)))^2*(((($C$19+$G$20)-$C1623)*($O$20/($O$19/2)))*$AZ$21))/3)*$D$1177),(((PI()*((($C$19+$G$20)-$C1623)*($O$20/($O$19/2)))^2*((($O$20+$G$20)-$C1623)/3))*$D$1177)-((PI()*((($C$19+$G$20)-$C1623)*($O$20/($O$19/2)))^2*(((($C$19+$G$20)-$C1623)*($O$20/($O$19/2)))*$AZ$21)/3)*$D$1177))),IF('Silo Levels'!$L$28="Pumping",(($D$18*$D$1177)+((PI()*(($C$21/2)^2)*($G$20-$C1623))*$D$1177))+((($D$18+$H$18)/3)*$BG$21)+(((PI()*($C$21/2)^2*(($C$21/2)*$AZ$21))/3)*$D$1177),(($D$18*$D$1177)+((PI()*(($C$21/2)^2)*($G$20-$C1623))*$D$1177))+((($D$18+$H$18)/3)*$BG$21)-(((PI()*($C$21/2)^2*(($C$21/2)*$AZ$21))/3)*$D$1177)))</f>
        <v>28613.556608263298</v>
      </c>
      <c r="E1623" s="73">
        <v>44.4</v>
      </c>
      <c r="F1623" s="101">
        <f t="shared" si="194"/>
        <v>32869.515446535705</v>
      </c>
      <c r="G1623" s="66">
        <v>44.4</v>
      </c>
      <c r="H1623" s="102">
        <f>IF($G1623&gt;$G$20,IF('Silo Levels'!$L$29="Pumping",((PI()*((($C$19+$G$20)-$G1623)*($O$20/($O$19/2)))^2*((($O$20+$G$20)-$G1623))/3)*$H$1177)+(((PI()*((($C$19+$G$20)-$G1623)*($O$20/($O$19/2)))^2*(((($C$19+$G$20)-$G1623)*($O$20/($O$19/2)))*$AZ$22))/3)*$H$1177),(((PI()*((($C$19+$G$20)-$G1623)*($O$20/($O$19/2)))^2*((($O$20+$G$20)-$G1623)/3))*$H$1177)-((PI()*((($C$19+$G$20)-$G1623)*($O$20/($O$19/2)))^2*(((($C$19+$G$20)-$G1623)*($O$20/($O$19/2)))*$AZ$22)/3)*$H$1177))),IF('Silo Levels'!$L$29="Pumping",(($D$18*$H$1177)+((PI()*(($C$21/2)^2)*($G$20-$G1623))*$H$1177))+((($D$18+$H$18)/3)*$BG$22)+(((PI()*($C$21/2)^2*(($C$21/2)*$AZ$22))/3)*$H$1177),(($D$18*$H$1177)+((PI()*(($C$21/2)^2)*($G$20-$G1623))*$H$1177))+((($D$18+$H$18)/3)*$BG$22)-(((PI()*($C$21/2)^2*(($C$21/2)*$AZ$22))/3)*$H$1177)))</f>
        <v>28971.226065866591</v>
      </c>
      <c r="I1623" s="73">
        <v>44.4</v>
      </c>
      <c r="J1623" s="101">
        <f t="shared" si="195"/>
        <v>33973.659376264295</v>
      </c>
      <c r="K1623" s="66">
        <v>44.4</v>
      </c>
      <c r="L1623" s="102">
        <f>IF($K1623&gt;$G$20,IF('Silo Levels'!$L$30="Pumping",((PI()*((($C$19+$G$20)-$K1623)*($O$20/($O$19/2)))^2*((($O$20+$G$20)-$K1623))/3)*$L$1177)+(((PI()*((($C$19+$G$20)-$K1623)*($O$20/($O$19/2)))^2*(((($C$19+$G$20)-$K1623)*($O$20/($O$19/2)))*$AZ$23))/3)*$L$1177),(((PI()*((($C$19+$G$20)-$K1623)*($O$20/($O$19/2)))^2*((($O$20+$G$20)-$K1623)/3))*$L$1177)-((PI()*((($C$19+$G$20)-$K1623)*($O$20/($O$19/2)))^2*(((($C$19+$G$20)-$K1623)*($O$20/($O$19/2)))*$AZ$23)/3)*$L$1177))),IF('Silo Levels'!$L$30="Pumping",(($D$18*$L$1177)+((PI()*(($C$21/2)^2)*($G$20-$K1623))*$L$1177))+((($D$18+$H$18)/3)*$BG$23)+(((PI()*($C$21/2)^2*(($C$21/2)*$AZ$23))/3)*$L$1177),(($D$18*$L$1177)+((PI()*(($C$21/2)^2)*($G$20-$K1623))*$L$1177))+((($D$18+$H$18)/3)*$BG$23)-(((PI()*($C$21/2)^2*(($C$21/2)*$AZ$23))/3)*$L$1177)))</f>
        <v>29944.419706322056</v>
      </c>
      <c r="M1623" s="73"/>
      <c r="N1623" s="73"/>
      <c r="O1623" s="73"/>
      <c r="P1623" s="73"/>
      <c r="Q1623" s="73"/>
      <c r="R1623" s="73"/>
      <c r="S1623" s="73"/>
      <c r="T1623" s="73"/>
      <c r="U1623" s="73"/>
      <c r="V1623" s="73"/>
      <c r="W1623" s="73"/>
      <c r="X1623" s="73"/>
      <c r="Y1623" s="73"/>
      <c r="Z1623" s="73"/>
      <c r="AA1623" s="73"/>
      <c r="AB1623" s="73"/>
      <c r="AC1623" s="73"/>
      <c r="AD1623" s="73"/>
      <c r="AE1623" s="73"/>
      <c r="AF1623" s="73"/>
      <c r="AG1623" s="73"/>
      <c r="AH1623" s="73"/>
      <c r="AI1623" s="73"/>
      <c r="AJ1623" s="73"/>
    </row>
    <row r="1624" spans="1:36" x14ac:dyDescent="0.3">
      <c r="A1624">
        <v>44.5</v>
      </c>
      <c r="B1624" s="101">
        <f t="shared" ref="B1624:B1687" si="196">IF($C1624&gt;$G$20,(PI()*((($C$19+$G$20)-$C1624)*($O$20/($O$19/2)))^2*((($O$20+$G$20)-$C1624)/3))*$D$1177,($D$18*$D$1177)+((PI()*(($C$21/2)^2)*($G$20-$C1624))*$D$1177)+((($D$18+$H$18)/3)*$BG$21))</f>
        <v>32077.361204430592</v>
      </c>
      <c r="C1624" s="66">
        <v>44.5</v>
      </c>
      <c r="D1624" s="102">
        <f>IF($C1624&gt;$G$20,IF('Silo Levels'!$L$28="Pumping",((PI()*((($C$19+$G$20)-$C1624)*($O$20/($O$19/2)))^2*((($O$20+$G$20)-$C1624))/3)*$D$1177)+(((PI()*((($C$19+$G$20)-$C1624)*($O$20/($O$19/2)))^2*(((($C$19+$G$20)-$C1624)*($O$20/($O$19/2)))*$AZ$21))/3)*$D$1177),(((PI()*((($C$19+$G$20)-$C1624)*($O$20/($O$19/2)))^2*((($O$20+$G$20)-$C1624)/3))*$D$1177)-((PI()*((($C$19+$G$20)-$C1624)*($O$20/($O$19/2)))^2*(((($C$19+$G$20)-$C1624)*($O$20/($O$19/2)))*$AZ$21)/3)*$D$1177))),IF('Silo Levels'!$L$28="Pumping",(($D$18*$D$1177)+((PI()*(($C$21/2)^2)*($G$20-$C1624))*$D$1177))+((($D$18+$H$18)/3)*$BG$21)+(((PI()*($C$21/2)^2*(($C$21/2)*$AZ$21))/3)*$D$1177),(($D$18*$D$1177)+((PI()*(($C$21/2)^2)*($G$20-$C1624))*$D$1177))+((($D$18+$H$18)/3)*$BG$21)-(((PI()*($C$21/2)^2*(($C$21/2)*$AZ$21))/3)*$D$1177)))</f>
        <v>28227.198853152455</v>
      </c>
      <c r="E1624" s="73">
        <v>44.5</v>
      </c>
      <c r="F1624" s="101">
        <f t="shared" ref="F1624:F1687" si="197">IF($G1624&gt;$G$20,(PI()*((($C$19+$G$20)-$G1624)*($O$20/($O$19/2)))^2*((($O$20+$G$20)-$G1624)/3))*$H$1177,($D$18*$H$1177)+((PI()*(($C$21/2)^2)*($G$20-$G1624))*$H$1177)+((($D$18+$H$18)/3)*$BG$22))</f>
        <v>32478.328219485978</v>
      </c>
      <c r="G1624" s="66">
        <v>44.5</v>
      </c>
      <c r="H1624" s="102">
        <f>IF($G1624&gt;$G$20,IF('Silo Levels'!$L$29="Pumping",((PI()*((($C$19+$G$20)-$G1624)*($O$20/($O$19/2)))^2*((($O$20+$G$20)-$G1624))/3)*$H$1177)+(((PI()*((($C$19+$G$20)-$G1624)*($O$20/($O$19/2)))^2*(((($C$19+$G$20)-$G1624)*($O$20/($O$19/2)))*$AZ$22))/3)*$H$1177),(((PI()*((($C$19+$G$20)-$G1624)*($O$20/($O$19/2)))^2*((($O$20+$G$20)-$G1624)/3))*$H$1177)-((PI()*((($C$19+$G$20)-$G1624)*($O$20/($O$19/2)))^2*(((($C$19+$G$20)-$G1624)*($O$20/($O$19/2)))*$AZ$22)/3)*$H$1177))),IF('Silo Levels'!$L$29="Pumping",(($D$18*$H$1177)+((PI()*(($C$21/2)^2)*($G$20-$G1624))*$H$1177))+((($D$18+$H$18)/3)*$BG$22)+(((PI()*($C$21/2)^2*(($C$21/2)*$AZ$22))/3)*$H$1177),(($D$18*$H$1177)+((PI()*(($C$21/2)^2)*($G$20-$G1624))*$H$1177))+((($D$18+$H$18)/3)*$BG$22)-(((PI()*($C$21/2)^2*(($C$21/2)*$AZ$22))/3)*$H$1177)))</f>
        <v>28580.038838816865</v>
      </c>
      <c r="I1624" s="73">
        <v>44.5</v>
      </c>
      <c r="J1624" s="101">
        <f t="shared" ref="J1624:J1687" si="198">IF($K1624&gt;$G$20,(PI()*((($C$19+$G$20)-$K1624)*($O$20/($O$19/2)))^2*((($O$20+$G$20)-$K1624)/3))*$L$1177,($D$18*$L$1177)+((PI()*(($C$21/2)^2)*($G$20-$K1624))*$L$1177)+((($D$18+$H$18)/3)*$BG$23))</f>
        <v>33569.331493008758</v>
      </c>
      <c r="K1624" s="66">
        <v>44.5</v>
      </c>
      <c r="L1624" s="102">
        <f>IF($K1624&gt;$G$20,IF('Silo Levels'!$L$30="Pumping",((PI()*((($C$19+$G$20)-$K1624)*($O$20/($O$19/2)))^2*((($O$20+$G$20)-$K1624))/3)*$L$1177)+(((PI()*((($C$19+$G$20)-$K1624)*($O$20/($O$19/2)))^2*(((($C$19+$G$20)-$K1624)*($O$20/($O$19/2)))*$AZ$23))/3)*$L$1177),(((PI()*((($C$19+$G$20)-$K1624)*($O$20/($O$19/2)))^2*((($O$20+$G$20)-$K1624)/3))*$L$1177)-((PI()*((($C$19+$G$20)-$K1624)*($O$20/($O$19/2)))^2*(((($C$19+$G$20)-$K1624)*($O$20/($O$19/2)))*$AZ$23)/3)*$L$1177))),IF('Silo Levels'!$L$30="Pumping",(($D$18*$L$1177)+((PI()*(($C$21/2)^2)*($G$20-$K1624))*$L$1177))+((($D$18+$H$18)/3)*$BG$23)+(((PI()*($C$21/2)^2*(($C$21/2)*$AZ$23))/3)*$L$1177),(($D$18*$L$1177)+((PI()*(($C$21/2)^2)*($G$20-$K1624))*$L$1177))+((($D$18+$H$18)/3)*$BG$23)-(((PI()*($C$21/2)^2*(($C$21/2)*$AZ$23))/3)*$L$1177)))</f>
        <v>29540.091823066519</v>
      </c>
      <c r="M1624" s="73"/>
      <c r="N1624" s="73"/>
      <c r="O1624" s="73"/>
      <c r="P1624" s="73"/>
      <c r="Q1624" s="73"/>
      <c r="R1624" s="73"/>
      <c r="S1624" s="73"/>
      <c r="T1624" s="73"/>
      <c r="U1624" s="73"/>
      <c r="V1624" s="73"/>
      <c r="W1624" s="73"/>
      <c r="X1624" s="73"/>
      <c r="Y1624" s="73"/>
      <c r="Z1624" s="73"/>
      <c r="AA1624" s="73"/>
      <c r="AB1624" s="73"/>
      <c r="AC1624" s="73"/>
      <c r="AD1624" s="73"/>
      <c r="AE1624" s="73"/>
      <c r="AF1624" s="73"/>
      <c r="AG1624" s="73"/>
      <c r="AH1624" s="73"/>
      <c r="AI1624" s="73"/>
      <c r="AJ1624" s="73"/>
    </row>
    <row r="1625" spans="1:36" x14ac:dyDescent="0.3">
      <c r="A1625">
        <v>44.6</v>
      </c>
      <c r="B1625" s="101">
        <f t="shared" si="196"/>
        <v>31691.003449319749</v>
      </c>
      <c r="C1625" s="66">
        <v>44.6</v>
      </c>
      <c r="D1625" s="102">
        <f>IF($C1625&gt;$G$20,IF('Silo Levels'!$L$28="Pumping",((PI()*((($C$19+$G$20)-$C1625)*($O$20/($O$19/2)))^2*((($O$20+$G$20)-$C1625))/3)*$D$1177)+(((PI()*((($C$19+$G$20)-$C1625)*($O$20/($O$19/2)))^2*(((($C$19+$G$20)-$C1625)*($O$20/($O$19/2)))*$AZ$21))/3)*$D$1177),(((PI()*((($C$19+$G$20)-$C1625)*($O$20/($O$19/2)))^2*((($O$20+$G$20)-$C1625)/3))*$D$1177)-((PI()*((($C$19+$G$20)-$C1625)*($O$20/($O$19/2)))^2*(((($C$19+$G$20)-$C1625)*($O$20/($O$19/2)))*$AZ$21)/3)*$D$1177))),IF('Silo Levels'!$L$28="Pumping",(($D$18*$D$1177)+((PI()*(($C$21/2)^2)*($G$20-$C1625))*$D$1177))+((($D$18+$H$18)/3)*$BG$21)+(((PI()*($C$21/2)^2*(($C$21/2)*$AZ$21))/3)*$D$1177),(($D$18*$D$1177)+((PI()*(($C$21/2)^2)*($G$20-$C1625))*$D$1177))+((($D$18+$H$18)/3)*$BG$21)-(((PI()*($C$21/2)^2*(($C$21/2)*$AZ$21))/3)*$D$1177)))</f>
        <v>27840.841098041612</v>
      </c>
      <c r="E1625" s="73">
        <v>44.6</v>
      </c>
      <c r="F1625" s="101">
        <f t="shared" si="197"/>
        <v>32087.140992436245</v>
      </c>
      <c r="G1625" s="66">
        <v>44.6</v>
      </c>
      <c r="H1625" s="102">
        <f>IF($G1625&gt;$G$20,IF('Silo Levels'!$L$29="Pumping",((PI()*((($C$19+$G$20)-$G1625)*($O$20/($O$19/2)))^2*((($O$20+$G$20)-$G1625))/3)*$H$1177)+(((PI()*((($C$19+$G$20)-$G1625)*($O$20/($O$19/2)))^2*(((($C$19+$G$20)-$G1625)*($O$20/($O$19/2)))*$AZ$22))/3)*$H$1177),(((PI()*((($C$19+$G$20)-$G1625)*($O$20/($O$19/2)))^2*((($O$20+$G$20)-$G1625)/3))*$H$1177)-((PI()*((($C$19+$G$20)-$G1625)*($O$20/($O$19/2)))^2*(((($C$19+$G$20)-$G1625)*($O$20/($O$19/2)))*$AZ$22)/3)*$H$1177))),IF('Silo Levels'!$L$29="Pumping",(($D$18*$H$1177)+((PI()*(($C$21/2)^2)*($G$20-$G1625))*$H$1177))+((($D$18+$H$18)/3)*$BG$22)+(((PI()*($C$21/2)^2*(($C$21/2)*$AZ$22))/3)*$H$1177),(($D$18*$H$1177)+((PI()*(($C$21/2)^2)*($G$20-$G1625))*$H$1177))+((($D$18+$H$18)/3)*$BG$22)-(((PI()*($C$21/2)^2*(($C$21/2)*$AZ$22))/3)*$H$1177)))</f>
        <v>28188.851611767132</v>
      </c>
      <c r="I1625" s="73">
        <v>44.6</v>
      </c>
      <c r="J1625" s="101">
        <f t="shared" si="198"/>
        <v>33165.003609753228</v>
      </c>
      <c r="K1625" s="66">
        <v>44.6</v>
      </c>
      <c r="L1625" s="102">
        <f>IF($K1625&gt;$G$20,IF('Silo Levels'!$L$30="Pumping",((PI()*((($C$19+$G$20)-$K1625)*($O$20/($O$19/2)))^2*((($O$20+$G$20)-$K1625))/3)*$L$1177)+(((PI()*((($C$19+$G$20)-$K1625)*($O$20/($O$19/2)))^2*(((($C$19+$G$20)-$K1625)*($O$20/($O$19/2)))*$AZ$23))/3)*$L$1177),(((PI()*((($C$19+$G$20)-$K1625)*($O$20/($O$19/2)))^2*((($O$20+$G$20)-$K1625)/3))*$L$1177)-((PI()*((($C$19+$G$20)-$K1625)*($O$20/($O$19/2)))^2*(((($C$19+$G$20)-$K1625)*($O$20/($O$19/2)))*$AZ$23)/3)*$L$1177))),IF('Silo Levels'!$L$30="Pumping",(($D$18*$L$1177)+((PI()*(($C$21/2)^2)*($G$20-$K1625))*$L$1177))+((($D$18+$H$18)/3)*$BG$23)+(((PI()*($C$21/2)^2*(($C$21/2)*$AZ$23))/3)*$L$1177),(($D$18*$L$1177)+((PI()*(($C$21/2)^2)*($G$20-$K1625))*$L$1177))+((($D$18+$H$18)/3)*$BG$23)-(((PI()*($C$21/2)^2*(($C$21/2)*$AZ$23))/3)*$L$1177)))</f>
        <v>29135.76393981099</v>
      </c>
      <c r="M1625" s="73"/>
      <c r="N1625" s="73"/>
      <c r="O1625" s="73"/>
      <c r="P1625" s="73"/>
      <c r="Q1625" s="73"/>
      <c r="R1625" s="73"/>
      <c r="S1625" s="73"/>
      <c r="T1625" s="73"/>
      <c r="U1625" s="73"/>
      <c r="V1625" s="73"/>
      <c r="W1625" s="73"/>
      <c r="X1625" s="73"/>
      <c r="Y1625" s="73"/>
      <c r="Z1625" s="73"/>
      <c r="AA1625" s="73"/>
      <c r="AB1625" s="73"/>
      <c r="AC1625" s="73"/>
      <c r="AD1625" s="73"/>
      <c r="AE1625" s="73"/>
      <c r="AF1625" s="73"/>
      <c r="AG1625" s="73"/>
      <c r="AH1625" s="73"/>
      <c r="AI1625" s="73"/>
      <c r="AJ1625" s="73"/>
    </row>
    <row r="1626" spans="1:36" x14ac:dyDescent="0.3">
      <c r="A1626">
        <v>44.7</v>
      </c>
      <c r="B1626" s="101">
        <f t="shared" si="196"/>
        <v>31304.645694208903</v>
      </c>
      <c r="C1626" s="66">
        <v>44.7</v>
      </c>
      <c r="D1626" s="102">
        <f>IF($C1626&gt;$G$20,IF('Silo Levels'!$L$28="Pumping",((PI()*((($C$19+$G$20)-$C1626)*($O$20/($O$19/2)))^2*((($O$20+$G$20)-$C1626))/3)*$D$1177)+(((PI()*((($C$19+$G$20)-$C1626)*($O$20/($O$19/2)))^2*(((($C$19+$G$20)-$C1626)*($O$20/($O$19/2)))*$AZ$21))/3)*$D$1177),(((PI()*((($C$19+$G$20)-$C1626)*($O$20/($O$19/2)))^2*((($O$20+$G$20)-$C1626)/3))*$D$1177)-((PI()*((($C$19+$G$20)-$C1626)*($O$20/($O$19/2)))^2*(((($C$19+$G$20)-$C1626)*($O$20/($O$19/2)))*$AZ$21)/3)*$D$1177))),IF('Silo Levels'!$L$28="Pumping",(($D$18*$D$1177)+((PI()*(($C$21/2)^2)*($G$20-$C1626))*$D$1177))+((($D$18+$H$18)/3)*$BG$21)+(((PI()*($C$21/2)^2*(($C$21/2)*$AZ$21))/3)*$D$1177),(($D$18*$D$1177)+((PI()*(($C$21/2)^2)*($G$20-$C1626))*$D$1177))+((($D$18+$H$18)/3)*$BG$21)-(((PI()*($C$21/2)^2*(($C$21/2)*$AZ$21))/3)*$D$1177)))</f>
        <v>27454.483342930766</v>
      </c>
      <c r="E1626" s="73">
        <v>44.7</v>
      </c>
      <c r="F1626" s="101">
        <f t="shared" si="197"/>
        <v>31695.953765386512</v>
      </c>
      <c r="G1626" s="66">
        <v>44.7</v>
      </c>
      <c r="H1626" s="102">
        <f>IF($G1626&gt;$G$20,IF('Silo Levels'!$L$29="Pumping",((PI()*((($C$19+$G$20)-$G1626)*($O$20/($O$19/2)))^2*((($O$20+$G$20)-$G1626))/3)*$H$1177)+(((PI()*((($C$19+$G$20)-$G1626)*($O$20/($O$19/2)))^2*(((($C$19+$G$20)-$G1626)*($O$20/($O$19/2)))*$AZ$22))/3)*$H$1177),(((PI()*((($C$19+$G$20)-$G1626)*($O$20/($O$19/2)))^2*((($O$20+$G$20)-$G1626)/3))*$H$1177)-((PI()*((($C$19+$G$20)-$G1626)*($O$20/($O$19/2)))^2*(((($C$19+$G$20)-$G1626)*($O$20/($O$19/2)))*$AZ$22)/3)*$H$1177))),IF('Silo Levels'!$L$29="Pumping",(($D$18*$H$1177)+((PI()*(($C$21/2)^2)*($G$20-$G1626))*$H$1177))+((($D$18+$H$18)/3)*$BG$22)+(((PI()*($C$21/2)^2*(($C$21/2)*$AZ$22))/3)*$H$1177),(($D$18*$H$1177)+((PI()*(($C$21/2)^2)*($G$20-$G1626))*$H$1177))+((($D$18+$H$18)/3)*$BG$22)-(((PI()*($C$21/2)^2*(($C$21/2)*$AZ$22))/3)*$H$1177)))</f>
        <v>27797.664384717398</v>
      </c>
      <c r="I1626" s="73">
        <v>44.7</v>
      </c>
      <c r="J1626" s="101">
        <f t="shared" si="198"/>
        <v>32760.675726497691</v>
      </c>
      <c r="K1626" s="66">
        <v>44.7</v>
      </c>
      <c r="L1626" s="102">
        <f>IF($K1626&gt;$G$20,IF('Silo Levels'!$L$30="Pumping",((PI()*((($C$19+$G$20)-$K1626)*($O$20/($O$19/2)))^2*((($O$20+$G$20)-$K1626))/3)*$L$1177)+(((PI()*((($C$19+$G$20)-$K1626)*($O$20/($O$19/2)))^2*(((($C$19+$G$20)-$K1626)*($O$20/($O$19/2)))*$AZ$23))/3)*$L$1177),(((PI()*((($C$19+$G$20)-$K1626)*($O$20/($O$19/2)))^2*((($O$20+$G$20)-$K1626)/3))*$L$1177)-((PI()*((($C$19+$G$20)-$K1626)*($O$20/($O$19/2)))^2*(((($C$19+$G$20)-$K1626)*($O$20/($O$19/2)))*$AZ$23)/3)*$L$1177))),IF('Silo Levels'!$L$30="Pumping",(($D$18*$L$1177)+((PI()*(($C$21/2)^2)*($G$20-$K1626))*$L$1177))+((($D$18+$H$18)/3)*$BG$23)+(((PI()*($C$21/2)^2*(($C$21/2)*$AZ$23))/3)*$L$1177),(($D$18*$L$1177)+((PI()*(($C$21/2)^2)*($G$20-$K1626))*$L$1177))+((($D$18+$H$18)/3)*$BG$23)-(((PI()*($C$21/2)^2*(($C$21/2)*$AZ$23))/3)*$L$1177)))</f>
        <v>28731.436056555453</v>
      </c>
      <c r="M1626" s="73"/>
      <c r="N1626" s="73"/>
      <c r="O1626" s="73"/>
      <c r="P1626" s="73"/>
      <c r="Q1626" s="73"/>
      <c r="R1626" s="73"/>
      <c r="S1626" s="73"/>
      <c r="T1626" s="73"/>
      <c r="U1626" s="73"/>
      <c r="V1626" s="73"/>
      <c r="W1626" s="73"/>
      <c r="X1626" s="73"/>
      <c r="Y1626" s="73"/>
      <c r="Z1626" s="73"/>
      <c r="AA1626" s="73"/>
      <c r="AB1626" s="73"/>
      <c r="AC1626" s="73"/>
      <c r="AD1626" s="73"/>
      <c r="AE1626" s="73"/>
      <c r="AF1626" s="73"/>
      <c r="AG1626" s="73"/>
      <c r="AH1626" s="73"/>
      <c r="AI1626" s="73"/>
      <c r="AJ1626" s="73"/>
    </row>
    <row r="1627" spans="1:36" x14ac:dyDescent="0.3">
      <c r="A1627">
        <v>44.8</v>
      </c>
      <c r="B1627" s="101">
        <f t="shared" si="196"/>
        <v>30918.287939098089</v>
      </c>
      <c r="C1627" s="66">
        <v>44.8</v>
      </c>
      <c r="D1627" s="102">
        <f>IF($C1627&gt;$G$20,IF('Silo Levels'!$L$28="Pumping",((PI()*((($C$19+$G$20)-$C1627)*($O$20/($O$19/2)))^2*((($O$20+$G$20)-$C1627))/3)*$D$1177)+(((PI()*((($C$19+$G$20)-$C1627)*($O$20/($O$19/2)))^2*(((($C$19+$G$20)-$C1627)*($O$20/($O$19/2)))*$AZ$21))/3)*$D$1177),(((PI()*((($C$19+$G$20)-$C1627)*($O$20/($O$19/2)))^2*((($O$20+$G$20)-$C1627)/3))*$D$1177)-((PI()*((($C$19+$G$20)-$C1627)*($O$20/($O$19/2)))^2*(((($C$19+$G$20)-$C1627)*($O$20/($O$19/2)))*$AZ$21)/3)*$D$1177))),IF('Silo Levels'!$L$28="Pumping",(($D$18*$D$1177)+((PI()*(($C$21/2)^2)*($G$20-$C1627))*$D$1177))+((($D$18+$H$18)/3)*$BG$21)+(((PI()*($C$21/2)^2*(($C$21/2)*$AZ$21))/3)*$D$1177),(($D$18*$D$1177)+((PI()*(($C$21/2)^2)*($G$20-$C1627))*$D$1177))+((($D$18+$H$18)/3)*$BG$21)-(((PI()*($C$21/2)^2*(($C$21/2)*$AZ$21))/3)*$D$1177)))</f>
        <v>27068.125587819952</v>
      </c>
      <c r="E1627" s="73">
        <v>44.8</v>
      </c>
      <c r="F1627" s="101">
        <f t="shared" si="197"/>
        <v>31304.766538336815</v>
      </c>
      <c r="G1627" s="66">
        <v>44.8</v>
      </c>
      <c r="H1627" s="102">
        <f>IF($G1627&gt;$G$20,IF('Silo Levels'!$L$29="Pumping",((PI()*((($C$19+$G$20)-$G1627)*($O$20/($O$19/2)))^2*((($O$20+$G$20)-$G1627))/3)*$H$1177)+(((PI()*((($C$19+$G$20)-$G1627)*($O$20/($O$19/2)))^2*(((($C$19+$G$20)-$G1627)*($O$20/($O$19/2)))*$AZ$22))/3)*$H$1177),(((PI()*((($C$19+$G$20)-$G1627)*($O$20/($O$19/2)))^2*((($O$20+$G$20)-$G1627)/3))*$H$1177)-((PI()*((($C$19+$G$20)-$G1627)*($O$20/($O$19/2)))^2*(((($C$19+$G$20)-$G1627)*($O$20/($O$19/2)))*$AZ$22)/3)*$H$1177))),IF('Silo Levels'!$L$29="Pumping",(($D$18*$H$1177)+((PI()*(($C$21/2)^2)*($G$20-$G1627))*$H$1177))+((($D$18+$H$18)/3)*$BG$22)+(((PI()*($C$21/2)^2*(($C$21/2)*$AZ$22))/3)*$H$1177),(($D$18*$H$1177)+((PI()*(($C$21/2)^2)*($G$20-$G1627))*$H$1177))+((($D$18+$H$18)/3)*$BG$22)-(((PI()*($C$21/2)^2*(($C$21/2)*$AZ$22))/3)*$H$1177)))</f>
        <v>27406.477157667701</v>
      </c>
      <c r="I1627" s="73">
        <v>44.8</v>
      </c>
      <c r="J1627" s="101">
        <f t="shared" si="198"/>
        <v>32356.347843242187</v>
      </c>
      <c r="K1627" s="66">
        <v>44.8</v>
      </c>
      <c r="L1627" s="102">
        <f>IF($K1627&gt;$G$20,IF('Silo Levels'!$L$30="Pumping",((PI()*((($C$19+$G$20)-$K1627)*($O$20/($O$19/2)))^2*((($O$20+$G$20)-$K1627))/3)*$L$1177)+(((PI()*((($C$19+$G$20)-$K1627)*($O$20/($O$19/2)))^2*(((($C$19+$G$20)-$K1627)*($O$20/($O$19/2)))*$AZ$23))/3)*$L$1177),(((PI()*((($C$19+$G$20)-$K1627)*($O$20/($O$19/2)))^2*((($O$20+$G$20)-$K1627)/3))*$L$1177)-((PI()*((($C$19+$G$20)-$K1627)*($O$20/($O$19/2)))^2*(((($C$19+$G$20)-$K1627)*($O$20/($O$19/2)))*$AZ$23)/3)*$L$1177))),IF('Silo Levels'!$L$30="Pumping",(($D$18*$L$1177)+((PI()*(($C$21/2)^2)*($G$20-$K1627))*$L$1177))+((($D$18+$H$18)/3)*$BG$23)+(((PI()*($C$21/2)^2*(($C$21/2)*$AZ$23))/3)*$L$1177),(($D$18*$L$1177)+((PI()*(($C$21/2)^2)*($G$20-$K1627))*$L$1177))+((($D$18+$H$18)/3)*$BG$23)-(((PI()*($C$21/2)^2*(($C$21/2)*$AZ$23))/3)*$L$1177)))</f>
        <v>28327.108173299952</v>
      </c>
      <c r="M1627" s="73"/>
      <c r="N1627" s="73"/>
      <c r="O1627" s="73"/>
      <c r="P1627" s="73"/>
      <c r="Q1627" s="73"/>
      <c r="R1627" s="73"/>
      <c r="S1627" s="73"/>
      <c r="T1627" s="73"/>
      <c r="U1627" s="73"/>
      <c r="V1627" s="73"/>
      <c r="W1627" s="73"/>
      <c r="X1627" s="73"/>
      <c r="Y1627" s="73"/>
      <c r="Z1627" s="73"/>
      <c r="AA1627" s="73"/>
      <c r="AB1627" s="73"/>
      <c r="AC1627" s="73"/>
      <c r="AD1627" s="73"/>
      <c r="AE1627" s="73"/>
      <c r="AF1627" s="73"/>
      <c r="AG1627" s="73"/>
      <c r="AH1627" s="73"/>
      <c r="AI1627" s="73"/>
      <c r="AJ1627" s="73"/>
    </row>
    <row r="1628" spans="1:36" x14ac:dyDescent="0.3">
      <c r="A1628">
        <v>44.9</v>
      </c>
      <c r="B1628" s="101">
        <f t="shared" si="196"/>
        <v>30531.930183987246</v>
      </c>
      <c r="C1628" s="66">
        <v>44.9</v>
      </c>
      <c r="D1628" s="102">
        <f>IF($C1628&gt;$G$20,IF('Silo Levels'!$L$28="Pumping",((PI()*((($C$19+$G$20)-$C1628)*($O$20/($O$19/2)))^2*((($O$20+$G$20)-$C1628))/3)*$D$1177)+(((PI()*((($C$19+$G$20)-$C1628)*($O$20/($O$19/2)))^2*(((($C$19+$G$20)-$C1628)*($O$20/($O$19/2)))*$AZ$21))/3)*$D$1177),(((PI()*((($C$19+$G$20)-$C1628)*($O$20/($O$19/2)))^2*((($O$20+$G$20)-$C1628)/3))*$D$1177)-((PI()*((($C$19+$G$20)-$C1628)*($O$20/($O$19/2)))^2*(((($C$19+$G$20)-$C1628)*($O$20/($O$19/2)))*$AZ$21)/3)*$D$1177))),IF('Silo Levels'!$L$28="Pumping",(($D$18*$D$1177)+((PI()*(($C$21/2)^2)*($G$20-$C1628))*$D$1177))+((($D$18+$H$18)/3)*$BG$21)+(((PI()*($C$21/2)^2*(($C$21/2)*$AZ$21))/3)*$D$1177),(($D$18*$D$1177)+((PI()*(($C$21/2)^2)*($G$20-$C1628))*$D$1177))+((($D$18+$H$18)/3)*$BG$21)-(((PI()*($C$21/2)^2*(($C$21/2)*$AZ$21))/3)*$D$1177)))</f>
        <v>26681.767832709109</v>
      </c>
      <c r="E1628" s="73">
        <v>44.9</v>
      </c>
      <c r="F1628" s="101">
        <f t="shared" si="197"/>
        <v>30913.579311287089</v>
      </c>
      <c r="G1628" s="66">
        <v>44.9</v>
      </c>
      <c r="H1628" s="102">
        <f>IF($G1628&gt;$G$20,IF('Silo Levels'!$L$29="Pumping",((PI()*((($C$19+$G$20)-$G1628)*($O$20/($O$19/2)))^2*((($O$20+$G$20)-$G1628))/3)*$H$1177)+(((PI()*((($C$19+$G$20)-$G1628)*($O$20/($O$19/2)))^2*(((($C$19+$G$20)-$G1628)*($O$20/($O$19/2)))*$AZ$22))/3)*$H$1177),(((PI()*((($C$19+$G$20)-$G1628)*($O$20/($O$19/2)))^2*((($O$20+$G$20)-$G1628)/3))*$H$1177)-((PI()*((($C$19+$G$20)-$G1628)*($O$20/($O$19/2)))^2*(((($C$19+$G$20)-$G1628)*($O$20/($O$19/2)))*$AZ$22)/3)*$H$1177))),IF('Silo Levels'!$L$29="Pumping",(($D$18*$H$1177)+((PI()*(($C$21/2)^2)*($G$20-$G1628))*$H$1177))+((($D$18+$H$18)/3)*$BG$22)+(((PI()*($C$21/2)^2*(($C$21/2)*$AZ$22))/3)*$H$1177),(($D$18*$H$1177)+((PI()*(($C$21/2)^2)*($G$20-$G1628))*$H$1177))+((($D$18+$H$18)/3)*$BG$22)-(((PI()*($C$21/2)^2*(($C$21/2)*$AZ$22))/3)*$H$1177)))</f>
        <v>27015.289930617975</v>
      </c>
      <c r="I1628" s="73">
        <v>44.9</v>
      </c>
      <c r="J1628" s="101">
        <f t="shared" si="198"/>
        <v>31952.019959986654</v>
      </c>
      <c r="K1628" s="66">
        <v>44.9</v>
      </c>
      <c r="L1628" s="102">
        <f>IF($K1628&gt;$G$20,IF('Silo Levels'!$L$30="Pumping",((PI()*((($C$19+$G$20)-$K1628)*($O$20/($O$19/2)))^2*((($O$20+$G$20)-$K1628))/3)*$L$1177)+(((PI()*((($C$19+$G$20)-$K1628)*($O$20/($O$19/2)))^2*(((($C$19+$G$20)-$K1628)*($O$20/($O$19/2)))*$AZ$23))/3)*$L$1177),(((PI()*((($C$19+$G$20)-$K1628)*($O$20/($O$19/2)))^2*((($O$20+$G$20)-$K1628)/3))*$L$1177)-((PI()*((($C$19+$G$20)-$K1628)*($O$20/($O$19/2)))^2*(((($C$19+$G$20)-$K1628)*($O$20/($O$19/2)))*$AZ$23)/3)*$L$1177))),IF('Silo Levels'!$L$30="Pumping",(($D$18*$L$1177)+((PI()*(($C$21/2)^2)*($G$20-$K1628))*$L$1177))+((($D$18+$H$18)/3)*$BG$23)+(((PI()*($C$21/2)^2*(($C$21/2)*$AZ$23))/3)*$L$1177),(($D$18*$L$1177)+((PI()*(($C$21/2)^2)*($G$20-$K1628))*$L$1177))+((($D$18+$H$18)/3)*$BG$23)-(((PI()*($C$21/2)^2*(($C$21/2)*$AZ$23))/3)*$L$1177)))</f>
        <v>27922.780290044415</v>
      </c>
      <c r="M1628" s="73"/>
      <c r="N1628" s="73"/>
      <c r="O1628" s="73"/>
      <c r="P1628" s="73"/>
      <c r="Q1628" s="73"/>
      <c r="R1628" s="73"/>
      <c r="S1628" s="73"/>
      <c r="T1628" s="73"/>
      <c r="U1628" s="73"/>
      <c r="V1628" s="73"/>
      <c r="W1628" s="73"/>
      <c r="X1628" s="73"/>
      <c r="Y1628" s="73"/>
      <c r="Z1628" s="73"/>
      <c r="AA1628" s="73"/>
      <c r="AB1628" s="73"/>
      <c r="AC1628" s="73"/>
      <c r="AD1628" s="73"/>
      <c r="AE1628" s="73"/>
      <c r="AF1628" s="73"/>
      <c r="AG1628" s="73"/>
      <c r="AH1628" s="73"/>
      <c r="AI1628" s="73"/>
      <c r="AJ1628" s="73"/>
    </row>
    <row r="1629" spans="1:36" x14ac:dyDescent="0.3">
      <c r="A1629">
        <v>45</v>
      </c>
      <c r="B1629" s="101">
        <f t="shared" si="196"/>
        <v>30145.572428876403</v>
      </c>
      <c r="C1629" s="66">
        <v>45</v>
      </c>
      <c r="D1629" s="102">
        <f>IF($C1629&gt;$G$20,IF('Silo Levels'!$L$28="Pumping",((PI()*((($C$19+$G$20)-$C1629)*($O$20/($O$19/2)))^2*((($O$20+$G$20)-$C1629))/3)*$D$1177)+(((PI()*((($C$19+$G$20)-$C1629)*($O$20/($O$19/2)))^2*(((($C$19+$G$20)-$C1629)*($O$20/($O$19/2)))*$AZ$21))/3)*$D$1177),(((PI()*((($C$19+$G$20)-$C1629)*($O$20/($O$19/2)))^2*((($O$20+$G$20)-$C1629)/3))*$D$1177)-((PI()*((($C$19+$G$20)-$C1629)*($O$20/($O$19/2)))^2*(((($C$19+$G$20)-$C1629)*($O$20/($O$19/2)))*$AZ$21)/3)*$D$1177))),IF('Silo Levels'!$L$28="Pumping",(($D$18*$D$1177)+((PI()*(($C$21/2)^2)*($G$20-$C1629))*$D$1177))+((($D$18+$H$18)/3)*$BG$21)+(((PI()*($C$21/2)^2*(($C$21/2)*$AZ$21))/3)*$D$1177),(($D$18*$D$1177)+((PI()*(($C$21/2)^2)*($G$20-$C1629))*$D$1177))+((($D$18+$H$18)/3)*$BG$21)-(((PI()*($C$21/2)^2*(($C$21/2)*$AZ$21))/3)*$D$1177)))</f>
        <v>26295.410077598266</v>
      </c>
      <c r="E1629" s="73">
        <v>45</v>
      </c>
      <c r="F1629" s="101">
        <f t="shared" si="197"/>
        <v>30522.392084237355</v>
      </c>
      <c r="G1629" s="66">
        <v>45</v>
      </c>
      <c r="H1629" s="102">
        <f>IF($G1629&gt;$G$20,IF('Silo Levels'!$L$29="Pumping",((PI()*((($C$19+$G$20)-$G1629)*($O$20/($O$19/2)))^2*((($O$20+$G$20)-$G1629))/3)*$H$1177)+(((PI()*((($C$19+$G$20)-$G1629)*($O$20/($O$19/2)))^2*(((($C$19+$G$20)-$G1629)*($O$20/($O$19/2)))*$AZ$22))/3)*$H$1177),(((PI()*((($C$19+$G$20)-$G1629)*($O$20/($O$19/2)))^2*((($O$20+$G$20)-$G1629)/3))*$H$1177)-((PI()*((($C$19+$G$20)-$G1629)*($O$20/($O$19/2)))^2*(((($C$19+$G$20)-$G1629)*($O$20/($O$19/2)))*$AZ$22)/3)*$H$1177))),IF('Silo Levels'!$L$29="Pumping",(($D$18*$H$1177)+((PI()*(($C$21/2)^2)*($G$20-$G1629))*$H$1177))+((($D$18+$H$18)/3)*$BG$22)+(((PI()*($C$21/2)^2*(($C$21/2)*$AZ$22))/3)*$H$1177),(($D$18*$H$1177)+((PI()*(($C$21/2)^2)*($G$20-$G1629))*$H$1177))+((($D$18+$H$18)/3)*$BG$22)-(((PI()*($C$21/2)^2*(($C$21/2)*$AZ$22))/3)*$H$1177)))</f>
        <v>26624.102703568242</v>
      </c>
      <c r="I1629" s="73">
        <v>45</v>
      </c>
      <c r="J1629" s="101">
        <f t="shared" si="198"/>
        <v>31547.692076731124</v>
      </c>
      <c r="K1629" s="66">
        <v>45</v>
      </c>
      <c r="L1629" s="102">
        <f>IF($K1629&gt;$G$20,IF('Silo Levels'!$L$30="Pumping",((PI()*((($C$19+$G$20)-$K1629)*($O$20/($O$19/2)))^2*((($O$20+$G$20)-$K1629))/3)*$L$1177)+(((PI()*((($C$19+$G$20)-$K1629)*($O$20/($O$19/2)))^2*(((($C$19+$G$20)-$K1629)*($O$20/($O$19/2)))*$AZ$23))/3)*$L$1177),(((PI()*((($C$19+$G$20)-$K1629)*($O$20/($O$19/2)))^2*((($O$20+$G$20)-$K1629)/3))*$L$1177)-((PI()*((($C$19+$G$20)-$K1629)*($O$20/($O$19/2)))^2*(((($C$19+$G$20)-$K1629)*($O$20/($O$19/2)))*$AZ$23)/3)*$L$1177))),IF('Silo Levels'!$L$30="Pumping",(($D$18*$L$1177)+((PI()*(($C$21/2)^2)*($G$20-$K1629))*$L$1177))+((($D$18+$H$18)/3)*$BG$23)+(((PI()*($C$21/2)^2*(($C$21/2)*$AZ$23))/3)*$L$1177),(($D$18*$L$1177)+((PI()*(($C$21/2)^2)*($G$20-$K1629))*$L$1177))+((($D$18+$H$18)/3)*$BG$23)-(((PI()*($C$21/2)^2*(($C$21/2)*$AZ$23))/3)*$L$1177)))</f>
        <v>27518.452406788885</v>
      </c>
      <c r="M1629" s="73"/>
      <c r="N1629" s="73"/>
      <c r="O1629" s="73"/>
      <c r="P1629" s="73"/>
      <c r="Q1629" s="73"/>
      <c r="R1629" s="73"/>
      <c r="S1629" s="73"/>
      <c r="T1629" s="73"/>
      <c r="U1629" s="73"/>
      <c r="V1629" s="73"/>
      <c r="W1629" s="73"/>
      <c r="X1629" s="73"/>
      <c r="Y1629" s="73"/>
      <c r="Z1629" s="73"/>
      <c r="AA1629" s="73"/>
      <c r="AB1629" s="73"/>
      <c r="AC1629" s="73"/>
      <c r="AD1629" s="73"/>
      <c r="AE1629" s="73"/>
      <c r="AF1629" s="73"/>
      <c r="AG1629" s="73"/>
      <c r="AH1629" s="73"/>
      <c r="AI1629" s="73"/>
      <c r="AJ1629" s="73"/>
    </row>
    <row r="1630" spans="1:36" x14ac:dyDescent="0.3">
      <c r="A1630">
        <v>45.1</v>
      </c>
      <c r="B1630" s="101">
        <f t="shared" si="196"/>
        <v>29759.21467376556</v>
      </c>
      <c r="C1630" s="66">
        <v>45.1</v>
      </c>
      <c r="D1630" s="102">
        <f>IF($C1630&gt;$G$20,IF('Silo Levels'!$L$28="Pumping",((PI()*((($C$19+$G$20)-$C1630)*($O$20/($O$19/2)))^2*((($O$20+$G$20)-$C1630))/3)*$D$1177)+(((PI()*((($C$19+$G$20)-$C1630)*($O$20/($O$19/2)))^2*(((($C$19+$G$20)-$C1630)*($O$20/($O$19/2)))*$AZ$21))/3)*$D$1177),(((PI()*((($C$19+$G$20)-$C1630)*($O$20/($O$19/2)))^2*((($O$20+$G$20)-$C1630)/3))*$D$1177)-((PI()*((($C$19+$G$20)-$C1630)*($O$20/($O$19/2)))^2*(((($C$19+$G$20)-$C1630)*($O$20/($O$19/2)))*$AZ$21)/3)*$D$1177))),IF('Silo Levels'!$L$28="Pumping",(($D$18*$D$1177)+((PI()*(($C$21/2)^2)*($G$20-$C1630))*$D$1177))+((($D$18+$H$18)/3)*$BG$21)+(((PI()*($C$21/2)^2*(($C$21/2)*$AZ$21))/3)*$D$1177),(($D$18*$D$1177)+((PI()*(($C$21/2)^2)*($G$20-$C1630))*$D$1177))+((($D$18+$H$18)/3)*$BG$21)-(((PI()*($C$21/2)^2*(($C$21/2)*$AZ$21))/3)*$D$1177)))</f>
        <v>25909.052322487423</v>
      </c>
      <c r="E1630" s="73">
        <v>45.1</v>
      </c>
      <c r="F1630" s="101">
        <f t="shared" si="197"/>
        <v>30131.204857187629</v>
      </c>
      <c r="G1630" s="66">
        <v>45.1</v>
      </c>
      <c r="H1630" s="102">
        <f>IF($G1630&gt;$G$20,IF('Silo Levels'!$L$29="Pumping",((PI()*((($C$19+$G$20)-$G1630)*($O$20/($O$19/2)))^2*((($O$20+$G$20)-$G1630))/3)*$H$1177)+(((PI()*((($C$19+$G$20)-$G1630)*($O$20/($O$19/2)))^2*(((($C$19+$G$20)-$G1630)*($O$20/($O$19/2)))*$AZ$22))/3)*$H$1177),(((PI()*((($C$19+$G$20)-$G1630)*($O$20/($O$19/2)))^2*((($O$20+$G$20)-$G1630)/3))*$H$1177)-((PI()*((($C$19+$G$20)-$G1630)*($O$20/($O$19/2)))^2*(((($C$19+$G$20)-$G1630)*($O$20/($O$19/2)))*$AZ$22)/3)*$H$1177))),IF('Silo Levels'!$L$29="Pumping",(($D$18*$H$1177)+((PI()*(($C$21/2)^2)*($G$20-$G1630))*$H$1177))+((($D$18+$H$18)/3)*$BG$22)+(((PI()*($C$21/2)^2*(($C$21/2)*$AZ$22))/3)*$H$1177),(($D$18*$H$1177)+((PI()*(($C$21/2)^2)*($G$20-$G1630))*$H$1177))+((($D$18+$H$18)/3)*$BG$22)-(((PI()*($C$21/2)^2*(($C$21/2)*$AZ$22))/3)*$H$1177)))</f>
        <v>26232.915476518516</v>
      </c>
      <c r="I1630" s="73">
        <v>45.1</v>
      </c>
      <c r="J1630" s="101">
        <f t="shared" si="198"/>
        <v>31143.364193475591</v>
      </c>
      <c r="K1630" s="66">
        <v>45.1</v>
      </c>
      <c r="L1630" s="102">
        <f>IF($K1630&gt;$G$20,IF('Silo Levels'!$L$30="Pumping",((PI()*((($C$19+$G$20)-$K1630)*($O$20/($O$19/2)))^2*((($O$20+$G$20)-$K1630))/3)*$L$1177)+(((PI()*((($C$19+$G$20)-$K1630)*($O$20/($O$19/2)))^2*(((($C$19+$G$20)-$K1630)*($O$20/($O$19/2)))*$AZ$23))/3)*$L$1177),(((PI()*((($C$19+$G$20)-$K1630)*($O$20/($O$19/2)))^2*((($O$20+$G$20)-$K1630)/3))*$L$1177)-((PI()*((($C$19+$G$20)-$K1630)*($O$20/($O$19/2)))^2*(((($C$19+$G$20)-$K1630)*($O$20/($O$19/2)))*$AZ$23)/3)*$L$1177))),IF('Silo Levels'!$L$30="Pumping",(($D$18*$L$1177)+((PI()*(($C$21/2)^2)*($G$20-$K1630))*$L$1177))+((($D$18+$H$18)/3)*$BG$23)+(((PI()*($C$21/2)^2*(($C$21/2)*$AZ$23))/3)*$L$1177),(($D$18*$L$1177)+((PI()*(($C$21/2)^2)*($G$20-$K1630))*$L$1177))+((($D$18+$H$18)/3)*$BG$23)-(((PI()*($C$21/2)^2*(($C$21/2)*$AZ$23))/3)*$L$1177)))</f>
        <v>27114.124523533355</v>
      </c>
      <c r="M1630" s="73"/>
      <c r="N1630" s="73"/>
      <c r="O1630" s="73"/>
      <c r="P1630" s="73"/>
      <c r="Q1630" s="73"/>
      <c r="R1630" s="73"/>
      <c r="S1630" s="73"/>
      <c r="T1630" s="73"/>
      <c r="U1630" s="73"/>
      <c r="V1630" s="73"/>
      <c r="W1630" s="73"/>
      <c r="X1630" s="73"/>
      <c r="Y1630" s="73"/>
      <c r="Z1630" s="73"/>
      <c r="AA1630" s="73"/>
      <c r="AB1630" s="73"/>
      <c r="AC1630" s="73"/>
      <c r="AD1630" s="73"/>
      <c r="AE1630" s="73"/>
      <c r="AF1630" s="73"/>
      <c r="AG1630" s="73"/>
      <c r="AH1630" s="73"/>
      <c r="AI1630" s="73"/>
      <c r="AJ1630" s="73"/>
    </row>
    <row r="1631" spans="1:36" x14ac:dyDescent="0.3">
      <c r="A1631">
        <v>45.2</v>
      </c>
      <c r="B1631" s="101">
        <f t="shared" si="196"/>
        <v>29372.856918654717</v>
      </c>
      <c r="C1631" s="66">
        <v>45.2</v>
      </c>
      <c r="D1631" s="102">
        <f>IF($C1631&gt;$G$20,IF('Silo Levels'!$L$28="Pumping",((PI()*((($C$19+$G$20)-$C1631)*($O$20/($O$19/2)))^2*((($O$20+$G$20)-$C1631))/3)*$D$1177)+(((PI()*((($C$19+$G$20)-$C1631)*($O$20/($O$19/2)))^2*(((($C$19+$G$20)-$C1631)*($O$20/($O$19/2)))*$AZ$21))/3)*$D$1177),(((PI()*((($C$19+$G$20)-$C1631)*($O$20/($O$19/2)))^2*((($O$20+$G$20)-$C1631)/3))*$D$1177)-((PI()*((($C$19+$G$20)-$C1631)*($O$20/($O$19/2)))^2*(((($C$19+$G$20)-$C1631)*($O$20/($O$19/2)))*$AZ$21)/3)*$D$1177))),IF('Silo Levels'!$L$28="Pumping",(($D$18*$D$1177)+((PI()*(($C$21/2)^2)*($G$20-$C1631))*$D$1177))+((($D$18+$H$18)/3)*$BG$21)+(((PI()*($C$21/2)^2*(($C$21/2)*$AZ$21))/3)*$D$1177),(($D$18*$D$1177)+((PI()*(($C$21/2)^2)*($G$20-$C1631))*$D$1177))+((($D$18+$H$18)/3)*$BG$21)-(((PI()*($C$21/2)^2*(($C$21/2)*$AZ$21))/3)*$D$1177)))</f>
        <v>25522.69456737658</v>
      </c>
      <c r="E1631" s="73">
        <v>45.2</v>
      </c>
      <c r="F1631" s="101">
        <f t="shared" si="197"/>
        <v>29740.017630137903</v>
      </c>
      <c r="G1631" s="66">
        <v>45.2</v>
      </c>
      <c r="H1631" s="102">
        <f>IF($G1631&gt;$G$20,IF('Silo Levels'!$L$29="Pumping",((PI()*((($C$19+$G$20)-$G1631)*($O$20/($O$19/2)))^2*((($O$20+$G$20)-$G1631))/3)*$H$1177)+(((PI()*((($C$19+$G$20)-$G1631)*($O$20/($O$19/2)))^2*(((($C$19+$G$20)-$G1631)*($O$20/($O$19/2)))*$AZ$22))/3)*$H$1177),(((PI()*((($C$19+$G$20)-$G1631)*($O$20/($O$19/2)))^2*((($O$20+$G$20)-$G1631)/3))*$H$1177)-((PI()*((($C$19+$G$20)-$G1631)*($O$20/($O$19/2)))^2*(((($C$19+$G$20)-$G1631)*($O$20/($O$19/2)))*$AZ$22)/3)*$H$1177))),IF('Silo Levels'!$L$29="Pumping",(($D$18*$H$1177)+((PI()*(($C$21/2)^2)*($G$20-$G1631))*$H$1177))+((($D$18+$H$18)/3)*$BG$22)+(((PI()*($C$21/2)^2*(($C$21/2)*$AZ$22))/3)*$H$1177),(($D$18*$H$1177)+((PI()*(($C$21/2)^2)*($G$20-$G1631))*$H$1177))+((($D$18+$H$18)/3)*$BG$22)-(((PI()*($C$21/2)^2*(($C$21/2)*$AZ$22))/3)*$H$1177)))</f>
        <v>25841.72824946879</v>
      </c>
      <c r="I1631" s="73">
        <v>45.2</v>
      </c>
      <c r="J1631" s="101">
        <f t="shared" si="198"/>
        <v>30739.036310220057</v>
      </c>
      <c r="K1631" s="66">
        <v>45.2</v>
      </c>
      <c r="L1631" s="102">
        <f>IF($K1631&gt;$G$20,IF('Silo Levels'!$L$30="Pumping",((PI()*((($C$19+$G$20)-$K1631)*($O$20/($O$19/2)))^2*((($O$20+$G$20)-$K1631))/3)*$L$1177)+(((PI()*((($C$19+$G$20)-$K1631)*($O$20/($O$19/2)))^2*(((($C$19+$G$20)-$K1631)*($O$20/($O$19/2)))*$AZ$23))/3)*$L$1177),(((PI()*((($C$19+$G$20)-$K1631)*($O$20/($O$19/2)))^2*((($O$20+$G$20)-$K1631)/3))*$L$1177)-((PI()*((($C$19+$G$20)-$K1631)*($O$20/($O$19/2)))^2*(((($C$19+$G$20)-$K1631)*($O$20/($O$19/2)))*$AZ$23)/3)*$L$1177))),IF('Silo Levels'!$L$30="Pumping",(($D$18*$L$1177)+((PI()*(($C$21/2)^2)*($G$20-$K1631))*$L$1177))+((($D$18+$H$18)/3)*$BG$23)+(((PI()*($C$21/2)^2*(($C$21/2)*$AZ$23))/3)*$L$1177),(($D$18*$L$1177)+((PI()*(($C$21/2)^2)*($G$20-$K1631))*$L$1177))+((($D$18+$H$18)/3)*$BG$23)-(((PI()*($C$21/2)^2*(($C$21/2)*$AZ$23))/3)*$L$1177)))</f>
        <v>26709.796640277818</v>
      </c>
      <c r="M1631" s="73"/>
      <c r="N1631" s="73"/>
      <c r="O1631" s="73"/>
      <c r="P1631" s="73"/>
      <c r="Q1631" s="73"/>
      <c r="R1631" s="73"/>
      <c r="S1631" s="73"/>
      <c r="T1631" s="73"/>
      <c r="U1631" s="73"/>
      <c r="V1631" s="73"/>
      <c r="W1631" s="73"/>
      <c r="X1631" s="73"/>
      <c r="Y1631" s="73"/>
      <c r="Z1631" s="73"/>
      <c r="AA1631" s="73"/>
      <c r="AB1631" s="73"/>
      <c r="AC1631" s="73"/>
      <c r="AD1631" s="73"/>
      <c r="AE1631" s="73"/>
      <c r="AF1631" s="73"/>
      <c r="AG1631" s="73"/>
      <c r="AH1631" s="73"/>
      <c r="AI1631" s="73"/>
      <c r="AJ1631" s="73"/>
    </row>
    <row r="1632" spans="1:36" x14ac:dyDescent="0.3">
      <c r="A1632">
        <v>45.3</v>
      </c>
      <c r="B1632" s="101">
        <f t="shared" si="196"/>
        <v>28986.499163543904</v>
      </c>
      <c r="C1632" s="66">
        <v>45.3</v>
      </c>
      <c r="D1632" s="102">
        <f>IF($C1632&gt;$G$20,IF('Silo Levels'!$L$28="Pumping",((PI()*((($C$19+$G$20)-$C1632)*($O$20/($O$19/2)))^2*((($O$20+$G$20)-$C1632))/3)*$D$1177)+(((PI()*((($C$19+$G$20)-$C1632)*($O$20/($O$19/2)))^2*(((($C$19+$G$20)-$C1632)*($O$20/($O$19/2)))*$AZ$21))/3)*$D$1177),(((PI()*((($C$19+$G$20)-$C1632)*($O$20/($O$19/2)))^2*((($O$20+$G$20)-$C1632)/3))*$D$1177)-((PI()*((($C$19+$G$20)-$C1632)*($O$20/($O$19/2)))^2*(((($C$19+$G$20)-$C1632)*($O$20/($O$19/2)))*$AZ$21)/3)*$D$1177))),IF('Silo Levels'!$L$28="Pumping",(($D$18*$D$1177)+((PI()*(($C$21/2)^2)*($G$20-$C1632))*$D$1177))+((($D$18+$H$18)/3)*$BG$21)+(((PI()*($C$21/2)^2*(($C$21/2)*$AZ$21))/3)*$D$1177),(($D$18*$D$1177)+((PI()*(($C$21/2)^2)*($G$20-$C1632))*$D$1177))+((($D$18+$H$18)/3)*$BG$21)-(((PI()*($C$21/2)^2*(($C$21/2)*$AZ$21))/3)*$D$1177)))</f>
        <v>25136.336812265767</v>
      </c>
      <c r="E1632" s="73">
        <v>45.3</v>
      </c>
      <c r="F1632" s="101">
        <f t="shared" si="197"/>
        <v>29348.830403088199</v>
      </c>
      <c r="G1632" s="66">
        <v>45.3</v>
      </c>
      <c r="H1632" s="102">
        <f>IF($G1632&gt;$G$20,IF('Silo Levels'!$L$29="Pumping",((PI()*((($C$19+$G$20)-$G1632)*($O$20/($O$19/2)))^2*((($O$20+$G$20)-$G1632))/3)*$H$1177)+(((PI()*((($C$19+$G$20)-$G1632)*($O$20/($O$19/2)))^2*(((($C$19+$G$20)-$G1632)*($O$20/($O$19/2)))*$AZ$22))/3)*$H$1177),(((PI()*((($C$19+$G$20)-$G1632)*($O$20/($O$19/2)))^2*((($O$20+$G$20)-$G1632)/3))*$H$1177)-((PI()*((($C$19+$G$20)-$G1632)*($O$20/($O$19/2)))^2*(((($C$19+$G$20)-$G1632)*($O$20/($O$19/2)))*$AZ$22)/3)*$H$1177))),IF('Silo Levels'!$L$29="Pumping",(($D$18*$H$1177)+((PI()*(($C$21/2)^2)*($G$20-$G1632))*$H$1177))+((($D$18+$H$18)/3)*$BG$22)+(((PI()*($C$21/2)^2*(($C$21/2)*$AZ$22))/3)*$H$1177),(($D$18*$H$1177)+((PI()*(($C$21/2)^2)*($G$20-$G1632))*$H$1177))+((($D$18+$H$18)/3)*$BG$22)-(((PI()*($C$21/2)^2*(($C$21/2)*$AZ$22))/3)*$H$1177)))</f>
        <v>25450.541022419085</v>
      </c>
      <c r="I1632" s="73">
        <v>45.3</v>
      </c>
      <c r="J1632" s="101">
        <f t="shared" si="198"/>
        <v>30334.708426964553</v>
      </c>
      <c r="K1632" s="66">
        <v>45.3</v>
      </c>
      <c r="L1632" s="102">
        <f>IF($K1632&gt;$G$20,IF('Silo Levels'!$L$30="Pumping",((PI()*((($C$19+$G$20)-$K1632)*($O$20/($O$19/2)))^2*((($O$20+$G$20)-$K1632))/3)*$L$1177)+(((PI()*((($C$19+$G$20)-$K1632)*($O$20/($O$19/2)))^2*(((($C$19+$G$20)-$K1632)*($O$20/($O$19/2)))*$AZ$23))/3)*$L$1177),(((PI()*((($C$19+$G$20)-$K1632)*($O$20/($O$19/2)))^2*((($O$20+$G$20)-$K1632)/3))*$L$1177)-((PI()*((($C$19+$G$20)-$K1632)*($O$20/($O$19/2)))^2*(((($C$19+$G$20)-$K1632)*($O$20/($O$19/2)))*$AZ$23)/3)*$L$1177))),IF('Silo Levels'!$L$30="Pumping",(($D$18*$L$1177)+((PI()*(($C$21/2)^2)*($G$20-$K1632))*$L$1177))+((($D$18+$H$18)/3)*$BG$23)+(((PI()*($C$21/2)^2*(($C$21/2)*$AZ$23))/3)*$L$1177),(($D$18*$L$1177)+((PI()*(($C$21/2)^2)*($G$20-$K1632))*$L$1177))+((($D$18+$H$18)/3)*$BG$23)-(((PI()*($C$21/2)^2*(($C$21/2)*$AZ$23))/3)*$L$1177)))</f>
        <v>26305.468757022318</v>
      </c>
      <c r="M1632" s="73"/>
      <c r="N1632" s="73"/>
      <c r="O1632" s="73"/>
      <c r="P1632" s="73"/>
      <c r="Q1632" s="73"/>
      <c r="R1632" s="73"/>
      <c r="S1632" s="73"/>
      <c r="T1632" s="73"/>
      <c r="U1632" s="73"/>
      <c r="V1632" s="73"/>
      <c r="W1632" s="73"/>
      <c r="X1632" s="73"/>
      <c r="Y1632" s="73"/>
      <c r="Z1632" s="73"/>
      <c r="AA1632" s="73"/>
      <c r="AB1632" s="73"/>
      <c r="AC1632" s="73"/>
      <c r="AD1632" s="73"/>
      <c r="AE1632" s="73"/>
      <c r="AF1632" s="73"/>
      <c r="AG1632" s="73"/>
      <c r="AH1632" s="73"/>
      <c r="AI1632" s="73"/>
      <c r="AJ1632" s="73"/>
    </row>
    <row r="1633" spans="1:36" x14ac:dyDescent="0.3">
      <c r="A1633">
        <v>45.4</v>
      </c>
      <c r="B1633" s="101">
        <f t="shared" si="196"/>
        <v>28600.141408433061</v>
      </c>
      <c r="C1633" s="66">
        <v>45.4</v>
      </c>
      <c r="D1633" s="102">
        <f>IF($C1633&gt;$G$20,IF('Silo Levels'!$L$28="Pumping",((PI()*((($C$19+$G$20)-$C1633)*($O$20/($O$19/2)))^2*((($O$20+$G$20)-$C1633))/3)*$D$1177)+(((PI()*((($C$19+$G$20)-$C1633)*($O$20/($O$19/2)))^2*(((($C$19+$G$20)-$C1633)*($O$20/($O$19/2)))*$AZ$21))/3)*$D$1177),(((PI()*((($C$19+$G$20)-$C1633)*($O$20/($O$19/2)))^2*((($O$20+$G$20)-$C1633)/3))*$D$1177)-((PI()*((($C$19+$G$20)-$C1633)*($O$20/($O$19/2)))^2*(((($C$19+$G$20)-$C1633)*($O$20/($O$19/2)))*$AZ$21)/3)*$D$1177))),IF('Silo Levels'!$L$28="Pumping",(($D$18*$D$1177)+((PI()*(($C$21/2)^2)*($G$20-$C1633))*$D$1177))+((($D$18+$H$18)/3)*$BG$21)+(((PI()*($C$21/2)^2*(($C$21/2)*$AZ$21))/3)*$D$1177),(($D$18*$D$1177)+((PI()*(($C$21/2)^2)*($G$20-$C1633))*$D$1177))+((($D$18+$H$18)/3)*$BG$21)-(((PI()*($C$21/2)^2*(($C$21/2)*$AZ$21))/3)*$D$1177)))</f>
        <v>24749.979057154924</v>
      </c>
      <c r="E1633" s="73">
        <v>45.4</v>
      </c>
      <c r="F1633" s="101">
        <f t="shared" si="197"/>
        <v>28957.643176038473</v>
      </c>
      <c r="G1633" s="66">
        <v>45.4</v>
      </c>
      <c r="H1633" s="102">
        <f>IF($G1633&gt;$G$20,IF('Silo Levels'!$L$29="Pumping",((PI()*((($C$19+$G$20)-$G1633)*($O$20/($O$19/2)))^2*((($O$20+$G$20)-$G1633))/3)*$H$1177)+(((PI()*((($C$19+$G$20)-$G1633)*($O$20/($O$19/2)))^2*(((($C$19+$G$20)-$G1633)*($O$20/($O$19/2)))*$AZ$22))/3)*$H$1177),(((PI()*((($C$19+$G$20)-$G1633)*($O$20/($O$19/2)))^2*((($O$20+$G$20)-$G1633)/3))*$H$1177)-((PI()*((($C$19+$G$20)-$G1633)*($O$20/($O$19/2)))^2*(((($C$19+$G$20)-$G1633)*($O$20/($O$19/2)))*$AZ$22)/3)*$H$1177))),IF('Silo Levels'!$L$29="Pumping",(($D$18*$H$1177)+((PI()*(($C$21/2)^2)*($G$20-$G1633))*$H$1177))+((($D$18+$H$18)/3)*$BG$22)+(((PI()*($C$21/2)^2*(($C$21/2)*$AZ$22))/3)*$H$1177),(($D$18*$H$1177)+((PI()*(($C$21/2)^2)*($G$20-$G1633))*$H$1177))+((($D$18+$H$18)/3)*$BG$22)-(((PI()*($C$21/2)^2*(($C$21/2)*$AZ$22))/3)*$H$1177)))</f>
        <v>25059.353795369359</v>
      </c>
      <c r="I1633" s="73">
        <v>45.4</v>
      </c>
      <c r="J1633" s="101">
        <f t="shared" si="198"/>
        <v>29930.38054370902</v>
      </c>
      <c r="K1633" s="66">
        <v>45.4</v>
      </c>
      <c r="L1633" s="102">
        <f>IF($K1633&gt;$G$20,IF('Silo Levels'!$L$30="Pumping",((PI()*((($C$19+$G$20)-$K1633)*($O$20/($O$19/2)))^2*((($O$20+$G$20)-$K1633))/3)*$L$1177)+(((PI()*((($C$19+$G$20)-$K1633)*($O$20/($O$19/2)))^2*(((($C$19+$G$20)-$K1633)*($O$20/($O$19/2)))*$AZ$23))/3)*$L$1177),(((PI()*((($C$19+$G$20)-$K1633)*($O$20/($O$19/2)))^2*((($O$20+$G$20)-$K1633)/3))*$L$1177)-((PI()*((($C$19+$G$20)-$K1633)*($O$20/($O$19/2)))^2*(((($C$19+$G$20)-$K1633)*($O$20/($O$19/2)))*$AZ$23)/3)*$L$1177))),IF('Silo Levels'!$L$30="Pumping",(($D$18*$L$1177)+((PI()*(($C$21/2)^2)*($G$20-$K1633))*$L$1177))+((($D$18+$H$18)/3)*$BG$23)+(((PI()*($C$21/2)^2*(($C$21/2)*$AZ$23))/3)*$L$1177),(($D$18*$L$1177)+((PI()*(($C$21/2)^2)*($G$20-$K1633))*$L$1177))+((($D$18+$H$18)/3)*$BG$23)-(((PI()*($C$21/2)^2*(($C$21/2)*$AZ$23))/3)*$L$1177)))</f>
        <v>25901.140873766781</v>
      </c>
      <c r="M1633" s="73"/>
      <c r="N1633" s="73"/>
      <c r="O1633" s="73"/>
      <c r="P1633" s="73"/>
      <c r="Q1633" s="73"/>
      <c r="R1633" s="73"/>
      <c r="S1633" s="73"/>
      <c r="T1633" s="73"/>
      <c r="U1633" s="73"/>
      <c r="V1633" s="73"/>
      <c r="W1633" s="73"/>
      <c r="X1633" s="73"/>
      <c r="Y1633" s="73"/>
      <c r="Z1633" s="73"/>
      <c r="AA1633" s="73"/>
      <c r="AB1633" s="73"/>
      <c r="AC1633" s="73"/>
      <c r="AD1633" s="73"/>
      <c r="AE1633" s="73"/>
      <c r="AF1633" s="73"/>
      <c r="AG1633" s="73"/>
      <c r="AH1633" s="73"/>
      <c r="AI1633" s="73"/>
      <c r="AJ1633" s="73"/>
    </row>
    <row r="1634" spans="1:36" x14ac:dyDescent="0.3">
      <c r="A1634">
        <v>45.5</v>
      </c>
      <c r="B1634" s="101">
        <f t="shared" si="196"/>
        <v>28213.783653322218</v>
      </c>
      <c r="C1634" s="66">
        <v>45.5</v>
      </c>
      <c r="D1634" s="102">
        <f>IF($C1634&gt;$G$20,IF('Silo Levels'!$L$28="Pumping",((PI()*((($C$19+$G$20)-$C1634)*($O$20/($O$19/2)))^2*((($O$20+$G$20)-$C1634))/3)*$D$1177)+(((PI()*((($C$19+$G$20)-$C1634)*($O$20/($O$19/2)))^2*(((($C$19+$G$20)-$C1634)*($O$20/($O$19/2)))*$AZ$21))/3)*$D$1177),(((PI()*((($C$19+$G$20)-$C1634)*($O$20/($O$19/2)))^2*((($O$20+$G$20)-$C1634)/3))*$D$1177)-((PI()*((($C$19+$G$20)-$C1634)*($O$20/($O$19/2)))^2*(((($C$19+$G$20)-$C1634)*($O$20/($O$19/2)))*$AZ$21)/3)*$D$1177))),IF('Silo Levels'!$L$28="Pumping",(($D$18*$D$1177)+((PI()*(($C$21/2)^2)*($G$20-$C1634))*$D$1177))+((($D$18+$H$18)/3)*$BG$21)+(((PI()*($C$21/2)^2*(($C$21/2)*$AZ$21))/3)*$D$1177),(($D$18*$D$1177)+((PI()*(($C$21/2)^2)*($G$20-$C1634))*$D$1177))+((($D$18+$H$18)/3)*$BG$21)-(((PI()*($C$21/2)^2*(($C$21/2)*$AZ$21))/3)*$D$1177)))</f>
        <v>24363.621302044081</v>
      </c>
      <c r="E1634" s="73">
        <v>45.5</v>
      </c>
      <c r="F1634" s="101">
        <f t="shared" si="197"/>
        <v>28566.455948988747</v>
      </c>
      <c r="G1634" s="66">
        <v>45.5</v>
      </c>
      <c r="H1634" s="102">
        <f>IF($G1634&gt;$G$20,IF('Silo Levels'!$L$29="Pumping",((PI()*((($C$19+$G$20)-$G1634)*($O$20/($O$19/2)))^2*((($O$20+$G$20)-$G1634))/3)*$H$1177)+(((PI()*((($C$19+$G$20)-$G1634)*($O$20/($O$19/2)))^2*(((($C$19+$G$20)-$G1634)*($O$20/($O$19/2)))*$AZ$22))/3)*$H$1177),(((PI()*((($C$19+$G$20)-$G1634)*($O$20/($O$19/2)))^2*((($O$20+$G$20)-$G1634)/3))*$H$1177)-((PI()*((($C$19+$G$20)-$G1634)*($O$20/($O$19/2)))^2*(((($C$19+$G$20)-$G1634)*($O$20/($O$19/2)))*$AZ$22)/3)*$H$1177))),IF('Silo Levels'!$L$29="Pumping",(($D$18*$H$1177)+((PI()*(($C$21/2)^2)*($G$20-$G1634))*$H$1177))+((($D$18+$H$18)/3)*$BG$22)+(((PI()*($C$21/2)^2*(($C$21/2)*$AZ$22))/3)*$H$1177),(($D$18*$H$1177)+((PI()*(($C$21/2)^2)*($G$20-$G1634))*$H$1177))+((($D$18+$H$18)/3)*$BG$22)-(((PI()*($C$21/2)^2*(($C$21/2)*$AZ$22))/3)*$H$1177)))</f>
        <v>24668.166568319633</v>
      </c>
      <c r="I1634" s="73">
        <v>45.5</v>
      </c>
      <c r="J1634" s="101">
        <f t="shared" si="198"/>
        <v>29526.052660453486</v>
      </c>
      <c r="K1634" s="66">
        <v>45.5</v>
      </c>
      <c r="L1634" s="102">
        <f>IF($K1634&gt;$G$20,IF('Silo Levels'!$L$30="Pumping",((PI()*((($C$19+$G$20)-$K1634)*($O$20/($O$19/2)))^2*((($O$20+$G$20)-$K1634))/3)*$L$1177)+(((PI()*((($C$19+$G$20)-$K1634)*($O$20/($O$19/2)))^2*(((($C$19+$G$20)-$K1634)*($O$20/($O$19/2)))*$AZ$23))/3)*$L$1177),(((PI()*((($C$19+$G$20)-$K1634)*($O$20/($O$19/2)))^2*((($O$20+$G$20)-$K1634)/3))*$L$1177)-((PI()*((($C$19+$G$20)-$K1634)*($O$20/($O$19/2)))^2*(((($C$19+$G$20)-$K1634)*($O$20/($O$19/2)))*$AZ$23)/3)*$L$1177))),IF('Silo Levels'!$L$30="Pumping",(($D$18*$L$1177)+((PI()*(($C$21/2)^2)*($G$20-$K1634))*$L$1177))+((($D$18+$H$18)/3)*$BG$23)+(((PI()*($C$21/2)^2*(($C$21/2)*$AZ$23))/3)*$L$1177),(($D$18*$L$1177)+((PI()*(($C$21/2)^2)*($G$20-$K1634))*$L$1177))+((($D$18+$H$18)/3)*$BG$23)-(((PI()*($C$21/2)^2*(($C$21/2)*$AZ$23))/3)*$L$1177)))</f>
        <v>25496.812990511251</v>
      </c>
      <c r="M1634" s="73"/>
      <c r="N1634" s="73"/>
      <c r="O1634" s="73"/>
      <c r="P1634" s="73"/>
      <c r="Q1634" s="73"/>
      <c r="R1634" s="73"/>
      <c r="S1634" s="73"/>
      <c r="T1634" s="73"/>
      <c r="U1634" s="73"/>
      <c r="V1634" s="73"/>
      <c r="W1634" s="73"/>
      <c r="X1634" s="73"/>
      <c r="Y1634" s="73"/>
      <c r="Z1634" s="73"/>
      <c r="AA1634" s="73"/>
      <c r="AB1634" s="73"/>
      <c r="AC1634" s="73"/>
      <c r="AD1634" s="73"/>
      <c r="AE1634" s="73"/>
      <c r="AF1634" s="73"/>
      <c r="AG1634" s="73"/>
      <c r="AH1634" s="73"/>
      <c r="AI1634" s="73"/>
      <c r="AJ1634" s="73"/>
    </row>
    <row r="1635" spans="1:36" x14ac:dyDescent="0.3">
      <c r="A1635">
        <v>45.6</v>
      </c>
      <c r="B1635" s="101">
        <f t="shared" si="196"/>
        <v>27827.425898211375</v>
      </c>
      <c r="C1635" s="66">
        <v>45.6</v>
      </c>
      <c r="D1635" s="102">
        <f>IF($C1635&gt;$G$20,IF('Silo Levels'!$L$28="Pumping",((PI()*((($C$19+$G$20)-$C1635)*($O$20/($O$19/2)))^2*((($O$20+$G$20)-$C1635))/3)*$D$1177)+(((PI()*((($C$19+$G$20)-$C1635)*($O$20/($O$19/2)))^2*(((($C$19+$G$20)-$C1635)*($O$20/($O$19/2)))*$AZ$21))/3)*$D$1177),(((PI()*((($C$19+$G$20)-$C1635)*($O$20/($O$19/2)))^2*((($O$20+$G$20)-$C1635)/3))*$D$1177)-((PI()*((($C$19+$G$20)-$C1635)*($O$20/($O$19/2)))^2*(((($C$19+$G$20)-$C1635)*($O$20/($O$19/2)))*$AZ$21)/3)*$D$1177))),IF('Silo Levels'!$L$28="Pumping",(($D$18*$D$1177)+((PI()*(($C$21/2)^2)*($G$20-$C1635))*$D$1177))+((($D$18+$H$18)/3)*$BG$21)+(((PI()*($C$21/2)^2*(($C$21/2)*$AZ$21))/3)*$D$1177),(($D$18*$D$1177)+((PI()*(($C$21/2)^2)*($G$20-$C1635))*$D$1177))+((($D$18+$H$18)/3)*$BG$21)-(((PI()*($C$21/2)^2*(($C$21/2)*$AZ$21))/3)*$D$1177)))</f>
        <v>23977.263546933238</v>
      </c>
      <c r="E1635" s="73">
        <v>45.6</v>
      </c>
      <c r="F1635" s="101">
        <f t="shared" si="197"/>
        <v>28175.268721939021</v>
      </c>
      <c r="G1635" s="66">
        <v>45.6</v>
      </c>
      <c r="H1635" s="102">
        <f>IF($G1635&gt;$G$20,IF('Silo Levels'!$L$29="Pumping",((PI()*((($C$19+$G$20)-$G1635)*($O$20/($O$19/2)))^2*((($O$20+$G$20)-$G1635))/3)*$H$1177)+(((PI()*((($C$19+$G$20)-$G1635)*($O$20/($O$19/2)))^2*(((($C$19+$G$20)-$G1635)*($O$20/($O$19/2)))*$AZ$22))/3)*$H$1177),(((PI()*((($C$19+$G$20)-$G1635)*($O$20/($O$19/2)))^2*((($O$20+$G$20)-$G1635)/3))*$H$1177)-((PI()*((($C$19+$G$20)-$G1635)*($O$20/($O$19/2)))^2*(((($C$19+$G$20)-$G1635)*($O$20/($O$19/2)))*$AZ$22)/3)*$H$1177))),IF('Silo Levels'!$L$29="Pumping",(($D$18*$H$1177)+((PI()*(($C$21/2)^2)*($G$20-$G1635))*$H$1177))+((($D$18+$H$18)/3)*$BG$22)+(((PI()*($C$21/2)^2*(($C$21/2)*$AZ$22))/3)*$H$1177),(($D$18*$H$1177)+((PI()*(($C$21/2)^2)*($G$20-$G1635))*$H$1177))+((($D$18+$H$18)/3)*$BG$22)-(((PI()*($C$21/2)^2*(($C$21/2)*$AZ$22))/3)*$H$1177)))</f>
        <v>24276.979341269907</v>
      </c>
      <c r="I1635" s="73">
        <v>45.6</v>
      </c>
      <c r="J1635" s="101">
        <f t="shared" si="198"/>
        <v>29121.724777197953</v>
      </c>
      <c r="K1635" s="66">
        <v>45.6</v>
      </c>
      <c r="L1635" s="102">
        <f>IF($K1635&gt;$G$20,IF('Silo Levels'!$L$30="Pumping",((PI()*((($C$19+$G$20)-$K1635)*($O$20/($O$19/2)))^2*((($O$20+$G$20)-$K1635))/3)*$L$1177)+(((PI()*((($C$19+$G$20)-$K1635)*($O$20/($O$19/2)))^2*(((($C$19+$G$20)-$K1635)*($O$20/($O$19/2)))*$AZ$23))/3)*$L$1177),(((PI()*((($C$19+$G$20)-$K1635)*($O$20/($O$19/2)))^2*((($O$20+$G$20)-$K1635)/3))*$L$1177)-((PI()*((($C$19+$G$20)-$K1635)*($O$20/($O$19/2)))^2*(((($C$19+$G$20)-$K1635)*($O$20/($O$19/2)))*$AZ$23)/3)*$L$1177))),IF('Silo Levels'!$L$30="Pumping",(($D$18*$L$1177)+((PI()*(($C$21/2)^2)*($G$20-$K1635))*$L$1177))+((($D$18+$H$18)/3)*$BG$23)+(((PI()*($C$21/2)^2*(($C$21/2)*$AZ$23))/3)*$L$1177),(($D$18*$L$1177)+((PI()*(($C$21/2)^2)*($G$20-$K1635))*$L$1177))+((($D$18+$H$18)/3)*$BG$23)-(((PI()*($C$21/2)^2*(($C$21/2)*$AZ$23))/3)*$L$1177)))</f>
        <v>25092.485107255714</v>
      </c>
      <c r="M1635" s="73"/>
      <c r="N1635" s="73"/>
      <c r="O1635" s="73"/>
      <c r="P1635" s="73"/>
      <c r="Q1635" s="73"/>
      <c r="R1635" s="73"/>
      <c r="S1635" s="73"/>
      <c r="T1635" s="73"/>
      <c r="U1635" s="73"/>
      <c r="V1635" s="73"/>
      <c r="W1635" s="73"/>
      <c r="X1635" s="73"/>
      <c r="Y1635" s="73"/>
      <c r="Z1635" s="73"/>
      <c r="AA1635" s="73"/>
      <c r="AB1635" s="73"/>
      <c r="AC1635" s="73"/>
      <c r="AD1635" s="73"/>
      <c r="AE1635" s="73"/>
      <c r="AF1635" s="73"/>
      <c r="AG1635" s="73"/>
      <c r="AH1635" s="73"/>
      <c r="AI1635" s="73"/>
      <c r="AJ1635" s="73"/>
    </row>
    <row r="1636" spans="1:36" x14ac:dyDescent="0.3">
      <c r="A1636">
        <v>45.7</v>
      </c>
      <c r="B1636" s="101">
        <f t="shared" si="196"/>
        <v>27441.068143100529</v>
      </c>
      <c r="C1636" s="66">
        <v>45.7</v>
      </c>
      <c r="D1636" s="102">
        <f>IF($C1636&gt;$G$20,IF('Silo Levels'!$L$28="Pumping",((PI()*((($C$19+$G$20)-$C1636)*($O$20/($O$19/2)))^2*((($O$20+$G$20)-$C1636))/3)*$D$1177)+(((PI()*((($C$19+$G$20)-$C1636)*($O$20/($O$19/2)))^2*(((($C$19+$G$20)-$C1636)*($O$20/($O$19/2)))*$AZ$21))/3)*$D$1177),(((PI()*((($C$19+$G$20)-$C1636)*($O$20/($O$19/2)))^2*((($O$20+$G$20)-$C1636)/3))*$D$1177)-((PI()*((($C$19+$G$20)-$C1636)*($O$20/($O$19/2)))^2*(((($C$19+$G$20)-$C1636)*($O$20/($O$19/2)))*$AZ$21)/3)*$D$1177))),IF('Silo Levels'!$L$28="Pumping",(($D$18*$D$1177)+((PI()*(($C$21/2)^2)*($G$20-$C1636))*$D$1177))+((($D$18+$H$18)/3)*$BG$21)+(((PI()*($C$21/2)^2*(($C$21/2)*$AZ$21))/3)*$D$1177),(($D$18*$D$1177)+((PI()*(($C$21/2)^2)*($G$20-$C1636))*$D$1177))+((($D$18+$H$18)/3)*$BG$21)-(((PI()*($C$21/2)^2*(($C$21/2)*$AZ$21))/3)*$D$1177)))</f>
        <v>23590.905791822392</v>
      </c>
      <c r="E1636" s="73">
        <v>45.7</v>
      </c>
      <c r="F1636" s="101">
        <f t="shared" si="197"/>
        <v>27784.081494889288</v>
      </c>
      <c r="G1636" s="66">
        <v>45.7</v>
      </c>
      <c r="H1636" s="102">
        <f>IF($G1636&gt;$G$20,IF('Silo Levels'!$L$29="Pumping",((PI()*((($C$19+$G$20)-$G1636)*($O$20/($O$19/2)))^2*((($O$20+$G$20)-$G1636))/3)*$H$1177)+(((PI()*((($C$19+$G$20)-$G1636)*($O$20/($O$19/2)))^2*(((($C$19+$G$20)-$G1636)*($O$20/($O$19/2)))*$AZ$22))/3)*$H$1177),(((PI()*((($C$19+$G$20)-$G1636)*($O$20/($O$19/2)))^2*((($O$20+$G$20)-$G1636)/3))*$H$1177)-((PI()*((($C$19+$G$20)-$G1636)*($O$20/($O$19/2)))^2*(((($C$19+$G$20)-$G1636)*($O$20/($O$19/2)))*$AZ$22)/3)*$H$1177))),IF('Silo Levels'!$L$29="Pumping",(($D$18*$H$1177)+((PI()*(($C$21/2)^2)*($G$20-$G1636))*$H$1177))+((($D$18+$H$18)/3)*$BG$22)+(((PI()*($C$21/2)^2*(($C$21/2)*$AZ$22))/3)*$H$1177),(($D$18*$H$1177)+((PI()*(($C$21/2)^2)*($G$20-$G1636))*$H$1177))+((($D$18+$H$18)/3)*$BG$22)-(((PI()*($C$21/2)^2*(($C$21/2)*$AZ$22))/3)*$H$1177)))</f>
        <v>23885.792114220174</v>
      </c>
      <c r="I1636" s="73">
        <v>45.7</v>
      </c>
      <c r="J1636" s="101">
        <f t="shared" si="198"/>
        <v>28717.396893942416</v>
      </c>
      <c r="K1636" s="66">
        <v>45.7</v>
      </c>
      <c r="L1636" s="102">
        <f>IF($K1636&gt;$G$20,IF('Silo Levels'!$L$30="Pumping",((PI()*((($C$19+$G$20)-$K1636)*($O$20/($O$19/2)))^2*((($O$20+$G$20)-$K1636))/3)*$L$1177)+(((PI()*((($C$19+$G$20)-$K1636)*($O$20/($O$19/2)))^2*(((($C$19+$G$20)-$K1636)*($O$20/($O$19/2)))*$AZ$23))/3)*$L$1177),(((PI()*((($C$19+$G$20)-$K1636)*($O$20/($O$19/2)))^2*((($O$20+$G$20)-$K1636)/3))*$L$1177)-((PI()*((($C$19+$G$20)-$K1636)*($O$20/($O$19/2)))^2*(((($C$19+$G$20)-$K1636)*($O$20/($O$19/2)))*$AZ$23)/3)*$L$1177))),IF('Silo Levels'!$L$30="Pumping",(($D$18*$L$1177)+((PI()*(($C$21/2)^2)*($G$20-$K1636))*$L$1177))+((($D$18+$H$18)/3)*$BG$23)+(((PI()*($C$21/2)^2*(($C$21/2)*$AZ$23))/3)*$L$1177),(($D$18*$L$1177)+((PI()*(($C$21/2)^2)*($G$20-$K1636))*$L$1177))+((($D$18+$H$18)/3)*$BG$23)-(((PI()*($C$21/2)^2*(($C$21/2)*$AZ$23))/3)*$L$1177)))</f>
        <v>24688.157224000177</v>
      </c>
      <c r="M1636" s="73"/>
      <c r="N1636" s="73"/>
      <c r="O1636" s="73"/>
      <c r="P1636" s="73"/>
      <c r="Q1636" s="73"/>
      <c r="R1636" s="73"/>
      <c r="S1636" s="73"/>
      <c r="T1636" s="73"/>
      <c r="U1636" s="73"/>
      <c r="V1636" s="73"/>
      <c r="W1636" s="73"/>
      <c r="X1636" s="73"/>
      <c r="Y1636" s="73"/>
      <c r="Z1636" s="73"/>
      <c r="AA1636" s="73"/>
      <c r="AB1636" s="73"/>
      <c r="AC1636" s="73"/>
      <c r="AD1636" s="73"/>
      <c r="AE1636" s="73"/>
      <c r="AF1636" s="73"/>
      <c r="AG1636" s="73"/>
      <c r="AH1636" s="73"/>
      <c r="AI1636" s="73"/>
      <c r="AJ1636" s="73"/>
    </row>
    <row r="1637" spans="1:36" x14ac:dyDescent="0.3">
      <c r="A1637">
        <v>45.8</v>
      </c>
      <c r="B1637" s="101">
        <f t="shared" si="196"/>
        <v>27054.710387989711</v>
      </c>
      <c r="C1637" s="66">
        <v>45.8</v>
      </c>
      <c r="D1637" s="102">
        <f>IF($C1637&gt;$G$20,IF('Silo Levels'!$L$28="Pumping",((PI()*((($C$19+$G$20)-$C1637)*($O$20/($O$19/2)))^2*((($O$20+$G$20)-$C1637))/3)*$D$1177)+(((PI()*((($C$19+$G$20)-$C1637)*($O$20/($O$19/2)))^2*(((($C$19+$G$20)-$C1637)*($O$20/($O$19/2)))*$AZ$21))/3)*$D$1177),(((PI()*((($C$19+$G$20)-$C1637)*($O$20/($O$19/2)))^2*((($O$20+$G$20)-$C1637)/3))*$D$1177)-((PI()*((($C$19+$G$20)-$C1637)*($O$20/($O$19/2)))^2*(((($C$19+$G$20)-$C1637)*($O$20/($O$19/2)))*$AZ$21)/3)*$D$1177))),IF('Silo Levels'!$L$28="Pumping",(($D$18*$D$1177)+((PI()*(($C$21/2)^2)*($G$20-$C1637))*$D$1177))+((($D$18+$H$18)/3)*$BG$21)+(((PI()*($C$21/2)^2*(($C$21/2)*$AZ$21))/3)*$D$1177),(($D$18*$D$1177)+((PI()*(($C$21/2)^2)*($G$20-$C1637))*$D$1177))+((($D$18+$H$18)/3)*$BG$21)-(((PI()*($C$21/2)^2*(($C$21/2)*$AZ$21))/3)*$D$1177)))</f>
        <v>23204.548036711574</v>
      </c>
      <c r="E1637" s="73">
        <v>45.8</v>
      </c>
      <c r="F1637" s="101">
        <f t="shared" si="197"/>
        <v>27392.894267839583</v>
      </c>
      <c r="G1637" s="66">
        <v>45.8</v>
      </c>
      <c r="H1637" s="102">
        <f>IF($G1637&gt;$G$20,IF('Silo Levels'!$L$29="Pumping",((PI()*((($C$19+$G$20)-$G1637)*($O$20/($O$19/2)))^2*((($O$20+$G$20)-$G1637))/3)*$H$1177)+(((PI()*((($C$19+$G$20)-$G1637)*($O$20/($O$19/2)))^2*(((($C$19+$G$20)-$G1637)*($O$20/($O$19/2)))*$AZ$22))/3)*$H$1177),(((PI()*((($C$19+$G$20)-$G1637)*($O$20/($O$19/2)))^2*((($O$20+$G$20)-$G1637)/3))*$H$1177)-((PI()*((($C$19+$G$20)-$G1637)*($O$20/($O$19/2)))^2*(((($C$19+$G$20)-$G1637)*($O$20/($O$19/2)))*$AZ$22)/3)*$H$1177))),IF('Silo Levels'!$L$29="Pumping",(($D$18*$H$1177)+((PI()*(($C$21/2)^2)*($G$20-$G1637))*$H$1177))+((($D$18+$H$18)/3)*$BG$22)+(((PI()*($C$21/2)^2*(($C$21/2)*$AZ$22))/3)*$H$1177),(($D$18*$H$1177)+((PI()*(($C$21/2)^2)*($G$20-$G1637))*$H$1177))+((($D$18+$H$18)/3)*$BG$22)-(((PI()*($C$21/2)^2*(($C$21/2)*$AZ$22))/3)*$H$1177)))</f>
        <v>23494.60488717047</v>
      </c>
      <c r="I1637" s="73">
        <v>45.8</v>
      </c>
      <c r="J1637" s="101">
        <f t="shared" si="198"/>
        <v>28313.069010686911</v>
      </c>
      <c r="K1637" s="66">
        <v>45.8</v>
      </c>
      <c r="L1637" s="102">
        <f>IF($K1637&gt;$G$20,IF('Silo Levels'!$L$30="Pumping",((PI()*((($C$19+$G$20)-$K1637)*($O$20/($O$19/2)))^2*((($O$20+$G$20)-$K1637))/3)*$L$1177)+(((PI()*((($C$19+$G$20)-$K1637)*($O$20/($O$19/2)))^2*(((($C$19+$G$20)-$K1637)*($O$20/($O$19/2)))*$AZ$23))/3)*$L$1177),(((PI()*((($C$19+$G$20)-$K1637)*($O$20/($O$19/2)))^2*((($O$20+$G$20)-$K1637)/3))*$L$1177)-((PI()*((($C$19+$G$20)-$K1637)*($O$20/($O$19/2)))^2*(((($C$19+$G$20)-$K1637)*($O$20/($O$19/2)))*$AZ$23)/3)*$L$1177))),IF('Silo Levels'!$L$30="Pumping",(($D$18*$L$1177)+((PI()*(($C$21/2)^2)*($G$20-$K1637))*$L$1177))+((($D$18+$H$18)/3)*$BG$23)+(((PI()*($C$21/2)^2*(($C$21/2)*$AZ$23))/3)*$L$1177),(($D$18*$L$1177)+((PI()*(($C$21/2)^2)*($G$20-$K1637))*$L$1177))+((($D$18+$H$18)/3)*$BG$23)-(((PI()*($C$21/2)^2*(($C$21/2)*$AZ$23))/3)*$L$1177)))</f>
        <v>24283.829340744676</v>
      </c>
      <c r="M1637" s="73"/>
      <c r="N1637" s="73"/>
      <c r="O1637" s="73"/>
      <c r="P1637" s="73"/>
      <c r="Q1637" s="73"/>
      <c r="R1637" s="73"/>
      <c r="S1637" s="73"/>
      <c r="T1637" s="73"/>
      <c r="U1637" s="73"/>
      <c r="V1637" s="73"/>
      <c r="W1637" s="73"/>
      <c r="X1637" s="73"/>
      <c r="Y1637" s="73"/>
      <c r="Z1637" s="73"/>
      <c r="AA1637" s="73"/>
      <c r="AB1637" s="73"/>
      <c r="AC1637" s="73"/>
      <c r="AD1637" s="73"/>
      <c r="AE1637" s="73"/>
      <c r="AF1637" s="73"/>
      <c r="AG1637" s="73"/>
      <c r="AH1637" s="73"/>
      <c r="AI1637" s="73"/>
      <c r="AJ1637" s="73"/>
    </row>
    <row r="1638" spans="1:36" x14ac:dyDescent="0.3">
      <c r="A1638">
        <v>45.9</v>
      </c>
      <c r="B1638" s="101">
        <f t="shared" si="196"/>
        <v>26668.352632878872</v>
      </c>
      <c r="C1638" s="66">
        <v>45.9</v>
      </c>
      <c r="D1638" s="102">
        <f>IF($C1638&gt;$G$20,IF('Silo Levels'!$L$28="Pumping",((PI()*((($C$19+$G$20)-$C1638)*($O$20/($O$19/2)))^2*((($O$20+$G$20)-$C1638))/3)*$D$1177)+(((PI()*((($C$19+$G$20)-$C1638)*($O$20/($O$19/2)))^2*(((($C$19+$G$20)-$C1638)*($O$20/($O$19/2)))*$AZ$21))/3)*$D$1177),(((PI()*((($C$19+$G$20)-$C1638)*($O$20/($O$19/2)))^2*((($O$20+$G$20)-$C1638)/3))*$D$1177)-((PI()*((($C$19+$G$20)-$C1638)*($O$20/($O$19/2)))^2*(((($C$19+$G$20)-$C1638)*($O$20/($O$19/2)))*$AZ$21)/3)*$D$1177))),IF('Silo Levels'!$L$28="Pumping",(($D$18*$D$1177)+((PI()*(($C$21/2)^2)*($G$20-$C1638))*$D$1177))+((($D$18+$H$18)/3)*$BG$21)+(((PI()*($C$21/2)^2*(($C$21/2)*$AZ$21))/3)*$D$1177),(($D$18*$D$1177)+((PI()*(($C$21/2)^2)*($G$20-$C1638))*$D$1177))+((($D$18+$H$18)/3)*$BG$21)-(((PI()*($C$21/2)^2*(($C$21/2)*$AZ$21))/3)*$D$1177)))</f>
        <v>22818.190281600735</v>
      </c>
      <c r="E1638" s="73">
        <v>45.9</v>
      </c>
      <c r="F1638" s="101">
        <f t="shared" si="197"/>
        <v>27001.707040789857</v>
      </c>
      <c r="G1638" s="66">
        <v>45.9</v>
      </c>
      <c r="H1638" s="102">
        <f>IF($G1638&gt;$G$20,IF('Silo Levels'!$L$29="Pumping",((PI()*((($C$19+$G$20)-$G1638)*($O$20/($O$19/2)))^2*((($O$20+$G$20)-$G1638))/3)*$H$1177)+(((PI()*((($C$19+$G$20)-$G1638)*($O$20/($O$19/2)))^2*(((($C$19+$G$20)-$G1638)*($O$20/($O$19/2)))*$AZ$22))/3)*$H$1177),(((PI()*((($C$19+$G$20)-$G1638)*($O$20/($O$19/2)))^2*((($O$20+$G$20)-$G1638)/3))*$H$1177)-((PI()*((($C$19+$G$20)-$G1638)*($O$20/($O$19/2)))^2*(((($C$19+$G$20)-$G1638)*($O$20/($O$19/2)))*$AZ$22)/3)*$H$1177))),IF('Silo Levels'!$L$29="Pumping",(($D$18*$H$1177)+((PI()*(($C$21/2)^2)*($G$20-$G1638))*$H$1177))+((($D$18+$H$18)/3)*$BG$22)+(((PI()*($C$21/2)^2*(($C$21/2)*$AZ$22))/3)*$H$1177),(($D$18*$H$1177)+((PI()*(($C$21/2)^2)*($G$20-$G1638))*$H$1177))+((($D$18+$H$18)/3)*$BG$22)-(((PI()*($C$21/2)^2*(($C$21/2)*$AZ$22))/3)*$H$1177)))</f>
        <v>23103.417660120744</v>
      </c>
      <c r="I1638" s="73">
        <v>45.9</v>
      </c>
      <c r="J1638" s="101">
        <f t="shared" si="198"/>
        <v>27908.741127431378</v>
      </c>
      <c r="K1638" s="66">
        <v>45.9</v>
      </c>
      <c r="L1638" s="102">
        <f>IF($K1638&gt;$G$20,IF('Silo Levels'!$L$30="Pumping",((PI()*((($C$19+$G$20)-$K1638)*($O$20/($O$19/2)))^2*((($O$20+$G$20)-$K1638))/3)*$L$1177)+(((PI()*((($C$19+$G$20)-$K1638)*($O$20/($O$19/2)))^2*(((($C$19+$G$20)-$K1638)*($O$20/($O$19/2)))*$AZ$23))/3)*$L$1177),(((PI()*((($C$19+$G$20)-$K1638)*($O$20/($O$19/2)))^2*((($O$20+$G$20)-$K1638)/3))*$L$1177)-((PI()*((($C$19+$G$20)-$K1638)*($O$20/($O$19/2)))^2*(((($C$19+$G$20)-$K1638)*($O$20/($O$19/2)))*$AZ$23)/3)*$L$1177))),IF('Silo Levels'!$L$30="Pumping",(($D$18*$L$1177)+((PI()*(($C$21/2)^2)*($G$20-$K1638))*$L$1177))+((($D$18+$H$18)/3)*$BG$23)+(((PI()*($C$21/2)^2*(($C$21/2)*$AZ$23))/3)*$L$1177),(($D$18*$L$1177)+((PI()*(($C$21/2)^2)*($G$20-$K1638))*$L$1177))+((($D$18+$H$18)/3)*$BG$23)-(((PI()*($C$21/2)^2*(($C$21/2)*$AZ$23))/3)*$L$1177)))</f>
        <v>23879.501457489139</v>
      </c>
      <c r="M1638" s="73"/>
      <c r="N1638" s="73"/>
      <c r="O1638" s="73"/>
      <c r="P1638" s="73"/>
      <c r="Q1638" s="73"/>
      <c r="R1638" s="73"/>
      <c r="S1638" s="73"/>
      <c r="T1638" s="73"/>
      <c r="U1638" s="73"/>
      <c r="V1638" s="73"/>
      <c r="W1638" s="73"/>
      <c r="X1638" s="73"/>
      <c r="Y1638" s="73"/>
      <c r="Z1638" s="73"/>
      <c r="AA1638" s="73"/>
      <c r="AB1638" s="73"/>
      <c r="AC1638" s="73"/>
      <c r="AD1638" s="73"/>
      <c r="AE1638" s="73"/>
      <c r="AF1638" s="73"/>
      <c r="AG1638" s="73"/>
      <c r="AH1638" s="73"/>
      <c r="AI1638" s="73"/>
      <c r="AJ1638" s="73"/>
    </row>
    <row r="1639" spans="1:36" x14ac:dyDescent="0.3">
      <c r="A1639">
        <v>46</v>
      </c>
      <c r="B1639" s="101">
        <f t="shared" si="196"/>
        <v>26281.994877768029</v>
      </c>
      <c r="C1639" s="66">
        <v>46</v>
      </c>
      <c r="D1639" s="102">
        <f>IF($C1639&gt;$G$20,IF('Silo Levels'!$L$28="Pumping",((PI()*((($C$19+$G$20)-$C1639)*($O$20/($O$19/2)))^2*((($O$20+$G$20)-$C1639))/3)*$D$1177)+(((PI()*((($C$19+$G$20)-$C1639)*($O$20/($O$19/2)))^2*(((($C$19+$G$20)-$C1639)*($O$20/($O$19/2)))*$AZ$21))/3)*$D$1177),(((PI()*((($C$19+$G$20)-$C1639)*($O$20/($O$19/2)))^2*((($O$20+$G$20)-$C1639)/3))*$D$1177)-((PI()*((($C$19+$G$20)-$C1639)*($O$20/($O$19/2)))^2*(((($C$19+$G$20)-$C1639)*($O$20/($O$19/2)))*$AZ$21)/3)*$D$1177))),IF('Silo Levels'!$L$28="Pumping",(($D$18*$D$1177)+((PI()*(($C$21/2)^2)*($G$20-$C1639))*$D$1177))+((($D$18+$H$18)/3)*$BG$21)+(((PI()*($C$21/2)^2*(($C$21/2)*$AZ$21))/3)*$D$1177),(($D$18*$D$1177)+((PI()*(($C$21/2)^2)*($G$20-$C1639))*$D$1177))+((($D$18+$H$18)/3)*$BG$21)-(((PI()*($C$21/2)^2*(($C$21/2)*$AZ$21))/3)*$D$1177)))</f>
        <v>22431.832526489892</v>
      </c>
      <c r="E1639" s="73">
        <v>46</v>
      </c>
      <c r="F1639" s="101">
        <f t="shared" si="197"/>
        <v>26610.519813740131</v>
      </c>
      <c r="G1639" s="66">
        <v>46</v>
      </c>
      <c r="H1639" s="102">
        <f>IF($G1639&gt;$G$20,IF('Silo Levels'!$L$29="Pumping",((PI()*((($C$19+$G$20)-$G1639)*($O$20/($O$19/2)))^2*((($O$20+$G$20)-$G1639))/3)*$H$1177)+(((PI()*((($C$19+$G$20)-$G1639)*($O$20/($O$19/2)))^2*(((($C$19+$G$20)-$G1639)*($O$20/($O$19/2)))*$AZ$22))/3)*$H$1177),(((PI()*((($C$19+$G$20)-$G1639)*($O$20/($O$19/2)))^2*((($O$20+$G$20)-$G1639)/3))*$H$1177)-((PI()*((($C$19+$G$20)-$G1639)*($O$20/($O$19/2)))^2*(((($C$19+$G$20)-$G1639)*($O$20/($O$19/2)))*$AZ$22)/3)*$H$1177))),IF('Silo Levels'!$L$29="Pumping",(($D$18*$H$1177)+((PI()*(($C$21/2)^2)*($G$20-$G1639))*$H$1177))+((($D$18+$H$18)/3)*$BG$22)+(((PI()*($C$21/2)^2*(($C$21/2)*$AZ$22))/3)*$H$1177),(($D$18*$H$1177)+((PI()*(($C$21/2)^2)*($G$20-$G1639))*$H$1177))+((($D$18+$H$18)/3)*$BG$22)-(((PI()*($C$21/2)^2*(($C$21/2)*$AZ$22))/3)*$H$1177)))</f>
        <v>22712.230433071018</v>
      </c>
      <c r="I1639" s="73">
        <v>46</v>
      </c>
      <c r="J1639" s="101">
        <f t="shared" si="198"/>
        <v>27504.413244175845</v>
      </c>
      <c r="K1639" s="66">
        <v>46</v>
      </c>
      <c r="L1639" s="102">
        <f>IF($K1639&gt;$G$20,IF('Silo Levels'!$L$30="Pumping",((PI()*((($C$19+$G$20)-$K1639)*($O$20/($O$19/2)))^2*((($O$20+$G$20)-$K1639))/3)*$L$1177)+(((PI()*((($C$19+$G$20)-$K1639)*($O$20/($O$19/2)))^2*(((($C$19+$G$20)-$K1639)*($O$20/($O$19/2)))*$AZ$23))/3)*$L$1177),(((PI()*((($C$19+$G$20)-$K1639)*($O$20/($O$19/2)))^2*((($O$20+$G$20)-$K1639)/3))*$L$1177)-((PI()*((($C$19+$G$20)-$K1639)*($O$20/($O$19/2)))^2*(((($C$19+$G$20)-$K1639)*($O$20/($O$19/2)))*$AZ$23)/3)*$L$1177))),IF('Silo Levels'!$L$30="Pumping",(($D$18*$L$1177)+((PI()*(($C$21/2)^2)*($G$20-$K1639))*$L$1177))+((($D$18+$H$18)/3)*$BG$23)+(((PI()*($C$21/2)^2*(($C$21/2)*$AZ$23))/3)*$L$1177),(($D$18*$L$1177)+((PI()*(($C$21/2)^2)*($G$20-$K1639))*$L$1177))+((($D$18+$H$18)/3)*$BG$23)-(((PI()*($C$21/2)^2*(($C$21/2)*$AZ$23))/3)*$L$1177)))</f>
        <v>23475.17357423361</v>
      </c>
      <c r="M1639" s="73"/>
      <c r="N1639" s="73"/>
      <c r="O1639" s="73"/>
      <c r="P1639" s="73"/>
      <c r="Q1639" s="73"/>
      <c r="R1639" s="73"/>
      <c r="S1639" s="73"/>
      <c r="T1639" s="73"/>
      <c r="U1639" s="73"/>
      <c r="V1639" s="73"/>
      <c r="W1639" s="73"/>
      <c r="X1639" s="73"/>
      <c r="Y1639" s="73"/>
      <c r="Z1639" s="73"/>
      <c r="AA1639" s="73"/>
      <c r="AB1639" s="73"/>
      <c r="AC1639" s="73"/>
      <c r="AD1639" s="73"/>
      <c r="AE1639" s="73"/>
      <c r="AF1639" s="73"/>
      <c r="AG1639" s="73"/>
      <c r="AH1639" s="73"/>
      <c r="AI1639" s="73"/>
      <c r="AJ1639" s="73"/>
    </row>
    <row r="1640" spans="1:36" x14ac:dyDescent="0.3">
      <c r="A1640">
        <v>46.1</v>
      </c>
      <c r="B1640" s="101">
        <f t="shared" si="196"/>
        <v>25895.637122657186</v>
      </c>
      <c r="C1640" s="66">
        <v>46.1</v>
      </c>
      <c r="D1640" s="102">
        <f>IF($C1640&gt;$G$20,IF('Silo Levels'!$L$28="Pumping",((PI()*((($C$19+$G$20)-$C1640)*($O$20/($O$19/2)))^2*((($O$20+$G$20)-$C1640))/3)*$D$1177)+(((PI()*((($C$19+$G$20)-$C1640)*($O$20/($O$19/2)))^2*(((($C$19+$G$20)-$C1640)*($O$20/($O$19/2)))*$AZ$21))/3)*$D$1177),(((PI()*((($C$19+$G$20)-$C1640)*($O$20/($O$19/2)))^2*((($O$20+$G$20)-$C1640)/3))*$D$1177)-((PI()*((($C$19+$G$20)-$C1640)*($O$20/($O$19/2)))^2*(((($C$19+$G$20)-$C1640)*($O$20/($O$19/2)))*$AZ$21)/3)*$D$1177))),IF('Silo Levels'!$L$28="Pumping",(($D$18*$D$1177)+((PI()*(($C$21/2)^2)*($G$20-$C1640))*$D$1177))+((($D$18+$H$18)/3)*$BG$21)+(((PI()*($C$21/2)^2*(($C$21/2)*$AZ$21))/3)*$D$1177),(($D$18*$D$1177)+((PI()*(($C$21/2)^2)*($G$20-$C1640))*$D$1177))+((($D$18+$H$18)/3)*$BG$21)-(((PI()*($C$21/2)^2*(($C$21/2)*$AZ$21))/3)*$D$1177)))</f>
        <v>22045.474771379049</v>
      </c>
      <c r="E1640" s="73">
        <v>46.1</v>
      </c>
      <c r="F1640" s="101">
        <f t="shared" si="197"/>
        <v>26219.332586690398</v>
      </c>
      <c r="G1640" s="66">
        <v>46.1</v>
      </c>
      <c r="H1640" s="102">
        <f>IF($G1640&gt;$G$20,IF('Silo Levels'!$L$29="Pumping",((PI()*((($C$19+$G$20)-$G1640)*($O$20/($O$19/2)))^2*((($O$20+$G$20)-$G1640))/3)*$H$1177)+(((PI()*((($C$19+$G$20)-$G1640)*($O$20/($O$19/2)))^2*(((($C$19+$G$20)-$G1640)*($O$20/($O$19/2)))*$AZ$22))/3)*$H$1177),(((PI()*((($C$19+$G$20)-$G1640)*($O$20/($O$19/2)))^2*((($O$20+$G$20)-$G1640)/3))*$H$1177)-((PI()*((($C$19+$G$20)-$G1640)*($O$20/($O$19/2)))^2*(((($C$19+$G$20)-$G1640)*($O$20/($O$19/2)))*$AZ$22)/3)*$H$1177))),IF('Silo Levels'!$L$29="Pumping",(($D$18*$H$1177)+((PI()*(($C$21/2)^2)*($G$20-$G1640))*$H$1177))+((($D$18+$H$18)/3)*$BG$22)+(((PI()*($C$21/2)^2*(($C$21/2)*$AZ$22))/3)*$H$1177),(($D$18*$H$1177)+((PI()*(($C$21/2)^2)*($G$20-$G1640))*$H$1177))+((($D$18+$H$18)/3)*$BG$22)-(((PI()*($C$21/2)^2*(($C$21/2)*$AZ$22))/3)*$H$1177)))</f>
        <v>22321.043206021284</v>
      </c>
      <c r="I1640" s="73">
        <v>46.1</v>
      </c>
      <c r="J1640" s="101">
        <f t="shared" si="198"/>
        <v>27100.085360920311</v>
      </c>
      <c r="K1640" s="66">
        <v>46.1</v>
      </c>
      <c r="L1640" s="102">
        <f>IF($K1640&gt;$G$20,IF('Silo Levels'!$L$30="Pumping",((PI()*((($C$19+$G$20)-$K1640)*($O$20/($O$19/2)))^2*((($O$20+$G$20)-$K1640))/3)*$L$1177)+(((PI()*((($C$19+$G$20)-$K1640)*($O$20/($O$19/2)))^2*(((($C$19+$G$20)-$K1640)*($O$20/($O$19/2)))*$AZ$23))/3)*$L$1177),(((PI()*((($C$19+$G$20)-$K1640)*($O$20/($O$19/2)))^2*((($O$20+$G$20)-$K1640)/3))*$L$1177)-((PI()*((($C$19+$G$20)-$K1640)*($O$20/($O$19/2)))^2*(((($C$19+$G$20)-$K1640)*($O$20/($O$19/2)))*$AZ$23)/3)*$L$1177))),IF('Silo Levels'!$L$30="Pumping",(($D$18*$L$1177)+((PI()*(($C$21/2)^2)*($G$20-$K1640))*$L$1177))+((($D$18+$H$18)/3)*$BG$23)+(((PI()*($C$21/2)^2*(($C$21/2)*$AZ$23))/3)*$L$1177),(($D$18*$L$1177)+((PI()*(($C$21/2)^2)*($G$20-$K1640))*$L$1177))+((($D$18+$H$18)/3)*$BG$23)-(((PI()*($C$21/2)^2*(($C$21/2)*$AZ$23))/3)*$L$1177)))</f>
        <v>23070.845690978073</v>
      </c>
      <c r="M1640" s="73"/>
      <c r="N1640" s="73"/>
      <c r="O1640" s="73"/>
      <c r="P1640" s="73"/>
      <c r="Q1640" s="73"/>
      <c r="R1640" s="73"/>
      <c r="S1640" s="73"/>
      <c r="T1640" s="73"/>
      <c r="U1640" s="73"/>
      <c r="V1640" s="73"/>
      <c r="W1640" s="73"/>
      <c r="X1640" s="73"/>
      <c r="Y1640" s="73"/>
      <c r="Z1640" s="73"/>
      <c r="AA1640" s="73"/>
      <c r="AB1640" s="73"/>
      <c r="AC1640" s="73"/>
      <c r="AD1640" s="73"/>
      <c r="AE1640" s="73"/>
      <c r="AF1640" s="73"/>
      <c r="AG1640" s="73"/>
      <c r="AH1640" s="73"/>
      <c r="AI1640" s="73"/>
      <c r="AJ1640" s="73"/>
    </row>
    <row r="1641" spans="1:36" x14ac:dyDescent="0.3">
      <c r="A1641">
        <v>46.2</v>
      </c>
      <c r="B1641" s="101">
        <f t="shared" si="196"/>
        <v>25509.279367546344</v>
      </c>
      <c r="C1641" s="66">
        <v>46.2</v>
      </c>
      <c r="D1641" s="102">
        <f>IF($C1641&gt;$G$20,IF('Silo Levels'!$L$28="Pumping",((PI()*((($C$19+$G$20)-$C1641)*($O$20/($O$19/2)))^2*((($O$20+$G$20)-$C1641))/3)*$D$1177)+(((PI()*((($C$19+$G$20)-$C1641)*($O$20/($O$19/2)))^2*(((($C$19+$G$20)-$C1641)*($O$20/($O$19/2)))*$AZ$21))/3)*$D$1177),(((PI()*((($C$19+$G$20)-$C1641)*($O$20/($O$19/2)))^2*((($O$20+$G$20)-$C1641)/3))*$D$1177)-((PI()*((($C$19+$G$20)-$C1641)*($O$20/($O$19/2)))^2*(((($C$19+$G$20)-$C1641)*($O$20/($O$19/2)))*$AZ$21)/3)*$D$1177))),IF('Silo Levels'!$L$28="Pumping",(($D$18*$D$1177)+((PI()*(($C$21/2)^2)*($G$20-$C1641))*$D$1177))+((($D$18+$H$18)/3)*$BG$21)+(((PI()*($C$21/2)^2*(($C$21/2)*$AZ$21))/3)*$D$1177),(($D$18*$D$1177)+((PI()*(($C$21/2)^2)*($G$20-$C1641))*$D$1177))+((($D$18+$H$18)/3)*$BG$21)-(((PI()*($C$21/2)^2*(($C$21/2)*$AZ$21))/3)*$D$1177)))</f>
        <v>21659.117016268206</v>
      </c>
      <c r="E1641" s="73">
        <v>46.2</v>
      </c>
      <c r="F1641" s="101">
        <f t="shared" si="197"/>
        <v>25828.145359640672</v>
      </c>
      <c r="G1641" s="66">
        <v>46.2</v>
      </c>
      <c r="H1641" s="102">
        <f>IF($G1641&gt;$G$20,IF('Silo Levels'!$L$29="Pumping",((PI()*((($C$19+$G$20)-$G1641)*($O$20/($O$19/2)))^2*((($O$20+$G$20)-$G1641))/3)*$H$1177)+(((PI()*((($C$19+$G$20)-$G1641)*($O$20/($O$19/2)))^2*(((($C$19+$G$20)-$G1641)*($O$20/($O$19/2)))*$AZ$22))/3)*$H$1177),(((PI()*((($C$19+$G$20)-$G1641)*($O$20/($O$19/2)))^2*((($O$20+$G$20)-$G1641)/3))*$H$1177)-((PI()*((($C$19+$G$20)-$G1641)*($O$20/($O$19/2)))^2*(((($C$19+$G$20)-$G1641)*($O$20/($O$19/2)))*$AZ$22)/3)*$H$1177))),IF('Silo Levels'!$L$29="Pumping",(($D$18*$H$1177)+((PI()*(($C$21/2)^2)*($G$20-$G1641))*$H$1177))+((($D$18+$H$18)/3)*$BG$22)+(((PI()*($C$21/2)^2*(($C$21/2)*$AZ$22))/3)*$H$1177),(($D$18*$H$1177)+((PI()*(($C$21/2)^2)*($G$20-$G1641))*$H$1177))+((($D$18+$H$18)/3)*$BG$22)-(((PI()*($C$21/2)^2*(($C$21/2)*$AZ$22))/3)*$H$1177)))</f>
        <v>21929.855978971558</v>
      </c>
      <c r="I1641" s="73">
        <v>46.2</v>
      </c>
      <c r="J1641" s="101">
        <f t="shared" si="198"/>
        <v>26695.757477664782</v>
      </c>
      <c r="K1641" s="66">
        <v>46.2</v>
      </c>
      <c r="L1641" s="102">
        <f>IF($K1641&gt;$G$20,IF('Silo Levels'!$L$30="Pumping",((PI()*((($C$19+$G$20)-$K1641)*($O$20/($O$19/2)))^2*((($O$20+$G$20)-$K1641))/3)*$L$1177)+(((PI()*((($C$19+$G$20)-$K1641)*($O$20/($O$19/2)))^2*(((($C$19+$G$20)-$K1641)*($O$20/($O$19/2)))*$AZ$23))/3)*$L$1177),(((PI()*((($C$19+$G$20)-$K1641)*($O$20/($O$19/2)))^2*((($O$20+$G$20)-$K1641)/3))*$L$1177)-((PI()*((($C$19+$G$20)-$K1641)*($O$20/($O$19/2)))^2*(((($C$19+$G$20)-$K1641)*($O$20/($O$19/2)))*$AZ$23)/3)*$L$1177))),IF('Silo Levels'!$L$30="Pumping",(($D$18*$L$1177)+((PI()*(($C$21/2)^2)*($G$20-$K1641))*$L$1177))+((($D$18+$H$18)/3)*$BG$23)+(((PI()*($C$21/2)^2*(($C$21/2)*$AZ$23))/3)*$L$1177),(($D$18*$L$1177)+((PI()*(($C$21/2)^2)*($G$20-$K1641))*$L$1177))+((($D$18+$H$18)/3)*$BG$23)-(((PI()*($C$21/2)^2*(($C$21/2)*$AZ$23))/3)*$L$1177)))</f>
        <v>22666.517807722543</v>
      </c>
      <c r="M1641" s="73"/>
      <c r="N1641" s="73"/>
      <c r="O1641" s="73"/>
      <c r="P1641" s="73"/>
      <c r="Q1641" s="73"/>
      <c r="R1641" s="73"/>
      <c r="S1641" s="73"/>
      <c r="T1641" s="73"/>
      <c r="U1641" s="73"/>
      <c r="V1641" s="73"/>
      <c r="W1641" s="73"/>
      <c r="X1641" s="73"/>
      <c r="Y1641" s="73"/>
      <c r="Z1641" s="73"/>
      <c r="AA1641" s="73"/>
      <c r="AB1641" s="73"/>
      <c r="AC1641" s="73"/>
      <c r="AD1641" s="73"/>
      <c r="AE1641" s="73"/>
      <c r="AF1641" s="73"/>
      <c r="AG1641" s="73"/>
      <c r="AH1641" s="73"/>
      <c r="AI1641" s="73"/>
      <c r="AJ1641" s="73"/>
    </row>
    <row r="1642" spans="1:36" x14ac:dyDescent="0.3">
      <c r="A1642">
        <v>46.3</v>
      </c>
      <c r="B1642" s="101">
        <f t="shared" si="196"/>
        <v>25122.921612435526</v>
      </c>
      <c r="C1642" s="66">
        <v>46.3</v>
      </c>
      <c r="D1642" s="102">
        <f>IF($C1642&gt;$G$20,IF('Silo Levels'!$L$28="Pumping",((PI()*((($C$19+$G$20)-$C1642)*($O$20/($O$19/2)))^2*((($O$20+$G$20)-$C1642))/3)*$D$1177)+(((PI()*((($C$19+$G$20)-$C1642)*($O$20/($O$19/2)))^2*(((($C$19+$G$20)-$C1642)*($O$20/($O$19/2)))*$AZ$21))/3)*$D$1177),(((PI()*((($C$19+$G$20)-$C1642)*($O$20/($O$19/2)))^2*((($O$20+$G$20)-$C1642)/3))*$D$1177)-((PI()*((($C$19+$G$20)-$C1642)*($O$20/($O$19/2)))^2*(((($C$19+$G$20)-$C1642)*($O$20/($O$19/2)))*$AZ$21)/3)*$D$1177))),IF('Silo Levels'!$L$28="Pumping",(($D$18*$D$1177)+((PI()*(($C$21/2)^2)*($G$20-$C1642))*$D$1177))+((($D$18+$H$18)/3)*$BG$21)+(((PI()*($C$21/2)^2*(($C$21/2)*$AZ$21))/3)*$D$1177),(($D$18*$D$1177)+((PI()*(($C$21/2)^2)*($G$20-$C1642))*$D$1177))+((($D$18+$H$18)/3)*$BG$21)-(((PI()*($C$21/2)^2*(($C$21/2)*$AZ$21))/3)*$D$1177)))</f>
        <v>21272.759261157389</v>
      </c>
      <c r="E1642" s="73">
        <v>46.3</v>
      </c>
      <c r="F1642" s="101">
        <f t="shared" si="197"/>
        <v>25436.958132590975</v>
      </c>
      <c r="G1642" s="66">
        <v>46.3</v>
      </c>
      <c r="H1642" s="102">
        <f>IF($G1642&gt;$G$20,IF('Silo Levels'!$L$29="Pumping",((PI()*((($C$19+$G$20)-$G1642)*($O$20/($O$19/2)))^2*((($O$20+$G$20)-$G1642))/3)*$H$1177)+(((PI()*((($C$19+$G$20)-$G1642)*($O$20/($O$19/2)))^2*(((($C$19+$G$20)-$G1642)*($O$20/($O$19/2)))*$AZ$22))/3)*$H$1177),(((PI()*((($C$19+$G$20)-$G1642)*($O$20/($O$19/2)))^2*((($O$20+$G$20)-$G1642)/3))*$H$1177)-((PI()*((($C$19+$G$20)-$G1642)*($O$20/($O$19/2)))^2*(((($C$19+$G$20)-$G1642)*($O$20/($O$19/2)))*$AZ$22)/3)*$H$1177))),IF('Silo Levels'!$L$29="Pumping",(($D$18*$H$1177)+((PI()*(($C$21/2)^2)*($G$20-$G1642))*$H$1177))+((($D$18+$H$18)/3)*$BG$22)+(((PI()*($C$21/2)^2*(($C$21/2)*$AZ$22))/3)*$H$1177),(($D$18*$H$1177)+((PI()*(($C$21/2)^2)*($G$20-$G1642))*$H$1177))+((($D$18+$H$18)/3)*$BG$22)-(((PI()*($C$21/2)^2*(($C$21/2)*$AZ$22))/3)*$H$1177)))</f>
        <v>21538.668751921861</v>
      </c>
      <c r="I1642" s="73">
        <v>46.3</v>
      </c>
      <c r="J1642" s="101">
        <f t="shared" si="198"/>
        <v>26291.429594409277</v>
      </c>
      <c r="K1642" s="66">
        <v>46.3</v>
      </c>
      <c r="L1642" s="102">
        <f>IF($K1642&gt;$G$20,IF('Silo Levels'!$L$30="Pumping",((PI()*((($C$19+$G$20)-$K1642)*($O$20/($O$19/2)))^2*((($O$20+$G$20)-$K1642))/3)*$L$1177)+(((PI()*((($C$19+$G$20)-$K1642)*($O$20/($O$19/2)))^2*(((($C$19+$G$20)-$K1642)*($O$20/($O$19/2)))*$AZ$23))/3)*$L$1177),(((PI()*((($C$19+$G$20)-$K1642)*($O$20/($O$19/2)))^2*((($O$20+$G$20)-$K1642)/3))*$L$1177)-((PI()*((($C$19+$G$20)-$K1642)*($O$20/($O$19/2)))^2*(((($C$19+$G$20)-$K1642)*($O$20/($O$19/2)))*$AZ$23)/3)*$L$1177))),IF('Silo Levels'!$L$30="Pumping",(($D$18*$L$1177)+((PI()*(($C$21/2)^2)*($G$20-$K1642))*$L$1177))+((($D$18+$H$18)/3)*$BG$23)+(((PI()*($C$21/2)^2*(($C$21/2)*$AZ$23))/3)*$L$1177),(($D$18*$L$1177)+((PI()*(($C$21/2)^2)*($G$20-$K1642))*$L$1177))+((($D$18+$H$18)/3)*$BG$23)-(((PI()*($C$21/2)^2*(($C$21/2)*$AZ$23))/3)*$L$1177)))</f>
        <v>22262.189924467042</v>
      </c>
      <c r="M1642" s="73"/>
      <c r="N1642" s="73"/>
      <c r="O1642" s="73"/>
      <c r="P1642" s="73"/>
      <c r="Q1642" s="73"/>
      <c r="R1642" s="73"/>
      <c r="S1642" s="73"/>
      <c r="T1642" s="73"/>
      <c r="U1642" s="73"/>
      <c r="V1642" s="73"/>
      <c r="W1642" s="73"/>
      <c r="X1642" s="73"/>
      <c r="Y1642" s="73"/>
      <c r="Z1642" s="73"/>
      <c r="AA1642" s="73"/>
      <c r="AB1642" s="73"/>
      <c r="AC1642" s="73"/>
      <c r="AD1642" s="73"/>
      <c r="AE1642" s="73"/>
      <c r="AF1642" s="73"/>
      <c r="AG1642" s="73"/>
      <c r="AH1642" s="73"/>
      <c r="AI1642" s="73"/>
      <c r="AJ1642" s="73"/>
    </row>
    <row r="1643" spans="1:36" x14ac:dyDescent="0.3">
      <c r="A1643">
        <v>46.4</v>
      </c>
      <c r="B1643" s="101">
        <f t="shared" si="196"/>
        <v>24736.563857324683</v>
      </c>
      <c r="C1643" s="66">
        <v>46.4</v>
      </c>
      <c r="D1643" s="102">
        <f>IF($C1643&gt;$G$20,IF('Silo Levels'!$L$28="Pumping",((PI()*((($C$19+$G$20)-$C1643)*($O$20/($O$19/2)))^2*((($O$20+$G$20)-$C1643))/3)*$D$1177)+(((PI()*((($C$19+$G$20)-$C1643)*($O$20/($O$19/2)))^2*(((($C$19+$G$20)-$C1643)*($O$20/($O$19/2)))*$AZ$21))/3)*$D$1177),(((PI()*((($C$19+$G$20)-$C1643)*($O$20/($O$19/2)))^2*((($O$20+$G$20)-$C1643)/3))*$D$1177)-((PI()*((($C$19+$G$20)-$C1643)*($O$20/($O$19/2)))^2*(((($C$19+$G$20)-$C1643)*($O$20/($O$19/2)))*$AZ$21)/3)*$D$1177))),IF('Silo Levels'!$L$28="Pumping",(($D$18*$D$1177)+((PI()*(($C$21/2)^2)*($G$20-$C1643))*$D$1177))+((($D$18+$H$18)/3)*$BG$21)+(((PI()*($C$21/2)^2*(($C$21/2)*$AZ$21))/3)*$D$1177),(($D$18*$D$1177)+((PI()*(($C$21/2)^2)*($G$20-$C1643))*$D$1177))+((($D$18+$H$18)/3)*$BG$21)-(((PI()*($C$21/2)^2*(($C$21/2)*$AZ$21))/3)*$D$1177)))</f>
        <v>20886.401506046546</v>
      </c>
      <c r="E1643" s="73">
        <v>46.4</v>
      </c>
      <c r="F1643" s="101">
        <f t="shared" si="197"/>
        <v>25045.770905541242</v>
      </c>
      <c r="G1643" s="66">
        <v>46.4</v>
      </c>
      <c r="H1643" s="102">
        <f>IF($G1643&gt;$G$20,IF('Silo Levels'!$L$29="Pumping",((PI()*((($C$19+$G$20)-$G1643)*($O$20/($O$19/2)))^2*((($O$20+$G$20)-$G1643))/3)*$H$1177)+(((PI()*((($C$19+$G$20)-$G1643)*($O$20/($O$19/2)))^2*(((($C$19+$G$20)-$G1643)*($O$20/($O$19/2)))*$AZ$22))/3)*$H$1177),(((PI()*((($C$19+$G$20)-$G1643)*($O$20/($O$19/2)))^2*((($O$20+$G$20)-$G1643)/3))*$H$1177)-((PI()*((($C$19+$G$20)-$G1643)*($O$20/($O$19/2)))^2*(((($C$19+$G$20)-$G1643)*($O$20/($O$19/2)))*$AZ$22)/3)*$H$1177))),IF('Silo Levels'!$L$29="Pumping",(($D$18*$H$1177)+((PI()*(($C$21/2)^2)*($G$20-$G1643))*$H$1177))+((($D$18+$H$18)/3)*$BG$22)+(((PI()*($C$21/2)^2*(($C$21/2)*$AZ$22))/3)*$H$1177),(($D$18*$H$1177)+((PI()*(($C$21/2)^2)*($G$20-$G1643))*$H$1177))+((($D$18+$H$18)/3)*$BG$22)-(((PI()*($C$21/2)^2*(($C$21/2)*$AZ$22))/3)*$H$1177)))</f>
        <v>21147.481524872128</v>
      </c>
      <c r="I1643" s="73">
        <v>46.4</v>
      </c>
      <c r="J1643" s="101">
        <f t="shared" si="198"/>
        <v>25887.101711153744</v>
      </c>
      <c r="K1643" s="66">
        <v>46.4</v>
      </c>
      <c r="L1643" s="102">
        <f>IF($K1643&gt;$G$20,IF('Silo Levels'!$L$30="Pumping",((PI()*((($C$19+$G$20)-$K1643)*($O$20/($O$19/2)))^2*((($O$20+$G$20)-$K1643))/3)*$L$1177)+(((PI()*((($C$19+$G$20)-$K1643)*($O$20/($O$19/2)))^2*(((($C$19+$G$20)-$K1643)*($O$20/($O$19/2)))*$AZ$23))/3)*$L$1177),(((PI()*((($C$19+$G$20)-$K1643)*($O$20/($O$19/2)))^2*((($O$20+$G$20)-$K1643)/3))*$L$1177)-((PI()*((($C$19+$G$20)-$K1643)*($O$20/($O$19/2)))^2*(((($C$19+$G$20)-$K1643)*($O$20/($O$19/2)))*$AZ$23)/3)*$L$1177))),IF('Silo Levels'!$L$30="Pumping",(($D$18*$L$1177)+((PI()*(($C$21/2)^2)*($G$20-$K1643))*$L$1177))+((($D$18+$H$18)/3)*$BG$23)+(((PI()*($C$21/2)^2*(($C$21/2)*$AZ$23))/3)*$L$1177),(($D$18*$L$1177)+((PI()*(($C$21/2)^2)*($G$20-$K1643))*$L$1177))+((($D$18+$H$18)/3)*$BG$23)-(((PI()*($C$21/2)^2*(($C$21/2)*$AZ$23))/3)*$L$1177)))</f>
        <v>21857.862041211505</v>
      </c>
      <c r="M1643" s="73"/>
      <c r="N1643" s="73"/>
      <c r="O1643" s="73"/>
      <c r="P1643" s="73"/>
      <c r="Q1643" s="73"/>
      <c r="R1643" s="73"/>
      <c r="S1643" s="73"/>
      <c r="T1643" s="73"/>
      <c r="U1643" s="73"/>
      <c r="V1643" s="73"/>
      <c r="W1643" s="73"/>
      <c r="X1643" s="73"/>
      <c r="Y1643" s="73"/>
      <c r="Z1643" s="73"/>
      <c r="AA1643" s="73"/>
      <c r="AB1643" s="73"/>
      <c r="AC1643" s="73"/>
      <c r="AD1643" s="73"/>
      <c r="AE1643" s="73"/>
      <c r="AF1643" s="73"/>
      <c r="AG1643" s="73"/>
      <c r="AH1643" s="73"/>
      <c r="AI1643" s="73"/>
      <c r="AJ1643" s="73"/>
    </row>
    <row r="1644" spans="1:36" x14ac:dyDescent="0.3">
      <c r="A1644">
        <v>46.5</v>
      </c>
      <c r="B1644" s="101">
        <f t="shared" si="196"/>
        <v>24350.20610221384</v>
      </c>
      <c r="C1644" s="66">
        <v>46.5</v>
      </c>
      <c r="D1644" s="102">
        <f>IF($C1644&gt;$G$20,IF('Silo Levels'!$L$28="Pumping",((PI()*((($C$19+$G$20)-$C1644)*($O$20/($O$19/2)))^2*((($O$20+$G$20)-$C1644))/3)*$D$1177)+(((PI()*((($C$19+$G$20)-$C1644)*($O$20/($O$19/2)))^2*(((($C$19+$G$20)-$C1644)*($O$20/($O$19/2)))*$AZ$21))/3)*$D$1177),(((PI()*((($C$19+$G$20)-$C1644)*($O$20/($O$19/2)))^2*((($O$20+$G$20)-$C1644)/3))*$D$1177)-((PI()*((($C$19+$G$20)-$C1644)*($O$20/($O$19/2)))^2*(((($C$19+$G$20)-$C1644)*($O$20/($O$19/2)))*$AZ$21)/3)*$D$1177))),IF('Silo Levels'!$L$28="Pumping",(($D$18*$D$1177)+((PI()*(($C$21/2)^2)*($G$20-$C1644))*$D$1177))+((($D$18+$H$18)/3)*$BG$21)+(((PI()*($C$21/2)^2*(($C$21/2)*$AZ$21))/3)*$D$1177),(($D$18*$D$1177)+((PI()*(($C$21/2)^2)*($G$20-$C1644))*$D$1177))+((($D$18+$H$18)/3)*$BG$21)-(((PI()*($C$21/2)^2*(($C$21/2)*$AZ$21))/3)*$D$1177)))</f>
        <v>20500.043750935703</v>
      </c>
      <c r="E1644" s="73">
        <v>46.5</v>
      </c>
      <c r="F1644" s="101">
        <f t="shared" si="197"/>
        <v>24654.583678491515</v>
      </c>
      <c r="G1644" s="66">
        <v>46.5</v>
      </c>
      <c r="H1644" s="102">
        <f>IF($G1644&gt;$G$20,IF('Silo Levels'!$L$29="Pumping",((PI()*((($C$19+$G$20)-$G1644)*($O$20/($O$19/2)))^2*((($O$20+$G$20)-$G1644))/3)*$H$1177)+(((PI()*((($C$19+$G$20)-$G1644)*($O$20/($O$19/2)))^2*(((($C$19+$G$20)-$G1644)*($O$20/($O$19/2)))*$AZ$22))/3)*$H$1177),(((PI()*((($C$19+$G$20)-$G1644)*($O$20/($O$19/2)))^2*((($O$20+$G$20)-$G1644)/3))*$H$1177)-((PI()*((($C$19+$G$20)-$G1644)*($O$20/($O$19/2)))^2*(((($C$19+$G$20)-$G1644)*($O$20/($O$19/2)))*$AZ$22)/3)*$H$1177))),IF('Silo Levels'!$L$29="Pumping",(($D$18*$H$1177)+((PI()*(($C$21/2)^2)*($G$20-$G1644))*$H$1177))+((($D$18+$H$18)/3)*$BG$22)+(((PI()*($C$21/2)^2*(($C$21/2)*$AZ$22))/3)*$H$1177),(($D$18*$H$1177)+((PI()*(($C$21/2)^2)*($G$20-$G1644))*$H$1177))+((($D$18+$H$18)/3)*$BG$22)-(((PI()*($C$21/2)^2*(($C$21/2)*$AZ$22))/3)*$H$1177)))</f>
        <v>20756.294297822402</v>
      </c>
      <c r="I1644" s="73">
        <v>46.5</v>
      </c>
      <c r="J1644" s="101">
        <f t="shared" si="198"/>
        <v>25482.773827898207</v>
      </c>
      <c r="K1644" s="66">
        <v>46.5</v>
      </c>
      <c r="L1644" s="102">
        <f>IF($K1644&gt;$G$20,IF('Silo Levels'!$L$30="Pumping",((PI()*((($C$19+$G$20)-$K1644)*($O$20/($O$19/2)))^2*((($O$20+$G$20)-$K1644))/3)*$L$1177)+(((PI()*((($C$19+$G$20)-$K1644)*($O$20/($O$19/2)))^2*(((($C$19+$G$20)-$K1644)*($O$20/($O$19/2)))*$AZ$23))/3)*$L$1177),(((PI()*((($C$19+$G$20)-$K1644)*($O$20/($O$19/2)))^2*((($O$20+$G$20)-$K1644)/3))*$L$1177)-((PI()*((($C$19+$G$20)-$K1644)*($O$20/($O$19/2)))^2*(((($C$19+$G$20)-$K1644)*($O$20/($O$19/2)))*$AZ$23)/3)*$L$1177))),IF('Silo Levels'!$L$30="Pumping",(($D$18*$L$1177)+((PI()*(($C$21/2)^2)*($G$20-$K1644))*$L$1177))+((($D$18+$H$18)/3)*$BG$23)+(((PI()*($C$21/2)^2*(($C$21/2)*$AZ$23))/3)*$L$1177),(($D$18*$L$1177)+((PI()*(($C$21/2)^2)*($G$20-$K1644))*$L$1177))+((($D$18+$H$18)/3)*$BG$23)-(((PI()*($C$21/2)^2*(($C$21/2)*$AZ$23))/3)*$L$1177)))</f>
        <v>21453.534157955968</v>
      </c>
      <c r="M1644" s="73"/>
      <c r="N1644" s="73"/>
      <c r="O1644" s="73"/>
      <c r="P1644" s="73"/>
      <c r="Q1644" s="73"/>
      <c r="R1644" s="73"/>
      <c r="S1644" s="73"/>
      <c r="T1644" s="73"/>
      <c r="U1644" s="73"/>
      <c r="V1644" s="73"/>
      <c r="W1644" s="73"/>
      <c r="X1644" s="73"/>
      <c r="Y1644" s="73"/>
      <c r="Z1644" s="73"/>
      <c r="AA1644" s="73"/>
      <c r="AB1644" s="73"/>
      <c r="AC1644" s="73"/>
      <c r="AD1644" s="73"/>
      <c r="AE1644" s="73"/>
      <c r="AF1644" s="73"/>
      <c r="AG1644" s="73"/>
      <c r="AH1644" s="73"/>
      <c r="AI1644" s="73"/>
      <c r="AJ1644" s="73"/>
    </row>
    <row r="1645" spans="1:36" x14ac:dyDescent="0.3">
      <c r="A1645">
        <v>46.6</v>
      </c>
      <c r="B1645" s="101">
        <f t="shared" si="196"/>
        <v>23963.848347102998</v>
      </c>
      <c r="C1645" s="66">
        <v>46.6</v>
      </c>
      <c r="D1645" s="102">
        <f>IF($C1645&gt;$G$20,IF('Silo Levels'!$L$28="Pumping",((PI()*((($C$19+$G$20)-$C1645)*($O$20/($O$19/2)))^2*((($O$20+$G$20)-$C1645))/3)*$D$1177)+(((PI()*((($C$19+$G$20)-$C1645)*($O$20/($O$19/2)))^2*(((($C$19+$G$20)-$C1645)*($O$20/($O$19/2)))*$AZ$21))/3)*$D$1177),(((PI()*((($C$19+$G$20)-$C1645)*($O$20/($O$19/2)))^2*((($O$20+$G$20)-$C1645)/3))*$D$1177)-((PI()*((($C$19+$G$20)-$C1645)*($O$20/($O$19/2)))^2*(((($C$19+$G$20)-$C1645)*($O$20/($O$19/2)))*$AZ$21)/3)*$D$1177))),IF('Silo Levels'!$L$28="Pumping",(($D$18*$D$1177)+((PI()*(($C$21/2)^2)*($G$20-$C1645))*$D$1177))+((($D$18+$H$18)/3)*$BG$21)+(((PI()*($C$21/2)^2*(($C$21/2)*$AZ$21))/3)*$D$1177),(($D$18*$D$1177)+((PI()*(($C$21/2)^2)*($G$20-$C1645))*$D$1177))+((($D$18+$H$18)/3)*$BG$21)-(((PI()*($C$21/2)^2*(($C$21/2)*$AZ$21))/3)*$D$1177)))</f>
        <v>20113.685995824861</v>
      </c>
      <c r="E1645" s="73">
        <v>46.6</v>
      </c>
      <c r="F1645" s="101">
        <f t="shared" si="197"/>
        <v>24263.396451441789</v>
      </c>
      <c r="G1645" s="66">
        <v>46.6</v>
      </c>
      <c r="H1645" s="102">
        <f>IF($G1645&gt;$G$20,IF('Silo Levels'!$L$29="Pumping",((PI()*((($C$19+$G$20)-$G1645)*($O$20/($O$19/2)))^2*((($O$20+$G$20)-$G1645))/3)*$H$1177)+(((PI()*((($C$19+$G$20)-$G1645)*($O$20/($O$19/2)))^2*(((($C$19+$G$20)-$G1645)*($O$20/($O$19/2)))*$AZ$22))/3)*$H$1177),(((PI()*((($C$19+$G$20)-$G1645)*($O$20/($O$19/2)))^2*((($O$20+$G$20)-$G1645)/3))*$H$1177)-((PI()*((($C$19+$G$20)-$G1645)*($O$20/($O$19/2)))^2*(((($C$19+$G$20)-$G1645)*($O$20/($O$19/2)))*$AZ$22)/3)*$H$1177))),IF('Silo Levels'!$L$29="Pumping",(($D$18*$H$1177)+((PI()*(($C$21/2)^2)*($G$20-$G1645))*$H$1177))+((($D$18+$H$18)/3)*$BG$22)+(((PI()*($C$21/2)^2*(($C$21/2)*$AZ$22))/3)*$H$1177),(($D$18*$H$1177)+((PI()*(($C$21/2)^2)*($G$20-$G1645))*$H$1177))+((($D$18+$H$18)/3)*$BG$22)-(((PI()*($C$21/2)^2*(($C$21/2)*$AZ$22))/3)*$H$1177)))</f>
        <v>20365.107070772676</v>
      </c>
      <c r="I1645" s="73">
        <v>46.6</v>
      </c>
      <c r="J1645" s="101">
        <f t="shared" si="198"/>
        <v>25078.445944642674</v>
      </c>
      <c r="K1645" s="66">
        <v>46.6</v>
      </c>
      <c r="L1645" s="102">
        <f>IF($K1645&gt;$G$20,IF('Silo Levels'!$L$30="Pumping",((PI()*((($C$19+$G$20)-$K1645)*($O$20/($O$19/2)))^2*((($O$20+$G$20)-$K1645))/3)*$L$1177)+(((PI()*((($C$19+$G$20)-$K1645)*($O$20/($O$19/2)))^2*(((($C$19+$G$20)-$K1645)*($O$20/($O$19/2)))*$AZ$23))/3)*$L$1177),(((PI()*((($C$19+$G$20)-$K1645)*($O$20/($O$19/2)))^2*((($O$20+$G$20)-$K1645)/3))*$L$1177)-((PI()*((($C$19+$G$20)-$K1645)*($O$20/($O$19/2)))^2*(((($C$19+$G$20)-$K1645)*($O$20/($O$19/2)))*$AZ$23)/3)*$L$1177))),IF('Silo Levels'!$L$30="Pumping",(($D$18*$L$1177)+((PI()*(($C$21/2)^2)*($G$20-$K1645))*$L$1177))+((($D$18+$H$18)/3)*$BG$23)+(((PI()*($C$21/2)^2*(($C$21/2)*$AZ$23))/3)*$L$1177),(($D$18*$L$1177)+((PI()*(($C$21/2)^2)*($G$20-$K1645))*$L$1177))+((($D$18+$H$18)/3)*$BG$23)-(((PI()*($C$21/2)^2*(($C$21/2)*$AZ$23))/3)*$L$1177)))</f>
        <v>21049.206274700438</v>
      </c>
      <c r="M1645" s="73"/>
      <c r="N1645" s="73"/>
      <c r="O1645" s="73"/>
      <c r="P1645" s="73"/>
      <c r="Q1645" s="73"/>
      <c r="R1645" s="73"/>
      <c r="S1645" s="73"/>
      <c r="T1645" s="73"/>
      <c r="U1645" s="73"/>
      <c r="V1645" s="73"/>
      <c r="W1645" s="73"/>
      <c r="X1645" s="73"/>
      <c r="Y1645" s="73"/>
      <c r="Z1645" s="73"/>
      <c r="AA1645" s="73"/>
      <c r="AB1645" s="73"/>
      <c r="AC1645" s="73"/>
      <c r="AD1645" s="73"/>
      <c r="AE1645" s="73"/>
      <c r="AF1645" s="73"/>
      <c r="AG1645" s="73"/>
      <c r="AH1645" s="73"/>
      <c r="AI1645" s="73"/>
      <c r="AJ1645" s="73"/>
    </row>
    <row r="1646" spans="1:36" x14ac:dyDescent="0.3">
      <c r="A1646">
        <v>46.7</v>
      </c>
      <c r="B1646" s="101">
        <f t="shared" si="196"/>
        <v>23577.490591992155</v>
      </c>
      <c r="C1646" s="66">
        <v>46.7</v>
      </c>
      <c r="D1646" s="102">
        <f>IF($C1646&gt;$G$20,IF('Silo Levels'!$L$28="Pumping",((PI()*((($C$19+$G$20)-$C1646)*($O$20/($O$19/2)))^2*((($O$20+$G$20)-$C1646))/3)*$D$1177)+(((PI()*((($C$19+$G$20)-$C1646)*($O$20/($O$19/2)))^2*(((($C$19+$G$20)-$C1646)*($O$20/($O$19/2)))*$AZ$21))/3)*$D$1177),(((PI()*((($C$19+$G$20)-$C1646)*($O$20/($O$19/2)))^2*((($O$20+$G$20)-$C1646)/3))*$D$1177)-((PI()*((($C$19+$G$20)-$C1646)*($O$20/($O$19/2)))^2*(((($C$19+$G$20)-$C1646)*($O$20/($O$19/2)))*$AZ$21)/3)*$D$1177))),IF('Silo Levels'!$L$28="Pumping",(($D$18*$D$1177)+((PI()*(($C$21/2)^2)*($G$20-$C1646))*$D$1177))+((($D$18+$H$18)/3)*$BG$21)+(((PI()*($C$21/2)^2*(($C$21/2)*$AZ$21))/3)*$D$1177),(($D$18*$D$1177)+((PI()*(($C$21/2)^2)*($G$20-$C1646))*$D$1177))+((($D$18+$H$18)/3)*$BG$21)-(((PI()*($C$21/2)^2*(($C$21/2)*$AZ$21))/3)*$D$1177)))</f>
        <v>19727.328240714018</v>
      </c>
      <c r="E1646" s="73">
        <v>46.7</v>
      </c>
      <c r="F1646" s="101">
        <f t="shared" si="197"/>
        <v>23872.209224392056</v>
      </c>
      <c r="G1646" s="66">
        <v>46.7</v>
      </c>
      <c r="H1646" s="102">
        <f>IF($G1646&gt;$G$20,IF('Silo Levels'!$L$29="Pumping",((PI()*((($C$19+$G$20)-$G1646)*($O$20/($O$19/2)))^2*((($O$20+$G$20)-$G1646))/3)*$H$1177)+(((PI()*((($C$19+$G$20)-$G1646)*($O$20/($O$19/2)))^2*(((($C$19+$G$20)-$G1646)*($O$20/($O$19/2)))*$AZ$22))/3)*$H$1177),(((PI()*((($C$19+$G$20)-$G1646)*($O$20/($O$19/2)))^2*((($O$20+$G$20)-$G1646)/3))*$H$1177)-((PI()*((($C$19+$G$20)-$G1646)*($O$20/($O$19/2)))^2*(((($C$19+$G$20)-$G1646)*($O$20/($O$19/2)))*$AZ$22)/3)*$H$1177))),IF('Silo Levels'!$L$29="Pumping",(($D$18*$H$1177)+((PI()*(($C$21/2)^2)*($G$20-$G1646))*$H$1177))+((($D$18+$H$18)/3)*$BG$22)+(((PI()*($C$21/2)^2*(($C$21/2)*$AZ$22))/3)*$H$1177),(($D$18*$H$1177)+((PI()*(($C$21/2)^2)*($G$20-$G1646))*$H$1177))+((($D$18+$H$18)/3)*$BG$22)-(((PI()*($C$21/2)^2*(($C$21/2)*$AZ$22))/3)*$H$1177)))</f>
        <v>19973.919843722942</v>
      </c>
      <c r="I1646" s="73">
        <v>46.7</v>
      </c>
      <c r="J1646" s="101">
        <f t="shared" si="198"/>
        <v>24674.118061387144</v>
      </c>
      <c r="K1646" s="66">
        <v>46.7</v>
      </c>
      <c r="L1646" s="102">
        <f>IF($K1646&gt;$G$20,IF('Silo Levels'!$L$30="Pumping",((PI()*((($C$19+$G$20)-$K1646)*($O$20/($O$19/2)))^2*((($O$20+$G$20)-$K1646))/3)*$L$1177)+(((PI()*((($C$19+$G$20)-$K1646)*($O$20/($O$19/2)))^2*(((($C$19+$G$20)-$K1646)*($O$20/($O$19/2)))*$AZ$23))/3)*$L$1177),(((PI()*((($C$19+$G$20)-$K1646)*($O$20/($O$19/2)))^2*((($O$20+$G$20)-$K1646)/3))*$L$1177)-((PI()*((($C$19+$G$20)-$K1646)*($O$20/($O$19/2)))^2*(((($C$19+$G$20)-$K1646)*($O$20/($O$19/2)))*$AZ$23)/3)*$L$1177))),IF('Silo Levels'!$L$30="Pumping",(($D$18*$L$1177)+((PI()*(($C$21/2)^2)*($G$20-$K1646))*$L$1177))+((($D$18+$H$18)/3)*$BG$23)+(((PI()*($C$21/2)^2*(($C$21/2)*$AZ$23))/3)*$L$1177),(($D$18*$L$1177)+((PI()*(($C$21/2)^2)*($G$20-$K1646))*$L$1177))+((($D$18+$H$18)/3)*$BG$23)-(((PI()*($C$21/2)^2*(($C$21/2)*$AZ$23))/3)*$L$1177)))</f>
        <v>20644.878391444909</v>
      </c>
      <c r="M1646" s="73"/>
      <c r="N1646" s="73"/>
      <c r="O1646" s="73"/>
      <c r="P1646" s="73"/>
      <c r="Q1646" s="73"/>
      <c r="R1646" s="73"/>
      <c r="S1646" s="73"/>
      <c r="T1646" s="73"/>
      <c r="U1646" s="73"/>
      <c r="V1646" s="73"/>
      <c r="W1646" s="73"/>
      <c r="X1646" s="73"/>
      <c r="Y1646" s="73"/>
      <c r="Z1646" s="73"/>
      <c r="AA1646" s="73"/>
      <c r="AB1646" s="73"/>
      <c r="AC1646" s="73"/>
      <c r="AD1646" s="73"/>
      <c r="AE1646" s="73"/>
      <c r="AF1646" s="73"/>
      <c r="AG1646" s="73"/>
      <c r="AH1646" s="73"/>
      <c r="AI1646" s="73"/>
      <c r="AJ1646" s="73"/>
    </row>
    <row r="1647" spans="1:36" x14ac:dyDescent="0.3">
      <c r="A1647">
        <v>46.8</v>
      </c>
      <c r="B1647" s="101">
        <f t="shared" si="196"/>
        <v>23191.132836881341</v>
      </c>
      <c r="C1647" s="66">
        <v>46.8</v>
      </c>
      <c r="D1647" s="102">
        <f>IF($C1647&gt;$G$20,IF('Silo Levels'!$L$28="Pumping",((PI()*((($C$19+$G$20)-$C1647)*($O$20/($O$19/2)))^2*((($O$20+$G$20)-$C1647))/3)*$D$1177)+(((PI()*((($C$19+$G$20)-$C1647)*($O$20/($O$19/2)))^2*(((($C$19+$G$20)-$C1647)*($O$20/($O$19/2)))*$AZ$21))/3)*$D$1177),(((PI()*((($C$19+$G$20)-$C1647)*($O$20/($O$19/2)))^2*((($O$20+$G$20)-$C1647)/3))*$D$1177)-((PI()*((($C$19+$G$20)-$C1647)*($O$20/($O$19/2)))^2*(((($C$19+$G$20)-$C1647)*($O$20/($O$19/2)))*$AZ$21)/3)*$D$1177))),IF('Silo Levels'!$L$28="Pumping",(($D$18*$D$1177)+((PI()*(($C$21/2)^2)*($G$20-$C1647))*$D$1177))+((($D$18+$H$18)/3)*$BG$21)+(((PI()*($C$21/2)^2*(($C$21/2)*$AZ$21))/3)*$D$1177),(($D$18*$D$1177)+((PI()*(($C$21/2)^2)*($G$20-$C1647))*$D$1177))+((($D$18+$H$18)/3)*$BG$21)-(((PI()*($C$21/2)^2*(($C$21/2)*$AZ$21))/3)*$D$1177)))</f>
        <v>19340.970485603204</v>
      </c>
      <c r="E1647" s="73">
        <v>46.8</v>
      </c>
      <c r="F1647" s="101">
        <f t="shared" si="197"/>
        <v>23481.021997342359</v>
      </c>
      <c r="G1647" s="66">
        <v>46.8</v>
      </c>
      <c r="H1647" s="102">
        <f>IF($G1647&gt;$G$20,IF('Silo Levels'!$L$29="Pumping",((PI()*((($C$19+$G$20)-$G1647)*($O$20/($O$19/2)))^2*((($O$20+$G$20)-$G1647))/3)*$H$1177)+(((PI()*((($C$19+$G$20)-$G1647)*($O$20/($O$19/2)))^2*(((($C$19+$G$20)-$G1647)*($O$20/($O$19/2)))*$AZ$22))/3)*$H$1177),(((PI()*((($C$19+$G$20)-$G1647)*($O$20/($O$19/2)))^2*((($O$20+$G$20)-$G1647)/3))*$H$1177)-((PI()*((($C$19+$G$20)-$G1647)*($O$20/($O$19/2)))^2*(((($C$19+$G$20)-$G1647)*($O$20/($O$19/2)))*$AZ$22)/3)*$H$1177))),IF('Silo Levels'!$L$29="Pumping",(($D$18*$H$1177)+((PI()*(($C$21/2)^2)*($G$20-$G1647))*$H$1177))+((($D$18+$H$18)/3)*$BG$22)+(((PI()*($C$21/2)^2*(($C$21/2)*$AZ$22))/3)*$H$1177),(($D$18*$H$1177)+((PI()*(($C$21/2)^2)*($G$20-$G1647))*$H$1177))+((($D$18+$H$18)/3)*$BG$22)-(((PI()*($C$21/2)^2*(($C$21/2)*$AZ$22))/3)*$H$1177)))</f>
        <v>19582.732616673246</v>
      </c>
      <c r="I1647" s="73">
        <v>46.8</v>
      </c>
      <c r="J1647" s="101">
        <f t="shared" si="198"/>
        <v>24269.790178131636</v>
      </c>
      <c r="K1647" s="66">
        <v>46.8</v>
      </c>
      <c r="L1647" s="102">
        <f>IF($K1647&gt;$G$20,IF('Silo Levels'!$L$30="Pumping",((PI()*((($C$19+$G$20)-$K1647)*($O$20/($O$19/2)))^2*((($O$20+$G$20)-$K1647))/3)*$L$1177)+(((PI()*((($C$19+$G$20)-$K1647)*($O$20/($O$19/2)))^2*(((($C$19+$G$20)-$K1647)*($O$20/($O$19/2)))*$AZ$23))/3)*$L$1177),(((PI()*((($C$19+$G$20)-$K1647)*($O$20/($O$19/2)))^2*((($O$20+$G$20)-$K1647)/3))*$L$1177)-((PI()*((($C$19+$G$20)-$K1647)*($O$20/($O$19/2)))^2*(((($C$19+$G$20)-$K1647)*($O$20/($O$19/2)))*$AZ$23)/3)*$L$1177))),IF('Silo Levels'!$L$30="Pumping",(($D$18*$L$1177)+((PI()*(($C$21/2)^2)*($G$20-$K1647))*$L$1177))+((($D$18+$H$18)/3)*$BG$23)+(((PI()*($C$21/2)^2*(($C$21/2)*$AZ$23))/3)*$L$1177),(($D$18*$L$1177)+((PI()*(($C$21/2)^2)*($G$20-$K1647))*$L$1177))+((($D$18+$H$18)/3)*$BG$23)-(((PI()*($C$21/2)^2*(($C$21/2)*$AZ$23))/3)*$L$1177)))</f>
        <v>20240.550508189401</v>
      </c>
      <c r="M1647" s="73"/>
      <c r="N1647" s="73"/>
      <c r="O1647" s="73"/>
      <c r="P1647" s="73"/>
      <c r="Q1647" s="73"/>
      <c r="R1647" s="73"/>
      <c r="S1647" s="73"/>
      <c r="T1647" s="73"/>
      <c r="U1647" s="73"/>
      <c r="V1647" s="73"/>
      <c r="W1647" s="73"/>
      <c r="X1647" s="73"/>
      <c r="Y1647" s="73"/>
      <c r="Z1647" s="73"/>
      <c r="AA1647" s="73"/>
      <c r="AB1647" s="73"/>
      <c r="AC1647" s="73"/>
      <c r="AD1647" s="73"/>
      <c r="AE1647" s="73"/>
      <c r="AF1647" s="73"/>
      <c r="AG1647" s="73"/>
      <c r="AH1647" s="73"/>
      <c r="AI1647" s="73"/>
      <c r="AJ1647" s="73"/>
    </row>
    <row r="1648" spans="1:36" x14ac:dyDescent="0.3">
      <c r="A1648">
        <v>46.9</v>
      </c>
      <c r="B1648" s="101">
        <f t="shared" si="196"/>
        <v>22804.775081770498</v>
      </c>
      <c r="C1648" s="66">
        <v>46.9</v>
      </c>
      <c r="D1648" s="102">
        <f>IF($C1648&gt;$G$20,IF('Silo Levels'!$L$28="Pumping",((PI()*((($C$19+$G$20)-$C1648)*($O$20/($O$19/2)))^2*((($O$20+$G$20)-$C1648))/3)*$D$1177)+(((PI()*((($C$19+$G$20)-$C1648)*($O$20/($O$19/2)))^2*(((($C$19+$G$20)-$C1648)*($O$20/($O$19/2)))*$AZ$21))/3)*$D$1177),(((PI()*((($C$19+$G$20)-$C1648)*($O$20/($O$19/2)))^2*((($O$20+$G$20)-$C1648)/3))*$D$1177)-((PI()*((($C$19+$G$20)-$C1648)*($O$20/($O$19/2)))^2*(((($C$19+$G$20)-$C1648)*($O$20/($O$19/2)))*$AZ$21)/3)*$D$1177))),IF('Silo Levels'!$L$28="Pumping",(($D$18*$D$1177)+((PI()*(($C$21/2)^2)*($G$20-$C1648))*$D$1177))+((($D$18+$H$18)/3)*$BG$21)+(((PI()*($C$21/2)^2*(($C$21/2)*$AZ$21))/3)*$D$1177),(($D$18*$D$1177)+((PI()*(($C$21/2)^2)*($G$20-$C1648))*$D$1177))+((($D$18+$H$18)/3)*$BG$21)-(((PI()*($C$21/2)^2*(($C$21/2)*$AZ$21))/3)*$D$1177)))</f>
        <v>18954.612730492361</v>
      </c>
      <c r="E1648" s="73">
        <v>46.9</v>
      </c>
      <c r="F1648" s="101">
        <f t="shared" si="197"/>
        <v>23089.834770292629</v>
      </c>
      <c r="G1648" s="66">
        <v>46.9</v>
      </c>
      <c r="H1648" s="102">
        <f>IF($G1648&gt;$G$20,IF('Silo Levels'!$L$29="Pumping",((PI()*((($C$19+$G$20)-$G1648)*($O$20/($O$19/2)))^2*((($O$20+$G$20)-$G1648))/3)*$H$1177)+(((PI()*((($C$19+$G$20)-$G1648)*($O$20/($O$19/2)))^2*(((($C$19+$G$20)-$G1648)*($O$20/($O$19/2)))*$AZ$22))/3)*$H$1177),(((PI()*((($C$19+$G$20)-$G1648)*($O$20/($O$19/2)))^2*((($O$20+$G$20)-$G1648)/3))*$H$1177)-((PI()*((($C$19+$G$20)-$G1648)*($O$20/($O$19/2)))^2*(((($C$19+$G$20)-$G1648)*($O$20/($O$19/2)))*$AZ$22)/3)*$H$1177))),IF('Silo Levels'!$L$29="Pumping",(($D$18*$H$1177)+((PI()*(($C$21/2)^2)*($G$20-$G1648))*$H$1177))+((($D$18+$H$18)/3)*$BG$22)+(((PI()*($C$21/2)^2*(($C$21/2)*$AZ$22))/3)*$H$1177),(($D$18*$H$1177)+((PI()*(($C$21/2)^2)*($G$20-$G1648))*$H$1177))+((($D$18+$H$18)/3)*$BG$22)-(((PI()*($C$21/2)^2*(($C$21/2)*$AZ$22))/3)*$H$1177)))</f>
        <v>19191.545389623516</v>
      </c>
      <c r="I1648" s="73">
        <v>46.9</v>
      </c>
      <c r="J1648" s="101">
        <f t="shared" si="198"/>
        <v>23865.462294876103</v>
      </c>
      <c r="K1648" s="66">
        <v>46.9</v>
      </c>
      <c r="L1648" s="102">
        <f>IF($K1648&gt;$G$20,IF('Silo Levels'!$L$30="Pumping",((PI()*((($C$19+$G$20)-$K1648)*($O$20/($O$19/2)))^2*((($O$20+$G$20)-$K1648))/3)*$L$1177)+(((PI()*((($C$19+$G$20)-$K1648)*($O$20/($O$19/2)))^2*(((($C$19+$G$20)-$K1648)*($O$20/($O$19/2)))*$AZ$23))/3)*$L$1177),(((PI()*((($C$19+$G$20)-$K1648)*($O$20/($O$19/2)))^2*((($O$20+$G$20)-$K1648)/3))*$L$1177)-((PI()*((($C$19+$G$20)-$K1648)*($O$20/($O$19/2)))^2*(((($C$19+$G$20)-$K1648)*($O$20/($O$19/2)))*$AZ$23)/3)*$L$1177))),IF('Silo Levels'!$L$30="Pumping",(($D$18*$L$1177)+((PI()*(($C$21/2)^2)*($G$20-$K1648))*$L$1177))+((($D$18+$H$18)/3)*$BG$23)+(((PI()*($C$21/2)^2*(($C$21/2)*$AZ$23))/3)*$L$1177),(($D$18*$L$1177)+((PI()*(($C$21/2)^2)*($G$20-$K1648))*$L$1177))+((($D$18+$H$18)/3)*$BG$23)-(((PI()*($C$21/2)^2*(($C$21/2)*$AZ$23))/3)*$L$1177)))</f>
        <v>19836.222624933864</v>
      </c>
      <c r="M1648" s="73"/>
      <c r="N1648" s="73"/>
      <c r="O1648" s="73"/>
      <c r="P1648" s="73"/>
      <c r="Q1648" s="73"/>
      <c r="R1648" s="73"/>
      <c r="S1648" s="73"/>
      <c r="T1648" s="73"/>
      <c r="U1648" s="73"/>
      <c r="V1648" s="73"/>
      <c r="W1648" s="73"/>
      <c r="X1648" s="73"/>
      <c r="Y1648" s="73"/>
      <c r="Z1648" s="73"/>
      <c r="AA1648" s="73"/>
      <c r="AB1648" s="73"/>
      <c r="AC1648" s="73"/>
      <c r="AD1648" s="73"/>
      <c r="AE1648" s="73"/>
      <c r="AF1648" s="73"/>
      <c r="AG1648" s="73"/>
      <c r="AH1648" s="73"/>
      <c r="AI1648" s="73"/>
      <c r="AJ1648" s="73"/>
    </row>
    <row r="1649" spans="1:36" x14ac:dyDescent="0.3">
      <c r="A1649">
        <v>47</v>
      </c>
      <c r="B1649" s="101">
        <f t="shared" si="196"/>
        <v>22418.417326659655</v>
      </c>
      <c r="C1649" s="66">
        <v>47</v>
      </c>
      <c r="D1649" s="102">
        <f>IF($C1649&gt;$G$20,IF('Silo Levels'!$L$28="Pumping",((PI()*((($C$19+$G$20)-$C1649)*($O$20/($O$19/2)))^2*((($O$20+$G$20)-$C1649))/3)*$D$1177)+(((PI()*((($C$19+$G$20)-$C1649)*($O$20/($O$19/2)))^2*(((($C$19+$G$20)-$C1649)*($O$20/($O$19/2)))*$AZ$21))/3)*$D$1177),(((PI()*((($C$19+$G$20)-$C1649)*($O$20/($O$19/2)))^2*((($O$20+$G$20)-$C1649)/3))*$D$1177)-((PI()*((($C$19+$G$20)-$C1649)*($O$20/($O$19/2)))^2*(((($C$19+$G$20)-$C1649)*($O$20/($O$19/2)))*$AZ$21)/3)*$D$1177))),IF('Silo Levels'!$L$28="Pumping",(($D$18*$D$1177)+((PI()*(($C$21/2)^2)*($G$20-$C1649))*$D$1177))+((($D$18+$H$18)/3)*$BG$21)+(((PI()*($C$21/2)^2*(($C$21/2)*$AZ$21))/3)*$D$1177),(($D$18*$D$1177)+((PI()*(($C$21/2)^2)*($G$20-$C1649))*$D$1177))+((($D$18+$H$18)/3)*$BG$21)-(((PI()*($C$21/2)^2*(($C$21/2)*$AZ$21))/3)*$D$1177)))</f>
        <v>18568.254975381518</v>
      </c>
      <c r="E1649" s="73">
        <v>47</v>
      </c>
      <c r="F1649" s="101">
        <f t="shared" si="197"/>
        <v>22698.6475432429</v>
      </c>
      <c r="G1649" s="66">
        <v>47</v>
      </c>
      <c r="H1649" s="102">
        <f>IF($G1649&gt;$G$20,IF('Silo Levels'!$L$29="Pumping",((PI()*((($C$19+$G$20)-$G1649)*($O$20/($O$19/2)))^2*((($O$20+$G$20)-$G1649))/3)*$H$1177)+(((PI()*((($C$19+$G$20)-$G1649)*($O$20/($O$19/2)))^2*(((($C$19+$G$20)-$G1649)*($O$20/($O$19/2)))*$AZ$22))/3)*$H$1177),(((PI()*((($C$19+$G$20)-$G1649)*($O$20/($O$19/2)))^2*((($O$20+$G$20)-$G1649)/3))*$H$1177)-((PI()*((($C$19+$G$20)-$G1649)*($O$20/($O$19/2)))^2*(((($C$19+$G$20)-$G1649)*($O$20/($O$19/2)))*$AZ$22)/3)*$H$1177))),IF('Silo Levels'!$L$29="Pumping",(($D$18*$H$1177)+((PI()*(($C$21/2)^2)*($G$20-$G1649))*$H$1177))+((($D$18+$H$18)/3)*$BG$22)+(((PI()*($C$21/2)^2*(($C$21/2)*$AZ$22))/3)*$H$1177),(($D$18*$H$1177)+((PI()*(($C$21/2)^2)*($G$20-$G1649))*$H$1177))+((($D$18+$H$18)/3)*$BG$22)-(((PI()*($C$21/2)^2*(($C$21/2)*$AZ$22))/3)*$H$1177)))</f>
        <v>18800.358162573786</v>
      </c>
      <c r="I1649" s="73">
        <v>47</v>
      </c>
      <c r="J1649" s="101">
        <f t="shared" si="198"/>
        <v>23461.134411620569</v>
      </c>
      <c r="K1649" s="66">
        <v>47</v>
      </c>
      <c r="L1649" s="102">
        <f>IF($K1649&gt;$G$20,IF('Silo Levels'!$L$30="Pumping",((PI()*((($C$19+$G$20)-$K1649)*($O$20/($O$19/2)))^2*((($O$20+$G$20)-$K1649))/3)*$L$1177)+(((PI()*((($C$19+$G$20)-$K1649)*($O$20/($O$19/2)))^2*(((($C$19+$G$20)-$K1649)*($O$20/($O$19/2)))*$AZ$23))/3)*$L$1177),(((PI()*((($C$19+$G$20)-$K1649)*($O$20/($O$19/2)))^2*((($O$20+$G$20)-$K1649)/3))*$L$1177)-((PI()*((($C$19+$G$20)-$K1649)*($O$20/($O$19/2)))^2*(((($C$19+$G$20)-$K1649)*($O$20/($O$19/2)))*$AZ$23)/3)*$L$1177))),IF('Silo Levels'!$L$30="Pumping",(($D$18*$L$1177)+((PI()*(($C$21/2)^2)*($G$20-$K1649))*$L$1177))+((($D$18+$H$18)/3)*$BG$23)+(((PI()*($C$21/2)^2*(($C$21/2)*$AZ$23))/3)*$L$1177),(($D$18*$L$1177)+((PI()*(($C$21/2)^2)*($G$20-$K1649))*$L$1177))+((($D$18+$H$18)/3)*$BG$23)-(((PI()*($C$21/2)^2*(($C$21/2)*$AZ$23))/3)*$L$1177)))</f>
        <v>19431.894741678334</v>
      </c>
      <c r="M1649" s="73"/>
      <c r="N1649" s="73"/>
      <c r="O1649" s="73"/>
      <c r="P1649" s="73"/>
      <c r="Q1649" s="73"/>
      <c r="R1649" s="73"/>
      <c r="S1649" s="73"/>
      <c r="T1649" s="73"/>
      <c r="U1649" s="73"/>
      <c r="V1649" s="73"/>
      <c r="W1649" s="73"/>
      <c r="X1649" s="73"/>
      <c r="Y1649" s="73"/>
      <c r="Z1649" s="73"/>
      <c r="AA1649" s="73"/>
      <c r="AB1649" s="73"/>
      <c r="AC1649" s="73"/>
      <c r="AD1649" s="73"/>
      <c r="AE1649" s="73"/>
      <c r="AF1649" s="73"/>
      <c r="AG1649" s="73"/>
      <c r="AH1649" s="73"/>
      <c r="AI1649" s="73"/>
      <c r="AJ1649" s="73"/>
    </row>
    <row r="1650" spans="1:36" x14ac:dyDescent="0.3">
      <c r="A1650">
        <v>47.1</v>
      </c>
      <c r="B1650" s="101">
        <f t="shared" si="196"/>
        <v>22032.059571548813</v>
      </c>
      <c r="C1650" s="66">
        <v>47.1</v>
      </c>
      <c r="D1650" s="102">
        <f>IF($C1650&gt;$G$20,IF('Silo Levels'!$L$28="Pumping",((PI()*((($C$19+$G$20)-$C1650)*($O$20/($O$19/2)))^2*((($O$20+$G$20)-$C1650))/3)*$D$1177)+(((PI()*((($C$19+$G$20)-$C1650)*($O$20/($O$19/2)))^2*(((($C$19+$G$20)-$C1650)*($O$20/($O$19/2)))*$AZ$21))/3)*$D$1177),(((PI()*((($C$19+$G$20)-$C1650)*($O$20/($O$19/2)))^2*((($O$20+$G$20)-$C1650)/3))*$D$1177)-((PI()*((($C$19+$G$20)-$C1650)*($O$20/($O$19/2)))^2*(((($C$19+$G$20)-$C1650)*($O$20/($O$19/2)))*$AZ$21)/3)*$D$1177))),IF('Silo Levels'!$L$28="Pumping",(($D$18*$D$1177)+((PI()*(($C$21/2)^2)*($G$20-$C1650))*$D$1177))+((($D$18+$H$18)/3)*$BG$21)+(((PI()*($C$21/2)^2*(($C$21/2)*$AZ$21))/3)*$D$1177),(($D$18*$D$1177)+((PI()*(($C$21/2)^2)*($G$20-$C1650))*$D$1177))+((($D$18+$H$18)/3)*$BG$21)-(((PI()*($C$21/2)^2*(($C$21/2)*$AZ$21))/3)*$D$1177)))</f>
        <v>18181.897220270675</v>
      </c>
      <c r="E1650" s="73">
        <v>47.1</v>
      </c>
      <c r="F1650" s="101">
        <f t="shared" si="197"/>
        <v>22307.460316193174</v>
      </c>
      <c r="G1650" s="66">
        <v>47.1</v>
      </c>
      <c r="H1650" s="102">
        <f>IF($G1650&gt;$G$20,IF('Silo Levels'!$L$29="Pumping",((PI()*((($C$19+$G$20)-$G1650)*($O$20/($O$19/2)))^2*((($O$20+$G$20)-$G1650))/3)*$H$1177)+(((PI()*((($C$19+$G$20)-$G1650)*($O$20/($O$19/2)))^2*(((($C$19+$G$20)-$G1650)*($O$20/($O$19/2)))*$AZ$22))/3)*$H$1177),(((PI()*((($C$19+$G$20)-$G1650)*($O$20/($O$19/2)))^2*((($O$20+$G$20)-$G1650)/3))*$H$1177)-((PI()*((($C$19+$G$20)-$G1650)*($O$20/($O$19/2)))^2*(((($C$19+$G$20)-$G1650)*($O$20/($O$19/2)))*$AZ$22)/3)*$H$1177))),IF('Silo Levels'!$L$29="Pumping",(($D$18*$H$1177)+((PI()*(($C$21/2)^2)*($G$20-$G1650))*$H$1177))+((($D$18+$H$18)/3)*$BG$22)+(((PI()*($C$21/2)^2*(($C$21/2)*$AZ$22))/3)*$H$1177),(($D$18*$H$1177)+((PI()*(($C$21/2)^2)*($G$20-$G1650))*$H$1177))+((($D$18+$H$18)/3)*$BG$22)-(((PI()*($C$21/2)^2*(($C$21/2)*$AZ$22))/3)*$H$1177)))</f>
        <v>18409.17093552406</v>
      </c>
      <c r="I1650" s="73">
        <v>47.1</v>
      </c>
      <c r="J1650" s="101">
        <f t="shared" si="198"/>
        <v>23056.806528365036</v>
      </c>
      <c r="K1650" s="66">
        <v>47.1</v>
      </c>
      <c r="L1650" s="102">
        <f>IF($K1650&gt;$G$20,IF('Silo Levels'!$L$30="Pumping",((PI()*((($C$19+$G$20)-$K1650)*($O$20/($O$19/2)))^2*((($O$20+$G$20)-$K1650))/3)*$L$1177)+(((PI()*((($C$19+$G$20)-$K1650)*($O$20/($O$19/2)))^2*(((($C$19+$G$20)-$K1650)*($O$20/($O$19/2)))*$AZ$23))/3)*$L$1177),(((PI()*((($C$19+$G$20)-$K1650)*($O$20/($O$19/2)))^2*((($O$20+$G$20)-$K1650)/3))*$L$1177)-((PI()*((($C$19+$G$20)-$K1650)*($O$20/($O$19/2)))^2*(((($C$19+$G$20)-$K1650)*($O$20/($O$19/2)))*$AZ$23)/3)*$L$1177))),IF('Silo Levels'!$L$30="Pumping",(($D$18*$L$1177)+((PI()*(($C$21/2)^2)*($G$20-$K1650))*$L$1177))+((($D$18+$H$18)/3)*$BG$23)+(((PI()*($C$21/2)^2*(($C$21/2)*$AZ$23))/3)*$L$1177),(($D$18*$L$1177)+((PI()*(($C$21/2)^2)*($G$20-$K1650))*$L$1177))+((($D$18+$H$18)/3)*$BG$23)-(((PI()*($C$21/2)^2*(($C$21/2)*$AZ$23))/3)*$L$1177)))</f>
        <v>19027.566858422797</v>
      </c>
      <c r="M1650" s="73"/>
      <c r="N1650" s="73"/>
      <c r="O1650" s="73"/>
      <c r="P1650" s="73"/>
      <c r="Q1650" s="73"/>
      <c r="R1650" s="73"/>
      <c r="S1650" s="73"/>
      <c r="T1650" s="73"/>
      <c r="U1650" s="73"/>
      <c r="V1650" s="73"/>
      <c r="W1650" s="73"/>
      <c r="X1650" s="73"/>
      <c r="Y1650" s="73"/>
      <c r="Z1650" s="73"/>
      <c r="AA1650" s="73"/>
      <c r="AB1650" s="73"/>
      <c r="AC1650" s="73"/>
      <c r="AD1650" s="73"/>
      <c r="AE1650" s="73"/>
      <c r="AF1650" s="73"/>
      <c r="AG1650" s="73"/>
      <c r="AH1650" s="73"/>
      <c r="AI1650" s="73"/>
      <c r="AJ1650" s="73"/>
    </row>
    <row r="1651" spans="1:36" x14ac:dyDescent="0.3">
      <c r="A1651">
        <v>47.2</v>
      </c>
      <c r="B1651" s="101">
        <f t="shared" si="196"/>
        <v>21645.70181643797</v>
      </c>
      <c r="C1651" s="66">
        <v>47.2</v>
      </c>
      <c r="D1651" s="102">
        <f>IF($C1651&gt;$G$20,IF('Silo Levels'!$L$28="Pumping",((PI()*((($C$19+$G$20)-$C1651)*($O$20/($O$19/2)))^2*((($O$20+$G$20)-$C1651))/3)*$D$1177)+(((PI()*((($C$19+$G$20)-$C1651)*($O$20/($O$19/2)))^2*(((($C$19+$G$20)-$C1651)*($O$20/($O$19/2)))*$AZ$21))/3)*$D$1177),(((PI()*((($C$19+$G$20)-$C1651)*($O$20/($O$19/2)))^2*((($O$20+$G$20)-$C1651)/3))*$D$1177)-((PI()*((($C$19+$G$20)-$C1651)*($O$20/($O$19/2)))^2*(((($C$19+$G$20)-$C1651)*($O$20/($O$19/2)))*$AZ$21)/3)*$D$1177))),IF('Silo Levels'!$L$28="Pumping",(($D$18*$D$1177)+((PI()*(($C$21/2)^2)*($G$20-$C1651))*$D$1177))+((($D$18+$H$18)/3)*$BG$21)+(((PI()*($C$21/2)^2*(($C$21/2)*$AZ$21))/3)*$D$1177),(($D$18*$D$1177)+((PI()*(($C$21/2)^2)*($G$20-$C1651))*$D$1177))+((($D$18+$H$18)/3)*$BG$21)-(((PI()*($C$21/2)^2*(($C$21/2)*$AZ$21))/3)*$D$1177)))</f>
        <v>17795.539465159833</v>
      </c>
      <c r="E1651" s="73">
        <v>47.2</v>
      </c>
      <c r="F1651" s="101">
        <f t="shared" si="197"/>
        <v>21916.273089143444</v>
      </c>
      <c r="G1651" s="66">
        <v>47.2</v>
      </c>
      <c r="H1651" s="102">
        <f>IF($G1651&gt;$G$20,IF('Silo Levels'!$L$29="Pumping",((PI()*((($C$19+$G$20)-$G1651)*($O$20/($O$19/2)))^2*((($O$20+$G$20)-$G1651))/3)*$H$1177)+(((PI()*((($C$19+$G$20)-$G1651)*($O$20/($O$19/2)))^2*(((($C$19+$G$20)-$G1651)*($O$20/($O$19/2)))*$AZ$22))/3)*$H$1177),(((PI()*((($C$19+$G$20)-$G1651)*($O$20/($O$19/2)))^2*((($O$20+$G$20)-$G1651)/3))*$H$1177)-((PI()*((($C$19+$G$20)-$G1651)*($O$20/($O$19/2)))^2*(((($C$19+$G$20)-$G1651)*($O$20/($O$19/2)))*$AZ$22)/3)*$H$1177))),IF('Silo Levels'!$L$29="Pumping",(($D$18*$H$1177)+((PI()*(($C$21/2)^2)*($G$20-$G1651))*$H$1177))+((($D$18+$H$18)/3)*$BG$22)+(((PI()*($C$21/2)^2*(($C$21/2)*$AZ$22))/3)*$H$1177),(($D$18*$H$1177)+((PI()*(($C$21/2)^2)*($G$20-$G1651))*$H$1177))+((($D$18+$H$18)/3)*$BG$22)-(((PI()*($C$21/2)^2*(($C$21/2)*$AZ$22))/3)*$H$1177)))</f>
        <v>18017.98370847433</v>
      </c>
      <c r="I1651" s="73">
        <v>47.2</v>
      </c>
      <c r="J1651" s="101">
        <f t="shared" si="198"/>
        <v>22652.478645109502</v>
      </c>
      <c r="K1651" s="66">
        <v>47.2</v>
      </c>
      <c r="L1651" s="102">
        <f>IF($K1651&gt;$G$20,IF('Silo Levels'!$L$30="Pumping",((PI()*((($C$19+$G$20)-$K1651)*($O$20/($O$19/2)))^2*((($O$20+$G$20)-$K1651))/3)*$L$1177)+(((PI()*((($C$19+$G$20)-$K1651)*($O$20/($O$19/2)))^2*(((($C$19+$G$20)-$K1651)*($O$20/($O$19/2)))*$AZ$23))/3)*$L$1177),(((PI()*((($C$19+$G$20)-$K1651)*($O$20/($O$19/2)))^2*((($O$20+$G$20)-$K1651)/3))*$L$1177)-((PI()*((($C$19+$G$20)-$K1651)*($O$20/($O$19/2)))^2*(((($C$19+$G$20)-$K1651)*($O$20/($O$19/2)))*$AZ$23)/3)*$L$1177))),IF('Silo Levels'!$L$30="Pumping",(($D$18*$L$1177)+((PI()*(($C$21/2)^2)*($G$20-$K1651))*$L$1177))+((($D$18+$H$18)/3)*$BG$23)+(((PI()*($C$21/2)^2*(($C$21/2)*$AZ$23))/3)*$L$1177),(($D$18*$L$1177)+((PI()*(($C$21/2)^2)*($G$20-$K1651))*$L$1177))+((($D$18+$H$18)/3)*$BG$23)-(((PI()*($C$21/2)^2*(($C$21/2)*$AZ$23))/3)*$L$1177)))</f>
        <v>18623.238975167267</v>
      </c>
      <c r="M1651" s="73"/>
      <c r="N1651" s="73"/>
      <c r="O1651" s="73"/>
      <c r="P1651" s="73"/>
      <c r="Q1651" s="73"/>
      <c r="R1651" s="73"/>
      <c r="S1651" s="73"/>
      <c r="T1651" s="73"/>
      <c r="U1651" s="73"/>
      <c r="V1651" s="73"/>
      <c r="W1651" s="73"/>
      <c r="X1651" s="73"/>
      <c r="Y1651" s="73"/>
      <c r="Z1651" s="73"/>
      <c r="AA1651" s="73"/>
      <c r="AB1651" s="73"/>
      <c r="AC1651" s="73"/>
      <c r="AD1651" s="73"/>
      <c r="AE1651" s="73"/>
      <c r="AF1651" s="73"/>
      <c r="AG1651" s="73"/>
      <c r="AH1651" s="73"/>
      <c r="AI1651" s="73"/>
      <c r="AJ1651" s="73"/>
    </row>
    <row r="1652" spans="1:36" x14ac:dyDescent="0.3">
      <c r="A1652">
        <v>47.3</v>
      </c>
      <c r="B1652" s="101">
        <f t="shared" si="196"/>
        <v>21259.344061327152</v>
      </c>
      <c r="C1652" s="66">
        <v>47.3</v>
      </c>
      <c r="D1652" s="102">
        <f>IF($C1652&gt;$G$20,IF('Silo Levels'!$L$28="Pumping",((PI()*((($C$19+$G$20)-$C1652)*($O$20/($O$19/2)))^2*((($O$20+$G$20)-$C1652))/3)*$D$1177)+(((PI()*((($C$19+$G$20)-$C1652)*($O$20/($O$19/2)))^2*(((($C$19+$G$20)-$C1652)*($O$20/($O$19/2)))*$AZ$21))/3)*$D$1177),(((PI()*((($C$19+$G$20)-$C1652)*($O$20/($O$19/2)))^2*((($O$20+$G$20)-$C1652)/3))*$D$1177)-((PI()*((($C$19+$G$20)-$C1652)*($O$20/($O$19/2)))^2*(((($C$19+$G$20)-$C1652)*($O$20/($O$19/2)))*$AZ$21)/3)*$D$1177))),IF('Silo Levels'!$L$28="Pumping",(($D$18*$D$1177)+((PI()*(($C$21/2)^2)*($G$20-$C1652))*$D$1177))+((($D$18+$H$18)/3)*$BG$21)+(((PI()*($C$21/2)^2*(($C$21/2)*$AZ$21))/3)*$D$1177),(($D$18*$D$1177)+((PI()*(($C$21/2)^2)*($G$20-$C1652))*$D$1177))+((($D$18+$H$18)/3)*$BG$21)-(((PI()*($C$21/2)^2*(($C$21/2)*$AZ$21))/3)*$D$1177)))</f>
        <v>17409.181710049015</v>
      </c>
      <c r="E1652" s="73">
        <v>47.3</v>
      </c>
      <c r="F1652" s="101">
        <f t="shared" si="197"/>
        <v>21525.085862093743</v>
      </c>
      <c r="G1652" s="66">
        <v>47.3</v>
      </c>
      <c r="H1652" s="102">
        <f>IF($G1652&gt;$G$20,IF('Silo Levels'!$L$29="Pumping",((PI()*((($C$19+$G$20)-$G1652)*($O$20/($O$19/2)))^2*((($O$20+$G$20)-$G1652))/3)*$H$1177)+(((PI()*((($C$19+$G$20)-$G1652)*($O$20/($O$19/2)))^2*(((($C$19+$G$20)-$G1652)*($O$20/($O$19/2)))*$AZ$22))/3)*$H$1177),(((PI()*((($C$19+$G$20)-$G1652)*($O$20/($O$19/2)))^2*((($O$20+$G$20)-$G1652)/3))*$H$1177)-((PI()*((($C$19+$G$20)-$G1652)*($O$20/($O$19/2)))^2*(((($C$19+$G$20)-$G1652)*($O$20/($O$19/2)))*$AZ$22)/3)*$H$1177))),IF('Silo Levels'!$L$29="Pumping",(($D$18*$H$1177)+((PI()*(($C$21/2)^2)*($G$20-$G1652))*$H$1177))+((($D$18+$H$18)/3)*$BG$22)+(((PI()*($C$21/2)^2*(($C$21/2)*$AZ$22))/3)*$H$1177),(($D$18*$H$1177)+((PI()*(($C$21/2)^2)*($G$20-$G1652))*$H$1177))+((($D$18+$H$18)/3)*$BG$22)-(((PI()*($C$21/2)^2*(($C$21/2)*$AZ$22))/3)*$H$1177)))</f>
        <v>17626.79648142463</v>
      </c>
      <c r="I1652" s="73">
        <v>47.3</v>
      </c>
      <c r="J1652" s="101">
        <f t="shared" si="198"/>
        <v>22248.150761853998</v>
      </c>
      <c r="K1652" s="66">
        <v>47.3</v>
      </c>
      <c r="L1652" s="102">
        <f>IF($K1652&gt;$G$20,IF('Silo Levels'!$L$30="Pumping",((PI()*((($C$19+$G$20)-$K1652)*($O$20/($O$19/2)))^2*((($O$20+$G$20)-$K1652))/3)*$L$1177)+(((PI()*((($C$19+$G$20)-$K1652)*($O$20/($O$19/2)))^2*(((($C$19+$G$20)-$K1652)*($O$20/($O$19/2)))*$AZ$23))/3)*$L$1177),(((PI()*((($C$19+$G$20)-$K1652)*($O$20/($O$19/2)))^2*((($O$20+$G$20)-$K1652)/3))*$L$1177)-((PI()*((($C$19+$G$20)-$K1652)*($O$20/($O$19/2)))^2*(((($C$19+$G$20)-$K1652)*($O$20/($O$19/2)))*$AZ$23)/3)*$L$1177))),IF('Silo Levels'!$L$30="Pumping",(($D$18*$L$1177)+((PI()*(($C$21/2)^2)*($G$20-$K1652))*$L$1177))+((($D$18+$H$18)/3)*$BG$23)+(((PI()*($C$21/2)^2*(($C$21/2)*$AZ$23))/3)*$L$1177),(($D$18*$L$1177)+((PI()*(($C$21/2)^2)*($G$20-$K1652))*$L$1177))+((($D$18+$H$18)/3)*$BG$23)-(((PI()*($C$21/2)^2*(($C$21/2)*$AZ$23))/3)*$L$1177)))</f>
        <v>18218.911091911759</v>
      </c>
      <c r="M1652" s="73"/>
      <c r="N1652" s="73"/>
      <c r="O1652" s="73"/>
      <c r="P1652" s="73"/>
      <c r="Q1652" s="73"/>
      <c r="R1652" s="73"/>
      <c r="S1652" s="73"/>
      <c r="T1652" s="73"/>
      <c r="U1652" s="73"/>
      <c r="V1652" s="73"/>
      <c r="W1652" s="73"/>
      <c r="X1652" s="73"/>
      <c r="Y1652" s="73"/>
      <c r="Z1652" s="73"/>
      <c r="AA1652" s="73"/>
      <c r="AB1652" s="73"/>
      <c r="AC1652" s="73"/>
      <c r="AD1652" s="73"/>
      <c r="AE1652" s="73"/>
      <c r="AF1652" s="73"/>
      <c r="AG1652" s="73"/>
      <c r="AH1652" s="73"/>
      <c r="AI1652" s="73"/>
      <c r="AJ1652" s="73"/>
    </row>
    <row r="1653" spans="1:36" x14ac:dyDescent="0.3">
      <c r="A1653">
        <v>47.4</v>
      </c>
      <c r="B1653" s="101">
        <f t="shared" si="196"/>
        <v>20872.986306216309</v>
      </c>
      <c r="C1653" s="66">
        <v>47.4</v>
      </c>
      <c r="D1653" s="102">
        <f>IF($C1653&gt;$G$20,IF('Silo Levels'!$L$28="Pumping",((PI()*((($C$19+$G$20)-$C1653)*($O$20/($O$19/2)))^2*((($O$20+$G$20)-$C1653))/3)*$D$1177)+(((PI()*((($C$19+$G$20)-$C1653)*($O$20/($O$19/2)))^2*(((($C$19+$G$20)-$C1653)*($O$20/($O$19/2)))*$AZ$21))/3)*$D$1177),(((PI()*((($C$19+$G$20)-$C1653)*($O$20/($O$19/2)))^2*((($O$20+$G$20)-$C1653)/3))*$D$1177)-((PI()*((($C$19+$G$20)-$C1653)*($O$20/($O$19/2)))^2*(((($C$19+$G$20)-$C1653)*($O$20/($O$19/2)))*$AZ$21)/3)*$D$1177))),IF('Silo Levels'!$L$28="Pumping",(($D$18*$D$1177)+((PI()*(($C$21/2)^2)*($G$20-$C1653))*$D$1177))+((($D$18+$H$18)/3)*$BG$21)+(((PI()*($C$21/2)^2*(($C$21/2)*$AZ$21))/3)*$D$1177),(($D$18*$D$1177)+((PI()*(($C$21/2)^2)*($G$20-$C1653))*$D$1177))+((($D$18+$H$18)/3)*$BG$21)-(((PI()*($C$21/2)^2*(($C$21/2)*$AZ$21))/3)*$D$1177)))</f>
        <v>17022.823954938172</v>
      </c>
      <c r="E1653" s="73">
        <v>47.4</v>
      </c>
      <c r="F1653" s="101">
        <f t="shared" si="197"/>
        <v>21133.898635044017</v>
      </c>
      <c r="G1653" s="66">
        <v>47.4</v>
      </c>
      <c r="H1653" s="102">
        <f>IF($G1653&gt;$G$20,IF('Silo Levels'!$L$29="Pumping",((PI()*((($C$19+$G$20)-$G1653)*($O$20/($O$19/2)))^2*((($O$20+$G$20)-$G1653))/3)*$H$1177)+(((PI()*((($C$19+$G$20)-$G1653)*($O$20/($O$19/2)))^2*(((($C$19+$G$20)-$G1653)*($O$20/($O$19/2)))*$AZ$22))/3)*$H$1177),(((PI()*((($C$19+$G$20)-$G1653)*($O$20/($O$19/2)))^2*((($O$20+$G$20)-$G1653)/3))*$H$1177)-((PI()*((($C$19+$G$20)-$G1653)*($O$20/($O$19/2)))^2*(((($C$19+$G$20)-$G1653)*($O$20/($O$19/2)))*$AZ$22)/3)*$H$1177))),IF('Silo Levels'!$L$29="Pumping",(($D$18*$H$1177)+((PI()*(($C$21/2)^2)*($G$20-$G1653))*$H$1177))+((($D$18+$H$18)/3)*$BG$22)+(((PI()*($C$21/2)^2*(($C$21/2)*$AZ$22))/3)*$H$1177),(($D$18*$H$1177)+((PI()*(($C$21/2)^2)*($G$20-$G1653))*$H$1177))+((($D$18+$H$18)/3)*$BG$22)-(((PI()*($C$21/2)^2*(($C$21/2)*$AZ$22))/3)*$H$1177)))</f>
        <v>17235.609254374904</v>
      </c>
      <c r="I1653" s="73">
        <v>47.4</v>
      </c>
      <c r="J1653" s="101">
        <f t="shared" si="198"/>
        <v>21843.822878598465</v>
      </c>
      <c r="K1653" s="66">
        <v>47.4</v>
      </c>
      <c r="L1653" s="102">
        <f>IF($K1653&gt;$G$20,IF('Silo Levels'!$L$30="Pumping",((PI()*((($C$19+$G$20)-$K1653)*($O$20/($O$19/2)))^2*((($O$20+$G$20)-$K1653))/3)*$L$1177)+(((PI()*((($C$19+$G$20)-$K1653)*($O$20/($O$19/2)))^2*(((($C$19+$G$20)-$K1653)*($O$20/($O$19/2)))*$AZ$23))/3)*$L$1177),(((PI()*((($C$19+$G$20)-$K1653)*($O$20/($O$19/2)))^2*((($O$20+$G$20)-$K1653)/3))*$L$1177)-((PI()*((($C$19+$G$20)-$K1653)*($O$20/($O$19/2)))^2*(((($C$19+$G$20)-$K1653)*($O$20/($O$19/2)))*$AZ$23)/3)*$L$1177))),IF('Silo Levels'!$L$30="Pumping",(($D$18*$L$1177)+((PI()*(($C$21/2)^2)*($G$20-$K1653))*$L$1177))+((($D$18+$H$18)/3)*$BG$23)+(((PI()*($C$21/2)^2*(($C$21/2)*$AZ$23))/3)*$L$1177),(($D$18*$L$1177)+((PI()*(($C$21/2)^2)*($G$20-$K1653))*$L$1177))+((($D$18+$H$18)/3)*$BG$23)-(((PI()*($C$21/2)^2*(($C$21/2)*$AZ$23))/3)*$L$1177)))</f>
        <v>17814.58320865623</v>
      </c>
      <c r="M1653" s="73"/>
      <c r="N1653" s="73"/>
      <c r="O1653" s="73"/>
      <c r="P1653" s="73"/>
      <c r="Q1653" s="73"/>
      <c r="R1653" s="73"/>
      <c r="S1653" s="73"/>
      <c r="T1653" s="73"/>
      <c r="U1653" s="73"/>
      <c r="V1653" s="73"/>
      <c r="W1653" s="73"/>
      <c r="X1653" s="73"/>
      <c r="Y1653" s="73"/>
      <c r="Z1653" s="73"/>
      <c r="AA1653" s="73"/>
      <c r="AB1653" s="73"/>
      <c r="AC1653" s="73"/>
      <c r="AD1653" s="73"/>
      <c r="AE1653" s="73"/>
      <c r="AF1653" s="73"/>
      <c r="AG1653" s="73"/>
      <c r="AH1653" s="73"/>
      <c r="AI1653" s="73"/>
      <c r="AJ1653" s="73"/>
    </row>
    <row r="1654" spans="1:36" x14ac:dyDescent="0.3">
      <c r="A1654">
        <v>47.5</v>
      </c>
      <c r="B1654" s="101">
        <f t="shared" si="196"/>
        <v>20486.628551105467</v>
      </c>
      <c r="C1654" s="66">
        <v>47.5</v>
      </c>
      <c r="D1654" s="102">
        <f>IF($C1654&gt;$G$20,IF('Silo Levels'!$L$28="Pumping",((PI()*((($C$19+$G$20)-$C1654)*($O$20/($O$19/2)))^2*((($O$20+$G$20)-$C1654))/3)*$D$1177)+(((PI()*((($C$19+$G$20)-$C1654)*($O$20/($O$19/2)))^2*(((($C$19+$G$20)-$C1654)*($O$20/($O$19/2)))*$AZ$21))/3)*$D$1177),(((PI()*((($C$19+$G$20)-$C1654)*($O$20/($O$19/2)))^2*((($O$20+$G$20)-$C1654)/3))*$D$1177)-((PI()*((($C$19+$G$20)-$C1654)*($O$20/($O$19/2)))^2*(((($C$19+$G$20)-$C1654)*($O$20/($O$19/2)))*$AZ$21)/3)*$D$1177))),IF('Silo Levels'!$L$28="Pumping",(($D$18*$D$1177)+((PI()*(($C$21/2)^2)*($G$20-$C1654))*$D$1177))+((($D$18+$H$18)/3)*$BG$21)+(((PI()*($C$21/2)^2*(($C$21/2)*$AZ$21))/3)*$D$1177),(($D$18*$D$1177)+((PI()*(($C$21/2)^2)*($G$20-$C1654))*$D$1177))+((($D$18+$H$18)/3)*$BG$21)-(((PI()*($C$21/2)^2*(($C$21/2)*$AZ$21))/3)*$D$1177)))</f>
        <v>16636.46619982733</v>
      </c>
      <c r="E1654" s="73">
        <v>47.5</v>
      </c>
      <c r="F1654" s="101">
        <f t="shared" si="197"/>
        <v>20742.711407994284</v>
      </c>
      <c r="G1654" s="66">
        <v>47.5</v>
      </c>
      <c r="H1654" s="102">
        <f>IF($G1654&gt;$G$20,IF('Silo Levels'!$L$29="Pumping",((PI()*((($C$19+$G$20)-$G1654)*($O$20/($O$19/2)))^2*((($O$20+$G$20)-$G1654))/3)*$H$1177)+(((PI()*((($C$19+$G$20)-$G1654)*($O$20/($O$19/2)))^2*(((($C$19+$G$20)-$G1654)*($O$20/($O$19/2)))*$AZ$22))/3)*$H$1177),(((PI()*((($C$19+$G$20)-$G1654)*($O$20/($O$19/2)))^2*((($O$20+$G$20)-$G1654)/3))*$H$1177)-((PI()*((($C$19+$G$20)-$G1654)*($O$20/($O$19/2)))^2*(((($C$19+$G$20)-$G1654)*($O$20/($O$19/2)))*$AZ$22)/3)*$H$1177))),IF('Silo Levels'!$L$29="Pumping",(($D$18*$H$1177)+((PI()*(($C$21/2)^2)*($G$20-$G1654))*$H$1177))+((($D$18+$H$18)/3)*$BG$22)+(((PI()*($C$21/2)^2*(($C$21/2)*$AZ$22))/3)*$H$1177),(($D$18*$H$1177)+((PI()*(($C$21/2)^2)*($G$20-$G1654))*$H$1177))+((($D$18+$H$18)/3)*$BG$22)-(((PI()*($C$21/2)^2*(($C$21/2)*$AZ$22))/3)*$H$1177)))</f>
        <v>16844.42202732517</v>
      </c>
      <c r="I1654" s="73">
        <v>47.5</v>
      </c>
      <c r="J1654" s="101">
        <f t="shared" si="198"/>
        <v>21439.494995342931</v>
      </c>
      <c r="K1654" s="66">
        <v>47.5</v>
      </c>
      <c r="L1654" s="102">
        <f>IF($K1654&gt;$G$20,IF('Silo Levels'!$L$30="Pumping",((PI()*((($C$19+$G$20)-$K1654)*($O$20/($O$19/2)))^2*((($O$20+$G$20)-$K1654))/3)*$L$1177)+(((PI()*((($C$19+$G$20)-$K1654)*($O$20/($O$19/2)))^2*(((($C$19+$G$20)-$K1654)*($O$20/($O$19/2)))*$AZ$23))/3)*$L$1177),(((PI()*((($C$19+$G$20)-$K1654)*($O$20/($O$19/2)))^2*((($O$20+$G$20)-$K1654)/3))*$L$1177)-((PI()*((($C$19+$G$20)-$K1654)*($O$20/($O$19/2)))^2*(((($C$19+$G$20)-$K1654)*($O$20/($O$19/2)))*$AZ$23)/3)*$L$1177))),IF('Silo Levels'!$L$30="Pumping",(($D$18*$L$1177)+((PI()*(($C$21/2)^2)*($G$20-$K1654))*$L$1177))+((($D$18+$H$18)/3)*$BG$23)+(((PI()*($C$21/2)^2*(($C$21/2)*$AZ$23))/3)*$L$1177),(($D$18*$L$1177)+((PI()*(($C$21/2)^2)*($G$20-$K1654))*$L$1177))+((($D$18+$H$18)/3)*$BG$23)-(((PI()*($C$21/2)^2*(($C$21/2)*$AZ$23))/3)*$L$1177)))</f>
        <v>17410.255325400693</v>
      </c>
      <c r="M1654" s="73"/>
      <c r="N1654" s="73"/>
      <c r="O1654" s="73"/>
      <c r="P1654" s="73"/>
      <c r="Q1654" s="73"/>
      <c r="R1654" s="73"/>
      <c r="S1654" s="73"/>
      <c r="T1654" s="73"/>
      <c r="U1654" s="73"/>
      <c r="V1654" s="73"/>
      <c r="W1654" s="73"/>
      <c r="X1654" s="73"/>
      <c r="Y1654" s="73"/>
      <c r="Z1654" s="73"/>
      <c r="AA1654" s="73"/>
      <c r="AB1654" s="73"/>
      <c r="AC1654" s="73"/>
      <c r="AD1654" s="73"/>
      <c r="AE1654" s="73"/>
      <c r="AF1654" s="73"/>
      <c r="AG1654" s="73"/>
      <c r="AH1654" s="73"/>
      <c r="AI1654" s="73"/>
      <c r="AJ1654" s="73"/>
    </row>
    <row r="1655" spans="1:36" x14ac:dyDescent="0.3">
      <c r="A1655">
        <v>47.6</v>
      </c>
      <c r="B1655" s="101">
        <f t="shared" si="196"/>
        <v>20100.270795994624</v>
      </c>
      <c r="C1655" s="66">
        <v>47.6</v>
      </c>
      <c r="D1655" s="102">
        <f>IF($C1655&gt;$G$20,IF('Silo Levels'!$L$28="Pumping",((PI()*((($C$19+$G$20)-$C1655)*($O$20/($O$19/2)))^2*((($O$20+$G$20)-$C1655))/3)*$D$1177)+(((PI()*((($C$19+$G$20)-$C1655)*($O$20/($O$19/2)))^2*(((($C$19+$G$20)-$C1655)*($O$20/($O$19/2)))*$AZ$21))/3)*$D$1177),(((PI()*((($C$19+$G$20)-$C1655)*($O$20/($O$19/2)))^2*((($O$20+$G$20)-$C1655)/3))*$D$1177)-((PI()*((($C$19+$G$20)-$C1655)*($O$20/($O$19/2)))^2*(((($C$19+$G$20)-$C1655)*($O$20/($O$19/2)))*$AZ$21)/3)*$D$1177))),IF('Silo Levels'!$L$28="Pumping",(($D$18*$D$1177)+((PI()*(($C$21/2)^2)*($G$20-$C1655))*$D$1177))+((($D$18+$H$18)/3)*$BG$21)+(((PI()*($C$21/2)^2*(($C$21/2)*$AZ$21))/3)*$D$1177),(($D$18*$D$1177)+((PI()*(($C$21/2)^2)*($G$20-$C1655))*$D$1177))+((($D$18+$H$18)/3)*$BG$21)-(((PI()*($C$21/2)^2*(($C$21/2)*$AZ$21))/3)*$D$1177)))</f>
        <v>16250.108444716487</v>
      </c>
      <c r="E1655" s="73">
        <v>47.6</v>
      </c>
      <c r="F1655" s="101">
        <f t="shared" si="197"/>
        <v>20351.524180944558</v>
      </c>
      <c r="G1655" s="66">
        <v>47.6</v>
      </c>
      <c r="H1655" s="102">
        <f>IF($G1655&gt;$G$20,IF('Silo Levels'!$L$29="Pumping",((PI()*((($C$19+$G$20)-$G1655)*($O$20/($O$19/2)))^2*((($O$20+$G$20)-$G1655))/3)*$H$1177)+(((PI()*((($C$19+$G$20)-$G1655)*($O$20/($O$19/2)))^2*(((($C$19+$G$20)-$G1655)*($O$20/($O$19/2)))*$AZ$22))/3)*$H$1177),(((PI()*((($C$19+$G$20)-$G1655)*($O$20/($O$19/2)))^2*((($O$20+$G$20)-$G1655)/3))*$H$1177)-((PI()*((($C$19+$G$20)-$G1655)*($O$20/($O$19/2)))^2*(((($C$19+$G$20)-$G1655)*($O$20/($O$19/2)))*$AZ$22)/3)*$H$1177))),IF('Silo Levels'!$L$29="Pumping",(($D$18*$H$1177)+((PI()*(($C$21/2)^2)*($G$20-$G1655))*$H$1177))+((($D$18+$H$18)/3)*$BG$22)+(((PI()*($C$21/2)^2*(($C$21/2)*$AZ$22))/3)*$H$1177),(($D$18*$H$1177)+((PI()*(($C$21/2)^2)*($G$20-$G1655))*$H$1177))+((($D$18+$H$18)/3)*$BG$22)-(((PI()*($C$21/2)^2*(($C$21/2)*$AZ$22))/3)*$H$1177)))</f>
        <v>16453.234800275444</v>
      </c>
      <c r="I1655" s="73">
        <v>47.6</v>
      </c>
      <c r="J1655" s="101">
        <f t="shared" si="198"/>
        <v>21035.167112087398</v>
      </c>
      <c r="K1655" s="66">
        <v>47.6</v>
      </c>
      <c r="L1655" s="102">
        <f>IF($K1655&gt;$G$20,IF('Silo Levels'!$L$30="Pumping",((PI()*((($C$19+$G$20)-$K1655)*($O$20/($O$19/2)))^2*((($O$20+$G$20)-$K1655))/3)*$L$1177)+(((PI()*((($C$19+$G$20)-$K1655)*($O$20/($O$19/2)))^2*(((($C$19+$G$20)-$K1655)*($O$20/($O$19/2)))*$AZ$23))/3)*$L$1177),(((PI()*((($C$19+$G$20)-$K1655)*($O$20/($O$19/2)))^2*((($O$20+$G$20)-$K1655)/3))*$L$1177)-((PI()*((($C$19+$G$20)-$K1655)*($O$20/($O$19/2)))^2*(((($C$19+$G$20)-$K1655)*($O$20/($O$19/2)))*$AZ$23)/3)*$L$1177))),IF('Silo Levels'!$L$30="Pumping",(($D$18*$L$1177)+((PI()*(($C$21/2)^2)*($G$20-$K1655))*$L$1177))+((($D$18+$H$18)/3)*$BG$23)+(((PI()*($C$21/2)^2*(($C$21/2)*$AZ$23))/3)*$L$1177),(($D$18*$L$1177)+((PI()*(($C$21/2)^2)*($G$20-$K1655))*$L$1177))+((($D$18+$H$18)/3)*$BG$23)-(((PI()*($C$21/2)^2*(($C$21/2)*$AZ$23))/3)*$L$1177)))</f>
        <v>17005.927442145163</v>
      </c>
      <c r="M1655" s="73"/>
      <c r="N1655" s="73"/>
      <c r="O1655" s="73"/>
      <c r="P1655" s="73"/>
      <c r="Q1655" s="73"/>
      <c r="R1655" s="73"/>
      <c r="S1655" s="73"/>
      <c r="T1655" s="73"/>
      <c r="U1655" s="73"/>
      <c r="V1655" s="73"/>
      <c r="W1655" s="73"/>
      <c r="X1655" s="73"/>
      <c r="Y1655" s="73"/>
      <c r="Z1655" s="73"/>
      <c r="AA1655" s="73"/>
      <c r="AB1655" s="73"/>
      <c r="AC1655" s="73"/>
      <c r="AD1655" s="73"/>
      <c r="AE1655" s="73"/>
      <c r="AF1655" s="73"/>
      <c r="AG1655" s="73"/>
      <c r="AH1655" s="73"/>
      <c r="AI1655" s="73"/>
      <c r="AJ1655" s="73"/>
    </row>
    <row r="1656" spans="1:36" x14ac:dyDescent="0.3">
      <c r="A1656">
        <v>47.7</v>
      </c>
      <c r="B1656" s="101">
        <f t="shared" si="196"/>
        <v>19713.913040883781</v>
      </c>
      <c r="C1656" s="66">
        <v>47.7</v>
      </c>
      <c r="D1656" s="102">
        <f>IF($C1656&gt;$G$20,IF('Silo Levels'!$L$28="Pumping",((PI()*((($C$19+$G$20)-$C1656)*($O$20/($O$19/2)))^2*((($O$20+$G$20)-$C1656))/3)*$D$1177)+(((PI()*((($C$19+$G$20)-$C1656)*($O$20/($O$19/2)))^2*(((($C$19+$G$20)-$C1656)*($O$20/($O$19/2)))*$AZ$21))/3)*$D$1177),(((PI()*((($C$19+$G$20)-$C1656)*($O$20/($O$19/2)))^2*((($O$20+$G$20)-$C1656)/3))*$D$1177)-((PI()*((($C$19+$G$20)-$C1656)*($O$20/($O$19/2)))^2*(((($C$19+$G$20)-$C1656)*($O$20/($O$19/2)))*$AZ$21)/3)*$D$1177))),IF('Silo Levels'!$L$28="Pumping",(($D$18*$D$1177)+((PI()*(($C$21/2)^2)*($G$20-$C1656))*$D$1177))+((($D$18+$H$18)/3)*$BG$21)+(((PI()*($C$21/2)^2*(($C$21/2)*$AZ$21))/3)*$D$1177),(($D$18*$D$1177)+((PI()*(($C$21/2)^2)*($G$20-$C1656))*$D$1177))+((($D$18+$H$18)/3)*$BG$21)-(((PI()*($C$21/2)^2*(($C$21/2)*$AZ$21))/3)*$D$1177)))</f>
        <v>15863.750689605644</v>
      </c>
      <c r="E1656" s="73">
        <v>47.7</v>
      </c>
      <c r="F1656" s="101">
        <f t="shared" si="197"/>
        <v>19960.336953894828</v>
      </c>
      <c r="G1656" s="66">
        <v>47.7</v>
      </c>
      <c r="H1656" s="102">
        <f>IF($G1656&gt;$G$20,IF('Silo Levels'!$L$29="Pumping",((PI()*((($C$19+$G$20)-$G1656)*($O$20/($O$19/2)))^2*((($O$20+$G$20)-$G1656))/3)*$H$1177)+(((PI()*((($C$19+$G$20)-$G1656)*($O$20/($O$19/2)))^2*(((($C$19+$G$20)-$G1656)*($O$20/($O$19/2)))*$AZ$22))/3)*$H$1177),(((PI()*((($C$19+$G$20)-$G1656)*($O$20/($O$19/2)))^2*((($O$20+$G$20)-$G1656)/3))*$H$1177)-((PI()*((($C$19+$G$20)-$G1656)*($O$20/($O$19/2)))^2*(((($C$19+$G$20)-$G1656)*($O$20/($O$19/2)))*$AZ$22)/3)*$H$1177))),IF('Silo Levels'!$L$29="Pumping",(($D$18*$H$1177)+((PI()*(($C$21/2)^2)*($G$20-$G1656))*$H$1177))+((($D$18+$H$18)/3)*$BG$22)+(((PI()*($C$21/2)^2*(($C$21/2)*$AZ$22))/3)*$H$1177),(($D$18*$H$1177)+((PI()*(($C$21/2)^2)*($G$20-$G1656))*$H$1177))+((($D$18+$H$18)/3)*$BG$22)-(((PI()*($C$21/2)^2*(($C$21/2)*$AZ$22))/3)*$H$1177)))</f>
        <v>16062.047573225715</v>
      </c>
      <c r="I1656" s="73">
        <v>47.7</v>
      </c>
      <c r="J1656" s="101">
        <f t="shared" si="198"/>
        <v>20630.839228831865</v>
      </c>
      <c r="K1656" s="66">
        <v>47.7</v>
      </c>
      <c r="L1656" s="102">
        <f>IF($K1656&gt;$G$20,IF('Silo Levels'!$L$30="Pumping",((PI()*((($C$19+$G$20)-$K1656)*($O$20/($O$19/2)))^2*((($O$20+$G$20)-$K1656))/3)*$L$1177)+(((PI()*((($C$19+$G$20)-$K1656)*($O$20/($O$19/2)))^2*(((($C$19+$G$20)-$K1656)*($O$20/($O$19/2)))*$AZ$23))/3)*$L$1177),(((PI()*((($C$19+$G$20)-$K1656)*($O$20/($O$19/2)))^2*((($O$20+$G$20)-$K1656)/3))*$L$1177)-((PI()*((($C$19+$G$20)-$K1656)*($O$20/($O$19/2)))^2*(((($C$19+$G$20)-$K1656)*($O$20/($O$19/2)))*$AZ$23)/3)*$L$1177))),IF('Silo Levels'!$L$30="Pumping",(($D$18*$L$1177)+((PI()*(($C$21/2)^2)*($G$20-$K1656))*$L$1177))+((($D$18+$H$18)/3)*$BG$23)+(((PI()*($C$21/2)^2*(($C$21/2)*$AZ$23))/3)*$L$1177),(($D$18*$L$1177)+((PI()*(($C$21/2)^2)*($G$20-$K1656))*$L$1177))+((($D$18+$H$18)/3)*$BG$23)-(((PI()*($C$21/2)^2*(($C$21/2)*$AZ$23))/3)*$L$1177)))</f>
        <v>16601.599558889626</v>
      </c>
      <c r="M1656" s="73"/>
      <c r="N1656" s="73"/>
      <c r="O1656" s="73"/>
      <c r="P1656" s="73"/>
      <c r="Q1656" s="73"/>
      <c r="R1656" s="73"/>
      <c r="S1656" s="73"/>
      <c r="T1656" s="73"/>
      <c r="U1656" s="73"/>
      <c r="V1656" s="73"/>
      <c r="W1656" s="73"/>
      <c r="X1656" s="73"/>
      <c r="Y1656" s="73"/>
      <c r="Z1656" s="73"/>
      <c r="AA1656" s="73"/>
      <c r="AB1656" s="73"/>
      <c r="AC1656" s="73"/>
      <c r="AD1656" s="73"/>
      <c r="AE1656" s="73"/>
      <c r="AF1656" s="73"/>
      <c r="AG1656" s="73"/>
      <c r="AH1656" s="73"/>
      <c r="AI1656" s="73"/>
      <c r="AJ1656" s="73"/>
    </row>
    <row r="1657" spans="1:36" x14ac:dyDescent="0.3">
      <c r="A1657">
        <v>47.8</v>
      </c>
      <c r="B1657" s="101">
        <f t="shared" si="196"/>
        <v>19327.555285772967</v>
      </c>
      <c r="C1657" s="66">
        <v>47.8</v>
      </c>
      <c r="D1657" s="102">
        <f>IF($C1657&gt;$G$20,IF('Silo Levels'!$L$28="Pumping",((PI()*((($C$19+$G$20)-$C1657)*($O$20/($O$19/2)))^2*((($O$20+$G$20)-$C1657))/3)*$D$1177)+(((PI()*((($C$19+$G$20)-$C1657)*($O$20/($O$19/2)))^2*(((($C$19+$G$20)-$C1657)*($O$20/($O$19/2)))*$AZ$21))/3)*$D$1177),(((PI()*((($C$19+$G$20)-$C1657)*($O$20/($O$19/2)))^2*((($O$20+$G$20)-$C1657)/3))*$D$1177)-((PI()*((($C$19+$G$20)-$C1657)*($O$20/($O$19/2)))^2*(((($C$19+$G$20)-$C1657)*($O$20/($O$19/2)))*$AZ$21)/3)*$D$1177))),IF('Silo Levels'!$L$28="Pumping",(($D$18*$D$1177)+((PI()*(($C$21/2)^2)*($G$20-$C1657))*$D$1177))+((($D$18+$H$18)/3)*$BG$21)+(((PI()*($C$21/2)^2*(($C$21/2)*$AZ$21))/3)*$D$1177),(($D$18*$D$1177)+((PI()*(($C$21/2)^2)*($G$20-$C1657))*$D$1177))+((($D$18+$H$18)/3)*$BG$21)-(((PI()*($C$21/2)^2*(($C$21/2)*$AZ$21))/3)*$D$1177)))</f>
        <v>15477.39293449483</v>
      </c>
      <c r="E1657" s="73">
        <v>47.8</v>
      </c>
      <c r="F1657" s="101">
        <f t="shared" si="197"/>
        <v>19569.149726845128</v>
      </c>
      <c r="G1657" s="66">
        <v>47.8</v>
      </c>
      <c r="H1657" s="102">
        <f>IF($G1657&gt;$G$20,IF('Silo Levels'!$L$29="Pumping",((PI()*((($C$19+$G$20)-$G1657)*($O$20/($O$19/2)))^2*((($O$20+$G$20)-$G1657))/3)*$H$1177)+(((PI()*((($C$19+$G$20)-$G1657)*($O$20/($O$19/2)))^2*(((($C$19+$G$20)-$G1657)*($O$20/($O$19/2)))*$AZ$22))/3)*$H$1177),(((PI()*((($C$19+$G$20)-$G1657)*($O$20/($O$19/2)))^2*((($O$20+$G$20)-$G1657)/3))*$H$1177)-((PI()*((($C$19+$G$20)-$G1657)*($O$20/($O$19/2)))^2*(((($C$19+$G$20)-$G1657)*($O$20/($O$19/2)))*$AZ$22)/3)*$H$1177))),IF('Silo Levels'!$L$29="Pumping",(($D$18*$H$1177)+((PI()*(($C$21/2)^2)*($G$20-$G1657))*$H$1177))+((($D$18+$H$18)/3)*$BG$22)+(((PI()*($C$21/2)^2*(($C$21/2)*$AZ$22))/3)*$H$1177),(($D$18*$H$1177)+((PI()*(($C$21/2)^2)*($G$20-$G1657))*$H$1177))+((($D$18+$H$18)/3)*$BG$22)-(((PI()*($C$21/2)^2*(($C$21/2)*$AZ$22))/3)*$H$1177)))</f>
        <v>15670.860346176014</v>
      </c>
      <c r="I1657" s="73">
        <v>47.8</v>
      </c>
      <c r="J1657" s="101">
        <f t="shared" si="198"/>
        <v>20226.51134557636</v>
      </c>
      <c r="K1657" s="66">
        <v>47.8</v>
      </c>
      <c r="L1657" s="102">
        <f>IF($K1657&gt;$G$20,IF('Silo Levels'!$L$30="Pumping",((PI()*((($C$19+$G$20)-$K1657)*($O$20/($O$19/2)))^2*((($O$20+$G$20)-$K1657))/3)*$L$1177)+(((PI()*((($C$19+$G$20)-$K1657)*($O$20/($O$19/2)))^2*(((($C$19+$G$20)-$K1657)*($O$20/($O$19/2)))*$AZ$23))/3)*$L$1177),(((PI()*((($C$19+$G$20)-$K1657)*($O$20/($O$19/2)))^2*((($O$20+$G$20)-$K1657)/3))*$L$1177)-((PI()*((($C$19+$G$20)-$K1657)*($O$20/($O$19/2)))^2*(((($C$19+$G$20)-$K1657)*($O$20/($O$19/2)))*$AZ$23)/3)*$L$1177))),IF('Silo Levels'!$L$30="Pumping",(($D$18*$L$1177)+((PI()*(($C$21/2)^2)*($G$20-$K1657))*$L$1177))+((($D$18+$H$18)/3)*$BG$23)+(((PI()*($C$21/2)^2*(($C$21/2)*$AZ$23))/3)*$L$1177),(($D$18*$L$1177)+((PI()*(($C$21/2)^2)*($G$20-$K1657))*$L$1177))+((($D$18+$H$18)/3)*$BG$23)-(((PI()*($C$21/2)^2*(($C$21/2)*$AZ$23))/3)*$L$1177)))</f>
        <v>16197.271675634123</v>
      </c>
      <c r="M1657" s="73"/>
      <c r="N1657" s="73"/>
      <c r="O1657" s="73"/>
      <c r="P1657" s="73"/>
      <c r="Q1657" s="73"/>
      <c r="R1657" s="73"/>
      <c r="S1657" s="73"/>
      <c r="T1657" s="73"/>
      <c r="U1657" s="73"/>
      <c r="V1657" s="73"/>
      <c r="W1657" s="73"/>
      <c r="X1657" s="73"/>
      <c r="Y1657" s="73"/>
      <c r="Z1657" s="73"/>
      <c r="AA1657" s="73"/>
      <c r="AB1657" s="73"/>
      <c r="AC1657" s="73"/>
      <c r="AD1657" s="73"/>
      <c r="AE1657" s="73"/>
      <c r="AF1657" s="73"/>
      <c r="AG1657" s="73"/>
      <c r="AH1657" s="73"/>
      <c r="AI1657" s="73"/>
      <c r="AJ1657" s="73"/>
    </row>
    <row r="1658" spans="1:36" x14ac:dyDescent="0.3">
      <c r="A1658">
        <v>47.9</v>
      </c>
      <c r="B1658" s="101">
        <f t="shared" si="196"/>
        <v>18941.197530662124</v>
      </c>
      <c r="C1658" s="66">
        <v>47.9</v>
      </c>
      <c r="D1658" s="102">
        <f>IF($C1658&gt;$G$20,IF('Silo Levels'!$L$28="Pumping",((PI()*((($C$19+$G$20)-$C1658)*($O$20/($O$19/2)))^2*((($O$20+$G$20)-$C1658))/3)*$D$1177)+(((PI()*((($C$19+$G$20)-$C1658)*($O$20/($O$19/2)))^2*(((($C$19+$G$20)-$C1658)*($O$20/($O$19/2)))*$AZ$21))/3)*$D$1177),(((PI()*((($C$19+$G$20)-$C1658)*($O$20/($O$19/2)))^2*((($O$20+$G$20)-$C1658)/3))*$D$1177)-((PI()*((($C$19+$G$20)-$C1658)*($O$20/($O$19/2)))^2*(((($C$19+$G$20)-$C1658)*($O$20/($O$19/2)))*$AZ$21)/3)*$D$1177))),IF('Silo Levels'!$L$28="Pumping",(($D$18*$D$1177)+((PI()*(($C$21/2)^2)*($G$20-$C1658))*$D$1177))+((($D$18+$H$18)/3)*$BG$21)+(((PI()*($C$21/2)^2*(($C$21/2)*$AZ$21))/3)*$D$1177),(($D$18*$D$1177)+((PI()*(($C$21/2)^2)*($G$20-$C1658))*$D$1177))+((($D$18+$H$18)/3)*$BG$21)-(((PI()*($C$21/2)^2*(($C$21/2)*$AZ$21))/3)*$D$1177)))</f>
        <v>15091.035179383987</v>
      </c>
      <c r="E1658" s="73">
        <v>47.9</v>
      </c>
      <c r="F1658" s="101">
        <f t="shared" si="197"/>
        <v>19177.962499795402</v>
      </c>
      <c r="G1658" s="66">
        <v>47.9</v>
      </c>
      <c r="H1658" s="102">
        <f>IF($G1658&gt;$G$20,IF('Silo Levels'!$L$29="Pumping",((PI()*((($C$19+$G$20)-$G1658)*($O$20/($O$19/2)))^2*((($O$20+$G$20)-$G1658))/3)*$H$1177)+(((PI()*((($C$19+$G$20)-$G1658)*($O$20/($O$19/2)))^2*(((($C$19+$G$20)-$G1658)*($O$20/($O$19/2)))*$AZ$22))/3)*$H$1177),(((PI()*((($C$19+$G$20)-$G1658)*($O$20/($O$19/2)))^2*((($O$20+$G$20)-$G1658)/3))*$H$1177)-((PI()*((($C$19+$G$20)-$G1658)*($O$20/($O$19/2)))^2*(((($C$19+$G$20)-$G1658)*($O$20/($O$19/2)))*$AZ$22)/3)*$H$1177))),IF('Silo Levels'!$L$29="Pumping",(($D$18*$H$1177)+((PI()*(($C$21/2)^2)*($G$20-$G1658))*$H$1177))+((($D$18+$H$18)/3)*$BG$22)+(((PI()*($C$21/2)^2*(($C$21/2)*$AZ$22))/3)*$H$1177),(($D$18*$H$1177)+((PI()*(($C$21/2)^2)*($G$20-$G1658))*$H$1177))+((($D$18+$H$18)/3)*$BG$22)-(((PI()*($C$21/2)^2*(($C$21/2)*$AZ$22))/3)*$H$1177)))</f>
        <v>15279.673119126288</v>
      </c>
      <c r="I1658" s="73">
        <v>47.9</v>
      </c>
      <c r="J1658" s="101">
        <f t="shared" si="198"/>
        <v>19822.183462320827</v>
      </c>
      <c r="K1658" s="66">
        <v>47.9</v>
      </c>
      <c r="L1658" s="102">
        <f>IF($K1658&gt;$G$20,IF('Silo Levels'!$L$30="Pumping",((PI()*((($C$19+$G$20)-$K1658)*($O$20/($O$19/2)))^2*((($O$20+$G$20)-$K1658))/3)*$L$1177)+(((PI()*((($C$19+$G$20)-$K1658)*($O$20/($O$19/2)))^2*(((($C$19+$G$20)-$K1658)*($O$20/($O$19/2)))*$AZ$23))/3)*$L$1177),(((PI()*((($C$19+$G$20)-$K1658)*($O$20/($O$19/2)))^2*((($O$20+$G$20)-$K1658)/3))*$L$1177)-((PI()*((($C$19+$G$20)-$K1658)*($O$20/($O$19/2)))^2*(((($C$19+$G$20)-$K1658)*($O$20/($O$19/2)))*$AZ$23)/3)*$L$1177))),IF('Silo Levels'!$L$30="Pumping",(($D$18*$L$1177)+((PI()*(($C$21/2)^2)*($G$20-$K1658))*$L$1177))+((($D$18+$H$18)/3)*$BG$23)+(((PI()*($C$21/2)^2*(($C$21/2)*$AZ$23))/3)*$L$1177),(($D$18*$L$1177)+((PI()*(($C$21/2)^2)*($G$20-$K1658))*$L$1177))+((($D$18+$H$18)/3)*$BG$23)-(((PI()*($C$21/2)^2*(($C$21/2)*$AZ$23))/3)*$L$1177)))</f>
        <v>15792.94379237859</v>
      </c>
      <c r="M1658" s="73"/>
      <c r="N1658" s="73"/>
      <c r="O1658" s="73"/>
      <c r="P1658" s="73"/>
      <c r="Q1658" s="73"/>
      <c r="R1658" s="73"/>
      <c r="S1658" s="73"/>
      <c r="T1658" s="73"/>
      <c r="U1658" s="73"/>
      <c r="V1658" s="73"/>
      <c r="W1658" s="73"/>
      <c r="X1658" s="73"/>
      <c r="Y1658" s="73"/>
      <c r="Z1658" s="73"/>
      <c r="AA1658" s="73"/>
      <c r="AB1658" s="73"/>
      <c r="AC1658" s="73"/>
      <c r="AD1658" s="73"/>
      <c r="AE1658" s="73"/>
      <c r="AF1658" s="73"/>
      <c r="AG1658" s="73"/>
      <c r="AH1658" s="73"/>
      <c r="AI1658" s="73"/>
      <c r="AJ1658" s="73"/>
    </row>
    <row r="1659" spans="1:36" x14ac:dyDescent="0.3">
      <c r="A1659">
        <v>48</v>
      </c>
      <c r="B1659" s="101">
        <f t="shared" si="196"/>
        <v>18554.839775551278</v>
      </c>
      <c r="C1659" s="66">
        <v>48</v>
      </c>
      <c r="D1659" s="102">
        <f>IF($C1659&gt;$G$20,IF('Silo Levels'!$L$28="Pumping",((PI()*((($C$19+$G$20)-$C1659)*($O$20/($O$19/2)))^2*((($O$20+$G$20)-$C1659))/3)*$D$1177)+(((PI()*((($C$19+$G$20)-$C1659)*($O$20/($O$19/2)))^2*(((($C$19+$G$20)-$C1659)*($O$20/($O$19/2)))*$AZ$21))/3)*$D$1177),(((PI()*((($C$19+$G$20)-$C1659)*($O$20/($O$19/2)))^2*((($O$20+$G$20)-$C1659)/3))*$D$1177)-((PI()*((($C$19+$G$20)-$C1659)*($O$20/($O$19/2)))^2*(((($C$19+$G$20)-$C1659)*($O$20/($O$19/2)))*$AZ$21)/3)*$D$1177))),IF('Silo Levels'!$L$28="Pumping",(($D$18*$D$1177)+((PI()*(($C$21/2)^2)*($G$20-$C1659))*$D$1177))+((($D$18+$H$18)/3)*$BG$21)+(((PI()*($C$21/2)^2*(($C$21/2)*$AZ$21))/3)*$D$1177),(($D$18*$D$1177)+((PI()*(($C$21/2)^2)*($G$20-$C1659))*$D$1177))+((($D$18+$H$18)/3)*$BG$21)-(((PI()*($C$21/2)^2*(($C$21/2)*$AZ$21))/3)*$D$1177)))</f>
        <v>14704.677424273141</v>
      </c>
      <c r="E1659" s="73">
        <v>48</v>
      </c>
      <c r="F1659" s="101">
        <f t="shared" si="197"/>
        <v>18786.775272745668</v>
      </c>
      <c r="G1659" s="66">
        <v>48</v>
      </c>
      <c r="H1659" s="102">
        <f>IF($G1659&gt;$G$20,IF('Silo Levels'!$L$29="Pumping",((PI()*((($C$19+$G$20)-$G1659)*($O$20/($O$19/2)))^2*((($O$20+$G$20)-$G1659))/3)*$H$1177)+(((PI()*((($C$19+$G$20)-$G1659)*($O$20/($O$19/2)))^2*(((($C$19+$G$20)-$G1659)*($O$20/($O$19/2)))*$AZ$22))/3)*$H$1177),(((PI()*((($C$19+$G$20)-$G1659)*($O$20/($O$19/2)))^2*((($O$20+$G$20)-$G1659)/3))*$H$1177)-((PI()*((($C$19+$G$20)-$G1659)*($O$20/($O$19/2)))^2*(((($C$19+$G$20)-$G1659)*($O$20/($O$19/2)))*$AZ$22)/3)*$H$1177))),IF('Silo Levels'!$L$29="Pumping",(($D$18*$H$1177)+((PI()*(($C$21/2)^2)*($G$20-$G1659))*$H$1177))+((($D$18+$H$18)/3)*$BG$22)+(((PI()*($C$21/2)^2*(($C$21/2)*$AZ$22))/3)*$H$1177),(($D$18*$H$1177)+((PI()*(($C$21/2)^2)*($G$20-$G1659))*$H$1177))+((($D$18+$H$18)/3)*$BG$22)-(((PI()*($C$21/2)^2*(($C$21/2)*$AZ$22))/3)*$H$1177)))</f>
        <v>14888.485892076555</v>
      </c>
      <c r="I1659" s="73">
        <v>48</v>
      </c>
      <c r="J1659" s="101">
        <f t="shared" si="198"/>
        <v>19417.855579065294</v>
      </c>
      <c r="K1659" s="66">
        <v>48</v>
      </c>
      <c r="L1659" s="102">
        <f>IF($K1659&gt;$G$20,IF('Silo Levels'!$L$30="Pumping",((PI()*((($C$19+$G$20)-$K1659)*($O$20/($O$19/2)))^2*((($O$20+$G$20)-$K1659))/3)*$L$1177)+(((PI()*((($C$19+$G$20)-$K1659)*($O$20/($O$19/2)))^2*(((($C$19+$G$20)-$K1659)*($O$20/($O$19/2)))*$AZ$23))/3)*$L$1177),(((PI()*((($C$19+$G$20)-$K1659)*($O$20/($O$19/2)))^2*((($O$20+$G$20)-$K1659)/3))*$L$1177)-((PI()*((($C$19+$G$20)-$K1659)*($O$20/($O$19/2)))^2*(((($C$19+$G$20)-$K1659)*($O$20/($O$19/2)))*$AZ$23)/3)*$L$1177))),IF('Silo Levels'!$L$30="Pumping",(($D$18*$L$1177)+((PI()*(($C$21/2)^2)*($G$20-$K1659))*$L$1177))+((($D$18+$H$18)/3)*$BG$23)+(((PI()*($C$21/2)^2*(($C$21/2)*$AZ$23))/3)*$L$1177),(($D$18*$L$1177)+((PI()*(($C$21/2)^2)*($G$20-$K1659))*$L$1177))+((($D$18+$H$18)/3)*$BG$23)-(((PI()*($C$21/2)^2*(($C$21/2)*$AZ$23))/3)*$L$1177)))</f>
        <v>15388.615909123057</v>
      </c>
      <c r="M1659" s="73"/>
      <c r="N1659" s="73"/>
      <c r="O1659" s="73"/>
      <c r="P1659" s="73"/>
      <c r="Q1659" s="73"/>
      <c r="R1659" s="73"/>
      <c r="S1659" s="73"/>
      <c r="T1659" s="73"/>
      <c r="U1659" s="73"/>
      <c r="V1659" s="73"/>
      <c r="W1659" s="73"/>
      <c r="X1659" s="73"/>
      <c r="Y1659" s="73"/>
      <c r="Z1659" s="73"/>
      <c r="AA1659" s="73"/>
      <c r="AB1659" s="73"/>
      <c r="AC1659" s="73"/>
      <c r="AD1659" s="73"/>
      <c r="AE1659" s="73"/>
      <c r="AF1659" s="73"/>
      <c r="AG1659" s="73"/>
      <c r="AH1659" s="73"/>
      <c r="AI1659" s="73"/>
      <c r="AJ1659" s="73"/>
    </row>
    <row r="1660" spans="1:36" x14ac:dyDescent="0.3">
      <c r="A1660">
        <v>48.1</v>
      </c>
      <c r="B1660" s="101">
        <f t="shared" si="196"/>
        <v>18168.482020440435</v>
      </c>
      <c r="C1660" s="66">
        <v>48.1</v>
      </c>
      <c r="D1660" s="102">
        <f>IF($C1660&gt;$G$20,IF('Silo Levels'!$L$28="Pumping",((PI()*((($C$19+$G$20)-$C1660)*($O$20/($O$19/2)))^2*((($O$20+$G$20)-$C1660))/3)*$D$1177)+(((PI()*((($C$19+$G$20)-$C1660)*($O$20/($O$19/2)))^2*(((($C$19+$G$20)-$C1660)*($O$20/($O$19/2)))*$AZ$21))/3)*$D$1177),(((PI()*((($C$19+$G$20)-$C1660)*($O$20/($O$19/2)))^2*((($O$20+$G$20)-$C1660)/3))*$D$1177)-((PI()*((($C$19+$G$20)-$C1660)*($O$20/($O$19/2)))^2*(((($C$19+$G$20)-$C1660)*($O$20/($O$19/2)))*$AZ$21)/3)*$D$1177))),IF('Silo Levels'!$L$28="Pumping",(($D$18*$D$1177)+((PI()*(($C$21/2)^2)*($G$20-$C1660))*$D$1177))+((($D$18+$H$18)/3)*$BG$21)+(((PI()*($C$21/2)^2*(($C$21/2)*$AZ$21))/3)*$D$1177),(($D$18*$D$1177)+((PI()*(($C$21/2)^2)*($G$20-$C1660))*$D$1177))+((($D$18+$H$18)/3)*$BG$21)-(((PI()*($C$21/2)^2*(($C$21/2)*$AZ$21))/3)*$D$1177)))</f>
        <v>14318.319669162298</v>
      </c>
      <c r="E1660" s="73">
        <v>48.1</v>
      </c>
      <c r="F1660" s="101">
        <f t="shared" si="197"/>
        <v>18395.588045695942</v>
      </c>
      <c r="G1660" s="66">
        <v>48.1</v>
      </c>
      <c r="H1660" s="102">
        <f>IF($G1660&gt;$G$20,IF('Silo Levels'!$L$29="Pumping",((PI()*((($C$19+$G$20)-$G1660)*($O$20/($O$19/2)))^2*((($O$20+$G$20)-$G1660))/3)*$H$1177)+(((PI()*((($C$19+$G$20)-$G1660)*($O$20/($O$19/2)))^2*(((($C$19+$G$20)-$G1660)*($O$20/($O$19/2)))*$AZ$22))/3)*$H$1177),(((PI()*((($C$19+$G$20)-$G1660)*($O$20/($O$19/2)))^2*((($O$20+$G$20)-$G1660)/3))*$H$1177)-((PI()*((($C$19+$G$20)-$G1660)*($O$20/($O$19/2)))^2*(((($C$19+$G$20)-$G1660)*($O$20/($O$19/2)))*$AZ$22)/3)*$H$1177))),IF('Silo Levels'!$L$29="Pumping",(($D$18*$H$1177)+((PI()*(($C$21/2)^2)*($G$20-$G1660))*$H$1177))+((($D$18+$H$18)/3)*$BG$22)+(((PI()*($C$21/2)^2*(($C$21/2)*$AZ$22))/3)*$H$1177),(($D$18*$H$1177)+((PI()*(($C$21/2)^2)*($G$20-$G1660))*$H$1177))+((($D$18+$H$18)/3)*$BG$22)-(((PI()*($C$21/2)^2*(($C$21/2)*$AZ$22))/3)*$H$1177)))</f>
        <v>14497.298665026829</v>
      </c>
      <c r="I1660" s="73">
        <v>48.1</v>
      </c>
      <c r="J1660" s="101">
        <f t="shared" si="198"/>
        <v>19013.52769580976</v>
      </c>
      <c r="K1660" s="66">
        <v>48.1</v>
      </c>
      <c r="L1660" s="102">
        <f>IF($K1660&gt;$G$20,IF('Silo Levels'!$L$30="Pumping",((PI()*((($C$19+$G$20)-$K1660)*($O$20/($O$19/2)))^2*((($O$20+$G$20)-$K1660))/3)*$L$1177)+(((PI()*((($C$19+$G$20)-$K1660)*($O$20/($O$19/2)))^2*(((($C$19+$G$20)-$K1660)*($O$20/($O$19/2)))*$AZ$23))/3)*$L$1177),(((PI()*((($C$19+$G$20)-$K1660)*($O$20/($O$19/2)))^2*((($O$20+$G$20)-$K1660)/3))*$L$1177)-((PI()*((($C$19+$G$20)-$K1660)*($O$20/($O$19/2)))^2*(((($C$19+$G$20)-$K1660)*($O$20/($O$19/2)))*$AZ$23)/3)*$L$1177))),IF('Silo Levels'!$L$30="Pumping",(($D$18*$L$1177)+((PI()*(($C$21/2)^2)*($G$20-$K1660))*$L$1177))+((($D$18+$H$18)/3)*$BG$23)+(((PI()*($C$21/2)^2*(($C$21/2)*$AZ$23))/3)*$L$1177),(($D$18*$L$1177)+((PI()*(($C$21/2)^2)*($G$20-$K1660))*$L$1177))+((($D$18+$H$18)/3)*$BG$23)-(((PI()*($C$21/2)^2*(($C$21/2)*$AZ$23))/3)*$L$1177)))</f>
        <v>14984.288025867523</v>
      </c>
      <c r="M1660" s="73"/>
      <c r="N1660" s="73"/>
      <c r="O1660" s="73"/>
      <c r="P1660" s="73"/>
      <c r="Q1660" s="73"/>
      <c r="R1660" s="73"/>
      <c r="S1660" s="73"/>
      <c r="T1660" s="73"/>
      <c r="U1660" s="73"/>
      <c r="V1660" s="73"/>
      <c r="W1660" s="73"/>
      <c r="X1660" s="73"/>
      <c r="Y1660" s="73"/>
      <c r="Z1660" s="73"/>
      <c r="AA1660" s="73"/>
      <c r="AB1660" s="73"/>
      <c r="AC1660" s="73"/>
      <c r="AD1660" s="73"/>
      <c r="AE1660" s="73"/>
      <c r="AF1660" s="73"/>
      <c r="AG1660" s="73"/>
      <c r="AH1660" s="73"/>
      <c r="AI1660" s="73"/>
      <c r="AJ1660" s="73"/>
    </row>
    <row r="1661" spans="1:36" x14ac:dyDescent="0.3">
      <c r="A1661">
        <v>48.2</v>
      </c>
      <c r="B1661" s="101">
        <f t="shared" si="196"/>
        <v>17782.124265329596</v>
      </c>
      <c r="C1661" s="66">
        <v>48.2</v>
      </c>
      <c r="D1661" s="102">
        <f>IF($C1661&gt;$G$20,IF('Silo Levels'!$L$28="Pumping",((PI()*((($C$19+$G$20)-$C1661)*($O$20/($O$19/2)))^2*((($O$20+$G$20)-$C1661))/3)*$D$1177)+(((PI()*((($C$19+$G$20)-$C1661)*($O$20/($O$19/2)))^2*(((($C$19+$G$20)-$C1661)*($O$20/($O$19/2)))*$AZ$21))/3)*$D$1177),(((PI()*((($C$19+$G$20)-$C1661)*($O$20/($O$19/2)))^2*((($O$20+$G$20)-$C1661)/3))*$D$1177)-((PI()*((($C$19+$G$20)-$C1661)*($O$20/($O$19/2)))^2*(((($C$19+$G$20)-$C1661)*($O$20/($O$19/2)))*$AZ$21)/3)*$D$1177))),IF('Silo Levels'!$L$28="Pumping",(($D$18*$D$1177)+((PI()*(($C$21/2)^2)*($G$20-$C1661))*$D$1177))+((($D$18+$H$18)/3)*$BG$21)+(((PI()*($C$21/2)^2*(($C$21/2)*$AZ$21))/3)*$D$1177),(($D$18*$D$1177)+((PI()*(($C$21/2)^2)*($G$20-$C1661))*$D$1177))+((($D$18+$H$18)/3)*$BG$21)-(((PI()*($C$21/2)^2*(($C$21/2)*$AZ$21))/3)*$D$1177)))</f>
        <v>13931.961914051459</v>
      </c>
      <c r="E1661" s="73">
        <v>48.2</v>
      </c>
      <c r="F1661" s="101">
        <f t="shared" si="197"/>
        <v>18004.400818646216</v>
      </c>
      <c r="G1661" s="66">
        <v>48.2</v>
      </c>
      <c r="H1661" s="102">
        <f>IF($G1661&gt;$G$20,IF('Silo Levels'!$L$29="Pumping",((PI()*((($C$19+$G$20)-$G1661)*($O$20/($O$19/2)))^2*((($O$20+$G$20)-$G1661))/3)*$H$1177)+(((PI()*((($C$19+$G$20)-$G1661)*($O$20/($O$19/2)))^2*(((($C$19+$G$20)-$G1661)*($O$20/($O$19/2)))*$AZ$22))/3)*$H$1177),(((PI()*((($C$19+$G$20)-$G1661)*($O$20/($O$19/2)))^2*((($O$20+$G$20)-$G1661)/3))*$H$1177)-((PI()*((($C$19+$G$20)-$G1661)*($O$20/($O$19/2)))^2*(((($C$19+$G$20)-$G1661)*($O$20/($O$19/2)))*$AZ$22)/3)*$H$1177))),IF('Silo Levels'!$L$29="Pumping",(($D$18*$H$1177)+((PI()*(($C$21/2)^2)*($G$20-$G1661))*$H$1177))+((($D$18+$H$18)/3)*$BG$22)+(((PI()*($C$21/2)^2*(($C$21/2)*$AZ$22))/3)*$H$1177),(($D$18*$H$1177)+((PI()*(($C$21/2)^2)*($G$20-$G1661))*$H$1177))+((($D$18+$H$18)/3)*$BG$22)-(((PI()*($C$21/2)^2*(($C$21/2)*$AZ$22))/3)*$H$1177)))</f>
        <v>14106.111437977102</v>
      </c>
      <c r="I1661" s="73">
        <v>48.2</v>
      </c>
      <c r="J1661" s="101">
        <f t="shared" si="198"/>
        <v>18609.199812554227</v>
      </c>
      <c r="K1661" s="66">
        <v>48.2</v>
      </c>
      <c r="L1661" s="102">
        <f>IF($K1661&gt;$G$20,IF('Silo Levels'!$L$30="Pumping",((PI()*((($C$19+$G$20)-$K1661)*($O$20/($O$19/2)))^2*((($O$20+$G$20)-$K1661))/3)*$L$1177)+(((PI()*((($C$19+$G$20)-$K1661)*($O$20/($O$19/2)))^2*(((($C$19+$G$20)-$K1661)*($O$20/($O$19/2)))*$AZ$23))/3)*$L$1177),(((PI()*((($C$19+$G$20)-$K1661)*($O$20/($O$19/2)))^2*((($O$20+$G$20)-$K1661)/3))*$L$1177)-((PI()*((($C$19+$G$20)-$K1661)*($O$20/($O$19/2)))^2*(((($C$19+$G$20)-$K1661)*($O$20/($O$19/2)))*$AZ$23)/3)*$L$1177))),IF('Silo Levels'!$L$30="Pumping",(($D$18*$L$1177)+((PI()*(($C$21/2)^2)*($G$20-$K1661))*$L$1177))+((($D$18+$H$18)/3)*$BG$23)+(((PI()*($C$21/2)^2*(($C$21/2)*$AZ$23))/3)*$L$1177),(($D$18*$L$1177)+((PI()*(($C$21/2)^2)*($G$20-$K1661))*$L$1177))+((($D$18+$H$18)/3)*$BG$23)-(((PI()*($C$21/2)^2*(($C$21/2)*$AZ$23))/3)*$L$1177)))</f>
        <v>14579.96014261199</v>
      </c>
      <c r="M1661" s="73"/>
      <c r="N1661" s="73"/>
      <c r="O1661" s="73"/>
      <c r="P1661" s="73"/>
      <c r="Q1661" s="73"/>
      <c r="R1661" s="73"/>
      <c r="S1661" s="73"/>
      <c r="T1661" s="73"/>
      <c r="U1661" s="73"/>
      <c r="V1661" s="73"/>
      <c r="W1661" s="73"/>
      <c r="X1661" s="73"/>
      <c r="Y1661" s="73"/>
      <c r="Z1661" s="73"/>
      <c r="AA1661" s="73"/>
      <c r="AB1661" s="73"/>
      <c r="AC1661" s="73"/>
      <c r="AD1661" s="73"/>
      <c r="AE1661" s="73"/>
      <c r="AF1661" s="73"/>
      <c r="AG1661" s="73"/>
      <c r="AH1661" s="73"/>
      <c r="AI1661" s="73"/>
      <c r="AJ1661" s="73"/>
    </row>
    <row r="1662" spans="1:36" x14ac:dyDescent="0.3">
      <c r="A1662">
        <v>48.3</v>
      </c>
      <c r="B1662" s="101">
        <f t="shared" si="196"/>
        <v>17395.766510218778</v>
      </c>
      <c r="C1662" s="66">
        <v>48.3</v>
      </c>
      <c r="D1662" s="102">
        <f>IF($C1662&gt;$G$20,IF('Silo Levels'!$L$28="Pumping",((PI()*((($C$19+$G$20)-$C1662)*($O$20/($O$19/2)))^2*((($O$20+$G$20)-$C1662))/3)*$D$1177)+(((PI()*((($C$19+$G$20)-$C1662)*($O$20/($O$19/2)))^2*(((($C$19+$G$20)-$C1662)*($O$20/($O$19/2)))*$AZ$21))/3)*$D$1177),(((PI()*((($C$19+$G$20)-$C1662)*($O$20/($O$19/2)))^2*((($O$20+$G$20)-$C1662)/3))*$D$1177)-((PI()*((($C$19+$G$20)-$C1662)*($O$20/($O$19/2)))^2*(((($C$19+$G$20)-$C1662)*($O$20/($O$19/2)))*$AZ$21)/3)*$D$1177))),IF('Silo Levels'!$L$28="Pumping",(($D$18*$D$1177)+((PI()*(($C$21/2)^2)*($G$20-$C1662))*$D$1177))+((($D$18+$H$18)/3)*$BG$21)+(((PI()*($C$21/2)^2*(($C$21/2)*$AZ$21))/3)*$D$1177),(($D$18*$D$1177)+((PI()*(($C$21/2)^2)*($G$20-$C1662))*$D$1177))+((($D$18+$H$18)/3)*$BG$21)-(((PI()*($C$21/2)^2*(($C$21/2)*$AZ$21))/3)*$D$1177)))</f>
        <v>13545.604158940641</v>
      </c>
      <c r="E1662" s="73">
        <v>48.3</v>
      </c>
      <c r="F1662" s="101">
        <f t="shared" si="197"/>
        <v>17613.213591596512</v>
      </c>
      <c r="G1662" s="66">
        <v>48.3</v>
      </c>
      <c r="H1662" s="102">
        <f>IF($G1662&gt;$G$20,IF('Silo Levels'!$L$29="Pumping",((PI()*((($C$19+$G$20)-$G1662)*($O$20/($O$19/2)))^2*((($O$20+$G$20)-$G1662))/3)*$H$1177)+(((PI()*((($C$19+$G$20)-$G1662)*($O$20/($O$19/2)))^2*(((($C$19+$G$20)-$G1662)*($O$20/($O$19/2)))*$AZ$22))/3)*$H$1177),(((PI()*((($C$19+$G$20)-$G1662)*($O$20/($O$19/2)))^2*((($O$20+$G$20)-$G1662)/3))*$H$1177)-((PI()*((($C$19+$G$20)-$G1662)*($O$20/($O$19/2)))^2*(((($C$19+$G$20)-$G1662)*($O$20/($O$19/2)))*$AZ$22)/3)*$H$1177))),IF('Silo Levels'!$L$29="Pumping",(($D$18*$H$1177)+((PI()*(($C$21/2)^2)*($G$20-$G1662))*$H$1177))+((($D$18+$H$18)/3)*$BG$22)+(((PI()*($C$21/2)^2*(($C$21/2)*$AZ$22))/3)*$H$1177),(($D$18*$H$1177)+((PI()*(($C$21/2)^2)*($G$20-$G1662))*$H$1177))+((($D$18+$H$18)/3)*$BG$22)-(((PI()*($C$21/2)^2*(($C$21/2)*$AZ$22))/3)*$H$1177)))</f>
        <v>13714.924210927398</v>
      </c>
      <c r="I1662" s="73">
        <v>48.3</v>
      </c>
      <c r="J1662" s="101">
        <f t="shared" si="198"/>
        <v>18204.871929298723</v>
      </c>
      <c r="K1662" s="66">
        <v>48.3</v>
      </c>
      <c r="L1662" s="102">
        <f>IF($K1662&gt;$G$20,IF('Silo Levels'!$L$30="Pumping",((PI()*((($C$19+$G$20)-$K1662)*($O$20/($O$19/2)))^2*((($O$20+$G$20)-$K1662))/3)*$L$1177)+(((PI()*((($C$19+$G$20)-$K1662)*($O$20/($O$19/2)))^2*(((($C$19+$G$20)-$K1662)*($O$20/($O$19/2)))*$AZ$23))/3)*$L$1177),(((PI()*((($C$19+$G$20)-$K1662)*($O$20/($O$19/2)))^2*((($O$20+$G$20)-$K1662)/3))*$L$1177)-((PI()*((($C$19+$G$20)-$K1662)*($O$20/($O$19/2)))^2*(((($C$19+$G$20)-$K1662)*($O$20/($O$19/2)))*$AZ$23)/3)*$L$1177))),IF('Silo Levels'!$L$30="Pumping",(($D$18*$L$1177)+((PI()*(($C$21/2)^2)*($G$20-$K1662))*$L$1177))+((($D$18+$H$18)/3)*$BG$23)+(((PI()*($C$21/2)^2*(($C$21/2)*$AZ$23))/3)*$L$1177),(($D$18*$L$1177)+((PI()*(($C$21/2)^2)*($G$20-$K1662))*$L$1177))+((($D$18+$H$18)/3)*$BG$23)-(((PI()*($C$21/2)^2*(($C$21/2)*$AZ$23))/3)*$L$1177)))</f>
        <v>14175.632259356486</v>
      </c>
      <c r="M1662" s="73"/>
      <c r="N1662" s="73"/>
      <c r="O1662" s="73"/>
      <c r="P1662" s="73"/>
      <c r="Q1662" s="73"/>
      <c r="R1662" s="73"/>
      <c r="S1662" s="73"/>
      <c r="T1662" s="73"/>
      <c r="U1662" s="73"/>
      <c r="V1662" s="73"/>
      <c r="W1662" s="73"/>
      <c r="X1662" s="73"/>
      <c r="Y1662" s="73"/>
      <c r="Z1662" s="73"/>
      <c r="AA1662" s="73"/>
      <c r="AB1662" s="73"/>
      <c r="AC1662" s="73"/>
      <c r="AD1662" s="73"/>
      <c r="AE1662" s="73"/>
      <c r="AF1662" s="73"/>
      <c r="AG1662" s="73"/>
      <c r="AH1662" s="73"/>
      <c r="AI1662" s="73"/>
      <c r="AJ1662" s="73"/>
    </row>
    <row r="1663" spans="1:36" x14ac:dyDescent="0.3">
      <c r="A1663">
        <v>48.4</v>
      </c>
      <c r="B1663" s="101">
        <f t="shared" si="196"/>
        <v>17009.408755107936</v>
      </c>
      <c r="C1663" s="66">
        <v>48.4</v>
      </c>
      <c r="D1663" s="102">
        <f>IF($C1663&gt;$G$20,IF('Silo Levels'!$L$28="Pumping",((PI()*((($C$19+$G$20)-$C1663)*($O$20/($O$19/2)))^2*((($O$20+$G$20)-$C1663))/3)*$D$1177)+(((PI()*((($C$19+$G$20)-$C1663)*($O$20/($O$19/2)))^2*(((($C$19+$G$20)-$C1663)*($O$20/($O$19/2)))*$AZ$21))/3)*$D$1177),(((PI()*((($C$19+$G$20)-$C1663)*($O$20/($O$19/2)))^2*((($O$20+$G$20)-$C1663)/3))*$D$1177)-((PI()*((($C$19+$G$20)-$C1663)*($O$20/($O$19/2)))^2*(((($C$19+$G$20)-$C1663)*($O$20/($O$19/2)))*$AZ$21)/3)*$D$1177))),IF('Silo Levels'!$L$28="Pumping",(($D$18*$D$1177)+((PI()*(($C$21/2)^2)*($G$20-$C1663))*$D$1177))+((($D$18+$H$18)/3)*$BG$21)+(((PI()*($C$21/2)^2*(($C$21/2)*$AZ$21))/3)*$D$1177),(($D$18*$D$1177)+((PI()*(($C$21/2)^2)*($G$20-$C1663))*$D$1177))+((($D$18+$H$18)/3)*$BG$21)-(((PI()*($C$21/2)^2*(($C$21/2)*$AZ$21))/3)*$D$1177)))</f>
        <v>13159.246403829799</v>
      </c>
      <c r="E1663" s="73">
        <v>48.4</v>
      </c>
      <c r="F1663" s="101">
        <f t="shared" si="197"/>
        <v>17222.026364546786</v>
      </c>
      <c r="G1663" s="66">
        <v>48.4</v>
      </c>
      <c r="H1663" s="102">
        <f>IF($G1663&gt;$G$20,IF('Silo Levels'!$L$29="Pumping",((PI()*((($C$19+$G$20)-$G1663)*($O$20/($O$19/2)))^2*((($O$20+$G$20)-$G1663))/3)*$H$1177)+(((PI()*((($C$19+$G$20)-$G1663)*($O$20/($O$19/2)))^2*(((($C$19+$G$20)-$G1663)*($O$20/($O$19/2)))*$AZ$22))/3)*$H$1177),(((PI()*((($C$19+$G$20)-$G1663)*($O$20/($O$19/2)))^2*((($O$20+$G$20)-$G1663)/3))*$H$1177)-((PI()*((($C$19+$G$20)-$G1663)*($O$20/($O$19/2)))^2*(((($C$19+$G$20)-$G1663)*($O$20/($O$19/2)))*$AZ$22)/3)*$H$1177))),IF('Silo Levels'!$L$29="Pumping",(($D$18*$H$1177)+((PI()*(($C$21/2)^2)*($G$20-$G1663))*$H$1177))+((($D$18+$H$18)/3)*$BG$22)+(((PI()*($C$21/2)^2*(($C$21/2)*$AZ$22))/3)*$H$1177),(($D$18*$H$1177)+((PI()*(($C$21/2)^2)*($G$20-$G1663))*$H$1177))+((($D$18+$H$18)/3)*$BG$22)-(((PI()*($C$21/2)^2*(($C$21/2)*$AZ$22))/3)*$H$1177)))</f>
        <v>13323.736983877672</v>
      </c>
      <c r="I1663" s="73">
        <v>48.4</v>
      </c>
      <c r="J1663" s="101">
        <f t="shared" si="198"/>
        <v>17800.544046043189</v>
      </c>
      <c r="K1663" s="66">
        <v>48.4</v>
      </c>
      <c r="L1663" s="102">
        <f>IF($K1663&gt;$G$20,IF('Silo Levels'!$L$30="Pumping",((PI()*((($C$19+$G$20)-$K1663)*($O$20/($O$19/2)))^2*((($O$20+$G$20)-$K1663))/3)*$L$1177)+(((PI()*((($C$19+$G$20)-$K1663)*($O$20/($O$19/2)))^2*(((($C$19+$G$20)-$K1663)*($O$20/($O$19/2)))*$AZ$23))/3)*$L$1177),(((PI()*((($C$19+$G$20)-$K1663)*($O$20/($O$19/2)))^2*((($O$20+$G$20)-$K1663)/3))*$L$1177)-((PI()*((($C$19+$G$20)-$K1663)*($O$20/($O$19/2)))^2*(((($C$19+$G$20)-$K1663)*($O$20/($O$19/2)))*$AZ$23)/3)*$L$1177))),IF('Silo Levels'!$L$30="Pumping",(($D$18*$L$1177)+((PI()*(($C$21/2)^2)*($G$20-$K1663))*$L$1177))+((($D$18+$H$18)/3)*$BG$23)+(((PI()*($C$21/2)^2*(($C$21/2)*$AZ$23))/3)*$L$1177),(($D$18*$L$1177)+((PI()*(($C$21/2)^2)*($G$20-$K1663))*$L$1177))+((($D$18+$H$18)/3)*$BG$23)-(((PI()*($C$21/2)^2*(($C$21/2)*$AZ$23))/3)*$L$1177)))</f>
        <v>13771.304376100952</v>
      </c>
      <c r="M1663" s="73"/>
      <c r="N1663" s="73"/>
      <c r="O1663" s="73"/>
      <c r="P1663" s="73"/>
      <c r="Q1663" s="73"/>
      <c r="R1663" s="73"/>
      <c r="S1663" s="73"/>
      <c r="T1663" s="73"/>
      <c r="U1663" s="73"/>
      <c r="V1663" s="73"/>
      <c r="W1663" s="73"/>
      <c r="X1663" s="73"/>
      <c r="Y1663" s="73"/>
      <c r="Z1663" s="73"/>
      <c r="AA1663" s="73"/>
      <c r="AB1663" s="73"/>
      <c r="AC1663" s="73"/>
      <c r="AD1663" s="73"/>
      <c r="AE1663" s="73"/>
      <c r="AF1663" s="73"/>
      <c r="AG1663" s="73"/>
      <c r="AH1663" s="73"/>
      <c r="AI1663" s="73"/>
      <c r="AJ1663" s="73"/>
    </row>
    <row r="1664" spans="1:36" x14ac:dyDescent="0.3">
      <c r="A1664">
        <v>48.5</v>
      </c>
      <c r="B1664" s="101">
        <f t="shared" si="196"/>
        <v>16623.050999997093</v>
      </c>
      <c r="C1664" s="66">
        <v>48.5</v>
      </c>
      <c r="D1664" s="102">
        <f>IF($C1664&gt;$G$20,IF('Silo Levels'!$L$28="Pumping",((PI()*((($C$19+$G$20)-$C1664)*($O$20/($O$19/2)))^2*((($O$20+$G$20)-$C1664))/3)*$D$1177)+(((PI()*((($C$19+$G$20)-$C1664)*($O$20/($O$19/2)))^2*(((($C$19+$G$20)-$C1664)*($O$20/($O$19/2)))*$AZ$21))/3)*$D$1177),(((PI()*((($C$19+$G$20)-$C1664)*($O$20/($O$19/2)))^2*((($O$20+$G$20)-$C1664)/3))*$D$1177)-((PI()*((($C$19+$G$20)-$C1664)*($O$20/($O$19/2)))^2*(((($C$19+$G$20)-$C1664)*($O$20/($O$19/2)))*$AZ$21)/3)*$D$1177))),IF('Silo Levels'!$L$28="Pumping",(($D$18*$D$1177)+((PI()*(($C$21/2)^2)*($G$20-$C1664))*$D$1177))+((($D$18+$H$18)/3)*$BG$21)+(((PI()*($C$21/2)^2*(($C$21/2)*$AZ$21))/3)*$D$1177),(($D$18*$D$1177)+((PI()*(($C$21/2)^2)*($G$20-$C1664))*$D$1177))+((($D$18+$H$18)/3)*$BG$21)-(((PI()*($C$21/2)^2*(($C$21/2)*$AZ$21))/3)*$D$1177)))</f>
        <v>12772.888648718956</v>
      </c>
      <c r="E1664" s="73">
        <v>48.5</v>
      </c>
      <c r="F1664" s="101">
        <f t="shared" si="197"/>
        <v>16830.839137497056</v>
      </c>
      <c r="G1664" s="66">
        <v>48.5</v>
      </c>
      <c r="H1664" s="102">
        <f>IF($G1664&gt;$G$20,IF('Silo Levels'!$L$29="Pumping",((PI()*((($C$19+$G$20)-$G1664)*($O$20/($O$19/2)))^2*((($O$20+$G$20)-$G1664))/3)*$H$1177)+(((PI()*((($C$19+$G$20)-$G1664)*($O$20/($O$19/2)))^2*(((($C$19+$G$20)-$G1664)*($O$20/($O$19/2)))*$AZ$22))/3)*$H$1177),(((PI()*((($C$19+$G$20)-$G1664)*($O$20/($O$19/2)))^2*((($O$20+$G$20)-$G1664)/3))*$H$1177)-((PI()*((($C$19+$G$20)-$G1664)*($O$20/($O$19/2)))^2*(((($C$19+$G$20)-$G1664)*($O$20/($O$19/2)))*$AZ$22)/3)*$H$1177))),IF('Silo Levels'!$L$29="Pumping",(($D$18*$H$1177)+((PI()*(($C$21/2)^2)*($G$20-$G1664))*$H$1177))+((($D$18+$H$18)/3)*$BG$22)+(((PI()*($C$21/2)^2*(($C$21/2)*$AZ$22))/3)*$H$1177),(($D$18*$H$1177)+((PI()*(($C$21/2)^2)*($G$20-$G1664))*$H$1177))+((($D$18+$H$18)/3)*$BG$22)-(((PI()*($C$21/2)^2*(($C$21/2)*$AZ$22))/3)*$H$1177)))</f>
        <v>12932.549756827942</v>
      </c>
      <c r="I1664" s="73">
        <v>48.5</v>
      </c>
      <c r="J1664" s="101">
        <f t="shared" si="198"/>
        <v>17396.216162787656</v>
      </c>
      <c r="K1664" s="66">
        <v>48.5</v>
      </c>
      <c r="L1664" s="102">
        <f>IF($K1664&gt;$G$20,IF('Silo Levels'!$L$30="Pumping",((PI()*((($C$19+$G$20)-$K1664)*($O$20/($O$19/2)))^2*((($O$20+$G$20)-$K1664))/3)*$L$1177)+(((PI()*((($C$19+$G$20)-$K1664)*($O$20/($O$19/2)))^2*(((($C$19+$G$20)-$K1664)*($O$20/($O$19/2)))*$AZ$23))/3)*$L$1177),(((PI()*((($C$19+$G$20)-$K1664)*($O$20/($O$19/2)))^2*((($O$20+$G$20)-$K1664)/3))*$L$1177)-((PI()*((($C$19+$G$20)-$K1664)*($O$20/($O$19/2)))^2*(((($C$19+$G$20)-$K1664)*($O$20/($O$19/2)))*$AZ$23)/3)*$L$1177))),IF('Silo Levels'!$L$30="Pumping",(($D$18*$L$1177)+((PI()*(($C$21/2)^2)*($G$20-$K1664))*$L$1177))+((($D$18+$H$18)/3)*$BG$23)+(((PI()*($C$21/2)^2*(($C$21/2)*$AZ$23))/3)*$L$1177),(($D$18*$L$1177)+((PI()*(($C$21/2)^2)*($G$20-$K1664))*$L$1177))+((($D$18+$H$18)/3)*$BG$23)-(((PI()*($C$21/2)^2*(($C$21/2)*$AZ$23))/3)*$L$1177)))</f>
        <v>13366.976492845419</v>
      </c>
      <c r="M1664" s="73"/>
      <c r="N1664" s="73"/>
      <c r="O1664" s="73"/>
      <c r="P1664" s="73"/>
      <c r="Q1664" s="73"/>
      <c r="R1664" s="73"/>
      <c r="S1664" s="73"/>
      <c r="T1664" s="73"/>
      <c r="U1664" s="73"/>
      <c r="V1664" s="73"/>
      <c r="W1664" s="73"/>
      <c r="X1664" s="73"/>
      <c r="Y1664" s="73"/>
      <c r="Z1664" s="73"/>
      <c r="AA1664" s="73"/>
      <c r="AB1664" s="73"/>
      <c r="AC1664" s="73"/>
      <c r="AD1664" s="73"/>
      <c r="AE1664" s="73"/>
      <c r="AF1664" s="73"/>
      <c r="AG1664" s="73"/>
      <c r="AH1664" s="73"/>
      <c r="AI1664" s="73"/>
      <c r="AJ1664" s="73"/>
    </row>
    <row r="1665" spans="1:36" x14ac:dyDescent="0.3">
      <c r="A1665">
        <v>48.6</v>
      </c>
      <c r="B1665" s="101">
        <f t="shared" si="196"/>
        <v>16236.69324488625</v>
      </c>
      <c r="C1665" s="66">
        <v>48.6</v>
      </c>
      <c r="D1665" s="102">
        <f>IF($C1665&gt;$G$20,IF('Silo Levels'!$L$28="Pumping",((PI()*((($C$19+$G$20)-$C1665)*($O$20/($O$19/2)))^2*((($O$20+$G$20)-$C1665))/3)*$D$1177)+(((PI()*((($C$19+$G$20)-$C1665)*($O$20/($O$19/2)))^2*(((($C$19+$G$20)-$C1665)*($O$20/($O$19/2)))*$AZ$21))/3)*$D$1177),(((PI()*((($C$19+$G$20)-$C1665)*($O$20/($O$19/2)))^2*((($O$20+$G$20)-$C1665)/3))*$D$1177)-((PI()*((($C$19+$G$20)-$C1665)*($O$20/($O$19/2)))^2*(((($C$19+$G$20)-$C1665)*($O$20/($O$19/2)))*$AZ$21)/3)*$D$1177))),IF('Silo Levels'!$L$28="Pumping",(($D$18*$D$1177)+((PI()*(($C$21/2)^2)*($G$20-$C1665))*$D$1177))+((($D$18+$H$18)/3)*$BG$21)+(((PI()*($C$21/2)^2*(($C$21/2)*$AZ$21))/3)*$D$1177),(($D$18*$D$1177)+((PI()*(($C$21/2)^2)*($G$20-$C1665))*$D$1177))+((($D$18+$H$18)/3)*$BG$21)-(((PI()*($C$21/2)^2*(($C$21/2)*$AZ$21))/3)*$D$1177)))</f>
        <v>12386.530893608113</v>
      </c>
      <c r="E1665" s="73">
        <v>48.6</v>
      </c>
      <c r="F1665" s="101">
        <f t="shared" si="197"/>
        <v>16439.651910447326</v>
      </c>
      <c r="G1665" s="66">
        <v>48.6</v>
      </c>
      <c r="H1665" s="102">
        <f>IF($G1665&gt;$G$20,IF('Silo Levels'!$L$29="Pumping",((PI()*((($C$19+$G$20)-$G1665)*($O$20/($O$19/2)))^2*((($O$20+$G$20)-$G1665))/3)*$H$1177)+(((PI()*((($C$19+$G$20)-$G1665)*($O$20/($O$19/2)))^2*(((($C$19+$G$20)-$G1665)*($O$20/($O$19/2)))*$AZ$22))/3)*$H$1177),(((PI()*((($C$19+$G$20)-$G1665)*($O$20/($O$19/2)))^2*((($O$20+$G$20)-$G1665)/3))*$H$1177)-((PI()*((($C$19+$G$20)-$G1665)*($O$20/($O$19/2)))^2*(((($C$19+$G$20)-$G1665)*($O$20/($O$19/2)))*$AZ$22)/3)*$H$1177))),IF('Silo Levels'!$L$29="Pumping",(($D$18*$H$1177)+((PI()*(($C$21/2)^2)*($G$20-$G1665))*$H$1177))+((($D$18+$H$18)/3)*$BG$22)+(((PI()*($C$21/2)^2*(($C$21/2)*$AZ$22))/3)*$H$1177),(($D$18*$H$1177)+((PI()*(($C$21/2)^2)*($G$20-$G1665))*$H$1177))+((($D$18+$H$18)/3)*$BG$22)-(((PI()*($C$21/2)^2*(($C$21/2)*$AZ$22))/3)*$H$1177)))</f>
        <v>12541.362529778213</v>
      </c>
      <c r="I1665" s="73">
        <v>48.6</v>
      </c>
      <c r="J1665" s="101">
        <f t="shared" si="198"/>
        <v>16991.888279532122</v>
      </c>
      <c r="K1665" s="66">
        <v>48.6</v>
      </c>
      <c r="L1665" s="102">
        <f>IF($K1665&gt;$G$20,IF('Silo Levels'!$L$30="Pumping",((PI()*((($C$19+$G$20)-$K1665)*($O$20/($O$19/2)))^2*((($O$20+$G$20)-$K1665))/3)*$L$1177)+(((PI()*((($C$19+$G$20)-$K1665)*($O$20/($O$19/2)))^2*(((($C$19+$G$20)-$K1665)*($O$20/($O$19/2)))*$AZ$23))/3)*$L$1177),(((PI()*((($C$19+$G$20)-$K1665)*($O$20/($O$19/2)))^2*((($O$20+$G$20)-$K1665)/3))*$L$1177)-((PI()*((($C$19+$G$20)-$K1665)*($O$20/($O$19/2)))^2*(((($C$19+$G$20)-$K1665)*($O$20/($O$19/2)))*$AZ$23)/3)*$L$1177))),IF('Silo Levels'!$L$30="Pumping",(($D$18*$L$1177)+((PI()*(($C$21/2)^2)*($G$20-$K1665))*$L$1177))+((($D$18+$H$18)/3)*$BG$23)+(((PI()*($C$21/2)^2*(($C$21/2)*$AZ$23))/3)*$L$1177),(($D$18*$L$1177)+((PI()*(($C$21/2)^2)*($G$20-$K1665))*$L$1177))+((($D$18+$H$18)/3)*$BG$23)-(((PI()*($C$21/2)^2*(($C$21/2)*$AZ$23))/3)*$L$1177)))</f>
        <v>12962.648609589885</v>
      </c>
      <c r="M1665" s="73"/>
      <c r="N1665" s="73"/>
      <c r="O1665" s="73"/>
      <c r="P1665" s="73"/>
      <c r="Q1665" s="73"/>
      <c r="R1665" s="73"/>
      <c r="S1665" s="73"/>
      <c r="T1665" s="73"/>
      <c r="U1665" s="73"/>
      <c r="V1665" s="73"/>
      <c r="W1665" s="73"/>
      <c r="X1665" s="73"/>
      <c r="Y1665" s="73"/>
      <c r="Z1665" s="73"/>
      <c r="AA1665" s="73"/>
      <c r="AB1665" s="73"/>
      <c r="AC1665" s="73"/>
      <c r="AD1665" s="73"/>
      <c r="AE1665" s="73"/>
      <c r="AF1665" s="73"/>
      <c r="AG1665" s="73"/>
      <c r="AH1665" s="73"/>
      <c r="AI1665" s="73"/>
      <c r="AJ1665" s="73"/>
    </row>
    <row r="1666" spans="1:36" x14ac:dyDescent="0.3">
      <c r="A1666">
        <v>48.7</v>
      </c>
      <c r="B1666" s="101">
        <f t="shared" si="196"/>
        <v>15850.335489775407</v>
      </c>
      <c r="C1666" s="66">
        <v>48.7</v>
      </c>
      <c r="D1666" s="102">
        <f>IF($C1666&gt;$G$20,IF('Silo Levels'!$L$28="Pumping",((PI()*((($C$19+$G$20)-$C1666)*($O$20/($O$19/2)))^2*((($O$20+$G$20)-$C1666))/3)*$D$1177)+(((PI()*((($C$19+$G$20)-$C1666)*($O$20/($O$19/2)))^2*(((($C$19+$G$20)-$C1666)*($O$20/($O$19/2)))*$AZ$21))/3)*$D$1177),(((PI()*((($C$19+$G$20)-$C1666)*($O$20/($O$19/2)))^2*((($O$20+$G$20)-$C1666)/3))*$D$1177)-((PI()*((($C$19+$G$20)-$C1666)*($O$20/($O$19/2)))^2*(((($C$19+$G$20)-$C1666)*($O$20/($O$19/2)))*$AZ$21)/3)*$D$1177))),IF('Silo Levels'!$L$28="Pumping",(($D$18*$D$1177)+((PI()*(($C$21/2)^2)*($G$20-$C1666))*$D$1177))+((($D$18+$H$18)/3)*$BG$21)+(((PI()*($C$21/2)^2*(($C$21/2)*$AZ$21))/3)*$D$1177),(($D$18*$D$1177)+((PI()*(($C$21/2)^2)*($G$20-$C1666))*$D$1177))+((($D$18+$H$18)/3)*$BG$21)-(((PI()*($C$21/2)^2*(($C$21/2)*$AZ$21))/3)*$D$1177)))</f>
        <v>12000.17313849727</v>
      </c>
      <c r="E1666" s="73">
        <v>48.7</v>
      </c>
      <c r="F1666" s="101">
        <f t="shared" si="197"/>
        <v>16048.464683397598</v>
      </c>
      <c r="G1666" s="66">
        <v>48.7</v>
      </c>
      <c r="H1666" s="102">
        <f>IF($G1666&gt;$G$20,IF('Silo Levels'!$L$29="Pumping",((PI()*((($C$19+$G$20)-$G1666)*($O$20/($O$19/2)))^2*((($O$20+$G$20)-$G1666))/3)*$H$1177)+(((PI()*((($C$19+$G$20)-$G1666)*($O$20/($O$19/2)))^2*(((($C$19+$G$20)-$G1666)*($O$20/($O$19/2)))*$AZ$22))/3)*$H$1177),(((PI()*((($C$19+$G$20)-$G1666)*($O$20/($O$19/2)))^2*((($O$20+$G$20)-$G1666)/3))*$H$1177)-((PI()*((($C$19+$G$20)-$G1666)*($O$20/($O$19/2)))^2*(((($C$19+$G$20)-$G1666)*($O$20/($O$19/2)))*$AZ$22)/3)*$H$1177))),IF('Silo Levels'!$L$29="Pumping",(($D$18*$H$1177)+((PI()*(($C$21/2)^2)*($G$20-$G1666))*$H$1177))+((($D$18+$H$18)/3)*$BG$22)+(((PI()*($C$21/2)^2*(($C$21/2)*$AZ$22))/3)*$H$1177),(($D$18*$H$1177)+((PI()*(($C$21/2)^2)*($G$20-$G1666))*$H$1177))+((($D$18+$H$18)/3)*$BG$22)-(((PI()*($C$21/2)^2*(($C$21/2)*$AZ$22))/3)*$H$1177)))</f>
        <v>12150.175302728485</v>
      </c>
      <c r="I1666" s="73">
        <v>48.7</v>
      </c>
      <c r="J1666" s="101">
        <f t="shared" si="198"/>
        <v>16587.560396276589</v>
      </c>
      <c r="K1666" s="66">
        <v>48.7</v>
      </c>
      <c r="L1666" s="102">
        <f>IF($K1666&gt;$G$20,IF('Silo Levels'!$L$30="Pumping",((PI()*((($C$19+$G$20)-$K1666)*($O$20/($O$19/2)))^2*((($O$20+$G$20)-$K1666))/3)*$L$1177)+(((PI()*((($C$19+$G$20)-$K1666)*($O$20/($O$19/2)))^2*(((($C$19+$G$20)-$K1666)*($O$20/($O$19/2)))*$AZ$23))/3)*$L$1177),(((PI()*((($C$19+$G$20)-$K1666)*($O$20/($O$19/2)))^2*((($O$20+$G$20)-$K1666)/3))*$L$1177)-((PI()*((($C$19+$G$20)-$K1666)*($O$20/($O$19/2)))^2*(((($C$19+$G$20)-$K1666)*($O$20/($O$19/2)))*$AZ$23)/3)*$L$1177))),IF('Silo Levels'!$L$30="Pumping",(($D$18*$L$1177)+((PI()*(($C$21/2)^2)*($G$20-$K1666))*$L$1177))+((($D$18+$H$18)/3)*$BG$23)+(((PI()*($C$21/2)^2*(($C$21/2)*$AZ$23))/3)*$L$1177),(($D$18*$L$1177)+((PI()*(($C$21/2)^2)*($G$20-$K1666))*$L$1177))+((($D$18+$H$18)/3)*$BG$23)-(((PI()*($C$21/2)^2*(($C$21/2)*$AZ$23))/3)*$L$1177)))</f>
        <v>12558.320726334352</v>
      </c>
      <c r="M1666" s="73"/>
      <c r="N1666" s="73"/>
      <c r="O1666" s="73"/>
      <c r="P1666" s="73"/>
      <c r="Q1666" s="73"/>
      <c r="R1666" s="73"/>
      <c r="S1666" s="73"/>
      <c r="T1666" s="73"/>
      <c r="U1666" s="73"/>
      <c r="V1666" s="73"/>
      <c r="W1666" s="73"/>
      <c r="X1666" s="73"/>
      <c r="Y1666" s="73"/>
      <c r="Z1666" s="73"/>
      <c r="AA1666" s="73"/>
      <c r="AB1666" s="73"/>
      <c r="AC1666" s="73"/>
      <c r="AD1666" s="73"/>
      <c r="AE1666" s="73"/>
      <c r="AF1666" s="73"/>
      <c r="AG1666" s="73"/>
      <c r="AH1666" s="73"/>
      <c r="AI1666" s="73"/>
      <c r="AJ1666" s="73"/>
    </row>
    <row r="1667" spans="1:36" x14ac:dyDescent="0.3">
      <c r="A1667">
        <v>48.8</v>
      </c>
      <c r="B1667" s="101">
        <f t="shared" si="196"/>
        <v>15463.977734664591</v>
      </c>
      <c r="C1667" s="66">
        <v>48.8</v>
      </c>
      <c r="D1667" s="102">
        <f>IF($C1667&gt;$G$20,IF('Silo Levels'!$L$28="Pumping",((PI()*((($C$19+$G$20)-$C1667)*($O$20/($O$19/2)))^2*((($O$20+$G$20)-$C1667))/3)*$D$1177)+(((PI()*((($C$19+$G$20)-$C1667)*($O$20/($O$19/2)))^2*(((($C$19+$G$20)-$C1667)*($O$20/($O$19/2)))*$AZ$21))/3)*$D$1177),(((PI()*((($C$19+$G$20)-$C1667)*($O$20/($O$19/2)))^2*((($O$20+$G$20)-$C1667)/3))*$D$1177)-((PI()*((($C$19+$G$20)-$C1667)*($O$20/($O$19/2)))^2*(((($C$19+$G$20)-$C1667)*($O$20/($O$19/2)))*$AZ$21)/3)*$D$1177))),IF('Silo Levels'!$L$28="Pumping",(($D$18*$D$1177)+((PI()*(($C$21/2)^2)*($G$20-$C1667))*$D$1177))+((($D$18+$H$18)/3)*$BG$21)+(((PI()*($C$21/2)^2*(($C$21/2)*$AZ$21))/3)*$D$1177),(($D$18*$D$1177)+((PI()*(($C$21/2)^2)*($G$20-$C1667))*$D$1177))+((($D$18+$H$18)/3)*$BG$21)-(((PI()*($C$21/2)^2*(($C$21/2)*$AZ$21))/3)*$D$1177)))</f>
        <v>11613.815383386454</v>
      </c>
      <c r="E1667" s="73">
        <v>48.8</v>
      </c>
      <c r="F1667" s="101">
        <f t="shared" si="197"/>
        <v>15657.2774563479</v>
      </c>
      <c r="G1667" s="66">
        <v>48.8</v>
      </c>
      <c r="H1667" s="102">
        <f>IF($G1667&gt;$G$20,IF('Silo Levels'!$L$29="Pumping",((PI()*((($C$19+$G$20)-$G1667)*($O$20/($O$19/2)))^2*((($O$20+$G$20)-$G1667))/3)*$H$1177)+(((PI()*((($C$19+$G$20)-$G1667)*($O$20/($O$19/2)))^2*(((($C$19+$G$20)-$G1667)*($O$20/($O$19/2)))*$AZ$22))/3)*$H$1177),(((PI()*((($C$19+$G$20)-$G1667)*($O$20/($O$19/2)))^2*((($O$20+$G$20)-$G1667)/3))*$H$1177)-((PI()*((($C$19+$G$20)-$G1667)*($O$20/($O$19/2)))^2*(((($C$19+$G$20)-$G1667)*($O$20/($O$19/2)))*$AZ$22)/3)*$H$1177))),IF('Silo Levels'!$L$29="Pumping",(($D$18*$H$1177)+((PI()*(($C$21/2)^2)*($G$20-$G1667))*$H$1177))+((($D$18+$H$18)/3)*$BG$22)+(((PI()*($C$21/2)^2*(($C$21/2)*$AZ$22))/3)*$H$1177),(($D$18*$H$1177)+((PI()*(($C$21/2)^2)*($G$20-$G1667))*$H$1177))+((($D$18+$H$18)/3)*$BG$22)-(((PI()*($C$21/2)^2*(($C$21/2)*$AZ$22))/3)*$H$1177)))</f>
        <v>11758.988075678786</v>
      </c>
      <c r="I1667" s="73">
        <v>48.8</v>
      </c>
      <c r="J1667" s="101">
        <f t="shared" si="198"/>
        <v>16183.232513021085</v>
      </c>
      <c r="K1667" s="66">
        <v>48.8</v>
      </c>
      <c r="L1667" s="102">
        <f>IF($K1667&gt;$G$20,IF('Silo Levels'!$L$30="Pumping",((PI()*((($C$19+$G$20)-$K1667)*($O$20/($O$19/2)))^2*((($O$20+$G$20)-$K1667))/3)*$L$1177)+(((PI()*((($C$19+$G$20)-$K1667)*($O$20/($O$19/2)))^2*(((($C$19+$G$20)-$K1667)*($O$20/($O$19/2)))*$AZ$23))/3)*$L$1177),(((PI()*((($C$19+$G$20)-$K1667)*($O$20/($O$19/2)))^2*((($O$20+$G$20)-$K1667)/3))*$L$1177)-((PI()*((($C$19+$G$20)-$K1667)*($O$20/($O$19/2)))^2*(((($C$19+$G$20)-$K1667)*($O$20/($O$19/2)))*$AZ$23)/3)*$L$1177))),IF('Silo Levels'!$L$30="Pumping",(($D$18*$L$1177)+((PI()*(($C$21/2)^2)*($G$20-$K1667))*$L$1177))+((($D$18+$H$18)/3)*$BG$23)+(((PI()*($C$21/2)^2*(($C$21/2)*$AZ$23))/3)*$L$1177),(($D$18*$L$1177)+((PI()*(($C$21/2)^2)*($G$20-$K1667))*$L$1177))+((($D$18+$H$18)/3)*$BG$23)-(((PI()*($C$21/2)^2*(($C$21/2)*$AZ$23))/3)*$L$1177)))</f>
        <v>12153.992843078848</v>
      </c>
      <c r="M1667" s="73"/>
      <c r="N1667" s="73"/>
      <c r="O1667" s="73"/>
      <c r="P1667" s="73"/>
      <c r="Q1667" s="73"/>
      <c r="R1667" s="73"/>
      <c r="S1667" s="73"/>
      <c r="T1667" s="73"/>
      <c r="U1667" s="73"/>
      <c r="V1667" s="73"/>
      <c r="W1667" s="73"/>
      <c r="X1667" s="73"/>
      <c r="Y1667" s="73"/>
      <c r="Z1667" s="73"/>
      <c r="AA1667" s="73"/>
      <c r="AB1667" s="73"/>
      <c r="AC1667" s="73"/>
      <c r="AD1667" s="73"/>
      <c r="AE1667" s="73"/>
      <c r="AF1667" s="73"/>
      <c r="AG1667" s="73"/>
      <c r="AH1667" s="73"/>
      <c r="AI1667" s="73"/>
      <c r="AJ1667" s="73"/>
    </row>
    <row r="1668" spans="1:36" x14ac:dyDescent="0.3">
      <c r="A1668">
        <v>48.9</v>
      </c>
      <c r="B1668" s="101">
        <f t="shared" si="196"/>
        <v>15077.619979553747</v>
      </c>
      <c r="C1668" s="66">
        <v>48.9</v>
      </c>
      <c r="D1668" s="102">
        <f>IF($C1668&gt;$G$20,IF('Silo Levels'!$L$28="Pumping",((PI()*((($C$19+$G$20)-$C1668)*($O$20/($O$19/2)))^2*((($O$20+$G$20)-$C1668))/3)*$D$1177)+(((PI()*((($C$19+$G$20)-$C1668)*($O$20/($O$19/2)))^2*(((($C$19+$G$20)-$C1668)*($O$20/($O$19/2)))*$AZ$21))/3)*$D$1177),(((PI()*((($C$19+$G$20)-$C1668)*($O$20/($O$19/2)))^2*((($O$20+$G$20)-$C1668)/3))*$D$1177)-((PI()*((($C$19+$G$20)-$C1668)*($O$20/($O$19/2)))^2*(((($C$19+$G$20)-$C1668)*($O$20/($O$19/2)))*$AZ$21)/3)*$D$1177))),IF('Silo Levels'!$L$28="Pumping",(($D$18*$D$1177)+((PI()*(($C$21/2)^2)*($G$20-$C1668))*$D$1177))+((($D$18+$H$18)/3)*$BG$21)+(((PI()*($C$21/2)^2*(($C$21/2)*$AZ$21))/3)*$D$1177),(($D$18*$D$1177)+((PI()*(($C$21/2)^2)*($G$20-$C1668))*$D$1177))+((($D$18+$H$18)/3)*$BG$21)-(((PI()*($C$21/2)^2*(($C$21/2)*$AZ$21))/3)*$D$1177)))</f>
        <v>11227.45762827561</v>
      </c>
      <c r="E1668" s="73">
        <v>48.9</v>
      </c>
      <c r="F1668" s="101">
        <f t="shared" si="197"/>
        <v>15266.09022929817</v>
      </c>
      <c r="G1668" s="66">
        <v>48.9</v>
      </c>
      <c r="H1668" s="102">
        <f>IF($G1668&gt;$G$20,IF('Silo Levels'!$L$29="Pumping",((PI()*((($C$19+$G$20)-$G1668)*($O$20/($O$19/2)))^2*((($O$20+$G$20)-$G1668))/3)*$H$1177)+(((PI()*((($C$19+$G$20)-$G1668)*($O$20/($O$19/2)))^2*(((($C$19+$G$20)-$G1668)*($O$20/($O$19/2)))*$AZ$22))/3)*$H$1177),(((PI()*((($C$19+$G$20)-$G1668)*($O$20/($O$19/2)))^2*((($O$20+$G$20)-$G1668)/3))*$H$1177)-((PI()*((($C$19+$G$20)-$G1668)*($O$20/($O$19/2)))^2*(((($C$19+$G$20)-$G1668)*($O$20/($O$19/2)))*$AZ$22)/3)*$H$1177))),IF('Silo Levels'!$L$29="Pumping",(($D$18*$H$1177)+((PI()*(($C$21/2)^2)*($G$20-$G1668))*$H$1177))+((($D$18+$H$18)/3)*$BG$22)+(((PI()*($C$21/2)^2*(($C$21/2)*$AZ$22))/3)*$H$1177),(($D$18*$H$1177)+((PI()*(($C$21/2)^2)*($G$20-$G1668))*$H$1177))+((($D$18+$H$18)/3)*$BG$22)-(((PI()*($C$21/2)^2*(($C$21/2)*$AZ$22))/3)*$H$1177)))</f>
        <v>11367.800848629056</v>
      </c>
      <c r="I1668" s="73">
        <v>48.9</v>
      </c>
      <c r="J1668" s="101">
        <f t="shared" si="198"/>
        <v>15778.904629765551</v>
      </c>
      <c r="K1668" s="66">
        <v>48.9</v>
      </c>
      <c r="L1668" s="102">
        <f>IF($K1668&gt;$G$20,IF('Silo Levels'!$L$30="Pumping",((PI()*((($C$19+$G$20)-$K1668)*($O$20/($O$19/2)))^2*((($O$20+$G$20)-$K1668))/3)*$L$1177)+(((PI()*((($C$19+$G$20)-$K1668)*($O$20/($O$19/2)))^2*(((($C$19+$G$20)-$K1668)*($O$20/($O$19/2)))*$AZ$23))/3)*$L$1177),(((PI()*((($C$19+$G$20)-$K1668)*($O$20/($O$19/2)))^2*((($O$20+$G$20)-$K1668)/3))*$L$1177)-((PI()*((($C$19+$G$20)-$K1668)*($O$20/($O$19/2)))^2*(((($C$19+$G$20)-$K1668)*($O$20/($O$19/2)))*$AZ$23)/3)*$L$1177))),IF('Silo Levels'!$L$30="Pumping",(($D$18*$L$1177)+((PI()*(($C$21/2)^2)*($G$20-$K1668))*$L$1177))+((($D$18+$H$18)/3)*$BG$23)+(((PI()*($C$21/2)^2*(($C$21/2)*$AZ$23))/3)*$L$1177),(($D$18*$L$1177)+((PI()*(($C$21/2)^2)*($G$20-$K1668))*$L$1177))+((($D$18+$H$18)/3)*$BG$23)-(((PI()*($C$21/2)^2*(($C$21/2)*$AZ$23))/3)*$L$1177)))</f>
        <v>11749.664959823314</v>
      </c>
      <c r="M1668" s="73"/>
      <c r="N1668" s="73"/>
      <c r="O1668" s="73"/>
      <c r="P1668" s="73"/>
      <c r="Q1668" s="73"/>
      <c r="R1668" s="73"/>
      <c r="S1668" s="73"/>
      <c r="T1668" s="73"/>
      <c r="U1668" s="73"/>
      <c r="V1668" s="73"/>
      <c r="W1668" s="73"/>
      <c r="X1668" s="73"/>
      <c r="Y1668" s="73"/>
      <c r="Z1668" s="73"/>
      <c r="AA1668" s="73"/>
      <c r="AB1668" s="73"/>
      <c r="AC1668" s="73"/>
      <c r="AD1668" s="73"/>
      <c r="AE1668" s="73"/>
      <c r="AF1668" s="73"/>
      <c r="AG1668" s="73"/>
      <c r="AH1668" s="73"/>
      <c r="AI1668" s="73"/>
      <c r="AJ1668" s="73"/>
    </row>
    <row r="1669" spans="1:36" x14ac:dyDescent="0.3">
      <c r="A1669">
        <v>49</v>
      </c>
      <c r="B1669" s="101">
        <f t="shared" si="196"/>
        <v>14691.262224442906</v>
      </c>
      <c r="C1669" s="66">
        <v>49</v>
      </c>
      <c r="D1669" s="102">
        <f>IF($C1669&gt;$G$20,IF('Silo Levels'!$L$28="Pumping",((PI()*((($C$19+$G$20)-$C1669)*($O$20/($O$19/2)))^2*((($O$20+$G$20)-$C1669))/3)*$D$1177)+(((PI()*((($C$19+$G$20)-$C1669)*($O$20/($O$19/2)))^2*(((($C$19+$G$20)-$C1669)*($O$20/($O$19/2)))*$AZ$21))/3)*$D$1177),(((PI()*((($C$19+$G$20)-$C1669)*($O$20/($O$19/2)))^2*((($O$20+$G$20)-$C1669)/3))*$D$1177)-((PI()*((($C$19+$G$20)-$C1669)*($O$20/($O$19/2)))^2*(((($C$19+$G$20)-$C1669)*($O$20/($O$19/2)))*$AZ$21)/3)*$D$1177))),IF('Silo Levels'!$L$28="Pumping",(($D$18*$D$1177)+((PI()*(($C$21/2)^2)*($G$20-$C1669))*$D$1177))+((($D$18+$H$18)/3)*$BG$21)+(((PI()*($C$21/2)^2*(($C$21/2)*$AZ$21))/3)*$D$1177),(($D$18*$D$1177)+((PI()*(($C$21/2)^2)*($G$20-$C1669))*$D$1177))+((($D$18+$H$18)/3)*$BG$21)-(((PI()*($C$21/2)^2*(($C$21/2)*$AZ$21))/3)*$D$1177)))</f>
        <v>10841.099873164769</v>
      </c>
      <c r="E1669" s="73">
        <v>49</v>
      </c>
      <c r="F1669" s="101">
        <f t="shared" si="197"/>
        <v>14874.903002248442</v>
      </c>
      <c r="G1669" s="66">
        <v>49</v>
      </c>
      <c r="H1669" s="102">
        <f>IF($G1669&gt;$G$20,IF('Silo Levels'!$L$29="Pumping",((PI()*((($C$19+$G$20)-$G1669)*($O$20/($O$19/2)))^2*((($O$20+$G$20)-$G1669))/3)*$H$1177)+(((PI()*((($C$19+$G$20)-$G1669)*($O$20/($O$19/2)))^2*(((($C$19+$G$20)-$G1669)*($O$20/($O$19/2)))*$AZ$22))/3)*$H$1177),(((PI()*((($C$19+$G$20)-$G1669)*($O$20/($O$19/2)))^2*((($O$20+$G$20)-$G1669)/3))*$H$1177)-((PI()*((($C$19+$G$20)-$G1669)*($O$20/($O$19/2)))^2*(((($C$19+$G$20)-$G1669)*($O$20/($O$19/2)))*$AZ$22)/3)*$H$1177))),IF('Silo Levels'!$L$29="Pumping",(($D$18*$H$1177)+((PI()*(($C$21/2)^2)*($G$20-$G1669))*$H$1177))+((($D$18+$H$18)/3)*$BG$22)+(((PI()*($C$21/2)^2*(($C$21/2)*$AZ$22))/3)*$H$1177),(($D$18*$H$1177)+((PI()*(($C$21/2)^2)*($G$20-$G1669))*$H$1177))+((($D$18+$H$18)/3)*$BG$22)-(((PI()*($C$21/2)^2*(($C$21/2)*$AZ$22))/3)*$H$1177)))</f>
        <v>10976.613621579329</v>
      </c>
      <c r="I1669" s="73">
        <v>49</v>
      </c>
      <c r="J1669" s="101">
        <f t="shared" si="198"/>
        <v>15374.576746510018</v>
      </c>
      <c r="K1669" s="66">
        <v>49</v>
      </c>
      <c r="L1669" s="102">
        <f>IF($K1669&gt;$G$20,IF('Silo Levels'!$L$30="Pumping",((PI()*((($C$19+$G$20)-$K1669)*($O$20/($O$19/2)))^2*((($O$20+$G$20)-$K1669))/3)*$L$1177)+(((PI()*((($C$19+$G$20)-$K1669)*($O$20/($O$19/2)))^2*(((($C$19+$G$20)-$K1669)*($O$20/($O$19/2)))*$AZ$23))/3)*$L$1177),(((PI()*((($C$19+$G$20)-$K1669)*($O$20/($O$19/2)))^2*((($O$20+$G$20)-$K1669)/3))*$L$1177)-((PI()*((($C$19+$G$20)-$K1669)*($O$20/($O$19/2)))^2*(((($C$19+$G$20)-$K1669)*($O$20/($O$19/2)))*$AZ$23)/3)*$L$1177))),IF('Silo Levels'!$L$30="Pumping",(($D$18*$L$1177)+((PI()*(($C$21/2)^2)*($G$20-$K1669))*$L$1177))+((($D$18+$H$18)/3)*$BG$23)+(((PI()*($C$21/2)^2*(($C$21/2)*$AZ$23))/3)*$L$1177),(($D$18*$L$1177)+((PI()*(($C$21/2)^2)*($G$20-$K1669))*$L$1177))+((($D$18+$H$18)/3)*$BG$23)-(((PI()*($C$21/2)^2*(($C$21/2)*$AZ$23))/3)*$L$1177)))</f>
        <v>11345.337076567781</v>
      </c>
      <c r="M1669" s="73"/>
      <c r="N1669" s="73"/>
      <c r="O1669" s="73"/>
      <c r="P1669" s="73"/>
      <c r="Q1669" s="73"/>
      <c r="R1669" s="73"/>
      <c r="S1669" s="73"/>
      <c r="T1669" s="73"/>
      <c r="U1669" s="73"/>
      <c r="V1669" s="73"/>
      <c r="W1669" s="73"/>
      <c r="X1669" s="73"/>
      <c r="Y1669" s="73"/>
      <c r="Z1669" s="73"/>
      <c r="AA1669" s="73"/>
      <c r="AB1669" s="73"/>
      <c r="AC1669" s="73"/>
      <c r="AD1669" s="73"/>
      <c r="AE1669" s="73"/>
      <c r="AF1669" s="73"/>
      <c r="AG1669" s="73"/>
      <c r="AH1669" s="73"/>
      <c r="AI1669" s="73"/>
      <c r="AJ1669" s="73"/>
    </row>
    <row r="1670" spans="1:36" x14ac:dyDescent="0.3">
      <c r="A1670">
        <v>49.1</v>
      </c>
      <c r="B1670" s="101">
        <f t="shared" si="196"/>
        <v>14304.904469332061</v>
      </c>
      <c r="C1670" s="66">
        <v>49.1</v>
      </c>
      <c r="D1670" s="102">
        <f>IF($C1670&gt;$G$20,IF('Silo Levels'!$L$28="Pumping",((PI()*((($C$19+$G$20)-$C1670)*($O$20/($O$19/2)))^2*((($O$20+$G$20)-$C1670))/3)*$D$1177)+(((PI()*((($C$19+$G$20)-$C1670)*($O$20/($O$19/2)))^2*(((($C$19+$G$20)-$C1670)*($O$20/($O$19/2)))*$AZ$21))/3)*$D$1177),(((PI()*((($C$19+$G$20)-$C1670)*($O$20/($O$19/2)))^2*((($O$20+$G$20)-$C1670)/3))*$D$1177)-((PI()*((($C$19+$G$20)-$C1670)*($O$20/($O$19/2)))^2*(((($C$19+$G$20)-$C1670)*($O$20/($O$19/2)))*$AZ$21)/3)*$D$1177))),IF('Silo Levels'!$L$28="Pumping",(($D$18*$D$1177)+((PI()*(($C$21/2)^2)*($G$20-$C1670))*$D$1177))+((($D$18+$H$18)/3)*$BG$21)+(((PI()*($C$21/2)^2*(($C$21/2)*$AZ$21))/3)*$D$1177),(($D$18*$D$1177)+((PI()*(($C$21/2)^2)*($G$20-$C1670))*$D$1177))+((($D$18+$H$18)/3)*$BG$21)-(((PI()*($C$21/2)^2*(($C$21/2)*$AZ$21))/3)*$D$1177)))</f>
        <v>10454.742118053924</v>
      </c>
      <c r="E1670" s="73">
        <v>49.1</v>
      </c>
      <c r="F1670" s="101">
        <f t="shared" si="197"/>
        <v>14483.715775198712</v>
      </c>
      <c r="G1670" s="66">
        <v>49.1</v>
      </c>
      <c r="H1670" s="102">
        <f>IF($G1670&gt;$G$20,IF('Silo Levels'!$L$29="Pumping",((PI()*((($C$19+$G$20)-$G1670)*($O$20/($O$19/2)))^2*((($O$20+$G$20)-$G1670))/3)*$H$1177)+(((PI()*((($C$19+$G$20)-$G1670)*($O$20/($O$19/2)))^2*(((($C$19+$G$20)-$G1670)*($O$20/($O$19/2)))*$AZ$22))/3)*$H$1177),(((PI()*((($C$19+$G$20)-$G1670)*($O$20/($O$19/2)))^2*((($O$20+$G$20)-$G1670)/3))*$H$1177)-((PI()*((($C$19+$G$20)-$G1670)*($O$20/($O$19/2)))^2*(((($C$19+$G$20)-$G1670)*($O$20/($O$19/2)))*$AZ$22)/3)*$H$1177))),IF('Silo Levels'!$L$29="Pumping",(($D$18*$H$1177)+((PI()*(($C$21/2)^2)*($G$20-$G1670))*$H$1177))+((($D$18+$H$18)/3)*$BG$22)+(((PI()*($C$21/2)^2*(($C$21/2)*$AZ$22))/3)*$H$1177),(($D$18*$H$1177)+((PI()*(($C$21/2)^2)*($G$20-$G1670))*$H$1177))+((($D$18+$H$18)/3)*$BG$22)-(((PI()*($C$21/2)^2*(($C$21/2)*$AZ$22))/3)*$H$1177)))</f>
        <v>10585.426394529599</v>
      </c>
      <c r="I1670" s="73">
        <v>49.1</v>
      </c>
      <c r="J1670" s="101">
        <f t="shared" si="198"/>
        <v>14970.248863254485</v>
      </c>
      <c r="K1670" s="66">
        <v>49.1</v>
      </c>
      <c r="L1670" s="102">
        <f>IF($K1670&gt;$G$20,IF('Silo Levels'!$L$30="Pumping",((PI()*((($C$19+$G$20)-$K1670)*($O$20/($O$19/2)))^2*((($O$20+$G$20)-$K1670))/3)*$L$1177)+(((PI()*((($C$19+$G$20)-$K1670)*($O$20/($O$19/2)))^2*(((($C$19+$G$20)-$K1670)*($O$20/($O$19/2)))*$AZ$23))/3)*$L$1177),(((PI()*((($C$19+$G$20)-$K1670)*($O$20/($O$19/2)))^2*((($O$20+$G$20)-$K1670)/3))*$L$1177)-((PI()*((($C$19+$G$20)-$K1670)*($O$20/($O$19/2)))^2*(((($C$19+$G$20)-$K1670)*($O$20/($O$19/2)))*$AZ$23)/3)*$L$1177))),IF('Silo Levels'!$L$30="Pumping",(($D$18*$L$1177)+((PI()*(($C$21/2)^2)*($G$20-$K1670))*$L$1177))+((($D$18+$H$18)/3)*$BG$23)+(((PI()*($C$21/2)^2*(($C$21/2)*$AZ$23))/3)*$L$1177),(($D$18*$L$1177)+((PI()*(($C$21/2)^2)*($G$20-$K1670))*$L$1177))+((($D$18+$H$18)/3)*$BG$23)-(((PI()*($C$21/2)^2*(($C$21/2)*$AZ$23))/3)*$L$1177)))</f>
        <v>10941.009193312248</v>
      </c>
      <c r="M1670" s="73"/>
      <c r="N1670" s="73"/>
      <c r="O1670" s="73"/>
      <c r="P1670" s="73"/>
      <c r="Q1670" s="73"/>
      <c r="R1670" s="73"/>
      <c r="S1670" s="73"/>
      <c r="T1670" s="73"/>
      <c r="U1670" s="73"/>
      <c r="V1670" s="73"/>
      <c r="W1670" s="73"/>
      <c r="X1670" s="73"/>
      <c r="Y1670" s="73"/>
      <c r="Z1670" s="73"/>
      <c r="AA1670" s="73"/>
      <c r="AB1670" s="73"/>
      <c r="AC1670" s="73"/>
      <c r="AD1670" s="73"/>
      <c r="AE1670" s="73"/>
      <c r="AF1670" s="73"/>
      <c r="AG1670" s="73"/>
      <c r="AH1670" s="73"/>
      <c r="AI1670" s="73"/>
      <c r="AJ1670" s="73"/>
    </row>
    <row r="1671" spans="1:36" x14ac:dyDescent="0.3">
      <c r="A1671">
        <v>49.2</v>
      </c>
      <c r="B1671" s="101">
        <f t="shared" si="196"/>
        <v>13918.546714221218</v>
      </c>
      <c r="C1671" s="66">
        <v>49.2</v>
      </c>
      <c r="D1671" s="102">
        <f>IF($C1671&gt;$G$20,IF('Silo Levels'!$L$28="Pumping",((PI()*((($C$19+$G$20)-$C1671)*($O$20/($O$19/2)))^2*((($O$20+$G$20)-$C1671))/3)*$D$1177)+(((PI()*((($C$19+$G$20)-$C1671)*($O$20/($O$19/2)))^2*(((($C$19+$G$20)-$C1671)*($O$20/($O$19/2)))*$AZ$21))/3)*$D$1177),(((PI()*((($C$19+$G$20)-$C1671)*($O$20/($O$19/2)))^2*((($O$20+$G$20)-$C1671)/3))*$D$1177)-((PI()*((($C$19+$G$20)-$C1671)*($O$20/($O$19/2)))^2*(((($C$19+$G$20)-$C1671)*($O$20/($O$19/2)))*$AZ$21)/3)*$D$1177))),IF('Silo Levels'!$L$28="Pumping",(($D$18*$D$1177)+((PI()*(($C$21/2)^2)*($G$20-$C1671))*$D$1177))+((($D$18+$H$18)/3)*$BG$21)+(((PI()*($C$21/2)^2*(($C$21/2)*$AZ$21))/3)*$D$1177),(($D$18*$D$1177)+((PI()*(($C$21/2)^2)*($G$20-$C1671))*$D$1177))+((($D$18+$H$18)/3)*$BG$21)-(((PI()*($C$21/2)^2*(($C$21/2)*$AZ$21))/3)*$D$1177)))</f>
        <v>10068.384362943081</v>
      </c>
      <c r="E1671" s="73">
        <v>49.2</v>
      </c>
      <c r="F1671" s="101">
        <f t="shared" si="197"/>
        <v>14092.528548148985</v>
      </c>
      <c r="G1671" s="66">
        <v>49.2</v>
      </c>
      <c r="H1671" s="102">
        <f>IF($G1671&gt;$G$20,IF('Silo Levels'!$L$29="Pumping",((PI()*((($C$19+$G$20)-$G1671)*($O$20/($O$19/2)))^2*((($O$20+$G$20)-$G1671))/3)*$H$1177)+(((PI()*((($C$19+$G$20)-$G1671)*($O$20/($O$19/2)))^2*(((($C$19+$G$20)-$G1671)*($O$20/($O$19/2)))*$AZ$22))/3)*$H$1177),(((PI()*((($C$19+$G$20)-$G1671)*($O$20/($O$19/2)))^2*((($O$20+$G$20)-$G1671)/3))*$H$1177)-((PI()*((($C$19+$G$20)-$G1671)*($O$20/($O$19/2)))^2*(((($C$19+$G$20)-$G1671)*($O$20/($O$19/2)))*$AZ$22)/3)*$H$1177))),IF('Silo Levels'!$L$29="Pumping",(($D$18*$H$1177)+((PI()*(($C$21/2)^2)*($G$20-$G1671))*$H$1177))+((($D$18+$H$18)/3)*$BG$22)+(((PI()*($C$21/2)^2*(($C$21/2)*$AZ$22))/3)*$H$1177),(($D$18*$H$1177)+((PI()*(($C$21/2)^2)*($G$20-$G1671))*$H$1177))+((($D$18+$H$18)/3)*$BG$22)-(((PI()*($C$21/2)^2*(($C$21/2)*$AZ$22))/3)*$H$1177)))</f>
        <v>10194.239167479871</v>
      </c>
      <c r="I1671" s="73">
        <v>49.2</v>
      </c>
      <c r="J1671" s="101">
        <f t="shared" si="198"/>
        <v>14565.920979998951</v>
      </c>
      <c r="K1671" s="66">
        <v>49.2</v>
      </c>
      <c r="L1671" s="102">
        <f>IF($K1671&gt;$G$20,IF('Silo Levels'!$L$30="Pumping",((PI()*((($C$19+$G$20)-$K1671)*($O$20/($O$19/2)))^2*((($O$20+$G$20)-$K1671))/3)*$L$1177)+(((PI()*((($C$19+$G$20)-$K1671)*($O$20/($O$19/2)))^2*(((($C$19+$G$20)-$K1671)*($O$20/($O$19/2)))*$AZ$23))/3)*$L$1177),(((PI()*((($C$19+$G$20)-$K1671)*($O$20/($O$19/2)))^2*((($O$20+$G$20)-$K1671)/3))*$L$1177)-((PI()*((($C$19+$G$20)-$K1671)*($O$20/($O$19/2)))^2*(((($C$19+$G$20)-$K1671)*($O$20/($O$19/2)))*$AZ$23)/3)*$L$1177))),IF('Silo Levels'!$L$30="Pumping",(($D$18*$L$1177)+((PI()*(($C$21/2)^2)*($G$20-$K1671))*$L$1177))+((($D$18+$H$18)/3)*$BG$23)+(((PI()*($C$21/2)^2*(($C$21/2)*$AZ$23))/3)*$L$1177),(($D$18*$L$1177)+((PI()*(($C$21/2)^2)*($G$20-$K1671))*$L$1177))+((($D$18+$H$18)/3)*$BG$23)-(((PI()*($C$21/2)^2*(($C$21/2)*$AZ$23))/3)*$L$1177)))</f>
        <v>10536.681310056714</v>
      </c>
      <c r="M1671" s="73"/>
      <c r="N1671" s="73"/>
      <c r="O1671" s="73"/>
      <c r="P1671" s="73"/>
      <c r="Q1671" s="73"/>
      <c r="R1671" s="73"/>
      <c r="S1671" s="73"/>
      <c r="T1671" s="73"/>
      <c r="U1671" s="73"/>
      <c r="V1671" s="73"/>
      <c r="W1671" s="73"/>
      <c r="X1671" s="73"/>
      <c r="Y1671" s="73"/>
      <c r="Z1671" s="73"/>
      <c r="AA1671" s="73"/>
      <c r="AB1671" s="73"/>
      <c r="AC1671" s="73"/>
      <c r="AD1671" s="73"/>
      <c r="AE1671" s="73"/>
      <c r="AF1671" s="73"/>
      <c r="AG1671" s="73"/>
      <c r="AH1671" s="73"/>
      <c r="AI1671" s="73"/>
      <c r="AJ1671" s="73"/>
    </row>
    <row r="1672" spans="1:36" x14ac:dyDescent="0.3">
      <c r="A1672">
        <v>49.3</v>
      </c>
      <c r="B1672" s="101">
        <f t="shared" si="196"/>
        <v>13532.188959110405</v>
      </c>
      <c r="C1672" s="66">
        <v>49.3</v>
      </c>
      <c r="D1672" s="102">
        <f>IF($C1672&gt;$G$20,IF('Silo Levels'!$L$28="Pumping",((PI()*((($C$19+$G$20)-$C1672)*($O$20/($O$19/2)))^2*((($O$20+$G$20)-$C1672))/3)*$D$1177)+(((PI()*((($C$19+$G$20)-$C1672)*($O$20/($O$19/2)))^2*(((($C$19+$G$20)-$C1672)*($O$20/($O$19/2)))*$AZ$21))/3)*$D$1177),(((PI()*((($C$19+$G$20)-$C1672)*($O$20/($O$19/2)))^2*((($O$20+$G$20)-$C1672)/3))*$D$1177)-((PI()*((($C$19+$G$20)-$C1672)*($O$20/($O$19/2)))^2*(((($C$19+$G$20)-$C1672)*($O$20/($O$19/2)))*$AZ$21)/3)*$D$1177))),IF('Silo Levels'!$L$28="Pumping",(($D$18*$D$1177)+((PI()*(($C$21/2)^2)*($G$20-$C1672))*$D$1177))+((($D$18+$H$18)/3)*$BG$21)+(((PI()*($C$21/2)^2*(($C$21/2)*$AZ$21))/3)*$D$1177),(($D$18*$D$1177)+((PI()*(($C$21/2)^2)*($G$20-$C1672))*$D$1177))+((($D$18+$H$18)/3)*$BG$21)-(((PI()*($C$21/2)^2*(($C$21/2)*$AZ$21))/3)*$D$1177)))</f>
        <v>9682.0266078322675</v>
      </c>
      <c r="E1672" s="73">
        <v>49.3</v>
      </c>
      <c r="F1672" s="101">
        <f t="shared" si="197"/>
        <v>13701.341321099284</v>
      </c>
      <c r="G1672" s="66">
        <v>49.3</v>
      </c>
      <c r="H1672" s="102">
        <f>IF($G1672&gt;$G$20,IF('Silo Levels'!$L$29="Pumping",((PI()*((($C$19+$G$20)-$G1672)*($O$20/($O$19/2)))^2*((($O$20+$G$20)-$G1672))/3)*$H$1177)+(((PI()*((($C$19+$G$20)-$G1672)*($O$20/($O$19/2)))^2*(((($C$19+$G$20)-$G1672)*($O$20/($O$19/2)))*$AZ$22))/3)*$H$1177),(((PI()*((($C$19+$G$20)-$G1672)*($O$20/($O$19/2)))^2*((($O$20+$G$20)-$G1672)/3))*$H$1177)-((PI()*((($C$19+$G$20)-$G1672)*($O$20/($O$19/2)))^2*(((($C$19+$G$20)-$G1672)*($O$20/($O$19/2)))*$AZ$22)/3)*$H$1177))),IF('Silo Levels'!$L$29="Pumping",(($D$18*$H$1177)+((PI()*(($C$21/2)^2)*($G$20-$G1672))*$H$1177))+((($D$18+$H$18)/3)*$BG$22)+(((PI()*($C$21/2)^2*(($C$21/2)*$AZ$22))/3)*$H$1177),(($D$18*$H$1177)+((PI()*(($C$21/2)^2)*($G$20-$G1672))*$H$1177))+((($D$18+$H$18)/3)*$BG$22)-(((PI()*($C$21/2)^2*(($C$21/2)*$AZ$22))/3)*$H$1177)))</f>
        <v>9803.0519404301704</v>
      </c>
      <c r="I1672" s="73">
        <v>49.3</v>
      </c>
      <c r="J1672" s="101">
        <f t="shared" si="198"/>
        <v>14161.593096743447</v>
      </c>
      <c r="K1672" s="66">
        <v>49.3</v>
      </c>
      <c r="L1672" s="102">
        <f>IF($K1672&gt;$G$20,IF('Silo Levels'!$L$30="Pumping",((PI()*((($C$19+$G$20)-$K1672)*($O$20/($O$19/2)))^2*((($O$20+$G$20)-$K1672))/3)*$L$1177)+(((PI()*((($C$19+$G$20)-$K1672)*($O$20/($O$19/2)))^2*(((($C$19+$G$20)-$K1672)*($O$20/($O$19/2)))*$AZ$23))/3)*$L$1177),(((PI()*((($C$19+$G$20)-$K1672)*($O$20/($O$19/2)))^2*((($O$20+$G$20)-$K1672)/3))*$L$1177)-((PI()*((($C$19+$G$20)-$K1672)*($O$20/($O$19/2)))^2*(((($C$19+$G$20)-$K1672)*($O$20/($O$19/2)))*$AZ$23)/3)*$L$1177))),IF('Silo Levels'!$L$30="Pumping",(($D$18*$L$1177)+((PI()*(($C$21/2)^2)*($G$20-$K1672))*$L$1177))+((($D$18+$H$18)/3)*$BG$23)+(((PI()*($C$21/2)^2*(($C$21/2)*$AZ$23))/3)*$L$1177),(($D$18*$L$1177)+((PI()*(($C$21/2)^2)*($G$20-$K1672))*$L$1177))+((($D$18+$H$18)/3)*$BG$23)-(((PI()*($C$21/2)^2*(($C$21/2)*$AZ$23))/3)*$L$1177)))</f>
        <v>10132.35342680121</v>
      </c>
      <c r="M1672" s="73"/>
      <c r="N1672" s="73"/>
      <c r="O1672" s="73"/>
      <c r="P1672" s="73"/>
      <c r="Q1672" s="73"/>
      <c r="R1672" s="73"/>
      <c r="S1672" s="73"/>
      <c r="T1672" s="73"/>
      <c r="U1672" s="73"/>
      <c r="V1672" s="73"/>
      <c r="W1672" s="73"/>
      <c r="X1672" s="73"/>
      <c r="Y1672" s="73"/>
      <c r="Z1672" s="73"/>
      <c r="AA1672" s="73"/>
      <c r="AB1672" s="73"/>
      <c r="AC1672" s="73"/>
      <c r="AD1672" s="73"/>
      <c r="AE1672" s="73"/>
      <c r="AF1672" s="73"/>
      <c r="AG1672" s="73"/>
      <c r="AH1672" s="73"/>
      <c r="AI1672" s="73"/>
      <c r="AJ1672" s="73"/>
    </row>
    <row r="1673" spans="1:36" x14ac:dyDescent="0.3">
      <c r="A1673">
        <v>49.4</v>
      </c>
      <c r="B1673" s="101">
        <f t="shared" si="196"/>
        <v>13145.831203999562</v>
      </c>
      <c r="C1673" s="66">
        <v>49.4</v>
      </c>
      <c r="D1673" s="102">
        <f>IF($C1673&gt;$G$20,IF('Silo Levels'!$L$28="Pumping",((PI()*((($C$19+$G$20)-$C1673)*($O$20/($O$19/2)))^2*((($O$20+$G$20)-$C1673))/3)*$D$1177)+(((PI()*((($C$19+$G$20)-$C1673)*($O$20/($O$19/2)))^2*(((($C$19+$G$20)-$C1673)*($O$20/($O$19/2)))*$AZ$21))/3)*$D$1177),(((PI()*((($C$19+$G$20)-$C1673)*($O$20/($O$19/2)))^2*((($O$20+$G$20)-$C1673)/3))*$D$1177)-((PI()*((($C$19+$G$20)-$C1673)*($O$20/($O$19/2)))^2*(((($C$19+$G$20)-$C1673)*($O$20/($O$19/2)))*$AZ$21)/3)*$D$1177))),IF('Silo Levels'!$L$28="Pumping",(($D$18*$D$1177)+((PI()*(($C$21/2)^2)*($G$20-$C1673))*$D$1177))+((($D$18+$H$18)/3)*$BG$21)+(((PI()*($C$21/2)^2*(($C$21/2)*$AZ$21))/3)*$D$1177),(($D$18*$D$1177)+((PI()*(($C$21/2)^2)*($G$20-$C1673))*$D$1177))+((($D$18+$H$18)/3)*$BG$21)-(((PI()*($C$21/2)^2*(($C$21/2)*$AZ$21))/3)*$D$1177)))</f>
        <v>9295.6688527214246</v>
      </c>
      <c r="E1673" s="73">
        <v>49.4</v>
      </c>
      <c r="F1673" s="101">
        <f t="shared" si="197"/>
        <v>13310.154094049554</v>
      </c>
      <c r="G1673" s="66">
        <v>49.4</v>
      </c>
      <c r="H1673" s="102">
        <f>IF($G1673&gt;$G$20,IF('Silo Levels'!$L$29="Pumping",((PI()*((($C$19+$G$20)-$G1673)*($O$20/($O$19/2)))^2*((($O$20+$G$20)-$G1673))/3)*$H$1177)+(((PI()*((($C$19+$G$20)-$G1673)*($O$20/($O$19/2)))^2*(((($C$19+$G$20)-$G1673)*($O$20/($O$19/2)))*$AZ$22))/3)*$H$1177),(((PI()*((($C$19+$G$20)-$G1673)*($O$20/($O$19/2)))^2*((($O$20+$G$20)-$G1673)/3))*$H$1177)-((PI()*((($C$19+$G$20)-$G1673)*($O$20/($O$19/2)))^2*(((($C$19+$G$20)-$G1673)*($O$20/($O$19/2)))*$AZ$22)/3)*$H$1177))),IF('Silo Levels'!$L$29="Pumping",(($D$18*$H$1177)+((PI()*(($C$21/2)^2)*($G$20-$G1673))*$H$1177))+((($D$18+$H$18)/3)*$BG$22)+(((PI()*($C$21/2)^2*(($C$21/2)*$AZ$22))/3)*$H$1177),(($D$18*$H$1177)+((PI()*(($C$21/2)^2)*($G$20-$G1673))*$H$1177))+((($D$18+$H$18)/3)*$BG$22)-(((PI()*($C$21/2)^2*(($C$21/2)*$AZ$22))/3)*$H$1177)))</f>
        <v>9411.8647133804407</v>
      </c>
      <c r="I1673" s="73">
        <v>49.4</v>
      </c>
      <c r="J1673" s="101">
        <f t="shared" si="198"/>
        <v>13757.265213487914</v>
      </c>
      <c r="K1673" s="66">
        <v>49.4</v>
      </c>
      <c r="L1673" s="102">
        <f>IF($K1673&gt;$G$20,IF('Silo Levels'!$L$30="Pumping",((PI()*((($C$19+$G$20)-$K1673)*($O$20/($O$19/2)))^2*((($O$20+$G$20)-$K1673))/3)*$L$1177)+(((PI()*((($C$19+$G$20)-$K1673)*($O$20/($O$19/2)))^2*(((($C$19+$G$20)-$K1673)*($O$20/($O$19/2)))*$AZ$23))/3)*$L$1177),(((PI()*((($C$19+$G$20)-$K1673)*($O$20/($O$19/2)))^2*((($O$20+$G$20)-$K1673)/3))*$L$1177)-((PI()*((($C$19+$G$20)-$K1673)*($O$20/($O$19/2)))^2*(((($C$19+$G$20)-$K1673)*($O$20/($O$19/2)))*$AZ$23)/3)*$L$1177))),IF('Silo Levels'!$L$30="Pumping",(($D$18*$L$1177)+((PI()*(($C$21/2)^2)*($G$20-$K1673))*$L$1177))+((($D$18+$H$18)/3)*$BG$23)+(((PI()*($C$21/2)^2*(($C$21/2)*$AZ$23))/3)*$L$1177),(($D$18*$L$1177)+((PI()*(($C$21/2)^2)*($G$20-$K1673))*$L$1177))+((($D$18+$H$18)/3)*$BG$23)-(((PI()*($C$21/2)^2*(($C$21/2)*$AZ$23))/3)*$L$1177)))</f>
        <v>9728.0255435456766</v>
      </c>
      <c r="M1673" s="73"/>
      <c r="N1673" s="73"/>
      <c r="O1673" s="73"/>
      <c r="P1673" s="73"/>
      <c r="Q1673" s="73"/>
      <c r="R1673" s="73"/>
      <c r="S1673" s="73"/>
      <c r="T1673" s="73"/>
      <c r="U1673" s="73"/>
      <c r="V1673" s="73"/>
      <c r="W1673" s="73"/>
      <c r="X1673" s="73"/>
      <c r="Y1673" s="73"/>
      <c r="Z1673" s="73"/>
      <c r="AA1673" s="73"/>
      <c r="AB1673" s="73"/>
      <c r="AC1673" s="73"/>
      <c r="AD1673" s="73"/>
      <c r="AE1673" s="73"/>
      <c r="AF1673" s="73"/>
      <c r="AG1673" s="73"/>
      <c r="AH1673" s="73"/>
      <c r="AI1673" s="73"/>
      <c r="AJ1673" s="73"/>
    </row>
    <row r="1674" spans="1:36" x14ac:dyDescent="0.3">
      <c r="A1674">
        <v>49.5</v>
      </c>
      <c r="B1674" s="101">
        <f t="shared" si="196"/>
        <v>12759.473448888719</v>
      </c>
      <c r="C1674" s="66">
        <v>49.5</v>
      </c>
      <c r="D1674" s="102">
        <f>IF($C1674&gt;$G$20,IF('Silo Levels'!$L$28="Pumping",((PI()*((($C$19+$G$20)-$C1674)*($O$20/($O$19/2)))^2*((($O$20+$G$20)-$C1674))/3)*$D$1177)+(((PI()*((($C$19+$G$20)-$C1674)*($O$20/($O$19/2)))^2*(((($C$19+$G$20)-$C1674)*($O$20/($O$19/2)))*$AZ$21))/3)*$D$1177),(((PI()*((($C$19+$G$20)-$C1674)*($O$20/($O$19/2)))^2*((($O$20+$G$20)-$C1674)/3))*$D$1177)-((PI()*((($C$19+$G$20)-$C1674)*($O$20/($O$19/2)))^2*(((($C$19+$G$20)-$C1674)*($O$20/($O$19/2)))*$AZ$21)/3)*$D$1177))),IF('Silo Levels'!$L$28="Pumping",(($D$18*$D$1177)+((PI()*(($C$21/2)^2)*($G$20-$C1674))*$D$1177))+((($D$18+$H$18)/3)*$BG$21)+(((PI()*($C$21/2)^2*(($C$21/2)*$AZ$21))/3)*$D$1177),(($D$18*$D$1177)+((PI()*(($C$21/2)^2)*($G$20-$C1674))*$D$1177))+((($D$18+$H$18)/3)*$BG$21)-(((PI()*($C$21/2)^2*(($C$21/2)*$AZ$21))/3)*$D$1177)))</f>
        <v>8909.3110976105818</v>
      </c>
      <c r="E1674" s="73">
        <v>49.5</v>
      </c>
      <c r="F1674" s="101">
        <f t="shared" si="197"/>
        <v>12918.966866999828</v>
      </c>
      <c r="G1674" s="66">
        <v>49.5</v>
      </c>
      <c r="H1674" s="102">
        <f>IF($G1674&gt;$G$20,IF('Silo Levels'!$L$29="Pumping",((PI()*((($C$19+$G$20)-$G1674)*($O$20/($O$19/2)))^2*((($O$20+$G$20)-$G1674))/3)*$H$1177)+(((PI()*((($C$19+$G$20)-$G1674)*($O$20/($O$19/2)))^2*(((($C$19+$G$20)-$G1674)*($O$20/($O$19/2)))*$AZ$22))/3)*$H$1177),(((PI()*((($C$19+$G$20)-$G1674)*($O$20/($O$19/2)))^2*((($O$20+$G$20)-$G1674)/3))*$H$1177)-((PI()*((($C$19+$G$20)-$G1674)*($O$20/($O$19/2)))^2*(((($C$19+$G$20)-$G1674)*($O$20/($O$19/2)))*$AZ$22)/3)*$H$1177))),IF('Silo Levels'!$L$29="Pumping",(($D$18*$H$1177)+((PI()*(($C$21/2)^2)*($G$20-$G1674))*$H$1177))+((($D$18+$H$18)/3)*$BG$22)+(((PI()*($C$21/2)^2*(($C$21/2)*$AZ$22))/3)*$H$1177),(($D$18*$H$1177)+((PI()*(($C$21/2)^2)*($G$20-$G1674))*$H$1177))+((($D$18+$H$18)/3)*$BG$22)-(((PI()*($C$21/2)^2*(($C$21/2)*$AZ$22))/3)*$H$1177)))</f>
        <v>9020.6774863307146</v>
      </c>
      <c r="I1674" s="73">
        <v>49.5</v>
      </c>
      <c r="J1674" s="101">
        <f t="shared" si="198"/>
        <v>13352.93733023238</v>
      </c>
      <c r="K1674" s="66">
        <v>49.5</v>
      </c>
      <c r="L1674" s="102">
        <f>IF($K1674&gt;$G$20,IF('Silo Levels'!$L$30="Pumping",((PI()*((($C$19+$G$20)-$K1674)*($O$20/($O$19/2)))^2*((($O$20+$G$20)-$K1674))/3)*$L$1177)+(((PI()*((($C$19+$G$20)-$K1674)*($O$20/($O$19/2)))^2*(((($C$19+$G$20)-$K1674)*($O$20/($O$19/2)))*$AZ$23))/3)*$L$1177),(((PI()*((($C$19+$G$20)-$K1674)*($O$20/($O$19/2)))^2*((($O$20+$G$20)-$K1674)/3))*$L$1177)-((PI()*((($C$19+$G$20)-$K1674)*($O$20/($O$19/2)))^2*(((($C$19+$G$20)-$K1674)*($O$20/($O$19/2)))*$AZ$23)/3)*$L$1177))),IF('Silo Levels'!$L$30="Pumping",(($D$18*$L$1177)+((PI()*(($C$21/2)^2)*($G$20-$K1674))*$L$1177))+((($D$18+$H$18)/3)*$BG$23)+(((PI()*($C$21/2)^2*(($C$21/2)*$AZ$23))/3)*$L$1177),(($D$18*$L$1177)+((PI()*(($C$21/2)^2)*($G$20-$K1674))*$L$1177))+((($D$18+$H$18)/3)*$BG$23)-(((PI()*($C$21/2)^2*(($C$21/2)*$AZ$23))/3)*$L$1177)))</f>
        <v>9323.6976602901432</v>
      </c>
      <c r="M1674" s="73"/>
      <c r="N1674" s="73"/>
      <c r="O1674" s="73"/>
      <c r="P1674" s="73"/>
      <c r="Q1674" s="73"/>
      <c r="R1674" s="73"/>
      <c r="S1674" s="73"/>
      <c r="T1674" s="73"/>
      <c r="U1674" s="73"/>
      <c r="V1674" s="73"/>
      <c r="W1674" s="73"/>
      <c r="X1674" s="73"/>
      <c r="Y1674" s="73"/>
      <c r="Z1674" s="73"/>
      <c r="AA1674" s="73"/>
      <c r="AB1674" s="73"/>
      <c r="AC1674" s="73"/>
      <c r="AD1674" s="73"/>
      <c r="AE1674" s="73"/>
      <c r="AF1674" s="73"/>
      <c r="AG1674" s="73"/>
      <c r="AH1674" s="73"/>
      <c r="AI1674" s="73"/>
      <c r="AJ1674" s="73"/>
    </row>
    <row r="1675" spans="1:36" x14ac:dyDescent="0.3">
      <c r="A1675">
        <v>49.6</v>
      </c>
      <c r="B1675" s="101">
        <f t="shared" si="196"/>
        <v>12373.115693777876</v>
      </c>
      <c r="C1675" s="66">
        <v>49.6</v>
      </c>
      <c r="D1675" s="102">
        <f>IF($C1675&gt;$G$20,IF('Silo Levels'!$L$28="Pumping",((PI()*((($C$19+$G$20)-$C1675)*($O$20/($O$19/2)))^2*((($O$20+$G$20)-$C1675))/3)*$D$1177)+(((PI()*((($C$19+$G$20)-$C1675)*($O$20/($O$19/2)))^2*(((($C$19+$G$20)-$C1675)*($O$20/($O$19/2)))*$AZ$21))/3)*$D$1177),(((PI()*((($C$19+$G$20)-$C1675)*($O$20/($O$19/2)))^2*((($O$20+$G$20)-$C1675)/3))*$D$1177)-((PI()*((($C$19+$G$20)-$C1675)*($O$20/($O$19/2)))^2*(((($C$19+$G$20)-$C1675)*($O$20/($O$19/2)))*$AZ$21)/3)*$D$1177))),IF('Silo Levels'!$L$28="Pumping",(($D$18*$D$1177)+((PI()*(($C$21/2)^2)*($G$20-$C1675))*$D$1177))+((($D$18+$H$18)/3)*$BG$21)+(((PI()*($C$21/2)^2*(($C$21/2)*$AZ$21))/3)*$D$1177),(($D$18*$D$1177)+((PI()*(($C$21/2)^2)*($G$20-$C1675))*$D$1177))+((($D$18+$H$18)/3)*$BG$21)-(((PI()*($C$21/2)^2*(($C$21/2)*$AZ$21))/3)*$D$1177)))</f>
        <v>8522.9533424997389</v>
      </c>
      <c r="E1675" s="73">
        <v>49.6</v>
      </c>
      <c r="F1675" s="101">
        <f t="shared" si="197"/>
        <v>12527.779639950098</v>
      </c>
      <c r="G1675" s="66">
        <v>49.6</v>
      </c>
      <c r="H1675" s="102">
        <f>IF($G1675&gt;$G$20,IF('Silo Levels'!$L$29="Pumping",((PI()*((($C$19+$G$20)-$G1675)*($O$20/($O$19/2)))^2*((($O$20+$G$20)-$G1675))/3)*$H$1177)+(((PI()*((($C$19+$G$20)-$G1675)*($O$20/($O$19/2)))^2*(((($C$19+$G$20)-$G1675)*($O$20/($O$19/2)))*$AZ$22))/3)*$H$1177),(((PI()*((($C$19+$G$20)-$G1675)*($O$20/($O$19/2)))^2*((($O$20+$G$20)-$G1675)/3))*$H$1177)-((PI()*((($C$19+$G$20)-$G1675)*($O$20/($O$19/2)))^2*(((($C$19+$G$20)-$G1675)*($O$20/($O$19/2)))*$AZ$22)/3)*$H$1177))),IF('Silo Levels'!$L$29="Pumping",(($D$18*$H$1177)+((PI()*(($C$21/2)^2)*($G$20-$G1675))*$H$1177))+((($D$18+$H$18)/3)*$BG$22)+(((PI()*($C$21/2)^2*(($C$21/2)*$AZ$22))/3)*$H$1177),(($D$18*$H$1177)+((PI()*(($C$21/2)^2)*($G$20-$G1675))*$H$1177))+((($D$18+$H$18)/3)*$BG$22)-(((PI()*($C$21/2)^2*(($C$21/2)*$AZ$22))/3)*$H$1177)))</f>
        <v>8629.4902592809849</v>
      </c>
      <c r="I1675" s="73">
        <v>49.6</v>
      </c>
      <c r="J1675" s="101">
        <f t="shared" si="198"/>
        <v>12948.609446976847</v>
      </c>
      <c r="K1675" s="66">
        <v>49.6</v>
      </c>
      <c r="L1675" s="102">
        <f>IF($K1675&gt;$G$20,IF('Silo Levels'!$L$30="Pumping",((PI()*((($C$19+$G$20)-$K1675)*($O$20/($O$19/2)))^2*((($O$20+$G$20)-$K1675))/3)*$L$1177)+(((PI()*((($C$19+$G$20)-$K1675)*($O$20/($O$19/2)))^2*(((($C$19+$G$20)-$K1675)*($O$20/($O$19/2)))*$AZ$23))/3)*$L$1177),(((PI()*((($C$19+$G$20)-$K1675)*($O$20/($O$19/2)))^2*((($O$20+$G$20)-$K1675)/3))*$L$1177)-((PI()*((($C$19+$G$20)-$K1675)*($O$20/($O$19/2)))^2*(((($C$19+$G$20)-$K1675)*($O$20/($O$19/2)))*$AZ$23)/3)*$L$1177))),IF('Silo Levels'!$L$30="Pumping",(($D$18*$L$1177)+((PI()*(($C$21/2)^2)*($G$20-$K1675))*$L$1177))+((($D$18+$H$18)/3)*$BG$23)+(((PI()*($C$21/2)^2*(($C$21/2)*$AZ$23))/3)*$L$1177),(($D$18*$L$1177)+((PI()*(($C$21/2)^2)*($G$20-$K1675))*$L$1177))+((($D$18+$H$18)/3)*$BG$23)-(((PI()*($C$21/2)^2*(($C$21/2)*$AZ$23))/3)*$L$1177)))</f>
        <v>8919.3697770346098</v>
      </c>
      <c r="M1675" s="73"/>
      <c r="N1675" s="73"/>
      <c r="O1675" s="73"/>
      <c r="P1675" s="73"/>
      <c r="Q1675" s="73"/>
      <c r="R1675" s="73"/>
      <c r="S1675" s="73"/>
      <c r="T1675" s="73"/>
      <c r="U1675" s="73"/>
      <c r="V1675" s="73"/>
      <c r="W1675" s="73"/>
      <c r="X1675" s="73"/>
      <c r="Y1675" s="73"/>
      <c r="Z1675" s="73"/>
      <c r="AA1675" s="73"/>
      <c r="AB1675" s="73"/>
      <c r="AC1675" s="73"/>
      <c r="AD1675" s="73"/>
      <c r="AE1675" s="73"/>
      <c r="AF1675" s="73"/>
      <c r="AG1675" s="73"/>
      <c r="AH1675" s="73"/>
      <c r="AI1675" s="73"/>
      <c r="AJ1675" s="73"/>
    </row>
    <row r="1676" spans="1:36" x14ac:dyDescent="0.3">
      <c r="A1676">
        <v>49.7</v>
      </c>
      <c r="B1676" s="101">
        <f t="shared" si="196"/>
        <v>11986.757938667033</v>
      </c>
      <c r="C1676" s="66">
        <v>49.7</v>
      </c>
      <c r="D1676" s="102">
        <f>IF($C1676&gt;$G$20,IF('Silo Levels'!$L$28="Pumping",((PI()*((($C$19+$G$20)-$C1676)*($O$20/($O$19/2)))^2*((($O$20+$G$20)-$C1676))/3)*$D$1177)+(((PI()*((($C$19+$G$20)-$C1676)*($O$20/($O$19/2)))^2*(((($C$19+$G$20)-$C1676)*($O$20/($O$19/2)))*$AZ$21))/3)*$D$1177),(((PI()*((($C$19+$G$20)-$C1676)*($O$20/($O$19/2)))^2*((($O$20+$G$20)-$C1676)/3))*$D$1177)-((PI()*((($C$19+$G$20)-$C1676)*($O$20/($O$19/2)))^2*(((($C$19+$G$20)-$C1676)*($O$20/($O$19/2)))*$AZ$21)/3)*$D$1177))),IF('Silo Levels'!$L$28="Pumping",(($D$18*$D$1177)+((PI()*(($C$21/2)^2)*($G$20-$C1676))*$D$1177))+((($D$18+$H$18)/3)*$BG$21)+(((PI()*($C$21/2)^2*(($C$21/2)*$AZ$21))/3)*$D$1177),(($D$18*$D$1177)+((PI()*(($C$21/2)^2)*($G$20-$C1676))*$D$1177))+((($D$18+$H$18)/3)*$BG$21)-(((PI()*($C$21/2)^2*(($C$21/2)*$AZ$21))/3)*$D$1177)))</f>
        <v>8136.5955873888961</v>
      </c>
      <c r="E1676" s="73">
        <v>49.7</v>
      </c>
      <c r="F1676" s="101">
        <f t="shared" si="197"/>
        <v>12136.592412900369</v>
      </c>
      <c r="G1676" s="66">
        <v>49.7</v>
      </c>
      <c r="H1676" s="102">
        <f>IF($G1676&gt;$G$20,IF('Silo Levels'!$L$29="Pumping",((PI()*((($C$19+$G$20)-$G1676)*($O$20/($O$19/2)))^2*((($O$20+$G$20)-$G1676))/3)*$H$1177)+(((PI()*((($C$19+$G$20)-$G1676)*($O$20/($O$19/2)))^2*(((($C$19+$G$20)-$G1676)*($O$20/($O$19/2)))*$AZ$22))/3)*$H$1177),(((PI()*((($C$19+$G$20)-$G1676)*($O$20/($O$19/2)))^2*((($O$20+$G$20)-$G1676)/3))*$H$1177)-((PI()*((($C$19+$G$20)-$G1676)*($O$20/($O$19/2)))^2*(((($C$19+$G$20)-$G1676)*($O$20/($O$19/2)))*$AZ$22)/3)*$H$1177))),IF('Silo Levels'!$L$29="Pumping",(($D$18*$H$1177)+((PI()*(($C$21/2)^2)*($G$20-$G1676))*$H$1177))+((($D$18+$H$18)/3)*$BG$22)+(((PI()*($C$21/2)^2*(($C$21/2)*$AZ$22))/3)*$H$1177),(($D$18*$H$1177)+((PI()*(($C$21/2)^2)*($G$20-$G1676))*$H$1177))+((($D$18+$H$18)/3)*$BG$22)-(((PI()*($C$21/2)^2*(($C$21/2)*$AZ$22))/3)*$H$1177)))</f>
        <v>8238.3030322312552</v>
      </c>
      <c r="I1676" s="73">
        <v>49.7</v>
      </c>
      <c r="J1676" s="101">
        <f t="shared" si="198"/>
        <v>12544.281563721313</v>
      </c>
      <c r="K1676" s="66">
        <v>49.7</v>
      </c>
      <c r="L1676" s="102">
        <f>IF($K1676&gt;$G$20,IF('Silo Levels'!$L$30="Pumping",((PI()*((($C$19+$G$20)-$K1676)*($O$20/($O$19/2)))^2*((($O$20+$G$20)-$K1676))/3)*$L$1177)+(((PI()*((($C$19+$G$20)-$K1676)*($O$20/($O$19/2)))^2*(((($C$19+$G$20)-$K1676)*($O$20/($O$19/2)))*$AZ$23))/3)*$L$1177),(((PI()*((($C$19+$G$20)-$K1676)*($O$20/($O$19/2)))^2*((($O$20+$G$20)-$K1676)/3))*$L$1177)-((PI()*((($C$19+$G$20)-$K1676)*($O$20/($O$19/2)))^2*(((($C$19+$G$20)-$K1676)*($O$20/($O$19/2)))*$AZ$23)/3)*$L$1177))),IF('Silo Levels'!$L$30="Pumping",(($D$18*$L$1177)+((PI()*(($C$21/2)^2)*($G$20-$K1676))*$L$1177))+((($D$18+$H$18)/3)*$BG$23)+(((PI()*($C$21/2)^2*(($C$21/2)*$AZ$23))/3)*$L$1177),(($D$18*$L$1177)+((PI()*(($C$21/2)^2)*($G$20-$K1676))*$L$1177))+((($D$18+$H$18)/3)*$BG$23)-(((PI()*($C$21/2)^2*(($C$21/2)*$AZ$23))/3)*$L$1177)))</f>
        <v>8515.0418937790764</v>
      </c>
      <c r="M1676" s="73"/>
      <c r="N1676" s="73"/>
      <c r="O1676" s="73"/>
      <c r="P1676" s="73"/>
      <c r="Q1676" s="73"/>
      <c r="R1676" s="73"/>
      <c r="S1676" s="73"/>
      <c r="T1676" s="73"/>
      <c r="U1676" s="73"/>
      <c r="V1676" s="73"/>
      <c r="W1676" s="73"/>
      <c r="X1676" s="73"/>
      <c r="Y1676" s="73"/>
      <c r="Z1676" s="73"/>
      <c r="AA1676" s="73"/>
      <c r="AB1676" s="73"/>
      <c r="AC1676" s="73"/>
      <c r="AD1676" s="73"/>
      <c r="AE1676" s="73"/>
      <c r="AF1676" s="73"/>
      <c r="AG1676" s="73"/>
      <c r="AH1676" s="73"/>
      <c r="AI1676" s="73"/>
      <c r="AJ1676" s="73"/>
    </row>
    <row r="1677" spans="1:36" x14ac:dyDescent="0.3">
      <c r="A1677">
        <v>49.8</v>
      </c>
      <c r="B1677" s="101">
        <f t="shared" si="196"/>
        <v>11600.400183556216</v>
      </c>
      <c r="C1677" s="66">
        <v>49.8</v>
      </c>
      <c r="D1677" s="102">
        <f>IF($C1677&gt;$G$20,IF('Silo Levels'!$L$28="Pumping",((PI()*((($C$19+$G$20)-$C1677)*($O$20/($O$19/2)))^2*((($O$20+$G$20)-$C1677))/3)*$D$1177)+(((PI()*((($C$19+$G$20)-$C1677)*($O$20/($O$19/2)))^2*(((($C$19+$G$20)-$C1677)*($O$20/($O$19/2)))*$AZ$21))/3)*$D$1177),(((PI()*((($C$19+$G$20)-$C1677)*($O$20/($O$19/2)))^2*((($O$20+$G$20)-$C1677)/3))*$D$1177)-((PI()*((($C$19+$G$20)-$C1677)*($O$20/($O$19/2)))^2*(((($C$19+$G$20)-$C1677)*($O$20/($O$19/2)))*$AZ$21)/3)*$D$1177))),IF('Silo Levels'!$L$28="Pumping",(($D$18*$D$1177)+((PI()*(($C$21/2)^2)*($G$20-$C1677))*$D$1177))+((($D$18+$H$18)/3)*$BG$21)+(((PI()*($C$21/2)^2*(($C$21/2)*$AZ$21))/3)*$D$1177),(($D$18*$D$1177)+((PI()*(($C$21/2)^2)*($G$20-$C1677))*$D$1177))+((($D$18+$H$18)/3)*$BG$21)-(((PI()*($C$21/2)^2*(($C$21/2)*$AZ$21))/3)*$D$1177)))</f>
        <v>7750.2378322780787</v>
      </c>
      <c r="E1677" s="73">
        <v>49.8</v>
      </c>
      <c r="F1677" s="101">
        <f t="shared" si="197"/>
        <v>11745.405185850668</v>
      </c>
      <c r="G1677" s="66">
        <v>49.8</v>
      </c>
      <c r="H1677" s="102">
        <f>IF($G1677&gt;$G$20,IF('Silo Levels'!$L$29="Pumping",((PI()*((($C$19+$G$20)-$G1677)*($O$20/($O$19/2)))^2*((($O$20+$G$20)-$G1677))/3)*$H$1177)+(((PI()*((($C$19+$G$20)-$G1677)*($O$20/($O$19/2)))^2*(((($C$19+$G$20)-$G1677)*($O$20/($O$19/2)))*$AZ$22))/3)*$H$1177),(((PI()*((($C$19+$G$20)-$G1677)*($O$20/($O$19/2)))^2*((($O$20+$G$20)-$G1677)/3))*$H$1177)-((PI()*((($C$19+$G$20)-$G1677)*($O$20/($O$19/2)))^2*(((($C$19+$G$20)-$G1677)*($O$20/($O$19/2)))*$AZ$22)/3)*$H$1177))),IF('Silo Levels'!$L$29="Pumping",(($D$18*$H$1177)+((PI()*(($C$21/2)^2)*($G$20-$G1677))*$H$1177))+((($D$18+$H$18)/3)*$BG$22)+(((PI()*($C$21/2)^2*(($C$21/2)*$AZ$22))/3)*$H$1177),(($D$18*$H$1177)+((PI()*(($C$21/2)^2)*($G$20-$G1677))*$H$1177))+((($D$18+$H$18)/3)*$BG$22)-(((PI()*($C$21/2)^2*(($C$21/2)*$AZ$22))/3)*$H$1177)))</f>
        <v>7847.1158051815546</v>
      </c>
      <c r="I1677" s="73">
        <v>49.8</v>
      </c>
      <c r="J1677" s="101">
        <f t="shared" si="198"/>
        <v>12139.953680465809</v>
      </c>
      <c r="K1677" s="66">
        <v>49.8</v>
      </c>
      <c r="L1677" s="102">
        <f>IF($K1677&gt;$G$20,IF('Silo Levels'!$L$30="Pumping",((PI()*((($C$19+$G$20)-$K1677)*($O$20/($O$19/2)))^2*((($O$20+$G$20)-$K1677))/3)*$L$1177)+(((PI()*((($C$19+$G$20)-$K1677)*($O$20/($O$19/2)))^2*(((($C$19+$G$20)-$K1677)*($O$20/($O$19/2)))*$AZ$23))/3)*$L$1177),(((PI()*((($C$19+$G$20)-$K1677)*($O$20/($O$19/2)))^2*((($O$20+$G$20)-$K1677)/3))*$L$1177)-((PI()*((($C$19+$G$20)-$K1677)*($O$20/($O$19/2)))^2*(((($C$19+$G$20)-$K1677)*($O$20/($O$19/2)))*$AZ$23)/3)*$L$1177))),IF('Silo Levels'!$L$30="Pumping",(($D$18*$L$1177)+((PI()*(($C$21/2)^2)*($G$20-$K1677))*$L$1177))+((($D$18+$H$18)/3)*$BG$23)+(((PI()*($C$21/2)^2*(($C$21/2)*$AZ$23))/3)*$L$1177),(($D$18*$L$1177)+((PI()*(($C$21/2)^2)*($G$20-$K1677))*$L$1177))+((($D$18+$H$18)/3)*$BG$23)-(((PI()*($C$21/2)^2*(($C$21/2)*$AZ$23))/3)*$L$1177)))</f>
        <v>8110.7140105235721</v>
      </c>
      <c r="M1677" s="73"/>
      <c r="N1677" s="73"/>
      <c r="O1677" s="73"/>
      <c r="P1677" s="73"/>
      <c r="Q1677" s="73"/>
      <c r="R1677" s="73"/>
      <c r="S1677" s="73"/>
      <c r="T1677" s="73"/>
      <c r="U1677" s="73"/>
      <c r="V1677" s="73"/>
      <c r="W1677" s="73"/>
      <c r="X1677" s="73"/>
      <c r="Y1677" s="73"/>
      <c r="Z1677" s="73"/>
      <c r="AA1677" s="73"/>
      <c r="AB1677" s="73"/>
      <c r="AC1677" s="73"/>
      <c r="AD1677" s="73"/>
      <c r="AE1677" s="73"/>
      <c r="AF1677" s="73"/>
      <c r="AG1677" s="73"/>
      <c r="AH1677" s="73"/>
      <c r="AI1677" s="73"/>
      <c r="AJ1677" s="73"/>
    </row>
    <row r="1678" spans="1:36" x14ac:dyDescent="0.3">
      <c r="A1678">
        <v>49.9</v>
      </c>
      <c r="B1678" s="101">
        <f t="shared" si="196"/>
        <v>11214.042428445373</v>
      </c>
      <c r="C1678" s="66">
        <v>49.9</v>
      </c>
      <c r="D1678" s="102">
        <f>IF($C1678&gt;$G$20,IF('Silo Levels'!$L$28="Pumping",((PI()*((($C$19+$G$20)-$C1678)*($O$20/($O$19/2)))^2*((($O$20+$G$20)-$C1678))/3)*$D$1177)+(((PI()*((($C$19+$G$20)-$C1678)*($O$20/($O$19/2)))^2*(((($C$19+$G$20)-$C1678)*($O$20/($O$19/2)))*$AZ$21))/3)*$D$1177),(((PI()*((($C$19+$G$20)-$C1678)*($O$20/($O$19/2)))^2*((($O$20+$G$20)-$C1678)/3))*$D$1177)-((PI()*((($C$19+$G$20)-$C1678)*($O$20/($O$19/2)))^2*(((($C$19+$G$20)-$C1678)*($O$20/($O$19/2)))*$AZ$21)/3)*$D$1177))),IF('Silo Levels'!$L$28="Pumping",(($D$18*$D$1177)+((PI()*(($C$21/2)^2)*($G$20-$C1678))*$D$1177))+((($D$18+$H$18)/3)*$BG$21)+(((PI()*($C$21/2)^2*(($C$21/2)*$AZ$21))/3)*$D$1177),(($D$18*$D$1177)+((PI()*(($C$21/2)^2)*($G$20-$C1678))*$D$1177))+((($D$18+$H$18)/3)*$BG$21)-(((PI()*($C$21/2)^2*(($C$21/2)*$AZ$21))/3)*$D$1177)))</f>
        <v>7363.8800771672359</v>
      </c>
      <c r="E1678" s="73">
        <v>49.9</v>
      </c>
      <c r="F1678" s="101">
        <f t="shared" si="197"/>
        <v>11354.21795880094</v>
      </c>
      <c r="G1678" s="66">
        <v>49.9</v>
      </c>
      <c r="H1678" s="102">
        <f>IF($G1678&gt;$G$20,IF('Silo Levels'!$L$29="Pumping",((PI()*((($C$19+$G$20)-$G1678)*($O$20/($O$19/2)))^2*((($O$20+$G$20)-$G1678))/3)*$H$1177)+(((PI()*((($C$19+$G$20)-$G1678)*($O$20/($O$19/2)))^2*(((($C$19+$G$20)-$G1678)*($O$20/($O$19/2)))*$AZ$22))/3)*$H$1177),(((PI()*((($C$19+$G$20)-$G1678)*($O$20/($O$19/2)))^2*((($O$20+$G$20)-$G1678)/3))*$H$1177)-((PI()*((($C$19+$G$20)-$G1678)*($O$20/($O$19/2)))^2*(((($C$19+$G$20)-$G1678)*($O$20/($O$19/2)))*$AZ$22)/3)*$H$1177))),IF('Silo Levels'!$L$29="Pumping",(($D$18*$H$1177)+((PI()*(($C$21/2)^2)*($G$20-$G1678))*$H$1177))+((($D$18+$H$18)/3)*$BG$22)+(((PI()*($C$21/2)^2*(($C$21/2)*$AZ$22))/3)*$H$1177),(($D$18*$H$1177)+((PI()*(($C$21/2)^2)*($G$20-$G1678))*$H$1177))+((($D$18+$H$18)/3)*$BG$22)-(((PI()*($C$21/2)^2*(($C$21/2)*$AZ$22))/3)*$H$1177)))</f>
        <v>7455.9285781318267</v>
      </c>
      <c r="I1678" s="73">
        <v>49.9</v>
      </c>
      <c r="J1678" s="101">
        <f t="shared" si="198"/>
        <v>11735.625797210276</v>
      </c>
      <c r="K1678" s="66">
        <v>49.9</v>
      </c>
      <c r="L1678" s="102">
        <f>IF($K1678&gt;$G$20,IF('Silo Levels'!$L$30="Pumping",((PI()*((($C$19+$G$20)-$K1678)*($O$20/($O$19/2)))^2*((($O$20+$G$20)-$K1678))/3)*$L$1177)+(((PI()*((($C$19+$G$20)-$K1678)*($O$20/($O$19/2)))^2*(((($C$19+$G$20)-$K1678)*($O$20/($O$19/2)))*$AZ$23))/3)*$L$1177),(((PI()*((($C$19+$G$20)-$K1678)*($O$20/($O$19/2)))^2*((($O$20+$G$20)-$K1678)/3))*$L$1177)-((PI()*((($C$19+$G$20)-$K1678)*($O$20/($O$19/2)))^2*(((($C$19+$G$20)-$K1678)*($O$20/($O$19/2)))*$AZ$23)/3)*$L$1177))),IF('Silo Levels'!$L$30="Pumping",(($D$18*$L$1177)+((PI()*(($C$21/2)^2)*($G$20-$K1678))*$L$1177))+((($D$18+$H$18)/3)*$BG$23)+(((PI()*($C$21/2)^2*(($C$21/2)*$AZ$23))/3)*$L$1177),(($D$18*$L$1177)+((PI()*(($C$21/2)^2)*($G$20-$K1678))*$L$1177))+((($D$18+$H$18)/3)*$BG$23)-(((PI()*($C$21/2)^2*(($C$21/2)*$AZ$23))/3)*$L$1177)))</f>
        <v>7706.3861272680388</v>
      </c>
      <c r="M1678" s="73"/>
      <c r="N1678" s="73"/>
      <c r="O1678" s="73"/>
      <c r="P1678" s="73"/>
      <c r="Q1678" s="73"/>
      <c r="R1678" s="73"/>
      <c r="S1678" s="73"/>
      <c r="T1678" s="73"/>
      <c r="U1678" s="73"/>
      <c r="V1678" s="73"/>
      <c r="W1678" s="73"/>
      <c r="X1678" s="73"/>
      <c r="Y1678" s="73"/>
      <c r="Z1678" s="73"/>
      <c r="AA1678" s="73"/>
      <c r="AB1678" s="73"/>
      <c r="AC1678" s="73"/>
      <c r="AD1678" s="73"/>
      <c r="AE1678" s="73"/>
      <c r="AF1678" s="73"/>
      <c r="AG1678" s="73"/>
      <c r="AH1678" s="73"/>
      <c r="AI1678" s="73"/>
      <c r="AJ1678" s="73"/>
    </row>
    <row r="1679" spans="1:36" x14ac:dyDescent="0.3">
      <c r="A1679">
        <v>50</v>
      </c>
      <c r="B1679" s="101">
        <f t="shared" si="196"/>
        <v>10827.68467333453</v>
      </c>
      <c r="C1679" s="66">
        <v>50</v>
      </c>
      <c r="D1679" s="102">
        <f>IF($C1679&gt;$G$20,IF('Silo Levels'!$L$28="Pumping",((PI()*((($C$19+$G$20)-$C1679)*($O$20/($O$19/2)))^2*((($O$20+$G$20)-$C1679))/3)*$D$1177)+(((PI()*((($C$19+$G$20)-$C1679)*($O$20/($O$19/2)))^2*(((($C$19+$G$20)-$C1679)*($O$20/($O$19/2)))*$AZ$21))/3)*$D$1177),(((PI()*((($C$19+$G$20)-$C1679)*($O$20/($O$19/2)))^2*((($O$20+$G$20)-$C1679)/3))*$D$1177)-((PI()*((($C$19+$G$20)-$C1679)*($O$20/($O$19/2)))^2*(((($C$19+$G$20)-$C1679)*($O$20/($O$19/2)))*$AZ$21)/3)*$D$1177))),IF('Silo Levels'!$L$28="Pumping",(($D$18*$D$1177)+((PI()*(($C$21/2)^2)*($G$20-$C1679))*$D$1177))+((($D$18+$H$18)/3)*$BG$21)+(((PI()*($C$21/2)^2*(($C$21/2)*$AZ$21))/3)*$D$1177),(($D$18*$D$1177)+((PI()*(($C$21/2)^2)*($G$20-$C1679))*$D$1177))+((($D$18+$H$18)/3)*$BG$21)-(((PI()*($C$21/2)^2*(($C$21/2)*$AZ$21))/3)*$D$1177)))</f>
        <v>6977.522322056393</v>
      </c>
      <c r="E1679" s="73">
        <v>50</v>
      </c>
      <c r="F1679" s="101">
        <f t="shared" si="197"/>
        <v>10963.030731751212</v>
      </c>
      <c r="G1679" s="66">
        <v>50</v>
      </c>
      <c r="H1679" s="102">
        <f>IF($G1679&gt;$G$20,IF('Silo Levels'!$L$29="Pumping",((PI()*((($C$19+$G$20)-$G1679)*($O$20/($O$19/2)))^2*((($O$20+$G$20)-$G1679))/3)*$H$1177)+(((PI()*((($C$19+$G$20)-$G1679)*($O$20/($O$19/2)))^2*(((($C$19+$G$20)-$G1679)*($O$20/($O$19/2)))*$AZ$22))/3)*$H$1177),(((PI()*((($C$19+$G$20)-$G1679)*($O$20/($O$19/2)))^2*((($O$20+$G$20)-$G1679)/3))*$H$1177)-((PI()*((($C$19+$G$20)-$G1679)*($O$20/($O$19/2)))^2*(((($C$19+$G$20)-$G1679)*($O$20/($O$19/2)))*$AZ$22)/3)*$H$1177))),IF('Silo Levels'!$L$29="Pumping",(($D$18*$H$1177)+((PI()*(($C$21/2)^2)*($G$20-$G1679))*$H$1177))+((($D$18+$H$18)/3)*$BG$22)+(((PI()*($C$21/2)^2*(($C$21/2)*$AZ$22))/3)*$H$1177),(($D$18*$H$1177)+((PI()*(($C$21/2)^2)*($G$20-$G1679))*$H$1177))+((($D$18+$H$18)/3)*$BG$22)-(((PI()*($C$21/2)^2*(($C$21/2)*$AZ$22))/3)*$H$1177)))</f>
        <v>7064.7413510820988</v>
      </c>
      <c r="I1679" s="73">
        <v>50</v>
      </c>
      <c r="J1679" s="101">
        <f t="shared" si="198"/>
        <v>11331.297913954742</v>
      </c>
      <c r="K1679" s="66">
        <v>50</v>
      </c>
      <c r="L1679" s="102">
        <f>IF($K1679&gt;$G$20,IF('Silo Levels'!$L$30="Pumping",((PI()*((($C$19+$G$20)-$K1679)*($O$20/($O$19/2)))^2*((($O$20+$G$20)-$K1679))/3)*$L$1177)+(((PI()*((($C$19+$G$20)-$K1679)*($O$20/($O$19/2)))^2*(((($C$19+$G$20)-$K1679)*($O$20/($O$19/2)))*$AZ$23))/3)*$L$1177),(((PI()*((($C$19+$G$20)-$K1679)*($O$20/($O$19/2)))^2*((($O$20+$G$20)-$K1679)/3))*$L$1177)-((PI()*((($C$19+$G$20)-$K1679)*($O$20/($O$19/2)))^2*(((($C$19+$G$20)-$K1679)*($O$20/($O$19/2)))*$AZ$23)/3)*$L$1177))),IF('Silo Levels'!$L$30="Pumping",(($D$18*$L$1177)+((PI()*(($C$21/2)^2)*($G$20-$K1679))*$L$1177))+((($D$18+$H$18)/3)*$BG$23)+(((PI()*($C$21/2)^2*(($C$21/2)*$AZ$23))/3)*$L$1177),(($D$18*$L$1177)+((PI()*(($C$21/2)^2)*($G$20-$K1679))*$L$1177))+((($D$18+$H$18)/3)*$BG$23)-(((PI()*($C$21/2)^2*(($C$21/2)*$AZ$23))/3)*$L$1177)))</f>
        <v>7302.0582440125054</v>
      </c>
      <c r="M1679" s="73"/>
      <c r="N1679" s="73"/>
      <c r="O1679" s="73"/>
      <c r="P1679" s="73"/>
      <c r="Q1679" s="73"/>
      <c r="R1679" s="73"/>
      <c r="S1679" s="73"/>
      <c r="T1679" s="73"/>
      <c r="U1679" s="73"/>
      <c r="V1679" s="73"/>
      <c r="W1679" s="73"/>
      <c r="X1679" s="73"/>
      <c r="Y1679" s="73"/>
      <c r="Z1679" s="73"/>
      <c r="AA1679" s="73"/>
      <c r="AB1679" s="73"/>
      <c r="AC1679" s="73"/>
      <c r="AD1679" s="73"/>
      <c r="AE1679" s="73"/>
      <c r="AF1679" s="73"/>
      <c r="AG1679" s="73"/>
      <c r="AH1679" s="73"/>
      <c r="AI1679" s="73"/>
      <c r="AJ1679" s="73"/>
    </row>
    <row r="1680" spans="1:36" x14ac:dyDescent="0.3">
      <c r="A1680">
        <v>50.1</v>
      </c>
      <c r="B1680" s="101">
        <f t="shared" si="196"/>
        <v>10441.326918223687</v>
      </c>
      <c r="C1680" s="66">
        <v>50.1</v>
      </c>
      <c r="D1680" s="102">
        <f>IF($C1680&gt;$G$20,IF('Silo Levels'!$L$28="Pumping",((PI()*((($C$19+$G$20)-$C1680)*($O$20/($O$19/2)))^2*((($O$20+$G$20)-$C1680))/3)*$D$1177)+(((PI()*((($C$19+$G$20)-$C1680)*($O$20/($O$19/2)))^2*(((($C$19+$G$20)-$C1680)*($O$20/($O$19/2)))*$AZ$21))/3)*$D$1177),(((PI()*((($C$19+$G$20)-$C1680)*($O$20/($O$19/2)))^2*((($O$20+$G$20)-$C1680)/3))*$D$1177)-((PI()*((($C$19+$G$20)-$C1680)*($O$20/($O$19/2)))^2*(((($C$19+$G$20)-$C1680)*($O$20/($O$19/2)))*$AZ$21)/3)*$D$1177))),IF('Silo Levels'!$L$28="Pumping",(($D$18*$D$1177)+((PI()*(($C$21/2)^2)*($G$20-$C1680))*$D$1177))+((($D$18+$H$18)/3)*$BG$21)+(((PI()*($C$21/2)^2*(($C$21/2)*$AZ$21))/3)*$D$1177),(($D$18*$D$1177)+((PI()*(($C$21/2)^2)*($G$20-$C1680))*$D$1177))+((($D$18+$H$18)/3)*$BG$21)-(((PI()*($C$21/2)^2*(($C$21/2)*$AZ$21))/3)*$D$1177)))</f>
        <v>6591.1645669455502</v>
      </c>
      <c r="E1680" s="73">
        <v>50.1</v>
      </c>
      <c r="F1680" s="101">
        <f t="shared" si="197"/>
        <v>10571.843504701483</v>
      </c>
      <c r="G1680" s="66">
        <v>50.1</v>
      </c>
      <c r="H1680" s="102">
        <f>IF($G1680&gt;$G$20,IF('Silo Levels'!$L$29="Pumping",((PI()*((($C$19+$G$20)-$G1680)*($O$20/($O$19/2)))^2*((($O$20+$G$20)-$G1680))/3)*$H$1177)+(((PI()*((($C$19+$G$20)-$G1680)*($O$20/($O$19/2)))^2*(((($C$19+$G$20)-$G1680)*($O$20/($O$19/2)))*$AZ$22))/3)*$H$1177),(((PI()*((($C$19+$G$20)-$G1680)*($O$20/($O$19/2)))^2*((($O$20+$G$20)-$G1680)/3))*$H$1177)-((PI()*((($C$19+$G$20)-$G1680)*($O$20/($O$19/2)))^2*(((($C$19+$G$20)-$G1680)*($O$20/($O$19/2)))*$AZ$22)/3)*$H$1177))),IF('Silo Levels'!$L$29="Pumping",(($D$18*$H$1177)+((PI()*(($C$21/2)^2)*($G$20-$G1680))*$H$1177))+((($D$18+$H$18)/3)*$BG$22)+(((PI()*($C$21/2)^2*(($C$21/2)*$AZ$22))/3)*$H$1177),(($D$18*$H$1177)+((PI()*(($C$21/2)^2)*($G$20-$G1680))*$H$1177))+((($D$18+$H$18)/3)*$BG$22)-(((PI()*($C$21/2)^2*(($C$21/2)*$AZ$22))/3)*$H$1177)))</f>
        <v>6673.5541240323691</v>
      </c>
      <c r="I1680" s="73">
        <v>50.1</v>
      </c>
      <c r="J1680" s="101">
        <f t="shared" si="198"/>
        <v>10926.970030699209</v>
      </c>
      <c r="K1680" s="66">
        <v>50.1</v>
      </c>
      <c r="L1680" s="102">
        <f>IF($K1680&gt;$G$20,IF('Silo Levels'!$L$30="Pumping",((PI()*((($C$19+$G$20)-$K1680)*($O$20/($O$19/2)))^2*((($O$20+$G$20)-$K1680))/3)*$L$1177)+(((PI()*((($C$19+$G$20)-$K1680)*($O$20/($O$19/2)))^2*(((($C$19+$G$20)-$K1680)*($O$20/($O$19/2)))*$AZ$23))/3)*$L$1177),(((PI()*((($C$19+$G$20)-$K1680)*($O$20/($O$19/2)))^2*((($O$20+$G$20)-$K1680)/3))*$L$1177)-((PI()*((($C$19+$G$20)-$K1680)*($O$20/($O$19/2)))^2*(((($C$19+$G$20)-$K1680)*($O$20/($O$19/2)))*$AZ$23)/3)*$L$1177))),IF('Silo Levels'!$L$30="Pumping",(($D$18*$L$1177)+((PI()*(($C$21/2)^2)*($G$20-$K1680))*$L$1177))+((($D$18+$H$18)/3)*$BG$23)+(((PI()*($C$21/2)^2*(($C$21/2)*$AZ$23))/3)*$L$1177),(($D$18*$L$1177)+((PI()*(($C$21/2)^2)*($G$20-$K1680))*$L$1177))+((($D$18+$H$18)/3)*$BG$23)-(((PI()*($C$21/2)^2*(($C$21/2)*$AZ$23))/3)*$L$1177)))</f>
        <v>6897.730360756972</v>
      </c>
      <c r="M1680" s="73"/>
      <c r="N1680" s="73"/>
      <c r="O1680" s="73"/>
      <c r="P1680" s="73"/>
      <c r="Q1680" s="73"/>
      <c r="R1680" s="73"/>
      <c r="S1680" s="73"/>
      <c r="T1680" s="73"/>
      <c r="U1680" s="73"/>
      <c r="V1680" s="73"/>
      <c r="W1680" s="73"/>
      <c r="X1680" s="73"/>
      <c r="Y1680" s="73"/>
      <c r="Z1680" s="73"/>
      <c r="AA1680" s="73"/>
      <c r="AB1680" s="73"/>
      <c r="AC1680" s="73"/>
      <c r="AD1680" s="73"/>
      <c r="AE1680" s="73"/>
      <c r="AF1680" s="73"/>
      <c r="AG1680" s="73"/>
      <c r="AH1680" s="73"/>
      <c r="AI1680" s="73"/>
      <c r="AJ1680" s="73"/>
    </row>
    <row r="1681" spans="1:36" x14ac:dyDescent="0.3">
      <c r="A1681">
        <v>50.2</v>
      </c>
      <c r="B1681" s="101">
        <f t="shared" si="196"/>
        <v>10054.969163112844</v>
      </c>
      <c r="C1681" s="66">
        <v>50.2</v>
      </c>
      <c r="D1681" s="102">
        <f>IF($C1681&gt;$G$20,IF('Silo Levels'!$L$28="Pumping",((PI()*((($C$19+$G$20)-$C1681)*($O$20/($O$19/2)))^2*((($O$20+$G$20)-$C1681))/3)*$D$1177)+(((PI()*((($C$19+$G$20)-$C1681)*($O$20/($O$19/2)))^2*(((($C$19+$G$20)-$C1681)*($O$20/($O$19/2)))*$AZ$21))/3)*$D$1177),(((PI()*((($C$19+$G$20)-$C1681)*($O$20/($O$19/2)))^2*((($O$20+$G$20)-$C1681)/3))*$D$1177)-((PI()*((($C$19+$G$20)-$C1681)*($O$20/($O$19/2)))^2*(((($C$19+$G$20)-$C1681)*($O$20/($O$19/2)))*$AZ$21)/3)*$D$1177))),IF('Silo Levels'!$L$28="Pumping",(($D$18*$D$1177)+((PI()*(($C$21/2)^2)*($G$20-$C1681))*$D$1177))+((($D$18+$H$18)/3)*$BG$21)+(((PI()*($C$21/2)^2*(($C$21/2)*$AZ$21))/3)*$D$1177),(($D$18*$D$1177)+((PI()*(($C$21/2)^2)*($G$20-$C1681))*$D$1177))+((($D$18+$H$18)/3)*$BG$21)-(((PI()*($C$21/2)^2*(($C$21/2)*$AZ$21))/3)*$D$1177)))</f>
        <v>6204.8068118347073</v>
      </c>
      <c r="E1681" s="73">
        <v>50.2</v>
      </c>
      <c r="F1681" s="101">
        <f t="shared" si="197"/>
        <v>10180.656277651755</v>
      </c>
      <c r="G1681" s="66">
        <v>50.2</v>
      </c>
      <c r="H1681" s="102">
        <f>IF($G1681&gt;$G$20,IF('Silo Levels'!$L$29="Pumping",((PI()*((($C$19+$G$20)-$G1681)*($O$20/($O$19/2)))^2*((($O$20+$G$20)-$G1681))/3)*$H$1177)+(((PI()*((($C$19+$G$20)-$G1681)*($O$20/($O$19/2)))^2*(((($C$19+$G$20)-$G1681)*($O$20/($O$19/2)))*$AZ$22))/3)*$H$1177),(((PI()*((($C$19+$G$20)-$G1681)*($O$20/($O$19/2)))^2*((($O$20+$G$20)-$G1681)/3))*$H$1177)-((PI()*((($C$19+$G$20)-$G1681)*($O$20/($O$19/2)))^2*(((($C$19+$G$20)-$G1681)*($O$20/($O$19/2)))*$AZ$22)/3)*$H$1177))),IF('Silo Levels'!$L$29="Pumping",(($D$18*$H$1177)+((PI()*(($C$21/2)^2)*($G$20-$G1681))*$H$1177))+((($D$18+$H$18)/3)*$BG$22)+(((PI()*($C$21/2)^2*(($C$21/2)*$AZ$22))/3)*$H$1177),(($D$18*$H$1177)+((PI()*(($C$21/2)^2)*($G$20-$G1681))*$H$1177))+((($D$18+$H$18)/3)*$BG$22)-(((PI()*($C$21/2)^2*(($C$21/2)*$AZ$22))/3)*$H$1177)))</f>
        <v>6282.3668969826413</v>
      </c>
      <c r="I1681" s="73">
        <v>50.2</v>
      </c>
      <c r="J1681" s="101">
        <f t="shared" si="198"/>
        <v>10522.642147443676</v>
      </c>
      <c r="K1681" s="66">
        <v>50.2</v>
      </c>
      <c r="L1681" s="102">
        <f>IF($K1681&gt;$G$20,IF('Silo Levels'!$L$30="Pumping",((PI()*((($C$19+$G$20)-$K1681)*($O$20/($O$19/2)))^2*((($O$20+$G$20)-$K1681))/3)*$L$1177)+(((PI()*((($C$19+$G$20)-$K1681)*($O$20/($O$19/2)))^2*(((($C$19+$G$20)-$K1681)*($O$20/($O$19/2)))*$AZ$23))/3)*$L$1177),(((PI()*((($C$19+$G$20)-$K1681)*($O$20/($O$19/2)))^2*((($O$20+$G$20)-$K1681)/3))*$L$1177)-((PI()*((($C$19+$G$20)-$K1681)*($O$20/($O$19/2)))^2*(((($C$19+$G$20)-$K1681)*($O$20/($O$19/2)))*$AZ$23)/3)*$L$1177))),IF('Silo Levels'!$L$30="Pumping",(($D$18*$L$1177)+((PI()*(($C$21/2)^2)*($G$20-$K1681))*$L$1177))+((($D$18+$H$18)/3)*$BG$23)+(((PI()*($C$21/2)^2*(($C$21/2)*$AZ$23))/3)*$L$1177),(($D$18*$L$1177)+((PI()*(($C$21/2)^2)*($G$20-$K1681))*$L$1177))+((($D$18+$H$18)/3)*$BG$23)-(((PI()*($C$21/2)^2*(($C$21/2)*$AZ$23))/3)*$L$1177)))</f>
        <v>6493.4024775014386</v>
      </c>
      <c r="M1681" s="73"/>
      <c r="N1681" s="73"/>
      <c r="O1681" s="73"/>
      <c r="P1681" s="73"/>
      <c r="Q1681" s="73"/>
      <c r="R1681" s="73"/>
      <c r="S1681" s="73"/>
      <c r="T1681" s="73"/>
      <c r="U1681" s="73"/>
      <c r="V1681" s="73"/>
      <c r="W1681" s="73"/>
      <c r="X1681" s="73"/>
      <c r="Y1681" s="73"/>
      <c r="Z1681" s="73"/>
      <c r="AA1681" s="73"/>
      <c r="AB1681" s="73"/>
      <c r="AC1681" s="73"/>
      <c r="AD1681" s="73"/>
      <c r="AE1681" s="73"/>
      <c r="AF1681" s="73"/>
      <c r="AG1681" s="73"/>
      <c r="AH1681" s="73"/>
      <c r="AI1681" s="73"/>
      <c r="AJ1681" s="73"/>
    </row>
    <row r="1682" spans="1:36" x14ac:dyDescent="0.3">
      <c r="A1682">
        <v>50.3</v>
      </c>
      <c r="B1682" s="101">
        <f t="shared" si="196"/>
        <v>9668.6114080020288</v>
      </c>
      <c r="C1682" s="66">
        <v>50.3</v>
      </c>
      <c r="D1682" s="102">
        <f>IF($C1682&gt;$G$20,IF('Silo Levels'!$L$28="Pumping",((PI()*((($C$19+$G$20)-$C1682)*($O$20/($O$19/2)))^2*((($O$20+$G$20)-$C1682))/3)*$D$1177)+(((PI()*((($C$19+$G$20)-$C1682)*($O$20/($O$19/2)))^2*(((($C$19+$G$20)-$C1682)*($O$20/($O$19/2)))*$AZ$21))/3)*$D$1177),(((PI()*((($C$19+$G$20)-$C1682)*($O$20/($O$19/2)))^2*((($O$20+$G$20)-$C1682)/3))*$D$1177)-((PI()*((($C$19+$G$20)-$C1682)*($O$20/($O$19/2)))^2*(((($C$19+$G$20)-$C1682)*($O$20/($O$19/2)))*$AZ$21)/3)*$D$1177))),IF('Silo Levels'!$L$28="Pumping",(($D$18*$D$1177)+((PI()*(($C$21/2)^2)*($G$20-$C1682))*$D$1177))+((($D$18+$H$18)/3)*$BG$21)+(((PI()*($C$21/2)^2*(($C$21/2)*$AZ$21))/3)*$D$1177),(($D$18*$D$1177)+((PI()*(($C$21/2)^2)*($G$20-$C1682))*$D$1177))+((($D$18+$H$18)/3)*$BG$21)-(((PI()*($C$21/2)^2*(($C$21/2)*$AZ$21))/3)*$D$1177)))</f>
        <v>5818.4490567238918</v>
      </c>
      <c r="E1682" s="73">
        <v>50.3</v>
      </c>
      <c r="F1682" s="101">
        <f t="shared" si="197"/>
        <v>9789.4690506020543</v>
      </c>
      <c r="G1682" s="66">
        <v>50.3</v>
      </c>
      <c r="H1682" s="102">
        <f>IF($G1682&gt;$G$20,IF('Silo Levels'!$L$29="Pumping",((PI()*((($C$19+$G$20)-$G1682)*($O$20/($O$19/2)))^2*((($O$20+$G$20)-$G1682))/3)*$H$1177)+(((PI()*((($C$19+$G$20)-$G1682)*($O$20/($O$19/2)))^2*(((($C$19+$G$20)-$G1682)*($O$20/($O$19/2)))*$AZ$22))/3)*$H$1177),(((PI()*((($C$19+$G$20)-$G1682)*($O$20/($O$19/2)))^2*((($O$20+$G$20)-$G1682)/3))*$H$1177)-((PI()*((($C$19+$G$20)-$G1682)*($O$20/($O$19/2)))^2*(((($C$19+$G$20)-$G1682)*($O$20/($O$19/2)))*$AZ$22)/3)*$H$1177))),IF('Silo Levels'!$L$29="Pumping",(($D$18*$H$1177)+((PI()*(($C$21/2)^2)*($G$20-$G1682))*$H$1177))+((($D$18+$H$18)/3)*$BG$22)+(((PI()*($C$21/2)^2*(($C$21/2)*$AZ$22))/3)*$H$1177),(($D$18*$H$1177)+((PI()*(($C$21/2)^2)*($G$20-$G1682))*$H$1177))+((($D$18+$H$18)/3)*$BG$22)-(((PI()*($C$21/2)^2*(($C$21/2)*$AZ$22))/3)*$H$1177)))</f>
        <v>5891.1796699329407</v>
      </c>
      <c r="I1682" s="73">
        <v>50.3</v>
      </c>
      <c r="J1682" s="101">
        <f t="shared" si="198"/>
        <v>10118.314264188171</v>
      </c>
      <c r="K1682" s="66">
        <v>50.3</v>
      </c>
      <c r="L1682" s="102">
        <f>IF($K1682&gt;$G$20,IF('Silo Levels'!$L$30="Pumping",((PI()*((($C$19+$G$20)-$K1682)*($O$20/($O$19/2)))^2*((($O$20+$G$20)-$K1682))/3)*$L$1177)+(((PI()*((($C$19+$G$20)-$K1682)*($O$20/($O$19/2)))^2*(((($C$19+$G$20)-$K1682)*($O$20/($O$19/2)))*$AZ$23))/3)*$L$1177),(((PI()*((($C$19+$G$20)-$K1682)*($O$20/($O$19/2)))^2*((($O$20+$G$20)-$K1682)/3))*$L$1177)-((PI()*((($C$19+$G$20)-$K1682)*($O$20/($O$19/2)))^2*(((($C$19+$G$20)-$K1682)*($O$20/($O$19/2)))*$AZ$23)/3)*$L$1177))),IF('Silo Levels'!$L$30="Pumping",(($D$18*$L$1177)+((PI()*(($C$21/2)^2)*($G$20-$K1682))*$L$1177))+((($D$18+$H$18)/3)*$BG$23)+(((PI()*($C$21/2)^2*(($C$21/2)*$AZ$23))/3)*$L$1177),(($D$18*$L$1177)+((PI()*(($C$21/2)^2)*($G$20-$K1682))*$L$1177))+((($D$18+$H$18)/3)*$BG$23)-(((PI()*($C$21/2)^2*(($C$21/2)*$AZ$23))/3)*$L$1177)))</f>
        <v>6089.0745942459343</v>
      </c>
      <c r="M1682" s="73"/>
      <c r="N1682" s="73"/>
      <c r="O1682" s="73"/>
      <c r="P1682" s="73"/>
      <c r="Q1682" s="73"/>
      <c r="R1682" s="73"/>
      <c r="S1682" s="73"/>
      <c r="T1682" s="73"/>
      <c r="U1682" s="73"/>
      <c r="V1682" s="73"/>
      <c r="W1682" s="73"/>
      <c r="X1682" s="73"/>
      <c r="Y1682" s="73"/>
      <c r="Z1682" s="73"/>
      <c r="AA1682" s="73"/>
      <c r="AB1682" s="73"/>
      <c r="AC1682" s="73"/>
      <c r="AD1682" s="73"/>
      <c r="AE1682" s="73"/>
      <c r="AF1682" s="73"/>
      <c r="AG1682" s="73"/>
      <c r="AH1682" s="73"/>
      <c r="AI1682" s="73"/>
      <c r="AJ1682" s="73"/>
    </row>
    <row r="1683" spans="1:36" x14ac:dyDescent="0.3">
      <c r="A1683">
        <v>50.4</v>
      </c>
      <c r="B1683" s="101">
        <f t="shared" si="196"/>
        <v>9282.253652891186</v>
      </c>
      <c r="C1683" s="66">
        <v>50.4</v>
      </c>
      <c r="D1683" s="102">
        <f>IF($C1683&gt;$G$20,IF('Silo Levels'!$L$28="Pumping",((PI()*((($C$19+$G$20)-$C1683)*($O$20/($O$19/2)))^2*((($O$20+$G$20)-$C1683))/3)*$D$1177)+(((PI()*((($C$19+$G$20)-$C1683)*($O$20/($O$19/2)))^2*(((($C$19+$G$20)-$C1683)*($O$20/($O$19/2)))*$AZ$21))/3)*$D$1177),(((PI()*((($C$19+$G$20)-$C1683)*($O$20/($O$19/2)))^2*((($O$20+$G$20)-$C1683)/3))*$D$1177)-((PI()*((($C$19+$G$20)-$C1683)*($O$20/($O$19/2)))^2*(((($C$19+$G$20)-$C1683)*($O$20/($O$19/2)))*$AZ$21)/3)*$D$1177))),IF('Silo Levels'!$L$28="Pumping",(($D$18*$D$1177)+((PI()*(($C$21/2)^2)*($G$20-$C1683))*$D$1177))+((($D$18+$H$18)/3)*$BG$21)+(((PI()*($C$21/2)^2*(($C$21/2)*$AZ$21))/3)*$D$1177),(($D$18*$D$1177)+((PI()*(($C$21/2)^2)*($G$20-$C1683))*$D$1177))+((($D$18+$H$18)/3)*$BG$21)-(((PI()*($C$21/2)^2*(($C$21/2)*$AZ$21))/3)*$D$1177)))</f>
        <v>5432.0913016130489</v>
      </c>
      <c r="E1683" s="73">
        <v>50.4</v>
      </c>
      <c r="F1683" s="101">
        <f t="shared" si="197"/>
        <v>9398.2818235523264</v>
      </c>
      <c r="G1683" s="66">
        <v>50.4</v>
      </c>
      <c r="H1683" s="102">
        <f>IF($G1683&gt;$G$20,IF('Silo Levels'!$L$29="Pumping",((PI()*((($C$19+$G$20)-$G1683)*($O$20/($O$19/2)))^2*((($O$20+$G$20)-$G1683))/3)*$H$1177)+(((PI()*((($C$19+$G$20)-$G1683)*($O$20/($O$19/2)))^2*(((($C$19+$G$20)-$G1683)*($O$20/($O$19/2)))*$AZ$22))/3)*$H$1177),(((PI()*((($C$19+$G$20)-$G1683)*($O$20/($O$19/2)))^2*((($O$20+$G$20)-$G1683)/3))*$H$1177)-((PI()*((($C$19+$G$20)-$G1683)*($O$20/($O$19/2)))^2*(((($C$19+$G$20)-$G1683)*($O$20/($O$19/2)))*$AZ$22)/3)*$H$1177))),IF('Silo Levels'!$L$29="Pumping",(($D$18*$H$1177)+((PI()*(($C$21/2)^2)*($G$20-$G1683))*$H$1177))+((($D$18+$H$18)/3)*$BG$22)+(((PI()*($C$21/2)^2*(($C$21/2)*$AZ$22))/3)*$H$1177),(($D$18*$H$1177)+((PI()*(($C$21/2)^2)*($G$20-$G1683))*$H$1177))+((($D$18+$H$18)/3)*$BG$22)-(((PI()*($C$21/2)^2*(($C$21/2)*$AZ$22))/3)*$H$1177)))</f>
        <v>5499.9924428832128</v>
      </c>
      <c r="I1683" s="73">
        <v>50.4</v>
      </c>
      <c r="J1683" s="101">
        <f t="shared" si="198"/>
        <v>9713.986380932638</v>
      </c>
      <c r="K1683" s="66">
        <v>50.4</v>
      </c>
      <c r="L1683" s="102">
        <f>IF($K1683&gt;$G$20,IF('Silo Levels'!$L$30="Pumping",((PI()*((($C$19+$G$20)-$K1683)*($O$20/($O$19/2)))^2*((($O$20+$G$20)-$K1683))/3)*$L$1177)+(((PI()*((($C$19+$G$20)-$K1683)*($O$20/($O$19/2)))^2*(((($C$19+$G$20)-$K1683)*($O$20/($O$19/2)))*$AZ$23))/3)*$L$1177),(((PI()*((($C$19+$G$20)-$K1683)*($O$20/($O$19/2)))^2*((($O$20+$G$20)-$K1683)/3))*$L$1177)-((PI()*((($C$19+$G$20)-$K1683)*($O$20/($O$19/2)))^2*(((($C$19+$G$20)-$K1683)*($O$20/($O$19/2)))*$AZ$23)/3)*$L$1177))),IF('Silo Levels'!$L$30="Pumping",(($D$18*$L$1177)+((PI()*(($C$21/2)^2)*($G$20-$K1683))*$L$1177))+((($D$18+$H$18)/3)*$BG$23)+(((PI()*($C$21/2)^2*(($C$21/2)*$AZ$23))/3)*$L$1177),(($D$18*$L$1177)+((PI()*(($C$21/2)^2)*($G$20-$K1683))*$L$1177))+((($D$18+$H$18)/3)*$BG$23)-(((PI()*($C$21/2)^2*(($C$21/2)*$AZ$23))/3)*$L$1177)))</f>
        <v>5684.746710990401</v>
      </c>
      <c r="M1683" s="73"/>
      <c r="N1683" s="73"/>
      <c r="O1683" s="73"/>
      <c r="P1683" s="73"/>
      <c r="Q1683" s="73"/>
      <c r="R1683" s="73"/>
      <c r="S1683" s="73"/>
      <c r="T1683" s="73"/>
      <c r="U1683" s="73"/>
      <c r="V1683" s="73"/>
      <c r="W1683" s="73"/>
      <c r="X1683" s="73"/>
      <c r="Y1683" s="73"/>
      <c r="Z1683" s="73"/>
      <c r="AA1683" s="73"/>
      <c r="AB1683" s="73"/>
      <c r="AC1683" s="73"/>
      <c r="AD1683" s="73"/>
      <c r="AE1683" s="73"/>
      <c r="AF1683" s="73"/>
      <c r="AG1683" s="73"/>
      <c r="AH1683" s="73"/>
      <c r="AI1683" s="73"/>
      <c r="AJ1683" s="73"/>
    </row>
    <row r="1684" spans="1:36" x14ac:dyDescent="0.3">
      <c r="A1684">
        <v>50.5</v>
      </c>
      <c r="B1684" s="101">
        <f t="shared" si="196"/>
        <v>8895.8958977803431</v>
      </c>
      <c r="C1684" s="66">
        <v>50.5</v>
      </c>
      <c r="D1684" s="102">
        <f>IF($C1684&gt;$G$20,IF('Silo Levels'!$L$28="Pumping",((PI()*((($C$19+$G$20)-$C1684)*($O$20/($O$19/2)))^2*((($O$20+$G$20)-$C1684))/3)*$D$1177)+(((PI()*((($C$19+$G$20)-$C1684)*($O$20/($O$19/2)))^2*(((($C$19+$G$20)-$C1684)*($O$20/($O$19/2)))*$AZ$21))/3)*$D$1177),(((PI()*((($C$19+$G$20)-$C1684)*($O$20/($O$19/2)))^2*((($O$20+$G$20)-$C1684)/3))*$D$1177)-((PI()*((($C$19+$G$20)-$C1684)*($O$20/($O$19/2)))^2*(((($C$19+$G$20)-$C1684)*($O$20/($O$19/2)))*$AZ$21)/3)*$D$1177))),IF('Silo Levels'!$L$28="Pumping",(($D$18*$D$1177)+((PI()*(($C$21/2)^2)*($G$20-$C1684))*$D$1177))+((($D$18+$H$18)/3)*$BG$21)+(((PI()*($C$21/2)^2*(($C$21/2)*$AZ$21))/3)*$D$1177),(($D$18*$D$1177)+((PI()*(($C$21/2)^2)*($G$20-$C1684))*$D$1177))+((($D$18+$H$18)/3)*$BG$21)-(((PI()*($C$21/2)^2*(($C$21/2)*$AZ$21))/3)*$D$1177)))</f>
        <v>5045.7335465022061</v>
      </c>
      <c r="E1684" s="73">
        <v>50.5</v>
      </c>
      <c r="F1684" s="101">
        <f t="shared" si="197"/>
        <v>9007.0945965025967</v>
      </c>
      <c r="G1684" s="66">
        <v>50.5</v>
      </c>
      <c r="H1684" s="102">
        <f>IF($G1684&gt;$G$20,IF('Silo Levels'!$L$29="Pumping",((PI()*((($C$19+$G$20)-$G1684)*($O$20/($O$19/2)))^2*((($O$20+$G$20)-$G1684))/3)*$H$1177)+(((PI()*((($C$19+$G$20)-$G1684)*($O$20/($O$19/2)))^2*(((($C$19+$G$20)-$G1684)*($O$20/($O$19/2)))*$AZ$22))/3)*$H$1177),(((PI()*((($C$19+$G$20)-$G1684)*($O$20/($O$19/2)))^2*((($O$20+$G$20)-$G1684)/3))*$H$1177)-((PI()*((($C$19+$G$20)-$G1684)*($O$20/($O$19/2)))^2*(((($C$19+$G$20)-$G1684)*($O$20/($O$19/2)))*$AZ$22)/3)*$H$1177))),IF('Silo Levels'!$L$29="Pumping",(($D$18*$H$1177)+((PI()*(($C$21/2)^2)*($G$20-$G1684))*$H$1177))+((($D$18+$H$18)/3)*$BG$22)+(((PI()*($C$21/2)^2*(($C$21/2)*$AZ$22))/3)*$H$1177),(($D$18*$H$1177)+((PI()*(($C$21/2)^2)*($G$20-$G1684))*$H$1177))+((($D$18+$H$18)/3)*$BG$22)-(((PI()*($C$21/2)^2*(($C$21/2)*$AZ$22))/3)*$H$1177)))</f>
        <v>5108.8052158334831</v>
      </c>
      <c r="I1684" s="73">
        <v>50.5</v>
      </c>
      <c r="J1684" s="101">
        <f t="shared" si="198"/>
        <v>9309.6584976771046</v>
      </c>
      <c r="K1684" s="66">
        <v>50.5</v>
      </c>
      <c r="L1684" s="102">
        <f>IF($K1684&gt;$G$20,IF('Silo Levels'!$L$30="Pumping",((PI()*((($C$19+$G$20)-$K1684)*($O$20/($O$19/2)))^2*((($O$20+$G$20)-$K1684))/3)*$L$1177)+(((PI()*((($C$19+$G$20)-$K1684)*($O$20/($O$19/2)))^2*(((($C$19+$G$20)-$K1684)*($O$20/($O$19/2)))*$AZ$23))/3)*$L$1177),(((PI()*((($C$19+$G$20)-$K1684)*($O$20/($O$19/2)))^2*((($O$20+$G$20)-$K1684)/3))*$L$1177)-((PI()*((($C$19+$G$20)-$K1684)*($O$20/($O$19/2)))^2*(((($C$19+$G$20)-$K1684)*($O$20/($O$19/2)))*$AZ$23)/3)*$L$1177))),IF('Silo Levels'!$L$30="Pumping",(($D$18*$L$1177)+((PI()*(($C$21/2)^2)*($G$20-$K1684))*$L$1177))+((($D$18+$H$18)/3)*$BG$23)+(((PI()*($C$21/2)^2*(($C$21/2)*$AZ$23))/3)*$L$1177),(($D$18*$L$1177)+((PI()*(($C$21/2)^2)*($G$20-$K1684))*$L$1177))+((($D$18+$H$18)/3)*$BG$23)-(((PI()*($C$21/2)^2*(($C$21/2)*$AZ$23))/3)*$L$1177)))</f>
        <v>5280.4188277348676</v>
      </c>
      <c r="M1684" s="73"/>
      <c r="N1684" s="73"/>
      <c r="O1684" s="73"/>
      <c r="P1684" s="73"/>
      <c r="Q1684" s="73"/>
      <c r="R1684" s="73"/>
      <c r="S1684" s="73"/>
      <c r="T1684" s="73"/>
      <c r="U1684" s="73"/>
      <c r="V1684" s="73"/>
      <c r="W1684" s="73"/>
      <c r="X1684" s="73"/>
      <c r="Y1684" s="73"/>
      <c r="Z1684" s="73"/>
      <c r="AA1684" s="73"/>
      <c r="AB1684" s="73"/>
      <c r="AC1684" s="73"/>
      <c r="AD1684" s="73"/>
      <c r="AE1684" s="73"/>
      <c r="AF1684" s="73"/>
      <c r="AG1684" s="73"/>
      <c r="AH1684" s="73"/>
      <c r="AI1684" s="73"/>
      <c r="AJ1684" s="73"/>
    </row>
    <row r="1685" spans="1:36" x14ac:dyDescent="0.3">
      <c r="A1685">
        <v>50.6</v>
      </c>
      <c r="B1685" s="101">
        <f t="shared" si="196"/>
        <v>8509.5381426695003</v>
      </c>
      <c r="C1685" s="66">
        <v>50.6</v>
      </c>
      <c r="D1685" s="102">
        <f>IF($C1685&gt;$G$20,IF('Silo Levels'!$L$28="Pumping",((PI()*((($C$19+$G$20)-$C1685)*($O$20/($O$19/2)))^2*((($O$20+$G$20)-$C1685))/3)*$D$1177)+(((PI()*((($C$19+$G$20)-$C1685)*($O$20/($O$19/2)))^2*(((($C$19+$G$20)-$C1685)*($O$20/($O$19/2)))*$AZ$21))/3)*$D$1177),(((PI()*((($C$19+$G$20)-$C1685)*($O$20/($O$19/2)))^2*((($O$20+$G$20)-$C1685)/3))*$D$1177)-((PI()*((($C$19+$G$20)-$C1685)*($O$20/($O$19/2)))^2*(((($C$19+$G$20)-$C1685)*($O$20/($O$19/2)))*$AZ$21)/3)*$D$1177))),IF('Silo Levels'!$L$28="Pumping",(($D$18*$D$1177)+((PI()*(($C$21/2)^2)*($G$20-$C1685))*$D$1177))+((($D$18+$H$18)/3)*$BG$21)+(((PI()*($C$21/2)^2*(($C$21/2)*$AZ$21))/3)*$D$1177),(($D$18*$D$1177)+((PI()*(($C$21/2)^2)*($G$20-$C1685))*$D$1177))+((($D$18+$H$18)/3)*$BG$21)-(((PI()*($C$21/2)^2*(($C$21/2)*$AZ$21))/3)*$D$1177)))</f>
        <v>4659.3757913913632</v>
      </c>
      <c r="E1685" s="73">
        <v>50.6</v>
      </c>
      <c r="F1685" s="101">
        <f t="shared" si="197"/>
        <v>8615.9073694528688</v>
      </c>
      <c r="G1685" s="66">
        <v>50.6</v>
      </c>
      <c r="H1685" s="102">
        <f>IF($G1685&gt;$G$20,IF('Silo Levels'!$L$29="Pumping",((PI()*((($C$19+$G$20)-$G1685)*($O$20/($O$19/2)))^2*((($O$20+$G$20)-$G1685))/3)*$H$1177)+(((PI()*((($C$19+$G$20)-$G1685)*($O$20/($O$19/2)))^2*(((($C$19+$G$20)-$G1685)*($O$20/($O$19/2)))*$AZ$22))/3)*$H$1177),(((PI()*((($C$19+$G$20)-$G1685)*($O$20/($O$19/2)))^2*((($O$20+$G$20)-$G1685)/3))*$H$1177)-((PI()*((($C$19+$G$20)-$G1685)*($O$20/($O$19/2)))^2*(((($C$19+$G$20)-$G1685)*($O$20/($O$19/2)))*$AZ$22)/3)*$H$1177))),IF('Silo Levels'!$L$29="Pumping",(($D$18*$H$1177)+((PI()*(($C$21/2)^2)*($G$20-$G1685))*$H$1177))+((($D$18+$H$18)/3)*$BG$22)+(((PI()*($C$21/2)^2*(($C$21/2)*$AZ$22))/3)*$H$1177),(($D$18*$H$1177)+((PI()*(($C$21/2)^2)*($G$20-$G1685))*$H$1177))+((($D$18+$H$18)/3)*$BG$22)-(((PI()*($C$21/2)^2*(($C$21/2)*$AZ$22))/3)*$H$1177)))</f>
        <v>4717.6179887837552</v>
      </c>
      <c r="I1685" s="73">
        <v>50.6</v>
      </c>
      <c r="J1685" s="101">
        <f t="shared" si="198"/>
        <v>8905.3306144215712</v>
      </c>
      <c r="K1685" s="66">
        <v>50.6</v>
      </c>
      <c r="L1685" s="102">
        <f>IF($K1685&gt;$G$20,IF('Silo Levels'!$L$30="Pumping",((PI()*((($C$19+$G$20)-$K1685)*($O$20/($O$19/2)))^2*((($O$20+$G$20)-$K1685))/3)*$L$1177)+(((PI()*((($C$19+$G$20)-$K1685)*($O$20/($O$19/2)))^2*(((($C$19+$G$20)-$K1685)*($O$20/($O$19/2)))*$AZ$23))/3)*$L$1177),(((PI()*((($C$19+$G$20)-$K1685)*($O$20/($O$19/2)))^2*((($O$20+$G$20)-$K1685)/3))*$L$1177)-((PI()*((($C$19+$G$20)-$K1685)*($O$20/($O$19/2)))^2*(((($C$19+$G$20)-$K1685)*($O$20/($O$19/2)))*$AZ$23)/3)*$L$1177))),IF('Silo Levels'!$L$30="Pumping",(($D$18*$L$1177)+((PI()*(($C$21/2)^2)*($G$20-$K1685))*$L$1177))+((($D$18+$H$18)/3)*$BG$23)+(((PI()*($C$21/2)^2*(($C$21/2)*$AZ$23))/3)*$L$1177),(($D$18*$L$1177)+((PI()*(($C$21/2)^2)*($G$20-$K1685))*$L$1177))+((($D$18+$H$18)/3)*$BG$23)-(((PI()*($C$21/2)^2*(($C$21/2)*$AZ$23))/3)*$L$1177)))</f>
        <v>4876.0909444793342</v>
      </c>
      <c r="M1685" s="73"/>
      <c r="N1685" s="73"/>
      <c r="O1685" s="73"/>
      <c r="P1685" s="73"/>
      <c r="Q1685" s="73"/>
      <c r="R1685" s="73"/>
      <c r="S1685" s="73"/>
      <c r="T1685" s="73"/>
      <c r="U1685" s="73"/>
      <c r="V1685" s="73"/>
      <c r="W1685" s="73"/>
      <c r="X1685" s="73"/>
      <c r="Y1685" s="73"/>
      <c r="Z1685" s="73"/>
      <c r="AA1685" s="73"/>
      <c r="AB1685" s="73"/>
      <c r="AC1685" s="73"/>
      <c r="AD1685" s="73"/>
      <c r="AE1685" s="73"/>
      <c r="AF1685" s="73"/>
      <c r="AG1685" s="73"/>
      <c r="AH1685" s="73"/>
      <c r="AI1685" s="73"/>
      <c r="AJ1685" s="73"/>
    </row>
    <row r="1686" spans="1:36" x14ac:dyDescent="0.3">
      <c r="A1686">
        <v>50.7</v>
      </c>
      <c r="B1686" s="101">
        <f t="shared" si="196"/>
        <v>8123.1803875586575</v>
      </c>
      <c r="C1686" s="66">
        <v>50.7</v>
      </c>
      <c r="D1686" s="102">
        <f>IF($C1686&gt;$G$20,IF('Silo Levels'!$L$28="Pumping",((PI()*((($C$19+$G$20)-$C1686)*($O$20/($O$19/2)))^2*((($O$20+$G$20)-$C1686))/3)*$D$1177)+(((PI()*((($C$19+$G$20)-$C1686)*($O$20/($O$19/2)))^2*(((($C$19+$G$20)-$C1686)*($O$20/($O$19/2)))*$AZ$21))/3)*$D$1177),(((PI()*((($C$19+$G$20)-$C1686)*($O$20/($O$19/2)))^2*((($O$20+$G$20)-$C1686)/3))*$D$1177)-((PI()*((($C$19+$G$20)-$C1686)*($O$20/($O$19/2)))^2*(((($C$19+$G$20)-$C1686)*($O$20/($O$19/2)))*$AZ$21)/3)*$D$1177))),IF('Silo Levels'!$L$28="Pumping",(($D$18*$D$1177)+((PI()*(($C$21/2)^2)*($G$20-$C1686))*$D$1177))+((($D$18+$H$18)/3)*$BG$21)+(((PI()*($C$21/2)^2*(($C$21/2)*$AZ$21))/3)*$D$1177),(($D$18*$D$1177)+((PI()*(($C$21/2)^2)*($G$20-$C1686))*$D$1177))+((($D$18+$H$18)/3)*$BG$21)-(((PI()*($C$21/2)^2*(($C$21/2)*$AZ$21))/3)*$D$1177)))</f>
        <v>4273.0180362805204</v>
      </c>
      <c r="E1686" s="73">
        <v>50.7</v>
      </c>
      <c r="F1686" s="101">
        <f t="shared" si="197"/>
        <v>8224.7201424031409</v>
      </c>
      <c r="G1686" s="66">
        <v>50.7</v>
      </c>
      <c r="H1686" s="102">
        <f>IF($G1686&gt;$G$20,IF('Silo Levels'!$L$29="Pumping",((PI()*((($C$19+$G$20)-$G1686)*($O$20/($O$19/2)))^2*((($O$20+$G$20)-$G1686))/3)*$H$1177)+(((PI()*((($C$19+$G$20)-$G1686)*($O$20/($O$19/2)))^2*(((($C$19+$G$20)-$G1686)*($O$20/($O$19/2)))*$AZ$22))/3)*$H$1177),(((PI()*((($C$19+$G$20)-$G1686)*($O$20/($O$19/2)))^2*((($O$20+$G$20)-$G1686)/3))*$H$1177)-((PI()*((($C$19+$G$20)-$G1686)*($O$20/($O$19/2)))^2*(((($C$19+$G$20)-$G1686)*($O$20/($O$19/2)))*$AZ$22)/3)*$H$1177))),IF('Silo Levels'!$L$29="Pumping",(($D$18*$H$1177)+((PI()*(($C$21/2)^2)*($G$20-$G1686))*$H$1177))+((($D$18+$H$18)/3)*$BG$22)+(((PI()*($C$21/2)^2*(($C$21/2)*$AZ$22))/3)*$H$1177),(($D$18*$H$1177)+((PI()*(($C$21/2)^2)*($G$20-$G1686))*$H$1177))+((($D$18+$H$18)/3)*$BG$22)-(((PI()*($C$21/2)^2*(($C$21/2)*$AZ$22))/3)*$H$1177)))</f>
        <v>4326.4307617340273</v>
      </c>
      <c r="I1686" s="73">
        <v>50.7</v>
      </c>
      <c r="J1686" s="101">
        <f t="shared" si="198"/>
        <v>8501.0027311660378</v>
      </c>
      <c r="K1686" s="66">
        <v>50.7</v>
      </c>
      <c r="L1686" s="102">
        <f>IF($K1686&gt;$G$20,IF('Silo Levels'!$L$30="Pumping",((PI()*((($C$19+$G$20)-$K1686)*($O$20/($O$19/2)))^2*((($O$20+$G$20)-$K1686))/3)*$L$1177)+(((PI()*((($C$19+$G$20)-$K1686)*($O$20/($O$19/2)))^2*(((($C$19+$G$20)-$K1686)*($O$20/($O$19/2)))*$AZ$23))/3)*$L$1177),(((PI()*((($C$19+$G$20)-$K1686)*($O$20/($O$19/2)))^2*((($O$20+$G$20)-$K1686)/3))*$L$1177)-((PI()*((($C$19+$G$20)-$K1686)*($O$20/($O$19/2)))^2*(((($C$19+$G$20)-$K1686)*($O$20/($O$19/2)))*$AZ$23)/3)*$L$1177))),IF('Silo Levels'!$L$30="Pumping",(($D$18*$L$1177)+((PI()*(($C$21/2)^2)*($G$20-$K1686))*$L$1177))+((($D$18+$H$18)/3)*$BG$23)+(((PI()*($C$21/2)^2*(($C$21/2)*$AZ$23))/3)*$L$1177),(($D$18*$L$1177)+((PI()*(($C$21/2)^2)*($G$20-$K1686))*$L$1177))+((($D$18+$H$18)/3)*$BG$23)-(((PI()*($C$21/2)^2*(($C$21/2)*$AZ$23))/3)*$L$1177)))</f>
        <v>4471.7630612238008</v>
      </c>
      <c r="M1686" s="73"/>
      <c r="N1686" s="73"/>
      <c r="O1686" s="73"/>
      <c r="P1686" s="73"/>
      <c r="Q1686" s="73"/>
      <c r="R1686" s="73"/>
      <c r="S1686" s="73"/>
      <c r="T1686" s="73"/>
      <c r="U1686" s="73"/>
      <c r="V1686" s="73"/>
      <c r="W1686" s="73"/>
      <c r="X1686" s="73"/>
      <c r="Y1686" s="73"/>
      <c r="Z1686" s="73"/>
      <c r="AA1686" s="73"/>
      <c r="AB1686" s="73"/>
      <c r="AC1686" s="73"/>
      <c r="AD1686" s="73"/>
      <c r="AE1686" s="73"/>
      <c r="AF1686" s="73"/>
      <c r="AG1686" s="73"/>
      <c r="AH1686" s="73"/>
      <c r="AI1686" s="73"/>
      <c r="AJ1686" s="73"/>
    </row>
    <row r="1687" spans="1:36" x14ac:dyDescent="0.3">
      <c r="A1687">
        <v>50.8</v>
      </c>
      <c r="B1687" s="101">
        <f t="shared" si="196"/>
        <v>7736.8226324478419</v>
      </c>
      <c r="C1687" s="66">
        <v>50.8</v>
      </c>
      <c r="D1687" s="102">
        <f>IF($C1687&gt;$G$20,IF('Silo Levels'!$L$28="Pumping",((PI()*((($C$19+$G$20)-$C1687)*($O$20/($O$19/2)))^2*((($O$20+$G$20)-$C1687))/3)*$D$1177)+(((PI()*((($C$19+$G$20)-$C1687)*($O$20/($O$19/2)))^2*(((($C$19+$G$20)-$C1687)*($O$20/($O$19/2)))*$AZ$21))/3)*$D$1177),(((PI()*((($C$19+$G$20)-$C1687)*($O$20/($O$19/2)))^2*((($O$20+$G$20)-$C1687)/3))*$D$1177)-((PI()*((($C$19+$G$20)-$C1687)*($O$20/($O$19/2)))^2*(((($C$19+$G$20)-$C1687)*($O$20/($O$19/2)))*$AZ$21)/3)*$D$1177))),IF('Silo Levels'!$L$28="Pumping",(($D$18*$D$1177)+((PI()*(($C$21/2)^2)*($G$20-$C1687))*$D$1177))+((($D$18+$H$18)/3)*$BG$21)+(((PI()*($C$21/2)^2*(($C$21/2)*$AZ$21))/3)*$D$1177),(($D$18*$D$1177)+((PI()*(($C$21/2)^2)*($G$20-$C1687))*$D$1177))+((($D$18+$H$18)/3)*$BG$21)-(((PI()*($C$21/2)^2*(($C$21/2)*$AZ$21))/3)*$D$1177)))</f>
        <v>3886.6602811697044</v>
      </c>
      <c r="E1687" s="73">
        <v>50.8</v>
      </c>
      <c r="F1687" s="101">
        <f t="shared" si="197"/>
        <v>7833.5329153534394</v>
      </c>
      <c r="G1687" s="66">
        <v>50.8</v>
      </c>
      <c r="H1687" s="102">
        <f>IF($G1687&gt;$G$20,IF('Silo Levels'!$L$29="Pumping",((PI()*((($C$19+$G$20)-$G1687)*($O$20/($O$19/2)))^2*((($O$20+$G$20)-$G1687))/3)*$H$1177)+(((PI()*((($C$19+$G$20)-$G1687)*($O$20/($O$19/2)))^2*(((($C$19+$G$20)-$G1687)*($O$20/($O$19/2)))*$AZ$22))/3)*$H$1177),(((PI()*((($C$19+$G$20)-$G1687)*($O$20/($O$19/2)))^2*((($O$20+$G$20)-$G1687)/3))*$H$1177)-((PI()*((($C$19+$G$20)-$G1687)*($O$20/($O$19/2)))^2*(((($C$19+$G$20)-$G1687)*($O$20/($O$19/2)))*$AZ$22)/3)*$H$1177))),IF('Silo Levels'!$L$29="Pumping",(($D$18*$H$1177)+((PI()*(($C$21/2)^2)*($G$20-$G1687))*$H$1177))+((($D$18+$H$18)/3)*$BG$22)+(((PI()*($C$21/2)^2*(($C$21/2)*$AZ$22))/3)*$H$1177),(($D$18*$H$1177)+((PI()*(($C$21/2)^2)*($G$20-$G1687))*$H$1177))+((($D$18+$H$18)/3)*$BG$22)-(((PI()*($C$21/2)^2*(($C$21/2)*$AZ$22))/3)*$H$1177)))</f>
        <v>3935.2435346843254</v>
      </c>
      <c r="I1687" s="73">
        <v>50.8</v>
      </c>
      <c r="J1687" s="101">
        <f t="shared" si="198"/>
        <v>8096.6748479105327</v>
      </c>
      <c r="K1687" s="66">
        <v>50.8</v>
      </c>
      <c r="L1687" s="102">
        <f>IF($K1687&gt;$G$20,IF('Silo Levels'!$L$30="Pumping",((PI()*((($C$19+$G$20)-$K1687)*($O$20/($O$19/2)))^2*((($O$20+$G$20)-$K1687))/3)*$L$1177)+(((PI()*((($C$19+$G$20)-$K1687)*($O$20/($O$19/2)))^2*(((($C$19+$G$20)-$K1687)*($O$20/($O$19/2)))*$AZ$23))/3)*$L$1177),(((PI()*((($C$19+$G$20)-$K1687)*($O$20/($O$19/2)))^2*((($O$20+$G$20)-$K1687)/3))*$L$1177)-((PI()*((($C$19+$G$20)-$K1687)*($O$20/($O$19/2)))^2*(((($C$19+$G$20)-$K1687)*($O$20/($O$19/2)))*$AZ$23)/3)*$L$1177))),IF('Silo Levels'!$L$30="Pumping",(($D$18*$L$1177)+((PI()*(($C$21/2)^2)*($G$20-$K1687))*$L$1177))+((($D$18+$H$18)/3)*$BG$23)+(((PI()*($C$21/2)^2*(($C$21/2)*$AZ$23))/3)*$L$1177),(($D$18*$L$1177)+((PI()*(($C$21/2)^2)*($G$20-$K1687))*$L$1177))+((($D$18+$H$18)/3)*$BG$23)-(((PI()*($C$21/2)^2*(($C$21/2)*$AZ$23))/3)*$L$1177)))</f>
        <v>4067.4351779682956</v>
      </c>
      <c r="M1687" s="73"/>
      <c r="N1687" s="73"/>
      <c r="O1687" s="73"/>
      <c r="P1687" s="73"/>
      <c r="Q1687" s="73"/>
      <c r="R1687" s="73"/>
      <c r="S1687" s="73"/>
      <c r="T1687" s="73"/>
      <c r="U1687" s="73"/>
      <c r="V1687" s="73"/>
      <c r="W1687" s="73"/>
      <c r="X1687" s="73"/>
      <c r="Y1687" s="73"/>
      <c r="Z1687" s="73"/>
      <c r="AA1687" s="73"/>
      <c r="AB1687" s="73"/>
      <c r="AC1687" s="73"/>
      <c r="AD1687" s="73"/>
      <c r="AE1687" s="73"/>
      <c r="AF1687" s="73"/>
      <c r="AG1687" s="73"/>
      <c r="AH1687" s="73"/>
      <c r="AI1687" s="73"/>
      <c r="AJ1687" s="73"/>
    </row>
    <row r="1688" spans="1:36" x14ac:dyDescent="0.3">
      <c r="A1688">
        <v>50.9</v>
      </c>
      <c r="B1688" s="101">
        <f t="shared" ref="B1688:B1747" si="199">IF($C1688&gt;$G$20,(PI()*((($C$19+$G$20)-$C1688)*($O$20/($O$19/2)))^2*((($O$20+$G$20)-$C1688)/3))*$D$1177,($D$18*$D$1177)+((PI()*(($C$21/2)^2)*($G$20-$C1688))*$D$1177)+((($D$18+$H$18)/3)*$BG$21))</f>
        <v>5889.2782020094419</v>
      </c>
      <c r="C1688" s="66">
        <v>50.9</v>
      </c>
      <c r="D1688" s="102">
        <f>IF($C1688&gt;$G$20,IF('Silo Levels'!$L$28="Pumping",((PI()*((($C$19+$G$20)-$C1688)*($O$20/($O$19/2)))^2*((($O$20+$G$20)-$C1688))/3)*$D$1177)+(((PI()*((($C$19+$G$20)-$C1688)*($O$20/($O$19/2)))^2*(((($C$19+$G$20)-$C1688)*($O$20/($O$19/2)))*$AZ$21))/3)*$D$1177),(((PI()*((($C$19+$G$20)-$C1688)*($O$20/($O$19/2)))^2*((($O$20+$G$20)-$C1688)/3))*$D$1177)-((PI()*((($C$19+$G$20)-$C1688)*($O$20/($O$19/2)))^2*(((($C$19+$G$20)-$C1688)*($O$20/($O$19/2)))*$AZ$21)/3)*$D$1177))),IF('Silo Levels'!$L$28="Pumping",(($D$18*$D$1177)+((PI()*(($C$21/2)^2)*($G$20-$C1688))*$D$1177))+((($D$18+$H$18)/3)*$BG$21)+(((PI()*($C$21/2)^2*(($C$21/2)*$AZ$21))/3)*$D$1177),(($D$18*$D$1177)+((PI()*(($C$21/2)^2)*($G$20-$C1688))*$D$1177))+((($D$18+$H$18)/3)*$BG$21)-(((PI()*($C$21/2)^2*(($C$21/2)*$AZ$21))/3)*$D$1177)))</f>
        <v>3224.4377677375801</v>
      </c>
      <c r="E1688" s="73">
        <v>50.9</v>
      </c>
      <c r="F1688" s="101">
        <f t="shared" ref="F1688:F1747" si="200">IF($G1688&gt;$G$20,(PI()*((($C$19+$G$20)-$G1688)*($O$20/($O$19/2)))^2*((($O$20+$G$20)-$G1688)/3))*$H$1177,($D$18*$H$1177)+((PI()*(($C$21/2)^2)*($G$20-$G1688))*$H$1177)+((($D$18+$H$18)/3)*$BG$22))</f>
        <v>5962.89417953456</v>
      </c>
      <c r="G1688" s="66">
        <v>50.9</v>
      </c>
      <c r="H1688" s="102">
        <f>IF($G1688&gt;$G$20,IF('Silo Levels'!$L$29="Pumping",((PI()*((($C$19+$G$20)-$G1688)*($O$20/($O$19/2)))^2*((($O$20+$G$20)-$G1688))/3)*$H$1177)+(((PI()*((($C$19+$G$20)-$G1688)*($O$20/($O$19/2)))^2*(((($C$19+$G$20)-$G1688)*($O$20/($O$19/2)))*$AZ$22))/3)*$H$1177),(((PI()*((($C$19+$G$20)-$G1688)*($O$20/($O$19/2)))^2*((($O$20+$G$20)-$G1688)/3))*$H$1177)-((PI()*((($C$19+$G$20)-$G1688)*($O$20/($O$19/2)))^2*(((($C$19+$G$20)-$G1688)*($O$20/($O$19/2)))*$AZ$22)/3)*$H$1177))),IF('Silo Levels'!$L$29="Pumping",(($D$18*$H$1177)+((PI()*(($C$21/2)^2)*($G$20-$G1688))*$H$1177))+((($D$18+$H$18)/3)*$BG$22)+(((PI()*($C$21/2)^2*(($C$21/2)*$AZ$22))/3)*$H$1177),(($D$18*$H$1177)+((PI()*(($C$21/2)^2)*($G$20-$G1688))*$H$1177))+((($D$18+$H$18)/3)*$BG$22)-(((PI()*($C$21/2)^2*(($C$21/2)*$AZ$22))/3)*$H$1177)))</f>
        <v>3264.7432398342999</v>
      </c>
      <c r="I1688" s="73">
        <v>50.9</v>
      </c>
      <c r="J1688" s="101">
        <f t="shared" ref="J1688:J1747" si="201">IF($K1688&gt;$G$20,(PI()*((($C$19+$G$20)-$K1688)*($O$20/($O$19/2)))^2*((($O$20+$G$20)-$K1688)/3))*$L$1177,($D$18*$L$1177)+((PI()*(($C$21/2)^2)*($G$20-$K1688))*$L$1177)+((($D$18+$H$18)/3)*$BG$23))</f>
        <v>6163.1981183819744</v>
      </c>
      <c r="K1688" s="66">
        <v>50.9</v>
      </c>
      <c r="L1688" s="102">
        <f>IF($K1688&gt;$G$20,IF('Silo Levels'!$L$30="Pumping",((PI()*((($C$19+$G$20)-$K1688)*($O$20/($O$19/2)))^2*((($O$20+$G$20)-$K1688))/3)*$L$1177)+(((PI()*((($C$19+$G$20)-$K1688)*($O$20/($O$19/2)))^2*(((($C$19+$G$20)-$K1688)*($O$20/($O$19/2)))*$AZ$23))/3)*$L$1177),(((PI()*((($C$19+$G$20)-$K1688)*($O$20/($O$19/2)))^2*((($O$20+$G$20)-$K1688)/3))*$L$1177)-((PI()*((($C$19+$G$20)-$K1688)*($O$20/($O$19/2)))^2*(((($C$19+$G$20)-$K1688)*($O$20/($O$19/2)))*$AZ$23)/3)*$L$1177))),IF('Silo Levels'!$L$30="Pumping",(($D$18*$L$1177)+((PI()*(($C$21/2)^2)*($G$20-$K1688))*$L$1177))+((($D$18+$H$18)/3)*$BG$23)+(((PI()*($C$21/2)^2*(($C$21/2)*$AZ$23))/3)*$L$1177),(($D$18*$L$1177)+((PI()*(($C$21/2)^2)*($G$20-$K1688))*$L$1177))+((($D$18+$H$18)/3)*$BG$23)-(((PI()*($C$21/2)^2*(($C$21/2)*$AZ$23))/3)*$L$1177)))</f>
        <v>3374.4116173997936</v>
      </c>
      <c r="M1688" s="73"/>
      <c r="N1688" s="73"/>
      <c r="O1688" s="73"/>
      <c r="P1688" s="73"/>
      <c r="Q1688" s="73"/>
      <c r="R1688" s="73"/>
      <c r="S1688" s="73"/>
      <c r="T1688" s="73"/>
      <c r="U1688" s="73"/>
      <c r="V1688" s="73"/>
      <c r="W1688" s="73"/>
      <c r="X1688" s="73"/>
      <c r="Y1688" s="73"/>
      <c r="Z1688" s="73"/>
      <c r="AA1688" s="73"/>
      <c r="AB1688" s="73"/>
      <c r="AC1688" s="73"/>
      <c r="AD1688" s="73"/>
      <c r="AE1688" s="73"/>
      <c r="AF1688" s="73"/>
      <c r="AG1688" s="73"/>
      <c r="AH1688" s="73"/>
      <c r="AI1688" s="73"/>
      <c r="AJ1688" s="73"/>
    </row>
    <row r="1689" spans="1:36" x14ac:dyDescent="0.3">
      <c r="A1689">
        <v>51</v>
      </c>
      <c r="B1689" s="101">
        <f t="shared" si="199"/>
        <v>5574.1380555609085</v>
      </c>
      <c r="C1689" s="66">
        <v>51</v>
      </c>
      <c r="D1689" s="102">
        <f>IF($C1689&gt;$G$20,IF('Silo Levels'!$L$28="Pumping",((PI()*((($C$19+$G$20)-$C1689)*($O$20/($O$19/2)))^2*((($O$20+$G$20)-$C1689))/3)*$D$1177)+(((PI()*((($C$19+$G$20)-$C1689)*($O$20/($O$19/2)))^2*(((($C$19+$G$20)-$C1689)*($O$20/($O$19/2)))*$AZ$21))/3)*$D$1177),(((PI()*((($C$19+$G$20)-$C1689)*($O$20/($O$19/2)))^2*((($O$20+$G$20)-$C1689)/3))*$D$1177)-((PI()*((($C$19+$G$20)-$C1689)*($O$20/($O$19/2)))^2*(((($C$19+$G$20)-$C1689)*($O$20/($O$19/2)))*$AZ$21)/3)*$D$1177))),IF('Silo Levels'!$L$28="Pumping",(($D$18*$D$1177)+((PI()*(($C$21/2)^2)*($G$20-$C1689))*$D$1177))+((($D$18+$H$18)/3)*$BG$21)+(((PI()*($C$21/2)^2*(($C$21/2)*$AZ$21))/3)*$D$1177),(($D$18*$D$1177)+((PI()*(($C$21/2)^2)*($G$20-$C1689))*$D$1177))+((($D$18+$H$18)/3)*$BG$21)-(((PI()*($C$21/2)^2*(($C$21/2)*$AZ$21))/3)*$D$1177)))</f>
        <v>3055.9522386353292</v>
      </c>
      <c r="E1689" s="73">
        <v>51</v>
      </c>
      <c r="F1689" s="101">
        <f t="shared" si="200"/>
        <v>5643.8147812554198</v>
      </c>
      <c r="G1689" s="66">
        <v>51</v>
      </c>
      <c r="H1689" s="102">
        <f>IF($G1689&gt;$G$20,IF('Silo Levels'!$L$29="Pumping",((PI()*((($C$19+$G$20)-$G1689)*($O$20/($O$19/2)))^2*((($O$20+$G$20)-$G1689))/3)*$H$1177)+(((PI()*((($C$19+$G$20)-$G1689)*($O$20/($O$19/2)))^2*(((($C$19+$G$20)-$G1689)*($O$20/($O$19/2)))*$AZ$22))/3)*$H$1177),(((PI()*((($C$19+$G$20)-$G1689)*($O$20/($O$19/2)))^2*((($O$20+$G$20)-$G1689)/3))*$H$1177)-((PI()*((($C$19+$G$20)-$G1689)*($O$20/($O$19/2)))^2*(((($C$19+$G$20)-$G1689)*($O$20/($O$19/2)))*$AZ$22)/3)*$H$1177))),IF('Silo Levels'!$L$29="Pumping",(($D$18*$H$1177)+((PI()*(($C$21/2)^2)*($G$20-$G1689))*$H$1177))+((($D$18+$H$18)/3)*$BG$22)+(((PI()*($C$21/2)^2*(($C$21/2)*$AZ$22))/3)*$H$1177),(($D$18*$H$1177)+((PI()*(($C$21/2)^2)*($G$20-$G1689))*$H$1177))+((($D$18+$H$18)/3)*$BG$22)-(((PI()*($C$21/2)^2*(($C$21/2)*$AZ$22))/3)*$H$1177)))</f>
        <v>3094.1516416182708</v>
      </c>
      <c r="I1689" s="73">
        <v>51</v>
      </c>
      <c r="J1689" s="101">
        <f t="shared" si="201"/>
        <v>5833.4002907032764</v>
      </c>
      <c r="K1689" s="66">
        <v>51</v>
      </c>
      <c r="L1689" s="102">
        <f>IF($K1689&gt;$G$20,IF('Silo Levels'!$L$30="Pumping",((PI()*((($C$19+$G$20)-$K1689)*($O$20/($O$19/2)))^2*((($O$20+$G$20)-$K1689))/3)*$L$1177)+(((PI()*((($C$19+$G$20)-$K1689)*($O$20/($O$19/2)))^2*(((($C$19+$G$20)-$K1689)*($O$20/($O$19/2)))*$AZ$23))/3)*$L$1177),(((PI()*((($C$19+$G$20)-$K1689)*($O$20/($O$19/2)))^2*((($O$20+$G$20)-$K1689)/3))*$L$1177)-((PI()*((($C$19+$G$20)-$K1689)*($O$20/($O$19/2)))^2*(((($C$19+$G$20)-$K1689)*($O$20/($O$19/2)))*$AZ$23)/3)*$L$1177))),IF('Silo Levels'!$L$30="Pumping",(($D$18*$L$1177)+((PI()*(($C$21/2)^2)*($G$20-$K1689))*$L$1177))+((($D$18+$H$18)/3)*$BG$23)+(((PI()*($C$21/2)^2*(($C$21/2)*$AZ$23))/3)*$L$1177),(($D$18*$L$1177)+((PI()*(($C$21/2)^2)*($G$20-$K1689))*$L$1177))+((($D$18+$H$18)/3)*$BG$23)-(((PI()*($C$21/2)^2*(($C$21/2)*$AZ$23))/3)*$L$1177)))</f>
        <v>3198.089552060228</v>
      </c>
      <c r="M1689" s="73"/>
      <c r="N1689" s="73"/>
      <c r="O1689" s="73"/>
      <c r="P1689" s="73"/>
      <c r="Q1689" s="73"/>
      <c r="R1689" s="73"/>
      <c r="S1689" s="73"/>
      <c r="T1689" s="73"/>
      <c r="U1689" s="73"/>
      <c r="V1689" s="73"/>
      <c r="W1689" s="73"/>
      <c r="X1689" s="73"/>
      <c r="Y1689" s="73"/>
      <c r="Z1689" s="73"/>
      <c r="AA1689" s="73"/>
      <c r="AB1689" s="73"/>
      <c r="AC1689" s="73"/>
      <c r="AD1689" s="73"/>
      <c r="AE1689" s="73"/>
      <c r="AF1689" s="73"/>
      <c r="AG1689" s="73"/>
      <c r="AH1689" s="73"/>
      <c r="AI1689" s="73"/>
      <c r="AJ1689" s="73"/>
    </row>
    <row r="1690" spans="1:36" x14ac:dyDescent="0.3">
      <c r="A1690">
        <v>51.1</v>
      </c>
      <c r="B1690" s="101">
        <f t="shared" si="199"/>
        <v>5270.4359900441077</v>
      </c>
      <c r="C1690" s="66">
        <v>51.1</v>
      </c>
      <c r="D1690" s="102">
        <f>IF($C1690&gt;$G$20,IF('Silo Levels'!$L$28="Pumping",((PI()*((($C$19+$G$20)-$C1690)*($O$20/($O$19/2)))^2*((($O$20+$G$20)-$C1690))/3)*$D$1177)+(((PI()*((($C$19+$G$20)-$C1690)*($O$20/($O$19/2)))^2*(((($C$19+$G$20)-$C1690)*($O$20/($O$19/2)))*$AZ$21))/3)*$D$1177),(((PI()*((($C$19+$G$20)-$C1690)*($O$20/($O$19/2)))^2*((($O$20+$G$20)-$C1690)/3))*$D$1177)-((PI()*((($C$19+$G$20)-$C1690)*($O$20/($O$19/2)))^2*(((($C$19+$G$20)-$C1690)*($O$20/($O$19/2)))*$AZ$21)/3)*$D$1177))),IF('Silo Levels'!$L$28="Pumping",(($D$18*$D$1177)+((PI()*(($C$21/2)^2)*($G$20-$C1690))*$D$1177))+((($D$18+$H$18)/3)*$BG$21)+(((PI()*($C$21/2)^2*(($C$21/2)*$AZ$21))/3)*$D$1177),(($D$18*$D$1177)+((PI()*(($C$21/2)^2)*($G$20-$C1690))*$D$1177))+((($D$18+$H$18)/3)*$BG$21)-(((PI()*($C$21/2)^2*(($C$21/2)*$AZ$21))/3)*$D$1177)))</f>
        <v>2893.4230254211634</v>
      </c>
      <c r="E1690" s="73">
        <v>51.1</v>
      </c>
      <c r="F1690" s="101">
        <f t="shared" si="200"/>
        <v>5336.3164399196594</v>
      </c>
      <c r="G1690" s="66">
        <v>51.1</v>
      </c>
      <c r="H1690" s="102">
        <f>IF($G1690&gt;$G$20,IF('Silo Levels'!$L$29="Pumping",((PI()*((($C$19+$G$20)-$G1690)*($O$20/($O$19/2)))^2*((($O$20+$G$20)-$G1690))/3)*$H$1177)+(((PI()*((($C$19+$G$20)-$G1690)*($O$20/($O$19/2)))^2*(((($C$19+$G$20)-$G1690)*($O$20/($O$19/2)))*$AZ$22))/3)*$H$1177),(((PI()*((($C$19+$G$20)-$G1690)*($O$20/($O$19/2)))^2*((($O$20+$G$20)-$G1690)/3))*$H$1177)-((PI()*((($C$19+$G$20)-$G1690)*($O$20/($O$19/2)))^2*(((($C$19+$G$20)-$G1690)*($O$20/($O$19/2)))*$AZ$22)/3)*$H$1177))),IF('Silo Levels'!$L$29="Pumping",(($D$18*$H$1177)+((PI()*(($C$21/2)^2)*($G$20-$G1690))*$H$1177))+((($D$18+$H$18)/3)*$BG$22)+(((PI()*($C$21/2)^2*(($C$21/2)*$AZ$22))/3)*$H$1177),(($D$18*$H$1177)+((PI()*(($C$21/2)^2)*($G$20-$G1690))*$H$1177))+((($D$18+$H$18)/3)*$BG$22)-(((PI()*($C$21/2)^2*(($C$21/2)*$AZ$22))/3)*$H$1177)))</f>
        <v>2929.5908132389281</v>
      </c>
      <c r="I1690" s="73">
        <v>51.1</v>
      </c>
      <c r="J1690" s="101">
        <f t="shared" si="201"/>
        <v>5515.5725477205779</v>
      </c>
      <c r="K1690" s="66">
        <v>51.1</v>
      </c>
      <c r="L1690" s="102">
        <f>IF($K1690&gt;$G$20,IF('Silo Levels'!$L$30="Pumping",((PI()*((($C$19+$G$20)-$K1690)*($O$20/($O$19/2)))^2*((($O$20+$G$20)-$K1690))/3)*$L$1177)+(((PI()*((($C$19+$G$20)-$K1690)*($O$20/($O$19/2)))^2*(((($C$19+$G$20)-$K1690)*($O$20/($O$19/2)))*$AZ$23))/3)*$L$1177),(((PI()*((($C$19+$G$20)-$K1690)*($O$20/($O$19/2)))^2*((($O$20+$G$20)-$K1690)/3))*$L$1177)-((PI()*((($C$19+$G$20)-$K1690)*($O$20/($O$19/2)))^2*(((($C$19+$G$20)-$K1690)*($O$20/($O$19/2)))*$AZ$23)/3)*$L$1177))),IF('Silo Levels'!$L$30="Pumping",(($D$18*$L$1177)+((PI()*(($C$21/2)^2)*($G$20-$K1690))*$L$1177))+((($D$18+$H$18)/3)*$BG$23)+(((PI()*($C$21/2)^2*(($C$21/2)*$AZ$23))/3)*$L$1177),(($D$18*$L$1177)+((PI()*(($C$21/2)^2)*($G$20-$K1690))*$L$1177))+((($D$18+$H$18)/3)*$BG$23)-(((PI()*($C$21/2)^2*(($C$21/2)*$AZ$23))/3)*$L$1177)))</f>
        <v>3028.0008405570316</v>
      </c>
      <c r="M1690" s="73"/>
      <c r="N1690" s="73"/>
      <c r="O1690" s="73"/>
      <c r="P1690" s="73"/>
      <c r="Q1690" s="73"/>
      <c r="R1690" s="73"/>
      <c r="S1690" s="73"/>
      <c r="T1690" s="73"/>
      <c r="U1690" s="73"/>
      <c r="V1690" s="73"/>
      <c r="W1690" s="73"/>
      <c r="X1690" s="73"/>
      <c r="Y1690" s="73"/>
      <c r="Z1690" s="73"/>
      <c r="AA1690" s="73"/>
      <c r="AB1690" s="73"/>
      <c r="AC1690" s="73"/>
      <c r="AD1690" s="73"/>
      <c r="AE1690" s="73"/>
      <c r="AF1690" s="73"/>
      <c r="AG1690" s="73"/>
      <c r="AH1690" s="73"/>
      <c r="AI1690" s="73"/>
      <c r="AJ1690" s="73"/>
    </row>
    <row r="1691" spans="1:36" x14ac:dyDescent="0.3">
      <c r="A1691">
        <v>51.2</v>
      </c>
      <c r="B1691" s="101">
        <f t="shared" si="199"/>
        <v>4977.9607667474666</v>
      </c>
      <c r="C1691" s="66">
        <v>51.2</v>
      </c>
      <c r="D1691" s="102">
        <f>IF($C1691&gt;$G$20,IF('Silo Levels'!$L$28="Pumping",((PI()*((($C$19+$G$20)-$C1691)*($O$20/($O$19/2)))^2*((($O$20+$G$20)-$C1691))/3)*$D$1177)+(((PI()*((($C$19+$G$20)-$C1691)*($O$20/($O$19/2)))^2*(((($C$19+$G$20)-$C1691)*($O$20/($O$19/2)))*$AZ$21))/3)*$D$1177),(((PI()*((($C$19+$G$20)-$C1691)*($O$20/($O$19/2)))^2*((($O$20+$G$20)-$C1691)/3))*$D$1177)-((PI()*((($C$19+$G$20)-$C1691)*($O$20/($O$19/2)))^2*(((($C$19+$G$20)-$C1691)*($O$20/($O$19/2)))*$AZ$21)/3)*$D$1177))),IF('Silo Levels'!$L$28="Pumping",(($D$18*$D$1177)+((PI()*(($C$21/2)^2)*($G$20-$C1691))*$D$1177))+((($D$18+$H$18)/3)*$BG$21)+(((PI()*($C$21/2)^2*(($C$21/2)*$AZ$21))/3)*$D$1177),(($D$18*$D$1177)+((PI()*(($C$21/2)^2)*($G$20-$C1691))*$D$1177))+((($D$18+$H$18)/3)*$BG$21)-(((PI()*($C$21/2)^2*(($C$21/2)*$AZ$21))/3)*$D$1177)))</f>
        <v>2736.7433039557714</v>
      </c>
      <c r="E1691" s="73">
        <v>51.2</v>
      </c>
      <c r="F1691" s="101">
        <f t="shared" si="200"/>
        <v>5040.1852763318093</v>
      </c>
      <c r="G1691" s="66">
        <v>51.2</v>
      </c>
      <c r="H1691" s="102">
        <f>IF($G1691&gt;$G$20,IF('Silo Levels'!$L$29="Pumping",((PI()*((($C$19+$G$20)-$G1691)*($O$20/($O$19/2)))^2*((($O$20+$G$20)-$G1691))/3)*$H$1177)+(((PI()*((($C$19+$G$20)-$G1691)*($O$20/($O$19/2)))^2*(((($C$19+$G$20)-$G1691)*($O$20/($O$19/2)))*$AZ$22))/3)*$H$1177),(((PI()*((($C$19+$G$20)-$G1691)*($O$20/($O$19/2)))^2*((($O$20+$G$20)-$G1691)/3))*$H$1177)-((PI()*((($C$19+$G$20)-$G1691)*($O$20/($O$19/2)))^2*(((($C$19+$G$20)-$G1691)*($O$20/($O$19/2)))*$AZ$22)/3)*$H$1177))),IF('Silo Levels'!$L$29="Pumping",(($D$18*$H$1177)+((PI()*(($C$21/2)^2)*($G$20-$G1691))*$H$1177))+((($D$18+$H$18)/3)*$BG$22)+(((PI()*($C$21/2)^2*(($C$21/2)*$AZ$22))/3)*$H$1177),(($D$18*$H$1177)+((PI()*(($C$21/2)^2)*($G$20-$G1691))*$H$1177))+((($D$18+$H$18)/3)*$BG$22)-(((PI()*($C$21/2)^2*(($C$21/2)*$AZ$22))/3)*$H$1177)))</f>
        <v>2770.9525952552181</v>
      </c>
      <c r="I1691" s="73">
        <v>51.2</v>
      </c>
      <c r="J1691" s="101">
        <f t="shared" si="201"/>
        <v>5209.4938256659534</v>
      </c>
      <c r="K1691" s="66">
        <v>51.2</v>
      </c>
      <c r="L1691" s="102">
        <f>IF($K1691&gt;$G$20,IF('Silo Levels'!$L$30="Pumping",((PI()*((($C$19+$G$20)-$K1691)*($O$20/($O$19/2)))^2*((($O$20+$G$20)-$K1691))/3)*$L$1177)+(((PI()*((($C$19+$G$20)-$K1691)*($O$20/($O$19/2)))^2*(((($C$19+$G$20)-$K1691)*($O$20/($O$19/2)))*$AZ$23))/3)*$L$1177),(((PI()*((($C$19+$G$20)-$K1691)*($O$20/($O$19/2)))^2*((($O$20+$G$20)-$K1691)/3))*$L$1177)-((PI()*((($C$19+$G$20)-$K1691)*($O$20/($O$19/2)))^2*(((($C$19+$G$20)-$K1691)*($O$20/($O$19/2)))*$AZ$23)/3)*$L$1177))),IF('Silo Levels'!$L$30="Pumping",(($D$18*$L$1177)+((PI()*(($C$21/2)^2)*($G$20-$K1691))*$L$1177))+((($D$18+$H$18)/3)*$BG$23)+(((PI()*($C$21/2)^2*(($C$21/2)*$AZ$23))/3)*$L$1177),(($D$18*$L$1177)+((PI()*(($C$21/2)^2)*($G$20-$K1691))*$L$1177))+((($D$18+$H$18)/3)*$BG$23)-(((PI()*($C$21/2)^2*(($C$21/2)*$AZ$23))/3)*$L$1177)))</f>
        <v>2864.0336901862725</v>
      </c>
      <c r="M1691" s="73"/>
      <c r="N1691" s="73"/>
      <c r="O1691" s="73"/>
      <c r="P1691" s="73"/>
      <c r="Q1691" s="73"/>
      <c r="R1691" s="73"/>
      <c r="S1691" s="73"/>
      <c r="T1691" s="73"/>
      <c r="U1691" s="73"/>
      <c r="V1691" s="73"/>
      <c r="W1691" s="73"/>
      <c r="X1691" s="73"/>
      <c r="Y1691" s="73"/>
      <c r="Z1691" s="73"/>
      <c r="AA1691" s="73"/>
      <c r="AB1691" s="73"/>
      <c r="AC1691" s="73"/>
      <c r="AD1691" s="73"/>
      <c r="AE1691" s="73"/>
      <c r="AF1691" s="73"/>
      <c r="AG1691" s="73"/>
      <c r="AH1691" s="73"/>
      <c r="AI1691" s="73"/>
      <c r="AJ1691" s="73"/>
    </row>
    <row r="1692" spans="1:36" x14ac:dyDescent="0.3">
      <c r="A1692">
        <v>51.3</v>
      </c>
      <c r="B1692" s="101">
        <f t="shared" si="199"/>
        <v>4696.5011469594365</v>
      </c>
      <c r="C1692" s="66">
        <v>51.3</v>
      </c>
      <c r="D1692" s="102">
        <f>IF($C1692&gt;$G$20,IF('Silo Levels'!$L$28="Pumping",((PI()*((($C$19+$G$20)-$C1692)*($O$20/($O$19/2)))^2*((($O$20+$G$20)-$C1692))/3)*$D$1177)+(((PI()*((($C$19+$G$20)-$C1692)*($O$20/($O$19/2)))^2*(((($C$19+$G$20)-$C1692)*($O$20/($O$19/2)))*$AZ$21))/3)*$D$1177),(((PI()*((($C$19+$G$20)-$C1692)*($O$20/($O$19/2)))^2*((($O$20+$G$20)-$C1692)/3))*$D$1177)-((PI()*((($C$19+$G$20)-$C1692)*($O$20/($O$19/2)))^2*(((($C$19+$G$20)-$C1692)*($O$20/($O$19/2)))*$AZ$21)/3)*$D$1177))),IF('Silo Levels'!$L$28="Pumping",(($D$18*$D$1177)+((PI()*(($C$21/2)^2)*($G$20-$C1692))*$D$1177))+((($D$18+$H$18)/3)*$BG$21)+(((PI()*($C$21/2)^2*(($C$21/2)*$AZ$21))/3)*$D$1177),(($D$18*$D$1177)+((PI()*(($C$21/2)^2)*($G$20-$C1692))*$D$1177))+((($D$18+$H$18)/3)*$BG$21)-(((PI()*($C$21/2)^2*(($C$21/2)*$AZ$21))/3)*$D$1177)))</f>
        <v>2585.8062500998517</v>
      </c>
      <c r="E1692" s="73">
        <v>51.3</v>
      </c>
      <c r="F1692" s="101">
        <f t="shared" si="200"/>
        <v>4755.2074112964292</v>
      </c>
      <c r="G1692" s="66">
        <v>51.3</v>
      </c>
      <c r="H1692" s="102">
        <f>IF($G1692&gt;$G$20,IF('Silo Levels'!$L$29="Pumping",((PI()*((($C$19+$G$20)-$G1692)*($O$20/($O$19/2)))^2*((($O$20+$G$20)-$G1692))/3)*$H$1177)+(((PI()*((($C$19+$G$20)-$G1692)*($O$20/($O$19/2)))^2*(((($C$19+$G$20)-$G1692)*($O$20/($O$19/2)))*$AZ$22))/3)*$H$1177),(((PI()*((($C$19+$G$20)-$G1692)*($O$20/($O$19/2)))^2*((($O$20+$G$20)-$G1692)/3))*$H$1177)-((PI()*((($C$19+$G$20)-$G1692)*($O$20/($O$19/2)))^2*(((($C$19+$G$20)-$G1692)*($O$20/($O$19/2)))*$AZ$22)/3)*$H$1177))),IF('Silo Levels'!$L$29="Pumping",(($D$18*$H$1177)+((PI()*(($C$21/2)^2)*($G$20-$G1692))*$H$1177))+((($D$18+$H$18)/3)*$BG$22)+(((PI()*($C$21/2)^2*(($C$21/2)*$AZ$22))/3)*$H$1177),(($D$18*$H$1177)+((PI()*(($C$21/2)^2)*($G$20-$G1692))*$H$1177))+((($D$18+$H$18)/3)*$BG$22)-(((PI()*($C$21/2)^2*(($C$21/2)*$AZ$22))/3)*$H$1177)))</f>
        <v>2618.1288282260994</v>
      </c>
      <c r="I1692" s="73">
        <v>51.3</v>
      </c>
      <c r="J1692" s="101">
        <f t="shared" si="201"/>
        <v>4914.943060771504</v>
      </c>
      <c r="K1692" s="66">
        <v>51.3</v>
      </c>
      <c r="L1692" s="102">
        <f>IF($K1692&gt;$G$20,IF('Silo Levels'!$L$30="Pumping",((PI()*((($C$19+$G$20)-$K1692)*($O$20/($O$19/2)))^2*((($O$20+$G$20)-$K1692))/3)*$L$1177)+(((PI()*((($C$19+$G$20)-$K1692)*($O$20/($O$19/2)))^2*(((($C$19+$G$20)-$K1692)*($O$20/($O$19/2)))*$AZ$23))/3)*$L$1177),(((PI()*((($C$19+$G$20)-$K1692)*($O$20/($O$19/2)))^2*((($O$20+$G$20)-$K1692)/3))*$L$1177)-((PI()*((($C$19+$G$20)-$K1692)*($O$20/($O$19/2)))^2*(((($C$19+$G$20)-$K1692)*($O$20/($O$19/2)))*$AZ$23)/3)*$L$1177))),IF('Silo Levels'!$L$30="Pumping",(($D$18*$L$1177)+((PI()*(($C$21/2)^2)*($G$20-$K1692))*$L$1177))+((($D$18+$H$18)/3)*$BG$23)+(((PI()*($C$21/2)^2*(($C$21/2)*$AZ$23))/3)*$L$1177),(($D$18*$L$1177)+((PI()*(($C$21/2)^2)*($G$20-$K1692))*$L$1177))+((($D$18+$H$18)/3)*$BG$23)-(((PI()*($C$21/2)^2*(($C$21/2)*$AZ$23))/3)*$L$1177)))</f>
        <v>2706.0763082440312</v>
      </c>
      <c r="M1692" s="73"/>
      <c r="N1692" s="73"/>
      <c r="O1692" s="73"/>
      <c r="P1692" s="73"/>
      <c r="Q1692" s="73"/>
      <c r="R1692" s="73"/>
      <c r="S1692" s="73"/>
      <c r="T1692" s="73"/>
      <c r="U1692" s="73"/>
      <c r="V1692" s="73"/>
      <c r="W1692" s="73"/>
      <c r="X1692" s="73"/>
      <c r="Y1692" s="73"/>
      <c r="Z1692" s="73"/>
      <c r="AA1692" s="73"/>
      <c r="AB1692" s="73"/>
      <c r="AC1692" s="73"/>
      <c r="AD1692" s="73"/>
      <c r="AE1692" s="73"/>
      <c r="AF1692" s="73"/>
      <c r="AG1692" s="73"/>
      <c r="AH1692" s="73"/>
      <c r="AI1692" s="73"/>
      <c r="AJ1692" s="73"/>
    </row>
    <row r="1693" spans="1:36" x14ac:dyDescent="0.3">
      <c r="A1693">
        <v>51.4</v>
      </c>
      <c r="B1693" s="101">
        <f t="shared" si="199"/>
        <v>4425.8458919684008</v>
      </c>
      <c r="C1693" s="66">
        <v>51.4</v>
      </c>
      <c r="D1693" s="102">
        <f>IF($C1693&gt;$G$20,IF('Silo Levels'!$L$28="Pumping",((PI()*((($C$19+$G$20)-$C1693)*($O$20/($O$19/2)))^2*((($O$20+$G$20)-$C1693))/3)*$D$1177)+(((PI()*((($C$19+$G$20)-$C1693)*($O$20/($O$19/2)))^2*(((($C$19+$G$20)-$C1693)*($O$20/($O$19/2)))*$AZ$21))/3)*$D$1177),(((PI()*((($C$19+$G$20)-$C1693)*($O$20/($O$19/2)))^2*((($O$20+$G$20)-$C1693)/3))*$D$1177)-((PI()*((($C$19+$G$20)-$C1693)*($O$20/($O$19/2)))^2*(((($C$19+$G$20)-$C1693)*($O$20/($O$19/2)))*$AZ$21)/3)*$D$1177))),IF('Silo Levels'!$L$28="Pumping",(($D$18*$D$1177)+((PI()*(($C$21/2)^2)*($G$20-$C1693))*$D$1177))+((($D$18+$H$18)/3)*$BG$21)+(((PI()*($C$21/2)^2*(($C$21/2)*$AZ$21))/3)*$D$1177),(($D$18*$D$1177)+((PI()*(($C$21/2)^2)*($G$20-$C1693))*$D$1177))+((($D$18+$H$18)/3)*$BG$21)-(((PI()*($C$21/2)^2*(($C$21/2)*$AZ$21))/3)*$D$1177)))</f>
        <v>2440.5050397140694</v>
      </c>
      <c r="E1693" s="73">
        <v>51.4</v>
      </c>
      <c r="F1693" s="101">
        <f t="shared" si="200"/>
        <v>4481.168965618006</v>
      </c>
      <c r="G1693" s="66">
        <v>51.4</v>
      </c>
      <c r="H1693" s="102">
        <f>IF($G1693&gt;$G$20,IF('Silo Levels'!$L$29="Pumping",((PI()*((($C$19+$G$20)-$G1693)*($O$20/($O$19/2)))^2*((($O$20+$G$20)-$G1693))/3)*$H$1177)+(((PI()*((($C$19+$G$20)-$G1693)*($O$20/($O$19/2)))^2*(((($C$19+$G$20)-$G1693)*($O$20/($O$19/2)))*$AZ$22))/3)*$H$1177),(((PI()*((($C$19+$G$20)-$G1693)*($O$20/($O$19/2)))^2*((($O$20+$G$20)-$G1693)/3))*$H$1177)-((PI()*((($C$19+$G$20)-$G1693)*($O$20/($O$19/2)))^2*(((($C$19+$G$20)-$G1693)*($O$20/($O$19/2)))*$AZ$22)/3)*$H$1177))),IF('Silo Levels'!$L$29="Pumping",(($D$18*$H$1177)+((PI()*(($C$21/2)^2)*($G$20-$G1693))*$H$1177))+((($D$18+$H$18)/3)*$BG$22)+(((PI()*($C$21/2)^2*(($C$21/2)*$AZ$22))/3)*$H$1177),(($D$18*$H$1177)+((PI()*(($C$21/2)^2)*($G$20-$G1693))*$H$1177))+((($D$18+$H$18)/3)*$BG$22)-(((PI()*($C$21/2)^2*(($C$21/2)*$AZ$22))/3)*$H$1177)))</f>
        <v>2471.0113527104954</v>
      </c>
      <c r="I1693" s="73">
        <v>51.4</v>
      </c>
      <c r="J1693" s="101">
        <f t="shared" si="201"/>
        <v>4631.6991892692567</v>
      </c>
      <c r="K1693" s="66">
        <v>51.4</v>
      </c>
      <c r="L1693" s="102">
        <f>IF($K1693&gt;$G$20,IF('Silo Levels'!$L$30="Pumping",((PI()*((($C$19+$G$20)-$K1693)*($O$20/($O$19/2)))^2*((($O$20+$G$20)-$K1693))/3)*$L$1177)+(((PI()*((($C$19+$G$20)-$K1693)*($O$20/($O$19/2)))^2*(((($C$19+$G$20)-$K1693)*($O$20/($O$19/2)))*$AZ$23))/3)*$L$1177),(((PI()*((($C$19+$G$20)-$K1693)*($O$20/($O$19/2)))^2*((($O$20+$G$20)-$K1693)/3))*$L$1177)-((PI()*((($C$19+$G$20)-$K1693)*($O$20/($O$19/2)))^2*(((($C$19+$G$20)-$K1693)*($O$20/($O$19/2)))*$AZ$23)/3)*$L$1177))),IF('Silo Levels'!$L$30="Pumping",(($D$18*$L$1177)+((PI()*(($C$21/2)^2)*($G$20-$K1693))*$L$1177))+((($D$18+$H$18)/3)*$BG$23)+(((PI()*($C$21/2)^2*(($C$21/2)*$AZ$23))/3)*$L$1177),(($D$18*$L$1177)+((PI()*(($C$21/2)^2)*($G$20-$K1693))*$L$1177))+((($D$18+$H$18)/3)*$BG$23)-(((PI()*($C$21/2)^2*(($C$21/2)*$AZ$23))/3)*$L$1177)))</f>
        <v>2554.0169020263515</v>
      </c>
      <c r="M1693" s="73"/>
      <c r="N1693" s="73"/>
      <c r="O1693" s="73"/>
      <c r="P1693" s="73"/>
      <c r="Q1693" s="73"/>
      <c r="R1693" s="73"/>
      <c r="S1693" s="73"/>
      <c r="T1693" s="73"/>
      <c r="U1693" s="73"/>
      <c r="V1693" s="73"/>
      <c r="W1693" s="73"/>
      <c r="X1693" s="73"/>
      <c r="Y1693" s="73"/>
      <c r="Z1693" s="73"/>
      <c r="AA1693" s="73"/>
      <c r="AB1693" s="73"/>
      <c r="AC1693" s="73"/>
      <c r="AD1693" s="73"/>
      <c r="AE1693" s="73"/>
      <c r="AF1693" s="73"/>
      <c r="AG1693" s="73"/>
      <c r="AH1693" s="73"/>
      <c r="AI1693" s="73"/>
      <c r="AJ1693" s="73"/>
    </row>
    <row r="1694" spans="1:36" x14ac:dyDescent="0.3">
      <c r="A1694">
        <v>51.5</v>
      </c>
      <c r="B1694" s="101">
        <f t="shared" si="199"/>
        <v>4165.7837630628119</v>
      </c>
      <c r="C1694" s="66">
        <v>51.5</v>
      </c>
      <c r="D1694" s="102">
        <f>IF($C1694&gt;$G$20,IF('Silo Levels'!$L$28="Pumping",((PI()*((($C$19+$G$20)-$C1694)*($O$20/($O$19/2)))^2*((($O$20+$G$20)-$C1694))/3)*$D$1177)+(((PI()*((($C$19+$G$20)-$C1694)*($O$20/($O$19/2)))^2*(((($C$19+$G$20)-$C1694)*($O$20/($O$19/2)))*$AZ$21))/3)*$D$1177),(((PI()*((($C$19+$G$20)-$C1694)*($O$20/($O$19/2)))^2*((($O$20+$G$20)-$C1694)/3))*$D$1177)-((PI()*((($C$19+$G$20)-$C1694)*($O$20/($O$19/2)))^2*(((($C$19+$G$20)-$C1694)*($O$20/($O$19/2)))*$AZ$21)/3)*$D$1177))),IF('Silo Levels'!$L$28="Pumping",(($D$18*$D$1177)+((PI()*(($C$21/2)^2)*($G$20-$C1694))*$D$1177))+((($D$18+$H$18)/3)*$BG$21)+(((PI()*($C$21/2)^2*(($C$21/2)*$AZ$21))/3)*$D$1177),(($D$18*$D$1177)+((PI()*(($C$21/2)^2)*($G$20-$C1694))*$D$1177))+((($D$18+$H$18)/3)*$BG$21)-(((PI()*($C$21/2)^2*(($C$21/2)*$AZ$21))/3)*$D$1177)))</f>
        <v>2300.7328486591246</v>
      </c>
      <c r="E1694" s="73">
        <v>51.5</v>
      </c>
      <c r="F1694" s="101">
        <f t="shared" si="200"/>
        <v>4217.8560601010968</v>
      </c>
      <c r="G1694" s="66">
        <v>51.5</v>
      </c>
      <c r="H1694" s="102">
        <f>IF($G1694&gt;$G$20,IF('Silo Levels'!$L$29="Pumping",((PI()*((($C$19+$G$20)-$G1694)*($O$20/($O$19/2)))^2*((($O$20+$G$20)-$G1694))/3)*$H$1177)+(((PI()*((($C$19+$G$20)-$G1694)*($O$20/($O$19/2)))^2*(((($C$19+$G$20)-$G1694)*($O$20/($O$19/2)))*$AZ$22))/3)*$H$1177),(((PI()*((($C$19+$G$20)-$G1694)*($O$20/($O$19/2)))^2*((($O$20+$G$20)-$G1694)/3))*$H$1177)-((PI()*((($C$19+$G$20)-$G1694)*($O$20/($O$19/2)))^2*(((($C$19+$G$20)-$G1694)*($O$20/($O$19/2)))*$AZ$22)/3)*$H$1177))),IF('Silo Levels'!$L$29="Pumping",(($D$18*$H$1177)+((PI()*(($C$21/2)^2)*($G$20-$G1694))*$H$1177))+((($D$18+$H$18)/3)*$BG$22)+(((PI()*($C$21/2)^2*(($C$21/2)*$AZ$22))/3)*$H$1177),(($D$18*$H$1177)+((PI()*(($C$21/2)^2)*($G$20-$G1694))*$H$1177))+((($D$18+$H$18)/3)*$BG$22)-(((PI()*($C$21/2)^2*(($C$21/2)*$AZ$22))/3)*$H$1177)))</f>
        <v>2329.4920092673638</v>
      </c>
      <c r="I1694" s="73">
        <v>51.5</v>
      </c>
      <c r="J1694" s="101">
        <f t="shared" si="201"/>
        <v>4359.5411473913155</v>
      </c>
      <c r="K1694" s="66">
        <v>51.5</v>
      </c>
      <c r="L1694" s="102">
        <f>IF($K1694&gt;$G$20,IF('Silo Levels'!$L$30="Pumping",((PI()*((($C$19+$G$20)-$K1694)*($O$20/($O$19/2)))^2*((($O$20+$G$20)-$K1694))/3)*$L$1177)+(((PI()*((($C$19+$G$20)-$K1694)*($O$20/($O$19/2)))^2*(((($C$19+$G$20)-$K1694)*($O$20/($O$19/2)))*$AZ$23))/3)*$L$1177),(((PI()*((($C$19+$G$20)-$K1694)*($O$20/($O$19/2)))^2*((($O$20+$G$20)-$K1694)/3))*$L$1177)-((PI()*((($C$19+$G$20)-$K1694)*($O$20/($O$19/2)))^2*(((($C$19+$G$20)-$K1694)*($O$20/($O$19/2)))*$AZ$23)/3)*$L$1177))),IF('Silo Levels'!$L$30="Pumping",(($D$18*$L$1177)+((PI()*(($C$21/2)^2)*($G$20-$K1694))*$L$1177))+((($D$18+$H$18)/3)*$BG$23)+(((PI()*($C$21/2)^2*(($C$21/2)*$AZ$23))/3)*$L$1177),(($D$18*$L$1177)+((PI()*(($C$21/2)^2)*($G$20-$K1694))*$L$1177))+((($D$18+$H$18)/3)*$BG$23)-(((PI()*($C$21/2)^2*(($C$21/2)*$AZ$23))/3)*$L$1177)))</f>
        <v>2407.7436788293171</v>
      </c>
      <c r="M1694" s="73"/>
      <c r="N1694" s="73"/>
      <c r="O1694" s="73"/>
      <c r="P1694" s="73"/>
      <c r="Q1694" s="73"/>
      <c r="R1694" s="73"/>
      <c r="S1694" s="73"/>
      <c r="T1694" s="73"/>
      <c r="U1694" s="73"/>
      <c r="V1694" s="73"/>
      <c r="W1694" s="73"/>
      <c r="X1694" s="73"/>
      <c r="Y1694" s="73"/>
      <c r="Z1694" s="73"/>
      <c r="AA1694" s="73"/>
      <c r="AB1694" s="73"/>
      <c r="AC1694" s="73"/>
      <c r="AD1694" s="73"/>
      <c r="AE1694" s="73"/>
      <c r="AF1694" s="73"/>
      <c r="AG1694" s="73"/>
      <c r="AH1694" s="73"/>
      <c r="AI1694" s="73"/>
      <c r="AJ1694" s="73"/>
    </row>
    <row r="1695" spans="1:36" x14ac:dyDescent="0.3">
      <c r="A1695">
        <v>51.6</v>
      </c>
      <c r="B1695" s="101">
        <f t="shared" si="199"/>
        <v>3916.1035215310958</v>
      </c>
      <c r="C1695" s="66">
        <v>51.6</v>
      </c>
      <c r="D1695" s="102">
        <f>IF($C1695&gt;$G$20,IF('Silo Levels'!$L$28="Pumping",((PI()*((($C$19+$G$20)-$C1695)*($O$20/($O$19/2)))^2*((($O$20+$G$20)-$C1695))/3)*$D$1177)+(((PI()*((($C$19+$G$20)-$C1695)*($O$20/($O$19/2)))^2*(((($C$19+$G$20)-$C1695)*($O$20/($O$19/2)))*$AZ$21))/3)*$D$1177),(((PI()*((($C$19+$G$20)-$C1695)*($O$20/($O$19/2)))^2*((($O$20+$G$20)-$C1695)/3))*$D$1177)-((PI()*((($C$19+$G$20)-$C1695)*($O$20/($O$19/2)))^2*(((($C$19+$G$20)-$C1695)*($O$20/($O$19/2)))*$AZ$21)/3)*$D$1177))),IF('Silo Levels'!$L$28="Pumping",(($D$18*$D$1177)+((PI()*(($C$21/2)^2)*($G$20-$C1695))*$D$1177))+((($D$18+$H$18)/3)*$BG$21)+(((PI()*($C$21/2)^2*(($C$21/2)*$AZ$21))/3)*$D$1177),(($D$18*$D$1177)+((PI()*(($C$21/2)^2)*($G$20-$C1695))*$D$1177))+((($D$18+$H$18)/3)*$BG$21)-(((PI()*($C$21/2)^2*(($C$21/2)*$AZ$21))/3)*$D$1177)))</f>
        <v>2166.3828527957053</v>
      </c>
      <c r="E1695" s="73">
        <v>51.6</v>
      </c>
      <c r="F1695" s="101">
        <f t="shared" si="200"/>
        <v>3965.0548155502343</v>
      </c>
      <c r="G1695" s="66">
        <v>51.6</v>
      </c>
      <c r="H1695" s="102">
        <f>IF($G1695&gt;$G$20,IF('Silo Levels'!$L$29="Pumping",((PI()*((($C$19+$G$20)-$G1695)*($O$20/($O$19/2)))^2*((($O$20+$G$20)-$G1695))/3)*$H$1177)+(((PI()*((($C$19+$G$20)-$G1695)*($O$20/($O$19/2)))^2*(((($C$19+$G$20)-$G1695)*($O$20/($O$19/2)))*$AZ$22))/3)*$H$1177),(((PI()*((($C$19+$G$20)-$G1695)*($O$20/($O$19/2)))^2*((($O$20+$G$20)-$G1695)/3))*$H$1177)-((PI()*((($C$19+$G$20)-$G1695)*($O$20/($O$19/2)))^2*(((($C$19+$G$20)-$G1695)*($O$20/($O$19/2)))*$AZ$22)/3)*$H$1177))),IF('Silo Levels'!$L$29="Pumping",(($D$18*$H$1177)+((PI()*(($C$21/2)^2)*($G$20-$G1695))*$H$1177))+((($D$18+$H$18)/3)*$BG$22)+(((PI()*($C$21/2)^2*(($C$21/2)*$AZ$22))/3)*$H$1177),(($D$18*$H$1177)+((PI()*(($C$21/2)^2)*($G$20-$G1695))*$H$1177))+((($D$18+$H$18)/3)*$BG$22)-(((PI()*($C$21/2)^2*(($C$21/2)*$AZ$22))/3)*$H$1177)))</f>
        <v>2193.4626384556514</v>
      </c>
      <c r="I1695" s="73">
        <v>51.6</v>
      </c>
      <c r="J1695" s="101">
        <f t="shared" si="201"/>
        <v>4098.2478713697519</v>
      </c>
      <c r="K1695" s="66">
        <v>51.6</v>
      </c>
      <c r="L1695" s="102">
        <f>IF($K1695&gt;$G$20,IF('Silo Levels'!$L$30="Pumping",((PI()*((($C$19+$G$20)-$K1695)*($O$20/($O$19/2)))^2*((($O$20+$G$20)-$K1695))/3)*$L$1177)+(((PI()*((($C$19+$G$20)-$K1695)*($O$20/($O$19/2)))^2*(((($C$19+$G$20)-$K1695)*($O$20/($O$19/2)))*$AZ$23))/3)*$L$1177),(((PI()*((($C$19+$G$20)-$K1695)*($O$20/($O$19/2)))^2*((($O$20+$G$20)-$K1695)/3))*$L$1177)-((PI()*((($C$19+$G$20)-$K1695)*($O$20/($O$19/2)))^2*(((($C$19+$G$20)-$K1695)*($O$20/($O$19/2)))*$AZ$23)/3)*$L$1177))),IF('Silo Levels'!$L$30="Pumping",(($D$18*$L$1177)+((PI()*(($C$21/2)^2)*($G$20-$K1695))*$L$1177))+((($D$18+$H$18)/3)*$BG$23)+(((PI()*($C$21/2)^2*(($C$21/2)*$AZ$23))/3)*$L$1177),(($D$18*$L$1177)+((PI()*(($C$21/2)^2)*($G$20-$K1695))*$L$1177))+((($D$18+$H$18)/3)*$BG$23)-(((PI()*($C$21/2)^2*(($C$21/2)*$AZ$23))/3)*$L$1177)))</f>
        <v>2267.1448459489943</v>
      </c>
      <c r="M1695" s="73"/>
      <c r="N1695" s="73"/>
      <c r="O1695" s="73"/>
      <c r="P1695" s="73"/>
      <c r="Q1695" s="73"/>
      <c r="R1695" s="73"/>
      <c r="S1695" s="73"/>
      <c r="T1695" s="73"/>
      <c r="U1695" s="73"/>
      <c r="V1695" s="73"/>
      <c r="W1695" s="73"/>
      <c r="X1695" s="73"/>
      <c r="Y1695" s="73"/>
      <c r="Z1695" s="73"/>
      <c r="AA1695" s="73"/>
      <c r="AB1695" s="73"/>
      <c r="AC1695" s="73"/>
      <c r="AD1695" s="73"/>
      <c r="AE1695" s="73"/>
      <c r="AF1695" s="73"/>
      <c r="AG1695" s="73"/>
      <c r="AH1695" s="73"/>
      <c r="AI1695" s="73"/>
      <c r="AJ1695" s="73"/>
    </row>
    <row r="1696" spans="1:36" x14ac:dyDescent="0.3">
      <c r="A1696">
        <v>51.7</v>
      </c>
      <c r="B1696" s="101">
        <f t="shared" si="199"/>
        <v>3676.5939286616799</v>
      </c>
      <c r="C1696" s="66">
        <v>51.7</v>
      </c>
      <c r="D1696" s="102">
        <f>IF($C1696&gt;$G$20,IF('Silo Levels'!$L$28="Pumping",((PI()*((($C$19+$G$20)-$C1696)*($O$20/($O$19/2)))^2*((($O$20+$G$20)-$C1696))/3)*$D$1177)+(((PI()*((($C$19+$G$20)-$C1696)*($O$20/($O$19/2)))^2*(((($C$19+$G$20)-$C1696)*($O$20/($O$19/2)))*$AZ$21))/3)*$D$1177),(((PI()*((($C$19+$G$20)-$C1696)*($O$20/($O$19/2)))^2*((($O$20+$G$20)-$C1696)/3))*$D$1177)-((PI()*((($C$19+$G$20)-$C1696)*($O$20/($O$19/2)))^2*(((($C$19+$G$20)-$C1696)*($O$20/($O$19/2)))*$AZ$21)/3)*$D$1177))),IF('Silo Levels'!$L$28="Pumping",(($D$18*$D$1177)+((PI()*(($C$21/2)^2)*($G$20-$C1696))*$D$1177))+((($D$18+$H$18)/3)*$BG$21)+(((PI()*($C$21/2)^2*(($C$21/2)*$AZ$21))/3)*$D$1177),(($D$18*$D$1177)+((PI()*(($C$21/2)^2)*($G$20-$C1696))*$D$1177))+((($D$18+$H$18)/3)*$BG$21)-(((PI()*($C$21/2)^2*(($C$21/2)*$AZ$21))/3)*$D$1177)))</f>
        <v>2037.3482279844986</v>
      </c>
      <c r="E1696" s="73">
        <v>51.7</v>
      </c>
      <c r="F1696" s="101">
        <f t="shared" si="200"/>
        <v>3722.5513527699509</v>
      </c>
      <c r="G1696" s="66">
        <v>51.7</v>
      </c>
      <c r="H1696" s="102">
        <f>IF($G1696&gt;$G$20,IF('Silo Levels'!$L$29="Pumping",((PI()*((($C$19+$G$20)-$G1696)*($O$20/($O$19/2)))^2*((($O$20+$G$20)-$G1696))/3)*$H$1177)+(((PI()*((($C$19+$G$20)-$G1696)*($O$20/($O$19/2)))^2*(((($C$19+$G$20)-$G1696)*($O$20/($O$19/2)))*$AZ$22))/3)*$H$1177),(((PI()*((($C$19+$G$20)-$G1696)*($O$20/($O$19/2)))^2*((($O$20+$G$20)-$G1696)/3))*$H$1177)-((PI()*((($C$19+$G$20)-$G1696)*($O$20/($O$19/2)))^2*(((($C$19+$G$20)-$G1696)*($O$20/($O$19/2)))*$AZ$22)/3)*$H$1177))),IF('Silo Levels'!$L$29="Pumping",(($D$18*$H$1177)+((PI()*(($C$21/2)^2)*($G$20-$G1696))*$H$1177))+((($D$18+$H$18)/3)*$BG$22)+(((PI()*($C$21/2)^2*(($C$21/2)*$AZ$22))/3)*$H$1177),(($D$18*$H$1177)+((PI()*(($C$21/2)^2)*($G$20-$G1696))*$H$1177))+((($D$18+$H$18)/3)*$BG$22)-(((PI()*($C$21/2)^2*(($C$21/2)*$AZ$22))/3)*$H$1177)))</f>
        <v>2062.8150808343048</v>
      </c>
      <c r="I1696" s="73">
        <v>51.7</v>
      </c>
      <c r="J1696" s="101">
        <f t="shared" si="201"/>
        <v>3847.5982974366416</v>
      </c>
      <c r="K1696" s="66">
        <v>51.7</v>
      </c>
      <c r="L1696" s="102">
        <f>IF($K1696&gt;$G$20,IF('Silo Levels'!$L$30="Pumping",((PI()*((($C$19+$G$20)-$K1696)*($O$20/($O$19/2)))^2*((($O$20+$G$20)-$K1696))/3)*$L$1177)+(((PI()*((($C$19+$G$20)-$K1696)*($O$20/($O$19/2)))^2*(((($C$19+$G$20)-$K1696)*($O$20/($O$19/2)))*$AZ$23))/3)*$L$1177),(((PI()*((($C$19+$G$20)-$K1696)*($O$20/($O$19/2)))^2*((($O$20+$G$20)-$K1696)/3))*$L$1177)-((PI()*((($C$19+$G$20)-$K1696)*($O$20/($O$19/2)))^2*(((($C$19+$G$20)-$K1696)*($O$20/($O$19/2)))*$AZ$23)/3)*$L$1177))),IF('Silo Levels'!$L$30="Pumping",(($D$18*$L$1177)+((PI()*(($C$21/2)^2)*($G$20-$K1696))*$L$1177))+((($D$18+$H$18)/3)*$BG$23)+(((PI()*($C$21/2)^2*(($C$21/2)*$AZ$23))/3)*$L$1177),(($D$18*$L$1177)+((PI()*(($C$21/2)^2)*($G$20-$K1696))*$L$1177))+((($D$18+$H$18)/3)*$BG$23)-(((PI()*($C$21/2)^2*(($C$21/2)*$AZ$23))/3)*$L$1177)))</f>
        <v>2132.1086106814519</v>
      </c>
      <c r="M1696" s="73"/>
      <c r="N1696" s="73"/>
      <c r="O1696" s="73"/>
      <c r="P1696" s="73"/>
      <c r="Q1696" s="73"/>
      <c r="R1696" s="73"/>
      <c r="S1696" s="73"/>
      <c r="T1696" s="73"/>
      <c r="U1696" s="73"/>
      <c r="V1696" s="73"/>
      <c r="W1696" s="73"/>
      <c r="X1696" s="73"/>
      <c r="Y1696" s="73"/>
      <c r="Z1696" s="73"/>
      <c r="AA1696" s="73"/>
      <c r="AB1696" s="73"/>
      <c r="AC1696" s="73"/>
      <c r="AD1696" s="73"/>
      <c r="AE1696" s="73"/>
      <c r="AF1696" s="73"/>
      <c r="AG1696" s="73"/>
      <c r="AH1696" s="73"/>
      <c r="AI1696" s="73"/>
      <c r="AJ1696" s="73"/>
    </row>
    <row r="1697" spans="1:36" x14ac:dyDescent="0.3">
      <c r="A1697">
        <v>51.8</v>
      </c>
      <c r="B1697" s="101">
        <f t="shared" si="199"/>
        <v>3447.0437457430094</v>
      </c>
      <c r="C1697" s="66">
        <v>51.8</v>
      </c>
      <c r="D1697" s="102">
        <f>IF($C1697&gt;$G$20,IF('Silo Levels'!$L$28="Pumping",((PI()*((($C$19+$G$20)-$C1697)*($O$20/($O$19/2)))^2*((($O$20+$G$20)-$C1697))/3)*$D$1177)+(((PI()*((($C$19+$G$20)-$C1697)*($O$20/($O$19/2)))^2*(((($C$19+$G$20)-$C1697)*($O$20/($O$19/2)))*$AZ$21))/3)*$D$1177),(((PI()*((($C$19+$G$20)-$C1697)*($O$20/($O$19/2)))^2*((($O$20+$G$20)-$C1697)/3))*$D$1177)-((PI()*((($C$19+$G$20)-$C1697)*($O$20/($O$19/2)))^2*(((($C$19+$G$20)-$C1697)*($O$20/($O$19/2)))*$AZ$21)/3)*$D$1177))),IF('Silo Levels'!$L$28="Pumping",(($D$18*$D$1177)+((PI()*(($C$21/2)^2)*($G$20-$C1697))*$D$1177))+((($D$18+$H$18)/3)*$BG$21)+(((PI()*($C$21/2)^2*(($C$21/2)*$AZ$21))/3)*$D$1177),(($D$18*$D$1177)+((PI()*(($C$21/2)^2)*($G$20-$C1697))*$D$1177))+((($D$18+$H$18)/3)*$BG$21)-(((PI()*($C$21/2)^2*(($C$21/2)*$AZ$21))/3)*$D$1177)))</f>
        <v>1913.5221500862015</v>
      </c>
      <c r="E1697" s="73">
        <v>51.8</v>
      </c>
      <c r="F1697" s="101">
        <f t="shared" si="200"/>
        <v>3490.1317925647968</v>
      </c>
      <c r="G1697" s="66">
        <v>51.8</v>
      </c>
      <c r="H1697" s="102">
        <f>IF($G1697&gt;$G$20,IF('Silo Levels'!$L$29="Pumping",((PI()*((($C$19+$G$20)-$G1697)*($O$20/($O$19/2)))^2*((($O$20+$G$20)-$G1697))/3)*$H$1177)+(((PI()*((($C$19+$G$20)-$G1697)*($O$20/($O$19/2)))^2*(((($C$19+$G$20)-$G1697)*($O$20/($O$19/2)))*$AZ$22))/3)*$H$1177),(((PI()*((($C$19+$G$20)-$G1697)*($O$20/($O$19/2)))^2*((($O$20+$G$20)-$G1697)/3))*$H$1177)-((PI()*((($C$19+$G$20)-$G1697)*($O$20/($O$19/2)))^2*(((($C$19+$G$20)-$G1697)*($O$20/($O$19/2)))*$AZ$22)/3)*$H$1177))),IF('Silo Levels'!$L$29="Pumping",(($D$18*$H$1177)+((PI()*(($C$21/2)^2)*($G$20-$G1697))*$H$1177))+((($D$18+$H$18)/3)*$BG$22)+(((PI()*($C$21/2)^2*(($C$21/2)*$AZ$22))/3)*$H$1177),(($D$18*$H$1177)+((PI()*(($C$21/2)^2)*($G$20-$G1697))*$H$1177))+((($D$18+$H$18)/3)*$BG$22)-(((PI()*($C$21/2)^2*(($C$21/2)*$AZ$22))/3)*$H$1177)))</f>
        <v>1937.4411769622786</v>
      </c>
      <c r="I1697" s="73">
        <v>51.8</v>
      </c>
      <c r="J1697" s="101">
        <f t="shared" si="201"/>
        <v>3607.3713618240799</v>
      </c>
      <c r="K1697" s="66">
        <v>51.8</v>
      </c>
      <c r="L1697" s="102">
        <f>IF($K1697&gt;$G$20,IF('Silo Levels'!$L$30="Pumping",((PI()*((($C$19+$G$20)-$K1697)*($O$20/($O$19/2)))^2*((($O$20+$G$20)-$K1697))/3)*$L$1177)+(((PI()*((($C$19+$G$20)-$K1697)*($O$20/($O$19/2)))^2*(((($C$19+$G$20)-$K1697)*($O$20/($O$19/2)))*$AZ$23))/3)*$L$1177),(((PI()*((($C$19+$G$20)-$K1697)*($O$20/($O$19/2)))^2*((($O$20+$G$20)-$K1697)/3))*$L$1177)-((PI()*((($C$19+$G$20)-$K1697)*($O$20/($O$19/2)))^2*(((($C$19+$G$20)-$K1697)*($O$20/($O$19/2)))*$AZ$23)/3)*$L$1177))),IF('Silo Levels'!$L$30="Pumping",(($D$18*$L$1177)+((PI()*(($C$21/2)^2)*($G$20-$K1697))*$L$1177))+((($D$18+$H$18)/3)*$BG$23)+(((PI()*($C$21/2)^2*(($C$21/2)*$AZ$23))/3)*$L$1177),(($D$18*$L$1177)+((PI()*(($C$21/2)^2)*($G$20-$K1697))*$L$1177))+((($D$18+$H$18)/3)*$BG$23)-(((PI()*($C$21/2)^2*(($C$21/2)*$AZ$23))/3)*$L$1177)))</f>
        <v>2002.5231803227691</v>
      </c>
      <c r="M1697" s="73"/>
      <c r="N1697" s="73"/>
      <c r="O1697" s="73"/>
      <c r="P1697" s="73"/>
      <c r="Q1697" s="73"/>
      <c r="R1697" s="73"/>
      <c r="S1697" s="73"/>
      <c r="T1697" s="73"/>
      <c r="U1697" s="73"/>
      <c r="V1697" s="73"/>
      <c r="W1697" s="73"/>
      <c r="X1697" s="73"/>
      <c r="Y1697" s="73"/>
      <c r="Z1697" s="73"/>
      <c r="AA1697" s="73"/>
      <c r="AB1697" s="73"/>
      <c r="AC1697" s="73"/>
      <c r="AD1697" s="73"/>
      <c r="AE1697" s="73"/>
      <c r="AF1697" s="73"/>
      <c r="AG1697" s="73"/>
      <c r="AH1697" s="73"/>
      <c r="AI1697" s="73"/>
      <c r="AJ1697" s="73"/>
    </row>
    <row r="1698" spans="1:36" x14ac:dyDescent="0.3">
      <c r="A1698">
        <v>51.9</v>
      </c>
      <c r="B1698" s="101">
        <f t="shared" si="199"/>
        <v>3227.241734063477</v>
      </c>
      <c r="C1698" s="66">
        <v>51.9</v>
      </c>
      <c r="D1698" s="102">
        <f>IF($C1698&gt;$G$20,IF('Silo Levels'!$L$28="Pumping",((PI()*((($C$19+$G$20)-$C1698)*($O$20/($O$19/2)))^2*((($O$20+$G$20)-$C1698))/3)*$D$1177)+(((PI()*((($C$19+$G$20)-$C1698)*($O$20/($O$19/2)))^2*(((($C$19+$G$20)-$C1698)*($O$20/($O$19/2)))*$AZ$21))/3)*$D$1177),(((PI()*((($C$19+$G$20)-$C1698)*($O$20/($O$19/2)))^2*((($O$20+$G$20)-$C1698)/3))*$D$1177)-((PI()*((($C$19+$G$20)-$C1698)*($O$20/($O$19/2)))^2*(((($C$19+$G$20)-$C1698)*($O$20/($O$19/2)))*$AZ$21)/3)*$D$1177))),IF('Silo Levels'!$L$28="Pumping",(($D$18*$D$1177)+((PI()*(($C$21/2)^2)*($G$20-$C1698))*$D$1177))+((($D$18+$H$18)/3)*$BG$21)+(((PI()*($C$21/2)^2*(($C$21/2)*$AZ$21))/3)*$D$1177),(($D$18*$D$1177)+((PI()*(($C$21/2)^2)*($G$20-$C1698))*$D$1177))+((($D$18+$H$18)/3)*$BG$21)-(((PI()*($C$21/2)^2*(($C$21/2)*$AZ$21))/3)*$D$1177)))</f>
        <v>1794.7977949614829</v>
      </c>
      <c r="E1698" s="73">
        <v>51.9</v>
      </c>
      <c r="F1698" s="101">
        <f t="shared" si="200"/>
        <v>3267.5822557392703</v>
      </c>
      <c r="G1698" s="66">
        <v>51.9</v>
      </c>
      <c r="H1698" s="102">
        <f>IF($G1698&gt;$G$20,IF('Silo Levels'!$L$29="Pumping",((PI()*((($C$19+$G$20)-$G1698)*($O$20/($O$19/2)))^2*((($O$20+$G$20)-$G1698))/3)*$H$1177)+(((PI()*((($C$19+$G$20)-$G1698)*($O$20/($O$19/2)))^2*(((($C$19+$G$20)-$G1698)*($O$20/($O$19/2)))*$AZ$22))/3)*$H$1177),(((PI()*((($C$19+$G$20)-$G1698)*($O$20/($O$19/2)))^2*((($O$20+$G$20)-$G1698)/3))*$H$1177)-((PI()*((($C$19+$G$20)-$G1698)*($O$20/($O$19/2)))^2*(((($C$19+$G$20)-$G1698)*($O$20/($O$19/2)))*$AZ$22)/3)*$H$1177))),IF('Silo Levels'!$L$29="Pumping",(($D$18*$H$1177)+((PI()*(($C$21/2)^2)*($G$20-$G1698))*$H$1177))+((($D$18+$H$18)/3)*$BG$22)+(((PI()*($C$21/2)^2*(($C$21/2)*$AZ$22))/3)*$H$1177),(($D$18*$H$1177)+((PI()*(($C$21/2)^2)*($G$20-$G1698))*$H$1177))+((($D$18+$H$18)/3)*$BG$22)-(((PI()*($C$21/2)^2*(($C$21/2)*$AZ$22))/3)*$H$1177)))</f>
        <v>1817.2327673985012</v>
      </c>
      <c r="I1698" s="73">
        <v>51.9</v>
      </c>
      <c r="J1698" s="101">
        <f t="shared" si="201"/>
        <v>3377.3460007641038</v>
      </c>
      <c r="K1698" s="66">
        <v>51.9</v>
      </c>
      <c r="L1698" s="102">
        <f>IF($K1698&gt;$G$20,IF('Silo Levels'!$L$30="Pumping",((PI()*((($C$19+$G$20)-$K1698)*($O$20/($O$19/2)))^2*((($O$20+$G$20)-$K1698))/3)*$L$1177)+(((PI()*((($C$19+$G$20)-$K1698)*($O$20/($O$19/2)))^2*(((($C$19+$G$20)-$K1698)*($O$20/($O$19/2)))*$AZ$23))/3)*$L$1177),(((PI()*((($C$19+$G$20)-$K1698)*($O$20/($O$19/2)))^2*((($O$20+$G$20)-$K1698)/3))*$L$1177)-((PI()*((($C$19+$G$20)-$K1698)*($O$20/($O$19/2)))^2*(((($C$19+$G$20)-$K1698)*($O$20/($O$19/2)))*$AZ$23)/3)*$L$1177))),IF('Silo Levels'!$L$30="Pumping",(($D$18*$L$1177)+((PI()*(($C$21/2)^2)*($G$20-$K1698))*$L$1177))+((($D$18+$H$18)/3)*$BG$23)+(((PI()*($C$21/2)^2*(($C$21/2)*$AZ$23))/3)*$L$1177),(($D$18*$L$1177)+((PI()*(($C$21/2)^2)*($G$20-$K1698))*$L$1177))+((($D$18+$H$18)/3)*$BG$23)-(((PI()*($C$21/2)^2*(($C$21/2)*$AZ$23))/3)*$L$1177)))</f>
        <v>1878.2767621689936</v>
      </c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  <c r="AI1698" s="73"/>
      <c r="AJ1698" s="73"/>
    </row>
    <row r="1699" spans="1:36" x14ac:dyDescent="0.3">
      <c r="A1699">
        <v>52</v>
      </c>
      <c r="B1699" s="101">
        <f t="shared" si="199"/>
        <v>3016.9766549115307</v>
      </c>
      <c r="C1699" s="66">
        <v>52</v>
      </c>
      <c r="D1699" s="102">
        <f>IF($C1699&gt;$G$20,IF('Silo Levels'!$L$28="Pumping",((PI()*((($C$19+$G$20)-$C1699)*($O$20/($O$19/2)))^2*((($O$20+$G$20)-$C1699))/3)*$D$1177)+(((PI()*((($C$19+$G$20)-$C1699)*($O$20/($O$19/2)))^2*(((($C$19+$G$20)-$C1699)*($O$20/($O$19/2)))*$AZ$21))/3)*$D$1177),(((PI()*((($C$19+$G$20)-$C1699)*($O$20/($O$19/2)))^2*((($O$20+$G$20)-$C1699)/3))*$D$1177)-((PI()*((($C$19+$G$20)-$C1699)*($O$20/($O$19/2)))^2*(((($C$19+$G$20)-$C1699)*($O$20/($O$19/2)))*$AZ$21)/3)*$D$1177))),IF('Silo Levels'!$L$28="Pumping",(($D$18*$D$1177)+((PI()*(($C$21/2)^2)*($G$20-$C1699))*$D$1177))+((($D$18+$H$18)/3)*$BG$21)+(((PI()*($C$21/2)^2*(($C$21/2)*$AZ$21))/3)*$D$1177),(($D$18*$D$1177)+((PI()*(($C$21/2)^2)*($G$20-$C1699))*$D$1177))+((($D$18+$H$18)/3)*$BG$21)-(((PI()*($C$21/2)^2*(($C$21/2)*$AZ$21))/3)*$D$1177)))</f>
        <v>1681.0683384710417</v>
      </c>
      <c r="E1699" s="73">
        <v>52</v>
      </c>
      <c r="F1699" s="101">
        <f t="shared" si="200"/>
        <v>3054.6888630979247</v>
      </c>
      <c r="G1699" s="66">
        <v>52</v>
      </c>
      <c r="H1699" s="102">
        <f>IF($G1699&gt;$G$20,IF('Silo Levels'!$L$29="Pumping",((PI()*((($C$19+$G$20)-$G1699)*($O$20/($O$19/2)))^2*((($O$20+$G$20)-$G1699))/3)*$H$1177)+(((PI()*((($C$19+$G$20)-$G1699)*($O$20/($O$19/2)))^2*(((($C$19+$G$20)-$G1699)*($O$20/($O$19/2)))*$AZ$22))/3)*$H$1177),(((PI()*((($C$19+$G$20)-$G1699)*($O$20/($O$19/2)))^2*((($O$20+$G$20)-$G1699)/3))*$H$1177)-((PI()*((($C$19+$G$20)-$G1699)*($O$20/($O$19/2)))^2*(((($C$19+$G$20)-$G1699)*($O$20/($O$19/2)))*$AZ$22)/3)*$H$1177))),IF('Silo Levels'!$L$29="Pumping",(($D$18*$H$1177)+((PI()*(($C$21/2)^2)*($G$20-$G1699))*$H$1177))+((($D$18+$H$18)/3)*$BG$22)+(((PI()*($C$21/2)^2*(($C$21/2)*$AZ$22))/3)*$H$1177),(($D$18*$H$1177)+((PI()*(($C$21/2)^2)*($G$20-$G1699))*$H$1177))+((($D$18+$H$18)/3)*$BG$22)-(((PI()*($C$21/2)^2*(($C$21/2)*$AZ$22))/3)*$H$1177)))</f>
        <v>1702.0816927019296</v>
      </c>
      <c r="I1699" s="73">
        <v>52</v>
      </c>
      <c r="J1699" s="101">
        <f t="shared" si="201"/>
        <v>3157.3011504888113</v>
      </c>
      <c r="K1699" s="66">
        <v>52</v>
      </c>
      <c r="L1699" s="102">
        <f>IF($K1699&gt;$G$20,IF('Silo Levels'!$L$30="Pumping",((PI()*((($C$19+$G$20)-$K1699)*($O$20/($O$19/2)))^2*((($O$20+$G$20)-$K1699))/3)*$L$1177)+(((PI()*((($C$19+$G$20)-$K1699)*($O$20/($O$19/2)))^2*(((($C$19+$G$20)-$K1699)*($O$20/($O$19/2)))*$AZ$23))/3)*$L$1177),(((PI()*((($C$19+$G$20)-$K1699)*($O$20/($O$19/2)))^2*((($O$20+$G$20)-$K1699)/3))*$L$1177)-((PI()*((($C$19+$G$20)-$K1699)*($O$20/($O$19/2)))^2*(((($C$19+$G$20)-$K1699)*($O$20/($O$19/2)))*$AZ$23)/3)*$L$1177))),IF('Silo Levels'!$L$30="Pumping",(($D$18*$L$1177)+((PI()*(($C$21/2)^2)*($G$20-$K1699))*$L$1177))+((($D$18+$H$18)/3)*$BG$23)+(((PI()*($C$21/2)^2*(($C$21/2)*$AZ$23))/3)*$L$1177),(($D$18*$L$1177)+((PI()*(($C$21/2)^2)*($G$20-$K1699))*$L$1177))+((($D$18+$H$18)/3)*$BG$23)-(((PI()*($C$21/2)^2*(($C$21/2)*$AZ$23))/3)*$L$1177)))</f>
        <v>1759.2575635162066</v>
      </c>
      <c r="M1699" s="73"/>
      <c r="N1699" s="73"/>
      <c r="O1699" s="73"/>
      <c r="P1699" s="73"/>
      <c r="Q1699" s="73"/>
      <c r="R1699" s="73"/>
      <c r="S1699" s="73"/>
      <c r="T1699" s="73"/>
      <c r="U1699" s="73"/>
      <c r="V1699" s="73"/>
      <c r="W1699" s="73"/>
      <c r="X1699" s="73"/>
      <c r="Y1699" s="73"/>
      <c r="Z1699" s="73"/>
      <c r="AA1699" s="73"/>
      <c r="AB1699" s="73"/>
      <c r="AC1699" s="73"/>
      <c r="AD1699" s="73"/>
      <c r="AE1699" s="73"/>
      <c r="AF1699" s="73"/>
      <c r="AG1699" s="73"/>
      <c r="AH1699" s="73"/>
      <c r="AI1699" s="73"/>
      <c r="AJ1699" s="73"/>
    </row>
    <row r="1700" spans="1:36" x14ac:dyDescent="0.3">
      <c r="A1700">
        <v>52.1</v>
      </c>
      <c r="B1700" s="101">
        <f t="shared" si="199"/>
        <v>2816.0372695755982</v>
      </c>
      <c r="C1700" s="66">
        <v>52.1</v>
      </c>
      <c r="D1700" s="102">
        <f>IF($C1700&gt;$G$20,IF('Silo Levels'!$L$28="Pumping",((PI()*((($C$19+$G$20)-$C1700)*($O$20/($O$19/2)))^2*((($O$20+$G$20)-$C1700))/3)*$D$1177)+(((PI()*((($C$19+$G$20)-$C1700)*($O$20/($O$19/2)))^2*(((($C$19+$G$20)-$C1700)*($O$20/($O$19/2)))*$AZ$21))/3)*$D$1177),(((PI()*((($C$19+$G$20)-$C1700)*($O$20/($O$19/2)))^2*((($O$20+$G$20)-$C1700)/3))*$D$1177)-((PI()*((($C$19+$G$20)-$C1700)*($O$20/($O$19/2)))^2*(((($C$19+$G$20)-$C1700)*($O$20/($O$19/2)))*$AZ$21)/3)*$D$1177))),IF('Silo Levels'!$L$28="Pumping",(($D$18*$D$1177)+((PI()*(($C$21/2)^2)*($G$20-$C1700))*$D$1177))+((($D$18+$H$18)/3)*$BG$21)+(((PI()*($C$21/2)^2*(($C$21/2)*$AZ$21))/3)*$D$1177),(($D$18*$D$1177)+((PI()*(($C$21/2)^2)*($G$20-$C1700))*$D$1177))+((($D$18+$H$18)/3)*$BG$21)-(((PI()*($C$21/2)^2*(($C$21/2)*$AZ$21))/3)*$D$1177)))</f>
        <v>1572.2269564755657</v>
      </c>
      <c r="E1700" s="73">
        <v>52.1</v>
      </c>
      <c r="F1700" s="101">
        <f t="shared" si="200"/>
        <v>2851.2377354452933</v>
      </c>
      <c r="G1700" s="66">
        <v>52.1</v>
      </c>
      <c r="H1700" s="102">
        <f>IF($G1700&gt;$G$20,IF('Silo Levels'!$L$29="Pumping",((PI()*((($C$19+$G$20)-$G1700)*($O$20/($O$19/2)))^2*((($O$20+$G$20)-$G1700))/3)*$H$1177)+(((PI()*((($C$19+$G$20)-$G1700)*($O$20/($O$19/2)))^2*(((($C$19+$G$20)-$G1700)*($O$20/($O$19/2)))*$AZ$22))/3)*$H$1177),(((PI()*((($C$19+$G$20)-$G1700)*($O$20/($O$19/2)))^2*((($O$20+$G$20)-$G1700)/3))*$H$1177)-((PI()*((($C$19+$G$20)-$G1700)*($O$20/($O$19/2)))^2*(((($C$19+$G$20)-$G1700)*($O$20/($O$19/2)))*$AZ$22)/3)*$H$1177))),IF('Silo Levels'!$L$29="Pumping",(($D$18*$H$1177)+((PI()*(($C$21/2)^2)*($G$20-$G1700))*$H$1177))+((($D$18+$H$18)/3)*$BG$22)+(((PI()*($C$21/2)^2*(($C$21/2)*$AZ$22))/3)*$H$1177),(($D$18*$H$1177)+((PI()*(($C$21/2)^2)*($G$20-$G1700))*$H$1177))+((($D$18+$H$18)/3)*$BG$22)-(((PI()*($C$21/2)^2*(($C$21/2)*$AZ$22))/3)*$H$1177)))</f>
        <v>1591.8797934315105</v>
      </c>
      <c r="I1700" s="73">
        <v>52.1</v>
      </c>
      <c r="J1700" s="101">
        <f t="shared" si="201"/>
        <v>2947.0157472302776</v>
      </c>
      <c r="K1700" s="66">
        <v>52.1</v>
      </c>
      <c r="L1700" s="102">
        <f>IF($K1700&gt;$G$20,IF('Silo Levels'!$L$30="Pumping",((PI()*((($C$19+$G$20)-$K1700)*($O$20/($O$19/2)))^2*((($O$20+$G$20)-$K1700))/3)*$L$1177)+(((PI()*((($C$19+$G$20)-$K1700)*($O$20/($O$19/2)))^2*(((($C$19+$G$20)-$K1700)*($O$20/($O$19/2)))*$AZ$23))/3)*$L$1177),(((PI()*((($C$19+$G$20)-$K1700)*($O$20/($O$19/2)))^2*((($O$20+$G$20)-$K1700)/3))*$L$1177)-((PI()*((($C$19+$G$20)-$K1700)*($O$20/($O$19/2)))^2*(((($C$19+$G$20)-$K1700)*($O$20/($O$19/2)))*$AZ$23)/3)*$L$1177))),IF('Silo Levels'!$L$30="Pumping",(($D$18*$L$1177)+((PI()*(($C$21/2)^2)*($G$20-$K1700))*$L$1177))+((($D$18+$H$18)/3)*$BG$23)+(((PI()*($C$21/2)^2*(($C$21/2)*$AZ$23))/3)*$L$1177),(($D$18*$L$1177)+((PI()*(($C$21/2)^2)*($G$20-$K1700))*$L$1177))+((($D$18+$H$18)/3)*$BG$23)-(((PI()*($C$21/2)^2*(($C$21/2)*$AZ$23))/3)*$L$1177)))</f>
        <v>1645.3537916604762</v>
      </c>
      <c r="M1700" s="73"/>
      <c r="N1700" s="73"/>
      <c r="O1700" s="73"/>
      <c r="P1700" s="73"/>
      <c r="Q1700" s="73"/>
      <c r="R1700" s="73"/>
      <c r="S1700" s="73"/>
      <c r="T1700" s="73"/>
      <c r="U1700" s="73"/>
      <c r="V1700" s="73"/>
      <c r="W1700" s="73"/>
      <c r="X1700" s="73"/>
      <c r="Y1700" s="73"/>
      <c r="Z1700" s="73"/>
      <c r="AA1700" s="73"/>
      <c r="AB1700" s="73"/>
      <c r="AC1700" s="73"/>
      <c r="AD1700" s="73"/>
      <c r="AE1700" s="73"/>
      <c r="AF1700" s="73"/>
      <c r="AG1700" s="73"/>
      <c r="AH1700" s="73"/>
      <c r="AI1700" s="73"/>
      <c r="AJ1700" s="73"/>
    </row>
    <row r="1701" spans="1:36" x14ac:dyDescent="0.3">
      <c r="A1701">
        <v>52.2</v>
      </c>
      <c r="B1701" s="101">
        <f t="shared" si="199"/>
        <v>2624.2123393441038</v>
      </c>
      <c r="C1701" s="66">
        <v>52.2</v>
      </c>
      <c r="D1701" s="102">
        <f>IF($C1701&gt;$G$20,IF('Silo Levels'!$L$28="Pumping",((PI()*((($C$19+$G$20)-$C1701)*($O$20/($O$19/2)))^2*((($O$20+$G$20)-$C1701))/3)*$D$1177)+(((PI()*((($C$19+$G$20)-$C1701)*($O$20/($O$19/2)))^2*(((($C$19+$G$20)-$C1701)*($O$20/($O$19/2)))*$AZ$21))/3)*$D$1177),(((PI()*((($C$19+$G$20)-$C1701)*($O$20/($O$19/2)))^2*((($O$20+$G$20)-$C1701)/3))*$D$1177)-((PI()*((($C$19+$G$20)-$C1701)*($O$20/($O$19/2)))^2*(((($C$19+$G$20)-$C1701)*($O$20/($O$19/2)))*$AZ$21)/3)*$D$1177))),IF('Silo Levels'!$L$28="Pumping",(($D$18*$D$1177)+((PI()*(($C$21/2)^2)*($G$20-$C1701))*$D$1177))+((($D$18+$H$18)/3)*$BG$21)+(((PI()*($C$21/2)^2*(($C$21/2)*$AZ$21))/3)*$D$1177),(($D$18*$D$1177)+((PI()*(($C$21/2)^2)*($G$20-$C1701))*$D$1177))+((($D$18+$H$18)/3)*$BG$21)-(((PI()*($C$21/2)^2*(($C$21/2)*$AZ$21))/3)*$D$1177)))</f>
        <v>1468.166824835741</v>
      </c>
      <c r="E1701" s="73">
        <v>52.2</v>
      </c>
      <c r="F1701" s="101">
        <f t="shared" si="200"/>
        <v>2657.0149935859049</v>
      </c>
      <c r="G1701" s="66">
        <v>52.2</v>
      </c>
      <c r="H1701" s="102">
        <f>IF($G1701&gt;$G$20,IF('Silo Levels'!$L$29="Pumping",((PI()*((($C$19+$G$20)-$G1701)*($O$20/($O$19/2)))^2*((($O$20+$G$20)-$G1701))/3)*$H$1177)+(((PI()*((($C$19+$G$20)-$G1701)*($O$20/($O$19/2)))^2*(((($C$19+$G$20)-$G1701)*($O$20/($O$19/2)))*$AZ$22))/3)*$H$1177),(((PI()*((($C$19+$G$20)-$G1701)*($O$20/($O$19/2)))^2*((($O$20+$G$20)-$G1701)/3))*$H$1177)-((PI()*((($C$19+$G$20)-$G1701)*($O$20/($O$19/2)))^2*(((($C$19+$G$20)-$G1701)*($O$20/($O$19/2)))*$AZ$22)/3)*$H$1177))),IF('Silo Levels'!$L$29="Pumping",(($D$18*$H$1177)+((PI()*(($C$21/2)^2)*($G$20-$G1701))*$H$1177))+((($D$18+$H$18)/3)*$BG$22)+(((PI()*($C$21/2)^2*(($C$21/2)*$AZ$22))/3)*$H$1177),(($D$18*$H$1177)+((PI()*(($C$21/2)^2)*($G$20-$G1701))*$H$1177))+((($D$18+$H$18)/3)*$BG$22)-(((PI()*($C$21/2)^2*(($C$21/2)*$AZ$22))/3)*$H$1177)))</f>
        <v>1486.5189101461874</v>
      </c>
      <c r="I1701" s="73">
        <v>52.2</v>
      </c>
      <c r="J1701" s="101">
        <f t="shared" si="201"/>
        <v>2746.268727220574</v>
      </c>
      <c r="K1701" s="66">
        <v>52.2</v>
      </c>
      <c r="L1701" s="102">
        <f>IF($K1701&gt;$G$20,IF('Silo Levels'!$L$30="Pumping",((PI()*((($C$19+$G$20)-$K1701)*($O$20/($O$19/2)))^2*((($O$20+$G$20)-$K1701))/3)*$L$1177)+(((PI()*((($C$19+$G$20)-$K1701)*($O$20/($O$19/2)))^2*(((($C$19+$G$20)-$K1701)*($O$20/($O$19/2)))*$AZ$23))/3)*$L$1177),(((PI()*((($C$19+$G$20)-$K1701)*($O$20/($O$19/2)))^2*((($O$20+$G$20)-$K1701)/3))*$L$1177)-((PI()*((($C$19+$G$20)-$K1701)*($O$20/($O$19/2)))^2*(((($C$19+$G$20)-$K1701)*($O$20/($O$19/2)))*$AZ$23)/3)*$L$1177))),IF('Silo Levels'!$L$30="Pumping",(($D$18*$L$1177)+((PI()*(($C$21/2)^2)*($G$20-$K1701))*$L$1177))+((($D$18+$H$18)/3)*$BG$23)+(((PI()*($C$21/2)^2*(($C$21/2)*$AZ$23))/3)*$L$1177),(($D$18*$L$1177)+((PI()*(($C$21/2)^2)*($G$20-$K1701))*$L$1177))+((($D$18+$H$18)/3)*$BG$23)-(((PI()*($C$21/2)^2*(($C$21/2)*$AZ$23))/3)*$L$1177)))</f>
        <v>1536.4536538978687</v>
      </c>
      <c r="M1701" s="73"/>
      <c r="N1701" s="73"/>
      <c r="O1701" s="73"/>
      <c r="P1701" s="73"/>
      <c r="Q1701" s="73"/>
      <c r="R1701" s="73"/>
      <c r="S1701" s="73"/>
      <c r="T1701" s="73"/>
      <c r="U1701" s="73"/>
      <c r="V1701" s="73"/>
      <c r="W1701" s="73"/>
      <c r="X1701" s="73"/>
      <c r="Y1701" s="73"/>
      <c r="Z1701" s="73"/>
      <c r="AA1701" s="73"/>
      <c r="AB1701" s="73"/>
      <c r="AC1701" s="73"/>
      <c r="AD1701" s="73"/>
      <c r="AE1701" s="73"/>
      <c r="AF1701" s="73"/>
      <c r="AG1701" s="73"/>
      <c r="AH1701" s="73"/>
      <c r="AI1701" s="73"/>
      <c r="AJ1701" s="73"/>
    </row>
    <row r="1702" spans="1:36" x14ac:dyDescent="0.3">
      <c r="A1702">
        <v>52.3</v>
      </c>
      <c r="B1702" s="101">
        <f t="shared" si="199"/>
        <v>2441.2906255054922</v>
      </c>
      <c r="C1702" s="66">
        <v>52.3</v>
      </c>
      <c r="D1702" s="102">
        <f>IF($C1702&gt;$G$20,IF('Silo Levels'!$L$28="Pumping",((PI()*((($C$19+$G$20)-$C1702)*($O$20/($O$19/2)))^2*((($O$20+$G$20)-$C1702))/3)*$D$1177)+(((PI()*((($C$19+$G$20)-$C1702)*($O$20/($O$19/2)))^2*(((($C$19+$G$20)-$C1702)*($O$20/($O$19/2)))*$AZ$21))/3)*$D$1177),(((PI()*((($C$19+$G$20)-$C1702)*($O$20/($O$19/2)))^2*((($O$20+$G$20)-$C1702)/3))*$D$1177)-((PI()*((($C$19+$G$20)-$C1702)*($O$20/($O$19/2)))^2*(((($C$19+$G$20)-$C1702)*($O$20/($O$19/2)))*$AZ$21)/3)*$D$1177))),IF('Silo Levels'!$L$28="Pumping",(($D$18*$D$1177)+((PI()*(($C$21/2)^2)*($G$20-$C1702))*$D$1177))+((($D$18+$H$18)/3)*$BG$21)+(((PI()*($C$21/2)^2*(($C$21/2)*$AZ$21))/3)*$D$1177),(($D$18*$D$1177)+((PI()*(($C$21/2)^2)*($G$20-$C1702))*$D$1177))+((($D$18+$H$18)/3)*$BG$21)-(((PI()*($C$21/2)^2*(($C$21/2)*$AZ$21))/3)*$D$1177)))</f>
        <v>1368.7811194122639</v>
      </c>
      <c r="E1702" s="73">
        <v>52.3</v>
      </c>
      <c r="F1702" s="101">
        <f t="shared" si="200"/>
        <v>2471.806758324311</v>
      </c>
      <c r="G1702" s="66">
        <v>52.3</v>
      </c>
      <c r="H1702" s="102">
        <f>IF($G1702&gt;$G$20,IF('Silo Levels'!$L$29="Pumping",((PI()*((($C$19+$G$20)-$G1702)*($O$20/($O$19/2)))^2*((($O$20+$G$20)-$G1702))/3)*$H$1177)+(((PI()*((($C$19+$G$20)-$G1702)*($O$20/($O$19/2)))^2*(((($C$19+$G$20)-$G1702)*($O$20/($O$19/2)))*$AZ$22))/3)*$H$1177),(((PI()*((($C$19+$G$20)-$G1702)*($O$20/($O$19/2)))^2*((($O$20+$G$20)-$G1702)/3))*$H$1177)-((PI()*((($C$19+$G$20)-$G1702)*($O$20/($O$19/2)))^2*(((($C$19+$G$20)-$G1702)*($O$20/($O$19/2)))*$AZ$22)/3)*$H$1177))),IF('Silo Levels'!$L$29="Pumping",(($D$18*$H$1177)+((PI()*(($C$21/2)^2)*($G$20-$G1702))*$H$1177))+((($D$18+$H$18)/3)*$BG$22)+(((PI()*($C$21/2)^2*(($C$21/2)*$AZ$22))/3)*$H$1177),(($D$18*$H$1177)+((PI()*(($C$21/2)^2)*($G$20-$G1702))*$H$1177))+((($D$18+$H$18)/3)*$BG$22)-(((PI()*($C$21/2)^2*(($C$21/2)*$AZ$22))/3)*$H$1177)))</f>
        <v>1385.8908834049173</v>
      </c>
      <c r="I1702" s="73">
        <v>52.3</v>
      </c>
      <c r="J1702" s="101">
        <f t="shared" si="201"/>
        <v>2554.8390266917945</v>
      </c>
      <c r="K1702" s="66">
        <v>52.3</v>
      </c>
      <c r="L1702" s="102">
        <f>IF($K1702&gt;$G$20,IF('Silo Levels'!$L$30="Pumping",((PI()*((($C$19+$G$20)-$K1702)*($O$20/($O$19/2)))^2*((($O$20+$G$20)-$K1702))/3)*$L$1177)+(((PI()*((($C$19+$G$20)-$K1702)*($O$20/($O$19/2)))^2*(((($C$19+$G$20)-$K1702)*($O$20/($O$19/2)))*$AZ$23))/3)*$L$1177),(((PI()*((($C$19+$G$20)-$K1702)*($O$20/($O$19/2)))^2*((($O$20+$G$20)-$K1702)/3))*$L$1177)-((PI()*((($C$19+$G$20)-$K1702)*($O$20/($O$19/2)))^2*(((($C$19+$G$20)-$K1702)*($O$20/($O$19/2)))*$AZ$23)/3)*$L$1177))),IF('Silo Levels'!$L$30="Pumping",(($D$18*$L$1177)+((PI()*(($C$21/2)^2)*($G$20-$K1702))*$L$1177))+((($D$18+$H$18)/3)*$BG$23)+(((PI()*($C$21/2)^2*(($C$21/2)*$AZ$23))/3)*$L$1177),(($D$18*$L$1177)+((PI()*(($C$21/2)^2)*($G$20-$K1702))*$L$1177))+((($D$18+$H$18)/3)*$BG$23)-(((PI()*($C$21/2)^2*(($C$21/2)*$AZ$23))/3)*$L$1177)))</f>
        <v>1432.4453575244625</v>
      </c>
      <c r="M1702" s="73"/>
      <c r="N1702" s="73"/>
      <c r="O1702" s="73"/>
      <c r="P1702" s="73"/>
      <c r="Q1702" s="73"/>
      <c r="R1702" s="73"/>
      <c r="S1702" s="73"/>
      <c r="T1702" s="73"/>
      <c r="U1702" s="73"/>
      <c r="V1702" s="73"/>
      <c r="W1702" s="73"/>
      <c r="X1702" s="73"/>
      <c r="Y1702" s="73"/>
      <c r="Z1702" s="73"/>
      <c r="AA1702" s="73"/>
      <c r="AB1702" s="73"/>
      <c r="AC1702" s="73"/>
      <c r="AD1702" s="73"/>
      <c r="AE1702" s="73"/>
      <c r="AF1702" s="73"/>
      <c r="AG1702" s="73"/>
      <c r="AH1702" s="73"/>
      <c r="AI1702" s="73"/>
      <c r="AJ1702" s="73"/>
    </row>
    <row r="1703" spans="1:36" x14ac:dyDescent="0.3">
      <c r="A1703">
        <v>52.4</v>
      </c>
      <c r="B1703" s="101">
        <f t="shared" si="199"/>
        <v>2267.0608893481631</v>
      </c>
      <c r="C1703" s="66">
        <v>52.4</v>
      </c>
      <c r="D1703" s="102">
        <f>IF($C1703&gt;$G$20,IF('Silo Levels'!$L$28="Pumping",((PI()*((($C$19+$G$20)-$C1703)*($O$20/($O$19/2)))^2*((($O$20+$G$20)-$C1703))/3)*$D$1177)+(((PI()*((($C$19+$G$20)-$C1703)*($O$20/($O$19/2)))^2*(((($C$19+$G$20)-$C1703)*($O$20/($O$19/2)))*$AZ$21))/3)*$D$1177),(((PI()*((($C$19+$G$20)-$C1703)*($O$20/($O$19/2)))^2*((($O$20+$G$20)-$C1703)/3))*$D$1177)-((PI()*((($C$19+$G$20)-$C1703)*($O$20/($O$19/2)))^2*(((($C$19+$G$20)-$C1703)*($O$20/($O$19/2)))*$AZ$21)/3)*$D$1177))),IF('Silo Levels'!$L$28="Pumping",(($D$18*$D$1177)+((PI()*(($C$21/2)^2)*($G$20-$C1703))*$D$1177))+((($D$18+$H$18)/3)*$BG$21)+(((PI()*($C$21/2)^2*(($C$21/2)*$AZ$21))/3)*$D$1177),(($D$18*$D$1177)+((PI()*(($C$21/2)^2)*($G$20-$C1703))*$D$1177))+((($D$18+$H$18)/3)*$BG$21)-(((PI()*($C$21/2)^2*(($C$21/2)*$AZ$21))/3)*$D$1177)))</f>
        <v>1273.9630160658076</v>
      </c>
      <c r="E1703" s="73">
        <v>52.4</v>
      </c>
      <c r="F1703" s="101">
        <f t="shared" si="200"/>
        <v>2295.3991504650153</v>
      </c>
      <c r="G1703" s="66">
        <v>52.4</v>
      </c>
      <c r="H1703" s="102">
        <f>IF($G1703&gt;$G$20,IF('Silo Levels'!$L$29="Pumping",((PI()*((($C$19+$G$20)-$G1703)*($O$20/($O$19/2)))^2*((($O$20+$G$20)-$G1703))/3)*$H$1177)+(((PI()*((($C$19+$G$20)-$G1703)*($O$20/($O$19/2)))^2*(((($C$19+$G$20)-$G1703)*($O$20/($O$19/2)))*$AZ$22))/3)*$H$1177),(((PI()*((($C$19+$G$20)-$G1703)*($O$20/($O$19/2)))^2*((($O$20+$G$20)-$G1703)/3))*$H$1177)-((PI()*((($C$19+$G$20)-$G1703)*($O$20/($O$19/2)))^2*(((($C$19+$G$20)-$G1703)*($O$20/($O$19/2)))*$AZ$22)/3)*$H$1177))),IF('Silo Levels'!$L$29="Pumping",(($D$18*$H$1177)+((PI()*(($C$21/2)^2)*($G$20-$G1703))*$H$1177))+((($D$18+$H$18)/3)*$BG$22)+(((PI()*($C$21/2)^2*(($C$21/2)*$AZ$22))/3)*$H$1177),(($D$18*$H$1177)+((PI()*(($C$21/2)^2)*($G$20-$G1703))*$H$1177))+((($D$18+$H$18)/3)*$BG$22)-(((PI()*($C$21/2)^2*(($C$21/2)*$AZ$22))/3)*$H$1177)))</f>
        <v>1289.8875537666304</v>
      </c>
      <c r="I1703" s="73">
        <v>52.4</v>
      </c>
      <c r="J1703" s="101">
        <f t="shared" si="201"/>
        <v>2372.5055818759847</v>
      </c>
      <c r="K1703" s="66">
        <v>52.4</v>
      </c>
      <c r="L1703" s="102">
        <f>IF($K1703&gt;$G$20,IF('Silo Levels'!$L$30="Pumping",((PI()*((($C$19+$G$20)-$K1703)*($O$20/($O$19/2)))^2*((($O$20+$G$20)-$K1703))/3)*$L$1177)+(((PI()*((($C$19+$G$20)-$K1703)*($O$20/($O$19/2)))^2*(((($C$19+$G$20)-$K1703)*($O$20/($O$19/2)))*$AZ$23))/3)*$L$1177),(((PI()*((($C$19+$G$20)-$K1703)*($O$20/($O$19/2)))^2*((($O$20+$G$20)-$K1703)/3))*$L$1177)-((PI()*((($C$19+$G$20)-$K1703)*($O$20/($O$19/2)))^2*(((($C$19+$G$20)-$K1703)*($O$20/($O$19/2)))*$AZ$23)/3)*$L$1177))),IF('Silo Levels'!$L$30="Pumping",(($D$18*$L$1177)+((PI()*(($C$21/2)^2)*($G$20-$K1703))*$L$1177))+((($D$18+$H$18)/3)*$BG$23)+(((PI()*($C$21/2)^2*(($C$21/2)*$AZ$23))/3)*$L$1177),(($D$18*$L$1177)+((PI()*(($C$21/2)^2)*($G$20-$K1703))*$L$1177))+((($D$18+$H$18)/3)*$BG$23)-(((PI()*($C$21/2)^2*(($C$21/2)*$AZ$23))/3)*$L$1177)))</f>
        <v>1333.2171098363101</v>
      </c>
      <c r="M1703" s="73"/>
      <c r="N1703" s="73"/>
      <c r="O1703" s="73"/>
      <c r="P1703" s="73"/>
      <c r="Q1703" s="73"/>
      <c r="R1703" s="73"/>
      <c r="S1703" s="73"/>
      <c r="T1703" s="73"/>
      <c r="U1703" s="73"/>
      <c r="V1703" s="73"/>
      <c r="W1703" s="73"/>
      <c r="X1703" s="73"/>
      <c r="Y1703" s="73"/>
      <c r="Z1703" s="73"/>
      <c r="AA1703" s="73"/>
      <c r="AB1703" s="73"/>
      <c r="AC1703" s="73"/>
      <c r="AD1703" s="73"/>
      <c r="AE1703" s="73"/>
      <c r="AF1703" s="73"/>
      <c r="AG1703" s="73"/>
      <c r="AH1703" s="73"/>
      <c r="AI1703" s="73"/>
      <c r="AJ1703" s="73"/>
    </row>
    <row r="1704" spans="1:36" x14ac:dyDescent="0.3">
      <c r="A1704">
        <v>52.5</v>
      </c>
      <c r="B1704" s="101">
        <f t="shared" si="199"/>
        <v>2101.3118921605583</v>
      </c>
      <c r="C1704" s="66">
        <v>52.5</v>
      </c>
      <c r="D1704" s="102">
        <f>IF($C1704&gt;$G$20,IF('Silo Levels'!$L$28="Pumping",((PI()*((($C$19+$G$20)-$C1704)*($O$20/($O$19/2)))^2*((($O$20+$G$20)-$C1704))/3)*$D$1177)+(((PI()*((($C$19+$G$20)-$C1704)*($O$20/($O$19/2)))^2*(((($C$19+$G$20)-$C1704)*($O$20/($O$19/2)))*$AZ$21))/3)*$D$1177),(((PI()*((($C$19+$G$20)-$C1704)*($O$20/($O$19/2)))^2*((($O$20+$G$20)-$C1704)/3))*$D$1177)-((PI()*((($C$19+$G$20)-$C1704)*($O$20/($O$19/2)))^2*(((($C$19+$G$20)-$C1704)*($O$20/($O$19/2)))*$AZ$21)/3)*$D$1177))),IF('Silo Levels'!$L$28="Pumping",(($D$18*$D$1177)+((PI()*(($C$21/2)^2)*($G$20-$C1704))*$D$1177))+((($D$18+$H$18)/3)*$BG$21)+(((PI()*($C$21/2)^2*(($C$21/2)*$AZ$21))/3)*$D$1177),(($D$18*$D$1177)+((PI()*(($C$21/2)^2)*($G$20-$C1704))*$D$1177))+((($D$18+$H$18)/3)*$BG$21)-(((PI()*($C$21/2)^2*(($C$21/2)*$AZ$21))/3)*$D$1177)))</f>
        <v>1183.6056906570675</v>
      </c>
      <c r="E1704" s="73">
        <v>52.5</v>
      </c>
      <c r="F1704" s="101">
        <f t="shared" si="200"/>
        <v>2127.5782908125652</v>
      </c>
      <c r="G1704" s="66">
        <v>52.5</v>
      </c>
      <c r="H1704" s="102">
        <f>IF($G1704&gt;$G$20,IF('Silo Levels'!$L$29="Pumping",((PI()*((($C$19+$G$20)-$G1704)*($O$20/($O$19/2)))^2*((($O$20+$G$20)-$G1704))/3)*$H$1177)+(((PI()*((($C$19+$G$20)-$G1704)*($O$20/($O$19/2)))^2*(((($C$19+$G$20)-$G1704)*($O$20/($O$19/2)))*$AZ$22))/3)*$H$1177),(((PI()*((($C$19+$G$20)-$G1704)*($O$20/($O$19/2)))^2*((($O$20+$G$20)-$G1704)/3))*$H$1177)-((PI()*((($C$19+$G$20)-$G1704)*($O$20/($O$19/2)))^2*(((($C$19+$G$20)-$G1704)*($O$20/($O$19/2)))*$AZ$22)/3)*$H$1177))),IF('Silo Levels'!$L$29="Pumping",(($D$18*$H$1177)+((PI()*(($C$21/2)^2)*($G$20-$G1704))*$H$1177))+((($D$18+$H$18)/3)*$BG$22)+(((PI()*($C$21/2)^2*(($C$21/2)*$AZ$22))/3)*$H$1177),(($D$18*$H$1177)+((PI()*(($C$21/2)^2)*($G$20-$G1704))*$H$1177))+((($D$18+$H$18)/3)*$BG$22)-(((PI()*($C$21/2)^2*(($C$21/2)*$AZ$22))/3)*$H$1177)))</f>
        <v>1198.4007617902807</v>
      </c>
      <c r="I1704" s="73">
        <v>52.5</v>
      </c>
      <c r="J1704" s="101">
        <f t="shared" si="201"/>
        <v>2199.0473290052355</v>
      </c>
      <c r="K1704" s="66">
        <v>52.5</v>
      </c>
      <c r="L1704" s="102">
        <f>IF($K1704&gt;$G$20,IF('Silo Levels'!$L$30="Pumping",((PI()*((($C$19+$G$20)-$K1704)*($O$20/($O$19/2)))^2*((($O$20+$G$20)-$K1704))/3)*$L$1177)+(((PI()*((($C$19+$G$20)-$K1704)*($O$20/($O$19/2)))^2*(((($C$19+$G$20)-$K1704)*($O$20/($O$19/2)))*$AZ$23))/3)*$L$1177),(((PI()*((($C$19+$G$20)-$K1704)*($O$20/($O$19/2)))^2*((($O$20+$G$20)-$K1704)/3))*$L$1177)-((PI()*((($C$19+$G$20)-$K1704)*($O$20/($O$19/2)))^2*(((($C$19+$G$20)-$K1704)*($O$20/($O$19/2)))*$AZ$23)/3)*$L$1177))),IF('Silo Levels'!$L$30="Pumping",(($D$18*$L$1177)+((PI()*(($C$21/2)^2)*($G$20-$K1704))*$L$1177))+((($D$18+$H$18)/3)*$BG$23)+(((PI()*($C$21/2)^2*(($C$21/2)*$AZ$23))/3)*$L$1177),(($D$18*$L$1177)+((PI()*(($C$21/2)^2)*($G$20-$K1704))*$L$1177))+((($D$18+$H$18)/3)*$BG$23)-(((PI()*($C$21/2)^2*(($C$21/2)*$AZ$23))/3)*$L$1177)))</f>
        <v>1238.6571181294892</v>
      </c>
      <c r="M1704" s="73"/>
      <c r="N1704" s="73"/>
      <c r="O1704" s="73"/>
      <c r="P1704" s="73"/>
      <c r="Q1704" s="73"/>
      <c r="R1704" s="73"/>
      <c r="S1704" s="73"/>
      <c r="T1704" s="73"/>
      <c r="U1704" s="73"/>
      <c r="V1704" s="73"/>
      <c r="W1704" s="73"/>
      <c r="X1704" s="73"/>
      <c r="Y1704" s="73"/>
      <c r="Z1704" s="73"/>
      <c r="AA1704" s="73"/>
      <c r="AB1704" s="73"/>
      <c r="AC1704" s="73"/>
      <c r="AD1704" s="73"/>
      <c r="AE1704" s="73"/>
      <c r="AF1704" s="73"/>
      <c r="AG1704" s="73"/>
      <c r="AH1704" s="73"/>
      <c r="AI1704" s="73"/>
      <c r="AJ1704" s="73"/>
    </row>
    <row r="1705" spans="1:36" x14ac:dyDescent="0.3">
      <c r="A1705">
        <v>52.6</v>
      </c>
      <c r="B1705" s="101">
        <f t="shared" si="199"/>
        <v>1943.8323952311057</v>
      </c>
      <c r="C1705" s="66">
        <v>52.6</v>
      </c>
      <c r="D1705" s="102">
        <f>IF($C1705&gt;$G$20,IF('Silo Levels'!$L$28="Pumping",((PI()*((($C$19+$G$20)-$C1705)*($O$20/($O$19/2)))^2*((($O$20+$G$20)-$C1705))/3)*$D$1177)+(((PI()*((($C$19+$G$20)-$C1705)*($O$20/($O$19/2)))^2*(((($C$19+$G$20)-$C1705)*($O$20/($O$19/2)))*$AZ$21))/3)*$D$1177),(((PI()*((($C$19+$G$20)-$C1705)*($O$20/($O$19/2)))^2*((($O$20+$G$20)-$C1705)/3))*$D$1177)-((PI()*((($C$19+$G$20)-$C1705)*($O$20/($O$19/2)))^2*(((($C$19+$G$20)-$C1705)*($O$20/($O$19/2)))*$AZ$21)/3)*$D$1177))),IF('Silo Levels'!$L$28="Pumping",(($D$18*$D$1177)+((PI()*(($C$21/2)^2)*($G$20-$C1705))*$D$1177))+((($D$18+$H$18)/3)*$BG$21)+(((PI()*($C$21/2)^2*(($C$21/2)*$AZ$21))/3)*$D$1177),(($D$18*$D$1177)+((PI()*(($C$21/2)^2)*($G$20-$C1705))*$D$1177))+((($D$18+$H$18)/3)*$BG$21)-(((PI()*($C$21/2)^2*(($C$21/2)*$AZ$21))/3)*$D$1177)))</f>
        <v>1097.6023190467308</v>
      </c>
      <c r="E1705" s="73">
        <v>52.6</v>
      </c>
      <c r="F1705" s="101">
        <f t="shared" si="200"/>
        <v>1968.1303001714946</v>
      </c>
      <c r="G1705" s="66">
        <v>52.6</v>
      </c>
      <c r="H1705" s="102">
        <f>IF($G1705&gt;$G$20,IF('Silo Levels'!$L$29="Pumping",((PI()*((($C$19+$G$20)-$G1705)*($O$20/($O$19/2)))^2*((($O$20+$G$20)-$G1705))/3)*$H$1177)+(((PI()*((($C$19+$G$20)-$G1705)*($O$20/($O$19/2)))^2*(((($C$19+$G$20)-$G1705)*($O$20/($O$19/2)))*$AZ$22))/3)*$H$1177),(((PI()*((($C$19+$G$20)-$G1705)*($O$20/($O$19/2)))^2*((($O$20+$G$20)-$G1705)/3))*$H$1177)-((PI()*((($C$19+$G$20)-$G1705)*($O$20/($O$19/2)))^2*(((($C$19+$G$20)-$G1705)*($O$20/($O$19/2)))*$AZ$22)/3)*$H$1177))),IF('Silo Levels'!$L$29="Pumping",(($D$18*$H$1177)+((PI()*(($C$21/2)^2)*($G$20-$G1705))*$H$1177))+((($D$18+$H$18)/3)*$BG$22)+(((PI()*($C$21/2)^2*(($C$21/2)*$AZ$22))/3)*$H$1177),(($D$18*$H$1177)+((PI()*(($C$21/2)^2)*($G$20-$G1705))*$H$1177))+((($D$18+$H$18)/3)*$BG$22)-(((PI()*($C$21/2)^2*(($C$21/2)*$AZ$22))/3)*$H$1177)))</f>
        <v>1111.3223480348151</v>
      </c>
      <c r="I1705" s="73">
        <v>52.6</v>
      </c>
      <c r="J1705" s="101">
        <f t="shared" si="201"/>
        <v>2034.2432043116223</v>
      </c>
      <c r="K1705" s="66">
        <v>52.6</v>
      </c>
      <c r="L1705" s="102">
        <f>IF($K1705&gt;$G$20,IF('Silo Levels'!$L$30="Pumping",((PI()*((($C$19+$G$20)-$K1705)*($O$20/($O$19/2)))^2*((($O$20+$G$20)-$K1705))/3)*$L$1177)+(((PI()*((($C$19+$G$20)-$K1705)*($O$20/($O$19/2)))^2*(((($C$19+$G$20)-$K1705)*($O$20/($O$19/2)))*$AZ$23))/3)*$L$1177),(((PI()*((($C$19+$G$20)-$K1705)*($O$20/($O$19/2)))^2*((($O$20+$G$20)-$K1705)/3))*$L$1177)-((PI()*((($C$19+$G$20)-$K1705)*($O$20/($O$19/2)))^2*(((($C$19+$G$20)-$K1705)*($O$20/($O$19/2)))*$AZ$23)/3)*$L$1177))),IF('Silo Levels'!$L$30="Pumping",(($D$18*$L$1177)+((PI()*(($C$21/2)^2)*($G$20-$K1705))*$L$1177))+((($D$18+$H$18)/3)*$BG$23)+(((PI()*($C$21/2)^2*(($C$21/2)*$AZ$23))/3)*$L$1177),(($D$18*$L$1177)+((PI()*(($C$21/2)^2)*($G$20-$K1705))*$L$1177))+((($D$18+$H$18)/3)*$BG$23)-(((PI()*($C$21/2)^2*(($C$21/2)*$AZ$23))/3)*$L$1177)))</f>
        <v>1148.6535897000672</v>
      </c>
      <c r="M1705" s="73"/>
      <c r="N1705" s="73"/>
      <c r="O1705" s="73"/>
      <c r="P1705" s="73"/>
      <c r="Q1705" s="73"/>
      <c r="R1705" s="73"/>
      <c r="S1705" s="73"/>
      <c r="T1705" s="73"/>
      <c r="U1705" s="73"/>
      <c r="V1705" s="73"/>
      <c r="W1705" s="73"/>
      <c r="X1705" s="73"/>
      <c r="Y1705" s="73"/>
      <c r="Z1705" s="73"/>
      <c r="AA1705" s="73"/>
      <c r="AB1705" s="73"/>
      <c r="AC1705" s="73"/>
      <c r="AD1705" s="73"/>
      <c r="AE1705" s="73"/>
      <c r="AF1705" s="73"/>
      <c r="AG1705" s="73"/>
      <c r="AH1705" s="73"/>
      <c r="AI1705" s="73"/>
      <c r="AJ1705" s="73"/>
    </row>
    <row r="1706" spans="1:36" x14ac:dyDescent="0.3">
      <c r="A1706">
        <v>52.7</v>
      </c>
      <c r="B1706" s="101">
        <f t="shared" si="199"/>
        <v>1794.4111598482332</v>
      </c>
      <c r="C1706" s="66">
        <v>52.7</v>
      </c>
      <c r="D1706" s="102">
        <f>IF($C1706&gt;$G$20,IF('Silo Levels'!$L$28="Pumping",((PI()*((($C$19+$G$20)-$C1706)*($O$20/($O$19/2)))^2*((($O$20+$G$20)-$C1706))/3)*$D$1177)+(((PI()*((($C$19+$G$20)-$C1706)*($O$20/($O$19/2)))^2*(((($C$19+$G$20)-$C1706)*($O$20/($O$19/2)))*$AZ$21))/3)*$D$1177),(((PI()*((($C$19+$G$20)-$C1706)*($O$20/($O$19/2)))^2*((($O$20+$G$20)-$C1706)/3))*$D$1177)-((PI()*((($C$19+$G$20)-$C1706)*($O$20/($O$19/2)))^2*(((($C$19+$G$20)-$C1706)*($O$20/($O$19/2)))*$AZ$21)/3)*$D$1177))),IF('Silo Levels'!$L$28="Pumping",(($D$18*$D$1177)+((PI()*(($C$21/2)^2)*($G$20-$C1706))*$D$1177))+((($D$18+$H$18)/3)*$BG$21)+(((PI()*($C$21/2)^2*(($C$21/2)*$AZ$21))/3)*$D$1177),(($D$18*$D$1177)+((PI()*(($C$21/2)^2)*($G$20-$C1706))*$D$1177))+((($D$18+$H$18)/3)*$BG$21)-(((PI()*($C$21/2)^2*(($C$21/2)*$AZ$21))/3)*$D$1177)))</f>
        <v>1015.8460770954864</v>
      </c>
      <c r="E1706" s="73">
        <v>52.7</v>
      </c>
      <c r="F1706" s="101">
        <f t="shared" si="200"/>
        <v>1816.8412993463362</v>
      </c>
      <c r="G1706" s="66">
        <v>52.7</v>
      </c>
      <c r="H1706" s="102">
        <f>IF($G1706&gt;$G$20,IF('Silo Levels'!$L$29="Pumping",((PI()*((($C$19+$G$20)-$G1706)*($O$20/($O$19/2)))^2*((($O$20+$G$20)-$G1706))/3)*$H$1177)+(((PI()*((($C$19+$G$20)-$G1706)*($O$20/($O$19/2)))^2*(((($C$19+$G$20)-$G1706)*($O$20/($O$19/2)))*$AZ$22))/3)*$H$1177),(((PI()*((($C$19+$G$20)-$G1706)*($O$20/($O$19/2)))^2*((($O$20+$G$20)-$G1706)/3))*$H$1177)-((PI()*((($C$19+$G$20)-$G1706)*($O$20/($O$19/2)))^2*(((($C$19+$G$20)-$G1706)*($O$20/($O$19/2)))*$AZ$22)/3)*$H$1177))),IF('Silo Levels'!$L$29="Pumping",(($D$18*$H$1177)+((PI()*(($C$21/2)^2)*($G$20-$G1706))*$H$1177))+((($D$18+$H$18)/3)*$BG$22)+(((PI()*($C$21/2)^2*(($C$21/2)*$AZ$22))/3)*$H$1177),(($D$18*$H$1177)+((PI()*(($C$21/2)^2)*($G$20-$G1706))*$H$1177))+((($D$18+$H$18)/3)*$BG$22)-(((PI()*($C$21/2)^2*(($C$21/2)*$AZ$22))/3)*$H$1177)))</f>
        <v>1028.5441530591802</v>
      </c>
      <c r="I1706" s="73">
        <v>52.7</v>
      </c>
      <c r="J1706" s="101">
        <f t="shared" si="201"/>
        <v>1877.8721440272209</v>
      </c>
      <c r="K1706" s="66">
        <v>52.7</v>
      </c>
      <c r="L1706" s="102">
        <f>IF($K1706&gt;$G$20,IF('Silo Levels'!$L$30="Pumping",((PI()*((($C$19+$G$20)-$K1706)*($O$20/($O$19/2)))^2*((($O$20+$G$20)-$K1706))/3)*$L$1177)+(((PI()*((($C$19+$G$20)-$K1706)*($O$20/($O$19/2)))^2*(((($C$19+$G$20)-$K1706)*($O$20/($O$19/2)))*$AZ$23))/3)*$L$1177),(((PI()*((($C$19+$G$20)-$K1706)*($O$20/($O$19/2)))^2*((($O$20+$G$20)-$K1706)/3))*$L$1177)-((PI()*((($C$19+$G$20)-$K1706)*($O$20/($O$19/2)))^2*(((($C$19+$G$20)-$K1706)*($O$20/($O$19/2)))*$AZ$23)/3)*$L$1177))),IF('Silo Levels'!$L$30="Pumping",(($D$18*$L$1177)+((PI()*(($C$21/2)^2)*($G$20-$K1706))*$L$1177))+((($D$18+$H$18)/3)*$BG$23)+(((PI()*($C$21/2)^2*(($C$21/2)*$AZ$23))/3)*$L$1177),(($D$18*$L$1177)+((PI()*(($C$21/2)^2)*($G$20-$K1706))*$L$1177))+((($D$18+$H$18)/3)*$BG$23)-(((PI()*($C$21/2)^2*(($C$21/2)*$AZ$23))/3)*$L$1177)))</f>
        <v>1063.0947318441138</v>
      </c>
      <c r="M1706" s="73"/>
      <c r="N1706" s="73"/>
      <c r="O1706" s="73"/>
      <c r="P1706" s="73"/>
      <c r="Q1706" s="73"/>
      <c r="R1706" s="73"/>
      <c r="S1706" s="73"/>
      <c r="T1706" s="73"/>
      <c r="U1706" s="73"/>
      <c r="V1706" s="73"/>
      <c r="W1706" s="73"/>
      <c r="X1706" s="73"/>
      <c r="Y1706" s="73"/>
      <c r="Z1706" s="73"/>
      <c r="AA1706" s="73"/>
      <c r="AB1706" s="73"/>
      <c r="AC1706" s="73"/>
      <c r="AD1706" s="73"/>
      <c r="AE1706" s="73"/>
      <c r="AF1706" s="73"/>
      <c r="AG1706" s="73"/>
      <c r="AH1706" s="73"/>
      <c r="AI1706" s="73"/>
      <c r="AJ1706" s="73"/>
    </row>
    <row r="1707" spans="1:36" x14ac:dyDescent="0.3">
      <c r="A1707">
        <v>52.8</v>
      </c>
      <c r="B1707" s="101">
        <f t="shared" si="199"/>
        <v>1652.8369473003795</v>
      </c>
      <c r="C1707" s="66">
        <v>52.8</v>
      </c>
      <c r="D1707" s="102">
        <f>IF($C1707&gt;$G$20,IF('Silo Levels'!$L$28="Pumping",((PI()*((($C$19+$G$20)-$C1707)*($O$20/($O$19/2)))^2*((($O$20+$G$20)-$C1707))/3)*$D$1177)+(((PI()*((($C$19+$G$20)-$C1707)*($O$20/($O$19/2)))^2*(((($C$19+$G$20)-$C1707)*($O$20/($O$19/2)))*$AZ$21))/3)*$D$1177),(((PI()*((($C$19+$G$20)-$C1707)*($O$20/($O$19/2)))^2*((($O$20+$G$20)-$C1707)/3))*$D$1177)-((PI()*((($C$19+$G$20)-$C1707)*($O$20/($O$19/2)))^2*(((($C$19+$G$20)-$C1707)*($O$20/($O$19/2)))*$AZ$21)/3)*$D$1177))),IF('Silo Levels'!$L$28="Pumping",(($D$18*$D$1177)+((PI()*(($C$21/2)^2)*($G$20-$C1707))*$D$1177))+((($D$18+$H$18)/3)*$BG$21)+(((PI()*($C$21/2)^2*(($C$21/2)*$AZ$21))/3)*$D$1177),(($D$18*$D$1177)+((PI()*(($C$21/2)^2)*($G$20-$C1707))*$D$1177))+((($D$18+$H$18)/3)*$BG$21)-(((PI()*($C$21/2)^2*(($C$21/2)*$AZ$21))/3)*$D$1177)))</f>
        <v>938.2301406640272</v>
      </c>
      <c r="E1707" s="73">
        <v>52.8</v>
      </c>
      <c r="F1707" s="101">
        <f t="shared" si="200"/>
        <v>1673.4974091416341</v>
      </c>
      <c r="G1707" s="66">
        <v>52.8</v>
      </c>
      <c r="H1707" s="102">
        <f>IF($G1707&gt;$G$20,IF('Silo Levels'!$L$29="Pumping",((PI()*((($C$19+$G$20)-$G1707)*($O$20/($O$19/2)))^2*((($O$20+$G$20)-$G1707))/3)*$H$1177)+(((PI()*((($C$19+$G$20)-$G1707)*($O$20/($O$19/2)))^2*(((($C$19+$G$20)-$G1707)*($O$20/($O$19/2)))*$AZ$22))/3)*$H$1177),(((PI()*((($C$19+$G$20)-$G1707)*($O$20/($O$19/2)))^2*((($O$20+$G$20)-$G1707)/3))*$H$1177)-((PI()*((($C$19+$G$20)-$G1707)*($O$20/($O$19/2)))^2*(((($C$19+$G$20)-$G1707)*($O$20/($O$19/2)))*$AZ$22)/3)*$H$1177))),IF('Silo Levels'!$L$29="Pumping",(($D$18*$H$1177)+((PI()*(($C$21/2)^2)*($G$20-$G1707))*$H$1177))+((($D$18+$H$18)/3)*$BG$22)+(((PI()*($C$21/2)^2*(($C$21/2)*$AZ$22))/3)*$H$1177),(($D$18*$H$1177)+((PI()*(($C$21/2)^2)*($G$20-$G1707))*$H$1177))+((($D$18+$H$18)/3)*$BG$22)-(((PI()*($C$21/2)^2*(($C$21/2)*$AZ$22))/3)*$H$1177)))</f>
        <v>949.95801742232743</v>
      </c>
      <c r="I1707" s="73">
        <v>52.8</v>
      </c>
      <c r="J1707" s="101">
        <f t="shared" si="201"/>
        <v>1729.713084384118</v>
      </c>
      <c r="K1707" s="66">
        <v>52.8</v>
      </c>
      <c r="L1707" s="102">
        <f>IF($K1707&gt;$G$20,IF('Silo Levels'!$L$30="Pumping",((PI()*((($C$19+$G$20)-$K1707)*($O$20/($O$19/2)))^2*((($O$20+$G$20)-$K1707))/3)*$L$1177)+(((PI()*((($C$19+$G$20)-$K1707)*($O$20/($O$19/2)))^2*(((($C$19+$G$20)-$K1707)*($O$20/($O$19/2)))*$AZ$23))/3)*$L$1177),(((PI()*((($C$19+$G$20)-$K1707)*($O$20/($O$19/2)))^2*((($O$20+$G$20)-$K1707)/3))*$L$1177)-((PI()*((($C$19+$G$20)-$K1707)*($O$20/($O$19/2)))^2*(((($C$19+$G$20)-$K1707)*($O$20/($O$19/2)))*$AZ$23)/3)*$L$1177))),IF('Silo Levels'!$L$30="Pumping",(($D$18*$L$1177)+((PI()*(($C$21/2)^2)*($G$20-$K1707))*$L$1177))+((($D$18+$H$18)/3)*$BG$23)+(((PI()*($C$21/2)^2*(($C$21/2)*$AZ$23))/3)*$L$1177),(($D$18*$L$1177)+((PI()*(($C$21/2)^2)*($G$20-$K1707))*$L$1177))+((($D$18+$H$18)/3)*$BG$23)-(((PI()*($C$21/2)^2*(($C$21/2)*$AZ$23))/3)*$L$1177)))</f>
        <v>981.86875185770282</v>
      </c>
      <c r="M1707" s="73"/>
      <c r="N1707" s="73"/>
      <c r="O1707" s="73"/>
      <c r="P1707" s="73"/>
      <c r="Q1707" s="73"/>
      <c r="R1707" s="73"/>
      <c r="S1707" s="73"/>
      <c r="T1707" s="73"/>
      <c r="U1707" s="73"/>
      <c r="V1707" s="73"/>
      <c r="W1707" s="73"/>
      <c r="X1707" s="73"/>
      <c r="Y1707" s="73"/>
      <c r="Z1707" s="73"/>
      <c r="AA1707" s="73"/>
      <c r="AB1707" s="73"/>
      <c r="AC1707" s="73"/>
      <c r="AD1707" s="73"/>
      <c r="AE1707" s="73"/>
      <c r="AF1707" s="73"/>
      <c r="AG1707" s="73"/>
      <c r="AH1707" s="73"/>
      <c r="AI1707" s="73"/>
      <c r="AJ1707" s="73"/>
    </row>
    <row r="1708" spans="1:36" x14ac:dyDescent="0.3">
      <c r="A1708">
        <v>52.9</v>
      </c>
      <c r="B1708" s="101">
        <f t="shared" si="199"/>
        <v>1518.8985188759509</v>
      </c>
      <c r="C1708" s="66">
        <v>52.9</v>
      </c>
      <c r="D1708" s="102">
        <f>IF($C1708&gt;$G$20,IF('Silo Levels'!$L$28="Pumping",((PI()*((($C$19+$G$20)-$C1708)*($O$20/($O$19/2)))^2*((($O$20+$G$20)-$C1708))/3)*$D$1177)+(((PI()*((($C$19+$G$20)-$C1708)*($O$20/($O$19/2)))^2*(((($C$19+$G$20)-$C1708)*($O$20/($O$19/2)))*$AZ$21))/3)*$D$1177),(((PI()*((($C$19+$G$20)-$C1708)*($O$20/($O$19/2)))^2*((($O$20+$G$20)-$C1708)/3))*$D$1177)-((PI()*((($C$19+$G$20)-$C1708)*($O$20/($O$19/2)))^2*(((($C$19+$G$20)-$C1708)*($O$20/($O$19/2)))*$AZ$21)/3)*$D$1177))),IF('Silo Levels'!$L$28="Pumping",(($D$18*$D$1177)+((PI()*(($C$21/2)^2)*($G$20-$C1708))*$D$1177))+((($D$18+$H$18)/3)*$BG$21)+(((PI()*($C$21/2)^2*(($C$21/2)*$AZ$21))/3)*$D$1177),(($D$18*$D$1177)+((PI()*(($C$21/2)^2)*($G$20-$C1708))*$D$1177))+((($D$18+$H$18)/3)*$BG$21)-(((PI()*($C$21/2)^2*(($C$21/2)*$AZ$21))/3)*$D$1177)))</f>
        <v>864.64768561302981</v>
      </c>
      <c r="E1708" s="73">
        <v>52.9</v>
      </c>
      <c r="F1708" s="101">
        <f t="shared" si="200"/>
        <v>1537.8847503619004</v>
      </c>
      <c r="G1708" s="66">
        <v>52.9</v>
      </c>
      <c r="H1708" s="102">
        <f>IF($G1708&gt;$G$20,IF('Silo Levels'!$L$29="Pumping",((PI()*((($C$19+$G$20)-$G1708)*($O$20/($O$19/2)))^2*((($O$20+$G$20)-$G1708))/3)*$H$1177)+(((PI()*((($C$19+$G$20)-$G1708)*($O$20/($O$19/2)))^2*(((($C$19+$G$20)-$G1708)*($O$20/($O$19/2)))*$AZ$22))/3)*$H$1177),(((PI()*((($C$19+$G$20)-$G1708)*($O$20/($O$19/2)))^2*((($O$20+$G$20)-$G1708)/3))*$H$1177)-((PI()*((($C$19+$G$20)-$G1708)*($O$20/($O$19/2)))^2*(((($C$19+$G$20)-$G1708)*($O$20/($O$19/2)))*$AZ$22)/3)*$H$1177))),IF('Silo Levels'!$L$29="Pumping",(($D$18*$H$1177)+((PI()*(($C$21/2)^2)*($G$20-$G1708))*$H$1177))+((($D$18+$H$18)/3)*$BG$22)+(((PI()*($C$21/2)^2*(($C$21/2)*$AZ$22))/3)*$H$1177),(($D$18*$H$1177)+((PI()*(($C$21/2)^2)*($G$20-$G1708))*$H$1177))+((($D$18+$H$18)/3)*$BG$22)-(((PI()*($C$21/2)^2*(($C$21/2)*$AZ$22))/3)*$H$1177)))</f>
        <v>875.45578168319275</v>
      </c>
      <c r="I1708" s="73">
        <v>52.9</v>
      </c>
      <c r="J1708" s="101">
        <f t="shared" si="201"/>
        <v>1589.5449616143674</v>
      </c>
      <c r="K1708" s="66">
        <v>52.9</v>
      </c>
      <c r="L1708" s="102">
        <f>IF($K1708&gt;$G$20,IF('Silo Levels'!$L$30="Pumping",((PI()*((($C$19+$G$20)-$K1708)*($O$20/($O$19/2)))^2*((($O$20+$G$20)-$K1708))/3)*$L$1177)+(((PI()*((($C$19+$G$20)-$K1708)*($O$20/($O$19/2)))^2*(((($C$19+$G$20)-$K1708)*($O$20/($O$19/2)))*$AZ$23))/3)*$L$1177),(((PI()*((($C$19+$G$20)-$K1708)*($O$20/($O$19/2)))^2*((($O$20+$G$20)-$K1708)/3))*$L$1177)-((PI()*((($C$19+$G$20)-$K1708)*($O$20/($O$19/2)))^2*(((($C$19+$G$20)-$K1708)*($O$20/($O$19/2)))*$AZ$23)/3)*$L$1177))),IF('Silo Levels'!$L$30="Pumping",(($D$18*$L$1177)+((PI()*(($C$21/2)^2)*($G$20-$K1708))*$L$1177))+((($D$18+$H$18)/3)*$BG$23)+(((PI()*($C$21/2)^2*(($C$21/2)*$AZ$23))/3)*$L$1177),(($D$18*$L$1177)+((PI()*(($C$21/2)^2)*($G$20-$K1708))*$L$1177))+((($D$18+$H$18)/3)*$BG$23)-(((PI()*($C$21/2)^2*(($C$21/2)*$AZ$23))/3)*$L$1177)))</f>
        <v>904.86385703689177</v>
      </c>
      <c r="M1708" s="73"/>
      <c r="N1708" s="73"/>
      <c r="O1708" s="73"/>
      <c r="P1708" s="73"/>
      <c r="Q1708" s="73"/>
      <c r="R1708" s="73"/>
      <c r="S1708" s="73"/>
      <c r="T1708" s="73"/>
      <c r="U1708" s="73"/>
      <c r="V1708" s="73"/>
      <c r="W1708" s="73"/>
      <c r="X1708" s="73"/>
      <c r="Y1708" s="73"/>
      <c r="Z1708" s="73"/>
      <c r="AA1708" s="73"/>
      <c r="AB1708" s="73"/>
      <c r="AC1708" s="73"/>
      <c r="AD1708" s="73"/>
      <c r="AE1708" s="73"/>
      <c r="AF1708" s="73"/>
      <c r="AG1708" s="73"/>
      <c r="AH1708" s="73"/>
      <c r="AI1708" s="73"/>
      <c r="AJ1708" s="73"/>
    </row>
    <row r="1709" spans="1:36" x14ac:dyDescent="0.3">
      <c r="A1709">
        <v>53</v>
      </c>
      <c r="B1709" s="101">
        <f t="shared" si="199"/>
        <v>1392.3846358633862</v>
      </c>
      <c r="C1709" s="66">
        <v>53</v>
      </c>
      <c r="D1709" s="102">
        <f>IF($C1709&gt;$G$20,IF('Silo Levels'!$L$28="Pumping",((PI()*((($C$19+$G$20)-$C1709)*($O$20/($O$19/2)))^2*((($O$20+$G$20)-$C1709))/3)*$D$1177)+(((PI()*((($C$19+$G$20)-$C1709)*($O$20/($O$19/2)))^2*(((($C$19+$G$20)-$C1709)*($O$20/($O$19/2)))*$AZ$21))/3)*$D$1177),(((PI()*((($C$19+$G$20)-$C1709)*($O$20/($O$19/2)))^2*((($O$20+$G$20)-$C1709)/3))*$D$1177)-((PI()*((($C$19+$G$20)-$C1709)*($O$20/($O$19/2)))^2*(((($C$19+$G$20)-$C1709)*($O$20/($O$19/2)))*$AZ$21)/3)*$D$1177))),IF('Silo Levels'!$L$28="Pumping",(($D$18*$D$1177)+((PI()*(($C$21/2)^2)*($G$20-$C1709))*$D$1177))+((($D$18+$H$18)/3)*$BG$21)+(((PI()*($C$21/2)^2*(($C$21/2)*$AZ$21))/3)*$D$1177),(($D$18*$D$1177)+((PI()*(($C$21/2)^2)*($G$20-$C1709))*$D$1177))+((($D$18+$H$18)/3)*$BG$21)-(((PI()*($C$21/2)^2*(($C$21/2)*$AZ$21))/3)*$D$1177)))</f>
        <v>794.99188780318775</v>
      </c>
      <c r="E1709" s="73">
        <v>53</v>
      </c>
      <c r="F1709" s="101">
        <f t="shared" si="200"/>
        <v>1409.7894438116784</v>
      </c>
      <c r="G1709" s="66">
        <v>53</v>
      </c>
      <c r="H1709" s="102">
        <f>IF($G1709&gt;$G$20,IF('Silo Levels'!$L$29="Pumping",((PI()*((($C$19+$G$20)-$G1709)*($O$20/($O$19/2)))^2*((($O$20+$G$20)-$G1709))/3)*$H$1177)+(((PI()*((($C$19+$G$20)-$G1709)*($O$20/($O$19/2)))^2*(((($C$19+$G$20)-$G1709)*($O$20/($O$19/2)))*$AZ$22))/3)*$H$1177),(((PI()*((($C$19+$G$20)-$G1709)*($O$20/($O$19/2)))^2*((($O$20+$G$20)-$G1709)/3))*$H$1177)-((PI()*((($C$19+$G$20)-$G1709)*($O$20/($O$19/2)))^2*(((($C$19+$G$20)-$G1709)*($O$20/($O$19/2)))*$AZ$22)/3)*$H$1177))),IF('Silo Levels'!$L$29="Pumping",(($D$18*$H$1177)+((PI()*(($C$21/2)^2)*($G$20-$G1709))*$H$1177))+((($D$18+$H$18)/3)*$BG$22)+(((PI()*($C$21/2)^2*(($C$21/2)*$AZ$22))/3)*$H$1177),(($D$18*$H$1177)+((PI()*(($C$21/2)^2)*($G$20-$G1709))*$H$1177))+((($D$18+$H$18)/3)*$BG$22)-(((PI()*($C$21/2)^2*(($C$21/2)*$AZ$22))/3)*$H$1177)))</f>
        <v>804.92928640072762</v>
      </c>
      <c r="I1709" s="73">
        <v>53</v>
      </c>
      <c r="J1709" s="101">
        <f t="shared" si="201"/>
        <v>1457.1467119500553</v>
      </c>
      <c r="K1709" s="66">
        <v>53</v>
      </c>
      <c r="L1709" s="102">
        <f>IF($K1709&gt;$G$20,IF('Silo Levels'!$L$30="Pumping",((PI()*((($C$19+$G$20)-$K1709)*($O$20/($O$19/2)))^2*((($O$20+$G$20)-$K1709))/3)*$L$1177)+(((PI()*((($C$19+$G$20)-$K1709)*($O$20/($O$19/2)))^2*(((($C$19+$G$20)-$K1709)*($O$20/($O$19/2)))*$AZ$23))/3)*$L$1177),(((PI()*((($C$19+$G$20)-$K1709)*($O$20/($O$19/2)))^2*((($O$20+$G$20)-$K1709)/3))*$L$1177)-((PI()*((($C$19+$G$20)-$K1709)*($O$20/($O$19/2)))^2*(((($C$19+$G$20)-$K1709)*($O$20/($O$19/2)))*$AZ$23)/3)*$L$1177))),IF('Silo Levels'!$L$30="Pumping",(($D$18*$L$1177)+((PI()*(($C$21/2)^2)*($G$20-$K1709))*$L$1177))+((($D$18+$H$18)/3)*$BG$23)+(((PI()*($C$21/2)^2*(($C$21/2)*$AZ$23))/3)*$L$1177),(($D$18*$L$1177)+((PI()*(($C$21/2)^2)*($G$20-$K1709))*$L$1177))+((($D$18+$H$18)/3)*$BG$23)-(((PI()*($C$21/2)^2*(($C$21/2)*$AZ$23))/3)*$L$1177)))</f>
        <v>831.96825467775466</v>
      </c>
      <c r="M1709" s="73"/>
      <c r="N1709" s="73"/>
      <c r="O1709" s="73"/>
      <c r="P1709" s="73"/>
      <c r="Q1709" s="73"/>
      <c r="R1709" s="73"/>
      <c r="S1709" s="73"/>
      <c r="T1709" s="73"/>
      <c r="U1709" s="73"/>
      <c r="V1709" s="73"/>
      <c r="W1709" s="73"/>
      <c r="X1709" s="73"/>
      <c r="Y1709" s="73"/>
      <c r="Z1709" s="73"/>
      <c r="AA1709" s="73"/>
      <c r="AB1709" s="73"/>
      <c r="AC1709" s="73"/>
      <c r="AD1709" s="73"/>
      <c r="AE1709" s="73"/>
      <c r="AF1709" s="73"/>
      <c r="AG1709" s="73"/>
      <c r="AH1709" s="73"/>
      <c r="AI1709" s="73"/>
      <c r="AJ1709" s="73"/>
    </row>
    <row r="1710" spans="1:36" x14ac:dyDescent="0.3">
      <c r="A1710">
        <v>53.1</v>
      </c>
      <c r="B1710" s="101">
        <f t="shared" si="199"/>
        <v>1273.0840595511133</v>
      </c>
      <c r="C1710" s="66">
        <v>53.1</v>
      </c>
      <c r="D1710" s="102">
        <f>IF($C1710&gt;$G$20,IF('Silo Levels'!$L$28="Pumping",((PI()*((($C$19+$G$20)-$C1710)*($O$20/($O$19/2)))^2*((($O$20+$G$20)-$C1710))/3)*$D$1177)+(((PI()*((($C$19+$G$20)-$C1710)*($O$20/($O$19/2)))^2*(((($C$19+$G$20)-$C1710)*($O$20/($O$19/2)))*$AZ$21))/3)*$D$1177),(((PI()*((($C$19+$G$20)-$C1710)*($O$20/($O$19/2)))^2*((($O$20+$G$20)-$C1710)/3))*$D$1177)-((PI()*((($C$19+$G$20)-$C1710)*($O$20/($O$19/2)))^2*(((($C$19+$G$20)-$C1710)*($O$20/($O$19/2)))*$AZ$21)/3)*$D$1177))),IF('Silo Levels'!$L$28="Pumping",(($D$18*$D$1177)+((PI()*(($C$21/2)^2)*($G$20-$C1710))*$D$1177))+((($D$18+$H$18)/3)*$BG$21)+(((PI()*($C$21/2)^2*(($C$21/2)*$AZ$21))/3)*$D$1177),(($D$18*$D$1177)+((PI()*(($C$21/2)^2)*($G$20-$C1710))*$D$1177))+((($D$18+$H$18)/3)*$BG$21)-(((PI()*($C$21/2)^2*(($C$21/2)*$AZ$21))/3)*$D$1177)))</f>
        <v>729.15592309518888</v>
      </c>
      <c r="E1710" s="73">
        <v>53.1</v>
      </c>
      <c r="F1710" s="101">
        <f t="shared" si="200"/>
        <v>1288.9976102955022</v>
      </c>
      <c r="G1710" s="66">
        <v>53.1</v>
      </c>
      <c r="H1710" s="102">
        <f>IF($G1710&gt;$G$20,IF('Silo Levels'!$L$29="Pumping",((PI()*((($C$19+$G$20)-$G1710)*($O$20/($O$19/2)))^2*((($O$20+$G$20)-$G1710))/3)*$H$1177)+(((PI()*((($C$19+$G$20)-$G1710)*($O$20/($O$19/2)))^2*(((($C$19+$G$20)-$G1710)*($O$20/($O$19/2)))*$AZ$22))/3)*$H$1177),(((PI()*((($C$19+$G$20)-$G1710)*($O$20/($O$19/2)))^2*((($O$20+$G$20)-$G1710)/3))*$H$1177)-((PI()*((($C$19+$G$20)-$G1710)*($O$20/($O$19/2)))^2*(((($C$19+$G$20)-$G1710)*($O$20/($O$19/2)))*$AZ$22)/3)*$H$1177))),IF('Silo Levels'!$L$29="Pumping",(($D$18*$H$1177)+((PI()*(($C$21/2)^2)*($G$20-$G1710))*$H$1177))+((($D$18+$H$18)/3)*$BG$22)+(((PI()*($C$21/2)^2*(($C$21/2)*$AZ$22))/3)*$H$1177),(($D$18*$H$1177)+((PI()*(($C$21/2)^2)*($G$20-$G1710))*$H$1177))+((($D$18+$H$18)/3)*$BG$22)-(((PI()*($C$21/2)^2*(($C$21/2)*$AZ$22))/3)*$H$1177)))</f>
        <v>738.27037213387882</v>
      </c>
      <c r="I1710" s="73">
        <v>53.1</v>
      </c>
      <c r="J1710" s="101">
        <f t="shared" si="201"/>
        <v>1332.2972716232582</v>
      </c>
      <c r="K1710" s="66">
        <v>53.1</v>
      </c>
      <c r="L1710" s="102">
        <f>IF($K1710&gt;$G$20,IF('Silo Levels'!$L$30="Pumping",((PI()*((($C$19+$G$20)-$K1710)*($O$20/($O$19/2)))^2*((($O$20+$G$20)-$K1710))/3)*$L$1177)+(((PI()*((($C$19+$G$20)-$K1710)*($O$20/($O$19/2)))^2*(((($C$19+$G$20)-$K1710)*($O$20/($O$19/2)))*$AZ$23))/3)*$L$1177),(((PI()*((($C$19+$G$20)-$K1710)*($O$20/($O$19/2)))^2*((($O$20+$G$20)-$K1710)/3))*$L$1177)-((PI()*((($C$19+$G$20)-$K1710)*($O$20/($O$19/2)))^2*(((($C$19+$G$20)-$K1710)*($O$20/($O$19/2)))*$AZ$23)/3)*$L$1177))),IF('Silo Levels'!$L$30="Pumping",(($D$18*$L$1177)+((PI()*(($C$21/2)^2)*($G$20-$K1710))*$L$1177))+((($D$18+$H$18)/3)*$BG$23)+(((PI()*($C$21/2)^2*(($C$21/2)*$AZ$23))/3)*$L$1177),(($D$18*$L$1177)+((PI()*(($C$21/2)^2)*($G$20-$K1710))*$L$1177))+((($D$18+$H$18)/3)*$BG$23)-(((PI()*($C$21/2)^2*(($C$21/2)*$AZ$23))/3)*$L$1177)))</f>
        <v>763.0701520763605</v>
      </c>
      <c r="M1710" s="73"/>
      <c r="N1710" s="73"/>
      <c r="O1710" s="73"/>
      <c r="P1710" s="73"/>
      <c r="Q1710" s="73"/>
      <c r="R1710" s="73"/>
      <c r="S1710" s="73"/>
      <c r="T1710" s="73"/>
      <c r="U1710" s="73"/>
      <c r="V1710" s="73"/>
      <c r="W1710" s="73"/>
      <c r="X1710" s="73"/>
      <c r="Y1710" s="73"/>
      <c r="Z1710" s="73"/>
      <c r="AA1710" s="73"/>
      <c r="AB1710" s="73"/>
      <c r="AC1710" s="73"/>
      <c r="AD1710" s="73"/>
      <c r="AE1710" s="73"/>
      <c r="AF1710" s="73"/>
      <c r="AG1710" s="73"/>
      <c r="AH1710" s="73"/>
      <c r="AI1710" s="73"/>
      <c r="AJ1710" s="73"/>
    </row>
    <row r="1711" spans="1:36" x14ac:dyDescent="0.3">
      <c r="A1711">
        <v>53.2</v>
      </c>
      <c r="B1711" s="101">
        <f t="shared" si="199"/>
        <v>1160.7855512275607</v>
      </c>
      <c r="C1711" s="66">
        <v>53.2</v>
      </c>
      <c r="D1711" s="102">
        <f>IF($C1711&gt;$G$20,IF('Silo Levels'!$L$28="Pumping",((PI()*((($C$19+$G$20)-$C1711)*($O$20/($O$19/2)))^2*((($O$20+$G$20)-$C1711))/3)*$D$1177)+(((PI()*((($C$19+$G$20)-$C1711)*($O$20/($O$19/2)))^2*(((($C$19+$G$20)-$C1711)*($O$20/($O$19/2)))*$AZ$21))/3)*$D$1177),(((PI()*((($C$19+$G$20)-$C1711)*($O$20/($O$19/2)))^2*((($O$20+$G$20)-$C1711)/3))*$D$1177)-((PI()*((($C$19+$G$20)-$C1711)*($O$20/($O$19/2)))^2*(((($C$19+$G$20)-$C1711)*($O$20/($O$19/2)))*$AZ$21)/3)*$D$1177))),IF('Silo Levels'!$L$28="Pumping",(($D$18*$D$1177)+((PI()*(($C$21/2)^2)*($G$20-$C1711))*$D$1177))+((($D$18+$H$18)/3)*$BG$21)+(((PI()*($C$21/2)^2*(($C$21/2)*$AZ$21))/3)*$D$1177),(($D$18*$D$1177)+((PI()*(($C$21/2)^2)*($G$20-$C1711))*$D$1177))+((($D$18+$H$18)/3)*$BG$21)-(((PI()*($C$21/2)^2*(($C$21/2)*$AZ$21))/3)*$D$1177)))</f>
        <v>667.03296734972184</v>
      </c>
      <c r="E1711" s="73">
        <v>53.2</v>
      </c>
      <c r="F1711" s="101">
        <f t="shared" si="200"/>
        <v>1175.2953706179053</v>
      </c>
      <c r="G1711" s="66">
        <v>53.2</v>
      </c>
      <c r="H1711" s="102">
        <f>IF($G1711&gt;$G$20,IF('Silo Levels'!$L$29="Pumping",((PI()*((($C$19+$G$20)-$G1711)*($O$20/($O$19/2)))^2*((($O$20+$G$20)-$G1711))/3)*$H$1177)+(((PI()*((($C$19+$G$20)-$G1711)*($O$20/($O$19/2)))^2*(((($C$19+$G$20)-$G1711)*($O$20/($O$19/2)))*$AZ$22))/3)*$H$1177),(((PI()*((($C$19+$G$20)-$G1711)*($O$20/($O$19/2)))^2*((($O$20+$G$20)-$G1711)/3))*$H$1177)-((PI()*((($C$19+$G$20)-$G1711)*($O$20/($O$19/2)))^2*(((($C$19+$G$20)-$G1711)*($O$20/($O$19/2)))*$AZ$22)/3)*$H$1177))),IF('Silo Levels'!$L$29="Pumping",(($D$18*$H$1177)+((PI()*(($C$21/2)^2)*($G$20-$G1711))*$H$1177))+((($D$18+$H$18)/3)*$BG$22)+(((PI()*($C$21/2)^2*(($C$21/2)*$AZ$22))/3)*$H$1177),(($D$18*$H$1177)+((PI()*(($C$21/2)^2)*($G$20-$G1711))*$H$1177))+((($D$18+$H$18)/3)*$BG$22)-(((PI()*($C$21/2)^2*(($C$21/2)*$AZ$22))/3)*$H$1177)))</f>
        <v>675.37087944159339</v>
      </c>
      <c r="I1711" s="73">
        <v>53.2</v>
      </c>
      <c r="J1711" s="101">
        <f t="shared" si="201"/>
        <v>1214.775576866052</v>
      </c>
      <c r="K1711" s="66">
        <v>53.2</v>
      </c>
      <c r="L1711" s="102">
        <f>IF($K1711&gt;$G$20,IF('Silo Levels'!$L$30="Pumping",((PI()*((($C$19+$G$20)-$K1711)*($O$20/($O$19/2)))^2*((($O$20+$G$20)-$K1711))/3)*$L$1177)+(((PI()*((($C$19+$G$20)-$K1711)*($O$20/($O$19/2)))^2*(((($C$19+$G$20)-$K1711)*($O$20/($O$19/2)))*$AZ$23))/3)*$L$1177),(((PI()*((($C$19+$G$20)-$K1711)*($O$20/($O$19/2)))^2*((($O$20+$G$20)-$K1711)/3))*$L$1177)-((PI()*((($C$19+$G$20)-$K1711)*($O$20/($O$19/2)))^2*(((($C$19+$G$20)-$K1711)*($O$20/($O$19/2)))*$AZ$23)/3)*$L$1177))),IF('Silo Levels'!$L$30="Pumping",(($D$18*$L$1177)+((PI()*(($C$21/2)^2)*($G$20-$K1711))*$L$1177))+((($D$18+$H$18)/3)*$BG$23)+(((PI()*($C$21/2)^2*(($C$21/2)*$AZ$23))/3)*$L$1177),(($D$18*$L$1177)+((PI()*(($C$21/2)^2)*($G$20-$K1711))*$L$1177))+((($D$18+$H$18)/3)*$BG$23)-(((PI()*($C$21/2)^2*(($C$21/2)*$AZ$23))/3)*$L$1177)))</f>
        <v>698.05775652877878</v>
      </c>
      <c r="M1711" s="73"/>
      <c r="N1711" s="73"/>
      <c r="O1711" s="73"/>
      <c r="P1711" s="73"/>
      <c r="Q1711" s="73"/>
      <c r="R1711" s="73"/>
      <c r="S1711" s="73"/>
      <c r="T1711" s="73"/>
      <c r="U1711" s="73"/>
      <c r="V1711" s="73"/>
      <c r="W1711" s="73"/>
      <c r="X1711" s="73"/>
      <c r="Y1711" s="73"/>
      <c r="Z1711" s="73"/>
      <c r="AA1711" s="73"/>
      <c r="AB1711" s="73"/>
      <c r="AC1711" s="73"/>
      <c r="AD1711" s="73"/>
      <c r="AE1711" s="73"/>
      <c r="AF1711" s="73"/>
      <c r="AG1711" s="73"/>
      <c r="AH1711" s="73"/>
      <c r="AI1711" s="73"/>
      <c r="AJ1711" s="73"/>
    </row>
    <row r="1712" spans="1:36" x14ac:dyDescent="0.3">
      <c r="A1712">
        <v>53.3</v>
      </c>
      <c r="B1712" s="101">
        <f t="shared" si="199"/>
        <v>1055.2778721811633</v>
      </c>
      <c r="C1712" s="66">
        <v>53.3</v>
      </c>
      <c r="D1712" s="102">
        <f>IF($C1712&gt;$G$20,IF('Silo Levels'!$L$28="Pumping",((PI()*((($C$19+$G$20)-$C1712)*($O$20/($O$19/2)))^2*((($O$20+$G$20)-$C1712))/3)*$D$1177)+(((PI()*((($C$19+$G$20)-$C1712)*($O$20/($O$19/2)))^2*(((($C$19+$G$20)-$C1712)*($O$20/($O$19/2)))*$AZ$21))/3)*$D$1177),(((PI()*((($C$19+$G$20)-$C1712)*($O$20/($O$19/2)))^2*((($O$20+$G$20)-$C1712)/3))*$D$1177)-((PI()*((($C$19+$G$20)-$C1712)*($O$20/($O$19/2)))^2*(((($C$19+$G$20)-$C1712)*($O$20/($O$19/2)))*$AZ$21)/3)*$D$1177))),IF('Silo Levels'!$L$28="Pumping",(($D$18*$D$1177)+((PI()*(($C$21/2)^2)*($G$20-$C1712))*$D$1177))+((($D$18+$H$18)/3)*$BG$21)+(((PI()*($C$21/2)^2*(($C$21/2)*$AZ$21))/3)*$D$1177),(($D$18*$D$1177)+((PI()*(($C$21/2)^2)*($G$20-$C1712))*$D$1177))+((($D$18+$H$18)/3)*$BG$21)-(((PI()*($C$21/2)^2*(($C$21/2)*$AZ$21))/3)*$D$1177)))</f>
        <v>608.51619642747778</v>
      </c>
      <c r="E1712" s="73">
        <v>53.3</v>
      </c>
      <c r="F1712" s="101">
        <f t="shared" si="200"/>
        <v>1068.4688455834278</v>
      </c>
      <c r="G1712" s="66">
        <v>53.3</v>
      </c>
      <c r="H1712" s="102">
        <f>IF($G1712&gt;$G$20,IF('Silo Levels'!$L$29="Pumping",((PI()*((($C$19+$G$20)-$G1712)*($O$20/($O$19/2)))^2*((($O$20+$G$20)-$G1712))/3)*$H$1177)+(((PI()*((($C$19+$G$20)-$G1712)*($O$20/($O$19/2)))^2*(((($C$19+$G$20)-$G1712)*($O$20/($O$19/2)))*$AZ$22))/3)*$H$1177),(((PI()*((($C$19+$G$20)-$G1712)*($O$20/($O$19/2)))^2*((($O$20+$G$20)-$G1712)/3))*$H$1177)-((PI()*((($C$19+$G$20)-$G1712)*($O$20/($O$19/2)))^2*(((($C$19+$G$20)-$G1712)*($O$20/($O$19/2)))*$AZ$22)/3)*$H$1177))),IF('Silo Levels'!$L$29="Pumping",(($D$18*$H$1177)+((PI()*(($C$21/2)^2)*($G$20-$G1712))*$H$1177))+((($D$18+$H$18)/3)*$BG$22)+(((PI()*($C$21/2)^2*(($C$21/2)*$AZ$22))/3)*$H$1177),(($D$18*$H$1177)+((PI()*(($C$21/2)^2)*($G$20-$G1712))*$H$1177))+((($D$18+$H$18)/3)*$BG$22)-(((PI()*($C$21/2)^2*(($C$21/2)*$AZ$22))/3)*$H$1177)))</f>
        <v>616.1226488828213</v>
      </c>
      <c r="I1712" s="73">
        <v>53.3</v>
      </c>
      <c r="J1712" s="101">
        <f t="shared" si="201"/>
        <v>1104.3605639105197</v>
      </c>
      <c r="K1712" s="66">
        <v>53.3</v>
      </c>
      <c r="L1712" s="102">
        <f>IF($K1712&gt;$G$20,IF('Silo Levels'!$L$30="Pumping",((PI()*((($C$19+$G$20)-$K1712)*($O$20/($O$19/2)))^2*((($O$20+$G$20)-$K1712))/3)*$L$1177)+(((PI()*((($C$19+$G$20)-$K1712)*($O$20/($O$19/2)))^2*(((($C$19+$G$20)-$K1712)*($O$20/($O$19/2)))*$AZ$23))/3)*$L$1177),(((PI()*((($C$19+$G$20)-$K1712)*($O$20/($O$19/2)))^2*((($O$20+$G$20)-$K1712)/3))*$L$1177)-((PI()*((($C$19+$G$20)-$K1712)*($O$20/($O$19/2)))^2*(((($C$19+$G$20)-$K1712)*($O$20/($O$19/2)))*$AZ$23)/3)*$L$1177))),IF('Silo Levels'!$L$30="Pumping",(($D$18*$L$1177)+((PI()*(($C$21/2)^2)*($G$20-$K1712))*$L$1177))+((($D$18+$H$18)/3)*$BG$23)+(((PI()*($C$21/2)^2*(($C$21/2)*$AZ$23))/3)*$L$1177),(($D$18*$L$1177)+((PI()*(($C$21/2)^2)*($G$20-$K1712))*$L$1177))+((($D$18+$H$18)/3)*$BG$23)-(((PI()*($C$21/2)^2*(($C$21/2)*$AZ$23))/3)*$L$1177)))</f>
        <v>636.81927533108137</v>
      </c>
      <c r="M1712" s="73"/>
      <c r="N1712" s="73"/>
      <c r="O1712" s="73"/>
      <c r="P1712" s="73"/>
      <c r="Q1712" s="73"/>
      <c r="R1712" s="73"/>
      <c r="S1712" s="73"/>
      <c r="T1712" s="73"/>
      <c r="U1712" s="73"/>
      <c r="V1712" s="73"/>
      <c r="W1712" s="73"/>
      <c r="X1712" s="73"/>
      <c r="Y1712" s="73"/>
      <c r="Z1712" s="73"/>
      <c r="AA1712" s="73"/>
      <c r="AB1712" s="73"/>
      <c r="AC1712" s="73"/>
      <c r="AD1712" s="73"/>
      <c r="AE1712" s="73"/>
      <c r="AF1712" s="73"/>
      <c r="AG1712" s="73"/>
      <c r="AH1712" s="73"/>
      <c r="AI1712" s="73"/>
      <c r="AJ1712" s="73"/>
    </row>
    <row r="1713" spans="1:36" x14ac:dyDescent="0.3">
      <c r="A1713">
        <v>53.4</v>
      </c>
      <c r="B1713" s="101">
        <f t="shared" si="199"/>
        <v>956.34978370033332</v>
      </c>
      <c r="C1713" s="66">
        <v>53.4</v>
      </c>
      <c r="D1713" s="102">
        <f>IF($C1713&gt;$G$20,IF('Silo Levels'!$L$28="Pumping",((PI()*((($C$19+$G$20)-$C1713)*($O$20/($O$19/2)))^2*((($O$20+$G$20)-$C1713))/3)*$D$1177)+(((PI()*((($C$19+$G$20)-$C1713)*($O$20/($O$19/2)))^2*(((($C$19+$G$20)-$C1713)*($O$20/($O$19/2)))*$AZ$21))/3)*$D$1177),(((PI()*((($C$19+$G$20)-$C1713)*($O$20/($O$19/2)))^2*((($O$20+$G$20)-$C1713)/3))*$D$1177)-((PI()*((($C$19+$G$20)-$C1713)*($O$20/($O$19/2)))^2*(((($C$19+$G$20)-$C1713)*($O$20/($O$19/2)))*$AZ$21)/3)*$D$1177))),IF('Silo Levels'!$L$28="Pumping",(($D$18*$D$1177)+((PI()*(($C$21/2)^2)*($G$20-$C1713))*$D$1177))+((($D$18+$H$18)/3)*$BG$21)+(((PI()*($C$21/2)^2*(($C$21/2)*$AZ$21))/3)*$D$1177),(($D$18*$D$1177)+((PI()*(($C$21/2)^2)*($G$20-$C1713))*$D$1177))+((($D$18+$H$18)/3)*$BG$21)-(((PI()*($C$21/2)^2*(($C$21/2)*$AZ$21))/3)*$D$1177)))</f>
        <v>553.49878618913624</v>
      </c>
      <c r="E1713" s="73">
        <v>53.4</v>
      </c>
      <c r="F1713" s="101">
        <f t="shared" si="200"/>
        <v>968.3041559965875</v>
      </c>
      <c r="G1713" s="66">
        <v>53.4</v>
      </c>
      <c r="H1713" s="102">
        <f>IF($G1713&gt;$G$20,IF('Silo Levels'!$L$29="Pumping",((PI()*((($C$19+$G$20)-$G1713)*($O$20/($O$19/2)))^2*((($O$20+$G$20)-$G1713))/3)*$H$1177)+(((PI()*((($C$19+$G$20)-$G1713)*($O$20/($O$19/2)))^2*(((($C$19+$G$20)-$G1713)*($O$20/($O$19/2)))*$AZ$22))/3)*$H$1177),(((PI()*((($C$19+$G$20)-$G1713)*($O$20/($O$19/2)))^2*((($O$20+$G$20)-$G1713)/3))*$H$1177)-((PI()*((($C$19+$G$20)-$G1713)*($O$20/($O$19/2)))^2*(((($C$19+$G$20)-$G1713)*($O$20/($O$19/2)))*$AZ$22)/3)*$H$1177))),IF('Silo Levels'!$L$29="Pumping",(($D$18*$H$1177)+((PI()*(($C$21/2)^2)*($G$20-$G1713))*$H$1177))+((($D$18+$H$18)/3)*$BG$22)+(((PI()*($C$21/2)^2*(($C$21/2)*$AZ$22))/3)*$H$1177),(($D$18*$H$1177)+((PI()*(($C$21/2)^2)*($G$20-$G1713))*$H$1177))+((($D$18+$H$18)/3)*$BG$22)-(((PI()*($C$21/2)^2*(($C$21/2)*$AZ$22))/3)*$H$1177)))</f>
        <v>560.41752101650047</v>
      </c>
      <c r="I1713" s="73">
        <v>53.4</v>
      </c>
      <c r="J1713" s="101">
        <f t="shared" si="201"/>
        <v>1000.8311689887209</v>
      </c>
      <c r="K1713" s="66">
        <v>53.4</v>
      </c>
      <c r="L1713" s="102">
        <f>IF($K1713&gt;$G$20,IF('Silo Levels'!$L$30="Pumping",((PI()*((($C$19+$G$20)-$K1713)*($O$20/($O$19/2)))^2*((($O$20+$G$20)-$K1713))/3)*$L$1177)+(((PI()*((($C$19+$G$20)-$K1713)*($O$20/($O$19/2)))^2*(((($C$19+$G$20)-$K1713)*($O$20/($O$19/2)))*$AZ$23))/3)*$L$1177),(((PI()*((($C$19+$G$20)-$K1713)*($O$20/($O$19/2)))^2*((($O$20+$G$20)-$K1713)/3))*$L$1177)-((PI()*((($C$19+$G$20)-$K1713)*($O$20/($O$19/2)))^2*(((($C$19+$G$20)-$K1713)*($O$20/($O$19/2)))*$AZ$23)/3)*$L$1177))),IF('Silo Levels'!$L$30="Pumping",(($D$18*$L$1177)+((PI()*(($C$21/2)^2)*($G$20-$K1713))*$L$1177))+((($D$18+$H$18)/3)*$BG$23)+(((PI()*($C$21/2)^2*(($C$21/2)*$AZ$23))/3)*$L$1177),(($D$18*$L$1177)+((PI()*(($C$21/2)^2)*($G$20-$K1713))*$L$1177))+((($D$18+$H$18)/3)*$BG$23)-(((PI()*($C$21/2)^2*(($C$21/2)*$AZ$23))/3)*$L$1177)))</f>
        <v>579.24291577932865</v>
      </c>
      <c r="M1713" s="73"/>
      <c r="N1713" s="73"/>
      <c r="O1713" s="73"/>
      <c r="P1713" s="73"/>
      <c r="Q1713" s="73"/>
      <c r="R1713" s="73"/>
      <c r="S1713" s="73"/>
      <c r="T1713" s="73"/>
      <c r="U1713" s="73"/>
      <c r="V1713" s="73"/>
      <c r="W1713" s="73"/>
      <c r="X1713" s="73"/>
      <c r="Y1713" s="73"/>
      <c r="Z1713" s="73"/>
      <c r="AA1713" s="73"/>
      <c r="AB1713" s="73"/>
      <c r="AC1713" s="73"/>
      <c r="AD1713" s="73"/>
      <c r="AE1713" s="73"/>
      <c r="AF1713" s="73"/>
      <c r="AG1713" s="73"/>
      <c r="AH1713" s="73"/>
      <c r="AI1713" s="73"/>
      <c r="AJ1713" s="73"/>
    </row>
    <row r="1714" spans="1:36" x14ac:dyDescent="0.3">
      <c r="A1714">
        <v>53.5</v>
      </c>
      <c r="B1714" s="101">
        <f t="shared" si="199"/>
        <v>863.79004707350737</v>
      </c>
      <c r="C1714" s="66">
        <v>53.5</v>
      </c>
      <c r="D1714" s="102">
        <f>IF($C1714&gt;$G$20,IF('Silo Levels'!$L$28="Pumping",((PI()*((($C$19+$G$20)-$C1714)*($O$20/($O$19/2)))^2*((($O$20+$G$20)-$C1714))/3)*$D$1177)+(((PI()*((($C$19+$G$20)-$C1714)*($O$20/($O$19/2)))^2*(((($C$19+$G$20)-$C1714)*($O$20/($O$19/2)))*$AZ$21))/3)*$D$1177),(((PI()*((($C$19+$G$20)-$C1714)*($O$20/($O$19/2)))^2*((($O$20+$G$20)-$C1714)/3))*$D$1177)-((PI()*((($C$19+$G$20)-$C1714)*($O$20/($O$19/2)))^2*(((($C$19+$G$20)-$C1714)*($O$20/($O$19/2)))*$AZ$21)/3)*$D$1177))),IF('Silo Levels'!$L$28="Pumping",(($D$18*$D$1177)+((PI()*(($C$21/2)^2)*($G$20-$C1714))*$D$1177))+((($D$18+$H$18)/3)*$BG$21)+(((PI()*($C$21/2)^2*(($C$21/2)*$AZ$21))/3)*$D$1177),(($D$18*$D$1177)+((PI()*(($C$21/2)^2)*($G$20-$C1714))*$D$1177))+((($D$18+$H$18)/3)*$BG$21)-(((PI()*($C$21/2)^2*(($C$21/2)*$AZ$21))/3)*$D$1177)))</f>
        <v>501.8739124953899</v>
      </c>
      <c r="E1714" s="73">
        <v>53.5</v>
      </c>
      <c r="F1714" s="101">
        <f t="shared" si="200"/>
        <v>874.5874226619261</v>
      </c>
      <c r="G1714" s="66">
        <v>53.5</v>
      </c>
      <c r="H1714" s="102">
        <f>IF($G1714&gt;$G$20,IF('Silo Levels'!$L$29="Pumping",((PI()*((($C$19+$G$20)-$G1714)*($O$20/($O$19/2)))^2*((($O$20+$G$20)-$G1714))/3)*$H$1177)+(((PI()*((($C$19+$G$20)-$G1714)*($O$20/($O$19/2)))^2*(((($C$19+$G$20)-$G1714)*($O$20/($O$19/2)))*$AZ$22))/3)*$H$1177),(((PI()*((($C$19+$G$20)-$G1714)*($O$20/($O$19/2)))^2*((($O$20+$G$20)-$G1714)/3))*$H$1177)-((PI()*((($C$19+$G$20)-$G1714)*($O$20/($O$19/2)))^2*(((($C$19+$G$20)-$G1714)*($O$20/($O$19/2)))*$AZ$22)/3)*$H$1177))),IF('Silo Levels'!$L$29="Pumping",(($D$18*$H$1177)+((PI()*(($C$21/2)^2)*($G$20-$G1714))*$H$1177))+((($D$18+$H$18)/3)*$BG$22)+(((PI()*($C$21/2)^2*(($C$21/2)*$AZ$22))/3)*$H$1177),(($D$18*$H$1177)+((PI()*(($C$21/2)^2)*($G$20-$G1714))*$H$1177))+((($D$18+$H$18)/3)*$BG$22)-(((PI()*($C$21/2)^2*(($C$21/2)*$AZ$22))/3)*$H$1177)))</f>
        <v>508.14733640158215</v>
      </c>
      <c r="I1714" s="73">
        <v>53.5</v>
      </c>
      <c r="J1714" s="101">
        <f t="shared" si="201"/>
        <v>903.9663283327402</v>
      </c>
      <c r="K1714" s="66">
        <v>53.5</v>
      </c>
      <c r="L1714" s="102">
        <f>IF($K1714&gt;$G$20,IF('Silo Levels'!$L$30="Pumping",((PI()*((($C$19+$G$20)-$K1714)*($O$20/($O$19/2)))^2*((($O$20+$G$20)-$K1714))/3)*$L$1177)+(((PI()*((($C$19+$G$20)-$K1714)*($O$20/($O$19/2)))^2*(((($C$19+$G$20)-$K1714)*($O$20/($O$19/2)))*$AZ$23))/3)*$L$1177),(((PI()*((($C$19+$G$20)-$K1714)*($O$20/($O$19/2)))^2*((($O$20+$G$20)-$K1714)/3))*$L$1177)-((PI()*((($C$19+$G$20)-$K1714)*($O$20/($O$19/2)))^2*(((($C$19+$G$20)-$K1714)*($O$20/($O$19/2)))*$AZ$23)/3)*$L$1177))),IF('Silo Levels'!$L$30="Pumping",(($D$18*$L$1177)+((PI()*(($C$21/2)^2)*($G$20-$K1714))*$L$1177))+((($D$18+$H$18)/3)*$BG$23)+(((PI()*($C$21/2)^2*(($C$21/2)*$AZ$23))/3)*$L$1177),(($D$18*$L$1177)+((PI()*(($C$21/2)^2)*($G$20-$K1714))*$L$1177))+((($D$18+$H$18)/3)*$BG$23)-(((PI()*($C$21/2)^2*(($C$21/2)*$AZ$23))/3)*$L$1177)))</f>
        <v>525.21688516959398</v>
      </c>
      <c r="M1714" s="73"/>
      <c r="N1714" s="73"/>
      <c r="O1714" s="73"/>
      <c r="P1714" s="73"/>
      <c r="Q1714" s="73"/>
      <c r="R1714" s="73"/>
      <c r="S1714" s="73"/>
      <c r="T1714" s="73"/>
      <c r="U1714" s="73"/>
      <c r="V1714" s="73"/>
      <c r="W1714" s="73"/>
      <c r="X1714" s="73"/>
      <c r="Y1714" s="73"/>
      <c r="Z1714" s="73"/>
      <c r="AA1714" s="73"/>
      <c r="AB1714" s="73"/>
      <c r="AC1714" s="73"/>
      <c r="AD1714" s="73"/>
      <c r="AE1714" s="73"/>
      <c r="AF1714" s="73"/>
      <c r="AG1714" s="73"/>
      <c r="AH1714" s="73"/>
      <c r="AI1714" s="73"/>
      <c r="AJ1714" s="73"/>
    </row>
    <row r="1715" spans="1:36" x14ac:dyDescent="0.3">
      <c r="A1715">
        <v>53.6</v>
      </c>
      <c r="B1715" s="101">
        <f t="shared" si="199"/>
        <v>777.38742358911293</v>
      </c>
      <c r="C1715" s="66">
        <v>53.6</v>
      </c>
      <c r="D1715" s="102">
        <f>IF($C1715&gt;$G$20,IF('Silo Levels'!$L$28="Pumping",((PI()*((($C$19+$G$20)-$C1715)*($O$20/($O$19/2)))^2*((($O$20+$G$20)-$C1715))/3)*$D$1177)+(((PI()*((($C$19+$G$20)-$C1715)*($O$20/($O$19/2)))^2*(((($C$19+$G$20)-$C1715)*($O$20/($O$19/2)))*$AZ$21))/3)*$D$1177),(((PI()*((($C$19+$G$20)-$C1715)*($O$20/($O$19/2)))^2*((($O$20+$G$20)-$C1715)/3))*$D$1177)-((PI()*((($C$19+$G$20)-$C1715)*($O$20/($O$19/2)))^2*(((($C$19+$G$20)-$C1715)*($O$20/($O$19/2)))*$AZ$21)/3)*$D$1177))),IF('Silo Levels'!$L$28="Pumping",(($D$18*$D$1177)+((PI()*(($C$21/2)^2)*($G$20-$C1715))*$D$1177))+((($D$18+$H$18)/3)*$BG$21)+(((PI()*($C$21/2)^2*(($C$21/2)*$AZ$21))/3)*$D$1177),(($D$18*$D$1177)+((PI()*(($C$21/2)^2)*($G$20-$C1715))*$D$1177))+((($D$18+$H$18)/3)*$BG$21)-(((PI()*($C$21/2)^2*(($C$21/2)*$AZ$21))/3)*$D$1177)))</f>
        <v>453.53475120692627</v>
      </c>
      <c r="E1715" s="73">
        <v>53.6</v>
      </c>
      <c r="F1715" s="101">
        <f t="shared" si="200"/>
        <v>787.10476638397688</v>
      </c>
      <c r="G1715" s="66">
        <v>53.6</v>
      </c>
      <c r="H1715" s="102">
        <f>IF($G1715&gt;$G$20,IF('Silo Levels'!$L$29="Pumping",((PI()*((($C$19+$G$20)-$G1715)*($O$20/($O$19/2)))^2*((($O$20+$G$20)-$G1715))/3)*$H$1177)+(((PI()*((($C$19+$G$20)-$G1715)*($O$20/($O$19/2)))^2*(((($C$19+$G$20)-$G1715)*($O$20/($O$19/2)))*$AZ$22))/3)*$H$1177),(((PI()*((($C$19+$G$20)-$G1715)*($O$20/($O$19/2)))^2*((($O$20+$G$20)-$G1715)/3))*$H$1177)-((PI()*((($C$19+$G$20)-$G1715)*($O$20/($O$19/2)))^2*(((($C$19+$G$20)-$G1715)*($O$20/($O$19/2)))*$AZ$22)/3)*$H$1177))),IF('Silo Levels'!$L$29="Pumping",(($D$18*$H$1177)+((PI()*(($C$21/2)^2)*($G$20-$G1715))*$H$1177))+((($D$18+$H$18)/3)*$BG$22)+(((PI()*($C$21/2)^2*(($C$21/2)*$AZ$22))/3)*$H$1177),(($D$18*$H$1177)+((PI()*(($C$21/2)^2)*($G$20-$G1715))*$H$1177))+((($D$18+$H$18)/3)*$BG$22)-(((PI()*($C$21/2)^2*(($C$21/2)*$AZ$22))/3)*$H$1177)))</f>
        <v>459.2039355970129</v>
      </c>
      <c r="I1715" s="73">
        <v>53.6</v>
      </c>
      <c r="J1715" s="101">
        <f t="shared" si="201"/>
        <v>813.54497817465312</v>
      </c>
      <c r="K1715" s="66">
        <v>53.6</v>
      </c>
      <c r="L1715" s="102">
        <f>IF($K1715&gt;$G$20,IF('Silo Levels'!$L$30="Pumping",((PI()*((($C$19+$G$20)-$K1715)*($O$20/($O$19/2)))^2*((($O$20+$G$20)-$K1715))/3)*$L$1177)+(((PI()*((($C$19+$G$20)-$K1715)*($O$20/($O$19/2)))^2*(((($C$19+$G$20)-$K1715)*($O$20/($O$19/2)))*$AZ$23))/3)*$L$1177),(((PI()*((($C$19+$G$20)-$K1715)*($O$20/($O$19/2)))^2*((($O$20+$G$20)-$K1715)/3))*$L$1177)-((PI()*((($C$19+$G$20)-$K1715)*($O$20/($O$19/2)))^2*(((($C$19+$G$20)-$K1715)*($O$20/($O$19/2)))*$AZ$23)/3)*$L$1177))),IF('Silo Levels'!$L$30="Pumping",(($D$18*$L$1177)+((PI()*(($C$21/2)^2)*($G$20-$K1715))*$L$1177))+((($D$18+$H$18)/3)*$BG$23)+(((PI()*($C$21/2)^2*(($C$21/2)*$AZ$23))/3)*$L$1177),(($D$18*$L$1177)+((PI()*(($C$21/2)^2)*($G$20-$K1715))*$L$1177))+((($D$18+$H$18)/3)*$BG$23)-(((PI()*($C$21/2)^2*(($C$21/2)*$AZ$23))/3)*$L$1177)))</f>
        <v>474.62939079794614</v>
      </c>
      <c r="M1715" s="73"/>
      <c r="N1715" s="73"/>
      <c r="O1715" s="73"/>
      <c r="P1715" s="73"/>
      <c r="Q1715" s="73"/>
      <c r="R1715" s="73"/>
      <c r="S1715" s="73"/>
      <c r="T1715" s="73"/>
      <c r="U1715" s="73"/>
      <c r="V1715" s="73"/>
      <c r="W1715" s="73"/>
      <c r="X1715" s="73"/>
      <c r="Y1715" s="73"/>
      <c r="Z1715" s="73"/>
      <c r="AA1715" s="73"/>
      <c r="AB1715" s="73"/>
      <c r="AC1715" s="73"/>
      <c r="AD1715" s="73"/>
      <c r="AE1715" s="73"/>
      <c r="AF1715" s="73"/>
      <c r="AG1715" s="73"/>
      <c r="AH1715" s="73"/>
      <c r="AI1715" s="73"/>
      <c r="AJ1715" s="73"/>
    </row>
    <row r="1716" spans="1:36" x14ac:dyDescent="0.3">
      <c r="A1716">
        <v>53.7</v>
      </c>
      <c r="B1716" s="101">
        <f t="shared" si="199"/>
        <v>696.93067453557819</v>
      </c>
      <c r="C1716" s="66">
        <v>53.7</v>
      </c>
      <c r="D1716" s="102">
        <f>IF($C1716&gt;$G$20,IF('Silo Levels'!$L$28="Pumping",((PI()*((($C$19+$G$20)-$C1716)*($O$20/($O$19/2)))^2*((($O$20+$G$20)-$C1716))/3)*$D$1177)+(((PI()*((($C$19+$G$20)-$C1716)*($O$20/($O$19/2)))^2*(((($C$19+$G$20)-$C1716)*($O$20/($O$19/2)))*$AZ$21))/3)*$D$1177),(((PI()*((($C$19+$G$20)-$C1716)*($O$20/($O$19/2)))^2*((($O$20+$G$20)-$C1716)/3))*$D$1177)-((PI()*((($C$19+$G$20)-$C1716)*($O$20/($O$19/2)))^2*(((($C$19+$G$20)-$C1716)*($O$20/($O$19/2)))*$AZ$21)/3)*$D$1177))),IF('Silo Levels'!$L$28="Pumping",(($D$18*$D$1177)+((PI()*(($C$21/2)^2)*($G$20-$C1716))*$D$1177))+((($D$18+$H$18)/3)*$BG$21)+(((PI()*($C$21/2)^2*(($C$21/2)*$AZ$21))/3)*$D$1177),(($D$18*$D$1177)+((PI()*(($C$21/2)^2)*($G$20-$C1716))*$D$1177))+((($D$18+$H$18)/3)*$BG$21)-(((PI()*($C$21/2)^2*(($C$21/2)*$AZ$21))/3)*$D$1177)))</f>
        <v>408.37447818443354</v>
      </c>
      <c r="E1716" s="73">
        <v>53.7</v>
      </c>
      <c r="F1716" s="101">
        <f t="shared" si="200"/>
        <v>705.64230796727281</v>
      </c>
      <c r="G1716" s="66">
        <v>53.7</v>
      </c>
      <c r="H1716" s="102">
        <f>IF($G1716&gt;$G$20,IF('Silo Levels'!$L$29="Pumping",((PI()*((($C$19+$G$20)-$G1716)*($O$20/($O$19/2)))^2*((($O$20+$G$20)-$G1716))/3)*$H$1177)+(((PI()*((($C$19+$G$20)-$G1716)*($O$20/($O$19/2)))^2*(((($C$19+$G$20)-$G1716)*($O$20/($O$19/2)))*$AZ$22))/3)*$H$1177),(((PI()*((($C$19+$G$20)-$G1716)*($O$20/($O$19/2)))^2*((($O$20+$G$20)-$G1716)/3))*$H$1177)-((PI()*((($C$19+$G$20)-$G1716)*($O$20/($O$19/2)))^2*(((($C$19+$G$20)-$G1716)*($O$20/($O$19/2)))*$AZ$22)/3)*$H$1177))),IF('Silo Levels'!$L$29="Pumping",(($D$18*$H$1177)+((PI()*(($C$21/2)^2)*($G$20-$G1716))*$H$1177))+((($D$18+$H$18)/3)*$BG$22)+(((PI()*($C$21/2)^2*(($C$21/2)*$AZ$22))/3)*$H$1177),(($D$18*$H$1177)+((PI()*(($C$21/2)^2)*($G$20-$G1716))*$H$1177))+((($D$18+$H$18)/3)*$BG$22)-(((PI()*($C$21/2)^2*(($C$21/2)*$AZ$22))/3)*$H$1177)))</f>
        <v>413.47915916173883</v>
      </c>
      <c r="I1716" s="73">
        <v>53.7</v>
      </c>
      <c r="J1716" s="101">
        <f t="shared" si="201"/>
        <v>729.34605474653529</v>
      </c>
      <c r="K1716" s="66">
        <v>53.7</v>
      </c>
      <c r="L1716" s="102">
        <f>IF($K1716&gt;$G$20,IF('Silo Levels'!$L$30="Pumping",((PI()*((($C$19+$G$20)-$K1716)*($O$20/($O$19/2)))^2*((($O$20+$G$20)-$K1716))/3)*$L$1177)+(((PI()*((($C$19+$G$20)-$K1716)*($O$20/($O$19/2)))^2*(((($C$19+$G$20)-$K1716)*($O$20/($O$19/2)))*$AZ$23))/3)*$L$1177),(((PI()*((($C$19+$G$20)-$K1716)*($O$20/($O$19/2)))^2*((($O$20+$G$20)-$K1716)/3))*$L$1177)-((PI()*((($C$19+$G$20)-$K1716)*($O$20/($O$19/2)))^2*(((($C$19+$G$20)-$K1716)*($O$20/($O$19/2)))*$AZ$23)/3)*$L$1177))),IF('Silo Levels'!$L$30="Pumping",(($D$18*$L$1177)+((PI()*(($C$21/2)^2)*($G$20-$K1716))*$L$1177))+((($D$18+$H$18)/3)*$BG$23)+(((PI()*($C$21/2)^2*(($C$21/2)*$AZ$23))/3)*$L$1177),(($D$18*$L$1177)+((PI()*(($C$21/2)^2)*($G$20-$K1716))*$L$1177))+((($D$18+$H$18)/3)*$BG$23)-(((PI()*($C$21/2)^2*(($C$21/2)*$AZ$23))/3)*$L$1177)))</f>
        <v>427.36863996045366</v>
      </c>
      <c r="M1716" s="73"/>
      <c r="N1716" s="73"/>
      <c r="O1716" s="73"/>
      <c r="P1716" s="73"/>
      <c r="Q1716" s="73"/>
      <c r="R1716" s="73"/>
      <c r="S1716" s="73"/>
      <c r="T1716" s="73"/>
      <c r="U1716" s="73"/>
      <c r="V1716" s="73"/>
      <c r="W1716" s="73"/>
      <c r="X1716" s="73"/>
      <c r="Y1716" s="73"/>
      <c r="Z1716" s="73"/>
      <c r="AA1716" s="73"/>
      <c r="AB1716" s="73"/>
      <c r="AC1716" s="73"/>
      <c r="AD1716" s="73"/>
      <c r="AE1716" s="73"/>
      <c r="AF1716" s="73"/>
      <c r="AG1716" s="73"/>
      <c r="AH1716" s="73"/>
      <c r="AI1716" s="73"/>
      <c r="AJ1716" s="73"/>
    </row>
    <row r="1717" spans="1:36" x14ac:dyDescent="0.3">
      <c r="A1717">
        <v>53.8</v>
      </c>
      <c r="B1717" s="101">
        <f t="shared" si="199"/>
        <v>622.20856120133612</v>
      </c>
      <c r="C1717" s="66">
        <v>53.8</v>
      </c>
      <c r="D1717" s="102">
        <f>IF($C1717&gt;$G$20,IF('Silo Levels'!$L$28="Pumping",((PI()*((($C$19+$G$20)-$C1717)*($O$20/($O$19/2)))^2*((($O$20+$G$20)-$C1717))/3)*$D$1177)+(((PI()*((($C$19+$G$20)-$C1717)*($O$20/($O$19/2)))^2*(((($C$19+$G$20)-$C1717)*($O$20/($O$19/2)))*$AZ$21))/3)*$D$1177),(((PI()*((($C$19+$G$20)-$C1717)*($O$20/($O$19/2)))^2*((($O$20+$G$20)-$C1717)/3))*$D$1177)-((PI()*((($C$19+$G$20)-$C1717)*($O$20/($O$19/2)))^2*(((($C$19+$G$20)-$C1717)*($O$20/($O$19/2)))*$AZ$21)/3)*$D$1177))),IF('Silo Levels'!$L$28="Pumping",(($D$18*$D$1177)+((PI()*(($C$21/2)^2)*($G$20-$C1717))*$D$1177))+((($D$18+$H$18)/3)*$BG$21)+(((PI()*($C$21/2)^2*(($C$21/2)*$AZ$21))/3)*$D$1177),(($D$18*$D$1177)+((PI()*(($C$21/2)^2)*($G$20-$C1717))*$D$1177))+((($D$18+$H$18)/3)*$BG$21)-(((PI()*($C$21/2)^2*(($C$21/2)*$AZ$21))/3)*$D$1177)))</f>
        <v>366.28626928860228</v>
      </c>
      <c r="E1717" s="73">
        <v>53.8</v>
      </c>
      <c r="F1717" s="101">
        <f t="shared" si="200"/>
        <v>629.98616821635278</v>
      </c>
      <c r="G1717" s="66">
        <v>53.8</v>
      </c>
      <c r="H1717" s="102">
        <f>IF($G1717&gt;$G$20,IF('Silo Levels'!$L$29="Pumping",((PI()*((($C$19+$G$20)-$G1717)*($O$20/($O$19/2)))^2*((($O$20+$G$20)-$G1717))/3)*$H$1177)+(((PI()*((($C$19+$G$20)-$G1717)*($O$20/($O$19/2)))^2*(((($C$19+$G$20)-$G1717)*($O$20/($O$19/2)))*$AZ$22))/3)*$H$1177),(((PI()*((($C$19+$G$20)-$G1717)*($O$20/($O$19/2)))^2*((($O$20+$G$20)-$G1717)/3))*$H$1177)-((PI()*((($C$19+$G$20)-$G1717)*($O$20/($O$19/2)))^2*(((($C$19+$G$20)-$G1717)*($O$20/($O$19/2)))*$AZ$22)/3)*$H$1177))),IF('Silo Levels'!$L$29="Pumping",(($D$18*$H$1177)+((PI()*(($C$21/2)^2)*($G$20-$G1717))*$H$1177))+((($D$18+$H$18)/3)*$BG$22)+(((PI()*($C$21/2)^2*(($C$21/2)*$AZ$22))/3)*$H$1177),(($D$18*$H$1177)+((PI()*(($C$21/2)^2)*($G$20-$G1717))*$H$1177))+((($D$18+$H$18)/3)*$BG$22)-(((PI()*($C$21/2)^2*(($C$21/2)*$AZ$22))/3)*$H$1177)))</f>
        <v>370.86484765470971</v>
      </c>
      <c r="I1717" s="73">
        <v>53.8</v>
      </c>
      <c r="J1717" s="101">
        <f t="shared" si="201"/>
        <v>651.14849428046807</v>
      </c>
      <c r="K1717" s="66">
        <v>53.8</v>
      </c>
      <c r="L1717" s="102">
        <f>IF($K1717&gt;$G$20,IF('Silo Levels'!$L$30="Pumping",((PI()*((($C$19+$G$20)-$K1717)*($O$20/($O$19/2)))^2*((($O$20+$G$20)-$K1717))/3)*$L$1177)+(((PI()*((($C$19+$G$20)-$K1717)*($O$20/($O$19/2)))^2*(((($C$19+$G$20)-$K1717)*($O$20/($O$19/2)))*$AZ$23))/3)*$L$1177),(((PI()*((($C$19+$G$20)-$K1717)*($O$20/($O$19/2)))^2*((($O$20+$G$20)-$K1717)/3))*$L$1177)-((PI()*((($C$19+$G$20)-$K1717)*($O$20/($O$19/2)))^2*(((($C$19+$G$20)-$K1717)*($O$20/($O$19/2)))*$AZ$23)/3)*$L$1177))),IF('Silo Levels'!$L$30="Pumping",(($D$18*$L$1177)+((PI()*(($C$21/2)^2)*($G$20-$K1717))*$L$1177))+((($D$18+$H$18)/3)*$BG$23)+(((PI()*($C$21/2)^2*(($C$21/2)*$AZ$23))/3)*$L$1177),(($D$18*$L$1177)+((PI()*(($C$21/2)^2)*($G$20-$K1717))*$L$1177))+((($D$18+$H$18)/3)*$BG$23)-(((PI()*($C$21/2)^2*(($C$21/2)*$AZ$23))/3)*$L$1177)))</f>
        <v>383.32283995318841</v>
      </c>
      <c r="M1717" s="73"/>
      <c r="N1717" s="73"/>
      <c r="O1717" s="73"/>
      <c r="P1717" s="73"/>
      <c r="Q1717" s="73"/>
      <c r="R1717" s="73"/>
      <c r="S1717" s="73"/>
      <c r="T1717" s="73"/>
      <c r="U1717" s="73"/>
      <c r="V1717" s="73"/>
      <c r="W1717" s="73"/>
      <c r="X1717" s="73"/>
      <c r="Y1717" s="73"/>
      <c r="Z1717" s="73"/>
      <c r="AA1717" s="73"/>
      <c r="AB1717" s="73"/>
      <c r="AC1717" s="73"/>
      <c r="AD1717" s="73"/>
      <c r="AE1717" s="73"/>
      <c r="AF1717" s="73"/>
      <c r="AG1717" s="73"/>
      <c r="AH1717" s="73"/>
      <c r="AI1717" s="73"/>
      <c r="AJ1717" s="73"/>
    </row>
    <row r="1718" spans="1:36" x14ac:dyDescent="0.3">
      <c r="A1718">
        <v>53.9</v>
      </c>
      <c r="B1718" s="101">
        <f t="shared" si="199"/>
        <v>553.00984487480378</v>
      </c>
      <c r="C1718" s="66">
        <v>53.9</v>
      </c>
      <c r="D1718" s="102">
        <f>IF($C1718&gt;$G$20,IF('Silo Levels'!$L$28="Pumping",((PI()*((($C$19+$G$20)-$C1718)*($O$20/($O$19/2)))^2*((($O$20+$G$20)-$C1718))/3)*$D$1177)+(((PI()*((($C$19+$G$20)-$C1718)*($O$20/($O$19/2)))^2*(((($C$19+$G$20)-$C1718)*($O$20/($O$19/2)))*$AZ$21))/3)*$D$1177),(((PI()*((($C$19+$G$20)-$C1718)*($O$20/($O$19/2)))^2*((($O$20+$G$20)-$C1718)/3))*$D$1177)-((PI()*((($C$19+$G$20)-$C1718)*($O$20/($O$19/2)))^2*(((($C$19+$G$20)-$C1718)*($O$20/($O$19/2)))*$AZ$21)/3)*$D$1177))),IF('Silo Levels'!$L$28="Pumping",(($D$18*$D$1177)+((PI()*(($C$21/2)^2)*($G$20-$C1718))*$D$1177))+((($D$18+$H$18)/3)*$BG$21)+(((PI()*($C$21/2)^2*(($C$21/2)*$AZ$21))/3)*$D$1177),(($D$18*$D$1177)+((PI()*(($C$21/2)^2)*($G$20-$C1718))*$D$1177))+((($D$18+$H$18)/3)*$BG$21)-(((PI()*($C$21/2)^2*(($C$21/2)*$AZ$21))/3)*$D$1177)))</f>
        <v>327.16330038011426</v>
      </c>
      <c r="E1718" s="73">
        <v>53.9</v>
      </c>
      <c r="F1718" s="101">
        <f t="shared" si="200"/>
        <v>559.92246793573884</v>
      </c>
      <c r="G1718" s="66">
        <v>53.9</v>
      </c>
      <c r="H1718" s="102">
        <f>IF($G1718&gt;$G$20,IF('Silo Levels'!$L$29="Pumping",((PI()*((($C$19+$G$20)-$G1718)*($O$20/($O$19/2)))^2*((($O$20+$G$20)-$G1718))/3)*$H$1177)+(((PI()*((($C$19+$G$20)-$G1718)*($O$20/($O$19/2)))^2*(((($C$19+$G$20)-$G1718)*($O$20/($O$19/2)))*$AZ$22))/3)*$H$1177),(((PI()*((($C$19+$G$20)-$G1718)*($O$20/($O$19/2)))^2*((($O$20+$G$20)-$G1718)/3))*$H$1177)-((PI()*((($C$19+$G$20)-$G1718)*($O$20/($O$19/2)))^2*(((($C$19+$G$20)-$G1718)*($O$20/($O$19/2)))*$AZ$22)/3)*$H$1177))),IF('Silo Levels'!$L$29="Pumping",(($D$18*$H$1177)+((PI()*(($C$21/2)^2)*($G$20-$G1718))*$H$1177))+((($D$18+$H$18)/3)*$BG$22)+(((PI()*($C$21/2)^2*(($C$21/2)*$AZ$22))/3)*$H$1177),(($D$18*$H$1177)+((PI()*(($C$21/2)^2)*($G$20-$G1718))*$H$1177))+((($D$18+$H$18)/3)*$BG$22)-(((PI()*($C$21/2)^2*(($C$21/2)*$AZ$22))/3)*$H$1177)))</f>
        <v>331.25284163486572</v>
      </c>
      <c r="I1718" s="73">
        <v>53.9</v>
      </c>
      <c r="J1718" s="101">
        <f t="shared" si="201"/>
        <v>578.73123300851557</v>
      </c>
      <c r="K1718" s="66">
        <v>53.9</v>
      </c>
      <c r="L1718" s="102">
        <f>IF($K1718&gt;$G$20,IF('Silo Levels'!$L$30="Pumping",((PI()*((($C$19+$G$20)-$K1718)*($O$20/($O$19/2)))^2*((($O$20+$G$20)-$K1718))/3)*$L$1177)+(((PI()*((($C$19+$G$20)-$K1718)*($O$20/($O$19/2)))^2*(((($C$19+$G$20)-$K1718)*($O$20/($O$19/2)))*$AZ$23))/3)*$L$1177),(((PI()*((($C$19+$G$20)-$K1718)*($O$20/($O$19/2)))^2*((($O$20+$G$20)-$K1718)/3))*$L$1177)-((PI()*((($C$19+$G$20)-$K1718)*($O$20/($O$19/2)))^2*(((($C$19+$G$20)-$K1718)*($O$20/($O$19/2)))*$AZ$23)/3)*$L$1177))),IF('Silo Levels'!$L$30="Pumping",(($D$18*$L$1177)+((PI()*(($C$21/2)^2)*($G$20-$K1718))*$L$1177))+((($D$18+$H$18)/3)*$BG$23)+(((PI()*($C$21/2)^2*(($C$21/2)*$AZ$23))/3)*$L$1177),(($D$18*$L$1177)+((PI()*(($C$21/2)^2)*($G$20-$K1718))*$L$1177))+((($D$18+$H$18)/3)*$BG$23)-(((PI()*($C$21/2)^2*(($C$21/2)*$AZ$23))/3)*$L$1177)))</f>
        <v>342.38019807221258</v>
      </c>
      <c r="M1718" s="73"/>
      <c r="N1718" s="73"/>
      <c r="O1718" s="73"/>
      <c r="P1718" s="73"/>
      <c r="Q1718" s="73"/>
      <c r="R1718" s="73"/>
      <c r="S1718" s="73"/>
      <c r="T1718" s="73"/>
      <c r="U1718" s="73"/>
      <c r="V1718" s="73"/>
      <c r="W1718" s="73"/>
      <c r="X1718" s="73"/>
      <c r="Y1718" s="73"/>
      <c r="Z1718" s="73"/>
      <c r="AA1718" s="73"/>
      <c r="AB1718" s="73"/>
      <c r="AC1718" s="73"/>
      <c r="AD1718" s="73"/>
      <c r="AE1718" s="73"/>
      <c r="AF1718" s="73"/>
      <c r="AG1718" s="73"/>
      <c r="AH1718" s="73"/>
      <c r="AI1718" s="73"/>
      <c r="AJ1718" s="73"/>
    </row>
    <row r="1719" spans="1:36" x14ac:dyDescent="0.3">
      <c r="A1719">
        <v>54</v>
      </c>
      <c r="B1719" s="101">
        <f t="shared" si="199"/>
        <v>489.12328684441479</v>
      </c>
      <c r="C1719" s="66">
        <v>54</v>
      </c>
      <c r="D1719" s="102">
        <f>IF($C1719&gt;$G$20,IF('Silo Levels'!$L$28="Pumping",((PI()*((($C$19+$G$20)-$C1719)*($O$20/($O$19/2)))^2*((($O$20+$G$20)-$C1719))/3)*$D$1177)+(((PI()*((($C$19+$G$20)-$C1719)*($O$20/($O$19/2)))^2*(((($C$19+$G$20)-$C1719)*($O$20/($O$19/2)))*$AZ$21))/3)*$D$1177),(((PI()*((($C$19+$G$20)-$C1719)*($O$20/($O$19/2)))^2*((($O$20+$G$20)-$C1719)/3))*$D$1177)-((PI()*((($C$19+$G$20)-$C1719)*($O$20/($O$19/2)))^2*(((($C$19+$G$20)-$C1719)*($O$20/($O$19/2)))*$AZ$21)/3)*$D$1177))),IF('Silo Levels'!$L$28="Pumping",(($D$18*$D$1177)+((PI()*(($C$21/2)^2)*($G$20-$C1719))*$D$1177))+((($D$18+$H$18)/3)*$BG$21)+(((PI()*($C$21/2)^2*(($C$21/2)*$AZ$21))/3)*$D$1177),(($D$18*$D$1177)+((PI()*(($C$21/2)^2)*($G$20-$C1719))*$D$1177))+((($D$18+$H$18)/3)*$BG$21)-(((PI()*($C$21/2)^2*(($C$21/2)*$AZ$21))/3)*$D$1177)))</f>
        <v>290.89874731966074</v>
      </c>
      <c r="E1719" s="73">
        <v>54</v>
      </c>
      <c r="F1719" s="101">
        <f t="shared" si="200"/>
        <v>495.23732792996998</v>
      </c>
      <c r="G1719" s="66">
        <v>54</v>
      </c>
      <c r="H1719" s="102">
        <f>IF($G1719&gt;$G$20,IF('Silo Levels'!$L$29="Pumping",((PI()*((($C$19+$G$20)-$G1719)*($O$20/($O$19/2)))^2*((($O$20+$G$20)-$G1719))/3)*$H$1177)+(((PI()*((($C$19+$G$20)-$G1719)*($O$20/($O$19/2)))^2*(((($C$19+$G$20)-$G1719)*($O$20/($O$19/2)))*$AZ$22))/3)*$H$1177),(((PI()*((($C$19+$G$20)-$G1719)*($O$20/($O$19/2)))^2*((($O$20+$G$20)-$G1719)/3))*$H$1177)-((PI()*((($C$19+$G$20)-$G1719)*($O$20/($O$19/2)))^2*(((($C$19+$G$20)-$G1719)*($O$20/($O$19/2)))*$AZ$22)/3)*$H$1177))),IF('Silo Levels'!$L$29="Pumping",(($D$18*$H$1177)+((PI()*(($C$21/2)^2)*($G$20-$G1719))*$H$1177))+((($D$18+$H$18)/3)*$BG$22)+(((PI()*($C$21/2)^2*(($C$21/2)*$AZ$22))/3)*$H$1177),(($D$18*$H$1177)+((PI()*(($C$21/2)^2)*($G$20-$G1719))*$H$1177))+((($D$18+$H$18)/3)*$BG$22)-(((PI()*($C$21/2)^2*(($C$21/2)*$AZ$22))/3)*$H$1177)))</f>
        <v>294.53498166115651</v>
      </c>
      <c r="I1719" s="73">
        <v>54</v>
      </c>
      <c r="J1719" s="101">
        <f t="shared" si="201"/>
        <v>511.87320716275968</v>
      </c>
      <c r="K1719" s="66">
        <v>54</v>
      </c>
      <c r="L1719" s="102">
        <f>IF($K1719&gt;$G$20,IF('Silo Levels'!$L$30="Pumping",((PI()*((($C$19+$G$20)-$K1719)*($O$20/($O$19/2)))^2*((($O$20+$G$20)-$K1719))/3)*$L$1177)+(((PI()*((($C$19+$G$20)-$K1719)*($O$20/($O$19/2)))^2*(((($C$19+$G$20)-$K1719)*($O$20/($O$19/2)))*$AZ$23))/3)*$L$1177),(((PI()*((($C$19+$G$20)-$K1719)*($O$20/($O$19/2)))^2*((($O$20+$G$20)-$K1719)/3))*$L$1177)-((PI()*((($C$19+$G$20)-$K1719)*($O$20/($O$19/2)))^2*(((($C$19+$G$20)-$K1719)*($O$20/($O$19/2)))*$AZ$23)/3)*$L$1177))),IF('Silo Levels'!$L$30="Pumping",(($D$18*$L$1177)+((PI()*(($C$21/2)^2)*($G$20-$K1719))*$L$1177))+((($D$18+$H$18)/3)*$BG$23)+(((PI()*($C$21/2)^2*(($C$21/2)*$AZ$23))/3)*$L$1177),(($D$18*$L$1177)+((PI()*(($C$21/2)^2)*($G$20-$K1719))*$L$1177))+((($D$18+$H$18)/3)*$BG$23)-(((PI()*($C$21/2)^2*(($C$21/2)*$AZ$23))/3)*$L$1177)))</f>
        <v>304.4289216135985</v>
      </c>
      <c r="M1719" s="73"/>
      <c r="N1719" s="73"/>
      <c r="O1719" s="73"/>
      <c r="P1719" s="73"/>
      <c r="Q1719" s="73"/>
      <c r="R1719" s="73"/>
      <c r="S1719" s="73"/>
      <c r="T1719" s="73"/>
      <c r="U1719" s="73"/>
      <c r="V1719" s="73"/>
      <c r="W1719" s="73"/>
      <c r="X1719" s="73"/>
      <c r="Y1719" s="73"/>
      <c r="Z1719" s="73"/>
      <c r="AA1719" s="73"/>
      <c r="AB1719" s="73"/>
      <c r="AC1719" s="73"/>
      <c r="AD1719" s="73"/>
      <c r="AE1719" s="73"/>
      <c r="AF1719" s="73"/>
      <c r="AG1719" s="73"/>
      <c r="AH1719" s="73"/>
      <c r="AI1719" s="73"/>
      <c r="AJ1719" s="73"/>
    </row>
    <row r="1720" spans="1:36" x14ac:dyDescent="0.3">
      <c r="A1720">
        <v>54.1</v>
      </c>
      <c r="B1720" s="101">
        <f t="shared" si="199"/>
        <v>430.33764839859708</v>
      </c>
      <c r="C1720" s="66">
        <v>54.1</v>
      </c>
      <c r="D1720" s="102">
        <f>IF($C1720&gt;$G$20,IF('Silo Levels'!$L$28="Pumping",((PI()*((($C$19+$G$20)-$C1720)*($O$20/($O$19/2)))^2*((($O$20+$G$20)-$C1720))/3)*$D$1177)+(((PI()*((($C$19+$G$20)-$C1720)*($O$20/($O$19/2)))^2*(((($C$19+$G$20)-$C1720)*($O$20/($O$19/2)))*$AZ$21))/3)*$D$1177),(((PI()*((($C$19+$G$20)-$C1720)*($O$20/($O$19/2)))^2*((($O$20+$G$20)-$C1720)/3))*$D$1177)-((PI()*((($C$19+$G$20)-$C1720)*($O$20/($O$19/2)))^2*(((($C$19+$G$20)-$C1720)*($O$20/($O$19/2)))*$AZ$21)/3)*$D$1177))),IF('Silo Levels'!$L$28="Pumping",(($D$18*$D$1177)+((PI()*(($C$21/2)^2)*($G$20-$C1720))*$D$1177))+((($D$18+$H$18)/3)*$BG$21)+(((PI()*($C$21/2)^2*(($C$21/2)*$AZ$21))/3)*$D$1177),(($D$18*$D$1177)+((PI()*(($C$21/2)^2)*($G$20-$C1720))*$D$1177))+((($D$18+$H$18)/3)*$BG$21)-(((PI()*($C$21/2)^2*(($C$21/2)*$AZ$21))/3)*$D$1177)))</f>
        <v>257.38578596792945</v>
      </c>
      <c r="E1720" s="73">
        <v>54.1</v>
      </c>
      <c r="F1720" s="101">
        <f t="shared" si="200"/>
        <v>435.71686900357952</v>
      </c>
      <c r="G1720" s="66">
        <v>54.1</v>
      </c>
      <c r="H1720" s="102">
        <f>IF($G1720&gt;$G$20,IF('Silo Levels'!$L$29="Pumping",((PI()*((($C$19+$G$20)-$G1720)*($O$20/($O$19/2)))^2*((($O$20+$G$20)-$G1720))/3)*$H$1177)+(((PI()*((($C$19+$G$20)-$G1720)*($O$20/($O$19/2)))^2*(((($C$19+$G$20)-$G1720)*($O$20/($O$19/2)))*$AZ$22))/3)*$H$1177),(((PI()*((($C$19+$G$20)-$G1720)*($O$20/($O$19/2)))^2*((($O$20+$G$20)-$G1720)/3))*$H$1177)-((PI()*((($C$19+$G$20)-$G1720)*($O$20/($O$19/2)))^2*(((($C$19+$G$20)-$G1720)*($O$20/($O$19/2)))*$AZ$22)/3)*$H$1177))),IF('Silo Levels'!$L$29="Pumping",(($D$18*$H$1177)+((PI()*(($C$21/2)^2)*($G$20-$G1720))*$H$1177))+((($D$18+$H$18)/3)*$BG$22)+(((PI()*($C$21/2)^2*(($C$21/2)*$AZ$22))/3)*$H$1177),(($D$18*$H$1177)+((PI()*(($C$21/2)^2)*($G$20-$G1720))*$H$1177))+((($D$18+$H$18)/3)*$BG$22)-(((PI()*($C$21/2)^2*(($C$21/2)*$AZ$22))/3)*$H$1177)))</f>
        <v>260.60310829252859</v>
      </c>
      <c r="I1720" s="73">
        <v>54.1</v>
      </c>
      <c r="J1720" s="101">
        <f t="shared" si="201"/>
        <v>450.35335297527604</v>
      </c>
      <c r="K1720" s="66">
        <v>54.1</v>
      </c>
      <c r="L1720" s="102">
        <f>IF($K1720&gt;$G$20,IF('Silo Levels'!$L$30="Pumping",((PI()*((($C$19+$G$20)-$K1720)*($O$20/($O$19/2)))^2*((($O$20+$G$20)-$K1720))/3)*$L$1177)+(((PI()*((($C$19+$G$20)-$K1720)*($O$20/($O$19/2)))^2*(((($C$19+$G$20)-$K1720)*($O$20/($O$19/2)))*$AZ$23))/3)*$L$1177),(((PI()*((($C$19+$G$20)-$K1720)*($O$20/($O$19/2)))^2*((($O$20+$G$20)-$K1720)/3))*$L$1177)-((PI()*((($C$19+$G$20)-$K1720)*($O$20/($O$19/2)))^2*(((($C$19+$G$20)-$K1720)*($O$20/($O$19/2)))*$AZ$23)/3)*$L$1177))),IF('Silo Levels'!$L$30="Pumping",(($D$18*$L$1177)+((PI()*(($C$21/2)^2)*($G$20-$K1720))*$L$1177))+((($D$18+$H$18)/3)*$BG$23)+(((PI()*($C$21/2)^2*(($C$21/2)*$AZ$23))/3)*$L$1177),(($D$18*$L$1177)+((PI()*(($C$21/2)^2)*($G$20-$K1720))*$L$1177))+((($D$18+$H$18)/3)*$BG$23)-(((PI()*($C$21/2)^2*(($C$21/2)*$AZ$23))/3)*$L$1177)))</f>
        <v>269.35721787341458</v>
      </c>
      <c r="M1720" s="73"/>
      <c r="N1720" s="73"/>
      <c r="O1720" s="73"/>
      <c r="P1720" s="73"/>
      <c r="Q1720" s="73"/>
      <c r="R1720" s="73"/>
      <c r="S1720" s="73"/>
      <c r="T1720" s="73"/>
      <c r="U1720" s="73"/>
      <c r="V1720" s="73"/>
      <c r="W1720" s="73"/>
      <c r="X1720" s="73"/>
      <c r="Y1720" s="73"/>
      <c r="Z1720" s="73"/>
      <c r="AA1720" s="73"/>
      <c r="AB1720" s="73"/>
      <c r="AC1720" s="73"/>
      <c r="AD1720" s="73"/>
      <c r="AE1720" s="73"/>
      <c r="AF1720" s="73"/>
      <c r="AG1720" s="73"/>
      <c r="AH1720" s="73"/>
      <c r="AI1720" s="73"/>
      <c r="AJ1720" s="73"/>
    </row>
    <row r="1721" spans="1:36" x14ac:dyDescent="0.3">
      <c r="A1721">
        <v>54.2</v>
      </c>
      <c r="B1721" s="101">
        <f t="shared" si="199"/>
        <v>376.44169082577872</v>
      </c>
      <c r="C1721" s="66">
        <v>54.2</v>
      </c>
      <c r="D1721" s="102">
        <f>IF($C1721&gt;$G$20,IF('Silo Levels'!$L$28="Pumping",((PI()*((($C$19+$G$20)-$C1721)*($O$20/($O$19/2)))^2*((($O$20+$G$20)-$C1721))/3)*$D$1177)+(((PI()*((($C$19+$G$20)-$C1721)*($O$20/($O$19/2)))^2*(((($C$19+$G$20)-$C1721)*($O$20/($O$19/2)))*$AZ$21))/3)*$D$1177),(((PI()*((($C$19+$G$20)-$C1721)*($O$20/($O$19/2)))^2*((($O$20+$G$20)-$C1721)/3))*$D$1177)-((PI()*((($C$19+$G$20)-$C1721)*($O$20/($O$19/2)))^2*(((($C$19+$G$20)-$C1721)*($O$20/($O$19/2)))*$AZ$21)/3)*$D$1177))),IF('Silo Levels'!$L$28="Pumping",(($D$18*$D$1177)+((PI()*(($C$21/2)^2)*($G$20-$C1721))*$D$1177))+((($D$18+$H$18)/3)*$BG$21)+(((PI()*($C$21/2)^2*(($C$21/2)*$AZ$21))/3)*$D$1177),(($D$18*$D$1177)+((PI()*(($C$21/2)^2)*($G$20-$C1721))*$D$1177))+((($D$18+$H$18)/3)*$BG$21)-(((PI()*($C$21/2)^2*(($C$21/2)*$AZ$21))/3)*$D$1177)))</f>
        <v>226.51759218560846</v>
      </c>
      <c r="E1721" s="73">
        <v>54.2</v>
      </c>
      <c r="F1721" s="101">
        <f t="shared" si="200"/>
        <v>381.14721196110094</v>
      </c>
      <c r="G1721" s="66">
        <v>54.2</v>
      </c>
      <c r="H1721" s="102">
        <f>IF($G1721&gt;$G$20,IF('Silo Levels'!$L$29="Pumping",((PI()*((($C$19+$G$20)-$G1721)*($O$20/($O$19/2)))^2*((($O$20+$G$20)-$G1721))/3)*$H$1177)+(((PI()*((($C$19+$G$20)-$G1721)*($O$20/($O$19/2)))^2*(((($C$19+$G$20)-$G1721)*($O$20/($O$19/2)))*$AZ$22))/3)*$H$1177),(((PI()*((($C$19+$G$20)-$G1721)*($O$20/($O$19/2)))^2*((($O$20+$G$20)-$G1721)/3))*$H$1177)-((PI()*((($C$19+$G$20)-$G1721)*($O$20/($O$19/2)))^2*(((($C$19+$G$20)-$G1721)*($O$20/($O$19/2)))*$AZ$22)/3)*$H$1177))),IF('Silo Levels'!$L$29="Pumping",(($D$18*$H$1177)+((PI()*(($C$21/2)^2)*($G$20-$G1721))*$H$1177))+((($D$18+$H$18)/3)*$BG$22)+(((PI()*($C$21/2)^2*(($C$21/2)*$AZ$22))/3)*$H$1177),(($D$18*$H$1177)+((PI()*(($C$21/2)^2)*($G$20-$G1721))*$H$1177))+((($D$18+$H$18)/3)*$BG$22)-(((PI()*($C$21/2)^2*(($C$21/2)*$AZ$22))/3)*$H$1177)))</f>
        <v>229.34906208792856</v>
      </c>
      <c r="I1721" s="73">
        <v>54.2</v>
      </c>
      <c r="J1721" s="101">
        <f t="shared" si="201"/>
        <v>393.9506066781405</v>
      </c>
      <c r="K1721" s="66">
        <v>54.2</v>
      </c>
      <c r="L1721" s="102">
        <f>IF($K1721&gt;$G$20,IF('Silo Levels'!$L$30="Pumping",((PI()*((($C$19+$G$20)-$K1721)*($O$20/($O$19/2)))^2*((($O$20+$G$20)-$K1721))/3)*$L$1177)+(((PI()*((($C$19+$G$20)-$K1721)*($O$20/($O$19/2)))^2*(((($C$19+$G$20)-$K1721)*($O$20/($O$19/2)))*$AZ$23))/3)*$L$1177),(((PI()*((($C$19+$G$20)-$K1721)*($O$20/($O$19/2)))^2*((($O$20+$G$20)-$K1721)/3))*$L$1177)-((PI()*((($C$19+$G$20)-$K1721)*($O$20/($O$19/2)))^2*(((($C$19+$G$20)-$K1721)*($O$20/($O$19/2)))*$AZ$23)/3)*$L$1177))),IF('Silo Levels'!$L$30="Pumping",(($D$18*$L$1177)+((PI()*(($C$21/2)^2)*($G$20-$K1721))*$L$1177))+((($D$18+$H$18)/3)*$BG$23)+(((PI()*($C$21/2)^2*(($C$21/2)*$AZ$23))/3)*$L$1177),(($D$18*$L$1177)+((PI()*(($C$21/2)^2)*($G$20-$K1721))*$L$1177))+((($D$18+$H$18)/3)*$BG$23)-(((PI()*($C$21/2)^2*(($C$21/2)*$AZ$23))/3)*$L$1177)))</f>
        <v>237.05329414772976</v>
      </c>
      <c r="M1721" s="73"/>
      <c r="N1721" s="73"/>
      <c r="O1721" s="73"/>
      <c r="P1721" s="73"/>
      <c r="Q1721" s="73"/>
      <c r="R1721" s="73"/>
      <c r="S1721" s="73"/>
      <c r="T1721" s="73"/>
      <c r="U1721" s="73"/>
      <c r="V1721" s="73"/>
      <c r="W1721" s="73"/>
      <c r="X1721" s="73"/>
      <c r="Y1721" s="73"/>
      <c r="Z1721" s="73"/>
      <c r="AA1721" s="73"/>
      <c r="AB1721" s="73"/>
      <c r="AC1721" s="73"/>
      <c r="AD1721" s="73"/>
      <c r="AE1721" s="73"/>
      <c r="AF1721" s="73"/>
      <c r="AG1721" s="73"/>
      <c r="AH1721" s="73"/>
      <c r="AI1721" s="73"/>
      <c r="AJ1721" s="73"/>
    </row>
    <row r="1722" spans="1:36" x14ac:dyDescent="0.3">
      <c r="A1722">
        <v>54.3</v>
      </c>
      <c r="B1722" s="101">
        <f t="shared" si="199"/>
        <v>327.22417541439086</v>
      </c>
      <c r="C1722" s="66">
        <v>54.3</v>
      </c>
      <c r="D1722" s="102">
        <f>IF($C1722&gt;$G$20,IF('Silo Levels'!$L$28="Pumping",((PI()*((($C$19+$G$20)-$C1722)*($O$20/($O$19/2)))^2*((($O$20+$G$20)-$C1722))/3)*$D$1177)+(((PI()*((($C$19+$G$20)-$C1722)*($O$20/($O$19/2)))^2*(((($C$19+$G$20)-$C1722)*($O$20/($O$19/2)))*$AZ$21))/3)*$D$1177),(((PI()*((($C$19+$G$20)-$C1722)*($O$20/($O$19/2)))^2*((($O$20+$G$20)-$C1722)/3))*$D$1177)-((PI()*((($C$19+$G$20)-$C1722)*($O$20/($O$19/2)))^2*(((($C$19+$G$20)-$C1722)*($O$20/($O$19/2)))*$AZ$21)/3)*$D$1177))),IF('Silo Levels'!$L$28="Pumping",(($D$18*$D$1177)+((PI()*(($C$21/2)^2)*($G$20-$C1722))*$D$1177))+((($D$18+$H$18)/3)*$BG$21)+(((PI()*($C$21/2)^2*(($C$21/2)*$AZ$21))/3)*$D$1177),(($D$18*$D$1177)+((PI()*(($C$21/2)^2)*($G$20-$C1722))*$D$1177))+((($D$18+$H$18)/3)*$BG$21)-(((PI()*($C$21/2)^2*(($C$21/2)*$AZ$21))/3)*$D$1177)))</f>
        <v>198.18734183338745</v>
      </c>
      <c r="E1722" s="73">
        <v>54.3</v>
      </c>
      <c r="F1722" s="101">
        <f t="shared" si="200"/>
        <v>331.31447760707073</v>
      </c>
      <c r="G1722" s="66">
        <v>54.3</v>
      </c>
      <c r="H1722" s="102">
        <f>IF($G1722&gt;$G$20,IF('Silo Levels'!$L$29="Pumping",((PI()*((($C$19+$G$20)-$G1722)*($O$20/($O$19/2)))^2*((($O$20+$G$20)-$G1722))/3)*$H$1177)+(((PI()*((($C$19+$G$20)-$G1722)*($O$20/($O$19/2)))^2*(((($C$19+$G$20)-$G1722)*($O$20/($O$19/2)))*$AZ$22))/3)*$H$1177),(((PI()*((($C$19+$G$20)-$G1722)*($O$20/($O$19/2)))^2*((($O$20+$G$20)-$G1722)/3))*$H$1177)-((PI()*((($C$19+$G$20)-$G1722)*($O$20/($O$19/2)))^2*(((($C$19+$G$20)-$G1722)*($O$20/($O$19/2)))*$AZ$22)/3)*$H$1177))),IF('Silo Levels'!$L$29="Pumping",(($D$18*$H$1177)+((PI()*(($C$21/2)^2)*($G$20-$G1722))*$H$1177))+((($D$18+$H$18)/3)*$BG$22)+(((PI()*($C$21/2)^2*(($C$21/2)*$AZ$22))/3)*$H$1177),(($D$18*$H$1177)+((PI()*(($C$21/2)^2)*($G$20-$G1722))*$H$1177))+((($D$18+$H$18)/3)*$BG$22)-(((PI()*($C$21/2)^2*(($C$21/2)*$AZ$22))/3)*$H$1177)))</f>
        <v>200.66468360630478</v>
      </c>
      <c r="I1722" s="73">
        <v>54.3</v>
      </c>
      <c r="J1722" s="101">
        <f t="shared" si="201"/>
        <v>342.44390450343235</v>
      </c>
      <c r="K1722" s="66">
        <v>54.3</v>
      </c>
      <c r="L1722" s="102">
        <f>IF($K1722&gt;$G$20,IF('Silo Levels'!$L$30="Pumping",((PI()*((($C$19+$G$20)-$K1722)*($O$20/($O$19/2)))^2*((($O$20+$G$20)-$K1722))/3)*$L$1177)+(((PI()*((($C$19+$G$20)-$K1722)*($O$20/($O$19/2)))^2*(((($C$19+$G$20)-$K1722)*($O$20/($O$19/2)))*$AZ$23))/3)*$L$1177),(((PI()*((($C$19+$G$20)-$K1722)*($O$20/($O$19/2)))^2*((($O$20+$G$20)-$K1722)/3))*$L$1177)-((PI()*((($C$19+$G$20)-$K1722)*($O$20/($O$19/2)))^2*(((($C$19+$G$20)-$K1722)*($O$20/($O$19/2)))*$AZ$23)/3)*$L$1177))),IF('Silo Levels'!$L$30="Pumping",(($D$18*$L$1177)+((PI()*(($C$21/2)^2)*($G$20-$K1722))*$L$1177))+((($D$18+$H$18)/3)*$BG$23)+(((PI()*($C$21/2)^2*(($C$21/2)*$AZ$23))/3)*$L$1177),(($D$18*$L$1177)+((PI()*(($C$21/2)^2)*($G$20-$K1722))*$L$1177))+((($D$18+$H$18)/3)*$BG$23)-(((PI()*($C$21/2)^2*(($C$21/2)*$AZ$23))/3)*$L$1177)))</f>
        <v>207.40535773261482</v>
      </c>
      <c r="M1722" s="73"/>
      <c r="N1722" s="73"/>
      <c r="O1722" s="73"/>
      <c r="P1722" s="73"/>
      <c r="Q1722" s="73"/>
      <c r="R1722" s="73"/>
      <c r="S1722" s="73"/>
      <c r="T1722" s="73"/>
      <c r="U1722" s="73"/>
      <c r="V1722" s="73"/>
      <c r="W1722" s="73"/>
      <c r="X1722" s="73"/>
      <c r="Y1722" s="73"/>
      <c r="Z1722" s="73"/>
      <c r="AA1722" s="73"/>
      <c r="AB1722" s="73"/>
      <c r="AC1722" s="73"/>
      <c r="AD1722" s="73"/>
      <c r="AE1722" s="73"/>
      <c r="AF1722" s="73"/>
      <c r="AG1722" s="73"/>
      <c r="AH1722" s="73"/>
      <c r="AI1722" s="73"/>
      <c r="AJ1722" s="73"/>
    </row>
    <row r="1723" spans="1:36" x14ac:dyDescent="0.3">
      <c r="A1723">
        <v>54.4</v>
      </c>
      <c r="B1723" s="101">
        <f t="shared" si="199"/>
        <v>282.47386345285446</v>
      </c>
      <c r="C1723" s="66">
        <v>54.4</v>
      </c>
      <c r="D1723" s="102">
        <f>IF($C1723&gt;$G$20,IF('Silo Levels'!$L$28="Pumping",((PI()*((($C$19+$G$20)-$C1723)*($O$20/($O$19/2)))^2*((($O$20+$G$20)-$C1723))/3)*$D$1177)+(((PI()*((($C$19+$G$20)-$C1723)*($O$20/($O$19/2)))^2*(((($C$19+$G$20)-$C1723)*($O$20/($O$19/2)))*$AZ$21))/3)*$D$1177),(((PI()*((($C$19+$G$20)-$C1723)*($O$20/($O$19/2)))^2*((($O$20+$G$20)-$C1723)/3))*$D$1177)-((PI()*((($C$19+$G$20)-$C1723)*($O$20/($O$19/2)))^2*(((($C$19+$G$20)-$C1723)*($O$20/($O$19/2)))*$AZ$21)/3)*$D$1177))),IF('Silo Levels'!$L$28="Pumping",(($D$18*$D$1177)+((PI()*(($C$21/2)^2)*($G$20-$C1723))*$D$1177))+((($D$18+$H$18)/3)*$BG$21)+(((PI()*($C$21/2)^2*(($C$21/2)*$AZ$21))/3)*$D$1177),(($D$18*$D$1177)+((PI()*(($C$21/2)^2)*($G$20-$C1723))*$D$1177))+((($D$18+$H$18)/3)*$BG$21)-(((PI()*($C$21/2)^2*(($C$21/2)*$AZ$21))/3)*$D$1177)))</f>
        <v>172.28821077195028</v>
      </c>
      <c r="E1723" s="73">
        <v>54.4</v>
      </c>
      <c r="F1723" s="101">
        <f t="shared" si="200"/>
        <v>286.0047867460151</v>
      </c>
      <c r="G1723" s="66">
        <v>54.4</v>
      </c>
      <c r="H1723" s="102">
        <f>IF($G1723&gt;$G$20,IF('Silo Levels'!$L$29="Pumping",((PI()*((($C$19+$G$20)-$G1723)*($O$20/($O$19/2)))^2*((($O$20+$G$20)-$G1723))/3)*$H$1177)+(((PI()*((($C$19+$G$20)-$G1723)*($O$20/($O$19/2)))^2*(((($C$19+$G$20)-$G1723)*($O$20/($O$19/2)))*$AZ$22))/3)*$H$1177),(((PI()*((($C$19+$G$20)-$G1723)*($O$20/($O$19/2)))^2*((($O$20+$G$20)-$G1723)/3))*$H$1177)-((PI()*((($C$19+$G$20)-$G1723)*($O$20/($O$19/2)))^2*(((($C$19+$G$20)-$G1723)*($O$20/($O$19/2)))*$AZ$22)/3)*$H$1177))),IF('Silo Levels'!$L$29="Pumping",(($D$18*$H$1177)+((PI()*(($C$21/2)^2)*($G$20-$G1723))*$H$1177))+((($D$18+$H$18)/3)*$BG$22)+(((PI()*($C$21/2)^2*(($C$21/2)*$AZ$22))/3)*$H$1177),(($D$18*$H$1177)+((PI()*(($C$21/2)^2)*($G$20-$G1723))*$H$1177))+((($D$18+$H$18)/3)*$BG$22)-(((PI()*($C$21/2)^2*(($C$21/2)*$AZ$22))/3)*$H$1177)))</f>
        <v>174.44181340659964</v>
      </c>
      <c r="I1723" s="73">
        <v>54.4</v>
      </c>
      <c r="J1723" s="101">
        <f t="shared" si="201"/>
        <v>295.61218268321977</v>
      </c>
      <c r="K1723" s="66">
        <v>54.4</v>
      </c>
      <c r="L1723" s="102">
        <f>IF($K1723&gt;$G$20,IF('Silo Levels'!$L$30="Pumping",((PI()*((($C$19+$G$20)-$K1723)*($O$20/($O$19/2)))^2*((($O$20+$G$20)-$K1723))/3)*$L$1177)+(((PI()*((($C$19+$G$20)-$K1723)*($O$20/($O$19/2)))^2*(((($C$19+$G$20)-$K1723)*($O$20/($O$19/2)))*$AZ$23))/3)*$L$1177),(((PI()*((($C$19+$G$20)-$K1723)*($O$20/($O$19/2)))^2*((($O$20+$G$20)-$K1723)/3))*$L$1177)-((PI()*((($C$19+$G$20)-$K1723)*($O$20/($O$19/2)))^2*(((($C$19+$G$20)-$K1723)*($O$20/($O$19/2)))*$AZ$23)/3)*$L$1177))),IF('Silo Levels'!$L$30="Pumping",(($D$18*$L$1177)+((PI()*(($C$21/2)^2)*($G$20-$K1723))*$L$1177))+((($D$18+$H$18)/3)*$BG$23)+(((PI()*($C$21/2)^2*(($C$21/2)*$AZ$23))/3)*$L$1177),(($D$18*$L$1177)+((PI()*(($C$21/2)^2)*($G$20-$K1723))*$L$1177))+((($D$18+$H$18)/3)*$BG$23)-(((PI()*($C$21/2)^2*(($C$21/2)*$AZ$23))/3)*$L$1177)))</f>
        <v>180.30161592413401</v>
      </c>
      <c r="M1723" s="73"/>
      <c r="N1723" s="73"/>
      <c r="O1723" s="73"/>
      <c r="P1723" s="73"/>
      <c r="Q1723" s="73"/>
      <c r="R1723" s="73"/>
      <c r="S1723" s="73"/>
      <c r="T1723" s="73"/>
      <c r="U1723" s="73"/>
      <c r="V1723" s="73"/>
      <c r="W1723" s="73"/>
      <c r="X1723" s="73"/>
      <c r="Y1723" s="73"/>
      <c r="Z1723" s="73"/>
      <c r="AA1723" s="73"/>
      <c r="AB1723" s="73"/>
      <c r="AC1723" s="73"/>
      <c r="AD1723" s="73"/>
      <c r="AE1723" s="73"/>
      <c r="AF1723" s="73"/>
      <c r="AG1723" s="73"/>
      <c r="AH1723" s="73"/>
      <c r="AI1723" s="73"/>
      <c r="AJ1723" s="73"/>
    </row>
    <row r="1724" spans="1:36" x14ac:dyDescent="0.3">
      <c r="A1724">
        <v>54.5</v>
      </c>
      <c r="B1724" s="101">
        <f t="shared" si="199"/>
        <v>241.97951622960102</v>
      </c>
      <c r="C1724" s="66">
        <v>54.5</v>
      </c>
      <c r="D1724" s="102">
        <f>IF($C1724&gt;$G$20,IF('Silo Levels'!$L$28="Pumping",((PI()*((($C$19+$G$20)-$C1724)*($O$20/($O$19/2)))^2*((($O$20+$G$20)-$C1724))/3)*$D$1177)+(((PI()*((($C$19+$G$20)-$C1724)*($O$20/($O$19/2)))^2*(((($C$19+$G$20)-$C1724)*($O$20/($O$19/2)))*$AZ$21))/3)*$D$1177),(((PI()*((($C$19+$G$20)-$C1724)*($O$20/($O$19/2)))^2*((($O$20+$G$20)-$C1724)/3))*$D$1177)-((PI()*((($C$19+$G$20)-$C1724)*($O$20/($O$19/2)))^2*(((($C$19+$G$20)-$C1724)*($O$20/($O$19/2)))*$AZ$21)/3)*$D$1177))),IF('Silo Levels'!$L$28="Pumping",(($D$18*$D$1177)+((PI()*(($C$21/2)^2)*($G$20-$C1724))*$D$1177))+((($D$18+$H$18)/3)*$BG$21)+(((PI()*($C$21/2)^2*(($C$21/2)*$AZ$21))/3)*$D$1177),(($D$18*$D$1177)+((PI()*(($C$21/2)^2)*($G$20-$C1724))*$D$1177))+((($D$18+$H$18)/3)*$BG$21)-(((PI()*($C$21/2)^2*(($C$21/2)*$AZ$21))/3)*$D$1177)))</f>
        <v>148.71337486198698</v>
      </c>
      <c r="E1724" s="73">
        <v>54.5</v>
      </c>
      <c r="F1724" s="101">
        <f t="shared" si="200"/>
        <v>245.00426018247103</v>
      </c>
      <c r="G1724" s="66">
        <v>54.5</v>
      </c>
      <c r="H1724" s="102">
        <f>IF($G1724&gt;$G$20,IF('Silo Levels'!$L$29="Pumping",((PI()*((($C$19+$G$20)-$G1724)*($O$20/($O$19/2)))^2*((($O$20+$G$20)-$G1724))/3)*$H$1177)+(((PI()*((($C$19+$G$20)-$G1724)*($O$20/($O$19/2)))^2*(((($C$19+$G$20)-$G1724)*($O$20/($O$19/2)))*$AZ$22))/3)*$H$1177),(((PI()*((($C$19+$G$20)-$G1724)*($O$20/($O$19/2)))^2*((($O$20+$G$20)-$G1724)/3))*$H$1177)-((PI()*((($C$19+$G$20)-$G1724)*($O$20/($O$19/2)))^2*(((($C$19+$G$20)-$G1724)*($O$20/($O$19/2)))*$AZ$22)/3)*$H$1177))),IF('Silo Levels'!$L$29="Pumping",(($D$18*$H$1177)+((PI()*(($C$21/2)^2)*($G$20-$G1724))*$H$1177))+((($D$18+$H$18)/3)*$BG$22)+(((PI()*($C$21/2)^2*(($C$21/2)*$AZ$22))/3)*$H$1177),(($D$18*$H$1177)+((PI()*(($C$21/2)^2)*($G$20-$G1724))*$H$1177))+((($D$18+$H$18)/3)*$BG$22)-(((PI()*($C$21/2)^2*(($C$21/2)*$AZ$22))/3)*$H$1177)))</f>
        <v>150.57229204776183</v>
      </c>
      <c r="I1724" s="73">
        <v>54.5</v>
      </c>
      <c r="J1724" s="101">
        <f t="shared" si="201"/>
        <v>253.23437744958247</v>
      </c>
      <c r="K1724" s="66">
        <v>54.5</v>
      </c>
      <c r="L1724" s="102">
        <f>IF($K1724&gt;$G$20,IF('Silo Levels'!$L$30="Pumping",((PI()*((($C$19+$G$20)-$K1724)*($O$20/($O$19/2)))^2*((($O$20+$G$20)-$K1724))/3)*$L$1177)+(((PI()*((($C$19+$G$20)-$K1724)*($O$20/($O$19/2)))^2*(((($C$19+$G$20)-$K1724)*($O$20/($O$19/2)))*$AZ$23))/3)*$L$1177),(((PI()*((($C$19+$G$20)-$K1724)*($O$20/($O$19/2)))^2*((($O$20+$G$20)-$K1724)/3))*$L$1177)-((PI()*((($C$19+$G$20)-$K1724)*($O$20/($O$19/2)))^2*(((($C$19+$G$20)-$K1724)*($O$20/($O$19/2)))*$AZ$23)/3)*$L$1177))),IF('Silo Levels'!$L$30="Pumping",(($D$18*$L$1177)+((PI()*(($C$21/2)^2)*($G$20-$K1724))*$L$1177))+((($D$18+$H$18)/3)*$BG$23)+(((PI()*($C$21/2)^2*(($C$21/2)*$AZ$23))/3)*$L$1177),(($D$18*$L$1177)+((PI()*(($C$21/2)^2)*($G$20-$K1724))*$L$1177))+((($D$18+$H$18)/3)*$BG$23)-(((PI()*($C$21/2)^2*(($C$21/2)*$AZ$23))/3)*$L$1177)))</f>
        <v>155.63027601835847</v>
      </c>
      <c r="M1724" s="73"/>
      <c r="N1724" s="73"/>
      <c r="O1724" s="73"/>
      <c r="P1724" s="73"/>
      <c r="Q1724" s="73"/>
      <c r="R1724" s="73"/>
      <c r="S1724" s="73"/>
      <c r="T1724" s="73"/>
      <c r="U1724" s="73"/>
      <c r="V1724" s="73"/>
      <c r="W1724" s="73"/>
      <c r="X1724" s="73"/>
      <c r="Y1724" s="73"/>
      <c r="Z1724" s="73"/>
      <c r="AA1724" s="73"/>
      <c r="AB1724" s="73"/>
      <c r="AC1724" s="73"/>
      <c r="AD1724" s="73"/>
      <c r="AE1724" s="73"/>
      <c r="AF1724" s="73"/>
      <c r="AG1724" s="73"/>
      <c r="AH1724" s="73"/>
      <c r="AI1724" s="73"/>
      <c r="AJ1724" s="73"/>
    </row>
    <row r="1725" spans="1:36" x14ac:dyDescent="0.3">
      <c r="A1725">
        <v>54.6</v>
      </c>
      <c r="B1725" s="101">
        <f t="shared" si="199"/>
        <v>205.52989503305861</v>
      </c>
      <c r="C1725" s="66">
        <v>54.6</v>
      </c>
      <c r="D1725" s="102">
        <f>IF($C1725&gt;$G$20,IF('Silo Levels'!$L$28="Pumping",((PI()*((($C$19+$G$20)-$C1725)*($O$20/($O$19/2)))^2*((($O$20+$G$20)-$C1725))/3)*$D$1177)+(((PI()*((($C$19+$G$20)-$C1725)*($O$20/($O$19/2)))^2*(((($C$19+$G$20)-$C1725)*($O$20/($O$19/2)))*$AZ$21))/3)*$D$1177),(((PI()*((($C$19+$G$20)-$C1725)*($O$20/($O$19/2)))^2*((($O$20+$G$20)-$C1725)/3))*$D$1177)-((PI()*((($C$19+$G$20)-$C1725)*($O$20/($O$19/2)))^2*(((($C$19+$G$20)-$C1725)*($O$20/($O$19/2)))*$AZ$21)/3)*$D$1177))),IF('Silo Levels'!$L$28="Pumping",(($D$18*$D$1177)+((PI()*(($C$21/2)^2)*($G$20-$C1725))*$D$1177))+((($D$18+$H$18)/3)*$BG$21)+(((PI()*($C$21/2)^2*(($C$21/2)*$AZ$21))/3)*$D$1177),(($D$18*$D$1177)+((PI()*(($C$21/2)^2)*($G$20-$C1725))*$D$1177))+((($D$18+$H$18)/3)*$BG$21)-(((PI()*($C$21/2)^2*(($C$21/2)*$AZ$21))/3)*$D$1177)))</f>
        <v>127.35600996418543</v>
      </c>
      <c r="E1725" s="73">
        <v>54.6</v>
      </c>
      <c r="F1725" s="101">
        <f t="shared" si="200"/>
        <v>208.09901872097183</v>
      </c>
      <c r="G1725" s="66">
        <v>54.6</v>
      </c>
      <c r="H1725" s="102">
        <f>IF($G1725&gt;$G$20,IF('Silo Levels'!$L$29="Pumping",((PI()*((($C$19+$G$20)-$G1725)*($O$20/($O$19/2)))^2*((($O$20+$G$20)-$G1725))/3)*$H$1177)+(((PI()*((($C$19+$G$20)-$G1725)*($O$20/($O$19/2)))^2*(((($C$19+$G$20)-$G1725)*($O$20/($O$19/2)))*$AZ$22))/3)*$H$1177),(((PI()*((($C$19+$G$20)-$G1725)*($O$20/($O$19/2)))^2*((($O$20+$G$20)-$G1725)/3))*$H$1177)-((PI()*((($C$19+$G$20)-$G1725)*($O$20/($O$19/2)))^2*(((($C$19+$G$20)-$G1725)*($O$20/($O$19/2)))*$AZ$22)/3)*$H$1177))),IF('Silo Levels'!$L$29="Pumping",(($D$18*$H$1177)+((PI()*(($C$21/2)^2)*($G$20-$G1725))*$H$1177))+((($D$18+$H$18)/3)*$BG$22)+(((PI()*($C$21/2)^2*(($C$21/2)*$AZ$22))/3)*$H$1177),(($D$18*$H$1177)+((PI()*(($C$21/2)^2)*($G$20-$G1725))*$H$1177))+((($D$18+$H$18)/3)*$BG$22)-(((PI()*($C$21/2)^2*(($C$21/2)*$AZ$22))/3)*$H$1177)))</f>
        <v>128.94796008873774</v>
      </c>
      <c r="I1725" s="73">
        <v>54.6</v>
      </c>
      <c r="J1725" s="101">
        <f t="shared" si="201"/>
        <v>215.08942503459622</v>
      </c>
      <c r="K1725" s="66">
        <v>54.6</v>
      </c>
      <c r="L1725" s="102">
        <f>IF($K1725&gt;$G$20,IF('Silo Levels'!$L$30="Pumping",((PI()*((($C$19+$G$20)-$K1725)*($O$20/($O$19/2)))^2*((($O$20+$G$20)-$K1725))/3)*$L$1177)+(((PI()*((($C$19+$G$20)-$K1725)*($O$20/($O$19/2)))^2*(((($C$19+$G$20)-$K1725)*($O$20/($O$19/2)))*$AZ$23))/3)*$L$1177),(((PI()*((($C$19+$G$20)-$K1725)*($O$20/($O$19/2)))^2*((($O$20+$G$20)-$K1725)/3))*$L$1177)-((PI()*((($C$19+$G$20)-$K1725)*($O$20/($O$19/2)))^2*(((($C$19+$G$20)-$K1725)*($O$20/($O$19/2)))*$AZ$23)/3)*$L$1177))),IF('Silo Levels'!$L$30="Pumping",(($D$18*$L$1177)+((PI()*(($C$21/2)^2)*($G$20-$K1725))*$L$1177))+((($D$18+$H$18)/3)*$BG$23)+(((PI()*($C$21/2)^2*(($C$21/2)*$AZ$23))/3)*$L$1177),(($D$18*$L$1177)+((PI()*(($C$21/2)^2)*($G$20-$K1725))*$L$1177))+((($D$18+$H$18)/3)*$BG$23)-(((PI()*($C$21/2)^2*(($C$21/2)*$AZ$23))/3)*$L$1177)))</f>
        <v>133.27954531135686</v>
      </c>
      <c r="M1725" s="73"/>
      <c r="N1725" s="73"/>
      <c r="O1725" s="73"/>
      <c r="P1725" s="73"/>
      <c r="Q1725" s="73"/>
      <c r="R1725" s="73"/>
      <c r="S1725" s="73"/>
      <c r="T1725" s="73"/>
      <c r="U1725" s="73"/>
      <c r="V1725" s="73"/>
      <c r="W1725" s="73"/>
      <c r="X1725" s="73"/>
      <c r="Y1725" s="73"/>
      <c r="Z1725" s="73"/>
      <c r="AA1725" s="73"/>
      <c r="AB1725" s="73"/>
      <c r="AC1725" s="73"/>
      <c r="AD1725" s="73"/>
      <c r="AE1725" s="73"/>
      <c r="AF1725" s="73"/>
      <c r="AG1725" s="73"/>
      <c r="AH1725" s="73"/>
      <c r="AI1725" s="73"/>
      <c r="AJ1725" s="73"/>
    </row>
    <row r="1726" spans="1:36" x14ac:dyDescent="0.3">
      <c r="A1726">
        <v>54.7</v>
      </c>
      <c r="B1726" s="101">
        <f t="shared" si="199"/>
        <v>172.91376115165508</v>
      </c>
      <c r="C1726" s="66">
        <v>54.7</v>
      </c>
      <c r="D1726" s="102">
        <f>IF($C1726&gt;$G$20,IF('Silo Levels'!$L$28="Pumping",((PI()*((($C$19+$G$20)-$C1726)*($O$20/($O$19/2)))^2*((($O$20+$G$20)-$C1726))/3)*$D$1177)+(((PI()*((($C$19+$G$20)-$C1726)*($O$20/($O$19/2)))^2*(((($C$19+$G$20)-$C1726)*($O$20/($O$19/2)))*$AZ$21))/3)*$D$1177),(((PI()*((($C$19+$G$20)-$C1726)*($O$20/($O$19/2)))^2*((($O$20+$G$20)-$C1726)/3))*$D$1177)-((PI()*((($C$19+$G$20)-$C1726)*($O$20/($O$19/2)))^2*(((($C$19+$G$20)-$C1726)*($O$20/($O$19/2)))*$AZ$21)/3)*$D$1177))),IF('Silo Levels'!$L$28="Pumping",(($D$18*$D$1177)+((PI()*(($C$21/2)^2)*($G$20-$C1726))*$D$1177))+((($D$18+$H$18)/3)*$BG$21)+(((PI()*($C$21/2)^2*(($C$21/2)*$AZ$21))/3)*$D$1177),(($D$18*$D$1177)+((PI()*(($C$21/2)^2)*($G$20-$C1726))*$D$1177))+((($D$18+$H$18)/3)*$BG$21)-(((PI()*($C$21/2)^2*(($C$21/2)*$AZ$21))/3)*$D$1177)))</f>
        <v>108.10929193923351</v>
      </c>
      <c r="E1726" s="73">
        <v>54.7</v>
      </c>
      <c r="F1726" s="101">
        <f t="shared" si="200"/>
        <v>175.07518316605078</v>
      </c>
      <c r="G1726" s="66">
        <v>54.7</v>
      </c>
      <c r="H1726" s="102">
        <f>IF($G1726&gt;$G$20,IF('Silo Levels'!$L$29="Pumping",((PI()*((($C$19+$G$20)-$G1726)*($O$20/($O$19/2)))^2*((($O$20+$G$20)-$G1726))/3)*$H$1177)+(((PI()*((($C$19+$G$20)-$G1726)*($O$20/($O$19/2)))^2*(((($C$19+$G$20)-$G1726)*($O$20/($O$19/2)))*$AZ$22))/3)*$H$1177),(((PI()*((($C$19+$G$20)-$G1726)*($O$20/($O$19/2)))^2*((($O$20+$G$20)-$G1726)/3))*$H$1177)-((PI()*((($C$19+$G$20)-$G1726)*($O$20/($O$19/2)))^2*(((($C$19+$G$20)-$G1726)*($O$20/($O$19/2)))*$AZ$22)/3)*$H$1177))),IF('Silo Levels'!$L$29="Pumping",(($D$18*$H$1177)+((PI()*(($C$21/2)^2)*($G$20-$G1726))*$H$1177))+((($D$18+$H$18)/3)*$BG$22)+(((PI()*($C$21/2)^2*(($C$21/2)*$AZ$22))/3)*$H$1177),(($D$18*$H$1177)+((PI()*(($C$21/2)^2)*($G$20-$G1726))*$H$1177))+((($D$18+$H$18)/3)*$BG$22)-(((PI()*($C$21/2)^2*(($C$21/2)*$AZ$22))/3)*$H$1177)))</f>
        <v>109.46065808847393</v>
      </c>
      <c r="I1726" s="73">
        <v>54.7</v>
      </c>
      <c r="J1726" s="101">
        <f t="shared" si="201"/>
        <v>180.95626167033672</v>
      </c>
      <c r="K1726" s="66">
        <v>54.7</v>
      </c>
      <c r="L1726" s="102">
        <f>IF($K1726&gt;$G$20,IF('Silo Levels'!$L$30="Pumping",((PI()*((($C$19+$G$20)-$K1726)*($O$20/($O$19/2)))^2*((($O$20+$G$20)-$K1726))/3)*$L$1177)+(((PI()*((($C$19+$G$20)-$K1726)*($O$20/($O$19/2)))^2*(((($C$19+$G$20)-$K1726)*($O$20/($O$19/2)))*$AZ$23))/3)*$L$1177),(((PI()*((($C$19+$G$20)-$K1726)*($O$20/($O$19/2)))^2*((($O$20+$G$20)-$K1726)/3))*$L$1177)-((PI()*((($C$19+$G$20)-$K1726)*($O$20/($O$19/2)))^2*(((($C$19+$G$20)-$K1726)*($O$20/($O$19/2)))*$AZ$23)/3)*$L$1177))),IF('Silo Levels'!$L$30="Pumping",(($D$18*$L$1177)+((PI()*(($C$21/2)^2)*($G$20-$K1726))*$L$1177))+((($D$18+$H$18)/3)*$BG$23)+(((PI()*($C$21/2)^2*(($C$21/2)*$AZ$23))/3)*$L$1177),(($D$18*$L$1177)+((PI()*(($C$21/2)^2)*($G$20-$K1726))*$L$1177))+((($D$18+$H$18)/3)*$BG$23)-(((PI()*($C$21/2)^2*(($C$21/2)*$AZ$23))/3)*$L$1177)))</f>
        <v>113.13763109919786</v>
      </c>
      <c r="M1726" s="73"/>
      <c r="N1726" s="73"/>
      <c r="O1726" s="73"/>
      <c r="P1726" s="73"/>
      <c r="Q1726" s="73"/>
      <c r="R1726" s="73"/>
      <c r="S1726" s="73"/>
      <c r="T1726" s="73"/>
      <c r="U1726" s="73"/>
      <c r="V1726" s="73"/>
      <c r="W1726" s="73"/>
      <c r="X1726" s="73"/>
      <c r="Y1726" s="73"/>
      <c r="Z1726" s="73"/>
      <c r="AA1726" s="73"/>
      <c r="AB1726" s="73"/>
      <c r="AC1726" s="73"/>
      <c r="AD1726" s="73"/>
      <c r="AE1726" s="73"/>
      <c r="AF1726" s="73"/>
      <c r="AG1726" s="73"/>
      <c r="AH1726" s="73"/>
      <c r="AI1726" s="73"/>
      <c r="AJ1726" s="73"/>
    </row>
    <row r="1727" spans="1:36" x14ac:dyDescent="0.3">
      <c r="A1727">
        <v>54.8</v>
      </c>
      <c r="B1727" s="101">
        <f t="shared" si="199"/>
        <v>143.91987587382036</v>
      </c>
      <c r="C1727" s="66">
        <v>54.8</v>
      </c>
      <c r="D1727" s="102">
        <f>IF($C1727&gt;$G$20,IF('Silo Levels'!$L$28="Pumping",((PI()*((($C$19+$G$20)-$C1727)*($O$20/($O$19/2)))^2*((($O$20+$G$20)-$C1727))/3)*$D$1177)+(((PI()*((($C$19+$G$20)-$C1727)*($O$20/($O$19/2)))^2*(((($C$19+$G$20)-$C1727)*($O$20/($O$19/2)))*$AZ$21))/3)*$D$1177),(((PI()*((($C$19+$G$20)-$C1727)*($O$20/($O$19/2)))^2*((($O$20+$G$20)-$C1727)/3))*$D$1177)-((PI()*((($C$19+$G$20)-$C1727)*($O$20/($O$19/2)))^2*(((($C$19+$G$20)-$C1727)*($O$20/($O$19/2)))*$AZ$21)/3)*$D$1177))),IF('Silo Levels'!$L$28="Pumping",(($D$18*$D$1177)+((PI()*(($C$21/2)^2)*($G$20-$C1727))*$D$1177))+((($D$18+$H$18)/3)*$BG$21)+(((PI()*($C$21/2)^2*(($C$21/2)*$AZ$21))/3)*$D$1177),(($D$18*$D$1177)+((PI()*(($C$21/2)^2)*($G$20-$C1727))*$D$1177))+((($D$18+$H$18)/3)*$BG$21)-(((PI()*($C$21/2)^2*(($C$21/2)*$AZ$21))/3)*$D$1177)))</f>
        <v>90.866396647820309</v>
      </c>
      <c r="E1727" s="73">
        <v>54.8</v>
      </c>
      <c r="F1727" s="101">
        <f t="shared" si="200"/>
        <v>145.71887432224312</v>
      </c>
      <c r="G1727" s="66">
        <v>54.8</v>
      </c>
      <c r="H1727" s="102">
        <f>IF($G1727&gt;$G$20,IF('Silo Levels'!$L$29="Pumping",((PI()*((($C$19+$G$20)-$G1727)*($O$20/($O$19/2)))^2*((($O$20+$G$20)-$G1727))/3)*$H$1177)+(((PI()*((($C$19+$G$20)-$G1727)*($O$20/($O$19/2)))^2*(((($C$19+$G$20)-$G1727)*($O$20/($O$19/2)))*$AZ$22))/3)*$H$1177),(((PI()*((($C$19+$G$20)-$G1727)*($O$20/($O$19/2)))^2*((($O$20+$G$20)-$G1727)/3))*$H$1177)-((PI()*((($C$19+$G$20)-$G1727)*($O$20/($O$19/2)))^2*(((($C$19+$G$20)-$G1727)*($O$20/($O$19/2)))*$AZ$22)/3)*$H$1177))),IF('Silo Levels'!$L$29="Pumping",(($D$18*$H$1177)+((PI()*(($C$21/2)^2)*($G$20-$G1727))*$H$1177))+((($D$18+$H$18)/3)*$BG$22)+(((PI()*($C$21/2)^2*(($C$21/2)*$AZ$22))/3)*$H$1177),(($D$18*$H$1177)+((PI()*(($C$21/2)^2)*($G$20-$G1727))*$H$1177))+((($D$18+$H$18)/3)*$BG$22)-(((PI()*($C$21/2)^2*(($C$21/2)*$AZ$22))/3)*$H$1177)))</f>
        <v>92.002226605918082</v>
      </c>
      <c r="I1727" s="73">
        <v>54.8</v>
      </c>
      <c r="J1727" s="101">
        <f t="shared" si="201"/>
        <v>150.61382358888179</v>
      </c>
      <c r="K1727" s="66">
        <v>54.8</v>
      </c>
      <c r="L1727" s="102">
        <f>IF($K1727&gt;$G$20,IF('Silo Levels'!$L$30="Pumping",((PI()*((($C$19+$G$20)-$K1727)*($O$20/($O$19/2)))^2*((($O$20+$G$20)-$K1727))/3)*$L$1177)+(((PI()*((($C$19+$G$20)-$K1727)*($O$20/($O$19/2)))^2*(((($C$19+$G$20)-$K1727)*($O$20/($O$19/2)))*$AZ$23))/3)*$L$1177),(((PI()*((($C$19+$G$20)-$K1727)*($O$20/($O$19/2)))^2*((($O$20+$G$20)-$K1727)/3))*$L$1177)-((PI()*((($C$19+$G$20)-$K1727)*($O$20/($O$19/2)))^2*(((($C$19+$G$20)-$K1727)*($O$20/($O$19/2)))*$AZ$23)/3)*$L$1177))),IF('Silo Levels'!$L$30="Pumping",(($D$18*$L$1177)+((PI()*(($C$21/2)^2)*($G$20-$K1727))*$L$1177))+((($D$18+$H$18)/3)*$BG$23)+(((PI()*($C$21/2)^2*(($C$21/2)*$AZ$23))/3)*$L$1177),(($D$18*$L$1177)+((PI()*(($C$21/2)^2)*($G$20-$K1727))*$L$1177))+((($D$18+$H$18)/3)*$BG$23)-(((PI()*($C$21/2)^2*(($C$21/2)*$AZ$23))/3)*$L$1177)))</f>
        <v>95.092740677951497</v>
      </c>
      <c r="M1727" s="73"/>
      <c r="N1727" s="73"/>
      <c r="O1727" s="73"/>
      <c r="P1727" s="73"/>
      <c r="Q1727" s="73"/>
      <c r="R1727" s="73"/>
      <c r="S1727" s="73"/>
      <c r="T1727" s="73"/>
      <c r="U1727" s="73"/>
      <c r="V1727" s="73"/>
      <c r="W1727" s="73"/>
      <c r="X1727" s="73"/>
      <c r="Y1727" s="73"/>
      <c r="Z1727" s="73"/>
      <c r="AA1727" s="73"/>
      <c r="AB1727" s="73"/>
      <c r="AC1727" s="73"/>
      <c r="AD1727" s="73"/>
      <c r="AE1727" s="73"/>
      <c r="AF1727" s="73"/>
      <c r="AG1727" s="73"/>
      <c r="AH1727" s="73"/>
      <c r="AI1727" s="73"/>
      <c r="AJ1727" s="73"/>
    </row>
    <row r="1728" spans="1:36" x14ac:dyDescent="0.3">
      <c r="A1728">
        <v>54.9</v>
      </c>
      <c r="B1728" s="101">
        <f t="shared" si="199"/>
        <v>118.33700048797826</v>
      </c>
      <c r="C1728" s="66">
        <v>54.9</v>
      </c>
      <c r="D1728" s="102">
        <f>IF($C1728&gt;$G$20,IF('Silo Levels'!$L$28="Pumping",((PI()*((($C$19+$G$20)-$C1728)*($O$20/($O$19/2)))^2*((($O$20+$G$20)-$C1728))/3)*$D$1177)+(((PI()*((($C$19+$G$20)-$C1728)*($O$20/($O$19/2)))^2*(((($C$19+$G$20)-$C1728)*($O$20/($O$19/2)))*$AZ$21))/3)*$D$1177),(((PI()*((($C$19+$G$20)-$C1728)*($O$20/($O$19/2)))^2*((($O$20+$G$20)-$C1728)/3))*$D$1177)-((PI()*((($C$19+$G$20)-$C1728)*($O$20/($O$19/2)))^2*(((($C$19+$G$20)-$C1728)*($O$20/($O$19/2)))*$AZ$21)/3)*$D$1177))),IF('Silo Levels'!$L$28="Pumping",(($D$18*$D$1177)+((PI()*(($C$21/2)^2)*($G$20-$C1728))*$D$1177))+((($D$18+$H$18)/3)*$BG$21)+(((PI()*($C$21/2)^2*(($C$21/2)*$AZ$21))/3)*$D$1177),(($D$18*$D$1177)+((PI()*(($C$21/2)^2)*($G$20-$C1728))*$D$1177))+((($D$18+$H$18)/3)*$BG$21)-(((PI()*($C$21/2)^2*(($C$21/2)*$AZ$21))/3)*$D$1177)))</f>
        <v>75.520499950631233</v>
      </c>
      <c r="E1728" s="73">
        <v>54.9</v>
      </c>
      <c r="F1728" s="101">
        <f t="shared" si="200"/>
        <v>119.81621299407799</v>
      </c>
      <c r="G1728" s="66">
        <v>54.9</v>
      </c>
      <c r="H1728" s="102">
        <f>IF($G1728&gt;$G$20,IF('Silo Levels'!$L$29="Pumping",((PI()*((($C$19+$G$20)-$G1728)*($O$20/($O$19/2)))^2*((($O$20+$G$20)-$G1728))/3)*$H$1177)+(((PI()*((($C$19+$G$20)-$G1728)*($O$20/($O$19/2)))^2*(((($C$19+$G$20)-$G1728)*($O$20/($O$19/2)))*$AZ$22))/3)*$H$1177),(((PI()*((($C$19+$G$20)-$G1728)*($O$20/($O$19/2)))^2*((($O$20+$G$20)-$G1728)/3))*$H$1177)-((PI()*((($C$19+$G$20)-$G1728)*($O$20/($O$19/2)))^2*(((($C$19+$G$20)-$G1728)*($O$20/($O$19/2)))*$AZ$22)/3)*$H$1177))),IF('Silo Levels'!$L$29="Pumping",(($D$18*$H$1177)+((PI()*(($C$21/2)^2)*($G$20-$G1728))*$H$1177))+((($D$18+$H$18)/3)*$BG$22)+(((PI()*($C$21/2)^2*(($C$21/2)*$AZ$22))/3)*$H$1177),(($D$18*$H$1177)+((PI()*(($C$21/2)^2)*($G$20-$G1728))*$H$1177))+((($D$18+$H$18)/3)*$BG$22)-(((PI()*($C$21/2)^2*(($C$21/2)*$AZ$22))/3)*$H$1177)))</f>
        <v>76.464506200014128</v>
      </c>
      <c r="I1728" s="73">
        <v>54.9</v>
      </c>
      <c r="J1728" s="101">
        <f t="shared" si="201"/>
        <v>123.84104702230285</v>
      </c>
      <c r="K1728" s="66">
        <v>54.9</v>
      </c>
      <c r="L1728" s="102">
        <f>IF($K1728&gt;$G$20,IF('Silo Levels'!$L$30="Pumping",((PI()*((($C$19+$G$20)-$K1728)*($O$20/($O$19/2)))^2*((($O$20+$G$20)-$K1728))/3)*$L$1177)+(((PI()*((($C$19+$G$20)-$K1728)*($O$20/($O$19/2)))^2*(((($C$19+$G$20)-$K1728)*($O$20/($O$19/2)))*$AZ$23))/3)*$L$1177),(((PI()*((($C$19+$G$20)-$K1728)*($O$20/($O$19/2)))^2*((($O$20+$G$20)-$K1728)/3))*$L$1177)-((PI()*((($C$19+$G$20)-$K1728)*($O$20/($O$19/2)))^2*(((($C$19+$G$20)-$K1728)*($O$20/($O$19/2)))*$AZ$23)/3)*$L$1177))),IF('Silo Levels'!$L$30="Pumping",(($D$18*$L$1177)+((PI()*(($C$21/2)^2)*($G$20-$K1728))*$L$1177))+((($D$18+$H$18)/3)*$BG$23)+(((PI()*($C$21/2)^2*(($C$21/2)*$AZ$23))/3)*$L$1177),(($D$18*$L$1177)+((PI()*(($C$21/2)^2)*($G$20-$K1728))*$L$1177))+((($D$18+$H$18)/3)*$BG$23)-(((PI()*($C$21/2)^2*(($C$21/2)*$AZ$23))/3)*$L$1177)))</f>
        <v>79.033081343683875</v>
      </c>
      <c r="M1728" s="73"/>
      <c r="N1728" s="73"/>
      <c r="O1728" s="73"/>
      <c r="P1728" s="73"/>
      <c r="Q1728" s="73"/>
      <c r="R1728" s="73"/>
      <c r="S1728" s="73"/>
      <c r="T1728" s="73"/>
      <c r="U1728" s="73"/>
      <c r="V1728" s="73"/>
      <c r="W1728" s="73"/>
      <c r="X1728" s="73"/>
      <c r="Y1728" s="73"/>
      <c r="Z1728" s="73"/>
      <c r="AA1728" s="73"/>
      <c r="AB1728" s="73"/>
      <c r="AC1728" s="73"/>
      <c r="AD1728" s="73"/>
      <c r="AE1728" s="73"/>
      <c r="AF1728" s="73"/>
      <c r="AG1728" s="73"/>
      <c r="AH1728" s="73"/>
      <c r="AI1728" s="73"/>
      <c r="AJ1728" s="73"/>
    </row>
    <row r="1729" spans="1:36" x14ac:dyDescent="0.3">
      <c r="A1729">
        <v>55</v>
      </c>
      <c r="B1729" s="101">
        <f t="shared" si="199"/>
        <v>95.953896282558844</v>
      </c>
      <c r="C1729" s="66">
        <v>55</v>
      </c>
      <c r="D1729" s="102">
        <f>IF($C1729&gt;$G$20,IF('Silo Levels'!$L$28="Pumping",((PI()*((($C$19+$G$20)-$C1729)*($O$20/($O$19/2)))^2*((($O$20+$G$20)-$C1729))/3)*$D$1177)+(((PI()*((($C$19+$G$20)-$C1729)*($O$20/($O$19/2)))^2*(((($C$19+$G$20)-$C1729)*($O$20/($O$19/2)))*$AZ$21))/3)*$D$1177),(((PI()*((($C$19+$G$20)-$C1729)*($O$20/($O$19/2)))^2*((($O$20+$G$20)-$C1729)/3))*$D$1177)-((PI()*((($C$19+$G$20)-$C1729)*($O$20/($O$19/2)))^2*(((($C$19+$G$20)-$C1729)*($O$20/($O$19/2)))*$AZ$21)/3)*$D$1177))),IF('Silo Levels'!$L$28="Pumping",(($D$18*$D$1177)+((PI()*(($C$21/2)^2)*($G$20-$C1729))*$D$1177))+((($D$18+$H$18)/3)*$BG$21)+(((PI()*($C$21/2)^2*(($C$21/2)*$AZ$21))/3)*$D$1177),(($D$18*$D$1177)+((PI()*(($C$21/2)^2)*($G$20-$C1729))*$D$1177))+((($D$18+$H$18)/3)*$BG$21)-(((PI()*($C$21/2)^2*(($C$21/2)*$AZ$21))/3)*$D$1177)))</f>
        <v>61.964777708355477</v>
      </c>
      <c r="E1729" s="73">
        <v>55</v>
      </c>
      <c r="F1729" s="101">
        <f t="shared" si="200"/>
        <v>97.153319986090835</v>
      </c>
      <c r="G1729" s="66">
        <v>55</v>
      </c>
      <c r="H1729" s="102">
        <f>IF($G1729&gt;$G$20,IF('Silo Levels'!$L$29="Pumping",((PI()*((($C$19+$G$20)-$G1729)*($O$20/($O$19/2)))^2*((($O$20+$G$20)-$G1729))/3)*$H$1177)+(((PI()*((($C$19+$G$20)-$G1729)*($O$20/($O$19/2)))^2*(((($C$19+$G$20)-$G1729)*($O$20/($O$19/2)))*$AZ$22))/3)*$H$1177),(((PI()*((($C$19+$G$20)-$G1729)*($O$20/($O$19/2)))^2*((($O$20+$G$20)-$G1729)/3))*$H$1177)-((PI()*((($C$19+$G$20)-$G1729)*($O$20/($O$19/2)))^2*(((($C$19+$G$20)-$G1729)*($O$20/($O$19/2)))*$AZ$22)/3)*$H$1177))),IF('Silo Levels'!$L$29="Pumping",(($D$18*$H$1177)+((PI()*(($C$21/2)^2)*($G$20-$G1729))*$H$1177))+((($D$18+$H$18)/3)*$BG$22)+(((PI()*($C$21/2)^2*(($C$21/2)*$AZ$22))/3)*$H$1177),(($D$18*$H$1177)+((PI()*(($C$21/2)^2)*($G$20-$G1729))*$H$1177))+((($D$18+$H$18)/3)*$BG$22)-(((PI()*($C$21/2)^2*(($C$21/2)*$AZ$22))/3)*$H$1177)))</f>
        <v>62.739337429709927</v>
      </c>
      <c r="I1729" s="73">
        <v>55</v>
      </c>
      <c r="J1729" s="101">
        <f t="shared" si="201"/>
        <v>100.41686820267786</v>
      </c>
      <c r="K1729" s="66">
        <v>55</v>
      </c>
      <c r="L1729" s="102">
        <f>IF($K1729&gt;$G$20,IF('Silo Levels'!$L$30="Pumping",((PI()*((($C$19+$G$20)-$K1729)*($O$20/($O$19/2)))^2*((($O$20+$G$20)-$K1729))/3)*$L$1177)+(((PI()*((($C$19+$G$20)-$K1729)*($O$20/($O$19/2)))^2*(((($C$19+$G$20)-$K1729)*($O$20/($O$19/2)))*$AZ$23))/3)*$L$1177),(((PI()*((($C$19+$G$20)-$K1729)*($O$20/($O$19/2)))^2*((($O$20+$G$20)-$K1729)/3))*$L$1177)-((PI()*((($C$19+$G$20)-$K1729)*($O$20/($O$19/2)))^2*(((($C$19+$G$20)-$K1729)*($O$20/($O$19/2)))*$AZ$23)/3)*$L$1177))),IF('Silo Levels'!$L$30="Pumping",(($D$18*$L$1177)+((PI()*(($C$21/2)^2)*($G$20-$K1729))*$L$1177))+((($D$18+$H$18)/3)*$BG$23)+(((PI()*($C$21/2)^2*(($C$21/2)*$AZ$23))/3)*$L$1177),(($D$18*$L$1177)+((PI()*(($C$21/2)^2)*($G$20-$K1729))*$L$1177))+((($D$18+$H$18)/3)*$BG$23)-(((PI()*($C$21/2)^2*(($C$21/2)*$AZ$23))/3)*$L$1177)))</f>
        <v>64.846860392465032</v>
      </c>
      <c r="M1729" s="73"/>
      <c r="N1729" s="73"/>
      <c r="O1729" s="73"/>
      <c r="P1729" s="73"/>
      <c r="Q1729" s="73"/>
      <c r="R1729" s="73"/>
      <c r="S1729" s="73"/>
      <c r="T1729" s="73"/>
      <c r="U1729" s="73"/>
      <c r="V1729" s="73"/>
      <c r="W1729" s="73"/>
      <c r="X1729" s="73"/>
      <c r="Y1729" s="73"/>
      <c r="Z1729" s="73"/>
      <c r="AA1729" s="73"/>
      <c r="AB1729" s="73"/>
      <c r="AC1729" s="73"/>
      <c r="AD1729" s="73"/>
      <c r="AE1729" s="73"/>
      <c r="AF1729" s="73"/>
      <c r="AG1729" s="73"/>
      <c r="AH1729" s="73"/>
      <c r="AI1729" s="73"/>
      <c r="AJ1729" s="73"/>
    </row>
    <row r="1730" spans="1:36" x14ac:dyDescent="0.3">
      <c r="A1730">
        <v>55.1</v>
      </c>
      <c r="B1730" s="101">
        <f t="shared" si="199"/>
        <v>76.55932454599008</v>
      </c>
      <c r="C1730" s="66">
        <v>55.1</v>
      </c>
      <c r="D1730" s="102">
        <f>IF($C1730&gt;$G$20,IF('Silo Levels'!$L$28="Pumping",((PI()*((($C$19+$G$20)-$C1730)*($O$20/($O$19/2)))^2*((($O$20+$G$20)-$C1730))/3)*$D$1177)+(((PI()*((($C$19+$G$20)-$C1730)*($O$20/($O$19/2)))^2*(((($C$19+$G$20)-$C1730)*($O$20/($O$19/2)))*$AZ$21))/3)*$D$1177),(((PI()*((($C$19+$G$20)-$C1730)*($O$20/($O$19/2)))^2*((($O$20+$G$20)-$C1730)/3))*$D$1177)-((PI()*((($C$19+$G$20)-$C1730)*($O$20/($O$19/2)))^2*(((($C$19+$G$20)-$C1730)*($O$20/($O$19/2)))*$AZ$21)/3)*$D$1177))),IF('Silo Levels'!$L$28="Pumping",(($D$18*$D$1177)+((PI()*(($C$21/2)^2)*($G$20-$C1730))*$D$1177))+((($D$18+$H$18)/3)*$BG$21)+(((PI()*($C$21/2)^2*(($C$21/2)*$AZ$21))/3)*$D$1177),(($D$18*$D$1177)+((PI()*(($C$21/2)^2)*($G$20-$C1730))*$D$1177))+((($D$18+$H$18)/3)*$BG$21)-(((PI()*($C$21/2)^2*(($C$21/2)*$AZ$21))/3)*$D$1177)))</f>
        <v>50.09240578168091</v>
      </c>
      <c r="E1730" s="73">
        <v>55.1</v>
      </c>
      <c r="F1730" s="101">
        <f t="shared" si="200"/>
        <v>77.516316102814955</v>
      </c>
      <c r="G1730" s="66">
        <v>55.1</v>
      </c>
      <c r="H1730" s="102">
        <f>IF($G1730&gt;$G$20,IF('Silo Levels'!$L$29="Pumping",((PI()*((($C$19+$G$20)-$G1730)*($O$20/($O$19/2)))^2*((($O$20+$G$20)-$G1730))/3)*$H$1177)+(((PI()*((($C$19+$G$20)-$G1730)*($O$20/($O$19/2)))^2*(((($C$19+$G$20)-$G1730)*($O$20/($O$19/2)))*$AZ$22))/3)*$H$1177),(((PI()*((($C$19+$G$20)-$G1730)*($O$20/($O$19/2)))^2*((($O$20+$G$20)-$G1730)/3))*$H$1177)-((PI()*((($C$19+$G$20)-$G1730)*($O$20/($O$19/2)))^2*(((($C$19+$G$20)-$G1730)*($O$20/($O$19/2)))*$AZ$22)/3)*$H$1177))),IF('Silo Levels'!$L$29="Pumping",(($D$18*$H$1177)+((PI()*(($C$21/2)^2)*($G$20-$G1730))*$H$1177))+((($D$18+$H$18)/3)*$BG$22)+(((PI()*($C$21/2)^2*(($C$21/2)*$AZ$22))/3)*$H$1177),(($D$18*$H$1177)+((PI()*(($C$21/2)^2)*($G$20-$G1730))*$H$1177))+((($D$18+$H$18)/3)*$BG$22)-(((PI()*($C$21/2)^2*(($C$21/2)*$AZ$22))/3)*$H$1177)))</f>
        <v>50.718560853951921</v>
      </c>
      <c r="I1730" s="73">
        <v>55.1</v>
      </c>
      <c r="J1730" s="101">
        <f t="shared" si="201"/>
        <v>80.120223362082641</v>
      </c>
      <c r="K1730" s="66">
        <v>55.1</v>
      </c>
      <c r="L1730" s="102">
        <f>IF($K1730&gt;$G$20,IF('Silo Levels'!$L$30="Pumping",((PI()*((($C$19+$G$20)-$K1730)*($O$20/($O$19/2)))^2*((($O$20+$G$20)-$K1730))/3)*$L$1177)+(((PI()*((($C$19+$G$20)-$K1730)*($O$20/($O$19/2)))^2*(((($C$19+$G$20)-$K1730)*($O$20/($O$19/2)))*$AZ$23))/3)*$L$1177),(((PI()*((($C$19+$G$20)-$K1730)*($O$20/($O$19/2)))^2*((($O$20+$G$20)-$K1730)/3))*$L$1177)-((PI()*((($C$19+$G$20)-$K1730)*($O$20/($O$19/2)))^2*(((($C$19+$G$20)-$K1730)*($O$20/($O$19/2)))*$AZ$23)/3)*$L$1177))),IF('Silo Levels'!$L$30="Pumping",(($D$18*$L$1177)+((PI()*(($C$21/2)^2)*($G$20-$K1730))*$L$1177))+((($D$18+$H$18)/3)*$BG$23)+(((PI()*($C$21/2)^2*(($C$21/2)*$AZ$23))/3)*$L$1177),(($D$18*$L$1177)+((PI()*(($C$21/2)^2)*($G$20-$K1730))*$L$1177))+((($D$18+$H$18)/3)*$BG$23)-(((PI()*($C$21/2)^2*(($C$21/2)*$AZ$23))/3)*$L$1177)))</f>
        <v>52.422285120363739</v>
      </c>
      <c r="M1730" s="73"/>
      <c r="N1730" s="73"/>
      <c r="O1730" s="73"/>
      <c r="P1730" s="73"/>
      <c r="Q1730" s="73"/>
      <c r="R1730" s="73"/>
      <c r="S1730" s="73"/>
      <c r="T1730" s="73"/>
      <c r="U1730" s="73"/>
      <c r="V1730" s="73"/>
      <c r="W1730" s="73"/>
      <c r="X1730" s="73"/>
      <c r="Y1730" s="73"/>
      <c r="Z1730" s="73"/>
      <c r="AA1730" s="73"/>
      <c r="AB1730" s="73"/>
      <c r="AC1730" s="73"/>
      <c r="AD1730" s="73"/>
      <c r="AE1730" s="73"/>
      <c r="AF1730" s="73"/>
      <c r="AG1730" s="73"/>
      <c r="AH1730" s="73"/>
      <c r="AI1730" s="73"/>
      <c r="AJ1730" s="73"/>
    </row>
    <row r="1731" spans="1:36" x14ac:dyDescent="0.3">
      <c r="A1731">
        <v>55.2</v>
      </c>
      <c r="B1731" s="101">
        <f t="shared" si="199"/>
        <v>59.942046566699943</v>
      </c>
      <c r="C1731" s="66">
        <v>55.2</v>
      </c>
      <c r="D1731" s="102">
        <f>IF($C1731&gt;$G$20,IF('Silo Levels'!$L$28="Pumping",((PI()*((($C$19+$G$20)-$C1731)*($O$20/($O$19/2)))^2*((($O$20+$G$20)-$C1731))/3)*$D$1177)+(((PI()*((($C$19+$G$20)-$C1731)*($O$20/($O$19/2)))^2*(((($C$19+$G$20)-$C1731)*($O$20/($O$19/2)))*$AZ$21))/3)*$D$1177),(((PI()*((($C$19+$G$20)-$C1731)*($O$20/($O$19/2)))^2*((($O$20+$G$20)-$C1731)/3))*$D$1177)-((PI()*((($C$19+$G$20)-$C1731)*($O$20/($O$19/2)))^2*(((($C$19+$G$20)-$C1731)*($O$20/($O$19/2)))*$AZ$21)/3)*$D$1177))),IF('Silo Levels'!$L$28="Pumping",(($D$18*$D$1177)+((PI()*(($C$21/2)^2)*($G$20-$C1731))*$D$1177))+((($D$18+$H$18)/3)*$BG$21)+(((PI()*($C$21/2)^2*(($C$21/2)*$AZ$21))/3)*$D$1177),(($D$18*$D$1177)+((PI()*(($C$21/2)^2)*($G$20-$C1731))*$D$1177))+((($D$18+$H$18)/3)*$BG$21)-(((PI()*($C$21/2)^2*(($C$21/2)*$AZ$21))/3)*$D$1177)))</f>
        <v>39.796560031295471</v>
      </c>
      <c r="E1731" s="73">
        <v>55.2</v>
      </c>
      <c r="F1731" s="101">
        <f t="shared" si="200"/>
        <v>60.691322148783691</v>
      </c>
      <c r="G1731" s="66">
        <v>55.2</v>
      </c>
      <c r="H1731" s="102">
        <f>IF($G1731&gt;$G$20,IF('Silo Levels'!$L$29="Pumping",((PI()*((($C$19+$G$20)-$G1731)*($O$20/($O$19/2)))^2*((($O$20+$G$20)-$G1731))/3)*$H$1177)+(((PI()*((($C$19+$G$20)-$G1731)*($O$20/($O$19/2)))^2*(((($C$19+$G$20)-$G1731)*($O$20/($O$19/2)))*$AZ$22))/3)*$H$1177),(((PI()*((($C$19+$G$20)-$G1731)*($O$20/($O$19/2)))^2*((($O$20+$G$20)-$G1731)/3))*$H$1177)-((PI()*((($C$19+$G$20)-$G1731)*($O$20/($O$19/2)))^2*(((($C$19+$G$20)-$G1731)*($O$20/($O$19/2)))*$AZ$22)/3)*$H$1177))),IF('Silo Levels'!$L$29="Pumping",(($D$18*$H$1177)+((PI()*(($C$21/2)^2)*($G$20-$G1731))*$H$1177))+((($D$18+$H$18)/3)*$BG$22)+(((PI()*($C$21/2)^2*(($C$21/2)*$AZ$22))/3)*$H$1177),(($D$18*$H$1177)+((PI()*(($C$21/2)^2)*($G$20-$G1731))*$H$1177))+((($D$18+$H$18)/3)*$BG$22)-(((PI()*($C$21/2)^2*(($C$21/2)*$AZ$22))/3)*$H$1177)))</f>
        <v>40.294017031686664</v>
      </c>
      <c r="I1731" s="73">
        <v>55.2</v>
      </c>
      <c r="J1731" s="101">
        <f t="shared" si="201"/>
        <v>62.730048732592969</v>
      </c>
      <c r="K1731" s="66">
        <v>55.2</v>
      </c>
      <c r="L1731" s="102">
        <f>IF($K1731&gt;$G$20,IF('Silo Levels'!$L$30="Pumping",((PI()*((($C$19+$G$20)-$K1731)*($O$20/($O$19/2)))^2*((($O$20+$G$20)-$K1731))/3)*$L$1177)+(((PI()*((($C$19+$G$20)-$K1731)*($O$20/($O$19/2)))^2*(((($C$19+$G$20)-$K1731)*($O$20/($O$19/2)))*$AZ$23))/3)*$L$1177),(((PI()*((($C$19+$G$20)-$K1731)*($O$20/($O$19/2)))^2*((($O$20+$G$20)-$K1731)/3))*$L$1177)-((PI()*((($C$19+$G$20)-$K1731)*($O$20/($O$19/2)))^2*(((($C$19+$G$20)-$K1731)*($O$20/($O$19/2)))*$AZ$23)/3)*$L$1177))),IF('Silo Levels'!$L$30="Pumping",(($D$18*$L$1177)+((PI()*(($C$21/2)^2)*($G$20-$K1731))*$L$1177))+((($D$18+$H$18)/3)*$BG$23)+(((PI()*($C$21/2)^2*(($C$21/2)*$AZ$23))/3)*$L$1177),(($D$18*$L$1177)+((PI()*(($C$21/2)^2)*($G$20-$K1731))*$L$1177))+((($D$18+$H$18)/3)*$BG$23)-(((PI()*($C$21/2)^2*(($C$21/2)*$AZ$23))/3)*$L$1177)))</f>
        <v>41.647562823448759</v>
      </c>
      <c r="M1731" s="73"/>
      <c r="N1731" s="73"/>
      <c r="O1731" s="73"/>
      <c r="P1731" s="73"/>
      <c r="Q1731" s="73"/>
      <c r="R1731" s="73"/>
      <c r="S1731" s="73"/>
      <c r="T1731" s="73"/>
      <c r="U1731" s="73"/>
      <c r="V1731" s="73"/>
      <c r="W1731" s="73"/>
      <c r="X1731" s="73"/>
      <c r="Y1731" s="73"/>
      <c r="Z1731" s="73"/>
      <c r="AA1731" s="73"/>
      <c r="AB1731" s="73"/>
      <c r="AC1731" s="73"/>
      <c r="AD1731" s="73"/>
      <c r="AE1731" s="73"/>
      <c r="AF1731" s="73"/>
      <c r="AG1731" s="73"/>
      <c r="AH1731" s="73"/>
      <c r="AI1731" s="73"/>
      <c r="AJ1731" s="73"/>
    </row>
    <row r="1732" spans="1:36" x14ac:dyDescent="0.3">
      <c r="A1732">
        <v>55.3</v>
      </c>
      <c r="B1732" s="101">
        <f t="shared" si="199"/>
        <v>45.890823633117222</v>
      </c>
      <c r="C1732" s="66">
        <v>55.3</v>
      </c>
      <c r="D1732" s="102">
        <f>IF($C1732&gt;$G$20,IF('Silo Levels'!$L$28="Pumping",((PI()*((($C$19+$G$20)-$C1732)*($O$20/($O$19/2)))^2*((($O$20+$G$20)-$C1732))/3)*$D$1177)+(((PI()*((($C$19+$G$20)-$C1732)*($O$20/($O$19/2)))^2*(((($C$19+$G$20)-$C1732)*($O$20/($O$19/2)))*$AZ$21))/3)*$D$1177),(((PI()*((($C$19+$G$20)-$C1732)*($O$20/($O$19/2)))^2*((($O$20+$G$20)-$C1732)/3))*$D$1177)-((PI()*((($C$19+$G$20)-$C1732)*($O$20/($O$19/2)))^2*(((($C$19+$G$20)-$C1732)*($O$20/($O$19/2)))*$AZ$21)/3)*$D$1177))),IF('Silo Levels'!$L$28="Pumping",(($D$18*$D$1177)+((PI()*(($C$21/2)^2)*($G$20-$C1732))*$D$1177))+((($D$18+$H$18)/3)*$BG$21)+(((PI()*($C$21/2)^2*(($C$21/2)*$AZ$21))/3)*$D$1177),(($D$18*$D$1177)+((PI()*(($C$21/2)^2)*($G$20-$C1732))*$D$1177))+((($D$18+$H$18)/3)*$BG$21)-(((PI()*($C$21/2)^2*(($C$21/2)*$AZ$21))/3)*$D$1177)))</f>
        <v>30.97041631788759</v>
      </c>
      <c r="E1732" s="73">
        <v>55.3</v>
      </c>
      <c r="F1732" s="101">
        <f t="shared" si="200"/>
        <v>46.464458928531187</v>
      </c>
      <c r="G1732" s="66">
        <v>55.3</v>
      </c>
      <c r="H1732" s="102">
        <f>IF($G1732&gt;$G$20,IF('Silo Levels'!$L$29="Pumping",((PI()*((($C$19+$G$20)-$G1732)*($O$20/($O$19/2)))^2*((($O$20+$G$20)-$G1732))/3)*$H$1177)+(((PI()*((($C$19+$G$20)-$G1732)*($O$20/($O$19/2)))^2*(((($C$19+$G$20)-$G1732)*($O$20/($O$19/2)))*$AZ$22))/3)*$H$1177),(((PI()*((($C$19+$G$20)-$G1732)*($O$20/($O$19/2)))^2*((($O$20+$G$20)-$G1732)/3))*$H$1177)-((PI()*((($C$19+$G$20)-$G1732)*($O$20/($O$19/2)))^2*(((($C$19+$G$20)-$G1732)*($O$20/($O$19/2)))*$AZ$22)/3)*$H$1177))),IF('Silo Levels'!$L$29="Pumping",(($D$18*$H$1177)+((PI()*(($C$21/2)^2)*($G$20-$G1732))*$H$1177))+((($D$18+$H$18)/3)*$BG$22)+(((PI()*($C$21/2)^2*(($C$21/2)*$AZ$22))/3)*$H$1177),(($D$18*$H$1177)+((PI()*(($C$21/2)^2)*($G$20-$G1732))*$H$1177))+((($D$18+$H$18)/3)*$BG$22)-(((PI()*($C$21/2)^2*(($C$21/2)*$AZ$22))/3)*$H$1177)))</f>
        <v>31.357546521861185</v>
      </c>
      <c r="I1732" s="73">
        <v>55.3</v>
      </c>
      <c r="J1732" s="101">
        <f t="shared" si="201"/>
        <v>48.025280546285465</v>
      </c>
      <c r="K1732" s="66">
        <v>55.3</v>
      </c>
      <c r="L1732" s="102">
        <f>IF($K1732&gt;$G$20,IF('Silo Levels'!$L$30="Pumping",((PI()*((($C$19+$G$20)-$K1732)*($O$20/($O$19/2)))^2*((($O$20+$G$20)-$K1732))/3)*$L$1177)+(((PI()*((($C$19+$G$20)-$K1732)*($O$20/($O$19/2)))^2*(((($C$19+$G$20)-$K1732)*($O$20/($O$19/2)))*$AZ$23))/3)*$L$1177),(((PI()*((($C$19+$G$20)-$K1732)*($O$20/($O$19/2)))^2*((($O$20+$G$20)-$K1732)/3))*$L$1177)-((PI()*((($C$19+$G$20)-$K1732)*($O$20/($O$19/2)))^2*(((($C$19+$G$20)-$K1732)*($O$20/($O$19/2)))*$AZ$23)/3)*$L$1177))),IF('Silo Levels'!$L$30="Pumping",(($D$18*$L$1177)+((PI()*(($C$21/2)^2)*($G$20-$K1732))*$L$1177))+((($D$18+$H$18)/3)*$BG$23)+(((PI()*($C$21/2)^2*(($C$21/2)*$AZ$23))/3)*$L$1177),(($D$18*$L$1177)+((PI()*(($C$21/2)^2)*($G$20-$K1732))*$L$1177))+((($D$18+$H$18)/3)*$BG$23)-(((PI()*($C$21/2)^2*(($C$21/2)*$AZ$23))/3)*$L$1177)))</f>
        <v>32.410900797789338</v>
      </c>
      <c r="M1732" s="73"/>
      <c r="N1732" s="73"/>
      <c r="O1732" s="73"/>
      <c r="P1732" s="73"/>
      <c r="Q1732" s="73"/>
      <c r="R1732" s="73"/>
      <c r="S1732" s="73"/>
      <c r="T1732" s="73"/>
      <c r="U1732" s="73"/>
      <c r="V1732" s="73"/>
      <c r="W1732" s="73"/>
      <c r="X1732" s="73"/>
      <c r="Y1732" s="73"/>
      <c r="Z1732" s="73"/>
      <c r="AA1732" s="73"/>
      <c r="AB1732" s="73"/>
      <c r="AC1732" s="73"/>
      <c r="AD1732" s="73"/>
      <c r="AE1732" s="73"/>
      <c r="AF1732" s="73"/>
      <c r="AG1732" s="73"/>
      <c r="AH1732" s="73"/>
      <c r="AI1732" s="73"/>
      <c r="AJ1732" s="73"/>
    </row>
    <row r="1733" spans="1:36" x14ac:dyDescent="0.3">
      <c r="A1733">
        <v>55.4</v>
      </c>
      <c r="B1733" s="101">
        <f t="shared" si="199"/>
        <v>34.194417033667882</v>
      </c>
      <c r="C1733" s="66">
        <v>55.4</v>
      </c>
      <c r="D1733" s="102">
        <f>IF($C1733&gt;$G$20,IF('Silo Levels'!$L$28="Pumping",((PI()*((($C$19+$G$20)-$C1733)*($O$20/($O$19/2)))^2*((($O$20+$G$20)-$C1733))/3)*$D$1177)+(((PI()*((($C$19+$G$20)-$C1733)*($O$20/($O$19/2)))^2*(((($C$19+$G$20)-$C1733)*($O$20/($O$19/2)))*$AZ$21))/3)*$D$1177),(((PI()*((($C$19+$G$20)-$C1733)*($O$20/($O$19/2)))^2*((($O$20+$G$20)-$C1733)/3))*$D$1177)-((PI()*((($C$19+$G$20)-$C1733)*($O$20/($O$19/2)))^2*(((($C$19+$G$20)-$C1733)*($O$20/($O$19/2)))*$AZ$21)/3)*$D$1177))),IF('Silo Levels'!$L$28="Pumping",(($D$18*$D$1177)+((PI()*(($C$21/2)^2)*($G$20-$C1733))*$D$1177))+((($D$18+$H$18)/3)*$BG$21)+(((PI()*($C$21/2)^2*(($C$21/2)*$AZ$21))/3)*$D$1177),(($D$18*$D$1177)+((PI()*(($C$21/2)^2)*($G$20-$C1733))*$D$1177))+((($D$18+$H$18)/3)*$BG$21)-(((PI()*($C$21/2)^2*(($C$21/2)*$AZ$21))/3)*$D$1177)))</f>
        <v>23.507150502143915</v>
      </c>
      <c r="E1733" s="73">
        <v>55.4</v>
      </c>
      <c r="F1733" s="101">
        <f t="shared" si="200"/>
        <v>34.621847246588736</v>
      </c>
      <c r="G1733" s="66">
        <v>55.4</v>
      </c>
      <c r="H1733" s="102">
        <f>IF($G1733&gt;$G$20,IF('Silo Levels'!$L$29="Pumping",((PI()*((($C$19+$G$20)-$G1733)*($O$20/($O$19/2)))^2*((($O$20+$G$20)-$G1733))/3)*$H$1177)+(((PI()*((($C$19+$G$20)-$G1733)*($O$20/($O$19/2)))^2*(((($C$19+$G$20)-$G1733)*($O$20/($O$19/2)))*$AZ$22))/3)*$H$1177),(((PI()*((($C$19+$G$20)-$G1733)*($O$20/($O$19/2)))^2*((($O$20+$G$20)-$G1733)/3))*$H$1177)-((PI()*((($C$19+$G$20)-$G1733)*($O$20/($O$19/2)))^2*(((($C$19+$G$20)-$G1733)*($O$20/($O$19/2)))*$AZ$22)/3)*$H$1177))),IF('Silo Levels'!$L$29="Pumping",(($D$18*$H$1177)+((PI()*(($C$21/2)^2)*($G$20-$G1733))*$H$1177))+((($D$18+$H$18)/3)*$BG$22)+(((PI()*($C$21/2)^2*(($C$21/2)*$AZ$22))/3)*$H$1177),(($D$18*$H$1177)+((PI()*(($C$21/2)^2)*($G$20-$G1733))*$H$1177))+((($D$18+$H$18)/3)*$BG$22)-(((PI()*($C$21/2)^2*(($C$21/2)*$AZ$22))/3)*$H$1177)))</f>
        <v>23.800989883420719</v>
      </c>
      <c r="I1733" s="73">
        <v>55.4</v>
      </c>
      <c r="J1733" s="101">
        <f t="shared" si="201"/>
        <v>35.784855035233832</v>
      </c>
      <c r="K1733" s="66">
        <v>55.4</v>
      </c>
      <c r="L1733" s="102">
        <f>IF($K1733&gt;$G$20,IF('Silo Levels'!$L$30="Pumping",((PI()*((($C$19+$G$20)-$K1733)*($O$20/($O$19/2)))^2*((($O$20+$G$20)-$K1733))/3)*$L$1177)+(((PI()*((($C$19+$G$20)-$K1733)*($O$20/($O$19/2)))^2*(((($C$19+$G$20)-$K1733)*($O$20/($O$19/2)))*$AZ$23))/3)*$L$1177),(((PI()*((($C$19+$G$20)-$K1733)*($O$20/($O$19/2)))^2*((($O$20+$G$20)-$K1733)/3))*$L$1177)-((PI()*((($C$19+$G$20)-$K1733)*($O$20/($O$19/2)))^2*(((($C$19+$G$20)-$K1733)*($O$20/($O$19/2)))*$AZ$23)/3)*$L$1177))),IF('Silo Levels'!$L$30="Pumping",(($D$18*$L$1177)+((PI()*(($C$21/2)^2)*($G$20-$K1733))*$L$1177))+((($D$18+$H$18)/3)*$BG$23)+(((PI()*($C$21/2)^2*(($C$21/2)*$AZ$23))/3)*$L$1177),(($D$18*$L$1177)+((PI()*(($C$21/2)^2)*($G$20-$K1733))*$L$1177))+((($D$18+$H$18)/3)*$BG$23)-(((PI()*($C$21/2)^2*(($C$21/2)*$AZ$23))/3)*$L$1177)))</f>
        <v>24.600506339452934</v>
      </c>
      <c r="M1733" s="73"/>
      <c r="N1733" s="73"/>
      <c r="O1733" s="73"/>
      <c r="P1733" s="73"/>
      <c r="Q1733" s="73"/>
      <c r="R1733" s="73"/>
      <c r="S1733" s="73"/>
      <c r="T1733" s="73"/>
      <c r="U1733" s="73"/>
      <c r="V1733" s="73"/>
      <c r="W1733" s="73"/>
      <c r="X1733" s="73"/>
      <c r="Y1733" s="73"/>
      <c r="Z1733" s="73"/>
      <c r="AA1733" s="73"/>
      <c r="AB1733" s="73"/>
      <c r="AC1733" s="73"/>
      <c r="AD1733" s="73"/>
      <c r="AE1733" s="73"/>
      <c r="AF1733" s="73"/>
      <c r="AG1733" s="73"/>
      <c r="AH1733" s="73"/>
      <c r="AI1733" s="73"/>
      <c r="AJ1733" s="73"/>
    </row>
    <row r="1734" spans="1:36" x14ac:dyDescent="0.3">
      <c r="A1734">
        <v>55.5</v>
      </c>
      <c r="B1734" s="101">
        <f t="shared" si="199"/>
        <v>24.64158805678095</v>
      </c>
      <c r="C1734" s="66">
        <v>55.5</v>
      </c>
      <c r="D1734" s="102">
        <f>IF($C1734&gt;$G$20,IF('Silo Levels'!$L$28="Pumping",((PI()*((($C$19+$G$20)-$C1734)*($O$20/($O$19/2)))^2*((($O$20+$G$20)-$C1734))/3)*$D$1177)+(((PI()*((($C$19+$G$20)-$C1734)*($O$20/($O$19/2)))^2*(((($C$19+$G$20)-$C1734)*($O$20/($O$19/2)))*$AZ$21))/3)*$D$1177),(((PI()*((($C$19+$G$20)-$C1734)*($O$20/($O$19/2)))^2*((($O$20+$G$20)-$C1734)/3))*$D$1177)-((PI()*((($C$19+$G$20)-$C1734)*($O$20/($O$19/2)))^2*(((($C$19+$G$20)-$C1734)*($O$20/($O$19/2)))*$AZ$21)/3)*$D$1177))),IF('Silo Levels'!$L$28="Pumping",(($D$18*$D$1177)+((PI()*(($C$21/2)^2)*($G$20-$C1734))*$D$1177))+((($D$18+$H$18)/3)*$BG$21)+(((PI()*($C$21/2)^2*(($C$21/2)*$AZ$21))/3)*$D$1177),(($D$18*$D$1177)+((PI()*(($C$21/2)^2)*($G$20-$C1734))*$D$1177))+((($D$18+$H$18)/3)*$BG$21)-(((PI()*($C$21/2)^2*(($C$21/2)*$AZ$21))/3)*$D$1177)))</f>
        <v>17.299938444753025</v>
      </c>
      <c r="E1734" s="73">
        <v>55.5</v>
      </c>
      <c r="F1734" s="101">
        <f t="shared" si="200"/>
        <v>24.949607907490712</v>
      </c>
      <c r="G1734" s="66">
        <v>55.5</v>
      </c>
      <c r="H1734" s="102">
        <f>IF($G1734&gt;$G$20,IF('Silo Levels'!$L$29="Pumping",((PI()*((($C$19+$G$20)-$G1734)*($O$20/($O$19/2)))^2*((($O$20+$G$20)-$G1734))/3)*$H$1177)+(((PI()*((($C$19+$G$20)-$G1734)*($O$20/($O$19/2)))^2*(((($C$19+$G$20)-$G1734)*($O$20/($O$19/2)))*$AZ$22))/3)*$H$1177),(((PI()*((($C$19+$G$20)-$G1734)*($O$20/($O$19/2)))^2*((($O$20+$G$20)-$G1734)/3))*$H$1177)-((PI()*((($C$19+$G$20)-$G1734)*($O$20/($O$19/2)))^2*(((($C$19+$G$20)-$G1734)*($O$20/($O$19/2)))*$AZ$22)/3)*$H$1177))),IF('Silo Levels'!$L$29="Pumping",(($D$18*$H$1177)+((PI()*(($C$21/2)^2)*($G$20-$G1734))*$H$1177))+((($D$18+$H$18)/3)*$BG$22)+(((PI()*($C$21/2)^2*(($C$21/2)*$AZ$22))/3)*$H$1177),(($D$18*$H$1177)+((PI()*(($C$21/2)^2)*($G$20-$G1734))*$H$1177))+((($D$18+$H$18)/3)*$BG$22)-(((PI()*($C$21/2)^2*(($C$21/2)*$AZ$22))/3)*$H$1177)))</f>
        <v>17.516187675312437</v>
      </c>
      <c r="I1734" s="73">
        <v>55.5</v>
      </c>
      <c r="J1734" s="101">
        <f t="shared" si="201"/>
        <v>25.78770843151495</v>
      </c>
      <c r="K1734" s="66">
        <v>55.5</v>
      </c>
      <c r="L1734" s="102">
        <f>IF($K1734&gt;$G$20,IF('Silo Levels'!$L$30="Pumping",((PI()*((($C$19+$G$20)-$K1734)*($O$20/($O$19/2)))^2*((($O$20+$G$20)-$K1734))/3)*$L$1177)+(((PI()*((($C$19+$G$20)-$K1734)*($O$20/($O$19/2)))^2*(((($C$19+$G$20)-$K1734)*($O$20/($O$19/2)))*$AZ$23))/3)*$L$1177),(((PI()*((($C$19+$G$20)-$K1734)*($O$20/($O$19/2)))^2*((($O$20+$G$20)-$K1734)/3))*$L$1177)-((PI()*((($C$19+$G$20)-$K1734)*($O$20/($O$19/2)))^2*(((($C$19+$G$20)-$K1734)*($O$20/($O$19/2)))*$AZ$23)/3)*$L$1177))),IF('Silo Levels'!$L$30="Pumping",(($D$18*$L$1177)+((PI()*(($C$21/2)^2)*($G$20-$K1734))*$L$1177))+((($D$18+$H$18)/3)*$BG$23)+(((PI()*($C$21/2)^2*(($C$21/2)*$AZ$23))/3)*$L$1177),(($D$18*$L$1177)+((PI()*(($C$21/2)^2)*($G$20-$K1734))*$L$1177))+((($D$18+$H$18)/3)*$BG$23)-(((PI()*($C$21/2)^2*(($C$21/2)*$AZ$23))/3)*$L$1177)))</f>
        <v>18.104586744508978</v>
      </c>
      <c r="M1734" s="73"/>
      <c r="N1734" s="73"/>
      <c r="O1734" s="73"/>
      <c r="P1734" s="73"/>
      <c r="Q1734" s="73"/>
      <c r="R1734" s="73"/>
      <c r="S1734" s="73"/>
      <c r="T1734" s="73"/>
      <c r="U1734" s="73"/>
      <c r="V1734" s="73"/>
      <c r="W1734" s="73"/>
      <c r="X1734" s="73"/>
      <c r="Y1734" s="73"/>
      <c r="Z1734" s="73"/>
      <c r="AA1734" s="73"/>
      <c r="AB1734" s="73"/>
      <c r="AC1734" s="73"/>
      <c r="AD1734" s="73"/>
      <c r="AE1734" s="73"/>
      <c r="AF1734" s="73"/>
      <c r="AG1734" s="73"/>
      <c r="AH1734" s="73"/>
      <c r="AI1734" s="73"/>
      <c r="AJ1734" s="73"/>
    </row>
    <row r="1735" spans="1:36" x14ac:dyDescent="0.3">
      <c r="A1735">
        <v>55.6</v>
      </c>
      <c r="B1735" s="101">
        <f t="shared" si="199"/>
        <v>17.021097990884353</v>
      </c>
      <c r="C1735" s="66">
        <v>55.6</v>
      </c>
      <c r="D1735" s="102">
        <f>IF($C1735&gt;$G$20,IF('Silo Levels'!$L$28="Pumping",((PI()*((($C$19+$G$20)-$C1735)*($O$20/($O$19/2)))^2*((($O$20+$G$20)-$C1735))/3)*$D$1177)+(((PI()*((($C$19+$G$20)-$C1735)*($O$20/($O$19/2)))^2*(((($C$19+$G$20)-$C1735)*($O$20/($O$19/2)))*$AZ$21))/3)*$D$1177),(((PI()*((($C$19+$G$20)-$C1735)*($O$20/($O$19/2)))^2*((($O$20+$G$20)-$C1735)/3))*$D$1177)-((PI()*((($C$19+$G$20)-$C1735)*($O$20/($O$19/2)))^2*(((($C$19+$G$20)-$C1735)*($O$20/($O$19/2)))*$AZ$21)/3)*$D$1177))),IF('Silo Levels'!$L$28="Pumping",(($D$18*$D$1177)+((PI()*(($C$21/2)^2)*($G$20-$C1735))*$D$1177))+((($D$18+$H$18)/3)*$BG$21)+(((PI()*($C$21/2)^2*(($C$21/2)*$AZ$21))/3)*$D$1177),(($D$18*$D$1177)+((PI()*(($C$21/2)^2)*($G$20-$C1735))*$D$1177))+((($D$18+$H$18)/3)*$BG$21)-(((PI()*($C$21/2)^2*(($C$21/2)*$AZ$21))/3)*$D$1177)))</f>
        <v>12.241956006402798</v>
      </c>
      <c r="E1735" s="73">
        <v>55.6</v>
      </c>
      <c r="F1735" s="101">
        <f t="shared" si="200"/>
        <v>17.233861715770409</v>
      </c>
      <c r="G1735" s="66">
        <v>55.6</v>
      </c>
      <c r="H1735" s="102">
        <f>IF($G1735&gt;$G$20,IF('Silo Levels'!$L$29="Pumping",((PI()*((($C$19+$G$20)-$G1735)*($O$20/($O$19/2)))^2*((($O$20+$G$20)-$G1735))/3)*$H$1177)+(((PI()*((($C$19+$G$20)-$G1735)*($O$20/($O$19/2)))^2*(((($C$19+$G$20)-$G1735)*($O$20/($O$19/2)))*$AZ$22))/3)*$H$1177),(((PI()*((($C$19+$G$20)-$G1735)*($O$20/($O$19/2)))^2*((($O$20+$G$20)-$G1735)/3))*$H$1177)-((PI()*((($C$19+$G$20)-$G1735)*($O$20/($O$19/2)))^2*(((($C$19+$G$20)-$G1735)*($O$20/($O$19/2)))*$AZ$22)/3)*$H$1177))),IF('Silo Levels'!$L$29="Pumping",(($D$18*$H$1177)+((PI()*(($C$21/2)^2)*($G$20-$G1735))*$H$1177))+((($D$18+$H$18)/3)*$BG$22)+(((PI()*($C$21/2)^2*(($C$21/2)*$AZ$22))/3)*$H$1177),(($D$18*$H$1177)+((PI()*(($C$21/2)^2)*($G$20-$G1735))*$H$1177))+((($D$18+$H$18)/3)*$BG$22)-(((PI()*($C$21/2)^2*(($C$21/2)*$AZ$22))/3)*$H$1177)))</f>
        <v>12.394980456482834</v>
      </c>
      <c r="I1735" s="73">
        <v>55.6</v>
      </c>
      <c r="J1735" s="101">
        <f t="shared" si="201"/>
        <v>17.812776967204556</v>
      </c>
      <c r="K1735" s="66">
        <v>55.6</v>
      </c>
      <c r="L1735" s="102">
        <f>IF($K1735&gt;$G$20,IF('Silo Levels'!$L$30="Pumping",((PI()*((($C$19+$G$20)-$K1735)*($O$20/($O$19/2)))^2*((($O$20+$G$20)-$K1735))/3)*$L$1177)+(((PI()*((($C$19+$G$20)-$K1735)*($O$20/($O$19/2)))^2*(((($C$19+$G$20)-$K1735)*($O$20/($O$19/2)))*$AZ$23))/3)*$L$1177),(((PI()*((($C$19+$G$20)-$K1735)*($O$20/($O$19/2)))^2*((($O$20+$G$20)-$K1735)/3))*$L$1177)-((PI()*((($C$19+$G$20)-$K1735)*($O$20/($O$19/2)))^2*(((($C$19+$G$20)-$K1735)*($O$20/($O$19/2)))*$AZ$23)/3)*$L$1177))),IF('Silo Levels'!$L$30="Pumping",(($D$18*$L$1177)+((PI()*(($C$21/2)^2)*($G$20-$K1735))*$L$1177))+((($D$18+$H$18)/3)*$BG$23)+(((PI()*($C$21/2)^2*(($C$21/2)*$AZ$23))/3)*$L$1177),(($D$18*$L$1177)+((PI()*(($C$21/2)^2)*($G$20-$K1735))*$L$1177))+((($D$18+$H$18)/3)*$BG$23)-(((PI()*($C$21/2)^2*(($C$21/2)*$AZ$23))/3)*$L$1177)))</f>
        <v>12.811349309026184</v>
      </c>
      <c r="M1735" s="73"/>
      <c r="N1735" s="73"/>
      <c r="O1735" s="73"/>
      <c r="P1735" s="73"/>
      <c r="Q1735" s="73"/>
      <c r="R1735" s="73"/>
      <c r="S1735" s="73"/>
      <c r="T1735" s="73"/>
      <c r="U1735" s="73"/>
      <c r="V1735" s="73"/>
      <c r="W1735" s="73"/>
      <c r="X1735" s="73"/>
      <c r="Y1735" s="73"/>
      <c r="Z1735" s="73"/>
      <c r="AA1735" s="73"/>
      <c r="AB1735" s="73"/>
      <c r="AC1735" s="73"/>
      <c r="AD1735" s="73"/>
      <c r="AE1735" s="73"/>
      <c r="AF1735" s="73"/>
      <c r="AG1735" s="73"/>
      <c r="AH1735" s="73"/>
      <c r="AI1735" s="73"/>
      <c r="AJ1735" s="73"/>
    </row>
    <row r="1736" spans="1:36" x14ac:dyDescent="0.3">
      <c r="A1736">
        <v>55.7</v>
      </c>
      <c r="B1736" s="101">
        <f t="shared" si="199"/>
        <v>11.121708124406021</v>
      </c>
      <c r="C1736" s="66">
        <v>55.7</v>
      </c>
      <c r="D1736" s="102">
        <f>IF($C1736&gt;$G$20,IF('Silo Levels'!$L$28="Pumping",((PI()*((($C$19+$G$20)-$C1736)*($O$20/($O$19/2)))^2*((($O$20+$G$20)-$C1736))/3)*$D$1177)+(((PI()*((($C$19+$G$20)-$C1736)*($O$20/($O$19/2)))^2*(((($C$19+$G$20)-$C1736)*($O$20/($O$19/2)))*$AZ$21))/3)*$D$1177),(((PI()*((($C$19+$G$20)-$C1736)*($O$20/($O$19/2)))^2*((($O$20+$G$20)-$C1736)/3))*$D$1177)-((PI()*((($C$19+$G$20)-$C1736)*($O$20/($O$19/2)))^2*(((($C$19+$G$20)-$C1736)*($O$20/($O$19/2)))*$AZ$21)/3)*$D$1177))),IF('Silo Levels'!$L$28="Pumping",(($D$18*$D$1177)+((PI()*(($C$21/2)^2)*($G$20-$C1736))*$D$1177))+((($D$18+$H$18)/3)*$BG$21)+(((PI()*($C$21/2)^2*(($C$21/2)*$AZ$21))/3)*$D$1177),(($D$18*$D$1177)+((PI()*(($C$21/2)^2)*($G$20-$C1736))*$D$1177))+((($D$18+$H$18)/3)*$BG$21)-(((PI()*($C$21/2)^2*(($C$21/2)*$AZ$21))/3)*$D$1177)))</f>
        <v>8.2263790477811263</v>
      </c>
      <c r="E1736" s="73">
        <v>55.7</v>
      </c>
      <c r="F1736" s="101">
        <f t="shared" si="200"/>
        <v>11.260729475961096</v>
      </c>
      <c r="G1736" s="66">
        <v>55.7</v>
      </c>
      <c r="H1736" s="102">
        <f>IF($G1736&gt;$G$20,IF('Silo Levels'!$L$29="Pumping",((PI()*((($C$19+$G$20)-$G1736)*($O$20/($O$19/2)))^2*((($O$20+$G$20)-$G1736))/3)*$H$1177)+(((PI()*((($C$19+$G$20)-$G1736)*($O$20/($O$19/2)))^2*(((($C$19+$G$20)-$G1736)*($O$20/($O$19/2)))*$AZ$22))/3)*$H$1177),(((PI()*((($C$19+$G$20)-$G1736)*($O$20/($O$19/2)))^2*((($O$20+$G$20)-$G1736)/3))*$H$1177)-((PI()*((($C$19+$G$20)-$G1736)*($O$20/($O$19/2)))^2*(((($C$19+$G$20)-$G1736)*($O$20/($O$19/2)))*$AZ$22)/3)*$H$1177))),IF('Silo Levels'!$L$29="Pumping",(($D$18*$H$1177)+((PI()*(($C$21/2)^2)*($G$20-$G1736))*$H$1177))+((($D$18+$H$18)/3)*$BG$22)+(((PI()*($C$21/2)^2*(($C$21/2)*$AZ$22))/3)*$H$1177),(($D$18*$H$1177)+((PI()*(($C$21/2)^2)*($G$20-$G1736))*$H$1177))+((($D$18+$H$18)/3)*$BG$22)-(((PI()*($C$21/2)^2*(($C$21/2)*$AZ$22))/3)*$H$1177)))</f>
        <v>8.3292087858783894</v>
      </c>
      <c r="I1736" s="73">
        <v>55.7</v>
      </c>
      <c r="J1736" s="101">
        <f t="shared" si="201"/>
        <v>11.638996874378394</v>
      </c>
      <c r="K1736" s="66">
        <v>55.7</v>
      </c>
      <c r="L1736" s="102">
        <f>IF($K1736&gt;$G$20,IF('Silo Levels'!$L$30="Pumping",((PI()*((($C$19+$G$20)-$K1736)*($O$20/($O$19/2)))^2*((($O$20+$G$20)-$K1736))/3)*$L$1177)+(((PI()*((($C$19+$G$20)-$K1736)*($O$20/($O$19/2)))^2*(((($C$19+$G$20)-$K1736)*($O$20/($O$19/2)))*$AZ$23))/3)*$L$1177),(((PI()*((($C$19+$G$20)-$K1736)*($O$20/($O$19/2)))^2*((($O$20+$G$20)-$K1736)/3))*$L$1177)-((PI()*((($C$19+$G$20)-$K1736)*($O$20/($O$19/2)))^2*(((($C$19+$G$20)-$K1736)*($O$20/($O$19/2)))*$AZ$23)/3)*$L$1177))),IF('Silo Levels'!$L$30="Pumping",(($D$18*$L$1177)+((PI()*(($C$21/2)^2)*($G$20-$K1736))*$L$1177))+((($D$18+$H$18)/3)*$BG$23)+(((PI()*($C$21/2)^2*(($C$21/2)*$AZ$23))/3)*$L$1177),(($D$18*$L$1177)+((PI()*(($C$21/2)^2)*($G$20-$K1736))*$L$1177))+((($D$18+$H$18)/3)*$BG$23)-(((PI()*($C$21/2)^2*(($C$21/2)*$AZ$23))/3)*$L$1177)))</f>
        <v>8.6090013290732728</v>
      </c>
      <c r="M1736" s="73"/>
      <c r="N1736" s="73"/>
      <c r="O1736" s="73"/>
      <c r="P1736" s="73"/>
      <c r="Q1736" s="73"/>
      <c r="R1736" s="73"/>
      <c r="S1736" s="73"/>
      <c r="T1736" s="73"/>
      <c r="U1736" s="73"/>
      <c r="V1736" s="73"/>
      <c r="W1736" s="73"/>
      <c r="X1736" s="73"/>
      <c r="Y1736" s="73"/>
      <c r="Z1736" s="73"/>
      <c r="AA1736" s="73"/>
      <c r="AB1736" s="73"/>
      <c r="AC1736" s="73"/>
      <c r="AD1736" s="73"/>
      <c r="AE1736" s="73"/>
      <c r="AF1736" s="73"/>
      <c r="AG1736" s="73"/>
      <c r="AH1736" s="73"/>
      <c r="AI1736" s="73"/>
      <c r="AJ1736" s="73"/>
    </row>
    <row r="1737" spans="1:36" x14ac:dyDescent="0.3">
      <c r="A1737">
        <v>55.8</v>
      </c>
      <c r="B1737" s="101">
        <f t="shared" si="199"/>
        <v>6.7321797457741557</v>
      </c>
      <c r="C1737" s="66">
        <v>55.8</v>
      </c>
      <c r="D1737" s="102">
        <f>IF($C1737&gt;$G$20,IF('Silo Levels'!$L$28="Pumping",((PI()*((($C$19+$G$20)-$C1737)*($O$20/($O$19/2)))^2*((($O$20+$G$20)-$C1737))/3)*$D$1177)+(((PI()*((($C$19+$G$20)-$C1737)*($O$20/($O$19/2)))^2*(((($C$19+$G$20)-$C1737)*($O$20/($O$19/2)))*$AZ$21))/3)*$D$1177),(((PI()*((($C$19+$G$20)-$C1737)*($O$20/($O$19/2)))^2*((($O$20+$G$20)-$C1737)/3))*$D$1177)-((PI()*((($C$19+$G$20)-$C1737)*($O$20/($O$19/2)))^2*(((($C$19+$G$20)-$C1737)*($O$20/($O$19/2)))*$AZ$21)/3)*$D$1177))),IF('Silo Levels'!$L$28="Pumping",(($D$18*$D$1177)+((PI()*(($C$21/2)^2)*($G$20-$C1737))*$D$1177))+((($D$18+$H$18)/3)*$BG$21)+(((PI()*($C$21/2)^2*(($C$21/2)*$AZ$21))/3)*$D$1177),(($D$18*$D$1177)+((PI()*(($C$21/2)^2)*($G$20-$C1737))*$D$1177))+((($D$18+$H$18)/3)*$BG$21)-(((PI()*($C$21/2)^2*(($C$21/2)*$AZ$21))/3)*$D$1177)))</f>
        <v>5.146383429576094</v>
      </c>
      <c r="E1737" s="73">
        <v>55.8</v>
      </c>
      <c r="F1737" s="101">
        <f t="shared" si="200"/>
        <v>6.816331992596333</v>
      </c>
      <c r="G1737" s="66">
        <v>55.8</v>
      </c>
      <c r="H1737" s="102">
        <f>IF($G1737&gt;$G$20,IF('Silo Levels'!$L$29="Pumping",((PI()*((($C$19+$G$20)-$G1737)*($O$20/($O$19/2)))^2*((($O$20+$G$20)-$G1737))/3)*$H$1177)+(((PI()*((($C$19+$G$20)-$G1737)*($O$20/($O$19/2)))^2*(((($C$19+$G$20)-$G1737)*($O$20/($O$19/2)))*$AZ$22))/3)*$H$1177),(((PI()*((($C$19+$G$20)-$G1737)*($O$20/($O$19/2)))^2*((($O$20+$G$20)-$G1737)/3))*$H$1177)-((PI()*((($C$19+$G$20)-$G1737)*($O$20/($O$19/2)))^2*(((($C$19+$G$20)-$G1737)*($O$20/($O$19/2)))*$AZ$22)/3)*$H$1177))),IF('Silo Levels'!$L$29="Pumping",(($D$18*$H$1177)+((PI()*(($C$21/2)^2)*($G$20-$G1737))*$H$1177))+((($D$18+$H$18)/3)*$BG$22)+(((PI()*($C$21/2)^2*(($C$21/2)*$AZ$22))/3)*$H$1177),(($D$18*$H$1177)+((PI()*(($C$21/2)^2)*($G$20-$G1737))*$H$1177))+((($D$18+$H$18)/3)*$BG$22)-(((PI()*($C$21/2)^2*(($C$21/2)*$AZ$22))/3)*$H$1177)))</f>
        <v>5.2107132224457953</v>
      </c>
      <c r="I1737" s="73">
        <v>55.8</v>
      </c>
      <c r="J1737" s="101">
        <f t="shared" si="201"/>
        <v>7.0453043851124892</v>
      </c>
      <c r="K1737" s="66">
        <v>55.8</v>
      </c>
      <c r="L1737" s="102">
        <f>IF($K1737&gt;$G$20,IF('Silo Levels'!$L$30="Pumping",((PI()*((($C$19+$G$20)-$K1737)*($O$20/($O$19/2)))^2*((($O$20+$G$20)-$K1737))/3)*$L$1177)+(((PI()*((($C$19+$G$20)-$K1737)*($O$20/($O$19/2)))^2*(((($C$19+$G$20)-$K1737)*($O$20/($O$19/2)))*$AZ$23))/3)*$L$1177),(((PI()*((($C$19+$G$20)-$K1737)*($O$20/($O$19/2)))^2*((($O$20+$G$20)-$K1737)/3))*$L$1177)-((PI()*((($C$19+$G$20)-$K1737)*($O$20/($O$19/2)))^2*(((($C$19+$G$20)-$K1737)*($O$20/($O$19/2)))*$AZ$23)/3)*$L$1177))),IF('Silo Levels'!$L$30="Pumping",(($D$18*$L$1177)+((PI()*(($C$21/2)^2)*($G$20-$K1737))*$L$1177))+((($D$18+$H$18)/3)*$BG$23)+(((PI()*($C$21/2)^2*(($C$21/2)*$AZ$23))/3)*$L$1177),(($D$18*$L$1177)+((PI()*(($C$21/2)^2)*($G$20-$K1737))*$L$1177))+((($D$18+$H$18)/3)*$BG$23)-(((PI()*($C$21/2)^2*(($C$21/2)*$AZ$23))/3)*$L$1177)))</f>
        <v>5.3857501007191679</v>
      </c>
      <c r="M1737" s="73"/>
      <c r="N1737" s="73"/>
      <c r="O1737" s="73"/>
      <c r="P1737" s="73"/>
      <c r="Q1737" s="73"/>
      <c r="R1737" s="73"/>
      <c r="S1737" s="73"/>
      <c r="T1737" s="73"/>
      <c r="U1737" s="73"/>
      <c r="V1737" s="73"/>
      <c r="W1737" s="73"/>
      <c r="X1737" s="73"/>
      <c r="Y1737" s="73"/>
      <c r="Z1737" s="73"/>
      <c r="AA1737" s="73"/>
      <c r="AB1737" s="73"/>
      <c r="AC1737" s="73"/>
      <c r="AD1737" s="73"/>
      <c r="AE1737" s="73"/>
      <c r="AF1737" s="73"/>
      <c r="AG1737" s="73"/>
      <c r="AH1737" s="73"/>
      <c r="AI1737" s="73"/>
      <c r="AJ1737" s="73"/>
    </row>
    <row r="1738" spans="1:36" x14ac:dyDescent="0.3">
      <c r="A1738">
        <v>55.9</v>
      </c>
      <c r="B1738" s="101">
        <f t="shared" si="199"/>
        <v>3.6412741434160778</v>
      </c>
      <c r="C1738" s="66">
        <v>55.9</v>
      </c>
      <c r="D1738" s="102">
        <f>IF($C1738&gt;$G$20,IF('Silo Levels'!$L$28="Pumping",((PI()*((($C$19+$G$20)-$C1738)*($O$20/($O$19/2)))^2*((($O$20+$G$20)-$C1738))/3)*$D$1177)+(((PI()*((($C$19+$G$20)-$C1738)*($O$20/($O$19/2)))^2*(((($C$19+$G$20)-$C1738)*($O$20/($O$19/2)))*$AZ$21))/3)*$D$1177),(((PI()*((($C$19+$G$20)-$C1738)*($O$20/($O$19/2)))^2*((($O$20+$G$20)-$C1738)/3))*$D$1177)-((PI()*((($C$19+$G$20)-$C1738)*($O$20/($O$19/2)))^2*(((($C$19+$G$20)-$C1738)*($O$20/($O$19/2)))*$AZ$21)/3)*$D$1177))),IF('Silo Levels'!$L$28="Pumping",(($D$18*$D$1177)+((PI()*(($C$21/2)^2)*($G$20-$C1738))*$D$1177))+((($D$18+$H$18)/3)*$BG$21)+(((PI()*($C$21/2)^2*(($C$21/2)*$AZ$21))/3)*$D$1177),(($D$18*$D$1177)+((PI()*(($C$21/2)^2)*($G$20-$C1738))*$D$1177))+((($D$18+$H$18)/3)*$BG$21)-(((PI()*($C$21/2)^2*(($C$21/2)*$AZ$21))/3)*$D$1177)))</f>
        <v>2.8951450124751563</v>
      </c>
      <c r="E1738" s="73">
        <v>55.9</v>
      </c>
      <c r="F1738" s="101">
        <f t="shared" si="200"/>
        <v>3.686790070208779</v>
      </c>
      <c r="G1738" s="66">
        <v>55.9</v>
      </c>
      <c r="H1738" s="102">
        <f>IF($G1738&gt;$G$20,IF('Silo Levels'!$L$29="Pumping",((PI()*((($C$19+$G$20)-$G1738)*($O$20/($O$19/2)))^2*((($O$20+$G$20)-$G1738))/3)*$H$1177)+(((PI()*((($C$19+$G$20)-$G1738)*($O$20/($O$19/2)))^2*(((($C$19+$G$20)-$G1738)*($O$20/($O$19/2)))*$AZ$22))/3)*$H$1177),(((PI()*((($C$19+$G$20)-$G1738)*($O$20/($O$19/2)))^2*((($O$20+$G$20)-$G1738)/3))*$H$1177)-((PI()*((($C$19+$G$20)-$G1738)*($O$20/($O$19/2)))^2*(((($C$19+$G$20)-$G1738)*($O$20/($O$19/2)))*$AZ$22)/3)*$H$1177))),IF('Silo Levels'!$L$29="Pumping",(($D$18*$H$1177)+((PI()*(($C$21/2)^2)*($G$20-$G1738))*$H$1177))+((($D$18+$H$18)/3)*$BG$22)+(((PI()*($C$21/2)^2*(($C$21/2)*$AZ$22))/3)*$H$1177),(($D$18*$H$1177)+((PI()*(($C$21/2)^2)*($G$20-$G1738))*$H$1177))+((($D$18+$H$18)/3)*$BG$22)-(((PI()*($C$21/2)^2*(($C$21/2)*$AZ$22))/3)*$H$1177)))</f>
        <v>2.9313343251310959</v>
      </c>
      <c r="I1738" s="73">
        <v>55.9</v>
      </c>
      <c r="J1738" s="101">
        <f t="shared" si="201"/>
        <v>3.8106357314819421</v>
      </c>
      <c r="K1738" s="66">
        <v>55.9</v>
      </c>
      <c r="L1738" s="102">
        <f>IF($K1738&gt;$G$20,IF('Silo Levels'!$L$30="Pumping",((PI()*((($C$19+$G$20)-$K1738)*($O$20/($O$19/2)))^2*((($O$20+$G$20)-$K1738))/3)*$L$1177)+(((PI()*((($C$19+$G$20)-$K1738)*($O$20/($O$19/2)))^2*(((($C$19+$G$20)-$K1738)*($O$20/($O$19/2)))*$AZ$23))/3)*$L$1177),(((PI()*((($C$19+$G$20)-$K1738)*($O$20/($O$19/2)))^2*((($O$20+$G$20)-$K1738)/3))*$L$1177)-((PI()*((($C$19+$G$20)-$K1738)*($O$20/($O$19/2)))^2*(((($C$19+$G$20)-$K1738)*($O$20/($O$19/2)))*$AZ$23)/3)*$L$1177))),IF('Silo Levels'!$L$30="Pumping",(($D$18*$L$1177)+((PI()*(($C$21/2)^2)*($G$20-$K1738))*$L$1177))+((($D$18+$H$18)/3)*$BG$23)+(((PI()*($C$21/2)^2*(($C$21/2)*$AZ$23))/3)*$L$1177),(($D$18*$L$1177)+((PI()*(($C$21/2)^2)*($G$20-$K1738))*$L$1177))+((($D$18+$H$18)/3)*$BG$23)-(((PI()*($C$21/2)^2*(($C$21/2)*$AZ$23))/3)*$L$1177)))</f>
        <v>3.0298029200321408</v>
      </c>
      <c r="M1738" s="73"/>
      <c r="N1738" s="73"/>
      <c r="O1738" s="73"/>
      <c r="P1738" s="73"/>
      <c r="Q1738" s="73"/>
      <c r="R1738" s="73"/>
      <c r="S1738" s="73"/>
      <c r="T1738" s="73"/>
      <c r="U1738" s="73"/>
      <c r="V1738" s="73"/>
      <c r="W1738" s="73"/>
      <c r="X1738" s="73"/>
      <c r="Y1738" s="73"/>
      <c r="Z1738" s="73"/>
      <c r="AA1738" s="73"/>
      <c r="AB1738" s="73"/>
      <c r="AC1738" s="73"/>
      <c r="AD1738" s="73"/>
      <c r="AE1738" s="73"/>
      <c r="AF1738" s="73"/>
      <c r="AG1738" s="73"/>
      <c r="AH1738" s="73"/>
      <c r="AI1738" s="73"/>
      <c r="AJ1738" s="73"/>
    </row>
    <row r="1739" spans="1:36" x14ac:dyDescent="0.3">
      <c r="A1739">
        <v>56</v>
      </c>
      <c r="B1739" s="101">
        <f t="shared" si="199"/>
        <v>1.63775260576008</v>
      </c>
      <c r="C1739" s="66">
        <v>56</v>
      </c>
      <c r="D1739" s="102">
        <f>IF($C1739&gt;$G$20,IF('Silo Levels'!$L$28="Pumping",((PI()*((($C$19+$G$20)-$C1739)*($O$20/($O$19/2)))^2*((($O$20+$G$20)-$C1739))/3)*$D$1177)+(((PI()*((($C$19+$G$20)-$C1739)*($O$20/($O$19/2)))^2*(((($C$19+$G$20)-$C1739)*($O$20/($O$19/2)))*$AZ$21))/3)*$D$1177),(((PI()*((($C$19+$G$20)-$C1739)*($O$20/($O$19/2)))^2*((($O$20+$G$20)-$C1739)/3))*$D$1177)-((PI()*((($C$19+$G$20)-$C1739)*($O$20/($O$19/2)))^2*(((($C$19+$G$20)-$C1739)*($O$20/($O$19/2)))*$AZ$21)/3)*$D$1177))),IF('Silo Levels'!$L$28="Pumping",(($D$18*$D$1177)+((PI()*(($C$21/2)^2)*($G$20-$C1739))*$D$1177))+((($D$18+$H$18)/3)*$BG$21)+(((PI()*($C$21/2)^2*(($C$21/2)*$AZ$21))/3)*$D$1177),(($D$18*$D$1177)+((PI()*(($C$21/2)^2)*($G$20-$C1739))*$D$1177))+((($D$18+$H$18)/3)*$BG$21)-(((PI()*($C$21/2)^2*(($C$21/2)*$AZ$21))/3)*$D$1177)))</f>
        <v>1.3658396571664531</v>
      </c>
      <c r="E1739" s="73">
        <v>56</v>
      </c>
      <c r="F1739" s="101">
        <f t="shared" si="200"/>
        <v>1.6582245133320808</v>
      </c>
      <c r="G1739" s="66">
        <v>56</v>
      </c>
      <c r="H1739" s="102">
        <f>IF($G1739&gt;$G$20,IF('Silo Levels'!$L$29="Pumping",((PI()*((($C$19+$G$20)-$G1739)*($O$20/($O$19/2)))^2*((($O$20+$G$20)-$G1739))/3)*$H$1177)+(((PI()*((($C$19+$G$20)-$G1739)*($O$20/($O$19/2)))^2*(((($C$19+$G$20)-$G1739)*($O$20/($O$19/2)))*$AZ$22))/3)*$H$1177),(((PI()*((($C$19+$G$20)-$G1739)*($O$20/($O$19/2)))^2*((($O$20+$G$20)-$G1739)/3))*$H$1177)-((PI()*((($C$19+$G$20)-$G1739)*($O$20/($O$19/2)))^2*(((($C$19+$G$20)-$G1739)*($O$20/($O$19/2)))*$AZ$22)/3)*$H$1177))),IF('Silo Levels'!$L$29="Pumping",(($D$18*$H$1177)+((PI()*(($C$21/2)^2)*($G$20-$G1739))*$H$1177))+((($D$18+$H$18)/3)*$BG$22)+(((PI()*($C$21/2)^2*(($C$21/2)*$AZ$22))/3)*$H$1177),(($D$18*$H$1177)+((PI()*(($C$21/2)^2)*($G$20-$G1739))*$H$1177))+((($D$18+$H$18)/3)*$BG$22)-(((PI()*($C$21/2)^2*(($C$21/2)*$AZ$22))/3)*$H$1177)))</f>
        <v>1.3829126528810336</v>
      </c>
      <c r="I1739" s="73">
        <v>56</v>
      </c>
      <c r="J1739" s="101">
        <f t="shared" si="201"/>
        <v>1.7139271455628744</v>
      </c>
      <c r="K1739" s="66">
        <v>56</v>
      </c>
      <c r="L1739" s="102">
        <f>IF($K1739&gt;$G$20,IF('Silo Levels'!$L$30="Pumping",((PI()*((($C$19+$G$20)-$K1739)*($O$20/($O$19/2)))^2*((($O$20+$G$20)-$K1739))/3)*$L$1177)+(((PI()*((($C$19+$G$20)-$K1739)*($O$20/($O$19/2)))^2*(((($C$19+$G$20)-$K1739)*($O$20/($O$19/2)))*$AZ$23))/3)*$L$1177),(((PI()*((($C$19+$G$20)-$K1739)*($O$20/($O$19/2)))^2*((($O$20+$G$20)-$K1739)/3))*$L$1177)-((PI()*((($C$19+$G$20)-$K1739)*($O$20/($O$19/2)))^2*(((($C$19+$G$20)-$K1739)*($O$20/($O$19/2)))*$AZ$23)/3)*$L$1177))),IF('Silo Levels'!$L$30="Pumping",(($D$18*$L$1177)+((PI()*(($C$21/2)^2)*($G$20-$K1739))*$L$1177))+((($D$18+$H$18)/3)*$BG$23)+(((PI()*($C$21/2)^2*(($C$21/2)*$AZ$23))/3)*$L$1177),(($D$18*$L$1177)+((PI()*(($C$21/2)^2)*($G$20-$K1739))*$L$1177))+((($D$18+$H$18)/3)*$BG$23)-(((PI()*($C$21/2)^2*(($C$21/2)*$AZ$23))/3)*$L$1177)))</f>
        <v>1.4293670830811718</v>
      </c>
      <c r="M1739" s="73"/>
      <c r="N1739" s="73"/>
      <c r="O1739" s="73"/>
      <c r="P1739" s="73"/>
      <c r="Q1739" s="73"/>
      <c r="R1739" s="73"/>
      <c r="S1739" s="73"/>
      <c r="T1739" s="73"/>
      <c r="U1739" s="73"/>
      <c r="V1739" s="73"/>
      <c r="W1739" s="73"/>
      <c r="X1739" s="73"/>
      <c r="Y1739" s="73"/>
      <c r="Z1739" s="73"/>
      <c r="AA1739" s="73"/>
      <c r="AB1739" s="73"/>
      <c r="AC1739" s="73"/>
      <c r="AD1739" s="73"/>
      <c r="AE1739" s="73"/>
      <c r="AF1739" s="73"/>
      <c r="AG1739" s="73"/>
      <c r="AH1739" s="73"/>
      <c r="AI1739" s="73"/>
      <c r="AJ1739" s="73"/>
    </row>
    <row r="1740" spans="1:36" x14ac:dyDescent="0.3">
      <c r="A1740">
        <v>56.1</v>
      </c>
      <c r="B1740" s="101">
        <f t="shared" si="199"/>
        <v>0.51037642123409621</v>
      </c>
      <c r="C1740" s="66">
        <v>56.1</v>
      </c>
      <c r="D1740" s="102">
        <f>IF($C1740&gt;$G$20,IF('Silo Levels'!$L$28="Pumping",((PI()*((($C$19+$G$20)-$C1740)*($O$20/($O$19/2)))^2*((($O$20+$G$20)-$C1740))/3)*$D$1177)+(((PI()*((($C$19+$G$20)-$C1740)*($O$20/($O$19/2)))^2*(((($C$19+$G$20)-$C1740)*($O$20/($O$19/2)))*$AZ$21))/3)*$D$1177),(((PI()*((($C$19+$G$20)-$C1740)*($O$20/($O$19/2)))^2*((($O$20+$G$20)-$C1740)/3))*$D$1177)-((PI()*((($C$19+$G$20)-$C1740)*($O$20/($O$19/2)))^2*(((($C$19+$G$20)-$C1740)*($O$20/($O$19/2)))*$AZ$21)/3)*$D$1177))),IF('Silo Levels'!$L$28="Pumping",(($D$18*$D$1177)+((PI()*(($C$21/2)^2)*($G$20-$C1740))*$D$1177))+((($D$18+$H$18)/3)*$BG$21)+(((PI()*($C$21/2)^2*(($C$21/2)*$AZ$21))/3)*$D$1177),(($D$18*$D$1177)+((PI()*(($C$21/2)^2)*($G$20-$C1740))*$D$1177))+((($D$18+$H$18)/3)*$BG$21)-(((PI()*($C$21/2)^2*(($C$21/2)*$AZ$21))/3)*$D$1177)))</f>
        <v>0.45164322433787446</v>
      </c>
      <c r="E1740" s="73">
        <v>56.1</v>
      </c>
      <c r="F1740" s="101">
        <f t="shared" si="200"/>
        <v>0.51675612649952241</v>
      </c>
      <c r="G1740" s="66">
        <v>56.1</v>
      </c>
      <c r="H1740" s="102">
        <f>IF($G1740&gt;$G$20,IF('Silo Levels'!$L$29="Pumping",((PI()*((($C$19+$G$20)-$G1740)*($O$20/($O$19/2)))^2*((($O$20+$G$20)-$G1740))/3)*$H$1177)+(((PI()*((($C$19+$G$20)-$G1740)*($O$20/($O$19/2)))^2*(((($C$19+$G$20)-$G1740)*($O$20/($O$19/2)))*$AZ$22))/3)*$H$1177),(((PI()*((($C$19+$G$20)-$G1740)*($O$20/($O$19/2)))^2*((($O$20+$G$20)-$G1740)/3))*$H$1177)-((PI()*((($C$19+$G$20)-$G1740)*($O$20/($O$19/2)))^2*(((($C$19+$G$20)-$G1740)*($O$20/($O$19/2)))*$AZ$22)/3)*$H$1177))),IF('Silo Levels'!$L$29="Pumping",(($D$18*$H$1177)+((PI()*(($C$21/2)^2)*($G$20-$G1740))*$H$1177))+((($D$18+$H$18)/3)*$BG$22)+(((PI()*($C$21/2)^2*(($C$21/2)*$AZ$22))/3)*$H$1177),(($D$18*$H$1177)+((PI()*(($C$21/2)^2)*($G$20-$G1740))*$H$1177))+((($D$18+$H$18)/3)*$BG$22)-(((PI()*($C$21/2)^2*(($C$21/2)*$AZ$22))/3)*$H$1177)))</f>
        <v>0.45728876464209789</v>
      </c>
      <c r="I1740" s="73">
        <v>56.1</v>
      </c>
      <c r="J1740" s="101">
        <f t="shared" si="201"/>
        <v>0.53411485943103099</v>
      </c>
      <c r="K1740" s="66">
        <v>56.1</v>
      </c>
      <c r="L1740" s="102">
        <f>IF($K1740&gt;$G$20,IF('Silo Levels'!$L$30="Pumping",((PI()*((($C$19+$G$20)-$K1740)*($O$20/($O$19/2)))^2*((($O$20+$G$20)-$K1740))/3)*$L$1177)+(((PI()*((($C$19+$G$20)-$K1740)*($O$20/($O$19/2)))^2*(((($C$19+$G$20)-$K1740)*($O$20/($O$19/2)))*$AZ$23))/3)*$L$1177),(((PI()*((($C$19+$G$20)-$K1740)*($O$20/($O$19/2)))^2*((($O$20+$G$20)-$K1740)/3))*$L$1177)-((PI()*((($C$19+$G$20)-$K1740)*($O$20/($O$19/2)))^2*(((($C$19+$G$20)-$K1740)*($O$20/($O$19/2)))*$AZ$23)/3)*$L$1177))),IF('Silo Levels'!$L$30="Pumping",(($D$18*$L$1177)+((PI()*(($C$21/2)^2)*($G$20-$K1740))*$L$1177))+((($D$18+$H$18)/3)*$BG$23)+(((PI()*($C$21/2)^2*(($C$21/2)*$AZ$23))/3)*$L$1177),(($D$18*$L$1177)+((PI()*(($C$21/2)^2)*($G$20-$K1740))*$L$1177))+((($D$18+$H$18)/3)*$BG$23)-(((PI()*($C$21/2)^2*(($C$21/2)*$AZ$23))/3)*$L$1177)))</f>
        <v>0.47264988593498497</v>
      </c>
      <c r="M1740" s="73"/>
      <c r="N1740" s="73"/>
      <c r="O1740" s="73"/>
      <c r="P1740" s="73"/>
      <c r="Q1740" s="73"/>
      <c r="R1740" s="73"/>
      <c r="S1740" s="73"/>
      <c r="T1740" s="73"/>
      <c r="U1740" s="73"/>
      <c r="V1740" s="73"/>
      <c r="W1740" s="73"/>
      <c r="X1740" s="73"/>
      <c r="Y1740" s="73"/>
      <c r="Z1740" s="73"/>
      <c r="AA1740" s="73"/>
      <c r="AB1740" s="73"/>
      <c r="AC1740" s="73"/>
      <c r="AD1740" s="73"/>
      <c r="AE1740" s="73"/>
      <c r="AF1740" s="73"/>
      <c r="AG1740" s="73"/>
      <c r="AH1740" s="73"/>
      <c r="AI1740" s="73"/>
      <c r="AJ1740" s="73"/>
    </row>
    <row r="1741" spans="1:36" x14ac:dyDescent="0.3">
      <c r="A1741">
        <v>56.2</v>
      </c>
      <c r="B1741" s="101">
        <f t="shared" si="199"/>
        <v>4.7906878266059313E-2</v>
      </c>
      <c r="C1741" s="66">
        <v>56.2</v>
      </c>
      <c r="D1741" s="102">
        <f>IF($C1741&gt;$G$20,IF('Silo Levels'!$L$28="Pumping",((PI()*((($C$19+$G$20)-$C1741)*($O$20/($O$19/2)))^2*((($O$20+$G$20)-$C1741))/3)*$D$1177)+(((PI()*((($C$19+$G$20)-$C1741)*($O$20/($O$19/2)))^2*(((($C$19+$G$20)-$C1741)*($O$20/($O$19/2)))*$AZ$21))/3)*$D$1177),(((PI()*((($C$19+$G$20)-$C1741)*($O$20/($O$19/2)))^2*((($O$20+$G$20)-$C1741)/3))*$D$1177)-((PI()*((($C$19+$G$20)-$C1741)*($O$20/($O$19/2)))^2*(((($C$19+$G$20)-$C1741)*($O$20/($O$19/2)))*$AZ$21)/3)*$D$1177))),IF('Silo Levels'!$L$28="Pumping",(($D$18*$D$1177)+((PI()*(($C$21/2)^2)*($G$20-$C1741))*$D$1177))+((($D$18+$H$18)/3)*$BG$21)+(((PI()*($C$21/2)^2*(($C$21/2)*$AZ$21))/3)*$D$1177),(($D$18*$D$1177)+((PI()*(($C$21/2)^2)*($G$20-$C1741))*$D$1177))+((($D$18+$H$18)/3)*$BG$21)-(((PI()*($C$21/2)^2*(($C$21/2)*$AZ$21))/3)*$D$1177)))</f>
        <v>4.573157467731067E-2</v>
      </c>
      <c r="E1741" s="73">
        <v>56.2</v>
      </c>
      <c r="F1741" s="101">
        <f t="shared" si="200"/>
        <v>4.8505714244385052E-2</v>
      </c>
      <c r="G1741" s="66">
        <v>56.2</v>
      </c>
      <c r="H1741" s="102">
        <f>IF($G1741&gt;$G$20,IF('Silo Levels'!$L$29="Pumping",((PI()*((($C$19+$G$20)-$G1741)*($O$20/($O$19/2)))^2*((($O$20+$G$20)-$G1741))/3)*$H$1177)+(((PI()*((($C$19+$G$20)-$G1741)*($O$20/($O$19/2)))^2*(((($C$19+$G$20)-$G1741)*($O$20/($O$19/2)))*$AZ$22))/3)*$H$1177),(((PI()*((($C$19+$G$20)-$G1741)*($O$20/($O$19/2)))^2*((($O$20+$G$20)-$G1741)/3))*$H$1177)-((PI()*((($C$19+$G$20)-$G1741)*($O$20/($O$19/2)))^2*(((($C$19+$G$20)-$G1741)*($O$20/($O$19/2)))*$AZ$22)/3)*$H$1177))),IF('Silo Levels'!$L$29="Pumping",(($D$18*$H$1177)+((PI()*(($C$21/2)^2)*($G$20-$G1741))*$H$1177))+((($D$18+$H$18)/3)*$BG$22)+(((PI()*($C$21/2)^2*(($C$21/2)*$AZ$22))/3)*$H$1177),(($D$18*$H$1177)+((PI()*(($C$21/2)^2)*($G$20-$G1741))*$H$1177))+((($D$18+$H$18)/3)*$BG$22)-(((PI()*($C$21/2)^2*(($C$21/2)*$AZ$22))/3)*$H$1177)))</f>
        <v>4.6303219360777047E-2</v>
      </c>
      <c r="I1741" s="73">
        <v>56.2</v>
      </c>
      <c r="J1741" s="101">
        <f t="shared" si="201"/>
        <v>5.0135105162155094E-2</v>
      </c>
      <c r="K1741" s="66">
        <v>56.2</v>
      </c>
      <c r="L1741" s="102">
        <f>IF($K1741&gt;$G$20,IF('Silo Levels'!$L$30="Pumping",((PI()*((($C$19+$G$20)-$K1741)*($O$20/($O$19/2)))^2*((($O$20+$G$20)-$K1741))/3)*$L$1177)+(((PI()*((($C$19+$G$20)-$K1741)*($O$20/($O$19/2)))^2*(((($C$19+$G$20)-$K1741)*($O$20/($O$19/2)))*$AZ$23))/3)*$L$1177),(((PI()*((($C$19+$G$20)-$K1741)*($O$20/($O$19/2)))^2*((($O$20+$G$20)-$K1741)/3))*$L$1177)-((PI()*((($C$19+$G$20)-$K1741)*($O$20/($O$19/2)))^2*(((($C$19+$G$20)-$K1741)*($O$20/($O$19/2)))*$AZ$23)/3)*$L$1177))),IF('Silo Levels'!$L$30="Pumping",(($D$18*$L$1177)+((PI()*(($C$21/2)^2)*($G$20-$K1741))*$L$1177))+((($D$18+$H$18)/3)*$BG$23)+(((PI()*($C$21/2)^2*(($C$21/2)*$AZ$23))/3)*$L$1177),(($D$18*$L$1177)+((PI()*(($C$21/2)^2)*($G$20-$K1741))*$L$1177))+((($D$18+$H$18)/3)*$BG$23)-(((PI()*($C$21/2)^2*(($C$21/2)*$AZ$23))/3)*$L$1177)))</f>
        <v>4.7858624662301862E-2</v>
      </c>
      <c r="M1741" s="73"/>
      <c r="N1741" s="73"/>
      <c r="O1741" s="73"/>
      <c r="P1741" s="73"/>
      <c r="Q1741" s="73"/>
      <c r="R1741" s="73"/>
      <c r="S1741" s="73"/>
      <c r="T1741" s="73"/>
      <c r="U1741" s="73"/>
      <c r="V1741" s="73"/>
      <c r="W1741" s="73"/>
      <c r="X1741" s="73"/>
      <c r="Y1741" s="73"/>
      <c r="Z1741" s="73"/>
      <c r="AA1741" s="73"/>
      <c r="AB1741" s="73"/>
      <c r="AC1741" s="73"/>
      <c r="AD1741" s="73"/>
      <c r="AE1741" s="73"/>
      <c r="AF1741" s="73"/>
      <c r="AG1741" s="73"/>
      <c r="AH1741" s="73"/>
      <c r="AI1741" s="73"/>
      <c r="AJ1741" s="73"/>
    </row>
    <row r="1742" spans="1:36" x14ac:dyDescent="0.3">
      <c r="A1742">
        <v>56.3</v>
      </c>
      <c r="B1742" s="101">
        <f t="shared" si="199"/>
        <v>3.9105265283891716E-2</v>
      </c>
      <c r="C1742" s="66">
        <v>56.3</v>
      </c>
      <c r="D1742" s="102">
        <f>IF($C1742&gt;$G$20,IF('Silo Levels'!$L$28="Pumping",((PI()*((($C$19+$G$20)-$C1742)*($O$20/($O$19/2)))^2*((($O$20+$G$20)-$C1742))/3)*$D$1177)+(((PI()*((($C$19+$G$20)-$C1742)*($O$20/($O$19/2)))^2*(((($C$19+$G$20)-$C1742)*($O$20/($O$19/2)))*$AZ$21))/3)*$D$1177),(((PI()*((($C$19+$G$20)-$C1742)*($O$20/($O$19/2)))^2*((($O$20+$G$20)-$C1742)/3))*$D$1177)-((PI()*((($C$19+$G$20)-$C1742)*($O$20/($O$19/2)))^2*(((($C$19+$G$20)-$C1742)*($O$20/($O$19/2)))*$AZ$21)/3)*$D$1177))),IF('Silo Levels'!$L$28="Pumping",(($D$18*$D$1177)+((PI()*(($C$21/2)^2)*($G$20-$C1742))*$D$1177))+((($D$18+$H$18)/3)*$BG$21)+(((PI()*($C$21/2)^2*(($C$21/2)*$AZ$21))/3)*$D$1177),(($D$18*$D$1177)+((PI()*(($C$21/2)^2)*($G$20-$C1742))*$D$1177))+((($D$18+$H$18)/3)*$BG$21)-(((PI()*($C$21/2)^2*(($C$21/2)*$AZ$21))/3)*$D$1177)))</f>
        <v>4.1280568872640359E-2</v>
      </c>
      <c r="E1742" s="73">
        <v>56.3</v>
      </c>
      <c r="F1742" s="101">
        <f t="shared" si="200"/>
        <v>3.9594081099940365E-2</v>
      </c>
      <c r="G1742" s="66">
        <v>56.3</v>
      </c>
      <c r="H1742" s="102">
        <f>IF($G1742&gt;$G$20,IF('Silo Levels'!$L$29="Pumping",((PI()*((($C$19+$G$20)-$G1742)*($O$20/($O$19/2)))^2*((($O$20+$G$20)-$G1742))/3)*$H$1177)+(((PI()*((($C$19+$G$20)-$G1742)*($O$20/($O$19/2)))^2*(((($C$19+$G$20)-$G1742)*($O$20/($O$19/2)))*$AZ$22))/3)*$H$1177),(((PI()*((($C$19+$G$20)-$G1742)*($O$20/($O$19/2)))^2*((($O$20+$G$20)-$G1742)/3))*$H$1177)-((PI()*((($C$19+$G$20)-$G1742)*($O$20/($O$19/2)))^2*(((($C$19+$G$20)-$G1742)*($O$20/($O$19/2)))*$AZ$22)/3)*$H$1177))),IF('Silo Levels'!$L$29="Pumping",(($D$18*$H$1177)+((PI()*(($C$21/2)^2)*($G$20-$G1742))*$H$1177))+((($D$18+$H$18)/3)*$BG$22)+(((PI()*($C$21/2)^2*(($C$21/2)*$AZ$22))/3)*$H$1177),(($D$18*$H$1177)+((PI()*(($C$21/2)^2)*($G$20-$G1742))*$H$1177))+((($D$18+$H$18)/3)*$BG$22)-(((PI()*($C$21/2)^2*(($C$21/2)*$AZ$22))/3)*$H$1177)))</f>
        <v>4.179657598354837E-2</v>
      </c>
      <c r="I1742" s="73">
        <v>56.3</v>
      </c>
      <c r="J1742" s="101">
        <f t="shared" si="201"/>
        <v>4.0924114831979705E-2</v>
      </c>
      <c r="K1742" s="66">
        <v>56.3</v>
      </c>
      <c r="L1742" s="102">
        <f>IF($K1742&gt;$G$20,IF('Silo Levels'!$L$30="Pumping",((PI()*((($C$19+$G$20)-$K1742)*($O$20/($O$19/2)))^2*((($O$20+$G$20)-$K1742))/3)*$L$1177)+(((PI()*((($C$19+$G$20)-$K1742)*($O$20/($O$19/2)))^2*(((($C$19+$G$20)-$K1742)*($O$20/($O$19/2)))*$AZ$23))/3)*$L$1177),(((PI()*((($C$19+$G$20)-$K1742)*($O$20/($O$19/2)))^2*((($O$20+$G$20)-$K1742)/3))*$L$1177)-((PI()*((($C$19+$G$20)-$K1742)*($O$20/($O$19/2)))^2*(((($C$19+$G$20)-$K1742)*($O$20/($O$19/2)))*$AZ$23)/3)*$L$1177))),IF('Silo Levels'!$L$30="Pumping",(($D$18*$L$1177)+((PI()*(($C$21/2)^2)*($G$20-$K1742))*$L$1177))+((($D$18+$H$18)/3)*$BG$23)+(((PI()*($C$21/2)^2*(($C$21/2)*$AZ$23))/3)*$L$1177),(($D$18*$L$1177)+((PI()*(($C$21/2)^2)*($G$20-$K1742))*$L$1177))+((($D$18+$H$18)/3)*$BG$23)-(((PI()*($C$21/2)^2*(($C$21/2)*$AZ$23))/3)*$L$1177)))</f>
        <v>4.3200595331832937E-2</v>
      </c>
      <c r="M1742" s="73"/>
      <c r="N1742" s="73"/>
      <c r="O1742" s="73"/>
      <c r="P1742" s="73"/>
      <c r="Q1742" s="73"/>
      <c r="R1742" s="73"/>
      <c r="S1742" s="73"/>
      <c r="T1742" s="73"/>
      <c r="U1742" s="73"/>
      <c r="V1742" s="73"/>
      <c r="W1742" s="73"/>
      <c r="X1742" s="73"/>
      <c r="Y1742" s="73"/>
      <c r="Z1742" s="73"/>
      <c r="AA1742" s="73"/>
      <c r="AB1742" s="73"/>
      <c r="AC1742" s="73"/>
      <c r="AD1742" s="73"/>
      <c r="AE1742" s="73"/>
      <c r="AF1742" s="73"/>
      <c r="AG1742" s="73"/>
      <c r="AH1742" s="73"/>
      <c r="AI1742" s="73"/>
      <c r="AJ1742" s="73"/>
    </row>
    <row r="1743" spans="1:36" x14ac:dyDescent="0.3">
      <c r="A1743">
        <v>56.4</v>
      </c>
      <c r="B1743" s="101">
        <f t="shared" si="199"/>
        <v>0.27273287071553737</v>
      </c>
      <c r="C1743" s="66">
        <v>56.4</v>
      </c>
      <c r="D1743" s="102">
        <f>IF($C1743&gt;$G$20,IF('Silo Levels'!$L$28="Pumping",((PI()*((($C$19+$G$20)-$C1743)*($O$20/($O$19/2)))^2*((($O$20+$G$20)-$C1743))/3)*$D$1177)+(((PI()*((($C$19+$G$20)-$C1743)*($O$20/($O$19/2)))^2*(((($C$19+$G$20)-$C1743)*($O$20/($O$19/2)))*$AZ$21))/3)*$D$1177),(((PI()*((($C$19+$G$20)-$C1743)*($O$20/($O$19/2)))^2*((($O$20+$G$20)-$C1743)/3))*$D$1177)-((PI()*((($C$19+$G$20)-$C1743)*($O$20/($O$19/2)))^2*(((($C$19+$G$20)-$C1743)*($O$20/($O$19/2)))*$AZ$21)/3)*$D$1177))),IF('Silo Levels'!$L$28="Pumping",(($D$18*$D$1177)+((PI()*(($C$21/2)^2)*($G$20-$C1743))*$D$1177))+((($D$18+$H$18)/3)*$BG$21)+(((PI()*($C$21/2)^2*(($C$21/2)*$AZ$21))/3)*$D$1177),(($D$18*$D$1177)+((PI()*(($C$21/2)^2)*($G$20-$C1743))*$D$1177))+((($D$18+$H$18)/3)*$BG$21)-(((PI()*($C$21/2)^2*(($C$21/2)*$AZ$21))/3)*$D$1177)))</f>
        <v>0.33146606761175912</v>
      </c>
      <c r="E1743" s="73">
        <v>56.4</v>
      </c>
      <c r="F1743" s="101">
        <f t="shared" si="200"/>
        <v>0.27614203159948159</v>
      </c>
      <c r="G1743" s="66">
        <v>56.4</v>
      </c>
      <c r="H1743" s="102">
        <f>IF($G1743&gt;$G$20,IF('Silo Levels'!$L$29="Pumping",((PI()*((($C$19+$G$20)-$G1743)*($O$20/($O$19/2)))^2*((($O$20+$G$20)-$G1743))/3)*$H$1177)+(((PI()*((($C$19+$G$20)-$G1743)*($O$20/($O$19/2)))^2*(((($C$19+$G$20)-$G1743)*($O$20/($O$19/2)))*$AZ$22))/3)*$H$1177),(((PI()*((($C$19+$G$20)-$G1743)*($O$20/($O$19/2)))^2*((($O$20+$G$20)-$G1743)/3))*$H$1177)-((PI()*((($C$19+$G$20)-$G1743)*($O$20/($O$19/2)))^2*(((($C$19+$G$20)-$G1743)*($O$20/($O$19/2)))*$AZ$22)/3)*$H$1177))),IF('Silo Levels'!$L$29="Pumping",(($D$18*$H$1177)+((PI()*(($C$21/2)^2)*($G$20-$G1743))*$H$1177))+((($D$18+$H$18)/3)*$BG$22)+(((PI()*($C$21/2)^2*(($C$21/2)*$AZ$22))/3)*$H$1177),(($D$18*$H$1177)+((PI()*(($C$21/2)^2)*($G$20-$G1743))*$H$1177))+((($D$18+$H$18)/3)*$BG$22)-(((PI()*($C$21/2)^2*(($C$21/2)*$AZ$22))/3)*$H$1177)))</f>
        <v>0.3356093934569061</v>
      </c>
      <c r="I1743" s="73">
        <v>56.4</v>
      </c>
      <c r="J1743" s="101">
        <f t="shared" si="201"/>
        <v>0.28541812051626009</v>
      </c>
      <c r="K1743" s="66">
        <v>56.4</v>
      </c>
      <c r="L1743" s="102">
        <f>IF($K1743&gt;$G$20,IF('Silo Levels'!$L$30="Pumping",((PI()*((($C$19+$G$20)-$K1743)*($O$20/($O$19/2)))^2*((($O$20+$G$20)-$K1743))/3)*$L$1177)+(((PI()*((($C$19+$G$20)-$K1743)*($O$20/($O$19/2)))^2*(((($C$19+$G$20)-$K1743)*($O$20/($O$19/2)))*$AZ$23))/3)*$L$1177),(((PI()*((($C$19+$G$20)-$K1743)*($O$20/($O$19/2)))^2*((($O$20+$G$20)-$K1743)/3))*$L$1177)-((PI()*((($C$19+$G$20)-$K1743)*($O$20/($O$19/2)))^2*(((($C$19+$G$20)-$K1743)*($O$20/($O$19/2)))*$AZ$23)/3)*$L$1177))),IF('Silo Levels'!$L$30="Pumping",(($D$18*$L$1177)+((PI()*(($C$21/2)^2)*($G$20-$K1743))*$L$1177))+((($D$18+$H$18)/3)*$BG$23)+(((PI()*($C$21/2)^2*(($C$21/2)*$AZ$23))/3)*$L$1177),(($D$18*$L$1177)+((PI()*(($C$21/2)^2)*($G$20-$K1743))*$L$1177))+((($D$18+$H$18)/3)*$BG$23)-(((PI()*($C$21/2)^2*(($C$21/2)*$AZ$23))/3)*$L$1177)))</f>
        <v>0.3468830940123061</v>
      </c>
      <c r="M1743" s="73"/>
      <c r="N1743" s="73"/>
      <c r="O1743" s="73"/>
      <c r="P1743" s="73"/>
      <c r="Q1743" s="73"/>
      <c r="R1743" s="73"/>
      <c r="S1743" s="73"/>
      <c r="T1743" s="73"/>
      <c r="U1743" s="73"/>
      <c r="V1743" s="73"/>
      <c r="W1743" s="73"/>
      <c r="X1743" s="73"/>
      <c r="Y1743" s="73"/>
      <c r="Z1743" s="73"/>
      <c r="AA1743" s="73"/>
      <c r="AB1743" s="73"/>
      <c r="AC1743" s="73"/>
      <c r="AD1743" s="73"/>
      <c r="AE1743" s="73"/>
      <c r="AF1743" s="73"/>
      <c r="AG1743" s="73"/>
      <c r="AH1743" s="73"/>
      <c r="AI1743" s="73"/>
      <c r="AJ1743" s="73"/>
    </row>
    <row r="1744" spans="1:36" x14ac:dyDescent="0.3">
      <c r="A1744">
        <v>56.5</v>
      </c>
      <c r="B1744" s="101">
        <f t="shared" si="199"/>
        <v>0.53755098298894322</v>
      </c>
      <c r="C1744" s="66">
        <v>56.5</v>
      </c>
      <c r="D1744" s="102">
        <f>IF($C1744&gt;$G$20,IF('Silo Levels'!$L$28="Pumping",((PI()*((($C$19+$G$20)-$C1744)*($O$20/($O$19/2)))^2*((($O$20+$G$20)-$C1744))/3)*$D$1177)+(((PI()*((($C$19+$G$20)-$C1744)*($O$20/($O$19/2)))^2*(((($C$19+$G$20)-$C1744)*($O$20/($O$19/2)))*$AZ$21))/3)*$D$1177),(((PI()*((($C$19+$G$20)-$C1744)*($O$20/($O$19/2)))^2*((($O$20+$G$20)-$C1744)/3))*$D$1177)-((PI()*((($C$19+$G$20)-$C1744)*($O$20/($O$19/2)))^2*(((($C$19+$G$20)-$C1744)*($O$20/($O$19/2)))*$AZ$21)/3)*$D$1177))),IF('Silo Levels'!$L$28="Pumping",(($D$18*$D$1177)+((PI()*(($C$21/2)^2)*($G$20-$C1744))*$D$1177))+((($D$18+$H$18)/3)*$BG$21)+(((PI()*($C$21/2)^2*(($C$21/2)*$AZ$21))/3)*$D$1177),(($D$18*$D$1177)+((PI()*(($C$21/2)^2)*($G$20-$C1744))*$D$1177))+((($D$18+$H$18)/3)*$BG$21)-(((PI()*($C$21/2)^2*(($C$21/2)*$AZ$21))/3)*$D$1177)))</f>
        <v>0.80946393158257013</v>
      </c>
      <c r="E1744" s="73">
        <v>56.5</v>
      </c>
      <c r="F1744" s="101">
        <f t="shared" si="200"/>
        <v>0.54427037027630509</v>
      </c>
      <c r="G1744" s="66">
        <v>56.5</v>
      </c>
      <c r="H1744" s="102">
        <f>IF($G1744&gt;$G$20,IF('Silo Levels'!$L$29="Pumping",((PI()*((($C$19+$G$20)-$G1744)*($O$20/($O$19/2)))^2*((($O$20+$G$20)-$G1744))/3)*$H$1177)+(((PI()*((($C$19+$G$20)-$G1744)*($O$20/($O$19/2)))^2*(((($C$19+$G$20)-$G1744)*($O$20/($O$19/2)))*$AZ$22))/3)*$H$1177),(((PI()*((($C$19+$G$20)-$G1744)*($O$20/($O$19/2)))^2*((($O$20+$G$20)-$G1744)/3))*$H$1177)-((PI()*((($C$19+$G$20)-$G1744)*($O$20/($O$19/2)))^2*(((($C$19+$G$20)-$G1744)*($O$20/($O$19/2)))*$AZ$22)/3)*$H$1177))),IF('Silo Levels'!$L$29="Pumping",(($D$18*$H$1177)+((PI()*(($C$21/2)^2)*($G$20-$G1744))*$H$1177))+((($D$18+$H$18)/3)*$BG$22)+(((PI()*($C$21/2)^2*(($C$21/2)*$AZ$22))/3)*$H$1177),(($D$18*$H$1177)+((PI()*(($C$21/2)^2)*($G$20-$G1744))*$H$1177))+((($D$18+$H$18)/3)*$BG$22)-(((PI()*($C$21/2)^2*(($C$21/2)*$AZ$22))/3)*$H$1177)))</f>
        <v>0.81958223072735237</v>
      </c>
      <c r="I1744" s="73">
        <v>56.5</v>
      </c>
      <c r="J1744" s="101">
        <f t="shared" si="201"/>
        <v>0.56255335429075459</v>
      </c>
      <c r="K1744" s="66">
        <v>56.5</v>
      </c>
      <c r="L1744" s="102">
        <f>IF($K1744&gt;$G$20,IF('Silo Levels'!$L$30="Pumping",((PI()*((($C$19+$G$20)-$K1744)*($O$20/($O$19/2)))^2*((($O$20+$G$20)-$K1744))/3)*$L$1177)+(((PI()*((($C$19+$G$20)-$K1744)*($O$20/($O$19/2)))^2*(((($C$19+$G$20)-$K1744)*($O$20/($O$19/2)))*$AZ$23))/3)*$L$1177),(((PI()*((($C$19+$G$20)-$K1744)*($O$20/($O$19/2)))^2*((($O$20+$G$20)-$K1744)/3))*$L$1177)-((PI()*((($C$19+$G$20)-$K1744)*($O$20/($O$19/2)))^2*(((($C$19+$G$20)-$K1744)*($O$20/($O$19/2)))*$AZ$23)/3)*$L$1177))),IF('Silo Levels'!$L$30="Pumping",(($D$18*$L$1177)+((PI()*(($C$21/2)^2)*($G$20-$K1744))*$L$1177))+((($D$18+$H$18)/3)*$BG$23)+(((PI()*($C$21/2)^2*(($C$21/2)*$AZ$23))/3)*$L$1177),(($D$18*$L$1177)+((PI()*(($C$21/2)^2)*($G$20-$K1744))*$L$1177))+((($D$18+$H$18)/3)*$BG$23)-(((PI()*($C$21/2)^2*(($C$21/2)*$AZ$23))/3)*$L$1177)))</f>
        <v>0.84711341677245722</v>
      </c>
      <c r="M1744" s="73"/>
      <c r="N1744" s="73"/>
      <c r="O1744" s="73"/>
      <c r="P1744" s="73"/>
      <c r="Q1744" s="73"/>
      <c r="R1744" s="73"/>
      <c r="S1744" s="73"/>
      <c r="T1744" s="73"/>
      <c r="U1744" s="73"/>
      <c r="V1744" s="73"/>
      <c r="W1744" s="73"/>
      <c r="X1744" s="73"/>
      <c r="Y1744" s="73"/>
      <c r="Z1744" s="73"/>
      <c r="AA1744" s="73"/>
      <c r="AB1744" s="73"/>
      <c r="AC1744" s="73"/>
      <c r="AD1744" s="73"/>
      <c r="AE1744" s="73"/>
      <c r="AF1744" s="73"/>
      <c r="AG1744" s="73"/>
      <c r="AH1744" s="73"/>
      <c r="AI1744" s="73"/>
      <c r="AJ1744" s="73"/>
    </row>
    <row r="1745" spans="1:36" x14ac:dyDescent="0.3">
      <c r="A1745">
        <v>56.6</v>
      </c>
      <c r="B1745" s="101">
        <f t="shared" si="199"/>
        <v>0.6223208905320422</v>
      </c>
      <c r="C1745" s="66">
        <v>56.6</v>
      </c>
      <c r="D1745" s="102">
        <f>IF($C1745&gt;$G$20,IF('Silo Levels'!$L$28="Pumping",((PI()*((($C$19+$G$20)-$C1745)*($O$20/($O$19/2)))^2*((($O$20+$G$20)-$C1745))/3)*$D$1177)+(((PI()*((($C$19+$G$20)-$C1745)*($O$20/($O$19/2)))^2*(((($C$19+$G$20)-$C1745)*($O$20/($O$19/2)))*$AZ$21))/3)*$D$1177),(((PI()*((($C$19+$G$20)-$C1745)*($O$20/($O$19/2)))^2*((($O$20+$G$20)-$C1745)/3))*$D$1177)-((PI()*((($C$19+$G$20)-$C1745)*($O$20/($O$19/2)))^2*(((($C$19+$G$20)-$C1745)*($O$20/($O$19/2)))*$AZ$21)/3)*$D$1177))),IF('Silo Levels'!$L$28="Pumping",(($D$18*$D$1177)+((PI()*(($C$21/2)^2)*($G$20-$C1745))*$D$1177))+((($D$18+$H$18)/3)*$BG$21)+(((PI()*($C$21/2)^2*(($C$21/2)*$AZ$21))/3)*$D$1177),(($D$18*$D$1177)+((PI()*(($C$21/2)^2)*($G$20-$C1745))*$D$1177))+((($D$18+$H$18)/3)*$BG$21)-(((PI()*($C$21/2)^2*(($C$21/2)*$AZ$21))/3)*$D$1177)))</f>
        <v>1.3684500214729636</v>
      </c>
      <c r="E1745" s="73">
        <v>56.6</v>
      </c>
      <c r="F1745" s="101">
        <f t="shared" si="200"/>
        <v>0.63009990166369267</v>
      </c>
      <c r="G1745" s="66">
        <v>56.6</v>
      </c>
      <c r="H1745" s="102">
        <f>IF($G1745&gt;$G$20,IF('Silo Levels'!$L$29="Pumping",((PI()*((($C$19+$G$20)-$G1745)*($O$20/($O$19/2)))^2*((($O$20+$G$20)-$G1745))/3)*$H$1177)+(((PI()*((($C$19+$G$20)-$G1745)*($O$20/($O$19/2)))^2*(((($C$19+$G$20)-$G1745)*($O$20/($O$19/2)))*$AZ$22))/3)*$H$1177),(((PI()*((($C$19+$G$20)-$G1745)*($O$20/($O$19/2)))^2*((($O$20+$G$20)-$G1745)/3))*$H$1177)-((PI()*((($C$19+$G$20)-$G1745)*($O$20/($O$19/2)))^2*(((($C$19+$G$20)-$G1745)*($O$20/($O$19/2)))*$AZ$22)/3)*$H$1177))),IF('Silo Levels'!$L$29="Pumping",(($D$18*$H$1177)+((PI()*(($C$21/2)^2)*($G$20-$G1745))*$H$1177))+((($D$18+$H$18)/3)*$BG$22)+(((PI()*($C$21/2)^2*(($C$21/2)*$AZ$22))/3)*$H$1177),(($D$18*$H$1177)+((PI()*(($C$21/2)^2)*($G$20-$G1745))*$H$1177))+((($D$18+$H$18)/3)*$BG$22)-(((PI()*($C$21/2)^2*(($C$21/2)*$AZ$22))/3)*$H$1177)))</f>
        <v>1.3855556467413757</v>
      </c>
      <c r="I1745" s="73">
        <v>56.6</v>
      </c>
      <c r="J1745" s="101">
        <f t="shared" si="201"/>
        <v>0.65126604823120693</v>
      </c>
      <c r="K1745" s="66">
        <v>56.6</v>
      </c>
      <c r="L1745" s="102">
        <f>IF($K1745&gt;$G$20,IF('Silo Levels'!$L$30="Pumping",((PI()*((($C$19+$G$20)-$K1745)*($O$20/($O$19/2)))^2*((($O$20+$G$20)-$K1745))/3)*$L$1177)+(((PI()*((($C$19+$G$20)-$K1745)*($O$20/($O$19/2)))^2*(((($C$19+$G$20)-$K1745)*($O$20/($O$19/2)))*$AZ$23))/3)*$L$1177),(((PI()*((($C$19+$G$20)-$K1745)*($O$20/($O$19/2)))^2*((($O$20+$G$20)-$K1745)/3))*$L$1177)-((PI()*((($C$19+$G$20)-$K1745)*($O$20/($O$19/2)))^2*(((($C$19+$G$20)-$K1745)*($O$20/($O$19/2)))*$AZ$23)/3)*$L$1177))),IF('Silo Levels'!$L$30="Pumping",(($D$18*$L$1177)+((PI()*(($C$21/2)^2)*($G$20-$K1745))*$L$1177))+((($D$18+$H$18)/3)*$BG$23)+(((PI()*($C$21/2)^2*(($C$21/2)*$AZ$23))/3)*$L$1177),(($D$18*$L$1177)+((PI()*(($C$21/2)^2)*($G$20-$K1745))*$L$1177))+((($D$18+$H$18)/3)*$BG$23)-(((PI()*($C$21/2)^2*(($C$21/2)*$AZ$23))/3)*$L$1177)))</f>
        <v>1.4320988596810085</v>
      </c>
      <c r="M1745" s="73"/>
      <c r="N1745" s="73"/>
      <c r="O1745" s="73"/>
      <c r="P1745" s="73"/>
      <c r="Q1745" s="73"/>
      <c r="R1745" s="73"/>
      <c r="S1745" s="73"/>
      <c r="T1745" s="73"/>
      <c r="U1745" s="73"/>
      <c r="V1745" s="73"/>
      <c r="W1745" s="73"/>
      <c r="X1745" s="73"/>
      <c r="Y1745" s="73"/>
      <c r="Z1745" s="73"/>
      <c r="AA1745" s="73"/>
      <c r="AB1745" s="73"/>
      <c r="AC1745" s="73"/>
      <c r="AD1745" s="73"/>
      <c r="AE1745" s="73"/>
      <c r="AF1745" s="73"/>
      <c r="AG1745" s="73"/>
      <c r="AH1745" s="73"/>
      <c r="AI1745" s="73"/>
      <c r="AJ1745" s="73"/>
    </row>
    <row r="1746" spans="1:36" x14ac:dyDescent="0.3">
      <c r="A1746">
        <v>56.7</v>
      </c>
      <c r="B1746" s="101">
        <f t="shared" si="199"/>
        <v>0.31580388177276691</v>
      </c>
      <c r="C1746" s="66">
        <v>56.7</v>
      </c>
      <c r="D1746" s="102">
        <f>IF($C1746&gt;$G$20,IF('Silo Levels'!$L$28="Pumping",((PI()*((($C$19+$G$20)-$C1746)*($O$20/($O$19/2)))^2*((($O$20+$G$20)-$C1746))/3)*$D$1177)+(((PI()*((($C$19+$G$20)-$C1746)*($O$20/($O$19/2)))^2*(((($C$19+$G$20)-$C1746)*($O$20/($O$19/2)))*$AZ$21))/3)*$D$1177),(((PI()*((($C$19+$G$20)-$C1746)*($O$20/($O$19/2)))^2*((($O$20+$G$20)-$C1746)/3))*$D$1177)-((PI()*((($C$19+$G$20)-$C1746)*($O$20/($O$19/2)))^2*(((($C$19+$G$20)-$C1746)*($O$20/($O$19/2)))*$AZ$21)/3)*$D$1177))),IF('Silo Levels'!$L$28="Pumping",(($D$18*$D$1177)+((PI()*(($C$21/2)^2)*($G$20-$C1746))*$D$1177))+((($D$18+$H$18)/3)*$BG$21)+(((PI()*($C$21/2)^2*(($C$21/2)*$AZ$21))/3)*$D$1177),(($D$18*$D$1177)+((PI()*(($C$21/2)^2)*($G$20-$C1746))*$D$1177))+((($D$18+$H$18)/3)*$BG$21)-(((PI()*($C$21/2)^2*(($C$21/2)*$AZ$21))/3)*$D$1177)))</f>
        <v>1.901600197970829</v>
      </c>
      <c r="E1746" s="73">
        <v>56.7</v>
      </c>
      <c r="F1746" s="101">
        <f t="shared" si="200"/>
        <v>0.31975143029492648</v>
      </c>
      <c r="G1746" s="66">
        <v>56.7</v>
      </c>
      <c r="H1746" s="102">
        <f>IF($G1746&gt;$G$20,IF('Silo Levels'!$L$29="Pumping",((PI()*((($C$19+$G$20)-$G1746)*($O$20/($O$19/2)))^2*((($O$20+$G$20)-$G1746))/3)*$H$1177)+(((PI()*((($C$19+$G$20)-$G1746)*($O$20/($O$19/2)))^2*(((($C$19+$G$20)-$G1746)*($O$20/($O$19/2)))*$AZ$22))/3)*$H$1177),(((PI()*((($C$19+$G$20)-$G1746)*($O$20/($O$19/2)))^2*((($O$20+$G$20)-$G1746)/3))*$H$1177)-((PI()*((($C$19+$G$20)-$G1746)*($O$20/($O$19/2)))^2*(((($C$19+$G$20)-$G1746)*($O$20/($O$19/2)))*$AZ$22)/3)*$H$1177))),IF('Silo Levels'!$L$29="Pumping",(($D$18*$H$1177)+((PI()*(($C$21/2)^2)*($G$20-$G1746))*$H$1177))+((($D$18+$H$18)/3)*$BG$22)+(((PI()*($C$21/2)^2*(($C$21/2)*$AZ$22))/3)*$H$1177),(($D$18*$H$1177)+((PI()*(($C$21/2)^2)*($G$20-$G1746))*$H$1177))+((($D$18+$H$18)/3)*$BG$22)-(((PI()*($C$21/2)^2*(($C$21/2)*$AZ$22))/3)*$H$1177)))</f>
        <v>1.9253702004454643</v>
      </c>
      <c r="I1746" s="73">
        <v>56.7</v>
      </c>
      <c r="J1746" s="101">
        <f t="shared" si="201"/>
        <v>0.33049243441336074</v>
      </c>
      <c r="K1746" s="66">
        <v>56.7</v>
      </c>
      <c r="L1746" s="102">
        <f>IF($K1746&gt;$G$20,IF('Silo Levels'!$L$30="Pumping",((PI()*((($C$19+$G$20)-$K1746)*($O$20/($O$19/2)))^2*((($O$20+$G$20)-$K1746))/3)*$L$1177)+(((PI()*((($C$19+$G$20)-$K1746)*($O$20/($O$19/2)))^2*(((($C$19+$G$20)-$K1746)*($O$20/($O$19/2)))*$AZ$23))/3)*$L$1177),(((PI()*((($C$19+$G$20)-$K1746)*($O$20/($O$19/2)))^2*((($O$20+$G$20)-$K1746)/3))*$L$1177)-((PI()*((($C$19+$G$20)-$K1746)*($O$20/($O$19/2)))^2*(((($C$19+$G$20)-$K1746)*($O$20/($O$19/2)))*$AZ$23)/3)*$L$1177))),IF('Silo Levels'!$L$30="Pumping",(($D$18*$L$1177)+((PI()*(($C$21/2)^2)*($G$20-$K1746))*$L$1177))+((($D$18+$H$18)/3)*$BG$23)+(((PI()*($C$21/2)^2*(($C$21/2)*$AZ$23))/3)*$L$1177),(($D$18*$L$1177)+((PI()*(($C$21/2)^2)*($G$20-$K1746))*$L$1177))+((($D$18+$H$18)/3)*$BG$23)-(((PI()*($C$21/2)^2*(($C$21/2)*$AZ$23))/3)*$L$1177)))</f>
        <v>1.9900467188066817</v>
      </c>
      <c r="M1746" s="73"/>
      <c r="N1746" s="73"/>
      <c r="O1746" s="73"/>
      <c r="P1746" s="73"/>
      <c r="Q1746" s="73"/>
      <c r="R1746" s="73"/>
      <c r="S1746" s="73"/>
      <c r="T1746" s="73"/>
      <c r="U1746" s="73"/>
      <c r="V1746" s="73"/>
      <c r="W1746" s="73"/>
      <c r="X1746" s="73"/>
      <c r="Y1746" s="73"/>
      <c r="Z1746" s="73"/>
      <c r="AA1746" s="73"/>
      <c r="AB1746" s="73"/>
      <c r="AC1746" s="73"/>
      <c r="AD1746" s="73"/>
      <c r="AE1746" s="73"/>
      <c r="AF1746" s="73"/>
      <c r="AG1746" s="73"/>
      <c r="AH1746" s="73"/>
      <c r="AI1746" s="73"/>
      <c r="AJ1746" s="73"/>
    </row>
    <row r="1747" spans="1:36" ht="15" thickBot="1" x14ac:dyDescent="0.35">
      <c r="A1747">
        <v>56.8</v>
      </c>
      <c r="B1747" s="106">
        <f t="shared" si="199"/>
        <v>-0.59323875486085886</v>
      </c>
      <c r="C1747" s="69">
        <v>56.8</v>
      </c>
      <c r="D1747" s="107">
        <f>IF($C1747&gt;$G$20,IF('Silo Levels'!$L$28="Pumping",((PI()*((($C$19+$G$20)-$C1747)*($O$20/($O$19/2)))^2*((($O$20+$G$20)-$C1747))/3)*$D$1177)+(((PI()*((($C$19+$G$20)-$C1747)*($O$20/($O$19/2)))^2*(((($C$19+$G$20)-$C1747)*($O$20/($O$19/2)))*$AZ$21))/3)*$D$1177),(((PI()*((($C$19+$G$20)-$C1747)*($O$20/($O$19/2)))^2*((($O$20+$G$20)-$C1747)/3))*$D$1177)-((PI()*((($C$19+$G$20)-$C1747)*($O$20/($O$19/2)))^2*(((($C$19+$G$20)-$C1747)*($O$20/($O$19/2)))*$AZ$21)/3)*$D$1177))),IF('Silo Levels'!$L$28="Pumping",(($D$18*$D$1177)+((PI()*(($C$21/2)^2)*($G$20-$C1747))*$D$1177))+((($D$18+$H$18)/3)*$BG$21)+(((PI()*($C$21/2)^2*(($C$21/2)*$AZ$21))/3)*$D$1177),(($D$18*$D$1177)+((PI()*(($C$21/2)^2)*($G$20-$C1747))*$D$1177))+((($D$18+$H$18)/3)*$BG$21)-(((PI()*($C$21/2)^2*(($C$21/2)*$AZ$21))/3)*$D$1177)))</f>
        <v>2.3020903217640356</v>
      </c>
      <c r="E1747" s="73">
        <v>56.8</v>
      </c>
      <c r="F1747" s="106">
        <f t="shared" si="200"/>
        <v>-0.60065423929661954</v>
      </c>
      <c r="G1747" s="69">
        <v>56.8</v>
      </c>
      <c r="H1747" s="107">
        <f>IF($G1747&gt;$G$20,IF('Silo Levels'!$L$29="Pumping",((PI()*((($C$19+$G$20)-$G1747)*($O$20/($O$19/2)))^2*((($O$20+$G$20)-$G1747))/3)*$H$1177)+(((PI()*((($C$19+$G$20)-$G1747)*($O$20/($O$19/2)))^2*(((($C$19+$G$20)-$G1747)*($O$20/($O$19/2)))*$AZ$22))/3)*$H$1177),(((PI()*((($C$19+$G$20)-$G1747)*($O$20/($O$19/2)))^2*((($O$20+$G$20)-$G1747)/3))*$H$1177)-((PI()*((($C$19+$G$20)-$G1747)*($O$20/($O$19/2)))^2*(((($C$19+$G$20)-$G1747)*($O$20/($O$19/2)))*$AZ$22)/3)*$H$1177))),IF('Silo Levels'!$L$29="Pumping",(($D$18*$H$1177)+((PI()*(($C$21/2)^2)*($G$20-$G1747))*$H$1177))+((($D$18+$H$18)/3)*$BG$22)+(((PI()*($C$21/2)^2*(($C$21/2)*$AZ$22))/3)*$H$1177),(($D$18*$H$1177)+((PI()*(($C$21/2)^2)*($G$20-$G1747))*$H$1177))+((($D$18+$H$18)/3)*$BG$22)-(((PI()*($C$21/2)^2*(($C$21/2)*$AZ$22))/3)*$H$1177)))</f>
        <v>2.3308664507860866</v>
      </c>
      <c r="I1747" s="73">
        <v>56.8</v>
      </c>
      <c r="J1747" s="106">
        <f t="shared" si="201"/>
        <v>-0.62083125508694526</v>
      </c>
      <c r="K1747" s="69">
        <v>56.8</v>
      </c>
      <c r="L1747" s="107">
        <f>IF($K1747&gt;$G$20,IF('Silo Levels'!$L$30="Pumping",((PI()*((($C$19+$G$20)-$K1747)*($O$20/($O$19/2)))^2*((($O$20+$G$20)-$K1747))/3)*$L$1177)+(((PI()*((($C$19+$G$20)-$K1747)*($O$20/($O$19/2)))^2*(((($C$19+$G$20)-$K1747)*($O$20/($O$19/2)))*$AZ$23))/3)*$L$1177),(((PI()*((($C$19+$G$20)-$K1747)*($O$20/($O$19/2)))^2*((($O$20+$G$20)-$K1747)/3))*$L$1177)-((PI()*((($C$19+$G$20)-$K1747)*($O$20/($O$19/2)))^2*(((($C$19+$G$20)-$K1747)*($O$20/($O$19/2)))*$AZ$23)/3)*$L$1177))),IF('Silo Levels'!$L$30="Pumping",(($D$18*$L$1177)+((PI()*(($C$21/2)^2)*($G$20-$K1747))*$L$1177))+((($D$18+$H$18)/3)*$BG$23)+(((PI()*($C$21/2)^2*(($C$21/2)*$AZ$23))/3)*$L$1177),(($D$18*$L$1177)+((PI()*(($C$21/2)^2)*($G$20-$K1747))*$L$1177))+((($D$18+$H$18)/3)*$BG$23)-(((PI()*($C$21/2)^2*(($C$21/2)*$AZ$23))/3)*$L$1177)))</f>
        <v>2.4091642902181771</v>
      </c>
      <c r="M1747" s="73"/>
      <c r="N1747" s="73"/>
      <c r="O1747" s="73"/>
      <c r="P1747" s="73"/>
      <c r="Q1747" s="73"/>
      <c r="R1747" s="73"/>
      <c r="S1747" s="73"/>
      <c r="T1747" s="73"/>
      <c r="U1747" s="73"/>
      <c r="V1747" s="73"/>
      <c r="W1747" s="73"/>
      <c r="X1747" s="73"/>
      <c r="Y1747" s="73"/>
      <c r="Z1747" s="73"/>
      <c r="AA1747" s="73"/>
      <c r="AB1747" s="73"/>
      <c r="AC1747" s="73"/>
      <c r="AD1747" s="73"/>
      <c r="AE1747" s="73"/>
      <c r="AF1747" s="73"/>
      <c r="AG1747" s="73"/>
      <c r="AH1747" s="73"/>
      <c r="AI1747" s="73"/>
      <c r="AJ1747" s="73"/>
    </row>
  </sheetData>
  <sheetProtection algorithmName="SHA-512" hashValue="CMp/251LLfWQaz80oINumWFfsbDSDhfO3oaS4HAMvFX2V4KRmLRggkI2XoEynXS9nf96pmw1NBGoACN85ewrHA==" saltValue="LLTZeqbLP/kuoG/cevfujQ==" spinCount="100000" sheet="1"/>
  <mergeCells count="117">
    <mergeCell ref="J1175:L1175"/>
    <mergeCell ref="K1176:L1176"/>
    <mergeCell ref="J1177:K1177"/>
    <mergeCell ref="B1175:D1175"/>
    <mergeCell ref="C1176:D1176"/>
    <mergeCell ref="B1177:C1177"/>
    <mergeCell ref="F1175:H1175"/>
    <mergeCell ref="G1176:H1176"/>
    <mergeCell ref="F1177:G1177"/>
    <mergeCell ref="V603:W603"/>
    <mergeCell ref="Z601:AB601"/>
    <mergeCell ref="AA602:AB602"/>
    <mergeCell ref="Z603:AA603"/>
    <mergeCell ref="AD601:AF601"/>
    <mergeCell ref="AE602:AF602"/>
    <mergeCell ref="AD603:AE603"/>
    <mergeCell ref="AH601:AJ601"/>
    <mergeCell ref="AI602:AJ602"/>
    <mergeCell ref="AH603:AI603"/>
    <mergeCell ref="B603:C603"/>
    <mergeCell ref="F601:H601"/>
    <mergeCell ref="G602:H602"/>
    <mergeCell ref="F603:G603"/>
    <mergeCell ref="R601:T601"/>
    <mergeCell ref="S602:T602"/>
    <mergeCell ref="R603:S603"/>
    <mergeCell ref="AH27:AJ27"/>
    <mergeCell ref="AI28:AJ28"/>
    <mergeCell ref="AH29:AI29"/>
    <mergeCell ref="Z27:AB27"/>
    <mergeCell ref="AA28:AB28"/>
    <mergeCell ref="Z29:AA29"/>
    <mergeCell ref="AD27:AF27"/>
    <mergeCell ref="AE28:AF28"/>
    <mergeCell ref="AD29:AE29"/>
    <mergeCell ref="K602:L602"/>
    <mergeCell ref="J603:K603"/>
    <mergeCell ref="N601:P601"/>
    <mergeCell ref="O602:P602"/>
    <mergeCell ref="N603:O603"/>
    <mergeCell ref="J601:L601"/>
    <mergeCell ref="V601:X601"/>
    <mergeCell ref="W602:X602"/>
    <mergeCell ref="R27:T27"/>
    <mergeCell ref="S28:T28"/>
    <mergeCell ref="R29:S29"/>
    <mergeCell ref="V27:X27"/>
    <mergeCell ref="W28:X28"/>
    <mergeCell ref="V29:W29"/>
    <mergeCell ref="O28:P28"/>
    <mergeCell ref="B601:D601"/>
    <mergeCell ref="C602:D602"/>
    <mergeCell ref="B18:C18"/>
    <mergeCell ref="F18:G18"/>
    <mergeCell ref="J18:K18"/>
    <mergeCell ref="N18:O18"/>
    <mergeCell ref="B27:D27"/>
    <mergeCell ref="N27:P27"/>
    <mergeCell ref="B29:C29"/>
    <mergeCell ref="F27:H27"/>
    <mergeCell ref="G28:H28"/>
    <mergeCell ref="F29:G29"/>
    <mergeCell ref="J27:L27"/>
    <mergeCell ref="K28:L28"/>
    <mergeCell ref="J29:K29"/>
    <mergeCell ref="C28:D28"/>
    <mergeCell ref="N29:O29"/>
    <mergeCell ref="B17:D17"/>
    <mergeCell ref="F17:H17"/>
    <mergeCell ref="J17:L17"/>
    <mergeCell ref="N17:P17"/>
    <mergeCell ref="N3:P3"/>
    <mergeCell ref="N4:O4"/>
    <mergeCell ref="B11:C11"/>
    <mergeCell ref="F11:G11"/>
    <mergeCell ref="J11:K11"/>
    <mergeCell ref="N11:O11"/>
    <mergeCell ref="B16:P16"/>
    <mergeCell ref="B2:P2"/>
    <mergeCell ref="B9:P9"/>
    <mergeCell ref="B10:D10"/>
    <mergeCell ref="F10:H10"/>
    <mergeCell ref="J10:L10"/>
    <mergeCell ref="N10:P10"/>
    <mergeCell ref="B3:D3"/>
    <mergeCell ref="F3:H3"/>
    <mergeCell ref="B4:C4"/>
    <mergeCell ref="F4:G4"/>
    <mergeCell ref="J3:L3"/>
    <mergeCell ref="J4:K4"/>
    <mergeCell ref="AL11:AM11"/>
    <mergeCell ref="AP9:AR9"/>
    <mergeCell ref="AP10:AR10"/>
    <mergeCell ref="AP11:AQ11"/>
    <mergeCell ref="AT9:AV9"/>
    <mergeCell ref="AT10:AV10"/>
    <mergeCell ref="AT11:AU11"/>
    <mergeCell ref="AT2:AV2"/>
    <mergeCell ref="AT3:AV3"/>
    <mergeCell ref="AT4:AU4"/>
    <mergeCell ref="AL9:AN9"/>
    <mergeCell ref="AL10:AN10"/>
    <mergeCell ref="AL2:AN2"/>
    <mergeCell ref="AL3:AN3"/>
    <mergeCell ref="AL4:AM4"/>
    <mergeCell ref="AP2:AR2"/>
    <mergeCell ref="AP3:AR3"/>
    <mergeCell ref="AP4:AQ4"/>
    <mergeCell ref="AT16:AV16"/>
    <mergeCell ref="AT17:AV17"/>
    <mergeCell ref="AT18:AU18"/>
    <mergeCell ref="AL16:AN16"/>
    <mergeCell ref="AL17:AN17"/>
    <mergeCell ref="AL18:AM18"/>
    <mergeCell ref="AP16:AR16"/>
    <mergeCell ref="AP17:AR17"/>
    <mergeCell ref="AP18:AQ18"/>
  </mergeCells>
  <pageMargins left="0.7" right="0.7" top="0.75" bottom="0.75" header="0.3" footer="0.3"/>
  <pageSetup scale="1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3"/>
  <sheetViews>
    <sheetView workbookViewId="0">
      <selection activeCell="E10" sqref="E10"/>
    </sheetView>
  </sheetViews>
  <sheetFormatPr defaultRowHeight="14.4" x14ac:dyDescent="0.3"/>
  <sheetData>
    <row r="2" spans="2:3" x14ac:dyDescent="0.3">
      <c r="B2" s="73" t="s">
        <v>88</v>
      </c>
      <c r="C2" s="73" t="s">
        <v>102</v>
      </c>
    </row>
    <row r="3" spans="2:3" x14ac:dyDescent="0.3">
      <c r="B3" s="73"/>
      <c r="C3" s="7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C372ED5EC584EB6CFC14A8C67E001" ma:contentTypeVersion="0" ma:contentTypeDescription="Create a new document." ma:contentTypeScope="" ma:versionID="ec3b0ccedae2cbe8b6f31331c20a47a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f3b3c4c19aa068f0fe11e08e9e1e7f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51E545-DD61-4067-BF37-105A037D1A7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6BCE3A-0F9A-4ED4-A4B7-6F3560EA6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51A3556-E6E4-41D8-99D1-F00F401E81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Silo Levels</vt:lpstr>
      <vt:lpstr>Silo Volumes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Jacobs</dc:creator>
  <cp:lastModifiedBy>Owner</cp:lastModifiedBy>
  <cp:lastPrinted>2020-12-30T15:44:32Z</cp:lastPrinted>
  <dcterms:created xsi:type="dcterms:W3CDTF">2020-10-01T17:42:44Z</dcterms:created>
  <dcterms:modified xsi:type="dcterms:W3CDTF">2022-08-26T02:38:30Z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0x010100B65C372ED5EC584EB6CFC14A8C67E001</vt:lpwstr>
  </property>
</Properties>
</file>